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ympics Simulator v3\"/>
    </mc:Choice>
  </mc:AlternateContent>
  <xr:revisionPtr revIDLastSave="0" documentId="13_ncr:1_{4C79C61A-4C24-4C04-B3CC-0FBD1E2E8DA3}" xr6:coauthVersionLast="47" xr6:coauthVersionMax="47" xr10:uidLastSave="{00000000-0000-0000-0000-000000000000}"/>
  <bookViews>
    <workbookView xWindow="0" yWindow="0" windowWidth="10245" windowHeight="11520" firstSheet="6" activeTab="6" xr2:uid="{A8F937BC-B264-4CA2-996B-90085EDB0D09}"/>
    <workbookView xWindow="10245" yWindow="0" windowWidth="10245" windowHeight="11520" firstSheet="17" activeTab="18" xr2:uid="{B81698A1-00B5-46D7-8BD0-68FD114EAEC4}"/>
  </bookViews>
  <sheets>
    <sheet name="NationalTeams" sheetId="1" r:id="rId1"/>
    <sheet name="OlympicPlayers" sheetId="2" r:id="rId2"/>
    <sheet name="PlayerCountry" sheetId="3" r:id="rId3"/>
    <sheet name="Clubs" sheetId="15" r:id="rId4"/>
    <sheet name="ClubLeague" sheetId="16" r:id="rId5"/>
    <sheet name="TeamRanks" sheetId="8" r:id="rId6"/>
    <sheet name="SportsRecords" sheetId="5" r:id="rId7"/>
    <sheet name="RanksChart" sheetId="13" r:id="rId8"/>
    <sheet name="RanksTable" sheetId="14" r:id="rId9"/>
    <sheet name="TeamRegion" sheetId="9" r:id="rId10"/>
    <sheet name="TeamSports" sheetId="10" r:id="rId11"/>
    <sheet name="TournamentStage" sheetId="11" r:id="rId12"/>
    <sheet name="PlayerTournament" sheetId="12" r:id="rId13"/>
    <sheet name="Probabilities" sheetId="17" r:id="rId14"/>
    <sheet name="Registros" sheetId="19" r:id="rId15"/>
    <sheet name="Tournaments" sheetId="20" r:id="rId16"/>
    <sheet name="ClubsClassification" sheetId="21" r:id="rId17"/>
    <sheet name="ClubsQual" sheetId="22" r:id="rId18"/>
    <sheet name="SportsRegister" sheetId="23" r:id="rId19"/>
    <sheet name="Hoja2" sheetId="18" state="hidden" r:id="rId20"/>
  </sheets>
  <definedNames>
    <definedName name="arc_fem">RanksChart!$CN$1:$CO$77</definedName>
    <definedName name="arc_masc">RanksChart!$AX$1:$AY$90</definedName>
    <definedName name="bad_fem">RanksChart!$BM$1:$BN$23</definedName>
    <definedName name="bad_masc">RanksChart!$W$1:$X$23</definedName>
    <definedName name="bal_fem">RanksChart!$CH$1:$CI$17</definedName>
    <definedName name="bal_masc">RanksChart!$AR$1:$AS$18</definedName>
    <definedName name="bas_fem">RanksChart!$BG$1:$BH$121</definedName>
    <definedName name="bas_masc">RanksChart!$Q$1:$R$160</definedName>
    <definedName name="bes_fem">RanksChart!$BJ$1:$BK$30</definedName>
    <definedName name="bes_masc">RanksChart!$T$1:$U$84</definedName>
    <definedName name="cur_fem">RanksChart!$BP$1:$BQ$48</definedName>
    <definedName name="cur_masc">RanksChart!$Z$1:$AA$62</definedName>
    <definedName name="esg_fem">RanksChart!$CQ$1:$CR$59</definedName>
    <definedName name="esg_masc">RanksChart!$BA$1:$BB$74</definedName>
    <definedName name="fts_fem">RanksChart!$K$1:$L$92</definedName>
    <definedName name="fts_masc">RanksChart!$H$1:$I$140</definedName>
    <definedName name="fut_fem">RanksChart!$E$1:$F$199</definedName>
    <definedName name="fut_masc">RanksChart!$B$1:$C$211</definedName>
    <definedName name="hck_fem">RanksChart!$CK$1:$CL$84</definedName>
    <definedName name="hck_masc">RanksChart!$AU$1:$AV$101</definedName>
    <definedName name="national_teams">NationalTeams!$B$3:$C$448</definedName>
    <definedName name="rug_fem">RanksChart!$BV$1:$BW$69</definedName>
    <definedName name="rug_masc">RanksChart!$AF$1:$AG$114</definedName>
    <definedName name="sqs_fem">RanksChart!$BY$1:$BZ$19</definedName>
    <definedName name="sqs_masc">RanksChart!$AI$1:$AJ$23</definedName>
    <definedName name="tem_fem">RanksChart!$CE$1:$CF$61</definedName>
    <definedName name="tem_masc">RanksChart!$AO$1:$AP$67</definedName>
    <definedName name="ten_fem">RanksChart!$BS$1:$BT$48</definedName>
    <definedName name="ten_masc">RanksChart!$AC$1:$AD$49</definedName>
    <definedName name="vlp_fem">RanksChart!$CB$1:$CC$53</definedName>
    <definedName name="vlp_masc">RanksChart!$AL$1:$AM$59</definedName>
    <definedName name="vol_fem">RanksChart!$BD$1:$BE$89</definedName>
    <definedName name="vol_masc">RanksChart!$N$1:$O$101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9" i="5" l="1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AH48" i="23" l="1"/>
  <c r="AH47" i="23"/>
  <c r="AH45" i="23"/>
  <c r="AH44" i="23"/>
  <c r="AH43" i="23"/>
  <c r="AH42" i="23"/>
  <c r="AH40" i="23"/>
  <c r="AH39" i="23"/>
  <c r="AH38" i="23"/>
  <c r="AH37" i="23"/>
  <c r="AX46" i="23"/>
  <c r="AX45" i="23"/>
  <c r="AX44" i="23"/>
  <c r="AX43" i="23"/>
  <c r="AX42" i="23"/>
  <c r="AX41" i="23"/>
  <c r="AX39" i="23"/>
  <c r="AX38" i="23"/>
  <c r="AX37" i="23"/>
  <c r="AX36" i="23"/>
  <c r="AX35" i="23"/>
  <c r="AX34" i="23"/>
  <c r="AX30" i="23"/>
  <c r="AX29" i="23"/>
  <c r="AX28" i="23"/>
  <c r="AX27" i="23"/>
  <c r="AX24" i="23"/>
  <c r="AX23" i="23"/>
  <c r="AX22" i="23"/>
  <c r="AX21" i="23"/>
  <c r="AP7" i="23"/>
  <c r="AP15" i="23"/>
  <c r="AP13" i="23"/>
  <c r="AP12" i="23"/>
  <c r="AP11" i="23"/>
  <c r="AP10" i="23"/>
  <c r="AP9" i="23"/>
  <c r="AP6" i="23"/>
  <c r="AP5" i="23"/>
  <c r="AP4" i="23"/>
  <c r="AP3" i="23"/>
  <c r="AT15" i="23"/>
  <c r="AT14" i="23"/>
  <c r="AT12" i="23"/>
  <c r="AT11" i="23"/>
  <c r="AT7" i="23"/>
  <c r="AT6" i="23"/>
  <c r="AT4" i="23"/>
  <c r="AT3" i="23"/>
  <c r="AT20" i="23"/>
  <c r="AT19" i="23"/>
  <c r="BF14" i="23" l="1"/>
  <c r="BF11" i="23"/>
  <c r="BF8" i="23"/>
  <c r="BF5" i="23"/>
  <c r="BF2" i="23"/>
  <c r="AH33" i="23" l="1"/>
  <c r="AH32" i="23"/>
  <c r="AH31" i="23"/>
  <c r="AH30" i="23"/>
  <c r="AH29" i="23"/>
  <c r="AH28" i="23"/>
  <c r="AH27" i="23"/>
  <c r="AH25" i="23"/>
  <c r="AH24" i="23"/>
  <c r="AH23" i="23"/>
  <c r="AH22" i="23"/>
  <c r="AH21" i="23"/>
  <c r="AH20" i="23"/>
  <c r="AH19" i="23"/>
  <c r="I9" i="23" l="1"/>
  <c r="I8" i="23"/>
  <c r="AH15" i="23" l="1"/>
  <c r="AH14" i="23"/>
  <c r="AH13" i="23"/>
  <c r="AH12" i="23"/>
  <c r="AH11" i="23"/>
  <c r="AH10" i="23"/>
  <c r="AH8" i="23"/>
  <c r="AH7" i="23"/>
  <c r="AH6" i="23"/>
  <c r="AH5" i="23"/>
  <c r="AH4" i="23"/>
  <c r="AH3" i="23"/>
  <c r="Z68" i="23"/>
  <c r="Z66" i="23"/>
  <c r="Z64" i="23"/>
  <c r="H24" i="23"/>
  <c r="I24" i="23" s="1"/>
  <c r="I23" i="23"/>
  <c r="I22" i="23"/>
  <c r="I21" i="23"/>
  <c r="I20" i="23"/>
  <c r="H17" i="23"/>
  <c r="I17" i="23"/>
  <c r="I16" i="23"/>
  <c r="I15" i="23"/>
  <c r="I14" i="23"/>
  <c r="I13" i="23"/>
  <c r="I33" i="23"/>
  <c r="I32" i="23"/>
  <c r="I30" i="23"/>
  <c r="I29" i="23"/>
  <c r="I4" i="23"/>
  <c r="I3" i="23"/>
  <c r="O215" i="16" l="1"/>
  <c r="O214" i="16"/>
  <c r="G215" i="16"/>
  <c r="G214" i="16"/>
  <c r="F215" i="16"/>
  <c r="F214" i="16"/>
  <c r="AD25" i="23"/>
  <c r="AD24" i="23"/>
  <c r="AD23" i="23"/>
  <c r="AD22" i="23"/>
  <c r="AD21" i="23"/>
  <c r="AD20" i="23"/>
  <c r="AD19" i="23"/>
  <c r="AD18" i="23"/>
  <c r="AD17" i="23"/>
  <c r="AD16" i="23"/>
  <c r="AD15" i="23"/>
  <c r="AD13" i="23"/>
  <c r="AD12" i="23"/>
  <c r="AD11" i="23"/>
  <c r="AD10" i="23"/>
  <c r="AD9" i="23"/>
  <c r="AD8" i="23"/>
  <c r="AD7" i="23"/>
  <c r="AD6" i="23"/>
  <c r="AD5" i="23"/>
  <c r="AD4" i="23"/>
  <c r="AD3" i="23"/>
  <c r="Z60" i="23" l="1"/>
  <c r="Z59" i="23"/>
  <c r="Z58" i="23"/>
  <c r="Z56" i="23"/>
  <c r="Z55" i="23"/>
  <c r="Z53" i="23"/>
  <c r="Z52" i="23"/>
  <c r="Z51" i="23"/>
  <c r="Z49" i="23"/>
  <c r="Z48" i="23"/>
  <c r="Z47" i="23"/>
  <c r="Z45" i="23"/>
  <c r="Z44" i="23"/>
  <c r="Z43" i="23"/>
  <c r="Z41" i="23"/>
  <c r="Z40" i="23"/>
  <c r="Z39" i="23"/>
  <c r="Z38" i="23"/>
  <c r="Z37" i="23"/>
  <c r="Z36" i="23"/>
  <c r="Z35" i="23"/>
  <c r="Z34" i="23"/>
  <c r="Z30" i="23"/>
  <c r="Z29" i="23"/>
  <c r="Z28" i="23"/>
  <c r="Z26" i="23"/>
  <c r="Z25" i="23"/>
  <c r="Z23" i="23"/>
  <c r="Z22" i="23"/>
  <c r="Z21" i="23"/>
  <c r="Z19" i="23"/>
  <c r="Z18" i="23"/>
  <c r="Z17" i="23"/>
  <c r="Z15" i="23"/>
  <c r="Z14" i="23"/>
  <c r="Z13" i="23"/>
  <c r="Z11" i="23"/>
  <c r="Z10" i="23"/>
  <c r="Z9" i="23"/>
  <c r="Z8" i="23"/>
  <c r="Z7" i="23"/>
  <c r="Z6" i="23"/>
  <c r="Z5" i="23"/>
  <c r="Z4" i="23"/>
  <c r="BB24" i="23"/>
  <c r="BB23" i="23"/>
  <c r="BB22" i="23"/>
  <c r="BB21" i="23"/>
  <c r="BB20" i="23"/>
  <c r="BB19" i="23"/>
  <c r="BB17" i="23"/>
  <c r="BB16" i="23"/>
  <c r="BB15" i="23"/>
  <c r="BB14" i="23"/>
  <c r="BB13" i="23"/>
  <c r="BB12" i="23"/>
  <c r="V35" i="23"/>
  <c r="V34" i="23"/>
  <c r="V33" i="23"/>
  <c r="V32" i="23"/>
  <c r="V31" i="23"/>
  <c r="V30" i="23"/>
  <c r="V29" i="23"/>
  <c r="V28" i="23"/>
  <c r="V27" i="23"/>
  <c r="V26" i="23"/>
  <c r="V25" i="23"/>
  <c r="V24" i="23"/>
  <c r="V23" i="23"/>
  <c r="V22" i="23"/>
  <c r="V21" i="23"/>
  <c r="V20" i="23"/>
  <c r="V18" i="23"/>
  <c r="V17" i="23"/>
  <c r="V16" i="23"/>
  <c r="V15" i="23"/>
  <c r="V14" i="23"/>
  <c r="V13" i="23"/>
  <c r="V12" i="23"/>
  <c r="V11" i="23"/>
  <c r="V10" i="23"/>
  <c r="V9" i="23"/>
  <c r="V8" i="23"/>
  <c r="V7" i="23"/>
  <c r="V6" i="23"/>
  <c r="V5" i="23"/>
  <c r="V4" i="23"/>
  <c r="V3" i="23"/>
  <c r="D20" i="23"/>
  <c r="D55" i="23" l="1"/>
  <c r="D49" i="23"/>
  <c r="D48" i="23"/>
  <c r="D47" i="23"/>
  <c r="D46" i="23"/>
  <c r="D45" i="23"/>
  <c r="D44" i="23"/>
  <c r="D43" i="23"/>
  <c r="D42" i="23"/>
  <c r="D23" i="23"/>
  <c r="D22" i="23"/>
  <c r="D21" i="23"/>
  <c r="D19" i="23"/>
  <c r="D18" i="23"/>
  <c r="D17" i="23"/>
  <c r="D16" i="23"/>
  <c r="D51" i="23"/>
  <c r="D50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5" i="23"/>
  <c r="D24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O213" i="16" l="1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3" i="16"/>
  <c r="L147" i="22"/>
  <c r="J147" i="22"/>
  <c r="L146" i="22"/>
  <c r="J146" i="22"/>
  <c r="L145" i="22"/>
  <c r="J145" i="22"/>
  <c r="L144" i="22"/>
  <c r="J144" i="22"/>
  <c r="L143" i="22"/>
  <c r="J143" i="22"/>
  <c r="L142" i="22"/>
  <c r="J142" i="22"/>
  <c r="L141" i="22"/>
  <c r="J141" i="22"/>
  <c r="L140" i="22"/>
  <c r="J140" i="22"/>
  <c r="L139" i="22"/>
  <c r="J139" i="22"/>
  <c r="L138" i="22"/>
  <c r="J138" i="22"/>
  <c r="L137" i="22"/>
  <c r="J137" i="22"/>
  <c r="L136" i="22"/>
  <c r="J136" i="22"/>
  <c r="L135" i="22"/>
  <c r="J135" i="22"/>
  <c r="L134" i="22"/>
  <c r="J134" i="22"/>
  <c r="L133" i="22"/>
  <c r="J133" i="22"/>
  <c r="L132" i="22"/>
  <c r="J132" i="22"/>
  <c r="L131" i="22"/>
  <c r="J131" i="22"/>
  <c r="L130" i="22"/>
  <c r="J130" i="22"/>
  <c r="L129" i="22"/>
  <c r="J129" i="22"/>
  <c r="L128" i="22"/>
  <c r="J128" i="22"/>
  <c r="L127" i="22"/>
  <c r="J127" i="22"/>
  <c r="L126" i="22"/>
  <c r="J126" i="22"/>
  <c r="L125" i="22"/>
  <c r="J125" i="22"/>
  <c r="L124" i="22"/>
  <c r="J124" i="22"/>
  <c r="L123" i="22"/>
  <c r="J123" i="22"/>
  <c r="L122" i="22"/>
  <c r="J122" i="22"/>
  <c r="L121" i="22"/>
  <c r="J121" i="22"/>
  <c r="L120" i="22"/>
  <c r="J120" i="22"/>
  <c r="L119" i="22"/>
  <c r="J119" i="22"/>
  <c r="L118" i="22"/>
  <c r="J118" i="22"/>
  <c r="L117" i="22"/>
  <c r="J117" i="22"/>
  <c r="L116" i="22"/>
  <c r="J116" i="22"/>
  <c r="L115" i="22"/>
  <c r="J115" i="22"/>
  <c r="L114" i="22"/>
  <c r="J114" i="22"/>
  <c r="L113" i="22"/>
  <c r="J113" i="22"/>
  <c r="L112" i="22"/>
  <c r="J112" i="22"/>
  <c r="L111" i="22"/>
  <c r="J111" i="22"/>
  <c r="L110" i="22"/>
  <c r="J110" i="22"/>
  <c r="L109" i="22"/>
  <c r="J109" i="22"/>
  <c r="L108" i="22"/>
  <c r="J108" i="22"/>
  <c r="L107" i="22"/>
  <c r="J107" i="22"/>
  <c r="L106" i="22"/>
  <c r="J106" i="22"/>
  <c r="L105" i="22"/>
  <c r="J105" i="22"/>
  <c r="L104" i="22"/>
  <c r="J104" i="22"/>
  <c r="L103" i="22"/>
  <c r="J103" i="22"/>
  <c r="L102" i="22"/>
  <c r="J102" i="22"/>
  <c r="L101" i="22"/>
  <c r="J101" i="22"/>
  <c r="L100" i="22"/>
  <c r="J100" i="22"/>
  <c r="L99" i="22"/>
  <c r="J99" i="22"/>
  <c r="L98" i="22"/>
  <c r="J98" i="22"/>
  <c r="L97" i="22"/>
  <c r="J97" i="22"/>
  <c r="L96" i="22"/>
  <c r="J96" i="22"/>
  <c r="L95" i="22"/>
  <c r="J95" i="22"/>
  <c r="L94" i="22"/>
  <c r="J94" i="22"/>
  <c r="L93" i="22"/>
  <c r="J93" i="22"/>
  <c r="L92" i="22"/>
  <c r="J92" i="22"/>
  <c r="L91" i="22"/>
  <c r="J91" i="22"/>
  <c r="L90" i="22"/>
  <c r="J90" i="22"/>
  <c r="L89" i="22"/>
  <c r="J89" i="22"/>
  <c r="L88" i="22"/>
  <c r="J88" i="22"/>
  <c r="L87" i="22"/>
  <c r="J87" i="22"/>
  <c r="L86" i="22"/>
  <c r="J86" i="22"/>
  <c r="L85" i="22"/>
  <c r="J85" i="22"/>
  <c r="L84" i="22"/>
  <c r="J84" i="22"/>
  <c r="L83" i="22"/>
  <c r="J83" i="22"/>
  <c r="L82" i="22"/>
  <c r="J82" i="22"/>
  <c r="L81" i="22"/>
  <c r="J81" i="22"/>
  <c r="L80" i="22"/>
  <c r="J80" i="22"/>
  <c r="L79" i="22"/>
  <c r="J79" i="22"/>
  <c r="L78" i="22"/>
  <c r="J78" i="22"/>
  <c r="L77" i="22"/>
  <c r="J77" i="22"/>
  <c r="L76" i="22"/>
  <c r="J76" i="22"/>
  <c r="L75" i="22"/>
  <c r="J75" i="22"/>
  <c r="L74" i="22"/>
  <c r="J74" i="22"/>
  <c r="L73" i="22"/>
  <c r="J73" i="22"/>
  <c r="L72" i="22"/>
  <c r="J72" i="22"/>
  <c r="L71" i="22"/>
  <c r="J71" i="22"/>
  <c r="L70" i="22"/>
  <c r="J70" i="22"/>
  <c r="L69" i="22"/>
  <c r="J69" i="22"/>
  <c r="L68" i="22"/>
  <c r="J68" i="22"/>
  <c r="L67" i="22"/>
  <c r="J67" i="22"/>
  <c r="L66" i="22"/>
  <c r="J66" i="22"/>
  <c r="L65" i="22"/>
  <c r="J65" i="22"/>
  <c r="L64" i="22"/>
  <c r="J64" i="22"/>
  <c r="L63" i="22"/>
  <c r="J63" i="22"/>
  <c r="L62" i="22"/>
  <c r="J62" i="22"/>
  <c r="L61" i="22"/>
  <c r="J61" i="22"/>
  <c r="L60" i="22"/>
  <c r="J60" i="22"/>
  <c r="L59" i="22"/>
  <c r="J59" i="22"/>
  <c r="L58" i="22"/>
  <c r="J58" i="22"/>
  <c r="L57" i="22"/>
  <c r="J57" i="22"/>
  <c r="L56" i="22"/>
  <c r="J56" i="22"/>
  <c r="L55" i="22"/>
  <c r="J55" i="22"/>
  <c r="L54" i="22"/>
  <c r="J54" i="22"/>
  <c r="L53" i="22"/>
  <c r="J53" i="22"/>
  <c r="L52" i="22"/>
  <c r="J52" i="22"/>
  <c r="L51" i="22"/>
  <c r="J51" i="22"/>
  <c r="L50" i="22"/>
  <c r="J50" i="22"/>
  <c r="L49" i="22"/>
  <c r="J49" i="22"/>
  <c r="L48" i="22"/>
  <c r="J48" i="22"/>
  <c r="L47" i="22"/>
  <c r="J47" i="22"/>
  <c r="L46" i="22"/>
  <c r="J46" i="22"/>
  <c r="L45" i="22"/>
  <c r="J45" i="22"/>
  <c r="L44" i="22"/>
  <c r="J44" i="22"/>
  <c r="L43" i="22"/>
  <c r="J43" i="22"/>
  <c r="L42" i="22"/>
  <c r="J42" i="22"/>
  <c r="L41" i="22"/>
  <c r="J41" i="22"/>
  <c r="L40" i="22"/>
  <c r="J40" i="22"/>
  <c r="L39" i="22"/>
  <c r="J39" i="22"/>
  <c r="L38" i="22"/>
  <c r="J38" i="22"/>
  <c r="L37" i="22"/>
  <c r="J37" i="22"/>
  <c r="L36" i="22"/>
  <c r="J36" i="22"/>
  <c r="L35" i="22"/>
  <c r="J35" i="22"/>
  <c r="L34" i="22"/>
  <c r="J34" i="22"/>
  <c r="L33" i="22"/>
  <c r="J33" i="22"/>
  <c r="L32" i="22"/>
  <c r="J32" i="22"/>
  <c r="L31" i="22"/>
  <c r="J31" i="22"/>
  <c r="L30" i="22"/>
  <c r="J30" i="22"/>
  <c r="L29" i="22"/>
  <c r="J29" i="22"/>
  <c r="L28" i="22"/>
  <c r="J28" i="22"/>
  <c r="L27" i="22"/>
  <c r="J27" i="22"/>
  <c r="L26" i="22"/>
  <c r="J26" i="22"/>
  <c r="L25" i="22"/>
  <c r="J25" i="22"/>
  <c r="L24" i="22"/>
  <c r="J24" i="22"/>
  <c r="L23" i="22"/>
  <c r="J23" i="22"/>
  <c r="L22" i="22"/>
  <c r="J22" i="22"/>
  <c r="L21" i="22"/>
  <c r="J21" i="22"/>
  <c r="L20" i="22"/>
  <c r="J20" i="22"/>
  <c r="L19" i="22"/>
  <c r="J19" i="22"/>
  <c r="L18" i="22"/>
  <c r="J18" i="22"/>
  <c r="L17" i="22"/>
  <c r="J17" i="22"/>
  <c r="L16" i="22"/>
  <c r="J16" i="22"/>
  <c r="L15" i="22"/>
  <c r="J15" i="22"/>
  <c r="L14" i="22"/>
  <c r="J14" i="22"/>
  <c r="L13" i="22"/>
  <c r="J13" i="22"/>
  <c r="L12" i="22"/>
  <c r="J12" i="22"/>
  <c r="L11" i="22"/>
  <c r="J11" i="22"/>
  <c r="L10" i="22"/>
  <c r="J10" i="22"/>
  <c r="L9" i="22"/>
  <c r="J9" i="22"/>
  <c r="L8" i="22"/>
  <c r="J8" i="22"/>
  <c r="L7" i="22"/>
  <c r="J7" i="22"/>
  <c r="L6" i="22"/>
  <c r="J6" i="22"/>
  <c r="L5" i="22"/>
  <c r="J5" i="22"/>
  <c r="L4" i="22"/>
  <c r="J4" i="22"/>
  <c r="L3" i="22"/>
  <c r="J3" i="22"/>
  <c r="L2" i="22"/>
  <c r="J2" i="22"/>
  <c r="H147" i="22"/>
  <c r="F147" i="22"/>
  <c r="H146" i="22"/>
  <c r="F146" i="22"/>
  <c r="H145" i="22"/>
  <c r="F145" i="22"/>
  <c r="H144" i="22"/>
  <c r="F144" i="22"/>
  <c r="H143" i="22"/>
  <c r="F143" i="22"/>
  <c r="H142" i="22"/>
  <c r="F142" i="22"/>
  <c r="H141" i="22"/>
  <c r="F141" i="22"/>
  <c r="H140" i="22"/>
  <c r="F140" i="22"/>
  <c r="H139" i="22"/>
  <c r="F139" i="22"/>
  <c r="H138" i="22"/>
  <c r="F138" i="22"/>
  <c r="H137" i="22"/>
  <c r="F137" i="22"/>
  <c r="H136" i="22"/>
  <c r="F136" i="22"/>
  <c r="H135" i="22"/>
  <c r="F135" i="22"/>
  <c r="H134" i="22"/>
  <c r="F134" i="22"/>
  <c r="H133" i="22"/>
  <c r="F133" i="22"/>
  <c r="H132" i="22"/>
  <c r="F132" i="22"/>
  <c r="H131" i="22"/>
  <c r="F131" i="22"/>
  <c r="H130" i="22"/>
  <c r="F130" i="22"/>
  <c r="H129" i="22"/>
  <c r="F129" i="22"/>
  <c r="H128" i="22"/>
  <c r="F128" i="22"/>
  <c r="H127" i="22"/>
  <c r="F127" i="22"/>
  <c r="H126" i="22"/>
  <c r="F126" i="22"/>
  <c r="H125" i="22"/>
  <c r="F125" i="22"/>
  <c r="H124" i="22"/>
  <c r="F124" i="22"/>
  <c r="H123" i="22"/>
  <c r="F123" i="22"/>
  <c r="H122" i="22"/>
  <c r="F122" i="22"/>
  <c r="H121" i="22"/>
  <c r="F121" i="22"/>
  <c r="H120" i="22"/>
  <c r="F120" i="22"/>
  <c r="H119" i="22"/>
  <c r="F119" i="22"/>
  <c r="H118" i="22"/>
  <c r="F118" i="22"/>
  <c r="H117" i="22"/>
  <c r="F117" i="22"/>
  <c r="H116" i="22"/>
  <c r="F116" i="22"/>
  <c r="H115" i="22"/>
  <c r="F115" i="22"/>
  <c r="H114" i="22"/>
  <c r="F114" i="22"/>
  <c r="H113" i="22"/>
  <c r="F113" i="22"/>
  <c r="H112" i="22"/>
  <c r="F112" i="22"/>
  <c r="H111" i="22"/>
  <c r="F111" i="22"/>
  <c r="H110" i="22"/>
  <c r="F110" i="22"/>
  <c r="H109" i="22"/>
  <c r="F109" i="22"/>
  <c r="H108" i="22"/>
  <c r="F108" i="22"/>
  <c r="H107" i="22"/>
  <c r="F107" i="22"/>
  <c r="H106" i="22"/>
  <c r="F106" i="22"/>
  <c r="H105" i="22"/>
  <c r="F105" i="22"/>
  <c r="H104" i="22"/>
  <c r="F104" i="22"/>
  <c r="H103" i="22"/>
  <c r="F103" i="22"/>
  <c r="H102" i="22"/>
  <c r="F102" i="22"/>
  <c r="H101" i="22"/>
  <c r="F101" i="22"/>
  <c r="H100" i="22"/>
  <c r="F100" i="22"/>
  <c r="H99" i="22"/>
  <c r="F99" i="22"/>
  <c r="H98" i="22"/>
  <c r="F98" i="22"/>
  <c r="H97" i="22"/>
  <c r="F97" i="22"/>
  <c r="H96" i="22"/>
  <c r="F96" i="22"/>
  <c r="H95" i="22"/>
  <c r="F95" i="22"/>
  <c r="H94" i="22"/>
  <c r="F94" i="22"/>
  <c r="H93" i="22"/>
  <c r="F93" i="22"/>
  <c r="H92" i="22"/>
  <c r="F92" i="22"/>
  <c r="H91" i="22"/>
  <c r="F91" i="22"/>
  <c r="H90" i="22"/>
  <c r="F90" i="22"/>
  <c r="H89" i="22"/>
  <c r="F89" i="22"/>
  <c r="H88" i="22"/>
  <c r="F88" i="22"/>
  <c r="H87" i="22"/>
  <c r="F87" i="22"/>
  <c r="H86" i="22"/>
  <c r="F86" i="22"/>
  <c r="H85" i="22"/>
  <c r="F85" i="22"/>
  <c r="H84" i="22"/>
  <c r="F84" i="22"/>
  <c r="H83" i="22"/>
  <c r="F83" i="22"/>
  <c r="H82" i="22"/>
  <c r="F82" i="22"/>
  <c r="H81" i="22"/>
  <c r="F81" i="22"/>
  <c r="H80" i="22"/>
  <c r="F80" i="22"/>
  <c r="H79" i="22"/>
  <c r="F79" i="22"/>
  <c r="H78" i="22"/>
  <c r="F78" i="22"/>
  <c r="H77" i="22"/>
  <c r="F77" i="22"/>
  <c r="H76" i="22"/>
  <c r="F76" i="22"/>
  <c r="H75" i="22"/>
  <c r="F75" i="22"/>
  <c r="H74" i="22"/>
  <c r="F74" i="22"/>
  <c r="H73" i="22"/>
  <c r="F73" i="22"/>
  <c r="H72" i="22"/>
  <c r="F72" i="22"/>
  <c r="H71" i="22"/>
  <c r="F71" i="22"/>
  <c r="H70" i="22"/>
  <c r="F70" i="22"/>
  <c r="H69" i="22"/>
  <c r="F69" i="22"/>
  <c r="H68" i="22"/>
  <c r="F68" i="22"/>
  <c r="H67" i="22"/>
  <c r="F67" i="22"/>
  <c r="H66" i="22"/>
  <c r="F66" i="22"/>
  <c r="H65" i="22"/>
  <c r="F65" i="22"/>
  <c r="H64" i="22"/>
  <c r="F64" i="22"/>
  <c r="H63" i="22"/>
  <c r="F63" i="22"/>
  <c r="H62" i="22"/>
  <c r="F62" i="22"/>
  <c r="H61" i="22"/>
  <c r="F61" i="22"/>
  <c r="H60" i="22"/>
  <c r="F60" i="22"/>
  <c r="H59" i="22"/>
  <c r="F59" i="22"/>
  <c r="H58" i="22"/>
  <c r="F58" i="22"/>
  <c r="H57" i="22"/>
  <c r="F57" i="22"/>
  <c r="H56" i="22"/>
  <c r="F56" i="22"/>
  <c r="H55" i="22"/>
  <c r="F55" i="22"/>
  <c r="H54" i="22"/>
  <c r="F54" i="22"/>
  <c r="H53" i="22"/>
  <c r="F53" i="22"/>
  <c r="H52" i="22"/>
  <c r="F52" i="22"/>
  <c r="H51" i="22"/>
  <c r="F51" i="22"/>
  <c r="H50" i="22"/>
  <c r="F50" i="22"/>
  <c r="H49" i="22"/>
  <c r="F49" i="22"/>
  <c r="H48" i="22"/>
  <c r="F48" i="22"/>
  <c r="H47" i="22"/>
  <c r="F47" i="22"/>
  <c r="H46" i="22"/>
  <c r="F46" i="22"/>
  <c r="H45" i="22"/>
  <c r="F45" i="22"/>
  <c r="H44" i="22"/>
  <c r="F44" i="22"/>
  <c r="H43" i="22"/>
  <c r="F43" i="22"/>
  <c r="H42" i="22"/>
  <c r="F42" i="22"/>
  <c r="H41" i="22"/>
  <c r="F41" i="22"/>
  <c r="H40" i="22"/>
  <c r="F40" i="22"/>
  <c r="H39" i="22"/>
  <c r="F39" i="22"/>
  <c r="H38" i="22"/>
  <c r="F38" i="22"/>
  <c r="H37" i="22"/>
  <c r="F37" i="22"/>
  <c r="H36" i="22"/>
  <c r="F36" i="22"/>
  <c r="H35" i="22"/>
  <c r="F35" i="22"/>
  <c r="H34" i="22"/>
  <c r="F34" i="22"/>
  <c r="H33" i="22"/>
  <c r="F33" i="22"/>
  <c r="H32" i="22"/>
  <c r="F32" i="22"/>
  <c r="H31" i="22"/>
  <c r="F31" i="22"/>
  <c r="H30" i="22"/>
  <c r="F30" i="22"/>
  <c r="H29" i="22"/>
  <c r="F29" i="22"/>
  <c r="H28" i="22"/>
  <c r="F28" i="22"/>
  <c r="H27" i="22"/>
  <c r="F27" i="22"/>
  <c r="H26" i="22"/>
  <c r="F26" i="22"/>
  <c r="H25" i="22"/>
  <c r="F25" i="22"/>
  <c r="H24" i="22"/>
  <c r="F24" i="22"/>
  <c r="H23" i="22"/>
  <c r="F23" i="22"/>
  <c r="H22" i="22"/>
  <c r="F22" i="22"/>
  <c r="H21" i="22"/>
  <c r="F21" i="22"/>
  <c r="H20" i="22"/>
  <c r="F20" i="22"/>
  <c r="H19" i="22"/>
  <c r="F19" i="22"/>
  <c r="H18" i="22"/>
  <c r="F18" i="22"/>
  <c r="H17" i="22"/>
  <c r="F17" i="22"/>
  <c r="H16" i="22"/>
  <c r="F16" i="22"/>
  <c r="H15" i="22"/>
  <c r="F15" i="22"/>
  <c r="H14" i="22"/>
  <c r="F14" i="22"/>
  <c r="H13" i="22"/>
  <c r="F13" i="22"/>
  <c r="H12" i="22"/>
  <c r="F12" i="22"/>
  <c r="H11" i="22"/>
  <c r="F11" i="22"/>
  <c r="H10" i="22"/>
  <c r="F10" i="22"/>
  <c r="H9" i="22"/>
  <c r="F9" i="22"/>
  <c r="H8" i="22"/>
  <c r="F8" i="22"/>
  <c r="H7" i="22"/>
  <c r="F7" i="22"/>
  <c r="H6" i="22"/>
  <c r="F6" i="22"/>
  <c r="H5" i="22"/>
  <c r="F5" i="22"/>
  <c r="H4" i="22"/>
  <c r="F4" i="22"/>
  <c r="H3" i="22"/>
  <c r="F3" i="22"/>
  <c r="H2" i="22"/>
  <c r="F2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K13" i="15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3" i="16"/>
  <c r="J454" i="2"/>
  <c r="L454" i="2" s="1"/>
  <c r="H454" i="2"/>
  <c r="F454" i="2"/>
  <c r="L453" i="2"/>
  <c r="L452" i="2"/>
  <c r="H453" i="2"/>
  <c r="E453" i="2"/>
  <c r="F453" i="2" s="1"/>
  <c r="H452" i="2"/>
  <c r="F452" i="2"/>
  <c r="E24" i="12" l="1"/>
  <c r="E23" i="12"/>
  <c r="E22" i="12"/>
  <c r="AE29" i="17"/>
  <c r="AE28" i="17"/>
  <c r="AE27" i="17"/>
  <c r="AE26" i="17"/>
  <c r="AE25" i="17"/>
  <c r="AE24" i="17"/>
  <c r="AE23" i="17"/>
  <c r="AD23" i="17"/>
  <c r="AH21" i="17"/>
  <c r="AH22" i="17" s="1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W18" i="17"/>
  <c r="W17" i="17"/>
  <c r="W16" i="17"/>
  <c r="W15" i="17"/>
  <c r="W14" i="17"/>
  <c r="W13" i="17"/>
  <c r="AD13" i="17"/>
  <c r="V13" i="17"/>
  <c r="AH11" i="17"/>
  <c r="AH12" i="17" s="1"/>
  <c r="Z11" i="17"/>
  <c r="Z12" i="17" s="1"/>
  <c r="AE13" i="17" l="1"/>
  <c r="AD14" i="17" s="1"/>
  <c r="AE14" i="17" s="1"/>
  <c r="AD15" i="17" s="1"/>
  <c r="AD24" i="17"/>
  <c r="AD25" i="17" s="1"/>
  <c r="AD26" i="17" s="1"/>
  <c r="AD27" i="17" s="1"/>
  <c r="AD28" i="17" s="1"/>
  <c r="AD29" i="17" s="1"/>
  <c r="V14" i="17"/>
  <c r="V15" i="17" s="1"/>
  <c r="V16" i="17" s="1"/>
  <c r="V17" i="17" s="1"/>
  <c r="V18" i="17" s="1"/>
  <c r="V19" i="17" s="1"/>
  <c r="F13828" i="8"/>
  <c r="F13827" i="8"/>
  <c r="F13826" i="8"/>
  <c r="F13825" i="8"/>
  <c r="F13824" i="8"/>
  <c r="F13823" i="8"/>
  <c r="F13822" i="8"/>
  <c r="F13821" i="8"/>
  <c r="F13820" i="8"/>
  <c r="F13819" i="8"/>
  <c r="F13818" i="8"/>
  <c r="F13817" i="8"/>
  <c r="F13816" i="8"/>
  <c r="F13815" i="8"/>
  <c r="F13814" i="8"/>
  <c r="F13813" i="8"/>
  <c r="F13812" i="8"/>
  <c r="F13811" i="8"/>
  <c r="F13810" i="8"/>
  <c r="F13809" i="8"/>
  <c r="F13808" i="8"/>
  <c r="F13807" i="8"/>
  <c r="F13806" i="8"/>
  <c r="F13805" i="8"/>
  <c r="F13804" i="8"/>
  <c r="F13803" i="8"/>
  <c r="F13802" i="8"/>
  <c r="F13801" i="8"/>
  <c r="F13800" i="8"/>
  <c r="F13799" i="8"/>
  <c r="F13798" i="8"/>
  <c r="F13797" i="8"/>
  <c r="F13796" i="8"/>
  <c r="F13795" i="8"/>
  <c r="F13794" i="8"/>
  <c r="F13793" i="8"/>
  <c r="F13792" i="8"/>
  <c r="F13791" i="8"/>
  <c r="F13790" i="8"/>
  <c r="F13789" i="8"/>
  <c r="F13788" i="8"/>
  <c r="F13787" i="8"/>
  <c r="F13786" i="8"/>
  <c r="F13785" i="8"/>
  <c r="F13784" i="8"/>
  <c r="F13783" i="8"/>
  <c r="F13782" i="8"/>
  <c r="F13781" i="8"/>
  <c r="F13780" i="8"/>
  <c r="F13779" i="8"/>
  <c r="F13778" i="8"/>
  <c r="F13777" i="8"/>
  <c r="F13776" i="8"/>
  <c r="F13775" i="8"/>
  <c r="F13774" i="8"/>
  <c r="F13773" i="8"/>
  <c r="F13772" i="8"/>
  <c r="F13771" i="8"/>
  <c r="F13770" i="8"/>
  <c r="F13769" i="8"/>
  <c r="F13768" i="8"/>
  <c r="F13767" i="8"/>
  <c r="F13766" i="8"/>
  <c r="F13765" i="8"/>
  <c r="F13764" i="8"/>
  <c r="F13763" i="8"/>
  <c r="F13762" i="8"/>
  <c r="F13761" i="8"/>
  <c r="F13760" i="8"/>
  <c r="F13759" i="8"/>
  <c r="F13758" i="8"/>
  <c r="F13757" i="8"/>
  <c r="F13756" i="8"/>
  <c r="F13755" i="8"/>
  <c r="F13754" i="8"/>
  <c r="F13753" i="8"/>
  <c r="F13752" i="8"/>
  <c r="F13751" i="8"/>
  <c r="F13750" i="8"/>
  <c r="F13749" i="8"/>
  <c r="F13748" i="8"/>
  <c r="F13747" i="8"/>
  <c r="F13746" i="8"/>
  <c r="F13745" i="8"/>
  <c r="F13744" i="8"/>
  <c r="F13743" i="8"/>
  <c r="F13742" i="8"/>
  <c r="F13741" i="8"/>
  <c r="F13740" i="8"/>
  <c r="F13739" i="8"/>
  <c r="F13738" i="8"/>
  <c r="F13737" i="8"/>
  <c r="F13736" i="8"/>
  <c r="F13735" i="8"/>
  <c r="F13734" i="8"/>
  <c r="F13733" i="8"/>
  <c r="F13732" i="8"/>
  <c r="F13731" i="8"/>
  <c r="F13730" i="8"/>
  <c r="F13729" i="8"/>
  <c r="F13728" i="8"/>
  <c r="F13727" i="8"/>
  <c r="F13726" i="8"/>
  <c r="F13725" i="8"/>
  <c r="F13724" i="8"/>
  <c r="F13723" i="8"/>
  <c r="F13722" i="8"/>
  <c r="F13721" i="8"/>
  <c r="F13720" i="8"/>
  <c r="F13719" i="8"/>
  <c r="F13718" i="8"/>
  <c r="F13717" i="8"/>
  <c r="F13716" i="8"/>
  <c r="F13715" i="8"/>
  <c r="F13714" i="8"/>
  <c r="F13713" i="8"/>
  <c r="F13712" i="8"/>
  <c r="F13711" i="8"/>
  <c r="F13710" i="8"/>
  <c r="F13709" i="8"/>
  <c r="F13708" i="8"/>
  <c r="F13707" i="8"/>
  <c r="F13706" i="8"/>
  <c r="F13705" i="8"/>
  <c r="F13704" i="8"/>
  <c r="F13703" i="8"/>
  <c r="F13702" i="8"/>
  <c r="F13701" i="8"/>
  <c r="F13700" i="8"/>
  <c r="F13699" i="8"/>
  <c r="F13698" i="8"/>
  <c r="F13697" i="8"/>
  <c r="F13696" i="8"/>
  <c r="F13695" i="8"/>
  <c r="F13694" i="8"/>
  <c r="F13693" i="8"/>
  <c r="F13692" i="8"/>
  <c r="F13691" i="8"/>
  <c r="F13690" i="8"/>
  <c r="F13689" i="8"/>
  <c r="F13688" i="8"/>
  <c r="F13687" i="8"/>
  <c r="F13686" i="8"/>
  <c r="F13685" i="8"/>
  <c r="F13684" i="8"/>
  <c r="F13683" i="8"/>
  <c r="F13682" i="8"/>
  <c r="F13681" i="8"/>
  <c r="F13680" i="8"/>
  <c r="F13679" i="8"/>
  <c r="F13678" i="8"/>
  <c r="F13677" i="8"/>
  <c r="F13676" i="8"/>
  <c r="F13675" i="8"/>
  <c r="F13674" i="8"/>
  <c r="F13673" i="8"/>
  <c r="F13672" i="8"/>
  <c r="F13671" i="8"/>
  <c r="F13670" i="8"/>
  <c r="F13669" i="8"/>
  <c r="F13668" i="8"/>
  <c r="F13667" i="8"/>
  <c r="F13666" i="8"/>
  <c r="F13665" i="8"/>
  <c r="F13664" i="8"/>
  <c r="F13663" i="8"/>
  <c r="F13662" i="8"/>
  <c r="F13661" i="8"/>
  <c r="F13660" i="8"/>
  <c r="F13659" i="8"/>
  <c r="F13658" i="8"/>
  <c r="F13657" i="8"/>
  <c r="F13656" i="8"/>
  <c r="F13655" i="8"/>
  <c r="F13654" i="8"/>
  <c r="F13653" i="8"/>
  <c r="F13652" i="8"/>
  <c r="F13651" i="8"/>
  <c r="F13650" i="8"/>
  <c r="F13649" i="8"/>
  <c r="F13648" i="8"/>
  <c r="F13647" i="8"/>
  <c r="F13646" i="8"/>
  <c r="F13645" i="8"/>
  <c r="F13644" i="8"/>
  <c r="F13643" i="8"/>
  <c r="F13642" i="8"/>
  <c r="F13641" i="8"/>
  <c r="F13640" i="8"/>
  <c r="F13639" i="8"/>
  <c r="F13638" i="8"/>
  <c r="F13637" i="8"/>
  <c r="F13636" i="8"/>
  <c r="F13635" i="8"/>
  <c r="F13634" i="8"/>
  <c r="F13633" i="8"/>
  <c r="F13632" i="8"/>
  <c r="F13631" i="8"/>
  <c r="F13630" i="8"/>
  <c r="F13629" i="8"/>
  <c r="F13628" i="8"/>
  <c r="F13627" i="8"/>
  <c r="F13626" i="8"/>
  <c r="F13625" i="8"/>
  <c r="F13624" i="8"/>
  <c r="F13623" i="8"/>
  <c r="F13622" i="8"/>
  <c r="F13621" i="8"/>
  <c r="F13620" i="8"/>
  <c r="F13619" i="8"/>
  <c r="F13618" i="8"/>
  <c r="F13617" i="8"/>
  <c r="F13616" i="8"/>
  <c r="F13615" i="8"/>
  <c r="F13614" i="8"/>
  <c r="F13613" i="8"/>
  <c r="F13612" i="8"/>
  <c r="F13611" i="8"/>
  <c r="F13610" i="8"/>
  <c r="F13609" i="8"/>
  <c r="F13608" i="8"/>
  <c r="F13607" i="8"/>
  <c r="F13606" i="8"/>
  <c r="E13828" i="8"/>
  <c r="C13828" i="8"/>
  <c r="E13827" i="8"/>
  <c r="C13827" i="8"/>
  <c r="E13826" i="8"/>
  <c r="C13826" i="8"/>
  <c r="E13825" i="8"/>
  <c r="C13825" i="8"/>
  <c r="E13824" i="8"/>
  <c r="C13824" i="8"/>
  <c r="E13823" i="8"/>
  <c r="C13823" i="8"/>
  <c r="E13822" i="8"/>
  <c r="C13822" i="8"/>
  <c r="E13821" i="8"/>
  <c r="C13821" i="8"/>
  <c r="E13820" i="8"/>
  <c r="C13820" i="8"/>
  <c r="E13819" i="8"/>
  <c r="C13819" i="8"/>
  <c r="E13818" i="8"/>
  <c r="C13818" i="8"/>
  <c r="E13817" i="8"/>
  <c r="C13817" i="8"/>
  <c r="E13816" i="8"/>
  <c r="C13816" i="8"/>
  <c r="E13815" i="8"/>
  <c r="C13815" i="8"/>
  <c r="E13814" i="8"/>
  <c r="C13814" i="8"/>
  <c r="E13813" i="8"/>
  <c r="C13813" i="8"/>
  <c r="E13812" i="8"/>
  <c r="C13812" i="8"/>
  <c r="E13811" i="8"/>
  <c r="C13811" i="8"/>
  <c r="E13810" i="8"/>
  <c r="C13810" i="8"/>
  <c r="E13809" i="8"/>
  <c r="C13809" i="8"/>
  <c r="E13808" i="8"/>
  <c r="C13808" i="8"/>
  <c r="E13807" i="8"/>
  <c r="C13807" i="8"/>
  <c r="E13806" i="8"/>
  <c r="C13806" i="8"/>
  <c r="E13805" i="8"/>
  <c r="C13805" i="8"/>
  <c r="E13804" i="8"/>
  <c r="C13804" i="8"/>
  <c r="E13803" i="8"/>
  <c r="C13803" i="8"/>
  <c r="E13802" i="8"/>
  <c r="C13802" i="8"/>
  <c r="E13801" i="8"/>
  <c r="C13801" i="8"/>
  <c r="E13800" i="8"/>
  <c r="C13800" i="8"/>
  <c r="E13799" i="8"/>
  <c r="C13799" i="8"/>
  <c r="E13798" i="8"/>
  <c r="C13798" i="8"/>
  <c r="E13797" i="8"/>
  <c r="C13797" i="8"/>
  <c r="E13796" i="8"/>
  <c r="C13796" i="8"/>
  <c r="E13795" i="8"/>
  <c r="C13795" i="8"/>
  <c r="E13794" i="8"/>
  <c r="C13794" i="8"/>
  <c r="E13793" i="8"/>
  <c r="C13793" i="8"/>
  <c r="E13792" i="8"/>
  <c r="C13792" i="8"/>
  <c r="E13791" i="8"/>
  <c r="C13791" i="8"/>
  <c r="E13790" i="8"/>
  <c r="C13790" i="8"/>
  <c r="E13789" i="8"/>
  <c r="C13789" i="8"/>
  <c r="E13788" i="8"/>
  <c r="C13788" i="8"/>
  <c r="E13787" i="8"/>
  <c r="C13787" i="8"/>
  <c r="E13786" i="8"/>
  <c r="C13786" i="8"/>
  <c r="E13785" i="8"/>
  <c r="C13785" i="8"/>
  <c r="E13784" i="8"/>
  <c r="C13784" i="8"/>
  <c r="E13783" i="8"/>
  <c r="C13783" i="8"/>
  <c r="E13782" i="8"/>
  <c r="C13782" i="8"/>
  <c r="E13781" i="8"/>
  <c r="C13781" i="8"/>
  <c r="E13780" i="8"/>
  <c r="C13780" i="8"/>
  <c r="E13779" i="8"/>
  <c r="C13779" i="8"/>
  <c r="E13778" i="8"/>
  <c r="C13778" i="8"/>
  <c r="E13777" i="8"/>
  <c r="C13777" i="8"/>
  <c r="E13776" i="8"/>
  <c r="C13776" i="8"/>
  <c r="E13775" i="8"/>
  <c r="C13775" i="8"/>
  <c r="E13774" i="8"/>
  <c r="C13774" i="8"/>
  <c r="E13773" i="8"/>
  <c r="C13773" i="8"/>
  <c r="E13772" i="8"/>
  <c r="C13772" i="8"/>
  <c r="E13771" i="8"/>
  <c r="C13771" i="8"/>
  <c r="E13770" i="8"/>
  <c r="C13770" i="8"/>
  <c r="E13769" i="8"/>
  <c r="C13769" i="8"/>
  <c r="E13768" i="8"/>
  <c r="C13768" i="8"/>
  <c r="E13767" i="8"/>
  <c r="C13767" i="8"/>
  <c r="E13766" i="8"/>
  <c r="C13766" i="8"/>
  <c r="E13765" i="8"/>
  <c r="C13765" i="8"/>
  <c r="E13764" i="8"/>
  <c r="C13764" i="8"/>
  <c r="E13763" i="8"/>
  <c r="C13763" i="8"/>
  <c r="E13762" i="8"/>
  <c r="C13762" i="8"/>
  <c r="E13761" i="8"/>
  <c r="C13761" i="8"/>
  <c r="E13760" i="8"/>
  <c r="C13760" i="8"/>
  <c r="E13759" i="8"/>
  <c r="C13759" i="8"/>
  <c r="E13758" i="8"/>
  <c r="C13758" i="8"/>
  <c r="E13757" i="8"/>
  <c r="C13757" i="8"/>
  <c r="E13756" i="8"/>
  <c r="C13756" i="8"/>
  <c r="E13755" i="8"/>
  <c r="C13755" i="8"/>
  <c r="E13754" i="8"/>
  <c r="C13754" i="8"/>
  <c r="E13753" i="8"/>
  <c r="C13753" i="8"/>
  <c r="E13752" i="8"/>
  <c r="C13752" i="8"/>
  <c r="E13751" i="8"/>
  <c r="C13751" i="8"/>
  <c r="E13750" i="8"/>
  <c r="C13750" i="8"/>
  <c r="E13749" i="8"/>
  <c r="C13749" i="8"/>
  <c r="E13748" i="8"/>
  <c r="C13748" i="8"/>
  <c r="E13747" i="8"/>
  <c r="C13747" i="8"/>
  <c r="E13746" i="8"/>
  <c r="C13746" i="8"/>
  <c r="E13745" i="8"/>
  <c r="C13745" i="8"/>
  <c r="E13744" i="8"/>
  <c r="C13744" i="8"/>
  <c r="H13743" i="8"/>
  <c r="E13743" i="8"/>
  <c r="C13743" i="8"/>
  <c r="E13742" i="8"/>
  <c r="C13742" i="8"/>
  <c r="E13741" i="8"/>
  <c r="C13741" i="8"/>
  <c r="E13740" i="8"/>
  <c r="H13740" i="8" s="1"/>
  <c r="C13740" i="8"/>
  <c r="E13739" i="8"/>
  <c r="C13739" i="8"/>
  <c r="E13738" i="8"/>
  <c r="C13738" i="8"/>
  <c r="E13737" i="8"/>
  <c r="C13737" i="8"/>
  <c r="E13736" i="8"/>
  <c r="H13736" i="8" s="1"/>
  <c r="C13736" i="8"/>
  <c r="E13735" i="8"/>
  <c r="H13735" i="8" s="1"/>
  <c r="C13735" i="8"/>
  <c r="E13734" i="8"/>
  <c r="C13734" i="8"/>
  <c r="E13733" i="8"/>
  <c r="C13733" i="8"/>
  <c r="E13732" i="8"/>
  <c r="H13732" i="8" s="1"/>
  <c r="C13732" i="8"/>
  <c r="E13731" i="8"/>
  <c r="C13731" i="8"/>
  <c r="E13730" i="8"/>
  <c r="C13730" i="8"/>
  <c r="E13729" i="8"/>
  <c r="C13729" i="8"/>
  <c r="E13728" i="8"/>
  <c r="H13728" i="8" s="1"/>
  <c r="C13728" i="8"/>
  <c r="E13727" i="8"/>
  <c r="H13727" i="8" s="1"/>
  <c r="C13727" i="8"/>
  <c r="E13726" i="8"/>
  <c r="C13726" i="8"/>
  <c r="E13725" i="8"/>
  <c r="C13725" i="8"/>
  <c r="E13724" i="8"/>
  <c r="H13724" i="8" s="1"/>
  <c r="C13724" i="8"/>
  <c r="E13723" i="8"/>
  <c r="C13723" i="8"/>
  <c r="E13722" i="8"/>
  <c r="C13722" i="8"/>
  <c r="E13721" i="8"/>
  <c r="C13721" i="8"/>
  <c r="H13720" i="8"/>
  <c r="E13720" i="8"/>
  <c r="C13720" i="8"/>
  <c r="E13719" i="8"/>
  <c r="H13719" i="8" s="1"/>
  <c r="C13719" i="8"/>
  <c r="E13718" i="8"/>
  <c r="C13718" i="8"/>
  <c r="E13717" i="8"/>
  <c r="C13717" i="8"/>
  <c r="E13716" i="8"/>
  <c r="C13716" i="8"/>
  <c r="E13715" i="8"/>
  <c r="C13715" i="8"/>
  <c r="E13714" i="8"/>
  <c r="C13714" i="8"/>
  <c r="E13713" i="8"/>
  <c r="C13713" i="8"/>
  <c r="E13712" i="8"/>
  <c r="H13712" i="8" s="1"/>
  <c r="C13712" i="8"/>
  <c r="E13711" i="8"/>
  <c r="C13711" i="8"/>
  <c r="E13710" i="8"/>
  <c r="C13710" i="8"/>
  <c r="E13709" i="8"/>
  <c r="C13709" i="8"/>
  <c r="E13708" i="8"/>
  <c r="H13708" i="8" s="1"/>
  <c r="C13708" i="8"/>
  <c r="E13707" i="8"/>
  <c r="C13707" i="8"/>
  <c r="E13706" i="8"/>
  <c r="C13706" i="8"/>
  <c r="E13705" i="8"/>
  <c r="C13705" i="8"/>
  <c r="E13704" i="8"/>
  <c r="H13704" i="8" s="1"/>
  <c r="C13704" i="8"/>
  <c r="E13703" i="8"/>
  <c r="C13703" i="8"/>
  <c r="E13702" i="8"/>
  <c r="C13702" i="8"/>
  <c r="E13701" i="8"/>
  <c r="C13701" i="8"/>
  <c r="E13700" i="8"/>
  <c r="C13700" i="8"/>
  <c r="E13699" i="8"/>
  <c r="H13699" i="8" s="1"/>
  <c r="C13699" i="8"/>
  <c r="E13698" i="8"/>
  <c r="C13698" i="8"/>
  <c r="E13697" i="8"/>
  <c r="C13697" i="8"/>
  <c r="E13696" i="8"/>
  <c r="H13696" i="8" s="1"/>
  <c r="C13696" i="8"/>
  <c r="E13695" i="8"/>
  <c r="C13695" i="8"/>
  <c r="E13694" i="8"/>
  <c r="C13694" i="8"/>
  <c r="E13693" i="8"/>
  <c r="C13693" i="8"/>
  <c r="E13692" i="8"/>
  <c r="H13692" i="8" s="1"/>
  <c r="C13692" i="8"/>
  <c r="E13691" i="8"/>
  <c r="H13691" i="8" s="1"/>
  <c r="C13691" i="8"/>
  <c r="E13690" i="8"/>
  <c r="C13690" i="8"/>
  <c r="E13689" i="8"/>
  <c r="C13689" i="8"/>
  <c r="E13688" i="8"/>
  <c r="H13688" i="8" s="1"/>
  <c r="C13688" i="8"/>
  <c r="E13687" i="8"/>
  <c r="C13687" i="8"/>
  <c r="E13686" i="8"/>
  <c r="C13686" i="8"/>
  <c r="E13685" i="8"/>
  <c r="C13685" i="8"/>
  <c r="E13684" i="8"/>
  <c r="C13684" i="8"/>
  <c r="E13683" i="8"/>
  <c r="C13683" i="8"/>
  <c r="E13682" i="8"/>
  <c r="C13682" i="8"/>
  <c r="E13681" i="8"/>
  <c r="C13681" i="8"/>
  <c r="E13680" i="8"/>
  <c r="H13680" i="8" s="1"/>
  <c r="C13680" i="8"/>
  <c r="E13679" i="8"/>
  <c r="C13679" i="8"/>
  <c r="E13678" i="8"/>
  <c r="C13678" i="8"/>
  <c r="E13677" i="8"/>
  <c r="C13677" i="8"/>
  <c r="E13676" i="8"/>
  <c r="C13676" i="8"/>
  <c r="E13675" i="8"/>
  <c r="C13675" i="8"/>
  <c r="E13674" i="8"/>
  <c r="C13674" i="8"/>
  <c r="E13673" i="8"/>
  <c r="C13673" i="8"/>
  <c r="E13672" i="8"/>
  <c r="C13672" i="8"/>
  <c r="E13671" i="8"/>
  <c r="C13671" i="8"/>
  <c r="E13670" i="8"/>
  <c r="C13670" i="8"/>
  <c r="E13669" i="8"/>
  <c r="C13669" i="8"/>
  <c r="E13668" i="8"/>
  <c r="C13668" i="8"/>
  <c r="E13667" i="8"/>
  <c r="C13667" i="8"/>
  <c r="E13666" i="8"/>
  <c r="C13666" i="8"/>
  <c r="E13665" i="8"/>
  <c r="C13665" i="8"/>
  <c r="E13664" i="8"/>
  <c r="C13664" i="8"/>
  <c r="E13663" i="8"/>
  <c r="C13663" i="8"/>
  <c r="E13662" i="8"/>
  <c r="C13662" i="8"/>
  <c r="E13661" i="8"/>
  <c r="C13661" i="8"/>
  <c r="E13660" i="8"/>
  <c r="C13660" i="8"/>
  <c r="E13659" i="8"/>
  <c r="C13659" i="8"/>
  <c r="E13658" i="8"/>
  <c r="C13658" i="8"/>
  <c r="E13657" i="8"/>
  <c r="C13657" i="8"/>
  <c r="E13656" i="8"/>
  <c r="C13656" i="8"/>
  <c r="E13655" i="8"/>
  <c r="C13655" i="8"/>
  <c r="E13654" i="8"/>
  <c r="C13654" i="8"/>
  <c r="E13653" i="8"/>
  <c r="C13653" i="8"/>
  <c r="E13652" i="8"/>
  <c r="C13652" i="8"/>
  <c r="E13651" i="8"/>
  <c r="C13651" i="8"/>
  <c r="E13650" i="8"/>
  <c r="C13650" i="8"/>
  <c r="E13649" i="8"/>
  <c r="C13649" i="8"/>
  <c r="E13648" i="8"/>
  <c r="C13648" i="8"/>
  <c r="E13647" i="8"/>
  <c r="C13647" i="8"/>
  <c r="E13646" i="8"/>
  <c r="C13646" i="8"/>
  <c r="E13645" i="8"/>
  <c r="C13645" i="8"/>
  <c r="E13644" i="8"/>
  <c r="C13644" i="8"/>
  <c r="E13643" i="8"/>
  <c r="C13643" i="8"/>
  <c r="E13642" i="8"/>
  <c r="C13642" i="8"/>
  <c r="E13641" i="8"/>
  <c r="C13641" i="8"/>
  <c r="E13640" i="8"/>
  <c r="C13640" i="8"/>
  <c r="E13639" i="8"/>
  <c r="C13639" i="8"/>
  <c r="E13638" i="8"/>
  <c r="C13638" i="8"/>
  <c r="E13637" i="8"/>
  <c r="C13637" i="8"/>
  <c r="E13636" i="8"/>
  <c r="C13636" i="8"/>
  <c r="E13635" i="8"/>
  <c r="C13635" i="8"/>
  <c r="E13634" i="8"/>
  <c r="C13634" i="8"/>
  <c r="E13633" i="8"/>
  <c r="C13633" i="8"/>
  <c r="E13632" i="8"/>
  <c r="C13632" i="8"/>
  <c r="E13631" i="8"/>
  <c r="C13631" i="8"/>
  <c r="E13630" i="8"/>
  <c r="C13630" i="8"/>
  <c r="E13629" i="8"/>
  <c r="C13629" i="8"/>
  <c r="E13628" i="8"/>
  <c r="C13628" i="8"/>
  <c r="E13627" i="8"/>
  <c r="C13627" i="8"/>
  <c r="E13626" i="8"/>
  <c r="C13626" i="8"/>
  <c r="E13625" i="8"/>
  <c r="C13625" i="8"/>
  <c r="E13624" i="8"/>
  <c r="C13624" i="8"/>
  <c r="E13623" i="8"/>
  <c r="C13623" i="8"/>
  <c r="E13622" i="8"/>
  <c r="C13622" i="8"/>
  <c r="E13621" i="8"/>
  <c r="C13621" i="8"/>
  <c r="E13620" i="8"/>
  <c r="C13620" i="8"/>
  <c r="E13619" i="8"/>
  <c r="C13619" i="8"/>
  <c r="E13618" i="8"/>
  <c r="C13618" i="8"/>
  <c r="E13617" i="8"/>
  <c r="C13617" i="8"/>
  <c r="E13616" i="8"/>
  <c r="C13616" i="8"/>
  <c r="E13615" i="8"/>
  <c r="C13615" i="8"/>
  <c r="E13614" i="8"/>
  <c r="C13614" i="8"/>
  <c r="E13613" i="8"/>
  <c r="C13613" i="8"/>
  <c r="E13612" i="8"/>
  <c r="C13612" i="8"/>
  <c r="E13611" i="8"/>
  <c r="C13611" i="8"/>
  <c r="E13610" i="8"/>
  <c r="C13610" i="8"/>
  <c r="E13609" i="8"/>
  <c r="C13609" i="8"/>
  <c r="E13608" i="8"/>
  <c r="C13608" i="8"/>
  <c r="E13607" i="8"/>
  <c r="C13607" i="8"/>
  <c r="E13606" i="8"/>
  <c r="C13606" i="8"/>
  <c r="F13605" i="8"/>
  <c r="F13604" i="8"/>
  <c r="F13603" i="8"/>
  <c r="F13602" i="8"/>
  <c r="F13601" i="8"/>
  <c r="F13600" i="8"/>
  <c r="F13599" i="8"/>
  <c r="F13598" i="8"/>
  <c r="F13597" i="8"/>
  <c r="F13596" i="8"/>
  <c r="F13595" i="8"/>
  <c r="F13594" i="8"/>
  <c r="F13593" i="8"/>
  <c r="F13592" i="8"/>
  <c r="F13591" i="8"/>
  <c r="F13590" i="8"/>
  <c r="F13589" i="8"/>
  <c r="F13588" i="8"/>
  <c r="F13587" i="8"/>
  <c r="F13586" i="8"/>
  <c r="F13585" i="8"/>
  <c r="F13584" i="8"/>
  <c r="F13583" i="8"/>
  <c r="F13582" i="8"/>
  <c r="F13581" i="8"/>
  <c r="F13580" i="8"/>
  <c r="F13579" i="8"/>
  <c r="F13578" i="8"/>
  <c r="F13577" i="8"/>
  <c r="F13576" i="8"/>
  <c r="F13575" i="8"/>
  <c r="F13574" i="8"/>
  <c r="F13573" i="8"/>
  <c r="F13572" i="8"/>
  <c r="F13571" i="8"/>
  <c r="F13570" i="8"/>
  <c r="F13569" i="8"/>
  <c r="F13568" i="8"/>
  <c r="F13567" i="8"/>
  <c r="F13566" i="8"/>
  <c r="F13565" i="8"/>
  <c r="F13564" i="8"/>
  <c r="F13563" i="8"/>
  <c r="F13562" i="8"/>
  <c r="F13561" i="8"/>
  <c r="F13560" i="8"/>
  <c r="F13559" i="8"/>
  <c r="F13558" i="8"/>
  <c r="F13557" i="8"/>
  <c r="F13556" i="8"/>
  <c r="F13555" i="8"/>
  <c r="F13554" i="8"/>
  <c r="F13553" i="8"/>
  <c r="F13552" i="8"/>
  <c r="F13551" i="8"/>
  <c r="F13550" i="8"/>
  <c r="F13549" i="8"/>
  <c r="F13548" i="8"/>
  <c r="F13547" i="8"/>
  <c r="F13546" i="8"/>
  <c r="F13545" i="8"/>
  <c r="F13544" i="8"/>
  <c r="F13543" i="8"/>
  <c r="F13542" i="8"/>
  <c r="F13541" i="8"/>
  <c r="F13540" i="8"/>
  <c r="F13539" i="8"/>
  <c r="F13538" i="8"/>
  <c r="F13537" i="8"/>
  <c r="F13536" i="8"/>
  <c r="F13535" i="8"/>
  <c r="F13534" i="8"/>
  <c r="F13533" i="8"/>
  <c r="F13532" i="8"/>
  <c r="F13531" i="8"/>
  <c r="F13530" i="8"/>
  <c r="F13529" i="8"/>
  <c r="F13528" i="8"/>
  <c r="F13527" i="8"/>
  <c r="F13526" i="8"/>
  <c r="F13525" i="8"/>
  <c r="F13524" i="8"/>
  <c r="F13523" i="8"/>
  <c r="F13522" i="8"/>
  <c r="F13521" i="8"/>
  <c r="F13520" i="8"/>
  <c r="F13519" i="8"/>
  <c r="F13518" i="8"/>
  <c r="F13517" i="8"/>
  <c r="F13516" i="8"/>
  <c r="F13515" i="8"/>
  <c r="F13514" i="8"/>
  <c r="F13513" i="8"/>
  <c r="F13512" i="8"/>
  <c r="F13511" i="8"/>
  <c r="F13510" i="8"/>
  <c r="F13509" i="8"/>
  <c r="F13508" i="8"/>
  <c r="F13507" i="8"/>
  <c r="F13506" i="8"/>
  <c r="F13505" i="8"/>
  <c r="F13504" i="8"/>
  <c r="F13503" i="8"/>
  <c r="F13502" i="8"/>
  <c r="F13501" i="8"/>
  <c r="F13500" i="8"/>
  <c r="F13499" i="8"/>
  <c r="F13498" i="8"/>
  <c r="F13497" i="8"/>
  <c r="F13496" i="8"/>
  <c r="F13495" i="8"/>
  <c r="F13494" i="8"/>
  <c r="F13493" i="8"/>
  <c r="F13492" i="8"/>
  <c r="F13491" i="8"/>
  <c r="F13490" i="8"/>
  <c r="F13489" i="8"/>
  <c r="F13488" i="8"/>
  <c r="F13487" i="8"/>
  <c r="F13486" i="8"/>
  <c r="F13485" i="8"/>
  <c r="F13484" i="8"/>
  <c r="F13483" i="8"/>
  <c r="F13482" i="8"/>
  <c r="F13481" i="8"/>
  <c r="F13480" i="8"/>
  <c r="F13479" i="8"/>
  <c r="F13478" i="8"/>
  <c r="F13477" i="8"/>
  <c r="F13476" i="8"/>
  <c r="F13475" i="8"/>
  <c r="F13474" i="8"/>
  <c r="F13473" i="8"/>
  <c r="F13472" i="8"/>
  <c r="F13471" i="8"/>
  <c r="F13470" i="8"/>
  <c r="F13469" i="8"/>
  <c r="F13468" i="8"/>
  <c r="F13467" i="8"/>
  <c r="F13466" i="8"/>
  <c r="F13465" i="8"/>
  <c r="F13464" i="8"/>
  <c r="F13463" i="8"/>
  <c r="F13462" i="8"/>
  <c r="F13461" i="8"/>
  <c r="F13460" i="8"/>
  <c r="F13459" i="8"/>
  <c r="F13458" i="8"/>
  <c r="F13457" i="8"/>
  <c r="F13456" i="8"/>
  <c r="F13455" i="8"/>
  <c r="F13454" i="8"/>
  <c r="F13453" i="8"/>
  <c r="F13452" i="8"/>
  <c r="F13451" i="8"/>
  <c r="F13450" i="8"/>
  <c r="F13449" i="8"/>
  <c r="F13448" i="8"/>
  <c r="F13447" i="8"/>
  <c r="F13446" i="8"/>
  <c r="F13445" i="8"/>
  <c r="F13444" i="8"/>
  <c r="F13443" i="8"/>
  <c r="F13442" i="8"/>
  <c r="F13441" i="8"/>
  <c r="F13440" i="8"/>
  <c r="F13439" i="8"/>
  <c r="F13438" i="8"/>
  <c r="F13437" i="8"/>
  <c r="F13436" i="8"/>
  <c r="F13435" i="8"/>
  <c r="F13434" i="8"/>
  <c r="F13433" i="8"/>
  <c r="F13432" i="8"/>
  <c r="F13431" i="8"/>
  <c r="F13430" i="8"/>
  <c r="F13429" i="8"/>
  <c r="F13428" i="8"/>
  <c r="F13427" i="8"/>
  <c r="F13426" i="8"/>
  <c r="F13425" i="8"/>
  <c r="F13424" i="8"/>
  <c r="F13423" i="8"/>
  <c r="F13422" i="8"/>
  <c r="F13421" i="8"/>
  <c r="F13420" i="8"/>
  <c r="F13419" i="8"/>
  <c r="F13418" i="8"/>
  <c r="F13417" i="8"/>
  <c r="F13416" i="8"/>
  <c r="F13415" i="8"/>
  <c r="F13414" i="8"/>
  <c r="F13413" i="8"/>
  <c r="F13412" i="8"/>
  <c r="F13411" i="8"/>
  <c r="F13410" i="8"/>
  <c r="F13409" i="8"/>
  <c r="F13408" i="8"/>
  <c r="F13407" i="8"/>
  <c r="F13406" i="8"/>
  <c r="F13405" i="8"/>
  <c r="F13404" i="8"/>
  <c r="F13403" i="8"/>
  <c r="F13402" i="8"/>
  <c r="F13401" i="8"/>
  <c r="F13400" i="8"/>
  <c r="F13399" i="8"/>
  <c r="F13398" i="8"/>
  <c r="F13397" i="8"/>
  <c r="F13396" i="8"/>
  <c r="F13395" i="8"/>
  <c r="F13394" i="8"/>
  <c r="F13393" i="8"/>
  <c r="F13392" i="8"/>
  <c r="F13391" i="8"/>
  <c r="F13390" i="8"/>
  <c r="F13389" i="8"/>
  <c r="F13388" i="8"/>
  <c r="F13387" i="8"/>
  <c r="F13386" i="8"/>
  <c r="F13385" i="8"/>
  <c r="F13384" i="8"/>
  <c r="F13383" i="8"/>
  <c r="E13605" i="8"/>
  <c r="C13605" i="8"/>
  <c r="E13604" i="8"/>
  <c r="C13604" i="8"/>
  <c r="E13603" i="8"/>
  <c r="C13603" i="8"/>
  <c r="E13602" i="8"/>
  <c r="C13602" i="8"/>
  <c r="E13601" i="8"/>
  <c r="C13601" i="8"/>
  <c r="E13600" i="8"/>
  <c r="C13600" i="8"/>
  <c r="E13599" i="8"/>
  <c r="C13599" i="8"/>
  <c r="E13598" i="8"/>
  <c r="C13598" i="8"/>
  <c r="E13597" i="8"/>
  <c r="C13597" i="8"/>
  <c r="E13596" i="8"/>
  <c r="C13596" i="8"/>
  <c r="E13595" i="8"/>
  <c r="C13595" i="8"/>
  <c r="E13594" i="8"/>
  <c r="C13594" i="8"/>
  <c r="E13593" i="8"/>
  <c r="C13593" i="8"/>
  <c r="E13592" i="8"/>
  <c r="C13592" i="8"/>
  <c r="E13591" i="8"/>
  <c r="C13591" i="8"/>
  <c r="E13590" i="8"/>
  <c r="C13590" i="8"/>
  <c r="E13589" i="8"/>
  <c r="C13589" i="8"/>
  <c r="E13588" i="8"/>
  <c r="C13588" i="8"/>
  <c r="E13587" i="8"/>
  <c r="C13587" i="8"/>
  <c r="E13586" i="8"/>
  <c r="C13586" i="8"/>
  <c r="E13585" i="8"/>
  <c r="C13585" i="8"/>
  <c r="E13584" i="8"/>
  <c r="C13584" i="8"/>
  <c r="E13583" i="8"/>
  <c r="C13583" i="8"/>
  <c r="E13582" i="8"/>
  <c r="C13582" i="8"/>
  <c r="E13581" i="8"/>
  <c r="C13581" i="8"/>
  <c r="E13580" i="8"/>
  <c r="C13580" i="8"/>
  <c r="E13579" i="8"/>
  <c r="C13579" i="8"/>
  <c r="E13578" i="8"/>
  <c r="C13578" i="8"/>
  <c r="E13577" i="8"/>
  <c r="C13577" i="8"/>
  <c r="E13576" i="8"/>
  <c r="C13576" i="8"/>
  <c r="E13575" i="8"/>
  <c r="C13575" i="8"/>
  <c r="E13574" i="8"/>
  <c r="C13574" i="8"/>
  <c r="E13573" i="8"/>
  <c r="C13573" i="8"/>
  <c r="E13572" i="8"/>
  <c r="C13572" i="8"/>
  <c r="E13571" i="8"/>
  <c r="C13571" i="8"/>
  <c r="E13570" i="8"/>
  <c r="C13570" i="8"/>
  <c r="E13569" i="8"/>
  <c r="C13569" i="8"/>
  <c r="E13568" i="8"/>
  <c r="C13568" i="8"/>
  <c r="E13567" i="8"/>
  <c r="C13567" i="8"/>
  <c r="E13566" i="8"/>
  <c r="C13566" i="8"/>
  <c r="E13565" i="8"/>
  <c r="C13565" i="8"/>
  <c r="E13564" i="8"/>
  <c r="C13564" i="8"/>
  <c r="E13563" i="8"/>
  <c r="C13563" i="8"/>
  <c r="E13562" i="8"/>
  <c r="C13562" i="8"/>
  <c r="E13561" i="8"/>
  <c r="C13561" i="8"/>
  <c r="E13560" i="8"/>
  <c r="C13560" i="8"/>
  <c r="E13559" i="8"/>
  <c r="C13559" i="8"/>
  <c r="E13558" i="8"/>
  <c r="C13558" i="8"/>
  <c r="E13557" i="8"/>
  <c r="C13557" i="8"/>
  <c r="E13556" i="8"/>
  <c r="C13556" i="8"/>
  <c r="E13555" i="8"/>
  <c r="C13555" i="8"/>
  <c r="E13554" i="8"/>
  <c r="C13554" i="8"/>
  <c r="E13553" i="8"/>
  <c r="C13553" i="8"/>
  <c r="E13552" i="8"/>
  <c r="C13552" i="8"/>
  <c r="E13551" i="8"/>
  <c r="C13551" i="8"/>
  <c r="E13550" i="8"/>
  <c r="C13550" i="8"/>
  <c r="E13549" i="8"/>
  <c r="C13549" i="8"/>
  <c r="E13548" i="8"/>
  <c r="C13548" i="8"/>
  <c r="E13547" i="8"/>
  <c r="C13547" i="8"/>
  <c r="E13546" i="8"/>
  <c r="C13546" i="8"/>
  <c r="E13545" i="8"/>
  <c r="C13545" i="8"/>
  <c r="E13544" i="8"/>
  <c r="C13544" i="8"/>
  <c r="E13543" i="8"/>
  <c r="C13543" i="8"/>
  <c r="E13542" i="8"/>
  <c r="C13542" i="8"/>
  <c r="E13541" i="8"/>
  <c r="C13541" i="8"/>
  <c r="E13540" i="8"/>
  <c r="C13540" i="8"/>
  <c r="E13539" i="8"/>
  <c r="C13539" i="8"/>
  <c r="E13538" i="8"/>
  <c r="C13538" i="8"/>
  <c r="E13537" i="8"/>
  <c r="C13537" i="8"/>
  <c r="E13536" i="8"/>
  <c r="C13536" i="8"/>
  <c r="E13535" i="8"/>
  <c r="C13535" i="8"/>
  <c r="E13534" i="8"/>
  <c r="C13534" i="8"/>
  <c r="E13533" i="8"/>
  <c r="C13533" i="8"/>
  <c r="E13532" i="8"/>
  <c r="C13532" i="8"/>
  <c r="E13531" i="8"/>
  <c r="C13531" i="8"/>
  <c r="E13530" i="8"/>
  <c r="C13530" i="8"/>
  <c r="E13529" i="8"/>
  <c r="C13529" i="8"/>
  <c r="E13528" i="8"/>
  <c r="C13528" i="8"/>
  <c r="E13527" i="8"/>
  <c r="C13527" i="8"/>
  <c r="E13526" i="8"/>
  <c r="C13526" i="8"/>
  <c r="E13525" i="8"/>
  <c r="C13525" i="8"/>
  <c r="E13524" i="8"/>
  <c r="C13524" i="8"/>
  <c r="E13523" i="8"/>
  <c r="C13523" i="8"/>
  <c r="E13522" i="8"/>
  <c r="C13522" i="8"/>
  <c r="E13521" i="8"/>
  <c r="C13521" i="8"/>
  <c r="E13520" i="8"/>
  <c r="H13520" i="8" s="1"/>
  <c r="C13520" i="8"/>
  <c r="E13519" i="8"/>
  <c r="C13519" i="8"/>
  <c r="E13518" i="8"/>
  <c r="C13518" i="8"/>
  <c r="E13517" i="8"/>
  <c r="C13517" i="8"/>
  <c r="E13516" i="8"/>
  <c r="C13516" i="8"/>
  <c r="E13515" i="8"/>
  <c r="C13515" i="8"/>
  <c r="E13514" i="8"/>
  <c r="C13514" i="8"/>
  <c r="E13513" i="8"/>
  <c r="C13513" i="8"/>
  <c r="E13512" i="8"/>
  <c r="C13512" i="8"/>
  <c r="E13511" i="8"/>
  <c r="C13511" i="8"/>
  <c r="E13510" i="8"/>
  <c r="C13510" i="8"/>
  <c r="E13509" i="8"/>
  <c r="C13509" i="8"/>
  <c r="E13508" i="8"/>
  <c r="C13508" i="8"/>
  <c r="E13507" i="8"/>
  <c r="C13507" i="8"/>
  <c r="E13506" i="8"/>
  <c r="C13506" i="8"/>
  <c r="E13505" i="8"/>
  <c r="C13505" i="8"/>
  <c r="E13504" i="8"/>
  <c r="C13504" i="8"/>
  <c r="E13503" i="8"/>
  <c r="C13503" i="8"/>
  <c r="E13502" i="8"/>
  <c r="C13502" i="8"/>
  <c r="E13501" i="8"/>
  <c r="C13501" i="8"/>
  <c r="E13500" i="8"/>
  <c r="C13500" i="8"/>
  <c r="E13499" i="8"/>
  <c r="C13499" i="8"/>
  <c r="E13498" i="8"/>
  <c r="C13498" i="8"/>
  <c r="E13497" i="8"/>
  <c r="C13497" i="8"/>
  <c r="E13496" i="8"/>
  <c r="C13496" i="8"/>
  <c r="E13495" i="8"/>
  <c r="C13495" i="8"/>
  <c r="E13494" i="8"/>
  <c r="C13494" i="8"/>
  <c r="E13493" i="8"/>
  <c r="C13493" i="8"/>
  <c r="E13492" i="8"/>
  <c r="C13492" i="8"/>
  <c r="E13491" i="8"/>
  <c r="C13491" i="8"/>
  <c r="E13490" i="8"/>
  <c r="C13490" i="8"/>
  <c r="E13489" i="8"/>
  <c r="C13489" i="8"/>
  <c r="E13488" i="8"/>
  <c r="C13488" i="8"/>
  <c r="E13487" i="8"/>
  <c r="C13487" i="8"/>
  <c r="E13486" i="8"/>
  <c r="C13486" i="8"/>
  <c r="E13485" i="8"/>
  <c r="C13485" i="8"/>
  <c r="E13484" i="8"/>
  <c r="C13484" i="8"/>
  <c r="E13483" i="8"/>
  <c r="C13483" i="8"/>
  <c r="E13482" i="8"/>
  <c r="C13482" i="8"/>
  <c r="E13481" i="8"/>
  <c r="C13481" i="8"/>
  <c r="E13480" i="8"/>
  <c r="C13480" i="8"/>
  <c r="E13479" i="8"/>
  <c r="C13479" i="8"/>
  <c r="E13478" i="8"/>
  <c r="C13478" i="8"/>
  <c r="E13477" i="8"/>
  <c r="C13477" i="8"/>
  <c r="E13476" i="8"/>
  <c r="C13476" i="8"/>
  <c r="E13475" i="8"/>
  <c r="C13475" i="8"/>
  <c r="E13474" i="8"/>
  <c r="C13474" i="8"/>
  <c r="E13473" i="8"/>
  <c r="C13473" i="8"/>
  <c r="E13472" i="8"/>
  <c r="C13472" i="8"/>
  <c r="E13471" i="8"/>
  <c r="C13471" i="8"/>
  <c r="E13470" i="8"/>
  <c r="C13470" i="8"/>
  <c r="E13469" i="8"/>
  <c r="C13469" i="8"/>
  <c r="E13468" i="8"/>
  <c r="C13468" i="8"/>
  <c r="E13467" i="8"/>
  <c r="C13467" i="8"/>
  <c r="E13466" i="8"/>
  <c r="C13466" i="8"/>
  <c r="E13465" i="8"/>
  <c r="C13465" i="8"/>
  <c r="E13464" i="8"/>
  <c r="C13464" i="8"/>
  <c r="E13463" i="8"/>
  <c r="C13463" i="8"/>
  <c r="E13462" i="8"/>
  <c r="C13462" i="8"/>
  <c r="E13461" i="8"/>
  <c r="C13461" i="8"/>
  <c r="E13460" i="8"/>
  <c r="C13460" i="8"/>
  <c r="E13459" i="8"/>
  <c r="C13459" i="8"/>
  <c r="E13458" i="8"/>
  <c r="C13458" i="8"/>
  <c r="E13457" i="8"/>
  <c r="C13457" i="8"/>
  <c r="E13456" i="8"/>
  <c r="C13456" i="8"/>
  <c r="E13455" i="8"/>
  <c r="C13455" i="8"/>
  <c r="E13454" i="8"/>
  <c r="C13454" i="8"/>
  <c r="E13453" i="8"/>
  <c r="C13453" i="8"/>
  <c r="E13452" i="8"/>
  <c r="C13452" i="8"/>
  <c r="E13451" i="8"/>
  <c r="C13451" i="8"/>
  <c r="E13450" i="8"/>
  <c r="C13450" i="8"/>
  <c r="E13449" i="8"/>
  <c r="C13449" i="8"/>
  <c r="E13448" i="8"/>
  <c r="C13448" i="8"/>
  <c r="E13447" i="8"/>
  <c r="C13447" i="8"/>
  <c r="E13446" i="8"/>
  <c r="C13446" i="8"/>
  <c r="E13445" i="8"/>
  <c r="C13445" i="8"/>
  <c r="E13444" i="8"/>
  <c r="C13444" i="8"/>
  <c r="E13443" i="8"/>
  <c r="C13443" i="8"/>
  <c r="E13442" i="8"/>
  <c r="C13442" i="8"/>
  <c r="E13441" i="8"/>
  <c r="C13441" i="8"/>
  <c r="E13440" i="8"/>
  <c r="C13440" i="8"/>
  <c r="E13439" i="8"/>
  <c r="C13439" i="8"/>
  <c r="E13438" i="8"/>
  <c r="C13438" i="8"/>
  <c r="E13437" i="8"/>
  <c r="C13437" i="8"/>
  <c r="E13436" i="8"/>
  <c r="C13436" i="8"/>
  <c r="E13435" i="8"/>
  <c r="C13435" i="8"/>
  <c r="E13434" i="8"/>
  <c r="C13434" i="8"/>
  <c r="E13433" i="8"/>
  <c r="C13433" i="8"/>
  <c r="E13432" i="8"/>
  <c r="C13432" i="8"/>
  <c r="E13431" i="8"/>
  <c r="C13431" i="8"/>
  <c r="E13430" i="8"/>
  <c r="C13430" i="8"/>
  <c r="E13429" i="8"/>
  <c r="C13429" i="8"/>
  <c r="E13428" i="8"/>
  <c r="C13428" i="8"/>
  <c r="E13427" i="8"/>
  <c r="C13427" i="8"/>
  <c r="E13426" i="8"/>
  <c r="C13426" i="8"/>
  <c r="E13425" i="8"/>
  <c r="C13425" i="8"/>
  <c r="E13424" i="8"/>
  <c r="C13424" i="8"/>
  <c r="E13423" i="8"/>
  <c r="C13423" i="8"/>
  <c r="E13422" i="8"/>
  <c r="C13422" i="8"/>
  <c r="E13421" i="8"/>
  <c r="C13421" i="8"/>
  <c r="E13420" i="8"/>
  <c r="C13420" i="8"/>
  <c r="E13419" i="8"/>
  <c r="C13419" i="8"/>
  <c r="E13418" i="8"/>
  <c r="C13418" i="8"/>
  <c r="E13417" i="8"/>
  <c r="C13417" i="8"/>
  <c r="E13416" i="8"/>
  <c r="C13416" i="8"/>
  <c r="E13415" i="8"/>
  <c r="C13415" i="8"/>
  <c r="E13414" i="8"/>
  <c r="C13414" i="8"/>
  <c r="E13413" i="8"/>
  <c r="C13413" i="8"/>
  <c r="E13412" i="8"/>
  <c r="C13412" i="8"/>
  <c r="E13411" i="8"/>
  <c r="C13411" i="8"/>
  <c r="E13410" i="8"/>
  <c r="C13410" i="8"/>
  <c r="E13409" i="8"/>
  <c r="C13409" i="8"/>
  <c r="E13408" i="8"/>
  <c r="C13408" i="8"/>
  <c r="E13407" i="8"/>
  <c r="C13407" i="8"/>
  <c r="E13406" i="8"/>
  <c r="C13406" i="8"/>
  <c r="E13405" i="8"/>
  <c r="C13405" i="8"/>
  <c r="E13404" i="8"/>
  <c r="C13404" i="8"/>
  <c r="E13403" i="8"/>
  <c r="C13403" i="8"/>
  <c r="E13402" i="8"/>
  <c r="C13402" i="8"/>
  <c r="E13401" i="8"/>
  <c r="C13401" i="8"/>
  <c r="E13400" i="8"/>
  <c r="C13400" i="8"/>
  <c r="E13399" i="8"/>
  <c r="C13399" i="8"/>
  <c r="E13398" i="8"/>
  <c r="C13398" i="8"/>
  <c r="E13397" i="8"/>
  <c r="C13397" i="8"/>
  <c r="E13396" i="8"/>
  <c r="C13396" i="8"/>
  <c r="E13395" i="8"/>
  <c r="C13395" i="8"/>
  <c r="E13394" i="8"/>
  <c r="C13394" i="8"/>
  <c r="E13393" i="8"/>
  <c r="C13393" i="8"/>
  <c r="E13392" i="8"/>
  <c r="C13392" i="8"/>
  <c r="E13391" i="8"/>
  <c r="C13391" i="8"/>
  <c r="E13390" i="8"/>
  <c r="C13390" i="8"/>
  <c r="E13389" i="8"/>
  <c r="C13389" i="8"/>
  <c r="E13388" i="8"/>
  <c r="C13388" i="8"/>
  <c r="E13387" i="8"/>
  <c r="C13387" i="8"/>
  <c r="E13386" i="8"/>
  <c r="C13386" i="8"/>
  <c r="E13385" i="8"/>
  <c r="C13385" i="8"/>
  <c r="E13384" i="8"/>
  <c r="C13384" i="8"/>
  <c r="E13383" i="8"/>
  <c r="C13383" i="8"/>
  <c r="AE15" i="17" l="1"/>
  <c r="AD16" i="17" s="1"/>
  <c r="H13512" i="8"/>
  <c r="H13516" i="8"/>
  <c r="H13514" i="8"/>
  <c r="H13518" i="8"/>
  <c r="H13651" i="8"/>
  <c r="H13655" i="8"/>
  <c r="H13663" i="8"/>
  <c r="H13679" i="8"/>
  <c r="H13683" i="8"/>
  <c r="H13687" i="8"/>
  <c r="H13695" i="8"/>
  <c r="H13703" i="8"/>
  <c r="H13707" i="8"/>
  <c r="H13711" i="8"/>
  <c r="H13715" i="8"/>
  <c r="H13723" i="8"/>
  <c r="H13731" i="8"/>
  <c r="H13739" i="8"/>
  <c r="H13513" i="8"/>
  <c r="H13517" i="8"/>
  <c r="H13648" i="8"/>
  <c r="H13652" i="8"/>
  <c r="H13656" i="8"/>
  <c r="H13664" i="8"/>
  <c r="H13684" i="8"/>
  <c r="H13700" i="8"/>
  <c r="H13716" i="8"/>
  <c r="H13653" i="8"/>
  <c r="H13665" i="8"/>
  <c r="H13677" i="8"/>
  <c r="H13681" i="8"/>
  <c r="H13685" i="8"/>
  <c r="H13689" i="8"/>
  <c r="H13693" i="8"/>
  <c r="H13697" i="8"/>
  <c r="H13701" i="8"/>
  <c r="H13705" i="8"/>
  <c r="H13709" i="8"/>
  <c r="H13713" i="8"/>
  <c r="H13717" i="8"/>
  <c r="H13721" i="8"/>
  <c r="H13725" i="8"/>
  <c r="H13729" i="8"/>
  <c r="H13733" i="8"/>
  <c r="H13737" i="8"/>
  <c r="H13741" i="8"/>
  <c r="H13511" i="8"/>
  <c r="H13515" i="8"/>
  <c r="H13519" i="8"/>
  <c r="H13606" i="8"/>
  <c r="H13650" i="8"/>
  <c r="H13654" i="8"/>
  <c r="H13678" i="8"/>
  <c r="H13682" i="8"/>
  <c r="H13686" i="8"/>
  <c r="H13690" i="8"/>
  <c r="H13694" i="8"/>
  <c r="H13698" i="8"/>
  <c r="H13702" i="8"/>
  <c r="H13706" i="8"/>
  <c r="H13710" i="8"/>
  <c r="H13714" i="8"/>
  <c r="H13718" i="8"/>
  <c r="H13722" i="8"/>
  <c r="H13726" i="8"/>
  <c r="H13730" i="8"/>
  <c r="H13734" i="8"/>
  <c r="H13738" i="8"/>
  <c r="H13742" i="8"/>
  <c r="H13470" i="8"/>
  <c r="H13478" i="8"/>
  <c r="H13482" i="8"/>
  <c r="H13490" i="8"/>
  <c r="H13502" i="8"/>
  <c r="H13506" i="8"/>
  <c r="H13466" i="8"/>
  <c r="H13474" i="8"/>
  <c r="H13486" i="8"/>
  <c r="H13494" i="8"/>
  <c r="H13498" i="8"/>
  <c r="H13510" i="8"/>
  <c r="H13619" i="8"/>
  <c r="H13623" i="8"/>
  <c r="H13627" i="8"/>
  <c r="H13631" i="8"/>
  <c r="H13635" i="8"/>
  <c r="H13639" i="8"/>
  <c r="H13643" i="8"/>
  <c r="H13647" i="8"/>
  <c r="H13827" i="8"/>
  <c r="H13607" i="8"/>
  <c r="H13611" i="8"/>
  <c r="H13615" i="8"/>
  <c r="H13625" i="8"/>
  <c r="H13629" i="8"/>
  <c r="H13633" i="8"/>
  <c r="H13637" i="8"/>
  <c r="H13641" i="8"/>
  <c r="H13645" i="8"/>
  <c r="H13609" i="8"/>
  <c r="H13613" i="8"/>
  <c r="H13617" i="8"/>
  <c r="H13621" i="8"/>
  <c r="H13657" i="8"/>
  <c r="H13659" i="8"/>
  <c r="H13661" i="8"/>
  <c r="H13668" i="8"/>
  <c r="H13672" i="8"/>
  <c r="H13676" i="8"/>
  <c r="H13660" i="8"/>
  <c r="H13666" i="8"/>
  <c r="H13670" i="8"/>
  <c r="H13674" i="8"/>
  <c r="H13386" i="8"/>
  <c r="H13390" i="8"/>
  <c r="H13394" i="8"/>
  <c r="H13398" i="8"/>
  <c r="H13402" i="8"/>
  <c r="H13406" i="8"/>
  <c r="H13410" i="8"/>
  <c r="H13414" i="8"/>
  <c r="H13418" i="8"/>
  <c r="H13422" i="8"/>
  <c r="H13426" i="8"/>
  <c r="H13430" i="8"/>
  <c r="H13434" i="8"/>
  <c r="H13438" i="8"/>
  <c r="H13442" i="8"/>
  <c r="H13446" i="8"/>
  <c r="H13450" i="8"/>
  <c r="H13454" i="8"/>
  <c r="H13458" i="8"/>
  <c r="H13462" i="8"/>
  <c r="H13388" i="8"/>
  <c r="H13400" i="8"/>
  <c r="H13404" i="8"/>
  <c r="H13416" i="8"/>
  <c r="H13420" i="8"/>
  <c r="H13432" i="8"/>
  <c r="H13444" i="8"/>
  <c r="H13448" i="8"/>
  <c r="H13460" i="8"/>
  <c r="H13472" i="8"/>
  <c r="H13484" i="8"/>
  <c r="H13496" i="8"/>
  <c r="H13508" i="8"/>
  <c r="H13392" i="8"/>
  <c r="H13412" i="8"/>
  <c r="H13424" i="8"/>
  <c r="H13436" i="8"/>
  <c r="H13456" i="8"/>
  <c r="H13468" i="8"/>
  <c r="H13480" i="8"/>
  <c r="H13492" i="8"/>
  <c r="H13504" i="8"/>
  <c r="H13658" i="8"/>
  <c r="H13662" i="8"/>
  <c r="H13667" i="8"/>
  <c r="H13671" i="8"/>
  <c r="H13675" i="8"/>
  <c r="H13384" i="8"/>
  <c r="H13396" i="8"/>
  <c r="H13408" i="8"/>
  <c r="H13428" i="8"/>
  <c r="H13440" i="8"/>
  <c r="H13452" i="8"/>
  <c r="H13464" i="8"/>
  <c r="H13476" i="8"/>
  <c r="H13488" i="8"/>
  <c r="H13500" i="8"/>
  <c r="H13385" i="8"/>
  <c r="H13389" i="8"/>
  <c r="H13393" i="8"/>
  <c r="H13397" i="8"/>
  <c r="H13401" i="8"/>
  <c r="H13405" i="8"/>
  <c r="H13409" i="8"/>
  <c r="H13413" i="8"/>
  <c r="H13417" i="8"/>
  <c r="H13421" i="8"/>
  <c r="H13425" i="8"/>
  <c r="H13429" i="8"/>
  <c r="H13433" i="8"/>
  <c r="H13437" i="8"/>
  <c r="H13441" i="8"/>
  <c r="H13445" i="8"/>
  <c r="H13449" i="8"/>
  <c r="H13453" i="8"/>
  <c r="H13457" i="8"/>
  <c r="H13461" i="8"/>
  <c r="H13465" i="8"/>
  <c r="H13469" i="8"/>
  <c r="H13473" i="8"/>
  <c r="H13477" i="8"/>
  <c r="H13481" i="8"/>
  <c r="H13485" i="8"/>
  <c r="H13489" i="8"/>
  <c r="H13493" i="8"/>
  <c r="H13497" i="8"/>
  <c r="H13501" i="8"/>
  <c r="H13505" i="8"/>
  <c r="H13509" i="8"/>
  <c r="H13604" i="8"/>
  <c r="H13608" i="8"/>
  <c r="H13610" i="8"/>
  <c r="H13612" i="8"/>
  <c r="H13614" i="8"/>
  <c r="H13616" i="8"/>
  <c r="H13618" i="8"/>
  <c r="H13620" i="8"/>
  <c r="H13622" i="8"/>
  <c r="H13624" i="8"/>
  <c r="H13626" i="8"/>
  <c r="H13628" i="8"/>
  <c r="H13630" i="8"/>
  <c r="H13632" i="8"/>
  <c r="H13634" i="8"/>
  <c r="H13636" i="8"/>
  <c r="H13638" i="8"/>
  <c r="H13640" i="8"/>
  <c r="H13642" i="8"/>
  <c r="H13644" i="8"/>
  <c r="H13646" i="8"/>
  <c r="H13649" i="8"/>
  <c r="H13761" i="8"/>
  <c r="H13769" i="8"/>
  <c r="H13773" i="8"/>
  <c r="H13781" i="8"/>
  <c r="H13789" i="8"/>
  <c r="H13793" i="8"/>
  <c r="H13797" i="8"/>
  <c r="H13805" i="8"/>
  <c r="H13809" i="8"/>
  <c r="H13813" i="8"/>
  <c r="H13817" i="8"/>
  <c r="H13821" i="8"/>
  <c r="H13825" i="8"/>
  <c r="H13745" i="8"/>
  <c r="H13757" i="8"/>
  <c r="H13801" i="8"/>
  <c r="H13749" i="8"/>
  <c r="H13753" i="8"/>
  <c r="H13765" i="8"/>
  <c r="H13777" i="8"/>
  <c r="H13785" i="8"/>
  <c r="H13669" i="8"/>
  <c r="H13673" i="8"/>
  <c r="H13744" i="8"/>
  <c r="H13748" i="8"/>
  <c r="H13752" i="8"/>
  <c r="H13756" i="8"/>
  <c r="H13760" i="8"/>
  <c r="H13764" i="8"/>
  <c r="H13768" i="8"/>
  <c r="H13772" i="8"/>
  <c r="H13776" i="8"/>
  <c r="H13780" i="8"/>
  <c r="H13784" i="8"/>
  <c r="H13788" i="8"/>
  <c r="H13792" i="8"/>
  <c r="H13796" i="8"/>
  <c r="H13800" i="8"/>
  <c r="H13804" i="8"/>
  <c r="H13808" i="8"/>
  <c r="H13812" i="8"/>
  <c r="H13816" i="8"/>
  <c r="H13820" i="8"/>
  <c r="H13824" i="8"/>
  <c r="H13828" i="8"/>
  <c r="H13747" i="8"/>
  <c r="H13751" i="8"/>
  <c r="H13755" i="8"/>
  <c r="H13759" i="8"/>
  <c r="H13763" i="8"/>
  <c r="H13767" i="8"/>
  <c r="H13771" i="8"/>
  <c r="H13775" i="8"/>
  <c r="H13779" i="8"/>
  <c r="H13783" i="8"/>
  <c r="H13787" i="8"/>
  <c r="H13791" i="8"/>
  <c r="H13795" i="8"/>
  <c r="H13799" i="8"/>
  <c r="H13803" i="8"/>
  <c r="H13807" i="8"/>
  <c r="H13811" i="8"/>
  <c r="H13815" i="8"/>
  <c r="H13819" i="8"/>
  <c r="H13823" i="8"/>
  <c r="H13746" i="8"/>
  <c r="H13750" i="8"/>
  <c r="H13754" i="8"/>
  <c r="H13758" i="8"/>
  <c r="H13762" i="8"/>
  <c r="H13766" i="8"/>
  <c r="H13770" i="8"/>
  <c r="H13774" i="8"/>
  <c r="H13778" i="8"/>
  <c r="H13782" i="8"/>
  <c r="H13786" i="8"/>
  <c r="H13790" i="8"/>
  <c r="H13794" i="8"/>
  <c r="H13798" i="8"/>
  <c r="H13802" i="8"/>
  <c r="H13806" i="8"/>
  <c r="H13810" i="8"/>
  <c r="H13814" i="8"/>
  <c r="H13818" i="8"/>
  <c r="H13822" i="8"/>
  <c r="H13826" i="8"/>
  <c r="H13526" i="8"/>
  <c r="H13534" i="8"/>
  <c r="H13542" i="8"/>
  <c r="H13550" i="8"/>
  <c r="H13570" i="8"/>
  <c r="H13387" i="8"/>
  <c r="H13391" i="8"/>
  <c r="H13399" i="8"/>
  <c r="H13407" i="8"/>
  <c r="H13411" i="8"/>
  <c r="H13419" i="8"/>
  <c r="H13427" i="8"/>
  <c r="H13435" i="8"/>
  <c r="H13447" i="8"/>
  <c r="H13455" i="8"/>
  <c r="H13471" i="8"/>
  <c r="H13479" i="8"/>
  <c r="H13487" i="8"/>
  <c r="H13491" i="8"/>
  <c r="H13495" i="8"/>
  <c r="H13499" i="8"/>
  <c r="H13503" i="8"/>
  <c r="H13507" i="8"/>
  <c r="H13522" i="8"/>
  <c r="H13530" i="8"/>
  <c r="H13538" i="8"/>
  <c r="H13546" i="8"/>
  <c r="H13554" i="8"/>
  <c r="H13558" i="8"/>
  <c r="H13562" i="8"/>
  <c r="H13566" i="8"/>
  <c r="H13574" i="8"/>
  <c r="H13578" i="8"/>
  <c r="H13582" i="8"/>
  <c r="H13586" i="8"/>
  <c r="H13590" i="8"/>
  <c r="H13594" i="8"/>
  <c r="H13598" i="8"/>
  <c r="H13602" i="8"/>
  <c r="H13395" i="8"/>
  <c r="H13403" i="8"/>
  <c r="H13415" i="8"/>
  <c r="H13423" i="8"/>
  <c r="H13431" i="8"/>
  <c r="H13439" i="8"/>
  <c r="H13443" i="8"/>
  <c r="H13451" i="8"/>
  <c r="H13459" i="8"/>
  <c r="H13463" i="8"/>
  <c r="H13467" i="8"/>
  <c r="H13475" i="8"/>
  <c r="H13483" i="8"/>
  <c r="H13383" i="8"/>
  <c r="H13581" i="8"/>
  <c r="H13585" i="8"/>
  <c r="H13589" i="8"/>
  <c r="H13593" i="8"/>
  <c r="H13597" i="8"/>
  <c r="H13601" i="8"/>
  <c r="H13605" i="8"/>
  <c r="H13603" i="8"/>
  <c r="H13521" i="8"/>
  <c r="H13525" i="8"/>
  <c r="H13529" i="8"/>
  <c r="H13533" i="8"/>
  <c r="H13537" i="8"/>
  <c r="H13541" i="8"/>
  <c r="H13545" i="8"/>
  <c r="H13549" i="8"/>
  <c r="H13553" i="8"/>
  <c r="H13557" i="8"/>
  <c r="H13561" i="8"/>
  <c r="H13565" i="8"/>
  <c r="H13569" i="8"/>
  <c r="H13573" i="8"/>
  <c r="H13577" i="8"/>
  <c r="H13524" i="8"/>
  <c r="H13528" i="8"/>
  <c r="H13532" i="8"/>
  <c r="H13536" i="8"/>
  <c r="H13540" i="8"/>
  <c r="H13544" i="8"/>
  <c r="H13548" i="8"/>
  <c r="H13552" i="8"/>
  <c r="H13556" i="8"/>
  <c r="H13560" i="8"/>
  <c r="H13564" i="8"/>
  <c r="H13568" i="8"/>
  <c r="H13572" i="8"/>
  <c r="H13576" i="8"/>
  <c r="H13580" i="8"/>
  <c r="H13584" i="8"/>
  <c r="H13588" i="8"/>
  <c r="H13592" i="8"/>
  <c r="H13596" i="8"/>
  <c r="H13600" i="8"/>
  <c r="H13523" i="8"/>
  <c r="H13527" i="8"/>
  <c r="H13531" i="8"/>
  <c r="H13535" i="8"/>
  <c r="H13539" i="8"/>
  <c r="H13543" i="8"/>
  <c r="H13547" i="8"/>
  <c r="H13551" i="8"/>
  <c r="H13555" i="8"/>
  <c r="H13559" i="8"/>
  <c r="H13563" i="8"/>
  <c r="H13567" i="8"/>
  <c r="H13571" i="8"/>
  <c r="H13575" i="8"/>
  <c r="H13579" i="8"/>
  <c r="H13583" i="8"/>
  <c r="H13587" i="8"/>
  <c r="H13591" i="8"/>
  <c r="H13595" i="8"/>
  <c r="H13599" i="8"/>
  <c r="E7" i="9"/>
  <c r="AE16" i="17" l="1"/>
  <c r="AD17" i="17" s="1"/>
  <c r="E10" i="3"/>
  <c r="E9" i="3"/>
  <c r="E8" i="3"/>
  <c r="E7" i="3"/>
  <c r="E6" i="3"/>
  <c r="E5" i="3"/>
  <c r="E4" i="3"/>
  <c r="E3" i="3"/>
  <c r="E6" i="9"/>
  <c r="E5" i="9"/>
  <c r="E4" i="9"/>
  <c r="E3" i="9"/>
  <c r="E9" i="11"/>
  <c r="E8" i="11"/>
  <c r="E7" i="11"/>
  <c r="E6" i="11"/>
  <c r="E5" i="11"/>
  <c r="E4" i="11"/>
  <c r="E3" i="1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3" i="12"/>
  <c r="G587" i="5"/>
  <c r="I587" i="5" s="1"/>
  <c r="G586" i="5"/>
  <c r="I586" i="5" s="1"/>
  <c r="G585" i="5"/>
  <c r="I585" i="5" s="1"/>
  <c r="G584" i="5"/>
  <c r="I584" i="5" s="1"/>
  <c r="G583" i="5"/>
  <c r="I583" i="5" s="1"/>
  <c r="G582" i="5"/>
  <c r="I582" i="5" s="1"/>
  <c r="G581" i="5"/>
  <c r="I581" i="5" s="1"/>
  <c r="G580" i="5"/>
  <c r="I580" i="5" s="1"/>
  <c r="G579" i="5"/>
  <c r="I579" i="5" s="1"/>
  <c r="G578" i="5"/>
  <c r="I578" i="5" s="1"/>
  <c r="G577" i="5"/>
  <c r="I577" i="5" s="1"/>
  <c r="G576" i="5"/>
  <c r="I576" i="5" s="1"/>
  <c r="G575" i="5"/>
  <c r="I575" i="5" s="1"/>
  <c r="G574" i="5"/>
  <c r="I574" i="5" s="1"/>
  <c r="G573" i="5"/>
  <c r="I573" i="5" s="1"/>
  <c r="G572" i="5"/>
  <c r="I572" i="5" s="1"/>
  <c r="G571" i="5"/>
  <c r="I571" i="5" s="1"/>
  <c r="G570" i="5"/>
  <c r="I570" i="5" s="1"/>
  <c r="G569" i="5"/>
  <c r="I569" i="5" s="1"/>
  <c r="G568" i="5"/>
  <c r="I568" i="5" s="1"/>
  <c r="G567" i="5"/>
  <c r="I567" i="5" s="1"/>
  <c r="G566" i="5"/>
  <c r="I566" i="5" s="1"/>
  <c r="G565" i="5"/>
  <c r="I565" i="5" s="1"/>
  <c r="G564" i="5"/>
  <c r="I564" i="5" s="1"/>
  <c r="G563" i="5"/>
  <c r="I563" i="5" s="1"/>
  <c r="G562" i="5"/>
  <c r="I562" i="5" s="1"/>
  <c r="G561" i="5"/>
  <c r="I561" i="5" s="1"/>
  <c r="G560" i="5"/>
  <c r="I560" i="5" s="1"/>
  <c r="G559" i="5"/>
  <c r="I559" i="5" s="1"/>
  <c r="G558" i="5"/>
  <c r="I558" i="5" s="1"/>
  <c r="G557" i="5"/>
  <c r="I557" i="5" s="1"/>
  <c r="G556" i="5"/>
  <c r="I556" i="5" s="1"/>
  <c r="G555" i="5"/>
  <c r="I555" i="5" s="1"/>
  <c r="G554" i="5"/>
  <c r="I554" i="5" s="1"/>
  <c r="G553" i="5"/>
  <c r="I553" i="5" s="1"/>
  <c r="G552" i="5"/>
  <c r="I552" i="5" s="1"/>
  <c r="G551" i="5"/>
  <c r="I551" i="5" s="1"/>
  <c r="G550" i="5"/>
  <c r="I550" i="5" s="1"/>
  <c r="G549" i="5"/>
  <c r="I549" i="5" s="1"/>
  <c r="G548" i="5"/>
  <c r="I548" i="5" s="1"/>
  <c r="G547" i="5"/>
  <c r="I547" i="5" s="1"/>
  <c r="G546" i="5"/>
  <c r="I546" i="5" s="1"/>
  <c r="G545" i="5"/>
  <c r="I545" i="5" s="1"/>
  <c r="G544" i="5"/>
  <c r="I544" i="5" s="1"/>
  <c r="G543" i="5"/>
  <c r="I543" i="5" s="1"/>
  <c r="G542" i="5"/>
  <c r="I542" i="5" s="1"/>
  <c r="G541" i="5"/>
  <c r="I541" i="5" s="1"/>
  <c r="G540" i="5"/>
  <c r="I540" i="5" s="1"/>
  <c r="G539" i="5"/>
  <c r="I539" i="5" s="1"/>
  <c r="G538" i="5"/>
  <c r="I538" i="5" s="1"/>
  <c r="G537" i="5"/>
  <c r="I537" i="5" s="1"/>
  <c r="G536" i="5"/>
  <c r="I536" i="5" s="1"/>
  <c r="G535" i="5"/>
  <c r="I535" i="5" s="1"/>
  <c r="G534" i="5"/>
  <c r="I534" i="5" s="1"/>
  <c r="G533" i="5"/>
  <c r="I533" i="5" s="1"/>
  <c r="G532" i="5"/>
  <c r="I532" i="5" s="1"/>
  <c r="G531" i="5"/>
  <c r="I531" i="5" s="1"/>
  <c r="G530" i="5"/>
  <c r="I530" i="5" s="1"/>
  <c r="G529" i="5"/>
  <c r="I529" i="5" s="1"/>
  <c r="G528" i="5"/>
  <c r="I528" i="5" s="1"/>
  <c r="G527" i="5"/>
  <c r="I527" i="5" s="1"/>
  <c r="G526" i="5"/>
  <c r="I526" i="5" s="1"/>
  <c r="G525" i="5"/>
  <c r="I525" i="5" s="1"/>
  <c r="G524" i="5"/>
  <c r="I524" i="5" s="1"/>
  <c r="G523" i="5"/>
  <c r="I523" i="5" s="1"/>
  <c r="G522" i="5"/>
  <c r="I522" i="5" s="1"/>
  <c r="G521" i="5"/>
  <c r="I521" i="5" s="1"/>
  <c r="G520" i="5"/>
  <c r="I520" i="5" s="1"/>
  <c r="G519" i="5"/>
  <c r="I519" i="5" s="1"/>
  <c r="G518" i="5"/>
  <c r="I518" i="5" s="1"/>
  <c r="G517" i="5"/>
  <c r="I517" i="5" s="1"/>
  <c r="G516" i="5"/>
  <c r="I516" i="5" s="1"/>
  <c r="G515" i="5"/>
  <c r="I515" i="5" s="1"/>
  <c r="G514" i="5"/>
  <c r="I514" i="5" s="1"/>
  <c r="G513" i="5"/>
  <c r="I513" i="5" s="1"/>
  <c r="G512" i="5"/>
  <c r="I512" i="5" s="1"/>
  <c r="G511" i="5"/>
  <c r="I511" i="5" s="1"/>
  <c r="G510" i="5"/>
  <c r="I510" i="5" s="1"/>
  <c r="G509" i="5"/>
  <c r="I509" i="5" s="1"/>
  <c r="G508" i="5"/>
  <c r="I508" i="5" s="1"/>
  <c r="G507" i="5"/>
  <c r="I507" i="5" s="1"/>
  <c r="G506" i="5"/>
  <c r="I506" i="5" s="1"/>
  <c r="G505" i="5"/>
  <c r="I505" i="5" s="1"/>
  <c r="G504" i="5"/>
  <c r="I504" i="5" s="1"/>
  <c r="G503" i="5"/>
  <c r="I503" i="5" s="1"/>
  <c r="G502" i="5"/>
  <c r="I502" i="5" s="1"/>
  <c r="G501" i="5"/>
  <c r="I501" i="5" s="1"/>
  <c r="G500" i="5"/>
  <c r="I500" i="5" s="1"/>
  <c r="G499" i="5"/>
  <c r="I499" i="5" s="1"/>
  <c r="G498" i="5"/>
  <c r="I498" i="5" s="1"/>
  <c r="G497" i="5"/>
  <c r="I497" i="5" s="1"/>
  <c r="G496" i="5"/>
  <c r="I496" i="5" s="1"/>
  <c r="G495" i="5"/>
  <c r="I495" i="5" s="1"/>
  <c r="G494" i="5"/>
  <c r="I494" i="5" s="1"/>
  <c r="G493" i="5"/>
  <c r="I493" i="5" s="1"/>
  <c r="G492" i="5"/>
  <c r="I492" i="5" s="1"/>
  <c r="G491" i="5"/>
  <c r="I491" i="5" s="1"/>
  <c r="G490" i="5"/>
  <c r="I490" i="5" s="1"/>
  <c r="G489" i="5"/>
  <c r="I489" i="5" s="1"/>
  <c r="G488" i="5"/>
  <c r="I488" i="5" s="1"/>
  <c r="G487" i="5"/>
  <c r="I487" i="5" s="1"/>
  <c r="G486" i="5"/>
  <c r="I486" i="5" s="1"/>
  <c r="G485" i="5"/>
  <c r="I485" i="5" s="1"/>
  <c r="G484" i="5"/>
  <c r="I484" i="5" s="1"/>
  <c r="G483" i="5"/>
  <c r="I483" i="5" s="1"/>
  <c r="G482" i="5"/>
  <c r="I482" i="5" s="1"/>
  <c r="G481" i="5"/>
  <c r="I481" i="5" s="1"/>
  <c r="G480" i="5"/>
  <c r="I480" i="5" s="1"/>
  <c r="G479" i="5"/>
  <c r="I479" i="5" s="1"/>
  <c r="G478" i="5"/>
  <c r="I478" i="5" s="1"/>
  <c r="G477" i="5"/>
  <c r="I477" i="5" s="1"/>
  <c r="G476" i="5"/>
  <c r="I476" i="5" s="1"/>
  <c r="G475" i="5"/>
  <c r="I475" i="5" s="1"/>
  <c r="G474" i="5"/>
  <c r="I474" i="5" s="1"/>
  <c r="G473" i="5"/>
  <c r="I473" i="5" s="1"/>
  <c r="G472" i="5"/>
  <c r="I472" i="5" s="1"/>
  <c r="G471" i="5"/>
  <c r="I471" i="5" s="1"/>
  <c r="G470" i="5"/>
  <c r="I470" i="5" s="1"/>
  <c r="G469" i="5"/>
  <c r="I469" i="5" s="1"/>
  <c r="G468" i="5"/>
  <c r="I468" i="5" s="1"/>
  <c r="G467" i="5"/>
  <c r="I467" i="5" s="1"/>
  <c r="G466" i="5"/>
  <c r="I466" i="5" s="1"/>
  <c r="G465" i="5"/>
  <c r="I465" i="5" s="1"/>
  <c r="G464" i="5"/>
  <c r="I464" i="5" s="1"/>
  <c r="G463" i="5"/>
  <c r="I463" i="5" s="1"/>
  <c r="G462" i="5"/>
  <c r="I462" i="5" s="1"/>
  <c r="G461" i="5"/>
  <c r="I461" i="5" s="1"/>
  <c r="G460" i="5"/>
  <c r="I460" i="5" s="1"/>
  <c r="G459" i="5"/>
  <c r="I459" i="5" s="1"/>
  <c r="G458" i="5"/>
  <c r="I458" i="5" s="1"/>
  <c r="G457" i="5"/>
  <c r="I457" i="5" s="1"/>
  <c r="G456" i="5"/>
  <c r="I456" i="5" s="1"/>
  <c r="G455" i="5"/>
  <c r="I455" i="5" s="1"/>
  <c r="G454" i="5"/>
  <c r="I454" i="5" s="1"/>
  <c r="G453" i="5"/>
  <c r="I453" i="5" s="1"/>
  <c r="G452" i="5"/>
  <c r="I452" i="5" s="1"/>
  <c r="G451" i="5"/>
  <c r="I451" i="5" s="1"/>
  <c r="G450" i="5"/>
  <c r="I450" i="5" s="1"/>
  <c r="G449" i="5"/>
  <c r="I449" i="5" s="1"/>
  <c r="G448" i="5"/>
  <c r="I448" i="5" s="1"/>
  <c r="G447" i="5"/>
  <c r="I447" i="5" s="1"/>
  <c r="G446" i="5"/>
  <c r="I446" i="5" s="1"/>
  <c r="G445" i="5"/>
  <c r="I445" i="5" s="1"/>
  <c r="G444" i="5"/>
  <c r="I444" i="5" s="1"/>
  <c r="G443" i="5"/>
  <c r="I443" i="5" s="1"/>
  <c r="G442" i="5"/>
  <c r="I442" i="5" s="1"/>
  <c r="G441" i="5"/>
  <c r="I441" i="5" s="1"/>
  <c r="G440" i="5"/>
  <c r="I440" i="5" s="1"/>
  <c r="G439" i="5"/>
  <c r="I439" i="5" s="1"/>
  <c r="G438" i="5"/>
  <c r="I438" i="5" s="1"/>
  <c r="G437" i="5"/>
  <c r="I437" i="5" s="1"/>
  <c r="G436" i="5"/>
  <c r="I436" i="5" s="1"/>
  <c r="G435" i="5"/>
  <c r="I435" i="5" s="1"/>
  <c r="G434" i="5"/>
  <c r="I434" i="5" s="1"/>
  <c r="G433" i="5"/>
  <c r="I433" i="5" s="1"/>
  <c r="G432" i="5"/>
  <c r="I432" i="5" s="1"/>
  <c r="G431" i="5"/>
  <c r="I431" i="5" s="1"/>
  <c r="G430" i="5"/>
  <c r="I430" i="5" s="1"/>
  <c r="G429" i="5"/>
  <c r="I429" i="5" s="1"/>
  <c r="G428" i="5"/>
  <c r="I428" i="5" s="1"/>
  <c r="G427" i="5"/>
  <c r="I427" i="5" s="1"/>
  <c r="G426" i="5"/>
  <c r="I426" i="5" s="1"/>
  <c r="G425" i="5"/>
  <c r="I425" i="5" s="1"/>
  <c r="G424" i="5"/>
  <c r="I424" i="5" s="1"/>
  <c r="G423" i="5"/>
  <c r="I423" i="5" s="1"/>
  <c r="G422" i="5"/>
  <c r="I422" i="5" s="1"/>
  <c r="G421" i="5"/>
  <c r="I421" i="5" s="1"/>
  <c r="G420" i="5"/>
  <c r="I420" i="5" s="1"/>
  <c r="G419" i="5"/>
  <c r="I419" i="5" s="1"/>
  <c r="G418" i="5"/>
  <c r="I418" i="5" s="1"/>
  <c r="G417" i="5"/>
  <c r="I417" i="5" s="1"/>
  <c r="G416" i="5"/>
  <c r="I416" i="5" s="1"/>
  <c r="G415" i="5"/>
  <c r="I415" i="5" s="1"/>
  <c r="G414" i="5"/>
  <c r="I414" i="5" s="1"/>
  <c r="G413" i="5"/>
  <c r="I413" i="5" s="1"/>
  <c r="G412" i="5"/>
  <c r="I412" i="5" s="1"/>
  <c r="G411" i="5"/>
  <c r="I411" i="5" s="1"/>
  <c r="G410" i="5"/>
  <c r="I410" i="5" s="1"/>
  <c r="G409" i="5"/>
  <c r="I409" i="5" s="1"/>
  <c r="G408" i="5"/>
  <c r="I408" i="5" s="1"/>
  <c r="G407" i="5"/>
  <c r="I407" i="5" s="1"/>
  <c r="G406" i="5"/>
  <c r="I406" i="5" s="1"/>
  <c r="G405" i="5"/>
  <c r="I405" i="5" s="1"/>
  <c r="G404" i="5"/>
  <c r="I404" i="5" s="1"/>
  <c r="G403" i="5"/>
  <c r="I403" i="5" s="1"/>
  <c r="G402" i="5"/>
  <c r="I402" i="5" s="1"/>
  <c r="G401" i="5"/>
  <c r="I401" i="5" s="1"/>
  <c r="G400" i="5"/>
  <c r="I400" i="5" s="1"/>
  <c r="G399" i="5"/>
  <c r="I399" i="5" s="1"/>
  <c r="G398" i="5"/>
  <c r="I398" i="5" s="1"/>
  <c r="G397" i="5"/>
  <c r="I397" i="5" s="1"/>
  <c r="G396" i="5"/>
  <c r="I396" i="5" s="1"/>
  <c r="G395" i="5"/>
  <c r="I395" i="5" s="1"/>
  <c r="G394" i="5"/>
  <c r="I394" i="5" s="1"/>
  <c r="G393" i="5"/>
  <c r="I393" i="5" s="1"/>
  <c r="G392" i="5"/>
  <c r="I392" i="5" s="1"/>
  <c r="G391" i="5"/>
  <c r="I391" i="5" s="1"/>
  <c r="G390" i="5"/>
  <c r="I390" i="5" s="1"/>
  <c r="G389" i="5"/>
  <c r="I389" i="5" s="1"/>
  <c r="G388" i="5"/>
  <c r="I388" i="5" s="1"/>
  <c r="G387" i="5"/>
  <c r="I387" i="5" s="1"/>
  <c r="G386" i="5"/>
  <c r="I386" i="5" s="1"/>
  <c r="G385" i="5"/>
  <c r="I385" i="5" s="1"/>
  <c r="G384" i="5"/>
  <c r="I384" i="5" s="1"/>
  <c r="G383" i="5"/>
  <c r="I383" i="5" s="1"/>
  <c r="G382" i="5"/>
  <c r="I382" i="5" s="1"/>
  <c r="G381" i="5"/>
  <c r="I381" i="5" s="1"/>
  <c r="G380" i="5"/>
  <c r="I380" i="5" s="1"/>
  <c r="D587" i="5"/>
  <c r="E587" i="5" s="1"/>
  <c r="D586" i="5"/>
  <c r="E586" i="5" s="1"/>
  <c r="D585" i="5"/>
  <c r="E585" i="5" s="1"/>
  <c r="D584" i="5"/>
  <c r="E584" i="5" s="1"/>
  <c r="D583" i="5"/>
  <c r="E583" i="5" s="1"/>
  <c r="D582" i="5"/>
  <c r="E582" i="5" s="1"/>
  <c r="D581" i="5"/>
  <c r="E581" i="5" s="1"/>
  <c r="D580" i="5"/>
  <c r="E580" i="5" s="1"/>
  <c r="D579" i="5"/>
  <c r="E579" i="5" s="1"/>
  <c r="D578" i="5"/>
  <c r="E578" i="5" s="1"/>
  <c r="D577" i="5"/>
  <c r="E577" i="5" s="1"/>
  <c r="D576" i="5"/>
  <c r="E576" i="5" s="1"/>
  <c r="D575" i="5"/>
  <c r="E575" i="5" s="1"/>
  <c r="D574" i="5"/>
  <c r="E574" i="5" s="1"/>
  <c r="D573" i="5"/>
  <c r="E573" i="5" s="1"/>
  <c r="D572" i="5"/>
  <c r="E572" i="5" s="1"/>
  <c r="D571" i="5"/>
  <c r="E571" i="5" s="1"/>
  <c r="D570" i="5"/>
  <c r="E570" i="5" s="1"/>
  <c r="D569" i="5"/>
  <c r="E569" i="5" s="1"/>
  <c r="D568" i="5"/>
  <c r="E568" i="5" s="1"/>
  <c r="D567" i="5"/>
  <c r="E567" i="5" s="1"/>
  <c r="D566" i="5"/>
  <c r="E566" i="5" s="1"/>
  <c r="D565" i="5"/>
  <c r="E565" i="5" s="1"/>
  <c r="D564" i="5"/>
  <c r="E564" i="5" s="1"/>
  <c r="D563" i="5"/>
  <c r="E563" i="5" s="1"/>
  <c r="D562" i="5"/>
  <c r="E562" i="5" s="1"/>
  <c r="D561" i="5"/>
  <c r="E561" i="5" s="1"/>
  <c r="D560" i="5"/>
  <c r="E560" i="5" s="1"/>
  <c r="D559" i="5"/>
  <c r="E559" i="5" s="1"/>
  <c r="D558" i="5"/>
  <c r="E558" i="5" s="1"/>
  <c r="D557" i="5"/>
  <c r="E557" i="5" s="1"/>
  <c r="D556" i="5"/>
  <c r="E556" i="5" s="1"/>
  <c r="D555" i="5"/>
  <c r="E555" i="5" s="1"/>
  <c r="D554" i="5"/>
  <c r="E554" i="5" s="1"/>
  <c r="D553" i="5"/>
  <c r="E553" i="5" s="1"/>
  <c r="D552" i="5"/>
  <c r="E552" i="5" s="1"/>
  <c r="D551" i="5"/>
  <c r="E551" i="5" s="1"/>
  <c r="D550" i="5"/>
  <c r="E550" i="5" s="1"/>
  <c r="D549" i="5"/>
  <c r="E549" i="5" s="1"/>
  <c r="D548" i="5"/>
  <c r="E548" i="5" s="1"/>
  <c r="D547" i="5"/>
  <c r="E547" i="5" s="1"/>
  <c r="D546" i="5"/>
  <c r="E546" i="5" s="1"/>
  <c r="D545" i="5"/>
  <c r="E545" i="5" s="1"/>
  <c r="D544" i="5"/>
  <c r="E544" i="5" s="1"/>
  <c r="D543" i="5"/>
  <c r="E543" i="5" s="1"/>
  <c r="D542" i="5"/>
  <c r="E542" i="5" s="1"/>
  <c r="D541" i="5"/>
  <c r="E541" i="5" s="1"/>
  <c r="D540" i="5"/>
  <c r="E540" i="5" s="1"/>
  <c r="D539" i="5"/>
  <c r="E539" i="5" s="1"/>
  <c r="D538" i="5"/>
  <c r="E538" i="5" s="1"/>
  <c r="D537" i="5"/>
  <c r="E537" i="5" s="1"/>
  <c r="D536" i="5"/>
  <c r="E536" i="5" s="1"/>
  <c r="D535" i="5"/>
  <c r="E535" i="5" s="1"/>
  <c r="D534" i="5"/>
  <c r="E534" i="5" s="1"/>
  <c r="D533" i="5"/>
  <c r="E533" i="5" s="1"/>
  <c r="D532" i="5"/>
  <c r="E532" i="5" s="1"/>
  <c r="D531" i="5"/>
  <c r="E531" i="5" s="1"/>
  <c r="D530" i="5"/>
  <c r="E530" i="5" s="1"/>
  <c r="D529" i="5"/>
  <c r="E529" i="5" s="1"/>
  <c r="D528" i="5"/>
  <c r="E528" i="5" s="1"/>
  <c r="D527" i="5"/>
  <c r="E527" i="5" s="1"/>
  <c r="D526" i="5"/>
  <c r="E526" i="5" s="1"/>
  <c r="D525" i="5"/>
  <c r="E525" i="5" s="1"/>
  <c r="D524" i="5"/>
  <c r="E524" i="5" s="1"/>
  <c r="D523" i="5"/>
  <c r="E523" i="5" s="1"/>
  <c r="D522" i="5"/>
  <c r="E522" i="5" s="1"/>
  <c r="D521" i="5"/>
  <c r="E521" i="5" s="1"/>
  <c r="D520" i="5"/>
  <c r="E520" i="5" s="1"/>
  <c r="D519" i="5"/>
  <c r="E519" i="5" s="1"/>
  <c r="D518" i="5"/>
  <c r="E518" i="5" s="1"/>
  <c r="D517" i="5"/>
  <c r="E517" i="5" s="1"/>
  <c r="D516" i="5"/>
  <c r="E516" i="5" s="1"/>
  <c r="D515" i="5"/>
  <c r="E515" i="5" s="1"/>
  <c r="D514" i="5"/>
  <c r="E514" i="5" s="1"/>
  <c r="D513" i="5"/>
  <c r="E513" i="5" s="1"/>
  <c r="D512" i="5"/>
  <c r="E512" i="5" s="1"/>
  <c r="D511" i="5"/>
  <c r="E511" i="5" s="1"/>
  <c r="D510" i="5"/>
  <c r="E510" i="5" s="1"/>
  <c r="D509" i="5"/>
  <c r="E509" i="5" s="1"/>
  <c r="D508" i="5"/>
  <c r="E508" i="5" s="1"/>
  <c r="D507" i="5"/>
  <c r="E507" i="5" s="1"/>
  <c r="D506" i="5"/>
  <c r="E506" i="5" s="1"/>
  <c r="D505" i="5"/>
  <c r="E505" i="5" s="1"/>
  <c r="D504" i="5"/>
  <c r="E504" i="5" s="1"/>
  <c r="D503" i="5"/>
  <c r="E503" i="5" s="1"/>
  <c r="D502" i="5"/>
  <c r="E502" i="5" s="1"/>
  <c r="D501" i="5"/>
  <c r="E501" i="5" s="1"/>
  <c r="D500" i="5"/>
  <c r="E500" i="5" s="1"/>
  <c r="D499" i="5"/>
  <c r="E499" i="5" s="1"/>
  <c r="D498" i="5"/>
  <c r="E498" i="5" s="1"/>
  <c r="D497" i="5"/>
  <c r="E497" i="5" s="1"/>
  <c r="D496" i="5"/>
  <c r="E496" i="5" s="1"/>
  <c r="D495" i="5"/>
  <c r="E495" i="5" s="1"/>
  <c r="D494" i="5"/>
  <c r="E494" i="5" s="1"/>
  <c r="D493" i="5"/>
  <c r="E493" i="5" s="1"/>
  <c r="D492" i="5"/>
  <c r="E492" i="5" s="1"/>
  <c r="D491" i="5"/>
  <c r="E491" i="5" s="1"/>
  <c r="D490" i="5"/>
  <c r="E490" i="5" s="1"/>
  <c r="D489" i="5"/>
  <c r="E489" i="5" s="1"/>
  <c r="D488" i="5"/>
  <c r="E488" i="5" s="1"/>
  <c r="D487" i="5"/>
  <c r="E487" i="5" s="1"/>
  <c r="D486" i="5"/>
  <c r="E486" i="5" s="1"/>
  <c r="D485" i="5"/>
  <c r="E485" i="5" s="1"/>
  <c r="D484" i="5"/>
  <c r="E484" i="5" s="1"/>
  <c r="D483" i="5"/>
  <c r="E483" i="5" s="1"/>
  <c r="D482" i="5"/>
  <c r="E482" i="5" s="1"/>
  <c r="D481" i="5"/>
  <c r="E481" i="5" s="1"/>
  <c r="D480" i="5"/>
  <c r="E480" i="5" s="1"/>
  <c r="D479" i="5"/>
  <c r="E479" i="5" s="1"/>
  <c r="D478" i="5"/>
  <c r="E478" i="5" s="1"/>
  <c r="D477" i="5"/>
  <c r="E477" i="5" s="1"/>
  <c r="D476" i="5"/>
  <c r="E476" i="5" s="1"/>
  <c r="D475" i="5"/>
  <c r="E475" i="5" s="1"/>
  <c r="D474" i="5"/>
  <c r="E474" i="5" s="1"/>
  <c r="D473" i="5"/>
  <c r="E473" i="5" s="1"/>
  <c r="D472" i="5"/>
  <c r="E472" i="5" s="1"/>
  <c r="D471" i="5"/>
  <c r="E471" i="5" s="1"/>
  <c r="D470" i="5"/>
  <c r="E470" i="5" s="1"/>
  <c r="D469" i="5"/>
  <c r="E469" i="5" s="1"/>
  <c r="D468" i="5"/>
  <c r="E468" i="5" s="1"/>
  <c r="D467" i="5"/>
  <c r="E467" i="5" s="1"/>
  <c r="D466" i="5"/>
  <c r="E466" i="5" s="1"/>
  <c r="D465" i="5"/>
  <c r="E465" i="5" s="1"/>
  <c r="D464" i="5"/>
  <c r="E464" i="5" s="1"/>
  <c r="D463" i="5"/>
  <c r="E463" i="5" s="1"/>
  <c r="D462" i="5"/>
  <c r="E462" i="5" s="1"/>
  <c r="D461" i="5"/>
  <c r="E461" i="5" s="1"/>
  <c r="D460" i="5"/>
  <c r="E460" i="5" s="1"/>
  <c r="D459" i="5"/>
  <c r="E459" i="5" s="1"/>
  <c r="D458" i="5"/>
  <c r="E458" i="5" s="1"/>
  <c r="D457" i="5"/>
  <c r="E457" i="5" s="1"/>
  <c r="D456" i="5"/>
  <c r="E456" i="5" s="1"/>
  <c r="D455" i="5"/>
  <c r="E455" i="5" s="1"/>
  <c r="D454" i="5"/>
  <c r="E454" i="5" s="1"/>
  <c r="D453" i="5"/>
  <c r="E453" i="5" s="1"/>
  <c r="D452" i="5"/>
  <c r="E452" i="5" s="1"/>
  <c r="D451" i="5"/>
  <c r="E451" i="5" s="1"/>
  <c r="D450" i="5"/>
  <c r="E450" i="5" s="1"/>
  <c r="D449" i="5"/>
  <c r="E449" i="5" s="1"/>
  <c r="D448" i="5"/>
  <c r="E448" i="5" s="1"/>
  <c r="D447" i="5"/>
  <c r="E447" i="5" s="1"/>
  <c r="D446" i="5"/>
  <c r="E446" i="5" s="1"/>
  <c r="D445" i="5"/>
  <c r="E445" i="5" s="1"/>
  <c r="D444" i="5"/>
  <c r="E444" i="5" s="1"/>
  <c r="D443" i="5"/>
  <c r="E443" i="5" s="1"/>
  <c r="D442" i="5"/>
  <c r="E442" i="5" s="1"/>
  <c r="D441" i="5"/>
  <c r="E441" i="5" s="1"/>
  <c r="D440" i="5"/>
  <c r="E440" i="5" s="1"/>
  <c r="D439" i="5"/>
  <c r="E439" i="5" s="1"/>
  <c r="D438" i="5"/>
  <c r="E438" i="5" s="1"/>
  <c r="D437" i="5"/>
  <c r="E437" i="5" s="1"/>
  <c r="D436" i="5"/>
  <c r="E436" i="5" s="1"/>
  <c r="D435" i="5"/>
  <c r="E435" i="5" s="1"/>
  <c r="D434" i="5"/>
  <c r="E434" i="5" s="1"/>
  <c r="D433" i="5"/>
  <c r="E433" i="5" s="1"/>
  <c r="D432" i="5"/>
  <c r="E432" i="5" s="1"/>
  <c r="D431" i="5"/>
  <c r="E431" i="5" s="1"/>
  <c r="D430" i="5"/>
  <c r="E430" i="5" s="1"/>
  <c r="D429" i="5"/>
  <c r="E429" i="5" s="1"/>
  <c r="D428" i="5"/>
  <c r="E428" i="5" s="1"/>
  <c r="D427" i="5"/>
  <c r="E427" i="5" s="1"/>
  <c r="D426" i="5"/>
  <c r="E426" i="5" s="1"/>
  <c r="D425" i="5"/>
  <c r="E425" i="5" s="1"/>
  <c r="D424" i="5"/>
  <c r="E424" i="5" s="1"/>
  <c r="D423" i="5"/>
  <c r="E423" i="5" s="1"/>
  <c r="D422" i="5"/>
  <c r="E422" i="5" s="1"/>
  <c r="D421" i="5"/>
  <c r="E421" i="5" s="1"/>
  <c r="D420" i="5"/>
  <c r="E420" i="5" s="1"/>
  <c r="D419" i="5"/>
  <c r="E419" i="5" s="1"/>
  <c r="D418" i="5"/>
  <c r="E418" i="5" s="1"/>
  <c r="D417" i="5"/>
  <c r="E417" i="5" s="1"/>
  <c r="D416" i="5"/>
  <c r="E416" i="5" s="1"/>
  <c r="D415" i="5"/>
  <c r="E415" i="5" s="1"/>
  <c r="D414" i="5"/>
  <c r="E414" i="5" s="1"/>
  <c r="D413" i="5"/>
  <c r="E413" i="5" s="1"/>
  <c r="D412" i="5"/>
  <c r="E412" i="5" s="1"/>
  <c r="D411" i="5"/>
  <c r="E411" i="5" s="1"/>
  <c r="D410" i="5"/>
  <c r="E410" i="5" s="1"/>
  <c r="D409" i="5"/>
  <c r="E409" i="5" s="1"/>
  <c r="D408" i="5"/>
  <c r="E408" i="5" s="1"/>
  <c r="D407" i="5"/>
  <c r="E407" i="5" s="1"/>
  <c r="D406" i="5"/>
  <c r="E406" i="5" s="1"/>
  <c r="D405" i="5"/>
  <c r="E405" i="5" s="1"/>
  <c r="D404" i="5"/>
  <c r="E404" i="5" s="1"/>
  <c r="D403" i="5"/>
  <c r="E403" i="5" s="1"/>
  <c r="D402" i="5"/>
  <c r="E402" i="5" s="1"/>
  <c r="D401" i="5"/>
  <c r="E401" i="5" s="1"/>
  <c r="D400" i="5"/>
  <c r="E400" i="5" s="1"/>
  <c r="D399" i="5"/>
  <c r="E399" i="5" s="1"/>
  <c r="D398" i="5"/>
  <c r="E398" i="5" s="1"/>
  <c r="D397" i="5"/>
  <c r="E397" i="5" s="1"/>
  <c r="D396" i="5"/>
  <c r="E396" i="5" s="1"/>
  <c r="D395" i="5"/>
  <c r="E395" i="5" s="1"/>
  <c r="D394" i="5"/>
  <c r="E394" i="5" s="1"/>
  <c r="D393" i="5"/>
  <c r="E393" i="5" s="1"/>
  <c r="D392" i="5"/>
  <c r="E392" i="5" s="1"/>
  <c r="D391" i="5"/>
  <c r="E391" i="5" s="1"/>
  <c r="D390" i="5"/>
  <c r="E390" i="5" s="1"/>
  <c r="D389" i="5"/>
  <c r="E389" i="5" s="1"/>
  <c r="D388" i="5"/>
  <c r="E388" i="5" s="1"/>
  <c r="D387" i="5"/>
  <c r="E387" i="5" s="1"/>
  <c r="D386" i="5"/>
  <c r="E386" i="5" s="1"/>
  <c r="D385" i="5"/>
  <c r="E385" i="5" s="1"/>
  <c r="D384" i="5"/>
  <c r="E384" i="5" s="1"/>
  <c r="D383" i="5"/>
  <c r="E383" i="5" s="1"/>
  <c r="D382" i="5"/>
  <c r="E382" i="5" s="1"/>
  <c r="D381" i="5"/>
  <c r="E381" i="5" s="1"/>
  <c r="D380" i="5"/>
  <c r="E380" i="5" s="1"/>
  <c r="I3037" i="15"/>
  <c r="I3036" i="15"/>
  <c r="I3035" i="15"/>
  <c r="I3034" i="15"/>
  <c r="I3033" i="15"/>
  <c r="I3032" i="15"/>
  <c r="I3031" i="15"/>
  <c r="I3030" i="15"/>
  <c r="I3029" i="15"/>
  <c r="I3028" i="15"/>
  <c r="I3027" i="15"/>
  <c r="I3026" i="15"/>
  <c r="I3025" i="15"/>
  <c r="I3024" i="15"/>
  <c r="I3023" i="15"/>
  <c r="I3022" i="15"/>
  <c r="I3021" i="15"/>
  <c r="I3020" i="15"/>
  <c r="I3019" i="15"/>
  <c r="I3018" i="15"/>
  <c r="I3017" i="15"/>
  <c r="I3016" i="15"/>
  <c r="I3015" i="15"/>
  <c r="I3014" i="15"/>
  <c r="I3013" i="15"/>
  <c r="I3012" i="15"/>
  <c r="I3011" i="15"/>
  <c r="I3010" i="15"/>
  <c r="I3009" i="15"/>
  <c r="I3008" i="15"/>
  <c r="I3007" i="15"/>
  <c r="I3006" i="15"/>
  <c r="I3005" i="15"/>
  <c r="I3004" i="15"/>
  <c r="I3003" i="15"/>
  <c r="I3002" i="15"/>
  <c r="I3001" i="15"/>
  <c r="I3000" i="15"/>
  <c r="I2999" i="15"/>
  <c r="I2998" i="15"/>
  <c r="I2997" i="15"/>
  <c r="I2996" i="15"/>
  <c r="I2995" i="15"/>
  <c r="I2994" i="15"/>
  <c r="I2993" i="15"/>
  <c r="I2992" i="15"/>
  <c r="I2991" i="15"/>
  <c r="I2990" i="15"/>
  <c r="I2989" i="15"/>
  <c r="I2988" i="15"/>
  <c r="I2987" i="15"/>
  <c r="I2986" i="15"/>
  <c r="I2985" i="15"/>
  <c r="I2984" i="15"/>
  <c r="I2983" i="15"/>
  <c r="I2982" i="15"/>
  <c r="I2981" i="15"/>
  <c r="I2980" i="15"/>
  <c r="I2979" i="15"/>
  <c r="I2978" i="15"/>
  <c r="I2977" i="15"/>
  <c r="I2976" i="15"/>
  <c r="I2975" i="15"/>
  <c r="I2974" i="15"/>
  <c r="I2973" i="15"/>
  <c r="I2972" i="15"/>
  <c r="I2971" i="15"/>
  <c r="I2970" i="15"/>
  <c r="I2969" i="15"/>
  <c r="I2968" i="15"/>
  <c r="I2967" i="15"/>
  <c r="I2966" i="15"/>
  <c r="I2965" i="15"/>
  <c r="I2964" i="15"/>
  <c r="I2963" i="15"/>
  <c r="I2962" i="15"/>
  <c r="I2961" i="15"/>
  <c r="I2960" i="15"/>
  <c r="I2959" i="15"/>
  <c r="I2958" i="15"/>
  <c r="I2957" i="15"/>
  <c r="I2956" i="15"/>
  <c r="I2955" i="15"/>
  <c r="I2954" i="15"/>
  <c r="I2953" i="15"/>
  <c r="I2952" i="15"/>
  <c r="I2951" i="15"/>
  <c r="I2950" i="15"/>
  <c r="I2949" i="15"/>
  <c r="I2948" i="15"/>
  <c r="I2947" i="15"/>
  <c r="I2946" i="15"/>
  <c r="I2945" i="15"/>
  <c r="I2944" i="15"/>
  <c r="I2943" i="15"/>
  <c r="I2942" i="15"/>
  <c r="I2941" i="15"/>
  <c r="I2940" i="15"/>
  <c r="I2939" i="15"/>
  <c r="I2938" i="15"/>
  <c r="I2937" i="15"/>
  <c r="I2936" i="15"/>
  <c r="I2935" i="15"/>
  <c r="I2934" i="15"/>
  <c r="I2933" i="15"/>
  <c r="I2932" i="15"/>
  <c r="I2931" i="15"/>
  <c r="I2930" i="15"/>
  <c r="I2929" i="15"/>
  <c r="I2928" i="15"/>
  <c r="I2927" i="15"/>
  <c r="I2926" i="15"/>
  <c r="I2925" i="15"/>
  <c r="I2924" i="15"/>
  <c r="I2923" i="15"/>
  <c r="I2922" i="15"/>
  <c r="I2921" i="15"/>
  <c r="I2920" i="15"/>
  <c r="I2919" i="15"/>
  <c r="I2918" i="15"/>
  <c r="I2917" i="15"/>
  <c r="I2916" i="15"/>
  <c r="I2915" i="15"/>
  <c r="I2914" i="15"/>
  <c r="I2913" i="15"/>
  <c r="I2912" i="15"/>
  <c r="I2911" i="15"/>
  <c r="I2910" i="15"/>
  <c r="I2909" i="15"/>
  <c r="I2908" i="15"/>
  <c r="I2907" i="15"/>
  <c r="I2906" i="15"/>
  <c r="I2905" i="15"/>
  <c r="I2904" i="15"/>
  <c r="I2903" i="15"/>
  <c r="I2902" i="15"/>
  <c r="I2901" i="15"/>
  <c r="I2900" i="15"/>
  <c r="I2899" i="15"/>
  <c r="I2898" i="15"/>
  <c r="I2897" i="15"/>
  <c r="I2896" i="15"/>
  <c r="I2895" i="15"/>
  <c r="I2894" i="15"/>
  <c r="I2893" i="15"/>
  <c r="I2892" i="15"/>
  <c r="I2891" i="15"/>
  <c r="I2890" i="15"/>
  <c r="I2889" i="15"/>
  <c r="I2888" i="15"/>
  <c r="I2887" i="15"/>
  <c r="I2886" i="15"/>
  <c r="I2885" i="15"/>
  <c r="I2884" i="15"/>
  <c r="I2883" i="15"/>
  <c r="I2882" i="15"/>
  <c r="I2881" i="15"/>
  <c r="I2880" i="15"/>
  <c r="I2879" i="15"/>
  <c r="I2878" i="15"/>
  <c r="I2877" i="15"/>
  <c r="I2876" i="15"/>
  <c r="I2875" i="15"/>
  <c r="I2874" i="15"/>
  <c r="I2873" i="15"/>
  <c r="I2872" i="15"/>
  <c r="I2871" i="15"/>
  <c r="I2870" i="15"/>
  <c r="I2869" i="15"/>
  <c r="I2868" i="15"/>
  <c r="I2867" i="15"/>
  <c r="I2866" i="15"/>
  <c r="I2865" i="15"/>
  <c r="I2864" i="15"/>
  <c r="I2863" i="15"/>
  <c r="I2862" i="15"/>
  <c r="I2861" i="15"/>
  <c r="I2860" i="15"/>
  <c r="I2859" i="15"/>
  <c r="I2858" i="15"/>
  <c r="I2857" i="15"/>
  <c r="I2856" i="15"/>
  <c r="I2855" i="15"/>
  <c r="I2854" i="15"/>
  <c r="I2853" i="15"/>
  <c r="I2852" i="15"/>
  <c r="I2851" i="15"/>
  <c r="I2850" i="15"/>
  <c r="I2849" i="15"/>
  <c r="I2848" i="15"/>
  <c r="I2847" i="15"/>
  <c r="I2846" i="15"/>
  <c r="I2845" i="15"/>
  <c r="I2844" i="15"/>
  <c r="I2843" i="15"/>
  <c r="I2842" i="15"/>
  <c r="I2841" i="15"/>
  <c r="I2840" i="15"/>
  <c r="I2839" i="15"/>
  <c r="I2838" i="15"/>
  <c r="I2837" i="15"/>
  <c r="I2836" i="15"/>
  <c r="I2835" i="15"/>
  <c r="I2834" i="15"/>
  <c r="I2833" i="15"/>
  <c r="I2832" i="15"/>
  <c r="I2831" i="15"/>
  <c r="I2830" i="15"/>
  <c r="I2829" i="15"/>
  <c r="I2828" i="15"/>
  <c r="I2827" i="15"/>
  <c r="I2826" i="15"/>
  <c r="I2825" i="15"/>
  <c r="I2824" i="15"/>
  <c r="I2823" i="15"/>
  <c r="I2822" i="15"/>
  <c r="I2821" i="15"/>
  <c r="I2820" i="15"/>
  <c r="I2819" i="15"/>
  <c r="I2818" i="15"/>
  <c r="I2817" i="15"/>
  <c r="I2816" i="15"/>
  <c r="I2815" i="15"/>
  <c r="I2814" i="15"/>
  <c r="I2813" i="15"/>
  <c r="I2812" i="15"/>
  <c r="I2811" i="15"/>
  <c r="I2810" i="15"/>
  <c r="I2809" i="15"/>
  <c r="I2808" i="15"/>
  <c r="I2807" i="15"/>
  <c r="I2806" i="15"/>
  <c r="I2805" i="15"/>
  <c r="I2804" i="15"/>
  <c r="I2803" i="15"/>
  <c r="I2802" i="15"/>
  <c r="I2801" i="15"/>
  <c r="I2800" i="15"/>
  <c r="I2799" i="15"/>
  <c r="I2798" i="15"/>
  <c r="I2797" i="15"/>
  <c r="I2796" i="15"/>
  <c r="I2795" i="15"/>
  <c r="I2794" i="15"/>
  <c r="I2793" i="15"/>
  <c r="I2792" i="15"/>
  <c r="I2791" i="15"/>
  <c r="I2790" i="15"/>
  <c r="I2789" i="15"/>
  <c r="I2788" i="15"/>
  <c r="I2787" i="15"/>
  <c r="I2786" i="15"/>
  <c r="I2785" i="15"/>
  <c r="I2784" i="15"/>
  <c r="I2783" i="15"/>
  <c r="I2782" i="15"/>
  <c r="I2781" i="15"/>
  <c r="I2780" i="15"/>
  <c r="I2779" i="15"/>
  <c r="I2778" i="15"/>
  <c r="I2777" i="15"/>
  <c r="I2776" i="15"/>
  <c r="I2775" i="15"/>
  <c r="I2774" i="15"/>
  <c r="I2773" i="15"/>
  <c r="I2772" i="15"/>
  <c r="I2771" i="15"/>
  <c r="I2770" i="15"/>
  <c r="I2769" i="15"/>
  <c r="I2768" i="15"/>
  <c r="I2767" i="15"/>
  <c r="I2766" i="15"/>
  <c r="I2765" i="15"/>
  <c r="I2764" i="15"/>
  <c r="I2763" i="15"/>
  <c r="I2762" i="15"/>
  <c r="I2761" i="15"/>
  <c r="I2760" i="15"/>
  <c r="I2759" i="15"/>
  <c r="I2758" i="15"/>
  <c r="I2757" i="15"/>
  <c r="I2756" i="15"/>
  <c r="I2755" i="15"/>
  <c r="I2754" i="15"/>
  <c r="I2753" i="15"/>
  <c r="I2752" i="15"/>
  <c r="I2751" i="15"/>
  <c r="I2750" i="15"/>
  <c r="I2749" i="15"/>
  <c r="I2748" i="15"/>
  <c r="I2747" i="15"/>
  <c r="I2746" i="15"/>
  <c r="I2745" i="15"/>
  <c r="I2744" i="15"/>
  <c r="I2743" i="15"/>
  <c r="I2742" i="15"/>
  <c r="I2741" i="15"/>
  <c r="I2740" i="15"/>
  <c r="I2739" i="15"/>
  <c r="I2738" i="15"/>
  <c r="I2737" i="15"/>
  <c r="I2736" i="15"/>
  <c r="I2735" i="15"/>
  <c r="I2734" i="15"/>
  <c r="I2733" i="15"/>
  <c r="I2732" i="15"/>
  <c r="I2731" i="15"/>
  <c r="I2730" i="15"/>
  <c r="I2729" i="15"/>
  <c r="I2728" i="15"/>
  <c r="I2727" i="15"/>
  <c r="I2726" i="15"/>
  <c r="I2725" i="15"/>
  <c r="I2724" i="15"/>
  <c r="I2723" i="15"/>
  <c r="I2722" i="15"/>
  <c r="I2721" i="15"/>
  <c r="I2720" i="15"/>
  <c r="I2719" i="15"/>
  <c r="I2718" i="15"/>
  <c r="I2717" i="15"/>
  <c r="I2716" i="15"/>
  <c r="I2715" i="15"/>
  <c r="I2714" i="15"/>
  <c r="I2713" i="15"/>
  <c r="I2712" i="15"/>
  <c r="I2711" i="15"/>
  <c r="I2710" i="15"/>
  <c r="I2709" i="15"/>
  <c r="I2708" i="15"/>
  <c r="I2707" i="15"/>
  <c r="I2706" i="15"/>
  <c r="I2705" i="15"/>
  <c r="I2704" i="15"/>
  <c r="I2703" i="15"/>
  <c r="I2702" i="15"/>
  <c r="I2701" i="15"/>
  <c r="I2700" i="15"/>
  <c r="I2699" i="15"/>
  <c r="I2698" i="15"/>
  <c r="I2697" i="15"/>
  <c r="I2696" i="15"/>
  <c r="I2695" i="15"/>
  <c r="I2694" i="15"/>
  <c r="I2693" i="15"/>
  <c r="I2692" i="15"/>
  <c r="I2691" i="15"/>
  <c r="I2690" i="15"/>
  <c r="I2689" i="15"/>
  <c r="I2688" i="15"/>
  <c r="I2687" i="15"/>
  <c r="I2686" i="15"/>
  <c r="I2685" i="15"/>
  <c r="I2684" i="15"/>
  <c r="I2683" i="15"/>
  <c r="I2682" i="15"/>
  <c r="I2681" i="15"/>
  <c r="I2680" i="15"/>
  <c r="I2679" i="15"/>
  <c r="I2678" i="15"/>
  <c r="I2677" i="15"/>
  <c r="I2676" i="15"/>
  <c r="I2675" i="15"/>
  <c r="I2674" i="15"/>
  <c r="I2673" i="15"/>
  <c r="I2672" i="15"/>
  <c r="I2671" i="15"/>
  <c r="I2670" i="15"/>
  <c r="I2669" i="15"/>
  <c r="I2668" i="15"/>
  <c r="I2667" i="15"/>
  <c r="I2666" i="15"/>
  <c r="I2665" i="15"/>
  <c r="I2664" i="15"/>
  <c r="I2663" i="15"/>
  <c r="I2662" i="15"/>
  <c r="I2661" i="15"/>
  <c r="I2660" i="15"/>
  <c r="I2659" i="15"/>
  <c r="I2658" i="15"/>
  <c r="I2657" i="15"/>
  <c r="I2656" i="15"/>
  <c r="I2655" i="15"/>
  <c r="I2654" i="15"/>
  <c r="I2653" i="15"/>
  <c r="I2652" i="15"/>
  <c r="I2651" i="15"/>
  <c r="I2650" i="15"/>
  <c r="I2649" i="15"/>
  <c r="I2648" i="15"/>
  <c r="I2647" i="15"/>
  <c r="I2646" i="15"/>
  <c r="I2645" i="15"/>
  <c r="I2644" i="15"/>
  <c r="I2643" i="15"/>
  <c r="I2642" i="15"/>
  <c r="I2641" i="15"/>
  <c r="I2640" i="15"/>
  <c r="I2639" i="15"/>
  <c r="I2638" i="15"/>
  <c r="I2637" i="15"/>
  <c r="I2636" i="15"/>
  <c r="I2635" i="15"/>
  <c r="I2634" i="15"/>
  <c r="I2633" i="15"/>
  <c r="I2632" i="15"/>
  <c r="I2631" i="15"/>
  <c r="I2630" i="15"/>
  <c r="I2629" i="15"/>
  <c r="I2628" i="15"/>
  <c r="I2627" i="15"/>
  <c r="I2626" i="15"/>
  <c r="I2625" i="15"/>
  <c r="I2624" i="15"/>
  <c r="I2623" i="15"/>
  <c r="I2622" i="15"/>
  <c r="I2621" i="15"/>
  <c r="I2620" i="15"/>
  <c r="I2619" i="15"/>
  <c r="I2618" i="15"/>
  <c r="I2617" i="15"/>
  <c r="I2616" i="15"/>
  <c r="I2615" i="15"/>
  <c r="I2614" i="15"/>
  <c r="I2613" i="15"/>
  <c r="I2612" i="15"/>
  <c r="I2611" i="15"/>
  <c r="I2610" i="15"/>
  <c r="I2609" i="15"/>
  <c r="I2608" i="15"/>
  <c r="I2607" i="15"/>
  <c r="I2606" i="15"/>
  <c r="I2605" i="15"/>
  <c r="I2604" i="15"/>
  <c r="I2603" i="15"/>
  <c r="I2602" i="15"/>
  <c r="I2601" i="15"/>
  <c r="I2600" i="15"/>
  <c r="I2599" i="15"/>
  <c r="I2598" i="15"/>
  <c r="I2597" i="15"/>
  <c r="I2596" i="15"/>
  <c r="I2595" i="15"/>
  <c r="I2594" i="15"/>
  <c r="I2593" i="15"/>
  <c r="I2592" i="15"/>
  <c r="I2591" i="15"/>
  <c r="I2590" i="15"/>
  <c r="I2589" i="15"/>
  <c r="I2588" i="15"/>
  <c r="I2587" i="15"/>
  <c r="I2586" i="15"/>
  <c r="I2585" i="15"/>
  <c r="I2584" i="15"/>
  <c r="I2583" i="15"/>
  <c r="I2582" i="15"/>
  <c r="I2581" i="15"/>
  <c r="I2580" i="15"/>
  <c r="I2579" i="15"/>
  <c r="I2578" i="15"/>
  <c r="I2577" i="15"/>
  <c r="I2576" i="15"/>
  <c r="I2575" i="15"/>
  <c r="I2574" i="15"/>
  <c r="I2573" i="15"/>
  <c r="I2572" i="15"/>
  <c r="I2571" i="15"/>
  <c r="I2570" i="15"/>
  <c r="I2569" i="15"/>
  <c r="I2568" i="15"/>
  <c r="I2567" i="15"/>
  <c r="I2566" i="15"/>
  <c r="I2565" i="15"/>
  <c r="I2564" i="15"/>
  <c r="I2563" i="15"/>
  <c r="I2562" i="15"/>
  <c r="I2561" i="15"/>
  <c r="I2560" i="15"/>
  <c r="I2559" i="15"/>
  <c r="I2558" i="15"/>
  <c r="I2557" i="15"/>
  <c r="I2556" i="15"/>
  <c r="I2555" i="15"/>
  <c r="I2554" i="15"/>
  <c r="I2553" i="15"/>
  <c r="I2552" i="15"/>
  <c r="I2551" i="15"/>
  <c r="I2550" i="15"/>
  <c r="I2549" i="15"/>
  <c r="I2548" i="15"/>
  <c r="I2547" i="15"/>
  <c r="I2546" i="15"/>
  <c r="I2545" i="15"/>
  <c r="I2544" i="15"/>
  <c r="I2543" i="15"/>
  <c r="I2542" i="15"/>
  <c r="I2541" i="15"/>
  <c r="I2540" i="15"/>
  <c r="I2539" i="15"/>
  <c r="I2538" i="15"/>
  <c r="I2537" i="15"/>
  <c r="I2536" i="15"/>
  <c r="I2535" i="15"/>
  <c r="I2534" i="15"/>
  <c r="I2533" i="15"/>
  <c r="I2532" i="15"/>
  <c r="I2531" i="15"/>
  <c r="I2530" i="15"/>
  <c r="I2529" i="15"/>
  <c r="I2528" i="15"/>
  <c r="I2527" i="15"/>
  <c r="I2526" i="15"/>
  <c r="I2525" i="15"/>
  <c r="I2524" i="15"/>
  <c r="I2523" i="15"/>
  <c r="I2522" i="15"/>
  <c r="I2521" i="15"/>
  <c r="I2520" i="15"/>
  <c r="I2519" i="15"/>
  <c r="I2518" i="15"/>
  <c r="I2517" i="15"/>
  <c r="I2516" i="15"/>
  <c r="I2515" i="15"/>
  <c r="I2514" i="15"/>
  <c r="I2513" i="15"/>
  <c r="I2512" i="15"/>
  <c r="I2511" i="15"/>
  <c r="I2510" i="15"/>
  <c r="I2509" i="15"/>
  <c r="I2508" i="15"/>
  <c r="I2507" i="15"/>
  <c r="I2506" i="15"/>
  <c r="I2505" i="15"/>
  <c r="I2504" i="15"/>
  <c r="I2503" i="15"/>
  <c r="I2502" i="15"/>
  <c r="I2501" i="15"/>
  <c r="I2500" i="15"/>
  <c r="I2499" i="15"/>
  <c r="I2498" i="15"/>
  <c r="I2497" i="15"/>
  <c r="I2496" i="15"/>
  <c r="I2495" i="15"/>
  <c r="I2494" i="15"/>
  <c r="I2493" i="15"/>
  <c r="I2492" i="15"/>
  <c r="I2491" i="15"/>
  <c r="I2490" i="15"/>
  <c r="I2489" i="15"/>
  <c r="I2488" i="15"/>
  <c r="I2487" i="15"/>
  <c r="I2486" i="15"/>
  <c r="I2485" i="15"/>
  <c r="I2484" i="15"/>
  <c r="I2483" i="15"/>
  <c r="I2482" i="15"/>
  <c r="I2481" i="15"/>
  <c r="I2480" i="15"/>
  <c r="I2479" i="15"/>
  <c r="I2478" i="15"/>
  <c r="I2477" i="15"/>
  <c r="I2476" i="15"/>
  <c r="I2475" i="15"/>
  <c r="I2474" i="15"/>
  <c r="I2473" i="15"/>
  <c r="I2472" i="15"/>
  <c r="I2471" i="15"/>
  <c r="I2470" i="15"/>
  <c r="I2469" i="15"/>
  <c r="I2468" i="15"/>
  <c r="I2467" i="15"/>
  <c r="I2466" i="15"/>
  <c r="I2465" i="15"/>
  <c r="I2464" i="15"/>
  <c r="I2463" i="15"/>
  <c r="I2462" i="15"/>
  <c r="I2461" i="15"/>
  <c r="I2460" i="15"/>
  <c r="I2459" i="15"/>
  <c r="I2458" i="15"/>
  <c r="I2457" i="15"/>
  <c r="I2456" i="15"/>
  <c r="I2455" i="15"/>
  <c r="I2454" i="15"/>
  <c r="I2453" i="15"/>
  <c r="I2452" i="15"/>
  <c r="I2451" i="15"/>
  <c r="I2450" i="15"/>
  <c r="I2449" i="15"/>
  <c r="I2448" i="15"/>
  <c r="I2447" i="15"/>
  <c r="I2446" i="15"/>
  <c r="I2445" i="15"/>
  <c r="I2444" i="15"/>
  <c r="I2443" i="15"/>
  <c r="I2442" i="15"/>
  <c r="I2441" i="15"/>
  <c r="I2440" i="15"/>
  <c r="I2439" i="15"/>
  <c r="I2438" i="15"/>
  <c r="I2437" i="15"/>
  <c r="I2436" i="15"/>
  <c r="I2435" i="15"/>
  <c r="I2434" i="15"/>
  <c r="I2433" i="15"/>
  <c r="I2432" i="15"/>
  <c r="I2431" i="15"/>
  <c r="I2430" i="15"/>
  <c r="I2429" i="15"/>
  <c r="I2428" i="15"/>
  <c r="I2427" i="15"/>
  <c r="I2426" i="15"/>
  <c r="I2425" i="15"/>
  <c r="I2424" i="15"/>
  <c r="I2423" i="15"/>
  <c r="I2422" i="15"/>
  <c r="I2421" i="15"/>
  <c r="I2420" i="15"/>
  <c r="I2419" i="15"/>
  <c r="I2418" i="15"/>
  <c r="I2417" i="15"/>
  <c r="I2416" i="15"/>
  <c r="I2415" i="15"/>
  <c r="I2414" i="15"/>
  <c r="I2413" i="15"/>
  <c r="I2412" i="15"/>
  <c r="I2411" i="15"/>
  <c r="I2410" i="15"/>
  <c r="I2409" i="15"/>
  <c r="I2408" i="15"/>
  <c r="I2407" i="15"/>
  <c r="I2406" i="15"/>
  <c r="I2405" i="15"/>
  <c r="I2404" i="15"/>
  <c r="I2403" i="15"/>
  <c r="I2402" i="15"/>
  <c r="I2401" i="15"/>
  <c r="I2400" i="15"/>
  <c r="I2399" i="15"/>
  <c r="I2398" i="15"/>
  <c r="I2397" i="15"/>
  <c r="I2396" i="15"/>
  <c r="I2395" i="15"/>
  <c r="I2394" i="15"/>
  <c r="I2393" i="15"/>
  <c r="I2392" i="15"/>
  <c r="I2391" i="15"/>
  <c r="I2390" i="15"/>
  <c r="I2389" i="15"/>
  <c r="I2388" i="15"/>
  <c r="I2387" i="15"/>
  <c r="I2386" i="15"/>
  <c r="I2385" i="15"/>
  <c r="I2384" i="15"/>
  <c r="I2383" i="15"/>
  <c r="I2382" i="15"/>
  <c r="I2381" i="15"/>
  <c r="I2380" i="15"/>
  <c r="I2379" i="15"/>
  <c r="I2378" i="15"/>
  <c r="I2377" i="15"/>
  <c r="I2376" i="15"/>
  <c r="I2375" i="15"/>
  <c r="I2374" i="15"/>
  <c r="I2373" i="15"/>
  <c r="I2372" i="15"/>
  <c r="I2371" i="15"/>
  <c r="I2370" i="15"/>
  <c r="I2369" i="15"/>
  <c r="I2368" i="15"/>
  <c r="I2367" i="15"/>
  <c r="I2366" i="15"/>
  <c r="I2365" i="15"/>
  <c r="I2364" i="15"/>
  <c r="I2363" i="15"/>
  <c r="I2362" i="15"/>
  <c r="I2361" i="15"/>
  <c r="I2360" i="15"/>
  <c r="I2359" i="15"/>
  <c r="I2358" i="15"/>
  <c r="I2357" i="15"/>
  <c r="I2356" i="15"/>
  <c r="I2355" i="15"/>
  <c r="I2354" i="15"/>
  <c r="I2353" i="15"/>
  <c r="I2352" i="15"/>
  <c r="I2351" i="15"/>
  <c r="I2350" i="15"/>
  <c r="I2349" i="15"/>
  <c r="I2348" i="15"/>
  <c r="I2347" i="15"/>
  <c r="I2346" i="15"/>
  <c r="I2345" i="15"/>
  <c r="I2344" i="15"/>
  <c r="I2343" i="15"/>
  <c r="I2342" i="15"/>
  <c r="I2341" i="15"/>
  <c r="I2340" i="15"/>
  <c r="I2339" i="15"/>
  <c r="I2338" i="15"/>
  <c r="I2337" i="15"/>
  <c r="I2336" i="15"/>
  <c r="I2335" i="15"/>
  <c r="I2334" i="15"/>
  <c r="I2333" i="15"/>
  <c r="I2332" i="15"/>
  <c r="I2331" i="15"/>
  <c r="I2330" i="15"/>
  <c r="I2329" i="15"/>
  <c r="I2328" i="15"/>
  <c r="I2327" i="15"/>
  <c r="I2326" i="15"/>
  <c r="I2325" i="15"/>
  <c r="I2324" i="15"/>
  <c r="I2323" i="15"/>
  <c r="I2322" i="15"/>
  <c r="I2321" i="15"/>
  <c r="I2320" i="15"/>
  <c r="I2319" i="15"/>
  <c r="I2318" i="15"/>
  <c r="I2317" i="15"/>
  <c r="I2316" i="15"/>
  <c r="I2315" i="15"/>
  <c r="I2314" i="15"/>
  <c r="I2313" i="15"/>
  <c r="I2312" i="15"/>
  <c r="I2311" i="15"/>
  <c r="I2310" i="15"/>
  <c r="I2309" i="15"/>
  <c r="I2308" i="15"/>
  <c r="I2307" i="15"/>
  <c r="I2306" i="15"/>
  <c r="I2305" i="15"/>
  <c r="I2304" i="15"/>
  <c r="I2303" i="15"/>
  <c r="I2302" i="15"/>
  <c r="I2301" i="15"/>
  <c r="I2300" i="15"/>
  <c r="I2299" i="15"/>
  <c r="I2298" i="15"/>
  <c r="I2297" i="15"/>
  <c r="I2296" i="15"/>
  <c r="I2295" i="15"/>
  <c r="I2294" i="15"/>
  <c r="I2293" i="15"/>
  <c r="I2292" i="15"/>
  <c r="I2291" i="15"/>
  <c r="I2290" i="15"/>
  <c r="I2289" i="15"/>
  <c r="I2288" i="15"/>
  <c r="I2287" i="15"/>
  <c r="I2286" i="15"/>
  <c r="I2285" i="15"/>
  <c r="I2284" i="15"/>
  <c r="I2283" i="15"/>
  <c r="I2282" i="15"/>
  <c r="I2281" i="15"/>
  <c r="I2280" i="15"/>
  <c r="I2279" i="15"/>
  <c r="I2278" i="15"/>
  <c r="I2277" i="15"/>
  <c r="I2276" i="15"/>
  <c r="I2275" i="15"/>
  <c r="I2274" i="15"/>
  <c r="I2273" i="15"/>
  <c r="I2272" i="15"/>
  <c r="I2271" i="15"/>
  <c r="I2270" i="15"/>
  <c r="I2269" i="15"/>
  <c r="I2268" i="15"/>
  <c r="I2267" i="15"/>
  <c r="I2266" i="15"/>
  <c r="I2265" i="15"/>
  <c r="I2264" i="15"/>
  <c r="I2263" i="15"/>
  <c r="I2262" i="15"/>
  <c r="I2261" i="15"/>
  <c r="I2260" i="15"/>
  <c r="I2259" i="15"/>
  <c r="I2258" i="15"/>
  <c r="I2257" i="15"/>
  <c r="I2256" i="15"/>
  <c r="I2255" i="15"/>
  <c r="I2254" i="15"/>
  <c r="I2253" i="15"/>
  <c r="I2252" i="15"/>
  <c r="I2251" i="15"/>
  <c r="I2250" i="15"/>
  <c r="I2249" i="15"/>
  <c r="I2248" i="15"/>
  <c r="I2247" i="15"/>
  <c r="I2246" i="15"/>
  <c r="I2245" i="15"/>
  <c r="I2244" i="15"/>
  <c r="I2243" i="15"/>
  <c r="I2242" i="15"/>
  <c r="I2241" i="15"/>
  <c r="I2240" i="15"/>
  <c r="I2239" i="15"/>
  <c r="I2238" i="15"/>
  <c r="I2237" i="15"/>
  <c r="I2236" i="15"/>
  <c r="I2235" i="15"/>
  <c r="I2234" i="15"/>
  <c r="I2233" i="15"/>
  <c r="I2232" i="15"/>
  <c r="I2231" i="15"/>
  <c r="I2230" i="15"/>
  <c r="I2229" i="15"/>
  <c r="I2228" i="15"/>
  <c r="I2227" i="15"/>
  <c r="I2226" i="15"/>
  <c r="I2225" i="15"/>
  <c r="I2224" i="15"/>
  <c r="I2223" i="15"/>
  <c r="I2222" i="15"/>
  <c r="I2221" i="15"/>
  <c r="I2220" i="15"/>
  <c r="I2219" i="15"/>
  <c r="I2218" i="15"/>
  <c r="I2217" i="15"/>
  <c r="I2216" i="15"/>
  <c r="I2215" i="15"/>
  <c r="I2214" i="15"/>
  <c r="I2213" i="15"/>
  <c r="I2212" i="15"/>
  <c r="I2211" i="15"/>
  <c r="I2210" i="15"/>
  <c r="I2209" i="15"/>
  <c r="I2208" i="15"/>
  <c r="I2207" i="15"/>
  <c r="I2206" i="15"/>
  <c r="I2205" i="15"/>
  <c r="I2204" i="15"/>
  <c r="I2203" i="15"/>
  <c r="I2202" i="15"/>
  <c r="I2201" i="15"/>
  <c r="I2200" i="15"/>
  <c r="I2199" i="15"/>
  <c r="I2198" i="15"/>
  <c r="I2197" i="15"/>
  <c r="I2196" i="15"/>
  <c r="I2195" i="15"/>
  <c r="I2194" i="15"/>
  <c r="I2193" i="15"/>
  <c r="I2192" i="15"/>
  <c r="I2191" i="15"/>
  <c r="I2190" i="15"/>
  <c r="I2189" i="15"/>
  <c r="I2188" i="15"/>
  <c r="I2187" i="15"/>
  <c r="I2186" i="15"/>
  <c r="I2185" i="15"/>
  <c r="I2184" i="15"/>
  <c r="I2183" i="15"/>
  <c r="I2182" i="15"/>
  <c r="I2181" i="15"/>
  <c r="I2180" i="15"/>
  <c r="I2179" i="15"/>
  <c r="I2178" i="15"/>
  <c r="I2177" i="15"/>
  <c r="I2176" i="15"/>
  <c r="I2175" i="15"/>
  <c r="I2174" i="15"/>
  <c r="I2173" i="15"/>
  <c r="I2172" i="15"/>
  <c r="I2171" i="15"/>
  <c r="I2170" i="15"/>
  <c r="I2169" i="15"/>
  <c r="I2168" i="15"/>
  <c r="I2167" i="15"/>
  <c r="I2166" i="15"/>
  <c r="I2165" i="15"/>
  <c r="I2164" i="15"/>
  <c r="I2163" i="15"/>
  <c r="I2162" i="15"/>
  <c r="I2161" i="15"/>
  <c r="I2160" i="15"/>
  <c r="I2159" i="15"/>
  <c r="I2158" i="15"/>
  <c r="I2157" i="15"/>
  <c r="I2156" i="15"/>
  <c r="I2155" i="15"/>
  <c r="I2154" i="15"/>
  <c r="I2153" i="15"/>
  <c r="I2152" i="15"/>
  <c r="I2151" i="15"/>
  <c r="I2150" i="15"/>
  <c r="I2149" i="15"/>
  <c r="I2148" i="15"/>
  <c r="I2147" i="15"/>
  <c r="I2146" i="15"/>
  <c r="I2145" i="15"/>
  <c r="I2144" i="15"/>
  <c r="I2143" i="15"/>
  <c r="I2142" i="15"/>
  <c r="I2141" i="15"/>
  <c r="I2140" i="15"/>
  <c r="I2139" i="15"/>
  <c r="I2138" i="15"/>
  <c r="I2137" i="15"/>
  <c r="I2136" i="15"/>
  <c r="I2135" i="15"/>
  <c r="I2134" i="15"/>
  <c r="I2133" i="15"/>
  <c r="I2132" i="15"/>
  <c r="I2131" i="15"/>
  <c r="I2130" i="15"/>
  <c r="I2129" i="15"/>
  <c r="I2128" i="15"/>
  <c r="I2127" i="15"/>
  <c r="I2126" i="15"/>
  <c r="I2125" i="15"/>
  <c r="I2124" i="15"/>
  <c r="I2123" i="15"/>
  <c r="I2122" i="15"/>
  <c r="I2121" i="15"/>
  <c r="I2120" i="15"/>
  <c r="I2119" i="15"/>
  <c r="I2118" i="15"/>
  <c r="I2117" i="15"/>
  <c r="I2116" i="15"/>
  <c r="I2115" i="15"/>
  <c r="I2114" i="15"/>
  <c r="I2113" i="15"/>
  <c r="I2112" i="15"/>
  <c r="I2111" i="15"/>
  <c r="I2110" i="15"/>
  <c r="I2109" i="15"/>
  <c r="I2108" i="15"/>
  <c r="I2107" i="15"/>
  <c r="I2106" i="15"/>
  <c r="I2105" i="15"/>
  <c r="I2104" i="15"/>
  <c r="I2103" i="15"/>
  <c r="I2102" i="15"/>
  <c r="I2101" i="15"/>
  <c r="I2100" i="15"/>
  <c r="I2099" i="15"/>
  <c r="I2098" i="15"/>
  <c r="I2097" i="15"/>
  <c r="I2096" i="15"/>
  <c r="I2095" i="15"/>
  <c r="I2094" i="15"/>
  <c r="I2093" i="15"/>
  <c r="I2092" i="15"/>
  <c r="I2091" i="15"/>
  <c r="I2090" i="15"/>
  <c r="I2089" i="15"/>
  <c r="I2088" i="15"/>
  <c r="I2087" i="15"/>
  <c r="I2086" i="15"/>
  <c r="I2085" i="15"/>
  <c r="I2084" i="15"/>
  <c r="I2083" i="15"/>
  <c r="I2082" i="15"/>
  <c r="I2081" i="15"/>
  <c r="I2080" i="15"/>
  <c r="I2079" i="15"/>
  <c r="I2078" i="15"/>
  <c r="I2077" i="15"/>
  <c r="I2076" i="15"/>
  <c r="I2075" i="15"/>
  <c r="I2074" i="15"/>
  <c r="I2073" i="15"/>
  <c r="I2072" i="15"/>
  <c r="I2071" i="15"/>
  <c r="I2070" i="15"/>
  <c r="I2069" i="15"/>
  <c r="I2068" i="15"/>
  <c r="I2067" i="15"/>
  <c r="I2066" i="15"/>
  <c r="I2065" i="15"/>
  <c r="I2064" i="15"/>
  <c r="I2063" i="15"/>
  <c r="I2062" i="15"/>
  <c r="I2061" i="15"/>
  <c r="I2060" i="15"/>
  <c r="I2059" i="15"/>
  <c r="I2058" i="15"/>
  <c r="I2057" i="15"/>
  <c r="I2056" i="15"/>
  <c r="I2055" i="15"/>
  <c r="I2054" i="15"/>
  <c r="I2053" i="15"/>
  <c r="I2052" i="15"/>
  <c r="I2051" i="15"/>
  <c r="I2050" i="15"/>
  <c r="I2049" i="15"/>
  <c r="I2048" i="15"/>
  <c r="I2047" i="15"/>
  <c r="I2046" i="15"/>
  <c r="I2045" i="15"/>
  <c r="I2044" i="15"/>
  <c r="I2043" i="15"/>
  <c r="I2042" i="15"/>
  <c r="I2041" i="15"/>
  <c r="I2040" i="15"/>
  <c r="I2039" i="15"/>
  <c r="I2038" i="15"/>
  <c r="I2037" i="15"/>
  <c r="I2036" i="15"/>
  <c r="I2035" i="15"/>
  <c r="I2034" i="15"/>
  <c r="I2033" i="15"/>
  <c r="I2032" i="15"/>
  <c r="I2031" i="15"/>
  <c r="I2030" i="15"/>
  <c r="I2029" i="15"/>
  <c r="I2028" i="15"/>
  <c r="I2027" i="15"/>
  <c r="I2026" i="15"/>
  <c r="I2025" i="15"/>
  <c r="I2024" i="15"/>
  <c r="I2023" i="15"/>
  <c r="I2022" i="15"/>
  <c r="I2021" i="15"/>
  <c r="I2020" i="15"/>
  <c r="I2019" i="15"/>
  <c r="I2018" i="15"/>
  <c r="I2017" i="15"/>
  <c r="I2016" i="15"/>
  <c r="I2015" i="15"/>
  <c r="I2014" i="15"/>
  <c r="I2013" i="15"/>
  <c r="I2012" i="15"/>
  <c r="I2011" i="15"/>
  <c r="I2010" i="15"/>
  <c r="I2009" i="15"/>
  <c r="I2008" i="15"/>
  <c r="I2007" i="15"/>
  <c r="I2006" i="15"/>
  <c r="I2005" i="15"/>
  <c r="I2004" i="15"/>
  <c r="I2003" i="15"/>
  <c r="I2002" i="15"/>
  <c r="I2001" i="15"/>
  <c r="I2000" i="15"/>
  <c r="I1999" i="15"/>
  <c r="I1998" i="15"/>
  <c r="I1997" i="15"/>
  <c r="I1996" i="15"/>
  <c r="I1995" i="15"/>
  <c r="I1994" i="15"/>
  <c r="I1993" i="15"/>
  <c r="I1992" i="15"/>
  <c r="I1991" i="15"/>
  <c r="I1990" i="15"/>
  <c r="I1989" i="15"/>
  <c r="I1988" i="15"/>
  <c r="I1987" i="15"/>
  <c r="I1986" i="15"/>
  <c r="I1985" i="15"/>
  <c r="I1984" i="15"/>
  <c r="I1983" i="15"/>
  <c r="I1982" i="15"/>
  <c r="I1981" i="15"/>
  <c r="I1980" i="15"/>
  <c r="I1979" i="15"/>
  <c r="I1978" i="15"/>
  <c r="I1977" i="15"/>
  <c r="I1976" i="15"/>
  <c r="I1975" i="15"/>
  <c r="I1974" i="15"/>
  <c r="I1973" i="15"/>
  <c r="I1972" i="15"/>
  <c r="I1971" i="15"/>
  <c r="I1970" i="15"/>
  <c r="I1969" i="15"/>
  <c r="I1968" i="15"/>
  <c r="I1967" i="15"/>
  <c r="I1966" i="15"/>
  <c r="I1965" i="15"/>
  <c r="I1964" i="15"/>
  <c r="I1963" i="15"/>
  <c r="I1962" i="15"/>
  <c r="I1961" i="15"/>
  <c r="I1960" i="15"/>
  <c r="I1959" i="15"/>
  <c r="I1958" i="15"/>
  <c r="I1957" i="15"/>
  <c r="I1956" i="15"/>
  <c r="I1955" i="15"/>
  <c r="I1954" i="15"/>
  <c r="I1953" i="15"/>
  <c r="I1952" i="15"/>
  <c r="I1951" i="15"/>
  <c r="I1950" i="15"/>
  <c r="I1949" i="15"/>
  <c r="I1948" i="15"/>
  <c r="I1947" i="15"/>
  <c r="I1946" i="15"/>
  <c r="I1945" i="15"/>
  <c r="I1944" i="15"/>
  <c r="I1943" i="15"/>
  <c r="I1942" i="15"/>
  <c r="I1941" i="15"/>
  <c r="I1940" i="15"/>
  <c r="I1939" i="15"/>
  <c r="I1938" i="15"/>
  <c r="I1937" i="15"/>
  <c r="I1936" i="15"/>
  <c r="I1935" i="15"/>
  <c r="I1934" i="15"/>
  <c r="I1933" i="15"/>
  <c r="I1932" i="15"/>
  <c r="I1931" i="15"/>
  <c r="I1930" i="15"/>
  <c r="I1929" i="15"/>
  <c r="I1928" i="15"/>
  <c r="I1927" i="15"/>
  <c r="I1926" i="15"/>
  <c r="I1925" i="15"/>
  <c r="I1924" i="15"/>
  <c r="I1923" i="15"/>
  <c r="I1922" i="15"/>
  <c r="I1921" i="15"/>
  <c r="I1920" i="15"/>
  <c r="I1919" i="15"/>
  <c r="I1918" i="15"/>
  <c r="I1917" i="15"/>
  <c r="I1916" i="15"/>
  <c r="I1915" i="15"/>
  <c r="I1914" i="15"/>
  <c r="I1913" i="15"/>
  <c r="I1912" i="15"/>
  <c r="I1911" i="15"/>
  <c r="I1910" i="15"/>
  <c r="I1909" i="15"/>
  <c r="I1908" i="15"/>
  <c r="I1907" i="15"/>
  <c r="I1906" i="15"/>
  <c r="I1905" i="15"/>
  <c r="I1904" i="15"/>
  <c r="I1903" i="15"/>
  <c r="I1902" i="15"/>
  <c r="I1901" i="15"/>
  <c r="I1900" i="15"/>
  <c r="I1899" i="15"/>
  <c r="I1898" i="15"/>
  <c r="I1897" i="15"/>
  <c r="I1896" i="15"/>
  <c r="I1895" i="15"/>
  <c r="I1894" i="15"/>
  <c r="I1893" i="15"/>
  <c r="I1892" i="15"/>
  <c r="I1891" i="15"/>
  <c r="I1890" i="15"/>
  <c r="I1889" i="15"/>
  <c r="I1888" i="15"/>
  <c r="I1887" i="15"/>
  <c r="I1886" i="15"/>
  <c r="I1885" i="15"/>
  <c r="I1884" i="15"/>
  <c r="I1883" i="15"/>
  <c r="I1882" i="15"/>
  <c r="I1881" i="15"/>
  <c r="I1880" i="15"/>
  <c r="I1879" i="15"/>
  <c r="I1878" i="15"/>
  <c r="I1877" i="15"/>
  <c r="I1876" i="15"/>
  <c r="I1875" i="15"/>
  <c r="I1874" i="15"/>
  <c r="I1873" i="15"/>
  <c r="I1872" i="15"/>
  <c r="I1871" i="15"/>
  <c r="I1870" i="15"/>
  <c r="I1869" i="15"/>
  <c r="I1868" i="15"/>
  <c r="I1867" i="15"/>
  <c r="I1866" i="15"/>
  <c r="I1865" i="15"/>
  <c r="I1864" i="15"/>
  <c r="I1863" i="15"/>
  <c r="I1862" i="15"/>
  <c r="I1861" i="15"/>
  <c r="I1860" i="15"/>
  <c r="I1859" i="15"/>
  <c r="I1858" i="15"/>
  <c r="I1857" i="15"/>
  <c r="I1856" i="15"/>
  <c r="I1855" i="15"/>
  <c r="I1854" i="15"/>
  <c r="I1853" i="15"/>
  <c r="I1852" i="15"/>
  <c r="I1851" i="15"/>
  <c r="I1850" i="15"/>
  <c r="I1849" i="15"/>
  <c r="I1848" i="15"/>
  <c r="I1847" i="15"/>
  <c r="I1846" i="15"/>
  <c r="I1845" i="15"/>
  <c r="I1844" i="15"/>
  <c r="I1843" i="15"/>
  <c r="I1842" i="15"/>
  <c r="I1841" i="15"/>
  <c r="I1840" i="15"/>
  <c r="I1839" i="15"/>
  <c r="I1838" i="15"/>
  <c r="I1837" i="15"/>
  <c r="I1836" i="15"/>
  <c r="I1835" i="15"/>
  <c r="I1834" i="15"/>
  <c r="I1833" i="15"/>
  <c r="I1832" i="15"/>
  <c r="I1831" i="15"/>
  <c r="I1830" i="15"/>
  <c r="I1829" i="15"/>
  <c r="I1828" i="15"/>
  <c r="I1827" i="15"/>
  <c r="I1826" i="15"/>
  <c r="I1825" i="15"/>
  <c r="I1824" i="15"/>
  <c r="I1823" i="15"/>
  <c r="I1822" i="15"/>
  <c r="I1821" i="15"/>
  <c r="I1820" i="15"/>
  <c r="I1819" i="15"/>
  <c r="I1818" i="15"/>
  <c r="I1817" i="15"/>
  <c r="I1816" i="15"/>
  <c r="I1815" i="15"/>
  <c r="I1814" i="15"/>
  <c r="I1813" i="15"/>
  <c r="I1812" i="15"/>
  <c r="I1811" i="15"/>
  <c r="I1810" i="15"/>
  <c r="I1809" i="15"/>
  <c r="I1808" i="15"/>
  <c r="I1807" i="15"/>
  <c r="I1806" i="15"/>
  <c r="I1805" i="15"/>
  <c r="I1804" i="15"/>
  <c r="I1803" i="15"/>
  <c r="I1802" i="15"/>
  <c r="I1801" i="15"/>
  <c r="I1800" i="15"/>
  <c r="I1799" i="15"/>
  <c r="I1798" i="15"/>
  <c r="I1797" i="15"/>
  <c r="I1796" i="15"/>
  <c r="I1795" i="15"/>
  <c r="I1794" i="15"/>
  <c r="I1793" i="15"/>
  <c r="I1792" i="15"/>
  <c r="I1791" i="15"/>
  <c r="I1790" i="15"/>
  <c r="I1789" i="15"/>
  <c r="I1788" i="15"/>
  <c r="I1787" i="15"/>
  <c r="I1786" i="15"/>
  <c r="I1785" i="15"/>
  <c r="I1784" i="15"/>
  <c r="I1783" i="15"/>
  <c r="I1782" i="15"/>
  <c r="I1781" i="15"/>
  <c r="I1780" i="15"/>
  <c r="I1779" i="15"/>
  <c r="I1778" i="15"/>
  <c r="I1777" i="15"/>
  <c r="I1776" i="15"/>
  <c r="I1775" i="15"/>
  <c r="I1774" i="15"/>
  <c r="I1773" i="15"/>
  <c r="I1772" i="15"/>
  <c r="I1771" i="15"/>
  <c r="I1770" i="15"/>
  <c r="I1769" i="15"/>
  <c r="I1768" i="15"/>
  <c r="I1767" i="15"/>
  <c r="I1766" i="15"/>
  <c r="I1765" i="15"/>
  <c r="I1764" i="15"/>
  <c r="I1763" i="15"/>
  <c r="I1762" i="15"/>
  <c r="I1761" i="15"/>
  <c r="I1760" i="15"/>
  <c r="I1759" i="15"/>
  <c r="I1758" i="15"/>
  <c r="I1757" i="15"/>
  <c r="I1756" i="15"/>
  <c r="I1755" i="15"/>
  <c r="I1754" i="15"/>
  <c r="I1753" i="15"/>
  <c r="I1752" i="15"/>
  <c r="I1751" i="15"/>
  <c r="I1750" i="15"/>
  <c r="I1749" i="15"/>
  <c r="I1748" i="15"/>
  <c r="I1747" i="15"/>
  <c r="I1746" i="15"/>
  <c r="I1745" i="15"/>
  <c r="I1744" i="15"/>
  <c r="I1743" i="15"/>
  <c r="I1742" i="15"/>
  <c r="I1741" i="15"/>
  <c r="I1740" i="15"/>
  <c r="I1739" i="15"/>
  <c r="I1738" i="15"/>
  <c r="I1737" i="15"/>
  <c r="I1736" i="15"/>
  <c r="I1735" i="15"/>
  <c r="I1734" i="15"/>
  <c r="I1733" i="15"/>
  <c r="I1732" i="15"/>
  <c r="I1731" i="15"/>
  <c r="I1730" i="15"/>
  <c r="I1729" i="15"/>
  <c r="I1728" i="15"/>
  <c r="I1727" i="15"/>
  <c r="I1726" i="15"/>
  <c r="I1725" i="15"/>
  <c r="I1724" i="15"/>
  <c r="I1723" i="15"/>
  <c r="I1722" i="15"/>
  <c r="I1721" i="15"/>
  <c r="I1720" i="15"/>
  <c r="I1719" i="15"/>
  <c r="I1718" i="15"/>
  <c r="I1717" i="15"/>
  <c r="I1716" i="15"/>
  <c r="I1715" i="15"/>
  <c r="I1714" i="15"/>
  <c r="I1713" i="15"/>
  <c r="I1712" i="15"/>
  <c r="I1711" i="15"/>
  <c r="I1710" i="15"/>
  <c r="I1709" i="15"/>
  <c r="I1708" i="15"/>
  <c r="I1707" i="15"/>
  <c r="I1706" i="15"/>
  <c r="I1705" i="15"/>
  <c r="I1704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K3037" i="15"/>
  <c r="K3036" i="15"/>
  <c r="K3035" i="15"/>
  <c r="K3034" i="15"/>
  <c r="K3033" i="15"/>
  <c r="K3032" i="15"/>
  <c r="K3031" i="15"/>
  <c r="K3030" i="15"/>
  <c r="K3029" i="15"/>
  <c r="K3028" i="15"/>
  <c r="K3027" i="15"/>
  <c r="K3026" i="15"/>
  <c r="K3025" i="15"/>
  <c r="K3024" i="15"/>
  <c r="K3023" i="15"/>
  <c r="K3022" i="15"/>
  <c r="K3021" i="15"/>
  <c r="K3020" i="15"/>
  <c r="K3019" i="15"/>
  <c r="K3018" i="15"/>
  <c r="K3017" i="15"/>
  <c r="K3016" i="15"/>
  <c r="K3015" i="15"/>
  <c r="K3014" i="15"/>
  <c r="K3013" i="15"/>
  <c r="K3012" i="15"/>
  <c r="K3011" i="15"/>
  <c r="K3010" i="15"/>
  <c r="K3009" i="15"/>
  <c r="K3008" i="15"/>
  <c r="K3007" i="15"/>
  <c r="K3006" i="15"/>
  <c r="K3005" i="15"/>
  <c r="K3004" i="15"/>
  <c r="K3003" i="15"/>
  <c r="K3002" i="15"/>
  <c r="K3001" i="15"/>
  <c r="K3000" i="15"/>
  <c r="K2999" i="15"/>
  <c r="K2998" i="15"/>
  <c r="K2997" i="15"/>
  <c r="K2996" i="15"/>
  <c r="K2995" i="15"/>
  <c r="K2994" i="15"/>
  <c r="K2993" i="15"/>
  <c r="K2992" i="15"/>
  <c r="K2991" i="15"/>
  <c r="K2990" i="15"/>
  <c r="K2989" i="15"/>
  <c r="K2988" i="15"/>
  <c r="K2987" i="15"/>
  <c r="K2986" i="15"/>
  <c r="K2985" i="15"/>
  <c r="K2984" i="15"/>
  <c r="K2983" i="15"/>
  <c r="K2982" i="15"/>
  <c r="K2981" i="15"/>
  <c r="K2980" i="15"/>
  <c r="K2979" i="15"/>
  <c r="K2978" i="15"/>
  <c r="K2977" i="15"/>
  <c r="K2976" i="15"/>
  <c r="K2975" i="15"/>
  <c r="K2974" i="15"/>
  <c r="K2973" i="15"/>
  <c r="K2972" i="15"/>
  <c r="K2971" i="15"/>
  <c r="K2970" i="15"/>
  <c r="K2969" i="15"/>
  <c r="K2968" i="15"/>
  <c r="K2967" i="15"/>
  <c r="K2966" i="15"/>
  <c r="K2965" i="15"/>
  <c r="K2964" i="15"/>
  <c r="K2963" i="15"/>
  <c r="K2962" i="15"/>
  <c r="K2961" i="15"/>
  <c r="K2960" i="15"/>
  <c r="K2959" i="15"/>
  <c r="K2958" i="15"/>
  <c r="K2957" i="15"/>
  <c r="K2956" i="15"/>
  <c r="K2955" i="15"/>
  <c r="K2954" i="15"/>
  <c r="K2953" i="15"/>
  <c r="K2952" i="15"/>
  <c r="K2951" i="15"/>
  <c r="K2950" i="15"/>
  <c r="K2949" i="15"/>
  <c r="K2948" i="15"/>
  <c r="K2947" i="15"/>
  <c r="K2946" i="15"/>
  <c r="K2945" i="15"/>
  <c r="K2944" i="15"/>
  <c r="K2943" i="15"/>
  <c r="K2942" i="15"/>
  <c r="K2941" i="15"/>
  <c r="K2940" i="15"/>
  <c r="K2939" i="15"/>
  <c r="K2938" i="15"/>
  <c r="K2937" i="15"/>
  <c r="K2936" i="15"/>
  <c r="K2935" i="15"/>
  <c r="K2934" i="15"/>
  <c r="K2933" i="15"/>
  <c r="K2932" i="15"/>
  <c r="K2931" i="15"/>
  <c r="K2930" i="15"/>
  <c r="K2929" i="15"/>
  <c r="K2928" i="15"/>
  <c r="K2927" i="15"/>
  <c r="K2926" i="15"/>
  <c r="K2925" i="15"/>
  <c r="K2924" i="15"/>
  <c r="K2923" i="15"/>
  <c r="K2922" i="15"/>
  <c r="K2921" i="15"/>
  <c r="K2920" i="15"/>
  <c r="K2919" i="15"/>
  <c r="K2918" i="15"/>
  <c r="K2917" i="15"/>
  <c r="K2916" i="15"/>
  <c r="K2915" i="15"/>
  <c r="K2914" i="15"/>
  <c r="K2913" i="15"/>
  <c r="K2912" i="15"/>
  <c r="K2911" i="15"/>
  <c r="K2910" i="15"/>
  <c r="K2909" i="15"/>
  <c r="K2908" i="15"/>
  <c r="K2907" i="15"/>
  <c r="K2906" i="15"/>
  <c r="K2905" i="15"/>
  <c r="K2904" i="15"/>
  <c r="K2903" i="15"/>
  <c r="K2902" i="15"/>
  <c r="K2901" i="15"/>
  <c r="K2900" i="15"/>
  <c r="K2899" i="15"/>
  <c r="K2898" i="15"/>
  <c r="K2897" i="15"/>
  <c r="K2896" i="15"/>
  <c r="K2895" i="15"/>
  <c r="K2894" i="15"/>
  <c r="K2893" i="15"/>
  <c r="K2892" i="15"/>
  <c r="K2891" i="15"/>
  <c r="K2890" i="15"/>
  <c r="K2889" i="15"/>
  <c r="K2888" i="15"/>
  <c r="K2887" i="15"/>
  <c r="K2886" i="15"/>
  <c r="K2885" i="15"/>
  <c r="K2884" i="15"/>
  <c r="K2883" i="15"/>
  <c r="K2882" i="15"/>
  <c r="K2881" i="15"/>
  <c r="K2880" i="15"/>
  <c r="K2879" i="15"/>
  <c r="K2878" i="15"/>
  <c r="K2877" i="15"/>
  <c r="K2876" i="15"/>
  <c r="K2875" i="15"/>
  <c r="K2874" i="15"/>
  <c r="K2873" i="15"/>
  <c r="K2872" i="15"/>
  <c r="K2871" i="15"/>
  <c r="K2870" i="15"/>
  <c r="K2869" i="15"/>
  <c r="K2868" i="15"/>
  <c r="K2867" i="15"/>
  <c r="K2866" i="15"/>
  <c r="K2865" i="15"/>
  <c r="K2864" i="15"/>
  <c r="K2863" i="15"/>
  <c r="K2862" i="15"/>
  <c r="K2861" i="15"/>
  <c r="K2860" i="15"/>
  <c r="K2859" i="15"/>
  <c r="K2858" i="15"/>
  <c r="K2857" i="15"/>
  <c r="K2856" i="15"/>
  <c r="K2855" i="15"/>
  <c r="K2854" i="15"/>
  <c r="K2853" i="15"/>
  <c r="K2852" i="15"/>
  <c r="K2851" i="15"/>
  <c r="K2850" i="15"/>
  <c r="K2849" i="15"/>
  <c r="K2848" i="15"/>
  <c r="K2847" i="15"/>
  <c r="K2846" i="15"/>
  <c r="K2845" i="15"/>
  <c r="K2844" i="15"/>
  <c r="K2843" i="15"/>
  <c r="K2842" i="15"/>
  <c r="K2841" i="15"/>
  <c r="K2840" i="15"/>
  <c r="K2839" i="15"/>
  <c r="K2838" i="15"/>
  <c r="K2837" i="15"/>
  <c r="K2836" i="15"/>
  <c r="K2835" i="15"/>
  <c r="K2834" i="15"/>
  <c r="K2833" i="15"/>
  <c r="K2832" i="15"/>
  <c r="K2831" i="15"/>
  <c r="K2830" i="15"/>
  <c r="K2829" i="15"/>
  <c r="K2828" i="15"/>
  <c r="K2827" i="15"/>
  <c r="K2826" i="15"/>
  <c r="K2825" i="15"/>
  <c r="K2824" i="15"/>
  <c r="K2823" i="15"/>
  <c r="K2822" i="15"/>
  <c r="K2821" i="15"/>
  <c r="K2820" i="15"/>
  <c r="K2819" i="15"/>
  <c r="K2818" i="15"/>
  <c r="K2817" i="15"/>
  <c r="K2816" i="15"/>
  <c r="K2815" i="15"/>
  <c r="K2814" i="15"/>
  <c r="K2813" i="15"/>
  <c r="K2812" i="15"/>
  <c r="K2811" i="15"/>
  <c r="K2810" i="15"/>
  <c r="K2809" i="15"/>
  <c r="K2808" i="15"/>
  <c r="K2807" i="15"/>
  <c r="K2806" i="15"/>
  <c r="K2805" i="15"/>
  <c r="K2804" i="15"/>
  <c r="K2803" i="15"/>
  <c r="K2802" i="15"/>
  <c r="K2801" i="15"/>
  <c r="K2800" i="15"/>
  <c r="K2799" i="15"/>
  <c r="K2798" i="15"/>
  <c r="K2797" i="15"/>
  <c r="K2796" i="15"/>
  <c r="K2795" i="15"/>
  <c r="K2794" i="15"/>
  <c r="K2793" i="15"/>
  <c r="K2792" i="15"/>
  <c r="K2791" i="15"/>
  <c r="K2790" i="15"/>
  <c r="K2789" i="15"/>
  <c r="K2788" i="15"/>
  <c r="K2787" i="15"/>
  <c r="K2786" i="15"/>
  <c r="K2785" i="15"/>
  <c r="K2784" i="15"/>
  <c r="K2783" i="15"/>
  <c r="K2782" i="15"/>
  <c r="K2781" i="15"/>
  <c r="K2780" i="15"/>
  <c r="K2779" i="15"/>
  <c r="K2778" i="15"/>
  <c r="K2777" i="15"/>
  <c r="K2776" i="15"/>
  <c r="K2775" i="15"/>
  <c r="K2774" i="15"/>
  <c r="K2773" i="15"/>
  <c r="K2772" i="15"/>
  <c r="K2771" i="15"/>
  <c r="K2770" i="15"/>
  <c r="K2769" i="15"/>
  <c r="K2768" i="15"/>
  <c r="K2767" i="15"/>
  <c r="K2766" i="15"/>
  <c r="K2765" i="15"/>
  <c r="K2764" i="15"/>
  <c r="K2763" i="15"/>
  <c r="K2762" i="15"/>
  <c r="K2761" i="15"/>
  <c r="K2760" i="15"/>
  <c r="K2759" i="15"/>
  <c r="K2758" i="15"/>
  <c r="K2757" i="15"/>
  <c r="K2756" i="15"/>
  <c r="K2755" i="15"/>
  <c r="K2754" i="15"/>
  <c r="K2753" i="15"/>
  <c r="K2752" i="15"/>
  <c r="K2751" i="15"/>
  <c r="K2750" i="15"/>
  <c r="K2749" i="15"/>
  <c r="K2748" i="15"/>
  <c r="K2747" i="15"/>
  <c r="K2746" i="15"/>
  <c r="K2745" i="15"/>
  <c r="K2744" i="15"/>
  <c r="K2743" i="15"/>
  <c r="K2742" i="15"/>
  <c r="K2741" i="15"/>
  <c r="K2740" i="15"/>
  <c r="K2739" i="15"/>
  <c r="K2738" i="15"/>
  <c r="K2737" i="15"/>
  <c r="K2736" i="15"/>
  <c r="K2735" i="15"/>
  <c r="K2734" i="15"/>
  <c r="K2733" i="15"/>
  <c r="K2732" i="15"/>
  <c r="K2731" i="15"/>
  <c r="K2730" i="15"/>
  <c r="K2729" i="15"/>
  <c r="K2728" i="15"/>
  <c r="K2727" i="15"/>
  <c r="K2726" i="15"/>
  <c r="K2725" i="15"/>
  <c r="K2724" i="15"/>
  <c r="K2723" i="15"/>
  <c r="K2722" i="15"/>
  <c r="K2721" i="15"/>
  <c r="K2720" i="15"/>
  <c r="K2719" i="15"/>
  <c r="K2718" i="15"/>
  <c r="K2717" i="15"/>
  <c r="K2716" i="15"/>
  <c r="K2715" i="15"/>
  <c r="K2714" i="15"/>
  <c r="K2713" i="15"/>
  <c r="K2712" i="15"/>
  <c r="K2711" i="15"/>
  <c r="K2710" i="15"/>
  <c r="K2709" i="15"/>
  <c r="K2708" i="15"/>
  <c r="K2707" i="15"/>
  <c r="K2706" i="15"/>
  <c r="K2705" i="15"/>
  <c r="K2704" i="15"/>
  <c r="K2703" i="15"/>
  <c r="K2702" i="15"/>
  <c r="K2701" i="15"/>
  <c r="K2700" i="15"/>
  <c r="K2699" i="15"/>
  <c r="K2698" i="15"/>
  <c r="K2697" i="15"/>
  <c r="K2696" i="15"/>
  <c r="K2695" i="15"/>
  <c r="K2694" i="15"/>
  <c r="K2693" i="15"/>
  <c r="K2692" i="15"/>
  <c r="K2691" i="15"/>
  <c r="K2690" i="15"/>
  <c r="K2689" i="15"/>
  <c r="K2688" i="15"/>
  <c r="K2687" i="15"/>
  <c r="K2686" i="15"/>
  <c r="K2685" i="15"/>
  <c r="K2684" i="15"/>
  <c r="K2683" i="15"/>
  <c r="K2682" i="15"/>
  <c r="K2681" i="15"/>
  <c r="K2680" i="15"/>
  <c r="K2679" i="15"/>
  <c r="K2678" i="15"/>
  <c r="K2677" i="15"/>
  <c r="K2676" i="15"/>
  <c r="K2675" i="15"/>
  <c r="K2674" i="15"/>
  <c r="K2673" i="15"/>
  <c r="K2672" i="15"/>
  <c r="K2671" i="15"/>
  <c r="K2670" i="15"/>
  <c r="K2669" i="15"/>
  <c r="K2668" i="15"/>
  <c r="K2667" i="15"/>
  <c r="K2666" i="15"/>
  <c r="K2665" i="15"/>
  <c r="K2664" i="15"/>
  <c r="K2663" i="15"/>
  <c r="K2662" i="15"/>
  <c r="K2661" i="15"/>
  <c r="K2660" i="15"/>
  <c r="K2659" i="15"/>
  <c r="K2658" i="15"/>
  <c r="K2657" i="15"/>
  <c r="K2656" i="15"/>
  <c r="K2655" i="15"/>
  <c r="K2654" i="15"/>
  <c r="K2653" i="15"/>
  <c r="K2652" i="15"/>
  <c r="K2651" i="15"/>
  <c r="K2650" i="15"/>
  <c r="K2649" i="15"/>
  <c r="K2648" i="15"/>
  <c r="K2647" i="15"/>
  <c r="K2646" i="15"/>
  <c r="K2645" i="15"/>
  <c r="K2644" i="15"/>
  <c r="K2643" i="15"/>
  <c r="K2642" i="15"/>
  <c r="K2641" i="15"/>
  <c r="K2640" i="15"/>
  <c r="K2639" i="15"/>
  <c r="K2638" i="15"/>
  <c r="K2637" i="15"/>
  <c r="K2636" i="15"/>
  <c r="K2635" i="15"/>
  <c r="K2634" i="15"/>
  <c r="K2633" i="15"/>
  <c r="K2632" i="15"/>
  <c r="K2631" i="15"/>
  <c r="K2630" i="15"/>
  <c r="K2629" i="15"/>
  <c r="K2628" i="15"/>
  <c r="K2627" i="15"/>
  <c r="K2626" i="15"/>
  <c r="K2625" i="15"/>
  <c r="K2624" i="15"/>
  <c r="K2623" i="15"/>
  <c r="K2622" i="15"/>
  <c r="K2621" i="15"/>
  <c r="K2620" i="15"/>
  <c r="K2619" i="15"/>
  <c r="K2618" i="15"/>
  <c r="K2617" i="15"/>
  <c r="K2616" i="15"/>
  <c r="K2615" i="15"/>
  <c r="K2614" i="15"/>
  <c r="K2613" i="15"/>
  <c r="K2612" i="15"/>
  <c r="K2611" i="15"/>
  <c r="K2610" i="15"/>
  <c r="K2609" i="15"/>
  <c r="K2608" i="15"/>
  <c r="K2607" i="15"/>
  <c r="K2606" i="15"/>
  <c r="K2605" i="15"/>
  <c r="K2604" i="15"/>
  <c r="K2603" i="15"/>
  <c r="K2602" i="15"/>
  <c r="K2601" i="15"/>
  <c r="K2600" i="15"/>
  <c r="K2599" i="15"/>
  <c r="K2598" i="15"/>
  <c r="K2597" i="15"/>
  <c r="K2596" i="15"/>
  <c r="K2595" i="15"/>
  <c r="K2594" i="15"/>
  <c r="K2593" i="15"/>
  <c r="K2592" i="15"/>
  <c r="K2591" i="15"/>
  <c r="K2590" i="15"/>
  <c r="K2589" i="15"/>
  <c r="K2588" i="15"/>
  <c r="K2587" i="15"/>
  <c r="K2586" i="15"/>
  <c r="K2585" i="15"/>
  <c r="K2584" i="15"/>
  <c r="K2583" i="15"/>
  <c r="K2582" i="15"/>
  <c r="K2581" i="15"/>
  <c r="K2580" i="15"/>
  <c r="K2579" i="15"/>
  <c r="K2578" i="15"/>
  <c r="K2577" i="15"/>
  <c r="K2576" i="15"/>
  <c r="K2575" i="15"/>
  <c r="K2574" i="15"/>
  <c r="K2573" i="15"/>
  <c r="K2572" i="15"/>
  <c r="K2571" i="15"/>
  <c r="K2570" i="15"/>
  <c r="K2569" i="15"/>
  <c r="K2568" i="15"/>
  <c r="K2567" i="15"/>
  <c r="K2566" i="15"/>
  <c r="K2565" i="15"/>
  <c r="K2564" i="15"/>
  <c r="K2563" i="15"/>
  <c r="K2562" i="15"/>
  <c r="K2561" i="15"/>
  <c r="K2560" i="15"/>
  <c r="K2559" i="15"/>
  <c r="K2558" i="15"/>
  <c r="K2557" i="15"/>
  <c r="K2556" i="15"/>
  <c r="K2555" i="15"/>
  <c r="K2554" i="15"/>
  <c r="K2553" i="15"/>
  <c r="K2552" i="15"/>
  <c r="K2551" i="15"/>
  <c r="K2550" i="15"/>
  <c r="K2549" i="15"/>
  <c r="K2548" i="15"/>
  <c r="K2547" i="15"/>
  <c r="K2546" i="15"/>
  <c r="K2545" i="15"/>
  <c r="K2544" i="15"/>
  <c r="K2543" i="15"/>
  <c r="K2542" i="15"/>
  <c r="K2541" i="15"/>
  <c r="K2540" i="15"/>
  <c r="K2539" i="15"/>
  <c r="K2538" i="15"/>
  <c r="K2537" i="15"/>
  <c r="K2536" i="15"/>
  <c r="K2535" i="15"/>
  <c r="K2534" i="15"/>
  <c r="K2533" i="15"/>
  <c r="K2532" i="15"/>
  <c r="K2531" i="15"/>
  <c r="K2530" i="15"/>
  <c r="K2529" i="15"/>
  <c r="K2528" i="15"/>
  <c r="K2527" i="15"/>
  <c r="K2526" i="15"/>
  <c r="K2525" i="15"/>
  <c r="K2524" i="15"/>
  <c r="K2523" i="15"/>
  <c r="K2522" i="15"/>
  <c r="K2521" i="15"/>
  <c r="K2520" i="15"/>
  <c r="K2519" i="15"/>
  <c r="K2518" i="15"/>
  <c r="K2517" i="15"/>
  <c r="K2516" i="15"/>
  <c r="K2515" i="15"/>
  <c r="K2514" i="15"/>
  <c r="K2513" i="15"/>
  <c r="K2512" i="15"/>
  <c r="K2511" i="15"/>
  <c r="K2510" i="15"/>
  <c r="K2509" i="15"/>
  <c r="K2508" i="15"/>
  <c r="K2507" i="15"/>
  <c r="K2506" i="15"/>
  <c r="K2505" i="15"/>
  <c r="K2504" i="15"/>
  <c r="K2503" i="15"/>
  <c r="K2502" i="15"/>
  <c r="K2501" i="15"/>
  <c r="K2500" i="15"/>
  <c r="K2499" i="15"/>
  <c r="K2498" i="15"/>
  <c r="K2497" i="15"/>
  <c r="K2496" i="15"/>
  <c r="K2495" i="15"/>
  <c r="K2494" i="15"/>
  <c r="K2493" i="15"/>
  <c r="K2492" i="15"/>
  <c r="K2491" i="15"/>
  <c r="K2490" i="15"/>
  <c r="K2489" i="15"/>
  <c r="K2488" i="15"/>
  <c r="K2487" i="15"/>
  <c r="K2486" i="15"/>
  <c r="K2485" i="15"/>
  <c r="K2484" i="15"/>
  <c r="K2483" i="15"/>
  <c r="K2482" i="15"/>
  <c r="K2481" i="15"/>
  <c r="K2480" i="15"/>
  <c r="K2479" i="15"/>
  <c r="K2478" i="15"/>
  <c r="K2477" i="15"/>
  <c r="K2476" i="15"/>
  <c r="K2475" i="15"/>
  <c r="K2474" i="15"/>
  <c r="K2473" i="15"/>
  <c r="K2472" i="15"/>
  <c r="K2471" i="15"/>
  <c r="K2470" i="15"/>
  <c r="K2469" i="15"/>
  <c r="K2468" i="15"/>
  <c r="K2467" i="15"/>
  <c r="K2466" i="15"/>
  <c r="K2465" i="15"/>
  <c r="K2464" i="15"/>
  <c r="K2463" i="15"/>
  <c r="K2462" i="15"/>
  <c r="K2461" i="15"/>
  <c r="K2460" i="15"/>
  <c r="K2459" i="15"/>
  <c r="K2458" i="15"/>
  <c r="K2457" i="15"/>
  <c r="K2456" i="15"/>
  <c r="K2455" i="15"/>
  <c r="K2454" i="15"/>
  <c r="K2453" i="15"/>
  <c r="K2452" i="15"/>
  <c r="K2451" i="15"/>
  <c r="K2450" i="15"/>
  <c r="K2449" i="15"/>
  <c r="K2448" i="15"/>
  <c r="K2447" i="15"/>
  <c r="K2446" i="15"/>
  <c r="K2445" i="15"/>
  <c r="K2444" i="15"/>
  <c r="K2443" i="15"/>
  <c r="K2442" i="15"/>
  <c r="K2441" i="15"/>
  <c r="K2440" i="15"/>
  <c r="K2439" i="15"/>
  <c r="K2438" i="15"/>
  <c r="K2437" i="15"/>
  <c r="K2436" i="15"/>
  <c r="K2435" i="15"/>
  <c r="K2434" i="15"/>
  <c r="K2433" i="15"/>
  <c r="K2432" i="15"/>
  <c r="K2431" i="15"/>
  <c r="K2430" i="15"/>
  <c r="K2429" i="15"/>
  <c r="K2428" i="15"/>
  <c r="K2427" i="15"/>
  <c r="K2426" i="15"/>
  <c r="K2425" i="15"/>
  <c r="K2424" i="15"/>
  <c r="K2423" i="15"/>
  <c r="K2422" i="15"/>
  <c r="K2421" i="15"/>
  <c r="K2420" i="15"/>
  <c r="K2419" i="15"/>
  <c r="K2418" i="15"/>
  <c r="K2417" i="15"/>
  <c r="K2416" i="15"/>
  <c r="K2415" i="15"/>
  <c r="K2414" i="15"/>
  <c r="K2413" i="15"/>
  <c r="K2412" i="15"/>
  <c r="K2411" i="15"/>
  <c r="K2410" i="15"/>
  <c r="K2409" i="15"/>
  <c r="K2408" i="15"/>
  <c r="K2407" i="15"/>
  <c r="K2406" i="15"/>
  <c r="K2405" i="15"/>
  <c r="K2404" i="15"/>
  <c r="K2403" i="15"/>
  <c r="K2402" i="15"/>
  <c r="K2401" i="15"/>
  <c r="K2400" i="15"/>
  <c r="K2399" i="15"/>
  <c r="K2398" i="15"/>
  <c r="K2397" i="15"/>
  <c r="K2396" i="15"/>
  <c r="K2395" i="15"/>
  <c r="K2394" i="15"/>
  <c r="K2393" i="15"/>
  <c r="K2392" i="15"/>
  <c r="K2391" i="15"/>
  <c r="K2390" i="15"/>
  <c r="K2389" i="15"/>
  <c r="K2388" i="15"/>
  <c r="K2387" i="15"/>
  <c r="K2386" i="15"/>
  <c r="K2385" i="15"/>
  <c r="K2384" i="15"/>
  <c r="K2383" i="15"/>
  <c r="K2382" i="15"/>
  <c r="K2381" i="15"/>
  <c r="K2380" i="15"/>
  <c r="K2379" i="15"/>
  <c r="K2378" i="15"/>
  <c r="K2377" i="15"/>
  <c r="K2376" i="15"/>
  <c r="K2375" i="15"/>
  <c r="K2374" i="15"/>
  <c r="K2373" i="15"/>
  <c r="K2372" i="15"/>
  <c r="K2371" i="15"/>
  <c r="K2370" i="15"/>
  <c r="K2369" i="15"/>
  <c r="K2368" i="15"/>
  <c r="K2367" i="15"/>
  <c r="K2366" i="15"/>
  <c r="K2365" i="15"/>
  <c r="K2364" i="15"/>
  <c r="K2363" i="15"/>
  <c r="K2362" i="15"/>
  <c r="K2361" i="15"/>
  <c r="K2360" i="15"/>
  <c r="K2359" i="15"/>
  <c r="K2358" i="15"/>
  <c r="K2357" i="15"/>
  <c r="K2356" i="15"/>
  <c r="K2355" i="15"/>
  <c r="K2354" i="15"/>
  <c r="K2353" i="15"/>
  <c r="K2352" i="15"/>
  <c r="K2351" i="15"/>
  <c r="K2350" i="15"/>
  <c r="K2349" i="15"/>
  <c r="K2348" i="15"/>
  <c r="K2347" i="15"/>
  <c r="K2346" i="15"/>
  <c r="K2345" i="15"/>
  <c r="K2344" i="15"/>
  <c r="K2343" i="15"/>
  <c r="K2342" i="15"/>
  <c r="K2341" i="15"/>
  <c r="K2340" i="15"/>
  <c r="K2339" i="15"/>
  <c r="K2338" i="15"/>
  <c r="K2337" i="15"/>
  <c r="K2336" i="15"/>
  <c r="K2335" i="15"/>
  <c r="K2334" i="15"/>
  <c r="K2333" i="15"/>
  <c r="K2332" i="15"/>
  <c r="K2331" i="15"/>
  <c r="K2330" i="15"/>
  <c r="K2329" i="15"/>
  <c r="K2328" i="15"/>
  <c r="K2327" i="15"/>
  <c r="K2326" i="15"/>
  <c r="K2325" i="15"/>
  <c r="K2324" i="15"/>
  <c r="K2323" i="15"/>
  <c r="K2322" i="15"/>
  <c r="K2321" i="15"/>
  <c r="K2320" i="15"/>
  <c r="K2319" i="15"/>
  <c r="K2318" i="15"/>
  <c r="K2317" i="15"/>
  <c r="K2316" i="15"/>
  <c r="K2315" i="15"/>
  <c r="K2314" i="15"/>
  <c r="K2313" i="15"/>
  <c r="K2312" i="15"/>
  <c r="K2311" i="15"/>
  <c r="K2310" i="15"/>
  <c r="K2309" i="15"/>
  <c r="K2308" i="15"/>
  <c r="K2307" i="15"/>
  <c r="K2306" i="15"/>
  <c r="K2305" i="15"/>
  <c r="K2304" i="15"/>
  <c r="K2303" i="15"/>
  <c r="K2302" i="15"/>
  <c r="K2301" i="15"/>
  <c r="K2300" i="15"/>
  <c r="K2299" i="15"/>
  <c r="K2298" i="15"/>
  <c r="K2297" i="15"/>
  <c r="K2296" i="15"/>
  <c r="K2295" i="15"/>
  <c r="K2294" i="15"/>
  <c r="K2293" i="15"/>
  <c r="K2292" i="15"/>
  <c r="K2291" i="15"/>
  <c r="K2290" i="15"/>
  <c r="K2289" i="15"/>
  <c r="K2288" i="15"/>
  <c r="K2287" i="15"/>
  <c r="K2286" i="15"/>
  <c r="K2285" i="15"/>
  <c r="K2284" i="15"/>
  <c r="K2283" i="15"/>
  <c r="K2282" i="15"/>
  <c r="K2281" i="15"/>
  <c r="K2280" i="15"/>
  <c r="K2279" i="15"/>
  <c r="K2278" i="15"/>
  <c r="K2277" i="15"/>
  <c r="K2276" i="15"/>
  <c r="K2275" i="15"/>
  <c r="K2274" i="15"/>
  <c r="K2273" i="15"/>
  <c r="K2272" i="15"/>
  <c r="K2271" i="15"/>
  <c r="K2270" i="15"/>
  <c r="K2269" i="15"/>
  <c r="K2268" i="15"/>
  <c r="K2267" i="15"/>
  <c r="K2266" i="15"/>
  <c r="K2265" i="15"/>
  <c r="K2264" i="15"/>
  <c r="K2263" i="15"/>
  <c r="K2262" i="15"/>
  <c r="K2261" i="15"/>
  <c r="K2260" i="15"/>
  <c r="K2259" i="15"/>
  <c r="K2258" i="15"/>
  <c r="K2257" i="15"/>
  <c r="K2256" i="15"/>
  <c r="K2255" i="15"/>
  <c r="K2254" i="15"/>
  <c r="K2253" i="15"/>
  <c r="K2252" i="15"/>
  <c r="K2251" i="15"/>
  <c r="K2250" i="15"/>
  <c r="K2249" i="15"/>
  <c r="K2248" i="15"/>
  <c r="K2247" i="15"/>
  <c r="K2246" i="15"/>
  <c r="K2245" i="15"/>
  <c r="K2244" i="15"/>
  <c r="K2243" i="15"/>
  <c r="K2242" i="15"/>
  <c r="K2241" i="15"/>
  <c r="K2240" i="15"/>
  <c r="K2239" i="15"/>
  <c r="K2238" i="15"/>
  <c r="K2237" i="15"/>
  <c r="K2236" i="15"/>
  <c r="K2235" i="15"/>
  <c r="K2234" i="15"/>
  <c r="K2233" i="15"/>
  <c r="K2232" i="15"/>
  <c r="K2231" i="15"/>
  <c r="K2230" i="15"/>
  <c r="K2229" i="15"/>
  <c r="K2228" i="15"/>
  <c r="K2227" i="15"/>
  <c r="K2226" i="15"/>
  <c r="K2225" i="15"/>
  <c r="K2224" i="15"/>
  <c r="K2223" i="15"/>
  <c r="K2222" i="15"/>
  <c r="K2221" i="15"/>
  <c r="K2220" i="15"/>
  <c r="K2219" i="15"/>
  <c r="K2218" i="15"/>
  <c r="K2217" i="15"/>
  <c r="K2216" i="15"/>
  <c r="K2215" i="15"/>
  <c r="K2214" i="15"/>
  <c r="K2213" i="15"/>
  <c r="K2212" i="15"/>
  <c r="K2211" i="15"/>
  <c r="K2210" i="15"/>
  <c r="K2209" i="15"/>
  <c r="K2208" i="15"/>
  <c r="K2207" i="15"/>
  <c r="K2206" i="15"/>
  <c r="K2205" i="15"/>
  <c r="K2204" i="15"/>
  <c r="K2203" i="15"/>
  <c r="K2202" i="15"/>
  <c r="K2201" i="15"/>
  <c r="K2200" i="15"/>
  <c r="K2199" i="15"/>
  <c r="K2198" i="15"/>
  <c r="K2197" i="15"/>
  <c r="K2196" i="15"/>
  <c r="K2195" i="15"/>
  <c r="K2194" i="15"/>
  <c r="K2193" i="15"/>
  <c r="K2192" i="15"/>
  <c r="K2191" i="15"/>
  <c r="K2190" i="15"/>
  <c r="K2189" i="15"/>
  <c r="K2188" i="15"/>
  <c r="K2187" i="15"/>
  <c r="K2186" i="15"/>
  <c r="K2185" i="15"/>
  <c r="K2184" i="15"/>
  <c r="K2183" i="15"/>
  <c r="K2182" i="15"/>
  <c r="K2181" i="15"/>
  <c r="K2180" i="15"/>
  <c r="K2179" i="15"/>
  <c r="K2178" i="15"/>
  <c r="K2177" i="15"/>
  <c r="K2176" i="15"/>
  <c r="K2175" i="15"/>
  <c r="K2174" i="15"/>
  <c r="K2173" i="15"/>
  <c r="K2172" i="15"/>
  <c r="K2171" i="15"/>
  <c r="K2170" i="15"/>
  <c r="K2169" i="15"/>
  <c r="K2168" i="15"/>
  <c r="K2167" i="15"/>
  <c r="K2166" i="15"/>
  <c r="K2165" i="15"/>
  <c r="K2164" i="15"/>
  <c r="K2163" i="15"/>
  <c r="K2162" i="15"/>
  <c r="K2161" i="15"/>
  <c r="K2160" i="15"/>
  <c r="K2159" i="15"/>
  <c r="K2158" i="15"/>
  <c r="K2157" i="15"/>
  <c r="K2156" i="15"/>
  <c r="K2155" i="15"/>
  <c r="K2154" i="15"/>
  <c r="K2153" i="15"/>
  <c r="K2152" i="15"/>
  <c r="K2151" i="15"/>
  <c r="K2150" i="15"/>
  <c r="K2149" i="15"/>
  <c r="K2148" i="15"/>
  <c r="K2147" i="15"/>
  <c r="K2146" i="15"/>
  <c r="K2145" i="15"/>
  <c r="K2144" i="15"/>
  <c r="K2143" i="15"/>
  <c r="K2142" i="15"/>
  <c r="K2141" i="15"/>
  <c r="K2140" i="15"/>
  <c r="K2139" i="15"/>
  <c r="K2138" i="15"/>
  <c r="K2137" i="15"/>
  <c r="K2136" i="15"/>
  <c r="K2135" i="15"/>
  <c r="K2134" i="15"/>
  <c r="K2133" i="15"/>
  <c r="K2132" i="15"/>
  <c r="K2131" i="15"/>
  <c r="K2130" i="15"/>
  <c r="K2129" i="15"/>
  <c r="K2128" i="15"/>
  <c r="K2127" i="15"/>
  <c r="K2126" i="15"/>
  <c r="K2125" i="15"/>
  <c r="K2124" i="15"/>
  <c r="K2123" i="15"/>
  <c r="K2122" i="15"/>
  <c r="K2121" i="15"/>
  <c r="K2120" i="15"/>
  <c r="K2119" i="15"/>
  <c r="K2118" i="15"/>
  <c r="K2117" i="15"/>
  <c r="K2116" i="15"/>
  <c r="K2115" i="15"/>
  <c r="K2114" i="15"/>
  <c r="K2113" i="15"/>
  <c r="K2112" i="15"/>
  <c r="K2111" i="15"/>
  <c r="K2110" i="15"/>
  <c r="K2109" i="15"/>
  <c r="K2108" i="15"/>
  <c r="K2107" i="15"/>
  <c r="K2106" i="15"/>
  <c r="K2105" i="15"/>
  <c r="K2104" i="15"/>
  <c r="K2103" i="15"/>
  <c r="K2102" i="15"/>
  <c r="K2101" i="15"/>
  <c r="K2100" i="15"/>
  <c r="K2099" i="15"/>
  <c r="K2098" i="15"/>
  <c r="K2097" i="15"/>
  <c r="K2096" i="15"/>
  <c r="K2095" i="15"/>
  <c r="K2094" i="15"/>
  <c r="K2093" i="15"/>
  <c r="K2092" i="15"/>
  <c r="K2091" i="15"/>
  <c r="K2090" i="15"/>
  <c r="K2089" i="15"/>
  <c r="K2088" i="15"/>
  <c r="K2087" i="15"/>
  <c r="K2086" i="15"/>
  <c r="K2085" i="15"/>
  <c r="K2084" i="15"/>
  <c r="K2083" i="15"/>
  <c r="K2082" i="15"/>
  <c r="K2081" i="15"/>
  <c r="K2080" i="15"/>
  <c r="K2079" i="15"/>
  <c r="K2078" i="15"/>
  <c r="K2077" i="15"/>
  <c r="K2076" i="15"/>
  <c r="K2075" i="15"/>
  <c r="K2074" i="15"/>
  <c r="K2073" i="15"/>
  <c r="K2072" i="15"/>
  <c r="K2071" i="15"/>
  <c r="K2070" i="15"/>
  <c r="K2069" i="15"/>
  <c r="K2068" i="15"/>
  <c r="K2067" i="15"/>
  <c r="K2066" i="15"/>
  <c r="K2065" i="15"/>
  <c r="K2064" i="15"/>
  <c r="K2063" i="15"/>
  <c r="K2062" i="15"/>
  <c r="K2061" i="15"/>
  <c r="K2060" i="15"/>
  <c r="K2059" i="15"/>
  <c r="K2058" i="15"/>
  <c r="K2057" i="15"/>
  <c r="K2056" i="15"/>
  <c r="K2055" i="15"/>
  <c r="K2054" i="15"/>
  <c r="K2053" i="15"/>
  <c r="K2052" i="15"/>
  <c r="K2051" i="15"/>
  <c r="K2050" i="15"/>
  <c r="K2049" i="15"/>
  <c r="K2048" i="15"/>
  <c r="K2047" i="15"/>
  <c r="K2046" i="15"/>
  <c r="K2045" i="15"/>
  <c r="K2044" i="15"/>
  <c r="K2043" i="15"/>
  <c r="K2042" i="15"/>
  <c r="K2041" i="15"/>
  <c r="K2040" i="15"/>
  <c r="K2039" i="15"/>
  <c r="K2038" i="15"/>
  <c r="K2037" i="15"/>
  <c r="K2036" i="15"/>
  <c r="K2035" i="15"/>
  <c r="K2034" i="15"/>
  <c r="K2033" i="15"/>
  <c r="K2032" i="15"/>
  <c r="K2031" i="15"/>
  <c r="K2030" i="15"/>
  <c r="K2029" i="15"/>
  <c r="K2028" i="15"/>
  <c r="K2027" i="15"/>
  <c r="K2026" i="15"/>
  <c r="K2025" i="15"/>
  <c r="K2024" i="15"/>
  <c r="K2023" i="15"/>
  <c r="K2022" i="15"/>
  <c r="K2021" i="15"/>
  <c r="K2020" i="15"/>
  <c r="K2019" i="15"/>
  <c r="K2018" i="15"/>
  <c r="K2017" i="15"/>
  <c r="K2016" i="15"/>
  <c r="K2015" i="15"/>
  <c r="K2014" i="15"/>
  <c r="K2013" i="15"/>
  <c r="K2012" i="15"/>
  <c r="K2011" i="15"/>
  <c r="K2010" i="15"/>
  <c r="K2009" i="15"/>
  <c r="K2008" i="15"/>
  <c r="K2007" i="15"/>
  <c r="K2006" i="15"/>
  <c r="K2005" i="15"/>
  <c r="K2004" i="15"/>
  <c r="K2003" i="15"/>
  <c r="K2002" i="15"/>
  <c r="K2001" i="15"/>
  <c r="K2000" i="15"/>
  <c r="K1999" i="15"/>
  <c r="K1998" i="15"/>
  <c r="K1997" i="15"/>
  <c r="K1996" i="15"/>
  <c r="K1995" i="15"/>
  <c r="K1994" i="15"/>
  <c r="K1993" i="15"/>
  <c r="K1992" i="15"/>
  <c r="K1991" i="15"/>
  <c r="K1990" i="15"/>
  <c r="K1989" i="15"/>
  <c r="K1988" i="15"/>
  <c r="K1987" i="15"/>
  <c r="K1986" i="15"/>
  <c r="K1985" i="15"/>
  <c r="K1984" i="15"/>
  <c r="K1983" i="15"/>
  <c r="K1982" i="15"/>
  <c r="K1981" i="15"/>
  <c r="K1980" i="15"/>
  <c r="K1979" i="15"/>
  <c r="K1978" i="15"/>
  <c r="K1977" i="15"/>
  <c r="K1976" i="15"/>
  <c r="K1975" i="15"/>
  <c r="K1974" i="15"/>
  <c r="K1973" i="15"/>
  <c r="K1972" i="15"/>
  <c r="K1971" i="15"/>
  <c r="K1970" i="15"/>
  <c r="K1969" i="15"/>
  <c r="K1968" i="15"/>
  <c r="K1967" i="15"/>
  <c r="K1966" i="15"/>
  <c r="K1965" i="15"/>
  <c r="K1964" i="15"/>
  <c r="K1963" i="15"/>
  <c r="K1962" i="15"/>
  <c r="K1961" i="15"/>
  <c r="K1960" i="15"/>
  <c r="K1959" i="15"/>
  <c r="K1958" i="15"/>
  <c r="K1957" i="15"/>
  <c r="K1956" i="15"/>
  <c r="K1955" i="15"/>
  <c r="K1954" i="15"/>
  <c r="K1953" i="15"/>
  <c r="K1952" i="15"/>
  <c r="K1951" i="15"/>
  <c r="K1950" i="15"/>
  <c r="K1949" i="15"/>
  <c r="K1948" i="15"/>
  <c r="K1947" i="15"/>
  <c r="K1946" i="15"/>
  <c r="K1945" i="15"/>
  <c r="K1944" i="15"/>
  <c r="K1943" i="15"/>
  <c r="K1942" i="15"/>
  <c r="K1941" i="15"/>
  <c r="K1940" i="15"/>
  <c r="K1939" i="15"/>
  <c r="K1938" i="15"/>
  <c r="K1937" i="15"/>
  <c r="K1936" i="15"/>
  <c r="K1935" i="15"/>
  <c r="K1934" i="15"/>
  <c r="K1933" i="15"/>
  <c r="K1932" i="15"/>
  <c r="K1931" i="15"/>
  <c r="K1930" i="15"/>
  <c r="K1929" i="15"/>
  <c r="K1928" i="15"/>
  <c r="K1927" i="15"/>
  <c r="K1926" i="15"/>
  <c r="K1925" i="15"/>
  <c r="K1924" i="15"/>
  <c r="K1923" i="15"/>
  <c r="K1922" i="15"/>
  <c r="K1921" i="15"/>
  <c r="K1920" i="15"/>
  <c r="K1919" i="15"/>
  <c r="K1918" i="15"/>
  <c r="K1917" i="15"/>
  <c r="K1916" i="15"/>
  <c r="K1915" i="15"/>
  <c r="K1914" i="15"/>
  <c r="K1913" i="15"/>
  <c r="K1912" i="15"/>
  <c r="K1911" i="15"/>
  <c r="K1910" i="15"/>
  <c r="K1909" i="15"/>
  <c r="K1908" i="15"/>
  <c r="K1907" i="15"/>
  <c r="K1906" i="15"/>
  <c r="K1905" i="15"/>
  <c r="K1904" i="15"/>
  <c r="K1903" i="15"/>
  <c r="K1902" i="15"/>
  <c r="K1901" i="15"/>
  <c r="K1900" i="15"/>
  <c r="K1899" i="15"/>
  <c r="K1898" i="15"/>
  <c r="K1897" i="15"/>
  <c r="K1896" i="15"/>
  <c r="K1895" i="15"/>
  <c r="K1894" i="15"/>
  <c r="K1893" i="15"/>
  <c r="K1892" i="15"/>
  <c r="K1891" i="15"/>
  <c r="K1890" i="15"/>
  <c r="K1889" i="15"/>
  <c r="K1888" i="15"/>
  <c r="K1887" i="15"/>
  <c r="K1886" i="15"/>
  <c r="K1885" i="15"/>
  <c r="K1884" i="15"/>
  <c r="K1883" i="15"/>
  <c r="K1882" i="15"/>
  <c r="K1881" i="15"/>
  <c r="K1880" i="15"/>
  <c r="K1879" i="15"/>
  <c r="K1878" i="15"/>
  <c r="K1877" i="15"/>
  <c r="K1876" i="15"/>
  <c r="K1875" i="15"/>
  <c r="K1874" i="15"/>
  <c r="K1873" i="15"/>
  <c r="K1872" i="15"/>
  <c r="K1871" i="15"/>
  <c r="K1870" i="15"/>
  <c r="K1869" i="15"/>
  <c r="K1868" i="15"/>
  <c r="K1867" i="15"/>
  <c r="K1866" i="15"/>
  <c r="K1865" i="15"/>
  <c r="K1864" i="15"/>
  <c r="K1863" i="15"/>
  <c r="K1862" i="15"/>
  <c r="K1861" i="15"/>
  <c r="K1860" i="15"/>
  <c r="K1859" i="15"/>
  <c r="K1858" i="15"/>
  <c r="K1857" i="15"/>
  <c r="K1856" i="15"/>
  <c r="K1855" i="15"/>
  <c r="K1854" i="15"/>
  <c r="K1853" i="15"/>
  <c r="K1852" i="15"/>
  <c r="K1851" i="15"/>
  <c r="K1850" i="15"/>
  <c r="K1849" i="15"/>
  <c r="K1848" i="15"/>
  <c r="K1847" i="15"/>
  <c r="K1846" i="15"/>
  <c r="K1845" i="15"/>
  <c r="K1844" i="15"/>
  <c r="K1843" i="15"/>
  <c r="K1842" i="15"/>
  <c r="K1841" i="15"/>
  <c r="K1840" i="15"/>
  <c r="K1839" i="15"/>
  <c r="K1838" i="15"/>
  <c r="K1837" i="15"/>
  <c r="K1836" i="15"/>
  <c r="K1835" i="15"/>
  <c r="K1834" i="15"/>
  <c r="K1833" i="15"/>
  <c r="K1832" i="15"/>
  <c r="K1831" i="15"/>
  <c r="K1830" i="15"/>
  <c r="K1829" i="15"/>
  <c r="K1828" i="15"/>
  <c r="K1827" i="15"/>
  <c r="K1826" i="15"/>
  <c r="K1825" i="15"/>
  <c r="K1824" i="15"/>
  <c r="K1823" i="15"/>
  <c r="K1822" i="15"/>
  <c r="K1821" i="15"/>
  <c r="K1820" i="15"/>
  <c r="K1819" i="15"/>
  <c r="K1818" i="15"/>
  <c r="K1817" i="15"/>
  <c r="K1816" i="15"/>
  <c r="K1815" i="15"/>
  <c r="K1814" i="15"/>
  <c r="K1813" i="15"/>
  <c r="K1812" i="15"/>
  <c r="K1811" i="15"/>
  <c r="K1810" i="15"/>
  <c r="K1809" i="15"/>
  <c r="K1808" i="15"/>
  <c r="K1807" i="15"/>
  <c r="K1806" i="15"/>
  <c r="K1805" i="15"/>
  <c r="K1804" i="15"/>
  <c r="K1803" i="15"/>
  <c r="K1802" i="15"/>
  <c r="K1801" i="15"/>
  <c r="K1800" i="15"/>
  <c r="K1799" i="15"/>
  <c r="K1798" i="15"/>
  <c r="K1797" i="15"/>
  <c r="K1796" i="15"/>
  <c r="K1795" i="15"/>
  <c r="K1794" i="15"/>
  <c r="K1793" i="15"/>
  <c r="K1792" i="15"/>
  <c r="K1791" i="15"/>
  <c r="K1790" i="15"/>
  <c r="K1789" i="15"/>
  <c r="K1788" i="15"/>
  <c r="K1787" i="15"/>
  <c r="K1786" i="15"/>
  <c r="K1785" i="15"/>
  <c r="K1784" i="15"/>
  <c r="K1783" i="15"/>
  <c r="K1782" i="15"/>
  <c r="K1781" i="15"/>
  <c r="K1780" i="15"/>
  <c r="K1779" i="15"/>
  <c r="K1778" i="15"/>
  <c r="K1777" i="15"/>
  <c r="K1776" i="15"/>
  <c r="K1775" i="15"/>
  <c r="K1774" i="15"/>
  <c r="K1773" i="15"/>
  <c r="K1772" i="15"/>
  <c r="K1771" i="15"/>
  <c r="K1770" i="15"/>
  <c r="K1769" i="15"/>
  <c r="K1768" i="15"/>
  <c r="K1767" i="15"/>
  <c r="K1766" i="15"/>
  <c r="K1765" i="15"/>
  <c r="K1764" i="15"/>
  <c r="K1763" i="15"/>
  <c r="K1762" i="15"/>
  <c r="K1761" i="15"/>
  <c r="K1760" i="15"/>
  <c r="K1759" i="15"/>
  <c r="K1758" i="15"/>
  <c r="K1757" i="15"/>
  <c r="K1756" i="15"/>
  <c r="K1755" i="15"/>
  <c r="K1754" i="15"/>
  <c r="K1753" i="15"/>
  <c r="K1752" i="15"/>
  <c r="K1751" i="15"/>
  <c r="K1750" i="15"/>
  <c r="K1749" i="15"/>
  <c r="K1748" i="15"/>
  <c r="K1747" i="15"/>
  <c r="K1746" i="15"/>
  <c r="K1745" i="15"/>
  <c r="K1744" i="15"/>
  <c r="K1743" i="15"/>
  <c r="K1742" i="15"/>
  <c r="K1741" i="15"/>
  <c r="K1740" i="15"/>
  <c r="K1739" i="15"/>
  <c r="K1738" i="15"/>
  <c r="K1737" i="15"/>
  <c r="K1736" i="15"/>
  <c r="K1735" i="15"/>
  <c r="K1734" i="15"/>
  <c r="K1733" i="15"/>
  <c r="K1732" i="15"/>
  <c r="K1731" i="15"/>
  <c r="K1730" i="15"/>
  <c r="K1729" i="15"/>
  <c r="K1728" i="15"/>
  <c r="K1727" i="15"/>
  <c r="K1726" i="15"/>
  <c r="K1725" i="15"/>
  <c r="K1724" i="15"/>
  <c r="K1723" i="15"/>
  <c r="K1722" i="15"/>
  <c r="K1721" i="15"/>
  <c r="K1720" i="15"/>
  <c r="K1719" i="15"/>
  <c r="K1718" i="15"/>
  <c r="K1717" i="15"/>
  <c r="K1716" i="15"/>
  <c r="K1715" i="15"/>
  <c r="K1714" i="15"/>
  <c r="K1713" i="15"/>
  <c r="K1712" i="15"/>
  <c r="K1711" i="15"/>
  <c r="K1710" i="15"/>
  <c r="K1709" i="15"/>
  <c r="K1708" i="15"/>
  <c r="K1707" i="15"/>
  <c r="K1706" i="15"/>
  <c r="K1705" i="15"/>
  <c r="K1704" i="15"/>
  <c r="K1703" i="15"/>
  <c r="K1702" i="15"/>
  <c r="K1701" i="15"/>
  <c r="K1700" i="15"/>
  <c r="K1699" i="15"/>
  <c r="K1698" i="15"/>
  <c r="K1697" i="15"/>
  <c r="K1696" i="15"/>
  <c r="K1695" i="15"/>
  <c r="K1694" i="15"/>
  <c r="K1693" i="15"/>
  <c r="K1692" i="15"/>
  <c r="K1691" i="15"/>
  <c r="K1690" i="15"/>
  <c r="K1689" i="15"/>
  <c r="K1688" i="15"/>
  <c r="K1687" i="15"/>
  <c r="K1686" i="15"/>
  <c r="K1685" i="15"/>
  <c r="K1684" i="15"/>
  <c r="K1683" i="15"/>
  <c r="K1682" i="15"/>
  <c r="K1681" i="15"/>
  <c r="K1680" i="15"/>
  <c r="K1679" i="15"/>
  <c r="K1678" i="15"/>
  <c r="K1677" i="15"/>
  <c r="K1676" i="15"/>
  <c r="K1675" i="15"/>
  <c r="K1674" i="15"/>
  <c r="K1673" i="15"/>
  <c r="K1672" i="15"/>
  <c r="K1671" i="15"/>
  <c r="K1670" i="15"/>
  <c r="K1669" i="15"/>
  <c r="K1668" i="15"/>
  <c r="K1667" i="15"/>
  <c r="K1666" i="15"/>
  <c r="K1665" i="15"/>
  <c r="K1664" i="15"/>
  <c r="K1663" i="15"/>
  <c r="K1662" i="15"/>
  <c r="K1661" i="15"/>
  <c r="K1660" i="15"/>
  <c r="K1659" i="15"/>
  <c r="K1658" i="15"/>
  <c r="K1657" i="15"/>
  <c r="K1656" i="15"/>
  <c r="K1655" i="15"/>
  <c r="K1654" i="15"/>
  <c r="K1653" i="15"/>
  <c r="K1652" i="15"/>
  <c r="K1651" i="15"/>
  <c r="K1650" i="15"/>
  <c r="K1649" i="15"/>
  <c r="K1648" i="15"/>
  <c r="K1647" i="15"/>
  <c r="K1646" i="15"/>
  <c r="K1645" i="15"/>
  <c r="K1644" i="15"/>
  <c r="K1643" i="15"/>
  <c r="K1642" i="15"/>
  <c r="K1641" i="15"/>
  <c r="K1640" i="15"/>
  <c r="K1639" i="15"/>
  <c r="K1638" i="15"/>
  <c r="K1637" i="15"/>
  <c r="K1636" i="15"/>
  <c r="K1635" i="15"/>
  <c r="K1634" i="15"/>
  <c r="K1633" i="15"/>
  <c r="K1632" i="15"/>
  <c r="K1631" i="15"/>
  <c r="K1630" i="15"/>
  <c r="K1629" i="15"/>
  <c r="K1628" i="15"/>
  <c r="K1627" i="15"/>
  <c r="K1626" i="15"/>
  <c r="K1625" i="15"/>
  <c r="K1624" i="15"/>
  <c r="K1623" i="15"/>
  <c r="K1622" i="15"/>
  <c r="K1621" i="15"/>
  <c r="K1620" i="15"/>
  <c r="K1619" i="15"/>
  <c r="K1618" i="15"/>
  <c r="K1617" i="15"/>
  <c r="K1616" i="15"/>
  <c r="K1615" i="15"/>
  <c r="K1614" i="15"/>
  <c r="K1613" i="15"/>
  <c r="K1612" i="15"/>
  <c r="K1611" i="15"/>
  <c r="K1610" i="15"/>
  <c r="K1609" i="15"/>
  <c r="K1608" i="15"/>
  <c r="K1607" i="15"/>
  <c r="K1606" i="15"/>
  <c r="K1605" i="15"/>
  <c r="K1604" i="15"/>
  <c r="K1603" i="15"/>
  <c r="K1602" i="15"/>
  <c r="K1601" i="15"/>
  <c r="K1600" i="15"/>
  <c r="K1599" i="15"/>
  <c r="K1598" i="15"/>
  <c r="K1597" i="15"/>
  <c r="K1596" i="15"/>
  <c r="K1595" i="15"/>
  <c r="K1594" i="15"/>
  <c r="K1593" i="15"/>
  <c r="K1592" i="15"/>
  <c r="K1591" i="15"/>
  <c r="K1590" i="15"/>
  <c r="K1589" i="15"/>
  <c r="K1588" i="15"/>
  <c r="K1587" i="15"/>
  <c r="K1586" i="15"/>
  <c r="K1585" i="15"/>
  <c r="K1584" i="15"/>
  <c r="K1583" i="15"/>
  <c r="K1582" i="15"/>
  <c r="K1581" i="15"/>
  <c r="K1580" i="15"/>
  <c r="K1579" i="15"/>
  <c r="K1578" i="15"/>
  <c r="K1577" i="15"/>
  <c r="K1576" i="15"/>
  <c r="K1575" i="15"/>
  <c r="K1574" i="15"/>
  <c r="K1573" i="15"/>
  <c r="K1572" i="15"/>
  <c r="K1571" i="15"/>
  <c r="K1570" i="15"/>
  <c r="K1569" i="15"/>
  <c r="K1568" i="15"/>
  <c r="K1567" i="15"/>
  <c r="K1566" i="15"/>
  <c r="K1565" i="15"/>
  <c r="K1564" i="15"/>
  <c r="K1563" i="15"/>
  <c r="K1562" i="15"/>
  <c r="K1561" i="15"/>
  <c r="K1560" i="15"/>
  <c r="K1559" i="15"/>
  <c r="K1558" i="15"/>
  <c r="K1557" i="15"/>
  <c r="K1556" i="15"/>
  <c r="K1555" i="15"/>
  <c r="K1554" i="15"/>
  <c r="K1553" i="15"/>
  <c r="K1552" i="15"/>
  <c r="K1551" i="15"/>
  <c r="K1550" i="15"/>
  <c r="K1549" i="15"/>
  <c r="K1548" i="15"/>
  <c r="K1547" i="15"/>
  <c r="K1546" i="15"/>
  <c r="K1545" i="15"/>
  <c r="K1544" i="15"/>
  <c r="K1543" i="15"/>
  <c r="K1542" i="15"/>
  <c r="K1541" i="15"/>
  <c r="K1540" i="15"/>
  <c r="K1539" i="15"/>
  <c r="K1538" i="15"/>
  <c r="K1537" i="15"/>
  <c r="K1536" i="15"/>
  <c r="K1535" i="15"/>
  <c r="K1534" i="15"/>
  <c r="K1533" i="15"/>
  <c r="K1532" i="15"/>
  <c r="K1531" i="15"/>
  <c r="K1530" i="15"/>
  <c r="K1529" i="15"/>
  <c r="K1528" i="15"/>
  <c r="K1527" i="15"/>
  <c r="K1526" i="15"/>
  <c r="K1525" i="15"/>
  <c r="K1524" i="15"/>
  <c r="K1523" i="15"/>
  <c r="K1522" i="15"/>
  <c r="K1521" i="15"/>
  <c r="K1520" i="15"/>
  <c r="K1519" i="15"/>
  <c r="K1518" i="15"/>
  <c r="K1517" i="15"/>
  <c r="K1516" i="15"/>
  <c r="K1515" i="15"/>
  <c r="K1514" i="15"/>
  <c r="K1513" i="15"/>
  <c r="K1512" i="15"/>
  <c r="K1511" i="15"/>
  <c r="K1510" i="15"/>
  <c r="K1509" i="15"/>
  <c r="K1508" i="15"/>
  <c r="K1507" i="15"/>
  <c r="K1506" i="15"/>
  <c r="K1505" i="15"/>
  <c r="K1504" i="15"/>
  <c r="K1503" i="15"/>
  <c r="K1502" i="15"/>
  <c r="K1501" i="15"/>
  <c r="K1500" i="15"/>
  <c r="K1499" i="15"/>
  <c r="K1498" i="15"/>
  <c r="K1497" i="15"/>
  <c r="K1496" i="15"/>
  <c r="K1495" i="15"/>
  <c r="K1494" i="15"/>
  <c r="K1493" i="15"/>
  <c r="K1492" i="15"/>
  <c r="K1491" i="15"/>
  <c r="K1490" i="15"/>
  <c r="K1489" i="15"/>
  <c r="K1488" i="15"/>
  <c r="K1487" i="15"/>
  <c r="K1486" i="15"/>
  <c r="K1485" i="15"/>
  <c r="K1484" i="15"/>
  <c r="K1483" i="15"/>
  <c r="K1482" i="15"/>
  <c r="K1481" i="15"/>
  <c r="K1480" i="15"/>
  <c r="K1479" i="15"/>
  <c r="K1478" i="15"/>
  <c r="K1477" i="15"/>
  <c r="K1476" i="15"/>
  <c r="K1475" i="15"/>
  <c r="K1474" i="15"/>
  <c r="K1473" i="15"/>
  <c r="K1472" i="15"/>
  <c r="K1471" i="15"/>
  <c r="K1470" i="15"/>
  <c r="K1469" i="15"/>
  <c r="K1468" i="15"/>
  <c r="K1467" i="15"/>
  <c r="K1466" i="15"/>
  <c r="K1465" i="15"/>
  <c r="K1464" i="15"/>
  <c r="K1463" i="15"/>
  <c r="K1462" i="15"/>
  <c r="K1461" i="15"/>
  <c r="K1460" i="15"/>
  <c r="K1459" i="15"/>
  <c r="K1458" i="15"/>
  <c r="K1457" i="15"/>
  <c r="K1456" i="15"/>
  <c r="K1455" i="15"/>
  <c r="K1454" i="15"/>
  <c r="K1453" i="15"/>
  <c r="K1452" i="15"/>
  <c r="K1451" i="15"/>
  <c r="K1450" i="15"/>
  <c r="K1449" i="15"/>
  <c r="K1448" i="15"/>
  <c r="K1447" i="15"/>
  <c r="K1446" i="15"/>
  <c r="K1445" i="15"/>
  <c r="K1444" i="15"/>
  <c r="K1443" i="15"/>
  <c r="K1442" i="15"/>
  <c r="K1441" i="15"/>
  <c r="K1440" i="15"/>
  <c r="K1439" i="15"/>
  <c r="K1438" i="15"/>
  <c r="K1437" i="15"/>
  <c r="K1436" i="15"/>
  <c r="K1435" i="15"/>
  <c r="K1434" i="15"/>
  <c r="K1433" i="15"/>
  <c r="K1432" i="15"/>
  <c r="K1431" i="15"/>
  <c r="K1430" i="15"/>
  <c r="K1429" i="15"/>
  <c r="K1428" i="15"/>
  <c r="K1427" i="15"/>
  <c r="K1426" i="15"/>
  <c r="K1425" i="15"/>
  <c r="K1424" i="15"/>
  <c r="K1423" i="15"/>
  <c r="K1422" i="15"/>
  <c r="K1421" i="15"/>
  <c r="K1420" i="15"/>
  <c r="K1419" i="15"/>
  <c r="K1418" i="15"/>
  <c r="K1417" i="15"/>
  <c r="K1416" i="15"/>
  <c r="K1415" i="15"/>
  <c r="K1414" i="15"/>
  <c r="K1413" i="15"/>
  <c r="K1412" i="15"/>
  <c r="K1411" i="15"/>
  <c r="K1410" i="15"/>
  <c r="K1409" i="15"/>
  <c r="K1408" i="15"/>
  <c r="K1407" i="15"/>
  <c r="K1406" i="15"/>
  <c r="K1405" i="15"/>
  <c r="K1404" i="15"/>
  <c r="K1403" i="15"/>
  <c r="K1402" i="15"/>
  <c r="K1401" i="15"/>
  <c r="K1400" i="15"/>
  <c r="K1399" i="15"/>
  <c r="K1398" i="15"/>
  <c r="K1397" i="15"/>
  <c r="K1396" i="15"/>
  <c r="K1395" i="15"/>
  <c r="K1394" i="15"/>
  <c r="K1393" i="15"/>
  <c r="K1392" i="15"/>
  <c r="K1391" i="15"/>
  <c r="K1390" i="15"/>
  <c r="K1389" i="15"/>
  <c r="K1388" i="15"/>
  <c r="K1387" i="15"/>
  <c r="K1386" i="15"/>
  <c r="K1385" i="15"/>
  <c r="K1384" i="15"/>
  <c r="K1383" i="15"/>
  <c r="K1382" i="15"/>
  <c r="K1381" i="15"/>
  <c r="K1380" i="15"/>
  <c r="K1379" i="15"/>
  <c r="K1378" i="15"/>
  <c r="K1377" i="15"/>
  <c r="K1376" i="15"/>
  <c r="K1375" i="15"/>
  <c r="K1374" i="15"/>
  <c r="K1373" i="15"/>
  <c r="K1372" i="15"/>
  <c r="K1371" i="15"/>
  <c r="K1370" i="15"/>
  <c r="K1369" i="15"/>
  <c r="K1368" i="15"/>
  <c r="K1367" i="15"/>
  <c r="K1366" i="15"/>
  <c r="K1365" i="15"/>
  <c r="K1364" i="15"/>
  <c r="K1363" i="15"/>
  <c r="K1362" i="15"/>
  <c r="K1361" i="15"/>
  <c r="K1360" i="15"/>
  <c r="K1359" i="15"/>
  <c r="K1358" i="15"/>
  <c r="K1357" i="15"/>
  <c r="K1356" i="15"/>
  <c r="K1355" i="15"/>
  <c r="K1354" i="15"/>
  <c r="K1353" i="15"/>
  <c r="K1352" i="15"/>
  <c r="K1351" i="15"/>
  <c r="K1350" i="15"/>
  <c r="K1349" i="15"/>
  <c r="K1348" i="15"/>
  <c r="K1347" i="15"/>
  <c r="K1346" i="15"/>
  <c r="K1345" i="15"/>
  <c r="K1344" i="15"/>
  <c r="K1343" i="15"/>
  <c r="K1342" i="15"/>
  <c r="K1341" i="15"/>
  <c r="K1340" i="15"/>
  <c r="K1339" i="15"/>
  <c r="K1338" i="15"/>
  <c r="K1337" i="15"/>
  <c r="K1336" i="15"/>
  <c r="K1335" i="15"/>
  <c r="K1334" i="15"/>
  <c r="K1333" i="15"/>
  <c r="K1332" i="15"/>
  <c r="K1331" i="15"/>
  <c r="K1330" i="15"/>
  <c r="K1329" i="15"/>
  <c r="K1328" i="15"/>
  <c r="K1327" i="15"/>
  <c r="K1326" i="15"/>
  <c r="K1325" i="15"/>
  <c r="K1324" i="15"/>
  <c r="K1323" i="15"/>
  <c r="K1322" i="15"/>
  <c r="K1321" i="15"/>
  <c r="K1320" i="15"/>
  <c r="K1319" i="15"/>
  <c r="K1318" i="15"/>
  <c r="K1317" i="15"/>
  <c r="K1316" i="15"/>
  <c r="K1315" i="15"/>
  <c r="K1314" i="15"/>
  <c r="K1313" i="15"/>
  <c r="K1312" i="15"/>
  <c r="K1311" i="15"/>
  <c r="K1310" i="15"/>
  <c r="K1309" i="15"/>
  <c r="K1308" i="15"/>
  <c r="K1307" i="15"/>
  <c r="K1306" i="15"/>
  <c r="K1305" i="15"/>
  <c r="K1304" i="15"/>
  <c r="K1303" i="15"/>
  <c r="K1302" i="15"/>
  <c r="K1301" i="15"/>
  <c r="K1300" i="15"/>
  <c r="K1299" i="15"/>
  <c r="K1298" i="15"/>
  <c r="K1297" i="15"/>
  <c r="K1296" i="15"/>
  <c r="K1295" i="15"/>
  <c r="K1294" i="15"/>
  <c r="K1293" i="15"/>
  <c r="K1292" i="15"/>
  <c r="K1291" i="15"/>
  <c r="K1290" i="15"/>
  <c r="K1289" i="15"/>
  <c r="K1288" i="15"/>
  <c r="K1287" i="15"/>
  <c r="K1286" i="15"/>
  <c r="K1285" i="15"/>
  <c r="K1284" i="15"/>
  <c r="K1283" i="15"/>
  <c r="K1282" i="15"/>
  <c r="K1281" i="15"/>
  <c r="K1280" i="15"/>
  <c r="K1279" i="15"/>
  <c r="K1278" i="15"/>
  <c r="K1277" i="15"/>
  <c r="K1276" i="15"/>
  <c r="K1275" i="15"/>
  <c r="K1274" i="15"/>
  <c r="K1273" i="15"/>
  <c r="K1272" i="15"/>
  <c r="K1271" i="15"/>
  <c r="K1270" i="15"/>
  <c r="K1269" i="15"/>
  <c r="K1268" i="15"/>
  <c r="K1267" i="15"/>
  <c r="K1266" i="15"/>
  <c r="K1265" i="15"/>
  <c r="K1264" i="15"/>
  <c r="K1263" i="15"/>
  <c r="K1262" i="15"/>
  <c r="K1261" i="15"/>
  <c r="K1260" i="15"/>
  <c r="K1259" i="15"/>
  <c r="K1258" i="15"/>
  <c r="K1257" i="15"/>
  <c r="K1256" i="15"/>
  <c r="K1255" i="15"/>
  <c r="K1254" i="15"/>
  <c r="K1253" i="15"/>
  <c r="K1252" i="15"/>
  <c r="K1251" i="15"/>
  <c r="K1250" i="15"/>
  <c r="K1249" i="15"/>
  <c r="K1248" i="15"/>
  <c r="K1247" i="15"/>
  <c r="K1246" i="15"/>
  <c r="K1245" i="15"/>
  <c r="K1244" i="15"/>
  <c r="K1243" i="15"/>
  <c r="K1242" i="15"/>
  <c r="K1241" i="15"/>
  <c r="K1240" i="15"/>
  <c r="K1239" i="15"/>
  <c r="K1238" i="15"/>
  <c r="K1237" i="15"/>
  <c r="K1236" i="15"/>
  <c r="K1235" i="15"/>
  <c r="K1234" i="15"/>
  <c r="K1233" i="15"/>
  <c r="K1232" i="15"/>
  <c r="K1231" i="15"/>
  <c r="K1230" i="15"/>
  <c r="K1229" i="15"/>
  <c r="K1228" i="15"/>
  <c r="K1227" i="15"/>
  <c r="K1226" i="15"/>
  <c r="K1225" i="15"/>
  <c r="K1224" i="15"/>
  <c r="K1223" i="15"/>
  <c r="K1222" i="15"/>
  <c r="K1221" i="15"/>
  <c r="K1220" i="15"/>
  <c r="K1219" i="15"/>
  <c r="K1218" i="15"/>
  <c r="K1217" i="15"/>
  <c r="K1216" i="15"/>
  <c r="K1215" i="15"/>
  <c r="K1214" i="15"/>
  <c r="K1213" i="15"/>
  <c r="K1212" i="15"/>
  <c r="K1211" i="15"/>
  <c r="K1210" i="15"/>
  <c r="K1209" i="15"/>
  <c r="K1208" i="15"/>
  <c r="K1207" i="15"/>
  <c r="K1206" i="15"/>
  <c r="K1205" i="15"/>
  <c r="K1204" i="15"/>
  <c r="K1203" i="15"/>
  <c r="K1202" i="15"/>
  <c r="K1201" i="15"/>
  <c r="K1200" i="15"/>
  <c r="K1199" i="15"/>
  <c r="K1198" i="15"/>
  <c r="K1197" i="15"/>
  <c r="K1196" i="15"/>
  <c r="K1195" i="15"/>
  <c r="K1194" i="15"/>
  <c r="K1193" i="15"/>
  <c r="K1192" i="15"/>
  <c r="K1191" i="15"/>
  <c r="K1190" i="15"/>
  <c r="K1189" i="15"/>
  <c r="K1188" i="15"/>
  <c r="K1187" i="15"/>
  <c r="K1186" i="15"/>
  <c r="K1185" i="15"/>
  <c r="K1184" i="15"/>
  <c r="K1183" i="15"/>
  <c r="K1182" i="15"/>
  <c r="K1181" i="15"/>
  <c r="K1180" i="15"/>
  <c r="K1179" i="15"/>
  <c r="K1178" i="15"/>
  <c r="K1177" i="15"/>
  <c r="K1176" i="15"/>
  <c r="K1175" i="15"/>
  <c r="K1174" i="15"/>
  <c r="K1173" i="15"/>
  <c r="K1172" i="15"/>
  <c r="K1171" i="15"/>
  <c r="K1170" i="15"/>
  <c r="K1169" i="15"/>
  <c r="K1168" i="15"/>
  <c r="K1167" i="15"/>
  <c r="K1166" i="15"/>
  <c r="K1165" i="15"/>
  <c r="K1164" i="15"/>
  <c r="K1163" i="15"/>
  <c r="K1162" i="15"/>
  <c r="K1161" i="15"/>
  <c r="K1160" i="15"/>
  <c r="K1159" i="15"/>
  <c r="K1158" i="15"/>
  <c r="K1157" i="15"/>
  <c r="K1156" i="15"/>
  <c r="K1155" i="15"/>
  <c r="K1154" i="15"/>
  <c r="K1153" i="15"/>
  <c r="K1152" i="15"/>
  <c r="K1151" i="15"/>
  <c r="K1150" i="15"/>
  <c r="K1149" i="15"/>
  <c r="K1148" i="15"/>
  <c r="K1147" i="15"/>
  <c r="K1146" i="15"/>
  <c r="K1145" i="15"/>
  <c r="K1144" i="15"/>
  <c r="K1143" i="15"/>
  <c r="K1142" i="15"/>
  <c r="K1141" i="15"/>
  <c r="K1140" i="15"/>
  <c r="K1139" i="15"/>
  <c r="K1138" i="15"/>
  <c r="K1137" i="15"/>
  <c r="K1136" i="15"/>
  <c r="K1135" i="15"/>
  <c r="K1134" i="15"/>
  <c r="K1133" i="15"/>
  <c r="K1132" i="15"/>
  <c r="K1131" i="15"/>
  <c r="K1130" i="15"/>
  <c r="K1129" i="15"/>
  <c r="K1128" i="15"/>
  <c r="K1127" i="15"/>
  <c r="K1126" i="15"/>
  <c r="K1125" i="15"/>
  <c r="K1124" i="15"/>
  <c r="K1123" i="15"/>
  <c r="K1122" i="15"/>
  <c r="K1121" i="15"/>
  <c r="K1120" i="15"/>
  <c r="K1119" i="15"/>
  <c r="K1118" i="15"/>
  <c r="K1117" i="15"/>
  <c r="K1116" i="15"/>
  <c r="K1115" i="15"/>
  <c r="K1114" i="15"/>
  <c r="K1113" i="15"/>
  <c r="K1112" i="15"/>
  <c r="K1111" i="15"/>
  <c r="K1110" i="15"/>
  <c r="K1109" i="15"/>
  <c r="K1108" i="15"/>
  <c r="K1107" i="15"/>
  <c r="K1106" i="15"/>
  <c r="K1105" i="15"/>
  <c r="K1104" i="15"/>
  <c r="K1103" i="15"/>
  <c r="K1102" i="15"/>
  <c r="K1101" i="15"/>
  <c r="K1100" i="15"/>
  <c r="K1099" i="15"/>
  <c r="K1098" i="15"/>
  <c r="K1097" i="15"/>
  <c r="K1096" i="15"/>
  <c r="K1095" i="15"/>
  <c r="K1094" i="15"/>
  <c r="K1093" i="15"/>
  <c r="K1092" i="15"/>
  <c r="K1091" i="15"/>
  <c r="K1090" i="15"/>
  <c r="K1089" i="15"/>
  <c r="K1088" i="15"/>
  <c r="K1087" i="15"/>
  <c r="K1086" i="15"/>
  <c r="K1085" i="15"/>
  <c r="K1084" i="15"/>
  <c r="K1083" i="15"/>
  <c r="K1082" i="15"/>
  <c r="K1081" i="15"/>
  <c r="K1080" i="15"/>
  <c r="K1079" i="15"/>
  <c r="K1078" i="15"/>
  <c r="K1077" i="15"/>
  <c r="K1076" i="15"/>
  <c r="K1075" i="15"/>
  <c r="K1074" i="15"/>
  <c r="K1073" i="15"/>
  <c r="K1072" i="15"/>
  <c r="K1071" i="15"/>
  <c r="K1070" i="15"/>
  <c r="K1069" i="15"/>
  <c r="K1068" i="15"/>
  <c r="K1067" i="15"/>
  <c r="K1066" i="15"/>
  <c r="K1065" i="15"/>
  <c r="K1064" i="15"/>
  <c r="K1063" i="15"/>
  <c r="K1062" i="15"/>
  <c r="K1061" i="15"/>
  <c r="K1060" i="15"/>
  <c r="K1059" i="15"/>
  <c r="K1058" i="15"/>
  <c r="K1057" i="15"/>
  <c r="K1056" i="15"/>
  <c r="K1055" i="15"/>
  <c r="K1054" i="15"/>
  <c r="K1053" i="15"/>
  <c r="K1052" i="15"/>
  <c r="K1051" i="15"/>
  <c r="K1050" i="15"/>
  <c r="K1049" i="15"/>
  <c r="K1048" i="15"/>
  <c r="K1047" i="15"/>
  <c r="K1046" i="15"/>
  <c r="K1045" i="15"/>
  <c r="K1044" i="15"/>
  <c r="K1043" i="15"/>
  <c r="K1042" i="15"/>
  <c r="K1041" i="15"/>
  <c r="K1040" i="15"/>
  <c r="K1039" i="15"/>
  <c r="K1038" i="15"/>
  <c r="K1037" i="15"/>
  <c r="K1036" i="15"/>
  <c r="K1035" i="15"/>
  <c r="K1034" i="15"/>
  <c r="K1033" i="15"/>
  <c r="K1032" i="15"/>
  <c r="K1031" i="15"/>
  <c r="K1030" i="15"/>
  <c r="K1029" i="15"/>
  <c r="K1028" i="15"/>
  <c r="K1027" i="15"/>
  <c r="K1026" i="15"/>
  <c r="K1025" i="15"/>
  <c r="K1024" i="15"/>
  <c r="K1023" i="15"/>
  <c r="K1022" i="15"/>
  <c r="K1021" i="15"/>
  <c r="K1020" i="15"/>
  <c r="K1019" i="15"/>
  <c r="K1018" i="15"/>
  <c r="K1017" i="15"/>
  <c r="K1016" i="15"/>
  <c r="K1015" i="15"/>
  <c r="K1014" i="15"/>
  <c r="K1013" i="15"/>
  <c r="K1012" i="15"/>
  <c r="K1011" i="15"/>
  <c r="K1010" i="15"/>
  <c r="K1009" i="15"/>
  <c r="K1008" i="15"/>
  <c r="K1007" i="15"/>
  <c r="K1006" i="15"/>
  <c r="K1005" i="15"/>
  <c r="K1004" i="15"/>
  <c r="K1003" i="15"/>
  <c r="K1002" i="15"/>
  <c r="K1001" i="15"/>
  <c r="K1000" i="15"/>
  <c r="K999" i="15"/>
  <c r="K998" i="15"/>
  <c r="K997" i="15"/>
  <c r="K996" i="15"/>
  <c r="K995" i="15"/>
  <c r="K994" i="15"/>
  <c r="K993" i="15"/>
  <c r="K992" i="15"/>
  <c r="K991" i="15"/>
  <c r="K990" i="15"/>
  <c r="K989" i="15"/>
  <c r="K988" i="15"/>
  <c r="K987" i="15"/>
  <c r="K986" i="15"/>
  <c r="K985" i="15"/>
  <c r="K984" i="15"/>
  <c r="K983" i="15"/>
  <c r="K982" i="15"/>
  <c r="K981" i="15"/>
  <c r="K980" i="15"/>
  <c r="K979" i="15"/>
  <c r="K978" i="15"/>
  <c r="K977" i="15"/>
  <c r="K976" i="15"/>
  <c r="K975" i="15"/>
  <c r="K974" i="15"/>
  <c r="K973" i="15"/>
  <c r="K972" i="15"/>
  <c r="K971" i="15"/>
  <c r="K970" i="15"/>
  <c r="K969" i="15"/>
  <c r="K968" i="15"/>
  <c r="K967" i="15"/>
  <c r="K966" i="15"/>
  <c r="K965" i="15"/>
  <c r="K964" i="15"/>
  <c r="K963" i="15"/>
  <c r="K962" i="15"/>
  <c r="K961" i="15"/>
  <c r="K960" i="15"/>
  <c r="K959" i="15"/>
  <c r="K958" i="15"/>
  <c r="K957" i="15"/>
  <c r="K956" i="15"/>
  <c r="K955" i="15"/>
  <c r="K954" i="15"/>
  <c r="K953" i="15"/>
  <c r="K952" i="15"/>
  <c r="K951" i="15"/>
  <c r="K950" i="15"/>
  <c r="K949" i="15"/>
  <c r="K948" i="15"/>
  <c r="K947" i="15"/>
  <c r="K946" i="15"/>
  <c r="K945" i="15"/>
  <c r="K944" i="15"/>
  <c r="K943" i="15"/>
  <c r="K942" i="15"/>
  <c r="K941" i="15"/>
  <c r="K940" i="15"/>
  <c r="K939" i="15"/>
  <c r="K938" i="15"/>
  <c r="K937" i="15"/>
  <c r="K936" i="15"/>
  <c r="K935" i="15"/>
  <c r="K934" i="15"/>
  <c r="K933" i="15"/>
  <c r="K932" i="15"/>
  <c r="K931" i="15"/>
  <c r="K930" i="15"/>
  <c r="K929" i="15"/>
  <c r="K928" i="15"/>
  <c r="K927" i="15"/>
  <c r="K926" i="15"/>
  <c r="K925" i="15"/>
  <c r="K924" i="15"/>
  <c r="K923" i="15"/>
  <c r="K922" i="15"/>
  <c r="K921" i="15"/>
  <c r="K920" i="15"/>
  <c r="K919" i="15"/>
  <c r="K918" i="15"/>
  <c r="K917" i="15"/>
  <c r="K916" i="15"/>
  <c r="K915" i="15"/>
  <c r="K914" i="15"/>
  <c r="K913" i="15"/>
  <c r="K912" i="15"/>
  <c r="K911" i="15"/>
  <c r="K910" i="15"/>
  <c r="K909" i="15"/>
  <c r="K908" i="15"/>
  <c r="K907" i="15"/>
  <c r="K906" i="15"/>
  <c r="K905" i="15"/>
  <c r="K904" i="15"/>
  <c r="K903" i="15"/>
  <c r="K902" i="15"/>
  <c r="K901" i="15"/>
  <c r="K900" i="15"/>
  <c r="K899" i="15"/>
  <c r="K898" i="15"/>
  <c r="K897" i="15"/>
  <c r="K896" i="15"/>
  <c r="K895" i="15"/>
  <c r="K894" i="15"/>
  <c r="K893" i="15"/>
  <c r="K892" i="15"/>
  <c r="K891" i="15"/>
  <c r="K890" i="15"/>
  <c r="K889" i="15"/>
  <c r="K888" i="15"/>
  <c r="K887" i="15"/>
  <c r="K886" i="15"/>
  <c r="K885" i="15"/>
  <c r="K884" i="15"/>
  <c r="K883" i="15"/>
  <c r="K882" i="15"/>
  <c r="K881" i="15"/>
  <c r="K880" i="15"/>
  <c r="K879" i="15"/>
  <c r="K878" i="15"/>
  <c r="K877" i="15"/>
  <c r="K876" i="15"/>
  <c r="K875" i="15"/>
  <c r="K874" i="15"/>
  <c r="K873" i="15"/>
  <c r="K872" i="15"/>
  <c r="K871" i="15"/>
  <c r="K870" i="15"/>
  <c r="K869" i="15"/>
  <c r="K868" i="15"/>
  <c r="K867" i="15"/>
  <c r="K866" i="15"/>
  <c r="K865" i="15"/>
  <c r="K864" i="15"/>
  <c r="K863" i="15"/>
  <c r="K862" i="15"/>
  <c r="K861" i="15"/>
  <c r="K860" i="15"/>
  <c r="K859" i="15"/>
  <c r="K858" i="15"/>
  <c r="K857" i="15"/>
  <c r="K856" i="15"/>
  <c r="K855" i="15"/>
  <c r="K854" i="15"/>
  <c r="K853" i="15"/>
  <c r="K852" i="15"/>
  <c r="K851" i="15"/>
  <c r="K850" i="15"/>
  <c r="K849" i="15"/>
  <c r="K848" i="15"/>
  <c r="K847" i="15"/>
  <c r="K846" i="15"/>
  <c r="K845" i="15"/>
  <c r="K844" i="15"/>
  <c r="K843" i="15"/>
  <c r="K842" i="15"/>
  <c r="K841" i="15"/>
  <c r="K840" i="15"/>
  <c r="K839" i="15"/>
  <c r="K838" i="15"/>
  <c r="K837" i="15"/>
  <c r="K836" i="15"/>
  <c r="K835" i="15"/>
  <c r="K834" i="15"/>
  <c r="K833" i="15"/>
  <c r="K832" i="15"/>
  <c r="K831" i="15"/>
  <c r="K830" i="15"/>
  <c r="K829" i="15"/>
  <c r="K828" i="15"/>
  <c r="K827" i="15"/>
  <c r="K826" i="15"/>
  <c r="K825" i="15"/>
  <c r="K824" i="15"/>
  <c r="K823" i="15"/>
  <c r="K822" i="15"/>
  <c r="K821" i="15"/>
  <c r="K820" i="15"/>
  <c r="K819" i="15"/>
  <c r="K818" i="15"/>
  <c r="K817" i="15"/>
  <c r="K816" i="15"/>
  <c r="K815" i="15"/>
  <c r="K814" i="15"/>
  <c r="K813" i="15"/>
  <c r="K812" i="15"/>
  <c r="K811" i="15"/>
  <c r="K810" i="15"/>
  <c r="K809" i="15"/>
  <c r="K808" i="15"/>
  <c r="K807" i="15"/>
  <c r="K806" i="15"/>
  <c r="K805" i="15"/>
  <c r="K804" i="15"/>
  <c r="K803" i="15"/>
  <c r="K802" i="15"/>
  <c r="K801" i="15"/>
  <c r="K800" i="15"/>
  <c r="K799" i="15"/>
  <c r="K798" i="15"/>
  <c r="K797" i="15"/>
  <c r="K796" i="15"/>
  <c r="K795" i="15"/>
  <c r="K794" i="15"/>
  <c r="K793" i="15"/>
  <c r="K792" i="15"/>
  <c r="K791" i="15"/>
  <c r="K790" i="15"/>
  <c r="K789" i="15"/>
  <c r="K788" i="15"/>
  <c r="K787" i="15"/>
  <c r="K786" i="15"/>
  <c r="K785" i="15"/>
  <c r="K784" i="15"/>
  <c r="K783" i="15"/>
  <c r="K782" i="15"/>
  <c r="K781" i="15"/>
  <c r="K780" i="15"/>
  <c r="K779" i="15"/>
  <c r="K778" i="15"/>
  <c r="K777" i="15"/>
  <c r="K776" i="15"/>
  <c r="K775" i="15"/>
  <c r="K774" i="15"/>
  <c r="K773" i="15"/>
  <c r="K772" i="15"/>
  <c r="K771" i="15"/>
  <c r="K770" i="15"/>
  <c r="K769" i="15"/>
  <c r="K768" i="15"/>
  <c r="K767" i="15"/>
  <c r="K766" i="15"/>
  <c r="K765" i="15"/>
  <c r="K764" i="15"/>
  <c r="K763" i="15"/>
  <c r="K762" i="15"/>
  <c r="K761" i="15"/>
  <c r="K760" i="15"/>
  <c r="K759" i="15"/>
  <c r="K758" i="15"/>
  <c r="K757" i="15"/>
  <c r="K756" i="15"/>
  <c r="K755" i="15"/>
  <c r="K754" i="15"/>
  <c r="K753" i="15"/>
  <c r="K752" i="15"/>
  <c r="K751" i="15"/>
  <c r="K750" i="15"/>
  <c r="K749" i="15"/>
  <c r="K748" i="15"/>
  <c r="K747" i="15"/>
  <c r="K746" i="15"/>
  <c r="K745" i="15"/>
  <c r="K744" i="15"/>
  <c r="K743" i="15"/>
  <c r="K742" i="15"/>
  <c r="K741" i="15"/>
  <c r="K740" i="15"/>
  <c r="K739" i="15"/>
  <c r="K738" i="15"/>
  <c r="K737" i="15"/>
  <c r="K736" i="15"/>
  <c r="K735" i="15"/>
  <c r="K734" i="15"/>
  <c r="K733" i="15"/>
  <c r="K732" i="15"/>
  <c r="K731" i="15"/>
  <c r="K730" i="15"/>
  <c r="K729" i="15"/>
  <c r="K728" i="15"/>
  <c r="K727" i="15"/>
  <c r="K726" i="15"/>
  <c r="K725" i="15"/>
  <c r="K724" i="15"/>
  <c r="K723" i="15"/>
  <c r="K722" i="15"/>
  <c r="K721" i="15"/>
  <c r="K720" i="15"/>
  <c r="K719" i="15"/>
  <c r="K718" i="15"/>
  <c r="K717" i="15"/>
  <c r="K716" i="15"/>
  <c r="K715" i="15"/>
  <c r="K714" i="15"/>
  <c r="K713" i="15"/>
  <c r="K712" i="15"/>
  <c r="K711" i="15"/>
  <c r="K710" i="15"/>
  <c r="K709" i="15"/>
  <c r="K708" i="15"/>
  <c r="K707" i="15"/>
  <c r="K706" i="15"/>
  <c r="K705" i="15"/>
  <c r="K704" i="15"/>
  <c r="K703" i="15"/>
  <c r="K702" i="15"/>
  <c r="K701" i="15"/>
  <c r="K700" i="15"/>
  <c r="K699" i="15"/>
  <c r="K698" i="15"/>
  <c r="K697" i="15"/>
  <c r="K696" i="15"/>
  <c r="K695" i="15"/>
  <c r="K694" i="15"/>
  <c r="K693" i="15"/>
  <c r="K692" i="15"/>
  <c r="K691" i="15"/>
  <c r="K690" i="15"/>
  <c r="K689" i="15"/>
  <c r="K688" i="15"/>
  <c r="K687" i="15"/>
  <c r="K686" i="15"/>
  <c r="K685" i="15"/>
  <c r="K684" i="15"/>
  <c r="K683" i="15"/>
  <c r="K682" i="15"/>
  <c r="K681" i="15"/>
  <c r="K680" i="15"/>
  <c r="K679" i="15"/>
  <c r="K678" i="15"/>
  <c r="K677" i="15"/>
  <c r="K676" i="15"/>
  <c r="K675" i="15"/>
  <c r="K674" i="15"/>
  <c r="K673" i="15"/>
  <c r="K672" i="15"/>
  <c r="K671" i="15"/>
  <c r="K670" i="15"/>
  <c r="K669" i="15"/>
  <c r="K668" i="15"/>
  <c r="K667" i="15"/>
  <c r="K666" i="15"/>
  <c r="K665" i="15"/>
  <c r="K664" i="15"/>
  <c r="K663" i="15"/>
  <c r="K662" i="15"/>
  <c r="K661" i="15"/>
  <c r="K660" i="15"/>
  <c r="K659" i="15"/>
  <c r="K658" i="15"/>
  <c r="K657" i="15"/>
  <c r="K656" i="15"/>
  <c r="K655" i="15"/>
  <c r="K654" i="15"/>
  <c r="K653" i="15"/>
  <c r="K652" i="15"/>
  <c r="K651" i="15"/>
  <c r="K650" i="15"/>
  <c r="K649" i="15"/>
  <c r="K648" i="15"/>
  <c r="K647" i="15"/>
  <c r="K646" i="15"/>
  <c r="K645" i="15"/>
  <c r="K644" i="15"/>
  <c r="K643" i="15"/>
  <c r="K642" i="15"/>
  <c r="K641" i="15"/>
  <c r="K640" i="15"/>
  <c r="K639" i="15"/>
  <c r="K638" i="15"/>
  <c r="K637" i="15"/>
  <c r="K636" i="15"/>
  <c r="K635" i="15"/>
  <c r="K634" i="15"/>
  <c r="K633" i="15"/>
  <c r="K632" i="15"/>
  <c r="K631" i="15"/>
  <c r="K630" i="15"/>
  <c r="K629" i="15"/>
  <c r="K628" i="15"/>
  <c r="K627" i="15"/>
  <c r="K626" i="15"/>
  <c r="K625" i="15"/>
  <c r="K624" i="15"/>
  <c r="K623" i="15"/>
  <c r="K622" i="15"/>
  <c r="K621" i="15"/>
  <c r="K620" i="15"/>
  <c r="K619" i="15"/>
  <c r="K618" i="15"/>
  <c r="K617" i="15"/>
  <c r="K616" i="15"/>
  <c r="K615" i="15"/>
  <c r="K614" i="15"/>
  <c r="K613" i="15"/>
  <c r="K612" i="15"/>
  <c r="K611" i="15"/>
  <c r="K610" i="15"/>
  <c r="K609" i="15"/>
  <c r="K608" i="15"/>
  <c r="K607" i="15"/>
  <c r="K606" i="15"/>
  <c r="K605" i="15"/>
  <c r="K604" i="15"/>
  <c r="K603" i="15"/>
  <c r="K602" i="15"/>
  <c r="K601" i="15"/>
  <c r="K600" i="15"/>
  <c r="K599" i="15"/>
  <c r="K598" i="15"/>
  <c r="K597" i="15"/>
  <c r="K596" i="15"/>
  <c r="K595" i="15"/>
  <c r="K594" i="15"/>
  <c r="K593" i="15"/>
  <c r="K592" i="15"/>
  <c r="K591" i="15"/>
  <c r="K590" i="15"/>
  <c r="K589" i="15"/>
  <c r="K588" i="15"/>
  <c r="K587" i="15"/>
  <c r="K586" i="15"/>
  <c r="K585" i="15"/>
  <c r="K584" i="15"/>
  <c r="K583" i="15"/>
  <c r="K582" i="15"/>
  <c r="K581" i="15"/>
  <c r="K580" i="15"/>
  <c r="K579" i="15"/>
  <c r="K578" i="15"/>
  <c r="K577" i="15"/>
  <c r="K576" i="15"/>
  <c r="K575" i="15"/>
  <c r="K574" i="15"/>
  <c r="K573" i="15"/>
  <c r="K572" i="15"/>
  <c r="K571" i="15"/>
  <c r="K570" i="15"/>
  <c r="K569" i="15"/>
  <c r="K568" i="15"/>
  <c r="K567" i="15"/>
  <c r="K566" i="15"/>
  <c r="K565" i="15"/>
  <c r="K564" i="15"/>
  <c r="K563" i="15"/>
  <c r="K562" i="15"/>
  <c r="K561" i="15"/>
  <c r="K560" i="15"/>
  <c r="K559" i="15"/>
  <c r="K558" i="15"/>
  <c r="K557" i="15"/>
  <c r="K556" i="15"/>
  <c r="K555" i="15"/>
  <c r="K554" i="15"/>
  <c r="K553" i="15"/>
  <c r="K552" i="15"/>
  <c r="K551" i="15"/>
  <c r="K550" i="15"/>
  <c r="K549" i="15"/>
  <c r="K548" i="15"/>
  <c r="K547" i="15"/>
  <c r="K546" i="15"/>
  <c r="K545" i="15"/>
  <c r="K544" i="15"/>
  <c r="K543" i="15"/>
  <c r="K542" i="15"/>
  <c r="K541" i="15"/>
  <c r="K540" i="15"/>
  <c r="K539" i="15"/>
  <c r="K538" i="15"/>
  <c r="K537" i="15"/>
  <c r="K536" i="15"/>
  <c r="K535" i="15"/>
  <c r="K534" i="15"/>
  <c r="K533" i="15"/>
  <c r="K532" i="15"/>
  <c r="K531" i="15"/>
  <c r="K530" i="15"/>
  <c r="K529" i="15"/>
  <c r="K528" i="15"/>
  <c r="K527" i="15"/>
  <c r="K526" i="15"/>
  <c r="K525" i="15"/>
  <c r="K524" i="15"/>
  <c r="K523" i="15"/>
  <c r="K522" i="15"/>
  <c r="K521" i="15"/>
  <c r="K520" i="15"/>
  <c r="K519" i="15"/>
  <c r="K518" i="15"/>
  <c r="K517" i="15"/>
  <c r="K516" i="15"/>
  <c r="K515" i="15"/>
  <c r="K514" i="15"/>
  <c r="K513" i="15"/>
  <c r="K512" i="15"/>
  <c r="K511" i="15"/>
  <c r="K510" i="15"/>
  <c r="K509" i="15"/>
  <c r="K508" i="15"/>
  <c r="K507" i="15"/>
  <c r="K506" i="15"/>
  <c r="K505" i="15"/>
  <c r="K504" i="15"/>
  <c r="K503" i="15"/>
  <c r="K502" i="15"/>
  <c r="K501" i="15"/>
  <c r="K500" i="15"/>
  <c r="K499" i="15"/>
  <c r="K498" i="15"/>
  <c r="K497" i="15"/>
  <c r="K496" i="15"/>
  <c r="K495" i="15"/>
  <c r="K494" i="15"/>
  <c r="K493" i="15"/>
  <c r="K492" i="15"/>
  <c r="K491" i="15"/>
  <c r="K490" i="15"/>
  <c r="K489" i="15"/>
  <c r="K488" i="15"/>
  <c r="K487" i="15"/>
  <c r="K486" i="15"/>
  <c r="K485" i="15"/>
  <c r="K484" i="15"/>
  <c r="K483" i="15"/>
  <c r="K482" i="15"/>
  <c r="K481" i="15"/>
  <c r="K480" i="15"/>
  <c r="K479" i="15"/>
  <c r="K478" i="15"/>
  <c r="K477" i="15"/>
  <c r="K476" i="15"/>
  <c r="K475" i="15"/>
  <c r="K474" i="15"/>
  <c r="K473" i="15"/>
  <c r="K472" i="15"/>
  <c r="K471" i="15"/>
  <c r="K470" i="15"/>
  <c r="K469" i="15"/>
  <c r="K468" i="15"/>
  <c r="K467" i="15"/>
  <c r="K466" i="15"/>
  <c r="K465" i="15"/>
  <c r="K464" i="15"/>
  <c r="K463" i="15"/>
  <c r="K462" i="15"/>
  <c r="K461" i="15"/>
  <c r="K460" i="15"/>
  <c r="K459" i="15"/>
  <c r="K458" i="15"/>
  <c r="K457" i="15"/>
  <c r="K456" i="15"/>
  <c r="K455" i="15"/>
  <c r="K454" i="15"/>
  <c r="K453" i="15"/>
  <c r="K452" i="15"/>
  <c r="K451" i="15"/>
  <c r="K450" i="15"/>
  <c r="K449" i="15"/>
  <c r="K448" i="15"/>
  <c r="K447" i="15"/>
  <c r="K446" i="15"/>
  <c r="K445" i="15"/>
  <c r="K444" i="15"/>
  <c r="K443" i="15"/>
  <c r="K442" i="15"/>
  <c r="K441" i="15"/>
  <c r="K440" i="15"/>
  <c r="K439" i="15"/>
  <c r="K438" i="15"/>
  <c r="K437" i="15"/>
  <c r="K436" i="15"/>
  <c r="K435" i="15"/>
  <c r="K434" i="15"/>
  <c r="K433" i="15"/>
  <c r="K432" i="15"/>
  <c r="K431" i="15"/>
  <c r="K430" i="15"/>
  <c r="K429" i="15"/>
  <c r="K428" i="15"/>
  <c r="K427" i="15"/>
  <c r="K426" i="15"/>
  <c r="K425" i="15"/>
  <c r="K424" i="15"/>
  <c r="K423" i="15"/>
  <c r="K422" i="15"/>
  <c r="K421" i="15"/>
  <c r="K420" i="15"/>
  <c r="K419" i="15"/>
  <c r="K418" i="15"/>
  <c r="K417" i="15"/>
  <c r="K416" i="15"/>
  <c r="K415" i="15"/>
  <c r="K414" i="15"/>
  <c r="K413" i="15"/>
  <c r="K412" i="15"/>
  <c r="K411" i="15"/>
  <c r="K410" i="15"/>
  <c r="K409" i="15"/>
  <c r="K408" i="15"/>
  <c r="K407" i="15"/>
  <c r="K406" i="15"/>
  <c r="K405" i="15"/>
  <c r="K404" i="15"/>
  <c r="K403" i="15"/>
  <c r="K402" i="15"/>
  <c r="K401" i="15"/>
  <c r="K400" i="15"/>
  <c r="K399" i="15"/>
  <c r="K398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9" i="15"/>
  <c r="K368" i="15"/>
  <c r="K367" i="15"/>
  <c r="K366" i="15"/>
  <c r="K365" i="15"/>
  <c r="K364" i="15"/>
  <c r="K363" i="15"/>
  <c r="K362" i="15"/>
  <c r="K361" i="15"/>
  <c r="K360" i="15"/>
  <c r="K359" i="15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4" i="15"/>
  <c r="K343" i="15"/>
  <c r="K342" i="15"/>
  <c r="K341" i="15"/>
  <c r="K340" i="15"/>
  <c r="K339" i="15"/>
  <c r="K338" i="15"/>
  <c r="K337" i="15"/>
  <c r="K336" i="15"/>
  <c r="K335" i="15"/>
  <c r="K334" i="15"/>
  <c r="K333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2" i="15"/>
  <c r="K11" i="15"/>
  <c r="K10" i="15"/>
  <c r="K9" i="15"/>
  <c r="K8" i="15"/>
  <c r="K7" i="15"/>
  <c r="K6" i="15"/>
  <c r="K5" i="15"/>
  <c r="K4" i="15"/>
  <c r="K3" i="15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3" i="2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791" i="15"/>
  <c r="M792" i="15"/>
  <c r="M793" i="15"/>
  <c r="M794" i="15"/>
  <c r="M795" i="15"/>
  <c r="M796" i="15"/>
  <c r="M797" i="15"/>
  <c r="M798" i="15"/>
  <c r="M799" i="15"/>
  <c r="M800" i="15"/>
  <c r="M801" i="15"/>
  <c r="M802" i="15"/>
  <c r="M803" i="15"/>
  <c r="M804" i="15"/>
  <c r="M805" i="15"/>
  <c r="M806" i="15"/>
  <c r="M807" i="15"/>
  <c r="M808" i="15"/>
  <c r="M809" i="15"/>
  <c r="M810" i="15"/>
  <c r="M811" i="15"/>
  <c r="M812" i="15"/>
  <c r="M813" i="15"/>
  <c r="M814" i="15"/>
  <c r="M815" i="15"/>
  <c r="M816" i="15"/>
  <c r="M817" i="15"/>
  <c r="M818" i="15"/>
  <c r="M819" i="15"/>
  <c r="M820" i="15"/>
  <c r="M821" i="15"/>
  <c r="M822" i="15"/>
  <c r="M823" i="15"/>
  <c r="M824" i="15"/>
  <c r="M825" i="15"/>
  <c r="M826" i="15"/>
  <c r="M827" i="15"/>
  <c r="M828" i="15"/>
  <c r="M829" i="15"/>
  <c r="M830" i="15"/>
  <c r="M831" i="15"/>
  <c r="M832" i="15"/>
  <c r="M833" i="15"/>
  <c r="M834" i="15"/>
  <c r="M835" i="15"/>
  <c r="M836" i="15"/>
  <c r="M837" i="15"/>
  <c r="M838" i="15"/>
  <c r="M839" i="15"/>
  <c r="M840" i="15"/>
  <c r="M841" i="15"/>
  <c r="M842" i="15"/>
  <c r="M843" i="15"/>
  <c r="M844" i="15"/>
  <c r="M845" i="15"/>
  <c r="M846" i="15"/>
  <c r="M847" i="15"/>
  <c r="M848" i="15"/>
  <c r="M849" i="15"/>
  <c r="M850" i="15"/>
  <c r="M851" i="15"/>
  <c r="M852" i="15"/>
  <c r="M853" i="15"/>
  <c r="M854" i="15"/>
  <c r="M855" i="15"/>
  <c r="M856" i="15"/>
  <c r="M857" i="15"/>
  <c r="M858" i="15"/>
  <c r="M859" i="15"/>
  <c r="M860" i="15"/>
  <c r="M861" i="15"/>
  <c r="M862" i="15"/>
  <c r="M863" i="15"/>
  <c r="M864" i="15"/>
  <c r="M865" i="15"/>
  <c r="M866" i="15"/>
  <c r="M867" i="15"/>
  <c r="M868" i="15"/>
  <c r="M869" i="15"/>
  <c r="M870" i="15"/>
  <c r="M871" i="15"/>
  <c r="M872" i="15"/>
  <c r="M873" i="15"/>
  <c r="M874" i="15"/>
  <c r="M875" i="15"/>
  <c r="M876" i="15"/>
  <c r="M877" i="15"/>
  <c r="M878" i="15"/>
  <c r="M879" i="15"/>
  <c r="M880" i="15"/>
  <c r="M881" i="15"/>
  <c r="M882" i="15"/>
  <c r="M883" i="15"/>
  <c r="M884" i="15"/>
  <c r="M885" i="15"/>
  <c r="M886" i="15"/>
  <c r="M887" i="15"/>
  <c r="M888" i="15"/>
  <c r="M889" i="15"/>
  <c r="M890" i="15"/>
  <c r="M891" i="15"/>
  <c r="M892" i="15"/>
  <c r="M893" i="15"/>
  <c r="M894" i="15"/>
  <c r="M895" i="15"/>
  <c r="M896" i="15"/>
  <c r="M897" i="15"/>
  <c r="M898" i="15"/>
  <c r="M899" i="15"/>
  <c r="M900" i="15"/>
  <c r="M901" i="15"/>
  <c r="M902" i="15"/>
  <c r="M903" i="15"/>
  <c r="M904" i="15"/>
  <c r="M905" i="15"/>
  <c r="M906" i="15"/>
  <c r="M907" i="15"/>
  <c r="M908" i="15"/>
  <c r="M909" i="15"/>
  <c r="M910" i="15"/>
  <c r="M911" i="15"/>
  <c r="M912" i="15"/>
  <c r="M913" i="15"/>
  <c r="M914" i="15"/>
  <c r="M915" i="15"/>
  <c r="M916" i="15"/>
  <c r="M917" i="15"/>
  <c r="M918" i="15"/>
  <c r="M919" i="15"/>
  <c r="M920" i="15"/>
  <c r="M921" i="15"/>
  <c r="M922" i="15"/>
  <c r="M923" i="15"/>
  <c r="M924" i="15"/>
  <c r="M925" i="15"/>
  <c r="M926" i="15"/>
  <c r="M927" i="15"/>
  <c r="M928" i="15"/>
  <c r="M929" i="15"/>
  <c r="M930" i="15"/>
  <c r="M931" i="15"/>
  <c r="M932" i="15"/>
  <c r="M933" i="15"/>
  <c r="M934" i="15"/>
  <c r="M935" i="15"/>
  <c r="M936" i="15"/>
  <c r="M937" i="15"/>
  <c r="M938" i="15"/>
  <c r="M939" i="15"/>
  <c r="M940" i="15"/>
  <c r="M941" i="15"/>
  <c r="M942" i="15"/>
  <c r="M943" i="15"/>
  <c r="M944" i="15"/>
  <c r="M945" i="15"/>
  <c r="M946" i="15"/>
  <c r="M947" i="15"/>
  <c r="M948" i="15"/>
  <c r="M949" i="15"/>
  <c r="M950" i="15"/>
  <c r="M951" i="15"/>
  <c r="M952" i="15"/>
  <c r="M953" i="15"/>
  <c r="M954" i="15"/>
  <c r="M955" i="15"/>
  <c r="M956" i="15"/>
  <c r="M957" i="15"/>
  <c r="M958" i="15"/>
  <c r="M959" i="15"/>
  <c r="M960" i="15"/>
  <c r="M961" i="15"/>
  <c r="M962" i="15"/>
  <c r="M963" i="15"/>
  <c r="M964" i="15"/>
  <c r="M965" i="15"/>
  <c r="M966" i="15"/>
  <c r="M967" i="15"/>
  <c r="M968" i="15"/>
  <c r="M969" i="15"/>
  <c r="M970" i="15"/>
  <c r="M971" i="15"/>
  <c r="M972" i="15"/>
  <c r="M973" i="15"/>
  <c r="M974" i="15"/>
  <c r="M975" i="15"/>
  <c r="M976" i="15"/>
  <c r="M977" i="15"/>
  <c r="M978" i="15"/>
  <c r="M979" i="15"/>
  <c r="M980" i="15"/>
  <c r="M981" i="15"/>
  <c r="M982" i="15"/>
  <c r="M983" i="15"/>
  <c r="M984" i="15"/>
  <c r="M985" i="15"/>
  <c r="M986" i="15"/>
  <c r="M987" i="15"/>
  <c r="M988" i="15"/>
  <c r="M989" i="15"/>
  <c r="M990" i="15"/>
  <c r="M991" i="15"/>
  <c r="M992" i="15"/>
  <c r="M993" i="15"/>
  <c r="M994" i="15"/>
  <c r="M995" i="15"/>
  <c r="M996" i="15"/>
  <c r="M997" i="15"/>
  <c r="M998" i="15"/>
  <c r="M999" i="15"/>
  <c r="M1000" i="15"/>
  <c r="M1001" i="15"/>
  <c r="M1002" i="15"/>
  <c r="M1003" i="15"/>
  <c r="M1004" i="15"/>
  <c r="M1005" i="15"/>
  <c r="M1006" i="15"/>
  <c r="M1007" i="15"/>
  <c r="M1008" i="15"/>
  <c r="M1009" i="15"/>
  <c r="M1010" i="15"/>
  <c r="M1011" i="15"/>
  <c r="M1012" i="15"/>
  <c r="M1013" i="15"/>
  <c r="M1014" i="15"/>
  <c r="M1015" i="15"/>
  <c r="M1016" i="15"/>
  <c r="M1017" i="15"/>
  <c r="M1018" i="15"/>
  <c r="M1019" i="15"/>
  <c r="M1020" i="15"/>
  <c r="M1021" i="15"/>
  <c r="M1022" i="15"/>
  <c r="M1023" i="15"/>
  <c r="M1024" i="15"/>
  <c r="M1025" i="15"/>
  <c r="M1026" i="15"/>
  <c r="M1027" i="15"/>
  <c r="M1028" i="15"/>
  <c r="M1029" i="15"/>
  <c r="M1030" i="15"/>
  <c r="M1031" i="15"/>
  <c r="M1032" i="15"/>
  <c r="M1033" i="15"/>
  <c r="M1034" i="15"/>
  <c r="M1035" i="15"/>
  <c r="M1036" i="15"/>
  <c r="M1037" i="15"/>
  <c r="M1038" i="15"/>
  <c r="M1039" i="15"/>
  <c r="M1040" i="15"/>
  <c r="M1041" i="15"/>
  <c r="M1042" i="15"/>
  <c r="M1043" i="15"/>
  <c r="M1044" i="15"/>
  <c r="M1045" i="15"/>
  <c r="M1046" i="15"/>
  <c r="M1047" i="15"/>
  <c r="M1048" i="15"/>
  <c r="M1049" i="15"/>
  <c r="M1050" i="15"/>
  <c r="M1051" i="15"/>
  <c r="M1052" i="15"/>
  <c r="M1053" i="15"/>
  <c r="M1054" i="15"/>
  <c r="M1055" i="15"/>
  <c r="M1056" i="15"/>
  <c r="M1057" i="15"/>
  <c r="M1058" i="15"/>
  <c r="M1059" i="15"/>
  <c r="M1060" i="15"/>
  <c r="M1061" i="15"/>
  <c r="M1062" i="15"/>
  <c r="M1063" i="15"/>
  <c r="M1064" i="15"/>
  <c r="M1065" i="15"/>
  <c r="M1066" i="15"/>
  <c r="M1067" i="15"/>
  <c r="M1068" i="15"/>
  <c r="M1069" i="15"/>
  <c r="M1070" i="15"/>
  <c r="M1071" i="15"/>
  <c r="M1072" i="15"/>
  <c r="M1073" i="15"/>
  <c r="M1074" i="15"/>
  <c r="M1075" i="15"/>
  <c r="M1076" i="15"/>
  <c r="M1077" i="15"/>
  <c r="M1078" i="15"/>
  <c r="M1079" i="15"/>
  <c r="M1080" i="15"/>
  <c r="M1081" i="15"/>
  <c r="M1082" i="15"/>
  <c r="M1083" i="15"/>
  <c r="M1084" i="15"/>
  <c r="M1085" i="15"/>
  <c r="M1086" i="15"/>
  <c r="M1087" i="15"/>
  <c r="M1088" i="15"/>
  <c r="M1089" i="15"/>
  <c r="M1090" i="15"/>
  <c r="M1091" i="15"/>
  <c r="M1092" i="15"/>
  <c r="M1093" i="15"/>
  <c r="M1094" i="15"/>
  <c r="M1095" i="15"/>
  <c r="M1096" i="15"/>
  <c r="M1097" i="15"/>
  <c r="M1098" i="15"/>
  <c r="M1099" i="15"/>
  <c r="M1100" i="15"/>
  <c r="M1101" i="15"/>
  <c r="M1102" i="15"/>
  <c r="M1103" i="15"/>
  <c r="M1104" i="15"/>
  <c r="M1105" i="15"/>
  <c r="M1106" i="15"/>
  <c r="M1107" i="15"/>
  <c r="M1108" i="15"/>
  <c r="M1109" i="15"/>
  <c r="M1110" i="15"/>
  <c r="M1111" i="15"/>
  <c r="M1112" i="15"/>
  <c r="M1113" i="15"/>
  <c r="M1114" i="15"/>
  <c r="M1115" i="15"/>
  <c r="M1116" i="15"/>
  <c r="M1117" i="15"/>
  <c r="M1118" i="15"/>
  <c r="M1119" i="15"/>
  <c r="M1120" i="15"/>
  <c r="M1121" i="15"/>
  <c r="M1122" i="15"/>
  <c r="M1123" i="15"/>
  <c r="M1124" i="15"/>
  <c r="M1125" i="15"/>
  <c r="M1126" i="15"/>
  <c r="M1127" i="15"/>
  <c r="M1128" i="15"/>
  <c r="M1129" i="15"/>
  <c r="M1130" i="15"/>
  <c r="M1131" i="15"/>
  <c r="M1132" i="15"/>
  <c r="M1133" i="15"/>
  <c r="M1134" i="15"/>
  <c r="M1135" i="15"/>
  <c r="M1136" i="15"/>
  <c r="M1137" i="15"/>
  <c r="M1138" i="15"/>
  <c r="M1139" i="15"/>
  <c r="M1140" i="15"/>
  <c r="M1141" i="15"/>
  <c r="M1142" i="15"/>
  <c r="M1143" i="15"/>
  <c r="M1144" i="15"/>
  <c r="M1145" i="15"/>
  <c r="M1146" i="15"/>
  <c r="M1147" i="15"/>
  <c r="M1148" i="15"/>
  <c r="M1149" i="15"/>
  <c r="M1150" i="15"/>
  <c r="M1151" i="15"/>
  <c r="M1152" i="15"/>
  <c r="M1153" i="15"/>
  <c r="M1154" i="15"/>
  <c r="M1155" i="15"/>
  <c r="M1156" i="15"/>
  <c r="M1157" i="15"/>
  <c r="M1158" i="15"/>
  <c r="M1159" i="15"/>
  <c r="M1160" i="15"/>
  <c r="M1161" i="15"/>
  <c r="M1162" i="15"/>
  <c r="M1163" i="15"/>
  <c r="M1164" i="15"/>
  <c r="M1165" i="15"/>
  <c r="M1166" i="15"/>
  <c r="M1167" i="15"/>
  <c r="M1168" i="15"/>
  <c r="M1169" i="15"/>
  <c r="M1170" i="15"/>
  <c r="M1171" i="15"/>
  <c r="M1172" i="15"/>
  <c r="M1173" i="15"/>
  <c r="M1174" i="15"/>
  <c r="M1175" i="15"/>
  <c r="M1176" i="15"/>
  <c r="M1177" i="15"/>
  <c r="M1178" i="15"/>
  <c r="M1179" i="15"/>
  <c r="M1180" i="15"/>
  <c r="M1181" i="15"/>
  <c r="M1182" i="15"/>
  <c r="M1183" i="15"/>
  <c r="M1184" i="15"/>
  <c r="M1185" i="15"/>
  <c r="M1186" i="15"/>
  <c r="M1187" i="15"/>
  <c r="M1188" i="15"/>
  <c r="M1189" i="15"/>
  <c r="M1190" i="15"/>
  <c r="M1191" i="15"/>
  <c r="M1192" i="15"/>
  <c r="M1193" i="15"/>
  <c r="M1194" i="15"/>
  <c r="M1195" i="15"/>
  <c r="M1196" i="15"/>
  <c r="M1197" i="15"/>
  <c r="M1198" i="15"/>
  <c r="M1199" i="15"/>
  <c r="M1200" i="15"/>
  <c r="M1201" i="15"/>
  <c r="M1202" i="15"/>
  <c r="M1203" i="15"/>
  <c r="M1204" i="15"/>
  <c r="M1205" i="15"/>
  <c r="M1206" i="15"/>
  <c r="M1207" i="15"/>
  <c r="M1208" i="15"/>
  <c r="M1209" i="15"/>
  <c r="M1210" i="15"/>
  <c r="M1211" i="15"/>
  <c r="M1212" i="15"/>
  <c r="M1213" i="15"/>
  <c r="M1214" i="15"/>
  <c r="M1215" i="15"/>
  <c r="M1216" i="15"/>
  <c r="M1217" i="15"/>
  <c r="M1218" i="15"/>
  <c r="M1219" i="15"/>
  <c r="M1220" i="15"/>
  <c r="M1221" i="15"/>
  <c r="M1222" i="15"/>
  <c r="M1223" i="15"/>
  <c r="M1224" i="15"/>
  <c r="M1225" i="15"/>
  <c r="M1226" i="15"/>
  <c r="M1227" i="15"/>
  <c r="M1228" i="15"/>
  <c r="M1229" i="15"/>
  <c r="M1230" i="15"/>
  <c r="M1231" i="15"/>
  <c r="M1232" i="15"/>
  <c r="M1233" i="15"/>
  <c r="M1234" i="15"/>
  <c r="M1235" i="15"/>
  <c r="M1236" i="15"/>
  <c r="M1237" i="15"/>
  <c r="M1238" i="15"/>
  <c r="M1239" i="15"/>
  <c r="M1240" i="15"/>
  <c r="M1241" i="15"/>
  <c r="M1242" i="15"/>
  <c r="M1243" i="15"/>
  <c r="M1244" i="15"/>
  <c r="M1245" i="15"/>
  <c r="M1246" i="15"/>
  <c r="M1247" i="15"/>
  <c r="M1248" i="15"/>
  <c r="M1249" i="15"/>
  <c r="M1250" i="15"/>
  <c r="M1251" i="15"/>
  <c r="M1252" i="15"/>
  <c r="M1253" i="15"/>
  <c r="M1254" i="15"/>
  <c r="M1255" i="15"/>
  <c r="M1256" i="15"/>
  <c r="M1257" i="15"/>
  <c r="M1258" i="15"/>
  <c r="M1259" i="15"/>
  <c r="M1260" i="15"/>
  <c r="M1261" i="15"/>
  <c r="M1262" i="15"/>
  <c r="M1263" i="15"/>
  <c r="M1264" i="15"/>
  <c r="M1265" i="15"/>
  <c r="M1266" i="15"/>
  <c r="M1267" i="15"/>
  <c r="M1268" i="15"/>
  <c r="M1269" i="15"/>
  <c r="M1270" i="15"/>
  <c r="M1271" i="15"/>
  <c r="M1272" i="15"/>
  <c r="M1273" i="15"/>
  <c r="M1274" i="15"/>
  <c r="M1275" i="15"/>
  <c r="M1276" i="15"/>
  <c r="M1277" i="15"/>
  <c r="M1278" i="15"/>
  <c r="M1279" i="15"/>
  <c r="M1280" i="15"/>
  <c r="M1281" i="15"/>
  <c r="M1282" i="15"/>
  <c r="M1283" i="15"/>
  <c r="M1284" i="15"/>
  <c r="M1285" i="15"/>
  <c r="M1286" i="15"/>
  <c r="M1287" i="15"/>
  <c r="M1288" i="15"/>
  <c r="M1289" i="15"/>
  <c r="M1290" i="15"/>
  <c r="M1291" i="15"/>
  <c r="M1292" i="15"/>
  <c r="M1293" i="15"/>
  <c r="M1294" i="15"/>
  <c r="M1295" i="15"/>
  <c r="M1296" i="15"/>
  <c r="M1297" i="15"/>
  <c r="M1298" i="15"/>
  <c r="M1299" i="15"/>
  <c r="M1300" i="15"/>
  <c r="M1301" i="15"/>
  <c r="M1302" i="15"/>
  <c r="M1303" i="15"/>
  <c r="M1304" i="15"/>
  <c r="M1305" i="15"/>
  <c r="M1306" i="15"/>
  <c r="M1307" i="15"/>
  <c r="M1308" i="15"/>
  <c r="M1309" i="15"/>
  <c r="M1310" i="15"/>
  <c r="M1311" i="15"/>
  <c r="M1312" i="15"/>
  <c r="M1313" i="15"/>
  <c r="M1314" i="15"/>
  <c r="M1315" i="15"/>
  <c r="M1316" i="15"/>
  <c r="M1317" i="15"/>
  <c r="M1318" i="15"/>
  <c r="M1319" i="15"/>
  <c r="M1320" i="15"/>
  <c r="M1321" i="15"/>
  <c r="M1322" i="15"/>
  <c r="M1323" i="15"/>
  <c r="M1324" i="15"/>
  <c r="M1325" i="15"/>
  <c r="M1326" i="15"/>
  <c r="M1327" i="15"/>
  <c r="M1328" i="15"/>
  <c r="M1329" i="15"/>
  <c r="M1330" i="15"/>
  <c r="M1331" i="15"/>
  <c r="M1332" i="15"/>
  <c r="M1333" i="15"/>
  <c r="M1334" i="15"/>
  <c r="M1335" i="15"/>
  <c r="M1336" i="15"/>
  <c r="M1337" i="15"/>
  <c r="M1338" i="15"/>
  <c r="M1339" i="15"/>
  <c r="M1340" i="15"/>
  <c r="M1341" i="15"/>
  <c r="M1342" i="15"/>
  <c r="M1343" i="15"/>
  <c r="M1344" i="15"/>
  <c r="M1345" i="15"/>
  <c r="M1346" i="15"/>
  <c r="M1347" i="15"/>
  <c r="M1348" i="15"/>
  <c r="M1349" i="15"/>
  <c r="M1350" i="15"/>
  <c r="M1351" i="15"/>
  <c r="M1352" i="15"/>
  <c r="M1353" i="15"/>
  <c r="M1354" i="15"/>
  <c r="M1355" i="15"/>
  <c r="M1356" i="15"/>
  <c r="M1357" i="15"/>
  <c r="M1358" i="15"/>
  <c r="M1359" i="15"/>
  <c r="M1360" i="15"/>
  <c r="M1361" i="15"/>
  <c r="M1362" i="15"/>
  <c r="M1363" i="15"/>
  <c r="M1364" i="15"/>
  <c r="M1365" i="15"/>
  <c r="M1366" i="15"/>
  <c r="M1367" i="15"/>
  <c r="M1368" i="15"/>
  <c r="M1369" i="15"/>
  <c r="M1370" i="15"/>
  <c r="M1371" i="15"/>
  <c r="M1372" i="15"/>
  <c r="M1373" i="15"/>
  <c r="M1374" i="15"/>
  <c r="M1375" i="15"/>
  <c r="M1376" i="15"/>
  <c r="M1377" i="15"/>
  <c r="M1378" i="15"/>
  <c r="M1379" i="15"/>
  <c r="M1380" i="15"/>
  <c r="M1381" i="15"/>
  <c r="M1382" i="15"/>
  <c r="M1383" i="15"/>
  <c r="M1384" i="15"/>
  <c r="M1385" i="15"/>
  <c r="M1386" i="15"/>
  <c r="M1387" i="15"/>
  <c r="M1388" i="15"/>
  <c r="M1389" i="15"/>
  <c r="M1390" i="15"/>
  <c r="M1391" i="15"/>
  <c r="M1392" i="15"/>
  <c r="M1393" i="15"/>
  <c r="M1394" i="15"/>
  <c r="M1395" i="15"/>
  <c r="M1396" i="15"/>
  <c r="M1397" i="15"/>
  <c r="M1398" i="15"/>
  <c r="M1399" i="15"/>
  <c r="M1400" i="15"/>
  <c r="M1401" i="15"/>
  <c r="M1402" i="15"/>
  <c r="M1403" i="15"/>
  <c r="M1404" i="15"/>
  <c r="M1405" i="15"/>
  <c r="M1406" i="15"/>
  <c r="M1407" i="15"/>
  <c r="M1408" i="15"/>
  <c r="M1409" i="15"/>
  <c r="M1410" i="15"/>
  <c r="M1411" i="15"/>
  <c r="M1412" i="15"/>
  <c r="M1413" i="15"/>
  <c r="M1414" i="15"/>
  <c r="M1415" i="15"/>
  <c r="M1416" i="15"/>
  <c r="M1417" i="15"/>
  <c r="M1418" i="15"/>
  <c r="M1419" i="15"/>
  <c r="M1420" i="15"/>
  <c r="M1421" i="15"/>
  <c r="M1422" i="15"/>
  <c r="M1423" i="15"/>
  <c r="M1424" i="15"/>
  <c r="M1425" i="15"/>
  <c r="M1426" i="15"/>
  <c r="M1427" i="15"/>
  <c r="M1428" i="15"/>
  <c r="M1429" i="15"/>
  <c r="M1430" i="15"/>
  <c r="M1431" i="15"/>
  <c r="M1432" i="15"/>
  <c r="M1433" i="15"/>
  <c r="M1434" i="15"/>
  <c r="M1435" i="15"/>
  <c r="M1436" i="15"/>
  <c r="M1437" i="15"/>
  <c r="M1438" i="15"/>
  <c r="M1439" i="15"/>
  <c r="M1440" i="15"/>
  <c r="M1441" i="15"/>
  <c r="M1442" i="15"/>
  <c r="M1443" i="15"/>
  <c r="M1444" i="15"/>
  <c r="M1445" i="15"/>
  <c r="M1446" i="15"/>
  <c r="M1447" i="15"/>
  <c r="M1448" i="15"/>
  <c r="M1449" i="15"/>
  <c r="M1450" i="15"/>
  <c r="M1451" i="15"/>
  <c r="M1452" i="15"/>
  <c r="M1453" i="15"/>
  <c r="M1454" i="15"/>
  <c r="M1455" i="15"/>
  <c r="M1456" i="15"/>
  <c r="M1457" i="15"/>
  <c r="M1458" i="15"/>
  <c r="M1459" i="15"/>
  <c r="M1460" i="15"/>
  <c r="M1461" i="15"/>
  <c r="M1462" i="15"/>
  <c r="M1463" i="15"/>
  <c r="M1464" i="15"/>
  <c r="M1465" i="15"/>
  <c r="M1466" i="15"/>
  <c r="M1467" i="15"/>
  <c r="M1468" i="15"/>
  <c r="M1469" i="15"/>
  <c r="M1470" i="15"/>
  <c r="M1471" i="15"/>
  <c r="M1472" i="15"/>
  <c r="M1473" i="15"/>
  <c r="M1474" i="15"/>
  <c r="M1475" i="15"/>
  <c r="M1476" i="15"/>
  <c r="M1477" i="15"/>
  <c r="M1478" i="15"/>
  <c r="M1479" i="15"/>
  <c r="M1480" i="15"/>
  <c r="M1481" i="15"/>
  <c r="M1482" i="15"/>
  <c r="M1483" i="15"/>
  <c r="M1484" i="15"/>
  <c r="M1485" i="15"/>
  <c r="M1486" i="15"/>
  <c r="M1487" i="15"/>
  <c r="M1488" i="15"/>
  <c r="M1489" i="15"/>
  <c r="M1490" i="15"/>
  <c r="M1491" i="15"/>
  <c r="M1492" i="15"/>
  <c r="M1493" i="15"/>
  <c r="M1494" i="15"/>
  <c r="M1495" i="15"/>
  <c r="M1496" i="15"/>
  <c r="M1497" i="15"/>
  <c r="M1498" i="15"/>
  <c r="M1499" i="15"/>
  <c r="M1500" i="15"/>
  <c r="M1501" i="15"/>
  <c r="M1502" i="15"/>
  <c r="M1503" i="15"/>
  <c r="M1504" i="15"/>
  <c r="M1505" i="15"/>
  <c r="M1506" i="15"/>
  <c r="M1507" i="15"/>
  <c r="M1508" i="15"/>
  <c r="M1509" i="15"/>
  <c r="M1510" i="15"/>
  <c r="M1511" i="15"/>
  <c r="M1512" i="15"/>
  <c r="M1513" i="15"/>
  <c r="M1514" i="15"/>
  <c r="M1515" i="15"/>
  <c r="M1516" i="15"/>
  <c r="M1517" i="15"/>
  <c r="M1518" i="15"/>
  <c r="M1519" i="15"/>
  <c r="M1520" i="15"/>
  <c r="M1521" i="15"/>
  <c r="M1522" i="15"/>
  <c r="M1523" i="15"/>
  <c r="M1524" i="15"/>
  <c r="M1525" i="15"/>
  <c r="M1526" i="15"/>
  <c r="M1527" i="15"/>
  <c r="M1528" i="15"/>
  <c r="M1529" i="15"/>
  <c r="M1530" i="15"/>
  <c r="M1531" i="15"/>
  <c r="M1532" i="15"/>
  <c r="M1533" i="15"/>
  <c r="M1534" i="15"/>
  <c r="M1535" i="15"/>
  <c r="M1536" i="15"/>
  <c r="M1537" i="15"/>
  <c r="M1538" i="15"/>
  <c r="M1539" i="15"/>
  <c r="M1540" i="15"/>
  <c r="M1541" i="15"/>
  <c r="M1542" i="15"/>
  <c r="M1543" i="15"/>
  <c r="M1544" i="15"/>
  <c r="M1545" i="15"/>
  <c r="M1546" i="15"/>
  <c r="M1547" i="15"/>
  <c r="M1548" i="15"/>
  <c r="M1549" i="15"/>
  <c r="M1550" i="15"/>
  <c r="M1551" i="15"/>
  <c r="M1552" i="15"/>
  <c r="M1553" i="15"/>
  <c r="M1554" i="15"/>
  <c r="M1555" i="15"/>
  <c r="M1556" i="15"/>
  <c r="M1557" i="15"/>
  <c r="M1558" i="15"/>
  <c r="M1559" i="15"/>
  <c r="M1560" i="15"/>
  <c r="M1561" i="15"/>
  <c r="M1562" i="15"/>
  <c r="M1563" i="15"/>
  <c r="M1564" i="15"/>
  <c r="M1565" i="15"/>
  <c r="M1566" i="15"/>
  <c r="M1567" i="15"/>
  <c r="M1568" i="15"/>
  <c r="M1569" i="15"/>
  <c r="M1570" i="15"/>
  <c r="M1571" i="15"/>
  <c r="M1572" i="15"/>
  <c r="M1573" i="15"/>
  <c r="M1574" i="15"/>
  <c r="M1575" i="15"/>
  <c r="M1576" i="15"/>
  <c r="M1577" i="15"/>
  <c r="M1578" i="15"/>
  <c r="M1579" i="15"/>
  <c r="M1580" i="15"/>
  <c r="M1581" i="15"/>
  <c r="M1582" i="15"/>
  <c r="M1583" i="15"/>
  <c r="M1584" i="15"/>
  <c r="M1585" i="15"/>
  <c r="M1586" i="15"/>
  <c r="M1587" i="15"/>
  <c r="M1588" i="15"/>
  <c r="M1589" i="15"/>
  <c r="M1590" i="15"/>
  <c r="M1591" i="15"/>
  <c r="M1592" i="15"/>
  <c r="M1593" i="15"/>
  <c r="M1594" i="15"/>
  <c r="M1595" i="15"/>
  <c r="M1596" i="15"/>
  <c r="M1597" i="15"/>
  <c r="M1598" i="15"/>
  <c r="M1599" i="15"/>
  <c r="M1600" i="15"/>
  <c r="M1601" i="15"/>
  <c r="M1602" i="15"/>
  <c r="M1603" i="15"/>
  <c r="M1604" i="15"/>
  <c r="M1605" i="15"/>
  <c r="M1606" i="15"/>
  <c r="M1607" i="15"/>
  <c r="M1608" i="15"/>
  <c r="M1609" i="15"/>
  <c r="M1610" i="15"/>
  <c r="M1611" i="15"/>
  <c r="M1612" i="15"/>
  <c r="M1613" i="15"/>
  <c r="M1614" i="15"/>
  <c r="M1615" i="15"/>
  <c r="M1616" i="15"/>
  <c r="M1617" i="15"/>
  <c r="M1618" i="15"/>
  <c r="M1619" i="15"/>
  <c r="M1620" i="15"/>
  <c r="M1621" i="15"/>
  <c r="M1622" i="15"/>
  <c r="M1623" i="15"/>
  <c r="M1624" i="15"/>
  <c r="M1625" i="15"/>
  <c r="M1626" i="15"/>
  <c r="M1627" i="15"/>
  <c r="M1628" i="15"/>
  <c r="M1629" i="15"/>
  <c r="M1630" i="15"/>
  <c r="M1631" i="15"/>
  <c r="M1632" i="15"/>
  <c r="M1633" i="15"/>
  <c r="M1634" i="15"/>
  <c r="M1635" i="15"/>
  <c r="M1636" i="15"/>
  <c r="M1637" i="15"/>
  <c r="M1638" i="15"/>
  <c r="M1639" i="15"/>
  <c r="M1640" i="15"/>
  <c r="M1641" i="15"/>
  <c r="M1642" i="15"/>
  <c r="M1643" i="15"/>
  <c r="M1644" i="15"/>
  <c r="M1645" i="15"/>
  <c r="M1646" i="15"/>
  <c r="M1647" i="15"/>
  <c r="M1648" i="15"/>
  <c r="M1649" i="15"/>
  <c r="M1650" i="15"/>
  <c r="M1651" i="15"/>
  <c r="M1652" i="15"/>
  <c r="M1653" i="15"/>
  <c r="M1654" i="15"/>
  <c r="M1655" i="15"/>
  <c r="M1656" i="15"/>
  <c r="M1657" i="15"/>
  <c r="M1658" i="15"/>
  <c r="M1659" i="15"/>
  <c r="M1660" i="15"/>
  <c r="M1661" i="15"/>
  <c r="M1662" i="15"/>
  <c r="M1663" i="15"/>
  <c r="M1664" i="15"/>
  <c r="M1665" i="15"/>
  <c r="M1666" i="15"/>
  <c r="M1667" i="15"/>
  <c r="M1668" i="15"/>
  <c r="M1669" i="15"/>
  <c r="M1670" i="15"/>
  <c r="M1671" i="15"/>
  <c r="M1672" i="15"/>
  <c r="M1673" i="15"/>
  <c r="M1674" i="15"/>
  <c r="M1675" i="15"/>
  <c r="M1676" i="15"/>
  <c r="M1677" i="15"/>
  <c r="M1678" i="15"/>
  <c r="M1679" i="15"/>
  <c r="M1680" i="15"/>
  <c r="M1681" i="15"/>
  <c r="M1682" i="15"/>
  <c r="M1683" i="15"/>
  <c r="M1684" i="15"/>
  <c r="M1685" i="15"/>
  <c r="M1686" i="15"/>
  <c r="M1687" i="15"/>
  <c r="M1688" i="15"/>
  <c r="M1689" i="15"/>
  <c r="M1690" i="15"/>
  <c r="M1691" i="15"/>
  <c r="M1692" i="15"/>
  <c r="M1693" i="15"/>
  <c r="M1694" i="15"/>
  <c r="M1695" i="15"/>
  <c r="M1696" i="15"/>
  <c r="M1697" i="15"/>
  <c r="M1698" i="15"/>
  <c r="M1699" i="15"/>
  <c r="M1700" i="15"/>
  <c r="M1701" i="15"/>
  <c r="M1702" i="15"/>
  <c r="M1703" i="15"/>
  <c r="M1704" i="15"/>
  <c r="M1705" i="15"/>
  <c r="M1706" i="15"/>
  <c r="M1707" i="15"/>
  <c r="M1708" i="15"/>
  <c r="M1709" i="15"/>
  <c r="M1710" i="15"/>
  <c r="M1711" i="15"/>
  <c r="M1712" i="15"/>
  <c r="M1713" i="15"/>
  <c r="M1714" i="15"/>
  <c r="M1715" i="15"/>
  <c r="M1716" i="15"/>
  <c r="M1717" i="15"/>
  <c r="M1718" i="15"/>
  <c r="M1719" i="15"/>
  <c r="M1720" i="15"/>
  <c r="M1721" i="15"/>
  <c r="M1722" i="15"/>
  <c r="M1723" i="15"/>
  <c r="M1724" i="15"/>
  <c r="M1725" i="15"/>
  <c r="M1726" i="15"/>
  <c r="M1727" i="15"/>
  <c r="M1728" i="15"/>
  <c r="M1729" i="15"/>
  <c r="M1730" i="15"/>
  <c r="M1731" i="15"/>
  <c r="M1732" i="15"/>
  <c r="M1733" i="15"/>
  <c r="M1734" i="15"/>
  <c r="M1735" i="15"/>
  <c r="M1736" i="15"/>
  <c r="M1737" i="15"/>
  <c r="M1738" i="15"/>
  <c r="M1739" i="15"/>
  <c r="M1740" i="15"/>
  <c r="M1741" i="15"/>
  <c r="M1742" i="15"/>
  <c r="M1743" i="15"/>
  <c r="M1744" i="15"/>
  <c r="M1745" i="15"/>
  <c r="M1746" i="15"/>
  <c r="M1747" i="15"/>
  <c r="M1748" i="15"/>
  <c r="M1749" i="15"/>
  <c r="M1750" i="15"/>
  <c r="M1751" i="15"/>
  <c r="M1752" i="15"/>
  <c r="M1753" i="15"/>
  <c r="M1754" i="15"/>
  <c r="M1755" i="15"/>
  <c r="M1756" i="15"/>
  <c r="M1757" i="15"/>
  <c r="M1758" i="15"/>
  <c r="M1759" i="15"/>
  <c r="M1760" i="15"/>
  <c r="M1761" i="15"/>
  <c r="M1762" i="15"/>
  <c r="M1763" i="15"/>
  <c r="M1764" i="15"/>
  <c r="M1765" i="15"/>
  <c r="M1766" i="15"/>
  <c r="M1767" i="15"/>
  <c r="M1768" i="15"/>
  <c r="M1769" i="15"/>
  <c r="M1770" i="15"/>
  <c r="M1771" i="15"/>
  <c r="M1772" i="15"/>
  <c r="M1773" i="15"/>
  <c r="M1774" i="15"/>
  <c r="M1775" i="15"/>
  <c r="M1776" i="15"/>
  <c r="M1777" i="15"/>
  <c r="M1778" i="15"/>
  <c r="M1779" i="15"/>
  <c r="M1780" i="15"/>
  <c r="M1781" i="15"/>
  <c r="M1782" i="15"/>
  <c r="M1783" i="15"/>
  <c r="M1784" i="15"/>
  <c r="M1785" i="15"/>
  <c r="M1786" i="15"/>
  <c r="M1787" i="15"/>
  <c r="M1788" i="15"/>
  <c r="M1789" i="15"/>
  <c r="M1790" i="15"/>
  <c r="M1791" i="15"/>
  <c r="M1792" i="15"/>
  <c r="M1793" i="15"/>
  <c r="M1794" i="15"/>
  <c r="M1795" i="15"/>
  <c r="M1796" i="15"/>
  <c r="M1797" i="15"/>
  <c r="M1798" i="15"/>
  <c r="M1799" i="15"/>
  <c r="M1800" i="15"/>
  <c r="M1801" i="15"/>
  <c r="M1802" i="15"/>
  <c r="M1803" i="15"/>
  <c r="M1804" i="15"/>
  <c r="M1805" i="15"/>
  <c r="M1806" i="15"/>
  <c r="M1807" i="15"/>
  <c r="M1808" i="15"/>
  <c r="M1809" i="15"/>
  <c r="M1810" i="15"/>
  <c r="M1811" i="15"/>
  <c r="M1812" i="15"/>
  <c r="M1813" i="15"/>
  <c r="M1814" i="15"/>
  <c r="M1815" i="15"/>
  <c r="M1816" i="15"/>
  <c r="M1817" i="15"/>
  <c r="M1818" i="15"/>
  <c r="M1819" i="15"/>
  <c r="M1820" i="15"/>
  <c r="M1821" i="15"/>
  <c r="M1822" i="15"/>
  <c r="M1823" i="15"/>
  <c r="M1824" i="15"/>
  <c r="M1825" i="15"/>
  <c r="M1826" i="15"/>
  <c r="M1827" i="15"/>
  <c r="M1828" i="15"/>
  <c r="M1829" i="15"/>
  <c r="M1830" i="15"/>
  <c r="M1831" i="15"/>
  <c r="M1832" i="15"/>
  <c r="M1833" i="15"/>
  <c r="M1834" i="15"/>
  <c r="M1835" i="15"/>
  <c r="M1836" i="15"/>
  <c r="M1837" i="15"/>
  <c r="M1838" i="15"/>
  <c r="M1839" i="15"/>
  <c r="M1840" i="15"/>
  <c r="M1841" i="15"/>
  <c r="M1842" i="15"/>
  <c r="M1843" i="15"/>
  <c r="M1844" i="15"/>
  <c r="M1845" i="15"/>
  <c r="M1846" i="15"/>
  <c r="M1847" i="15"/>
  <c r="M1848" i="15"/>
  <c r="M1849" i="15"/>
  <c r="M1850" i="15"/>
  <c r="M1851" i="15"/>
  <c r="M1852" i="15"/>
  <c r="M1853" i="15"/>
  <c r="M1854" i="15"/>
  <c r="M1855" i="15"/>
  <c r="M1856" i="15"/>
  <c r="M1857" i="15"/>
  <c r="M1858" i="15"/>
  <c r="M1859" i="15"/>
  <c r="M1860" i="15"/>
  <c r="M1861" i="15"/>
  <c r="M1862" i="15"/>
  <c r="M1863" i="15"/>
  <c r="M1864" i="15"/>
  <c r="M1865" i="15"/>
  <c r="M1866" i="15"/>
  <c r="M1867" i="15"/>
  <c r="M1868" i="15"/>
  <c r="M1869" i="15"/>
  <c r="M1870" i="15"/>
  <c r="M1871" i="15"/>
  <c r="M1872" i="15"/>
  <c r="M1873" i="15"/>
  <c r="M1874" i="15"/>
  <c r="M1875" i="15"/>
  <c r="M1876" i="15"/>
  <c r="M1877" i="15"/>
  <c r="M1878" i="15"/>
  <c r="M1879" i="15"/>
  <c r="M1880" i="15"/>
  <c r="M1881" i="15"/>
  <c r="M1882" i="15"/>
  <c r="M1883" i="15"/>
  <c r="M1884" i="15"/>
  <c r="M1885" i="15"/>
  <c r="M1886" i="15"/>
  <c r="M1887" i="15"/>
  <c r="M1888" i="15"/>
  <c r="M1889" i="15"/>
  <c r="M1890" i="15"/>
  <c r="M1891" i="15"/>
  <c r="M1892" i="15"/>
  <c r="M1893" i="15"/>
  <c r="M1894" i="15"/>
  <c r="M1895" i="15"/>
  <c r="M1896" i="15"/>
  <c r="M1897" i="15"/>
  <c r="M1898" i="15"/>
  <c r="M1899" i="15"/>
  <c r="M1900" i="15"/>
  <c r="M1901" i="15"/>
  <c r="M1902" i="15"/>
  <c r="M1903" i="15"/>
  <c r="M1904" i="15"/>
  <c r="M1905" i="15"/>
  <c r="M1906" i="15"/>
  <c r="M1907" i="15"/>
  <c r="M1908" i="15"/>
  <c r="M1909" i="15"/>
  <c r="M1910" i="15"/>
  <c r="M1911" i="15"/>
  <c r="M1912" i="15"/>
  <c r="M1913" i="15"/>
  <c r="M1914" i="15"/>
  <c r="M1915" i="15"/>
  <c r="M1916" i="15"/>
  <c r="M1917" i="15"/>
  <c r="M1918" i="15"/>
  <c r="M1919" i="15"/>
  <c r="M1920" i="15"/>
  <c r="M1921" i="15"/>
  <c r="M1922" i="15"/>
  <c r="M1923" i="15"/>
  <c r="M1924" i="15"/>
  <c r="M1925" i="15"/>
  <c r="M1926" i="15"/>
  <c r="M1927" i="15"/>
  <c r="M1928" i="15"/>
  <c r="M1929" i="15"/>
  <c r="M1930" i="15"/>
  <c r="M1931" i="15"/>
  <c r="M1932" i="15"/>
  <c r="M1933" i="15"/>
  <c r="M1934" i="15"/>
  <c r="M1935" i="15"/>
  <c r="M1936" i="15"/>
  <c r="M1937" i="15"/>
  <c r="M1938" i="15"/>
  <c r="M1939" i="15"/>
  <c r="M1940" i="15"/>
  <c r="M1941" i="15"/>
  <c r="M1942" i="15"/>
  <c r="M1943" i="15"/>
  <c r="M1944" i="15"/>
  <c r="M1945" i="15"/>
  <c r="M1946" i="15"/>
  <c r="M1947" i="15"/>
  <c r="M1948" i="15"/>
  <c r="M1949" i="15"/>
  <c r="M1950" i="15"/>
  <c r="M1951" i="15"/>
  <c r="M1952" i="15"/>
  <c r="M1953" i="15"/>
  <c r="M1954" i="15"/>
  <c r="M1955" i="15"/>
  <c r="M1956" i="15"/>
  <c r="M1957" i="15"/>
  <c r="M1958" i="15"/>
  <c r="M1959" i="15"/>
  <c r="M1960" i="15"/>
  <c r="M1961" i="15"/>
  <c r="M1962" i="15"/>
  <c r="M1963" i="15"/>
  <c r="M1964" i="15"/>
  <c r="M1965" i="15"/>
  <c r="M1966" i="15"/>
  <c r="M1967" i="15"/>
  <c r="M1968" i="15"/>
  <c r="M1969" i="15"/>
  <c r="M1970" i="15"/>
  <c r="M1971" i="15"/>
  <c r="M1972" i="15"/>
  <c r="M1973" i="15"/>
  <c r="M1974" i="15"/>
  <c r="M1975" i="15"/>
  <c r="M1976" i="15"/>
  <c r="M1977" i="15"/>
  <c r="M1978" i="15"/>
  <c r="M1979" i="15"/>
  <c r="M1980" i="15"/>
  <c r="M1981" i="15"/>
  <c r="M1982" i="15"/>
  <c r="M1983" i="15"/>
  <c r="M1984" i="15"/>
  <c r="M1985" i="15"/>
  <c r="M1986" i="15"/>
  <c r="M1987" i="15"/>
  <c r="M1988" i="15"/>
  <c r="M1989" i="15"/>
  <c r="M1990" i="15"/>
  <c r="M1991" i="15"/>
  <c r="M1992" i="15"/>
  <c r="M1993" i="15"/>
  <c r="M1994" i="15"/>
  <c r="M1995" i="15"/>
  <c r="M1996" i="15"/>
  <c r="M1997" i="15"/>
  <c r="M1998" i="15"/>
  <c r="M1999" i="15"/>
  <c r="M2000" i="15"/>
  <c r="M2001" i="15"/>
  <c r="M2002" i="15"/>
  <c r="M2003" i="15"/>
  <c r="M2004" i="15"/>
  <c r="M2005" i="15"/>
  <c r="M2006" i="15"/>
  <c r="M2007" i="15"/>
  <c r="M2008" i="15"/>
  <c r="M2009" i="15"/>
  <c r="M2010" i="15"/>
  <c r="M2011" i="15"/>
  <c r="M2012" i="15"/>
  <c r="M2013" i="15"/>
  <c r="M2014" i="15"/>
  <c r="M2015" i="15"/>
  <c r="M2016" i="15"/>
  <c r="M2017" i="15"/>
  <c r="M2018" i="15"/>
  <c r="M2019" i="15"/>
  <c r="M2020" i="15"/>
  <c r="M2021" i="15"/>
  <c r="M2022" i="15"/>
  <c r="M2023" i="15"/>
  <c r="M2024" i="15"/>
  <c r="M2025" i="15"/>
  <c r="M2026" i="15"/>
  <c r="M2027" i="15"/>
  <c r="M2028" i="15"/>
  <c r="M2029" i="15"/>
  <c r="M2030" i="15"/>
  <c r="M2031" i="15"/>
  <c r="M2032" i="15"/>
  <c r="M2033" i="15"/>
  <c r="M2034" i="15"/>
  <c r="M2035" i="15"/>
  <c r="M2036" i="15"/>
  <c r="M2037" i="15"/>
  <c r="M2038" i="15"/>
  <c r="M2039" i="15"/>
  <c r="M2040" i="15"/>
  <c r="M2041" i="15"/>
  <c r="M2042" i="15"/>
  <c r="M2043" i="15"/>
  <c r="M2044" i="15"/>
  <c r="M2045" i="15"/>
  <c r="M2046" i="15"/>
  <c r="M2047" i="15"/>
  <c r="M2048" i="15"/>
  <c r="M2049" i="15"/>
  <c r="M2050" i="15"/>
  <c r="M2051" i="15"/>
  <c r="M2052" i="15"/>
  <c r="M2053" i="15"/>
  <c r="M2054" i="15"/>
  <c r="M2055" i="15"/>
  <c r="M2056" i="15"/>
  <c r="M2057" i="15"/>
  <c r="M2058" i="15"/>
  <c r="M2059" i="15"/>
  <c r="M2060" i="15"/>
  <c r="M2061" i="15"/>
  <c r="M2062" i="15"/>
  <c r="M2063" i="15"/>
  <c r="M2064" i="15"/>
  <c r="M2065" i="15"/>
  <c r="M2066" i="15"/>
  <c r="M2067" i="15"/>
  <c r="M2068" i="15"/>
  <c r="M2069" i="15"/>
  <c r="M2070" i="15"/>
  <c r="M2071" i="15"/>
  <c r="M2072" i="15"/>
  <c r="M2073" i="15"/>
  <c r="M2074" i="15"/>
  <c r="M2075" i="15"/>
  <c r="M2076" i="15"/>
  <c r="M2077" i="15"/>
  <c r="M2078" i="15"/>
  <c r="M2079" i="15"/>
  <c r="M2080" i="15"/>
  <c r="M2081" i="15"/>
  <c r="M2082" i="15"/>
  <c r="M2083" i="15"/>
  <c r="M2084" i="15"/>
  <c r="M2085" i="15"/>
  <c r="M2086" i="15"/>
  <c r="M2087" i="15"/>
  <c r="M2088" i="15"/>
  <c r="M2089" i="15"/>
  <c r="M2090" i="15"/>
  <c r="M2091" i="15"/>
  <c r="M2092" i="15"/>
  <c r="M2093" i="15"/>
  <c r="M2094" i="15"/>
  <c r="M2095" i="15"/>
  <c r="M2096" i="15"/>
  <c r="M2097" i="15"/>
  <c r="M2098" i="15"/>
  <c r="M2099" i="15"/>
  <c r="M2100" i="15"/>
  <c r="M2101" i="15"/>
  <c r="M2102" i="15"/>
  <c r="M2103" i="15"/>
  <c r="M2104" i="15"/>
  <c r="M2105" i="15"/>
  <c r="M2106" i="15"/>
  <c r="M2107" i="15"/>
  <c r="M2108" i="15"/>
  <c r="M2109" i="15"/>
  <c r="M2110" i="15"/>
  <c r="M2111" i="15"/>
  <c r="M2112" i="15"/>
  <c r="M2113" i="15"/>
  <c r="M2114" i="15"/>
  <c r="M2115" i="15"/>
  <c r="M2116" i="15"/>
  <c r="M2117" i="15"/>
  <c r="M2118" i="15"/>
  <c r="M2119" i="15"/>
  <c r="M2120" i="15"/>
  <c r="M2121" i="15"/>
  <c r="M2122" i="15"/>
  <c r="M2123" i="15"/>
  <c r="M2124" i="15"/>
  <c r="M2125" i="15"/>
  <c r="M2126" i="15"/>
  <c r="M2127" i="15"/>
  <c r="M2128" i="15"/>
  <c r="M2129" i="15"/>
  <c r="M2130" i="15"/>
  <c r="M2131" i="15"/>
  <c r="M2132" i="15"/>
  <c r="M2133" i="15"/>
  <c r="M2134" i="15"/>
  <c r="M2135" i="15"/>
  <c r="M2136" i="15"/>
  <c r="M2137" i="15"/>
  <c r="M2138" i="15"/>
  <c r="M2139" i="15"/>
  <c r="M2140" i="15"/>
  <c r="M2141" i="15"/>
  <c r="M2142" i="15"/>
  <c r="M2143" i="15"/>
  <c r="M2144" i="15"/>
  <c r="M2145" i="15"/>
  <c r="M2146" i="15"/>
  <c r="M2147" i="15"/>
  <c r="M2148" i="15"/>
  <c r="M2149" i="15"/>
  <c r="M2150" i="15"/>
  <c r="M2151" i="15"/>
  <c r="M2152" i="15"/>
  <c r="M2153" i="15"/>
  <c r="M2154" i="15"/>
  <c r="M2155" i="15"/>
  <c r="M2156" i="15"/>
  <c r="M2157" i="15"/>
  <c r="M2158" i="15"/>
  <c r="M2159" i="15"/>
  <c r="M2160" i="15"/>
  <c r="M2161" i="15"/>
  <c r="M2162" i="15"/>
  <c r="M2163" i="15"/>
  <c r="M2164" i="15"/>
  <c r="M2165" i="15"/>
  <c r="M2166" i="15"/>
  <c r="M2167" i="15"/>
  <c r="M2168" i="15"/>
  <c r="M2169" i="15"/>
  <c r="M2170" i="15"/>
  <c r="M2171" i="15"/>
  <c r="M2172" i="15"/>
  <c r="M2173" i="15"/>
  <c r="M2174" i="15"/>
  <c r="M2175" i="15"/>
  <c r="M2176" i="15"/>
  <c r="M2177" i="15"/>
  <c r="M2178" i="15"/>
  <c r="M2179" i="15"/>
  <c r="M2180" i="15"/>
  <c r="M2181" i="15"/>
  <c r="M2182" i="15"/>
  <c r="M2183" i="15"/>
  <c r="M2184" i="15"/>
  <c r="M2185" i="15"/>
  <c r="M2186" i="15"/>
  <c r="M2187" i="15"/>
  <c r="M2188" i="15"/>
  <c r="M2189" i="15"/>
  <c r="M2190" i="15"/>
  <c r="M2191" i="15"/>
  <c r="M2192" i="15"/>
  <c r="M2193" i="15"/>
  <c r="M2194" i="15"/>
  <c r="M2195" i="15"/>
  <c r="M2196" i="15"/>
  <c r="M2197" i="15"/>
  <c r="M2198" i="15"/>
  <c r="M2199" i="15"/>
  <c r="M2200" i="15"/>
  <c r="M2201" i="15"/>
  <c r="M2202" i="15"/>
  <c r="M2203" i="15"/>
  <c r="M2204" i="15"/>
  <c r="M2205" i="15"/>
  <c r="M2206" i="15"/>
  <c r="M2207" i="15"/>
  <c r="M2208" i="15"/>
  <c r="M2209" i="15"/>
  <c r="M2210" i="15"/>
  <c r="M2211" i="15"/>
  <c r="M2212" i="15"/>
  <c r="M2213" i="15"/>
  <c r="M2214" i="15"/>
  <c r="M2215" i="15"/>
  <c r="M2216" i="15"/>
  <c r="M2217" i="15"/>
  <c r="M2218" i="15"/>
  <c r="M2219" i="15"/>
  <c r="M2220" i="15"/>
  <c r="M2221" i="15"/>
  <c r="M2222" i="15"/>
  <c r="M2223" i="15"/>
  <c r="M2224" i="15"/>
  <c r="M2225" i="15"/>
  <c r="M2226" i="15"/>
  <c r="M2227" i="15"/>
  <c r="M2228" i="15"/>
  <c r="M2229" i="15"/>
  <c r="M2230" i="15"/>
  <c r="M2231" i="15"/>
  <c r="M2232" i="15"/>
  <c r="M2233" i="15"/>
  <c r="M2234" i="15"/>
  <c r="M2235" i="15"/>
  <c r="M2236" i="15"/>
  <c r="M2237" i="15"/>
  <c r="M2238" i="15"/>
  <c r="M2239" i="15"/>
  <c r="M2240" i="15"/>
  <c r="M2241" i="15"/>
  <c r="M2242" i="15"/>
  <c r="M2243" i="15"/>
  <c r="M2244" i="15"/>
  <c r="M2245" i="15"/>
  <c r="M2246" i="15"/>
  <c r="M2247" i="15"/>
  <c r="M2248" i="15"/>
  <c r="M2249" i="15"/>
  <c r="M2250" i="15"/>
  <c r="M2251" i="15"/>
  <c r="M2252" i="15"/>
  <c r="M2253" i="15"/>
  <c r="M2254" i="15"/>
  <c r="M2255" i="15"/>
  <c r="M2256" i="15"/>
  <c r="M2257" i="15"/>
  <c r="M2258" i="15"/>
  <c r="M2259" i="15"/>
  <c r="M2260" i="15"/>
  <c r="M2261" i="15"/>
  <c r="M2262" i="15"/>
  <c r="M2263" i="15"/>
  <c r="M2264" i="15"/>
  <c r="M2265" i="15"/>
  <c r="M2266" i="15"/>
  <c r="M2267" i="15"/>
  <c r="M2268" i="15"/>
  <c r="M2269" i="15"/>
  <c r="M2270" i="15"/>
  <c r="M2271" i="15"/>
  <c r="M2272" i="15"/>
  <c r="M2273" i="15"/>
  <c r="M2274" i="15"/>
  <c r="M2275" i="15"/>
  <c r="M2276" i="15"/>
  <c r="M2277" i="15"/>
  <c r="M2278" i="15"/>
  <c r="M2279" i="15"/>
  <c r="M2280" i="15"/>
  <c r="M2281" i="15"/>
  <c r="M2282" i="15"/>
  <c r="M2283" i="15"/>
  <c r="M2284" i="15"/>
  <c r="M2285" i="15"/>
  <c r="M2286" i="15"/>
  <c r="M2287" i="15"/>
  <c r="M2288" i="15"/>
  <c r="M2289" i="15"/>
  <c r="M2290" i="15"/>
  <c r="M2291" i="15"/>
  <c r="M2292" i="15"/>
  <c r="M2293" i="15"/>
  <c r="M2294" i="15"/>
  <c r="M2295" i="15"/>
  <c r="M2296" i="15"/>
  <c r="M2297" i="15"/>
  <c r="M2298" i="15"/>
  <c r="M2299" i="15"/>
  <c r="M2300" i="15"/>
  <c r="M2301" i="15"/>
  <c r="M2302" i="15"/>
  <c r="M2303" i="15"/>
  <c r="M2304" i="15"/>
  <c r="M2305" i="15"/>
  <c r="M2306" i="15"/>
  <c r="M2307" i="15"/>
  <c r="M2308" i="15"/>
  <c r="M2309" i="15"/>
  <c r="M2310" i="15"/>
  <c r="M2311" i="15"/>
  <c r="M2312" i="15"/>
  <c r="M2313" i="15"/>
  <c r="M2314" i="15"/>
  <c r="M2315" i="15"/>
  <c r="M2316" i="15"/>
  <c r="M2317" i="15"/>
  <c r="M2318" i="15"/>
  <c r="M2319" i="15"/>
  <c r="M2320" i="15"/>
  <c r="M2321" i="15"/>
  <c r="M2322" i="15"/>
  <c r="M2323" i="15"/>
  <c r="M2324" i="15"/>
  <c r="M2325" i="15"/>
  <c r="M2326" i="15"/>
  <c r="M2327" i="15"/>
  <c r="M2328" i="15"/>
  <c r="M2329" i="15"/>
  <c r="M2330" i="15"/>
  <c r="M2331" i="15"/>
  <c r="M2332" i="15"/>
  <c r="M2333" i="15"/>
  <c r="M2334" i="15"/>
  <c r="M2335" i="15"/>
  <c r="M2336" i="15"/>
  <c r="M2337" i="15"/>
  <c r="M2338" i="15"/>
  <c r="M2339" i="15"/>
  <c r="M2340" i="15"/>
  <c r="M2341" i="15"/>
  <c r="M2342" i="15"/>
  <c r="M2343" i="15"/>
  <c r="M2344" i="15"/>
  <c r="M2345" i="15"/>
  <c r="M2346" i="15"/>
  <c r="M2347" i="15"/>
  <c r="M2348" i="15"/>
  <c r="M2349" i="15"/>
  <c r="M2350" i="15"/>
  <c r="M2351" i="15"/>
  <c r="M2352" i="15"/>
  <c r="M2353" i="15"/>
  <c r="M2354" i="15"/>
  <c r="M2355" i="15"/>
  <c r="M2356" i="15"/>
  <c r="M2357" i="15"/>
  <c r="M2358" i="15"/>
  <c r="M2359" i="15"/>
  <c r="M2360" i="15"/>
  <c r="M2361" i="15"/>
  <c r="M2362" i="15"/>
  <c r="M2363" i="15"/>
  <c r="M2364" i="15"/>
  <c r="M2365" i="15"/>
  <c r="M2366" i="15"/>
  <c r="M2367" i="15"/>
  <c r="M2368" i="15"/>
  <c r="M2369" i="15"/>
  <c r="M2370" i="15"/>
  <c r="M2371" i="15"/>
  <c r="M2372" i="15"/>
  <c r="M2373" i="15"/>
  <c r="M2374" i="15"/>
  <c r="M2375" i="15"/>
  <c r="M2376" i="15"/>
  <c r="M2377" i="15"/>
  <c r="M2378" i="15"/>
  <c r="M2379" i="15"/>
  <c r="M2380" i="15"/>
  <c r="M2381" i="15"/>
  <c r="M2382" i="15"/>
  <c r="M2383" i="15"/>
  <c r="M2384" i="15"/>
  <c r="M2385" i="15"/>
  <c r="M2386" i="15"/>
  <c r="M2387" i="15"/>
  <c r="M2388" i="15"/>
  <c r="M2389" i="15"/>
  <c r="M2390" i="15"/>
  <c r="M2391" i="15"/>
  <c r="M2392" i="15"/>
  <c r="M2393" i="15"/>
  <c r="M2394" i="15"/>
  <c r="M2395" i="15"/>
  <c r="M2396" i="15"/>
  <c r="M2397" i="15"/>
  <c r="M2398" i="15"/>
  <c r="M2399" i="15"/>
  <c r="M2400" i="15"/>
  <c r="M2401" i="15"/>
  <c r="M2402" i="15"/>
  <c r="M2403" i="15"/>
  <c r="M2404" i="15"/>
  <c r="M2405" i="15"/>
  <c r="M2406" i="15"/>
  <c r="M2407" i="15"/>
  <c r="M2408" i="15"/>
  <c r="M2409" i="15"/>
  <c r="M2410" i="15"/>
  <c r="M2411" i="15"/>
  <c r="M2412" i="15"/>
  <c r="M2413" i="15"/>
  <c r="M2414" i="15"/>
  <c r="M2415" i="15"/>
  <c r="M2416" i="15"/>
  <c r="M2417" i="15"/>
  <c r="M2418" i="15"/>
  <c r="M2419" i="15"/>
  <c r="M2420" i="15"/>
  <c r="M2421" i="15"/>
  <c r="M2422" i="15"/>
  <c r="M2423" i="15"/>
  <c r="M2424" i="15"/>
  <c r="M2425" i="15"/>
  <c r="M2426" i="15"/>
  <c r="M2427" i="15"/>
  <c r="M2428" i="15"/>
  <c r="M2429" i="15"/>
  <c r="M2430" i="15"/>
  <c r="M2431" i="15"/>
  <c r="M2432" i="15"/>
  <c r="M2433" i="15"/>
  <c r="M2434" i="15"/>
  <c r="M2435" i="15"/>
  <c r="M2436" i="15"/>
  <c r="M2437" i="15"/>
  <c r="M2438" i="15"/>
  <c r="M2439" i="15"/>
  <c r="M2440" i="15"/>
  <c r="M2441" i="15"/>
  <c r="M2442" i="15"/>
  <c r="M2443" i="15"/>
  <c r="M2444" i="15"/>
  <c r="M2445" i="15"/>
  <c r="M2446" i="15"/>
  <c r="M2447" i="15"/>
  <c r="M2448" i="15"/>
  <c r="M2449" i="15"/>
  <c r="M2450" i="15"/>
  <c r="M2451" i="15"/>
  <c r="M2452" i="15"/>
  <c r="M2453" i="15"/>
  <c r="M2454" i="15"/>
  <c r="M2455" i="15"/>
  <c r="M2456" i="15"/>
  <c r="M2457" i="15"/>
  <c r="M2458" i="15"/>
  <c r="M2459" i="15"/>
  <c r="M2460" i="15"/>
  <c r="M2461" i="15"/>
  <c r="M2462" i="15"/>
  <c r="M2463" i="15"/>
  <c r="M2464" i="15"/>
  <c r="M2465" i="15"/>
  <c r="M2466" i="15"/>
  <c r="M2467" i="15"/>
  <c r="M2468" i="15"/>
  <c r="M2469" i="15"/>
  <c r="M2470" i="15"/>
  <c r="M2471" i="15"/>
  <c r="M2472" i="15"/>
  <c r="M2473" i="15"/>
  <c r="M2474" i="15"/>
  <c r="M2475" i="15"/>
  <c r="M2476" i="15"/>
  <c r="M2477" i="15"/>
  <c r="M2478" i="15"/>
  <c r="M2479" i="15"/>
  <c r="M2480" i="15"/>
  <c r="M2481" i="15"/>
  <c r="M2482" i="15"/>
  <c r="M2483" i="15"/>
  <c r="M2484" i="15"/>
  <c r="M2485" i="15"/>
  <c r="M2486" i="15"/>
  <c r="M2487" i="15"/>
  <c r="M2488" i="15"/>
  <c r="M2489" i="15"/>
  <c r="M2490" i="15"/>
  <c r="M2491" i="15"/>
  <c r="M2492" i="15"/>
  <c r="M2493" i="15"/>
  <c r="M2494" i="15"/>
  <c r="M2495" i="15"/>
  <c r="M2496" i="15"/>
  <c r="M2497" i="15"/>
  <c r="M2498" i="15"/>
  <c r="M2499" i="15"/>
  <c r="M2500" i="15"/>
  <c r="M2501" i="15"/>
  <c r="M2502" i="15"/>
  <c r="M2503" i="15"/>
  <c r="M2504" i="15"/>
  <c r="M2505" i="15"/>
  <c r="M2506" i="15"/>
  <c r="M2507" i="15"/>
  <c r="M2508" i="15"/>
  <c r="M2509" i="15"/>
  <c r="M2510" i="15"/>
  <c r="M2511" i="15"/>
  <c r="M2512" i="15"/>
  <c r="M2513" i="15"/>
  <c r="M2514" i="15"/>
  <c r="M2515" i="15"/>
  <c r="M2516" i="15"/>
  <c r="M2517" i="15"/>
  <c r="M2518" i="15"/>
  <c r="M2519" i="15"/>
  <c r="M2520" i="15"/>
  <c r="M2521" i="15"/>
  <c r="M2522" i="15"/>
  <c r="M2523" i="15"/>
  <c r="M2524" i="15"/>
  <c r="M2525" i="15"/>
  <c r="M2526" i="15"/>
  <c r="M2527" i="15"/>
  <c r="M2528" i="15"/>
  <c r="M2529" i="15"/>
  <c r="M2530" i="15"/>
  <c r="M2531" i="15"/>
  <c r="M2532" i="15"/>
  <c r="M2533" i="15"/>
  <c r="M2534" i="15"/>
  <c r="M2535" i="15"/>
  <c r="M2536" i="15"/>
  <c r="M2537" i="15"/>
  <c r="M2538" i="15"/>
  <c r="M2539" i="15"/>
  <c r="M2540" i="15"/>
  <c r="M2541" i="15"/>
  <c r="M2542" i="15"/>
  <c r="M2543" i="15"/>
  <c r="M2544" i="15"/>
  <c r="M2545" i="15"/>
  <c r="M2546" i="15"/>
  <c r="M2547" i="15"/>
  <c r="M2548" i="15"/>
  <c r="M2549" i="15"/>
  <c r="M2550" i="15"/>
  <c r="M2551" i="15"/>
  <c r="M2552" i="15"/>
  <c r="M2553" i="15"/>
  <c r="M2554" i="15"/>
  <c r="M2555" i="15"/>
  <c r="M2556" i="15"/>
  <c r="M2557" i="15"/>
  <c r="M2558" i="15"/>
  <c r="M2559" i="15"/>
  <c r="M2560" i="15"/>
  <c r="M2561" i="15"/>
  <c r="M2562" i="15"/>
  <c r="M2563" i="15"/>
  <c r="M2564" i="15"/>
  <c r="M2565" i="15"/>
  <c r="M2566" i="15"/>
  <c r="M2567" i="15"/>
  <c r="M2568" i="15"/>
  <c r="M2569" i="15"/>
  <c r="M2570" i="15"/>
  <c r="M2571" i="15"/>
  <c r="M2572" i="15"/>
  <c r="M2573" i="15"/>
  <c r="M2574" i="15"/>
  <c r="M2575" i="15"/>
  <c r="M2576" i="15"/>
  <c r="M2577" i="15"/>
  <c r="M2578" i="15"/>
  <c r="M2579" i="15"/>
  <c r="M2580" i="15"/>
  <c r="M2581" i="15"/>
  <c r="M2582" i="15"/>
  <c r="M2583" i="15"/>
  <c r="M2584" i="15"/>
  <c r="M2585" i="15"/>
  <c r="M2586" i="15"/>
  <c r="M2587" i="15"/>
  <c r="M2588" i="15"/>
  <c r="M2589" i="15"/>
  <c r="M2590" i="15"/>
  <c r="M2591" i="15"/>
  <c r="M2592" i="15"/>
  <c r="M2593" i="15"/>
  <c r="M2594" i="15"/>
  <c r="M2595" i="15"/>
  <c r="M2596" i="15"/>
  <c r="M2597" i="15"/>
  <c r="M2598" i="15"/>
  <c r="M2599" i="15"/>
  <c r="M2600" i="15"/>
  <c r="M2601" i="15"/>
  <c r="M2602" i="15"/>
  <c r="M2603" i="15"/>
  <c r="M2604" i="15"/>
  <c r="M2605" i="15"/>
  <c r="M2606" i="15"/>
  <c r="M2607" i="15"/>
  <c r="M2608" i="15"/>
  <c r="M2609" i="15"/>
  <c r="M2610" i="15"/>
  <c r="M2611" i="15"/>
  <c r="M2612" i="15"/>
  <c r="M2613" i="15"/>
  <c r="M2614" i="15"/>
  <c r="M2615" i="15"/>
  <c r="M2616" i="15"/>
  <c r="M2617" i="15"/>
  <c r="M2618" i="15"/>
  <c r="M2619" i="15"/>
  <c r="M2620" i="15"/>
  <c r="M2621" i="15"/>
  <c r="M2622" i="15"/>
  <c r="M2623" i="15"/>
  <c r="M2624" i="15"/>
  <c r="M2625" i="15"/>
  <c r="M2626" i="15"/>
  <c r="M2627" i="15"/>
  <c r="M2628" i="15"/>
  <c r="M2629" i="15"/>
  <c r="M2630" i="15"/>
  <c r="M2631" i="15"/>
  <c r="M2632" i="15"/>
  <c r="M2633" i="15"/>
  <c r="M2634" i="15"/>
  <c r="M2635" i="15"/>
  <c r="M2636" i="15"/>
  <c r="M2637" i="15"/>
  <c r="M2638" i="15"/>
  <c r="M2639" i="15"/>
  <c r="M2640" i="15"/>
  <c r="M2641" i="15"/>
  <c r="M2642" i="15"/>
  <c r="M2643" i="15"/>
  <c r="M2644" i="15"/>
  <c r="M2645" i="15"/>
  <c r="M2646" i="15"/>
  <c r="M2647" i="15"/>
  <c r="M2648" i="15"/>
  <c r="M2649" i="15"/>
  <c r="M2650" i="15"/>
  <c r="M2651" i="15"/>
  <c r="M2652" i="15"/>
  <c r="M2653" i="15"/>
  <c r="M2654" i="15"/>
  <c r="M2655" i="15"/>
  <c r="M2656" i="15"/>
  <c r="M2657" i="15"/>
  <c r="M2658" i="15"/>
  <c r="M2659" i="15"/>
  <c r="M2660" i="15"/>
  <c r="M2661" i="15"/>
  <c r="M2662" i="15"/>
  <c r="M2663" i="15"/>
  <c r="M2664" i="15"/>
  <c r="M2665" i="15"/>
  <c r="M2666" i="15"/>
  <c r="M2667" i="15"/>
  <c r="M2668" i="15"/>
  <c r="M2669" i="15"/>
  <c r="M2670" i="15"/>
  <c r="M2671" i="15"/>
  <c r="M2672" i="15"/>
  <c r="M2673" i="15"/>
  <c r="M2674" i="15"/>
  <c r="M2675" i="15"/>
  <c r="M2676" i="15"/>
  <c r="M2677" i="15"/>
  <c r="M2678" i="15"/>
  <c r="M2679" i="15"/>
  <c r="M2680" i="15"/>
  <c r="M2681" i="15"/>
  <c r="M2682" i="15"/>
  <c r="M2683" i="15"/>
  <c r="M2684" i="15"/>
  <c r="M2685" i="15"/>
  <c r="M2686" i="15"/>
  <c r="M2687" i="15"/>
  <c r="M2688" i="15"/>
  <c r="M2689" i="15"/>
  <c r="M2690" i="15"/>
  <c r="M2691" i="15"/>
  <c r="M2692" i="15"/>
  <c r="M2693" i="15"/>
  <c r="M2694" i="15"/>
  <c r="M2695" i="15"/>
  <c r="M2696" i="15"/>
  <c r="M2697" i="15"/>
  <c r="M2698" i="15"/>
  <c r="M2699" i="15"/>
  <c r="M2700" i="15"/>
  <c r="M2701" i="15"/>
  <c r="M2702" i="15"/>
  <c r="M2703" i="15"/>
  <c r="M2704" i="15"/>
  <c r="M2705" i="15"/>
  <c r="M2706" i="15"/>
  <c r="M2707" i="15"/>
  <c r="M2708" i="15"/>
  <c r="M2709" i="15"/>
  <c r="M2710" i="15"/>
  <c r="M2711" i="15"/>
  <c r="M2712" i="15"/>
  <c r="M2713" i="15"/>
  <c r="M2714" i="15"/>
  <c r="M2715" i="15"/>
  <c r="M2716" i="15"/>
  <c r="M2717" i="15"/>
  <c r="M2718" i="15"/>
  <c r="M2719" i="15"/>
  <c r="M2720" i="15"/>
  <c r="M2721" i="15"/>
  <c r="M2722" i="15"/>
  <c r="M2723" i="15"/>
  <c r="M2724" i="15"/>
  <c r="M2725" i="15"/>
  <c r="M2726" i="15"/>
  <c r="M2727" i="15"/>
  <c r="M2728" i="15"/>
  <c r="M2729" i="15"/>
  <c r="M2730" i="15"/>
  <c r="M2731" i="15"/>
  <c r="M2732" i="15"/>
  <c r="M2733" i="15"/>
  <c r="M2734" i="15"/>
  <c r="M2735" i="15"/>
  <c r="M2736" i="15"/>
  <c r="M2737" i="15"/>
  <c r="M2738" i="15"/>
  <c r="M2739" i="15"/>
  <c r="M2740" i="15"/>
  <c r="M2741" i="15"/>
  <c r="M2742" i="15"/>
  <c r="M2743" i="15"/>
  <c r="M2744" i="15"/>
  <c r="M2745" i="15"/>
  <c r="M2746" i="15"/>
  <c r="M2747" i="15"/>
  <c r="M2748" i="15"/>
  <c r="M2749" i="15"/>
  <c r="M2750" i="15"/>
  <c r="M2751" i="15"/>
  <c r="M2752" i="15"/>
  <c r="M2753" i="15"/>
  <c r="M2754" i="15"/>
  <c r="M2755" i="15"/>
  <c r="M2756" i="15"/>
  <c r="M2757" i="15"/>
  <c r="M2758" i="15"/>
  <c r="M2759" i="15"/>
  <c r="M2760" i="15"/>
  <c r="M2761" i="15"/>
  <c r="M2762" i="15"/>
  <c r="M2763" i="15"/>
  <c r="M2764" i="15"/>
  <c r="M2765" i="15"/>
  <c r="M2766" i="15"/>
  <c r="M2767" i="15"/>
  <c r="M2768" i="15"/>
  <c r="M2769" i="15"/>
  <c r="M2770" i="15"/>
  <c r="M2771" i="15"/>
  <c r="M2772" i="15"/>
  <c r="M2773" i="15"/>
  <c r="M2774" i="15"/>
  <c r="M2775" i="15"/>
  <c r="M2776" i="15"/>
  <c r="M2777" i="15"/>
  <c r="M2778" i="15"/>
  <c r="M2779" i="15"/>
  <c r="M2780" i="15"/>
  <c r="M2781" i="15"/>
  <c r="M2782" i="15"/>
  <c r="M2783" i="15"/>
  <c r="M2784" i="15"/>
  <c r="M2785" i="15"/>
  <c r="M2786" i="15"/>
  <c r="M2787" i="15"/>
  <c r="M2788" i="15"/>
  <c r="M2789" i="15"/>
  <c r="M2790" i="15"/>
  <c r="M2791" i="15"/>
  <c r="M2792" i="15"/>
  <c r="M2793" i="15"/>
  <c r="M2794" i="15"/>
  <c r="M2795" i="15"/>
  <c r="M2796" i="15"/>
  <c r="M2797" i="15"/>
  <c r="M2798" i="15"/>
  <c r="M2799" i="15"/>
  <c r="M2800" i="15"/>
  <c r="M2801" i="15"/>
  <c r="M2802" i="15"/>
  <c r="M2803" i="15"/>
  <c r="M2804" i="15"/>
  <c r="M2805" i="15"/>
  <c r="M2806" i="15"/>
  <c r="M2807" i="15"/>
  <c r="M2808" i="15"/>
  <c r="M2809" i="15"/>
  <c r="M2810" i="15"/>
  <c r="M2811" i="15"/>
  <c r="M2812" i="15"/>
  <c r="M2813" i="15"/>
  <c r="M2814" i="15"/>
  <c r="M2815" i="15"/>
  <c r="M2816" i="15"/>
  <c r="M2817" i="15"/>
  <c r="M2818" i="15"/>
  <c r="M2819" i="15"/>
  <c r="M2820" i="15"/>
  <c r="M2821" i="15"/>
  <c r="M2822" i="15"/>
  <c r="M2823" i="15"/>
  <c r="M2824" i="15"/>
  <c r="M2825" i="15"/>
  <c r="M2826" i="15"/>
  <c r="M2827" i="15"/>
  <c r="M2828" i="15"/>
  <c r="M2829" i="15"/>
  <c r="M2830" i="15"/>
  <c r="M2831" i="15"/>
  <c r="M2832" i="15"/>
  <c r="M2833" i="15"/>
  <c r="M2834" i="15"/>
  <c r="M2835" i="15"/>
  <c r="M2836" i="15"/>
  <c r="M2837" i="15"/>
  <c r="M2838" i="15"/>
  <c r="M2839" i="15"/>
  <c r="M2840" i="15"/>
  <c r="M2841" i="15"/>
  <c r="M2842" i="15"/>
  <c r="M2843" i="15"/>
  <c r="M2844" i="15"/>
  <c r="M2845" i="15"/>
  <c r="M2846" i="15"/>
  <c r="M2847" i="15"/>
  <c r="M2848" i="15"/>
  <c r="M2849" i="15"/>
  <c r="M2850" i="15"/>
  <c r="M2851" i="15"/>
  <c r="M2852" i="15"/>
  <c r="M2853" i="15"/>
  <c r="M2854" i="15"/>
  <c r="M2855" i="15"/>
  <c r="M2856" i="15"/>
  <c r="M2857" i="15"/>
  <c r="M2858" i="15"/>
  <c r="M2859" i="15"/>
  <c r="M2860" i="15"/>
  <c r="M2861" i="15"/>
  <c r="M2862" i="15"/>
  <c r="M2863" i="15"/>
  <c r="M2864" i="15"/>
  <c r="M2865" i="15"/>
  <c r="M2866" i="15"/>
  <c r="M2867" i="15"/>
  <c r="M2868" i="15"/>
  <c r="M2869" i="15"/>
  <c r="M2870" i="15"/>
  <c r="M2871" i="15"/>
  <c r="M2872" i="15"/>
  <c r="M2873" i="15"/>
  <c r="M2874" i="15"/>
  <c r="M2875" i="15"/>
  <c r="M2876" i="15"/>
  <c r="M2877" i="15"/>
  <c r="M2878" i="15"/>
  <c r="M2879" i="15"/>
  <c r="M2880" i="15"/>
  <c r="M2881" i="15"/>
  <c r="M2882" i="15"/>
  <c r="M2883" i="15"/>
  <c r="M2884" i="15"/>
  <c r="M2885" i="15"/>
  <c r="M2886" i="15"/>
  <c r="M2887" i="15"/>
  <c r="M2888" i="15"/>
  <c r="M2889" i="15"/>
  <c r="M2890" i="15"/>
  <c r="M2891" i="15"/>
  <c r="M2892" i="15"/>
  <c r="M2893" i="15"/>
  <c r="M2894" i="15"/>
  <c r="M2895" i="15"/>
  <c r="M2896" i="15"/>
  <c r="M2897" i="15"/>
  <c r="M2898" i="15"/>
  <c r="M2899" i="15"/>
  <c r="M2900" i="15"/>
  <c r="M2901" i="15"/>
  <c r="M2902" i="15"/>
  <c r="M2903" i="15"/>
  <c r="M2904" i="15"/>
  <c r="M2905" i="15"/>
  <c r="M2906" i="15"/>
  <c r="M2907" i="15"/>
  <c r="M2908" i="15"/>
  <c r="M2909" i="15"/>
  <c r="M2910" i="15"/>
  <c r="M2911" i="15"/>
  <c r="M2912" i="15"/>
  <c r="M2913" i="15"/>
  <c r="M2914" i="15"/>
  <c r="M2915" i="15"/>
  <c r="M2916" i="15"/>
  <c r="M2917" i="15"/>
  <c r="M2918" i="15"/>
  <c r="M2919" i="15"/>
  <c r="M2920" i="15"/>
  <c r="M2921" i="15"/>
  <c r="M2922" i="15"/>
  <c r="M2923" i="15"/>
  <c r="M2924" i="15"/>
  <c r="M2925" i="15"/>
  <c r="M2926" i="15"/>
  <c r="M2927" i="15"/>
  <c r="M2928" i="15"/>
  <c r="M2929" i="15"/>
  <c r="M2930" i="15"/>
  <c r="M2931" i="15"/>
  <c r="M2932" i="15"/>
  <c r="M2933" i="15"/>
  <c r="M2934" i="15"/>
  <c r="M2935" i="15"/>
  <c r="M2936" i="15"/>
  <c r="M2937" i="15"/>
  <c r="M2938" i="15"/>
  <c r="M2939" i="15"/>
  <c r="M2940" i="15"/>
  <c r="M2941" i="15"/>
  <c r="M2942" i="15"/>
  <c r="M2943" i="15"/>
  <c r="M2944" i="15"/>
  <c r="M2945" i="15"/>
  <c r="M2946" i="15"/>
  <c r="M2947" i="15"/>
  <c r="M2948" i="15"/>
  <c r="M2949" i="15"/>
  <c r="M2950" i="15"/>
  <c r="M2951" i="15"/>
  <c r="M2952" i="15"/>
  <c r="M2953" i="15"/>
  <c r="M2954" i="15"/>
  <c r="M2955" i="15"/>
  <c r="M2956" i="15"/>
  <c r="M2957" i="15"/>
  <c r="M2958" i="15"/>
  <c r="M2959" i="15"/>
  <c r="M2960" i="15"/>
  <c r="M2961" i="15"/>
  <c r="M2962" i="15"/>
  <c r="M2963" i="15"/>
  <c r="M2964" i="15"/>
  <c r="M2965" i="15"/>
  <c r="M2966" i="15"/>
  <c r="M2967" i="15"/>
  <c r="M2968" i="15"/>
  <c r="M2969" i="15"/>
  <c r="M2970" i="15"/>
  <c r="M2971" i="15"/>
  <c r="M2972" i="15"/>
  <c r="M2973" i="15"/>
  <c r="M2974" i="15"/>
  <c r="M2975" i="15"/>
  <c r="M2976" i="15"/>
  <c r="M2977" i="15"/>
  <c r="M2978" i="15"/>
  <c r="M2979" i="15"/>
  <c r="M2980" i="15"/>
  <c r="M2981" i="15"/>
  <c r="M2982" i="15"/>
  <c r="M2983" i="15"/>
  <c r="M2984" i="15"/>
  <c r="M2985" i="15"/>
  <c r="M2986" i="15"/>
  <c r="M2987" i="15"/>
  <c r="M2988" i="15"/>
  <c r="M2989" i="15"/>
  <c r="M2990" i="15"/>
  <c r="M2991" i="15"/>
  <c r="M2992" i="15"/>
  <c r="M2993" i="15"/>
  <c r="M2994" i="15"/>
  <c r="M2995" i="15"/>
  <c r="M2996" i="15"/>
  <c r="M2997" i="15"/>
  <c r="M2998" i="15"/>
  <c r="M2999" i="15"/>
  <c r="M3000" i="15"/>
  <c r="M3001" i="15"/>
  <c r="M3002" i="15"/>
  <c r="M3003" i="15"/>
  <c r="M3004" i="15"/>
  <c r="M3005" i="15"/>
  <c r="M3006" i="15"/>
  <c r="M3007" i="15"/>
  <c r="M3008" i="15"/>
  <c r="M3009" i="15"/>
  <c r="M3010" i="15"/>
  <c r="M3011" i="15"/>
  <c r="M3012" i="15"/>
  <c r="M3013" i="15"/>
  <c r="M3014" i="15"/>
  <c r="M3015" i="15"/>
  <c r="M3016" i="15"/>
  <c r="M3017" i="15"/>
  <c r="M3018" i="15"/>
  <c r="M3019" i="15"/>
  <c r="M3020" i="15"/>
  <c r="M3021" i="15"/>
  <c r="M3022" i="15"/>
  <c r="M3023" i="15"/>
  <c r="M3024" i="15"/>
  <c r="M3025" i="15"/>
  <c r="M3026" i="15"/>
  <c r="M3027" i="15"/>
  <c r="M3028" i="15"/>
  <c r="M3029" i="15"/>
  <c r="M3030" i="15"/>
  <c r="M3031" i="15"/>
  <c r="M3032" i="15"/>
  <c r="M3033" i="15"/>
  <c r="M3034" i="15"/>
  <c r="M3035" i="15"/>
  <c r="M3036" i="15"/>
  <c r="M3037" i="15"/>
  <c r="M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" i="15"/>
  <c r="J451" i="2"/>
  <c r="L451" i="2" s="1"/>
  <c r="J450" i="2"/>
  <c r="L450" i="2" s="1"/>
  <c r="J449" i="2"/>
  <c r="L449" i="2" s="1"/>
  <c r="J448" i="2"/>
  <c r="L448" i="2" s="1"/>
  <c r="J447" i="2"/>
  <c r="L447" i="2" s="1"/>
  <c r="J446" i="2"/>
  <c r="L446" i="2" s="1"/>
  <c r="J445" i="2"/>
  <c r="L445" i="2" s="1"/>
  <c r="J444" i="2"/>
  <c r="L444" i="2" s="1"/>
  <c r="J443" i="2"/>
  <c r="L443" i="2" s="1"/>
  <c r="J442" i="2"/>
  <c r="L442" i="2" s="1"/>
  <c r="J441" i="2"/>
  <c r="L441" i="2" s="1"/>
  <c r="J440" i="2"/>
  <c r="L440" i="2" s="1"/>
  <c r="J439" i="2"/>
  <c r="L439" i="2" s="1"/>
  <c r="J438" i="2"/>
  <c r="L438" i="2" s="1"/>
  <c r="J437" i="2"/>
  <c r="L437" i="2" s="1"/>
  <c r="J436" i="2"/>
  <c r="L436" i="2" s="1"/>
  <c r="J435" i="2"/>
  <c r="L435" i="2" s="1"/>
  <c r="J434" i="2"/>
  <c r="L434" i="2" s="1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J426" i="2"/>
  <c r="L426" i="2" s="1"/>
  <c r="J425" i="2"/>
  <c r="L425" i="2" s="1"/>
  <c r="J424" i="2"/>
  <c r="L424" i="2" s="1"/>
  <c r="J423" i="2"/>
  <c r="L423" i="2" s="1"/>
  <c r="J422" i="2"/>
  <c r="L422" i="2" s="1"/>
  <c r="J421" i="2"/>
  <c r="L421" i="2" s="1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J410" i="2"/>
  <c r="L410" i="2" s="1"/>
  <c r="J409" i="2"/>
  <c r="L409" i="2" s="1"/>
  <c r="J408" i="2"/>
  <c r="L408" i="2" s="1"/>
  <c r="J407" i="2"/>
  <c r="L407" i="2" s="1"/>
  <c r="J406" i="2"/>
  <c r="L406" i="2" s="1"/>
  <c r="J405" i="2"/>
  <c r="L405" i="2" s="1"/>
  <c r="J404" i="2"/>
  <c r="L404" i="2" s="1"/>
  <c r="J403" i="2"/>
  <c r="L403" i="2" s="1"/>
  <c r="J402" i="2"/>
  <c r="L402" i="2" s="1"/>
  <c r="J401" i="2"/>
  <c r="L401" i="2" s="1"/>
  <c r="J400" i="2"/>
  <c r="L400" i="2" s="1"/>
  <c r="J399" i="2"/>
  <c r="L399" i="2" s="1"/>
  <c r="J398" i="2"/>
  <c r="L398" i="2" s="1"/>
  <c r="J397" i="2"/>
  <c r="L397" i="2" s="1"/>
  <c r="J396" i="2"/>
  <c r="L396" i="2" s="1"/>
  <c r="J395" i="2"/>
  <c r="L395" i="2" s="1"/>
  <c r="J394" i="2"/>
  <c r="L394" i="2" s="1"/>
  <c r="J393" i="2"/>
  <c r="L393" i="2" s="1"/>
  <c r="J392" i="2"/>
  <c r="L392" i="2" s="1"/>
  <c r="J391" i="2"/>
  <c r="L391" i="2" s="1"/>
  <c r="J390" i="2"/>
  <c r="L390" i="2" s="1"/>
  <c r="J389" i="2"/>
  <c r="L389" i="2" s="1"/>
  <c r="J388" i="2"/>
  <c r="L388" i="2" s="1"/>
  <c r="J387" i="2"/>
  <c r="L387" i="2" s="1"/>
  <c r="J386" i="2"/>
  <c r="L386" i="2" s="1"/>
  <c r="J385" i="2"/>
  <c r="L385" i="2" s="1"/>
  <c r="J384" i="2"/>
  <c r="L384" i="2" s="1"/>
  <c r="J383" i="2"/>
  <c r="L383" i="2" s="1"/>
  <c r="J382" i="2"/>
  <c r="L382" i="2" s="1"/>
  <c r="J381" i="2"/>
  <c r="L381" i="2" s="1"/>
  <c r="J380" i="2"/>
  <c r="L380" i="2" s="1"/>
  <c r="J379" i="2"/>
  <c r="L379" i="2" s="1"/>
  <c r="J378" i="2"/>
  <c r="L378" i="2" s="1"/>
  <c r="J377" i="2"/>
  <c r="L377" i="2" s="1"/>
  <c r="J376" i="2"/>
  <c r="L376" i="2" s="1"/>
  <c r="J375" i="2"/>
  <c r="L375" i="2" s="1"/>
  <c r="J374" i="2"/>
  <c r="L374" i="2" s="1"/>
  <c r="J373" i="2"/>
  <c r="L373" i="2" s="1"/>
  <c r="J372" i="2"/>
  <c r="L372" i="2" s="1"/>
  <c r="J371" i="2"/>
  <c r="L371" i="2" s="1"/>
  <c r="J370" i="2"/>
  <c r="L370" i="2" s="1"/>
  <c r="J369" i="2"/>
  <c r="L369" i="2" s="1"/>
  <c r="J368" i="2"/>
  <c r="L368" i="2" s="1"/>
  <c r="J367" i="2"/>
  <c r="L367" i="2" s="1"/>
  <c r="J366" i="2"/>
  <c r="L366" i="2" s="1"/>
  <c r="J365" i="2"/>
  <c r="L365" i="2" s="1"/>
  <c r="J364" i="2"/>
  <c r="L364" i="2" s="1"/>
  <c r="J363" i="2"/>
  <c r="L363" i="2" s="1"/>
  <c r="J362" i="2"/>
  <c r="L362" i="2" s="1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J355" i="2"/>
  <c r="L355" i="2" s="1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J346" i="2"/>
  <c r="L346" i="2" s="1"/>
  <c r="J345" i="2"/>
  <c r="L345" i="2" s="1"/>
  <c r="J344" i="2"/>
  <c r="L344" i="2" s="1"/>
  <c r="J343" i="2"/>
  <c r="L343" i="2" s="1"/>
  <c r="J342" i="2"/>
  <c r="L342" i="2" s="1"/>
  <c r="J341" i="2"/>
  <c r="L341" i="2" s="1"/>
  <c r="J340" i="2"/>
  <c r="L340" i="2" s="1"/>
  <c r="J339" i="2"/>
  <c r="L339" i="2" s="1"/>
  <c r="J338" i="2"/>
  <c r="L338" i="2" s="1"/>
  <c r="J337" i="2"/>
  <c r="L337" i="2" s="1"/>
  <c r="J336" i="2"/>
  <c r="L336" i="2" s="1"/>
  <c r="J335" i="2"/>
  <c r="L335" i="2" s="1"/>
  <c r="J334" i="2"/>
  <c r="L334" i="2" s="1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J327" i="2"/>
  <c r="L327" i="2" s="1"/>
  <c r="J326" i="2"/>
  <c r="L326" i="2" s="1"/>
  <c r="J325" i="2"/>
  <c r="L325" i="2" s="1"/>
  <c r="J324" i="2"/>
  <c r="L324" i="2" s="1"/>
  <c r="J323" i="2"/>
  <c r="L323" i="2" s="1"/>
  <c r="J322" i="2"/>
  <c r="L322" i="2" s="1"/>
  <c r="J321" i="2"/>
  <c r="L321" i="2" s="1"/>
  <c r="J320" i="2"/>
  <c r="L320" i="2" s="1"/>
  <c r="J319" i="2"/>
  <c r="L319" i="2" s="1"/>
  <c r="J318" i="2"/>
  <c r="L318" i="2" s="1"/>
  <c r="J317" i="2"/>
  <c r="L317" i="2" s="1"/>
  <c r="J316" i="2"/>
  <c r="L316" i="2" s="1"/>
  <c r="J315" i="2"/>
  <c r="L315" i="2" s="1"/>
  <c r="J314" i="2"/>
  <c r="L314" i="2" s="1"/>
  <c r="J313" i="2"/>
  <c r="L313" i="2" s="1"/>
  <c r="J312" i="2"/>
  <c r="L312" i="2" s="1"/>
  <c r="J311" i="2"/>
  <c r="L311" i="2" s="1"/>
  <c r="J310" i="2"/>
  <c r="L310" i="2" s="1"/>
  <c r="J309" i="2"/>
  <c r="L309" i="2" s="1"/>
  <c r="J308" i="2"/>
  <c r="L308" i="2" s="1"/>
  <c r="J307" i="2"/>
  <c r="L307" i="2" s="1"/>
  <c r="J306" i="2"/>
  <c r="L306" i="2" s="1"/>
  <c r="J305" i="2"/>
  <c r="L305" i="2" s="1"/>
  <c r="J304" i="2"/>
  <c r="L304" i="2" s="1"/>
  <c r="J303" i="2"/>
  <c r="L303" i="2" s="1"/>
  <c r="J302" i="2"/>
  <c r="L302" i="2" s="1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J295" i="2"/>
  <c r="L295" i="2" s="1"/>
  <c r="J294" i="2"/>
  <c r="L294" i="2" s="1"/>
  <c r="J293" i="2"/>
  <c r="L293" i="2" s="1"/>
  <c r="J292" i="2"/>
  <c r="L292" i="2" s="1"/>
  <c r="J291" i="2"/>
  <c r="L291" i="2" s="1"/>
  <c r="J290" i="2"/>
  <c r="L290" i="2" s="1"/>
  <c r="J289" i="2"/>
  <c r="L289" i="2" s="1"/>
  <c r="J288" i="2"/>
  <c r="L288" i="2" s="1"/>
  <c r="J287" i="2"/>
  <c r="L287" i="2" s="1"/>
  <c r="J286" i="2"/>
  <c r="L286" i="2" s="1"/>
  <c r="J285" i="2"/>
  <c r="L285" i="2" s="1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L279" i="2" s="1"/>
  <c r="J278" i="2"/>
  <c r="L278" i="2" s="1"/>
  <c r="J277" i="2"/>
  <c r="L277" i="2" s="1"/>
  <c r="J276" i="2"/>
  <c r="L276" i="2" s="1"/>
  <c r="J275" i="2"/>
  <c r="L275" i="2" s="1"/>
  <c r="J274" i="2"/>
  <c r="L274" i="2" s="1"/>
  <c r="J273" i="2"/>
  <c r="L273" i="2" s="1"/>
  <c r="J272" i="2"/>
  <c r="L272" i="2" s="1"/>
  <c r="J271" i="2"/>
  <c r="L271" i="2" s="1"/>
  <c r="J270" i="2"/>
  <c r="L270" i="2" s="1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J263" i="2"/>
  <c r="L263" i="2" s="1"/>
  <c r="J262" i="2"/>
  <c r="L262" i="2" s="1"/>
  <c r="J261" i="2"/>
  <c r="L261" i="2" s="1"/>
  <c r="J260" i="2"/>
  <c r="L260" i="2" s="1"/>
  <c r="J259" i="2"/>
  <c r="L259" i="2" s="1"/>
  <c r="J258" i="2"/>
  <c r="L258" i="2" s="1"/>
  <c r="J257" i="2"/>
  <c r="L257" i="2" s="1"/>
  <c r="J256" i="2"/>
  <c r="L256" i="2" s="1"/>
  <c r="J255" i="2"/>
  <c r="L255" i="2" s="1"/>
  <c r="J254" i="2"/>
  <c r="L254" i="2" s="1"/>
  <c r="J253" i="2"/>
  <c r="L253" i="2" s="1"/>
  <c r="J252" i="2"/>
  <c r="L252" i="2" s="1"/>
  <c r="J251" i="2"/>
  <c r="L251" i="2" s="1"/>
  <c r="J250" i="2"/>
  <c r="L250" i="2" s="1"/>
  <c r="J249" i="2"/>
  <c r="L249" i="2" s="1"/>
  <c r="J248" i="2"/>
  <c r="L248" i="2" s="1"/>
  <c r="J247" i="2"/>
  <c r="L247" i="2" s="1"/>
  <c r="J246" i="2"/>
  <c r="L246" i="2" s="1"/>
  <c r="J245" i="2"/>
  <c r="L245" i="2" s="1"/>
  <c r="J244" i="2"/>
  <c r="L244" i="2" s="1"/>
  <c r="J243" i="2"/>
  <c r="L243" i="2" s="1"/>
  <c r="J242" i="2"/>
  <c r="L242" i="2" s="1"/>
  <c r="J241" i="2"/>
  <c r="L241" i="2" s="1"/>
  <c r="J240" i="2"/>
  <c r="L240" i="2" s="1"/>
  <c r="J239" i="2"/>
  <c r="L239" i="2" s="1"/>
  <c r="J238" i="2"/>
  <c r="L238" i="2" s="1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J231" i="2"/>
  <c r="L231" i="2" s="1"/>
  <c r="J230" i="2"/>
  <c r="L230" i="2" s="1"/>
  <c r="J229" i="2"/>
  <c r="L229" i="2" s="1"/>
  <c r="J228" i="2"/>
  <c r="L228" i="2" s="1"/>
  <c r="J227" i="2"/>
  <c r="L227" i="2" s="1"/>
  <c r="J226" i="2"/>
  <c r="L226" i="2" s="1"/>
  <c r="J225" i="2"/>
  <c r="L225" i="2" s="1"/>
  <c r="J224" i="2"/>
  <c r="L224" i="2" s="1"/>
  <c r="J223" i="2"/>
  <c r="L223" i="2" s="1"/>
  <c r="J222" i="2"/>
  <c r="L222" i="2" s="1"/>
  <c r="J221" i="2"/>
  <c r="L221" i="2" s="1"/>
  <c r="J220" i="2"/>
  <c r="L220" i="2" s="1"/>
  <c r="J219" i="2"/>
  <c r="L219" i="2" s="1"/>
  <c r="J218" i="2"/>
  <c r="L218" i="2" s="1"/>
  <c r="J217" i="2"/>
  <c r="L217" i="2" s="1"/>
  <c r="J216" i="2"/>
  <c r="L216" i="2" s="1"/>
  <c r="J215" i="2"/>
  <c r="L215" i="2" s="1"/>
  <c r="J214" i="2"/>
  <c r="L214" i="2" s="1"/>
  <c r="J213" i="2"/>
  <c r="L213" i="2" s="1"/>
  <c r="J212" i="2"/>
  <c r="L212" i="2" s="1"/>
  <c r="J211" i="2"/>
  <c r="L211" i="2" s="1"/>
  <c r="J210" i="2"/>
  <c r="L210" i="2" s="1"/>
  <c r="J209" i="2"/>
  <c r="L209" i="2" s="1"/>
  <c r="J208" i="2"/>
  <c r="L208" i="2" s="1"/>
  <c r="J207" i="2"/>
  <c r="L207" i="2" s="1"/>
  <c r="J206" i="2"/>
  <c r="L206" i="2" s="1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J199" i="2"/>
  <c r="L199" i="2" s="1"/>
  <c r="J198" i="2"/>
  <c r="L198" i="2" s="1"/>
  <c r="J197" i="2"/>
  <c r="L197" i="2" s="1"/>
  <c r="J196" i="2"/>
  <c r="L196" i="2" s="1"/>
  <c r="J195" i="2"/>
  <c r="L195" i="2" s="1"/>
  <c r="J194" i="2"/>
  <c r="L194" i="2" s="1"/>
  <c r="J193" i="2"/>
  <c r="L193" i="2" s="1"/>
  <c r="J192" i="2"/>
  <c r="L192" i="2" s="1"/>
  <c r="J191" i="2"/>
  <c r="L191" i="2" s="1"/>
  <c r="J190" i="2"/>
  <c r="L190" i="2" s="1"/>
  <c r="J189" i="2"/>
  <c r="L189" i="2" s="1"/>
  <c r="J188" i="2"/>
  <c r="L188" i="2" s="1"/>
  <c r="J187" i="2"/>
  <c r="L187" i="2" s="1"/>
  <c r="J186" i="2"/>
  <c r="L186" i="2" s="1"/>
  <c r="J185" i="2"/>
  <c r="L185" i="2" s="1"/>
  <c r="J184" i="2"/>
  <c r="L184" i="2" s="1"/>
  <c r="J183" i="2"/>
  <c r="L183" i="2" s="1"/>
  <c r="J182" i="2"/>
  <c r="L182" i="2" s="1"/>
  <c r="J181" i="2"/>
  <c r="L181" i="2" s="1"/>
  <c r="J180" i="2"/>
  <c r="L180" i="2" s="1"/>
  <c r="J179" i="2"/>
  <c r="L179" i="2" s="1"/>
  <c r="J178" i="2"/>
  <c r="L178" i="2" s="1"/>
  <c r="J177" i="2"/>
  <c r="L177" i="2" s="1"/>
  <c r="J176" i="2"/>
  <c r="L176" i="2" s="1"/>
  <c r="J175" i="2"/>
  <c r="L175" i="2" s="1"/>
  <c r="J174" i="2"/>
  <c r="L174" i="2" s="1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L164" i="2" s="1"/>
  <c r="J163" i="2"/>
  <c r="L163" i="2" s="1"/>
  <c r="J162" i="2"/>
  <c r="L162" i="2" s="1"/>
  <c r="J161" i="2"/>
  <c r="L161" i="2" s="1"/>
  <c r="J160" i="2"/>
  <c r="L160" i="2" s="1"/>
  <c r="J159" i="2"/>
  <c r="L159" i="2" s="1"/>
  <c r="J158" i="2"/>
  <c r="L158" i="2" s="1"/>
  <c r="J157" i="2"/>
  <c r="L157" i="2" s="1"/>
  <c r="J156" i="2"/>
  <c r="L156" i="2" s="1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J148" i="2"/>
  <c r="L148" i="2" s="1"/>
  <c r="J147" i="2"/>
  <c r="L147" i="2" s="1"/>
  <c r="J146" i="2"/>
  <c r="L146" i="2" s="1"/>
  <c r="J145" i="2"/>
  <c r="L145" i="2" s="1"/>
  <c r="J144" i="2"/>
  <c r="L144" i="2" s="1"/>
  <c r="J143" i="2"/>
  <c r="L143" i="2" s="1"/>
  <c r="J142" i="2"/>
  <c r="L142" i="2" s="1"/>
  <c r="J141" i="2"/>
  <c r="L141" i="2" s="1"/>
  <c r="J140" i="2"/>
  <c r="L140" i="2" s="1"/>
  <c r="J139" i="2"/>
  <c r="L139" i="2" s="1"/>
  <c r="J138" i="2"/>
  <c r="L138" i="2" s="1"/>
  <c r="J137" i="2"/>
  <c r="L137" i="2" s="1"/>
  <c r="J136" i="2"/>
  <c r="L136" i="2" s="1"/>
  <c r="J135" i="2"/>
  <c r="L135" i="2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J6" i="2"/>
  <c r="L6" i="2" s="1"/>
  <c r="J5" i="2"/>
  <c r="L5" i="2" s="1"/>
  <c r="J4" i="2"/>
  <c r="L4" i="2" s="1"/>
  <c r="J3" i="2"/>
  <c r="L3" i="2" s="1"/>
  <c r="H112" i="2"/>
  <c r="H110" i="2"/>
  <c r="H109" i="2"/>
  <c r="H108" i="2"/>
  <c r="H106" i="2"/>
  <c r="H105" i="2"/>
  <c r="H104" i="2"/>
  <c r="H102" i="2"/>
  <c r="H100" i="2"/>
  <c r="H98" i="2"/>
  <c r="H97" i="2"/>
  <c r="H96" i="2"/>
  <c r="H94" i="2"/>
  <c r="H93" i="2"/>
  <c r="H92" i="2"/>
  <c r="H90" i="2"/>
  <c r="H89" i="2"/>
  <c r="H88" i="2"/>
  <c r="H118" i="2"/>
  <c r="H116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7" i="2"/>
  <c r="H115" i="2"/>
  <c r="H114" i="2"/>
  <c r="H113" i="2"/>
  <c r="H111" i="2"/>
  <c r="H107" i="2"/>
  <c r="H103" i="2"/>
  <c r="H101" i="2"/>
  <c r="H99" i="2"/>
  <c r="H95" i="2"/>
  <c r="H91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AE17" i="17" l="1"/>
  <c r="AD18" i="17" s="1"/>
  <c r="O3036" i="15"/>
  <c r="O3032" i="15"/>
  <c r="O3028" i="15"/>
  <c r="O3024" i="15"/>
  <c r="O3020" i="15"/>
  <c r="O3016" i="15"/>
  <c r="O3012" i="15"/>
  <c r="O3008" i="15"/>
  <c r="O3004" i="15"/>
  <c r="O3000" i="15"/>
  <c r="O2996" i="15"/>
  <c r="O2992" i="15"/>
  <c r="O2988" i="15"/>
  <c r="O2984" i="15"/>
  <c r="O2980" i="15"/>
  <c r="O2976" i="15"/>
  <c r="O2972" i="15"/>
  <c r="O2968" i="15"/>
  <c r="O2964" i="15"/>
  <c r="O2960" i="15"/>
  <c r="O2956" i="15"/>
  <c r="O2952" i="15"/>
  <c r="O2948" i="15"/>
  <c r="O2944" i="15"/>
  <c r="O2940" i="15"/>
  <c r="O2936" i="15"/>
  <c r="O2932" i="15"/>
  <c r="O2928" i="15"/>
  <c r="O2924" i="15"/>
  <c r="O2920" i="15"/>
  <c r="O2916" i="15"/>
  <c r="O2912" i="15"/>
  <c r="O2908" i="15"/>
  <c r="O2904" i="15"/>
  <c r="O2900" i="15"/>
  <c r="O2896" i="15"/>
  <c r="O2892" i="15"/>
  <c r="O2888" i="15"/>
  <c r="O2884" i="15"/>
  <c r="O2880" i="15"/>
  <c r="O2876" i="15"/>
  <c r="O2872" i="15"/>
  <c r="O2868" i="15"/>
  <c r="O2864" i="15"/>
  <c r="O2860" i="15"/>
  <c r="O2856" i="15"/>
  <c r="O2852" i="15"/>
  <c r="O2848" i="15"/>
  <c r="O2844" i="15"/>
  <c r="O2840" i="15"/>
  <c r="O2836" i="15"/>
  <c r="O2832" i="15"/>
  <c r="O2828" i="15"/>
  <c r="O2824" i="15"/>
  <c r="O2820" i="15"/>
  <c r="O2816" i="15"/>
  <c r="O2812" i="15"/>
  <c r="O2808" i="15"/>
  <c r="O2804" i="15"/>
  <c r="O2800" i="15"/>
  <c r="O2796" i="15"/>
  <c r="O2792" i="15"/>
  <c r="O2788" i="15"/>
  <c r="O2784" i="15"/>
  <c r="O2780" i="15"/>
  <c r="O2776" i="15"/>
  <c r="O2772" i="15"/>
  <c r="O2768" i="15"/>
  <c r="O2764" i="15"/>
  <c r="O2760" i="15"/>
  <c r="O2756" i="15"/>
  <c r="O2752" i="15"/>
  <c r="O2748" i="15"/>
  <c r="O2744" i="15"/>
  <c r="O2740" i="15"/>
  <c r="O2736" i="15"/>
  <c r="O2732" i="15"/>
  <c r="O2728" i="15"/>
  <c r="O2724" i="15"/>
  <c r="O2720" i="15"/>
  <c r="O2716" i="15"/>
  <c r="O2712" i="15"/>
  <c r="O2708" i="15"/>
  <c r="O2704" i="15"/>
  <c r="O2700" i="15"/>
  <c r="O2696" i="15"/>
  <c r="O2692" i="15"/>
  <c r="O2688" i="15"/>
  <c r="O2684" i="15"/>
  <c r="O2680" i="15"/>
  <c r="O2676" i="15"/>
  <c r="O2672" i="15"/>
  <c r="O2668" i="15"/>
  <c r="O2664" i="15"/>
  <c r="O2660" i="15"/>
  <c r="O2656" i="15"/>
  <c r="O2652" i="15"/>
  <c r="O2648" i="15"/>
  <c r="O2644" i="15"/>
  <c r="O2640" i="15"/>
  <c r="O2636" i="15"/>
  <c r="O2632" i="15"/>
  <c r="O2628" i="15"/>
  <c r="O2624" i="15"/>
  <c r="O2620" i="15"/>
  <c r="O2616" i="15"/>
  <c r="O2612" i="15"/>
  <c r="O2608" i="15"/>
  <c r="O2604" i="15"/>
  <c r="O2600" i="15"/>
  <c r="O2596" i="15"/>
  <c r="O2592" i="15"/>
  <c r="O2588" i="15"/>
  <c r="O2584" i="15"/>
  <c r="O2580" i="15"/>
  <c r="O2576" i="15"/>
  <c r="O2572" i="15"/>
  <c r="O2568" i="15"/>
  <c r="O2564" i="15"/>
  <c r="O2560" i="15"/>
  <c r="O2556" i="15"/>
  <c r="O2552" i="15"/>
  <c r="O2548" i="15"/>
  <c r="O2544" i="15"/>
  <c r="O2540" i="15"/>
  <c r="O2536" i="15"/>
  <c r="O2532" i="15"/>
  <c r="O2528" i="15"/>
  <c r="O2524" i="15"/>
  <c r="O2520" i="15"/>
  <c r="O2516" i="15"/>
  <c r="O2512" i="15"/>
  <c r="O2508" i="15"/>
  <c r="O2504" i="15"/>
  <c r="O2500" i="15"/>
  <c r="O2496" i="15"/>
  <c r="O2492" i="15"/>
  <c r="O2488" i="15"/>
  <c r="O2484" i="15"/>
  <c r="O2480" i="15"/>
  <c r="O2476" i="15"/>
  <c r="O2472" i="15"/>
  <c r="O2468" i="15"/>
  <c r="O2464" i="15"/>
  <c r="O2460" i="15"/>
  <c r="O2456" i="15"/>
  <c r="O2452" i="15"/>
  <c r="O2448" i="15"/>
  <c r="O2444" i="15"/>
  <c r="O2440" i="15"/>
  <c r="O2436" i="15"/>
  <c r="O2432" i="15"/>
  <c r="O2428" i="15"/>
  <c r="O2424" i="15"/>
  <c r="O2420" i="15"/>
  <c r="O2416" i="15"/>
  <c r="O2412" i="15"/>
  <c r="O2408" i="15"/>
  <c r="O2404" i="15"/>
  <c r="O2400" i="15"/>
  <c r="O2396" i="15"/>
  <c r="O2392" i="15"/>
  <c r="O2388" i="15"/>
  <c r="O2384" i="15"/>
  <c r="O2380" i="15"/>
  <c r="O2376" i="15"/>
  <c r="O2372" i="15"/>
  <c r="O2368" i="15"/>
  <c r="O2364" i="15"/>
  <c r="O2360" i="15"/>
  <c r="O2356" i="15"/>
  <c r="O2352" i="15"/>
  <c r="O2348" i="15"/>
  <c r="O2344" i="15"/>
  <c r="O2340" i="15"/>
  <c r="O2336" i="15"/>
  <c r="O2332" i="15"/>
  <c r="O2328" i="15"/>
  <c r="O2324" i="15"/>
  <c r="O2320" i="15"/>
  <c r="O2316" i="15"/>
  <c r="O2312" i="15"/>
  <c r="O2308" i="15"/>
  <c r="O2304" i="15"/>
  <c r="O2300" i="15"/>
  <c r="O2296" i="15"/>
  <c r="O2292" i="15"/>
  <c r="O2288" i="15"/>
  <c r="O2284" i="15"/>
  <c r="O2280" i="15"/>
  <c r="O2276" i="15"/>
  <c r="O2272" i="15"/>
  <c r="O2268" i="15"/>
  <c r="O2264" i="15"/>
  <c r="O2260" i="15"/>
  <c r="O2256" i="15"/>
  <c r="O2252" i="15"/>
  <c r="O2248" i="15"/>
  <c r="O2244" i="15"/>
  <c r="O2240" i="15"/>
  <c r="O2236" i="15"/>
  <c r="O2232" i="15"/>
  <c r="O2228" i="15"/>
  <c r="O2224" i="15"/>
  <c r="O2220" i="15"/>
  <c r="O2216" i="15"/>
  <c r="O2212" i="15"/>
  <c r="O2208" i="15"/>
  <c r="O2204" i="15"/>
  <c r="O2200" i="15"/>
  <c r="O2196" i="15"/>
  <c r="O2192" i="15"/>
  <c r="O2188" i="15"/>
  <c r="O2184" i="15"/>
  <c r="O2180" i="15"/>
  <c r="O2176" i="15"/>
  <c r="O2172" i="15"/>
  <c r="O2168" i="15"/>
  <c r="O2164" i="15"/>
  <c r="O2160" i="15"/>
  <c r="O2156" i="15"/>
  <c r="O2152" i="15"/>
  <c r="O2148" i="15"/>
  <c r="O2144" i="15"/>
  <c r="O2140" i="15"/>
  <c r="O2136" i="15"/>
  <c r="O2132" i="15"/>
  <c r="O2128" i="15"/>
  <c r="O2124" i="15"/>
  <c r="O2120" i="15"/>
  <c r="O2116" i="15"/>
  <c r="O2112" i="15"/>
  <c r="O2108" i="15"/>
  <c r="O2104" i="15"/>
  <c r="O2100" i="15"/>
  <c r="O2096" i="15"/>
  <c r="O2092" i="15"/>
  <c r="O2088" i="15"/>
  <c r="O2084" i="15"/>
  <c r="O2080" i="15"/>
  <c r="O2076" i="15"/>
  <c r="O2072" i="15"/>
  <c r="O2068" i="15"/>
  <c r="O2064" i="15"/>
  <c r="O2060" i="15"/>
  <c r="O2056" i="15"/>
  <c r="O2052" i="15"/>
  <c r="O2048" i="15"/>
  <c r="O2044" i="15"/>
  <c r="O2040" i="15"/>
  <c r="O2036" i="15"/>
  <c r="O2032" i="15"/>
  <c r="O2028" i="15"/>
  <c r="O2024" i="15"/>
  <c r="O2020" i="15"/>
  <c r="O2016" i="15"/>
  <c r="O2012" i="15"/>
  <c r="O2008" i="15"/>
  <c r="O2004" i="15"/>
  <c r="O2000" i="15"/>
  <c r="O1996" i="15"/>
  <c r="O1992" i="15"/>
  <c r="O1988" i="15"/>
  <c r="O1984" i="15"/>
  <c r="O1980" i="15"/>
  <c r="O1976" i="15"/>
  <c r="O1972" i="15"/>
  <c r="O1968" i="15"/>
  <c r="O1964" i="15"/>
  <c r="O1960" i="15"/>
  <c r="O1956" i="15"/>
  <c r="O1952" i="15"/>
  <c r="O1948" i="15"/>
  <c r="O1944" i="15"/>
  <c r="O1940" i="15"/>
  <c r="O1936" i="15"/>
  <c r="O1932" i="15"/>
  <c r="O1928" i="15"/>
  <c r="O1924" i="15"/>
  <c r="O1920" i="15"/>
  <c r="O1916" i="15"/>
  <c r="O1912" i="15"/>
  <c r="O1908" i="15"/>
  <c r="O1904" i="15"/>
  <c r="O1900" i="15"/>
  <c r="O1896" i="15"/>
  <c r="O1892" i="15"/>
  <c r="O1888" i="15"/>
  <c r="O1884" i="15"/>
  <c r="O1880" i="15"/>
  <c r="O1876" i="15"/>
  <c r="O1872" i="15"/>
  <c r="O1868" i="15"/>
  <c r="O1864" i="15"/>
  <c r="O1860" i="15"/>
  <c r="O1856" i="15"/>
  <c r="O1852" i="15"/>
  <c r="O1848" i="15"/>
  <c r="O1844" i="15"/>
  <c r="O1840" i="15"/>
  <c r="O1836" i="15"/>
  <c r="O1832" i="15"/>
  <c r="O1828" i="15"/>
  <c r="O1824" i="15"/>
  <c r="O1820" i="15"/>
  <c r="O1816" i="15"/>
  <c r="O1812" i="15"/>
  <c r="O1808" i="15"/>
  <c r="O1804" i="15"/>
  <c r="O1800" i="15"/>
  <c r="O1796" i="15"/>
  <c r="O1792" i="15"/>
  <c r="O1788" i="15"/>
  <c r="O1784" i="15"/>
  <c r="O1780" i="15"/>
  <c r="O1776" i="15"/>
  <c r="O1772" i="15"/>
  <c r="O1768" i="15"/>
  <c r="O1764" i="15"/>
  <c r="O1760" i="15"/>
  <c r="O1756" i="15"/>
  <c r="O1752" i="15"/>
  <c r="O1748" i="15"/>
  <c r="O1744" i="15"/>
  <c r="O1740" i="15"/>
  <c r="O1736" i="15"/>
  <c r="O1732" i="15"/>
  <c r="O1728" i="15"/>
  <c r="O1724" i="15"/>
  <c r="O1720" i="15"/>
  <c r="O1716" i="15"/>
  <c r="O1712" i="15"/>
  <c r="O1708" i="15"/>
  <c r="O1704" i="15"/>
  <c r="O1700" i="15"/>
  <c r="O1696" i="15"/>
  <c r="O1692" i="15"/>
  <c r="O1688" i="15"/>
  <c r="O1684" i="15"/>
  <c r="O1680" i="15"/>
  <c r="O1676" i="15"/>
  <c r="O1672" i="15"/>
  <c r="O1668" i="15"/>
  <c r="O1664" i="15"/>
  <c r="O1660" i="15"/>
  <c r="O1656" i="15"/>
  <c r="O1652" i="15"/>
  <c r="O1648" i="15"/>
  <c r="O1644" i="15"/>
  <c r="O1640" i="15"/>
  <c r="O1636" i="15"/>
  <c r="O1632" i="15"/>
  <c r="O1628" i="15"/>
  <c r="O1624" i="15"/>
  <c r="O1620" i="15"/>
  <c r="O1616" i="15"/>
  <c r="O1612" i="15"/>
  <c r="O1608" i="15"/>
  <c r="O1604" i="15"/>
  <c r="O1600" i="15"/>
  <c r="O1596" i="15"/>
  <c r="O1592" i="15"/>
  <c r="O1588" i="15"/>
  <c r="O1584" i="15"/>
  <c r="O1580" i="15"/>
  <c r="O1576" i="15"/>
  <c r="O1572" i="15"/>
  <c r="O1568" i="15"/>
  <c r="O1564" i="15"/>
  <c r="O1560" i="15"/>
  <c r="O1556" i="15"/>
  <c r="O1552" i="15"/>
  <c r="O1548" i="15"/>
  <c r="O1544" i="15"/>
  <c r="O1540" i="15"/>
  <c r="O1536" i="15"/>
  <c r="O1532" i="15"/>
  <c r="O1528" i="15"/>
  <c r="O1524" i="15"/>
  <c r="O1520" i="15"/>
  <c r="O1516" i="15"/>
  <c r="O1512" i="15"/>
  <c r="O1508" i="15"/>
  <c r="O1504" i="15"/>
  <c r="O1500" i="15"/>
  <c r="O1496" i="15"/>
  <c r="O1492" i="15"/>
  <c r="O1488" i="15"/>
  <c r="O1484" i="15"/>
  <c r="O1480" i="15"/>
  <c r="O1476" i="15"/>
  <c r="O1472" i="15"/>
  <c r="O1468" i="15"/>
  <c r="O1464" i="15"/>
  <c r="O1460" i="15"/>
  <c r="O1456" i="15"/>
  <c r="O1452" i="15"/>
  <c r="O1448" i="15"/>
  <c r="O1444" i="15"/>
  <c r="O1440" i="15"/>
  <c r="O1436" i="15"/>
  <c r="O1432" i="15"/>
  <c r="O1428" i="15"/>
  <c r="O1424" i="15"/>
  <c r="O1420" i="15"/>
  <c r="O1416" i="15"/>
  <c r="O1412" i="15"/>
  <c r="O1408" i="15"/>
  <c r="O1404" i="15"/>
  <c r="O1400" i="15"/>
  <c r="O1396" i="15"/>
  <c r="O1392" i="15"/>
  <c r="O1388" i="15"/>
  <c r="O1384" i="15"/>
  <c r="O1380" i="15"/>
  <c r="O1376" i="15"/>
  <c r="O1372" i="15"/>
  <c r="O1368" i="15"/>
  <c r="O1364" i="15"/>
  <c r="O1360" i="15"/>
  <c r="O1356" i="15"/>
  <c r="O1352" i="15"/>
  <c r="O1348" i="15"/>
  <c r="O1344" i="15"/>
  <c r="O1340" i="15"/>
  <c r="O1336" i="15"/>
  <c r="O1332" i="15"/>
  <c r="O1328" i="15"/>
  <c r="O1324" i="15"/>
  <c r="O1320" i="15"/>
  <c r="O1316" i="15"/>
  <c r="O1312" i="15"/>
  <c r="O1308" i="15"/>
  <c r="O1304" i="15"/>
  <c r="O1300" i="15"/>
  <c r="O1296" i="15"/>
  <c r="O1292" i="15"/>
  <c r="O1288" i="15"/>
  <c r="O1284" i="15"/>
  <c r="O1280" i="15"/>
  <c r="O1276" i="15"/>
  <c r="O1272" i="15"/>
  <c r="O1268" i="15"/>
  <c r="O1264" i="15"/>
  <c r="O1260" i="15"/>
  <c r="O1256" i="15"/>
  <c r="O1252" i="15"/>
  <c r="O1248" i="15"/>
  <c r="O1244" i="15"/>
  <c r="O1240" i="15"/>
  <c r="O1236" i="15"/>
  <c r="O1232" i="15"/>
  <c r="O1228" i="15"/>
  <c r="O1224" i="15"/>
  <c r="O1220" i="15"/>
  <c r="O1216" i="15"/>
  <c r="O1212" i="15"/>
  <c r="O1208" i="15"/>
  <c r="O1204" i="15"/>
  <c r="O1200" i="15"/>
  <c r="O1196" i="15"/>
  <c r="O1192" i="15"/>
  <c r="O1188" i="15"/>
  <c r="O1184" i="15"/>
  <c r="O1180" i="15"/>
  <c r="O1176" i="15"/>
  <c r="O1172" i="15"/>
  <c r="O1168" i="15"/>
  <c r="O1164" i="15"/>
  <c r="O1160" i="15"/>
  <c r="O1156" i="15"/>
  <c r="O1152" i="15"/>
  <c r="O1148" i="15"/>
  <c r="O1144" i="15"/>
  <c r="O1140" i="15"/>
  <c r="O1136" i="15"/>
  <c r="O1132" i="15"/>
  <c r="O1128" i="15"/>
  <c r="O1124" i="15"/>
  <c r="O1120" i="15"/>
  <c r="O1116" i="15"/>
  <c r="O1112" i="15"/>
  <c r="O1108" i="15"/>
  <c r="O1104" i="15"/>
  <c r="O1100" i="15"/>
  <c r="O1096" i="15"/>
  <c r="O1092" i="15"/>
  <c r="O1088" i="15"/>
  <c r="O1084" i="15"/>
  <c r="O1080" i="15"/>
  <c r="O1076" i="15"/>
  <c r="O1072" i="15"/>
  <c r="O1068" i="15"/>
  <c r="O1064" i="15"/>
  <c r="O1060" i="15"/>
  <c r="O1056" i="15"/>
  <c r="O1052" i="15"/>
  <c r="O1048" i="15"/>
  <c r="O1044" i="15"/>
  <c r="O1040" i="15"/>
  <c r="O1036" i="15"/>
  <c r="O1032" i="15"/>
  <c r="O1028" i="15"/>
  <c r="O1024" i="15"/>
  <c r="O1020" i="15"/>
  <c r="O1016" i="15"/>
  <c r="O1012" i="15"/>
  <c r="O1008" i="15"/>
  <c r="O1004" i="15"/>
  <c r="O1000" i="15"/>
  <c r="O996" i="15"/>
  <c r="O992" i="15"/>
  <c r="O988" i="15"/>
  <c r="O984" i="15"/>
  <c r="O980" i="15"/>
  <c r="O976" i="15"/>
  <c r="O972" i="15"/>
  <c r="O968" i="15"/>
  <c r="O964" i="15"/>
  <c r="O960" i="15"/>
  <c r="O956" i="15"/>
  <c r="O952" i="15"/>
  <c r="O948" i="15"/>
  <c r="O944" i="15"/>
  <c r="O940" i="15"/>
  <c r="O936" i="15"/>
  <c r="O932" i="15"/>
  <c r="O928" i="15"/>
  <c r="O924" i="15"/>
  <c r="O920" i="15"/>
  <c r="O916" i="15"/>
  <c r="O912" i="15"/>
  <c r="O908" i="15"/>
  <c r="O900" i="15"/>
  <c r="O896" i="15"/>
  <c r="O892" i="15"/>
  <c r="O888" i="15"/>
  <c r="O884" i="15"/>
  <c r="O880" i="15"/>
  <c r="O876" i="15"/>
  <c r="O872" i="15"/>
  <c r="O868" i="15"/>
  <c r="O864" i="15"/>
  <c r="O860" i="15"/>
  <c r="O856" i="15"/>
  <c r="O852" i="15"/>
  <c r="O848" i="15"/>
  <c r="O844" i="15"/>
  <c r="O840" i="15"/>
  <c r="O836" i="15"/>
  <c r="O832" i="15"/>
  <c r="O828" i="15"/>
  <c r="O824" i="15"/>
  <c r="O820" i="15"/>
  <c r="O816" i="15"/>
  <c r="O812" i="15"/>
  <c r="O808" i="15"/>
  <c r="O804" i="15"/>
  <c r="O800" i="15"/>
  <c r="O796" i="15"/>
  <c r="O792" i="15"/>
  <c r="O788" i="15"/>
  <c r="O784" i="15"/>
  <c r="O780" i="15"/>
  <c r="O776" i="15"/>
  <c r="O772" i="15"/>
  <c r="O768" i="15"/>
  <c r="O764" i="15"/>
  <c r="O760" i="15"/>
  <c r="O756" i="15"/>
  <c r="O752" i="15"/>
  <c r="O748" i="15"/>
  <c r="O744" i="15"/>
  <c r="O740" i="15"/>
  <c r="O736" i="15"/>
  <c r="O732" i="15"/>
  <c r="O728" i="15"/>
  <c r="O724" i="15"/>
  <c r="O720" i="15"/>
  <c r="O716" i="15"/>
  <c r="O712" i="15"/>
  <c r="O708" i="15"/>
  <c r="O704" i="15"/>
  <c r="O700" i="15"/>
  <c r="O696" i="15"/>
  <c r="O692" i="15"/>
  <c r="O688" i="15"/>
  <c r="O684" i="15"/>
  <c r="O680" i="15"/>
  <c r="O676" i="15"/>
  <c r="O672" i="15"/>
  <c r="O668" i="15"/>
  <c r="O664" i="15"/>
  <c r="O660" i="15"/>
  <c r="O656" i="15"/>
  <c r="O652" i="15"/>
  <c r="O648" i="15"/>
  <c r="O644" i="15"/>
  <c r="O640" i="15"/>
  <c r="O636" i="15"/>
  <c r="O632" i="15"/>
  <c r="O628" i="15"/>
  <c r="O624" i="15"/>
  <c r="O620" i="15"/>
  <c r="O616" i="15"/>
  <c r="O612" i="15"/>
  <c r="O608" i="15"/>
  <c r="O604" i="15"/>
  <c r="O600" i="15"/>
  <c r="O596" i="15"/>
  <c r="O592" i="15"/>
  <c r="O588" i="15"/>
  <c r="O584" i="15"/>
  <c r="O580" i="15"/>
  <c r="O576" i="15"/>
  <c r="O572" i="15"/>
  <c r="O568" i="15"/>
  <c r="O564" i="15"/>
  <c r="O560" i="15"/>
  <c r="O556" i="15"/>
  <c r="O552" i="15"/>
  <c r="O548" i="15"/>
  <c r="O544" i="15"/>
  <c r="O540" i="15"/>
  <c r="O536" i="15"/>
  <c r="O532" i="15"/>
  <c r="O528" i="15"/>
  <c r="O524" i="15"/>
  <c r="O520" i="15"/>
  <c r="O516" i="15"/>
  <c r="O512" i="15"/>
  <c r="O508" i="15"/>
  <c r="O504" i="15"/>
  <c r="O500" i="15"/>
  <c r="O496" i="15"/>
  <c r="O492" i="15"/>
  <c r="O488" i="15"/>
  <c r="O484" i="15"/>
  <c r="O480" i="15"/>
  <c r="O476" i="15"/>
  <c r="O472" i="15"/>
  <c r="O468" i="15"/>
  <c r="O464" i="15"/>
  <c r="O460" i="15"/>
  <c r="O456" i="15"/>
  <c r="O452" i="15"/>
  <c r="O448" i="15"/>
  <c r="O444" i="15"/>
  <c r="O440" i="15"/>
  <c r="O436" i="15"/>
  <c r="O432" i="15"/>
  <c r="O428" i="15"/>
  <c r="O424" i="15"/>
  <c r="O420" i="15"/>
  <c r="O416" i="15"/>
  <c r="O412" i="15"/>
  <c r="O408" i="15"/>
  <c r="O404" i="15"/>
  <c r="O400" i="15"/>
  <c r="O3035" i="15"/>
  <c r="O3031" i="15"/>
  <c r="O3027" i="15"/>
  <c r="O3023" i="15"/>
  <c r="O3019" i="15"/>
  <c r="O3015" i="15"/>
  <c r="O3011" i="15"/>
  <c r="O3007" i="15"/>
  <c r="O3003" i="15"/>
  <c r="O2999" i="15"/>
  <c r="O2995" i="15"/>
  <c r="O2991" i="15"/>
  <c r="O2987" i="15"/>
  <c r="O2983" i="15"/>
  <c r="O2979" i="15"/>
  <c r="O2975" i="15"/>
  <c r="O2971" i="15"/>
  <c r="O2967" i="15"/>
  <c r="O2963" i="15"/>
  <c r="O2959" i="15"/>
  <c r="O2955" i="15"/>
  <c r="O2951" i="15"/>
  <c r="O2947" i="15"/>
  <c r="O2943" i="15"/>
  <c r="O2939" i="15"/>
  <c r="O2935" i="15"/>
  <c r="O2931" i="15"/>
  <c r="O2927" i="15"/>
  <c r="O2923" i="15"/>
  <c r="O2919" i="15"/>
  <c r="O2915" i="15"/>
  <c r="O2911" i="15"/>
  <c r="O2907" i="15"/>
  <c r="O2903" i="15"/>
  <c r="O2899" i="15"/>
  <c r="O2895" i="15"/>
  <c r="O2891" i="15"/>
  <c r="O2887" i="15"/>
  <c r="O2883" i="15"/>
  <c r="O2879" i="15"/>
  <c r="O2875" i="15"/>
  <c r="O2871" i="15"/>
  <c r="O2867" i="15"/>
  <c r="O2863" i="15"/>
  <c r="O2859" i="15"/>
  <c r="O2855" i="15"/>
  <c r="O2851" i="15"/>
  <c r="O2847" i="15"/>
  <c r="O2843" i="15"/>
  <c r="O2839" i="15"/>
  <c r="O2835" i="15"/>
  <c r="O2831" i="15"/>
  <c r="O2827" i="15"/>
  <c r="O2823" i="15"/>
  <c r="O2819" i="15"/>
  <c r="O2815" i="15"/>
  <c r="O2811" i="15"/>
  <c r="O2807" i="15"/>
  <c r="O2803" i="15"/>
  <c r="O2799" i="15"/>
  <c r="O2795" i="15"/>
  <c r="O2791" i="15"/>
  <c r="O2787" i="15"/>
  <c r="O2783" i="15"/>
  <c r="O2779" i="15"/>
  <c r="O2775" i="15"/>
  <c r="O2771" i="15"/>
  <c r="O2767" i="15"/>
  <c r="O2763" i="15"/>
  <c r="O2759" i="15"/>
  <c r="O2755" i="15"/>
  <c r="O2751" i="15"/>
  <c r="O2747" i="15"/>
  <c r="O2743" i="15"/>
  <c r="O2739" i="15"/>
  <c r="O2735" i="15"/>
  <c r="O2731" i="15"/>
  <c r="O2727" i="15"/>
  <c r="O2723" i="15"/>
  <c r="O3" i="15"/>
  <c r="O3034" i="15"/>
  <c r="O3030" i="15"/>
  <c r="O3026" i="15"/>
  <c r="O3022" i="15"/>
  <c r="O3018" i="15"/>
  <c r="O3014" i="15"/>
  <c r="O3010" i="15"/>
  <c r="O3006" i="15"/>
  <c r="O3002" i="15"/>
  <c r="O2998" i="15"/>
  <c r="O2994" i="15"/>
  <c r="O2990" i="15"/>
  <c r="O2986" i="15"/>
  <c r="O2982" i="15"/>
  <c r="O2978" i="15"/>
  <c r="O2974" i="15"/>
  <c r="O2970" i="15"/>
  <c r="O2966" i="15"/>
  <c r="O2962" i="15"/>
  <c r="O2958" i="15"/>
  <c r="O2954" i="15"/>
  <c r="O2950" i="15"/>
  <c r="O2946" i="15"/>
  <c r="O2942" i="15"/>
  <c r="O2938" i="15"/>
  <c r="O2934" i="15"/>
  <c r="O2930" i="15"/>
  <c r="O2926" i="15"/>
  <c r="O2922" i="15"/>
  <c r="O2918" i="15"/>
  <c r="O2914" i="15"/>
  <c r="O2910" i="15"/>
  <c r="O2906" i="15"/>
  <c r="O2902" i="15"/>
  <c r="O2898" i="15"/>
  <c r="O2894" i="15"/>
  <c r="O2890" i="15"/>
  <c r="O2886" i="15"/>
  <c r="O2882" i="15"/>
  <c r="O2878" i="15"/>
  <c r="O2874" i="15"/>
  <c r="O2870" i="15"/>
  <c r="O2866" i="15"/>
  <c r="O2862" i="15"/>
  <c r="O2858" i="15"/>
  <c r="O2854" i="15"/>
  <c r="O2850" i="15"/>
  <c r="O2846" i="15"/>
  <c r="O2842" i="15"/>
  <c r="O2838" i="15"/>
  <c r="O2834" i="15"/>
  <c r="O2830" i="15"/>
  <c r="O2826" i="15"/>
  <c r="O2822" i="15"/>
  <c r="O2818" i="15"/>
  <c r="O2814" i="15"/>
  <c r="O2810" i="15"/>
  <c r="O2806" i="15"/>
  <c r="O2802" i="15"/>
  <c r="O2798" i="15"/>
  <c r="O2794" i="15"/>
  <c r="O2790" i="15"/>
  <c r="O2786" i="15"/>
  <c r="O2782" i="15"/>
  <c r="O2778" i="15"/>
  <c r="O2774" i="15"/>
  <c r="O2770" i="15"/>
  <c r="O2766" i="15"/>
  <c r="O2762" i="15"/>
  <c r="O2758" i="15"/>
  <c r="O2754" i="15"/>
  <c r="O2750" i="15"/>
  <c r="O2746" i="15"/>
  <c r="O2742" i="15"/>
  <c r="O2738" i="15"/>
  <c r="O2734" i="15"/>
  <c r="O2730" i="15"/>
  <c r="O2726" i="15"/>
  <c r="O3037" i="15"/>
  <c r="O3033" i="15"/>
  <c r="O3029" i="15"/>
  <c r="O3025" i="15"/>
  <c r="O3021" i="15"/>
  <c r="O3017" i="15"/>
  <c r="O3013" i="15"/>
  <c r="O3009" i="15"/>
  <c r="O3005" i="15"/>
  <c r="O3001" i="15"/>
  <c r="O2997" i="15"/>
  <c r="O2993" i="15"/>
  <c r="O2989" i="15"/>
  <c r="O2985" i="15"/>
  <c r="O2981" i="15"/>
  <c r="O2977" i="15"/>
  <c r="O2973" i="15"/>
  <c r="O2969" i="15"/>
  <c r="O2965" i="15"/>
  <c r="O2961" i="15"/>
  <c r="O2957" i="15"/>
  <c r="O2953" i="15"/>
  <c r="O2949" i="15"/>
  <c r="O2945" i="15"/>
  <c r="O2941" i="15"/>
  <c r="O2937" i="15"/>
  <c r="O2933" i="15"/>
  <c r="O2929" i="15"/>
  <c r="O2925" i="15"/>
  <c r="O2921" i="15"/>
  <c r="O2917" i="15"/>
  <c r="O2913" i="15"/>
  <c r="O2909" i="15"/>
  <c r="O2905" i="15"/>
  <c r="O2901" i="15"/>
  <c r="O2897" i="15"/>
  <c r="O2893" i="15"/>
  <c r="O2889" i="15"/>
  <c r="O2885" i="15"/>
  <c r="O2881" i="15"/>
  <c r="O2877" i="15"/>
  <c r="O2873" i="15"/>
  <c r="O2869" i="15"/>
  <c r="O2865" i="15"/>
  <c r="O2861" i="15"/>
  <c r="O2857" i="15"/>
  <c r="O2853" i="15"/>
  <c r="O2849" i="15"/>
  <c r="O2845" i="15"/>
  <c r="O2841" i="15"/>
  <c r="O2837" i="15"/>
  <c r="O2833" i="15"/>
  <c r="O2829" i="15"/>
  <c r="O2825" i="15"/>
  <c r="O2821" i="15"/>
  <c r="O2817" i="15"/>
  <c r="O2813" i="15"/>
  <c r="O2809" i="15"/>
  <c r="O2805" i="15"/>
  <c r="O2801" i="15"/>
  <c r="O2797" i="15"/>
  <c r="O2793" i="15"/>
  <c r="O2789" i="15"/>
  <c r="O2785" i="15"/>
  <c r="O2781" i="15"/>
  <c r="O2777" i="15"/>
  <c r="O2773" i="15"/>
  <c r="O2769" i="15"/>
  <c r="O2765" i="15"/>
  <c r="O2761" i="15"/>
  <c r="O2757" i="15"/>
  <c r="O2753" i="15"/>
  <c r="O2749" i="15"/>
  <c r="O2745" i="15"/>
  <c r="O2741" i="15"/>
  <c r="O2737" i="15"/>
  <c r="O2733" i="15"/>
  <c r="O2729" i="15"/>
  <c r="O2725" i="15"/>
  <c r="O2721" i="15"/>
  <c r="O2717" i="15"/>
  <c r="O2713" i="15"/>
  <c r="O2709" i="15"/>
  <c r="O2705" i="15"/>
  <c r="O2701" i="15"/>
  <c r="O2697" i="15"/>
  <c r="O2693" i="15"/>
  <c r="O2689" i="15"/>
  <c r="O2685" i="15"/>
  <c r="O2681" i="15"/>
  <c r="O2677" i="15"/>
  <c r="O2673" i="15"/>
  <c r="O2669" i="15"/>
  <c r="O2665" i="15"/>
  <c r="O2661" i="15"/>
  <c r="O2657" i="15"/>
  <c r="O2653" i="15"/>
  <c r="O2649" i="15"/>
  <c r="O2645" i="15"/>
  <c r="O2641" i="15"/>
  <c r="O2637" i="15"/>
  <c r="O2633" i="15"/>
  <c r="O2629" i="15"/>
  <c r="O2625" i="15"/>
  <c r="O2621" i="15"/>
  <c r="O2617" i="15"/>
  <c r="O2613" i="15"/>
  <c r="O2609" i="15"/>
  <c r="O2605" i="15"/>
  <c r="O2601" i="15"/>
  <c r="O2597" i="15"/>
  <c r="O2593" i="15"/>
  <c r="O2589" i="15"/>
  <c r="O2585" i="15"/>
  <c r="O2581" i="15"/>
  <c r="O2577" i="15"/>
  <c r="O2573" i="15"/>
  <c r="O2569" i="15"/>
  <c r="O2565" i="15"/>
  <c r="O2561" i="15"/>
  <c r="O2557" i="15"/>
  <c r="O2553" i="15"/>
  <c r="O2549" i="15"/>
  <c r="O2545" i="15"/>
  <c r="O2541" i="15"/>
  <c r="O2537" i="15"/>
  <c r="O2533" i="15"/>
  <c r="O2529" i="15"/>
  <c r="O2525" i="15"/>
  <c r="O2521" i="15"/>
  <c r="O2517" i="15"/>
  <c r="O2513" i="15"/>
  <c r="O396" i="15"/>
  <c r="O392" i="15"/>
  <c r="O388" i="15"/>
  <c r="O384" i="15"/>
  <c r="O380" i="15"/>
  <c r="O376" i="15"/>
  <c r="O372" i="15"/>
  <c r="O368" i="15"/>
  <c r="O364" i="15"/>
  <c r="O360" i="15"/>
  <c r="O356" i="15"/>
  <c r="O352" i="15"/>
  <c r="O348" i="15"/>
  <c r="O344" i="15"/>
  <c r="O340" i="15"/>
  <c r="O336" i="15"/>
  <c r="O332" i="15"/>
  <c r="O328" i="15"/>
  <c r="O324" i="15"/>
  <c r="O320" i="15"/>
  <c r="O316" i="15"/>
  <c r="O312" i="15"/>
  <c r="O308" i="15"/>
  <c r="O304" i="15"/>
  <c r="O300" i="15"/>
  <c r="O296" i="15"/>
  <c r="O292" i="15"/>
  <c r="O288" i="15"/>
  <c r="O284" i="15"/>
  <c r="O280" i="15"/>
  <c r="O276" i="15"/>
  <c r="O272" i="15"/>
  <c r="O268" i="15"/>
  <c r="O264" i="15"/>
  <c r="O260" i="15"/>
  <c r="O256" i="15"/>
  <c r="O252" i="15"/>
  <c r="O248" i="15"/>
  <c r="O244" i="15"/>
  <c r="O240" i="15"/>
  <c r="O236" i="15"/>
  <c r="O232" i="15"/>
  <c r="O228" i="15"/>
  <c r="O224" i="15"/>
  <c r="O220" i="15"/>
  <c r="O216" i="15"/>
  <c r="O212" i="15"/>
  <c r="O208" i="15"/>
  <c r="O204" i="15"/>
  <c r="O200" i="15"/>
  <c r="O196" i="15"/>
  <c r="O192" i="15"/>
  <c r="O188" i="15"/>
  <c r="O184" i="15"/>
  <c r="O180" i="15"/>
  <c r="O176" i="15"/>
  <c r="O172" i="15"/>
  <c r="O168" i="15"/>
  <c r="O164" i="15"/>
  <c r="O160" i="15"/>
  <c r="O156" i="15"/>
  <c r="O152" i="15"/>
  <c r="O148" i="15"/>
  <c r="O144" i="15"/>
  <c r="O140" i="15"/>
  <c r="O136" i="15"/>
  <c r="O132" i="15"/>
  <c r="O128" i="15"/>
  <c r="O124" i="15"/>
  <c r="O120" i="15"/>
  <c r="O116" i="15"/>
  <c r="O112" i="15"/>
  <c r="O108" i="15"/>
  <c r="O104" i="15"/>
  <c r="O100" i="15"/>
  <c r="O96" i="15"/>
  <c r="O92" i="15"/>
  <c r="O88" i="15"/>
  <c r="O84" i="15"/>
  <c r="O80" i="15"/>
  <c r="O76" i="15"/>
  <c r="O72" i="15"/>
  <c r="O68" i="15"/>
  <c r="O64" i="15"/>
  <c r="O60" i="15"/>
  <c r="O2719" i="15"/>
  <c r="O2715" i="15"/>
  <c r="O2711" i="15"/>
  <c r="O2707" i="15"/>
  <c r="O2703" i="15"/>
  <c r="O2699" i="15"/>
  <c r="O2695" i="15"/>
  <c r="O2691" i="15"/>
  <c r="O2687" i="15"/>
  <c r="O2683" i="15"/>
  <c r="O2679" i="15"/>
  <c r="O2675" i="15"/>
  <c r="O2671" i="15"/>
  <c r="O2667" i="15"/>
  <c r="O2663" i="15"/>
  <c r="O2659" i="15"/>
  <c r="O2655" i="15"/>
  <c r="O2651" i="15"/>
  <c r="O2647" i="15"/>
  <c r="O2643" i="15"/>
  <c r="O2639" i="15"/>
  <c r="O2635" i="15"/>
  <c r="O2631" i="15"/>
  <c r="O2627" i="15"/>
  <c r="O2623" i="15"/>
  <c r="O2619" i="15"/>
  <c r="O2615" i="15"/>
  <c r="O2611" i="15"/>
  <c r="O2607" i="15"/>
  <c r="O2603" i="15"/>
  <c r="O2599" i="15"/>
  <c r="O2595" i="15"/>
  <c r="O2591" i="15"/>
  <c r="O2587" i="15"/>
  <c r="O2583" i="15"/>
  <c r="O2579" i="15"/>
  <c r="O2575" i="15"/>
  <c r="O2571" i="15"/>
  <c r="O2567" i="15"/>
  <c r="O2563" i="15"/>
  <c r="O2559" i="15"/>
  <c r="O2555" i="15"/>
  <c r="O2551" i="15"/>
  <c r="O2547" i="15"/>
  <c r="O2543" i="15"/>
  <c r="O2539" i="15"/>
  <c r="O2535" i="15"/>
  <c r="O2531" i="15"/>
  <c r="O2527" i="15"/>
  <c r="O2523" i="15"/>
  <c r="O2519" i="15"/>
  <c r="O2515" i="15"/>
  <c r="O2511" i="15"/>
  <c r="O2507" i="15"/>
  <c r="O2503" i="15"/>
  <c r="O2499" i="15"/>
  <c r="O2495" i="15"/>
  <c r="O2491" i="15"/>
  <c r="O2487" i="15"/>
  <c r="O2483" i="15"/>
  <c r="O2479" i="15"/>
  <c r="O2475" i="15"/>
  <c r="O2471" i="15"/>
  <c r="O2467" i="15"/>
  <c r="O2463" i="15"/>
  <c r="O2459" i="15"/>
  <c r="O2455" i="15"/>
  <c r="O2451" i="15"/>
  <c r="O2447" i="15"/>
  <c r="O2443" i="15"/>
  <c r="O2439" i="15"/>
  <c r="O2435" i="15"/>
  <c r="O2431" i="15"/>
  <c r="O2427" i="15"/>
  <c r="O2423" i="15"/>
  <c r="O2419" i="15"/>
  <c r="O2415" i="15"/>
  <c r="O2411" i="15"/>
  <c r="O2407" i="15"/>
  <c r="O2403" i="15"/>
  <c r="O2399" i="15"/>
  <c r="O2395" i="15"/>
  <c r="O2391" i="15"/>
  <c r="O2387" i="15"/>
  <c r="O2383" i="15"/>
  <c r="O2379" i="15"/>
  <c r="O2375" i="15"/>
  <c r="O2371" i="15"/>
  <c r="O2722" i="15"/>
  <c r="O2718" i="15"/>
  <c r="O2714" i="15"/>
  <c r="O2710" i="15"/>
  <c r="O2706" i="15"/>
  <c r="O2702" i="15"/>
  <c r="O2698" i="15"/>
  <c r="O2694" i="15"/>
  <c r="O2690" i="15"/>
  <c r="O2686" i="15"/>
  <c r="O2682" i="15"/>
  <c r="O2678" i="15"/>
  <c r="O2674" i="15"/>
  <c r="O2670" i="15"/>
  <c r="O2666" i="15"/>
  <c r="O2662" i="15"/>
  <c r="O2658" i="15"/>
  <c r="O2654" i="15"/>
  <c r="O2650" i="15"/>
  <c r="O2646" i="15"/>
  <c r="O2642" i="15"/>
  <c r="O2638" i="15"/>
  <c r="O2634" i="15"/>
  <c r="O2630" i="15"/>
  <c r="O2626" i="15"/>
  <c r="O2622" i="15"/>
  <c r="O2618" i="15"/>
  <c r="O2614" i="15"/>
  <c r="O2610" i="15"/>
  <c r="O2606" i="15"/>
  <c r="O2602" i="15"/>
  <c r="O2598" i="15"/>
  <c r="O2594" i="15"/>
  <c r="O2590" i="15"/>
  <c r="O2586" i="15"/>
  <c r="O2582" i="15"/>
  <c r="O2578" i="15"/>
  <c r="O2574" i="15"/>
  <c r="O2570" i="15"/>
  <c r="O2566" i="15"/>
  <c r="O2562" i="15"/>
  <c r="O2558" i="15"/>
  <c r="O2554" i="15"/>
  <c r="O2550" i="15"/>
  <c r="O2546" i="15"/>
  <c r="O2542" i="15"/>
  <c r="O2538" i="15"/>
  <c r="O2534" i="15"/>
  <c r="O2530" i="15"/>
  <c r="O2526" i="15"/>
  <c r="O2522" i="15"/>
  <c r="O2518" i="15"/>
  <c r="O2514" i="15"/>
  <c r="O2510" i="15"/>
  <c r="O2506" i="15"/>
  <c r="O2502" i="15"/>
  <c r="O2498" i="15"/>
  <c r="O2494" i="15"/>
  <c r="O2490" i="15"/>
  <c r="O2486" i="15"/>
  <c r="O2482" i="15"/>
  <c r="O2478" i="15"/>
  <c r="O2474" i="15"/>
  <c r="O2470" i="15"/>
  <c r="O2466" i="15"/>
  <c r="O2462" i="15"/>
  <c r="O2458" i="15"/>
  <c r="O2454" i="15"/>
  <c r="O2450" i="15"/>
  <c r="O2446" i="15"/>
  <c r="O2442" i="15"/>
  <c r="O2438" i="15"/>
  <c r="O2434" i="15"/>
  <c r="O2430" i="15"/>
  <c r="O2426" i="15"/>
  <c r="O2422" i="15"/>
  <c r="O2418" i="15"/>
  <c r="O2414" i="15"/>
  <c r="O2410" i="15"/>
  <c r="O2406" i="15"/>
  <c r="O2402" i="15"/>
  <c r="O2509" i="15"/>
  <c r="O2505" i="15"/>
  <c r="O2501" i="15"/>
  <c r="O2497" i="15"/>
  <c r="O2493" i="15"/>
  <c r="O2489" i="15"/>
  <c r="O2485" i="15"/>
  <c r="O2481" i="15"/>
  <c r="O2477" i="15"/>
  <c r="O2473" i="15"/>
  <c r="O2469" i="15"/>
  <c r="O2465" i="15"/>
  <c r="O2461" i="15"/>
  <c r="O2457" i="15"/>
  <c r="O2453" i="15"/>
  <c r="O2449" i="15"/>
  <c r="O2445" i="15"/>
  <c r="O2441" i="15"/>
  <c r="O2437" i="15"/>
  <c r="O2433" i="15"/>
  <c r="O2429" i="15"/>
  <c r="O2425" i="15"/>
  <c r="O2421" i="15"/>
  <c r="O2417" i="15"/>
  <c r="O2413" i="15"/>
  <c r="O2409" i="15"/>
  <c r="O2405" i="15"/>
  <c r="O2401" i="15"/>
  <c r="O2397" i="15"/>
  <c r="O2393" i="15"/>
  <c r="O2389" i="15"/>
  <c r="O2385" i="15"/>
  <c r="O2381" i="15"/>
  <c r="O2377" i="15"/>
  <c r="O2373" i="15"/>
  <c r="O2369" i="15"/>
  <c r="O2365" i="15"/>
  <c r="O2361" i="15"/>
  <c r="O2357" i="15"/>
  <c r="O2353" i="15"/>
  <c r="O2349" i="15"/>
  <c r="O2345" i="15"/>
  <c r="O2341" i="15"/>
  <c r="O2337" i="15"/>
  <c r="O2333" i="15"/>
  <c r="O2329" i="15"/>
  <c r="O2325" i="15"/>
  <c r="O2321" i="15"/>
  <c r="O2317" i="15"/>
  <c r="O2313" i="15"/>
  <c r="O2309" i="15"/>
  <c r="O2305" i="15"/>
  <c r="O2301" i="15"/>
  <c r="O2297" i="15"/>
  <c r="O2293" i="15"/>
  <c r="O2289" i="15"/>
  <c r="O2285" i="15"/>
  <c r="O2281" i="15"/>
  <c r="O2277" i="15"/>
  <c r="O2273" i="15"/>
  <c r="O2269" i="15"/>
  <c r="O2265" i="15"/>
  <c r="O2261" i="15"/>
  <c r="O2257" i="15"/>
  <c r="O2253" i="15"/>
  <c r="O2249" i="15"/>
  <c r="O2245" i="15"/>
  <c r="O2241" i="15"/>
  <c r="O2237" i="15"/>
  <c r="O2233" i="15"/>
  <c r="O2229" i="15"/>
  <c r="O2225" i="15"/>
  <c r="O2221" i="15"/>
  <c r="O2217" i="15"/>
  <c r="O2213" i="15"/>
  <c r="O2209" i="15"/>
  <c r="O2205" i="15"/>
  <c r="O2201" i="15"/>
  <c r="O2197" i="15"/>
  <c r="O2193" i="15"/>
  <c r="O2189" i="15"/>
  <c r="O2185" i="15"/>
  <c r="O2181" i="15"/>
  <c r="O56" i="15"/>
  <c r="O52" i="15"/>
  <c r="O48" i="15"/>
  <c r="O44" i="15"/>
  <c r="O40" i="15"/>
  <c r="O36" i="15"/>
  <c r="O32" i="15"/>
  <c r="O28" i="15"/>
  <c r="O24" i="15"/>
  <c r="O20" i="15"/>
  <c r="O16" i="15"/>
  <c r="O12" i="15"/>
  <c r="O8" i="15"/>
  <c r="O4" i="15"/>
  <c r="O2367" i="15"/>
  <c r="O2363" i="15"/>
  <c r="O2359" i="15"/>
  <c r="O2355" i="15"/>
  <c r="O2351" i="15"/>
  <c r="O2347" i="15"/>
  <c r="O2343" i="15"/>
  <c r="O2339" i="15"/>
  <c r="O2335" i="15"/>
  <c r="O2331" i="15"/>
  <c r="O2327" i="15"/>
  <c r="O2323" i="15"/>
  <c r="O2319" i="15"/>
  <c r="O2315" i="15"/>
  <c r="O2311" i="15"/>
  <c r="O2307" i="15"/>
  <c r="O2303" i="15"/>
  <c r="O2299" i="15"/>
  <c r="O2295" i="15"/>
  <c r="O2291" i="15"/>
  <c r="O2287" i="15"/>
  <c r="O2283" i="15"/>
  <c r="O2279" i="15"/>
  <c r="O2275" i="15"/>
  <c r="O2271" i="15"/>
  <c r="O2267" i="15"/>
  <c r="O2263" i="15"/>
  <c r="O2259" i="15"/>
  <c r="O2255" i="15"/>
  <c r="O2251" i="15"/>
  <c r="O2247" i="15"/>
  <c r="O2243" i="15"/>
  <c r="O2239" i="15"/>
  <c r="O2235" i="15"/>
  <c r="O2231" i="15"/>
  <c r="O2227" i="15"/>
  <c r="O2223" i="15"/>
  <c r="O2219" i="15"/>
  <c r="O2215" i="15"/>
  <c r="O2211" i="15"/>
  <c r="O2207" i="15"/>
  <c r="O2203" i="15"/>
  <c r="O2199" i="15"/>
  <c r="O2195" i="15"/>
  <c r="O2191" i="15"/>
  <c r="O2187" i="15"/>
  <c r="O2183" i="15"/>
  <c r="O2179" i="15"/>
  <c r="O2175" i="15"/>
  <c r="O2171" i="15"/>
  <c r="O2167" i="15"/>
  <c r="O2163" i="15"/>
  <c r="O2159" i="15"/>
  <c r="O2155" i="15"/>
  <c r="O2151" i="15"/>
  <c r="O2147" i="15"/>
  <c r="O2143" i="15"/>
  <c r="O2139" i="15"/>
  <c r="O2135" i="15"/>
  <c r="O2131" i="15"/>
  <c r="O2127" i="15"/>
  <c r="O2123" i="15"/>
  <c r="O2119" i="15"/>
  <c r="O2115" i="15"/>
  <c r="O2111" i="15"/>
  <c r="O2107" i="15"/>
  <c r="O2103" i="15"/>
  <c r="O2099" i="15"/>
  <c r="O2095" i="15"/>
  <c r="O2091" i="15"/>
  <c r="O2087" i="15"/>
  <c r="O2083" i="15"/>
  <c r="O2079" i="15"/>
  <c r="O2075" i="15"/>
  <c r="O2071" i="15"/>
  <c r="O2067" i="15"/>
  <c r="O2063" i="15"/>
  <c r="O2059" i="15"/>
  <c r="O2055" i="15"/>
  <c r="O2051" i="15"/>
  <c r="O2047" i="15"/>
  <c r="O2043" i="15"/>
  <c r="O2039" i="15"/>
  <c r="O2035" i="15"/>
  <c r="O2031" i="15"/>
  <c r="O2027" i="15"/>
  <c r="O2023" i="15"/>
  <c r="O2019" i="15"/>
  <c r="O2015" i="15"/>
  <c r="O2011" i="15"/>
  <c r="O2007" i="15"/>
  <c r="O2003" i="15"/>
  <c r="O1999" i="15"/>
  <c r="O1995" i="15"/>
  <c r="O1991" i="15"/>
  <c r="O1987" i="15"/>
  <c r="O1983" i="15"/>
  <c r="O1979" i="15"/>
  <c r="O1975" i="15"/>
  <c r="O1971" i="15"/>
  <c r="O1967" i="15"/>
  <c r="O1963" i="15"/>
  <c r="O1959" i="15"/>
  <c r="O1955" i="15"/>
  <c r="O1951" i="15"/>
  <c r="O1947" i="15"/>
  <c r="O1943" i="15"/>
  <c r="O1939" i="15"/>
  <c r="O1935" i="15"/>
  <c r="O1931" i="15"/>
  <c r="O1927" i="15"/>
  <c r="O1923" i="15"/>
  <c r="O1919" i="15"/>
  <c r="O1915" i="15"/>
  <c r="O1911" i="15"/>
  <c r="O1907" i="15"/>
  <c r="O1903" i="15"/>
  <c r="O1899" i="15"/>
  <c r="O1895" i="15"/>
  <c r="O1891" i="15"/>
  <c r="O1887" i="15"/>
  <c r="O1883" i="15"/>
  <c r="O1879" i="15"/>
  <c r="O1875" i="15"/>
  <c r="O1871" i="15"/>
  <c r="O1867" i="15"/>
  <c r="O1863" i="15"/>
  <c r="O1859" i="15"/>
  <c r="O1855" i="15"/>
  <c r="O1851" i="15"/>
  <c r="O1847" i="15"/>
  <c r="O1843" i="15"/>
  <c r="O1839" i="15"/>
  <c r="O1835" i="15"/>
  <c r="O1831" i="15"/>
  <c r="O1827" i="15"/>
  <c r="O1823" i="15"/>
  <c r="O1819" i="15"/>
  <c r="O1815" i="15"/>
  <c r="O1811" i="15"/>
  <c r="O1807" i="15"/>
  <c r="O1803" i="15"/>
  <c r="O1799" i="15"/>
  <c r="O1795" i="15"/>
  <c r="O1791" i="15"/>
  <c r="O1787" i="15"/>
  <c r="O1783" i="15"/>
  <c r="O1779" i="15"/>
  <c r="O1775" i="15"/>
  <c r="O1771" i="15"/>
  <c r="O1767" i="15"/>
  <c r="O1763" i="15"/>
  <c r="O1759" i="15"/>
  <c r="O1755" i="15"/>
  <c r="O1751" i="15"/>
  <c r="O1747" i="15"/>
  <c r="O1743" i="15"/>
  <c r="O1739" i="15"/>
  <c r="O1735" i="15"/>
  <c r="O1731" i="15"/>
  <c r="O1727" i="15"/>
  <c r="O1723" i="15"/>
  <c r="O1719" i="15"/>
  <c r="O1715" i="15"/>
  <c r="O1711" i="15"/>
  <c r="O1707" i="15"/>
  <c r="O1703" i="15"/>
  <c r="O1699" i="15"/>
  <c r="O1695" i="15"/>
  <c r="O1691" i="15"/>
  <c r="O2398" i="15"/>
  <c r="O2394" i="15"/>
  <c r="O2390" i="15"/>
  <c r="O2386" i="15"/>
  <c r="O2382" i="15"/>
  <c r="O2378" i="15"/>
  <c r="O2374" i="15"/>
  <c r="O2370" i="15"/>
  <c r="O2366" i="15"/>
  <c r="O2362" i="15"/>
  <c r="O2358" i="15"/>
  <c r="O2354" i="15"/>
  <c r="O2350" i="15"/>
  <c r="O2346" i="15"/>
  <c r="O2342" i="15"/>
  <c r="O2338" i="15"/>
  <c r="O2334" i="15"/>
  <c r="O2330" i="15"/>
  <c r="O2326" i="15"/>
  <c r="O2322" i="15"/>
  <c r="O2318" i="15"/>
  <c r="O2314" i="15"/>
  <c r="O2310" i="15"/>
  <c r="O2306" i="15"/>
  <c r="O2302" i="15"/>
  <c r="O2298" i="15"/>
  <c r="O2294" i="15"/>
  <c r="O2290" i="15"/>
  <c r="O2286" i="15"/>
  <c r="O2282" i="15"/>
  <c r="O2278" i="15"/>
  <c r="O2274" i="15"/>
  <c r="O2270" i="15"/>
  <c r="O2266" i="15"/>
  <c r="O2262" i="15"/>
  <c r="O2258" i="15"/>
  <c r="O2254" i="15"/>
  <c r="O2250" i="15"/>
  <c r="O2246" i="15"/>
  <c r="O2242" i="15"/>
  <c r="O2238" i="15"/>
  <c r="O2234" i="15"/>
  <c r="O2230" i="15"/>
  <c r="O2226" i="15"/>
  <c r="O2222" i="15"/>
  <c r="O2218" i="15"/>
  <c r="O2214" i="15"/>
  <c r="O2210" i="15"/>
  <c r="O2206" i="15"/>
  <c r="O2202" i="15"/>
  <c r="O2198" i="15"/>
  <c r="O2194" i="15"/>
  <c r="O2190" i="15"/>
  <c r="O2186" i="15"/>
  <c r="O2182" i="15"/>
  <c r="O2178" i="15"/>
  <c r="O2174" i="15"/>
  <c r="O2170" i="15"/>
  <c r="O2166" i="15"/>
  <c r="O2162" i="15"/>
  <c r="O2158" i="15"/>
  <c r="O2154" i="15"/>
  <c r="O2150" i="15"/>
  <c r="O2146" i="15"/>
  <c r="O2142" i="15"/>
  <c r="O2138" i="15"/>
  <c r="O2134" i="15"/>
  <c r="O2130" i="15"/>
  <c r="O2126" i="15"/>
  <c r="O2122" i="15"/>
  <c r="O2118" i="15"/>
  <c r="O2114" i="15"/>
  <c r="O2110" i="15"/>
  <c r="O2106" i="15"/>
  <c r="O2102" i="15"/>
  <c r="O2098" i="15"/>
  <c r="O2094" i="15"/>
  <c r="O2090" i="15"/>
  <c r="O2086" i="15"/>
  <c r="O2082" i="15"/>
  <c r="O2078" i="15"/>
  <c r="O2074" i="15"/>
  <c r="O2070" i="15"/>
  <c r="O2066" i="15"/>
  <c r="O2062" i="15"/>
  <c r="O2058" i="15"/>
  <c r="O2054" i="15"/>
  <c r="O2050" i="15"/>
  <c r="O2046" i="15"/>
  <c r="O2042" i="15"/>
  <c r="O2038" i="15"/>
  <c r="O2034" i="15"/>
  <c r="O2030" i="15"/>
  <c r="O2026" i="15"/>
  <c r="O2022" i="15"/>
  <c r="O2018" i="15"/>
  <c r="O2014" i="15"/>
  <c r="O2010" i="15"/>
  <c r="O2006" i="15"/>
  <c r="O2002" i="15"/>
  <c r="O1998" i="15"/>
  <c r="O1994" i="15"/>
  <c r="O1990" i="15"/>
  <c r="O1986" i="15"/>
  <c r="O1982" i="15"/>
  <c r="O1978" i="15"/>
  <c r="O1974" i="15"/>
  <c r="O1970" i="15"/>
  <c r="O1966" i="15"/>
  <c r="O1962" i="15"/>
  <c r="O1958" i="15"/>
  <c r="O1954" i="15"/>
  <c r="O1950" i="15"/>
  <c r="O1946" i="15"/>
  <c r="O1942" i="15"/>
  <c r="O1938" i="15"/>
  <c r="O1934" i="15"/>
  <c r="O1930" i="15"/>
  <c r="O1926" i="15"/>
  <c r="O1922" i="15"/>
  <c r="O1918" i="15"/>
  <c r="O1914" i="15"/>
  <c r="O1910" i="15"/>
  <c r="O1906" i="15"/>
  <c r="O1902" i="15"/>
  <c r="O1898" i="15"/>
  <c r="O1894" i="15"/>
  <c r="O1890" i="15"/>
  <c r="O1886" i="15"/>
  <c r="O1882" i="15"/>
  <c r="O1878" i="15"/>
  <c r="O1874" i="15"/>
  <c r="O1870" i="15"/>
  <c r="O1866" i="15"/>
  <c r="O1862" i="15"/>
  <c r="O1858" i="15"/>
  <c r="O1854" i="15"/>
  <c r="O1850" i="15"/>
  <c r="O1846" i="15"/>
  <c r="O1842" i="15"/>
  <c r="O1838" i="15"/>
  <c r="O1834" i="15"/>
  <c r="O1830" i="15"/>
  <c r="O1826" i="15"/>
  <c r="O1822" i="15"/>
  <c r="O1818" i="15"/>
  <c r="O1814" i="15"/>
  <c r="O1810" i="15"/>
  <c r="O1806" i="15"/>
  <c r="O1802" i="15"/>
  <c r="O1798" i="15"/>
  <c r="O2177" i="15"/>
  <c r="O2173" i="15"/>
  <c r="O2169" i="15"/>
  <c r="O2165" i="15"/>
  <c r="O2161" i="15"/>
  <c r="O2157" i="15"/>
  <c r="O2153" i="15"/>
  <c r="O2149" i="15"/>
  <c r="O2145" i="15"/>
  <c r="O2141" i="15"/>
  <c r="O2137" i="15"/>
  <c r="O2133" i="15"/>
  <c r="O2129" i="15"/>
  <c r="O2125" i="15"/>
  <c r="O2121" i="15"/>
  <c r="O2117" i="15"/>
  <c r="O2113" i="15"/>
  <c r="O2109" i="15"/>
  <c r="O2105" i="15"/>
  <c r="O2101" i="15"/>
  <c r="O2097" i="15"/>
  <c r="O2093" i="15"/>
  <c r="O2089" i="15"/>
  <c r="O2085" i="15"/>
  <c r="O2081" i="15"/>
  <c r="O2077" i="15"/>
  <c r="O2073" i="15"/>
  <c r="O2069" i="15"/>
  <c r="O2065" i="15"/>
  <c r="O2061" i="15"/>
  <c r="O2057" i="15"/>
  <c r="O2053" i="15"/>
  <c r="O2049" i="15"/>
  <c r="O2045" i="15"/>
  <c r="O2041" i="15"/>
  <c r="O2037" i="15"/>
  <c r="O2033" i="15"/>
  <c r="O2029" i="15"/>
  <c r="O2025" i="15"/>
  <c r="O2021" i="15"/>
  <c r="O2017" i="15"/>
  <c r="O2013" i="15"/>
  <c r="O2009" i="15"/>
  <c r="O2005" i="15"/>
  <c r="O2001" i="15"/>
  <c r="O1997" i="15"/>
  <c r="O1993" i="15"/>
  <c r="O1989" i="15"/>
  <c r="O1985" i="15"/>
  <c r="O1981" i="15"/>
  <c r="O1977" i="15"/>
  <c r="O1973" i="15"/>
  <c r="O1969" i="15"/>
  <c r="O1965" i="15"/>
  <c r="O1961" i="15"/>
  <c r="O1957" i="15"/>
  <c r="O1953" i="15"/>
  <c r="O1949" i="15"/>
  <c r="O1945" i="15"/>
  <c r="O1941" i="15"/>
  <c r="O1937" i="15"/>
  <c r="O1933" i="15"/>
  <c r="O1929" i="15"/>
  <c r="O1925" i="15"/>
  <c r="O1921" i="15"/>
  <c r="O1917" i="15"/>
  <c r="O1913" i="15"/>
  <c r="O1909" i="15"/>
  <c r="O1905" i="15"/>
  <c r="O1901" i="15"/>
  <c r="O1897" i="15"/>
  <c r="O1893" i="15"/>
  <c r="O1889" i="15"/>
  <c r="O1885" i="15"/>
  <c r="O1881" i="15"/>
  <c r="O1877" i="15"/>
  <c r="O1873" i="15"/>
  <c r="O1869" i="15"/>
  <c r="O1865" i="15"/>
  <c r="O1861" i="15"/>
  <c r="O1857" i="15"/>
  <c r="O1853" i="15"/>
  <c r="O1849" i="15"/>
  <c r="O1845" i="15"/>
  <c r="O1841" i="15"/>
  <c r="O1837" i="15"/>
  <c r="O1833" i="15"/>
  <c r="O1829" i="15"/>
  <c r="O1825" i="15"/>
  <c r="O1821" i="15"/>
  <c r="O1817" i="15"/>
  <c r="O1813" i="15"/>
  <c r="O1809" i="15"/>
  <c r="O1805" i="15"/>
  <c r="O1801" i="15"/>
  <c r="O1797" i="15"/>
  <c r="O1793" i="15"/>
  <c r="O1789" i="15"/>
  <c r="O1785" i="15"/>
  <c r="O1781" i="15"/>
  <c r="O1777" i="15"/>
  <c r="O1773" i="15"/>
  <c r="O1769" i="15"/>
  <c r="O1765" i="15"/>
  <c r="O1761" i="15"/>
  <c r="O1757" i="15"/>
  <c r="O1753" i="15"/>
  <c r="O1749" i="15"/>
  <c r="O1745" i="15"/>
  <c r="O1741" i="15"/>
  <c r="O1737" i="15"/>
  <c r="O1733" i="15"/>
  <c r="O1729" i="15"/>
  <c r="O1725" i="15"/>
  <c r="O1721" i="15"/>
  <c r="O1717" i="15"/>
  <c r="O1713" i="15"/>
  <c r="O1709" i="15"/>
  <c r="O1705" i="15"/>
  <c r="O1701" i="15"/>
  <c r="O1697" i="15"/>
  <c r="O1693" i="15"/>
  <c r="O1689" i="15"/>
  <c r="O1685" i="15"/>
  <c r="O1681" i="15"/>
  <c r="O1677" i="15"/>
  <c r="O1673" i="15"/>
  <c r="O1669" i="15"/>
  <c r="O1665" i="15"/>
  <c r="O1661" i="15"/>
  <c r="O1657" i="15"/>
  <c r="O1653" i="15"/>
  <c r="O1649" i="15"/>
  <c r="O1645" i="15"/>
  <c r="O1641" i="15"/>
  <c r="O1637" i="15"/>
  <c r="O1633" i="15"/>
  <c r="O1629" i="15"/>
  <c r="O1625" i="15"/>
  <c r="O1621" i="15"/>
  <c r="O1617" i="15"/>
  <c r="O1613" i="15"/>
  <c r="O1609" i="15"/>
  <c r="O1605" i="15"/>
  <c r="O1601" i="15"/>
  <c r="O1597" i="15"/>
  <c r="O1593" i="15"/>
  <c r="O1589" i="15"/>
  <c r="O1585" i="15"/>
  <c r="O1581" i="15"/>
  <c r="O1577" i="15"/>
  <c r="O1573" i="15"/>
  <c r="O1569" i="15"/>
  <c r="O1565" i="15"/>
  <c r="O1561" i="15"/>
  <c r="O1557" i="15"/>
  <c r="O1553" i="15"/>
  <c r="O1549" i="15"/>
  <c r="O1545" i="15"/>
  <c r="O1687" i="15"/>
  <c r="O1683" i="15"/>
  <c r="O1679" i="15"/>
  <c r="O1675" i="15"/>
  <c r="O1671" i="15"/>
  <c r="O1667" i="15"/>
  <c r="O1663" i="15"/>
  <c r="O1659" i="15"/>
  <c r="O1655" i="15"/>
  <c r="O1651" i="15"/>
  <c r="O1647" i="15"/>
  <c r="O1643" i="15"/>
  <c r="O1639" i="15"/>
  <c r="O1635" i="15"/>
  <c r="O1631" i="15"/>
  <c r="O1627" i="15"/>
  <c r="O1623" i="15"/>
  <c r="O1619" i="15"/>
  <c r="O1615" i="15"/>
  <c r="O1611" i="15"/>
  <c r="O1607" i="15"/>
  <c r="O1603" i="15"/>
  <c r="O1599" i="15"/>
  <c r="O1595" i="15"/>
  <c r="O1591" i="15"/>
  <c r="O1587" i="15"/>
  <c r="O1583" i="15"/>
  <c r="O1579" i="15"/>
  <c r="O1575" i="15"/>
  <c r="O1571" i="15"/>
  <c r="O1567" i="15"/>
  <c r="O1563" i="15"/>
  <c r="O1559" i="15"/>
  <c r="O1555" i="15"/>
  <c r="O1551" i="15"/>
  <c r="O1547" i="15"/>
  <c r="O1543" i="15"/>
  <c r="O1539" i="15"/>
  <c r="O1535" i="15"/>
  <c r="O1531" i="15"/>
  <c r="O1527" i="15"/>
  <c r="O1523" i="15"/>
  <c r="O1519" i="15"/>
  <c r="O1515" i="15"/>
  <c r="O1511" i="15"/>
  <c r="O1507" i="15"/>
  <c r="O1503" i="15"/>
  <c r="O1499" i="15"/>
  <c r="O1495" i="15"/>
  <c r="O1491" i="15"/>
  <c r="O1487" i="15"/>
  <c r="O1483" i="15"/>
  <c r="O1479" i="15"/>
  <c r="O1475" i="15"/>
  <c r="O1471" i="15"/>
  <c r="O1467" i="15"/>
  <c r="O1463" i="15"/>
  <c r="O1459" i="15"/>
  <c r="O1455" i="15"/>
  <c r="O1451" i="15"/>
  <c r="O1447" i="15"/>
  <c r="O1443" i="15"/>
  <c r="O1439" i="15"/>
  <c r="O1435" i="15"/>
  <c r="O1431" i="15"/>
  <c r="O1427" i="15"/>
  <c r="O1423" i="15"/>
  <c r="O1419" i="15"/>
  <c r="O1415" i="15"/>
  <c r="O1411" i="15"/>
  <c r="O1407" i="15"/>
  <c r="O1403" i="15"/>
  <c r="O1399" i="15"/>
  <c r="O1395" i="15"/>
  <c r="O1391" i="15"/>
  <c r="O1387" i="15"/>
  <c r="O1383" i="15"/>
  <c r="O1379" i="15"/>
  <c r="O1375" i="15"/>
  <c r="O1371" i="15"/>
  <c r="O1367" i="15"/>
  <c r="O1363" i="15"/>
  <c r="O1359" i="15"/>
  <c r="O1355" i="15"/>
  <c r="O1351" i="15"/>
  <c r="O1347" i="15"/>
  <c r="O1343" i="15"/>
  <c r="O1339" i="15"/>
  <c r="O1335" i="15"/>
  <c r="O1331" i="15"/>
  <c r="O1327" i="15"/>
  <c r="O1323" i="15"/>
  <c r="O1319" i="15"/>
  <c r="O1315" i="15"/>
  <c r="O1311" i="15"/>
  <c r="O1307" i="15"/>
  <c r="O1303" i="15"/>
  <c r="O1299" i="15"/>
  <c r="O1295" i="15"/>
  <c r="O1291" i="15"/>
  <c r="O1287" i="15"/>
  <c r="O1283" i="15"/>
  <c r="O1279" i="15"/>
  <c r="O1275" i="15"/>
  <c r="O1271" i="15"/>
  <c r="O1267" i="15"/>
  <c r="O1263" i="15"/>
  <c r="O1259" i="15"/>
  <c r="O1255" i="15"/>
  <c r="O1251" i="15"/>
  <c r="O1247" i="15"/>
  <c r="O1243" i="15"/>
  <c r="O1239" i="15"/>
  <c r="O1235" i="15"/>
  <c r="O1231" i="15"/>
  <c r="O1227" i="15"/>
  <c r="O1223" i="15"/>
  <c r="O1219" i="15"/>
  <c r="O1215" i="15"/>
  <c r="O1211" i="15"/>
  <c r="O1207" i="15"/>
  <c r="O1203" i="15"/>
  <c r="O1199" i="15"/>
  <c r="O1195" i="15"/>
  <c r="O1191" i="15"/>
  <c r="O1187" i="15"/>
  <c r="O1183" i="15"/>
  <c r="O1179" i="15"/>
  <c r="O1175" i="15"/>
  <c r="O1171" i="15"/>
  <c r="O1167" i="15"/>
  <c r="O1163" i="15"/>
  <c r="O1159" i="15"/>
  <c r="O1155" i="15"/>
  <c r="O1151" i="15"/>
  <c r="O1147" i="15"/>
  <c r="O1143" i="15"/>
  <c r="O1139" i="15"/>
  <c r="O1135" i="15"/>
  <c r="O1131" i="15"/>
  <c r="O1127" i="15"/>
  <c r="O1123" i="15"/>
  <c r="O1119" i="15"/>
  <c r="O1115" i="15"/>
  <c r="O1111" i="15"/>
  <c r="O1794" i="15"/>
  <c r="O1790" i="15"/>
  <c r="O1786" i="15"/>
  <c r="O1782" i="15"/>
  <c r="O1778" i="15"/>
  <c r="O1774" i="15"/>
  <c r="O1770" i="15"/>
  <c r="O1766" i="15"/>
  <c r="O1762" i="15"/>
  <c r="O1758" i="15"/>
  <c r="O1754" i="15"/>
  <c r="O1750" i="15"/>
  <c r="O1746" i="15"/>
  <c r="O1742" i="15"/>
  <c r="O1738" i="15"/>
  <c r="O1734" i="15"/>
  <c r="O1730" i="15"/>
  <c r="O1726" i="15"/>
  <c r="O1722" i="15"/>
  <c r="O1718" i="15"/>
  <c r="O1714" i="15"/>
  <c r="O1710" i="15"/>
  <c r="O1706" i="15"/>
  <c r="O1702" i="15"/>
  <c r="O1698" i="15"/>
  <c r="O1694" i="15"/>
  <c r="O1690" i="15"/>
  <c r="O1686" i="15"/>
  <c r="O1682" i="15"/>
  <c r="O1678" i="15"/>
  <c r="O1674" i="15"/>
  <c r="O1670" i="15"/>
  <c r="O1666" i="15"/>
  <c r="O1662" i="15"/>
  <c r="O1658" i="15"/>
  <c r="O1654" i="15"/>
  <c r="O1650" i="15"/>
  <c r="O1646" i="15"/>
  <c r="O1642" i="15"/>
  <c r="O1638" i="15"/>
  <c r="O1634" i="15"/>
  <c r="O1630" i="15"/>
  <c r="O1626" i="15"/>
  <c r="O1622" i="15"/>
  <c r="O1618" i="15"/>
  <c r="O1614" i="15"/>
  <c r="O1610" i="15"/>
  <c r="O1606" i="15"/>
  <c r="O1602" i="15"/>
  <c r="O1598" i="15"/>
  <c r="O1594" i="15"/>
  <c r="O1590" i="15"/>
  <c r="O1586" i="15"/>
  <c r="O1582" i="15"/>
  <c r="O1578" i="15"/>
  <c r="O1574" i="15"/>
  <c r="O1570" i="15"/>
  <c r="O1566" i="15"/>
  <c r="O1562" i="15"/>
  <c r="O1558" i="15"/>
  <c r="O1554" i="15"/>
  <c r="O1550" i="15"/>
  <c r="O1546" i="15"/>
  <c r="O1542" i="15"/>
  <c r="O1538" i="15"/>
  <c r="O1534" i="15"/>
  <c r="O1530" i="15"/>
  <c r="O1526" i="15"/>
  <c r="O1522" i="15"/>
  <c r="O1518" i="15"/>
  <c r="O1514" i="15"/>
  <c r="O1510" i="15"/>
  <c r="O1506" i="15"/>
  <c r="O1502" i="15"/>
  <c r="O1498" i="15"/>
  <c r="O1494" i="15"/>
  <c r="O1490" i="15"/>
  <c r="O1486" i="15"/>
  <c r="O1482" i="15"/>
  <c r="O1478" i="15"/>
  <c r="O1474" i="15"/>
  <c r="O1470" i="15"/>
  <c r="O1466" i="15"/>
  <c r="O1462" i="15"/>
  <c r="O1458" i="15"/>
  <c r="O1454" i="15"/>
  <c r="O1450" i="15"/>
  <c r="O1446" i="15"/>
  <c r="O1442" i="15"/>
  <c r="O1438" i="15"/>
  <c r="O1434" i="15"/>
  <c r="O1430" i="15"/>
  <c r="O1426" i="15"/>
  <c r="O1422" i="15"/>
  <c r="O1418" i="15"/>
  <c r="O1414" i="15"/>
  <c r="O1410" i="15"/>
  <c r="O1406" i="15"/>
  <c r="O1402" i="15"/>
  <c r="O1398" i="15"/>
  <c r="O1394" i="15"/>
  <c r="O1390" i="15"/>
  <c r="O1386" i="15"/>
  <c r="O1382" i="15"/>
  <c r="O1378" i="15"/>
  <c r="O1374" i="15"/>
  <c r="O1370" i="15"/>
  <c r="O1366" i="15"/>
  <c r="O1362" i="15"/>
  <c r="O1358" i="15"/>
  <c r="O1354" i="15"/>
  <c r="O1350" i="15"/>
  <c r="O1346" i="15"/>
  <c r="O1342" i="15"/>
  <c r="O1338" i="15"/>
  <c r="O1334" i="15"/>
  <c r="O1330" i="15"/>
  <c r="O1326" i="15"/>
  <c r="O1322" i="15"/>
  <c r="O1318" i="15"/>
  <c r="O1314" i="15"/>
  <c r="O1310" i="15"/>
  <c r="O1306" i="15"/>
  <c r="O1302" i="15"/>
  <c r="O1298" i="15"/>
  <c r="O1294" i="15"/>
  <c r="O1290" i="15"/>
  <c r="O1286" i="15"/>
  <c r="O1282" i="15"/>
  <c r="O1278" i="15"/>
  <c r="O1274" i="15"/>
  <c r="O1270" i="15"/>
  <c r="O1266" i="15"/>
  <c r="O1262" i="15"/>
  <c r="O1258" i="15"/>
  <c r="O1254" i="15"/>
  <c r="O1250" i="15"/>
  <c r="O1246" i="15"/>
  <c r="O1242" i="15"/>
  <c r="O1238" i="15"/>
  <c r="O1234" i="15"/>
  <c r="O1230" i="15"/>
  <c r="O1226" i="15"/>
  <c r="O1222" i="15"/>
  <c r="O1218" i="15"/>
  <c r="O1214" i="15"/>
  <c r="O1210" i="15"/>
  <c r="O1206" i="15"/>
  <c r="O1202" i="15"/>
  <c r="O1198" i="15"/>
  <c r="O1194" i="15"/>
  <c r="O1190" i="15"/>
  <c r="O1186" i="15"/>
  <c r="O1182" i="15"/>
  <c r="O1178" i="15"/>
  <c r="O1174" i="15"/>
  <c r="O1170" i="15"/>
  <c r="O1166" i="15"/>
  <c r="O1541" i="15"/>
  <c r="O1537" i="15"/>
  <c r="O1533" i="15"/>
  <c r="O1529" i="15"/>
  <c r="O1525" i="15"/>
  <c r="O1521" i="15"/>
  <c r="O1517" i="15"/>
  <c r="O1513" i="15"/>
  <c r="O1509" i="15"/>
  <c r="O1505" i="15"/>
  <c r="O1501" i="15"/>
  <c r="O1497" i="15"/>
  <c r="O1493" i="15"/>
  <c r="O1489" i="15"/>
  <c r="O1485" i="15"/>
  <c r="O1481" i="15"/>
  <c r="O1477" i="15"/>
  <c r="O1473" i="15"/>
  <c r="O1469" i="15"/>
  <c r="O1465" i="15"/>
  <c r="O1461" i="15"/>
  <c r="O1457" i="15"/>
  <c r="O1453" i="15"/>
  <c r="O1449" i="15"/>
  <c r="O1445" i="15"/>
  <c r="O1441" i="15"/>
  <c r="O1437" i="15"/>
  <c r="O1433" i="15"/>
  <c r="O1429" i="15"/>
  <c r="O1425" i="15"/>
  <c r="O1421" i="15"/>
  <c r="O1417" i="15"/>
  <c r="O1413" i="15"/>
  <c r="O1409" i="15"/>
  <c r="O1405" i="15"/>
  <c r="O1401" i="15"/>
  <c r="O1397" i="15"/>
  <c r="O1393" i="15"/>
  <c r="O1389" i="15"/>
  <c r="O1385" i="15"/>
  <c r="O1381" i="15"/>
  <c r="O1377" i="15"/>
  <c r="O1373" i="15"/>
  <c r="O1369" i="15"/>
  <c r="O1365" i="15"/>
  <c r="O1361" i="15"/>
  <c r="O1357" i="15"/>
  <c r="O1353" i="15"/>
  <c r="O1349" i="15"/>
  <c r="O1345" i="15"/>
  <c r="O1341" i="15"/>
  <c r="O1337" i="15"/>
  <c r="O1333" i="15"/>
  <c r="O1329" i="15"/>
  <c r="O1325" i="15"/>
  <c r="O1321" i="15"/>
  <c r="O1317" i="15"/>
  <c r="O1313" i="15"/>
  <c r="O1309" i="15"/>
  <c r="O1305" i="15"/>
  <c r="O1301" i="15"/>
  <c r="O1297" i="15"/>
  <c r="O1293" i="15"/>
  <c r="O1289" i="15"/>
  <c r="O1285" i="15"/>
  <c r="O1281" i="15"/>
  <c r="O1277" i="15"/>
  <c r="O1273" i="15"/>
  <c r="O1269" i="15"/>
  <c r="O1265" i="15"/>
  <c r="O1261" i="15"/>
  <c r="O1257" i="15"/>
  <c r="O1253" i="15"/>
  <c r="O1249" i="15"/>
  <c r="O1245" i="15"/>
  <c r="O1241" i="15"/>
  <c r="O1237" i="15"/>
  <c r="O1233" i="15"/>
  <c r="O1229" i="15"/>
  <c r="O1225" i="15"/>
  <c r="O1221" i="15"/>
  <c r="O1217" i="15"/>
  <c r="O1213" i="15"/>
  <c r="O1209" i="15"/>
  <c r="O1205" i="15"/>
  <c r="O1201" i="15"/>
  <c r="O1197" i="15"/>
  <c r="O1193" i="15"/>
  <c r="O1189" i="15"/>
  <c r="O1185" i="15"/>
  <c r="O1181" i="15"/>
  <c r="O1177" i="15"/>
  <c r="O1173" i="15"/>
  <c r="O1169" i="15"/>
  <c r="O1165" i="15"/>
  <c r="O1161" i="15"/>
  <c r="O1157" i="15"/>
  <c r="O1153" i="15"/>
  <c r="O1149" i="15"/>
  <c r="O1145" i="15"/>
  <c r="O1141" i="15"/>
  <c r="O1137" i="15"/>
  <c r="O1133" i="15"/>
  <c r="O1129" i="15"/>
  <c r="O1125" i="15"/>
  <c r="O1121" i="15"/>
  <c r="O1117" i="15"/>
  <c r="O1113" i="15"/>
  <c r="O1109" i="15"/>
  <c r="O1105" i="15"/>
  <c r="O1101" i="15"/>
  <c r="O1097" i="15"/>
  <c r="O1093" i="15"/>
  <c r="O1089" i="15"/>
  <c r="O1085" i="15"/>
  <c r="O1081" i="15"/>
  <c r="O1077" i="15"/>
  <c r="O1073" i="15"/>
  <c r="O1069" i="15"/>
  <c r="O1065" i="15"/>
  <c r="O1061" i="15"/>
  <c r="O1057" i="15"/>
  <c r="O1053" i="15"/>
  <c r="O1049" i="15"/>
  <c r="O1045" i="15"/>
  <c r="O1041" i="15"/>
  <c r="O1037" i="15"/>
  <c r="O1033" i="15"/>
  <c r="O1029" i="15"/>
  <c r="O1025" i="15"/>
  <c r="O1021" i="15"/>
  <c r="O1017" i="15"/>
  <c r="O1013" i="15"/>
  <c r="O1009" i="15"/>
  <c r="O1005" i="15"/>
  <c r="O1001" i="15"/>
  <c r="O997" i="15"/>
  <c r="O993" i="15"/>
  <c r="O989" i="15"/>
  <c r="O985" i="15"/>
  <c r="O981" i="15"/>
  <c r="O977" i="15"/>
  <c r="O973" i="15"/>
  <c r="O969" i="15"/>
  <c r="O965" i="15"/>
  <c r="O961" i="15"/>
  <c r="O957" i="15"/>
  <c r="O953" i="15"/>
  <c r="O949" i="15"/>
  <c r="O945" i="15"/>
  <c r="O941" i="15"/>
  <c r="O937" i="15"/>
  <c r="O933" i="15"/>
  <c r="O929" i="15"/>
  <c r="O925" i="15"/>
  <c r="O921" i="15"/>
  <c r="O917" i="15"/>
  <c r="O913" i="15"/>
  <c r="O909" i="15"/>
  <c r="O905" i="15"/>
  <c r="O901" i="15"/>
  <c r="O897" i="15"/>
  <c r="O893" i="15"/>
  <c r="O889" i="15"/>
  <c r="O885" i="15"/>
  <c r="O881" i="15"/>
  <c r="O877" i="15"/>
  <c r="O873" i="15"/>
  <c r="O869" i="15"/>
  <c r="O865" i="15"/>
  <c r="O1107" i="15"/>
  <c r="O1103" i="15"/>
  <c r="O1099" i="15"/>
  <c r="O1095" i="15"/>
  <c r="O1091" i="15"/>
  <c r="O1087" i="15"/>
  <c r="O1083" i="15"/>
  <c r="O1079" i="15"/>
  <c r="O1075" i="15"/>
  <c r="O1071" i="15"/>
  <c r="O1067" i="15"/>
  <c r="O1063" i="15"/>
  <c r="O1059" i="15"/>
  <c r="O1055" i="15"/>
  <c r="O1051" i="15"/>
  <c r="O1047" i="15"/>
  <c r="O1043" i="15"/>
  <c r="O1039" i="15"/>
  <c r="O1035" i="15"/>
  <c r="O1031" i="15"/>
  <c r="O1027" i="15"/>
  <c r="O1023" i="15"/>
  <c r="O1019" i="15"/>
  <c r="O1015" i="15"/>
  <c r="O1011" i="15"/>
  <c r="O1007" i="15"/>
  <c r="O1003" i="15"/>
  <c r="O999" i="15"/>
  <c r="O995" i="15"/>
  <c r="O991" i="15"/>
  <c r="O987" i="15"/>
  <c r="O983" i="15"/>
  <c r="O979" i="15"/>
  <c r="O975" i="15"/>
  <c r="O971" i="15"/>
  <c r="O967" i="15"/>
  <c r="O963" i="15"/>
  <c r="O959" i="15"/>
  <c r="O955" i="15"/>
  <c r="O951" i="15"/>
  <c r="O947" i="15"/>
  <c r="O943" i="15"/>
  <c r="O939" i="15"/>
  <c r="O935" i="15"/>
  <c r="O931" i="15"/>
  <c r="O927" i="15"/>
  <c r="O923" i="15"/>
  <c r="O919" i="15"/>
  <c r="O915" i="15"/>
  <c r="O911" i="15"/>
  <c r="O907" i="15"/>
  <c r="O903" i="15"/>
  <c r="O899" i="15"/>
  <c r="O895" i="15"/>
  <c r="O891" i="15"/>
  <c r="O887" i="15"/>
  <c r="O883" i="15"/>
  <c r="O879" i="15"/>
  <c r="O875" i="15"/>
  <c r="O871" i="15"/>
  <c r="O867" i="15"/>
  <c r="O863" i="15"/>
  <c r="O859" i="15"/>
  <c r="O855" i="15"/>
  <c r="O851" i="15"/>
  <c r="O847" i="15"/>
  <c r="O843" i="15"/>
  <c r="O839" i="15"/>
  <c r="O835" i="15"/>
  <c r="O831" i="15"/>
  <c r="O827" i="15"/>
  <c r="O823" i="15"/>
  <c r="O819" i="15"/>
  <c r="O815" i="15"/>
  <c r="O811" i="15"/>
  <c r="O807" i="15"/>
  <c r="O803" i="15"/>
  <c r="O799" i="15"/>
  <c r="O795" i="15"/>
  <c r="O791" i="15"/>
  <c r="O787" i="15"/>
  <c r="O783" i="15"/>
  <c r="O779" i="15"/>
  <c r="O775" i="15"/>
  <c r="O771" i="15"/>
  <c r="O767" i="15"/>
  <c r="O763" i="15"/>
  <c r="O759" i="15"/>
  <c r="O755" i="15"/>
  <c r="O751" i="15"/>
  <c r="O747" i="15"/>
  <c r="O743" i="15"/>
  <c r="O739" i="15"/>
  <c r="O735" i="15"/>
  <c r="O731" i="15"/>
  <c r="O727" i="15"/>
  <c r="O723" i="15"/>
  <c r="O719" i="15"/>
  <c r="O715" i="15"/>
  <c r="O711" i="15"/>
  <c r="O707" i="15"/>
  <c r="O703" i="15"/>
  <c r="O699" i="15"/>
  <c r="O695" i="15"/>
  <c r="O691" i="15"/>
  <c r="O687" i="15"/>
  <c r="O683" i="15"/>
  <c r="O679" i="15"/>
  <c r="O675" i="15"/>
  <c r="O671" i="15"/>
  <c r="O667" i="15"/>
  <c r="O663" i="15"/>
  <c r="O659" i="15"/>
  <c r="O655" i="15"/>
  <c r="O651" i="15"/>
  <c r="O647" i="15"/>
  <c r="O643" i="15"/>
  <c r="O639" i="15"/>
  <c r="O635" i="15"/>
  <c r="O631" i="15"/>
  <c r="O627" i="15"/>
  <c r="O623" i="15"/>
  <c r="O619" i="15"/>
  <c r="O615" i="15"/>
  <c r="O611" i="15"/>
  <c r="O607" i="15"/>
  <c r="O603" i="15"/>
  <c r="O599" i="15"/>
  <c r="O595" i="15"/>
  <c r="O591" i="15"/>
  <c r="O587" i="15"/>
  <c r="O583" i="15"/>
  <c r="O579" i="15"/>
  <c r="O575" i="15"/>
  <c r="O571" i="15"/>
  <c r="O567" i="15"/>
  <c r="O563" i="15"/>
  <c r="O559" i="15"/>
  <c r="O555" i="15"/>
  <c r="O551" i="15"/>
  <c r="O547" i="15"/>
  <c r="O543" i="15"/>
  <c r="O539" i="15"/>
  <c r="O535" i="15"/>
  <c r="O531" i="15"/>
  <c r="O527" i="15"/>
  <c r="O1162" i="15"/>
  <c r="O1158" i="15"/>
  <c r="O1154" i="15"/>
  <c r="O1150" i="15"/>
  <c r="O1146" i="15"/>
  <c r="O1142" i="15"/>
  <c r="O1138" i="15"/>
  <c r="O1134" i="15"/>
  <c r="O1130" i="15"/>
  <c r="O1126" i="15"/>
  <c r="O1122" i="15"/>
  <c r="O1118" i="15"/>
  <c r="O1114" i="15"/>
  <c r="O1110" i="15"/>
  <c r="O1106" i="15"/>
  <c r="O1102" i="15"/>
  <c r="O1098" i="15"/>
  <c r="O1094" i="15"/>
  <c r="O1090" i="15"/>
  <c r="O1086" i="15"/>
  <c r="O1082" i="15"/>
  <c r="O1078" i="15"/>
  <c r="O1074" i="15"/>
  <c r="O1070" i="15"/>
  <c r="O1066" i="15"/>
  <c r="O1062" i="15"/>
  <c r="O1058" i="15"/>
  <c r="O1054" i="15"/>
  <c r="O1050" i="15"/>
  <c r="O1046" i="15"/>
  <c r="O1042" i="15"/>
  <c r="O1038" i="15"/>
  <c r="O1034" i="15"/>
  <c r="O1030" i="15"/>
  <c r="O1026" i="15"/>
  <c r="O1022" i="15"/>
  <c r="O1018" i="15"/>
  <c r="O1014" i="15"/>
  <c r="O1010" i="15"/>
  <c r="O1006" i="15"/>
  <c r="O1002" i="15"/>
  <c r="O998" i="15"/>
  <c r="O994" i="15"/>
  <c r="O990" i="15"/>
  <c r="O986" i="15"/>
  <c r="O982" i="15"/>
  <c r="O978" i="15"/>
  <c r="O974" i="15"/>
  <c r="O970" i="15"/>
  <c r="O966" i="15"/>
  <c r="O962" i="15"/>
  <c r="O958" i="15"/>
  <c r="O954" i="15"/>
  <c r="O950" i="15"/>
  <c r="O946" i="15"/>
  <c r="O942" i="15"/>
  <c r="O938" i="15"/>
  <c r="O934" i="15"/>
  <c r="O930" i="15"/>
  <c r="O926" i="15"/>
  <c r="O922" i="15"/>
  <c r="O918" i="15"/>
  <c r="O914" i="15"/>
  <c r="O910" i="15"/>
  <c r="O906" i="15"/>
  <c r="O902" i="15"/>
  <c r="O898" i="15"/>
  <c r="O894" i="15"/>
  <c r="O890" i="15"/>
  <c r="O886" i="15"/>
  <c r="O882" i="15"/>
  <c r="O878" i="15"/>
  <c r="O874" i="15"/>
  <c r="O870" i="15"/>
  <c r="O866" i="15"/>
  <c r="O862" i="15"/>
  <c r="O858" i="15"/>
  <c r="O854" i="15"/>
  <c r="O850" i="15"/>
  <c r="O846" i="15"/>
  <c r="O842" i="15"/>
  <c r="O838" i="15"/>
  <c r="O834" i="15"/>
  <c r="O830" i="15"/>
  <c r="O826" i="15"/>
  <c r="O822" i="15"/>
  <c r="O818" i="15"/>
  <c r="O814" i="15"/>
  <c r="O810" i="15"/>
  <c r="O806" i="15"/>
  <c r="O802" i="15"/>
  <c r="O798" i="15"/>
  <c r="O794" i="15"/>
  <c r="O790" i="15"/>
  <c r="O786" i="15"/>
  <c r="O782" i="15"/>
  <c r="O778" i="15"/>
  <c r="O774" i="15"/>
  <c r="O770" i="15"/>
  <c r="O766" i="15"/>
  <c r="O762" i="15"/>
  <c r="O758" i="15"/>
  <c r="O754" i="15"/>
  <c r="O750" i="15"/>
  <c r="O746" i="15"/>
  <c r="O742" i="15"/>
  <c r="O738" i="15"/>
  <c r="O734" i="15"/>
  <c r="O730" i="15"/>
  <c r="O726" i="15"/>
  <c r="O722" i="15"/>
  <c r="O718" i="15"/>
  <c r="O714" i="15"/>
  <c r="O710" i="15"/>
  <c r="O706" i="15"/>
  <c r="O702" i="15"/>
  <c r="O698" i="15"/>
  <c r="O694" i="15"/>
  <c r="O690" i="15"/>
  <c r="O686" i="15"/>
  <c r="O861" i="15"/>
  <c r="O857" i="15"/>
  <c r="O853" i="15"/>
  <c r="O849" i="15"/>
  <c r="O845" i="15"/>
  <c r="O841" i="15"/>
  <c r="O837" i="15"/>
  <c r="O833" i="15"/>
  <c r="O829" i="15"/>
  <c r="O825" i="15"/>
  <c r="O821" i="15"/>
  <c r="O817" i="15"/>
  <c r="O813" i="15"/>
  <c r="O809" i="15"/>
  <c r="O805" i="15"/>
  <c r="O801" i="15"/>
  <c r="O797" i="15"/>
  <c r="O793" i="15"/>
  <c r="O789" i="15"/>
  <c r="O785" i="15"/>
  <c r="O781" i="15"/>
  <c r="O777" i="15"/>
  <c r="O773" i="15"/>
  <c r="O769" i="15"/>
  <c r="O765" i="15"/>
  <c r="O761" i="15"/>
  <c r="O757" i="15"/>
  <c r="O753" i="15"/>
  <c r="O749" i="15"/>
  <c r="O745" i="15"/>
  <c r="O741" i="15"/>
  <c r="O737" i="15"/>
  <c r="O733" i="15"/>
  <c r="O729" i="15"/>
  <c r="O725" i="15"/>
  <c r="O721" i="15"/>
  <c r="O717" i="15"/>
  <c r="O713" i="15"/>
  <c r="O709" i="15"/>
  <c r="O705" i="15"/>
  <c r="O701" i="15"/>
  <c r="O697" i="15"/>
  <c r="O693" i="15"/>
  <c r="O689" i="15"/>
  <c r="O685" i="15"/>
  <c r="O681" i="15"/>
  <c r="O677" i="15"/>
  <c r="O673" i="15"/>
  <c r="O669" i="15"/>
  <c r="O665" i="15"/>
  <c r="O661" i="15"/>
  <c r="O657" i="15"/>
  <c r="O653" i="15"/>
  <c r="O649" i="15"/>
  <c r="O645" i="15"/>
  <c r="O641" i="15"/>
  <c r="O637" i="15"/>
  <c r="O633" i="15"/>
  <c r="O629" i="15"/>
  <c r="O625" i="15"/>
  <c r="O621" i="15"/>
  <c r="O617" i="15"/>
  <c r="O613" i="15"/>
  <c r="O609" i="15"/>
  <c r="O605" i="15"/>
  <c r="O601" i="15"/>
  <c r="O597" i="15"/>
  <c r="O593" i="15"/>
  <c r="O589" i="15"/>
  <c r="O585" i="15"/>
  <c r="O581" i="15"/>
  <c r="O577" i="15"/>
  <c r="O573" i="15"/>
  <c r="O569" i="15"/>
  <c r="O565" i="15"/>
  <c r="O561" i="15"/>
  <c r="O557" i="15"/>
  <c r="O553" i="15"/>
  <c r="O549" i="15"/>
  <c r="O545" i="15"/>
  <c r="O541" i="15"/>
  <c r="O537" i="15"/>
  <c r="O533" i="15"/>
  <c r="O529" i="15"/>
  <c r="O525" i="15"/>
  <c r="O523" i="15"/>
  <c r="O519" i="15"/>
  <c r="O515" i="15"/>
  <c r="O511" i="15"/>
  <c r="O507" i="15"/>
  <c r="O503" i="15"/>
  <c r="O499" i="15"/>
  <c r="O495" i="15"/>
  <c r="O491" i="15"/>
  <c r="O487" i="15"/>
  <c r="O483" i="15"/>
  <c r="O479" i="15"/>
  <c r="O475" i="15"/>
  <c r="O471" i="15"/>
  <c r="O467" i="15"/>
  <c r="O463" i="15"/>
  <c r="O459" i="15"/>
  <c r="O455" i="15"/>
  <c r="O451" i="15"/>
  <c r="O447" i="15"/>
  <c r="O443" i="15"/>
  <c r="O439" i="15"/>
  <c r="O435" i="15"/>
  <c r="O431" i="15"/>
  <c r="O427" i="15"/>
  <c r="O423" i="15"/>
  <c r="O419" i="15"/>
  <c r="O415" i="15"/>
  <c r="O411" i="15"/>
  <c r="O407" i="15"/>
  <c r="O403" i="15"/>
  <c r="O399" i="15"/>
  <c r="O395" i="15"/>
  <c r="O391" i="15"/>
  <c r="O387" i="15"/>
  <c r="O383" i="15"/>
  <c r="O379" i="15"/>
  <c r="O375" i="15"/>
  <c r="O371" i="15"/>
  <c r="O367" i="15"/>
  <c r="O363" i="15"/>
  <c r="O359" i="15"/>
  <c r="O355" i="15"/>
  <c r="O351" i="15"/>
  <c r="O347" i="15"/>
  <c r="O682" i="15"/>
  <c r="O678" i="15"/>
  <c r="O674" i="15"/>
  <c r="O670" i="15"/>
  <c r="O666" i="15"/>
  <c r="O662" i="15"/>
  <c r="O658" i="15"/>
  <c r="O654" i="15"/>
  <c r="O650" i="15"/>
  <c r="O646" i="15"/>
  <c r="O642" i="15"/>
  <c r="O638" i="15"/>
  <c r="O634" i="15"/>
  <c r="O630" i="15"/>
  <c r="O626" i="15"/>
  <c r="O622" i="15"/>
  <c r="O618" i="15"/>
  <c r="O614" i="15"/>
  <c r="O610" i="15"/>
  <c r="O606" i="15"/>
  <c r="O602" i="15"/>
  <c r="O598" i="15"/>
  <c r="O594" i="15"/>
  <c r="O590" i="15"/>
  <c r="O586" i="15"/>
  <c r="O582" i="15"/>
  <c r="O578" i="15"/>
  <c r="O574" i="15"/>
  <c r="O570" i="15"/>
  <c r="O566" i="15"/>
  <c r="O562" i="15"/>
  <c r="O558" i="15"/>
  <c r="O554" i="15"/>
  <c r="O550" i="15"/>
  <c r="O546" i="15"/>
  <c r="O542" i="15"/>
  <c r="O538" i="15"/>
  <c r="O534" i="15"/>
  <c r="O530" i="15"/>
  <c r="O526" i="15"/>
  <c r="O522" i="15"/>
  <c r="O518" i="15"/>
  <c r="O514" i="15"/>
  <c r="O510" i="15"/>
  <c r="O506" i="15"/>
  <c r="O502" i="15"/>
  <c r="O498" i="15"/>
  <c r="O494" i="15"/>
  <c r="O490" i="15"/>
  <c r="O486" i="15"/>
  <c r="O482" i="15"/>
  <c r="O478" i="15"/>
  <c r="O474" i="15"/>
  <c r="O470" i="15"/>
  <c r="O466" i="15"/>
  <c r="O462" i="15"/>
  <c r="O458" i="15"/>
  <c r="O454" i="15"/>
  <c r="O450" i="15"/>
  <c r="O446" i="15"/>
  <c r="O442" i="15"/>
  <c r="O438" i="15"/>
  <c r="O434" i="15"/>
  <c r="O430" i="15"/>
  <c r="O426" i="15"/>
  <c r="O422" i="15"/>
  <c r="O418" i="15"/>
  <c r="O414" i="15"/>
  <c r="O410" i="15"/>
  <c r="O406" i="15"/>
  <c r="O402" i="15"/>
  <c r="O398" i="15"/>
  <c r="O394" i="15"/>
  <c r="O390" i="15"/>
  <c r="O386" i="15"/>
  <c r="O382" i="15"/>
  <c r="O378" i="15"/>
  <c r="O374" i="15"/>
  <c r="O370" i="15"/>
  <c r="O366" i="15"/>
  <c r="O362" i="15"/>
  <c r="O358" i="15"/>
  <c r="O354" i="15"/>
  <c r="O350" i="15"/>
  <c r="O346" i="15"/>
  <c r="O521" i="15"/>
  <c r="O517" i="15"/>
  <c r="O513" i="15"/>
  <c r="O509" i="15"/>
  <c r="O505" i="15"/>
  <c r="O501" i="15"/>
  <c r="O497" i="15"/>
  <c r="O493" i="15"/>
  <c r="O489" i="15"/>
  <c r="O485" i="15"/>
  <c r="O481" i="15"/>
  <c r="O477" i="15"/>
  <c r="O473" i="15"/>
  <c r="O469" i="15"/>
  <c r="O465" i="15"/>
  <c r="O461" i="15"/>
  <c r="O457" i="15"/>
  <c r="O453" i="15"/>
  <c r="O449" i="15"/>
  <c r="O445" i="15"/>
  <c r="O441" i="15"/>
  <c r="O437" i="15"/>
  <c r="O433" i="15"/>
  <c r="O429" i="15"/>
  <c r="O425" i="15"/>
  <c r="O421" i="15"/>
  <c r="O417" i="15"/>
  <c r="O413" i="15"/>
  <c r="O409" i="15"/>
  <c r="O405" i="15"/>
  <c r="O401" i="15"/>
  <c r="O397" i="15"/>
  <c r="O393" i="15"/>
  <c r="O389" i="15"/>
  <c r="O385" i="15"/>
  <c r="O381" i="15"/>
  <c r="O377" i="15"/>
  <c r="O373" i="15"/>
  <c r="O369" i="15"/>
  <c r="O365" i="15"/>
  <c r="O361" i="15"/>
  <c r="O357" i="15"/>
  <c r="O353" i="15"/>
  <c r="O349" i="15"/>
  <c r="O345" i="15"/>
  <c r="O341" i="15"/>
  <c r="O337" i="15"/>
  <c r="O333" i="15"/>
  <c r="O329" i="15"/>
  <c r="O325" i="15"/>
  <c r="O321" i="15"/>
  <c r="O317" i="15"/>
  <c r="O313" i="15"/>
  <c r="O309" i="15"/>
  <c r="O305" i="15"/>
  <c r="O301" i="15"/>
  <c r="O297" i="15"/>
  <c r="O293" i="15"/>
  <c r="O289" i="15"/>
  <c r="O285" i="15"/>
  <c r="O281" i="15"/>
  <c r="O277" i="15"/>
  <c r="O273" i="15"/>
  <c r="O269" i="15"/>
  <c r="O265" i="15"/>
  <c r="O261" i="15"/>
  <c r="O257" i="15"/>
  <c r="O253" i="15"/>
  <c r="O343" i="15"/>
  <c r="O339" i="15"/>
  <c r="O335" i="15"/>
  <c r="O331" i="15"/>
  <c r="O327" i="15"/>
  <c r="O323" i="15"/>
  <c r="O319" i="15"/>
  <c r="O315" i="15"/>
  <c r="O311" i="15"/>
  <c r="O307" i="15"/>
  <c r="O303" i="15"/>
  <c r="O299" i="15"/>
  <c r="O295" i="15"/>
  <c r="O291" i="15"/>
  <c r="O287" i="15"/>
  <c r="O283" i="15"/>
  <c r="O279" i="15"/>
  <c r="O275" i="15"/>
  <c r="O271" i="15"/>
  <c r="O267" i="15"/>
  <c r="O263" i="15"/>
  <c r="O259" i="15"/>
  <c r="O255" i="15"/>
  <c r="O251" i="15"/>
  <c r="O247" i="15"/>
  <c r="O243" i="15"/>
  <c r="O239" i="15"/>
  <c r="O235" i="15"/>
  <c r="O231" i="15"/>
  <c r="O227" i="15"/>
  <c r="O223" i="15"/>
  <c r="O219" i="15"/>
  <c r="O215" i="15"/>
  <c r="O211" i="15"/>
  <c r="O207" i="15"/>
  <c r="O203" i="15"/>
  <c r="O199" i="15"/>
  <c r="O195" i="15"/>
  <c r="O191" i="15"/>
  <c r="O187" i="15"/>
  <c r="O183" i="15"/>
  <c r="O179" i="15"/>
  <c r="O175" i="15"/>
  <c r="O171" i="15"/>
  <c r="O167" i="15"/>
  <c r="O163" i="15"/>
  <c r="O159" i="15"/>
  <c r="O155" i="15"/>
  <c r="O151" i="15"/>
  <c r="O147" i="15"/>
  <c r="O143" i="15"/>
  <c r="O139" i="15"/>
  <c r="O135" i="15"/>
  <c r="O131" i="15"/>
  <c r="O127" i="15"/>
  <c r="O123" i="15"/>
  <c r="O119" i="15"/>
  <c r="O115" i="15"/>
  <c r="O111" i="15"/>
  <c r="O107" i="15"/>
  <c r="O103" i="15"/>
  <c r="O99" i="15"/>
  <c r="O95" i="15"/>
  <c r="O91" i="15"/>
  <c r="O87" i="15"/>
  <c r="O83" i="15"/>
  <c r="O79" i="15"/>
  <c r="O75" i="15"/>
  <c r="O71" i="15"/>
  <c r="O67" i="15"/>
  <c r="O63" i="15"/>
  <c r="O59" i="15"/>
  <c r="O55" i="15"/>
  <c r="O51" i="15"/>
  <c r="O47" i="15"/>
  <c r="O43" i="15"/>
  <c r="O39" i="15"/>
  <c r="O35" i="15"/>
  <c r="O31" i="15"/>
  <c r="O27" i="15"/>
  <c r="O23" i="15"/>
  <c r="O19" i="15"/>
  <c r="O15" i="15"/>
  <c r="O11" i="15"/>
  <c r="O7" i="15"/>
  <c r="O342" i="15"/>
  <c r="O338" i="15"/>
  <c r="O334" i="15"/>
  <c r="O330" i="15"/>
  <c r="O326" i="15"/>
  <c r="O322" i="15"/>
  <c r="O318" i="15"/>
  <c r="O314" i="15"/>
  <c r="O310" i="15"/>
  <c r="O306" i="15"/>
  <c r="O302" i="15"/>
  <c r="O298" i="15"/>
  <c r="O294" i="15"/>
  <c r="O290" i="15"/>
  <c r="O286" i="15"/>
  <c r="O282" i="15"/>
  <c r="O278" i="15"/>
  <c r="O274" i="15"/>
  <c r="O270" i="15"/>
  <c r="O266" i="15"/>
  <c r="O262" i="15"/>
  <c r="O258" i="15"/>
  <c r="O254" i="15"/>
  <c r="O250" i="15"/>
  <c r="O246" i="15"/>
  <c r="O242" i="15"/>
  <c r="O238" i="15"/>
  <c r="O234" i="15"/>
  <c r="O230" i="15"/>
  <c r="O226" i="15"/>
  <c r="O222" i="15"/>
  <c r="O218" i="15"/>
  <c r="O214" i="15"/>
  <c r="O210" i="15"/>
  <c r="O206" i="15"/>
  <c r="O202" i="15"/>
  <c r="O198" i="15"/>
  <c r="O194" i="15"/>
  <c r="O190" i="15"/>
  <c r="O186" i="15"/>
  <c r="O182" i="15"/>
  <c r="O178" i="15"/>
  <c r="O174" i="15"/>
  <c r="O170" i="15"/>
  <c r="O166" i="15"/>
  <c r="O162" i="15"/>
  <c r="O158" i="15"/>
  <c r="O154" i="15"/>
  <c r="O150" i="15"/>
  <c r="O146" i="15"/>
  <c r="O142" i="15"/>
  <c r="O138" i="15"/>
  <c r="O134" i="15"/>
  <c r="O130" i="15"/>
  <c r="O126" i="15"/>
  <c r="O122" i="15"/>
  <c r="O118" i="15"/>
  <c r="O114" i="15"/>
  <c r="O110" i="15"/>
  <c r="O106" i="15"/>
  <c r="O102" i="15"/>
  <c r="O98" i="15"/>
  <c r="O94" i="15"/>
  <c r="O90" i="15"/>
  <c r="O86" i="15"/>
  <c r="O82" i="15"/>
  <c r="O78" i="15"/>
  <c r="O74" i="15"/>
  <c r="O70" i="15"/>
  <c r="O66" i="15"/>
  <c r="O62" i="15"/>
  <c r="O58" i="15"/>
  <c r="O54" i="15"/>
  <c r="O50" i="15"/>
  <c r="O46" i="15"/>
  <c r="O42" i="15"/>
  <c r="O38" i="15"/>
  <c r="O34" i="15"/>
  <c r="O30" i="15"/>
  <c r="O26" i="15"/>
  <c r="O22" i="15"/>
  <c r="O18" i="15"/>
  <c r="O14" i="15"/>
  <c r="O10" i="15"/>
  <c r="O6" i="15"/>
  <c r="O249" i="15"/>
  <c r="O245" i="15"/>
  <c r="O241" i="15"/>
  <c r="O237" i="15"/>
  <c r="O233" i="15"/>
  <c r="O229" i="15"/>
  <c r="O225" i="15"/>
  <c r="O221" i="15"/>
  <c r="O217" i="15"/>
  <c r="O213" i="15"/>
  <c r="O209" i="15"/>
  <c r="O205" i="15"/>
  <c r="O201" i="15"/>
  <c r="O197" i="15"/>
  <c r="O193" i="15"/>
  <c r="O189" i="15"/>
  <c r="O185" i="15"/>
  <c r="O181" i="15"/>
  <c r="O177" i="15"/>
  <c r="O173" i="15"/>
  <c r="O169" i="15"/>
  <c r="O165" i="15"/>
  <c r="O161" i="15"/>
  <c r="O157" i="15"/>
  <c r="O153" i="15"/>
  <c r="O149" i="15"/>
  <c r="O145" i="15"/>
  <c r="O141" i="15"/>
  <c r="O137" i="15"/>
  <c r="O133" i="15"/>
  <c r="O129" i="15"/>
  <c r="O125" i="15"/>
  <c r="O121" i="15"/>
  <c r="O117" i="15"/>
  <c r="O113" i="15"/>
  <c r="O109" i="15"/>
  <c r="O105" i="15"/>
  <c r="O101" i="15"/>
  <c r="O97" i="15"/>
  <c r="O93" i="15"/>
  <c r="O89" i="15"/>
  <c r="O85" i="15"/>
  <c r="O81" i="15"/>
  <c r="O77" i="15"/>
  <c r="O73" i="15"/>
  <c r="O69" i="15"/>
  <c r="O65" i="15"/>
  <c r="O61" i="15"/>
  <c r="O57" i="15"/>
  <c r="O53" i="15"/>
  <c r="O49" i="15"/>
  <c r="O45" i="15"/>
  <c r="O41" i="15"/>
  <c r="O37" i="15"/>
  <c r="O33" i="15"/>
  <c r="O29" i="15"/>
  <c r="O25" i="15"/>
  <c r="O21" i="15"/>
  <c r="O17" i="15"/>
  <c r="O13" i="15"/>
  <c r="O9" i="15"/>
  <c r="O5" i="15"/>
  <c r="O904" i="15"/>
  <c r="F13382" i="8"/>
  <c r="F13381" i="8"/>
  <c r="F13380" i="8"/>
  <c r="F13379" i="8"/>
  <c r="F13378" i="8"/>
  <c r="F13377" i="8"/>
  <c r="F13376" i="8"/>
  <c r="F13375" i="8"/>
  <c r="F13374" i="8"/>
  <c r="F13373" i="8"/>
  <c r="F13372" i="8"/>
  <c r="F13371" i="8"/>
  <c r="F13370" i="8"/>
  <c r="F13369" i="8"/>
  <c r="F13368" i="8"/>
  <c r="F13367" i="8"/>
  <c r="F13366" i="8"/>
  <c r="F13365" i="8"/>
  <c r="F13364" i="8"/>
  <c r="F13363" i="8"/>
  <c r="F13362" i="8"/>
  <c r="F13361" i="8"/>
  <c r="F13360" i="8"/>
  <c r="F13359" i="8"/>
  <c r="F13358" i="8"/>
  <c r="F13357" i="8"/>
  <c r="F13356" i="8"/>
  <c r="F13355" i="8"/>
  <c r="F13354" i="8"/>
  <c r="F13353" i="8"/>
  <c r="F13352" i="8"/>
  <c r="F13351" i="8"/>
  <c r="F13350" i="8"/>
  <c r="F13349" i="8"/>
  <c r="F13348" i="8"/>
  <c r="F13347" i="8"/>
  <c r="F13346" i="8"/>
  <c r="F13345" i="8"/>
  <c r="F13344" i="8"/>
  <c r="F13343" i="8"/>
  <c r="F13342" i="8"/>
  <c r="F13341" i="8"/>
  <c r="F13340" i="8"/>
  <c r="F13339" i="8"/>
  <c r="F13338" i="8"/>
  <c r="F13337" i="8"/>
  <c r="F13336" i="8"/>
  <c r="F13335" i="8"/>
  <c r="F13334" i="8"/>
  <c r="F13333" i="8"/>
  <c r="F13332" i="8"/>
  <c r="F13331" i="8"/>
  <c r="F13330" i="8"/>
  <c r="F13329" i="8"/>
  <c r="F13328" i="8"/>
  <c r="F13327" i="8"/>
  <c r="F13326" i="8"/>
  <c r="F13325" i="8"/>
  <c r="F13324" i="8"/>
  <c r="F13323" i="8"/>
  <c r="F13322" i="8"/>
  <c r="F13321" i="8"/>
  <c r="F13320" i="8"/>
  <c r="F13319" i="8"/>
  <c r="F13318" i="8"/>
  <c r="F13317" i="8"/>
  <c r="F13316" i="8"/>
  <c r="F13315" i="8"/>
  <c r="F13314" i="8"/>
  <c r="F13313" i="8"/>
  <c r="F13312" i="8"/>
  <c r="F13311" i="8"/>
  <c r="F13310" i="8"/>
  <c r="F13309" i="8"/>
  <c r="F13308" i="8"/>
  <c r="F13307" i="8"/>
  <c r="F13306" i="8"/>
  <c r="F13305" i="8"/>
  <c r="F13304" i="8"/>
  <c r="F13303" i="8"/>
  <c r="F13302" i="8"/>
  <c r="F13301" i="8"/>
  <c r="F13300" i="8"/>
  <c r="F13299" i="8"/>
  <c r="F13298" i="8"/>
  <c r="F13297" i="8"/>
  <c r="F13296" i="8"/>
  <c r="F13295" i="8"/>
  <c r="F13294" i="8"/>
  <c r="F13293" i="8"/>
  <c r="F13292" i="8"/>
  <c r="F13291" i="8"/>
  <c r="F13290" i="8"/>
  <c r="F13289" i="8"/>
  <c r="F13288" i="8"/>
  <c r="F13287" i="8"/>
  <c r="F13286" i="8"/>
  <c r="F13285" i="8"/>
  <c r="F13284" i="8"/>
  <c r="F13283" i="8"/>
  <c r="F13282" i="8"/>
  <c r="F13281" i="8"/>
  <c r="F13280" i="8"/>
  <c r="F13279" i="8"/>
  <c r="F13278" i="8"/>
  <c r="F13277" i="8"/>
  <c r="F13276" i="8"/>
  <c r="F13275" i="8"/>
  <c r="F13274" i="8"/>
  <c r="F13273" i="8"/>
  <c r="F13272" i="8"/>
  <c r="F13271" i="8"/>
  <c r="F13270" i="8"/>
  <c r="F13269" i="8"/>
  <c r="F13268" i="8"/>
  <c r="F13267" i="8"/>
  <c r="F13266" i="8"/>
  <c r="F13265" i="8"/>
  <c r="F13264" i="8"/>
  <c r="F13263" i="8"/>
  <c r="F13262" i="8"/>
  <c r="F13261" i="8"/>
  <c r="F13260" i="8"/>
  <c r="F13259" i="8"/>
  <c r="F13258" i="8"/>
  <c r="F13257" i="8"/>
  <c r="F13256" i="8"/>
  <c r="F13255" i="8"/>
  <c r="F13254" i="8"/>
  <c r="F13253" i="8"/>
  <c r="F13252" i="8"/>
  <c r="F13251" i="8"/>
  <c r="F13250" i="8"/>
  <c r="F13249" i="8"/>
  <c r="F13248" i="8"/>
  <c r="F13247" i="8"/>
  <c r="F13246" i="8"/>
  <c r="F13245" i="8"/>
  <c r="F13244" i="8"/>
  <c r="F13243" i="8"/>
  <c r="F13242" i="8"/>
  <c r="F13241" i="8"/>
  <c r="F13240" i="8"/>
  <c r="F13239" i="8"/>
  <c r="F13238" i="8"/>
  <c r="F13237" i="8"/>
  <c r="F13236" i="8"/>
  <c r="F13235" i="8"/>
  <c r="F13234" i="8"/>
  <c r="F13233" i="8"/>
  <c r="F13232" i="8"/>
  <c r="F13231" i="8"/>
  <c r="F13230" i="8"/>
  <c r="F13229" i="8"/>
  <c r="F13228" i="8"/>
  <c r="F13227" i="8"/>
  <c r="F13226" i="8"/>
  <c r="F13225" i="8"/>
  <c r="F13224" i="8"/>
  <c r="F13223" i="8"/>
  <c r="F13222" i="8"/>
  <c r="F13221" i="8"/>
  <c r="F13220" i="8"/>
  <c r="F13219" i="8"/>
  <c r="F13218" i="8"/>
  <c r="F13217" i="8"/>
  <c r="F13216" i="8"/>
  <c r="F13215" i="8"/>
  <c r="F13214" i="8"/>
  <c r="F13213" i="8"/>
  <c r="F13212" i="8"/>
  <c r="F13211" i="8"/>
  <c r="F13210" i="8"/>
  <c r="F13209" i="8"/>
  <c r="F13208" i="8"/>
  <c r="F13207" i="8"/>
  <c r="F13206" i="8"/>
  <c r="F13205" i="8"/>
  <c r="F13204" i="8"/>
  <c r="F13203" i="8"/>
  <c r="F13202" i="8"/>
  <c r="F13201" i="8"/>
  <c r="F13200" i="8"/>
  <c r="F13199" i="8"/>
  <c r="F13198" i="8"/>
  <c r="F13197" i="8"/>
  <c r="F13196" i="8"/>
  <c r="F13195" i="8"/>
  <c r="F13194" i="8"/>
  <c r="F13193" i="8"/>
  <c r="F13192" i="8"/>
  <c r="F13191" i="8"/>
  <c r="F13190" i="8"/>
  <c r="F13189" i="8"/>
  <c r="F13188" i="8"/>
  <c r="F13187" i="8"/>
  <c r="F13186" i="8"/>
  <c r="F13185" i="8"/>
  <c r="F13184" i="8"/>
  <c r="F13183" i="8"/>
  <c r="F13182" i="8"/>
  <c r="F13181" i="8"/>
  <c r="F13180" i="8"/>
  <c r="F13179" i="8"/>
  <c r="F13178" i="8"/>
  <c r="F13177" i="8"/>
  <c r="F13176" i="8"/>
  <c r="F13175" i="8"/>
  <c r="F13174" i="8"/>
  <c r="F13173" i="8"/>
  <c r="F13172" i="8"/>
  <c r="F13171" i="8"/>
  <c r="F13170" i="8"/>
  <c r="F13169" i="8"/>
  <c r="F13168" i="8"/>
  <c r="F13167" i="8"/>
  <c r="F13166" i="8"/>
  <c r="F13165" i="8"/>
  <c r="F13164" i="8"/>
  <c r="F13163" i="8"/>
  <c r="F13162" i="8"/>
  <c r="F13161" i="8"/>
  <c r="F13160" i="8"/>
  <c r="F13159" i="8"/>
  <c r="F13158" i="8"/>
  <c r="F13157" i="8"/>
  <c r="F13156" i="8"/>
  <c r="F13155" i="8"/>
  <c r="F13154" i="8"/>
  <c r="F13153" i="8"/>
  <c r="F13152" i="8"/>
  <c r="F13151" i="8"/>
  <c r="F13150" i="8"/>
  <c r="F13149" i="8"/>
  <c r="F13148" i="8"/>
  <c r="F13147" i="8"/>
  <c r="F13146" i="8"/>
  <c r="F13145" i="8"/>
  <c r="F13144" i="8"/>
  <c r="F13143" i="8"/>
  <c r="F13142" i="8"/>
  <c r="F13141" i="8"/>
  <c r="F13140" i="8"/>
  <c r="F13139" i="8"/>
  <c r="F13138" i="8"/>
  <c r="F13137" i="8"/>
  <c r="F13136" i="8"/>
  <c r="F13135" i="8"/>
  <c r="F13134" i="8"/>
  <c r="F13133" i="8"/>
  <c r="F13132" i="8"/>
  <c r="F13131" i="8"/>
  <c r="F13130" i="8"/>
  <c r="F13129" i="8"/>
  <c r="F13128" i="8"/>
  <c r="F13127" i="8"/>
  <c r="F13126" i="8"/>
  <c r="F13125" i="8"/>
  <c r="F13124" i="8"/>
  <c r="F13123" i="8"/>
  <c r="F13122" i="8"/>
  <c r="F13121" i="8"/>
  <c r="F13120" i="8"/>
  <c r="F13119" i="8"/>
  <c r="F13118" i="8"/>
  <c r="F13117" i="8"/>
  <c r="F13116" i="8"/>
  <c r="F13115" i="8"/>
  <c r="F13114" i="8"/>
  <c r="F13113" i="8"/>
  <c r="F13112" i="8"/>
  <c r="F13111" i="8"/>
  <c r="F13110" i="8"/>
  <c r="F13109" i="8"/>
  <c r="F13108" i="8"/>
  <c r="F13107" i="8"/>
  <c r="F13106" i="8"/>
  <c r="F13105" i="8"/>
  <c r="F13104" i="8"/>
  <c r="F13103" i="8"/>
  <c r="F13102" i="8"/>
  <c r="F13101" i="8"/>
  <c r="F13100" i="8"/>
  <c r="F13099" i="8"/>
  <c r="F13098" i="8"/>
  <c r="F13097" i="8"/>
  <c r="F13096" i="8"/>
  <c r="F13095" i="8"/>
  <c r="F13094" i="8"/>
  <c r="F13093" i="8"/>
  <c r="F13092" i="8"/>
  <c r="F13091" i="8"/>
  <c r="F13090" i="8"/>
  <c r="F13089" i="8"/>
  <c r="F13088" i="8"/>
  <c r="F13087" i="8"/>
  <c r="F13086" i="8"/>
  <c r="F13085" i="8"/>
  <c r="F13084" i="8"/>
  <c r="F13083" i="8"/>
  <c r="F13082" i="8"/>
  <c r="F13081" i="8"/>
  <c r="F13080" i="8"/>
  <c r="F13079" i="8"/>
  <c r="F13078" i="8"/>
  <c r="F13077" i="8"/>
  <c r="F13076" i="8"/>
  <c r="F13075" i="8"/>
  <c r="F13074" i="8"/>
  <c r="F13073" i="8"/>
  <c r="F13072" i="8"/>
  <c r="F13071" i="8"/>
  <c r="F13070" i="8"/>
  <c r="F13069" i="8"/>
  <c r="F13068" i="8"/>
  <c r="F13067" i="8"/>
  <c r="F13066" i="8"/>
  <c r="F13065" i="8"/>
  <c r="F13064" i="8"/>
  <c r="F13063" i="8"/>
  <c r="F13062" i="8"/>
  <c r="F13061" i="8"/>
  <c r="F13060" i="8"/>
  <c r="F13059" i="8"/>
  <c r="F13058" i="8"/>
  <c r="F13057" i="8"/>
  <c r="F13056" i="8"/>
  <c r="F13055" i="8"/>
  <c r="F13054" i="8"/>
  <c r="F13053" i="8"/>
  <c r="F13052" i="8"/>
  <c r="F13051" i="8"/>
  <c r="F13050" i="8"/>
  <c r="F13049" i="8"/>
  <c r="F13048" i="8"/>
  <c r="F13047" i="8"/>
  <c r="F13046" i="8"/>
  <c r="F13045" i="8"/>
  <c r="F13044" i="8"/>
  <c r="F13043" i="8"/>
  <c r="F13042" i="8"/>
  <c r="F13041" i="8"/>
  <c r="F13040" i="8"/>
  <c r="F13039" i="8"/>
  <c r="F13038" i="8"/>
  <c r="F13037" i="8"/>
  <c r="F13036" i="8"/>
  <c r="F13035" i="8"/>
  <c r="F13034" i="8"/>
  <c r="F13033" i="8"/>
  <c r="F13032" i="8"/>
  <c r="F13031" i="8"/>
  <c r="F13030" i="8"/>
  <c r="F13029" i="8"/>
  <c r="F13028" i="8"/>
  <c r="F13027" i="8"/>
  <c r="F13026" i="8"/>
  <c r="F13025" i="8"/>
  <c r="F13024" i="8"/>
  <c r="F13023" i="8"/>
  <c r="F13022" i="8"/>
  <c r="F13021" i="8"/>
  <c r="F13020" i="8"/>
  <c r="F13019" i="8"/>
  <c r="F13018" i="8"/>
  <c r="F13017" i="8"/>
  <c r="F13016" i="8"/>
  <c r="F13015" i="8"/>
  <c r="F13014" i="8"/>
  <c r="F13013" i="8"/>
  <c r="F13012" i="8"/>
  <c r="F13011" i="8"/>
  <c r="F13010" i="8"/>
  <c r="F13009" i="8"/>
  <c r="F13008" i="8"/>
  <c r="F13007" i="8"/>
  <c r="F13006" i="8"/>
  <c r="F13005" i="8"/>
  <c r="F13004" i="8"/>
  <c r="F13003" i="8"/>
  <c r="F13002" i="8"/>
  <c r="F13001" i="8"/>
  <c r="F13000" i="8"/>
  <c r="F12999" i="8"/>
  <c r="F12998" i="8"/>
  <c r="F12997" i="8"/>
  <c r="F12996" i="8"/>
  <c r="F12995" i="8"/>
  <c r="F12994" i="8"/>
  <c r="F12993" i="8"/>
  <c r="F12992" i="8"/>
  <c r="F12991" i="8"/>
  <c r="F12990" i="8"/>
  <c r="F12989" i="8"/>
  <c r="F12988" i="8"/>
  <c r="F12987" i="8"/>
  <c r="F12986" i="8"/>
  <c r="F12985" i="8"/>
  <c r="F12984" i="8"/>
  <c r="F12983" i="8"/>
  <c r="F12982" i="8"/>
  <c r="F12981" i="8"/>
  <c r="F12980" i="8"/>
  <c r="F12979" i="8"/>
  <c r="F12978" i="8"/>
  <c r="F12977" i="8"/>
  <c r="F12976" i="8"/>
  <c r="F12975" i="8"/>
  <c r="F12974" i="8"/>
  <c r="F12973" i="8"/>
  <c r="F12972" i="8"/>
  <c r="F12971" i="8"/>
  <c r="F12970" i="8"/>
  <c r="F12969" i="8"/>
  <c r="F12968" i="8"/>
  <c r="F12967" i="8"/>
  <c r="F12966" i="8"/>
  <c r="F12965" i="8"/>
  <c r="F12964" i="8"/>
  <c r="F12963" i="8"/>
  <c r="F12962" i="8"/>
  <c r="F12961" i="8"/>
  <c r="F12960" i="8"/>
  <c r="F12959" i="8"/>
  <c r="F12958" i="8"/>
  <c r="F12957" i="8"/>
  <c r="F12956" i="8"/>
  <c r="F12955" i="8"/>
  <c r="F12954" i="8"/>
  <c r="F12953" i="8"/>
  <c r="F12952" i="8"/>
  <c r="F12951" i="8"/>
  <c r="F12950" i="8"/>
  <c r="F12949" i="8"/>
  <c r="F12948" i="8"/>
  <c r="F12947" i="8"/>
  <c r="F12946" i="8"/>
  <c r="F12945" i="8"/>
  <c r="F12944" i="8"/>
  <c r="F12943" i="8"/>
  <c r="F12942" i="8"/>
  <c r="F12941" i="8"/>
  <c r="F12940" i="8"/>
  <c r="F12939" i="8"/>
  <c r="F12938" i="8"/>
  <c r="F12937" i="8"/>
  <c r="F12936" i="8"/>
  <c r="F12935" i="8"/>
  <c r="F12934" i="8"/>
  <c r="F12933" i="8"/>
  <c r="F12932" i="8"/>
  <c r="F12931" i="8"/>
  <c r="F12930" i="8"/>
  <c r="F12929" i="8"/>
  <c r="F12928" i="8"/>
  <c r="F12927" i="8"/>
  <c r="F12926" i="8"/>
  <c r="F12925" i="8"/>
  <c r="F12924" i="8"/>
  <c r="F12923" i="8"/>
  <c r="F12922" i="8"/>
  <c r="F12921" i="8"/>
  <c r="F12920" i="8"/>
  <c r="F12919" i="8"/>
  <c r="F12918" i="8"/>
  <c r="F12917" i="8"/>
  <c r="F12916" i="8"/>
  <c r="F12915" i="8"/>
  <c r="F12914" i="8"/>
  <c r="F12913" i="8"/>
  <c r="F12912" i="8"/>
  <c r="F12911" i="8"/>
  <c r="F12910" i="8"/>
  <c r="F12909" i="8"/>
  <c r="F12908" i="8"/>
  <c r="F12907" i="8"/>
  <c r="F12906" i="8"/>
  <c r="F12905" i="8"/>
  <c r="F12904" i="8"/>
  <c r="F12903" i="8"/>
  <c r="F12902" i="8"/>
  <c r="F12901" i="8"/>
  <c r="F12900" i="8"/>
  <c r="F12899" i="8"/>
  <c r="F12898" i="8"/>
  <c r="F12897" i="8"/>
  <c r="F12896" i="8"/>
  <c r="F12895" i="8"/>
  <c r="F12894" i="8"/>
  <c r="F12893" i="8"/>
  <c r="F12892" i="8"/>
  <c r="F12891" i="8"/>
  <c r="F12890" i="8"/>
  <c r="F12889" i="8"/>
  <c r="F12888" i="8"/>
  <c r="F12887" i="8"/>
  <c r="F12886" i="8"/>
  <c r="F12885" i="8"/>
  <c r="F12884" i="8"/>
  <c r="F12883" i="8"/>
  <c r="F12882" i="8"/>
  <c r="F12881" i="8"/>
  <c r="F12880" i="8"/>
  <c r="F12879" i="8"/>
  <c r="F12878" i="8"/>
  <c r="F12877" i="8"/>
  <c r="F12876" i="8"/>
  <c r="F12875" i="8"/>
  <c r="F12874" i="8"/>
  <c r="F12873" i="8"/>
  <c r="F12872" i="8"/>
  <c r="F12871" i="8"/>
  <c r="F12870" i="8"/>
  <c r="F12869" i="8"/>
  <c r="F12868" i="8"/>
  <c r="F12867" i="8"/>
  <c r="F12866" i="8"/>
  <c r="F12865" i="8"/>
  <c r="F12864" i="8"/>
  <c r="F12863" i="8"/>
  <c r="F12862" i="8"/>
  <c r="F12861" i="8"/>
  <c r="F12860" i="8"/>
  <c r="F12859" i="8"/>
  <c r="F12858" i="8"/>
  <c r="F12857" i="8"/>
  <c r="F12856" i="8"/>
  <c r="F12855" i="8"/>
  <c r="F12854" i="8"/>
  <c r="F12853" i="8"/>
  <c r="F12852" i="8"/>
  <c r="F12851" i="8"/>
  <c r="F12850" i="8"/>
  <c r="F12849" i="8"/>
  <c r="F12848" i="8"/>
  <c r="F12847" i="8"/>
  <c r="F12846" i="8"/>
  <c r="F12845" i="8"/>
  <c r="F12844" i="8"/>
  <c r="F12843" i="8"/>
  <c r="F12842" i="8"/>
  <c r="F12841" i="8"/>
  <c r="F12840" i="8"/>
  <c r="F12839" i="8"/>
  <c r="F12838" i="8"/>
  <c r="F12837" i="8"/>
  <c r="F12836" i="8"/>
  <c r="F12835" i="8"/>
  <c r="F12834" i="8"/>
  <c r="F12833" i="8"/>
  <c r="F12832" i="8"/>
  <c r="F12831" i="8"/>
  <c r="F12830" i="8"/>
  <c r="F12829" i="8"/>
  <c r="F12828" i="8"/>
  <c r="F12827" i="8"/>
  <c r="F12826" i="8"/>
  <c r="F12825" i="8"/>
  <c r="F12824" i="8"/>
  <c r="F12823" i="8"/>
  <c r="F12822" i="8"/>
  <c r="F12821" i="8"/>
  <c r="F12820" i="8"/>
  <c r="F12819" i="8"/>
  <c r="F12818" i="8"/>
  <c r="F12817" i="8"/>
  <c r="F12816" i="8"/>
  <c r="F12815" i="8"/>
  <c r="F12814" i="8"/>
  <c r="F12813" i="8"/>
  <c r="F12812" i="8"/>
  <c r="F12811" i="8"/>
  <c r="F12810" i="8"/>
  <c r="F12809" i="8"/>
  <c r="F12808" i="8"/>
  <c r="F12807" i="8"/>
  <c r="F12806" i="8"/>
  <c r="F12805" i="8"/>
  <c r="F12804" i="8"/>
  <c r="F12803" i="8"/>
  <c r="F12802" i="8"/>
  <c r="F12801" i="8"/>
  <c r="F12800" i="8"/>
  <c r="F12799" i="8"/>
  <c r="F12798" i="8"/>
  <c r="F12797" i="8"/>
  <c r="F12796" i="8"/>
  <c r="F12795" i="8"/>
  <c r="F12794" i="8"/>
  <c r="F12793" i="8"/>
  <c r="F12792" i="8"/>
  <c r="F12791" i="8"/>
  <c r="F12790" i="8"/>
  <c r="F12789" i="8"/>
  <c r="F12788" i="8"/>
  <c r="F12787" i="8"/>
  <c r="F12786" i="8"/>
  <c r="F12785" i="8"/>
  <c r="F12784" i="8"/>
  <c r="F12783" i="8"/>
  <c r="F12782" i="8"/>
  <c r="F12781" i="8"/>
  <c r="F12780" i="8"/>
  <c r="F12779" i="8"/>
  <c r="F12778" i="8"/>
  <c r="F12777" i="8"/>
  <c r="F12776" i="8"/>
  <c r="F12775" i="8"/>
  <c r="F12774" i="8"/>
  <c r="F12773" i="8"/>
  <c r="F12772" i="8"/>
  <c r="F12771" i="8"/>
  <c r="F12770" i="8"/>
  <c r="F12769" i="8"/>
  <c r="F12768" i="8"/>
  <c r="F12767" i="8"/>
  <c r="F12766" i="8"/>
  <c r="F12765" i="8"/>
  <c r="F12764" i="8"/>
  <c r="F12763" i="8"/>
  <c r="F12762" i="8"/>
  <c r="F12761" i="8"/>
  <c r="F12760" i="8"/>
  <c r="F12759" i="8"/>
  <c r="F12758" i="8"/>
  <c r="F12757" i="8"/>
  <c r="F12756" i="8"/>
  <c r="F12755" i="8"/>
  <c r="F12754" i="8"/>
  <c r="F12753" i="8"/>
  <c r="F12752" i="8"/>
  <c r="F12751" i="8"/>
  <c r="F12750" i="8"/>
  <c r="F12749" i="8"/>
  <c r="F12748" i="8"/>
  <c r="F12747" i="8"/>
  <c r="F12746" i="8"/>
  <c r="F12745" i="8"/>
  <c r="F12744" i="8"/>
  <c r="F12743" i="8"/>
  <c r="F12742" i="8"/>
  <c r="F12741" i="8"/>
  <c r="F12740" i="8"/>
  <c r="F12739" i="8"/>
  <c r="F12738" i="8"/>
  <c r="F12737" i="8"/>
  <c r="F12736" i="8"/>
  <c r="F12735" i="8"/>
  <c r="F12734" i="8"/>
  <c r="F12733" i="8"/>
  <c r="F12732" i="8"/>
  <c r="F12731" i="8"/>
  <c r="F12730" i="8"/>
  <c r="F12729" i="8"/>
  <c r="F12728" i="8"/>
  <c r="F12727" i="8"/>
  <c r="F12726" i="8"/>
  <c r="F12725" i="8"/>
  <c r="F12724" i="8"/>
  <c r="F12723" i="8"/>
  <c r="F12722" i="8"/>
  <c r="F12721" i="8"/>
  <c r="F12720" i="8"/>
  <c r="F12719" i="8"/>
  <c r="F12718" i="8"/>
  <c r="F12717" i="8"/>
  <c r="F12716" i="8"/>
  <c r="F12715" i="8"/>
  <c r="F12714" i="8"/>
  <c r="F12713" i="8"/>
  <c r="F12712" i="8"/>
  <c r="F12711" i="8"/>
  <c r="F12710" i="8"/>
  <c r="F12709" i="8"/>
  <c r="F12708" i="8"/>
  <c r="F12707" i="8"/>
  <c r="F12706" i="8"/>
  <c r="F12705" i="8"/>
  <c r="F12704" i="8"/>
  <c r="F12703" i="8"/>
  <c r="F12702" i="8"/>
  <c r="F12701" i="8"/>
  <c r="F12700" i="8"/>
  <c r="F12699" i="8"/>
  <c r="F12698" i="8"/>
  <c r="F12697" i="8"/>
  <c r="F12696" i="8"/>
  <c r="F12695" i="8"/>
  <c r="F12694" i="8"/>
  <c r="F12693" i="8"/>
  <c r="F12692" i="8"/>
  <c r="F12691" i="8"/>
  <c r="F12690" i="8"/>
  <c r="F12689" i="8"/>
  <c r="F12688" i="8"/>
  <c r="F12687" i="8"/>
  <c r="F12686" i="8"/>
  <c r="F12685" i="8"/>
  <c r="F12684" i="8"/>
  <c r="F12683" i="8"/>
  <c r="F12682" i="8"/>
  <c r="F12681" i="8"/>
  <c r="F12680" i="8"/>
  <c r="F12679" i="8"/>
  <c r="F12678" i="8"/>
  <c r="F12677" i="8"/>
  <c r="F12676" i="8"/>
  <c r="F12675" i="8"/>
  <c r="F12674" i="8"/>
  <c r="F12673" i="8"/>
  <c r="F12672" i="8"/>
  <c r="F12671" i="8"/>
  <c r="F12670" i="8"/>
  <c r="F12669" i="8"/>
  <c r="F12668" i="8"/>
  <c r="F12667" i="8"/>
  <c r="F12666" i="8"/>
  <c r="F12665" i="8"/>
  <c r="F12664" i="8"/>
  <c r="F12663" i="8"/>
  <c r="F12662" i="8"/>
  <c r="F12661" i="8"/>
  <c r="F12660" i="8"/>
  <c r="F12659" i="8"/>
  <c r="F12658" i="8"/>
  <c r="F12657" i="8"/>
  <c r="F12656" i="8"/>
  <c r="F12655" i="8"/>
  <c r="F12654" i="8"/>
  <c r="F12653" i="8"/>
  <c r="F12652" i="8"/>
  <c r="F12651" i="8"/>
  <c r="F12650" i="8"/>
  <c r="F12649" i="8"/>
  <c r="F12648" i="8"/>
  <c r="F12647" i="8"/>
  <c r="F12646" i="8"/>
  <c r="F12645" i="8"/>
  <c r="F12644" i="8"/>
  <c r="F12643" i="8"/>
  <c r="F12642" i="8"/>
  <c r="F12641" i="8"/>
  <c r="F12640" i="8"/>
  <c r="F12639" i="8"/>
  <c r="F12638" i="8"/>
  <c r="F12637" i="8"/>
  <c r="F12636" i="8"/>
  <c r="F12635" i="8"/>
  <c r="F12634" i="8"/>
  <c r="F12633" i="8"/>
  <c r="F12632" i="8"/>
  <c r="F12631" i="8"/>
  <c r="F12630" i="8"/>
  <c r="F12629" i="8"/>
  <c r="F12628" i="8"/>
  <c r="F12627" i="8"/>
  <c r="F12626" i="8"/>
  <c r="F12625" i="8"/>
  <c r="F12624" i="8"/>
  <c r="F12623" i="8"/>
  <c r="F12622" i="8"/>
  <c r="F12621" i="8"/>
  <c r="F12620" i="8"/>
  <c r="F12619" i="8"/>
  <c r="F12618" i="8"/>
  <c r="F12617" i="8"/>
  <c r="F12616" i="8"/>
  <c r="F12615" i="8"/>
  <c r="F12614" i="8"/>
  <c r="F12613" i="8"/>
  <c r="F12612" i="8"/>
  <c r="F12611" i="8"/>
  <c r="F12610" i="8"/>
  <c r="F12609" i="8"/>
  <c r="F12608" i="8"/>
  <c r="F12607" i="8"/>
  <c r="F12606" i="8"/>
  <c r="F12605" i="8"/>
  <c r="F12604" i="8"/>
  <c r="F12603" i="8"/>
  <c r="F12602" i="8"/>
  <c r="F12601" i="8"/>
  <c r="F12600" i="8"/>
  <c r="F12599" i="8"/>
  <c r="F12598" i="8"/>
  <c r="F12597" i="8"/>
  <c r="F12596" i="8"/>
  <c r="F12595" i="8"/>
  <c r="F12594" i="8"/>
  <c r="F12593" i="8"/>
  <c r="F12592" i="8"/>
  <c r="F12591" i="8"/>
  <c r="F12590" i="8"/>
  <c r="F12589" i="8"/>
  <c r="F12588" i="8"/>
  <c r="F12587" i="8"/>
  <c r="F12586" i="8"/>
  <c r="F12585" i="8"/>
  <c r="F12584" i="8"/>
  <c r="F12583" i="8"/>
  <c r="F12582" i="8"/>
  <c r="F12581" i="8"/>
  <c r="F12580" i="8"/>
  <c r="F12579" i="8"/>
  <c r="F12578" i="8"/>
  <c r="F12577" i="8"/>
  <c r="F12576" i="8"/>
  <c r="F12575" i="8"/>
  <c r="F12574" i="8"/>
  <c r="F12573" i="8"/>
  <c r="F12572" i="8"/>
  <c r="F12571" i="8"/>
  <c r="F12570" i="8"/>
  <c r="F12569" i="8"/>
  <c r="F12568" i="8"/>
  <c r="F12567" i="8"/>
  <c r="F12566" i="8"/>
  <c r="F12565" i="8"/>
  <c r="F12564" i="8"/>
  <c r="F12563" i="8"/>
  <c r="F12562" i="8"/>
  <c r="F12561" i="8"/>
  <c r="F12560" i="8"/>
  <c r="F12559" i="8"/>
  <c r="F12558" i="8"/>
  <c r="F12557" i="8"/>
  <c r="F12556" i="8"/>
  <c r="F12555" i="8"/>
  <c r="F12554" i="8"/>
  <c r="F12553" i="8"/>
  <c r="F12552" i="8"/>
  <c r="F12551" i="8"/>
  <c r="F12550" i="8"/>
  <c r="F12549" i="8"/>
  <c r="F12548" i="8"/>
  <c r="F12547" i="8"/>
  <c r="F12546" i="8"/>
  <c r="F12545" i="8"/>
  <c r="F12544" i="8"/>
  <c r="F12543" i="8"/>
  <c r="F12542" i="8"/>
  <c r="F12541" i="8"/>
  <c r="F12540" i="8"/>
  <c r="F12539" i="8"/>
  <c r="F12538" i="8"/>
  <c r="F12537" i="8"/>
  <c r="F12536" i="8"/>
  <c r="F12535" i="8"/>
  <c r="F12534" i="8"/>
  <c r="F12533" i="8"/>
  <c r="F12532" i="8"/>
  <c r="F12531" i="8"/>
  <c r="F12530" i="8"/>
  <c r="F12529" i="8"/>
  <c r="F12528" i="8"/>
  <c r="F12527" i="8"/>
  <c r="F12526" i="8"/>
  <c r="F12525" i="8"/>
  <c r="F12524" i="8"/>
  <c r="F12523" i="8"/>
  <c r="F12522" i="8"/>
  <c r="F12521" i="8"/>
  <c r="F12520" i="8"/>
  <c r="F12519" i="8"/>
  <c r="F12518" i="8"/>
  <c r="F12517" i="8"/>
  <c r="F12516" i="8"/>
  <c r="F12515" i="8"/>
  <c r="F12514" i="8"/>
  <c r="F12513" i="8"/>
  <c r="F12512" i="8"/>
  <c r="F12511" i="8"/>
  <c r="F12510" i="8"/>
  <c r="F12509" i="8"/>
  <c r="F12508" i="8"/>
  <c r="F12507" i="8"/>
  <c r="F12506" i="8"/>
  <c r="F12505" i="8"/>
  <c r="F12504" i="8"/>
  <c r="F12503" i="8"/>
  <c r="F12502" i="8"/>
  <c r="F12501" i="8"/>
  <c r="F12500" i="8"/>
  <c r="F12499" i="8"/>
  <c r="F12498" i="8"/>
  <c r="F12497" i="8"/>
  <c r="F12496" i="8"/>
  <c r="F12495" i="8"/>
  <c r="F12494" i="8"/>
  <c r="F12493" i="8"/>
  <c r="F12492" i="8"/>
  <c r="F12491" i="8"/>
  <c r="F12490" i="8"/>
  <c r="F12489" i="8"/>
  <c r="F12488" i="8"/>
  <c r="F12487" i="8"/>
  <c r="F12486" i="8"/>
  <c r="F12485" i="8"/>
  <c r="F12484" i="8"/>
  <c r="F12483" i="8"/>
  <c r="F12482" i="8"/>
  <c r="F12481" i="8"/>
  <c r="F12480" i="8"/>
  <c r="F12479" i="8"/>
  <c r="F12478" i="8"/>
  <c r="F12477" i="8"/>
  <c r="F12476" i="8"/>
  <c r="F12475" i="8"/>
  <c r="F12474" i="8"/>
  <c r="F12473" i="8"/>
  <c r="F12472" i="8"/>
  <c r="F12471" i="8"/>
  <c r="F12470" i="8"/>
  <c r="F12469" i="8"/>
  <c r="F12468" i="8"/>
  <c r="F12467" i="8"/>
  <c r="F12466" i="8"/>
  <c r="F12465" i="8"/>
  <c r="F12464" i="8"/>
  <c r="F12463" i="8"/>
  <c r="F12462" i="8"/>
  <c r="F12461" i="8"/>
  <c r="F12460" i="8"/>
  <c r="F12459" i="8"/>
  <c r="F12458" i="8"/>
  <c r="F12457" i="8"/>
  <c r="F12456" i="8"/>
  <c r="F12455" i="8"/>
  <c r="F12454" i="8"/>
  <c r="F12453" i="8"/>
  <c r="F12452" i="8"/>
  <c r="F12451" i="8"/>
  <c r="F12450" i="8"/>
  <c r="F12449" i="8"/>
  <c r="F12448" i="8"/>
  <c r="F12447" i="8"/>
  <c r="F12446" i="8"/>
  <c r="F12445" i="8"/>
  <c r="F12444" i="8"/>
  <c r="F12443" i="8"/>
  <c r="F12442" i="8"/>
  <c r="F12441" i="8"/>
  <c r="F12440" i="8"/>
  <c r="F12439" i="8"/>
  <c r="F12438" i="8"/>
  <c r="F12437" i="8"/>
  <c r="F12436" i="8"/>
  <c r="F12435" i="8"/>
  <c r="F12434" i="8"/>
  <c r="F12433" i="8"/>
  <c r="F12432" i="8"/>
  <c r="F12431" i="8"/>
  <c r="F12430" i="8"/>
  <c r="F12429" i="8"/>
  <c r="F12428" i="8"/>
  <c r="F12427" i="8"/>
  <c r="F12426" i="8"/>
  <c r="F12425" i="8"/>
  <c r="F12424" i="8"/>
  <c r="F12423" i="8"/>
  <c r="F12422" i="8"/>
  <c r="F12421" i="8"/>
  <c r="F12420" i="8"/>
  <c r="F12419" i="8"/>
  <c r="F12418" i="8"/>
  <c r="F12417" i="8"/>
  <c r="F12416" i="8"/>
  <c r="F12415" i="8"/>
  <c r="F12414" i="8"/>
  <c r="F12413" i="8"/>
  <c r="F12412" i="8"/>
  <c r="F12411" i="8"/>
  <c r="F12410" i="8"/>
  <c r="F12409" i="8"/>
  <c r="F12408" i="8"/>
  <c r="F12407" i="8"/>
  <c r="F12406" i="8"/>
  <c r="F12405" i="8"/>
  <c r="F12404" i="8"/>
  <c r="F12403" i="8"/>
  <c r="F12402" i="8"/>
  <c r="F12401" i="8"/>
  <c r="F12400" i="8"/>
  <c r="F12399" i="8"/>
  <c r="F12398" i="8"/>
  <c r="F12397" i="8"/>
  <c r="F12396" i="8"/>
  <c r="F12395" i="8"/>
  <c r="F12394" i="8"/>
  <c r="F12393" i="8"/>
  <c r="F12392" i="8"/>
  <c r="F12391" i="8"/>
  <c r="F12390" i="8"/>
  <c r="F12389" i="8"/>
  <c r="F12388" i="8"/>
  <c r="F12387" i="8"/>
  <c r="F12386" i="8"/>
  <c r="F12385" i="8"/>
  <c r="F12384" i="8"/>
  <c r="F12383" i="8"/>
  <c r="F12382" i="8"/>
  <c r="F12381" i="8"/>
  <c r="F12380" i="8"/>
  <c r="F12379" i="8"/>
  <c r="F12378" i="8"/>
  <c r="F12377" i="8"/>
  <c r="F12376" i="8"/>
  <c r="F12375" i="8"/>
  <c r="F12374" i="8"/>
  <c r="F12373" i="8"/>
  <c r="F12372" i="8"/>
  <c r="F12371" i="8"/>
  <c r="F12370" i="8"/>
  <c r="F12369" i="8"/>
  <c r="F12368" i="8"/>
  <c r="F12367" i="8"/>
  <c r="F12366" i="8"/>
  <c r="F12365" i="8"/>
  <c r="F12364" i="8"/>
  <c r="F12363" i="8"/>
  <c r="F12362" i="8"/>
  <c r="F12361" i="8"/>
  <c r="F12360" i="8"/>
  <c r="F12359" i="8"/>
  <c r="F12358" i="8"/>
  <c r="F12357" i="8"/>
  <c r="F12356" i="8"/>
  <c r="F12355" i="8"/>
  <c r="F12354" i="8"/>
  <c r="F12353" i="8"/>
  <c r="F12352" i="8"/>
  <c r="F12351" i="8"/>
  <c r="F12350" i="8"/>
  <c r="F12349" i="8"/>
  <c r="F12348" i="8"/>
  <c r="F12347" i="8"/>
  <c r="F12346" i="8"/>
  <c r="F12345" i="8"/>
  <c r="F12344" i="8"/>
  <c r="F12343" i="8"/>
  <c r="F12342" i="8"/>
  <c r="F12341" i="8"/>
  <c r="F12340" i="8"/>
  <c r="F12339" i="8"/>
  <c r="F12338" i="8"/>
  <c r="F12337" i="8"/>
  <c r="F12336" i="8"/>
  <c r="F12335" i="8"/>
  <c r="F12334" i="8"/>
  <c r="F12333" i="8"/>
  <c r="F12332" i="8"/>
  <c r="F12331" i="8"/>
  <c r="F12330" i="8"/>
  <c r="F12329" i="8"/>
  <c r="F12328" i="8"/>
  <c r="F12327" i="8"/>
  <c r="F12326" i="8"/>
  <c r="F12325" i="8"/>
  <c r="F12324" i="8"/>
  <c r="F12323" i="8"/>
  <c r="F12322" i="8"/>
  <c r="F12321" i="8"/>
  <c r="F12320" i="8"/>
  <c r="F12319" i="8"/>
  <c r="F12318" i="8"/>
  <c r="F12317" i="8"/>
  <c r="F12316" i="8"/>
  <c r="F12315" i="8"/>
  <c r="F12314" i="8"/>
  <c r="F12313" i="8"/>
  <c r="F12312" i="8"/>
  <c r="F12311" i="8"/>
  <c r="F12310" i="8"/>
  <c r="F12309" i="8"/>
  <c r="F12308" i="8"/>
  <c r="F12307" i="8"/>
  <c r="F12306" i="8"/>
  <c r="F12305" i="8"/>
  <c r="F12304" i="8"/>
  <c r="F12303" i="8"/>
  <c r="F12302" i="8"/>
  <c r="F12301" i="8"/>
  <c r="F12300" i="8"/>
  <c r="F12299" i="8"/>
  <c r="F12298" i="8"/>
  <c r="F12297" i="8"/>
  <c r="F12296" i="8"/>
  <c r="F12295" i="8"/>
  <c r="F12294" i="8"/>
  <c r="F12293" i="8"/>
  <c r="F12292" i="8"/>
  <c r="F12291" i="8"/>
  <c r="F12290" i="8"/>
  <c r="F12289" i="8"/>
  <c r="F12288" i="8"/>
  <c r="F12287" i="8"/>
  <c r="F12286" i="8"/>
  <c r="F12285" i="8"/>
  <c r="F12284" i="8"/>
  <c r="F12283" i="8"/>
  <c r="F12282" i="8"/>
  <c r="F12281" i="8"/>
  <c r="F12280" i="8"/>
  <c r="F12279" i="8"/>
  <c r="F12278" i="8"/>
  <c r="F12277" i="8"/>
  <c r="F12276" i="8"/>
  <c r="F12275" i="8"/>
  <c r="F12274" i="8"/>
  <c r="F12273" i="8"/>
  <c r="F12272" i="8"/>
  <c r="F12271" i="8"/>
  <c r="F12270" i="8"/>
  <c r="F12269" i="8"/>
  <c r="F12268" i="8"/>
  <c r="F12267" i="8"/>
  <c r="F12266" i="8"/>
  <c r="F12265" i="8"/>
  <c r="F12264" i="8"/>
  <c r="F12263" i="8"/>
  <c r="F12262" i="8"/>
  <c r="F12261" i="8"/>
  <c r="F12260" i="8"/>
  <c r="F12259" i="8"/>
  <c r="F12258" i="8"/>
  <c r="F12257" i="8"/>
  <c r="F12256" i="8"/>
  <c r="F12255" i="8"/>
  <c r="F12254" i="8"/>
  <c r="F12253" i="8"/>
  <c r="F12252" i="8"/>
  <c r="F12251" i="8"/>
  <c r="F12250" i="8"/>
  <c r="F12249" i="8"/>
  <c r="F12248" i="8"/>
  <c r="F12247" i="8"/>
  <c r="F12246" i="8"/>
  <c r="F12245" i="8"/>
  <c r="F12244" i="8"/>
  <c r="F12243" i="8"/>
  <c r="F12242" i="8"/>
  <c r="F12241" i="8"/>
  <c r="F12240" i="8"/>
  <c r="F12239" i="8"/>
  <c r="F12238" i="8"/>
  <c r="F12237" i="8"/>
  <c r="F12236" i="8"/>
  <c r="F12235" i="8"/>
  <c r="F12234" i="8"/>
  <c r="F12233" i="8"/>
  <c r="F12232" i="8"/>
  <c r="F12231" i="8"/>
  <c r="F12230" i="8"/>
  <c r="F12229" i="8"/>
  <c r="F12228" i="8"/>
  <c r="F12227" i="8"/>
  <c r="F12226" i="8"/>
  <c r="F12225" i="8"/>
  <c r="F12224" i="8"/>
  <c r="F12223" i="8"/>
  <c r="F12222" i="8"/>
  <c r="F12221" i="8"/>
  <c r="F12220" i="8"/>
  <c r="F12219" i="8"/>
  <c r="F12218" i="8"/>
  <c r="F12217" i="8"/>
  <c r="F12216" i="8"/>
  <c r="F12215" i="8"/>
  <c r="F12214" i="8"/>
  <c r="F12213" i="8"/>
  <c r="F12212" i="8"/>
  <c r="F12211" i="8"/>
  <c r="F12210" i="8"/>
  <c r="F12209" i="8"/>
  <c r="F12208" i="8"/>
  <c r="F12207" i="8"/>
  <c r="F12206" i="8"/>
  <c r="F12205" i="8"/>
  <c r="F12204" i="8"/>
  <c r="F12203" i="8"/>
  <c r="F12202" i="8"/>
  <c r="F12201" i="8"/>
  <c r="F12200" i="8"/>
  <c r="F12199" i="8"/>
  <c r="F12198" i="8"/>
  <c r="F12197" i="8"/>
  <c r="F12196" i="8"/>
  <c r="F12195" i="8"/>
  <c r="F12194" i="8"/>
  <c r="F12193" i="8"/>
  <c r="F12192" i="8"/>
  <c r="F12191" i="8"/>
  <c r="F12190" i="8"/>
  <c r="F12189" i="8"/>
  <c r="F12188" i="8"/>
  <c r="F12187" i="8"/>
  <c r="F12186" i="8"/>
  <c r="F12185" i="8"/>
  <c r="F12184" i="8"/>
  <c r="F12183" i="8"/>
  <c r="F12182" i="8"/>
  <c r="F12181" i="8"/>
  <c r="F12180" i="8"/>
  <c r="F12179" i="8"/>
  <c r="F12178" i="8"/>
  <c r="F12177" i="8"/>
  <c r="F12176" i="8"/>
  <c r="F12175" i="8"/>
  <c r="F12174" i="8"/>
  <c r="F12173" i="8"/>
  <c r="F12172" i="8"/>
  <c r="F12171" i="8"/>
  <c r="F12170" i="8"/>
  <c r="F12169" i="8"/>
  <c r="F12168" i="8"/>
  <c r="F12167" i="8"/>
  <c r="F12166" i="8"/>
  <c r="F12165" i="8"/>
  <c r="F12164" i="8"/>
  <c r="F12163" i="8"/>
  <c r="F12162" i="8"/>
  <c r="F12161" i="8"/>
  <c r="F12160" i="8"/>
  <c r="F12159" i="8"/>
  <c r="F12158" i="8"/>
  <c r="F12157" i="8"/>
  <c r="F12156" i="8"/>
  <c r="F12155" i="8"/>
  <c r="F12154" i="8"/>
  <c r="F12153" i="8"/>
  <c r="F12152" i="8"/>
  <c r="F12151" i="8"/>
  <c r="F12150" i="8"/>
  <c r="F12149" i="8"/>
  <c r="F12148" i="8"/>
  <c r="F12147" i="8"/>
  <c r="F12146" i="8"/>
  <c r="F12145" i="8"/>
  <c r="F12144" i="8"/>
  <c r="F12143" i="8"/>
  <c r="F12142" i="8"/>
  <c r="F12141" i="8"/>
  <c r="F12140" i="8"/>
  <c r="F12139" i="8"/>
  <c r="F12138" i="8"/>
  <c r="F12137" i="8"/>
  <c r="F12136" i="8"/>
  <c r="F12135" i="8"/>
  <c r="F12134" i="8"/>
  <c r="F12133" i="8"/>
  <c r="F12132" i="8"/>
  <c r="F12131" i="8"/>
  <c r="F12130" i="8"/>
  <c r="F12129" i="8"/>
  <c r="F12128" i="8"/>
  <c r="F12127" i="8"/>
  <c r="F12126" i="8"/>
  <c r="F12125" i="8"/>
  <c r="F12124" i="8"/>
  <c r="F12123" i="8"/>
  <c r="F12122" i="8"/>
  <c r="F12121" i="8"/>
  <c r="F12120" i="8"/>
  <c r="F12119" i="8"/>
  <c r="F12118" i="8"/>
  <c r="F12117" i="8"/>
  <c r="F12116" i="8"/>
  <c r="F12115" i="8"/>
  <c r="F12114" i="8"/>
  <c r="F12113" i="8"/>
  <c r="F12112" i="8"/>
  <c r="F12111" i="8"/>
  <c r="F12110" i="8"/>
  <c r="F12109" i="8"/>
  <c r="F12108" i="8"/>
  <c r="F12107" i="8"/>
  <c r="F12106" i="8"/>
  <c r="F12105" i="8"/>
  <c r="F12104" i="8"/>
  <c r="F12103" i="8"/>
  <c r="F12102" i="8"/>
  <c r="F12101" i="8"/>
  <c r="F12100" i="8"/>
  <c r="F12099" i="8"/>
  <c r="F12098" i="8"/>
  <c r="F12097" i="8"/>
  <c r="F12096" i="8"/>
  <c r="F12095" i="8"/>
  <c r="F12094" i="8"/>
  <c r="F12093" i="8"/>
  <c r="F12092" i="8"/>
  <c r="F12091" i="8"/>
  <c r="F12090" i="8"/>
  <c r="F12089" i="8"/>
  <c r="F12088" i="8"/>
  <c r="F12087" i="8"/>
  <c r="F12086" i="8"/>
  <c r="F12085" i="8"/>
  <c r="F12084" i="8"/>
  <c r="F12083" i="8"/>
  <c r="F12082" i="8"/>
  <c r="F12081" i="8"/>
  <c r="F12080" i="8"/>
  <c r="F12079" i="8"/>
  <c r="F12078" i="8"/>
  <c r="F12077" i="8"/>
  <c r="F12076" i="8"/>
  <c r="F12075" i="8"/>
  <c r="F12074" i="8"/>
  <c r="F12073" i="8"/>
  <c r="F12072" i="8"/>
  <c r="F12071" i="8"/>
  <c r="F12070" i="8"/>
  <c r="F12069" i="8"/>
  <c r="F12068" i="8"/>
  <c r="F12067" i="8"/>
  <c r="F12066" i="8"/>
  <c r="F12065" i="8"/>
  <c r="F12064" i="8"/>
  <c r="F12063" i="8"/>
  <c r="F12062" i="8"/>
  <c r="F12061" i="8"/>
  <c r="F12060" i="8"/>
  <c r="F12059" i="8"/>
  <c r="F12058" i="8"/>
  <c r="F12057" i="8"/>
  <c r="F12056" i="8"/>
  <c r="F12055" i="8"/>
  <c r="F12054" i="8"/>
  <c r="F12053" i="8"/>
  <c r="F12052" i="8"/>
  <c r="F12051" i="8"/>
  <c r="F12050" i="8"/>
  <c r="F12049" i="8"/>
  <c r="F12048" i="8"/>
  <c r="F12047" i="8"/>
  <c r="F12046" i="8"/>
  <c r="F12045" i="8"/>
  <c r="F12044" i="8"/>
  <c r="F12043" i="8"/>
  <c r="F12042" i="8"/>
  <c r="F12041" i="8"/>
  <c r="F12040" i="8"/>
  <c r="F12039" i="8"/>
  <c r="F12038" i="8"/>
  <c r="F12037" i="8"/>
  <c r="F12036" i="8"/>
  <c r="F12035" i="8"/>
  <c r="F12034" i="8"/>
  <c r="F12033" i="8"/>
  <c r="F12032" i="8"/>
  <c r="F12031" i="8"/>
  <c r="F12030" i="8"/>
  <c r="F12029" i="8"/>
  <c r="F12028" i="8"/>
  <c r="F12027" i="8"/>
  <c r="F12026" i="8"/>
  <c r="F12025" i="8"/>
  <c r="F12024" i="8"/>
  <c r="F12023" i="8"/>
  <c r="F12022" i="8"/>
  <c r="F12021" i="8"/>
  <c r="F12020" i="8"/>
  <c r="F12019" i="8"/>
  <c r="F12018" i="8"/>
  <c r="F12017" i="8"/>
  <c r="F12016" i="8"/>
  <c r="F12015" i="8"/>
  <c r="F12014" i="8"/>
  <c r="F12013" i="8"/>
  <c r="F12012" i="8"/>
  <c r="F12011" i="8"/>
  <c r="F12010" i="8"/>
  <c r="F12009" i="8"/>
  <c r="F12008" i="8"/>
  <c r="F12007" i="8"/>
  <c r="F12006" i="8"/>
  <c r="F12005" i="8"/>
  <c r="F12004" i="8"/>
  <c r="F12003" i="8"/>
  <c r="F12002" i="8"/>
  <c r="F12001" i="8"/>
  <c r="F12000" i="8"/>
  <c r="F11999" i="8"/>
  <c r="F11998" i="8"/>
  <c r="F11997" i="8"/>
  <c r="F11996" i="8"/>
  <c r="F11995" i="8"/>
  <c r="F11994" i="8"/>
  <c r="F11993" i="8"/>
  <c r="F11992" i="8"/>
  <c r="F11991" i="8"/>
  <c r="F11990" i="8"/>
  <c r="F11989" i="8"/>
  <c r="F11988" i="8"/>
  <c r="F11987" i="8"/>
  <c r="F11986" i="8"/>
  <c r="F11985" i="8"/>
  <c r="F11984" i="8"/>
  <c r="F11983" i="8"/>
  <c r="F11982" i="8"/>
  <c r="F11981" i="8"/>
  <c r="F11980" i="8"/>
  <c r="F11979" i="8"/>
  <c r="F11978" i="8"/>
  <c r="F11977" i="8"/>
  <c r="F11976" i="8"/>
  <c r="F11975" i="8"/>
  <c r="F11974" i="8"/>
  <c r="F11973" i="8"/>
  <c r="F11972" i="8"/>
  <c r="F11971" i="8"/>
  <c r="F11970" i="8"/>
  <c r="F11969" i="8"/>
  <c r="F11968" i="8"/>
  <c r="F11967" i="8"/>
  <c r="F11966" i="8"/>
  <c r="F11965" i="8"/>
  <c r="F11964" i="8"/>
  <c r="F11963" i="8"/>
  <c r="F11962" i="8"/>
  <c r="F11961" i="8"/>
  <c r="F11960" i="8"/>
  <c r="F11959" i="8"/>
  <c r="F11958" i="8"/>
  <c r="F11957" i="8"/>
  <c r="F11956" i="8"/>
  <c r="F11955" i="8"/>
  <c r="F11954" i="8"/>
  <c r="F11953" i="8"/>
  <c r="F11952" i="8"/>
  <c r="F11951" i="8"/>
  <c r="F11950" i="8"/>
  <c r="F11949" i="8"/>
  <c r="F11948" i="8"/>
  <c r="F11947" i="8"/>
  <c r="F11946" i="8"/>
  <c r="F11945" i="8"/>
  <c r="F11944" i="8"/>
  <c r="F11943" i="8"/>
  <c r="F11942" i="8"/>
  <c r="F11941" i="8"/>
  <c r="F11940" i="8"/>
  <c r="F11939" i="8"/>
  <c r="F11938" i="8"/>
  <c r="F11937" i="8"/>
  <c r="F11936" i="8"/>
  <c r="F11935" i="8"/>
  <c r="F11934" i="8"/>
  <c r="F11933" i="8"/>
  <c r="F11932" i="8"/>
  <c r="F11931" i="8"/>
  <c r="F11930" i="8"/>
  <c r="F11929" i="8"/>
  <c r="F11928" i="8"/>
  <c r="F11927" i="8"/>
  <c r="F11926" i="8"/>
  <c r="F11925" i="8"/>
  <c r="F11924" i="8"/>
  <c r="F11923" i="8"/>
  <c r="F11922" i="8"/>
  <c r="F11921" i="8"/>
  <c r="F11920" i="8"/>
  <c r="F11919" i="8"/>
  <c r="F11918" i="8"/>
  <c r="F11917" i="8"/>
  <c r="F11916" i="8"/>
  <c r="F11915" i="8"/>
  <c r="F11914" i="8"/>
  <c r="F11913" i="8"/>
  <c r="F11912" i="8"/>
  <c r="F11911" i="8"/>
  <c r="F11910" i="8"/>
  <c r="F11909" i="8"/>
  <c r="F11908" i="8"/>
  <c r="F11907" i="8"/>
  <c r="F11906" i="8"/>
  <c r="F11905" i="8"/>
  <c r="F11904" i="8"/>
  <c r="F11903" i="8"/>
  <c r="F11902" i="8"/>
  <c r="F11901" i="8"/>
  <c r="F11900" i="8"/>
  <c r="F11899" i="8"/>
  <c r="F11898" i="8"/>
  <c r="F11897" i="8"/>
  <c r="F11896" i="8"/>
  <c r="F11895" i="8"/>
  <c r="F11894" i="8"/>
  <c r="F11893" i="8"/>
  <c r="F11892" i="8"/>
  <c r="F11891" i="8"/>
  <c r="F11890" i="8"/>
  <c r="F11889" i="8"/>
  <c r="F11888" i="8"/>
  <c r="F11887" i="8"/>
  <c r="F11886" i="8"/>
  <c r="F11885" i="8"/>
  <c r="F11884" i="8"/>
  <c r="F11883" i="8"/>
  <c r="F11882" i="8"/>
  <c r="F11881" i="8"/>
  <c r="F11880" i="8"/>
  <c r="F11879" i="8"/>
  <c r="F11878" i="8"/>
  <c r="F11877" i="8"/>
  <c r="F11876" i="8"/>
  <c r="F11875" i="8"/>
  <c r="F11874" i="8"/>
  <c r="F11873" i="8"/>
  <c r="F11872" i="8"/>
  <c r="F11871" i="8"/>
  <c r="F11870" i="8"/>
  <c r="F11869" i="8"/>
  <c r="F11868" i="8"/>
  <c r="F11867" i="8"/>
  <c r="F11866" i="8"/>
  <c r="F11865" i="8"/>
  <c r="F11864" i="8"/>
  <c r="F11863" i="8"/>
  <c r="F11862" i="8"/>
  <c r="F11861" i="8"/>
  <c r="F11860" i="8"/>
  <c r="F11859" i="8"/>
  <c r="F11858" i="8"/>
  <c r="F11857" i="8"/>
  <c r="F11856" i="8"/>
  <c r="F11855" i="8"/>
  <c r="F11854" i="8"/>
  <c r="F11853" i="8"/>
  <c r="F11852" i="8"/>
  <c r="F11851" i="8"/>
  <c r="F11850" i="8"/>
  <c r="F11849" i="8"/>
  <c r="F11848" i="8"/>
  <c r="F11847" i="8"/>
  <c r="F11846" i="8"/>
  <c r="F11845" i="8"/>
  <c r="F11844" i="8"/>
  <c r="F11843" i="8"/>
  <c r="F11842" i="8"/>
  <c r="F11841" i="8"/>
  <c r="F11840" i="8"/>
  <c r="F11839" i="8"/>
  <c r="F11838" i="8"/>
  <c r="F11837" i="8"/>
  <c r="F11836" i="8"/>
  <c r="F11835" i="8"/>
  <c r="F11834" i="8"/>
  <c r="F11833" i="8"/>
  <c r="F11832" i="8"/>
  <c r="F11831" i="8"/>
  <c r="F11830" i="8"/>
  <c r="F11829" i="8"/>
  <c r="F11828" i="8"/>
  <c r="F11827" i="8"/>
  <c r="F11826" i="8"/>
  <c r="F11825" i="8"/>
  <c r="F11824" i="8"/>
  <c r="F11823" i="8"/>
  <c r="F11822" i="8"/>
  <c r="F11821" i="8"/>
  <c r="F11820" i="8"/>
  <c r="F11819" i="8"/>
  <c r="F11818" i="8"/>
  <c r="F11817" i="8"/>
  <c r="F11816" i="8"/>
  <c r="F11815" i="8"/>
  <c r="F11814" i="8"/>
  <c r="F11813" i="8"/>
  <c r="F11812" i="8"/>
  <c r="F11811" i="8"/>
  <c r="F11810" i="8"/>
  <c r="F11809" i="8"/>
  <c r="F11808" i="8"/>
  <c r="F11807" i="8"/>
  <c r="F11806" i="8"/>
  <c r="F11805" i="8"/>
  <c r="F11804" i="8"/>
  <c r="F11803" i="8"/>
  <c r="F11802" i="8"/>
  <c r="F11801" i="8"/>
  <c r="F11800" i="8"/>
  <c r="F11799" i="8"/>
  <c r="F11798" i="8"/>
  <c r="F11797" i="8"/>
  <c r="F11796" i="8"/>
  <c r="F11795" i="8"/>
  <c r="F11794" i="8"/>
  <c r="F11793" i="8"/>
  <c r="F11792" i="8"/>
  <c r="F11791" i="8"/>
  <c r="F11790" i="8"/>
  <c r="F11789" i="8"/>
  <c r="F11788" i="8"/>
  <c r="F11787" i="8"/>
  <c r="F11786" i="8"/>
  <c r="F11785" i="8"/>
  <c r="F11784" i="8"/>
  <c r="F11783" i="8"/>
  <c r="F11782" i="8"/>
  <c r="F11781" i="8"/>
  <c r="F11780" i="8"/>
  <c r="F11779" i="8"/>
  <c r="F11778" i="8"/>
  <c r="F11777" i="8"/>
  <c r="F11776" i="8"/>
  <c r="F11775" i="8"/>
  <c r="F11774" i="8"/>
  <c r="F11773" i="8"/>
  <c r="F11772" i="8"/>
  <c r="F11771" i="8"/>
  <c r="F11770" i="8"/>
  <c r="F11769" i="8"/>
  <c r="F11768" i="8"/>
  <c r="F11767" i="8"/>
  <c r="F11766" i="8"/>
  <c r="F11765" i="8"/>
  <c r="F11764" i="8"/>
  <c r="F11763" i="8"/>
  <c r="F11762" i="8"/>
  <c r="F11761" i="8"/>
  <c r="F11760" i="8"/>
  <c r="F11759" i="8"/>
  <c r="F11758" i="8"/>
  <c r="F11757" i="8"/>
  <c r="F11756" i="8"/>
  <c r="F11755" i="8"/>
  <c r="F11754" i="8"/>
  <c r="F11753" i="8"/>
  <c r="F11752" i="8"/>
  <c r="F11751" i="8"/>
  <c r="F11750" i="8"/>
  <c r="F11749" i="8"/>
  <c r="F11748" i="8"/>
  <c r="F11747" i="8"/>
  <c r="F11746" i="8"/>
  <c r="F11745" i="8"/>
  <c r="F11744" i="8"/>
  <c r="F11743" i="8"/>
  <c r="F11742" i="8"/>
  <c r="F11741" i="8"/>
  <c r="F11740" i="8"/>
  <c r="F11739" i="8"/>
  <c r="F11738" i="8"/>
  <c r="F11737" i="8"/>
  <c r="F11736" i="8"/>
  <c r="F11735" i="8"/>
  <c r="F11734" i="8"/>
  <c r="F11733" i="8"/>
  <c r="F11732" i="8"/>
  <c r="F11731" i="8"/>
  <c r="F11730" i="8"/>
  <c r="F11729" i="8"/>
  <c r="F11728" i="8"/>
  <c r="F11727" i="8"/>
  <c r="F11726" i="8"/>
  <c r="F11725" i="8"/>
  <c r="F11724" i="8"/>
  <c r="F11723" i="8"/>
  <c r="F11722" i="8"/>
  <c r="F11721" i="8"/>
  <c r="F11720" i="8"/>
  <c r="F11719" i="8"/>
  <c r="F11718" i="8"/>
  <c r="F11717" i="8"/>
  <c r="F11716" i="8"/>
  <c r="F11715" i="8"/>
  <c r="F11714" i="8"/>
  <c r="F11713" i="8"/>
  <c r="F11712" i="8"/>
  <c r="F11711" i="8"/>
  <c r="F11710" i="8"/>
  <c r="F11709" i="8"/>
  <c r="F11708" i="8"/>
  <c r="F11707" i="8"/>
  <c r="F11706" i="8"/>
  <c r="F11705" i="8"/>
  <c r="F11704" i="8"/>
  <c r="F11703" i="8"/>
  <c r="F11702" i="8"/>
  <c r="F11701" i="8"/>
  <c r="F11700" i="8"/>
  <c r="F11699" i="8"/>
  <c r="F11698" i="8"/>
  <c r="F11697" i="8"/>
  <c r="F11696" i="8"/>
  <c r="F11695" i="8"/>
  <c r="F11694" i="8"/>
  <c r="F11693" i="8"/>
  <c r="F11692" i="8"/>
  <c r="F11691" i="8"/>
  <c r="F11690" i="8"/>
  <c r="F11689" i="8"/>
  <c r="F11688" i="8"/>
  <c r="F11687" i="8"/>
  <c r="F11686" i="8"/>
  <c r="F11685" i="8"/>
  <c r="F11684" i="8"/>
  <c r="F11683" i="8"/>
  <c r="F11682" i="8"/>
  <c r="F11681" i="8"/>
  <c r="F11680" i="8"/>
  <c r="F11679" i="8"/>
  <c r="F11678" i="8"/>
  <c r="F11677" i="8"/>
  <c r="F11676" i="8"/>
  <c r="F11675" i="8"/>
  <c r="F11674" i="8"/>
  <c r="F11673" i="8"/>
  <c r="F11672" i="8"/>
  <c r="F11671" i="8"/>
  <c r="F11670" i="8"/>
  <c r="F11669" i="8"/>
  <c r="F11668" i="8"/>
  <c r="F11667" i="8"/>
  <c r="F11666" i="8"/>
  <c r="F11665" i="8"/>
  <c r="F11664" i="8"/>
  <c r="F11663" i="8"/>
  <c r="F11662" i="8"/>
  <c r="F11661" i="8"/>
  <c r="F11660" i="8"/>
  <c r="F11659" i="8"/>
  <c r="F11658" i="8"/>
  <c r="F11657" i="8"/>
  <c r="F11656" i="8"/>
  <c r="F11655" i="8"/>
  <c r="F11654" i="8"/>
  <c r="F11653" i="8"/>
  <c r="F11652" i="8"/>
  <c r="F11651" i="8"/>
  <c r="F11650" i="8"/>
  <c r="F11649" i="8"/>
  <c r="F11648" i="8"/>
  <c r="F11647" i="8"/>
  <c r="F11646" i="8"/>
  <c r="F11645" i="8"/>
  <c r="F11644" i="8"/>
  <c r="F11643" i="8"/>
  <c r="F11642" i="8"/>
  <c r="F11641" i="8"/>
  <c r="F11640" i="8"/>
  <c r="F11639" i="8"/>
  <c r="F11638" i="8"/>
  <c r="F11637" i="8"/>
  <c r="F11636" i="8"/>
  <c r="F11635" i="8"/>
  <c r="F11634" i="8"/>
  <c r="F11633" i="8"/>
  <c r="F11632" i="8"/>
  <c r="F11631" i="8"/>
  <c r="F11630" i="8"/>
  <c r="F11629" i="8"/>
  <c r="F11628" i="8"/>
  <c r="F11627" i="8"/>
  <c r="F11626" i="8"/>
  <c r="F11625" i="8"/>
  <c r="F11624" i="8"/>
  <c r="F11623" i="8"/>
  <c r="F11622" i="8"/>
  <c r="F11621" i="8"/>
  <c r="F11620" i="8"/>
  <c r="F11619" i="8"/>
  <c r="F11618" i="8"/>
  <c r="F11617" i="8"/>
  <c r="F11616" i="8"/>
  <c r="F11615" i="8"/>
  <c r="F11614" i="8"/>
  <c r="F11613" i="8"/>
  <c r="F11612" i="8"/>
  <c r="F11611" i="8"/>
  <c r="F11610" i="8"/>
  <c r="F11609" i="8"/>
  <c r="F11608" i="8"/>
  <c r="F11607" i="8"/>
  <c r="F11606" i="8"/>
  <c r="F11605" i="8"/>
  <c r="F11604" i="8"/>
  <c r="F11603" i="8"/>
  <c r="F11602" i="8"/>
  <c r="F11601" i="8"/>
  <c r="F11600" i="8"/>
  <c r="F11599" i="8"/>
  <c r="F11598" i="8"/>
  <c r="F11597" i="8"/>
  <c r="F11596" i="8"/>
  <c r="F11595" i="8"/>
  <c r="F11594" i="8"/>
  <c r="F11593" i="8"/>
  <c r="F11592" i="8"/>
  <c r="F11591" i="8"/>
  <c r="F11590" i="8"/>
  <c r="F11589" i="8"/>
  <c r="F11588" i="8"/>
  <c r="F11587" i="8"/>
  <c r="F11586" i="8"/>
  <c r="F11585" i="8"/>
  <c r="F11584" i="8"/>
  <c r="F11583" i="8"/>
  <c r="F11582" i="8"/>
  <c r="F11581" i="8"/>
  <c r="F11580" i="8"/>
  <c r="F11579" i="8"/>
  <c r="F11578" i="8"/>
  <c r="F11577" i="8"/>
  <c r="F11576" i="8"/>
  <c r="F11575" i="8"/>
  <c r="F11574" i="8"/>
  <c r="F11573" i="8"/>
  <c r="F11572" i="8"/>
  <c r="F11571" i="8"/>
  <c r="F11570" i="8"/>
  <c r="F11569" i="8"/>
  <c r="F11568" i="8"/>
  <c r="F11567" i="8"/>
  <c r="F11566" i="8"/>
  <c r="F11565" i="8"/>
  <c r="F11564" i="8"/>
  <c r="F11563" i="8"/>
  <c r="F11562" i="8"/>
  <c r="F11561" i="8"/>
  <c r="F11560" i="8"/>
  <c r="F11559" i="8"/>
  <c r="F11558" i="8"/>
  <c r="F11557" i="8"/>
  <c r="F11556" i="8"/>
  <c r="F11555" i="8"/>
  <c r="F11554" i="8"/>
  <c r="F11553" i="8"/>
  <c r="F11552" i="8"/>
  <c r="F11551" i="8"/>
  <c r="F11550" i="8"/>
  <c r="F11549" i="8"/>
  <c r="F11548" i="8"/>
  <c r="F11547" i="8"/>
  <c r="F11546" i="8"/>
  <c r="F11545" i="8"/>
  <c r="F11544" i="8"/>
  <c r="F11543" i="8"/>
  <c r="F11542" i="8"/>
  <c r="F11541" i="8"/>
  <c r="F11540" i="8"/>
  <c r="F11539" i="8"/>
  <c r="F11538" i="8"/>
  <c r="F11537" i="8"/>
  <c r="F11536" i="8"/>
  <c r="F11535" i="8"/>
  <c r="F11534" i="8"/>
  <c r="F11533" i="8"/>
  <c r="F11532" i="8"/>
  <c r="F11531" i="8"/>
  <c r="F11530" i="8"/>
  <c r="F11529" i="8"/>
  <c r="F11528" i="8"/>
  <c r="F11527" i="8"/>
  <c r="F11526" i="8"/>
  <c r="F11525" i="8"/>
  <c r="F11524" i="8"/>
  <c r="F11523" i="8"/>
  <c r="F11522" i="8"/>
  <c r="F11521" i="8"/>
  <c r="F11520" i="8"/>
  <c r="F11519" i="8"/>
  <c r="F11518" i="8"/>
  <c r="F11517" i="8"/>
  <c r="F11516" i="8"/>
  <c r="F11515" i="8"/>
  <c r="F11514" i="8"/>
  <c r="F11513" i="8"/>
  <c r="F11512" i="8"/>
  <c r="F11511" i="8"/>
  <c r="F11510" i="8"/>
  <c r="F11509" i="8"/>
  <c r="F11508" i="8"/>
  <c r="F11507" i="8"/>
  <c r="F11506" i="8"/>
  <c r="F11505" i="8"/>
  <c r="F11504" i="8"/>
  <c r="F11503" i="8"/>
  <c r="F11502" i="8"/>
  <c r="F11501" i="8"/>
  <c r="F11500" i="8"/>
  <c r="F11499" i="8"/>
  <c r="F11498" i="8"/>
  <c r="F11497" i="8"/>
  <c r="F11496" i="8"/>
  <c r="F11495" i="8"/>
  <c r="F11494" i="8"/>
  <c r="F11493" i="8"/>
  <c r="F11492" i="8"/>
  <c r="F11491" i="8"/>
  <c r="F11490" i="8"/>
  <c r="F11489" i="8"/>
  <c r="F11488" i="8"/>
  <c r="F11487" i="8"/>
  <c r="F11486" i="8"/>
  <c r="F11485" i="8"/>
  <c r="F11484" i="8"/>
  <c r="F11483" i="8"/>
  <c r="F11482" i="8"/>
  <c r="F11481" i="8"/>
  <c r="F11480" i="8"/>
  <c r="F11479" i="8"/>
  <c r="F11478" i="8"/>
  <c r="F11477" i="8"/>
  <c r="F11476" i="8"/>
  <c r="F11475" i="8"/>
  <c r="F11474" i="8"/>
  <c r="F11473" i="8"/>
  <c r="F11472" i="8"/>
  <c r="F11471" i="8"/>
  <c r="F11470" i="8"/>
  <c r="F11469" i="8"/>
  <c r="F11468" i="8"/>
  <c r="F11467" i="8"/>
  <c r="F11466" i="8"/>
  <c r="F11465" i="8"/>
  <c r="F11464" i="8"/>
  <c r="F11463" i="8"/>
  <c r="F11462" i="8"/>
  <c r="F11461" i="8"/>
  <c r="F11460" i="8"/>
  <c r="F11459" i="8"/>
  <c r="F11458" i="8"/>
  <c r="F11457" i="8"/>
  <c r="F11456" i="8"/>
  <c r="F11455" i="8"/>
  <c r="F11454" i="8"/>
  <c r="F11453" i="8"/>
  <c r="F11452" i="8"/>
  <c r="F11451" i="8"/>
  <c r="F11450" i="8"/>
  <c r="F11449" i="8"/>
  <c r="F11448" i="8"/>
  <c r="F11447" i="8"/>
  <c r="F11446" i="8"/>
  <c r="F11445" i="8"/>
  <c r="F11444" i="8"/>
  <c r="F11443" i="8"/>
  <c r="F11442" i="8"/>
  <c r="F11441" i="8"/>
  <c r="F11440" i="8"/>
  <c r="F11439" i="8"/>
  <c r="F11438" i="8"/>
  <c r="F11437" i="8"/>
  <c r="F11436" i="8"/>
  <c r="F11435" i="8"/>
  <c r="F11434" i="8"/>
  <c r="F11433" i="8"/>
  <c r="F11432" i="8"/>
  <c r="F11431" i="8"/>
  <c r="F11430" i="8"/>
  <c r="F11429" i="8"/>
  <c r="F11428" i="8"/>
  <c r="F11427" i="8"/>
  <c r="F11426" i="8"/>
  <c r="F11425" i="8"/>
  <c r="F11424" i="8"/>
  <c r="F11423" i="8"/>
  <c r="F11422" i="8"/>
  <c r="F11421" i="8"/>
  <c r="F11420" i="8"/>
  <c r="F11419" i="8"/>
  <c r="F11418" i="8"/>
  <c r="F11417" i="8"/>
  <c r="F11416" i="8"/>
  <c r="F11415" i="8"/>
  <c r="F11414" i="8"/>
  <c r="F11413" i="8"/>
  <c r="F11412" i="8"/>
  <c r="F11411" i="8"/>
  <c r="F11410" i="8"/>
  <c r="F11409" i="8"/>
  <c r="F11408" i="8"/>
  <c r="F11407" i="8"/>
  <c r="F11406" i="8"/>
  <c r="F11405" i="8"/>
  <c r="F11404" i="8"/>
  <c r="F11403" i="8"/>
  <c r="F11402" i="8"/>
  <c r="F11401" i="8"/>
  <c r="F11400" i="8"/>
  <c r="F11399" i="8"/>
  <c r="F11398" i="8"/>
  <c r="F11397" i="8"/>
  <c r="F11396" i="8"/>
  <c r="F11395" i="8"/>
  <c r="F11394" i="8"/>
  <c r="F11393" i="8"/>
  <c r="F11392" i="8"/>
  <c r="F11391" i="8"/>
  <c r="F11390" i="8"/>
  <c r="F11389" i="8"/>
  <c r="F11388" i="8"/>
  <c r="F11387" i="8"/>
  <c r="F11386" i="8"/>
  <c r="F11385" i="8"/>
  <c r="F11384" i="8"/>
  <c r="F11383" i="8"/>
  <c r="F11382" i="8"/>
  <c r="F11381" i="8"/>
  <c r="F11380" i="8"/>
  <c r="F11379" i="8"/>
  <c r="F11378" i="8"/>
  <c r="F11377" i="8"/>
  <c r="F11376" i="8"/>
  <c r="F11375" i="8"/>
  <c r="F11374" i="8"/>
  <c r="F11373" i="8"/>
  <c r="F11372" i="8"/>
  <c r="F11371" i="8"/>
  <c r="F11370" i="8"/>
  <c r="F11369" i="8"/>
  <c r="F11368" i="8"/>
  <c r="F11367" i="8"/>
  <c r="F11366" i="8"/>
  <c r="F11365" i="8"/>
  <c r="F11364" i="8"/>
  <c r="F11363" i="8"/>
  <c r="F11362" i="8"/>
  <c r="F11361" i="8"/>
  <c r="F11360" i="8"/>
  <c r="F11359" i="8"/>
  <c r="F11358" i="8"/>
  <c r="F11357" i="8"/>
  <c r="F11356" i="8"/>
  <c r="F11355" i="8"/>
  <c r="F11354" i="8"/>
  <c r="F11353" i="8"/>
  <c r="F11352" i="8"/>
  <c r="F11351" i="8"/>
  <c r="F11350" i="8"/>
  <c r="F11349" i="8"/>
  <c r="F11348" i="8"/>
  <c r="F11347" i="8"/>
  <c r="F11346" i="8"/>
  <c r="F11345" i="8"/>
  <c r="F11344" i="8"/>
  <c r="F11343" i="8"/>
  <c r="F11342" i="8"/>
  <c r="F11341" i="8"/>
  <c r="F11340" i="8"/>
  <c r="F11339" i="8"/>
  <c r="F11338" i="8"/>
  <c r="F11337" i="8"/>
  <c r="F11336" i="8"/>
  <c r="F11335" i="8"/>
  <c r="F11334" i="8"/>
  <c r="F11333" i="8"/>
  <c r="F11332" i="8"/>
  <c r="F11331" i="8"/>
  <c r="F11330" i="8"/>
  <c r="F11329" i="8"/>
  <c r="F11328" i="8"/>
  <c r="F11327" i="8"/>
  <c r="F11326" i="8"/>
  <c r="F11325" i="8"/>
  <c r="F11324" i="8"/>
  <c r="F11323" i="8"/>
  <c r="F11322" i="8"/>
  <c r="F11321" i="8"/>
  <c r="F11320" i="8"/>
  <c r="F11319" i="8"/>
  <c r="F11318" i="8"/>
  <c r="F11317" i="8"/>
  <c r="F11316" i="8"/>
  <c r="F11315" i="8"/>
  <c r="F11314" i="8"/>
  <c r="F11313" i="8"/>
  <c r="F11312" i="8"/>
  <c r="F11311" i="8"/>
  <c r="F11310" i="8"/>
  <c r="F11309" i="8"/>
  <c r="F11308" i="8"/>
  <c r="F11307" i="8"/>
  <c r="F11306" i="8"/>
  <c r="F11305" i="8"/>
  <c r="F11304" i="8"/>
  <c r="F11303" i="8"/>
  <c r="F11302" i="8"/>
  <c r="F11301" i="8"/>
  <c r="F11300" i="8"/>
  <c r="F11299" i="8"/>
  <c r="F11298" i="8"/>
  <c r="F11297" i="8"/>
  <c r="F11296" i="8"/>
  <c r="F11295" i="8"/>
  <c r="F11294" i="8"/>
  <c r="F11293" i="8"/>
  <c r="F11292" i="8"/>
  <c r="F11291" i="8"/>
  <c r="F11290" i="8"/>
  <c r="F11289" i="8"/>
  <c r="F11288" i="8"/>
  <c r="F11287" i="8"/>
  <c r="F11286" i="8"/>
  <c r="F11285" i="8"/>
  <c r="F11284" i="8"/>
  <c r="F11283" i="8"/>
  <c r="F11282" i="8"/>
  <c r="F11281" i="8"/>
  <c r="F11280" i="8"/>
  <c r="F11279" i="8"/>
  <c r="F11278" i="8"/>
  <c r="F11277" i="8"/>
  <c r="F11276" i="8"/>
  <c r="F11275" i="8"/>
  <c r="F11274" i="8"/>
  <c r="F11273" i="8"/>
  <c r="F11272" i="8"/>
  <c r="F11271" i="8"/>
  <c r="F11270" i="8"/>
  <c r="F11269" i="8"/>
  <c r="F11268" i="8"/>
  <c r="F11267" i="8"/>
  <c r="F11266" i="8"/>
  <c r="F11265" i="8"/>
  <c r="F11264" i="8"/>
  <c r="F11263" i="8"/>
  <c r="F11262" i="8"/>
  <c r="F11261" i="8"/>
  <c r="F11260" i="8"/>
  <c r="F11259" i="8"/>
  <c r="F11258" i="8"/>
  <c r="F11257" i="8"/>
  <c r="F11256" i="8"/>
  <c r="F11255" i="8"/>
  <c r="F11254" i="8"/>
  <c r="F11253" i="8"/>
  <c r="F11252" i="8"/>
  <c r="F11251" i="8"/>
  <c r="F11250" i="8"/>
  <c r="F11249" i="8"/>
  <c r="F11248" i="8"/>
  <c r="F11247" i="8"/>
  <c r="F11246" i="8"/>
  <c r="F11245" i="8"/>
  <c r="F11244" i="8"/>
  <c r="F11243" i="8"/>
  <c r="F11242" i="8"/>
  <c r="F11241" i="8"/>
  <c r="F11240" i="8"/>
  <c r="F11239" i="8"/>
  <c r="F11238" i="8"/>
  <c r="F11237" i="8"/>
  <c r="F11236" i="8"/>
  <c r="F11235" i="8"/>
  <c r="F11234" i="8"/>
  <c r="F11233" i="8"/>
  <c r="F11232" i="8"/>
  <c r="F11231" i="8"/>
  <c r="F11230" i="8"/>
  <c r="F11229" i="8"/>
  <c r="F11228" i="8"/>
  <c r="F11227" i="8"/>
  <c r="F11226" i="8"/>
  <c r="F11225" i="8"/>
  <c r="F11224" i="8"/>
  <c r="F11223" i="8"/>
  <c r="F11222" i="8"/>
  <c r="F11221" i="8"/>
  <c r="F11220" i="8"/>
  <c r="F11219" i="8"/>
  <c r="F11218" i="8"/>
  <c r="F11217" i="8"/>
  <c r="F11216" i="8"/>
  <c r="F11215" i="8"/>
  <c r="F11214" i="8"/>
  <c r="F11213" i="8"/>
  <c r="F11212" i="8"/>
  <c r="F11211" i="8"/>
  <c r="F11210" i="8"/>
  <c r="F11209" i="8"/>
  <c r="F11208" i="8"/>
  <c r="F11207" i="8"/>
  <c r="F11206" i="8"/>
  <c r="F11205" i="8"/>
  <c r="F11204" i="8"/>
  <c r="F11203" i="8"/>
  <c r="F11202" i="8"/>
  <c r="F11201" i="8"/>
  <c r="F11200" i="8"/>
  <c r="F11199" i="8"/>
  <c r="F11198" i="8"/>
  <c r="F11197" i="8"/>
  <c r="F11196" i="8"/>
  <c r="F11195" i="8"/>
  <c r="F11194" i="8"/>
  <c r="F11193" i="8"/>
  <c r="F11192" i="8"/>
  <c r="F11191" i="8"/>
  <c r="F11190" i="8"/>
  <c r="F11189" i="8"/>
  <c r="F11188" i="8"/>
  <c r="F11187" i="8"/>
  <c r="F11186" i="8"/>
  <c r="F11185" i="8"/>
  <c r="F11184" i="8"/>
  <c r="F11183" i="8"/>
  <c r="F11182" i="8"/>
  <c r="F11181" i="8"/>
  <c r="F11180" i="8"/>
  <c r="F11179" i="8"/>
  <c r="F11178" i="8"/>
  <c r="F11177" i="8"/>
  <c r="F11176" i="8"/>
  <c r="F11175" i="8"/>
  <c r="F11174" i="8"/>
  <c r="F11173" i="8"/>
  <c r="F11172" i="8"/>
  <c r="F11171" i="8"/>
  <c r="F11170" i="8"/>
  <c r="F11169" i="8"/>
  <c r="F11168" i="8"/>
  <c r="F11167" i="8"/>
  <c r="F11166" i="8"/>
  <c r="F11165" i="8"/>
  <c r="F11164" i="8"/>
  <c r="F11163" i="8"/>
  <c r="F11162" i="8"/>
  <c r="F11161" i="8"/>
  <c r="F11160" i="8"/>
  <c r="F11159" i="8"/>
  <c r="F11158" i="8"/>
  <c r="F11157" i="8"/>
  <c r="F11156" i="8"/>
  <c r="F11155" i="8"/>
  <c r="F11154" i="8"/>
  <c r="F11153" i="8"/>
  <c r="F11152" i="8"/>
  <c r="F11151" i="8"/>
  <c r="F11150" i="8"/>
  <c r="F11149" i="8"/>
  <c r="F11148" i="8"/>
  <c r="F11147" i="8"/>
  <c r="F11146" i="8"/>
  <c r="F11145" i="8"/>
  <c r="F11144" i="8"/>
  <c r="F11143" i="8"/>
  <c r="F11142" i="8"/>
  <c r="F11141" i="8"/>
  <c r="F11140" i="8"/>
  <c r="F11139" i="8"/>
  <c r="F11138" i="8"/>
  <c r="F11137" i="8"/>
  <c r="F11136" i="8"/>
  <c r="F11135" i="8"/>
  <c r="F11134" i="8"/>
  <c r="F11133" i="8"/>
  <c r="F11132" i="8"/>
  <c r="F11131" i="8"/>
  <c r="F11130" i="8"/>
  <c r="F11129" i="8"/>
  <c r="F11128" i="8"/>
  <c r="F11127" i="8"/>
  <c r="F11126" i="8"/>
  <c r="F11125" i="8"/>
  <c r="F11124" i="8"/>
  <c r="F11123" i="8"/>
  <c r="F11122" i="8"/>
  <c r="F11121" i="8"/>
  <c r="F11120" i="8"/>
  <c r="F11119" i="8"/>
  <c r="F11118" i="8"/>
  <c r="F11117" i="8"/>
  <c r="F11116" i="8"/>
  <c r="F11115" i="8"/>
  <c r="F11114" i="8"/>
  <c r="F11113" i="8"/>
  <c r="F11112" i="8"/>
  <c r="F11111" i="8"/>
  <c r="F11110" i="8"/>
  <c r="F11109" i="8"/>
  <c r="F11108" i="8"/>
  <c r="F11107" i="8"/>
  <c r="F11106" i="8"/>
  <c r="F11105" i="8"/>
  <c r="F11104" i="8"/>
  <c r="F11103" i="8"/>
  <c r="F11102" i="8"/>
  <c r="F11101" i="8"/>
  <c r="F11100" i="8"/>
  <c r="F11099" i="8"/>
  <c r="F11098" i="8"/>
  <c r="F11097" i="8"/>
  <c r="F11096" i="8"/>
  <c r="F11095" i="8"/>
  <c r="F11094" i="8"/>
  <c r="F11093" i="8"/>
  <c r="F11092" i="8"/>
  <c r="F11091" i="8"/>
  <c r="F11090" i="8"/>
  <c r="F11089" i="8"/>
  <c r="F11088" i="8"/>
  <c r="F11087" i="8"/>
  <c r="F11086" i="8"/>
  <c r="F11085" i="8"/>
  <c r="F11084" i="8"/>
  <c r="F11083" i="8"/>
  <c r="F11082" i="8"/>
  <c r="F11081" i="8"/>
  <c r="F11080" i="8"/>
  <c r="F11079" i="8"/>
  <c r="F11078" i="8"/>
  <c r="F11077" i="8"/>
  <c r="F11076" i="8"/>
  <c r="F11075" i="8"/>
  <c r="F11074" i="8"/>
  <c r="F11073" i="8"/>
  <c r="F11072" i="8"/>
  <c r="F11071" i="8"/>
  <c r="F11070" i="8"/>
  <c r="F11069" i="8"/>
  <c r="F11068" i="8"/>
  <c r="F11067" i="8"/>
  <c r="F11066" i="8"/>
  <c r="F11065" i="8"/>
  <c r="F11064" i="8"/>
  <c r="F11063" i="8"/>
  <c r="F11062" i="8"/>
  <c r="F11061" i="8"/>
  <c r="F11060" i="8"/>
  <c r="F11059" i="8"/>
  <c r="F11058" i="8"/>
  <c r="F11057" i="8"/>
  <c r="F11056" i="8"/>
  <c r="F11055" i="8"/>
  <c r="F11054" i="8"/>
  <c r="F11053" i="8"/>
  <c r="F11052" i="8"/>
  <c r="F11051" i="8"/>
  <c r="F11050" i="8"/>
  <c r="F11049" i="8"/>
  <c r="F11048" i="8"/>
  <c r="F11047" i="8"/>
  <c r="F11046" i="8"/>
  <c r="F11045" i="8"/>
  <c r="F11044" i="8"/>
  <c r="F11043" i="8"/>
  <c r="F11042" i="8"/>
  <c r="F11041" i="8"/>
  <c r="F11040" i="8"/>
  <c r="F11039" i="8"/>
  <c r="F11038" i="8"/>
  <c r="F11037" i="8"/>
  <c r="F11036" i="8"/>
  <c r="F11035" i="8"/>
  <c r="F11034" i="8"/>
  <c r="F11033" i="8"/>
  <c r="F11032" i="8"/>
  <c r="F11031" i="8"/>
  <c r="F11030" i="8"/>
  <c r="F11029" i="8"/>
  <c r="F11028" i="8"/>
  <c r="F11027" i="8"/>
  <c r="F11026" i="8"/>
  <c r="F11025" i="8"/>
  <c r="F11024" i="8"/>
  <c r="F11023" i="8"/>
  <c r="F11022" i="8"/>
  <c r="F11021" i="8"/>
  <c r="F11020" i="8"/>
  <c r="F11019" i="8"/>
  <c r="F11018" i="8"/>
  <c r="F11017" i="8"/>
  <c r="F11016" i="8"/>
  <c r="F11015" i="8"/>
  <c r="F11014" i="8"/>
  <c r="F11013" i="8"/>
  <c r="F11012" i="8"/>
  <c r="F11011" i="8"/>
  <c r="F11010" i="8"/>
  <c r="F11009" i="8"/>
  <c r="F11008" i="8"/>
  <c r="F11007" i="8"/>
  <c r="F11006" i="8"/>
  <c r="F11005" i="8"/>
  <c r="F11004" i="8"/>
  <c r="F11003" i="8"/>
  <c r="F11002" i="8"/>
  <c r="F11001" i="8"/>
  <c r="F11000" i="8"/>
  <c r="F10999" i="8"/>
  <c r="F10998" i="8"/>
  <c r="F10997" i="8"/>
  <c r="F10996" i="8"/>
  <c r="F10995" i="8"/>
  <c r="F10994" i="8"/>
  <c r="F10993" i="8"/>
  <c r="F10992" i="8"/>
  <c r="F10991" i="8"/>
  <c r="F10990" i="8"/>
  <c r="F10989" i="8"/>
  <c r="F10988" i="8"/>
  <c r="F10987" i="8"/>
  <c r="F10986" i="8"/>
  <c r="F10985" i="8"/>
  <c r="F10984" i="8"/>
  <c r="F10983" i="8"/>
  <c r="F10982" i="8"/>
  <c r="F10981" i="8"/>
  <c r="F10980" i="8"/>
  <c r="F10979" i="8"/>
  <c r="F10978" i="8"/>
  <c r="F10977" i="8"/>
  <c r="F10976" i="8"/>
  <c r="F10975" i="8"/>
  <c r="F10974" i="8"/>
  <c r="F10973" i="8"/>
  <c r="F10972" i="8"/>
  <c r="F10971" i="8"/>
  <c r="F10970" i="8"/>
  <c r="F10969" i="8"/>
  <c r="F10968" i="8"/>
  <c r="F10967" i="8"/>
  <c r="F10966" i="8"/>
  <c r="F10965" i="8"/>
  <c r="F10964" i="8"/>
  <c r="F10963" i="8"/>
  <c r="F10962" i="8"/>
  <c r="F10961" i="8"/>
  <c r="F10960" i="8"/>
  <c r="F10959" i="8"/>
  <c r="F10958" i="8"/>
  <c r="F10957" i="8"/>
  <c r="F10956" i="8"/>
  <c r="F10955" i="8"/>
  <c r="F10954" i="8"/>
  <c r="F10953" i="8"/>
  <c r="F10952" i="8"/>
  <c r="F10951" i="8"/>
  <c r="F10950" i="8"/>
  <c r="F10949" i="8"/>
  <c r="F10948" i="8"/>
  <c r="F10947" i="8"/>
  <c r="F10946" i="8"/>
  <c r="F10945" i="8"/>
  <c r="F10944" i="8"/>
  <c r="F10943" i="8"/>
  <c r="F10942" i="8"/>
  <c r="F10941" i="8"/>
  <c r="F10940" i="8"/>
  <c r="F10939" i="8"/>
  <c r="F10938" i="8"/>
  <c r="F10937" i="8"/>
  <c r="F10936" i="8"/>
  <c r="F10935" i="8"/>
  <c r="F10934" i="8"/>
  <c r="F10933" i="8"/>
  <c r="F10932" i="8"/>
  <c r="F10931" i="8"/>
  <c r="F10930" i="8"/>
  <c r="F10929" i="8"/>
  <c r="F10928" i="8"/>
  <c r="F10927" i="8"/>
  <c r="F10926" i="8"/>
  <c r="F10925" i="8"/>
  <c r="F10924" i="8"/>
  <c r="F10923" i="8"/>
  <c r="F10922" i="8"/>
  <c r="F10921" i="8"/>
  <c r="F10920" i="8"/>
  <c r="F10919" i="8"/>
  <c r="F10918" i="8"/>
  <c r="F10917" i="8"/>
  <c r="F10916" i="8"/>
  <c r="F10915" i="8"/>
  <c r="F10914" i="8"/>
  <c r="F10913" i="8"/>
  <c r="F10912" i="8"/>
  <c r="F10911" i="8"/>
  <c r="F10910" i="8"/>
  <c r="F10909" i="8"/>
  <c r="F10908" i="8"/>
  <c r="F10907" i="8"/>
  <c r="F10906" i="8"/>
  <c r="F10905" i="8"/>
  <c r="F10904" i="8"/>
  <c r="F10903" i="8"/>
  <c r="F10902" i="8"/>
  <c r="F10901" i="8"/>
  <c r="F10900" i="8"/>
  <c r="F10899" i="8"/>
  <c r="F10898" i="8"/>
  <c r="F10897" i="8"/>
  <c r="F10896" i="8"/>
  <c r="F10895" i="8"/>
  <c r="F10894" i="8"/>
  <c r="F10893" i="8"/>
  <c r="F10892" i="8"/>
  <c r="F10891" i="8"/>
  <c r="F10890" i="8"/>
  <c r="F10889" i="8"/>
  <c r="F10888" i="8"/>
  <c r="F10887" i="8"/>
  <c r="F10886" i="8"/>
  <c r="F10885" i="8"/>
  <c r="F10884" i="8"/>
  <c r="F10883" i="8"/>
  <c r="F10882" i="8"/>
  <c r="F10881" i="8"/>
  <c r="F10880" i="8"/>
  <c r="F10879" i="8"/>
  <c r="F10878" i="8"/>
  <c r="F10877" i="8"/>
  <c r="F10876" i="8"/>
  <c r="F10875" i="8"/>
  <c r="F10874" i="8"/>
  <c r="F10873" i="8"/>
  <c r="F10872" i="8"/>
  <c r="F10871" i="8"/>
  <c r="F10870" i="8"/>
  <c r="F10869" i="8"/>
  <c r="F10868" i="8"/>
  <c r="F10867" i="8"/>
  <c r="F10866" i="8"/>
  <c r="F10865" i="8"/>
  <c r="F10864" i="8"/>
  <c r="F10863" i="8"/>
  <c r="F10862" i="8"/>
  <c r="F10861" i="8"/>
  <c r="F10860" i="8"/>
  <c r="F10859" i="8"/>
  <c r="F10858" i="8"/>
  <c r="F10857" i="8"/>
  <c r="F10856" i="8"/>
  <c r="F10855" i="8"/>
  <c r="F10854" i="8"/>
  <c r="F10853" i="8"/>
  <c r="F10852" i="8"/>
  <c r="F10851" i="8"/>
  <c r="F10850" i="8"/>
  <c r="F10849" i="8"/>
  <c r="F10848" i="8"/>
  <c r="F10847" i="8"/>
  <c r="F10846" i="8"/>
  <c r="F10845" i="8"/>
  <c r="F10844" i="8"/>
  <c r="F10843" i="8"/>
  <c r="F10842" i="8"/>
  <c r="F10841" i="8"/>
  <c r="F10840" i="8"/>
  <c r="F10839" i="8"/>
  <c r="F10838" i="8"/>
  <c r="F10837" i="8"/>
  <c r="F10836" i="8"/>
  <c r="F10835" i="8"/>
  <c r="F10834" i="8"/>
  <c r="F10833" i="8"/>
  <c r="F10832" i="8"/>
  <c r="F10831" i="8"/>
  <c r="F10830" i="8"/>
  <c r="F10829" i="8"/>
  <c r="F10828" i="8"/>
  <c r="F10827" i="8"/>
  <c r="F10826" i="8"/>
  <c r="F10825" i="8"/>
  <c r="F10824" i="8"/>
  <c r="F10823" i="8"/>
  <c r="F10822" i="8"/>
  <c r="F10821" i="8"/>
  <c r="F10820" i="8"/>
  <c r="F10819" i="8"/>
  <c r="F10818" i="8"/>
  <c r="F10817" i="8"/>
  <c r="F10816" i="8"/>
  <c r="F10815" i="8"/>
  <c r="F10814" i="8"/>
  <c r="F10813" i="8"/>
  <c r="F10812" i="8"/>
  <c r="F10811" i="8"/>
  <c r="F10810" i="8"/>
  <c r="F10809" i="8"/>
  <c r="F10808" i="8"/>
  <c r="F10807" i="8"/>
  <c r="F10806" i="8"/>
  <c r="F10805" i="8"/>
  <c r="F10804" i="8"/>
  <c r="F10803" i="8"/>
  <c r="F10802" i="8"/>
  <c r="F10801" i="8"/>
  <c r="F10800" i="8"/>
  <c r="F10799" i="8"/>
  <c r="F10798" i="8"/>
  <c r="F10797" i="8"/>
  <c r="F10796" i="8"/>
  <c r="F10795" i="8"/>
  <c r="F10794" i="8"/>
  <c r="F10793" i="8"/>
  <c r="F10792" i="8"/>
  <c r="F10791" i="8"/>
  <c r="F10790" i="8"/>
  <c r="F10789" i="8"/>
  <c r="F10788" i="8"/>
  <c r="F10787" i="8"/>
  <c r="F10786" i="8"/>
  <c r="F10785" i="8"/>
  <c r="F10784" i="8"/>
  <c r="F10783" i="8"/>
  <c r="F10782" i="8"/>
  <c r="F10781" i="8"/>
  <c r="F10780" i="8"/>
  <c r="F10779" i="8"/>
  <c r="F10778" i="8"/>
  <c r="F10777" i="8"/>
  <c r="F10776" i="8"/>
  <c r="F10775" i="8"/>
  <c r="F10774" i="8"/>
  <c r="F10773" i="8"/>
  <c r="F10772" i="8"/>
  <c r="F10771" i="8"/>
  <c r="F10770" i="8"/>
  <c r="F10769" i="8"/>
  <c r="F10768" i="8"/>
  <c r="F10767" i="8"/>
  <c r="F10766" i="8"/>
  <c r="F10765" i="8"/>
  <c r="F10764" i="8"/>
  <c r="F10763" i="8"/>
  <c r="F10762" i="8"/>
  <c r="F10761" i="8"/>
  <c r="F10760" i="8"/>
  <c r="F10759" i="8"/>
  <c r="F10758" i="8"/>
  <c r="F10757" i="8"/>
  <c r="F10756" i="8"/>
  <c r="F10755" i="8"/>
  <c r="F10754" i="8"/>
  <c r="F10753" i="8"/>
  <c r="F10752" i="8"/>
  <c r="F10751" i="8"/>
  <c r="F10750" i="8"/>
  <c r="F10749" i="8"/>
  <c r="F10748" i="8"/>
  <c r="F10747" i="8"/>
  <c r="F10746" i="8"/>
  <c r="F10745" i="8"/>
  <c r="F10744" i="8"/>
  <c r="F10743" i="8"/>
  <c r="F10742" i="8"/>
  <c r="F10741" i="8"/>
  <c r="F10740" i="8"/>
  <c r="F10739" i="8"/>
  <c r="F10738" i="8"/>
  <c r="F10737" i="8"/>
  <c r="F10736" i="8"/>
  <c r="F10735" i="8"/>
  <c r="F10734" i="8"/>
  <c r="F10733" i="8"/>
  <c r="F10732" i="8"/>
  <c r="F10731" i="8"/>
  <c r="F10730" i="8"/>
  <c r="F10729" i="8"/>
  <c r="F10728" i="8"/>
  <c r="F10727" i="8"/>
  <c r="F10726" i="8"/>
  <c r="F10725" i="8"/>
  <c r="F10724" i="8"/>
  <c r="F10723" i="8"/>
  <c r="F10722" i="8"/>
  <c r="F10721" i="8"/>
  <c r="F10720" i="8"/>
  <c r="F10719" i="8"/>
  <c r="F10718" i="8"/>
  <c r="F10717" i="8"/>
  <c r="F10716" i="8"/>
  <c r="F10715" i="8"/>
  <c r="F10714" i="8"/>
  <c r="F10713" i="8"/>
  <c r="F10712" i="8"/>
  <c r="F10711" i="8"/>
  <c r="F10710" i="8"/>
  <c r="F10709" i="8"/>
  <c r="F10708" i="8"/>
  <c r="F10707" i="8"/>
  <c r="F10706" i="8"/>
  <c r="F10705" i="8"/>
  <c r="F10704" i="8"/>
  <c r="F10703" i="8"/>
  <c r="F10702" i="8"/>
  <c r="F10701" i="8"/>
  <c r="F10700" i="8"/>
  <c r="F10699" i="8"/>
  <c r="F10698" i="8"/>
  <c r="F10697" i="8"/>
  <c r="F10696" i="8"/>
  <c r="F10695" i="8"/>
  <c r="F10694" i="8"/>
  <c r="F10693" i="8"/>
  <c r="F10692" i="8"/>
  <c r="F10691" i="8"/>
  <c r="F10690" i="8"/>
  <c r="F10689" i="8"/>
  <c r="F10688" i="8"/>
  <c r="F10687" i="8"/>
  <c r="F10686" i="8"/>
  <c r="F10685" i="8"/>
  <c r="F10684" i="8"/>
  <c r="F10683" i="8"/>
  <c r="F10682" i="8"/>
  <c r="F10681" i="8"/>
  <c r="F10680" i="8"/>
  <c r="F10679" i="8"/>
  <c r="F10678" i="8"/>
  <c r="F10677" i="8"/>
  <c r="F10676" i="8"/>
  <c r="F10675" i="8"/>
  <c r="F10674" i="8"/>
  <c r="F10673" i="8"/>
  <c r="F10672" i="8"/>
  <c r="F10671" i="8"/>
  <c r="F10670" i="8"/>
  <c r="F10669" i="8"/>
  <c r="F10668" i="8"/>
  <c r="F10667" i="8"/>
  <c r="F10666" i="8"/>
  <c r="F10665" i="8"/>
  <c r="F10664" i="8"/>
  <c r="F10663" i="8"/>
  <c r="F10662" i="8"/>
  <c r="F10661" i="8"/>
  <c r="F10660" i="8"/>
  <c r="F10659" i="8"/>
  <c r="F10658" i="8"/>
  <c r="F10657" i="8"/>
  <c r="F10656" i="8"/>
  <c r="F10655" i="8"/>
  <c r="F10654" i="8"/>
  <c r="F10653" i="8"/>
  <c r="F10652" i="8"/>
  <c r="F10651" i="8"/>
  <c r="F10650" i="8"/>
  <c r="F10649" i="8"/>
  <c r="F10648" i="8"/>
  <c r="F10647" i="8"/>
  <c r="F10646" i="8"/>
  <c r="F10645" i="8"/>
  <c r="F10644" i="8"/>
  <c r="F10643" i="8"/>
  <c r="F10642" i="8"/>
  <c r="F10641" i="8"/>
  <c r="F10640" i="8"/>
  <c r="F10639" i="8"/>
  <c r="F10638" i="8"/>
  <c r="F10637" i="8"/>
  <c r="F10636" i="8"/>
  <c r="F10635" i="8"/>
  <c r="F10634" i="8"/>
  <c r="F10633" i="8"/>
  <c r="F10632" i="8"/>
  <c r="F10631" i="8"/>
  <c r="F10630" i="8"/>
  <c r="F10629" i="8"/>
  <c r="F10628" i="8"/>
  <c r="F10627" i="8"/>
  <c r="F10626" i="8"/>
  <c r="F10625" i="8"/>
  <c r="F10624" i="8"/>
  <c r="F10623" i="8"/>
  <c r="F10622" i="8"/>
  <c r="F10621" i="8"/>
  <c r="F10620" i="8"/>
  <c r="F10619" i="8"/>
  <c r="F10618" i="8"/>
  <c r="F10617" i="8"/>
  <c r="F10616" i="8"/>
  <c r="F10615" i="8"/>
  <c r="F10614" i="8"/>
  <c r="F10613" i="8"/>
  <c r="F10612" i="8"/>
  <c r="F10611" i="8"/>
  <c r="F10610" i="8"/>
  <c r="F10609" i="8"/>
  <c r="F10608" i="8"/>
  <c r="F10607" i="8"/>
  <c r="F10606" i="8"/>
  <c r="F10605" i="8"/>
  <c r="F10604" i="8"/>
  <c r="F10603" i="8"/>
  <c r="F10602" i="8"/>
  <c r="F10601" i="8"/>
  <c r="F10600" i="8"/>
  <c r="F10599" i="8"/>
  <c r="F10598" i="8"/>
  <c r="F10597" i="8"/>
  <c r="F10596" i="8"/>
  <c r="F10595" i="8"/>
  <c r="F10594" i="8"/>
  <c r="F10593" i="8"/>
  <c r="F10592" i="8"/>
  <c r="F10591" i="8"/>
  <c r="F10590" i="8"/>
  <c r="F10589" i="8"/>
  <c r="F10588" i="8"/>
  <c r="F10587" i="8"/>
  <c r="F10586" i="8"/>
  <c r="F10585" i="8"/>
  <c r="F10584" i="8"/>
  <c r="F10583" i="8"/>
  <c r="F10582" i="8"/>
  <c r="F10581" i="8"/>
  <c r="F10580" i="8"/>
  <c r="F10579" i="8"/>
  <c r="F10578" i="8"/>
  <c r="F10577" i="8"/>
  <c r="F10576" i="8"/>
  <c r="F10575" i="8"/>
  <c r="F10574" i="8"/>
  <c r="F10573" i="8"/>
  <c r="F10572" i="8"/>
  <c r="F10571" i="8"/>
  <c r="F10570" i="8"/>
  <c r="F10569" i="8"/>
  <c r="F10568" i="8"/>
  <c r="F10567" i="8"/>
  <c r="F10566" i="8"/>
  <c r="F10565" i="8"/>
  <c r="F10564" i="8"/>
  <c r="F10563" i="8"/>
  <c r="F10562" i="8"/>
  <c r="F10561" i="8"/>
  <c r="F10560" i="8"/>
  <c r="F10559" i="8"/>
  <c r="F10558" i="8"/>
  <c r="F10557" i="8"/>
  <c r="F10556" i="8"/>
  <c r="F10555" i="8"/>
  <c r="F10554" i="8"/>
  <c r="F10553" i="8"/>
  <c r="F10552" i="8"/>
  <c r="F10551" i="8"/>
  <c r="F10550" i="8"/>
  <c r="F10549" i="8"/>
  <c r="F10548" i="8"/>
  <c r="F10547" i="8"/>
  <c r="F10546" i="8"/>
  <c r="F10545" i="8"/>
  <c r="F10544" i="8"/>
  <c r="F10543" i="8"/>
  <c r="F10542" i="8"/>
  <c r="F10541" i="8"/>
  <c r="F10540" i="8"/>
  <c r="F10539" i="8"/>
  <c r="F10538" i="8"/>
  <c r="F10537" i="8"/>
  <c r="F10536" i="8"/>
  <c r="F10535" i="8"/>
  <c r="F10534" i="8"/>
  <c r="F10533" i="8"/>
  <c r="F10532" i="8"/>
  <c r="F10531" i="8"/>
  <c r="F10530" i="8"/>
  <c r="F10529" i="8"/>
  <c r="F10528" i="8"/>
  <c r="F10527" i="8"/>
  <c r="F10526" i="8"/>
  <c r="F10525" i="8"/>
  <c r="F10524" i="8"/>
  <c r="F10523" i="8"/>
  <c r="F10522" i="8"/>
  <c r="F10521" i="8"/>
  <c r="F10520" i="8"/>
  <c r="F10519" i="8"/>
  <c r="F10518" i="8"/>
  <c r="F10517" i="8"/>
  <c r="F10516" i="8"/>
  <c r="F10515" i="8"/>
  <c r="F10514" i="8"/>
  <c r="F10513" i="8"/>
  <c r="F10512" i="8"/>
  <c r="F10511" i="8"/>
  <c r="F10510" i="8"/>
  <c r="F10509" i="8"/>
  <c r="F10508" i="8"/>
  <c r="F10507" i="8"/>
  <c r="F10506" i="8"/>
  <c r="F10505" i="8"/>
  <c r="F10504" i="8"/>
  <c r="F10503" i="8"/>
  <c r="F10502" i="8"/>
  <c r="F10501" i="8"/>
  <c r="F10500" i="8"/>
  <c r="F10499" i="8"/>
  <c r="F10498" i="8"/>
  <c r="F10497" i="8"/>
  <c r="F10496" i="8"/>
  <c r="F10495" i="8"/>
  <c r="F10494" i="8"/>
  <c r="F10493" i="8"/>
  <c r="F10492" i="8"/>
  <c r="F10491" i="8"/>
  <c r="F10490" i="8"/>
  <c r="F10489" i="8"/>
  <c r="F10488" i="8"/>
  <c r="F10487" i="8"/>
  <c r="F10486" i="8"/>
  <c r="F10485" i="8"/>
  <c r="F10484" i="8"/>
  <c r="F10483" i="8"/>
  <c r="F10482" i="8"/>
  <c r="F10481" i="8"/>
  <c r="F10480" i="8"/>
  <c r="F10479" i="8"/>
  <c r="F10478" i="8"/>
  <c r="F10477" i="8"/>
  <c r="F10476" i="8"/>
  <c r="F10475" i="8"/>
  <c r="F10474" i="8"/>
  <c r="F10473" i="8"/>
  <c r="F10472" i="8"/>
  <c r="F10471" i="8"/>
  <c r="F10470" i="8"/>
  <c r="F10469" i="8"/>
  <c r="F10468" i="8"/>
  <c r="F10467" i="8"/>
  <c r="F10466" i="8"/>
  <c r="F10465" i="8"/>
  <c r="F10464" i="8"/>
  <c r="F10463" i="8"/>
  <c r="F10462" i="8"/>
  <c r="F10461" i="8"/>
  <c r="F10460" i="8"/>
  <c r="F10459" i="8"/>
  <c r="F10458" i="8"/>
  <c r="F10457" i="8"/>
  <c r="F10456" i="8"/>
  <c r="F10455" i="8"/>
  <c r="F10454" i="8"/>
  <c r="F10453" i="8"/>
  <c r="F10452" i="8"/>
  <c r="F10451" i="8"/>
  <c r="F10450" i="8"/>
  <c r="F10449" i="8"/>
  <c r="F10448" i="8"/>
  <c r="F10447" i="8"/>
  <c r="F10446" i="8"/>
  <c r="F10445" i="8"/>
  <c r="F10444" i="8"/>
  <c r="F10443" i="8"/>
  <c r="F10442" i="8"/>
  <c r="F10441" i="8"/>
  <c r="F10440" i="8"/>
  <c r="F10439" i="8"/>
  <c r="F10438" i="8"/>
  <c r="F10437" i="8"/>
  <c r="F10436" i="8"/>
  <c r="F10435" i="8"/>
  <c r="F10434" i="8"/>
  <c r="F10433" i="8"/>
  <c r="F10432" i="8"/>
  <c r="F10431" i="8"/>
  <c r="F10430" i="8"/>
  <c r="F10429" i="8"/>
  <c r="F10428" i="8"/>
  <c r="F10427" i="8"/>
  <c r="F10426" i="8"/>
  <c r="F10425" i="8"/>
  <c r="F10424" i="8"/>
  <c r="F10423" i="8"/>
  <c r="F10422" i="8"/>
  <c r="F10421" i="8"/>
  <c r="F10420" i="8"/>
  <c r="F10419" i="8"/>
  <c r="F10418" i="8"/>
  <c r="F10417" i="8"/>
  <c r="F10416" i="8"/>
  <c r="F10415" i="8"/>
  <c r="F10414" i="8"/>
  <c r="F10413" i="8"/>
  <c r="F10412" i="8"/>
  <c r="F10411" i="8"/>
  <c r="F10410" i="8"/>
  <c r="F10409" i="8"/>
  <c r="F10408" i="8"/>
  <c r="F10407" i="8"/>
  <c r="F10406" i="8"/>
  <c r="F10405" i="8"/>
  <c r="F10404" i="8"/>
  <c r="F10403" i="8"/>
  <c r="F10402" i="8"/>
  <c r="F10401" i="8"/>
  <c r="F10400" i="8"/>
  <c r="F10399" i="8"/>
  <c r="F10398" i="8"/>
  <c r="F10397" i="8"/>
  <c r="F10396" i="8"/>
  <c r="F10395" i="8"/>
  <c r="F10394" i="8"/>
  <c r="F10393" i="8"/>
  <c r="F10392" i="8"/>
  <c r="F10391" i="8"/>
  <c r="F10390" i="8"/>
  <c r="F10389" i="8"/>
  <c r="F10388" i="8"/>
  <c r="F10387" i="8"/>
  <c r="F10386" i="8"/>
  <c r="F10385" i="8"/>
  <c r="F10384" i="8"/>
  <c r="F10383" i="8"/>
  <c r="F10382" i="8"/>
  <c r="F10381" i="8"/>
  <c r="F10380" i="8"/>
  <c r="F10379" i="8"/>
  <c r="F10378" i="8"/>
  <c r="F10377" i="8"/>
  <c r="F10376" i="8"/>
  <c r="F10375" i="8"/>
  <c r="F10374" i="8"/>
  <c r="F10373" i="8"/>
  <c r="F10372" i="8"/>
  <c r="F10371" i="8"/>
  <c r="F10370" i="8"/>
  <c r="F10369" i="8"/>
  <c r="F10368" i="8"/>
  <c r="F10367" i="8"/>
  <c r="F10366" i="8"/>
  <c r="F10365" i="8"/>
  <c r="F10364" i="8"/>
  <c r="F10363" i="8"/>
  <c r="F10362" i="8"/>
  <c r="F10361" i="8"/>
  <c r="F10360" i="8"/>
  <c r="F10359" i="8"/>
  <c r="F10358" i="8"/>
  <c r="F10357" i="8"/>
  <c r="F10356" i="8"/>
  <c r="F10355" i="8"/>
  <c r="F10354" i="8"/>
  <c r="F10353" i="8"/>
  <c r="F10352" i="8"/>
  <c r="F10351" i="8"/>
  <c r="F10350" i="8"/>
  <c r="F10349" i="8"/>
  <c r="F10348" i="8"/>
  <c r="F10347" i="8"/>
  <c r="F10346" i="8"/>
  <c r="F10345" i="8"/>
  <c r="F10344" i="8"/>
  <c r="F10343" i="8"/>
  <c r="F10342" i="8"/>
  <c r="F10341" i="8"/>
  <c r="F10340" i="8"/>
  <c r="F10339" i="8"/>
  <c r="F10338" i="8"/>
  <c r="F10337" i="8"/>
  <c r="F10336" i="8"/>
  <c r="F10335" i="8"/>
  <c r="F10334" i="8"/>
  <c r="F10333" i="8"/>
  <c r="F10332" i="8"/>
  <c r="F10331" i="8"/>
  <c r="F10330" i="8"/>
  <c r="F10329" i="8"/>
  <c r="F10328" i="8"/>
  <c r="F10327" i="8"/>
  <c r="F10326" i="8"/>
  <c r="F10325" i="8"/>
  <c r="F10324" i="8"/>
  <c r="F10323" i="8"/>
  <c r="F10322" i="8"/>
  <c r="F10321" i="8"/>
  <c r="F10320" i="8"/>
  <c r="F10319" i="8"/>
  <c r="F10318" i="8"/>
  <c r="F10317" i="8"/>
  <c r="F10316" i="8"/>
  <c r="F10315" i="8"/>
  <c r="F10314" i="8"/>
  <c r="F10313" i="8"/>
  <c r="F10312" i="8"/>
  <c r="F10311" i="8"/>
  <c r="F10310" i="8"/>
  <c r="F10309" i="8"/>
  <c r="F10308" i="8"/>
  <c r="F10307" i="8"/>
  <c r="F10306" i="8"/>
  <c r="F10305" i="8"/>
  <c r="F10304" i="8"/>
  <c r="F10303" i="8"/>
  <c r="F10302" i="8"/>
  <c r="F10301" i="8"/>
  <c r="F10300" i="8"/>
  <c r="F10299" i="8"/>
  <c r="F10298" i="8"/>
  <c r="F10297" i="8"/>
  <c r="F10296" i="8"/>
  <c r="F10295" i="8"/>
  <c r="F10294" i="8"/>
  <c r="F10293" i="8"/>
  <c r="F10292" i="8"/>
  <c r="F10291" i="8"/>
  <c r="F10290" i="8"/>
  <c r="F10289" i="8"/>
  <c r="F10288" i="8"/>
  <c r="F10287" i="8"/>
  <c r="F10286" i="8"/>
  <c r="F10285" i="8"/>
  <c r="F10284" i="8"/>
  <c r="F10283" i="8"/>
  <c r="F10282" i="8"/>
  <c r="F10281" i="8"/>
  <c r="F10280" i="8"/>
  <c r="F10279" i="8"/>
  <c r="F10278" i="8"/>
  <c r="F10277" i="8"/>
  <c r="F10276" i="8"/>
  <c r="F10275" i="8"/>
  <c r="F10274" i="8"/>
  <c r="F10273" i="8"/>
  <c r="F10272" i="8"/>
  <c r="F10271" i="8"/>
  <c r="F10270" i="8"/>
  <c r="F10269" i="8"/>
  <c r="F10268" i="8"/>
  <c r="F10267" i="8"/>
  <c r="F10266" i="8"/>
  <c r="F10265" i="8"/>
  <c r="F10264" i="8"/>
  <c r="F10263" i="8"/>
  <c r="F10262" i="8"/>
  <c r="F10261" i="8"/>
  <c r="F10260" i="8"/>
  <c r="F10259" i="8"/>
  <c r="F10258" i="8"/>
  <c r="F10257" i="8"/>
  <c r="F10256" i="8"/>
  <c r="F10255" i="8"/>
  <c r="F10254" i="8"/>
  <c r="F10253" i="8"/>
  <c r="F10252" i="8"/>
  <c r="F10251" i="8"/>
  <c r="F10250" i="8"/>
  <c r="F10249" i="8"/>
  <c r="F10248" i="8"/>
  <c r="F10247" i="8"/>
  <c r="F10246" i="8"/>
  <c r="F10245" i="8"/>
  <c r="F10244" i="8"/>
  <c r="F10243" i="8"/>
  <c r="F10242" i="8"/>
  <c r="F10241" i="8"/>
  <c r="F10240" i="8"/>
  <c r="F10239" i="8"/>
  <c r="F10238" i="8"/>
  <c r="F10237" i="8"/>
  <c r="F10236" i="8"/>
  <c r="F10235" i="8"/>
  <c r="F10234" i="8"/>
  <c r="F10233" i="8"/>
  <c r="F10232" i="8"/>
  <c r="F10231" i="8"/>
  <c r="F10230" i="8"/>
  <c r="F10229" i="8"/>
  <c r="F10228" i="8"/>
  <c r="F10227" i="8"/>
  <c r="F10226" i="8"/>
  <c r="F10225" i="8"/>
  <c r="F10224" i="8"/>
  <c r="F10223" i="8"/>
  <c r="F10222" i="8"/>
  <c r="F10221" i="8"/>
  <c r="F10220" i="8"/>
  <c r="F10219" i="8"/>
  <c r="F10218" i="8"/>
  <c r="F10217" i="8"/>
  <c r="F10216" i="8"/>
  <c r="F10215" i="8"/>
  <c r="F10214" i="8"/>
  <c r="F10213" i="8"/>
  <c r="F10212" i="8"/>
  <c r="F10211" i="8"/>
  <c r="F10210" i="8"/>
  <c r="F10209" i="8"/>
  <c r="F10208" i="8"/>
  <c r="F10207" i="8"/>
  <c r="F10206" i="8"/>
  <c r="F10205" i="8"/>
  <c r="F10204" i="8"/>
  <c r="F10203" i="8"/>
  <c r="F10202" i="8"/>
  <c r="F10201" i="8"/>
  <c r="F10200" i="8"/>
  <c r="F10199" i="8"/>
  <c r="F10198" i="8"/>
  <c r="F10197" i="8"/>
  <c r="F10196" i="8"/>
  <c r="F10195" i="8"/>
  <c r="F10194" i="8"/>
  <c r="F10193" i="8"/>
  <c r="F10192" i="8"/>
  <c r="F10191" i="8"/>
  <c r="F10190" i="8"/>
  <c r="F10189" i="8"/>
  <c r="F10188" i="8"/>
  <c r="F10187" i="8"/>
  <c r="F10186" i="8"/>
  <c r="F10185" i="8"/>
  <c r="F10184" i="8"/>
  <c r="F10183" i="8"/>
  <c r="F10182" i="8"/>
  <c r="F10181" i="8"/>
  <c r="F10180" i="8"/>
  <c r="F10179" i="8"/>
  <c r="F10178" i="8"/>
  <c r="F10177" i="8"/>
  <c r="F10176" i="8"/>
  <c r="F10175" i="8"/>
  <c r="F10174" i="8"/>
  <c r="F10173" i="8"/>
  <c r="F10172" i="8"/>
  <c r="F10171" i="8"/>
  <c r="F10170" i="8"/>
  <c r="F10169" i="8"/>
  <c r="F10168" i="8"/>
  <c r="F10167" i="8"/>
  <c r="F10166" i="8"/>
  <c r="F10165" i="8"/>
  <c r="F10164" i="8"/>
  <c r="F10163" i="8"/>
  <c r="F10162" i="8"/>
  <c r="F10161" i="8"/>
  <c r="F10160" i="8"/>
  <c r="F10159" i="8"/>
  <c r="F10158" i="8"/>
  <c r="F10157" i="8"/>
  <c r="F10156" i="8"/>
  <c r="F10155" i="8"/>
  <c r="F10154" i="8"/>
  <c r="F10153" i="8"/>
  <c r="F10152" i="8"/>
  <c r="F10151" i="8"/>
  <c r="F10150" i="8"/>
  <c r="F10149" i="8"/>
  <c r="F10148" i="8"/>
  <c r="F10147" i="8"/>
  <c r="F10146" i="8"/>
  <c r="F10145" i="8"/>
  <c r="F10144" i="8"/>
  <c r="F10143" i="8"/>
  <c r="F10142" i="8"/>
  <c r="F10141" i="8"/>
  <c r="F10140" i="8"/>
  <c r="F10139" i="8"/>
  <c r="F10138" i="8"/>
  <c r="F10137" i="8"/>
  <c r="F10136" i="8"/>
  <c r="F10135" i="8"/>
  <c r="F10134" i="8"/>
  <c r="F10133" i="8"/>
  <c r="F10132" i="8"/>
  <c r="F10131" i="8"/>
  <c r="F10130" i="8"/>
  <c r="F10129" i="8"/>
  <c r="F10128" i="8"/>
  <c r="F10127" i="8"/>
  <c r="F10126" i="8"/>
  <c r="F10125" i="8"/>
  <c r="F10124" i="8"/>
  <c r="F10123" i="8"/>
  <c r="F10122" i="8"/>
  <c r="F10121" i="8"/>
  <c r="F10120" i="8"/>
  <c r="F10119" i="8"/>
  <c r="F10118" i="8"/>
  <c r="F10117" i="8"/>
  <c r="F10116" i="8"/>
  <c r="F10115" i="8"/>
  <c r="F10114" i="8"/>
  <c r="F10113" i="8"/>
  <c r="F10112" i="8"/>
  <c r="F10111" i="8"/>
  <c r="F10110" i="8"/>
  <c r="F10109" i="8"/>
  <c r="F10108" i="8"/>
  <c r="F10107" i="8"/>
  <c r="F10106" i="8"/>
  <c r="F10105" i="8"/>
  <c r="F10104" i="8"/>
  <c r="F10103" i="8"/>
  <c r="F10102" i="8"/>
  <c r="F10101" i="8"/>
  <c r="F10100" i="8"/>
  <c r="F10099" i="8"/>
  <c r="F10098" i="8"/>
  <c r="F10097" i="8"/>
  <c r="F10096" i="8"/>
  <c r="F10095" i="8"/>
  <c r="F10094" i="8"/>
  <c r="F10093" i="8"/>
  <c r="F10092" i="8"/>
  <c r="F10091" i="8"/>
  <c r="F10090" i="8"/>
  <c r="F10089" i="8"/>
  <c r="F10088" i="8"/>
  <c r="F10087" i="8"/>
  <c r="F10086" i="8"/>
  <c r="F10085" i="8"/>
  <c r="F10084" i="8"/>
  <c r="F10083" i="8"/>
  <c r="F10082" i="8"/>
  <c r="F10081" i="8"/>
  <c r="F10080" i="8"/>
  <c r="F10079" i="8"/>
  <c r="F10078" i="8"/>
  <c r="F10077" i="8"/>
  <c r="F10076" i="8"/>
  <c r="F10075" i="8"/>
  <c r="F10074" i="8"/>
  <c r="F10073" i="8"/>
  <c r="F10072" i="8"/>
  <c r="F10071" i="8"/>
  <c r="F10070" i="8"/>
  <c r="F10069" i="8"/>
  <c r="F10068" i="8"/>
  <c r="F10067" i="8"/>
  <c r="F10066" i="8"/>
  <c r="F10065" i="8"/>
  <c r="F10064" i="8"/>
  <c r="F10063" i="8"/>
  <c r="F10062" i="8"/>
  <c r="F10061" i="8"/>
  <c r="F10060" i="8"/>
  <c r="F10059" i="8"/>
  <c r="F10058" i="8"/>
  <c r="F10057" i="8"/>
  <c r="F10056" i="8"/>
  <c r="F10055" i="8"/>
  <c r="F10054" i="8"/>
  <c r="F10053" i="8"/>
  <c r="F10052" i="8"/>
  <c r="F10051" i="8"/>
  <c r="F10050" i="8"/>
  <c r="F10049" i="8"/>
  <c r="F10048" i="8"/>
  <c r="F10047" i="8"/>
  <c r="F10046" i="8"/>
  <c r="F10045" i="8"/>
  <c r="F10044" i="8"/>
  <c r="F10043" i="8"/>
  <c r="F10042" i="8"/>
  <c r="F10041" i="8"/>
  <c r="F10040" i="8"/>
  <c r="F10039" i="8"/>
  <c r="F10038" i="8"/>
  <c r="F10037" i="8"/>
  <c r="F10036" i="8"/>
  <c r="F10035" i="8"/>
  <c r="F10034" i="8"/>
  <c r="F10033" i="8"/>
  <c r="F10032" i="8"/>
  <c r="F10031" i="8"/>
  <c r="F10030" i="8"/>
  <c r="F10029" i="8"/>
  <c r="F10028" i="8"/>
  <c r="F10027" i="8"/>
  <c r="F10026" i="8"/>
  <c r="F10025" i="8"/>
  <c r="F10024" i="8"/>
  <c r="F10023" i="8"/>
  <c r="F10022" i="8"/>
  <c r="F10021" i="8"/>
  <c r="F10020" i="8"/>
  <c r="F10019" i="8"/>
  <c r="F10018" i="8"/>
  <c r="F10017" i="8"/>
  <c r="F10016" i="8"/>
  <c r="F10015" i="8"/>
  <c r="F10014" i="8"/>
  <c r="F10013" i="8"/>
  <c r="F10012" i="8"/>
  <c r="F10011" i="8"/>
  <c r="F10010" i="8"/>
  <c r="F10009" i="8"/>
  <c r="F10008" i="8"/>
  <c r="F10007" i="8"/>
  <c r="F10006" i="8"/>
  <c r="F10005" i="8"/>
  <c r="F10004" i="8"/>
  <c r="F10003" i="8"/>
  <c r="F10002" i="8"/>
  <c r="F10001" i="8"/>
  <c r="F10000" i="8"/>
  <c r="F9999" i="8"/>
  <c r="F9998" i="8"/>
  <c r="F9997" i="8"/>
  <c r="F9996" i="8"/>
  <c r="F9995" i="8"/>
  <c r="F9994" i="8"/>
  <c r="F9993" i="8"/>
  <c r="F9992" i="8"/>
  <c r="F9991" i="8"/>
  <c r="F9990" i="8"/>
  <c r="F9989" i="8"/>
  <c r="F9988" i="8"/>
  <c r="F9987" i="8"/>
  <c r="F9986" i="8"/>
  <c r="F9985" i="8"/>
  <c r="F9984" i="8"/>
  <c r="F9983" i="8"/>
  <c r="F9982" i="8"/>
  <c r="F9981" i="8"/>
  <c r="F9980" i="8"/>
  <c r="F9979" i="8"/>
  <c r="F9978" i="8"/>
  <c r="F9977" i="8"/>
  <c r="F9976" i="8"/>
  <c r="F9975" i="8"/>
  <c r="F9974" i="8"/>
  <c r="F9973" i="8"/>
  <c r="F9972" i="8"/>
  <c r="F9971" i="8"/>
  <c r="F9970" i="8"/>
  <c r="F9969" i="8"/>
  <c r="F9968" i="8"/>
  <c r="F9967" i="8"/>
  <c r="F9966" i="8"/>
  <c r="F9965" i="8"/>
  <c r="F9964" i="8"/>
  <c r="F9963" i="8"/>
  <c r="F9962" i="8"/>
  <c r="F9961" i="8"/>
  <c r="F9960" i="8"/>
  <c r="F9959" i="8"/>
  <c r="F9958" i="8"/>
  <c r="F9957" i="8"/>
  <c r="F9956" i="8"/>
  <c r="F9955" i="8"/>
  <c r="F9954" i="8"/>
  <c r="F9953" i="8"/>
  <c r="F9952" i="8"/>
  <c r="F9951" i="8"/>
  <c r="F9950" i="8"/>
  <c r="F9949" i="8"/>
  <c r="F9948" i="8"/>
  <c r="F9947" i="8"/>
  <c r="F9946" i="8"/>
  <c r="F9945" i="8"/>
  <c r="F9944" i="8"/>
  <c r="F9943" i="8"/>
  <c r="F9942" i="8"/>
  <c r="F9941" i="8"/>
  <c r="F9940" i="8"/>
  <c r="F9939" i="8"/>
  <c r="F9938" i="8"/>
  <c r="F9937" i="8"/>
  <c r="F9936" i="8"/>
  <c r="F9935" i="8"/>
  <c r="F9934" i="8"/>
  <c r="F9933" i="8"/>
  <c r="F9932" i="8"/>
  <c r="F9931" i="8"/>
  <c r="F9930" i="8"/>
  <c r="F9929" i="8"/>
  <c r="F9928" i="8"/>
  <c r="F9927" i="8"/>
  <c r="F9926" i="8"/>
  <c r="F9925" i="8"/>
  <c r="F9924" i="8"/>
  <c r="F9923" i="8"/>
  <c r="F9922" i="8"/>
  <c r="F9921" i="8"/>
  <c r="F9920" i="8"/>
  <c r="F9919" i="8"/>
  <c r="F9918" i="8"/>
  <c r="F9917" i="8"/>
  <c r="F9916" i="8"/>
  <c r="F9915" i="8"/>
  <c r="F9914" i="8"/>
  <c r="F9913" i="8"/>
  <c r="F9912" i="8"/>
  <c r="F9911" i="8"/>
  <c r="F9910" i="8"/>
  <c r="F9909" i="8"/>
  <c r="F9908" i="8"/>
  <c r="F9907" i="8"/>
  <c r="F9906" i="8"/>
  <c r="F9905" i="8"/>
  <c r="F9904" i="8"/>
  <c r="F9903" i="8"/>
  <c r="F9902" i="8"/>
  <c r="F9901" i="8"/>
  <c r="F9900" i="8"/>
  <c r="F9899" i="8"/>
  <c r="F9898" i="8"/>
  <c r="F9897" i="8"/>
  <c r="F9896" i="8"/>
  <c r="F9895" i="8"/>
  <c r="F9894" i="8"/>
  <c r="F9893" i="8"/>
  <c r="F9892" i="8"/>
  <c r="F9891" i="8"/>
  <c r="F9890" i="8"/>
  <c r="F9889" i="8"/>
  <c r="F9888" i="8"/>
  <c r="F9887" i="8"/>
  <c r="F9886" i="8"/>
  <c r="F9885" i="8"/>
  <c r="F9884" i="8"/>
  <c r="F9883" i="8"/>
  <c r="F9882" i="8"/>
  <c r="F9881" i="8"/>
  <c r="F9880" i="8"/>
  <c r="F9879" i="8"/>
  <c r="F9878" i="8"/>
  <c r="F9877" i="8"/>
  <c r="F9876" i="8"/>
  <c r="F9875" i="8"/>
  <c r="F9874" i="8"/>
  <c r="F9873" i="8"/>
  <c r="F9872" i="8"/>
  <c r="F9871" i="8"/>
  <c r="F9870" i="8"/>
  <c r="F9869" i="8"/>
  <c r="F9868" i="8"/>
  <c r="F9867" i="8"/>
  <c r="F9866" i="8"/>
  <c r="F9865" i="8"/>
  <c r="F9864" i="8"/>
  <c r="F9863" i="8"/>
  <c r="F9862" i="8"/>
  <c r="F9861" i="8"/>
  <c r="F9860" i="8"/>
  <c r="F9859" i="8"/>
  <c r="F9858" i="8"/>
  <c r="F9857" i="8"/>
  <c r="F9856" i="8"/>
  <c r="F9855" i="8"/>
  <c r="F9854" i="8"/>
  <c r="F9853" i="8"/>
  <c r="F9852" i="8"/>
  <c r="F9851" i="8"/>
  <c r="F9850" i="8"/>
  <c r="F9849" i="8"/>
  <c r="F9848" i="8"/>
  <c r="F9847" i="8"/>
  <c r="F9846" i="8"/>
  <c r="F9845" i="8"/>
  <c r="F9844" i="8"/>
  <c r="F9843" i="8"/>
  <c r="F9842" i="8"/>
  <c r="F9841" i="8"/>
  <c r="F9840" i="8"/>
  <c r="F9839" i="8"/>
  <c r="F9838" i="8"/>
  <c r="F9837" i="8"/>
  <c r="F9836" i="8"/>
  <c r="F9835" i="8"/>
  <c r="F9834" i="8"/>
  <c r="F9833" i="8"/>
  <c r="F9832" i="8"/>
  <c r="F9831" i="8"/>
  <c r="F9830" i="8"/>
  <c r="F9829" i="8"/>
  <c r="F9828" i="8"/>
  <c r="F9827" i="8"/>
  <c r="F9826" i="8"/>
  <c r="F9825" i="8"/>
  <c r="F9824" i="8"/>
  <c r="F9823" i="8"/>
  <c r="F9822" i="8"/>
  <c r="F9821" i="8"/>
  <c r="F9820" i="8"/>
  <c r="F9819" i="8"/>
  <c r="F9818" i="8"/>
  <c r="F9817" i="8"/>
  <c r="F9816" i="8"/>
  <c r="F9815" i="8"/>
  <c r="F9814" i="8"/>
  <c r="F9813" i="8"/>
  <c r="F9812" i="8"/>
  <c r="F9811" i="8"/>
  <c r="F9810" i="8"/>
  <c r="F9809" i="8"/>
  <c r="F9808" i="8"/>
  <c r="F9807" i="8"/>
  <c r="F9806" i="8"/>
  <c r="F9805" i="8"/>
  <c r="F9804" i="8"/>
  <c r="F9803" i="8"/>
  <c r="F9802" i="8"/>
  <c r="F9801" i="8"/>
  <c r="F9800" i="8"/>
  <c r="F9799" i="8"/>
  <c r="F9798" i="8"/>
  <c r="F9797" i="8"/>
  <c r="F9796" i="8"/>
  <c r="F9795" i="8"/>
  <c r="F9794" i="8"/>
  <c r="F9793" i="8"/>
  <c r="F9792" i="8"/>
  <c r="F9791" i="8"/>
  <c r="F9790" i="8"/>
  <c r="F9789" i="8"/>
  <c r="F9788" i="8"/>
  <c r="F9787" i="8"/>
  <c r="F9786" i="8"/>
  <c r="F9785" i="8"/>
  <c r="F9784" i="8"/>
  <c r="F9783" i="8"/>
  <c r="F9782" i="8"/>
  <c r="F9781" i="8"/>
  <c r="F9780" i="8"/>
  <c r="F9779" i="8"/>
  <c r="F9778" i="8"/>
  <c r="F9777" i="8"/>
  <c r="F9776" i="8"/>
  <c r="F9775" i="8"/>
  <c r="F9774" i="8"/>
  <c r="F9773" i="8"/>
  <c r="F9772" i="8"/>
  <c r="F9771" i="8"/>
  <c r="F9770" i="8"/>
  <c r="F9769" i="8"/>
  <c r="F9768" i="8"/>
  <c r="F9767" i="8"/>
  <c r="F9766" i="8"/>
  <c r="F9765" i="8"/>
  <c r="F9764" i="8"/>
  <c r="F9763" i="8"/>
  <c r="F9762" i="8"/>
  <c r="F9761" i="8"/>
  <c r="F9760" i="8"/>
  <c r="F9759" i="8"/>
  <c r="F9758" i="8"/>
  <c r="F9757" i="8"/>
  <c r="F9756" i="8"/>
  <c r="F9755" i="8"/>
  <c r="F9754" i="8"/>
  <c r="F9753" i="8"/>
  <c r="F9752" i="8"/>
  <c r="F9751" i="8"/>
  <c r="F9750" i="8"/>
  <c r="F9749" i="8"/>
  <c r="F9748" i="8"/>
  <c r="F9747" i="8"/>
  <c r="F9746" i="8"/>
  <c r="F9745" i="8"/>
  <c r="F9744" i="8"/>
  <c r="F9743" i="8"/>
  <c r="F9742" i="8"/>
  <c r="F9741" i="8"/>
  <c r="F9740" i="8"/>
  <c r="F9739" i="8"/>
  <c r="F9738" i="8"/>
  <c r="F9737" i="8"/>
  <c r="F9736" i="8"/>
  <c r="F9735" i="8"/>
  <c r="F9734" i="8"/>
  <c r="F9733" i="8"/>
  <c r="F9732" i="8"/>
  <c r="F9731" i="8"/>
  <c r="F9730" i="8"/>
  <c r="F9729" i="8"/>
  <c r="F9728" i="8"/>
  <c r="F9727" i="8"/>
  <c r="F9726" i="8"/>
  <c r="F9725" i="8"/>
  <c r="F9724" i="8"/>
  <c r="F9723" i="8"/>
  <c r="F9722" i="8"/>
  <c r="F9721" i="8"/>
  <c r="F9720" i="8"/>
  <c r="F9719" i="8"/>
  <c r="F9718" i="8"/>
  <c r="F9717" i="8"/>
  <c r="F9716" i="8"/>
  <c r="F9715" i="8"/>
  <c r="F9714" i="8"/>
  <c r="F9713" i="8"/>
  <c r="F9712" i="8"/>
  <c r="F9711" i="8"/>
  <c r="F9710" i="8"/>
  <c r="F9709" i="8"/>
  <c r="F9708" i="8"/>
  <c r="F9707" i="8"/>
  <c r="F9706" i="8"/>
  <c r="F9705" i="8"/>
  <c r="F9704" i="8"/>
  <c r="F9703" i="8"/>
  <c r="F9702" i="8"/>
  <c r="F9701" i="8"/>
  <c r="F9700" i="8"/>
  <c r="F9699" i="8"/>
  <c r="F9698" i="8"/>
  <c r="F9697" i="8"/>
  <c r="F9696" i="8"/>
  <c r="F9695" i="8"/>
  <c r="F9694" i="8"/>
  <c r="F9693" i="8"/>
  <c r="F9692" i="8"/>
  <c r="F9691" i="8"/>
  <c r="F9690" i="8"/>
  <c r="F9689" i="8"/>
  <c r="F9688" i="8"/>
  <c r="F9687" i="8"/>
  <c r="F9686" i="8"/>
  <c r="F9685" i="8"/>
  <c r="F9684" i="8"/>
  <c r="F9683" i="8"/>
  <c r="F9682" i="8"/>
  <c r="F9681" i="8"/>
  <c r="F9680" i="8"/>
  <c r="F9679" i="8"/>
  <c r="F9678" i="8"/>
  <c r="F9677" i="8"/>
  <c r="F9676" i="8"/>
  <c r="F9675" i="8"/>
  <c r="F9674" i="8"/>
  <c r="F9673" i="8"/>
  <c r="F9672" i="8"/>
  <c r="F9671" i="8"/>
  <c r="F9670" i="8"/>
  <c r="F9669" i="8"/>
  <c r="F9668" i="8"/>
  <c r="F9667" i="8"/>
  <c r="F9666" i="8"/>
  <c r="F9665" i="8"/>
  <c r="F9664" i="8"/>
  <c r="F9663" i="8"/>
  <c r="F9662" i="8"/>
  <c r="F9661" i="8"/>
  <c r="F9660" i="8"/>
  <c r="F9659" i="8"/>
  <c r="F9658" i="8"/>
  <c r="F9657" i="8"/>
  <c r="F9656" i="8"/>
  <c r="F9655" i="8"/>
  <c r="F9654" i="8"/>
  <c r="F9653" i="8"/>
  <c r="F9652" i="8"/>
  <c r="F9651" i="8"/>
  <c r="F9650" i="8"/>
  <c r="F9649" i="8"/>
  <c r="F9648" i="8"/>
  <c r="F9647" i="8"/>
  <c r="F9646" i="8"/>
  <c r="F9645" i="8"/>
  <c r="F9644" i="8"/>
  <c r="F9643" i="8"/>
  <c r="F9642" i="8"/>
  <c r="F9641" i="8"/>
  <c r="F9640" i="8"/>
  <c r="F9639" i="8"/>
  <c r="F9638" i="8"/>
  <c r="F9637" i="8"/>
  <c r="F9636" i="8"/>
  <c r="F9635" i="8"/>
  <c r="F9634" i="8"/>
  <c r="F9633" i="8"/>
  <c r="F9632" i="8"/>
  <c r="F9631" i="8"/>
  <c r="F9630" i="8"/>
  <c r="F9629" i="8"/>
  <c r="F9628" i="8"/>
  <c r="F9627" i="8"/>
  <c r="F9626" i="8"/>
  <c r="F9625" i="8"/>
  <c r="F9624" i="8"/>
  <c r="F9623" i="8"/>
  <c r="F9622" i="8"/>
  <c r="F9621" i="8"/>
  <c r="F9620" i="8"/>
  <c r="F9619" i="8"/>
  <c r="F9618" i="8"/>
  <c r="F9617" i="8"/>
  <c r="F9616" i="8"/>
  <c r="F9615" i="8"/>
  <c r="F9614" i="8"/>
  <c r="F9613" i="8"/>
  <c r="F9612" i="8"/>
  <c r="F9611" i="8"/>
  <c r="F9610" i="8"/>
  <c r="F9609" i="8"/>
  <c r="F9608" i="8"/>
  <c r="F9607" i="8"/>
  <c r="F9606" i="8"/>
  <c r="F9605" i="8"/>
  <c r="F9604" i="8"/>
  <c r="F9603" i="8"/>
  <c r="F9602" i="8"/>
  <c r="F9601" i="8"/>
  <c r="F9600" i="8"/>
  <c r="F9599" i="8"/>
  <c r="F9598" i="8"/>
  <c r="F9597" i="8"/>
  <c r="F9596" i="8"/>
  <c r="F9595" i="8"/>
  <c r="F9594" i="8"/>
  <c r="F9593" i="8"/>
  <c r="F9592" i="8"/>
  <c r="F9591" i="8"/>
  <c r="F9590" i="8"/>
  <c r="F9589" i="8"/>
  <c r="F9588" i="8"/>
  <c r="F9587" i="8"/>
  <c r="F9586" i="8"/>
  <c r="F9585" i="8"/>
  <c r="F9584" i="8"/>
  <c r="F9583" i="8"/>
  <c r="F9582" i="8"/>
  <c r="F9581" i="8"/>
  <c r="F9580" i="8"/>
  <c r="F9579" i="8"/>
  <c r="F9578" i="8"/>
  <c r="F9577" i="8"/>
  <c r="F9576" i="8"/>
  <c r="F9575" i="8"/>
  <c r="F9574" i="8"/>
  <c r="F9573" i="8"/>
  <c r="F9572" i="8"/>
  <c r="F9571" i="8"/>
  <c r="F9570" i="8"/>
  <c r="F9569" i="8"/>
  <c r="F9568" i="8"/>
  <c r="F9567" i="8"/>
  <c r="F9566" i="8"/>
  <c r="F9565" i="8"/>
  <c r="F9564" i="8"/>
  <c r="F9563" i="8"/>
  <c r="F9562" i="8"/>
  <c r="F9561" i="8"/>
  <c r="F9560" i="8"/>
  <c r="F9559" i="8"/>
  <c r="F9558" i="8"/>
  <c r="F9557" i="8"/>
  <c r="F9556" i="8"/>
  <c r="F9555" i="8"/>
  <c r="F9554" i="8"/>
  <c r="F9553" i="8"/>
  <c r="F9552" i="8"/>
  <c r="F9551" i="8"/>
  <c r="F9550" i="8"/>
  <c r="F9549" i="8"/>
  <c r="F9548" i="8"/>
  <c r="F9547" i="8"/>
  <c r="F9546" i="8"/>
  <c r="F9545" i="8"/>
  <c r="F9544" i="8"/>
  <c r="F9543" i="8"/>
  <c r="F9542" i="8"/>
  <c r="F9541" i="8"/>
  <c r="F9540" i="8"/>
  <c r="F9539" i="8"/>
  <c r="F9538" i="8"/>
  <c r="F9537" i="8"/>
  <c r="F9536" i="8"/>
  <c r="F9535" i="8"/>
  <c r="F9534" i="8"/>
  <c r="F9533" i="8"/>
  <c r="F9532" i="8"/>
  <c r="F9531" i="8"/>
  <c r="F9530" i="8"/>
  <c r="F9529" i="8"/>
  <c r="F9528" i="8"/>
  <c r="F9527" i="8"/>
  <c r="F9526" i="8"/>
  <c r="F9525" i="8"/>
  <c r="F9524" i="8"/>
  <c r="F9523" i="8"/>
  <c r="F9522" i="8"/>
  <c r="F9521" i="8"/>
  <c r="F9520" i="8"/>
  <c r="F9519" i="8"/>
  <c r="F9518" i="8"/>
  <c r="F9517" i="8"/>
  <c r="F9516" i="8"/>
  <c r="F9515" i="8"/>
  <c r="F9514" i="8"/>
  <c r="F9513" i="8"/>
  <c r="F9512" i="8"/>
  <c r="F9511" i="8"/>
  <c r="F9510" i="8"/>
  <c r="F9509" i="8"/>
  <c r="F9508" i="8"/>
  <c r="F9507" i="8"/>
  <c r="F9506" i="8"/>
  <c r="F9505" i="8"/>
  <c r="F9504" i="8"/>
  <c r="F9503" i="8"/>
  <c r="F9502" i="8"/>
  <c r="F9501" i="8"/>
  <c r="F9500" i="8"/>
  <c r="F9499" i="8"/>
  <c r="F9498" i="8"/>
  <c r="F9497" i="8"/>
  <c r="F9496" i="8"/>
  <c r="F9495" i="8"/>
  <c r="F9494" i="8"/>
  <c r="F9493" i="8"/>
  <c r="F9492" i="8"/>
  <c r="F9491" i="8"/>
  <c r="F9490" i="8"/>
  <c r="F9489" i="8"/>
  <c r="F9488" i="8"/>
  <c r="F9487" i="8"/>
  <c r="F9486" i="8"/>
  <c r="F9485" i="8"/>
  <c r="F9484" i="8"/>
  <c r="F9483" i="8"/>
  <c r="F9482" i="8"/>
  <c r="F9481" i="8"/>
  <c r="F9480" i="8"/>
  <c r="F9479" i="8"/>
  <c r="F9478" i="8"/>
  <c r="F9477" i="8"/>
  <c r="F9476" i="8"/>
  <c r="F9475" i="8"/>
  <c r="F9474" i="8"/>
  <c r="F9473" i="8"/>
  <c r="F9472" i="8"/>
  <c r="F9471" i="8"/>
  <c r="F9470" i="8"/>
  <c r="F9469" i="8"/>
  <c r="F9468" i="8"/>
  <c r="F9467" i="8"/>
  <c r="F9466" i="8"/>
  <c r="F9465" i="8"/>
  <c r="F9464" i="8"/>
  <c r="F9463" i="8"/>
  <c r="F9462" i="8"/>
  <c r="F9461" i="8"/>
  <c r="F9460" i="8"/>
  <c r="F9459" i="8"/>
  <c r="F9458" i="8"/>
  <c r="F9457" i="8"/>
  <c r="F9456" i="8"/>
  <c r="F9455" i="8"/>
  <c r="F9454" i="8"/>
  <c r="F9453" i="8"/>
  <c r="F9452" i="8"/>
  <c r="F9451" i="8"/>
  <c r="F9450" i="8"/>
  <c r="F9449" i="8"/>
  <c r="F9448" i="8"/>
  <c r="F9447" i="8"/>
  <c r="F9446" i="8"/>
  <c r="F9445" i="8"/>
  <c r="F9444" i="8"/>
  <c r="F9443" i="8"/>
  <c r="F9442" i="8"/>
  <c r="F9441" i="8"/>
  <c r="F9440" i="8"/>
  <c r="F9439" i="8"/>
  <c r="F9438" i="8"/>
  <c r="F9437" i="8"/>
  <c r="F9436" i="8"/>
  <c r="F9435" i="8"/>
  <c r="F9434" i="8"/>
  <c r="F9433" i="8"/>
  <c r="F9432" i="8"/>
  <c r="F9431" i="8"/>
  <c r="F9430" i="8"/>
  <c r="F9429" i="8"/>
  <c r="F9428" i="8"/>
  <c r="F9427" i="8"/>
  <c r="F9426" i="8"/>
  <c r="F9425" i="8"/>
  <c r="F9424" i="8"/>
  <c r="F9423" i="8"/>
  <c r="F9422" i="8"/>
  <c r="F9421" i="8"/>
  <c r="F9420" i="8"/>
  <c r="F9419" i="8"/>
  <c r="F9418" i="8"/>
  <c r="F9417" i="8"/>
  <c r="F9416" i="8"/>
  <c r="F9415" i="8"/>
  <c r="F9414" i="8"/>
  <c r="F9413" i="8"/>
  <c r="F9412" i="8"/>
  <c r="F9411" i="8"/>
  <c r="F9410" i="8"/>
  <c r="F9409" i="8"/>
  <c r="F9408" i="8"/>
  <c r="F9407" i="8"/>
  <c r="F9406" i="8"/>
  <c r="F9405" i="8"/>
  <c r="F9404" i="8"/>
  <c r="F9403" i="8"/>
  <c r="F9402" i="8"/>
  <c r="F9401" i="8"/>
  <c r="F9400" i="8"/>
  <c r="F9399" i="8"/>
  <c r="F9398" i="8"/>
  <c r="F9397" i="8"/>
  <c r="F9396" i="8"/>
  <c r="F9395" i="8"/>
  <c r="F9394" i="8"/>
  <c r="F9393" i="8"/>
  <c r="F9392" i="8"/>
  <c r="F9391" i="8"/>
  <c r="F9390" i="8"/>
  <c r="F9389" i="8"/>
  <c r="F9388" i="8"/>
  <c r="F9387" i="8"/>
  <c r="F9386" i="8"/>
  <c r="F9385" i="8"/>
  <c r="F9384" i="8"/>
  <c r="F9383" i="8"/>
  <c r="F9382" i="8"/>
  <c r="F9381" i="8"/>
  <c r="F9380" i="8"/>
  <c r="F9379" i="8"/>
  <c r="F9378" i="8"/>
  <c r="F9377" i="8"/>
  <c r="F9376" i="8"/>
  <c r="F9375" i="8"/>
  <c r="F9374" i="8"/>
  <c r="F9373" i="8"/>
  <c r="F9372" i="8"/>
  <c r="F9371" i="8"/>
  <c r="F9370" i="8"/>
  <c r="F9369" i="8"/>
  <c r="F9368" i="8"/>
  <c r="F9367" i="8"/>
  <c r="F9366" i="8"/>
  <c r="F9365" i="8"/>
  <c r="F9364" i="8"/>
  <c r="F9363" i="8"/>
  <c r="F9362" i="8"/>
  <c r="F9361" i="8"/>
  <c r="F9360" i="8"/>
  <c r="F9359" i="8"/>
  <c r="F9358" i="8"/>
  <c r="F9357" i="8"/>
  <c r="F9356" i="8"/>
  <c r="F9355" i="8"/>
  <c r="F9354" i="8"/>
  <c r="F9353" i="8"/>
  <c r="F9352" i="8"/>
  <c r="F9351" i="8"/>
  <c r="F9350" i="8"/>
  <c r="F9349" i="8"/>
  <c r="F9348" i="8"/>
  <c r="F9347" i="8"/>
  <c r="F9346" i="8"/>
  <c r="F9345" i="8"/>
  <c r="F9344" i="8"/>
  <c r="F9343" i="8"/>
  <c r="F9342" i="8"/>
  <c r="F9341" i="8"/>
  <c r="F9340" i="8"/>
  <c r="F9339" i="8"/>
  <c r="F9338" i="8"/>
  <c r="F9337" i="8"/>
  <c r="F9336" i="8"/>
  <c r="F9335" i="8"/>
  <c r="F9334" i="8"/>
  <c r="F9333" i="8"/>
  <c r="F9332" i="8"/>
  <c r="F9331" i="8"/>
  <c r="F9330" i="8"/>
  <c r="F9329" i="8"/>
  <c r="F9328" i="8"/>
  <c r="F9327" i="8"/>
  <c r="F9326" i="8"/>
  <c r="F9325" i="8"/>
  <c r="F9324" i="8"/>
  <c r="F9323" i="8"/>
  <c r="F9322" i="8"/>
  <c r="F9321" i="8"/>
  <c r="F9320" i="8"/>
  <c r="F9319" i="8"/>
  <c r="F9318" i="8"/>
  <c r="F9317" i="8"/>
  <c r="F9316" i="8"/>
  <c r="F9315" i="8"/>
  <c r="F9314" i="8"/>
  <c r="F9313" i="8"/>
  <c r="F9312" i="8"/>
  <c r="F9311" i="8"/>
  <c r="F9310" i="8"/>
  <c r="F9309" i="8"/>
  <c r="F9308" i="8"/>
  <c r="F9307" i="8"/>
  <c r="F9306" i="8"/>
  <c r="F9305" i="8"/>
  <c r="F9304" i="8"/>
  <c r="F9303" i="8"/>
  <c r="F9302" i="8"/>
  <c r="F9301" i="8"/>
  <c r="F9300" i="8"/>
  <c r="F9299" i="8"/>
  <c r="F9298" i="8"/>
  <c r="F9297" i="8"/>
  <c r="F9296" i="8"/>
  <c r="F9295" i="8"/>
  <c r="F9294" i="8"/>
  <c r="F9293" i="8"/>
  <c r="F9292" i="8"/>
  <c r="F9291" i="8"/>
  <c r="F9290" i="8"/>
  <c r="F9289" i="8"/>
  <c r="F9288" i="8"/>
  <c r="F9287" i="8"/>
  <c r="F9286" i="8"/>
  <c r="F9285" i="8"/>
  <c r="F9284" i="8"/>
  <c r="F9283" i="8"/>
  <c r="F9282" i="8"/>
  <c r="F9281" i="8"/>
  <c r="F9280" i="8"/>
  <c r="F9279" i="8"/>
  <c r="F9278" i="8"/>
  <c r="F9277" i="8"/>
  <c r="F9276" i="8"/>
  <c r="F9275" i="8"/>
  <c r="F9274" i="8"/>
  <c r="F9273" i="8"/>
  <c r="F9272" i="8"/>
  <c r="F9271" i="8"/>
  <c r="F9270" i="8"/>
  <c r="F9269" i="8"/>
  <c r="F9268" i="8"/>
  <c r="F9267" i="8"/>
  <c r="F9266" i="8"/>
  <c r="F9265" i="8"/>
  <c r="F9264" i="8"/>
  <c r="F9263" i="8"/>
  <c r="F9262" i="8"/>
  <c r="F9261" i="8"/>
  <c r="F9260" i="8"/>
  <c r="F9259" i="8"/>
  <c r="F9258" i="8"/>
  <c r="F9257" i="8"/>
  <c r="F9256" i="8"/>
  <c r="F9255" i="8"/>
  <c r="F9254" i="8"/>
  <c r="F9253" i="8"/>
  <c r="F9252" i="8"/>
  <c r="F9251" i="8"/>
  <c r="F9250" i="8"/>
  <c r="F9249" i="8"/>
  <c r="F9248" i="8"/>
  <c r="F9247" i="8"/>
  <c r="F9246" i="8"/>
  <c r="F9245" i="8"/>
  <c r="F9244" i="8"/>
  <c r="F9243" i="8"/>
  <c r="F9242" i="8"/>
  <c r="F9241" i="8"/>
  <c r="F9240" i="8"/>
  <c r="F9239" i="8"/>
  <c r="F9238" i="8"/>
  <c r="F9237" i="8"/>
  <c r="F9236" i="8"/>
  <c r="F9235" i="8"/>
  <c r="F9234" i="8"/>
  <c r="F9233" i="8"/>
  <c r="F9232" i="8"/>
  <c r="F9231" i="8"/>
  <c r="F9230" i="8"/>
  <c r="F9229" i="8"/>
  <c r="F9228" i="8"/>
  <c r="F9227" i="8"/>
  <c r="F9226" i="8"/>
  <c r="F9225" i="8"/>
  <c r="F9224" i="8"/>
  <c r="F9223" i="8"/>
  <c r="F9222" i="8"/>
  <c r="F9221" i="8"/>
  <c r="F9220" i="8"/>
  <c r="F9219" i="8"/>
  <c r="F9218" i="8"/>
  <c r="F9217" i="8"/>
  <c r="F9216" i="8"/>
  <c r="F9215" i="8"/>
  <c r="F9214" i="8"/>
  <c r="F9213" i="8"/>
  <c r="F9212" i="8"/>
  <c r="F9211" i="8"/>
  <c r="F9210" i="8"/>
  <c r="F9209" i="8"/>
  <c r="F9208" i="8"/>
  <c r="F9207" i="8"/>
  <c r="F9206" i="8"/>
  <c r="F9205" i="8"/>
  <c r="F9204" i="8"/>
  <c r="F9203" i="8"/>
  <c r="F9202" i="8"/>
  <c r="F9201" i="8"/>
  <c r="F9200" i="8"/>
  <c r="F9199" i="8"/>
  <c r="F9198" i="8"/>
  <c r="F9197" i="8"/>
  <c r="F9196" i="8"/>
  <c r="F9195" i="8"/>
  <c r="F9194" i="8"/>
  <c r="F9193" i="8"/>
  <c r="F9192" i="8"/>
  <c r="F9191" i="8"/>
  <c r="F9190" i="8"/>
  <c r="F9189" i="8"/>
  <c r="F9188" i="8"/>
  <c r="F9187" i="8"/>
  <c r="F9186" i="8"/>
  <c r="F9185" i="8"/>
  <c r="F9184" i="8"/>
  <c r="F9183" i="8"/>
  <c r="F9182" i="8"/>
  <c r="F9181" i="8"/>
  <c r="F9180" i="8"/>
  <c r="F9179" i="8"/>
  <c r="F9178" i="8"/>
  <c r="F9177" i="8"/>
  <c r="F9176" i="8"/>
  <c r="F9175" i="8"/>
  <c r="F9174" i="8"/>
  <c r="F9173" i="8"/>
  <c r="F9172" i="8"/>
  <c r="F9171" i="8"/>
  <c r="F9170" i="8"/>
  <c r="F9169" i="8"/>
  <c r="F9168" i="8"/>
  <c r="F9167" i="8"/>
  <c r="F9166" i="8"/>
  <c r="F9165" i="8"/>
  <c r="F9164" i="8"/>
  <c r="F9163" i="8"/>
  <c r="F9162" i="8"/>
  <c r="F9161" i="8"/>
  <c r="F9160" i="8"/>
  <c r="F9159" i="8"/>
  <c r="F9158" i="8"/>
  <c r="F9157" i="8"/>
  <c r="F9156" i="8"/>
  <c r="F9155" i="8"/>
  <c r="F9154" i="8"/>
  <c r="F9153" i="8"/>
  <c r="F9152" i="8"/>
  <c r="F9151" i="8"/>
  <c r="F9150" i="8"/>
  <c r="F9149" i="8"/>
  <c r="F9148" i="8"/>
  <c r="F9147" i="8"/>
  <c r="F9146" i="8"/>
  <c r="F9145" i="8"/>
  <c r="F9144" i="8"/>
  <c r="F9143" i="8"/>
  <c r="F9142" i="8"/>
  <c r="F9141" i="8"/>
  <c r="F9140" i="8"/>
  <c r="F9139" i="8"/>
  <c r="F9138" i="8"/>
  <c r="F9137" i="8"/>
  <c r="F9136" i="8"/>
  <c r="F9135" i="8"/>
  <c r="F9134" i="8"/>
  <c r="F9133" i="8"/>
  <c r="F9132" i="8"/>
  <c r="F9131" i="8"/>
  <c r="F9130" i="8"/>
  <c r="F9129" i="8"/>
  <c r="F9128" i="8"/>
  <c r="F9127" i="8"/>
  <c r="F9126" i="8"/>
  <c r="F9125" i="8"/>
  <c r="F9124" i="8"/>
  <c r="F9123" i="8"/>
  <c r="F9122" i="8"/>
  <c r="F9121" i="8"/>
  <c r="F9120" i="8"/>
  <c r="F9119" i="8"/>
  <c r="F9118" i="8"/>
  <c r="F9117" i="8"/>
  <c r="F9116" i="8"/>
  <c r="F9115" i="8"/>
  <c r="F9114" i="8"/>
  <c r="F9113" i="8"/>
  <c r="F9112" i="8"/>
  <c r="F9111" i="8"/>
  <c r="F9110" i="8"/>
  <c r="F9109" i="8"/>
  <c r="F9108" i="8"/>
  <c r="F9107" i="8"/>
  <c r="F9106" i="8"/>
  <c r="F9105" i="8"/>
  <c r="F9104" i="8"/>
  <c r="F9103" i="8"/>
  <c r="F9102" i="8"/>
  <c r="F9101" i="8"/>
  <c r="F9100" i="8"/>
  <c r="F9099" i="8"/>
  <c r="F9098" i="8"/>
  <c r="F9097" i="8"/>
  <c r="F9096" i="8"/>
  <c r="F9095" i="8"/>
  <c r="F9094" i="8"/>
  <c r="F9093" i="8"/>
  <c r="F9092" i="8"/>
  <c r="F9091" i="8"/>
  <c r="F9090" i="8"/>
  <c r="F9089" i="8"/>
  <c r="F9088" i="8"/>
  <c r="F9087" i="8"/>
  <c r="F9086" i="8"/>
  <c r="F9085" i="8"/>
  <c r="F9084" i="8"/>
  <c r="F9083" i="8"/>
  <c r="F9082" i="8"/>
  <c r="F9081" i="8"/>
  <c r="F9080" i="8"/>
  <c r="F9079" i="8"/>
  <c r="F9078" i="8"/>
  <c r="F9077" i="8"/>
  <c r="F9076" i="8"/>
  <c r="F9075" i="8"/>
  <c r="F9074" i="8"/>
  <c r="F9073" i="8"/>
  <c r="F9072" i="8"/>
  <c r="F9071" i="8"/>
  <c r="F9070" i="8"/>
  <c r="F9069" i="8"/>
  <c r="F9068" i="8"/>
  <c r="F9067" i="8"/>
  <c r="F9066" i="8"/>
  <c r="F9065" i="8"/>
  <c r="F9064" i="8"/>
  <c r="F9063" i="8"/>
  <c r="F9062" i="8"/>
  <c r="F9061" i="8"/>
  <c r="F9060" i="8"/>
  <c r="F9059" i="8"/>
  <c r="F9058" i="8"/>
  <c r="F9057" i="8"/>
  <c r="F9056" i="8"/>
  <c r="F9055" i="8"/>
  <c r="F9054" i="8"/>
  <c r="F9053" i="8"/>
  <c r="F9052" i="8"/>
  <c r="F9051" i="8"/>
  <c r="F9050" i="8"/>
  <c r="F9049" i="8"/>
  <c r="F9048" i="8"/>
  <c r="F9047" i="8"/>
  <c r="F9046" i="8"/>
  <c r="F9045" i="8"/>
  <c r="F9044" i="8"/>
  <c r="F9043" i="8"/>
  <c r="F9042" i="8"/>
  <c r="F9041" i="8"/>
  <c r="F9040" i="8"/>
  <c r="F9039" i="8"/>
  <c r="F9038" i="8"/>
  <c r="F9037" i="8"/>
  <c r="F9036" i="8"/>
  <c r="F9035" i="8"/>
  <c r="F9034" i="8"/>
  <c r="F9033" i="8"/>
  <c r="F9032" i="8"/>
  <c r="F9031" i="8"/>
  <c r="F9030" i="8"/>
  <c r="F9029" i="8"/>
  <c r="F9028" i="8"/>
  <c r="F9027" i="8"/>
  <c r="F9026" i="8"/>
  <c r="F9025" i="8"/>
  <c r="F9024" i="8"/>
  <c r="F9023" i="8"/>
  <c r="F9022" i="8"/>
  <c r="F9021" i="8"/>
  <c r="F9020" i="8"/>
  <c r="F9019" i="8"/>
  <c r="F9018" i="8"/>
  <c r="F9017" i="8"/>
  <c r="F9016" i="8"/>
  <c r="F9015" i="8"/>
  <c r="F9014" i="8"/>
  <c r="F9013" i="8"/>
  <c r="F9012" i="8"/>
  <c r="F9011" i="8"/>
  <c r="F9010" i="8"/>
  <c r="F9009" i="8"/>
  <c r="F9008" i="8"/>
  <c r="F9007" i="8"/>
  <c r="F9006" i="8"/>
  <c r="F9005" i="8"/>
  <c r="F9004" i="8"/>
  <c r="F9003" i="8"/>
  <c r="F9002" i="8"/>
  <c r="F9001" i="8"/>
  <c r="F9000" i="8"/>
  <c r="F8999" i="8"/>
  <c r="F8998" i="8"/>
  <c r="F8997" i="8"/>
  <c r="F8996" i="8"/>
  <c r="F8995" i="8"/>
  <c r="F8994" i="8"/>
  <c r="F8993" i="8"/>
  <c r="F8992" i="8"/>
  <c r="F8991" i="8"/>
  <c r="F8990" i="8"/>
  <c r="F8989" i="8"/>
  <c r="F8988" i="8"/>
  <c r="F8987" i="8"/>
  <c r="F8986" i="8"/>
  <c r="F8985" i="8"/>
  <c r="F8984" i="8"/>
  <c r="F8983" i="8"/>
  <c r="F8982" i="8"/>
  <c r="F8981" i="8"/>
  <c r="F8980" i="8"/>
  <c r="F8979" i="8"/>
  <c r="F8978" i="8"/>
  <c r="F8977" i="8"/>
  <c r="F8976" i="8"/>
  <c r="F8975" i="8"/>
  <c r="F8974" i="8"/>
  <c r="F8973" i="8"/>
  <c r="F8972" i="8"/>
  <c r="F8971" i="8"/>
  <c r="F8970" i="8"/>
  <c r="F8969" i="8"/>
  <c r="F8968" i="8"/>
  <c r="F8967" i="8"/>
  <c r="F8966" i="8"/>
  <c r="F8965" i="8"/>
  <c r="F8964" i="8"/>
  <c r="F8963" i="8"/>
  <c r="F8962" i="8"/>
  <c r="F8961" i="8"/>
  <c r="F8960" i="8"/>
  <c r="F8959" i="8"/>
  <c r="F8958" i="8"/>
  <c r="F8957" i="8"/>
  <c r="F8956" i="8"/>
  <c r="F8955" i="8"/>
  <c r="F8954" i="8"/>
  <c r="F8953" i="8"/>
  <c r="F8952" i="8"/>
  <c r="F8951" i="8"/>
  <c r="F8950" i="8"/>
  <c r="F8949" i="8"/>
  <c r="F8948" i="8"/>
  <c r="F8947" i="8"/>
  <c r="F8946" i="8"/>
  <c r="F8945" i="8"/>
  <c r="F8944" i="8"/>
  <c r="F8943" i="8"/>
  <c r="F8942" i="8"/>
  <c r="F8941" i="8"/>
  <c r="F8940" i="8"/>
  <c r="F8939" i="8"/>
  <c r="F8938" i="8"/>
  <c r="F8937" i="8"/>
  <c r="F8936" i="8"/>
  <c r="F8935" i="8"/>
  <c r="F8934" i="8"/>
  <c r="F8933" i="8"/>
  <c r="F8932" i="8"/>
  <c r="F8931" i="8"/>
  <c r="F8930" i="8"/>
  <c r="F8929" i="8"/>
  <c r="F8928" i="8"/>
  <c r="F8927" i="8"/>
  <c r="F8926" i="8"/>
  <c r="F8925" i="8"/>
  <c r="F8924" i="8"/>
  <c r="F8923" i="8"/>
  <c r="F8922" i="8"/>
  <c r="F8921" i="8"/>
  <c r="F8920" i="8"/>
  <c r="F8919" i="8"/>
  <c r="F8918" i="8"/>
  <c r="F8917" i="8"/>
  <c r="F8916" i="8"/>
  <c r="F8915" i="8"/>
  <c r="F8914" i="8"/>
  <c r="F8913" i="8"/>
  <c r="F8912" i="8"/>
  <c r="F8911" i="8"/>
  <c r="F8910" i="8"/>
  <c r="F8909" i="8"/>
  <c r="F8908" i="8"/>
  <c r="F8907" i="8"/>
  <c r="F8906" i="8"/>
  <c r="F8905" i="8"/>
  <c r="F8904" i="8"/>
  <c r="F8903" i="8"/>
  <c r="F8902" i="8"/>
  <c r="F8901" i="8"/>
  <c r="F8900" i="8"/>
  <c r="F8899" i="8"/>
  <c r="F8898" i="8"/>
  <c r="F8897" i="8"/>
  <c r="F8896" i="8"/>
  <c r="F8895" i="8"/>
  <c r="F8894" i="8"/>
  <c r="F8893" i="8"/>
  <c r="F8892" i="8"/>
  <c r="F8891" i="8"/>
  <c r="F8890" i="8"/>
  <c r="F8889" i="8"/>
  <c r="F8888" i="8"/>
  <c r="F8887" i="8"/>
  <c r="F8886" i="8"/>
  <c r="F8885" i="8"/>
  <c r="F8884" i="8"/>
  <c r="F8883" i="8"/>
  <c r="F8882" i="8"/>
  <c r="F8881" i="8"/>
  <c r="F8880" i="8"/>
  <c r="F8879" i="8"/>
  <c r="F8878" i="8"/>
  <c r="F8877" i="8"/>
  <c r="F8876" i="8"/>
  <c r="F8875" i="8"/>
  <c r="F8874" i="8"/>
  <c r="F8873" i="8"/>
  <c r="F8872" i="8"/>
  <c r="F8871" i="8"/>
  <c r="F8870" i="8"/>
  <c r="F8869" i="8"/>
  <c r="F8868" i="8"/>
  <c r="F8867" i="8"/>
  <c r="F8866" i="8"/>
  <c r="F8865" i="8"/>
  <c r="F8864" i="8"/>
  <c r="F8863" i="8"/>
  <c r="F8862" i="8"/>
  <c r="F8861" i="8"/>
  <c r="F8860" i="8"/>
  <c r="F8859" i="8"/>
  <c r="F8858" i="8"/>
  <c r="F8857" i="8"/>
  <c r="F8856" i="8"/>
  <c r="F8855" i="8"/>
  <c r="F8854" i="8"/>
  <c r="F8853" i="8"/>
  <c r="F8852" i="8"/>
  <c r="F8851" i="8"/>
  <c r="F8850" i="8"/>
  <c r="F8849" i="8"/>
  <c r="F8848" i="8"/>
  <c r="F8847" i="8"/>
  <c r="F8846" i="8"/>
  <c r="F8845" i="8"/>
  <c r="F8844" i="8"/>
  <c r="F8843" i="8"/>
  <c r="F8842" i="8"/>
  <c r="F8841" i="8"/>
  <c r="F8840" i="8"/>
  <c r="F8839" i="8"/>
  <c r="F8838" i="8"/>
  <c r="F8837" i="8"/>
  <c r="F8836" i="8"/>
  <c r="F8835" i="8"/>
  <c r="F8834" i="8"/>
  <c r="F8833" i="8"/>
  <c r="F8832" i="8"/>
  <c r="F8831" i="8"/>
  <c r="F8830" i="8"/>
  <c r="F8829" i="8"/>
  <c r="F8828" i="8"/>
  <c r="F8827" i="8"/>
  <c r="F8826" i="8"/>
  <c r="F8825" i="8"/>
  <c r="F8824" i="8"/>
  <c r="F8823" i="8"/>
  <c r="F8822" i="8"/>
  <c r="F8821" i="8"/>
  <c r="F8820" i="8"/>
  <c r="F8819" i="8"/>
  <c r="F8818" i="8"/>
  <c r="F8817" i="8"/>
  <c r="F8816" i="8"/>
  <c r="F8815" i="8"/>
  <c r="F8814" i="8"/>
  <c r="F8813" i="8"/>
  <c r="F8812" i="8"/>
  <c r="F8811" i="8"/>
  <c r="F8810" i="8"/>
  <c r="F8809" i="8"/>
  <c r="F8808" i="8"/>
  <c r="F8807" i="8"/>
  <c r="F8806" i="8"/>
  <c r="F8805" i="8"/>
  <c r="F8804" i="8"/>
  <c r="F8803" i="8"/>
  <c r="F8802" i="8"/>
  <c r="F8801" i="8"/>
  <c r="F8800" i="8"/>
  <c r="F8799" i="8"/>
  <c r="F8798" i="8"/>
  <c r="F8797" i="8"/>
  <c r="F8796" i="8"/>
  <c r="F8795" i="8"/>
  <c r="F8794" i="8"/>
  <c r="F8793" i="8"/>
  <c r="F8792" i="8"/>
  <c r="F8791" i="8"/>
  <c r="F8790" i="8"/>
  <c r="F8789" i="8"/>
  <c r="F8788" i="8"/>
  <c r="F8787" i="8"/>
  <c r="F8786" i="8"/>
  <c r="F8785" i="8"/>
  <c r="F8784" i="8"/>
  <c r="F8783" i="8"/>
  <c r="F8782" i="8"/>
  <c r="F8781" i="8"/>
  <c r="F8780" i="8"/>
  <c r="F8779" i="8"/>
  <c r="F8778" i="8"/>
  <c r="F8777" i="8"/>
  <c r="F8776" i="8"/>
  <c r="F8775" i="8"/>
  <c r="F8774" i="8"/>
  <c r="F8773" i="8"/>
  <c r="F8772" i="8"/>
  <c r="F8771" i="8"/>
  <c r="F8770" i="8"/>
  <c r="F8769" i="8"/>
  <c r="F8768" i="8"/>
  <c r="F8767" i="8"/>
  <c r="F8766" i="8"/>
  <c r="F8765" i="8"/>
  <c r="F8764" i="8"/>
  <c r="F8763" i="8"/>
  <c r="F8762" i="8"/>
  <c r="F8761" i="8"/>
  <c r="F8760" i="8"/>
  <c r="F8759" i="8"/>
  <c r="F8758" i="8"/>
  <c r="F8757" i="8"/>
  <c r="F8756" i="8"/>
  <c r="F8755" i="8"/>
  <c r="F8754" i="8"/>
  <c r="F8753" i="8"/>
  <c r="F8752" i="8"/>
  <c r="F8751" i="8"/>
  <c r="F8750" i="8"/>
  <c r="F8749" i="8"/>
  <c r="F8748" i="8"/>
  <c r="F8747" i="8"/>
  <c r="F8746" i="8"/>
  <c r="F8745" i="8"/>
  <c r="F8744" i="8"/>
  <c r="F8743" i="8"/>
  <c r="F8742" i="8"/>
  <c r="F8741" i="8"/>
  <c r="F8740" i="8"/>
  <c r="F8739" i="8"/>
  <c r="F8738" i="8"/>
  <c r="F8737" i="8"/>
  <c r="F8736" i="8"/>
  <c r="F8735" i="8"/>
  <c r="F8734" i="8"/>
  <c r="F8733" i="8"/>
  <c r="F8732" i="8"/>
  <c r="F8731" i="8"/>
  <c r="F8730" i="8"/>
  <c r="F8729" i="8"/>
  <c r="F8728" i="8"/>
  <c r="F8727" i="8"/>
  <c r="F8726" i="8"/>
  <c r="F8725" i="8"/>
  <c r="F8724" i="8"/>
  <c r="F8723" i="8"/>
  <c r="F8722" i="8"/>
  <c r="F8721" i="8"/>
  <c r="F8720" i="8"/>
  <c r="F8719" i="8"/>
  <c r="F8718" i="8"/>
  <c r="F8717" i="8"/>
  <c r="F8716" i="8"/>
  <c r="F8715" i="8"/>
  <c r="F8714" i="8"/>
  <c r="F8713" i="8"/>
  <c r="F8712" i="8"/>
  <c r="F8711" i="8"/>
  <c r="F8710" i="8"/>
  <c r="F8709" i="8"/>
  <c r="F8708" i="8"/>
  <c r="F8707" i="8"/>
  <c r="F8706" i="8"/>
  <c r="F8705" i="8"/>
  <c r="F8704" i="8"/>
  <c r="F8703" i="8"/>
  <c r="F8702" i="8"/>
  <c r="F8701" i="8"/>
  <c r="F8700" i="8"/>
  <c r="F8699" i="8"/>
  <c r="F8698" i="8"/>
  <c r="F8697" i="8"/>
  <c r="F8696" i="8"/>
  <c r="F8695" i="8"/>
  <c r="F8694" i="8"/>
  <c r="F8693" i="8"/>
  <c r="F8692" i="8"/>
  <c r="F8691" i="8"/>
  <c r="F8690" i="8"/>
  <c r="F8689" i="8"/>
  <c r="F8688" i="8"/>
  <c r="F8687" i="8"/>
  <c r="F8686" i="8"/>
  <c r="F8685" i="8"/>
  <c r="F8684" i="8"/>
  <c r="F8683" i="8"/>
  <c r="F8682" i="8"/>
  <c r="F8681" i="8"/>
  <c r="F8680" i="8"/>
  <c r="F8679" i="8"/>
  <c r="F8678" i="8"/>
  <c r="F8677" i="8"/>
  <c r="F8676" i="8"/>
  <c r="F8675" i="8"/>
  <c r="F8674" i="8"/>
  <c r="F8673" i="8"/>
  <c r="F8672" i="8"/>
  <c r="F8671" i="8"/>
  <c r="F8670" i="8"/>
  <c r="F8669" i="8"/>
  <c r="F8668" i="8"/>
  <c r="F8667" i="8"/>
  <c r="F8666" i="8"/>
  <c r="F8665" i="8"/>
  <c r="F8664" i="8"/>
  <c r="F8663" i="8"/>
  <c r="F8662" i="8"/>
  <c r="F8661" i="8"/>
  <c r="F8660" i="8"/>
  <c r="F8659" i="8"/>
  <c r="F8658" i="8"/>
  <c r="F8657" i="8"/>
  <c r="F8656" i="8"/>
  <c r="F8655" i="8"/>
  <c r="F8654" i="8"/>
  <c r="F8653" i="8"/>
  <c r="F8652" i="8"/>
  <c r="F8651" i="8"/>
  <c r="F8650" i="8"/>
  <c r="F8649" i="8"/>
  <c r="F8648" i="8"/>
  <c r="F8647" i="8"/>
  <c r="F8646" i="8"/>
  <c r="F8645" i="8"/>
  <c r="F8644" i="8"/>
  <c r="F8643" i="8"/>
  <c r="F8642" i="8"/>
  <c r="F8641" i="8"/>
  <c r="F8640" i="8"/>
  <c r="F8639" i="8"/>
  <c r="F8638" i="8"/>
  <c r="F8637" i="8"/>
  <c r="F8636" i="8"/>
  <c r="F8635" i="8"/>
  <c r="F8634" i="8"/>
  <c r="F8633" i="8"/>
  <c r="F8632" i="8"/>
  <c r="F8631" i="8"/>
  <c r="F8630" i="8"/>
  <c r="F8629" i="8"/>
  <c r="F8628" i="8"/>
  <c r="F8627" i="8"/>
  <c r="F8626" i="8"/>
  <c r="F8625" i="8"/>
  <c r="F8624" i="8"/>
  <c r="F8623" i="8"/>
  <c r="F8622" i="8"/>
  <c r="F8621" i="8"/>
  <c r="F8620" i="8"/>
  <c r="F8619" i="8"/>
  <c r="F8618" i="8"/>
  <c r="F8617" i="8"/>
  <c r="F8616" i="8"/>
  <c r="F8615" i="8"/>
  <c r="F8614" i="8"/>
  <c r="F8613" i="8"/>
  <c r="F8612" i="8"/>
  <c r="F8611" i="8"/>
  <c r="F8610" i="8"/>
  <c r="F8609" i="8"/>
  <c r="F8608" i="8"/>
  <c r="F8607" i="8"/>
  <c r="F8606" i="8"/>
  <c r="F8605" i="8"/>
  <c r="F8604" i="8"/>
  <c r="F8603" i="8"/>
  <c r="F8602" i="8"/>
  <c r="F8601" i="8"/>
  <c r="F8600" i="8"/>
  <c r="F8599" i="8"/>
  <c r="F8598" i="8"/>
  <c r="F8597" i="8"/>
  <c r="F8596" i="8"/>
  <c r="F8595" i="8"/>
  <c r="F8594" i="8"/>
  <c r="F8593" i="8"/>
  <c r="F8592" i="8"/>
  <c r="F8591" i="8"/>
  <c r="F8590" i="8"/>
  <c r="F8589" i="8"/>
  <c r="F8588" i="8"/>
  <c r="F8587" i="8"/>
  <c r="F8586" i="8"/>
  <c r="F8585" i="8"/>
  <c r="F8584" i="8"/>
  <c r="F8583" i="8"/>
  <c r="F8582" i="8"/>
  <c r="F8581" i="8"/>
  <c r="F8580" i="8"/>
  <c r="F8579" i="8"/>
  <c r="F8578" i="8"/>
  <c r="F8577" i="8"/>
  <c r="F8576" i="8"/>
  <c r="F8575" i="8"/>
  <c r="F8574" i="8"/>
  <c r="F8573" i="8"/>
  <c r="F8572" i="8"/>
  <c r="F8571" i="8"/>
  <c r="F8570" i="8"/>
  <c r="F8569" i="8"/>
  <c r="F8568" i="8"/>
  <c r="F8567" i="8"/>
  <c r="F8566" i="8"/>
  <c r="F8565" i="8"/>
  <c r="F8564" i="8"/>
  <c r="F8563" i="8"/>
  <c r="F8562" i="8"/>
  <c r="F8561" i="8"/>
  <c r="F8560" i="8"/>
  <c r="F8559" i="8"/>
  <c r="F8558" i="8"/>
  <c r="F8557" i="8"/>
  <c r="F8556" i="8"/>
  <c r="F8555" i="8"/>
  <c r="F8554" i="8"/>
  <c r="F8553" i="8"/>
  <c r="F8552" i="8"/>
  <c r="F8551" i="8"/>
  <c r="F8550" i="8"/>
  <c r="F8549" i="8"/>
  <c r="F8548" i="8"/>
  <c r="F8547" i="8"/>
  <c r="F8546" i="8"/>
  <c r="F8545" i="8"/>
  <c r="F8544" i="8"/>
  <c r="F8543" i="8"/>
  <c r="F8542" i="8"/>
  <c r="F8541" i="8"/>
  <c r="F8540" i="8"/>
  <c r="F8539" i="8"/>
  <c r="F8538" i="8"/>
  <c r="F8537" i="8"/>
  <c r="F8536" i="8"/>
  <c r="F8535" i="8"/>
  <c r="F8534" i="8"/>
  <c r="F8533" i="8"/>
  <c r="F8532" i="8"/>
  <c r="F8531" i="8"/>
  <c r="F8530" i="8"/>
  <c r="F8529" i="8"/>
  <c r="F8528" i="8"/>
  <c r="F8527" i="8"/>
  <c r="F8526" i="8"/>
  <c r="F8525" i="8"/>
  <c r="F8524" i="8"/>
  <c r="F8523" i="8"/>
  <c r="F8522" i="8"/>
  <c r="F8521" i="8"/>
  <c r="F8520" i="8"/>
  <c r="F8519" i="8"/>
  <c r="F8518" i="8"/>
  <c r="F8517" i="8"/>
  <c r="F8516" i="8"/>
  <c r="F8515" i="8"/>
  <c r="F8514" i="8"/>
  <c r="F8513" i="8"/>
  <c r="F8512" i="8"/>
  <c r="F8511" i="8"/>
  <c r="F8510" i="8"/>
  <c r="F8509" i="8"/>
  <c r="F8508" i="8"/>
  <c r="F8507" i="8"/>
  <c r="F8506" i="8"/>
  <c r="F8505" i="8"/>
  <c r="F8504" i="8"/>
  <c r="F8503" i="8"/>
  <c r="F8502" i="8"/>
  <c r="F8501" i="8"/>
  <c r="F8500" i="8"/>
  <c r="F8499" i="8"/>
  <c r="F8498" i="8"/>
  <c r="F8497" i="8"/>
  <c r="F8496" i="8"/>
  <c r="F8495" i="8"/>
  <c r="F8494" i="8"/>
  <c r="F8493" i="8"/>
  <c r="F8492" i="8"/>
  <c r="F8491" i="8"/>
  <c r="F8490" i="8"/>
  <c r="F8489" i="8"/>
  <c r="F8488" i="8"/>
  <c r="F8487" i="8"/>
  <c r="F8486" i="8"/>
  <c r="F8485" i="8"/>
  <c r="F8484" i="8"/>
  <c r="F8483" i="8"/>
  <c r="F8482" i="8"/>
  <c r="F8481" i="8"/>
  <c r="F8480" i="8"/>
  <c r="F8479" i="8"/>
  <c r="F8478" i="8"/>
  <c r="F8477" i="8"/>
  <c r="F8476" i="8"/>
  <c r="F8475" i="8"/>
  <c r="F8474" i="8"/>
  <c r="F8473" i="8"/>
  <c r="F8472" i="8"/>
  <c r="F8471" i="8"/>
  <c r="F8470" i="8"/>
  <c r="F8469" i="8"/>
  <c r="F8468" i="8"/>
  <c r="F8467" i="8"/>
  <c r="F8466" i="8"/>
  <c r="F8465" i="8"/>
  <c r="F8464" i="8"/>
  <c r="F8463" i="8"/>
  <c r="F8462" i="8"/>
  <c r="F8461" i="8"/>
  <c r="F8460" i="8"/>
  <c r="F8459" i="8"/>
  <c r="F8458" i="8"/>
  <c r="F8457" i="8"/>
  <c r="F8456" i="8"/>
  <c r="F8455" i="8"/>
  <c r="F8454" i="8"/>
  <c r="F8453" i="8"/>
  <c r="F8452" i="8"/>
  <c r="F8451" i="8"/>
  <c r="F8450" i="8"/>
  <c r="F8449" i="8"/>
  <c r="F8448" i="8"/>
  <c r="F8447" i="8"/>
  <c r="F8446" i="8"/>
  <c r="F8445" i="8"/>
  <c r="F8444" i="8"/>
  <c r="F8443" i="8"/>
  <c r="F8442" i="8"/>
  <c r="F8441" i="8"/>
  <c r="F8440" i="8"/>
  <c r="F8439" i="8"/>
  <c r="F8438" i="8"/>
  <c r="F8437" i="8"/>
  <c r="F8436" i="8"/>
  <c r="F8435" i="8"/>
  <c r="F8434" i="8"/>
  <c r="F8433" i="8"/>
  <c r="F8432" i="8"/>
  <c r="F8431" i="8"/>
  <c r="F8430" i="8"/>
  <c r="F8429" i="8"/>
  <c r="F8428" i="8"/>
  <c r="F8427" i="8"/>
  <c r="F8426" i="8"/>
  <c r="F8425" i="8"/>
  <c r="F8424" i="8"/>
  <c r="F8423" i="8"/>
  <c r="F8422" i="8"/>
  <c r="F8421" i="8"/>
  <c r="F8420" i="8"/>
  <c r="F8419" i="8"/>
  <c r="F8418" i="8"/>
  <c r="F8417" i="8"/>
  <c r="F8416" i="8"/>
  <c r="F8415" i="8"/>
  <c r="F8414" i="8"/>
  <c r="F8413" i="8"/>
  <c r="F8412" i="8"/>
  <c r="F8411" i="8"/>
  <c r="F8410" i="8"/>
  <c r="F8409" i="8"/>
  <c r="F8408" i="8"/>
  <c r="F8407" i="8"/>
  <c r="F8406" i="8"/>
  <c r="F8405" i="8"/>
  <c r="F8404" i="8"/>
  <c r="F8403" i="8"/>
  <c r="F8402" i="8"/>
  <c r="F8401" i="8"/>
  <c r="F8400" i="8"/>
  <c r="F8399" i="8"/>
  <c r="F8398" i="8"/>
  <c r="F8397" i="8"/>
  <c r="F8396" i="8"/>
  <c r="F8395" i="8"/>
  <c r="F8394" i="8"/>
  <c r="F8393" i="8"/>
  <c r="F8392" i="8"/>
  <c r="F8391" i="8"/>
  <c r="F8390" i="8"/>
  <c r="F8389" i="8"/>
  <c r="F8388" i="8"/>
  <c r="F8387" i="8"/>
  <c r="F8386" i="8"/>
  <c r="F8385" i="8"/>
  <c r="F8384" i="8"/>
  <c r="F8383" i="8"/>
  <c r="F8382" i="8"/>
  <c r="F8381" i="8"/>
  <c r="F8380" i="8"/>
  <c r="F8379" i="8"/>
  <c r="F8378" i="8"/>
  <c r="F8377" i="8"/>
  <c r="F8376" i="8"/>
  <c r="F8375" i="8"/>
  <c r="F8374" i="8"/>
  <c r="F8373" i="8"/>
  <c r="F8372" i="8"/>
  <c r="F8371" i="8"/>
  <c r="F8370" i="8"/>
  <c r="F8369" i="8"/>
  <c r="F8368" i="8"/>
  <c r="F8367" i="8"/>
  <c r="F8366" i="8"/>
  <c r="F8365" i="8"/>
  <c r="F8364" i="8"/>
  <c r="F8363" i="8"/>
  <c r="F8362" i="8"/>
  <c r="F8361" i="8"/>
  <c r="F8360" i="8"/>
  <c r="F8359" i="8"/>
  <c r="F8358" i="8"/>
  <c r="F8357" i="8"/>
  <c r="F8356" i="8"/>
  <c r="F8355" i="8"/>
  <c r="F8354" i="8"/>
  <c r="F8353" i="8"/>
  <c r="F8352" i="8"/>
  <c r="F8351" i="8"/>
  <c r="F8350" i="8"/>
  <c r="F8349" i="8"/>
  <c r="F8348" i="8"/>
  <c r="F8347" i="8"/>
  <c r="F8346" i="8"/>
  <c r="F8345" i="8"/>
  <c r="F8344" i="8"/>
  <c r="F8343" i="8"/>
  <c r="F8342" i="8"/>
  <c r="F8341" i="8"/>
  <c r="F8340" i="8"/>
  <c r="F8339" i="8"/>
  <c r="F8338" i="8"/>
  <c r="F8337" i="8"/>
  <c r="F8336" i="8"/>
  <c r="F8335" i="8"/>
  <c r="F8334" i="8"/>
  <c r="F8333" i="8"/>
  <c r="F8332" i="8"/>
  <c r="F8331" i="8"/>
  <c r="F8330" i="8"/>
  <c r="F8329" i="8"/>
  <c r="F8328" i="8"/>
  <c r="F8327" i="8"/>
  <c r="F8326" i="8"/>
  <c r="F8325" i="8"/>
  <c r="F8324" i="8"/>
  <c r="F8323" i="8"/>
  <c r="F8322" i="8"/>
  <c r="F8321" i="8"/>
  <c r="F8320" i="8"/>
  <c r="F8319" i="8"/>
  <c r="F8318" i="8"/>
  <c r="F8317" i="8"/>
  <c r="F8316" i="8"/>
  <c r="F8315" i="8"/>
  <c r="F8314" i="8"/>
  <c r="F8313" i="8"/>
  <c r="F8312" i="8"/>
  <c r="F8311" i="8"/>
  <c r="F8310" i="8"/>
  <c r="F8309" i="8"/>
  <c r="F8308" i="8"/>
  <c r="F8307" i="8"/>
  <c r="F8306" i="8"/>
  <c r="F8305" i="8"/>
  <c r="F8304" i="8"/>
  <c r="F8303" i="8"/>
  <c r="F8302" i="8"/>
  <c r="F8301" i="8"/>
  <c r="F8300" i="8"/>
  <c r="F8299" i="8"/>
  <c r="F8298" i="8"/>
  <c r="F8297" i="8"/>
  <c r="F8296" i="8"/>
  <c r="F8295" i="8"/>
  <c r="F8294" i="8"/>
  <c r="F8293" i="8"/>
  <c r="F8292" i="8"/>
  <c r="F8291" i="8"/>
  <c r="F8290" i="8"/>
  <c r="F8289" i="8"/>
  <c r="F8288" i="8"/>
  <c r="F8287" i="8"/>
  <c r="F8286" i="8"/>
  <c r="F8285" i="8"/>
  <c r="F8284" i="8"/>
  <c r="F8283" i="8"/>
  <c r="F8282" i="8"/>
  <c r="F8281" i="8"/>
  <c r="F8280" i="8"/>
  <c r="F8279" i="8"/>
  <c r="F8278" i="8"/>
  <c r="F8277" i="8"/>
  <c r="F8276" i="8"/>
  <c r="F8275" i="8"/>
  <c r="F8274" i="8"/>
  <c r="F8273" i="8"/>
  <c r="F8272" i="8"/>
  <c r="F8271" i="8"/>
  <c r="F8270" i="8"/>
  <c r="F8269" i="8"/>
  <c r="F8268" i="8"/>
  <c r="F8267" i="8"/>
  <c r="F8266" i="8"/>
  <c r="F8265" i="8"/>
  <c r="F8264" i="8"/>
  <c r="F8263" i="8"/>
  <c r="F8262" i="8"/>
  <c r="F8261" i="8"/>
  <c r="F8260" i="8"/>
  <c r="F8259" i="8"/>
  <c r="F8258" i="8"/>
  <c r="F8257" i="8"/>
  <c r="F8256" i="8"/>
  <c r="F8255" i="8"/>
  <c r="F8254" i="8"/>
  <c r="F8253" i="8"/>
  <c r="F8252" i="8"/>
  <c r="F8251" i="8"/>
  <c r="F8250" i="8"/>
  <c r="F8249" i="8"/>
  <c r="F8248" i="8"/>
  <c r="F8247" i="8"/>
  <c r="F8246" i="8"/>
  <c r="F8245" i="8"/>
  <c r="F8244" i="8"/>
  <c r="F8243" i="8"/>
  <c r="F8242" i="8"/>
  <c r="F8241" i="8"/>
  <c r="F8240" i="8"/>
  <c r="F8239" i="8"/>
  <c r="F8238" i="8"/>
  <c r="F8237" i="8"/>
  <c r="F8236" i="8"/>
  <c r="F8235" i="8"/>
  <c r="F8234" i="8"/>
  <c r="F8233" i="8"/>
  <c r="F8232" i="8"/>
  <c r="F8231" i="8"/>
  <c r="F8230" i="8"/>
  <c r="F8229" i="8"/>
  <c r="F8228" i="8"/>
  <c r="F8227" i="8"/>
  <c r="F8226" i="8"/>
  <c r="F8225" i="8"/>
  <c r="F8224" i="8"/>
  <c r="F8223" i="8"/>
  <c r="F8222" i="8"/>
  <c r="F8221" i="8"/>
  <c r="F8220" i="8"/>
  <c r="F8219" i="8"/>
  <c r="F8218" i="8"/>
  <c r="F8217" i="8"/>
  <c r="F8216" i="8"/>
  <c r="F8215" i="8"/>
  <c r="F8214" i="8"/>
  <c r="F8213" i="8"/>
  <c r="F8212" i="8"/>
  <c r="F8211" i="8"/>
  <c r="F8210" i="8"/>
  <c r="F8209" i="8"/>
  <c r="F8208" i="8"/>
  <c r="F8207" i="8"/>
  <c r="F8206" i="8"/>
  <c r="F8205" i="8"/>
  <c r="F8204" i="8"/>
  <c r="F8203" i="8"/>
  <c r="F8202" i="8"/>
  <c r="F8201" i="8"/>
  <c r="F8200" i="8"/>
  <c r="F8199" i="8"/>
  <c r="F8198" i="8"/>
  <c r="F8197" i="8"/>
  <c r="F8196" i="8"/>
  <c r="F8195" i="8"/>
  <c r="F8194" i="8"/>
  <c r="F8193" i="8"/>
  <c r="F8192" i="8"/>
  <c r="F8191" i="8"/>
  <c r="F8190" i="8"/>
  <c r="F8189" i="8"/>
  <c r="F8188" i="8"/>
  <c r="F8187" i="8"/>
  <c r="F8186" i="8"/>
  <c r="F8185" i="8"/>
  <c r="F8184" i="8"/>
  <c r="F8183" i="8"/>
  <c r="F8182" i="8"/>
  <c r="F8181" i="8"/>
  <c r="F8180" i="8"/>
  <c r="F8179" i="8"/>
  <c r="F8178" i="8"/>
  <c r="F8177" i="8"/>
  <c r="F8176" i="8"/>
  <c r="F8175" i="8"/>
  <c r="F8174" i="8"/>
  <c r="F8173" i="8"/>
  <c r="F8172" i="8"/>
  <c r="F8171" i="8"/>
  <c r="F8170" i="8"/>
  <c r="F8169" i="8"/>
  <c r="F8168" i="8"/>
  <c r="F8167" i="8"/>
  <c r="F8166" i="8"/>
  <c r="F8165" i="8"/>
  <c r="F8164" i="8"/>
  <c r="F8163" i="8"/>
  <c r="F8162" i="8"/>
  <c r="F8161" i="8"/>
  <c r="F8160" i="8"/>
  <c r="F8159" i="8"/>
  <c r="F8158" i="8"/>
  <c r="F8157" i="8"/>
  <c r="F8156" i="8"/>
  <c r="F8155" i="8"/>
  <c r="F8154" i="8"/>
  <c r="F8153" i="8"/>
  <c r="F8152" i="8"/>
  <c r="F8151" i="8"/>
  <c r="F8150" i="8"/>
  <c r="F8149" i="8"/>
  <c r="F8148" i="8"/>
  <c r="F8147" i="8"/>
  <c r="F8146" i="8"/>
  <c r="F8145" i="8"/>
  <c r="F8144" i="8"/>
  <c r="F8143" i="8"/>
  <c r="F8142" i="8"/>
  <c r="F8141" i="8"/>
  <c r="F8140" i="8"/>
  <c r="F8139" i="8"/>
  <c r="F8138" i="8"/>
  <c r="F8137" i="8"/>
  <c r="F8136" i="8"/>
  <c r="F8135" i="8"/>
  <c r="F8134" i="8"/>
  <c r="F8133" i="8"/>
  <c r="F8132" i="8"/>
  <c r="F8131" i="8"/>
  <c r="F8130" i="8"/>
  <c r="F8129" i="8"/>
  <c r="F8128" i="8"/>
  <c r="F8127" i="8"/>
  <c r="F8126" i="8"/>
  <c r="F8125" i="8"/>
  <c r="F8124" i="8"/>
  <c r="F8123" i="8"/>
  <c r="F8122" i="8"/>
  <c r="F8121" i="8"/>
  <c r="F8120" i="8"/>
  <c r="F8119" i="8"/>
  <c r="F8118" i="8"/>
  <c r="F8117" i="8"/>
  <c r="F8116" i="8"/>
  <c r="F8115" i="8"/>
  <c r="F8114" i="8"/>
  <c r="F8113" i="8"/>
  <c r="F8112" i="8"/>
  <c r="F8111" i="8"/>
  <c r="F8110" i="8"/>
  <c r="F8109" i="8"/>
  <c r="F8108" i="8"/>
  <c r="F8107" i="8"/>
  <c r="F8106" i="8"/>
  <c r="F8105" i="8"/>
  <c r="F8104" i="8"/>
  <c r="F8103" i="8"/>
  <c r="F8102" i="8"/>
  <c r="F8101" i="8"/>
  <c r="F8100" i="8"/>
  <c r="F8099" i="8"/>
  <c r="F8098" i="8"/>
  <c r="F8097" i="8"/>
  <c r="F8096" i="8"/>
  <c r="F8095" i="8"/>
  <c r="F8094" i="8"/>
  <c r="F8093" i="8"/>
  <c r="F8092" i="8"/>
  <c r="F8091" i="8"/>
  <c r="F8090" i="8"/>
  <c r="F8089" i="8"/>
  <c r="F8088" i="8"/>
  <c r="F8087" i="8"/>
  <c r="F8086" i="8"/>
  <c r="F8085" i="8"/>
  <c r="F8084" i="8"/>
  <c r="F8083" i="8"/>
  <c r="F8082" i="8"/>
  <c r="F8081" i="8"/>
  <c r="F8080" i="8"/>
  <c r="F8079" i="8"/>
  <c r="F8078" i="8"/>
  <c r="F8077" i="8"/>
  <c r="F8076" i="8"/>
  <c r="F8075" i="8"/>
  <c r="F8074" i="8"/>
  <c r="F8073" i="8"/>
  <c r="F8072" i="8"/>
  <c r="F8071" i="8"/>
  <c r="F8070" i="8"/>
  <c r="F8069" i="8"/>
  <c r="F8068" i="8"/>
  <c r="F8067" i="8"/>
  <c r="F8066" i="8"/>
  <c r="F8065" i="8"/>
  <c r="F8064" i="8"/>
  <c r="F8063" i="8"/>
  <c r="F8062" i="8"/>
  <c r="F8061" i="8"/>
  <c r="F8060" i="8"/>
  <c r="F8059" i="8"/>
  <c r="F8058" i="8"/>
  <c r="F8057" i="8"/>
  <c r="F8056" i="8"/>
  <c r="F8055" i="8"/>
  <c r="F8054" i="8"/>
  <c r="F8053" i="8"/>
  <c r="F8052" i="8"/>
  <c r="F8051" i="8"/>
  <c r="F8050" i="8"/>
  <c r="F8049" i="8"/>
  <c r="F8048" i="8"/>
  <c r="F8047" i="8"/>
  <c r="F8046" i="8"/>
  <c r="F8045" i="8"/>
  <c r="F8044" i="8"/>
  <c r="F8043" i="8"/>
  <c r="F8042" i="8"/>
  <c r="F8041" i="8"/>
  <c r="F8040" i="8"/>
  <c r="F8039" i="8"/>
  <c r="F8038" i="8"/>
  <c r="F8037" i="8"/>
  <c r="F8036" i="8"/>
  <c r="F8035" i="8"/>
  <c r="F8034" i="8"/>
  <c r="F8033" i="8"/>
  <c r="F8032" i="8"/>
  <c r="F8031" i="8"/>
  <c r="F8030" i="8"/>
  <c r="F8029" i="8"/>
  <c r="F8028" i="8"/>
  <c r="F8027" i="8"/>
  <c r="F8026" i="8"/>
  <c r="F8025" i="8"/>
  <c r="F8024" i="8"/>
  <c r="F8023" i="8"/>
  <c r="F8022" i="8"/>
  <c r="F8021" i="8"/>
  <c r="F8020" i="8"/>
  <c r="F8019" i="8"/>
  <c r="F8018" i="8"/>
  <c r="F8017" i="8"/>
  <c r="F8016" i="8"/>
  <c r="F8015" i="8"/>
  <c r="F8014" i="8"/>
  <c r="F8013" i="8"/>
  <c r="F8012" i="8"/>
  <c r="F8011" i="8"/>
  <c r="F8010" i="8"/>
  <c r="F8009" i="8"/>
  <c r="F8008" i="8"/>
  <c r="F8007" i="8"/>
  <c r="F8006" i="8"/>
  <c r="F8005" i="8"/>
  <c r="F8004" i="8"/>
  <c r="F8003" i="8"/>
  <c r="F8002" i="8"/>
  <c r="F8001" i="8"/>
  <c r="F8000" i="8"/>
  <c r="F7999" i="8"/>
  <c r="F7998" i="8"/>
  <c r="F7997" i="8"/>
  <c r="F7996" i="8"/>
  <c r="F7995" i="8"/>
  <c r="F7994" i="8"/>
  <c r="F7993" i="8"/>
  <c r="F7992" i="8"/>
  <c r="F7991" i="8"/>
  <c r="F7990" i="8"/>
  <c r="F7989" i="8"/>
  <c r="F7988" i="8"/>
  <c r="F7987" i="8"/>
  <c r="F7986" i="8"/>
  <c r="F7985" i="8"/>
  <c r="F7984" i="8"/>
  <c r="F7983" i="8"/>
  <c r="F7982" i="8"/>
  <c r="F7981" i="8"/>
  <c r="F7980" i="8"/>
  <c r="F7979" i="8"/>
  <c r="F7978" i="8"/>
  <c r="F7977" i="8"/>
  <c r="F7976" i="8"/>
  <c r="F7975" i="8"/>
  <c r="F7974" i="8"/>
  <c r="F7973" i="8"/>
  <c r="F7972" i="8"/>
  <c r="F7971" i="8"/>
  <c r="F7970" i="8"/>
  <c r="F7969" i="8"/>
  <c r="F7968" i="8"/>
  <c r="F7967" i="8"/>
  <c r="F7966" i="8"/>
  <c r="F7965" i="8"/>
  <c r="F7964" i="8"/>
  <c r="F7963" i="8"/>
  <c r="F7962" i="8"/>
  <c r="F7961" i="8"/>
  <c r="F7960" i="8"/>
  <c r="F7959" i="8"/>
  <c r="F7958" i="8"/>
  <c r="F7957" i="8"/>
  <c r="F7956" i="8"/>
  <c r="F7955" i="8"/>
  <c r="F7954" i="8"/>
  <c r="F7953" i="8"/>
  <c r="F7952" i="8"/>
  <c r="F7951" i="8"/>
  <c r="F7950" i="8"/>
  <c r="F7949" i="8"/>
  <c r="F7948" i="8"/>
  <c r="F7947" i="8"/>
  <c r="F7946" i="8"/>
  <c r="F7945" i="8"/>
  <c r="F7944" i="8"/>
  <c r="F7943" i="8"/>
  <c r="F7942" i="8"/>
  <c r="F7941" i="8"/>
  <c r="F7940" i="8"/>
  <c r="F7939" i="8"/>
  <c r="F7938" i="8"/>
  <c r="F7937" i="8"/>
  <c r="F7936" i="8"/>
  <c r="F7935" i="8"/>
  <c r="F7934" i="8"/>
  <c r="F7933" i="8"/>
  <c r="F7932" i="8"/>
  <c r="F7931" i="8"/>
  <c r="F7930" i="8"/>
  <c r="F7929" i="8"/>
  <c r="F7928" i="8"/>
  <c r="F7927" i="8"/>
  <c r="F7926" i="8"/>
  <c r="F7925" i="8"/>
  <c r="F7924" i="8"/>
  <c r="F7923" i="8"/>
  <c r="F7922" i="8"/>
  <c r="F7921" i="8"/>
  <c r="F7920" i="8"/>
  <c r="F7919" i="8"/>
  <c r="F7918" i="8"/>
  <c r="F7917" i="8"/>
  <c r="F7916" i="8"/>
  <c r="F7915" i="8"/>
  <c r="F7914" i="8"/>
  <c r="F7913" i="8"/>
  <c r="F7912" i="8"/>
  <c r="F7911" i="8"/>
  <c r="F7910" i="8"/>
  <c r="F7909" i="8"/>
  <c r="F7908" i="8"/>
  <c r="F7907" i="8"/>
  <c r="F7906" i="8"/>
  <c r="F7905" i="8"/>
  <c r="F7904" i="8"/>
  <c r="F7903" i="8"/>
  <c r="F7902" i="8"/>
  <c r="F7901" i="8"/>
  <c r="F7900" i="8"/>
  <c r="F7899" i="8"/>
  <c r="F7898" i="8"/>
  <c r="F7897" i="8"/>
  <c r="F7896" i="8"/>
  <c r="F7895" i="8"/>
  <c r="F7894" i="8"/>
  <c r="F7893" i="8"/>
  <c r="F7892" i="8"/>
  <c r="F7891" i="8"/>
  <c r="F7890" i="8"/>
  <c r="F7889" i="8"/>
  <c r="F7888" i="8"/>
  <c r="F7887" i="8"/>
  <c r="F7886" i="8"/>
  <c r="F7885" i="8"/>
  <c r="F7884" i="8"/>
  <c r="F7883" i="8"/>
  <c r="F7882" i="8"/>
  <c r="F7881" i="8"/>
  <c r="F7880" i="8"/>
  <c r="F7879" i="8"/>
  <c r="F7878" i="8"/>
  <c r="F7877" i="8"/>
  <c r="F7876" i="8"/>
  <c r="F7875" i="8"/>
  <c r="F7874" i="8"/>
  <c r="F7873" i="8"/>
  <c r="F7872" i="8"/>
  <c r="F7871" i="8"/>
  <c r="F7870" i="8"/>
  <c r="F7869" i="8"/>
  <c r="F7868" i="8"/>
  <c r="F7867" i="8"/>
  <c r="F7866" i="8"/>
  <c r="F7865" i="8"/>
  <c r="F7864" i="8"/>
  <c r="F7863" i="8"/>
  <c r="F7862" i="8"/>
  <c r="F7861" i="8"/>
  <c r="F7860" i="8"/>
  <c r="F7859" i="8"/>
  <c r="F7858" i="8"/>
  <c r="F7857" i="8"/>
  <c r="F7856" i="8"/>
  <c r="F7855" i="8"/>
  <c r="F7854" i="8"/>
  <c r="F7853" i="8"/>
  <c r="F7852" i="8"/>
  <c r="F7851" i="8"/>
  <c r="F7850" i="8"/>
  <c r="F7849" i="8"/>
  <c r="F7848" i="8"/>
  <c r="F7847" i="8"/>
  <c r="F7846" i="8"/>
  <c r="F7845" i="8"/>
  <c r="F7844" i="8"/>
  <c r="F7843" i="8"/>
  <c r="F7842" i="8"/>
  <c r="F7841" i="8"/>
  <c r="F7840" i="8"/>
  <c r="F7839" i="8"/>
  <c r="F7838" i="8"/>
  <c r="F7837" i="8"/>
  <c r="F7836" i="8"/>
  <c r="F7835" i="8"/>
  <c r="F7834" i="8"/>
  <c r="F7833" i="8"/>
  <c r="F7832" i="8"/>
  <c r="F7831" i="8"/>
  <c r="F7830" i="8"/>
  <c r="F7829" i="8"/>
  <c r="F7828" i="8"/>
  <c r="F7827" i="8"/>
  <c r="F7826" i="8"/>
  <c r="F7825" i="8"/>
  <c r="F7824" i="8"/>
  <c r="F7823" i="8"/>
  <c r="F7822" i="8"/>
  <c r="F7821" i="8"/>
  <c r="F7820" i="8"/>
  <c r="F7819" i="8"/>
  <c r="F7818" i="8"/>
  <c r="F7817" i="8"/>
  <c r="F7816" i="8"/>
  <c r="F7815" i="8"/>
  <c r="F7814" i="8"/>
  <c r="F7813" i="8"/>
  <c r="F7812" i="8"/>
  <c r="F7811" i="8"/>
  <c r="F7810" i="8"/>
  <c r="F7809" i="8"/>
  <c r="F7808" i="8"/>
  <c r="F7807" i="8"/>
  <c r="F7806" i="8"/>
  <c r="F7805" i="8"/>
  <c r="F7804" i="8"/>
  <c r="F7803" i="8"/>
  <c r="F7802" i="8"/>
  <c r="F7801" i="8"/>
  <c r="F7800" i="8"/>
  <c r="F7799" i="8"/>
  <c r="F7798" i="8"/>
  <c r="F7797" i="8"/>
  <c r="F7796" i="8"/>
  <c r="F7795" i="8"/>
  <c r="F7794" i="8"/>
  <c r="F7793" i="8"/>
  <c r="F7792" i="8"/>
  <c r="F7791" i="8"/>
  <c r="F7790" i="8"/>
  <c r="F7789" i="8"/>
  <c r="F7788" i="8"/>
  <c r="F7787" i="8"/>
  <c r="F7786" i="8"/>
  <c r="F7785" i="8"/>
  <c r="F7784" i="8"/>
  <c r="F7783" i="8"/>
  <c r="F7782" i="8"/>
  <c r="F7781" i="8"/>
  <c r="F7780" i="8"/>
  <c r="F7779" i="8"/>
  <c r="F7778" i="8"/>
  <c r="F7777" i="8"/>
  <c r="F7776" i="8"/>
  <c r="F7775" i="8"/>
  <c r="F7774" i="8"/>
  <c r="F7773" i="8"/>
  <c r="F7772" i="8"/>
  <c r="F7771" i="8"/>
  <c r="F7770" i="8"/>
  <c r="F7769" i="8"/>
  <c r="F7768" i="8"/>
  <c r="F7767" i="8"/>
  <c r="F7766" i="8"/>
  <c r="F7765" i="8"/>
  <c r="F7764" i="8"/>
  <c r="F7763" i="8"/>
  <c r="F7762" i="8"/>
  <c r="F7761" i="8"/>
  <c r="F7760" i="8"/>
  <c r="F7759" i="8"/>
  <c r="F7758" i="8"/>
  <c r="F7757" i="8"/>
  <c r="F7756" i="8"/>
  <c r="F7755" i="8"/>
  <c r="F7754" i="8"/>
  <c r="F7753" i="8"/>
  <c r="F7752" i="8"/>
  <c r="F7751" i="8"/>
  <c r="F7750" i="8"/>
  <c r="F7749" i="8"/>
  <c r="F7748" i="8"/>
  <c r="F7747" i="8"/>
  <c r="F7746" i="8"/>
  <c r="F7745" i="8"/>
  <c r="F7744" i="8"/>
  <c r="F7743" i="8"/>
  <c r="F7742" i="8"/>
  <c r="F7741" i="8"/>
  <c r="F7740" i="8"/>
  <c r="F7739" i="8"/>
  <c r="F7738" i="8"/>
  <c r="F7737" i="8"/>
  <c r="F7736" i="8"/>
  <c r="F7735" i="8"/>
  <c r="F7734" i="8"/>
  <c r="F7733" i="8"/>
  <c r="F7732" i="8"/>
  <c r="F7731" i="8"/>
  <c r="F7730" i="8"/>
  <c r="F7729" i="8"/>
  <c r="F7728" i="8"/>
  <c r="F7727" i="8"/>
  <c r="F7726" i="8"/>
  <c r="F7725" i="8"/>
  <c r="F7724" i="8"/>
  <c r="F7723" i="8"/>
  <c r="F7722" i="8"/>
  <c r="F7721" i="8"/>
  <c r="F7720" i="8"/>
  <c r="F7719" i="8"/>
  <c r="F7718" i="8"/>
  <c r="F7717" i="8"/>
  <c r="F7716" i="8"/>
  <c r="F7715" i="8"/>
  <c r="F7714" i="8"/>
  <c r="F7713" i="8"/>
  <c r="F7712" i="8"/>
  <c r="F7711" i="8"/>
  <c r="F7710" i="8"/>
  <c r="F7709" i="8"/>
  <c r="F7708" i="8"/>
  <c r="F7707" i="8"/>
  <c r="F7706" i="8"/>
  <c r="F7705" i="8"/>
  <c r="F7704" i="8"/>
  <c r="F7703" i="8"/>
  <c r="F7702" i="8"/>
  <c r="F7701" i="8"/>
  <c r="F7700" i="8"/>
  <c r="F7699" i="8"/>
  <c r="F7698" i="8"/>
  <c r="F7697" i="8"/>
  <c r="F7696" i="8"/>
  <c r="F7695" i="8"/>
  <c r="F7694" i="8"/>
  <c r="F7693" i="8"/>
  <c r="F7692" i="8"/>
  <c r="F7691" i="8"/>
  <c r="F7690" i="8"/>
  <c r="F7689" i="8"/>
  <c r="F7688" i="8"/>
  <c r="F7687" i="8"/>
  <c r="F7686" i="8"/>
  <c r="F7685" i="8"/>
  <c r="F7684" i="8"/>
  <c r="F7683" i="8"/>
  <c r="F7682" i="8"/>
  <c r="F7681" i="8"/>
  <c r="F7680" i="8"/>
  <c r="F7679" i="8"/>
  <c r="F7678" i="8"/>
  <c r="F7677" i="8"/>
  <c r="F7676" i="8"/>
  <c r="F7675" i="8"/>
  <c r="F7674" i="8"/>
  <c r="F7673" i="8"/>
  <c r="F7672" i="8"/>
  <c r="F7671" i="8"/>
  <c r="F7670" i="8"/>
  <c r="F7669" i="8"/>
  <c r="F7668" i="8"/>
  <c r="F7667" i="8"/>
  <c r="F7666" i="8"/>
  <c r="F7665" i="8"/>
  <c r="F7664" i="8"/>
  <c r="F7663" i="8"/>
  <c r="F7662" i="8"/>
  <c r="F7661" i="8"/>
  <c r="F7660" i="8"/>
  <c r="F7659" i="8"/>
  <c r="F7658" i="8"/>
  <c r="F7657" i="8"/>
  <c r="F7656" i="8"/>
  <c r="F7655" i="8"/>
  <c r="F7654" i="8"/>
  <c r="F7653" i="8"/>
  <c r="F7652" i="8"/>
  <c r="F7651" i="8"/>
  <c r="F7650" i="8"/>
  <c r="F7649" i="8"/>
  <c r="F7648" i="8"/>
  <c r="F7647" i="8"/>
  <c r="F7646" i="8"/>
  <c r="F7645" i="8"/>
  <c r="F7644" i="8"/>
  <c r="F7643" i="8"/>
  <c r="F7642" i="8"/>
  <c r="F7641" i="8"/>
  <c r="F7640" i="8"/>
  <c r="F7639" i="8"/>
  <c r="F7638" i="8"/>
  <c r="F7637" i="8"/>
  <c r="F7636" i="8"/>
  <c r="F7635" i="8"/>
  <c r="F7634" i="8"/>
  <c r="F7633" i="8"/>
  <c r="F7632" i="8"/>
  <c r="F7631" i="8"/>
  <c r="F7630" i="8"/>
  <c r="F7629" i="8"/>
  <c r="F7628" i="8"/>
  <c r="F7627" i="8"/>
  <c r="F7626" i="8"/>
  <c r="F7625" i="8"/>
  <c r="F7624" i="8"/>
  <c r="F7623" i="8"/>
  <c r="F7622" i="8"/>
  <c r="F7621" i="8"/>
  <c r="F7620" i="8"/>
  <c r="F7619" i="8"/>
  <c r="F7618" i="8"/>
  <c r="F7617" i="8"/>
  <c r="F7616" i="8"/>
  <c r="F7615" i="8"/>
  <c r="F7614" i="8"/>
  <c r="F7613" i="8"/>
  <c r="F7612" i="8"/>
  <c r="F7611" i="8"/>
  <c r="F7610" i="8"/>
  <c r="F7609" i="8"/>
  <c r="F7608" i="8"/>
  <c r="F7607" i="8"/>
  <c r="F7606" i="8"/>
  <c r="F7605" i="8"/>
  <c r="F7604" i="8"/>
  <c r="F7603" i="8"/>
  <c r="F7602" i="8"/>
  <c r="F7601" i="8"/>
  <c r="F7600" i="8"/>
  <c r="F7599" i="8"/>
  <c r="F7598" i="8"/>
  <c r="F7597" i="8"/>
  <c r="F7596" i="8"/>
  <c r="F7595" i="8"/>
  <c r="F7594" i="8"/>
  <c r="F7593" i="8"/>
  <c r="F7592" i="8"/>
  <c r="F7591" i="8"/>
  <c r="F7590" i="8"/>
  <c r="F7589" i="8"/>
  <c r="F7588" i="8"/>
  <c r="F7587" i="8"/>
  <c r="F7586" i="8"/>
  <c r="F7585" i="8"/>
  <c r="F7584" i="8"/>
  <c r="F7583" i="8"/>
  <c r="F7582" i="8"/>
  <c r="F7581" i="8"/>
  <c r="F7580" i="8"/>
  <c r="F7579" i="8"/>
  <c r="F7578" i="8"/>
  <c r="F7577" i="8"/>
  <c r="F7576" i="8"/>
  <c r="F7575" i="8"/>
  <c r="F7574" i="8"/>
  <c r="F7573" i="8"/>
  <c r="F7572" i="8"/>
  <c r="F7571" i="8"/>
  <c r="F7570" i="8"/>
  <c r="F7569" i="8"/>
  <c r="F7568" i="8"/>
  <c r="F7567" i="8"/>
  <c r="F7566" i="8"/>
  <c r="F7565" i="8"/>
  <c r="F7564" i="8"/>
  <c r="F7563" i="8"/>
  <c r="F7562" i="8"/>
  <c r="F7561" i="8"/>
  <c r="F7560" i="8"/>
  <c r="F7559" i="8"/>
  <c r="F7558" i="8"/>
  <c r="F7557" i="8"/>
  <c r="F7556" i="8"/>
  <c r="F7555" i="8"/>
  <c r="F7554" i="8"/>
  <c r="F7553" i="8"/>
  <c r="F7552" i="8"/>
  <c r="F7551" i="8"/>
  <c r="F7550" i="8"/>
  <c r="F7549" i="8"/>
  <c r="F7548" i="8"/>
  <c r="F7547" i="8"/>
  <c r="F7546" i="8"/>
  <c r="F7545" i="8"/>
  <c r="F7544" i="8"/>
  <c r="F7543" i="8"/>
  <c r="F7542" i="8"/>
  <c r="F7541" i="8"/>
  <c r="F7540" i="8"/>
  <c r="F7539" i="8"/>
  <c r="F7538" i="8"/>
  <c r="F7537" i="8"/>
  <c r="F7536" i="8"/>
  <c r="F7535" i="8"/>
  <c r="F7534" i="8"/>
  <c r="F7533" i="8"/>
  <c r="F7532" i="8"/>
  <c r="F7531" i="8"/>
  <c r="F7530" i="8"/>
  <c r="F7529" i="8"/>
  <c r="F7528" i="8"/>
  <c r="F7527" i="8"/>
  <c r="F7526" i="8"/>
  <c r="F7525" i="8"/>
  <c r="F7524" i="8"/>
  <c r="F7523" i="8"/>
  <c r="F7522" i="8"/>
  <c r="F7521" i="8"/>
  <c r="F7520" i="8"/>
  <c r="F7519" i="8"/>
  <c r="F7518" i="8"/>
  <c r="F7517" i="8"/>
  <c r="F7516" i="8"/>
  <c r="F7515" i="8"/>
  <c r="F7514" i="8"/>
  <c r="F7513" i="8"/>
  <c r="F7512" i="8"/>
  <c r="F7511" i="8"/>
  <c r="F7510" i="8"/>
  <c r="F7509" i="8"/>
  <c r="F7508" i="8"/>
  <c r="F7507" i="8"/>
  <c r="F7506" i="8"/>
  <c r="F7505" i="8"/>
  <c r="F7504" i="8"/>
  <c r="F7503" i="8"/>
  <c r="F7502" i="8"/>
  <c r="F7501" i="8"/>
  <c r="F7500" i="8"/>
  <c r="F7499" i="8"/>
  <c r="F7498" i="8"/>
  <c r="F7497" i="8"/>
  <c r="F7496" i="8"/>
  <c r="F7495" i="8"/>
  <c r="F7494" i="8"/>
  <c r="F7493" i="8"/>
  <c r="F7492" i="8"/>
  <c r="F7491" i="8"/>
  <c r="F7490" i="8"/>
  <c r="F7489" i="8"/>
  <c r="F7488" i="8"/>
  <c r="F7487" i="8"/>
  <c r="F7486" i="8"/>
  <c r="F7485" i="8"/>
  <c r="F7484" i="8"/>
  <c r="F7483" i="8"/>
  <c r="F7482" i="8"/>
  <c r="F7481" i="8"/>
  <c r="F7480" i="8"/>
  <c r="F7479" i="8"/>
  <c r="F7478" i="8"/>
  <c r="F7477" i="8"/>
  <c r="F7476" i="8"/>
  <c r="F7475" i="8"/>
  <c r="F7474" i="8"/>
  <c r="F7473" i="8"/>
  <c r="F7472" i="8"/>
  <c r="F7471" i="8"/>
  <c r="F7470" i="8"/>
  <c r="F7469" i="8"/>
  <c r="F7468" i="8"/>
  <c r="F7467" i="8"/>
  <c r="F7466" i="8"/>
  <c r="F7465" i="8"/>
  <c r="F7464" i="8"/>
  <c r="F7463" i="8"/>
  <c r="F7462" i="8"/>
  <c r="F7461" i="8"/>
  <c r="F7460" i="8"/>
  <c r="F7459" i="8"/>
  <c r="F7458" i="8"/>
  <c r="F7457" i="8"/>
  <c r="F7456" i="8"/>
  <c r="F7455" i="8"/>
  <c r="F7454" i="8"/>
  <c r="F7453" i="8"/>
  <c r="F7452" i="8"/>
  <c r="F7451" i="8"/>
  <c r="F7450" i="8"/>
  <c r="F7449" i="8"/>
  <c r="F7448" i="8"/>
  <c r="F7447" i="8"/>
  <c r="F7446" i="8"/>
  <c r="F7445" i="8"/>
  <c r="F7444" i="8"/>
  <c r="F7443" i="8"/>
  <c r="F7442" i="8"/>
  <c r="F7441" i="8"/>
  <c r="F7440" i="8"/>
  <c r="F7439" i="8"/>
  <c r="F7438" i="8"/>
  <c r="F7437" i="8"/>
  <c r="F7436" i="8"/>
  <c r="F7435" i="8"/>
  <c r="F7434" i="8"/>
  <c r="F7433" i="8"/>
  <c r="F7432" i="8"/>
  <c r="F7431" i="8"/>
  <c r="F7430" i="8"/>
  <c r="F7429" i="8"/>
  <c r="F7428" i="8"/>
  <c r="F7427" i="8"/>
  <c r="F7426" i="8"/>
  <c r="F7425" i="8"/>
  <c r="F7424" i="8"/>
  <c r="F7423" i="8"/>
  <c r="F7422" i="8"/>
  <c r="F7421" i="8"/>
  <c r="F7420" i="8"/>
  <c r="F7419" i="8"/>
  <c r="F7418" i="8"/>
  <c r="F7417" i="8"/>
  <c r="F7416" i="8"/>
  <c r="F7415" i="8"/>
  <c r="F7414" i="8"/>
  <c r="F7413" i="8"/>
  <c r="F7412" i="8"/>
  <c r="F7411" i="8"/>
  <c r="F7410" i="8"/>
  <c r="F7409" i="8"/>
  <c r="F7408" i="8"/>
  <c r="F7407" i="8"/>
  <c r="F7406" i="8"/>
  <c r="F7405" i="8"/>
  <c r="F7404" i="8"/>
  <c r="F7403" i="8"/>
  <c r="F7402" i="8"/>
  <c r="F7401" i="8"/>
  <c r="F7400" i="8"/>
  <c r="F7399" i="8"/>
  <c r="F7398" i="8"/>
  <c r="F7397" i="8"/>
  <c r="F7396" i="8"/>
  <c r="F7395" i="8"/>
  <c r="F7394" i="8"/>
  <c r="F7393" i="8"/>
  <c r="F7392" i="8"/>
  <c r="F7391" i="8"/>
  <c r="F7390" i="8"/>
  <c r="F7389" i="8"/>
  <c r="F7388" i="8"/>
  <c r="F7387" i="8"/>
  <c r="F7386" i="8"/>
  <c r="F7385" i="8"/>
  <c r="F7384" i="8"/>
  <c r="F7383" i="8"/>
  <c r="F7382" i="8"/>
  <c r="F7381" i="8"/>
  <c r="F7380" i="8"/>
  <c r="F7379" i="8"/>
  <c r="F7378" i="8"/>
  <c r="F7377" i="8"/>
  <c r="F7376" i="8"/>
  <c r="F7375" i="8"/>
  <c r="F7374" i="8"/>
  <c r="F7373" i="8"/>
  <c r="F7372" i="8"/>
  <c r="F7371" i="8"/>
  <c r="F7370" i="8"/>
  <c r="F7369" i="8"/>
  <c r="F7368" i="8"/>
  <c r="F7367" i="8"/>
  <c r="F7366" i="8"/>
  <c r="F7365" i="8"/>
  <c r="F7364" i="8"/>
  <c r="F7363" i="8"/>
  <c r="F7362" i="8"/>
  <c r="F7361" i="8"/>
  <c r="F7360" i="8"/>
  <c r="F7359" i="8"/>
  <c r="F7358" i="8"/>
  <c r="F7357" i="8"/>
  <c r="F7356" i="8"/>
  <c r="F7355" i="8"/>
  <c r="F7354" i="8"/>
  <c r="F7353" i="8"/>
  <c r="F7352" i="8"/>
  <c r="F7351" i="8"/>
  <c r="F7350" i="8"/>
  <c r="F7349" i="8"/>
  <c r="F7348" i="8"/>
  <c r="F7347" i="8"/>
  <c r="F7346" i="8"/>
  <c r="F7345" i="8"/>
  <c r="F7344" i="8"/>
  <c r="F7343" i="8"/>
  <c r="F7342" i="8"/>
  <c r="F7341" i="8"/>
  <c r="F7340" i="8"/>
  <c r="F7339" i="8"/>
  <c r="F7338" i="8"/>
  <c r="F7337" i="8"/>
  <c r="F7336" i="8"/>
  <c r="F7335" i="8"/>
  <c r="F7334" i="8"/>
  <c r="F7333" i="8"/>
  <c r="F7332" i="8"/>
  <c r="F7331" i="8"/>
  <c r="F7330" i="8"/>
  <c r="F7329" i="8"/>
  <c r="F7328" i="8"/>
  <c r="F7327" i="8"/>
  <c r="F7326" i="8"/>
  <c r="F7325" i="8"/>
  <c r="F7324" i="8"/>
  <c r="F7323" i="8"/>
  <c r="F7322" i="8"/>
  <c r="F7321" i="8"/>
  <c r="F7320" i="8"/>
  <c r="F7319" i="8"/>
  <c r="F7318" i="8"/>
  <c r="F7317" i="8"/>
  <c r="F7316" i="8"/>
  <c r="F7315" i="8"/>
  <c r="F7314" i="8"/>
  <c r="F7313" i="8"/>
  <c r="F7312" i="8"/>
  <c r="F7311" i="8"/>
  <c r="F7310" i="8"/>
  <c r="F7309" i="8"/>
  <c r="F7308" i="8"/>
  <c r="F7307" i="8"/>
  <c r="F7306" i="8"/>
  <c r="F7305" i="8"/>
  <c r="F7304" i="8"/>
  <c r="F7303" i="8"/>
  <c r="F7302" i="8"/>
  <c r="F7301" i="8"/>
  <c r="F7300" i="8"/>
  <c r="F7299" i="8"/>
  <c r="F7298" i="8"/>
  <c r="F7297" i="8"/>
  <c r="F7296" i="8"/>
  <c r="F7295" i="8"/>
  <c r="F7294" i="8"/>
  <c r="F7293" i="8"/>
  <c r="F7292" i="8"/>
  <c r="F7291" i="8"/>
  <c r="F7290" i="8"/>
  <c r="F7289" i="8"/>
  <c r="F7288" i="8"/>
  <c r="F7287" i="8"/>
  <c r="F7286" i="8"/>
  <c r="F7285" i="8"/>
  <c r="F7284" i="8"/>
  <c r="F7283" i="8"/>
  <c r="F7282" i="8"/>
  <c r="F7281" i="8"/>
  <c r="F7280" i="8"/>
  <c r="F7279" i="8"/>
  <c r="F7278" i="8"/>
  <c r="F7277" i="8"/>
  <c r="F7276" i="8"/>
  <c r="F7275" i="8"/>
  <c r="F7274" i="8"/>
  <c r="F7273" i="8"/>
  <c r="F7272" i="8"/>
  <c r="F7271" i="8"/>
  <c r="F7270" i="8"/>
  <c r="F7269" i="8"/>
  <c r="F7268" i="8"/>
  <c r="F7267" i="8"/>
  <c r="F7266" i="8"/>
  <c r="F7265" i="8"/>
  <c r="F7264" i="8"/>
  <c r="F7263" i="8"/>
  <c r="F7262" i="8"/>
  <c r="F7261" i="8"/>
  <c r="F7260" i="8"/>
  <c r="F7259" i="8"/>
  <c r="F7258" i="8"/>
  <c r="F7257" i="8"/>
  <c r="F7256" i="8"/>
  <c r="F7255" i="8"/>
  <c r="F7254" i="8"/>
  <c r="F7253" i="8"/>
  <c r="F7252" i="8"/>
  <c r="F7251" i="8"/>
  <c r="F7250" i="8"/>
  <c r="F7249" i="8"/>
  <c r="F7248" i="8"/>
  <c r="F7247" i="8"/>
  <c r="F7246" i="8"/>
  <c r="F7245" i="8"/>
  <c r="F7244" i="8"/>
  <c r="F7243" i="8"/>
  <c r="F7242" i="8"/>
  <c r="F7241" i="8"/>
  <c r="F7240" i="8"/>
  <c r="F7239" i="8"/>
  <c r="F7238" i="8"/>
  <c r="F7237" i="8"/>
  <c r="F7236" i="8"/>
  <c r="F7235" i="8"/>
  <c r="F7234" i="8"/>
  <c r="F7233" i="8"/>
  <c r="F7232" i="8"/>
  <c r="F7231" i="8"/>
  <c r="F7230" i="8"/>
  <c r="F7229" i="8"/>
  <c r="F7228" i="8"/>
  <c r="F7227" i="8"/>
  <c r="F7226" i="8"/>
  <c r="F7225" i="8"/>
  <c r="F7224" i="8"/>
  <c r="F7223" i="8"/>
  <c r="F7222" i="8"/>
  <c r="F7221" i="8"/>
  <c r="F7220" i="8"/>
  <c r="F7219" i="8"/>
  <c r="F7218" i="8"/>
  <c r="F7217" i="8"/>
  <c r="F7216" i="8"/>
  <c r="F7215" i="8"/>
  <c r="F7214" i="8"/>
  <c r="F7213" i="8"/>
  <c r="F7212" i="8"/>
  <c r="F7211" i="8"/>
  <c r="F7210" i="8"/>
  <c r="F7209" i="8"/>
  <c r="F7208" i="8"/>
  <c r="F7207" i="8"/>
  <c r="F7206" i="8"/>
  <c r="F7205" i="8"/>
  <c r="F7204" i="8"/>
  <c r="F7203" i="8"/>
  <c r="F7202" i="8"/>
  <c r="F7201" i="8"/>
  <c r="F7200" i="8"/>
  <c r="F7199" i="8"/>
  <c r="F7198" i="8"/>
  <c r="F7197" i="8"/>
  <c r="F7196" i="8"/>
  <c r="F7195" i="8"/>
  <c r="F7194" i="8"/>
  <c r="F7193" i="8"/>
  <c r="F7192" i="8"/>
  <c r="F7191" i="8"/>
  <c r="F7190" i="8"/>
  <c r="F7189" i="8"/>
  <c r="F7188" i="8"/>
  <c r="F7187" i="8"/>
  <c r="F7186" i="8"/>
  <c r="F7185" i="8"/>
  <c r="F7184" i="8"/>
  <c r="F7183" i="8"/>
  <c r="F7182" i="8"/>
  <c r="F7181" i="8"/>
  <c r="F7180" i="8"/>
  <c r="F7179" i="8"/>
  <c r="F7178" i="8"/>
  <c r="F7177" i="8"/>
  <c r="F7176" i="8"/>
  <c r="F7175" i="8"/>
  <c r="F7174" i="8"/>
  <c r="F7173" i="8"/>
  <c r="F7172" i="8"/>
  <c r="F7171" i="8"/>
  <c r="F7170" i="8"/>
  <c r="F7169" i="8"/>
  <c r="F7168" i="8"/>
  <c r="F7167" i="8"/>
  <c r="F7166" i="8"/>
  <c r="F7165" i="8"/>
  <c r="F7164" i="8"/>
  <c r="F7163" i="8"/>
  <c r="F7162" i="8"/>
  <c r="F7161" i="8"/>
  <c r="F7160" i="8"/>
  <c r="F7159" i="8"/>
  <c r="F7158" i="8"/>
  <c r="F7157" i="8"/>
  <c r="F7156" i="8"/>
  <c r="F7155" i="8"/>
  <c r="F7154" i="8"/>
  <c r="F7153" i="8"/>
  <c r="F7152" i="8"/>
  <c r="F7151" i="8"/>
  <c r="F7150" i="8"/>
  <c r="F7149" i="8"/>
  <c r="F7148" i="8"/>
  <c r="F7147" i="8"/>
  <c r="F7146" i="8"/>
  <c r="F7145" i="8"/>
  <c r="F7144" i="8"/>
  <c r="F7143" i="8"/>
  <c r="F7142" i="8"/>
  <c r="F7141" i="8"/>
  <c r="F7140" i="8"/>
  <c r="F7139" i="8"/>
  <c r="E13382" i="8"/>
  <c r="C13382" i="8"/>
  <c r="E13381" i="8"/>
  <c r="C13381" i="8"/>
  <c r="E13380" i="8"/>
  <c r="C13380" i="8"/>
  <c r="E13379" i="8"/>
  <c r="C13379" i="8"/>
  <c r="E13378" i="8"/>
  <c r="C13378" i="8"/>
  <c r="E13377" i="8"/>
  <c r="C13377" i="8"/>
  <c r="E13376" i="8"/>
  <c r="C13376" i="8"/>
  <c r="E13375" i="8"/>
  <c r="C13375" i="8"/>
  <c r="E13374" i="8"/>
  <c r="C13374" i="8"/>
  <c r="E13373" i="8"/>
  <c r="C13373" i="8"/>
  <c r="E13372" i="8"/>
  <c r="C13372" i="8"/>
  <c r="E13371" i="8"/>
  <c r="C13371" i="8"/>
  <c r="E13370" i="8"/>
  <c r="C13370" i="8"/>
  <c r="E13369" i="8"/>
  <c r="C13369" i="8"/>
  <c r="E13368" i="8"/>
  <c r="C13368" i="8"/>
  <c r="E13367" i="8"/>
  <c r="C13367" i="8"/>
  <c r="E13366" i="8"/>
  <c r="C13366" i="8"/>
  <c r="E13365" i="8"/>
  <c r="C13365" i="8"/>
  <c r="E13364" i="8"/>
  <c r="C13364" i="8"/>
  <c r="E13363" i="8"/>
  <c r="C13363" i="8"/>
  <c r="E13362" i="8"/>
  <c r="C13362" i="8"/>
  <c r="E13361" i="8"/>
  <c r="C13361" i="8"/>
  <c r="E13360" i="8"/>
  <c r="C13360" i="8"/>
  <c r="E13359" i="8"/>
  <c r="C13359" i="8"/>
  <c r="E13358" i="8"/>
  <c r="C13358" i="8"/>
  <c r="E13357" i="8"/>
  <c r="C13357" i="8"/>
  <c r="E13356" i="8"/>
  <c r="C13356" i="8"/>
  <c r="E13355" i="8"/>
  <c r="C13355" i="8"/>
  <c r="E13354" i="8"/>
  <c r="C13354" i="8"/>
  <c r="E13353" i="8"/>
  <c r="C13353" i="8"/>
  <c r="E13352" i="8"/>
  <c r="C13352" i="8"/>
  <c r="E13351" i="8"/>
  <c r="C13351" i="8"/>
  <c r="E13350" i="8"/>
  <c r="C13350" i="8"/>
  <c r="E13349" i="8"/>
  <c r="C13349" i="8"/>
  <c r="E13348" i="8"/>
  <c r="C13348" i="8"/>
  <c r="E13347" i="8"/>
  <c r="C13347" i="8"/>
  <c r="E13346" i="8"/>
  <c r="C13346" i="8"/>
  <c r="E13345" i="8"/>
  <c r="C13345" i="8"/>
  <c r="E13344" i="8"/>
  <c r="C13344" i="8"/>
  <c r="E13343" i="8"/>
  <c r="C13343" i="8"/>
  <c r="E13342" i="8"/>
  <c r="C13342" i="8"/>
  <c r="E13341" i="8"/>
  <c r="C13341" i="8"/>
  <c r="E13340" i="8"/>
  <c r="C13340" i="8"/>
  <c r="E13339" i="8"/>
  <c r="C13339" i="8"/>
  <c r="E13338" i="8"/>
  <c r="C13338" i="8"/>
  <c r="E13337" i="8"/>
  <c r="C13337" i="8"/>
  <c r="E13336" i="8"/>
  <c r="C13336" i="8"/>
  <c r="E13335" i="8"/>
  <c r="C13335" i="8"/>
  <c r="E13334" i="8"/>
  <c r="C13334" i="8"/>
  <c r="E13333" i="8"/>
  <c r="C13333" i="8"/>
  <c r="E13332" i="8"/>
  <c r="C13332" i="8"/>
  <c r="E13331" i="8"/>
  <c r="C13331" i="8"/>
  <c r="E13330" i="8"/>
  <c r="C13330" i="8"/>
  <c r="E13329" i="8"/>
  <c r="C13329" i="8"/>
  <c r="E13328" i="8"/>
  <c r="C13328" i="8"/>
  <c r="E13327" i="8"/>
  <c r="C13327" i="8"/>
  <c r="E13326" i="8"/>
  <c r="C13326" i="8"/>
  <c r="E13325" i="8"/>
  <c r="C13325" i="8"/>
  <c r="E13324" i="8"/>
  <c r="C13324" i="8"/>
  <c r="E13323" i="8"/>
  <c r="C13323" i="8"/>
  <c r="E13322" i="8"/>
  <c r="C13322" i="8"/>
  <c r="E13321" i="8"/>
  <c r="C13321" i="8"/>
  <c r="E13320" i="8"/>
  <c r="C13320" i="8"/>
  <c r="E13319" i="8"/>
  <c r="C13319" i="8"/>
  <c r="E13318" i="8"/>
  <c r="C13318" i="8"/>
  <c r="E13317" i="8"/>
  <c r="C13317" i="8"/>
  <c r="E13316" i="8"/>
  <c r="C13316" i="8"/>
  <c r="E13315" i="8"/>
  <c r="C13315" i="8"/>
  <c r="E13314" i="8"/>
  <c r="C13314" i="8"/>
  <c r="E13313" i="8"/>
  <c r="C13313" i="8"/>
  <c r="E13312" i="8"/>
  <c r="C13312" i="8"/>
  <c r="E13311" i="8"/>
  <c r="C13311" i="8"/>
  <c r="E13310" i="8"/>
  <c r="C13310" i="8"/>
  <c r="E13309" i="8"/>
  <c r="C13309" i="8"/>
  <c r="E13308" i="8"/>
  <c r="C13308" i="8"/>
  <c r="E13307" i="8"/>
  <c r="C13307" i="8"/>
  <c r="E13306" i="8"/>
  <c r="C13306" i="8"/>
  <c r="E13305" i="8"/>
  <c r="C13305" i="8"/>
  <c r="E13304" i="8"/>
  <c r="C13304" i="8"/>
  <c r="E13303" i="8"/>
  <c r="C13303" i="8"/>
  <c r="E13302" i="8"/>
  <c r="C13302" i="8"/>
  <c r="E13301" i="8"/>
  <c r="C13301" i="8"/>
  <c r="E13300" i="8"/>
  <c r="C13300" i="8"/>
  <c r="E13299" i="8"/>
  <c r="C13299" i="8"/>
  <c r="E13298" i="8"/>
  <c r="C13298" i="8"/>
  <c r="E13297" i="8"/>
  <c r="C13297" i="8"/>
  <c r="E13296" i="8"/>
  <c r="C13296" i="8"/>
  <c r="E13295" i="8"/>
  <c r="C13295" i="8"/>
  <c r="E13294" i="8"/>
  <c r="C13294" i="8"/>
  <c r="E13293" i="8"/>
  <c r="C13293" i="8"/>
  <c r="E13292" i="8"/>
  <c r="C13292" i="8"/>
  <c r="E13291" i="8"/>
  <c r="C13291" i="8"/>
  <c r="E13290" i="8"/>
  <c r="C13290" i="8"/>
  <c r="E13289" i="8"/>
  <c r="C13289" i="8"/>
  <c r="E13288" i="8"/>
  <c r="C13288" i="8"/>
  <c r="E13287" i="8"/>
  <c r="C13287" i="8"/>
  <c r="E13286" i="8"/>
  <c r="C13286" i="8"/>
  <c r="E13285" i="8"/>
  <c r="C13285" i="8"/>
  <c r="E13284" i="8"/>
  <c r="C13284" i="8"/>
  <c r="E13283" i="8"/>
  <c r="C13283" i="8"/>
  <c r="E13282" i="8"/>
  <c r="C13282" i="8"/>
  <c r="E13281" i="8"/>
  <c r="C13281" i="8"/>
  <c r="E13280" i="8"/>
  <c r="C13280" i="8"/>
  <c r="E13279" i="8"/>
  <c r="C13279" i="8"/>
  <c r="E13278" i="8"/>
  <c r="C13278" i="8"/>
  <c r="E13277" i="8"/>
  <c r="C13277" i="8"/>
  <c r="E13276" i="8"/>
  <c r="C13276" i="8"/>
  <c r="E13275" i="8"/>
  <c r="C13275" i="8"/>
  <c r="E13274" i="8"/>
  <c r="C13274" i="8"/>
  <c r="E13273" i="8"/>
  <c r="C13273" i="8"/>
  <c r="E13272" i="8"/>
  <c r="C13272" i="8"/>
  <c r="E13271" i="8"/>
  <c r="C13271" i="8"/>
  <c r="E13270" i="8"/>
  <c r="C13270" i="8"/>
  <c r="E13269" i="8"/>
  <c r="C13269" i="8"/>
  <c r="E13268" i="8"/>
  <c r="C13268" i="8"/>
  <c r="E13267" i="8"/>
  <c r="C13267" i="8"/>
  <c r="E13266" i="8"/>
  <c r="C13266" i="8"/>
  <c r="E13265" i="8"/>
  <c r="C13265" i="8"/>
  <c r="E13264" i="8"/>
  <c r="C13264" i="8"/>
  <c r="E13263" i="8"/>
  <c r="C13263" i="8"/>
  <c r="E13262" i="8"/>
  <c r="C13262" i="8"/>
  <c r="E13261" i="8"/>
  <c r="C13261" i="8"/>
  <c r="E13260" i="8"/>
  <c r="C13260" i="8"/>
  <c r="E13259" i="8"/>
  <c r="C13259" i="8"/>
  <c r="E13258" i="8"/>
  <c r="C13258" i="8"/>
  <c r="E13257" i="8"/>
  <c r="C13257" i="8"/>
  <c r="E13256" i="8"/>
  <c r="C13256" i="8"/>
  <c r="E13255" i="8"/>
  <c r="C13255" i="8"/>
  <c r="E13254" i="8"/>
  <c r="C13254" i="8"/>
  <c r="E13253" i="8"/>
  <c r="C13253" i="8"/>
  <c r="E13252" i="8"/>
  <c r="C13252" i="8"/>
  <c r="E13251" i="8"/>
  <c r="C13251" i="8"/>
  <c r="E13250" i="8"/>
  <c r="C13250" i="8"/>
  <c r="E13249" i="8"/>
  <c r="C13249" i="8"/>
  <c r="E13248" i="8"/>
  <c r="C13248" i="8"/>
  <c r="E13247" i="8"/>
  <c r="C13247" i="8"/>
  <c r="E13246" i="8"/>
  <c r="C13246" i="8"/>
  <c r="E13245" i="8"/>
  <c r="C13245" i="8"/>
  <c r="E13244" i="8"/>
  <c r="C13244" i="8"/>
  <c r="E13243" i="8"/>
  <c r="C13243" i="8"/>
  <c r="E13242" i="8"/>
  <c r="C13242" i="8"/>
  <c r="E13241" i="8"/>
  <c r="C13241" i="8"/>
  <c r="E13240" i="8"/>
  <c r="C13240" i="8"/>
  <c r="E13239" i="8"/>
  <c r="C13239" i="8"/>
  <c r="E13238" i="8"/>
  <c r="C13238" i="8"/>
  <c r="E13237" i="8"/>
  <c r="C13237" i="8"/>
  <c r="E13236" i="8"/>
  <c r="C13236" i="8"/>
  <c r="E13235" i="8"/>
  <c r="C13235" i="8"/>
  <c r="E13234" i="8"/>
  <c r="C13234" i="8"/>
  <c r="E13233" i="8"/>
  <c r="C13233" i="8"/>
  <c r="E13232" i="8"/>
  <c r="C13232" i="8"/>
  <c r="E13231" i="8"/>
  <c r="C13231" i="8"/>
  <c r="E13230" i="8"/>
  <c r="C13230" i="8"/>
  <c r="E13229" i="8"/>
  <c r="C13229" i="8"/>
  <c r="E13228" i="8"/>
  <c r="C13228" i="8"/>
  <c r="E13227" i="8"/>
  <c r="C13227" i="8"/>
  <c r="E13226" i="8"/>
  <c r="C13226" i="8"/>
  <c r="E13225" i="8"/>
  <c r="C13225" i="8"/>
  <c r="E13224" i="8"/>
  <c r="C13224" i="8"/>
  <c r="E13223" i="8"/>
  <c r="C13223" i="8"/>
  <c r="E13222" i="8"/>
  <c r="C13222" i="8"/>
  <c r="E13221" i="8"/>
  <c r="C13221" i="8"/>
  <c r="E13220" i="8"/>
  <c r="C13220" i="8"/>
  <c r="E13219" i="8"/>
  <c r="C13219" i="8"/>
  <c r="E13218" i="8"/>
  <c r="C13218" i="8"/>
  <c r="E13217" i="8"/>
  <c r="C13217" i="8"/>
  <c r="E13216" i="8"/>
  <c r="C13216" i="8"/>
  <c r="E13215" i="8"/>
  <c r="C13215" i="8"/>
  <c r="E13214" i="8"/>
  <c r="C13214" i="8"/>
  <c r="E13213" i="8"/>
  <c r="C13213" i="8"/>
  <c r="E13212" i="8"/>
  <c r="C13212" i="8"/>
  <c r="E13211" i="8"/>
  <c r="C13211" i="8"/>
  <c r="E13210" i="8"/>
  <c r="C13210" i="8"/>
  <c r="E13209" i="8"/>
  <c r="C13209" i="8"/>
  <c r="E13208" i="8"/>
  <c r="C13208" i="8"/>
  <c r="E13207" i="8"/>
  <c r="C13207" i="8"/>
  <c r="E13206" i="8"/>
  <c r="C13206" i="8"/>
  <c r="E13205" i="8"/>
  <c r="C13205" i="8"/>
  <c r="E13204" i="8"/>
  <c r="C13204" i="8"/>
  <c r="E13203" i="8"/>
  <c r="C13203" i="8"/>
  <c r="E13202" i="8"/>
  <c r="C13202" i="8"/>
  <c r="E13201" i="8"/>
  <c r="C13201" i="8"/>
  <c r="E13200" i="8"/>
  <c r="C13200" i="8"/>
  <c r="E13199" i="8"/>
  <c r="C13199" i="8"/>
  <c r="E13198" i="8"/>
  <c r="C13198" i="8"/>
  <c r="E13197" i="8"/>
  <c r="C13197" i="8"/>
  <c r="E13196" i="8"/>
  <c r="C13196" i="8"/>
  <c r="E13195" i="8"/>
  <c r="C13195" i="8"/>
  <c r="E13194" i="8"/>
  <c r="C13194" i="8"/>
  <c r="E13193" i="8"/>
  <c r="C13193" i="8"/>
  <c r="E13192" i="8"/>
  <c r="C13192" i="8"/>
  <c r="E13191" i="8"/>
  <c r="C13191" i="8"/>
  <c r="E13190" i="8"/>
  <c r="C13190" i="8"/>
  <c r="E13189" i="8"/>
  <c r="C13189" i="8"/>
  <c r="E13188" i="8"/>
  <c r="C13188" i="8"/>
  <c r="E13187" i="8"/>
  <c r="C13187" i="8"/>
  <c r="E13186" i="8"/>
  <c r="C13186" i="8"/>
  <c r="E13185" i="8"/>
  <c r="C13185" i="8"/>
  <c r="E13184" i="8"/>
  <c r="C13184" i="8"/>
  <c r="E13183" i="8"/>
  <c r="C13183" i="8"/>
  <c r="E13182" i="8"/>
  <c r="C13182" i="8"/>
  <c r="E13181" i="8"/>
  <c r="C13181" i="8"/>
  <c r="E13180" i="8"/>
  <c r="C13180" i="8"/>
  <c r="E13179" i="8"/>
  <c r="C13179" i="8"/>
  <c r="E13178" i="8"/>
  <c r="C13178" i="8"/>
  <c r="E13177" i="8"/>
  <c r="C13177" i="8"/>
  <c r="E13176" i="8"/>
  <c r="C13176" i="8"/>
  <c r="E13175" i="8"/>
  <c r="C13175" i="8"/>
  <c r="E13174" i="8"/>
  <c r="C13174" i="8"/>
  <c r="E13173" i="8"/>
  <c r="C13173" i="8"/>
  <c r="E13172" i="8"/>
  <c r="C13172" i="8"/>
  <c r="E13171" i="8"/>
  <c r="C13171" i="8"/>
  <c r="E13170" i="8"/>
  <c r="C13170" i="8"/>
  <c r="E13169" i="8"/>
  <c r="C13169" i="8"/>
  <c r="E13168" i="8"/>
  <c r="C13168" i="8"/>
  <c r="E13167" i="8"/>
  <c r="C13167" i="8"/>
  <c r="E13166" i="8"/>
  <c r="C13166" i="8"/>
  <c r="E13165" i="8"/>
  <c r="C13165" i="8"/>
  <c r="E13164" i="8"/>
  <c r="C13164" i="8"/>
  <c r="E13163" i="8"/>
  <c r="C13163" i="8"/>
  <c r="E13162" i="8"/>
  <c r="C13162" i="8"/>
  <c r="E13161" i="8"/>
  <c r="C13161" i="8"/>
  <c r="E13160" i="8"/>
  <c r="C13160" i="8"/>
  <c r="C13159" i="8"/>
  <c r="C13158" i="8"/>
  <c r="C13157" i="8"/>
  <c r="C13156" i="8"/>
  <c r="C13155" i="8"/>
  <c r="C13154" i="8"/>
  <c r="C13153" i="8"/>
  <c r="C13152" i="8"/>
  <c r="C13151" i="8"/>
  <c r="C13150" i="8"/>
  <c r="C13149" i="8"/>
  <c r="C13148" i="8"/>
  <c r="C13147" i="8"/>
  <c r="C13146" i="8"/>
  <c r="C13145" i="8"/>
  <c r="C13144" i="8"/>
  <c r="C13143" i="8"/>
  <c r="C13142" i="8"/>
  <c r="C13141" i="8"/>
  <c r="C13140" i="8"/>
  <c r="C13139" i="8"/>
  <c r="C13138" i="8"/>
  <c r="C13137" i="8"/>
  <c r="C13136" i="8"/>
  <c r="C13135" i="8"/>
  <c r="C13134" i="8"/>
  <c r="C13133" i="8"/>
  <c r="C13132" i="8"/>
  <c r="C13131" i="8"/>
  <c r="C13130" i="8"/>
  <c r="C13129" i="8"/>
  <c r="C13128" i="8"/>
  <c r="C13127" i="8"/>
  <c r="C13126" i="8"/>
  <c r="C13125" i="8"/>
  <c r="C13124" i="8"/>
  <c r="C13123" i="8"/>
  <c r="C13122" i="8"/>
  <c r="C13121" i="8"/>
  <c r="C13120" i="8"/>
  <c r="C13119" i="8"/>
  <c r="C13118" i="8"/>
  <c r="C13117" i="8"/>
  <c r="C13116" i="8"/>
  <c r="C13115" i="8"/>
  <c r="C13114" i="8"/>
  <c r="C13113" i="8"/>
  <c r="C13112" i="8"/>
  <c r="C13111" i="8"/>
  <c r="C13110" i="8"/>
  <c r="C13109" i="8"/>
  <c r="C13108" i="8"/>
  <c r="C13107" i="8"/>
  <c r="C13106" i="8"/>
  <c r="C13105" i="8"/>
  <c r="C13104" i="8"/>
  <c r="C13103" i="8"/>
  <c r="C13102" i="8"/>
  <c r="C13101" i="8"/>
  <c r="C13100" i="8"/>
  <c r="C13099" i="8"/>
  <c r="C13098" i="8"/>
  <c r="C13097" i="8"/>
  <c r="C13096" i="8"/>
  <c r="C13095" i="8"/>
  <c r="C13094" i="8"/>
  <c r="C13093" i="8"/>
  <c r="C13092" i="8"/>
  <c r="C13091" i="8"/>
  <c r="C13090" i="8"/>
  <c r="C13089" i="8"/>
  <c r="C13088" i="8"/>
  <c r="C13087" i="8"/>
  <c r="C13086" i="8"/>
  <c r="C13085" i="8"/>
  <c r="C13084" i="8"/>
  <c r="C13083" i="8"/>
  <c r="C13082" i="8"/>
  <c r="C13081" i="8"/>
  <c r="C13080" i="8"/>
  <c r="C13079" i="8"/>
  <c r="C13078" i="8"/>
  <c r="C13077" i="8"/>
  <c r="C13076" i="8"/>
  <c r="C13075" i="8"/>
  <c r="C13074" i="8"/>
  <c r="C13073" i="8"/>
  <c r="C13072" i="8"/>
  <c r="C13071" i="8"/>
  <c r="C13070" i="8"/>
  <c r="C13069" i="8"/>
  <c r="C13068" i="8"/>
  <c r="C13067" i="8"/>
  <c r="C13066" i="8"/>
  <c r="C13065" i="8"/>
  <c r="C13064" i="8"/>
  <c r="C13063" i="8"/>
  <c r="C13062" i="8"/>
  <c r="C13061" i="8"/>
  <c r="C13060" i="8"/>
  <c r="C13059" i="8"/>
  <c r="C13058" i="8"/>
  <c r="C13057" i="8"/>
  <c r="C13056" i="8"/>
  <c r="C13055" i="8"/>
  <c r="C13054" i="8"/>
  <c r="C13053" i="8"/>
  <c r="C13052" i="8"/>
  <c r="C13051" i="8"/>
  <c r="C13050" i="8"/>
  <c r="C13049" i="8"/>
  <c r="C13048" i="8"/>
  <c r="C13047" i="8"/>
  <c r="C13046" i="8"/>
  <c r="C13045" i="8"/>
  <c r="C13044" i="8"/>
  <c r="C13043" i="8"/>
  <c r="C13042" i="8"/>
  <c r="C13041" i="8"/>
  <c r="C13040" i="8"/>
  <c r="C13039" i="8"/>
  <c r="C13038" i="8"/>
  <c r="C13037" i="8"/>
  <c r="C13036" i="8"/>
  <c r="C13035" i="8"/>
  <c r="C13034" i="8"/>
  <c r="C13033" i="8"/>
  <c r="C13032" i="8"/>
  <c r="C13031" i="8"/>
  <c r="C13030" i="8"/>
  <c r="C13029" i="8"/>
  <c r="C13028" i="8"/>
  <c r="C13027" i="8"/>
  <c r="C13026" i="8"/>
  <c r="C13025" i="8"/>
  <c r="C13024" i="8"/>
  <c r="C13023" i="8"/>
  <c r="C13022" i="8"/>
  <c r="C13021" i="8"/>
  <c r="C13020" i="8"/>
  <c r="C13019" i="8"/>
  <c r="C13018" i="8"/>
  <c r="C13017" i="8"/>
  <c r="C13016" i="8"/>
  <c r="C13015" i="8"/>
  <c r="C13014" i="8"/>
  <c r="C13013" i="8"/>
  <c r="C13012" i="8"/>
  <c r="C13011" i="8"/>
  <c r="C13010" i="8"/>
  <c r="C13009" i="8"/>
  <c r="C13008" i="8"/>
  <c r="C13007" i="8"/>
  <c r="C13006" i="8"/>
  <c r="C13005" i="8"/>
  <c r="C13004" i="8"/>
  <c r="C13003" i="8"/>
  <c r="C13002" i="8"/>
  <c r="C13001" i="8"/>
  <c r="C13000" i="8"/>
  <c r="C12999" i="8"/>
  <c r="C12998" i="8"/>
  <c r="C12997" i="8"/>
  <c r="C12996" i="8"/>
  <c r="C12995" i="8"/>
  <c r="C12994" i="8"/>
  <c r="C12993" i="8"/>
  <c r="C12992" i="8"/>
  <c r="C12991" i="8"/>
  <c r="C12990" i="8"/>
  <c r="C12989" i="8"/>
  <c r="C12988" i="8"/>
  <c r="C12987" i="8"/>
  <c r="C12986" i="8"/>
  <c r="C12985" i="8"/>
  <c r="C12984" i="8"/>
  <c r="C12983" i="8"/>
  <c r="C12982" i="8"/>
  <c r="C12981" i="8"/>
  <c r="C12980" i="8"/>
  <c r="C12979" i="8"/>
  <c r="C12978" i="8"/>
  <c r="C12977" i="8"/>
  <c r="C12976" i="8"/>
  <c r="C12975" i="8"/>
  <c r="C12974" i="8"/>
  <c r="C12973" i="8"/>
  <c r="C12972" i="8"/>
  <c r="C12971" i="8"/>
  <c r="C12970" i="8"/>
  <c r="C12969" i="8"/>
  <c r="C12968" i="8"/>
  <c r="C12967" i="8"/>
  <c r="C12966" i="8"/>
  <c r="C12965" i="8"/>
  <c r="C12964" i="8"/>
  <c r="C12963" i="8"/>
  <c r="C12962" i="8"/>
  <c r="C12961" i="8"/>
  <c r="C12960" i="8"/>
  <c r="C12959" i="8"/>
  <c r="C12958" i="8"/>
  <c r="C12957" i="8"/>
  <c r="C12956" i="8"/>
  <c r="C12955" i="8"/>
  <c r="C12954" i="8"/>
  <c r="C12953" i="8"/>
  <c r="C12952" i="8"/>
  <c r="C12951" i="8"/>
  <c r="C12950" i="8"/>
  <c r="C12949" i="8"/>
  <c r="C12948" i="8"/>
  <c r="C12947" i="8"/>
  <c r="C12946" i="8"/>
  <c r="C12945" i="8"/>
  <c r="C12944" i="8"/>
  <c r="C12943" i="8"/>
  <c r="C12942" i="8"/>
  <c r="C12941" i="8"/>
  <c r="C12940" i="8"/>
  <c r="C12939" i="8"/>
  <c r="C12938" i="8"/>
  <c r="C12937" i="8"/>
  <c r="E13159" i="8"/>
  <c r="E13158" i="8"/>
  <c r="E13157" i="8"/>
  <c r="E13156" i="8"/>
  <c r="E13155" i="8"/>
  <c r="E13154" i="8"/>
  <c r="E13153" i="8"/>
  <c r="E13152" i="8"/>
  <c r="E13151" i="8"/>
  <c r="E13150" i="8"/>
  <c r="E13149" i="8"/>
  <c r="E13148" i="8"/>
  <c r="E13147" i="8"/>
  <c r="E13146" i="8"/>
  <c r="E13145" i="8"/>
  <c r="E13144" i="8"/>
  <c r="E13143" i="8"/>
  <c r="E13142" i="8"/>
  <c r="E13141" i="8"/>
  <c r="E13140" i="8"/>
  <c r="E13139" i="8"/>
  <c r="E13138" i="8"/>
  <c r="E13137" i="8"/>
  <c r="E13136" i="8"/>
  <c r="E13135" i="8"/>
  <c r="E13134" i="8"/>
  <c r="E13133" i="8"/>
  <c r="E13132" i="8"/>
  <c r="E13131" i="8"/>
  <c r="E13130" i="8"/>
  <c r="E13129" i="8"/>
  <c r="E13128" i="8"/>
  <c r="E13127" i="8"/>
  <c r="E13126" i="8"/>
  <c r="E13125" i="8"/>
  <c r="E13124" i="8"/>
  <c r="E13123" i="8"/>
  <c r="E13122" i="8"/>
  <c r="E13121" i="8"/>
  <c r="E13120" i="8"/>
  <c r="E13119" i="8"/>
  <c r="E13118" i="8"/>
  <c r="E13117" i="8"/>
  <c r="E13116" i="8"/>
  <c r="E13115" i="8"/>
  <c r="E13114" i="8"/>
  <c r="E13113" i="8"/>
  <c r="E13112" i="8"/>
  <c r="E13111" i="8"/>
  <c r="E13110" i="8"/>
  <c r="E13109" i="8"/>
  <c r="E13108" i="8"/>
  <c r="E13107" i="8"/>
  <c r="E13106" i="8"/>
  <c r="E13105" i="8"/>
  <c r="E13104" i="8"/>
  <c r="E13103" i="8"/>
  <c r="E13102" i="8"/>
  <c r="E13101" i="8"/>
  <c r="E13100" i="8"/>
  <c r="E13099" i="8"/>
  <c r="E13098" i="8"/>
  <c r="E13097" i="8"/>
  <c r="E13096" i="8"/>
  <c r="E13095" i="8"/>
  <c r="E13094" i="8"/>
  <c r="E13093" i="8"/>
  <c r="E13092" i="8"/>
  <c r="E13091" i="8"/>
  <c r="E13090" i="8"/>
  <c r="E13089" i="8"/>
  <c r="E13088" i="8"/>
  <c r="E13087" i="8"/>
  <c r="E13086" i="8"/>
  <c r="E13085" i="8"/>
  <c r="E13084" i="8"/>
  <c r="E13083" i="8"/>
  <c r="E13082" i="8"/>
  <c r="E13081" i="8"/>
  <c r="E13080" i="8"/>
  <c r="E13079" i="8"/>
  <c r="E13078" i="8"/>
  <c r="E13077" i="8"/>
  <c r="E13076" i="8"/>
  <c r="E13075" i="8"/>
  <c r="E13074" i="8"/>
  <c r="E13073" i="8"/>
  <c r="E13072" i="8"/>
  <c r="E13071" i="8"/>
  <c r="E13070" i="8"/>
  <c r="E13069" i="8"/>
  <c r="E13068" i="8"/>
  <c r="E13067" i="8"/>
  <c r="E13066" i="8"/>
  <c r="E13065" i="8"/>
  <c r="E13064" i="8"/>
  <c r="E13063" i="8"/>
  <c r="E13062" i="8"/>
  <c r="E13061" i="8"/>
  <c r="E13060" i="8"/>
  <c r="E13059" i="8"/>
  <c r="E13058" i="8"/>
  <c r="E13057" i="8"/>
  <c r="E13056" i="8"/>
  <c r="E13055" i="8"/>
  <c r="E13054" i="8"/>
  <c r="E13053" i="8"/>
  <c r="E13052" i="8"/>
  <c r="E13051" i="8"/>
  <c r="E13050" i="8"/>
  <c r="E13049" i="8"/>
  <c r="E13048" i="8"/>
  <c r="E13047" i="8"/>
  <c r="E13046" i="8"/>
  <c r="E13045" i="8"/>
  <c r="E13044" i="8"/>
  <c r="E13043" i="8"/>
  <c r="E13042" i="8"/>
  <c r="E13041" i="8"/>
  <c r="E13040" i="8"/>
  <c r="E13039" i="8"/>
  <c r="E13038" i="8"/>
  <c r="E13037" i="8"/>
  <c r="E13036" i="8"/>
  <c r="E13035" i="8"/>
  <c r="E13034" i="8"/>
  <c r="E13033" i="8"/>
  <c r="E13032" i="8"/>
  <c r="E13031" i="8"/>
  <c r="E13030" i="8"/>
  <c r="E13029" i="8"/>
  <c r="E13028" i="8"/>
  <c r="E13027" i="8"/>
  <c r="E13026" i="8"/>
  <c r="E13025" i="8"/>
  <c r="E13024" i="8"/>
  <c r="E13023" i="8"/>
  <c r="E13022" i="8"/>
  <c r="E13021" i="8"/>
  <c r="E13020" i="8"/>
  <c r="E13019" i="8"/>
  <c r="E13018" i="8"/>
  <c r="E13017" i="8"/>
  <c r="E13016" i="8"/>
  <c r="E13015" i="8"/>
  <c r="E13014" i="8"/>
  <c r="E13013" i="8"/>
  <c r="E13012" i="8"/>
  <c r="E13011" i="8"/>
  <c r="E13010" i="8"/>
  <c r="E13009" i="8"/>
  <c r="E13008" i="8"/>
  <c r="E13007" i="8"/>
  <c r="E13006" i="8"/>
  <c r="E13005" i="8"/>
  <c r="E13004" i="8"/>
  <c r="E13003" i="8"/>
  <c r="E13002" i="8"/>
  <c r="E13001" i="8"/>
  <c r="E13000" i="8"/>
  <c r="E12999" i="8"/>
  <c r="E12998" i="8"/>
  <c r="E12997" i="8"/>
  <c r="E12996" i="8"/>
  <c r="E12995" i="8"/>
  <c r="E12994" i="8"/>
  <c r="E12993" i="8"/>
  <c r="E12992" i="8"/>
  <c r="E12991" i="8"/>
  <c r="E12990" i="8"/>
  <c r="E12989" i="8"/>
  <c r="E12988" i="8"/>
  <c r="E12987" i="8"/>
  <c r="E12986" i="8"/>
  <c r="E12985" i="8"/>
  <c r="E12984" i="8"/>
  <c r="E12983" i="8"/>
  <c r="E12982" i="8"/>
  <c r="E12981" i="8"/>
  <c r="E12980" i="8"/>
  <c r="E12979" i="8"/>
  <c r="E12978" i="8"/>
  <c r="E12977" i="8"/>
  <c r="E12976" i="8"/>
  <c r="E12975" i="8"/>
  <c r="E12974" i="8"/>
  <c r="E12973" i="8"/>
  <c r="E12972" i="8"/>
  <c r="E12971" i="8"/>
  <c r="E12970" i="8"/>
  <c r="E12969" i="8"/>
  <c r="E12968" i="8"/>
  <c r="E12967" i="8"/>
  <c r="E12966" i="8"/>
  <c r="E12965" i="8"/>
  <c r="E12964" i="8"/>
  <c r="E12963" i="8"/>
  <c r="E12962" i="8"/>
  <c r="E12961" i="8"/>
  <c r="E12960" i="8"/>
  <c r="E12959" i="8"/>
  <c r="E12958" i="8"/>
  <c r="E12957" i="8"/>
  <c r="E12956" i="8"/>
  <c r="E12955" i="8"/>
  <c r="E12954" i="8"/>
  <c r="E12953" i="8"/>
  <c r="E12952" i="8"/>
  <c r="E12951" i="8"/>
  <c r="E12950" i="8"/>
  <c r="E12949" i="8"/>
  <c r="E12948" i="8"/>
  <c r="E12947" i="8"/>
  <c r="E12946" i="8"/>
  <c r="E12945" i="8"/>
  <c r="E12944" i="8"/>
  <c r="E12943" i="8"/>
  <c r="E12942" i="8"/>
  <c r="E12941" i="8"/>
  <c r="E12940" i="8"/>
  <c r="E12939" i="8"/>
  <c r="E12938" i="8"/>
  <c r="E12937" i="8"/>
  <c r="E12936" i="8"/>
  <c r="E12935" i="8"/>
  <c r="E12934" i="8"/>
  <c r="E12933" i="8"/>
  <c r="E12932" i="8"/>
  <c r="E12931" i="8"/>
  <c r="E12930" i="8"/>
  <c r="E12929" i="8"/>
  <c r="E12928" i="8"/>
  <c r="E12927" i="8"/>
  <c r="E12926" i="8"/>
  <c r="E12925" i="8"/>
  <c r="E12924" i="8"/>
  <c r="E12923" i="8"/>
  <c r="E12922" i="8"/>
  <c r="E12921" i="8"/>
  <c r="E12920" i="8"/>
  <c r="E12919" i="8"/>
  <c r="E12918" i="8"/>
  <c r="E12917" i="8"/>
  <c r="E12916" i="8"/>
  <c r="E12915" i="8"/>
  <c r="E12914" i="8"/>
  <c r="E12913" i="8"/>
  <c r="E12912" i="8"/>
  <c r="E12911" i="8"/>
  <c r="E12910" i="8"/>
  <c r="E12909" i="8"/>
  <c r="E12908" i="8"/>
  <c r="E12907" i="8"/>
  <c r="E12906" i="8"/>
  <c r="E12905" i="8"/>
  <c r="E12904" i="8"/>
  <c r="E12903" i="8"/>
  <c r="E12902" i="8"/>
  <c r="E12901" i="8"/>
  <c r="E12900" i="8"/>
  <c r="E12899" i="8"/>
  <c r="E12898" i="8"/>
  <c r="E12897" i="8"/>
  <c r="E12896" i="8"/>
  <c r="E12895" i="8"/>
  <c r="E12894" i="8"/>
  <c r="E12893" i="8"/>
  <c r="E12892" i="8"/>
  <c r="E12891" i="8"/>
  <c r="E12890" i="8"/>
  <c r="E12889" i="8"/>
  <c r="E12888" i="8"/>
  <c r="E12887" i="8"/>
  <c r="E12886" i="8"/>
  <c r="E12885" i="8"/>
  <c r="E12884" i="8"/>
  <c r="E12883" i="8"/>
  <c r="E12882" i="8"/>
  <c r="E12881" i="8"/>
  <c r="E12880" i="8"/>
  <c r="E12879" i="8"/>
  <c r="E12878" i="8"/>
  <c r="E12877" i="8"/>
  <c r="E12876" i="8"/>
  <c r="E12875" i="8"/>
  <c r="E12874" i="8"/>
  <c r="E12873" i="8"/>
  <c r="E12872" i="8"/>
  <c r="E12871" i="8"/>
  <c r="E12870" i="8"/>
  <c r="E12869" i="8"/>
  <c r="E12868" i="8"/>
  <c r="E12867" i="8"/>
  <c r="E12866" i="8"/>
  <c r="E12865" i="8"/>
  <c r="E12864" i="8"/>
  <c r="E12863" i="8"/>
  <c r="E12862" i="8"/>
  <c r="E12861" i="8"/>
  <c r="E12860" i="8"/>
  <c r="E12859" i="8"/>
  <c r="E12858" i="8"/>
  <c r="E12857" i="8"/>
  <c r="E12856" i="8"/>
  <c r="E12855" i="8"/>
  <c r="E12854" i="8"/>
  <c r="E12853" i="8"/>
  <c r="E12852" i="8"/>
  <c r="E12851" i="8"/>
  <c r="E12850" i="8"/>
  <c r="E12849" i="8"/>
  <c r="E12848" i="8"/>
  <c r="E12847" i="8"/>
  <c r="E12846" i="8"/>
  <c r="E12845" i="8"/>
  <c r="E12844" i="8"/>
  <c r="E12843" i="8"/>
  <c r="E12842" i="8"/>
  <c r="E12841" i="8"/>
  <c r="E12840" i="8"/>
  <c r="E12839" i="8"/>
  <c r="E12838" i="8"/>
  <c r="E12837" i="8"/>
  <c r="E12836" i="8"/>
  <c r="E12835" i="8"/>
  <c r="E12834" i="8"/>
  <c r="E12833" i="8"/>
  <c r="E12832" i="8"/>
  <c r="E12831" i="8"/>
  <c r="E12830" i="8"/>
  <c r="E12829" i="8"/>
  <c r="E12828" i="8"/>
  <c r="E12827" i="8"/>
  <c r="E12826" i="8"/>
  <c r="E12825" i="8"/>
  <c r="E12824" i="8"/>
  <c r="E12823" i="8"/>
  <c r="E12822" i="8"/>
  <c r="E12821" i="8"/>
  <c r="E12820" i="8"/>
  <c r="E12819" i="8"/>
  <c r="E12818" i="8"/>
  <c r="E12817" i="8"/>
  <c r="E12816" i="8"/>
  <c r="E12815" i="8"/>
  <c r="E12814" i="8"/>
  <c r="E12813" i="8"/>
  <c r="E12812" i="8"/>
  <c r="E12811" i="8"/>
  <c r="E12810" i="8"/>
  <c r="E12809" i="8"/>
  <c r="E12808" i="8"/>
  <c r="E12807" i="8"/>
  <c r="E12806" i="8"/>
  <c r="E12805" i="8"/>
  <c r="E12804" i="8"/>
  <c r="E12803" i="8"/>
  <c r="E12802" i="8"/>
  <c r="E12801" i="8"/>
  <c r="E12800" i="8"/>
  <c r="E12799" i="8"/>
  <c r="E12798" i="8"/>
  <c r="E12797" i="8"/>
  <c r="E12796" i="8"/>
  <c r="E12795" i="8"/>
  <c r="E12794" i="8"/>
  <c r="E12793" i="8"/>
  <c r="E12792" i="8"/>
  <c r="E12791" i="8"/>
  <c r="E12790" i="8"/>
  <c r="E12789" i="8"/>
  <c r="E12788" i="8"/>
  <c r="E12787" i="8"/>
  <c r="E12786" i="8"/>
  <c r="E12785" i="8"/>
  <c r="E12784" i="8"/>
  <c r="E12783" i="8"/>
  <c r="E12782" i="8"/>
  <c r="E12781" i="8"/>
  <c r="E12780" i="8"/>
  <c r="E12779" i="8"/>
  <c r="E12778" i="8"/>
  <c r="E12777" i="8"/>
  <c r="E12776" i="8"/>
  <c r="E12775" i="8"/>
  <c r="E12774" i="8"/>
  <c r="E12773" i="8"/>
  <c r="E12772" i="8"/>
  <c r="E12771" i="8"/>
  <c r="E12770" i="8"/>
  <c r="E12769" i="8"/>
  <c r="E12768" i="8"/>
  <c r="E12767" i="8"/>
  <c r="E12766" i="8"/>
  <c r="E12765" i="8"/>
  <c r="E12764" i="8"/>
  <c r="E12763" i="8"/>
  <c r="E12762" i="8"/>
  <c r="E12761" i="8"/>
  <c r="E12760" i="8"/>
  <c r="E12759" i="8"/>
  <c r="E12758" i="8"/>
  <c r="E12757" i="8"/>
  <c r="E12756" i="8"/>
  <c r="E12755" i="8"/>
  <c r="E12754" i="8"/>
  <c r="E12753" i="8"/>
  <c r="E12752" i="8"/>
  <c r="E12751" i="8"/>
  <c r="E12750" i="8"/>
  <c r="E12749" i="8"/>
  <c r="E12748" i="8"/>
  <c r="E12747" i="8"/>
  <c r="E12746" i="8"/>
  <c r="E12745" i="8"/>
  <c r="E12744" i="8"/>
  <c r="E12743" i="8"/>
  <c r="E12742" i="8"/>
  <c r="E12741" i="8"/>
  <c r="E12740" i="8"/>
  <c r="E12739" i="8"/>
  <c r="E12738" i="8"/>
  <c r="E12737" i="8"/>
  <c r="E12736" i="8"/>
  <c r="E12735" i="8"/>
  <c r="E12734" i="8"/>
  <c r="E12733" i="8"/>
  <c r="E12732" i="8"/>
  <c r="E12731" i="8"/>
  <c r="E12730" i="8"/>
  <c r="E12729" i="8"/>
  <c r="E12728" i="8"/>
  <c r="E12727" i="8"/>
  <c r="E12726" i="8"/>
  <c r="E12725" i="8"/>
  <c r="E12724" i="8"/>
  <c r="E12723" i="8"/>
  <c r="E12722" i="8"/>
  <c r="E12721" i="8"/>
  <c r="E12720" i="8"/>
  <c r="E12719" i="8"/>
  <c r="E12718" i="8"/>
  <c r="E12717" i="8"/>
  <c r="E12716" i="8"/>
  <c r="E12715" i="8"/>
  <c r="E12714" i="8"/>
  <c r="E12713" i="8"/>
  <c r="E12712" i="8"/>
  <c r="E12711" i="8"/>
  <c r="E12710" i="8"/>
  <c r="E12709" i="8"/>
  <c r="E12708" i="8"/>
  <c r="E12707" i="8"/>
  <c r="E12706" i="8"/>
  <c r="E12705" i="8"/>
  <c r="E12704" i="8"/>
  <c r="E12703" i="8"/>
  <c r="E12702" i="8"/>
  <c r="E12701" i="8"/>
  <c r="E12700" i="8"/>
  <c r="E12699" i="8"/>
  <c r="E12698" i="8"/>
  <c r="E12697" i="8"/>
  <c r="E12696" i="8"/>
  <c r="E12695" i="8"/>
  <c r="E12694" i="8"/>
  <c r="E12693" i="8"/>
  <c r="E12692" i="8"/>
  <c r="E12691" i="8"/>
  <c r="E12690" i="8"/>
  <c r="E12689" i="8"/>
  <c r="E12688" i="8"/>
  <c r="E12687" i="8"/>
  <c r="E12686" i="8"/>
  <c r="E12685" i="8"/>
  <c r="E12684" i="8"/>
  <c r="E12683" i="8"/>
  <c r="E12682" i="8"/>
  <c r="E12681" i="8"/>
  <c r="E12680" i="8"/>
  <c r="E12679" i="8"/>
  <c r="E12678" i="8"/>
  <c r="E12677" i="8"/>
  <c r="E12676" i="8"/>
  <c r="E12675" i="8"/>
  <c r="E12674" i="8"/>
  <c r="E12673" i="8"/>
  <c r="E12672" i="8"/>
  <c r="E12671" i="8"/>
  <c r="E12670" i="8"/>
  <c r="E12669" i="8"/>
  <c r="E12668" i="8"/>
  <c r="E12667" i="8"/>
  <c r="E12666" i="8"/>
  <c r="E12665" i="8"/>
  <c r="E12664" i="8"/>
  <c r="E12663" i="8"/>
  <c r="E12662" i="8"/>
  <c r="E12661" i="8"/>
  <c r="E12660" i="8"/>
  <c r="E12659" i="8"/>
  <c r="E12658" i="8"/>
  <c r="E12657" i="8"/>
  <c r="E12656" i="8"/>
  <c r="E12655" i="8"/>
  <c r="E12654" i="8"/>
  <c r="E12653" i="8"/>
  <c r="E12652" i="8"/>
  <c r="E12651" i="8"/>
  <c r="E12650" i="8"/>
  <c r="E12649" i="8"/>
  <c r="E12648" i="8"/>
  <c r="E12647" i="8"/>
  <c r="E12646" i="8"/>
  <c r="E12645" i="8"/>
  <c r="E12644" i="8"/>
  <c r="E12643" i="8"/>
  <c r="E12642" i="8"/>
  <c r="E12641" i="8"/>
  <c r="E12640" i="8"/>
  <c r="E12639" i="8"/>
  <c r="E12638" i="8"/>
  <c r="E12637" i="8"/>
  <c r="E12636" i="8"/>
  <c r="E12635" i="8"/>
  <c r="E12634" i="8"/>
  <c r="E12633" i="8"/>
  <c r="E12632" i="8"/>
  <c r="E12631" i="8"/>
  <c r="E12630" i="8"/>
  <c r="E12629" i="8"/>
  <c r="E12628" i="8"/>
  <c r="E12627" i="8"/>
  <c r="E12626" i="8"/>
  <c r="E12625" i="8"/>
  <c r="E12624" i="8"/>
  <c r="E12623" i="8"/>
  <c r="E12622" i="8"/>
  <c r="E12621" i="8"/>
  <c r="E12620" i="8"/>
  <c r="E12619" i="8"/>
  <c r="E12618" i="8"/>
  <c r="E12617" i="8"/>
  <c r="E12616" i="8"/>
  <c r="E12615" i="8"/>
  <c r="E12614" i="8"/>
  <c r="E12613" i="8"/>
  <c r="E12612" i="8"/>
  <c r="E12611" i="8"/>
  <c r="E12610" i="8"/>
  <c r="E12609" i="8"/>
  <c r="E12608" i="8"/>
  <c r="E12607" i="8"/>
  <c r="E12606" i="8"/>
  <c r="E12605" i="8"/>
  <c r="E12604" i="8"/>
  <c r="E12603" i="8"/>
  <c r="E12602" i="8"/>
  <c r="E12601" i="8"/>
  <c r="E12600" i="8"/>
  <c r="E12599" i="8"/>
  <c r="E12598" i="8"/>
  <c r="E12597" i="8"/>
  <c r="E12596" i="8"/>
  <c r="E12595" i="8"/>
  <c r="E12594" i="8"/>
  <c r="E12593" i="8"/>
  <c r="E12592" i="8"/>
  <c r="E12591" i="8"/>
  <c r="E12590" i="8"/>
  <c r="E12589" i="8"/>
  <c r="E12588" i="8"/>
  <c r="E12587" i="8"/>
  <c r="E12586" i="8"/>
  <c r="E12585" i="8"/>
  <c r="E12584" i="8"/>
  <c r="E12583" i="8"/>
  <c r="E12582" i="8"/>
  <c r="E12581" i="8"/>
  <c r="E12580" i="8"/>
  <c r="E12579" i="8"/>
  <c r="E12578" i="8"/>
  <c r="E12577" i="8"/>
  <c r="E12576" i="8"/>
  <c r="E12575" i="8"/>
  <c r="E12574" i="8"/>
  <c r="E12573" i="8"/>
  <c r="E12572" i="8"/>
  <c r="E12571" i="8"/>
  <c r="E12570" i="8"/>
  <c r="E12569" i="8"/>
  <c r="E12568" i="8"/>
  <c r="E12567" i="8"/>
  <c r="E12566" i="8"/>
  <c r="E12565" i="8"/>
  <c r="E12564" i="8"/>
  <c r="E12563" i="8"/>
  <c r="E12562" i="8"/>
  <c r="E12561" i="8"/>
  <c r="E12560" i="8"/>
  <c r="E12559" i="8"/>
  <c r="E12558" i="8"/>
  <c r="E12557" i="8"/>
  <c r="E12556" i="8"/>
  <c r="E12555" i="8"/>
  <c r="E12554" i="8"/>
  <c r="E12553" i="8"/>
  <c r="E12552" i="8"/>
  <c r="E12551" i="8"/>
  <c r="E12550" i="8"/>
  <c r="E12549" i="8"/>
  <c r="E12548" i="8"/>
  <c r="E12547" i="8"/>
  <c r="E12546" i="8"/>
  <c r="E12545" i="8"/>
  <c r="E12544" i="8"/>
  <c r="E12543" i="8"/>
  <c r="E12542" i="8"/>
  <c r="E12541" i="8"/>
  <c r="E12540" i="8"/>
  <c r="E12539" i="8"/>
  <c r="E12538" i="8"/>
  <c r="E12537" i="8"/>
  <c r="E12536" i="8"/>
  <c r="E12535" i="8"/>
  <c r="E12534" i="8"/>
  <c r="E12533" i="8"/>
  <c r="E12532" i="8"/>
  <c r="E12531" i="8"/>
  <c r="E12530" i="8"/>
  <c r="E12529" i="8"/>
  <c r="E12528" i="8"/>
  <c r="E12527" i="8"/>
  <c r="E12526" i="8"/>
  <c r="E12525" i="8"/>
  <c r="E12524" i="8"/>
  <c r="E12523" i="8"/>
  <c r="E12522" i="8"/>
  <c r="E12521" i="8"/>
  <c r="E12520" i="8"/>
  <c r="E12519" i="8"/>
  <c r="E12518" i="8"/>
  <c r="E12517" i="8"/>
  <c r="E12516" i="8"/>
  <c r="E12515" i="8"/>
  <c r="E12514" i="8"/>
  <c r="E12513" i="8"/>
  <c r="E12512" i="8"/>
  <c r="E12511" i="8"/>
  <c r="E12510" i="8"/>
  <c r="E12509" i="8"/>
  <c r="E12508" i="8"/>
  <c r="E12507" i="8"/>
  <c r="E12506" i="8"/>
  <c r="E12505" i="8"/>
  <c r="E12504" i="8"/>
  <c r="E12503" i="8"/>
  <c r="E12502" i="8"/>
  <c r="E12501" i="8"/>
  <c r="E12500" i="8"/>
  <c r="E12499" i="8"/>
  <c r="E12498" i="8"/>
  <c r="E12497" i="8"/>
  <c r="E12496" i="8"/>
  <c r="E12495" i="8"/>
  <c r="E12494" i="8"/>
  <c r="E12493" i="8"/>
  <c r="E12492" i="8"/>
  <c r="E12491" i="8"/>
  <c r="E12490" i="8"/>
  <c r="E12489" i="8"/>
  <c r="E12488" i="8"/>
  <c r="E12487" i="8"/>
  <c r="E12486" i="8"/>
  <c r="E12485" i="8"/>
  <c r="E12484" i="8"/>
  <c r="E12483" i="8"/>
  <c r="E12482" i="8"/>
  <c r="E12481" i="8"/>
  <c r="E12480" i="8"/>
  <c r="E12479" i="8"/>
  <c r="E12478" i="8"/>
  <c r="E12477" i="8"/>
  <c r="E12476" i="8"/>
  <c r="E12475" i="8"/>
  <c r="E12474" i="8"/>
  <c r="E12473" i="8"/>
  <c r="E12472" i="8"/>
  <c r="E12471" i="8"/>
  <c r="E12470" i="8"/>
  <c r="E12469" i="8"/>
  <c r="E12468" i="8"/>
  <c r="E12467" i="8"/>
  <c r="E12466" i="8"/>
  <c r="E12465" i="8"/>
  <c r="E12464" i="8"/>
  <c r="E12463" i="8"/>
  <c r="E12462" i="8"/>
  <c r="E12461" i="8"/>
  <c r="E12460" i="8"/>
  <c r="E12459" i="8"/>
  <c r="E12458" i="8"/>
  <c r="E12457" i="8"/>
  <c r="E12456" i="8"/>
  <c r="E12455" i="8"/>
  <c r="E12454" i="8"/>
  <c r="E12453" i="8"/>
  <c r="E12452" i="8"/>
  <c r="E12451" i="8"/>
  <c r="E12450" i="8"/>
  <c r="E12449" i="8"/>
  <c r="E12448" i="8"/>
  <c r="E12447" i="8"/>
  <c r="E12446" i="8"/>
  <c r="E12445" i="8"/>
  <c r="E12444" i="8"/>
  <c r="E12443" i="8"/>
  <c r="E12442" i="8"/>
  <c r="E12441" i="8"/>
  <c r="E12440" i="8"/>
  <c r="E12439" i="8"/>
  <c r="E12438" i="8"/>
  <c r="E12437" i="8"/>
  <c r="E12436" i="8"/>
  <c r="E12435" i="8"/>
  <c r="E12434" i="8"/>
  <c r="E12433" i="8"/>
  <c r="E12432" i="8"/>
  <c r="E12431" i="8"/>
  <c r="E12430" i="8"/>
  <c r="E12429" i="8"/>
  <c r="E12428" i="8"/>
  <c r="E12427" i="8"/>
  <c r="E12426" i="8"/>
  <c r="E12425" i="8"/>
  <c r="E12424" i="8"/>
  <c r="E12423" i="8"/>
  <c r="E12422" i="8"/>
  <c r="E12421" i="8"/>
  <c r="E12420" i="8"/>
  <c r="E12419" i="8"/>
  <c r="E12418" i="8"/>
  <c r="E12417" i="8"/>
  <c r="E12416" i="8"/>
  <c r="E12415" i="8"/>
  <c r="E12414" i="8"/>
  <c r="E12413" i="8"/>
  <c r="E12412" i="8"/>
  <c r="E12411" i="8"/>
  <c r="E12410" i="8"/>
  <c r="E12409" i="8"/>
  <c r="E12408" i="8"/>
  <c r="E12407" i="8"/>
  <c r="E12406" i="8"/>
  <c r="E12405" i="8"/>
  <c r="E12404" i="8"/>
  <c r="E12403" i="8"/>
  <c r="E12402" i="8"/>
  <c r="E12401" i="8"/>
  <c r="E12400" i="8"/>
  <c r="E12399" i="8"/>
  <c r="E12398" i="8"/>
  <c r="E12397" i="8"/>
  <c r="E12396" i="8"/>
  <c r="E12395" i="8"/>
  <c r="E12394" i="8"/>
  <c r="E12393" i="8"/>
  <c r="E12392" i="8"/>
  <c r="E12391" i="8"/>
  <c r="E12390" i="8"/>
  <c r="E12389" i="8"/>
  <c r="E12388" i="8"/>
  <c r="E12387" i="8"/>
  <c r="E12386" i="8"/>
  <c r="E12385" i="8"/>
  <c r="E12384" i="8"/>
  <c r="E12383" i="8"/>
  <c r="E12382" i="8"/>
  <c r="E12381" i="8"/>
  <c r="E12380" i="8"/>
  <c r="E12379" i="8"/>
  <c r="E12378" i="8"/>
  <c r="E12377" i="8"/>
  <c r="E12376" i="8"/>
  <c r="E12375" i="8"/>
  <c r="E12374" i="8"/>
  <c r="E12373" i="8"/>
  <c r="E12372" i="8"/>
  <c r="E12371" i="8"/>
  <c r="E12370" i="8"/>
  <c r="E12369" i="8"/>
  <c r="E12368" i="8"/>
  <c r="E12367" i="8"/>
  <c r="E12366" i="8"/>
  <c r="E12365" i="8"/>
  <c r="E12364" i="8"/>
  <c r="E12363" i="8"/>
  <c r="E12362" i="8"/>
  <c r="E12361" i="8"/>
  <c r="E12360" i="8"/>
  <c r="E12359" i="8"/>
  <c r="E12358" i="8"/>
  <c r="E12357" i="8"/>
  <c r="E12356" i="8"/>
  <c r="E12355" i="8"/>
  <c r="E12354" i="8"/>
  <c r="E12353" i="8"/>
  <c r="E12352" i="8"/>
  <c r="E12351" i="8"/>
  <c r="E12350" i="8"/>
  <c r="E12349" i="8"/>
  <c r="E12348" i="8"/>
  <c r="E12347" i="8"/>
  <c r="E12346" i="8"/>
  <c r="E12345" i="8"/>
  <c r="E12344" i="8"/>
  <c r="E12343" i="8"/>
  <c r="E12342" i="8"/>
  <c r="E12341" i="8"/>
  <c r="E12340" i="8"/>
  <c r="E12339" i="8"/>
  <c r="E12338" i="8"/>
  <c r="E12337" i="8"/>
  <c r="E12336" i="8"/>
  <c r="E12335" i="8"/>
  <c r="E12334" i="8"/>
  <c r="E12333" i="8"/>
  <c r="E12332" i="8"/>
  <c r="E12331" i="8"/>
  <c r="E12330" i="8"/>
  <c r="E12329" i="8"/>
  <c r="E12328" i="8"/>
  <c r="E12327" i="8"/>
  <c r="E12326" i="8"/>
  <c r="E12325" i="8"/>
  <c r="E12324" i="8"/>
  <c r="E12323" i="8"/>
  <c r="E12322" i="8"/>
  <c r="E12321" i="8"/>
  <c r="E12320" i="8"/>
  <c r="E12319" i="8"/>
  <c r="E12318" i="8"/>
  <c r="E12317" i="8"/>
  <c r="E12316" i="8"/>
  <c r="E12315" i="8"/>
  <c r="E12314" i="8"/>
  <c r="E12313" i="8"/>
  <c r="E12312" i="8"/>
  <c r="E12311" i="8"/>
  <c r="E12310" i="8"/>
  <c r="E12309" i="8"/>
  <c r="E12308" i="8"/>
  <c r="E12307" i="8"/>
  <c r="E12306" i="8"/>
  <c r="E12305" i="8"/>
  <c r="E12304" i="8"/>
  <c r="E12303" i="8"/>
  <c r="E12302" i="8"/>
  <c r="E12301" i="8"/>
  <c r="E12300" i="8"/>
  <c r="E12299" i="8"/>
  <c r="E12298" i="8"/>
  <c r="E12297" i="8"/>
  <c r="E12296" i="8"/>
  <c r="E12295" i="8"/>
  <c r="E12294" i="8"/>
  <c r="E12293" i="8"/>
  <c r="E12292" i="8"/>
  <c r="E12291" i="8"/>
  <c r="E12290" i="8"/>
  <c r="E12289" i="8"/>
  <c r="E12288" i="8"/>
  <c r="E12287" i="8"/>
  <c r="E12286" i="8"/>
  <c r="E12285" i="8"/>
  <c r="E12284" i="8"/>
  <c r="E12283" i="8"/>
  <c r="E12282" i="8"/>
  <c r="E12281" i="8"/>
  <c r="E12280" i="8"/>
  <c r="E12279" i="8"/>
  <c r="E12278" i="8"/>
  <c r="E12277" i="8"/>
  <c r="E12276" i="8"/>
  <c r="E12275" i="8"/>
  <c r="E12274" i="8"/>
  <c r="E12273" i="8"/>
  <c r="E12272" i="8"/>
  <c r="E12271" i="8"/>
  <c r="E12270" i="8"/>
  <c r="E12269" i="8"/>
  <c r="E12268" i="8"/>
  <c r="E12267" i="8"/>
  <c r="E12266" i="8"/>
  <c r="E12265" i="8"/>
  <c r="E12264" i="8"/>
  <c r="E12263" i="8"/>
  <c r="E12262" i="8"/>
  <c r="E12261" i="8"/>
  <c r="E12260" i="8"/>
  <c r="E12259" i="8"/>
  <c r="E12258" i="8"/>
  <c r="E12257" i="8"/>
  <c r="E12256" i="8"/>
  <c r="E12255" i="8"/>
  <c r="E12254" i="8"/>
  <c r="E12253" i="8"/>
  <c r="E12252" i="8"/>
  <c r="E12251" i="8"/>
  <c r="E12250" i="8"/>
  <c r="E12249" i="8"/>
  <c r="E12248" i="8"/>
  <c r="E12247" i="8"/>
  <c r="E12246" i="8"/>
  <c r="E12245" i="8"/>
  <c r="E12244" i="8"/>
  <c r="E12243" i="8"/>
  <c r="E12242" i="8"/>
  <c r="E12241" i="8"/>
  <c r="E12240" i="8"/>
  <c r="E12239" i="8"/>
  <c r="E12238" i="8"/>
  <c r="E12237" i="8"/>
  <c r="E12236" i="8"/>
  <c r="E12235" i="8"/>
  <c r="E12234" i="8"/>
  <c r="E12233" i="8"/>
  <c r="E12232" i="8"/>
  <c r="E12231" i="8"/>
  <c r="E12230" i="8"/>
  <c r="E12229" i="8"/>
  <c r="E12228" i="8"/>
  <c r="E12227" i="8"/>
  <c r="E12226" i="8"/>
  <c r="E12225" i="8"/>
  <c r="E12224" i="8"/>
  <c r="E12223" i="8"/>
  <c r="E12222" i="8"/>
  <c r="E12221" i="8"/>
  <c r="E12220" i="8"/>
  <c r="E12219" i="8"/>
  <c r="E12218" i="8"/>
  <c r="E12217" i="8"/>
  <c r="E12216" i="8"/>
  <c r="E12215" i="8"/>
  <c r="E12214" i="8"/>
  <c r="E12213" i="8"/>
  <c r="E12212" i="8"/>
  <c r="E12211" i="8"/>
  <c r="E12210" i="8"/>
  <c r="E12209" i="8"/>
  <c r="E12208" i="8"/>
  <c r="E12207" i="8"/>
  <c r="E12206" i="8"/>
  <c r="E12205" i="8"/>
  <c r="E12204" i="8"/>
  <c r="E12203" i="8"/>
  <c r="E12202" i="8"/>
  <c r="E12201" i="8"/>
  <c r="E12200" i="8"/>
  <c r="E12199" i="8"/>
  <c r="E12198" i="8"/>
  <c r="E12197" i="8"/>
  <c r="E12196" i="8"/>
  <c r="E12195" i="8"/>
  <c r="E12194" i="8"/>
  <c r="E12193" i="8"/>
  <c r="E12192" i="8"/>
  <c r="E12191" i="8"/>
  <c r="E12190" i="8"/>
  <c r="E12189" i="8"/>
  <c r="E12188" i="8"/>
  <c r="E12187" i="8"/>
  <c r="E12186" i="8"/>
  <c r="E12185" i="8"/>
  <c r="E12184" i="8"/>
  <c r="E12183" i="8"/>
  <c r="E12182" i="8"/>
  <c r="E12181" i="8"/>
  <c r="E12180" i="8"/>
  <c r="E12179" i="8"/>
  <c r="E12178" i="8"/>
  <c r="E12177" i="8"/>
  <c r="E12176" i="8"/>
  <c r="E12175" i="8"/>
  <c r="E12174" i="8"/>
  <c r="E12173" i="8"/>
  <c r="E12172" i="8"/>
  <c r="E12171" i="8"/>
  <c r="E12170" i="8"/>
  <c r="E12169" i="8"/>
  <c r="E12168" i="8"/>
  <c r="E12167" i="8"/>
  <c r="E12166" i="8"/>
  <c r="E12165" i="8"/>
  <c r="E12164" i="8"/>
  <c r="E12163" i="8"/>
  <c r="E12162" i="8"/>
  <c r="E12161" i="8"/>
  <c r="E12160" i="8"/>
  <c r="E12159" i="8"/>
  <c r="E12158" i="8"/>
  <c r="E12157" i="8"/>
  <c r="E12156" i="8"/>
  <c r="E12155" i="8"/>
  <c r="E12154" i="8"/>
  <c r="E12153" i="8"/>
  <c r="E12152" i="8"/>
  <c r="E12151" i="8"/>
  <c r="E12150" i="8"/>
  <c r="E12149" i="8"/>
  <c r="E12148" i="8"/>
  <c r="E12147" i="8"/>
  <c r="E12146" i="8"/>
  <c r="E12145" i="8"/>
  <c r="E12144" i="8"/>
  <c r="E12143" i="8"/>
  <c r="E12142" i="8"/>
  <c r="E12141" i="8"/>
  <c r="E12140" i="8"/>
  <c r="E12139" i="8"/>
  <c r="E12138" i="8"/>
  <c r="E12137" i="8"/>
  <c r="E12136" i="8"/>
  <c r="E12135" i="8"/>
  <c r="E12134" i="8"/>
  <c r="E12133" i="8"/>
  <c r="E12132" i="8"/>
  <c r="E12131" i="8"/>
  <c r="E12130" i="8"/>
  <c r="E12129" i="8"/>
  <c r="E12128" i="8"/>
  <c r="E12127" i="8"/>
  <c r="E12126" i="8"/>
  <c r="E12125" i="8"/>
  <c r="E12124" i="8"/>
  <c r="E12123" i="8"/>
  <c r="E12122" i="8"/>
  <c r="E12121" i="8"/>
  <c r="E12120" i="8"/>
  <c r="E12119" i="8"/>
  <c r="E12118" i="8"/>
  <c r="E12117" i="8"/>
  <c r="E12116" i="8"/>
  <c r="E12115" i="8"/>
  <c r="E12114" i="8"/>
  <c r="E12113" i="8"/>
  <c r="E12112" i="8"/>
  <c r="E12111" i="8"/>
  <c r="E12110" i="8"/>
  <c r="E12109" i="8"/>
  <c r="E12108" i="8"/>
  <c r="E12107" i="8"/>
  <c r="E12106" i="8"/>
  <c r="E12105" i="8"/>
  <c r="E12104" i="8"/>
  <c r="E12103" i="8"/>
  <c r="E12102" i="8"/>
  <c r="E12101" i="8"/>
  <c r="E12100" i="8"/>
  <c r="E12099" i="8"/>
  <c r="E12098" i="8"/>
  <c r="E12097" i="8"/>
  <c r="E12096" i="8"/>
  <c r="E12095" i="8"/>
  <c r="E12094" i="8"/>
  <c r="E12093" i="8"/>
  <c r="E12092" i="8"/>
  <c r="E12091" i="8"/>
  <c r="E12090" i="8"/>
  <c r="E12089" i="8"/>
  <c r="E12088" i="8"/>
  <c r="E12087" i="8"/>
  <c r="E12086" i="8"/>
  <c r="E12085" i="8"/>
  <c r="E12084" i="8"/>
  <c r="E12083" i="8"/>
  <c r="E12082" i="8"/>
  <c r="E12081" i="8"/>
  <c r="E12080" i="8"/>
  <c r="E12079" i="8"/>
  <c r="E12078" i="8"/>
  <c r="E12077" i="8"/>
  <c r="E12076" i="8"/>
  <c r="E12075" i="8"/>
  <c r="E12074" i="8"/>
  <c r="E12073" i="8"/>
  <c r="E12072" i="8"/>
  <c r="E12071" i="8"/>
  <c r="E12070" i="8"/>
  <c r="E12069" i="8"/>
  <c r="E12068" i="8"/>
  <c r="E12067" i="8"/>
  <c r="E12066" i="8"/>
  <c r="E12065" i="8"/>
  <c r="E12064" i="8"/>
  <c r="E12063" i="8"/>
  <c r="E12062" i="8"/>
  <c r="E12061" i="8"/>
  <c r="E12060" i="8"/>
  <c r="E12059" i="8"/>
  <c r="E12058" i="8"/>
  <c r="E12057" i="8"/>
  <c r="E12056" i="8"/>
  <c r="E12055" i="8"/>
  <c r="E12054" i="8"/>
  <c r="E12053" i="8"/>
  <c r="E12052" i="8"/>
  <c r="E12051" i="8"/>
  <c r="E12050" i="8"/>
  <c r="E12049" i="8"/>
  <c r="E12048" i="8"/>
  <c r="E12047" i="8"/>
  <c r="E12046" i="8"/>
  <c r="E12045" i="8"/>
  <c r="E12044" i="8"/>
  <c r="E12043" i="8"/>
  <c r="E12042" i="8"/>
  <c r="E12041" i="8"/>
  <c r="E12040" i="8"/>
  <c r="E12039" i="8"/>
  <c r="E12038" i="8"/>
  <c r="E12037" i="8"/>
  <c r="E12036" i="8"/>
  <c r="E12035" i="8"/>
  <c r="E12034" i="8"/>
  <c r="E12033" i="8"/>
  <c r="E12032" i="8"/>
  <c r="E12031" i="8"/>
  <c r="E12030" i="8"/>
  <c r="E12029" i="8"/>
  <c r="E12028" i="8"/>
  <c r="E12027" i="8"/>
  <c r="E12026" i="8"/>
  <c r="E12025" i="8"/>
  <c r="E12024" i="8"/>
  <c r="E12023" i="8"/>
  <c r="E12022" i="8"/>
  <c r="E12021" i="8"/>
  <c r="E12020" i="8"/>
  <c r="E12019" i="8"/>
  <c r="E12018" i="8"/>
  <c r="E12017" i="8"/>
  <c r="E12016" i="8"/>
  <c r="E12015" i="8"/>
  <c r="E12014" i="8"/>
  <c r="E12013" i="8"/>
  <c r="E12012" i="8"/>
  <c r="E12011" i="8"/>
  <c r="E12010" i="8"/>
  <c r="E12009" i="8"/>
  <c r="E12008" i="8"/>
  <c r="E12007" i="8"/>
  <c r="E12006" i="8"/>
  <c r="E12005" i="8"/>
  <c r="E12004" i="8"/>
  <c r="E12003" i="8"/>
  <c r="E12002" i="8"/>
  <c r="E12001" i="8"/>
  <c r="E12000" i="8"/>
  <c r="E11999" i="8"/>
  <c r="E11998" i="8"/>
  <c r="E11997" i="8"/>
  <c r="E11996" i="8"/>
  <c r="E11995" i="8"/>
  <c r="E11994" i="8"/>
  <c r="E11993" i="8"/>
  <c r="E11992" i="8"/>
  <c r="E11991" i="8"/>
  <c r="E11990" i="8"/>
  <c r="E11989" i="8"/>
  <c r="E11988" i="8"/>
  <c r="E11987" i="8"/>
  <c r="E11986" i="8"/>
  <c r="E11985" i="8"/>
  <c r="E11984" i="8"/>
  <c r="E11983" i="8"/>
  <c r="E11982" i="8"/>
  <c r="E11981" i="8"/>
  <c r="E11980" i="8"/>
  <c r="E11979" i="8"/>
  <c r="E11978" i="8"/>
  <c r="E11977" i="8"/>
  <c r="E11976" i="8"/>
  <c r="E11975" i="8"/>
  <c r="E11974" i="8"/>
  <c r="E11973" i="8"/>
  <c r="E11972" i="8"/>
  <c r="E11971" i="8"/>
  <c r="E11970" i="8"/>
  <c r="E11969" i="8"/>
  <c r="E11968" i="8"/>
  <c r="E11967" i="8"/>
  <c r="E11966" i="8"/>
  <c r="E11965" i="8"/>
  <c r="E11964" i="8"/>
  <c r="E11963" i="8"/>
  <c r="E11962" i="8"/>
  <c r="E11961" i="8"/>
  <c r="E11960" i="8"/>
  <c r="E11959" i="8"/>
  <c r="E11958" i="8"/>
  <c r="E11957" i="8"/>
  <c r="E11956" i="8"/>
  <c r="E11955" i="8"/>
  <c r="E11954" i="8"/>
  <c r="E11953" i="8"/>
  <c r="E11952" i="8"/>
  <c r="E11951" i="8"/>
  <c r="E11950" i="8"/>
  <c r="E11949" i="8"/>
  <c r="E11948" i="8"/>
  <c r="E11947" i="8"/>
  <c r="E11946" i="8"/>
  <c r="E11945" i="8"/>
  <c r="E11944" i="8"/>
  <c r="E11943" i="8"/>
  <c r="E11942" i="8"/>
  <c r="E11941" i="8"/>
  <c r="E11940" i="8"/>
  <c r="E11939" i="8"/>
  <c r="E11938" i="8"/>
  <c r="E11937" i="8"/>
  <c r="E11936" i="8"/>
  <c r="E11935" i="8"/>
  <c r="E11934" i="8"/>
  <c r="E11933" i="8"/>
  <c r="E11932" i="8"/>
  <c r="E11931" i="8"/>
  <c r="E11930" i="8"/>
  <c r="E11929" i="8"/>
  <c r="E11928" i="8"/>
  <c r="E11927" i="8"/>
  <c r="E11926" i="8"/>
  <c r="E11925" i="8"/>
  <c r="E11924" i="8"/>
  <c r="E11923" i="8"/>
  <c r="E11922" i="8"/>
  <c r="E11921" i="8"/>
  <c r="E11920" i="8"/>
  <c r="E11919" i="8"/>
  <c r="E11918" i="8"/>
  <c r="E11917" i="8"/>
  <c r="E11916" i="8"/>
  <c r="E11915" i="8"/>
  <c r="E11914" i="8"/>
  <c r="E11913" i="8"/>
  <c r="E11912" i="8"/>
  <c r="E11911" i="8"/>
  <c r="E11910" i="8"/>
  <c r="E11909" i="8"/>
  <c r="E11908" i="8"/>
  <c r="E11907" i="8"/>
  <c r="E11906" i="8"/>
  <c r="E11905" i="8"/>
  <c r="E11904" i="8"/>
  <c r="E11903" i="8"/>
  <c r="E11902" i="8"/>
  <c r="E11901" i="8"/>
  <c r="E11900" i="8"/>
  <c r="E11899" i="8"/>
  <c r="E11898" i="8"/>
  <c r="E11897" i="8"/>
  <c r="E11896" i="8"/>
  <c r="E11895" i="8"/>
  <c r="E11894" i="8"/>
  <c r="E11893" i="8"/>
  <c r="E11892" i="8"/>
  <c r="E11891" i="8"/>
  <c r="E11890" i="8"/>
  <c r="E11889" i="8"/>
  <c r="E11888" i="8"/>
  <c r="E11887" i="8"/>
  <c r="E11886" i="8"/>
  <c r="E11885" i="8"/>
  <c r="E11884" i="8"/>
  <c r="E11883" i="8"/>
  <c r="E11882" i="8"/>
  <c r="E11881" i="8"/>
  <c r="E11880" i="8"/>
  <c r="E11879" i="8"/>
  <c r="E11878" i="8"/>
  <c r="E11877" i="8"/>
  <c r="E11876" i="8"/>
  <c r="E11875" i="8"/>
  <c r="E11874" i="8"/>
  <c r="E11873" i="8"/>
  <c r="E11872" i="8"/>
  <c r="E11871" i="8"/>
  <c r="E11870" i="8"/>
  <c r="E11869" i="8"/>
  <c r="E11868" i="8"/>
  <c r="E11867" i="8"/>
  <c r="E11866" i="8"/>
  <c r="E11865" i="8"/>
  <c r="E11864" i="8"/>
  <c r="E11863" i="8"/>
  <c r="E11862" i="8"/>
  <c r="E11861" i="8"/>
  <c r="E11860" i="8"/>
  <c r="E11859" i="8"/>
  <c r="E11858" i="8"/>
  <c r="E11857" i="8"/>
  <c r="E11856" i="8"/>
  <c r="E11855" i="8"/>
  <c r="E11854" i="8"/>
  <c r="E11853" i="8"/>
  <c r="E11852" i="8"/>
  <c r="E11851" i="8"/>
  <c r="E11850" i="8"/>
  <c r="E11849" i="8"/>
  <c r="E11848" i="8"/>
  <c r="E11847" i="8"/>
  <c r="E11846" i="8"/>
  <c r="E11845" i="8"/>
  <c r="E11844" i="8"/>
  <c r="E11843" i="8"/>
  <c r="E11842" i="8"/>
  <c r="E11841" i="8"/>
  <c r="E11840" i="8"/>
  <c r="E11839" i="8"/>
  <c r="E11838" i="8"/>
  <c r="E11837" i="8"/>
  <c r="E11836" i="8"/>
  <c r="E11835" i="8"/>
  <c r="E11834" i="8"/>
  <c r="E11833" i="8"/>
  <c r="E11832" i="8"/>
  <c r="E11831" i="8"/>
  <c r="E11830" i="8"/>
  <c r="E11829" i="8"/>
  <c r="E11828" i="8"/>
  <c r="E11827" i="8"/>
  <c r="E11826" i="8"/>
  <c r="E11825" i="8"/>
  <c r="E11824" i="8"/>
  <c r="E11823" i="8"/>
  <c r="E11822" i="8"/>
  <c r="E11821" i="8"/>
  <c r="E11820" i="8"/>
  <c r="E11819" i="8"/>
  <c r="E11818" i="8"/>
  <c r="E11817" i="8"/>
  <c r="E11816" i="8"/>
  <c r="E11815" i="8"/>
  <c r="E11814" i="8"/>
  <c r="E11813" i="8"/>
  <c r="E11812" i="8"/>
  <c r="E11811" i="8"/>
  <c r="E11810" i="8"/>
  <c r="E11809" i="8"/>
  <c r="E11808" i="8"/>
  <c r="E11807" i="8"/>
  <c r="E11806" i="8"/>
  <c r="E11805" i="8"/>
  <c r="E11804" i="8"/>
  <c r="E11803" i="8"/>
  <c r="E11802" i="8"/>
  <c r="E11801" i="8"/>
  <c r="E11800" i="8"/>
  <c r="E11799" i="8"/>
  <c r="E11798" i="8"/>
  <c r="E11797" i="8"/>
  <c r="E11796" i="8"/>
  <c r="E11795" i="8"/>
  <c r="E11794" i="8"/>
  <c r="E11793" i="8"/>
  <c r="E11792" i="8"/>
  <c r="E11791" i="8"/>
  <c r="E11790" i="8"/>
  <c r="E11789" i="8"/>
  <c r="E11788" i="8"/>
  <c r="E11787" i="8"/>
  <c r="E11786" i="8"/>
  <c r="E11785" i="8"/>
  <c r="E11784" i="8"/>
  <c r="E11783" i="8"/>
  <c r="E11782" i="8"/>
  <c r="E11781" i="8"/>
  <c r="E11780" i="8"/>
  <c r="E11779" i="8"/>
  <c r="E11778" i="8"/>
  <c r="E11777" i="8"/>
  <c r="E11776" i="8"/>
  <c r="E11775" i="8"/>
  <c r="E11774" i="8"/>
  <c r="E11773" i="8"/>
  <c r="E11772" i="8"/>
  <c r="E11771" i="8"/>
  <c r="E11770" i="8"/>
  <c r="E11769" i="8"/>
  <c r="E11768" i="8"/>
  <c r="E11767" i="8"/>
  <c r="E11766" i="8"/>
  <c r="E11765" i="8"/>
  <c r="E11764" i="8"/>
  <c r="E11763" i="8"/>
  <c r="E11762" i="8"/>
  <c r="E11761" i="8"/>
  <c r="E11760" i="8"/>
  <c r="E11759" i="8"/>
  <c r="E11758" i="8"/>
  <c r="E11757" i="8"/>
  <c r="E11756" i="8"/>
  <c r="E11755" i="8"/>
  <c r="E11754" i="8"/>
  <c r="E11753" i="8"/>
  <c r="E11752" i="8"/>
  <c r="E11751" i="8"/>
  <c r="E11750" i="8"/>
  <c r="E11749" i="8"/>
  <c r="E11748" i="8"/>
  <c r="E11747" i="8"/>
  <c r="E11746" i="8"/>
  <c r="E11745" i="8"/>
  <c r="E11744" i="8"/>
  <c r="E11743" i="8"/>
  <c r="E11742" i="8"/>
  <c r="E11741" i="8"/>
  <c r="E11740" i="8"/>
  <c r="E11739" i="8"/>
  <c r="E11738" i="8"/>
  <c r="E11737" i="8"/>
  <c r="E11736" i="8"/>
  <c r="E11735" i="8"/>
  <c r="E11734" i="8"/>
  <c r="E11733" i="8"/>
  <c r="E11732" i="8"/>
  <c r="E11731" i="8"/>
  <c r="E11730" i="8"/>
  <c r="E11729" i="8"/>
  <c r="E11728" i="8"/>
  <c r="E11727" i="8"/>
  <c r="E11726" i="8"/>
  <c r="E11725" i="8"/>
  <c r="E11724" i="8"/>
  <c r="E11723" i="8"/>
  <c r="E11722" i="8"/>
  <c r="E11721" i="8"/>
  <c r="E11720" i="8"/>
  <c r="E11719" i="8"/>
  <c r="E11718" i="8"/>
  <c r="E11717" i="8"/>
  <c r="E11716" i="8"/>
  <c r="E11715" i="8"/>
  <c r="E11714" i="8"/>
  <c r="E11713" i="8"/>
  <c r="E11712" i="8"/>
  <c r="E11711" i="8"/>
  <c r="E11710" i="8"/>
  <c r="E11709" i="8"/>
  <c r="E11708" i="8"/>
  <c r="E11707" i="8"/>
  <c r="E11706" i="8"/>
  <c r="E11705" i="8"/>
  <c r="E11704" i="8"/>
  <c r="E11703" i="8"/>
  <c r="E11702" i="8"/>
  <c r="E11701" i="8"/>
  <c r="E11700" i="8"/>
  <c r="E11699" i="8"/>
  <c r="E11698" i="8"/>
  <c r="E11697" i="8"/>
  <c r="E11696" i="8"/>
  <c r="E11695" i="8"/>
  <c r="E11694" i="8"/>
  <c r="E11693" i="8"/>
  <c r="E11692" i="8"/>
  <c r="E11691" i="8"/>
  <c r="E11690" i="8"/>
  <c r="E11689" i="8"/>
  <c r="E11688" i="8"/>
  <c r="E11687" i="8"/>
  <c r="E11686" i="8"/>
  <c r="E11685" i="8"/>
  <c r="E11684" i="8"/>
  <c r="E11683" i="8"/>
  <c r="E11682" i="8"/>
  <c r="E11681" i="8"/>
  <c r="E11680" i="8"/>
  <c r="E11679" i="8"/>
  <c r="E11678" i="8"/>
  <c r="E11677" i="8"/>
  <c r="E11676" i="8"/>
  <c r="E11675" i="8"/>
  <c r="E11674" i="8"/>
  <c r="E11673" i="8"/>
  <c r="E11672" i="8"/>
  <c r="E11671" i="8"/>
  <c r="E11670" i="8"/>
  <c r="E11669" i="8"/>
  <c r="E11668" i="8"/>
  <c r="E11667" i="8"/>
  <c r="E11666" i="8"/>
  <c r="E11665" i="8"/>
  <c r="E11664" i="8"/>
  <c r="E11663" i="8"/>
  <c r="E11662" i="8"/>
  <c r="E11661" i="8"/>
  <c r="E11660" i="8"/>
  <c r="E11659" i="8"/>
  <c r="E11658" i="8"/>
  <c r="E11657" i="8"/>
  <c r="E11656" i="8"/>
  <c r="E11655" i="8"/>
  <c r="E11654" i="8"/>
  <c r="E11653" i="8"/>
  <c r="E11652" i="8"/>
  <c r="E11651" i="8"/>
  <c r="E11650" i="8"/>
  <c r="E11649" i="8"/>
  <c r="E11648" i="8"/>
  <c r="E11647" i="8"/>
  <c r="E11646" i="8"/>
  <c r="E11645" i="8"/>
  <c r="E11644" i="8"/>
  <c r="E11643" i="8"/>
  <c r="E11642" i="8"/>
  <c r="E11641" i="8"/>
  <c r="E11640" i="8"/>
  <c r="E11639" i="8"/>
  <c r="E11638" i="8"/>
  <c r="E11637" i="8"/>
  <c r="E11636" i="8"/>
  <c r="E11635" i="8"/>
  <c r="E11634" i="8"/>
  <c r="E11633" i="8"/>
  <c r="E11632" i="8"/>
  <c r="E11631" i="8"/>
  <c r="E11630" i="8"/>
  <c r="E11629" i="8"/>
  <c r="E11628" i="8"/>
  <c r="E11627" i="8"/>
  <c r="E11626" i="8"/>
  <c r="E11625" i="8"/>
  <c r="E11624" i="8"/>
  <c r="E11623" i="8"/>
  <c r="E11622" i="8"/>
  <c r="E11621" i="8"/>
  <c r="E11620" i="8"/>
  <c r="E11619" i="8"/>
  <c r="E11618" i="8"/>
  <c r="E11617" i="8"/>
  <c r="E11616" i="8"/>
  <c r="E11615" i="8"/>
  <c r="E11614" i="8"/>
  <c r="E11613" i="8"/>
  <c r="E11612" i="8"/>
  <c r="E11611" i="8"/>
  <c r="E11610" i="8"/>
  <c r="E11609" i="8"/>
  <c r="E11608" i="8"/>
  <c r="E11607" i="8"/>
  <c r="E11606" i="8"/>
  <c r="E11605" i="8"/>
  <c r="E11604" i="8"/>
  <c r="E11603" i="8"/>
  <c r="E11602" i="8"/>
  <c r="E11601" i="8"/>
  <c r="E11600" i="8"/>
  <c r="E11599" i="8"/>
  <c r="E11598" i="8"/>
  <c r="E11597" i="8"/>
  <c r="E11596" i="8"/>
  <c r="E11595" i="8"/>
  <c r="E11594" i="8"/>
  <c r="E11593" i="8"/>
  <c r="E11592" i="8"/>
  <c r="E11591" i="8"/>
  <c r="E11590" i="8"/>
  <c r="E11589" i="8"/>
  <c r="E11588" i="8"/>
  <c r="E11587" i="8"/>
  <c r="E11586" i="8"/>
  <c r="E11585" i="8"/>
  <c r="E11584" i="8"/>
  <c r="E11583" i="8"/>
  <c r="E11582" i="8"/>
  <c r="E11581" i="8"/>
  <c r="E11580" i="8"/>
  <c r="E11579" i="8"/>
  <c r="E11578" i="8"/>
  <c r="E11577" i="8"/>
  <c r="E11576" i="8"/>
  <c r="E11575" i="8"/>
  <c r="E11574" i="8"/>
  <c r="E11573" i="8"/>
  <c r="E11572" i="8"/>
  <c r="E11571" i="8"/>
  <c r="E11570" i="8"/>
  <c r="E11569" i="8"/>
  <c r="E11568" i="8"/>
  <c r="E11567" i="8"/>
  <c r="E11566" i="8"/>
  <c r="E11565" i="8"/>
  <c r="E11564" i="8"/>
  <c r="E11563" i="8"/>
  <c r="E11562" i="8"/>
  <c r="E11561" i="8"/>
  <c r="E11560" i="8"/>
  <c r="E11559" i="8"/>
  <c r="E11558" i="8"/>
  <c r="E11557" i="8"/>
  <c r="E11556" i="8"/>
  <c r="E11555" i="8"/>
  <c r="E11554" i="8"/>
  <c r="E11553" i="8"/>
  <c r="E11552" i="8"/>
  <c r="E11551" i="8"/>
  <c r="E11550" i="8"/>
  <c r="E11549" i="8"/>
  <c r="E11548" i="8"/>
  <c r="E11547" i="8"/>
  <c r="E11546" i="8"/>
  <c r="E11545" i="8"/>
  <c r="E11544" i="8"/>
  <c r="E11543" i="8"/>
  <c r="E11542" i="8"/>
  <c r="E11541" i="8"/>
  <c r="E11540" i="8"/>
  <c r="E11539" i="8"/>
  <c r="E11538" i="8"/>
  <c r="E11537" i="8"/>
  <c r="E11536" i="8"/>
  <c r="E11535" i="8"/>
  <c r="E11534" i="8"/>
  <c r="E11533" i="8"/>
  <c r="E11532" i="8"/>
  <c r="E11531" i="8"/>
  <c r="E11530" i="8"/>
  <c r="E11529" i="8"/>
  <c r="E11528" i="8"/>
  <c r="E11527" i="8"/>
  <c r="E11526" i="8"/>
  <c r="E11525" i="8"/>
  <c r="E11524" i="8"/>
  <c r="E11523" i="8"/>
  <c r="E11522" i="8"/>
  <c r="E11521" i="8"/>
  <c r="E11520" i="8"/>
  <c r="E11519" i="8"/>
  <c r="E11518" i="8"/>
  <c r="E11517" i="8"/>
  <c r="E11516" i="8"/>
  <c r="E11515" i="8"/>
  <c r="E11514" i="8"/>
  <c r="E11513" i="8"/>
  <c r="E11512" i="8"/>
  <c r="E11511" i="8"/>
  <c r="E11510" i="8"/>
  <c r="E11509" i="8"/>
  <c r="E11508" i="8"/>
  <c r="E11507" i="8"/>
  <c r="E11506" i="8"/>
  <c r="E11505" i="8"/>
  <c r="E11504" i="8"/>
  <c r="E11503" i="8"/>
  <c r="E11502" i="8"/>
  <c r="E11501" i="8"/>
  <c r="E11500" i="8"/>
  <c r="E11499" i="8"/>
  <c r="E11498" i="8"/>
  <c r="E11497" i="8"/>
  <c r="E11496" i="8"/>
  <c r="E11495" i="8"/>
  <c r="E11494" i="8"/>
  <c r="E11493" i="8"/>
  <c r="E11492" i="8"/>
  <c r="E11491" i="8"/>
  <c r="E11490" i="8"/>
  <c r="E11489" i="8"/>
  <c r="E11488" i="8"/>
  <c r="E11487" i="8"/>
  <c r="E11486" i="8"/>
  <c r="E11485" i="8"/>
  <c r="E11484" i="8"/>
  <c r="E11483" i="8"/>
  <c r="E11482" i="8"/>
  <c r="E11481" i="8"/>
  <c r="E11480" i="8"/>
  <c r="E11479" i="8"/>
  <c r="E11478" i="8"/>
  <c r="E11477" i="8"/>
  <c r="E11476" i="8"/>
  <c r="E11475" i="8"/>
  <c r="E11474" i="8"/>
  <c r="E11473" i="8"/>
  <c r="E11472" i="8"/>
  <c r="E11471" i="8"/>
  <c r="E11470" i="8"/>
  <c r="E11469" i="8"/>
  <c r="E11468" i="8"/>
  <c r="E11467" i="8"/>
  <c r="E11466" i="8"/>
  <c r="E11465" i="8"/>
  <c r="E11464" i="8"/>
  <c r="E11463" i="8"/>
  <c r="E11462" i="8"/>
  <c r="E11461" i="8"/>
  <c r="E11460" i="8"/>
  <c r="E11459" i="8"/>
  <c r="E11458" i="8"/>
  <c r="E11457" i="8"/>
  <c r="E11456" i="8"/>
  <c r="E11455" i="8"/>
  <c r="E11454" i="8"/>
  <c r="E11453" i="8"/>
  <c r="E11452" i="8"/>
  <c r="E11451" i="8"/>
  <c r="E11450" i="8"/>
  <c r="E11449" i="8"/>
  <c r="E11448" i="8"/>
  <c r="E11447" i="8"/>
  <c r="E11446" i="8"/>
  <c r="E11445" i="8"/>
  <c r="E11444" i="8"/>
  <c r="E11443" i="8"/>
  <c r="E11442" i="8"/>
  <c r="E11441" i="8"/>
  <c r="E11440" i="8"/>
  <c r="E11439" i="8"/>
  <c r="E11438" i="8"/>
  <c r="E11437" i="8"/>
  <c r="E11436" i="8"/>
  <c r="E11435" i="8"/>
  <c r="E11434" i="8"/>
  <c r="E11433" i="8"/>
  <c r="E11432" i="8"/>
  <c r="E11431" i="8"/>
  <c r="E11430" i="8"/>
  <c r="E11429" i="8"/>
  <c r="E11428" i="8"/>
  <c r="E11427" i="8"/>
  <c r="E11426" i="8"/>
  <c r="E11425" i="8"/>
  <c r="E11424" i="8"/>
  <c r="E11423" i="8"/>
  <c r="E11422" i="8"/>
  <c r="E11421" i="8"/>
  <c r="E11420" i="8"/>
  <c r="E11419" i="8"/>
  <c r="E11418" i="8"/>
  <c r="E11417" i="8"/>
  <c r="E11416" i="8"/>
  <c r="E11415" i="8"/>
  <c r="E11414" i="8"/>
  <c r="E11413" i="8"/>
  <c r="E11412" i="8"/>
  <c r="E11411" i="8"/>
  <c r="E11410" i="8"/>
  <c r="E11409" i="8"/>
  <c r="E11408" i="8"/>
  <c r="E11407" i="8"/>
  <c r="E11406" i="8"/>
  <c r="E11405" i="8"/>
  <c r="E11404" i="8"/>
  <c r="E11403" i="8"/>
  <c r="E11402" i="8"/>
  <c r="E11401" i="8"/>
  <c r="E11400" i="8"/>
  <c r="E11399" i="8"/>
  <c r="E11398" i="8"/>
  <c r="E11397" i="8"/>
  <c r="E11396" i="8"/>
  <c r="E11395" i="8"/>
  <c r="E11394" i="8"/>
  <c r="E11393" i="8"/>
  <c r="E11392" i="8"/>
  <c r="E11391" i="8"/>
  <c r="E11390" i="8"/>
  <c r="E11389" i="8"/>
  <c r="E11388" i="8"/>
  <c r="E11387" i="8"/>
  <c r="E11386" i="8"/>
  <c r="E11385" i="8"/>
  <c r="E11384" i="8"/>
  <c r="E11383" i="8"/>
  <c r="E11382" i="8"/>
  <c r="E11381" i="8"/>
  <c r="E11380" i="8"/>
  <c r="E11379" i="8"/>
  <c r="E11378" i="8"/>
  <c r="E11377" i="8"/>
  <c r="E11376" i="8"/>
  <c r="E11375" i="8"/>
  <c r="E11374" i="8"/>
  <c r="E11373" i="8"/>
  <c r="E11372" i="8"/>
  <c r="E11371" i="8"/>
  <c r="E11370" i="8"/>
  <c r="E11369" i="8"/>
  <c r="E11368" i="8"/>
  <c r="E11367" i="8"/>
  <c r="E11366" i="8"/>
  <c r="E11365" i="8"/>
  <c r="E11364" i="8"/>
  <c r="E11363" i="8"/>
  <c r="E11362" i="8"/>
  <c r="E11361" i="8"/>
  <c r="E11360" i="8"/>
  <c r="E11359" i="8"/>
  <c r="E11358" i="8"/>
  <c r="E11357" i="8"/>
  <c r="E11356" i="8"/>
  <c r="E11355" i="8"/>
  <c r="E11354" i="8"/>
  <c r="E11353" i="8"/>
  <c r="E11352" i="8"/>
  <c r="E11351" i="8"/>
  <c r="E11350" i="8"/>
  <c r="E11349" i="8"/>
  <c r="E11348" i="8"/>
  <c r="E11347" i="8"/>
  <c r="E11346" i="8"/>
  <c r="E11345" i="8"/>
  <c r="E11344" i="8"/>
  <c r="E11343" i="8"/>
  <c r="E11342" i="8"/>
  <c r="E11341" i="8"/>
  <c r="E11340" i="8"/>
  <c r="E11339" i="8"/>
  <c r="E11338" i="8"/>
  <c r="E11337" i="8"/>
  <c r="E11336" i="8"/>
  <c r="E11335" i="8"/>
  <c r="E11334" i="8"/>
  <c r="E11333" i="8"/>
  <c r="E11332" i="8"/>
  <c r="E11331" i="8"/>
  <c r="E11330" i="8"/>
  <c r="E11329" i="8"/>
  <c r="E11328" i="8"/>
  <c r="E11327" i="8"/>
  <c r="E11326" i="8"/>
  <c r="E11325" i="8"/>
  <c r="E11324" i="8"/>
  <c r="E11323" i="8"/>
  <c r="E11322" i="8"/>
  <c r="E11321" i="8"/>
  <c r="E11320" i="8"/>
  <c r="E11319" i="8"/>
  <c r="E11318" i="8"/>
  <c r="E11317" i="8"/>
  <c r="E11316" i="8"/>
  <c r="E11315" i="8"/>
  <c r="E11314" i="8"/>
  <c r="E11313" i="8"/>
  <c r="E11312" i="8"/>
  <c r="E11311" i="8"/>
  <c r="E11310" i="8"/>
  <c r="E11309" i="8"/>
  <c r="E11308" i="8"/>
  <c r="E11307" i="8"/>
  <c r="E11306" i="8"/>
  <c r="E11305" i="8"/>
  <c r="E11304" i="8"/>
  <c r="E11303" i="8"/>
  <c r="E11302" i="8"/>
  <c r="E11301" i="8"/>
  <c r="E11300" i="8"/>
  <c r="E11299" i="8"/>
  <c r="E11298" i="8"/>
  <c r="E11297" i="8"/>
  <c r="E11296" i="8"/>
  <c r="E11295" i="8"/>
  <c r="E11294" i="8"/>
  <c r="E11293" i="8"/>
  <c r="E11292" i="8"/>
  <c r="E11291" i="8"/>
  <c r="E11290" i="8"/>
  <c r="E11289" i="8"/>
  <c r="E11288" i="8"/>
  <c r="E11287" i="8"/>
  <c r="E11286" i="8"/>
  <c r="E11285" i="8"/>
  <c r="E11284" i="8"/>
  <c r="E11283" i="8"/>
  <c r="E11282" i="8"/>
  <c r="E11281" i="8"/>
  <c r="E11280" i="8"/>
  <c r="E11279" i="8"/>
  <c r="E11278" i="8"/>
  <c r="E11277" i="8"/>
  <c r="E11276" i="8"/>
  <c r="E11275" i="8"/>
  <c r="E11274" i="8"/>
  <c r="E11273" i="8"/>
  <c r="E11272" i="8"/>
  <c r="E11271" i="8"/>
  <c r="E11270" i="8"/>
  <c r="E11269" i="8"/>
  <c r="E11268" i="8"/>
  <c r="E11267" i="8"/>
  <c r="E11266" i="8"/>
  <c r="E11265" i="8"/>
  <c r="E11264" i="8"/>
  <c r="E11263" i="8"/>
  <c r="E11262" i="8"/>
  <c r="E11261" i="8"/>
  <c r="E11260" i="8"/>
  <c r="E11259" i="8"/>
  <c r="E11258" i="8"/>
  <c r="E11257" i="8"/>
  <c r="E11256" i="8"/>
  <c r="E11255" i="8"/>
  <c r="E11254" i="8"/>
  <c r="E11253" i="8"/>
  <c r="E11252" i="8"/>
  <c r="E11251" i="8"/>
  <c r="E11250" i="8"/>
  <c r="E11249" i="8"/>
  <c r="E11248" i="8"/>
  <c r="E11247" i="8"/>
  <c r="E11246" i="8"/>
  <c r="E11245" i="8"/>
  <c r="E11244" i="8"/>
  <c r="E11243" i="8"/>
  <c r="E11242" i="8"/>
  <c r="E11241" i="8"/>
  <c r="E11240" i="8"/>
  <c r="E11239" i="8"/>
  <c r="E11238" i="8"/>
  <c r="E11237" i="8"/>
  <c r="E11236" i="8"/>
  <c r="E11235" i="8"/>
  <c r="E11234" i="8"/>
  <c r="E11233" i="8"/>
  <c r="E11232" i="8"/>
  <c r="E11231" i="8"/>
  <c r="E11230" i="8"/>
  <c r="E11229" i="8"/>
  <c r="E11228" i="8"/>
  <c r="E11227" i="8"/>
  <c r="E11226" i="8"/>
  <c r="E11225" i="8"/>
  <c r="E11224" i="8"/>
  <c r="E11223" i="8"/>
  <c r="E11222" i="8"/>
  <c r="E11221" i="8"/>
  <c r="E11220" i="8"/>
  <c r="E11219" i="8"/>
  <c r="E11218" i="8"/>
  <c r="E11217" i="8"/>
  <c r="E11216" i="8"/>
  <c r="E11215" i="8"/>
  <c r="E11214" i="8"/>
  <c r="E11213" i="8"/>
  <c r="E11212" i="8"/>
  <c r="E11211" i="8"/>
  <c r="E11210" i="8"/>
  <c r="E11209" i="8"/>
  <c r="E11208" i="8"/>
  <c r="E11207" i="8"/>
  <c r="E11206" i="8"/>
  <c r="E11205" i="8"/>
  <c r="E11204" i="8"/>
  <c r="E11203" i="8"/>
  <c r="E11202" i="8"/>
  <c r="E11201" i="8"/>
  <c r="E11200" i="8"/>
  <c r="E11199" i="8"/>
  <c r="E11198" i="8"/>
  <c r="E11197" i="8"/>
  <c r="E11196" i="8"/>
  <c r="E11195" i="8"/>
  <c r="E11194" i="8"/>
  <c r="E11193" i="8"/>
  <c r="E11192" i="8"/>
  <c r="E11191" i="8"/>
  <c r="E11190" i="8"/>
  <c r="E11189" i="8"/>
  <c r="E11188" i="8"/>
  <c r="E11187" i="8"/>
  <c r="E11186" i="8"/>
  <c r="E11185" i="8"/>
  <c r="E11184" i="8"/>
  <c r="E11183" i="8"/>
  <c r="E11182" i="8"/>
  <c r="E11181" i="8"/>
  <c r="E11180" i="8"/>
  <c r="E11179" i="8"/>
  <c r="E11178" i="8"/>
  <c r="E11177" i="8"/>
  <c r="E11176" i="8"/>
  <c r="E11175" i="8"/>
  <c r="E11174" i="8"/>
  <c r="E11173" i="8"/>
  <c r="E11172" i="8"/>
  <c r="E11171" i="8"/>
  <c r="E11170" i="8"/>
  <c r="E11169" i="8"/>
  <c r="E11168" i="8"/>
  <c r="E11167" i="8"/>
  <c r="E11166" i="8"/>
  <c r="E11165" i="8"/>
  <c r="E11164" i="8"/>
  <c r="E11163" i="8"/>
  <c r="E11162" i="8"/>
  <c r="E11161" i="8"/>
  <c r="E11160" i="8"/>
  <c r="E11159" i="8"/>
  <c r="E11158" i="8"/>
  <c r="E11157" i="8"/>
  <c r="E11156" i="8"/>
  <c r="E11155" i="8"/>
  <c r="E11154" i="8"/>
  <c r="E11153" i="8"/>
  <c r="E11152" i="8"/>
  <c r="E11151" i="8"/>
  <c r="E11150" i="8"/>
  <c r="E11149" i="8"/>
  <c r="E11148" i="8"/>
  <c r="E11147" i="8"/>
  <c r="E11146" i="8"/>
  <c r="E11145" i="8"/>
  <c r="E11144" i="8"/>
  <c r="E11143" i="8"/>
  <c r="E11142" i="8"/>
  <c r="E11141" i="8"/>
  <c r="E11140" i="8"/>
  <c r="E11139" i="8"/>
  <c r="E11138" i="8"/>
  <c r="E11137" i="8"/>
  <c r="E11136" i="8"/>
  <c r="E11135" i="8"/>
  <c r="E11134" i="8"/>
  <c r="E11133" i="8"/>
  <c r="E11132" i="8"/>
  <c r="E11131" i="8"/>
  <c r="E11130" i="8"/>
  <c r="E11129" i="8"/>
  <c r="E11128" i="8"/>
  <c r="E11127" i="8"/>
  <c r="E11126" i="8"/>
  <c r="E11125" i="8"/>
  <c r="E11124" i="8"/>
  <c r="E11123" i="8"/>
  <c r="E11122" i="8"/>
  <c r="E11121" i="8"/>
  <c r="E11120" i="8"/>
  <c r="E11119" i="8"/>
  <c r="E11118" i="8"/>
  <c r="E11117" i="8"/>
  <c r="E11116" i="8"/>
  <c r="E11115" i="8"/>
  <c r="E11114" i="8"/>
  <c r="E11113" i="8"/>
  <c r="E11112" i="8"/>
  <c r="E11111" i="8"/>
  <c r="E11110" i="8"/>
  <c r="E11109" i="8"/>
  <c r="E11108" i="8"/>
  <c r="E11107" i="8"/>
  <c r="E11106" i="8"/>
  <c r="E11105" i="8"/>
  <c r="E11104" i="8"/>
  <c r="E11103" i="8"/>
  <c r="E11102" i="8"/>
  <c r="E11101" i="8"/>
  <c r="E11100" i="8"/>
  <c r="E11099" i="8"/>
  <c r="E11098" i="8"/>
  <c r="E11097" i="8"/>
  <c r="E11096" i="8"/>
  <c r="E11095" i="8"/>
  <c r="E11094" i="8"/>
  <c r="E11093" i="8"/>
  <c r="E11092" i="8"/>
  <c r="E11091" i="8"/>
  <c r="E11090" i="8"/>
  <c r="E11089" i="8"/>
  <c r="E11088" i="8"/>
  <c r="E11087" i="8"/>
  <c r="E11086" i="8"/>
  <c r="E11085" i="8"/>
  <c r="E11084" i="8"/>
  <c r="E11083" i="8"/>
  <c r="E11082" i="8"/>
  <c r="E11081" i="8"/>
  <c r="E11080" i="8"/>
  <c r="E11079" i="8"/>
  <c r="E11078" i="8"/>
  <c r="E11077" i="8"/>
  <c r="E11076" i="8"/>
  <c r="E11075" i="8"/>
  <c r="E11074" i="8"/>
  <c r="E11073" i="8"/>
  <c r="E11072" i="8"/>
  <c r="E11071" i="8"/>
  <c r="E11070" i="8"/>
  <c r="E11069" i="8"/>
  <c r="E11068" i="8"/>
  <c r="E11067" i="8"/>
  <c r="E11066" i="8"/>
  <c r="E11065" i="8"/>
  <c r="E11064" i="8"/>
  <c r="E11063" i="8"/>
  <c r="E11062" i="8"/>
  <c r="E11061" i="8"/>
  <c r="E11060" i="8"/>
  <c r="E11059" i="8"/>
  <c r="E11058" i="8"/>
  <c r="E11057" i="8"/>
  <c r="E11056" i="8"/>
  <c r="E11055" i="8"/>
  <c r="E11054" i="8"/>
  <c r="E11053" i="8"/>
  <c r="E11052" i="8"/>
  <c r="E11051" i="8"/>
  <c r="E11050" i="8"/>
  <c r="E11049" i="8"/>
  <c r="E11048" i="8"/>
  <c r="E11047" i="8"/>
  <c r="E11046" i="8"/>
  <c r="E11045" i="8"/>
  <c r="E11044" i="8"/>
  <c r="E11043" i="8"/>
  <c r="E11042" i="8"/>
  <c r="E11041" i="8"/>
  <c r="E11040" i="8"/>
  <c r="E11039" i="8"/>
  <c r="E11038" i="8"/>
  <c r="E11037" i="8"/>
  <c r="E11036" i="8"/>
  <c r="E11035" i="8"/>
  <c r="E11034" i="8"/>
  <c r="E11033" i="8"/>
  <c r="E11032" i="8"/>
  <c r="E11031" i="8"/>
  <c r="E11030" i="8"/>
  <c r="E11029" i="8"/>
  <c r="E11028" i="8"/>
  <c r="E11027" i="8"/>
  <c r="E11026" i="8"/>
  <c r="E11025" i="8"/>
  <c r="E11024" i="8"/>
  <c r="E11023" i="8"/>
  <c r="E11022" i="8"/>
  <c r="E11021" i="8"/>
  <c r="E11020" i="8"/>
  <c r="E11019" i="8"/>
  <c r="E11018" i="8"/>
  <c r="E11017" i="8"/>
  <c r="E11016" i="8"/>
  <c r="E11015" i="8"/>
  <c r="E11014" i="8"/>
  <c r="E11013" i="8"/>
  <c r="E11012" i="8"/>
  <c r="E11011" i="8"/>
  <c r="E11010" i="8"/>
  <c r="E11009" i="8"/>
  <c r="E11008" i="8"/>
  <c r="E11007" i="8"/>
  <c r="E11006" i="8"/>
  <c r="E11005" i="8"/>
  <c r="E11004" i="8"/>
  <c r="E11003" i="8"/>
  <c r="E11002" i="8"/>
  <c r="E11001" i="8"/>
  <c r="E11000" i="8"/>
  <c r="E10999" i="8"/>
  <c r="E10998" i="8"/>
  <c r="E10997" i="8"/>
  <c r="E10996" i="8"/>
  <c r="E10995" i="8"/>
  <c r="E10994" i="8"/>
  <c r="E10993" i="8"/>
  <c r="E10992" i="8"/>
  <c r="E10991" i="8"/>
  <c r="E10990" i="8"/>
  <c r="E10989" i="8"/>
  <c r="E10988" i="8"/>
  <c r="E10987" i="8"/>
  <c r="E10986" i="8"/>
  <c r="E10985" i="8"/>
  <c r="E10984" i="8"/>
  <c r="E10983" i="8"/>
  <c r="E10982" i="8"/>
  <c r="E10981" i="8"/>
  <c r="E10980" i="8"/>
  <c r="E10979" i="8"/>
  <c r="E10978" i="8"/>
  <c r="E10977" i="8"/>
  <c r="E10976" i="8"/>
  <c r="E10975" i="8"/>
  <c r="E10974" i="8"/>
  <c r="E10973" i="8"/>
  <c r="E10972" i="8"/>
  <c r="E10971" i="8"/>
  <c r="E10970" i="8"/>
  <c r="E10969" i="8"/>
  <c r="E10968" i="8"/>
  <c r="E10967" i="8"/>
  <c r="E10966" i="8"/>
  <c r="E10965" i="8"/>
  <c r="E10964" i="8"/>
  <c r="E10963" i="8"/>
  <c r="E10962" i="8"/>
  <c r="E10961" i="8"/>
  <c r="E10960" i="8"/>
  <c r="E10959" i="8"/>
  <c r="E10958" i="8"/>
  <c r="E10957" i="8"/>
  <c r="E10956" i="8"/>
  <c r="E10955" i="8"/>
  <c r="E10954" i="8"/>
  <c r="E10953" i="8"/>
  <c r="E10952" i="8"/>
  <c r="E10951" i="8"/>
  <c r="E10950" i="8"/>
  <c r="E10949" i="8"/>
  <c r="E10948" i="8"/>
  <c r="E10947" i="8"/>
  <c r="E10946" i="8"/>
  <c r="E10945" i="8"/>
  <c r="E10944" i="8"/>
  <c r="E10943" i="8"/>
  <c r="E10942" i="8"/>
  <c r="E10941" i="8"/>
  <c r="E10940" i="8"/>
  <c r="E10939" i="8"/>
  <c r="E10938" i="8"/>
  <c r="E10937" i="8"/>
  <c r="E10936" i="8"/>
  <c r="E10935" i="8"/>
  <c r="E10934" i="8"/>
  <c r="E10933" i="8"/>
  <c r="E10932" i="8"/>
  <c r="E10931" i="8"/>
  <c r="E10930" i="8"/>
  <c r="E10929" i="8"/>
  <c r="E10928" i="8"/>
  <c r="E10927" i="8"/>
  <c r="E10926" i="8"/>
  <c r="E10925" i="8"/>
  <c r="E10924" i="8"/>
  <c r="E10923" i="8"/>
  <c r="E10922" i="8"/>
  <c r="E10921" i="8"/>
  <c r="E10920" i="8"/>
  <c r="E10919" i="8"/>
  <c r="E10918" i="8"/>
  <c r="E10917" i="8"/>
  <c r="E10916" i="8"/>
  <c r="E10915" i="8"/>
  <c r="E10914" i="8"/>
  <c r="E10913" i="8"/>
  <c r="E10912" i="8"/>
  <c r="E10911" i="8"/>
  <c r="E10910" i="8"/>
  <c r="E10909" i="8"/>
  <c r="E10908" i="8"/>
  <c r="E10907" i="8"/>
  <c r="E10906" i="8"/>
  <c r="E10905" i="8"/>
  <c r="E10904" i="8"/>
  <c r="E10903" i="8"/>
  <c r="E10902" i="8"/>
  <c r="E10901" i="8"/>
  <c r="E10900" i="8"/>
  <c r="E10899" i="8"/>
  <c r="E10898" i="8"/>
  <c r="E10897" i="8"/>
  <c r="E10896" i="8"/>
  <c r="E10895" i="8"/>
  <c r="E10894" i="8"/>
  <c r="E10893" i="8"/>
  <c r="E10892" i="8"/>
  <c r="E10891" i="8"/>
  <c r="E10890" i="8"/>
  <c r="E10889" i="8"/>
  <c r="E10888" i="8"/>
  <c r="E10887" i="8"/>
  <c r="E10886" i="8"/>
  <c r="E10885" i="8"/>
  <c r="E10884" i="8"/>
  <c r="E10883" i="8"/>
  <c r="E10882" i="8"/>
  <c r="E10881" i="8"/>
  <c r="E10880" i="8"/>
  <c r="E10879" i="8"/>
  <c r="E10878" i="8"/>
  <c r="E10877" i="8"/>
  <c r="E10876" i="8"/>
  <c r="E10875" i="8"/>
  <c r="E10874" i="8"/>
  <c r="E10873" i="8"/>
  <c r="E10872" i="8"/>
  <c r="E10871" i="8"/>
  <c r="E10870" i="8"/>
  <c r="E10869" i="8"/>
  <c r="E10868" i="8"/>
  <c r="E10867" i="8"/>
  <c r="E10866" i="8"/>
  <c r="E10865" i="8"/>
  <c r="E10864" i="8"/>
  <c r="E10863" i="8"/>
  <c r="E10862" i="8"/>
  <c r="E10861" i="8"/>
  <c r="E10860" i="8"/>
  <c r="E10859" i="8"/>
  <c r="E10858" i="8"/>
  <c r="E10857" i="8"/>
  <c r="E10856" i="8"/>
  <c r="E10855" i="8"/>
  <c r="E10854" i="8"/>
  <c r="E10853" i="8"/>
  <c r="E10852" i="8"/>
  <c r="E10851" i="8"/>
  <c r="E10850" i="8"/>
  <c r="E10849" i="8"/>
  <c r="E10848" i="8"/>
  <c r="E10847" i="8"/>
  <c r="E10846" i="8"/>
  <c r="E10845" i="8"/>
  <c r="E10844" i="8"/>
  <c r="E10843" i="8"/>
  <c r="E10842" i="8"/>
  <c r="E10841" i="8"/>
  <c r="E10840" i="8"/>
  <c r="E10839" i="8"/>
  <c r="E10838" i="8"/>
  <c r="E10837" i="8"/>
  <c r="E10836" i="8"/>
  <c r="E10835" i="8"/>
  <c r="E10834" i="8"/>
  <c r="E10833" i="8"/>
  <c r="E10832" i="8"/>
  <c r="E10831" i="8"/>
  <c r="E10830" i="8"/>
  <c r="E10829" i="8"/>
  <c r="E10828" i="8"/>
  <c r="E10827" i="8"/>
  <c r="E10826" i="8"/>
  <c r="E10825" i="8"/>
  <c r="E10824" i="8"/>
  <c r="E10823" i="8"/>
  <c r="E10822" i="8"/>
  <c r="E10821" i="8"/>
  <c r="E10820" i="8"/>
  <c r="E10819" i="8"/>
  <c r="E10818" i="8"/>
  <c r="E10817" i="8"/>
  <c r="E10816" i="8"/>
  <c r="E10815" i="8"/>
  <c r="E10814" i="8"/>
  <c r="E10813" i="8"/>
  <c r="E10812" i="8"/>
  <c r="E10811" i="8"/>
  <c r="E10810" i="8"/>
  <c r="E10809" i="8"/>
  <c r="E10808" i="8"/>
  <c r="E10807" i="8"/>
  <c r="E10806" i="8"/>
  <c r="E10805" i="8"/>
  <c r="E10804" i="8"/>
  <c r="E10803" i="8"/>
  <c r="E10802" i="8"/>
  <c r="E10801" i="8"/>
  <c r="E10800" i="8"/>
  <c r="E10799" i="8"/>
  <c r="E10798" i="8"/>
  <c r="E10797" i="8"/>
  <c r="E10796" i="8"/>
  <c r="E10795" i="8"/>
  <c r="E10794" i="8"/>
  <c r="E10793" i="8"/>
  <c r="E10792" i="8"/>
  <c r="E10791" i="8"/>
  <c r="E10790" i="8"/>
  <c r="E10789" i="8"/>
  <c r="E10788" i="8"/>
  <c r="E10787" i="8"/>
  <c r="E10786" i="8"/>
  <c r="E10785" i="8"/>
  <c r="E10784" i="8"/>
  <c r="E10783" i="8"/>
  <c r="E10782" i="8"/>
  <c r="E10781" i="8"/>
  <c r="E10780" i="8"/>
  <c r="E10779" i="8"/>
  <c r="E10778" i="8"/>
  <c r="E10777" i="8"/>
  <c r="E10776" i="8"/>
  <c r="E10775" i="8"/>
  <c r="E10774" i="8"/>
  <c r="E10773" i="8"/>
  <c r="E10772" i="8"/>
  <c r="E10771" i="8"/>
  <c r="E10770" i="8"/>
  <c r="E10769" i="8"/>
  <c r="E10768" i="8"/>
  <c r="E10767" i="8"/>
  <c r="E10766" i="8"/>
  <c r="E10765" i="8"/>
  <c r="E10764" i="8"/>
  <c r="E10763" i="8"/>
  <c r="E10762" i="8"/>
  <c r="E10761" i="8"/>
  <c r="E10760" i="8"/>
  <c r="E10759" i="8"/>
  <c r="E10758" i="8"/>
  <c r="E10757" i="8"/>
  <c r="E10756" i="8"/>
  <c r="E10755" i="8"/>
  <c r="E10754" i="8"/>
  <c r="E10753" i="8"/>
  <c r="E10752" i="8"/>
  <c r="E10751" i="8"/>
  <c r="E10750" i="8"/>
  <c r="E10749" i="8"/>
  <c r="E10748" i="8"/>
  <c r="E10747" i="8"/>
  <c r="E10746" i="8"/>
  <c r="E10745" i="8"/>
  <c r="E10744" i="8"/>
  <c r="E10743" i="8"/>
  <c r="E10742" i="8"/>
  <c r="E10741" i="8"/>
  <c r="E10740" i="8"/>
  <c r="E10739" i="8"/>
  <c r="E10738" i="8"/>
  <c r="E10737" i="8"/>
  <c r="E10736" i="8"/>
  <c r="E10735" i="8"/>
  <c r="E10734" i="8"/>
  <c r="E10733" i="8"/>
  <c r="E10732" i="8"/>
  <c r="E10731" i="8"/>
  <c r="E10730" i="8"/>
  <c r="E10729" i="8"/>
  <c r="E10728" i="8"/>
  <c r="E10727" i="8"/>
  <c r="E10726" i="8"/>
  <c r="E10725" i="8"/>
  <c r="E10724" i="8"/>
  <c r="E10723" i="8"/>
  <c r="E10722" i="8"/>
  <c r="E10721" i="8"/>
  <c r="E10720" i="8"/>
  <c r="E10719" i="8"/>
  <c r="E10718" i="8"/>
  <c r="E10717" i="8"/>
  <c r="E10716" i="8"/>
  <c r="E10715" i="8"/>
  <c r="E10714" i="8"/>
  <c r="E10713" i="8"/>
  <c r="E10712" i="8"/>
  <c r="E10711" i="8"/>
  <c r="E10710" i="8"/>
  <c r="E10709" i="8"/>
  <c r="E10708" i="8"/>
  <c r="E10707" i="8"/>
  <c r="E10706" i="8"/>
  <c r="E10705" i="8"/>
  <c r="E10704" i="8"/>
  <c r="E10703" i="8"/>
  <c r="E10702" i="8"/>
  <c r="E10701" i="8"/>
  <c r="E10700" i="8"/>
  <c r="E10699" i="8"/>
  <c r="E10698" i="8"/>
  <c r="E10697" i="8"/>
  <c r="E10696" i="8"/>
  <c r="E10695" i="8"/>
  <c r="E10694" i="8"/>
  <c r="E10693" i="8"/>
  <c r="E10692" i="8"/>
  <c r="E10691" i="8"/>
  <c r="E10690" i="8"/>
  <c r="E10689" i="8"/>
  <c r="E10688" i="8"/>
  <c r="E10687" i="8"/>
  <c r="E10686" i="8"/>
  <c r="E10685" i="8"/>
  <c r="E10684" i="8"/>
  <c r="E10683" i="8"/>
  <c r="E10682" i="8"/>
  <c r="E10681" i="8"/>
  <c r="E10680" i="8"/>
  <c r="E10679" i="8"/>
  <c r="E10678" i="8"/>
  <c r="E10677" i="8"/>
  <c r="E10676" i="8"/>
  <c r="E10675" i="8"/>
  <c r="E10674" i="8"/>
  <c r="E10673" i="8"/>
  <c r="E10672" i="8"/>
  <c r="E10671" i="8"/>
  <c r="E10670" i="8"/>
  <c r="E10669" i="8"/>
  <c r="E10668" i="8"/>
  <c r="E10667" i="8"/>
  <c r="E10666" i="8"/>
  <c r="E10665" i="8"/>
  <c r="E10664" i="8"/>
  <c r="E10663" i="8"/>
  <c r="E10662" i="8"/>
  <c r="E10661" i="8"/>
  <c r="E10660" i="8"/>
  <c r="E10659" i="8"/>
  <c r="E10658" i="8"/>
  <c r="E10657" i="8"/>
  <c r="E10656" i="8"/>
  <c r="E10655" i="8"/>
  <c r="E10654" i="8"/>
  <c r="E10653" i="8"/>
  <c r="E10652" i="8"/>
  <c r="E10651" i="8"/>
  <c r="E10650" i="8"/>
  <c r="E10649" i="8"/>
  <c r="E10648" i="8"/>
  <c r="E10647" i="8"/>
  <c r="E10646" i="8"/>
  <c r="E10645" i="8"/>
  <c r="E10644" i="8"/>
  <c r="E10643" i="8"/>
  <c r="E10642" i="8"/>
  <c r="E10641" i="8"/>
  <c r="E10640" i="8"/>
  <c r="E10639" i="8"/>
  <c r="E10638" i="8"/>
  <c r="E10637" i="8"/>
  <c r="E10636" i="8"/>
  <c r="E10635" i="8"/>
  <c r="E10634" i="8"/>
  <c r="E10633" i="8"/>
  <c r="E10632" i="8"/>
  <c r="E10631" i="8"/>
  <c r="E10630" i="8"/>
  <c r="E10629" i="8"/>
  <c r="E10628" i="8"/>
  <c r="E10627" i="8"/>
  <c r="E10626" i="8"/>
  <c r="E10625" i="8"/>
  <c r="E10624" i="8"/>
  <c r="E10623" i="8"/>
  <c r="E10622" i="8"/>
  <c r="E10621" i="8"/>
  <c r="E10620" i="8"/>
  <c r="E10619" i="8"/>
  <c r="E10618" i="8"/>
  <c r="E10617" i="8"/>
  <c r="E10616" i="8"/>
  <c r="E10615" i="8"/>
  <c r="E10614" i="8"/>
  <c r="E10613" i="8"/>
  <c r="E10612" i="8"/>
  <c r="E10611" i="8"/>
  <c r="E10610" i="8"/>
  <c r="E10609" i="8"/>
  <c r="E10608" i="8"/>
  <c r="E10607" i="8"/>
  <c r="E10606" i="8"/>
  <c r="E10605" i="8"/>
  <c r="E10604" i="8"/>
  <c r="E10603" i="8"/>
  <c r="E10602" i="8"/>
  <c r="E10601" i="8"/>
  <c r="E10600" i="8"/>
  <c r="E10599" i="8"/>
  <c r="E10598" i="8"/>
  <c r="E10597" i="8"/>
  <c r="E10596" i="8"/>
  <c r="E10595" i="8"/>
  <c r="E10594" i="8"/>
  <c r="E10593" i="8"/>
  <c r="E10592" i="8"/>
  <c r="E10591" i="8"/>
  <c r="E10590" i="8"/>
  <c r="E10589" i="8"/>
  <c r="E10588" i="8"/>
  <c r="E10587" i="8"/>
  <c r="E10586" i="8"/>
  <c r="E10585" i="8"/>
  <c r="E10584" i="8"/>
  <c r="E10583" i="8"/>
  <c r="E10582" i="8"/>
  <c r="E10581" i="8"/>
  <c r="E10580" i="8"/>
  <c r="E10579" i="8"/>
  <c r="E10578" i="8"/>
  <c r="E10577" i="8"/>
  <c r="E10576" i="8"/>
  <c r="E10575" i="8"/>
  <c r="E10574" i="8"/>
  <c r="E10573" i="8"/>
  <c r="E10572" i="8"/>
  <c r="E10571" i="8"/>
  <c r="E10570" i="8"/>
  <c r="E10569" i="8"/>
  <c r="E10568" i="8"/>
  <c r="E10567" i="8"/>
  <c r="E10566" i="8"/>
  <c r="E10565" i="8"/>
  <c r="E10564" i="8"/>
  <c r="E10563" i="8"/>
  <c r="E10562" i="8"/>
  <c r="E10561" i="8"/>
  <c r="E10560" i="8"/>
  <c r="E10559" i="8"/>
  <c r="E10558" i="8"/>
  <c r="E10557" i="8"/>
  <c r="E10556" i="8"/>
  <c r="E10555" i="8"/>
  <c r="E10554" i="8"/>
  <c r="E10553" i="8"/>
  <c r="E10552" i="8"/>
  <c r="E10551" i="8"/>
  <c r="E10550" i="8"/>
  <c r="E10549" i="8"/>
  <c r="E10548" i="8"/>
  <c r="E10547" i="8"/>
  <c r="E10546" i="8"/>
  <c r="E10545" i="8"/>
  <c r="E10544" i="8"/>
  <c r="E10543" i="8"/>
  <c r="E10542" i="8"/>
  <c r="E10541" i="8"/>
  <c r="E10540" i="8"/>
  <c r="E10539" i="8"/>
  <c r="E10538" i="8"/>
  <c r="E10537" i="8"/>
  <c r="E10536" i="8"/>
  <c r="E10535" i="8"/>
  <c r="E10534" i="8"/>
  <c r="E10533" i="8"/>
  <c r="E10532" i="8"/>
  <c r="E10531" i="8"/>
  <c r="E10530" i="8"/>
  <c r="E10529" i="8"/>
  <c r="E10528" i="8"/>
  <c r="E10527" i="8"/>
  <c r="E10526" i="8"/>
  <c r="E10525" i="8"/>
  <c r="E10524" i="8"/>
  <c r="E10523" i="8"/>
  <c r="E10522" i="8"/>
  <c r="E10521" i="8"/>
  <c r="E10520" i="8"/>
  <c r="E10519" i="8"/>
  <c r="E10518" i="8"/>
  <c r="E10517" i="8"/>
  <c r="E10516" i="8"/>
  <c r="E10515" i="8"/>
  <c r="E10514" i="8"/>
  <c r="E10513" i="8"/>
  <c r="E10512" i="8"/>
  <c r="E10511" i="8"/>
  <c r="E10510" i="8"/>
  <c r="E10509" i="8"/>
  <c r="E10508" i="8"/>
  <c r="E10507" i="8"/>
  <c r="E10506" i="8"/>
  <c r="E10505" i="8"/>
  <c r="E10504" i="8"/>
  <c r="E10503" i="8"/>
  <c r="E10502" i="8"/>
  <c r="E10501" i="8"/>
  <c r="E10500" i="8"/>
  <c r="E10499" i="8"/>
  <c r="E10498" i="8"/>
  <c r="E10497" i="8"/>
  <c r="E10496" i="8"/>
  <c r="E10495" i="8"/>
  <c r="E10494" i="8"/>
  <c r="E10493" i="8"/>
  <c r="E10492" i="8"/>
  <c r="E10491" i="8"/>
  <c r="E10490" i="8"/>
  <c r="E10489" i="8"/>
  <c r="E10488" i="8"/>
  <c r="E10487" i="8"/>
  <c r="E10486" i="8"/>
  <c r="E10485" i="8"/>
  <c r="E10484" i="8"/>
  <c r="E10483" i="8"/>
  <c r="E10482" i="8"/>
  <c r="E10481" i="8"/>
  <c r="E10480" i="8"/>
  <c r="E10479" i="8"/>
  <c r="E10478" i="8"/>
  <c r="E10477" i="8"/>
  <c r="E10476" i="8"/>
  <c r="E10475" i="8"/>
  <c r="E10474" i="8"/>
  <c r="E10473" i="8"/>
  <c r="E10472" i="8"/>
  <c r="E10471" i="8"/>
  <c r="E10470" i="8"/>
  <c r="E10469" i="8"/>
  <c r="E10468" i="8"/>
  <c r="E10467" i="8"/>
  <c r="E10466" i="8"/>
  <c r="E10465" i="8"/>
  <c r="E10464" i="8"/>
  <c r="E10463" i="8"/>
  <c r="E10462" i="8"/>
  <c r="E10461" i="8"/>
  <c r="E10460" i="8"/>
  <c r="E10459" i="8"/>
  <c r="E10458" i="8"/>
  <c r="E10457" i="8"/>
  <c r="E10456" i="8"/>
  <c r="E10455" i="8"/>
  <c r="E10454" i="8"/>
  <c r="E10453" i="8"/>
  <c r="E10452" i="8"/>
  <c r="E10451" i="8"/>
  <c r="E10450" i="8"/>
  <c r="E10449" i="8"/>
  <c r="E10448" i="8"/>
  <c r="E10447" i="8"/>
  <c r="E10446" i="8"/>
  <c r="E10445" i="8"/>
  <c r="E10444" i="8"/>
  <c r="E10443" i="8"/>
  <c r="E10442" i="8"/>
  <c r="E10441" i="8"/>
  <c r="E10440" i="8"/>
  <c r="E10439" i="8"/>
  <c r="E10438" i="8"/>
  <c r="E10437" i="8"/>
  <c r="E10436" i="8"/>
  <c r="E10435" i="8"/>
  <c r="E10434" i="8"/>
  <c r="E10433" i="8"/>
  <c r="E10432" i="8"/>
  <c r="E10431" i="8"/>
  <c r="E10430" i="8"/>
  <c r="E10429" i="8"/>
  <c r="E10428" i="8"/>
  <c r="E10427" i="8"/>
  <c r="E10426" i="8"/>
  <c r="E10425" i="8"/>
  <c r="E10424" i="8"/>
  <c r="E10423" i="8"/>
  <c r="E10422" i="8"/>
  <c r="E10421" i="8"/>
  <c r="E10420" i="8"/>
  <c r="E10419" i="8"/>
  <c r="E10418" i="8"/>
  <c r="E10417" i="8"/>
  <c r="E10416" i="8"/>
  <c r="E10415" i="8"/>
  <c r="E10414" i="8"/>
  <c r="E10413" i="8"/>
  <c r="E10412" i="8"/>
  <c r="E10411" i="8"/>
  <c r="E10410" i="8"/>
  <c r="E10409" i="8"/>
  <c r="E10408" i="8"/>
  <c r="E10407" i="8"/>
  <c r="E10406" i="8"/>
  <c r="E10405" i="8"/>
  <c r="E10404" i="8"/>
  <c r="E10403" i="8"/>
  <c r="E10402" i="8"/>
  <c r="E10401" i="8"/>
  <c r="E10400" i="8"/>
  <c r="E10399" i="8"/>
  <c r="E10398" i="8"/>
  <c r="E10397" i="8"/>
  <c r="E10396" i="8"/>
  <c r="E10395" i="8"/>
  <c r="E10394" i="8"/>
  <c r="E10393" i="8"/>
  <c r="E10392" i="8"/>
  <c r="E10391" i="8"/>
  <c r="E10390" i="8"/>
  <c r="E10389" i="8"/>
  <c r="E10388" i="8"/>
  <c r="E10387" i="8"/>
  <c r="E10386" i="8"/>
  <c r="E10385" i="8"/>
  <c r="E10384" i="8"/>
  <c r="E10383" i="8"/>
  <c r="E10382" i="8"/>
  <c r="E10381" i="8"/>
  <c r="E10380" i="8"/>
  <c r="E10379" i="8"/>
  <c r="E10378" i="8"/>
  <c r="E10377" i="8"/>
  <c r="E10376" i="8"/>
  <c r="E10375" i="8"/>
  <c r="E10374" i="8"/>
  <c r="E10373" i="8"/>
  <c r="E10372" i="8"/>
  <c r="E10371" i="8"/>
  <c r="E10370" i="8"/>
  <c r="E10369" i="8"/>
  <c r="E10368" i="8"/>
  <c r="E10367" i="8"/>
  <c r="E10366" i="8"/>
  <c r="E10365" i="8"/>
  <c r="E10364" i="8"/>
  <c r="E10363" i="8"/>
  <c r="E10362" i="8"/>
  <c r="E10361" i="8"/>
  <c r="E10360" i="8"/>
  <c r="E10359" i="8"/>
  <c r="E10358" i="8"/>
  <c r="E10357" i="8"/>
  <c r="E10356" i="8"/>
  <c r="E10355" i="8"/>
  <c r="E10354" i="8"/>
  <c r="E10353" i="8"/>
  <c r="E10352" i="8"/>
  <c r="E10351" i="8"/>
  <c r="E10350" i="8"/>
  <c r="E10349" i="8"/>
  <c r="E10348" i="8"/>
  <c r="E10347" i="8"/>
  <c r="E10346" i="8"/>
  <c r="E10345" i="8"/>
  <c r="E10344" i="8"/>
  <c r="E10343" i="8"/>
  <c r="E10342" i="8"/>
  <c r="E10341" i="8"/>
  <c r="E10340" i="8"/>
  <c r="E10339" i="8"/>
  <c r="E10338" i="8"/>
  <c r="E10337" i="8"/>
  <c r="E10336" i="8"/>
  <c r="E10335" i="8"/>
  <c r="E10334" i="8"/>
  <c r="E10333" i="8"/>
  <c r="E10332" i="8"/>
  <c r="E10331" i="8"/>
  <c r="E10330" i="8"/>
  <c r="E10329" i="8"/>
  <c r="E10328" i="8"/>
  <c r="E10327" i="8"/>
  <c r="E10326" i="8"/>
  <c r="E10325" i="8"/>
  <c r="E10324" i="8"/>
  <c r="E10323" i="8"/>
  <c r="E10322" i="8"/>
  <c r="E10321" i="8"/>
  <c r="E10320" i="8"/>
  <c r="E10319" i="8"/>
  <c r="E10318" i="8"/>
  <c r="E10317" i="8"/>
  <c r="E10316" i="8"/>
  <c r="E10315" i="8"/>
  <c r="E10314" i="8"/>
  <c r="E10313" i="8"/>
  <c r="E10312" i="8"/>
  <c r="E10311" i="8"/>
  <c r="E10310" i="8"/>
  <c r="E10309" i="8"/>
  <c r="E10308" i="8"/>
  <c r="E10307" i="8"/>
  <c r="E10306" i="8"/>
  <c r="E10305" i="8"/>
  <c r="E10304" i="8"/>
  <c r="E10303" i="8"/>
  <c r="E10302" i="8"/>
  <c r="E10301" i="8"/>
  <c r="E10300" i="8"/>
  <c r="E10299" i="8"/>
  <c r="E10298" i="8"/>
  <c r="E10297" i="8"/>
  <c r="E10296" i="8"/>
  <c r="E10295" i="8"/>
  <c r="E10294" i="8"/>
  <c r="E10293" i="8"/>
  <c r="E10292" i="8"/>
  <c r="E10291" i="8"/>
  <c r="E10290" i="8"/>
  <c r="E10289" i="8"/>
  <c r="E10288" i="8"/>
  <c r="E10287" i="8"/>
  <c r="E10286" i="8"/>
  <c r="E10285" i="8"/>
  <c r="E10284" i="8"/>
  <c r="E10283" i="8"/>
  <c r="E10282" i="8"/>
  <c r="E10281" i="8"/>
  <c r="E10280" i="8"/>
  <c r="E10279" i="8"/>
  <c r="E10278" i="8"/>
  <c r="E10277" i="8"/>
  <c r="E10276" i="8"/>
  <c r="E10275" i="8"/>
  <c r="E10274" i="8"/>
  <c r="E10273" i="8"/>
  <c r="E10272" i="8"/>
  <c r="E10271" i="8"/>
  <c r="E10270" i="8"/>
  <c r="E10269" i="8"/>
  <c r="E10268" i="8"/>
  <c r="E10267" i="8"/>
  <c r="E10266" i="8"/>
  <c r="E10265" i="8"/>
  <c r="E10264" i="8"/>
  <c r="E10263" i="8"/>
  <c r="E10262" i="8"/>
  <c r="E10261" i="8"/>
  <c r="E10260" i="8"/>
  <c r="E10259" i="8"/>
  <c r="E10258" i="8"/>
  <c r="E10257" i="8"/>
  <c r="E10256" i="8"/>
  <c r="E10255" i="8"/>
  <c r="E10254" i="8"/>
  <c r="E10253" i="8"/>
  <c r="E10252" i="8"/>
  <c r="E10251" i="8"/>
  <c r="E10250" i="8"/>
  <c r="E10249" i="8"/>
  <c r="E10248" i="8"/>
  <c r="E10247" i="8"/>
  <c r="E10246" i="8"/>
  <c r="E10245" i="8"/>
  <c r="E10244" i="8"/>
  <c r="E10243" i="8"/>
  <c r="E10242" i="8"/>
  <c r="E10241" i="8"/>
  <c r="E10240" i="8"/>
  <c r="E10239" i="8"/>
  <c r="E10238" i="8"/>
  <c r="E10237" i="8"/>
  <c r="E10236" i="8"/>
  <c r="E10235" i="8"/>
  <c r="E10234" i="8"/>
  <c r="E10233" i="8"/>
  <c r="E10232" i="8"/>
  <c r="E10231" i="8"/>
  <c r="E10230" i="8"/>
  <c r="E10229" i="8"/>
  <c r="E10228" i="8"/>
  <c r="E10227" i="8"/>
  <c r="E10226" i="8"/>
  <c r="E10225" i="8"/>
  <c r="E10224" i="8"/>
  <c r="E10223" i="8"/>
  <c r="E10222" i="8"/>
  <c r="E10221" i="8"/>
  <c r="E10220" i="8"/>
  <c r="E10219" i="8"/>
  <c r="E10218" i="8"/>
  <c r="E10217" i="8"/>
  <c r="E10216" i="8"/>
  <c r="E10215" i="8"/>
  <c r="E10214" i="8"/>
  <c r="E10213" i="8"/>
  <c r="E10212" i="8"/>
  <c r="E10211" i="8"/>
  <c r="E10210" i="8"/>
  <c r="E10209" i="8"/>
  <c r="E10208" i="8"/>
  <c r="E10207" i="8"/>
  <c r="E10206" i="8"/>
  <c r="E10205" i="8"/>
  <c r="E10204" i="8"/>
  <c r="E10203" i="8"/>
  <c r="E10202" i="8"/>
  <c r="E10201" i="8"/>
  <c r="E10200" i="8"/>
  <c r="E10199" i="8"/>
  <c r="E10198" i="8"/>
  <c r="E10197" i="8"/>
  <c r="E10196" i="8"/>
  <c r="E10195" i="8"/>
  <c r="E10194" i="8"/>
  <c r="E10193" i="8"/>
  <c r="E10192" i="8"/>
  <c r="E10191" i="8"/>
  <c r="E10190" i="8"/>
  <c r="E10189" i="8"/>
  <c r="E10188" i="8"/>
  <c r="E10187" i="8"/>
  <c r="E10186" i="8"/>
  <c r="E10185" i="8"/>
  <c r="E10184" i="8"/>
  <c r="E10183" i="8"/>
  <c r="E10182" i="8"/>
  <c r="E10181" i="8"/>
  <c r="E10180" i="8"/>
  <c r="E10179" i="8"/>
  <c r="E10178" i="8"/>
  <c r="E10177" i="8"/>
  <c r="E10176" i="8"/>
  <c r="E10175" i="8"/>
  <c r="E10174" i="8"/>
  <c r="E10173" i="8"/>
  <c r="E10172" i="8"/>
  <c r="E10171" i="8"/>
  <c r="E10170" i="8"/>
  <c r="E10169" i="8"/>
  <c r="E10168" i="8"/>
  <c r="E10167" i="8"/>
  <c r="E10166" i="8"/>
  <c r="E10165" i="8"/>
  <c r="E10164" i="8"/>
  <c r="E10163" i="8"/>
  <c r="E10162" i="8"/>
  <c r="E10161" i="8"/>
  <c r="E10160" i="8"/>
  <c r="E10159" i="8"/>
  <c r="E10158" i="8"/>
  <c r="E10157" i="8"/>
  <c r="E10156" i="8"/>
  <c r="E10155" i="8"/>
  <c r="E10154" i="8"/>
  <c r="E10153" i="8"/>
  <c r="E10152" i="8"/>
  <c r="E10151" i="8"/>
  <c r="E10150" i="8"/>
  <c r="E10149" i="8"/>
  <c r="E10148" i="8"/>
  <c r="E10147" i="8"/>
  <c r="E10146" i="8"/>
  <c r="E10145" i="8"/>
  <c r="E10144" i="8"/>
  <c r="E10143" i="8"/>
  <c r="E10142" i="8"/>
  <c r="E10141" i="8"/>
  <c r="E10140" i="8"/>
  <c r="E10139" i="8"/>
  <c r="E10138" i="8"/>
  <c r="E10137" i="8"/>
  <c r="E10136" i="8"/>
  <c r="E10135" i="8"/>
  <c r="E10134" i="8"/>
  <c r="E10133" i="8"/>
  <c r="E10132" i="8"/>
  <c r="E10131" i="8"/>
  <c r="E10130" i="8"/>
  <c r="E10129" i="8"/>
  <c r="E10128" i="8"/>
  <c r="E10127" i="8"/>
  <c r="E10126" i="8"/>
  <c r="E10125" i="8"/>
  <c r="E10124" i="8"/>
  <c r="E10123" i="8"/>
  <c r="E10122" i="8"/>
  <c r="E10121" i="8"/>
  <c r="E10120" i="8"/>
  <c r="E10119" i="8"/>
  <c r="E10118" i="8"/>
  <c r="E10117" i="8"/>
  <c r="E10116" i="8"/>
  <c r="E10115" i="8"/>
  <c r="E10114" i="8"/>
  <c r="E10113" i="8"/>
  <c r="E10112" i="8"/>
  <c r="E10111" i="8"/>
  <c r="E10110" i="8"/>
  <c r="E10109" i="8"/>
  <c r="E10108" i="8"/>
  <c r="E10107" i="8"/>
  <c r="E10106" i="8"/>
  <c r="E10105" i="8"/>
  <c r="E10104" i="8"/>
  <c r="E10103" i="8"/>
  <c r="E10102" i="8"/>
  <c r="E10101" i="8"/>
  <c r="E10100" i="8"/>
  <c r="E10099" i="8"/>
  <c r="E10098" i="8"/>
  <c r="E10097" i="8"/>
  <c r="E10096" i="8"/>
  <c r="E10095" i="8"/>
  <c r="E10094" i="8"/>
  <c r="E10093" i="8"/>
  <c r="E10092" i="8"/>
  <c r="E10091" i="8"/>
  <c r="E10090" i="8"/>
  <c r="E10089" i="8"/>
  <c r="E10088" i="8"/>
  <c r="E10087" i="8"/>
  <c r="E10086" i="8"/>
  <c r="E10085" i="8"/>
  <c r="E10084" i="8"/>
  <c r="E10083" i="8"/>
  <c r="E10082" i="8"/>
  <c r="E10081" i="8"/>
  <c r="E10080" i="8"/>
  <c r="E10079" i="8"/>
  <c r="E10078" i="8"/>
  <c r="E10077" i="8"/>
  <c r="E10076" i="8"/>
  <c r="E10075" i="8"/>
  <c r="E10074" i="8"/>
  <c r="E10073" i="8"/>
  <c r="E10072" i="8"/>
  <c r="E10071" i="8"/>
  <c r="E10070" i="8"/>
  <c r="E10069" i="8"/>
  <c r="E10068" i="8"/>
  <c r="E10067" i="8"/>
  <c r="E10066" i="8"/>
  <c r="E10065" i="8"/>
  <c r="E10064" i="8"/>
  <c r="E10063" i="8"/>
  <c r="E10062" i="8"/>
  <c r="E10061" i="8"/>
  <c r="E10060" i="8"/>
  <c r="E10059" i="8"/>
  <c r="E10058" i="8"/>
  <c r="E10057" i="8"/>
  <c r="E10056" i="8"/>
  <c r="E10055" i="8"/>
  <c r="E10054" i="8"/>
  <c r="E10053" i="8"/>
  <c r="E10052" i="8"/>
  <c r="E10051" i="8"/>
  <c r="E10050" i="8"/>
  <c r="E10049" i="8"/>
  <c r="E10048" i="8"/>
  <c r="E10047" i="8"/>
  <c r="E10046" i="8"/>
  <c r="E10045" i="8"/>
  <c r="E10044" i="8"/>
  <c r="E10043" i="8"/>
  <c r="E10042" i="8"/>
  <c r="E10041" i="8"/>
  <c r="E10040" i="8"/>
  <c r="E10039" i="8"/>
  <c r="E10038" i="8"/>
  <c r="E10037" i="8"/>
  <c r="E10036" i="8"/>
  <c r="E10035" i="8"/>
  <c r="E10034" i="8"/>
  <c r="E10033" i="8"/>
  <c r="E10032" i="8"/>
  <c r="E10031" i="8"/>
  <c r="E10030" i="8"/>
  <c r="E10029" i="8"/>
  <c r="E10028" i="8"/>
  <c r="E10027" i="8"/>
  <c r="E10026" i="8"/>
  <c r="E10025" i="8"/>
  <c r="E10024" i="8"/>
  <c r="E10023" i="8"/>
  <c r="E10022" i="8"/>
  <c r="E10021" i="8"/>
  <c r="E10020" i="8"/>
  <c r="E10019" i="8"/>
  <c r="E10018" i="8"/>
  <c r="E10017" i="8"/>
  <c r="E10016" i="8"/>
  <c r="E10015" i="8"/>
  <c r="E10014" i="8"/>
  <c r="E10013" i="8"/>
  <c r="E10012" i="8"/>
  <c r="E10011" i="8"/>
  <c r="E10010" i="8"/>
  <c r="E10009" i="8"/>
  <c r="E10008" i="8"/>
  <c r="E10007" i="8"/>
  <c r="E10006" i="8"/>
  <c r="E10005" i="8"/>
  <c r="E10004" i="8"/>
  <c r="E10003" i="8"/>
  <c r="E10002" i="8"/>
  <c r="E10001" i="8"/>
  <c r="E10000" i="8"/>
  <c r="E9999" i="8"/>
  <c r="E9998" i="8"/>
  <c r="E9997" i="8"/>
  <c r="E9996" i="8"/>
  <c r="E9995" i="8"/>
  <c r="E9994" i="8"/>
  <c r="E9993" i="8"/>
  <c r="E9992" i="8"/>
  <c r="E9991" i="8"/>
  <c r="E9990" i="8"/>
  <c r="E9989" i="8"/>
  <c r="E9988" i="8"/>
  <c r="E9987" i="8"/>
  <c r="E9986" i="8"/>
  <c r="E9985" i="8"/>
  <c r="E9984" i="8"/>
  <c r="E9983" i="8"/>
  <c r="E9982" i="8"/>
  <c r="E9981" i="8"/>
  <c r="E9980" i="8"/>
  <c r="E9979" i="8"/>
  <c r="E9978" i="8"/>
  <c r="E9977" i="8"/>
  <c r="E9976" i="8"/>
  <c r="E9975" i="8"/>
  <c r="E9974" i="8"/>
  <c r="E9973" i="8"/>
  <c r="E9972" i="8"/>
  <c r="E9971" i="8"/>
  <c r="E9970" i="8"/>
  <c r="E9969" i="8"/>
  <c r="E9968" i="8"/>
  <c r="E9967" i="8"/>
  <c r="E9966" i="8"/>
  <c r="E9965" i="8"/>
  <c r="E9964" i="8"/>
  <c r="E9963" i="8"/>
  <c r="E9962" i="8"/>
  <c r="E9961" i="8"/>
  <c r="E9960" i="8"/>
  <c r="E9959" i="8"/>
  <c r="E9958" i="8"/>
  <c r="E9957" i="8"/>
  <c r="E9956" i="8"/>
  <c r="E9955" i="8"/>
  <c r="E9954" i="8"/>
  <c r="E9953" i="8"/>
  <c r="E9952" i="8"/>
  <c r="E9951" i="8"/>
  <c r="E9950" i="8"/>
  <c r="E9949" i="8"/>
  <c r="E9948" i="8"/>
  <c r="E9947" i="8"/>
  <c r="E9946" i="8"/>
  <c r="E9945" i="8"/>
  <c r="E9944" i="8"/>
  <c r="E9943" i="8"/>
  <c r="E9942" i="8"/>
  <c r="E9941" i="8"/>
  <c r="E9940" i="8"/>
  <c r="E9939" i="8"/>
  <c r="E9938" i="8"/>
  <c r="E9937" i="8"/>
  <c r="E9936" i="8"/>
  <c r="E9935" i="8"/>
  <c r="E9934" i="8"/>
  <c r="E9933" i="8"/>
  <c r="E9932" i="8"/>
  <c r="E9931" i="8"/>
  <c r="E9930" i="8"/>
  <c r="E9929" i="8"/>
  <c r="E9928" i="8"/>
  <c r="E9927" i="8"/>
  <c r="E9926" i="8"/>
  <c r="E9925" i="8"/>
  <c r="E9924" i="8"/>
  <c r="E9923" i="8"/>
  <c r="E9922" i="8"/>
  <c r="E9921" i="8"/>
  <c r="E9920" i="8"/>
  <c r="E9919" i="8"/>
  <c r="E9918" i="8"/>
  <c r="E9917" i="8"/>
  <c r="E9916" i="8"/>
  <c r="E9915" i="8"/>
  <c r="E9914" i="8"/>
  <c r="E9913" i="8"/>
  <c r="E9912" i="8"/>
  <c r="E9911" i="8"/>
  <c r="E9910" i="8"/>
  <c r="E9909" i="8"/>
  <c r="E9908" i="8"/>
  <c r="E9907" i="8"/>
  <c r="E9906" i="8"/>
  <c r="E9905" i="8"/>
  <c r="E9904" i="8"/>
  <c r="E9903" i="8"/>
  <c r="E9902" i="8"/>
  <c r="E9901" i="8"/>
  <c r="E9900" i="8"/>
  <c r="E9899" i="8"/>
  <c r="E9898" i="8"/>
  <c r="E9897" i="8"/>
  <c r="E9896" i="8"/>
  <c r="E9895" i="8"/>
  <c r="E9894" i="8"/>
  <c r="E9893" i="8"/>
  <c r="E9892" i="8"/>
  <c r="E9891" i="8"/>
  <c r="E9890" i="8"/>
  <c r="E9889" i="8"/>
  <c r="E9888" i="8"/>
  <c r="E9887" i="8"/>
  <c r="E9886" i="8"/>
  <c r="E9885" i="8"/>
  <c r="E9884" i="8"/>
  <c r="E9883" i="8"/>
  <c r="E9882" i="8"/>
  <c r="E9881" i="8"/>
  <c r="E9880" i="8"/>
  <c r="E9879" i="8"/>
  <c r="E9878" i="8"/>
  <c r="E9877" i="8"/>
  <c r="E9876" i="8"/>
  <c r="E9875" i="8"/>
  <c r="E9874" i="8"/>
  <c r="E9873" i="8"/>
  <c r="E9872" i="8"/>
  <c r="E9871" i="8"/>
  <c r="E9870" i="8"/>
  <c r="E9869" i="8"/>
  <c r="E9868" i="8"/>
  <c r="E9867" i="8"/>
  <c r="E9866" i="8"/>
  <c r="E9865" i="8"/>
  <c r="E9864" i="8"/>
  <c r="E9863" i="8"/>
  <c r="E9862" i="8"/>
  <c r="E9861" i="8"/>
  <c r="E9860" i="8"/>
  <c r="E9859" i="8"/>
  <c r="E9858" i="8"/>
  <c r="E9857" i="8"/>
  <c r="E9856" i="8"/>
  <c r="E9855" i="8"/>
  <c r="E9854" i="8"/>
  <c r="E9853" i="8"/>
  <c r="E9852" i="8"/>
  <c r="E9851" i="8"/>
  <c r="E9850" i="8"/>
  <c r="E9849" i="8"/>
  <c r="E9848" i="8"/>
  <c r="E9847" i="8"/>
  <c r="E9846" i="8"/>
  <c r="E9845" i="8"/>
  <c r="E9844" i="8"/>
  <c r="E9843" i="8"/>
  <c r="E9842" i="8"/>
  <c r="E9841" i="8"/>
  <c r="E9840" i="8"/>
  <c r="E9839" i="8"/>
  <c r="E9838" i="8"/>
  <c r="E9837" i="8"/>
  <c r="E9836" i="8"/>
  <c r="E9835" i="8"/>
  <c r="E9834" i="8"/>
  <c r="E9833" i="8"/>
  <c r="E9832" i="8"/>
  <c r="E9831" i="8"/>
  <c r="E9830" i="8"/>
  <c r="E9829" i="8"/>
  <c r="E9828" i="8"/>
  <c r="E9827" i="8"/>
  <c r="E9826" i="8"/>
  <c r="E9825" i="8"/>
  <c r="E9824" i="8"/>
  <c r="E9823" i="8"/>
  <c r="E9822" i="8"/>
  <c r="E9821" i="8"/>
  <c r="E9820" i="8"/>
  <c r="E9819" i="8"/>
  <c r="E9818" i="8"/>
  <c r="E9817" i="8"/>
  <c r="E9816" i="8"/>
  <c r="E9815" i="8"/>
  <c r="E9814" i="8"/>
  <c r="E9813" i="8"/>
  <c r="E9812" i="8"/>
  <c r="E9811" i="8"/>
  <c r="E9810" i="8"/>
  <c r="E9809" i="8"/>
  <c r="E9808" i="8"/>
  <c r="E9807" i="8"/>
  <c r="E9806" i="8"/>
  <c r="E9805" i="8"/>
  <c r="E9804" i="8"/>
  <c r="E9803" i="8"/>
  <c r="E9802" i="8"/>
  <c r="E9801" i="8"/>
  <c r="E9800" i="8"/>
  <c r="E9799" i="8"/>
  <c r="E9798" i="8"/>
  <c r="E9797" i="8"/>
  <c r="E9796" i="8"/>
  <c r="E9795" i="8"/>
  <c r="E9794" i="8"/>
  <c r="E9793" i="8"/>
  <c r="E9792" i="8"/>
  <c r="E9791" i="8"/>
  <c r="E9790" i="8"/>
  <c r="E9789" i="8"/>
  <c r="E9788" i="8"/>
  <c r="E9787" i="8"/>
  <c r="E9786" i="8"/>
  <c r="E9785" i="8"/>
  <c r="E9784" i="8"/>
  <c r="E9783" i="8"/>
  <c r="E9782" i="8"/>
  <c r="E9781" i="8"/>
  <c r="E9780" i="8"/>
  <c r="E9779" i="8"/>
  <c r="E9778" i="8"/>
  <c r="E9777" i="8"/>
  <c r="E9776" i="8"/>
  <c r="E9775" i="8"/>
  <c r="E9774" i="8"/>
  <c r="E9773" i="8"/>
  <c r="E9772" i="8"/>
  <c r="E9771" i="8"/>
  <c r="E9770" i="8"/>
  <c r="E9769" i="8"/>
  <c r="E9768" i="8"/>
  <c r="E9767" i="8"/>
  <c r="E9766" i="8"/>
  <c r="E9765" i="8"/>
  <c r="E9764" i="8"/>
  <c r="E9763" i="8"/>
  <c r="E9762" i="8"/>
  <c r="E9761" i="8"/>
  <c r="E9760" i="8"/>
  <c r="E9759" i="8"/>
  <c r="E9758" i="8"/>
  <c r="E9757" i="8"/>
  <c r="E9756" i="8"/>
  <c r="E9755" i="8"/>
  <c r="E9754" i="8"/>
  <c r="E9753" i="8"/>
  <c r="E9752" i="8"/>
  <c r="E9751" i="8"/>
  <c r="E9750" i="8"/>
  <c r="E9749" i="8"/>
  <c r="E9748" i="8"/>
  <c r="E9747" i="8"/>
  <c r="E9746" i="8"/>
  <c r="E9745" i="8"/>
  <c r="E9744" i="8"/>
  <c r="E9743" i="8"/>
  <c r="E9742" i="8"/>
  <c r="E9741" i="8"/>
  <c r="E9740" i="8"/>
  <c r="E9739" i="8"/>
  <c r="E9738" i="8"/>
  <c r="E9737" i="8"/>
  <c r="E9736" i="8"/>
  <c r="E9735" i="8"/>
  <c r="E9734" i="8"/>
  <c r="E9733" i="8"/>
  <c r="E9732" i="8"/>
  <c r="E9731" i="8"/>
  <c r="E9730" i="8"/>
  <c r="E9729" i="8"/>
  <c r="E9728" i="8"/>
  <c r="E9727" i="8"/>
  <c r="E9726" i="8"/>
  <c r="E9725" i="8"/>
  <c r="E9724" i="8"/>
  <c r="E9723" i="8"/>
  <c r="E9722" i="8"/>
  <c r="E9721" i="8"/>
  <c r="E9720" i="8"/>
  <c r="E9719" i="8"/>
  <c r="E9718" i="8"/>
  <c r="E9717" i="8"/>
  <c r="E9716" i="8"/>
  <c r="E9715" i="8"/>
  <c r="E9714" i="8"/>
  <c r="E9713" i="8"/>
  <c r="E9712" i="8"/>
  <c r="E9711" i="8"/>
  <c r="E9710" i="8"/>
  <c r="E9709" i="8"/>
  <c r="E9708" i="8"/>
  <c r="E9707" i="8"/>
  <c r="E9706" i="8"/>
  <c r="E9705" i="8"/>
  <c r="E9704" i="8"/>
  <c r="E9703" i="8"/>
  <c r="E9702" i="8"/>
  <c r="E9701" i="8"/>
  <c r="E9700" i="8"/>
  <c r="E9699" i="8"/>
  <c r="E9698" i="8"/>
  <c r="E9697" i="8"/>
  <c r="E9696" i="8"/>
  <c r="E9695" i="8"/>
  <c r="E9694" i="8"/>
  <c r="E9693" i="8"/>
  <c r="E9692" i="8"/>
  <c r="E9691" i="8"/>
  <c r="E9690" i="8"/>
  <c r="E9689" i="8"/>
  <c r="E9688" i="8"/>
  <c r="E9687" i="8"/>
  <c r="E9686" i="8"/>
  <c r="E9685" i="8"/>
  <c r="E9684" i="8"/>
  <c r="E9683" i="8"/>
  <c r="E9682" i="8"/>
  <c r="E9681" i="8"/>
  <c r="E9680" i="8"/>
  <c r="E9679" i="8"/>
  <c r="E9678" i="8"/>
  <c r="E9677" i="8"/>
  <c r="E9676" i="8"/>
  <c r="E9675" i="8"/>
  <c r="E9674" i="8"/>
  <c r="E9673" i="8"/>
  <c r="E9672" i="8"/>
  <c r="E9671" i="8"/>
  <c r="E9670" i="8"/>
  <c r="E9669" i="8"/>
  <c r="E9668" i="8"/>
  <c r="E9667" i="8"/>
  <c r="E9666" i="8"/>
  <c r="E9665" i="8"/>
  <c r="E9664" i="8"/>
  <c r="E9663" i="8"/>
  <c r="E9662" i="8"/>
  <c r="E9661" i="8"/>
  <c r="E9660" i="8"/>
  <c r="E9659" i="8"/>
  <c r="E9658" i="8"/>
  <c r="E9657" i="8"/>
  <c r="E9656" i="8"/>
  <c r="E9655" i="8"/>
  <c r="E9654" i="8"/>
  <c r="E9653" i="8"/>
  <c r="E9652" i="8"/>
  <c r="E9651" i="8"/>
  <c r="E9650" i="8"/>
  <c r="E9649" i="8"/>
  <c r="E9648" i="8"/>
  <c r="E9647" i="8"/>
  <c r="E9646" i="8"/>
  <c r="E9645" i="8"/>
  <c r="E9644" i="8"/>
  <c r="E9643" i="8"/>
  <c r="E9642" i="8"/>
  <c r="E9641" i="8"/>
  <c r="E9640" i="8"/>
  <c r="E9639" i="8"/>
  <c r="E9638" i="8"/>
  <c r="E9637" i="8"/>
  <c r="E9636" i="8"/>
  <c r="E9635" i="8"/>
  <c r="E9634" i="8"/>
  <c r="E9633" i="8"/>
  <c r="E9632" i="8"/>
  <c r="E9631" i="8"/>
  <c r="E9630" i="8"/>
  <c r="E9629" i="8"/>
  <c r="E9628" i="8"/>
  <c r="E9627" i="8"/>
  <c r="E9626" i="8"/>
  <c r="E9625" i="8"/>
  <c r="E9624" i="8"/>
  <c r="E9623" i="8"/>
  <c r="E9622" i="8"/>
  <c r="E9621" i="8"/>
  <c r="E9620" i="8"/>
  <c r="E9619" i="8"/>
  <c r="E9618" i="8"/>
  <c r="E9617" i="8"/>
  <c r="E9616" i="8"/>
  <c r="E9615" i="8"/>
  <c r="E9614" i="8"/>
  <c r="E9613" i="8"/>
  <c r="E9612" i="8"/>
  <c r="E9611" i="8"/>
  <c r="E9610" i="8"/>
  <c r="E9609" i="8"/>
  <c r="E9608" i="8"/>
  <c r="E9607" i="8"/>
  <c r="E9606" i="8"/>
  <c r="E9605" i="8"/>
  <c r="E9604" i="8"/>
  <c r="E9603" i="8"/>
  <c r="E9602" i="8"/>
  <c r="E9601" i="8"/>
  <c r="E9600" i="8"/>
  <c r="E9599" i="8"/>
  <c r="E9598" i="8"/>
  <c r="E9597" i="8"/>
  <c r="E9596" i="8"/>
  <c r="E9595" i="8"/>
  <c r="E9594" i="8"/>
  <c r="E9593" i="8"/>
  <c r="E9592" i="8"/>
  <c r="E9591" i="8"/>
  <c r="E9590" i="8"/>
  <c r="E9589" i="8"/>
  <c r="E9588" i="8"/>
  <c r="E9587" i="8"/>
  <c r="E9586" i="8"/>
  <c r="E9585" i="8"/>
  <c r="E9584" i="8"/>
  <c r="E9583" i="8"/>
  <c r="E9582" i="8"/>
  <c r="E9581" i="8"/>
  <c r="E9580" i="8"/>
  <c r="E9579" i="8"/>
  <c r="E9578" i="8"/>
  <c r="E9577" i="8"/>
  <c r="E9576" i="8"/>
  <c r="E9575" i="8"/>
  <c r="E9574" i="8"/>
  <c r="E9573" i="8"/>
  <c r="E9572" i="8"/>
  <c r="E9571" i="8"/>
  <c r="E9570" i="8"/>
  <c r="E9569" i="8"/>
  <c r="E9568" i="8"/>
  <c r="E9567" i="8"/>
  <c r="E9566" i="8"/>
  <c r="E9565" i="8"/>
  <c r="E9564" i="8"/>
  <c r="E9563" i="8"/>
  <c r="E9562" i="8"/>
  <c r="E9561" i="8"/>
  <c r="E9560" i="8"/>
  <c r="E9559" i="8"/>
  <c r="E9558" i="8"/>
  <c r="E9557" i="8"/>
  <c r="E9556" i="8"/>
  <c r="E9555" i="8"/>
  <c r="E9554" i="8"/>
  <c r="E9553" i="8"/>
  <c r="E9552" i="8"/>
  <c r="E9551" i="8"/>
  <c r="E9550" i="8"/>
  <c r="E9549" i="8"/>
  <c r="E9548" i="8"/>
  <c r="E9547" i="8"/>
  <c r="E9546" i="8"/>
  <c r="E9545" i="8"/>
  <c r="E9544" i="8"/>
  <c r="E9543" i="8"/>
  <c r="E9542" i="8"/>
  <c r="E9541" i="8"/>
  <c r="E9540" i="8"/>
  <c r="E9539" i="8"/>
  <c r="E9538" i="8"/>
  <c r="E9537" i="8"/>
  <c r="E9536" i="8"/>
  <c r="E9535" i="8"/>
  <c r="E9534" i="8"/>
  <c r="E9533" i="8"/>
  <c r="E9532" i="8"/>
  <c r="E9531" i="8"/>
  <c r="E9530" i="8"/>
  <c r="E9529" i="8"/>
  <c r="E9528" i="8"/>
  <c r="E9527" i="8"/>
  <c r="E9526" i="8"/>
  <c r="E9525" i="8"/>
  <c r="E9524" i="8"/>
  <c r="E9523" i="8"/>
  <c r="E9522" i="8"/>
  <c r="E9521" i="8"/>
  <c r="E9520" i="8"/>
  <c r="E9519" i="8"/>
  <c r="E9518" i="8"/>
  <c r="E9517" i="8"/>
  <c r="E9516" i="8"/>
  <c r="E9515" i="8"/>
  <c r="E9514" i="8"/>
  <c r="E9513" i="8"/>
  <c r="E9512" i="8"/>
  <c r="E9511" i="8"/>
  <c r="E9510" i="8"/>
  <c r="E9509" i="8"/>
  <c r="E9508" i="8"/>
  <c r="E9507" i="8"/>
  <c r="E9506" i="8"/>
  <c r="E9505" i="8"/>
  <c r="E9504" i="8"/>
  <c r="E9503" i="8"/>
  <c r="E9502" i="8"/>
  <c r="E9501" i="8"/>
  <c r="E9500" i="8"/>
  <c r="E9499" i="8"/>
  <c r="E9498" i="8"/>
  <c r="E9497" i="8"/>
  <c r="E9496" i="8"/>
  <c r="E9495" i="8"/>
  <c r="E9494" i="8"/>
  <c r="E9493" i="8"/>
  <c r="E9492" i="8"/>
  <c r="E9491" i="8"/>
  <c r="E9490" i="8"/>
  <c r="E9489" i="8"/>
  <c r="E9488" i="8"/>
  <c r="E9487" i="8"/>
  <c r="E9486" i="8"/>
  <c r="E9485" i="8"/>
  <c r="E9484" i="8"/>
  <c r="E9483" i="8"/>
  <c r="E9482" i="8"/>
  <c r="E9481" i="8"/>
  <c r="E9480" i="8"/>
  <c r="E9479" i="8"/>
  <c r="E9478" i="8"/>
  <c r="E9477" i="8"/>
  <c r="E9476" i="8"/>
  <c r="E9475" i="8"/>
  <c r="E9474" i="8"/>
  <c r="E9473" i="8"/>
  <c r="E9472" i="8"/>
  <c r="E9471" i="8"/>
  <c r="E9470" i="8"/>
  <c r="E9469" i="8"/>
  <c r="E9468" i="8"/>
  <c r="E9467" i="8"/>
  <c r="E9466" i="8"/>
  <c r="E9465" i="8"/>
  <c r="E9464" i="8"/>
  <c r="E9463" i="8"/>
  <c r="E9462" i="8"/>
  <c r="E9461" i="8"/>
  <c r="E9460" i="8"/>
  <c r="E9459" i="8"/>
  <c r="E9458" i="8"/>
  <c r="E9457" i="8"/>
  <c r="E9456" i="8"/>
  <c r="E9455" i="8"/>
  <c r="E9454" i="8"/>
  <c r="E9453" i="8"/>
  <c r="E9452" i="8"/>
  <c r="E9451" i="8"/>
  <c r="E9450" i="8"/>
  <c r="E9449" i="8"/>
  <c r="E9448" i="8"/>
  <c r="E9447" i="8"/>
  <c r="E9446" i="8"/>
  <c r="E9445" i="8"/>
  <c r="E9444" i="8"/>
  <c r="E9443" i="8"/>
  <c r="E9442" i="8"/>
  <c r="E9441" i="8"/>
  <c r="E9440" i="8"/>
  <c r="E9439" i="8"/>
  <c r="E9438" i="8"/>
  <c r="E9437" i="8"/>
  <c r="E9436" i="8"/>
  <c r="E9435" i="8"/>
  <c r="E9434" i="8"/>
  <c r="E9433" i="8"/>
  <c r="E9432" i="8"/>
  <c r="E9431" i="8"/>
  <c r="E9430" i="8"/>
  <c r="E9429" i="8"/>
  <c r="E9428" i="8"/>
  <c r="E9427" i="8"/>
  <c r="E9426" i="8"/>
  <c r="E9425" i="8"/>
  <c r="E9424" i="8"/>
  <c r="E9423" i="8"/>
  <c r="E9422" i="8"/>
  <c r="E9421" i="8"/>
  <c r="E9420" i="8"/>
  <c r="E9419" i="8"/>
  <c r="E9418" i="8"/>
  <c r="E9417" i="8"/>
  <c r="E9416" i="8"/>
  <c r="E9415" i="8"/>
  <c r="E9414" i="8"/>
  <c r="E9413" i="8"/>
  <c r="E9412" i="8"/>
  <c r="E9411" i="8"/>
  <c r="E9410" i="8"/>
  <c r="E9409" i="8"/>
  <c r="E9408" i="8"/>
  <c r="E9407" i="8"/>
  <c r="E9406" i="8"/>
  <c r="E9405" i="8"/>
  <c r="E9404" i="8"/>
  <c r="E9403" i="8"/>
  <c r="E9402" i="8"/>
  <c r="E9401" i="8"/>
  <c r="E9400" i="8"/>
  <c r="E9399" i="8"/>
  <c r="E9398" i="8"/>
  <c r="E9397" i="8"/>
  <c r="E9396" i="8"/>
  <c r="E9395" i="8"/>
  <c r="E9394" i="8"/>
  <c r="E9393" i="8"/>
  <c r="E9392" i="8"/>
  <c r="E9391" i="8"/>
  <c r="E9390" i="8"/>
  <c r="E9389" i="8"/>
  <c r="E9388" i="8"/>
  <c r="E9387" i="8"/>
  <c r="E9386" i="8"/>
  <c r="E9385" i="8"/>
  <c r="E9384" i="8"/>
  <c r="E9383" i="8"/>
  <c r="E9382" i="8"/>
  <c r="E9381" i="8"/>
  <c r="E9380" i="8"/>
  <c r="E9379" i="8"/>
  <c r="E9378" i="8"/>
  <c r="E9377" i="8"/>
  <c r="E9376" i="8"/>
  <c r="E9375" i="8"/>
  <c r="E9374" i="8"/>
  <c r="E9373" i="8"/>
  <c r="E9372" i="8"/>
  <c r="E9371" i="8"/>
  <c r="E9370" i="8"/>
  <c r="E9369" i="8"/>
  <c r="E9368" i="8"/>
  <c r="E9367" i="8"/>
  <c r="E9366" i="8"/>
  <c r="E9365" i="8"/>
  <c r="E9364" i="8"/>
  <c r="E9363" i="8"/>
  <c r="E9362" i="8"/>
  <c r="E9361" i="8"/>
  <c r="E9360" i="8"/>
  <c r="E9359" i="8"/>
  <c r="E9358" i="8"/>
  <c r="E9357" i="8"/>
  <c r="E9356" i="8"/>
  <c r="E9355" i="8"/>
  <c r="E9354" i="8"/>
  <c r="E9353" i="8"/>
  <c r="E9352" i="8"/>
  <c r="E9351" i="8"/>
  <c r="E9350" i="8"/>
  <c r="E9349" i="8"/>
  <c r="E9348" i="8"/>
  <c r="E9347" i="8"/>
  <c r="E9346" i="8"/>
  <c r="E9345" i="8"/>
  <c r="E9344" i="8"/>
  <c r="E9343" i="8"/>
  <c r="E9342" i="8"/>
  <c r="E9341" i="8"/>
  <c r="E9340" i="8"/>
  <c r="E9339" i="8"/>
  <c r="E9338" i="8"/>
  <c r="E9337" i="8"/>
  <c r="E9336" i="8"/>
  <c r="E9335" i="8"/>
  <c r="E9334" i="8"/>
  <c r="E9333" i="8"/>
  <c r="E9332" i="8"/>
  <c r="E9331" i="8"/>
  <c r="E9330" i="8"/>
  <c r="E9329" i="8"/>
  <c r="E9328" i="8"/>
  <c r="E9327" i="8"/>
  <c r="E9326" i="8"/>
  <c r="E9325" i="8"/>
  <c r="E9324" i="8"/>
  <c r="E9323" i="8"/>
  <c r="E9322" i="8"/>
  <c r="E9321" i="8"/>
  <c r="E9320" i="8"/>
  <c r="E9319" i="8"/>
  <c r="E9318" i="8"/>
  <c r="E9317" i="8"/>
  <c r="E9316" i="8"/>
  <c r="E9315" i="8"/>
  <c r="E9314" i="8"/>
  <c r="E9313" i="8"/>
  <c r="E9312" i="8"/>
  <c r="E9311" i="8"/>
  <c r="E9310" i="8"/>
  <c r="E9309" i="8"/>
  <c r="E9308" i="8"/>
  <c r="E9307" i="8"/>
  <c r="E9306" i="8"/>
  <c r="E9305" i="8"/>
  <c r="E9304" i="8"/>
  <c r="E9303" i="8"/>
  <c r="E9302" i="8"/>
  <c r="E9301" i="8"/>
  <c r="E9300" i="8"/>
  <c r="E9299" i="8"/>
  <c r="E9298" i="8"/>
  <c r="E9297" i="8"/>
  <c r="E9296" i="8"/>
  <c r="E9295" i="8"/>
  <c r="E9294" i="8"/>
  <c r="E9293" i="8"/>
  <c r="E9292" i="8"/>
  <c r="E9291" i="8"/>
  <c r="E9290" i="8"/>
  <c r="E9289" i="8"/>
  <c r="E9288" i="8"/>
  <c r="E9287" i="8"/>
  <c r="E9286" i="8"/>
  <c r="E9285" i="8"/>
  <c r="E9284" i="8"/>
  <c r="E9283" i="8"/>
  <c r="E9282" i="8"/>
  <c r="E9281" i="8"/>
  <c r="E9280" i="8"/>
  <c r="E9279" i="8"/>
  <c r="E9278" i="8"/>
  <c r="E9277" i="8"/>
  <c r="E9276" i="8"/>
  <c r="E9275" i="8"/>
  <c r="E9274" i="8"/>
  <c r="E9273" i="8"/>
  <c r="E9272" i="8"/>
  <c r="E9271" i="8"/>
  <c r="E9270" i="8"/>
  <c r="E9269" i="8"/>
  <c r="E9268" i="8"/>
  <c r="E9267" i="8"/>
  <c r="E9266" i="8"/>
  <c r="E9265" i="8"/>
  <c r="E9264" i="8"/>
  <c r="E9263" i="8"/>
  <c r="E9262" i="8"/>
  <c r="E9261" i="8"/>
  <c r="E9260" i="8"/>
  <c r="E9259" i="8"/>
  <c r="E9258" i="8"/>
  <c r="E9257" i="8"/>
  <c r="E9256" i="8"/>
  <c r="E9255" i="8"/>
  <c r="E9254" i="8"/>
  <c r="E9253" i="8"/>
  <c r="E9252" i="8"/>
  <c r="E9251" i="8"/>
  <c r="E9250" i="8"/>
  <c r="E9249" i="8"/>
  <c r="E9248" i="8"/>
  <c r="E9247" i="8"/>
  <c r="E9246" i="8"/>
  <c r="E9245" i="8"/>
  <c r="E9244" i="8"/>
  <c r="E9243" i="8"/>
  <c r="E9242" i="8"/>
  <c r="E9241" i="8"/>
  <c r="E9240" i="8"/>
  <c r="E9239" i="8"/>
  <c r="E9238" i="8"/>
  <c r="E9237" i="8"/>
  <c r="E9236" i="8"/>
  <c r="E9235" i="8"/>
  <c r="E9234" i="8"/>
  <c r="E9233" i="8"/>
  <c r="E9232" i="8"/>
  <c r="E9231" i="8"/>
  <c r="E9230" i="8"/>
  <c r="E9229" i="8"/>
  <c r="E9228" i="8"/>
  <c r="E9227" i="8"/>
  <c r="E9226" i="8"/>
  <c r="E9225" i="8"/>
  <c r="E9224" i="8"/>
  <c r="E9223" i="8"/>
  <c r="E9222" i="8"/>
  <c r="E9221" i="8"/>
  <c r="E9220" i="8"/>
  <c r="E9219" i="8"/>
  <c r="E9218" i="8"/>
  <c r="E9217" i="8"/>
  <c r="E9216" i="8"/>
  <c r="E9215" i="8"/>
  <c r="E9214" i="8"/>
  <c r="E9213" i="8"/>
  <c r="E9212" i="8"/>
  <c r="E9211" i="8"/>
  <c r="E9210" i="8"/>
  <c r="E9209" i="8"/>
  <c r="E9208" i="8"/>
  <c r="E9207" i="8"/>
  <c r="E9206" i="8"/>
  <c r="E9205" i="8"/>
  <c r="E9204" i="8"/>
  <c r="E9203" i="8"/>
  <c r="E9202" i="8"/>
  <c r="E9201" i="8"/>
  <c r="E9200" i="8"/>
  <c r="E9199" i="8"/>
  <c r="E9198" i="8"/>
  <c r="E9197" i="8"/>
  <c r="E9196" i="8"/>
  <c r="E9195" i="8"/>
  <c r="E9194" i="8"/>
  <c r="E9193" i="8"/>
  <c r="E9192" i="8"/>
  <c r="E9191" i="8"/>
  <c r="E9190" i="8"/>
  <c r="E9189" i="8"/>
  <c r="E9188" i="8"/>
  <c r="E9187" i="8"/>
  <c r="E9186" i="8"/>
  <c r="E9185" i="8"/>
  <c r="E9184" i="8"/>
  <c r="E9183" i="8"/>
  <c r="E9182" i="8"/>
  <c r="E9181" i="8"/>
  <c r="E9180" i="8"/>
  <c r="E9179" i="8"/>
  <c r="E9178" i="8"/>
  <c r="E9177" i="8"/>
  <c r="E9176" i="8"/>
  <c r="E9175" i="8"/>
  <c r="E9174" i="8"/>
  <c r="E9173" i="8"/>
  <c r="E9172" i="8"/>
  <c r="E9171" i="8"/>
  <c r="E9170" i="8"/>
  <c r="E9169" i="8"/>
  <c r="E9168" i="8"/>
  <c r="E9167" i="8"/>
  <c r="E9166" i="8"/>
  <c r="E9165" i="8"/>
  <c r="E9164" i="8"/>
  <c r="E9163" i="8"/>
  <c r="E9162" i="8"/>
  <c r="E9161" i="8"/>
  <c r="E9160" i="8"/>
  <c r="E9159" i="8"/>
  <c r="E9158" i="8"/>
  <c r="E9157" i="8"/>
  <c r="E9156" i="8"/>
  <c r="E9155" i="8"/>
  <c r="E9154" i="8"/>
  <c r="E9153" i="8"/>
  <c r="E9152" i="8"/>
  <c r="E9151" i="8"/>
  <c r="E9150" i="8"/>
  <c r="E9149" i="8"/>
  <c r="E9148" i="8"/>
  <c r="E9147" i="8"/>
  <c r="E9146" i="8"/>
  <c r="E9145" i="8"/>
  <c r="E9144" i="8"/>
  <c r="E9143" i="8"/>
  <c r="E9142" i="8"/>
  <c r="E9141" i="8"/>
  <c r="E9140" i="8"/>
  <c r="E9139" i="8"/>
  <c r="E9138" i="8"/>
  <c r="E9137" i="8"/>
  <c r="E9136" i="8"/>
  <c r="E9135" i="8"/>
  <c r="E9134" i="8"/>
  <c r="E9133" i="8"/>
  <c r="E9132" i="8"/>
  <c r="E9131" i="8"/>
  <c r="E9130" i="8"/>
  <c r="E9129" i="8"/>
  <c r="E9128" i="8"/>
  <c r="E9127" i="8"/>
  <c r="E9126" i="8"/>
  <c r="E9125" i="8"/>
  <c r="E9124" i="8"/>
  <c r="E9123" i="8"/>
  <c r="E9122" i="8"/>
  <c r="E9121" i="8"/>
  <c r="E9120" i="8"/>
  <c r="E9119" i="8"/>
  <c r="E9118" i="8"/>
  <c r="E9117" i="8"/>
  <c r="E9116" i="8"/>
  <c r="E9115" i="8"/>
  <c r="E9114" i="8"/>
  <c r="E9113" i="8"/>
  <c r="E9112" i="8"/>
  <c r="E9111" i="8"/>
  <c r="E9110" i="8"/>
  <c r="E9109" i="8"/>
  <c r="E9108" i="8"/>
  <c r="E9107" i="8"/>
  <c r="E9106" i="8"/>
  <c r="E9105" i="8"/>
  <c r="E9104" i="8"/>
  <c r="E9103" i="8"/>
  <c r="E9102" i="8"/>
  <c r="E9101" i="8"/>
  <c r="E9100" i="8"/>
  <c r="E9099" i="8"/>
  <c r="E9098" i="8"/>
  <c r="E9097" i="8"/>
  <c r="E9096" i="8"/>
  <c r="E9095" i="8"/>
  <c r="E9094" i="8"/>
  <c r="E9093" i="8"/>
  <c r="E9092" i="8"/>
  <c r="E9091" i="8"/>
  <c r="E9090" i="8"/>
  <c r="E9089" i="8"/>
  <c r="E9088" i="8"/>
  <c r="E9087" i="8"/>
  <c r="E9086" i="8"/>
  <c r="E9085" i="8"/>
  <c r="E9084" i="8"/>
  <c r="E9083" i="8"/>
  <c r="E9082" i="8"/>
  <c r="E9081" i="8"/>
  <c r="E9080" i="8"/>
  <c r="E9079" i="8"/>
  <c r="E9078" i="8"/>
  <c r="E9077" i="8"/>
  <c r="E9076" i="8"/>
  <c r="E9075" i="8"/>
  <c r="E9074" i="8"/>
  <c r="E9073" i="8"/>
  <c r="E9072" i="8"/>
  <c r="E9071" i="8"/>
  <c r="E9070" i="8"/>
  <c r="E9069" i="8"/>
  <c r="E9068" i="8"/>
  <c r="E9067" i="8"/>
  <c r="E9066" i="8"/>
  <c r="E9065" i="8"/>
  <c r="E9064" i="8"/>
  <c r="E9063" i="8"/>
  <c r="E9062" i="8"/>
  <c r="E9061" i="8"/>
  <c r="E9060" i="8"/>
  <c r="E9059" i="8"/>
  <c r="E9058" i="8"/>
  <c r="E9057" i="8"/>
  <c r="E9056" i="8"/>
  <c r="E9055" i="8"/>
  <c r="E9054" i="8"/>
  <c r="E9053" i="8"/>
  <c r="E9052" i="8"/>
  <c r="E9051" i="8"/>
  <c r="E9050" i="8"/>
  <c r="E9049" i="8"/>
  <c r="E9048" i="8"/>
  <c r="E9047" i="8"/>
  <c r="E9046" i="8"/>
  <c r="E9045" i="8"/>
  <c r="E9044" i="8"/>
  <c r="E9043" i="8"/>
  <c r="E9042" i="8"/>
  <c r="E9041" i="8"/>
  <c r="E9040" i="8"/>
  <c r="E9039" i="8"/>
  <c r="E9038" i="8"/>
  <c r="E9037" i="8"/>
  <c r="E9036" i="8"/>
  <c r="E9035" i="8"/>
  <c r="E9034" i="8"/>
  <c r="E9033" i="8"/>
  <c r="E9032" i="8"/>
  <c r="E9031" i="8"/>
  <c r="E9030" i="8"/>
  <c r="E9029" i="8"/>
  <c r="E9028" i="8"/>
  <c r="E9027" i="8"/>
  <c r="E9026" i="8"/>
  <c r="E9025" i="8"/>
  <c r="E9024" i="8"/>
  <c r="E9023" i="8"/>
  <c r="E9022" i="8"/>
  <c r="E9021" i="8"/>
  <c r="E9020" i="8"/>
  <c r="E9019" i="8"/>
  <c r="E9018" i="8"/>
  <c r="E9017" i="8"/>
  <c r="E9016" i="8"/>
  <c r="E9015" i="8"/>
  <c r="E9014" i="8"/>
  <c r="E9013" i="8"/>
  <c r="E9012" i="8"/>
  <c r="E9011" i="8"/>
  <c r="E9010" i="8"/>
  <c r="E9009" i="8"/>
  <c r="E9008" i="8"/>
  <c r="E9007" i="8"/>
  <c r="E9006" i="8"/>
  <c r="E9005" i="8"/>
  <c r="E9004" i="8"/>
  <c r="E9003" i="8"/>
  <c r="E9002" i="8"/>
  <c r="E9001" i="8"/>
  <c r="E9000" i="8"/>
  <c r="E8999" i="8"/>
  <c r="E8998" i="8"/>
  <c r="E8997" i="8"/>
  <c r="E8996" i="8"/>
  <c r="E8995" i="8"/>
  <c r="E8994" i="8"/>
  <c r="E8993" i="8"/>
  <c r="E8992" i="8"/>
  <c r="E8991" i="8"/>
  <c r="E8990" i="8"/>
  <c r="E8989" i="8"/>
  <c r="E8988" i="8"/>
  <c r="E8987" i="8"/>
  <c r="E8986" i="8"/>
  <c r="E8985" i="8"/>
  <c r="E8984" i="8"/>
  <c r="E8983" i="8"/>
  <c r="E8982" i="8"/>
  <c r="E8981" i="8"/>
  <c r="E8980" i="8"/>
  <c r="E8979" i="8"/>
  <c r="E8978" i="8"/>
  <c r="E8977" i="8"/>
  <c r="E8976" i="8"/>
  <c r="E8975" i="8"/>
  <c r="E8974" i="8"/>
  <c r="E8973" i="8"/>
  <c r="E8972" i="8"/>
  <c r="E8971" i="8"/>
  <c r="E8970" i="8"/>
  <c r="E8969" i="8"/>
  <c r="E8968" i="8"/>
  <c r="E8967" i="8"/>
  <c r="E8966" i="8"/>
  <c r="E8965" i="8"/>
  <c r="E8964" i="8"/>
  <c r="E8963" i="8"/>
  <c r="E8962" i="8"/>
  <c r="E8961" i="8"/>
  <c r="E8960" i="8"/>
  <c r="E8959" i="8"/>
  <c r="E8958" i="8"/>
  <c r="E8957" i="8"/>
  <c r="E8956" i="8"/>
  <c r="E8955" i="8"/>
  <c r="E8954" i="8"/>
  <c r="E8953" i="8"/>
  <c r="E8952" i="8"/>
  <c r="E8951" i="8"/>
  <c r="E8950" i="8"/>
  <c r="E8949" i="8"/>
  <c r="E8948" i="8"/>
  <c r="E8947" i="8"/>
  <c r="E8946" i="8"/>
  <c r="E8945" i="8"/>
  <c r="E8944" i="8"/>
  <c r="E8943" i="8"/>
  <c r="E8942" i="8"/>
  <c r="E8941" i="8"/>
  <c r="E8940" i="8"/>
  <c r="E8939" i="8"/>
  <c r="E8938" i="8"/>
  <c r="E8937" i="8"/>
  <c r="E8936" i="8"/>
  <c r="E8935" i="8"/>
  <c r="E8934" i="8"/>
  <c r="E8933" i="8"/>
  <c r="E8932" i="8"/>
  <c r="E8931" i="8"/>
  <c r="E8930" i="8"/>
  <c r="E8929" i="8"/>
  <c r="E8928" i="8"/>
  <c r="E8927" i="8"/>
  <c r="E8926" i="8"/>
  <c r="E8925" i="8"/>
  <c r="E8924" i="8"/>
  <c r="E8923" i="8"/>
  <c r="E8922" i="8"/>
  <c r="E8921" i="8"/>
  <c r="E8920" i="8"/>
  <c r="E8919" i="8"/>
  <c r="E8918" i="8"/>
  <c r="E8917" i="8"/>
  <c r="E8916" i="8"/>
  <c r="E8915" i="8"/>
  <c r="E8914" i="8"/>
  <c r="E8913" i="8"/>
  <c r="E8912" i="8"/>
  <c r="E8911" i="8"/>
  <c r="E8910" i="8"/>
  <c r="E8909" i="8"/>
  <c r="E8908" i="8"/>
  <c r="E8907" i="8"/>
  <c r="E8906" i="8"/>
  <c r="E8905" i="8"/>
  <c r="E8904" i="8"/>
  <c r="E8903" i="8"/>
  <c r="E8902" i="8"/>
  <c r="E8901" i="8"/>
  <c r="E8900" i="8"/>
  <c r="E8899" i="8"/>
  <c r="E8898" i="8"/>
  <c r="E8897" i="8"/>
  <c r="E8896" i="8"/>
  <c r="E8895" i="8"/>
  <c r="E8894" i="8"/>
  <c r="E8893" i="8"/>
  <c r="E8892" i="8"/>
  <c r="E8891" i="8"/>
  <c r="E8890" i="8"/>
  <c r="E8889" i="8"/>
  <c r="E8888" i="8"/>
  <c r="E8887" i="8"/>
  <c r="E8886" i="8"/>
  <c r="E8885" i="8"/>
  <c r="E8884" i="8"/>
  <c r="E8883" i="8"/>
  <c r="E8882" i="8"/>
  <c r="E8881" i="8"/>
  <c r="E8880" i="8"/>
  <c r="E8879" i="8"/>
  <c r="E8878" i="8"/>
  <c r="E8877" i="8"/>
  <c r="E8876" i="8"/>
  <c r="E8875" i="8"/>
  <c r="E8874" i="8"/>
  <c r="E8873" i="8"/>
  <c r="E8872" i="8"/>
  <c r="E8871" i="8"/>
  <c r="E8870" i="8"/>
  <c r="E8869" i="8"/>
  <c r="E8868" i="8"/>
  <c r="E8867" i="8"/>
  <c r="E8866" i="8"/>
  <c r="E8865" i="8"/>
  <c r="E8864" i="8"/>
  <c r="E8863" i="8"/>
  <c r="E8862" i="8"/>
  <c r="E8861" i="8"/>
  <c r="E8860" i="8"/>
  <c r="E8859" i="8"/>
  <c r="E8858" i="8"/>
  <c r="E8857" i="8"/>
  <c r="E8856" i="8"/>
  <c r="E8855" i="8"/>
  <c r="E8854" i="8"/>
  <c r="E8853" i="8"/>
  <c r="E8852" i="8"/>
  <c r="E8851" i="8"/>
  <c r="E8850" i="8"/>
  <c r="E8849" i="8"/>
  <c r="E8848" i="8"/>
  <c r="E8847" i="8"/>
  <c r="E8846" i="8"/>
  <c r="E8845" i="8"/>
  <c r="E8844" i="8"/>
  <c r="E8843" i="8"/>
  <c r="E8842" i="8"/>
  <c r="E8841" i="8"/>
  <c r="E8840" i="8"/>
  <c r="E8839" i="8"/>
  <c r="E8838" i="8"/>
  <c r="E8837" i="8"/>
  <c r="E8836" i="8"/>
  <c r="E8835" i="8"/>
  <c r="E8834" i="8"/>
  <c r="E8833" i="8"/>
  <c r="E8832" i="8"/>
  <c r="E8831" i="8"/>
  <c r="E8830" i="8"/>
  <c r="E8829" i="8"/>
  <c r="E8828" i="8"/>
  <c r="E8827" i="8"/>
  <c r="E8826" i="8"/>
  <c r="E8825" i="8"/>
  <c r="E8824" i="8"/>
  <c r="E8823" i="8"/>
  <c r="E8822" i="8"/>
  <c r="E8821" i="8"/>
  <c r="E8820" i="8"/>
  <c r="E8819" i="8"/>
  <c r="E8818" i="8"/>
  <c r="E8817" i="8"/>
  <c r="E8816" i="8"/>
  <c r="E8815" i="8"/>
  <c r="E8814" i="8"/>
  <c r="E8813" i="8"/>
  <c r="E8812" i="8"/>
  <c r="E8811" i="8"/>
  <c r="E8810" i="8"/>
  <c r="E8809" i="8"/>
  <c r="E8808" i="8"/>
  <c r="E8807" i="8"/>
  <c r="E8806" i="8"/>
  <c r="E8805" i="8"/>
  <c r="E8804" i="8"/>
  <c r="E8803" i="8"/>
  <c r="E8802" i="8"/>
  <c r="E8801" i="8"/>
  <c r="E8800" i="8"/>
  <c r="E8799" i="8"/>
  <c r="E8798" i="8"/>
  <c r="E8797" i="8"/>
  <c r="E8796" i="8"/>
  <c r="E8795" i="8"/>
  <c r="E8794" i="8"/>
  <c r="E8793" i="8"/>
  <c r="E8792" i="8"/>
  <c r="E8791" i="8"/>
  <c r="E8790" i="8"/>
  <c r="E8789" i="8"/>
  <c r="E8788" i="8"/>
  <c r="E8787" i="8"/>
  <c r="E8786" i="8"/>
  <c r="E8785" i="8"/>
  <c r="E8784" i="8"/>
  <c r="E8783" i="8"/>
  <c r="E8782" i="8"/>
  <c r="E8781" i="8"/>
  <c r="E8780" i="8"/>
  <c r="E8779" i="8"/>
  <c r="E8778" i="8"/>
  <c r="E8777" i="8"/>
  <c r="E8776" i="8"/>
  <c r="E8775" i="8"/>
  <c r="E8774" i="8"/>
  <c r="E8773" i="8"/>
  <c r="E8772" i="8"/>
  <c r="E8771" i="8"/>
  <c r="E8770" i="8"/>
  <c r="E8769" i="8"/>
  <c r="E8768" i="8"/>
  <c r="E8767" i="8"/>
  <c r="E8766" i="8"/>
  <c r="E8765" i="8"/>
  <c r="E8764" i="8"/>
  <c r="E8763" i="8"/>
  <c r="E8762" i="8"/>
  <c r="E8761" i="8"/>
  <c r="E8760" i="8"/>
  <c r="E8759" i="8"/>
  <c r="E8758" i="8"/>
  <c r="E8757" i="8"/>
  <c r="E8756" i="8"/>
  <c r="E8755" i="8"/>
  <c r="E8754" i="8"/>
  <c r="E8753" i="8"/>
  <c r="E8752" i="8"/>
  <c r="E8751" i="8"/>
  <c r="E8750" i="8"/>
  <c r="E8749" i="8"/>
  <c r="E8748" i="8"/>
  <c r="E8747" i="8"/>
  <c r="E8746" i="8"/>
  <c r="E8745" i="8"/>
  <c r="E8744" i="8"/>
  <c r="E8743" i="8"/>
  <c r="E8742" i="8"/>
  <c r="E8741" i="8"/>
  <c r="E8740" i="8"/>
  <c r="E8739" i="8"/>
  <c r="E8738" i="8"/>
  <c r="E8737" i="8"/>
  <c r="E8736" i="8"/>
  <c r="E8735" i="8"/>
  <c r="E8734" i="8"/>
  <c r="E8733" i="8"/>
  <c r="E8732" i="8"/>
  <c r="E8731" i="8"/>
  <c r="E8730" i="8"/>
  <c r="E8729" i="8"/>
  <c r="E8728" i="8"/>
  <c r="E8727" i="8"/>
  <c r="E8726" i="8"/>
  <c r="E8725" i="8"/>
  <c r="E8724" i="8"/>
  <c r="E8723" i="8"/>
  <c r="E8722" i="8"/>
  <c r="E8721" i="8"/>
  <c r="E8720" i="8"/>
  <c r="E8719" i="8"/>
  <c r="E8718" i="8"/>
  <c r="E8717" i="8"/>
  <c r="E8716" i="8"/>
  <c r="E8715" i="8"/>
  <c r="E8714" i="8"/>
  <c r="E8713" i="8"/>
  <c r="E8712" i="8"/>
  <c r="E8711" i="8"/>
  <c r="E8710" i="8"/>
  <c r="E8709" i="8"/>
  <c r="E8708" i="8"/>
  <c r="E8707" i="8"/>
  <c r="E8706" i="8"/>
  <c r="E8705" i="8"/>
  <c r="E8704" i="8"/>
  <c r="E8703" i="8"/>
  <c r="E8702" i="8"/>
  <c r="E8701" i="8"/>
  <c r="E8700" i="8"/>
  <c r="E8699" i="8"/>
  <c r="E8698" i="8"/>
  <c r="E8697" i="8"/>
  <c r="E8696" i="8"/>
  <c r="E8695" i="8"/>
  <c r="E8694" i="8"/>
  <c r="E8693" i="8"/>
  <c r="E8692" i="8"/>
  <c r="E8691" i="8"/>
  <c r="E8690" i="8"/>
  <c r="E8689" i="8"/>
  <c r="E8688" i="8"/>
  <c r="E8687" i="8"/>
  <c r="E8686" i="8"/>
  <c r="E8685" i="8"/>
  <c r="E8684" i="8"/>
  <c r="E8683" i="8"/>
  <c r="E8682" i="8"/>
  <c r="E8681" i="8"/>
  <c r="E8680" i="8"/>
  <c r="E8679" i="8"/>
  <c r="E8678" i="8"/>
  <c r="E8677" i="8"/>
  <c r="E8676" i="8"/>
  <c r="E8675" i="8"/>
  <c r="E8674" i="8"/>
  <c r="E8673" i="8"/>
  <c r="E8672" i="8"/>
  <c r="E8671" i="8"/>
  <c r="E8670" i="8"/>
  <c r="E8669" i="8"/>
  <c r="E8668" i="8"/>
  <c r="E8667" i="8"/>
  <c r="E8666" i="8"/>
  <c r="E8665" i="8"/>
  <c r="E8664" i="8"/>
  <c r="E8663" i="8"/>
  <c r="E8662" i="8"/>
  <c r="E8661" i="8"/>
  <c r="E8660" i="8"/>
  <c r="E8659" i="8"/>
  <c r="E8658" i="8"/>
  <c r="E8657" i="8"/>
  <c r="E8656" i="8"/>
  <c r="E8655" i="8"/>
  <c r="E8654" i="8"/>
  <c r="E8653" i="8"/>
  <c r="E8652" i="8"/>
  <c r="E8651" i="8"/>
  <c r="E8650" i="8"/>
  <c r="E8649" i="8"/>
  <c r="E8648" i="8"/>
  <c r="E8647" i="8"/>
  <c r="E8646" i="8"/>
  <c r="E8645" i="8"/>
  <c r="E8644" i="8"/>
  <c r="E8643" i="8"/>
  <c r="E8642" i="8"/>
  <c r="E8641" i="8"/>
  <c r="E8640" i="8"/>
  <c r="E8639" i="8"/>
  <c r="E8638" i="8"/>
  <c r="E8637" i="8"/>
  <c r="E8636" i="8"/>
  <c r="E8635" i="8"/>
  <c r="E8634" i="8"/>
  <c r="E8633" i="8"/>
  <c r="E8632" i="8"/>
  <c r="E8631" i="8"/>
  <c r="E8630" i="8"/>
  <c r="E8629" i="8"/>
  <c r="E8628" i="8"/>
  <c r="E8627" i="8"/>
  <c r="E8626" i="8"/>
  <c r="E8625" i="8"/>
  <c r="E8624" i="8"/>
  <c r="E8623" i="8"/>
  <c r="E8622" i="8"/>
  <c r="E8621" i="8"/>
  <c r="E8620" i="8"/>
  <c r="E8619" i="8"/>
  <c r="E8618" i="8"/>
  <c r="E8617" i="8"/>
  <c r="E8616" i="8"/>
  <c r="E8615" i="8"/>
  <c r="E8614" i="8"/>
  <c r="E8613" i="8"/>
  <c r="E8612" i="8"/>
  <c r="E8611" i="8"/>
  <c r="E8610" i="8"/>
  <c r="E8609" i="8"/>
  <c r="E8608" i="8"/>
  <c r="E8607" i="8"/>
  <c r="E8606" i="8"/>
  <c r="E8605" i="8"/>
  <c r="E8604" i="8"/>
  <c r="E8603" i="8"/>
  <c r="E8602" i="8"/>
  <c r="E8601" i="8"/>
  <c r="E8600" i="8"/>
  <c r="E8599" i="8"/>
  <c r="E8598" i="8"/>
  <c r="E8597" i="8"/>
  <c r="E8596" i="8"/>
  <c r="E8595" i="8"/>
  <c r="E8594" i="8"/>
  <c r="E8593" i="8"/>
  <c r="E8592" i="8"/>
  <c r="E8591" i="8"/>
  <c r="E8590" i="8"/>
  <c r="E8589" i="8"/>
  <c r="E8588" i="8"/>
  <c r="E8587" i="8"/>
  <c r="E8586" i="8"/>
  <c r="E8585" i="8"/>
  <c r="E8584" i="8"/>
  <c r="E8583" i="8"/>
  <c r="E8582" i="8"/>
  <c r="E8581" i="8"/>
  <c r="E8580" i="8"/>
  <c r="E8579" i="8"/>
  <c r="E8578" i="8"/>
  <c r="E8577" i="8"/>
  <c r="E8576" i="8"/>
  <c r="E8575" i="8"/>
  <c r="E8574" i="8"/>
  <c r="E8573" i="8"/>
  <c r="E8572" i="8"/>
  <c r="E8571" i="8"/>
  <c r="E8570" i="8"/>
  <c r="E8569" i="8"/>
  <c r="E8568" i="8"/>
  <c r="E8567" i="8"/>
  <c r="E8566" i="8"/>
  <c r="E8565" i="8"/>
  <c r="E8564" i="8"/>
  <c r="E8563" i="8"/>
  <c r="E8562" i="8"/>
  <c r="E8561" i="8"/>
  <c r="E8560" i="8"/>
  <c r="E8559" i="8"/>
  <c r="E8558" i="8"/>
  <c r="E8557" i="8"/>
  <c r="E8556" i="8"/>
  <c r="E8555" i="8"/>
  <c r="E8554" i="8"/>
  <c r="E8553" i="8"/>
  <c r="E8552" i="8"/>
  <c r="E8551" i="8"/>
  <c r="E8550" i="8"/>
  <c r="E8549" i="8"/>
  <c r="E8548" i="8"/>
  <c r="E8547" i="8"/>
  <c r="E8546" i="8"/>
  <c r="E8545" i="8"/>
  <c r="E8544" i="8"/>
  <c r="E8543" i="8"/>
  <c r="E8542" i="8"/>
  <c r="E8541" i="8"/>
  <c r="E8540" i="8"/>
  <c r="E8539" i="8"/>
  <c r="E8538" i="8"/>
  <c r="E8537" i="8"/>
  <c r="E8536" i="8"/>
  <c r="E8535" i="8"/>
  <c r="E8534" i="8"/>
  <c r="E8533" i="8"/>
  <c r="E8532" i="8"/>
  <c r="E8531" i="8"/>
  <c r="E8530" i="8"/>
  <c r="E8529" i="8"/>
  <c r="E8528" i="8"/>
  <c r="E8527" i="8"/>
  <c r="E8526" i="8"/>
  <c r="E8525" i="8"/>
  <c r="E8524" i="8"/>
  <c r="E8523" i="8"/>
  <c r="E8522" i="8"/>
  <c r="E8521" i="8"/>
  <c r="E8520" i="8"/>
  <c r="E8519" i="8"/>
  <c r="E8518" i="8"/>
  <c r="E8517" i="8"/>
  <c r="E8516" i="8"/>
  <c r="E8515" i="8"/>
  <c r="E8514" i="8"/>
  <c r="E8513" i="8"/>
  <c r="E8512" i="8"/>
  <c r="E8511" i="8"/>
  <c r="E8510" i="8"/>
  <c r="E8509" i="8"/>
  <c r="E8508" i="8"/>
  <c r="E8507" i="8"/>
  <c r="E8506" i="8"/>
  <c r="E8505" i="8"/>
  <c r="E8504" i="8"/>
  <c r="E8503" i="8"/>
  <c r="E8502" i="8"/>
  <c r="E8501" i="8"/>
  <c r="E8500" i="8"/>
  <c r="E8499" i="8"/>
  <c r="E8498" i="8"/>
  <c r="E8497" i="8"/>
  <c r="E8496" i="8"/>
  <c r="E8495" i="8"/>
  <c r="E8494" i="8"/>
  <c r="E8493" i="8"/>
  <c r="E8492" i="8"/>
  <c r="E8491" i="8"/>
  <c r="E8490" i="8"/>
  <c r="E8489" i="8"/>
  <c r="E8488" i="8"/>
  <c r="E8487" i="8"/>
  <c r="E8486" i="8"/>
  <c r="E8485" i="8"/>
  <c r="E8484" i="8"/>
  <c r="E8483" i="8"/>
  <c r="E8482" i="8"/>
  <c r="E8481" i="8"/>
  <c r="E8480" i="8"/>
  <c r="E8479" i="8"/>
  <c r="E8478" i="8"/>
  <c r="E8477" i="8"/>
  <c r="E8476" i="8"/>
  <c r="E8475" i="8"/>
  <c r="E8474" i="8"/>
  <c r="E8473" i="8"/>
  <c r="E8472" i="8"/>
  <c r="E8471" i="8"/>
  <c r="E8470" i="8"/>
  <c r="E8469" i="8"/>
  <c r="E8468" i="8"/>
  <c r="E8467" i="8"/>
  <c r="E8466" i="8"/>
  <c r="E8465" i="8"/>
  <c r="E8464" i="8"/>
  <c r="E8463" i="8"/>
  <c r="E8462" i="8"/>
  <c r="E8461" i="8"/>
  <c r="E8460" i="8"/>
  <c r="E8459" i="8"/>
  <c r="E8458" i="8"/>
  <c r="E8457" i="8"/>
  <c r="E8456" i="8"/>
  <c r="E8455" i="8"/>
  <c r="E8454" i="8"/>
  <c r="E8453" i="8"/>
  <c r="E8452" i="8"/>
  <c r="E8451" i="8"/>
  <c r="E8450" i="8"/>
  <c r="E8449" i="8"/>
  <c r="E8448" i="8"/>
  <c r="E8447" i="8"/>
  <c r="E8446" i="8"/>
  <c r="E8445" i="8"/>
  <c r="E8444" i="8"/>
  <c r="E8443" i="8"/>
  <c r="E8442" i="8"/>
  <c r="E8441" i="8"/>
  <c r="E8440" i="8"/>
  <c r="E8439" i="8"/>
  <c r="E8438" i="8"/>
  <c r="E8437" i="8"/>
  <c r="E8436" i="8"/>
  <c r="E8435" i="8"/>
  <c r="E8434" i="8"/>
  <c r="E8433" i="8"/>
  <c r="E8432" i="8"/>
  <c r="E8431" i="8"/>
  <c r="E8430" i="8"/>
  <c r="E8429" i="8"/>
  <c r="E8428" i="8"/>
  <c r="E8427" i="8"/>
  <c r="E8426" i="8"/>
  <c r="E8425" i="8"/>
  <c r="E8424" i="8"/>
  <c r="E8423" i="8"/>
  <c r="E8422" i="8"/>
  <c r="E8421" i="8"/>
  <c r="E8420" i="8"/>
  <c r="E8419" i="8"/>
  <c r="E8418" i="8"/>
  <c r="E8417" i="8"/>
  <c r="E8416" i="8"/>
  <c r="E8415" i="8"/>
  <c r="E8414" i="8"/>
  <c r="E8413" i="8"/>
  <c r="E8412" i="8"/>
  <c r="E8411" i="8"/>
  <c r="E8410" i="8"/>
  <c r="E8409" i="8"/>
  <c r="E8408" i="8"/>
  <c r="E8407" i="8"/>
  <c r="E8406" i="8"/>
  <c r="E8405" i="8"/>
  <c r="E8404" i="8"/>
  <c r="E8403" i="8"/>
  <c r="E8402" i="8"/>
  <c r="E8401" i="8"/>
  <c r="E8400" i="8"/>
  <c r="E8399" i="8"/>
  <c r="E8398" i="8"/>
  <c r="E8397" i="8"/>
  <c r="E8396" i="8"/>
  <c r="E8395" i="8"/>
  <c r="E8394" i="8"/>
  <c r="E8393" i="8"/>
  <c r="E8392" i="8"/>
  <c r="E8391" i="8"/>
  <c r="E8390" i="8"/>
  <c r="E8389" i="8"/>
  <c r="E8388" i="8"/>
  <c r="E8387" i="8"/>
  <c r="E8386" i="8"/>
  <c r="E8385" i="8"/>
  <c r="E8384" i="8"/>
  <c r="E8383" i="8"/>
  <c r="E8382" i="8"/>
  <c r="E8381" i="8"/>
  <c r="E8380" i="8"/>
  <c r="E8379" i="8"/>
  <c r="E8378" i="8"/>
  <c r="E8377" i="8"/>
  <c r="E8376" i="8"/>
  <c r="E8375" i="8"/>
  <c r="E8374" i="8"/>
  <c r="E8373" i="8"/>
  <c r="E8372" i="8"/>
  <c r="E8371" i="8"/>
  <c r="E8370" i="8"/>
  <c r="E8369" i="8"/>
  <c r="E8368" i="8"/>
  <c r="E8367" i="8"/>
  <c r="E8366" i="8"/>
  <c r="E8365" i="8"/>
  <c r="E8364" i="8"/>
  <c r="E8363" i="8"/>
  <c r="E8362" i="8"/>
  <c r="E8361" i="8"/>
  <c r="E8360" i="8"/>
  <c r="E8359" i="8"/>
  <c r="E8358" i="8"/>
  <c r="E8357" i="8"/>
  <c r="E8356" i="8"/>
  <c r="E8355" i="8"/>
  <c r="E8354" i="8"/>
  <c r="E8353" i="8"/>
  <c r="E8352" i="8"/>
  <c r="E8351" i="8"/>
  <c r="E8350" i="8"/>
  <c r="E8349" i="8"/>
  <c r="E8348" i="8"/>
  <c r="E8347" i="8"/>
  <c r="E8346" i="8"/>
  <c r="E8345" i="8"/>
  <c r="E8344" i="8"/>
  <c r="E8343" i="8"/>
  <c r="E8342" i="8"/>
  <c r="E8341" i="8"/>
  <c r="E8340" i="8"/>
  <c r="E8339" i="8"/>
  <c r="E8338" i="8"/>
  <c r="E8337" i="8"/>
  <c r="E8336" i="8"/>
  <c r="E8335" i="8"/>
  <c r="E8334" i="8"/>
  <c r="E8333" i="8"/>
  <c r="E8332" i="8"/>
  <c r="E8331" i="8"/>
  <c r="E8330" i="8"/>
  <c r="E8329" i="8"/>
  <c r="E8328" i="8"/>
  <c r="E8327" i="8"/>
  <c r="E8326" i="8"/>
  <c r="E8325" i="8"/>
  <c r="E8324" i="8"/>
  <c r="E8323" i="8"/>
  <c r="E8322" i="8"/>
  <c r="E8321" i="8"/>
  <c r="E8320" i="8"/>
  <c r="E8319" i="8"/>
  <c r="E8318" i="8"/>
  <c r="E8317" i="8"/>
  <c r="E8316" i="8"/>
  <c r="E8315" i="8"/>
  <c r="E8314" i="8"/>
  <c r="E8313" i="8"/>
  <c r="E8312" i="8"/>
  <c r="E8311" i="8"/>
  <c r="E8310" i="8"/>
  <c r="E8309" i="8"/>
  <c r="E8308" i="8"/>
  <c r="E8307" i="8"/>
  <c r="E8306" i="8"/>
  <c r="E8305" i="8"/>
  <c r="E8304" i="8"/>
  <c r="E8303" i="8"/>
  <c r="E8302" i="8"/>
  <c r="E8301" i="8"/>
  <c r="E8300" i="8"/>
  <c r="E8299" i="8"/>
  <c r="E8298" i="8"/>
  <c r="E8297" i="8"/>
  <c r="E8296" i="8"/>
  <c r="E8295" i="8"/>
  <c r="E8294" i="8"/>
  <c r="E8293" i="8"/>
  <c r="E8292" i="8"/>
  <c r="E8291" i="8"/>
  <c r="E8290" i="8"/>
  <c r="E8289" i="8"/>
  <c r="E8288" i="8"/>
  <c r="E8287" i="8"/>
  <c r="E8286" i="8"/>
  <c r="E8285" i="8"/>
  <c r="E8284" i="8"/>
  <c r="E8283" i="8"/>
  <c r="E8282" i="8"/>
  <c r="E8281" i="8"/>
  <c r="E8280" i="8"/>
  <c r="E8279" i="8"/>
  <c r="E8278" i="8"/>
  <c r="E8277" i="8"/>
  <c r="E8276" i="8"/>
  <c r="E8275" i="8"/>
  <c r="E8274" i="8"/>
  <c r="E8273" i="8"/>
  <c r="E8272" i="8"/>
  <c r="E8271" i="8"/>
  <c r="E8270" i="8"/>
  <c r="E8269" i="8"/>
  <c r="E8268" i="8"/>
  <c r="E8267" i="8"/>
  <c r="E8266" i="8"/>
  <c r="E8265" i="8"/>
  <c r="E8264" i="8"/>
  <c r="E8263" i="8"/>
  <c r="E8262" i="8"/>
  <c r="E8261" i="8"/>
  <c r="E8260" i="8"/>
  <c r="E8259" i="8"/>
  <c r="E8258" i="8"/>
  <c r="E8257" i="8"/>
  <c r="E8256" i="8"/>
  <c r="E8255" i="8"/>
  <c r="E8254" i="8"/>
  <c r="E8253" i="8"/>
  <c r="E8252" i="8"/>
  <c r="E8251" i="8"/>
  <c r="E8250" i="8"/>
  <c r="E8249" i="8"/>
  <c r="E8248" i="8"/>
  <c r="E8247" i="8"/>
  <c r="E8246" i="8"/>
  <c r="E8245" i="8"/>
  <c r="E8244" i="8"/>
  <c r="E8243" i="8"/>
  <c r="E8242" i="8"/>
  <c r="E8241" i="8"/>
  <c r="E8240" i="8"/>
  <c r="E8239" i="8"/>
  <c r="E8238" i="8"/>
  <c r="E8237" i="8"/>
  <c r="E8236" i="8"/>
  <c r="E8235" i="8"/>
  <c r="E8234" i="8"/>
  <c r="E8233" i="8"/>
  <c r="E8232" i="8"/>
  <c r="E8231" i="8"/>
  <c r="E8230" i="8"/>
  <c r="E8229" i="8"/>
  <c r="E8228" i="8"/>
  <c r="E8227" i="8"/>
  <c r="E8226" i="8"/>
  <c r="E8225" i="8"/>
  <c r="E8224" i="8"/>
  <c r="E8223" i="8"/>
  <c r="E8222" i="8"/>
  <c r="E8221" i="8"/>
  <c r="E8220" i="8"/>
  <c r="E8219" i="8"/>
  <c r="E8218" i="8"/>
  <c r="E8217" i="8"/>
  <c r="E8216" i="8"/>
  <c r="E8215" i="8"/>
  <c r="E8214" i="8"/>
  <c r="E8213" i="8"/>
  <c r="E8212" i="8"/>
  <c r="E8211" i="8"/>
  <c r="E8210" i="8"/>
  <c r="E8209" i="8"/>
  <c r="E8208" i="8"/>
  <c r="E8207" i="8"/>
  <c r="E8206" i="8"/>
  <c r="E8205" i="8"/>
  <c r="E8204" i="8"/>
  <c r="E8203" i="8"/>
  <c r="E8202" i="8"/>
  <c r="E8201" i="8"/>
  <c r="E8200" i="8"/>
  <c r="E8199" i="8"/>
  <c r="E8198" i="8"/>
  <c r="E8197" i="8"/>
  <c r="E8196" i="8"/>
  <c r="E8195" i="8"/>
  <c r="E8194" i="8"/>
  <c r="E8193" i="8"/>
  <c r="E8192" i="8"/>
  <c r="E8191" i="8"/>
  <c r="E8190" i="8"/>
  <c r="E8189" i="8"/>
  <c r="E8188" i="8"/>
  <c r="E8187" i="8"/>
  <c r="E8186" i="8"/>
  <c r="E8185" i="8"/>
  <c r="E8184" i="8"/>
  <c r="E8183" i="8"/>
  <c r="E8182" i="8"/>
  <c r="E8181" i="8"/>
  <c r="E8180" i="8"/>
  <c r="E8179" i="8"/>
  <c r="E8178" i="8"/>
  <c r="E8177" i="8"/>
  <c r="E8176" i="8"/>
  <c r="E8175" i="8"/>
  <c r="E8174" i="8"/>
  <c r="E8173" i="8"/>
  <c r="E8172" i="8"/>
  <c r="E8171" i="8"/>
  <c r="E8170" i="8"/>
  <c r="E8169" i="8"/>
  <c r="E8168" i="8"/>
  <c r="E8167" i="8"/>
  <c r="E8166" i="8"/>
  <c r="E8165" i="8"/>
  <c r="E8164" i="8"/>
  <c r="E8163" i="8"/>
  <c r="E8162" i="8"/>
  <c r="E8161" i="8"/>
  <c r="E8160" i="8"/>
  <c r="E8159" i="8"/>
  <c r="E8158" i="8"/>
  <c r="E8157" i="8"/>
  <c r="E8156" i="8"/>
  <c r="E8155" i="8"/>
  <c r="E8154" i="8"/>
  <c r="E8153" i="8"/>
  <c r="E8152" i="8"/>
  <c r="E8151" i="8"/>
  <c r="E8150" i="8"/>
  <c r="E8149" i="8"/>
  <c r="E8148" i="8"/>
  <c r="E8147" i="8"/>
  <c r="E8146" i="8"/>
  <c r="E8145" i="8"/>
  <c r="E8144" i="8"/>
  <c r="E8143" i="8"/>
  <c r="E8142" i="8"/>
  <c r="E8141" i="8"/>
  <c r="E8140" i="8"/>
  <c r="E8139" i="8"/>
  <c r="E8138" i="8"/>
  <c r="E8137" i="8"/>
  <c r="E8136" i="8"/>
  <c r="E8135" i="8"/>
  <c r="E8134" i="8"/>
  <c r="E8133" i="8"/>
  <c r="E8132" i="8"/>
  <c r="E8131" i="8"/>
  <c r="E8130" i="8"/>
  <c r="E8129" i="8"/>
  <c r="E8128" i="8"/>
  <c r="E8127" i="8"/>
  <c r="E8126" i="8"/>
  <c r="E8125" i="8"/>
  <c r="E8124" i="8"/>
  <c r="E8123" i="8"/>
  <c r="E8122" i="8"/>
  <c r="E8121" i="8"/>
  <c r="E8120" i="8"/>
  <c r="E8119" i="8"/>
  <c r="E8118" i="8"/>
  <c r="E8117" i="8"/>
  <c r="E8116" i="8"/>
  <c r="E8115" i="8"/>
  <c r="E8114" i="8"/>
  <c r="E8113" i="8"/>
  <c r="E8112" i="8"/>
  <c r="E8111" i="8"/>
  <c r="E8110" i="8"/>
  <c r="E8109" i="8"/>
  <c r="E8108" i="8"/>
  <c r="E8107" i="8"/>
  <c r="E8106" i="8"/>
  <c r="E8105" i="8"/>
  <c r="E8104" i="8"/>
  <c r="E8103" i="8"/>
  <c r="E8102" i="8"/>
  <c r="E8101" i="8"/>
  <c r="E8100" i="8"/>
  <c r="E8099" i="8"/>
  <c r="E8098" i="8"/>
  <c r="E8097" i="8"/>
  <c r="E8096" i="8"/>
  <c r="E8095" i="8"/>
  <c r="E8094" i="8"/>
  <c r="E8093" i="8"/>
  <c r="E8092" i="8"/>
  <c r="E8091" i="8"/>
  <c r="E8090" i="8"/>
  <c r="E8089" i="8"/>
  <c r="E8088" i="8"/>
  <c r="E8087" i="8"/>
  <c r="E8086" i="8"/>
  <c r="E8085" i="8"/>
  <c r="E8084" i="8"/>
  <c r="E8083" i="8"/>
  <c r="E8082" i="8"/>
  <c r="E8081" i="8"/>
  <c r="E8080" i="8"/>
  <c r="E8079" i="8"/>
  <c r="E8078" i="8"/>
  <c r="E8077" i="8"/>
  <c r="E8076" i="8"/>
  <c r="E8075" i="8"/>
  <c r="E8074" i="8"/>
  <c r="E8073" i="8"/>
  <c r="E8072" i="8"/>
  <c r="E8071" i="8"/>
  <c r="E8070" i="8"/>
  <c r="E8069" i="8"/>
  <c r="E8068" i="8"/>
  <c r="E8067" i="8"/>
  <c r="E8066" i="8"/>
  <c r="E8065" i="8"/>
  <c r="E8064" i="8"/>
  <c r="E8063" i="8"/>
  <c r="E8062" i="8"/>
  <c r="E8061" i="8"/>
  <c r="E8060" i="8"/>
  <c r="E8059" i="8"/>
  <c r="E8058" i="8"/>
  <c r="E8057" i="8"/>
  <c r="E8056" i="8"/>
  <c r="E8055" i="8"/>
  <c r="E8054" i="8"/>
  <c r="E8053" i="8"/>
  <c r="E8052" i="8"/>
  <c r="E8051" i="8"/>
  <c r="E8050" i="8"/>
  <c r="E8049" i="8"/>
  <c r="E8048" i="8"/>
  <c r="E8047" i="8"/>
  <c r="E8046" i="8"/>
  <c r="E8045" i="8"/>
  <c r="E8044" i="8"/>
  <c r="E8043" i="8"/>
  <c r="E8042" i="8"/>
  <c r="E8041" i="8"/>
  <c r="E8040" i="8"/>
  <c r="E8039" i="8"/>
  <c r="E8038" i="8"/>
  <c r="E8037" i="8"/>
  <c r="E8036" i="8"/>
  <c r="E8035" i="8"/>
  <c r="E8034" i="8"/>
  <c r="E8033" i="8"/>
  <c r="E8032" i="8"/>
  <c r="E8031" i="8"/>
  <c r="E8030" i="8"/>
  <c r="E8029" i="8"/>
  <c r="E8028" i="8"/>
  <c r="E8027" i="8"/>
  <c r="E8026" i="8"/>
  <c r="E8025" i="8"/>
  <c r="E8024" i="8"/>
  <c r="E8023" i="8"/>
  <c r="E8022" i="8"/>
  <c r="E8021" i="8"/>
  <c r="E8020" i="8"/>
  <c r="E8019" i="8"/>
  <c r="E8018" i="8"/>
  <c r="E8017" i="8"/>
  <c r="E8016" i="8"/>
  <c r="E8015" i="8"/>
  <c r="E8014" i="8"/>
  <c r="E8013" i="8"/>
  <c r="E8012" i="8"/>
  <c r="E8011" i="8"/>
  <c r="E8010" i="8"/>
  <c r="E8009" i="8"/>
  <c r="E8008" i="8"/>
  <c r="E8007" i="8"/>
  <c r="E8006" i="8"/>
  <c r="E8005" i="8"/>
  <c r="E8004" i="8"/>
  <c r="E8003" i="8"/>
  <c r="E8002" i="8"/>
  <c r="E8001" i="8"/>
  <c r="E8000" i="8"/>
  <c r="E7999" i="8"/>
  <c r="E7998" i="8"/>
  <c r="E7997" i="8"/>
  <c r="E7996" i="8"/>
  <c r="E7995" i="8"/>
  <c r="E7994" i="8"/>
  <c r="E7993" i="8"/>
  <c r="E7992" i="8"/>
  <c r="E7991" i="8"/>
  <c r="E7990" i="8"/>
  <c r="E7989" i="8"/>
  <c r="E7988" i="8"/>
  <c r="E7987" i="8"/>
  <c r="E7986" i="8"/>
  <c r="E7985" i="8"/>
  <c r="E7984" i="8"/>
  <c r="E7983" i="8"/>
  <c r="E7982" i="8"/>
  <c r="E7981" i="8"/>
  <c r="E7980" i="8"/>
  <c r="E7979" i="8"/>
  <c r="E7978" i="8"/>
  <c r="E7977" i="8"/>
  <c r="E7976" i="8"/>
  <c r="E7975" i="8"/>
  <c r="E7974" i="8"/>
  <c r="E7973" i="8"/>
  <c r="E7972" i="8"/>
  <c r="E7971" i="8"/>
  <c r="E7970" i="8"/>
  <c r="E7969" i="8"/>
  <c r="E7968" i="8"/>
  <c r="E7967" i="8"/>
  <c r="E7966" i="8"/>
  <c r="E7965" i="8"/>
  <c r="E7964" i="8"/>
  <c r="E7963" i="8"/>
  <c r="E7962" i="8"/>
  <c r="E7961" i="8"/>
  <c r="E7960" i="8"/>
  <c r="E7959" i="8"/>
  <c r="E7958" i="8"/>
  <c r="E7957" i="8"/>
  <c r="E7956" i="8"/>
  <c r="E7955" i="8"/>
  <c r="E7954" i="8"/>
  <c r="E7953" i="8"/>
  <c r="E7952" i="8"/>
  <c r="E7951" i="8"/>
  <c r="E7950" i="8"/>
  <c r="E7949" i="8"/>
  <c r="E7948" i="8"/>
  <c r="E7947" i="8"/>
  <c r="E7946" i="8"/>
  <c r="E7945" i="8"/>
  <c r="E7944" i="8"/>
  <c r="E7943" i="8"/>
  <c r="E7942" i="8"/>
  <c r="E7941" i="8"/>
  <c r="E7940" i="8"/>
  <c r="E7939" i="8"/>
  <c r="E7938" i="8"/>
  <c r="E7937" i="8"/>
  <c r="E7936" i="8"/>
  <c r="E7935" i="8"/>
  <c r="E7934" i="8"/>
  <c r="E7933" i="8"/>
  <c r="E7932" i="8"/>
  <c r="E7931" i="8"/>
  <c r="E7930" i="8"/>
  <c r="E7929" i="8"/>
  <c r="E7928" i="8"/>
  <c r="E7927" i="8"/>
  <c r="E7926" i="8"/>
  <c r="E7925" i="8"/>
  <c r="E7924" i="8"/>
  <c r="E7923" i="8"/>
  <c r="E7922" i="8"/>
  <c r="E7921" i="8"/>
  <c r="E7920" i="8"/>
  <c r="E7919" i="8"/>
  <c r="E7918" i="8"/>
  <c r="E7917" i="8"/>
  <c r="E7916" i="8"/>
  <c r="E7915" i="8"/>
  <c r="E7914" i="8"/>
  <c r="E7913" i="8"/>
  <c r="E7912" i="8"/>
  <c r="E7911" i="8"/>
  <c r="E7910" i="8"/>
  <c r="E7909" i="8"/>
  <c r="E7908" i="8"/>
  <c r="E7907" i="8"/>
  <c r="E7906" i="8"/>
  <c r="E7905" i="8"/>
  <c r="E7904" i="8"/>
  <c r="E7903" i="8"/>
  <c r="E7902" i="8"/>
  <c r="E7901" i="8"/>
  <c r="E7900" i="8"/>
  <c r="E7899" i="8"/>
  <c r="E7898" i="8"/>
  <c r="E7897" i="8"/>
  <c r="E7896" i="8"/>
  <c r="E7895" i="8"/>
  <c r="E7894" i="8"/>
  <c r="E7893" i="8"/>
  <c r="E7892" i="8"/>
  <c r="E7891" i="8"/>
  <c r="E7890" i="8"/>
  <c r="E7889" i="8"/>
  <c r="E7888" i="8"/>
  <c r="E7887" i="8"/>
  <c r="E7886" i="8"/>
  <c r="E7885" i="8"/>
  <c r="E7884" i="8"/>
  <c r="E7883" i="8"/>
  <c r="E7882" i="8"/>
  <c r="E7881" i="8"/>
  <c r="E7880" i="8"/>
  <c r="E7879" i="8"/>
  <c r="E7878" i="8"/>
  <c r="E7877" i="8"/>
  <c r="E7876" i="8"/>
  <c r="E7875" i="8"/>
  <c r="E7874" i="8"/>
  <c r="E7873" i="8"/>
  <c r="E7872" i="8"/>
  <c r="E7871" i="8"/>
  <c r="E7870" i="8"/>
  <c r="E7869" i="8"/>
  <c r="E7868" i="8"/>
  <c r="E7867" i="8"/>
  <c r="E7866" i="8"/>
  <c r="E7865" i="8"/>
  <c r="E7864" i="8"/>
  <c r="E7863" i="8"/>
  <c r="E7862" i="8"/>
  <c r="E7861" i="8"/>
  <c r="E7860" i="8"/>
  <c r="E7859" i="8"/>
  <c r="E7858" i="8"/>
  <c r="E7857" i="8"/>
  <c r="E7856" i="8"/>
  <c r="E7855" i="8"/>
  <c r="E7854" i="8"/>
  <c r="E7853" i="8"/>
  <c r="E7852" i="8"/>
  <c r="E7851" i="8"/>
  <c r="E7850" i="8"/>
  <c r="E7849" i="8"/>
  <c r="E7848" i="8"/>
  <c r="E7847" i="8"/>
  <c r="E7846" i="8"/>
  <c r="E7845" i="8"/>
  <c r="E7844" i="8"/>
  <c r="E7843" i="8"/>
  <c r="E7842" i="8"/>
  <c r="E7841" i="8"/>
  <c r="E7840" i="8"/>
  <c r="E7839" i="8"/>
  <c r="E7838" i="8"/>
  <c r="E7837" i="8"/>
  <c r="E7836" i="8"/>
  <c r="E7835" i="8"/>
  <c r="E7834" i="8"/>
  <c r="E7833" i="8"/>
  <c r="E7832" i="8"/>
  <c r="E7831" i="8"/>
  <c r="E7830" i="8"/>
  <c r="E7829" i="8"/>
  <c r="E7828" i="8"/>
  <c r="E7827" i="8"/>
  <c r="E7826" i="8"/>
  <c r="E7825" i="8"/>
  <c r="E7824" i="8"/>
  <c r="E7823" i="8"/>
  <c r="E7822" i="8"/>
  <c r="E7821" i="8"/>
  <c r="E7820" i="8"/>
  <c r="E7819" i="8"/>
  <c r="E7818" i="8"/>
  <c r="E7817" i="8"/>
  <c r="E7816" i="8"/>
  <c r="E7815" i="8"/>
  <c r="E7814" i="8"/>
  <c r="E7813" i="8"/>
  <c r="E7812" i="8"/>
  <c r="E7811" i="8"/>
  <c r="E7810" i="8"/>
  <c r="E7809" i="8"/>
  <c r="E7808" i="8"/>
  <c r="E7807" i="8"/>
  <c r="E7806" i="8"/>
  <c r="E7805" i="8"/>
  <c r="E7804" i="8"/>
  <c r="E7803" i="8"/>
  <c r="E7802" i="8"/>
  <c r="E7801" i="8"/>
  <c r="E7800" i="8"/>
  <c r="E7799" i="8"/>
  <c r="E7798" i="8"/>
  <c r="E7797" i="8"/>
  <c r="E7796" i="8"/>
  <c r="E7795" i="8"/>
  <c r="E7794" i="8"/>
  <c r="E7793" i="8"/>
  <c r="E7792" i="8"/>
  <c r="E7791" i="8"/>
  <c r="E7790" i="8"/>
  <c r="E7789" i="8"/>
  <c r="E7788" i="8"/>
  <c r="E7787" i="8"/>
  <c r="E7786" i="8"/>
  <c r="E7785" i="8"/>
  <c r="E7784" i="8"/>
  <c r="E7783" i="8"/>
  <c r="E7782" i="8"/>
  <c r="E7781" i="8"/>
  <c r="E7780" i="8"/>
  <c r="E7779" i="8"/>
  <c r="E7778" i="8"/>
  <c r="E7777" i="8"/>
  <c r="E7776" i="8"/>
  <c r="E7775" i="8"/>
  <c r="E7774" i="8"/>
  <c r="E7773" i="8"/>
  <c r="E7772" i="8"/>
  <c r="E7771" i="8"/>
  <c r="E7770" i="8"/>
  <c r="E7769" i="8"/>
  <c r="E7768" i="8"/>
  <c r="E7767" i="8"/>
  <c r="E7766" i="8"/>
  <c r="E7765" i="8"/>
  <c r="E7764" i="8"/>
  <c r="E7763" i="8"/>
  <c r="E7762" i="8"/>
  <c r="E7761" i="8"/>
  <c r="E7760" i="8"/>
  <c r="E7759" i="8"/>
  <c r="E7758" i="8"/>
  <c r="E7757" i="8"/>
  <c r="E7756" i="8"/>
  <c r="E7755" i="8"/>
  <c r="E7754" i="8"/>
  <c r="E7753" i="8"/>
  <c r="E7752" i="8"/>
  <c r="E7751" i="8"/>
  <c r="E7750" i="8"/>
  <c r="E7749" i="8"/>
  <c r="E7748" i="8"/>
  <c r="E7747" i="8"/>
  <c r="E7746" i="8"/>
  <c r="E7745" i="8"/>
  <c r="E7744" i="8"/>
  <c r="E7743" i="8"/>
  <c r="E7742" i="8"/>
  <c r="E7741" i="8"/>
  <c r="E7740" i="8"/>
  <c r="E7739" i="8"/>
  <c r="E7738" i="8"/>
  <c r="E7737" i="8"/>
  <c r="E7736" i="8"/>
  <c r="E7735" i="8"/>
  <c r="E7734" i="8"/>
  <c r="E7733" i="8"/>
  <c r="E7732" i="8"/>
  <c r="E7731" i="8"/>
  <c r="E7730" i="8"/>
  <c r="E7729" i="8"/>
  <c r="E7728" i="8"/>
  <c r="E7727" i="8"/>
  <c r="E7726" i="8"/>
  <c r="E7725" i="8"/>
  <c r="E7724" i="8"/>
  <c r="E7723" i="8"/>
  <c r="E7722" i="8"/>
  <c r="E7721" i="8"/>
  <c r="E7720" i="8"/>
  <c r="E7719" i="8"/>
  <c r="E7718" i="8"/>
  <c r="E7717" i="8"/>
  <c r="E7716" i="8"/>
  <c r="E7715" i="8"/>
  <c r="E7714" i="8"/>
  <c r="E7713" i="8"/>
  <c r="E7712" i="8"/>
  <c r="E7711" i="8"/>
  <c r="E7710" i="8"/>
  <c r="E7709" i="8"/>
  <c r="E7708" i="8"/>
  <c r="E7707" i="8"/>
  <c r="E7706" i="8"/>
  <c r="E7705" i="8"/>
  <c r="E7704" i="8"/>
  <c r="E7703" i="8"/>
  <c r="E7702" i="8"/>
  <c r="E7701" i="8"/>
  <c r="E7700" i="8"/>
  <c r="E7699" i="8"/>
  <c r="E7698" i="8"/>
  <c r="E7697" i="8"/>
  <c r="E7696" i="8"/>
  <c r="E7695" i="8"/>
  <c r="E7694" i="8"/>
  <c r="E7693" i="8"/>
  <c r="E7692" i="8"/>
  <c r="E7691" i="8"/>
  <c r="E7690" i="8"/>
  <c r="E7689" i="8"/>
  <c r="E7688" i="8"/>
  <c r="E7687" i="8"/>
  <c r="E7686" i="8"/>
  <c r="E7685" i="8"/>
  <c r="E7684" i="8"/>
  <c r="E7683" i="8"/>
  <c r="E7682" i="8"/>
  <c r="E7681" i="8"/>
  <c r="E7680" i="8"/>
  <c r="E7679" i="8"/>
  <c r="E7678" i="8"/>
  <c r="E7677" i="8"/>
  <c r="E7676" i="8"/>
  <c r="E7675" i="8"/>
  <c r="E7674" i="8"/>
  <c r="E7673" i="8"/>
  <c r="E7672" i="8"/>
  <c r="E7671" i="8"/>
  <c r="E7670" i="8"/>
  <c r="E7669" i="8"/>
  <c r="E7668" i="8"/>
  <c r="E7667" i="8"/>
  <c r="E7666" i="8"/>
  <c r="E7665" i="8"/>
  <c r="E7664" i="8"/>
  <c r="E7663" i="8"/>
  <c r="E7662" i="8"/>
  <c r="E7661" i="8"/>
  <c r="E7660" i="8"/>
  <c r="E7659" i="8"/>
  <c r="E7658" i="8"/>
  <c r="E7657" i="8"/>
  <c r="E7656" i="8"/>
  <c r="E7655" i="8"/>
  <c r="E7654" i="8"/>
  <c r="E7653" i="8"/>
  <c r="E7652" i="8"/>
  <c r="E7651" i="8"/>
  <c r="E7650" i="8"/>
  <c r="E7649" i="8"/>
  <c r="E7648" i="8"/>
  <c r="E7647" i="8"/>
  <c r="E7646" i="8"/>
  <c r="E7645" i="8"/>
  <c r="E7644" i="8"/>
  <c r="E7643" i="8"/>
  <c r="E7642" i="8"/>
  <c r="E7641" i="8"/>
  <c r="E7640" i="8"/>
  <c r="E7639" i="8"/>
  <c r="E7638" i="8"/>
  <c r="E7637" i="8"/>
  <c r="E7636" i="8"/>
  <c r="E7635" i="8"/>
  <c r="E7634" i="8"/>
  <c r="E7633" i="8"/>
  <c r="E7632" i="8"/>
  <c r="E7631" i="8"/>
  <c r="E7630" i="8"/>
  <c r="E7629" i="8"/>
  <c r="E7628" i="8"/>
  <c r="E7627" i="8"/>
  <c r="E7626" i="8"/>
  <c r="E7625" i="8"/>
  <c r="E7624" i="8"/>
  <c r="E7623" i="8"/>
  <c r="E7622" i="8"/>
  <c r="E7621" i="8"/>
  <c r="E7620" i="8"/>
  <c r="E7619" i="8"/>
  <c r="E7618" i="8"/>
  <c r="E7617" i="8"/>
  <c r="E7616" i="8"/>
  <c r="E7615" i="8"/>
  <c r="E7614" i="8"/>
  <c r="E7613" i="8"/>
  <c r="E7612" i="8"/>
  <c r="E7611" i="8"/>
  <c r="E7610" i="8"/>
  <c r="E7609" i="8"/>
  <c r="E7608" i="8"/>
  <c r="E7607" i="8"/>
  <c r="E7606" i="8"/>
  <c r="E7605" i="8"/>
  <c r="E7604" i="8"/>
  <c r="E7603" i="8"/>
  <c r="E7602" i="8"/>
  <c r="E7601" i="8"/>
  <c r="E7600" i="8"/>
  <c r="E7599" i="8"/>
  <c r="E7598" i="8"/>
  <c r="E7597" i="8"/>
  <c r="E7596" i="8"/>
  <c r="E7595" i="8"/>
  <c r="E7594" i="8"/>
  <c r="E7593" i="8"/>
  <c r="E7592" i="8"/>
  <c r="E7591" i="8"/>
  <c r="E7590" i="8"/>
  <c r="E7589" i="8"/>
  <c r="E7588" i="8"/>
  <c r="E7587" i="8"/>
  <c r="E7586" i="8"/>
  <c r="E7585" i="8"/>
  <c r="E7584" i="8"/>
  <c r="E7583" i="8"/>
  <c r="E7582" i="8"/>
  <c r="E7581" i="8"/>
  <c r="E7580" i="8"/>
  <c r="E7579" i="8"/>
  <c r="E7578" i="8"/>
  <c r="E7577" i="8"/>
  <c r="E7576" i="8"/>
  <c r="E7575" i="8"/>
  <c r="E7574" i="8"/>
  <c r="E7573" i="8"/>
  <c r="E7572" i="8"/>
  <c r="E7571" i="8"/>
  <c r="E7570" i="8"/>
  <c r="E7569" i="8"/>
  <c r="E7568" i="8"/>
  <c r="E7567" i="8"/>
  <c r="E7566" i="8"/>
  <c r="E7565" i="8"/>
  <c r="E7564" i="8"/>
  <c r="E7563" i="8"/>
  <c r="E7562" i="8"/>
  <c r="E7561" i="8"/>
  <c r="E7560" i="8"/>
  <c r="E7559" i="8"/>
  <c r="E7558" i="8"/>
  <c r="E7557" i="8"/>
  <c r="E7556" i="8"/>
  <c r="E7555" i="8"/>
  <c r="E7554" i="8"/>
  <c r="E7553" i="8"/>
  <c r="E7552" i="8"/>
  <c r="E7551" i="8"/>
  <c r="E7550" i="8"/>
  <c r="E7549" i="8"/>
  <c r="E7548" i="8"/>
  <c r="E7547" i="8"/>
  <c r="E7546" i="8"/>
  <c r="E7545" i="8"/>
  <c r="E7544" i="8"/>
  <c r="E7543" i="8"/>
  <c r="E7542" i="8"/>
  <c r="E7541" i="8"/>
  <c r="E7540" i="8"/>
  <c r="E7539" i="8"/>
  <c r="E7538" i="8"/>
  <c r="E7537" i="8"/>
  <c r="E7536" i="8"/>
  <c r="E7535" i="8"/>
  <c r="E7534" i="8"/>
  <c r="E7533" i="8"/>
  <c r="E7532" i="8"/>
  <c r="E7531" i="8"/>
  <c r="E7530" i="8"/>
  <c r="E7529" i="8"/>
  <c r="E7528" i="8"/>
  <c r="E7527" i="8"/>
  <c r="E7526" i="8"/>
  <c r="E7525" i="8"/>
  <c r="E7524" i="8"/>
  <c r="E7523" i="8"/>
  <c r="E7522" i="8"/>
  <c r="E7521" i="8"/>
  <c r="E7520" i="8"/>
  <c r="E7519" i="8"/>
  <c r="E7518" i="8"/>
  <c r="E7517" i="8"/>
  <c r="E7516" i="8"/>
  <c r="E7515" i="8"/>
  <c r="E7514" i="8"/>
  <c r="E7513" i="8"/>
  <c r="E7512" i="8"/>
  <c r="E7511" i="8"/>
  <c r="E7510" i="8"/>
  <c r="E7509" i="8"/>
  <c r="E7508" i="8"/>
  <c r="E7507" i="8"/>
  <c r="E7506" i="8"/>
  <c r="E7505" i="8"/>
  <c r="E7504" i="8"/>
  <c r="E7503" i="8"/>
  <c r="E7502" i="8"/>
  <c r="E7501" i="8"/>
  <c r="E7500" i="8"/>
  <c r="E7499" i="8"/>
  <c r="E7498" i="8"/>
  <c r="E7497" i="8"/>
  <c r="E7496" i="8"/>
  <c r="E7495" i="8"/>
  <c r="E7494" i="8"/>
  <c r="E7493" i="8"/>
  <c r="E7492" i="8"/>
  <c r="E7491" i="8"/>
  <c r="E7490" i="8"/>
  <c r="E7489" i="8"/>
  <c r="E7488" i="8"/>
  <c r="E7487" i="8"/>
  <c r="E7486" i="8"/>
  <c r="E7485" i="8"/>
  <c r="E7484" i="8"/>
  <c r="E7483" i="8"/>
  <c r="E7482" i="8"/>
  <c r="E7481" i="8"/>
  <c r="E7480" i="8"/>
  <c r="E7479" i="8"/>
  <c r="E7478" i="8"/>
  <c r="E7477" i="8"/>
  <c r="E7476" i="8"/>
  <c r="E7475" i="8"/>
  <c r="E7474" i="8"/>
  <c r="E7473" i="8"/>
  <c r="E7472" i="8"/>
  <c r="E7471" i="8"/>
  <c r="E7470" i="8"/>
  <c r="E7469" i="8"/>
  <c r="E7468" i="8"/>
  <c r="E7467" i="8"/>
  <c r="E7466" i="8"/>
  <c r="E7465" i="8"/>
  <c r="E7464" i="8"/>
  <c r="E7463" i="8"/>
  <c r="E7462" i="8"/>
  <c r="E7461" i="8"/>
  <c r="E7460" i="8"/>
  <c r="E7459" i="8"/>
  <c r="E7458" i="8"/>
  <c r="E7457" i="8"/>
  <c r="E7456" i="8"/>
  <c r="E7455" i="8"/>
  <c r="E7454" i="8"/>
  <c r="E7453" i="8"/>
  <c r="E7452" i="8"/>
  <c r="E7451" i="8"/>
  <c r="E7450" i="8"/>
  <c r="E7449" i="8"/>
  <c r="E7448" i="8"/>
  <c r="E7447" i="8"/>
  <c r="E7446" i="8"/>
  <c r="E7445" i="8"/>
  <c r="E7444" i="8"/>
  <c r="E7443" i="8"/>
  <c r="E7442" i="8"/>
  <c r="E7441" i="8"/>
  <c r="E7440" i="8"/>
  <c r="E7439" i="8"/>
  <c r="E7438" i="8"/>
  <c r="E7437" i="8"/>
  <c r="E7436" i="8"/>
  <c r="E7435" i="8"/>
  <c r="E7434" i="8"/>
  <c r="E7433" i="8"/>
  <c r="E7432" i="8"/>
  <c r="E7431" i="8"/>
  <c r="E7430" i="8"/>
  <c r="E7429" i="8"/>
  <c r="E7428" i="8"/>
  <c r="E7427" i="8"/>
  <c r="E7426" i="8"/>
  <c r="E7425" i="8"/>
  <c r="E7424" i="8"/>
  <c r="E7423" i="8"/>
  <c r="E7422" i="8"/>
  <c r="E7421" i="8"/>
  <c r="E7420" i="8"/>
  <c r="E7419" i="8"/>
  <c r="E7418" i="8"/>
  <c r="E7417" i="8"/>
  <c r="E7416" i="8"/>
  <c r="E7415" i="8"/>
  <c r="E7414" i="8"/>
  <c r="E7413" i="8"/>
  <c r="E7412" i="8"/>
  <c r="E7411" i="8"/>
  <c r="E7410" i="8"/>
  <c r="E7409" i="8"/>
  <c r="E7408" i="8"/>
  <c r="E7407" i="8"/>
  <c r="E7406" i="8"/>
  <c r="E7405" i="8"/>
  <c r="E7404" i="8"/>
  <c r="E7403" i="8"/>
  <c r="E7402" i="8"/>
  <c r="E7401" i="8"/>
  <c r="E7400" i="8"/>
  <c r="E7399" i="8"/>
  <c r="E7398" i="8"/>
  <c r="E7397" i="8"/>
  <c r="E7396" i="8"/>
  <c r="E7395" i="8"/>
  <c r="E7394" i="8"/>
  <c r="E7393" i="8"/>
  <c r="E7392" i="8"/>
  <c r="E7391" i="8"/>
  <c r="E7390" i="8"/>
  <c r="E7389" i="8"/>
  <c r="E7388" i="8"/>
  <c r="E7387" i="8"/>
  <c r="E7386" i="8"/>
  <c r="E7385" i="8"/>
  <c r="E7384" i="8"/>
  <c r="E7383" i="8"/>
  <c r="E7382" i="8"/>
  <c r="E7381" i="8"/>
  <c r="E7380" i="8"/>
  <c r="E7379" i="8"/>
  <c r="E7378" i="8"/>
  <c r="E7377" i="8"/>
  <c r="E7376" i="8"/>
  <c r="E7375" i="8"/>
  <c r="E7374" i="8"/>
  <c r="E7373" i="8"/>
  <c r="E7372" i="8"/>
  <c r="E7371" i="8"/>
  <c r="E7370" i="8"/>
  <c r="E7369" i="8"/>
  <c r="E7368" i="8"/>
  <c r="E7367" i="8"/>
  <c r="E7366" i="8"/>
  <c r="E7365" i="8"/>
  <c r="E7364" i="8"/>
  <c r="E7363" i="8"/>
  <c r="E7362" i="8"/>
  <c r="E7361" i="8"/>
  <c r="E7360" i="8"/>
  <c r="E7359" i="8"/>
  <c r="E7358" i="8"/>
  <c r="E7357" i="8"/>
  <c r="E7356" i="8"/>
  <c r="E7355" i="8"/>
  <c r="E7354" i="8"/>
  <c r="E7353" i="8"/>
  <c r="E7352" i="8"/>
  <c r="E7351" i="8"/>
  <c r="E7350" i="8"/>
  <c r="E7349" i="8"/>
  <c r="E7348" i="8"/>
  <c r="E7347" i="8"/>
  <c r="E7346" i="8"/>
  <c r="E7345" i="8"/>
  <c r="E7344" i="8"/>
  <c r="E7343" i="8"/>
  <c r="E7342" i="8"/>
  <c r="E7341" i="8"/>
  <c r="E7340" i="8"/>
  <c r="E7339" i="8"/>
  <c r="E7338" i="8"/>
  <c r="E7337" i="8"/>
  <c r="E7336" i="8"/>
  <c r="E7335" i="8"/>
  <c r="E7334" i="8"/>
  <c r="E7333" i="8"/>
  <c r="E7332" i="8"/>
  <c r="E7331" i="8"/>
  <c r="E7330" i="8"/>
  <c r="E7329" i="8"/>
  <c r="E7328" i="8"/>
  <c r="E7327" i="8"/>
  <c r="E7326" i="8"/>
  <c r="E7325" i="8"/>
  <c r="E7324" i="8"/>
  <c r="E7323" i="8"/>
  <c r="E7322" i="8"/>
  <c r="E7321" i="8"/>
  <c r="E7320" i="8"/>
  <c r="E7319" i="8"/>
  <c r="E7318" i="8"/>
  <c r="E7317" i="8"/>
  <c r="E7316" i="8"/>
  <c r="E7315" i="8"/>
  <c r="E7314" i="8"/>
  <c r="E7313" i="8"/>
  <c r="E7312" i="8"/>
  <c r="E7311" i="8"/>
  <c r="E7310" i="8"/>
  <c r="E7309" i="8"/>
  <c r="E7308" i="8"/>
  <c r="E7307" i="8"/>
  <c r="E7306" i="8"/>
  <c r="E7305" i="8"/>
  <c r="E7304" i="8"/>
  <c r="E7303" i="8"/>
  <c r="E7302" i="8"/>
  <c r="E7301" i="8"/>
  <c r="E7300" i="8"/>
  <c r="E7299" i="8"/>
  <c r="E7298" i="8"/>
  <c r="E7297" i="8"/>
  <c r="E7296" i="8"/>
  <c r="E7295" i="8"/>
  <c r="E7294" i="8"/>
  <c r="E7293" i="8"/>
  <c r="E7292" i="8"/>
  <c r="E7291" i="8"/>
  <c r="E7290" i="8"/>
  <c r="E7289" i="8"/>
  <c r="E7288" i="8"/>
  <c r="E7287" i="8"/>
  <c r="E7286" i="8"/>
  <c r="E7285" i="8"/>
  <c r="E7284" i="8"/>
  <c r="E7283" i="8"/>
  <c r="E7282" i="8"/>
  <c r="E7281" i="8"/>
  <c r="E7280" i="8"/>
  <c r="E7279" i="8"/>
  <c r="E7278" i="8"/>
  <c r="E7277" i="8"/>
  <c r="E7276" i="8"/>
  <c r="E7275" i="8"/>
  <c r="E7274" i="8"/>
  <c r="E7273" i="8"/>
  <c r="E7272" i="8"/>
  <c r="E7271" i="8"/>
  <c r="E7270" i="8"/>
  <c r="E7269" i="8"/>
  <c r="E7268" i="8"/>
  <c r="E7267" i="8"/>
  <c r="E7266" i="8"/>
  <c r="E7265" i="8"/>
  <c r="E7264" i="8"/>
  <c r="E7263" i="8"/>
  <c r="E7262" i="8"/>
  <c r="E7261" i="8"/>
  <c r="E7260" i="8"/>
  <c r="E7259" i="8"/>
  <c r="E7258" i="8"/>
  <c r="E7257" i="8"/>
  <c r="E7256" i="8"/>
  <c r="E7255" i="8"/>
  <c r="E7254" i="8"/>
  <c r="E7253" i="8"/>
  <c r="E7252" i="8"/>
  <c r="E7251" i="8"/>
  <c r="E7250" i="8"/>
  <c r="E7249" i="8"/>
  <c r="E7248" i="8"/>
  <c r="E7247" i="8"/>
  <c r="E7246" i="8"/>
  <c r="E7245" i="8"/>
  <c r="E7244" i="8"/>
  <c r="E7243" i="8"/>
  <c r="E7242" i="8"/>
  <c r="E7241" i="8"/>
  <c r="E7240" i="8"/>
  <c r="E7239" i="8"/>
  <c r="E7238" i="8"/>
  <c r="E7237" i="8"/>
  <c r="E7236" i="8"/>
  <c r="E7235" i="8"/>
  <c r="E7234" i="8"/>
  <c r="E7233" i="8"/>
  <c r="E7232" i="8"/>
  <c r="E7231" i="8"/>
  <c r="E7230" i="8"/>
  <c r="E7229" i="8"/>
  <c r="E7228" i="8"/>
  <c r="E7227" i="8"/>
  <c r="E7226" i="8"/>
  <c r="E7225" i="8"/>
  <c r="E7224" i="8"/>
  <c r="E7223" i="8"/>
  <c r="E7222" i="8"/>
  <c r="E7221" i="8"/>
  <c r="E7220" i="8"/>
  <c r="E7219" i="8"/>
  <c r="E7218" i="8"/>
  <c r="E7217" i="8"/>
  <c r="E7216" i="8"/>
  <c r="E7215" i="8"/>
  <c r="E7214" i="8"/>
  <c r="E7213" i="8"/>
  <c r="E7212" i="8"/>
  <c r="E7211" i="8"/>
  <c r="E7210" i="8"/>
  <c r="E7209" i="8"/>
  <c r="E7208" i="8"/>
  <c r="E7207" i="8"/>
  <c r="E7206" i="8"/>
  <c r="E7205" i="8"/>
  <c r="E7204" i="8"/>
  <c r="E7203" i="8"/>
  <c r="E7202" i="8"/>
  <c r="E7201" i="8"/>
  <c r="E7200" i="8"/>
  <c r="E7199" i="8"/>
  <c r="E7198" i="8"/>
  <c r="E7197" i="8"/>
  <c r="E7196" i="8"/>
  <c r="E7195" i="8"/>
  <c r="E7194" i="8"/>
  <c r="E7193" i="8"/>
  <c r="E7192" i="8"/>
  <c r="E7191" i="8"/>
  <c r="E7190" i="8"/>
  <c r="E7189" i="8"/>
  <c r="E7188" i="8"/>
  <c r="E7187" i="8"/>
  <c r="E7186" i="8"/>
  <c r="E7185" i="8"/>
  <c r="E7184" i="8"/>
  <c r="E7183" i="8"/>
  <c r="E7182" i="8"/>
  <c r="E7181" i="8"/>
  <c r="E7180" i="8"/>
  <c r="E7179" i="8"/>
  <c r="E7178" i="8"/>
  <c r="E7177" i="8"/>
  <c r="E7176" i="8"/>
  <c r="E7175" i="8"/>
  <c r="E7174" i="8"/>
  <c r="E7173" i="8"/>
  <c r="E7172" i="8"/>
  <c r="E7171" i="8"/>
  <c r="E7170" i="8"/>
  <c r="E7169" i="8"/>
  <c r="E7168" i="8"/>
  <c r="E7167" i="8"/>
  <c r="E7166" i="8"/>
  <c r="E7165" i="8"/>
  <c r="E7164" i="8"/>
  <c r="E7163" i="8"/>
  <c r="E7162" i="8"/>
  <c r="E7161" i="8"/>
  <c r="E7160" i="8"/>
  <c r="E7159" i="8"/>
  <c r="E7158" i="8"/>
  <c r="E7157" i="8"/>
  <c r="E7156" i="8"/>
  <c r="E7155" i="8"/>
  <c r="E7154" i="8"/>
  <c r="E7153" i="8"/>
  <c r="E7152" i="8"/>
  <c r="E7151" i="8"/>
  <c r="E7150" i="8"/>
  <c r="E7149" i="8"/>
  <c r="E7148" i="8"/>
  <c r="E7147" i="8"/>
  <c r="E7146" i="8"/>
  <c r="E7145" i="8"/>
  <c r="E7144" i="8"/>
  <c r="E7143" i="8"/>
  <c r="E7142" i="8"/>
  <c r="E7141" i="8"/>
  <c r="E7140" i="8"/>
  <c r="E7139" i="8"/>
  <c r="E7138" i="8"/>
  <c r="E7137" i="8"/>
  <c r="E7136" i="8"/>
  <c r="E7135" i="8"/>
  <c r="E7134" i="8"/>
  <c r="E7133" i="8"/>
  <c r="E7132" i="8"/>
  <c r="E7131" i="8"/>
  <c r="E7130" i="8"/>
  <c r="E7129" i="8"/>
  <c r="E7128" i="8"/>
  <c r="E7127" i="8"/>
  <c r="E7126" i="8"/>
  <c r="E7125" i="8"/>
  <c r="E7124" i="8"/>
  <c r="E7123" i="8"/>
  <c r="E7122" i="8"/>
  <c r="E7121" i="8"/>
  <c r="E7120" i="8"/>
  <c r="E7119" i="8"/>
  <c r="E7118" i="8"/>
  <c r="E7117" i="8"/>
  <c r="E7116" i="8"/>
  <c r="E7115" i="8"/>
  <c r="E7114" i="8"/>
  <c r="E7113" i="8"/>
  <c r="E7112" i="8"/>
  <c r="E7111" i="8"/>
  <c r="E7110" i="8"/>
  <c r="E7109" i="8"/>
  <c r="E7108" i="8"/>
  <c r="E7107" i="8"/>
  <c r="E7106" i="8"/>
  <c r="E7105" i="8"/>
  <c r="E7104" i="8"/>
  <c r="E7103" i="8"/>
  <c r="E7102" i="8"/>
  <c r="E7101" i="8"/>
  <c r="E7100" i="8"/>
  <c r="E7099" i="8"/>
  <c r="E7098" i="8"/>
  <c r="E7097" i="8"/>
  <c r="E7096" i="8"/>
  <c r="E7095" i="8"/>
  <c r="E7094" i="8"/>
  <c r="E7093" i="8"/>
  <c r="E7092" i="8"/>
  <c r="E7091" i="8"/>
  <c r="E7090" i="8"/>
  <c r="E7089" i="8"/>
  <c r="E7088" i="8"/>
  <c r="E7087" i="8"/>
  <c r="E7086" i="8"/>
  <c r="E7085" i="8"/>
  <c r="E7084" i="8"/>
  <c r="E7083" i="8"/>
  <c r="E7082" i="8"/>
  <c r="E7081" i="8"/>
  <c r="E7080" i="8"/>
  <c r="E7079" i="8"/>
  <c r="E7078" i="8"/>
  <c r="E7077" i="8"/>
  <c r="E7076" i="8"/>
  <c r="E7075" i="8"/>
  <c r="E7074" i="8"/>
  <c r="E7073" i="8"/>
  <c r="E7072" i="8"/>
  <c r="E7071" i="8"/>
  <c r="E7070" i="8"/>
  <c r="E7069" i="8"/>
  <c r="E7068" i="8"/>
  <c r="E7067" i="8"/>
  <c r="E7066" i="8"/>
  <c r="E7065" i="8"/>
  <c r="E7064" i="8"/>
  <c r="E7063" i="8"/>
  <c r="E7062" i="8"/>
  <c r="E7061" i="8"/>
  <c r="E7060" i="8"/>
  <c r="E7059" i="8"/>
  <c r="E7058" i="8"/>
  <c r="E7057" i="8"/>
  <c r="E7056" i="8"/>
  <c r="E7055" i="8"/>
  <c r="E7054" i="8"/>
  <c r="E7053" i="8"/>
  <c r="E7052" i="8"/>
  <c r="E7051" i="8"/>
  <c r="E7050" i="8"/>
  <c r="E7049" i="8"/>
  <c r="E7048" i="8"/>
  <c r="E7047" i="8"/>
  <c r="E7046" i="8"/>
  <c r="E7045" i="8"/>
  <c r="E7044" i="8"/>
  <c r="E7043" i="8"/>
  <c r="E7042" i="8"/>
  <c r="E7041" i="8"/>
  <c r="E7040" i="8"/>
  <c r="E7039" i="8"/>
  <c r="E7038" i="8"/>
  <c r="E7037" i="8"/>
  <c r="E7036" i="8"/>
  <c r="E7035" i="8"/>
  <c r="E7034" i="8"/>
  <c r="E7033" i="8"/>
  <c r="E7032" i="8"/>
  <c r="E7031" i="8"/>
  <c r="E7030" i="8"/>
  <c r="E7029" i="8"/>
  <c r="E7028" i="8"/>
  <c r="E7027" i="8"/>
  <c r="E7026" i="8"/>
  <c r="E7025" i="8"/>
  <c r="E7024" i="8"/>
  <c r="E7023" i="8"/>
  <c r="E7022" i="8"/>
  <c r="E7021" i="8"/>
  <c r="E7020" i="8"/>
  <c r="E7019" i="8"/>
  <c r="E7018" i="8"/>
  <c r="E7017" i="8"/>
  <c r="E7016" i="8"/>
  <c r="E7015" i="8"/>
  <c r="E7014" i="8"/>
  <c r="E7013" i="8"/>
  <c r="E7012" i="8"/>
  <c r="E7011" i="8"/>
  <c r="E7010" i="8"/>
  <c r="E7009" i="8"/>
  <c r="E7008" i="8"/>
  <c r="E7007" i="8"/>
  <c r="E7006" i="8"/>
  <c r="E7005" i="8"/>
  <c r="E7004" i="8"/>
  <c r="E7003" i="8"/>
  <c r="E7002" i="8"/>
  <c r="E7001" i="8"/>
  <c r="E7000" i="8"/>
  <c r="E6999" i="8"/>
  <c r="E6998" i="8"/>
  <c r="E6997" i="8"/>
  <c r="E6996" i="8"/>
  <c r="E6995" i="8"/>
  <c r="E6994" i="8"/>
  <c r="E6993" i="8"/>
  <c r="E6992" i="8"/>
  <c r="E6991" i="8"/>
  <c r="E6990" i="8"/>
  <c r="E6989" i="8"/>
  <c r="E6988" i="8"/>
  <c r="E6987" i="8"/>
  <c r="E6986" i="8"/>
  <c r="E6985" i="8"/>
  <c r="E6984" i="8"/>
  <c r="E6983" i="8"/>
  <c r="E6982" i="8"/>
  <c r="E6981" i="8"/>
  <c r="E6980" i="8"/>
  <c r="E6979" i="8"/>
  <c r="E6978" i="8"/>
  <c r="E6977" i="8"/>
  <c r="E6976" i="8"/>
  <c r="E6975" i="8"/>
  <c r="E6974" i="8"/>
  <c r="E6973" i="8"/>
  <c r="E6972" i="8"/>
  <c r="E6971" i="8"/>
  <c r="E6970" i="8"/>
  <c r="E6969" i="8"/>
  <c r="E6968" i="8"/>
  <c r="E6967" i="8"/>
  <c r="E6966" i="8"/>
  <c r="E6965" i="8"/>
  <c r="E6964" i="8"/>
  <c r="E6963" i="8"/>
  <c r="E6962" i="8"/>
  <c r="E6961" i="8"/>
  <c r="E6960" i="8"/>
  <c r="E6959" i="8"/>
  <c r="E6958" i="8"/>
  <c r="E6957" i="8"/>
  <c r="E6956" i="8"/>
  <c r="E6955" i="8"/>
  <c r="E6954" i="8"/>
  <c r="E6953" i="8"/>
  <c r="E6952" i="8"/>
  <c r="E6951" i="8"/>
  <c r="E6950" i="8"/>
  <c r="E6949" i="8"/>
  <c r="E6948" i="8"/>
  <c r="E6947" i="8"/>
  <c r="E6946" i="8"/>
  <c r="E6945" i="8"/>
  <c r="E6944" i="8"/>
  <c r="E6943" i="8"/>
  <c r="E6942" i="8"/>
  <c r="E6941" i="8"/>
  <c r="E6940" i="8"/>
  <c r="E6939" i="8"/>
  <c r="E6938" i="8"/>
  <c r="E6937" i="8"/>
  <c r="E6936" i="8"/>
  <c r="E6935" i="8"/>
  <c r="E6934" i="8"/>
  <c r="E6933" i="8"/>
  <c r="E6932" i="8"/>
  <c r="E6931" i="8"/>
  <c r="E6930" i="8"/>
  <c r="E6929" i="8"/>
  <c r="E6928" i="8"/>
  <c r="E6927" i="8"/>
  <c r="E6926" i="8"/>
  <c r="E6925" i="8"/>
  <c r="E6924" i="8"/>
  <c r="E6923" i="8"/>
  <c r="E6922" i="8"/>
  <c r="E6921" i="8"/>
  <c r="E6920" i="8"/>
  <c r="E6919" i="8"/>
  <c r="E6918" i="8"/>
  <c r="E6917" i="8"/>
  <c r="E6916" i="8"/>
  <c r="E6915" i="8"/>
  <c r="E6914" i="8"/>
  <c r="E6913" i="8"/>
  <c r="E6912" i="8"/>
  <c r="E6911" i="8"/>
  <c r="E6910" i="8"/>
  <c r="E6909" i="8"/>
  <c r="E6908" i="8"/>
  <c r="E6907" i="8"/>
  <c r="E6906" i="8"/>
  <c r="E6905" i="8"/>
  <c r="E6904" i="8"/>
  <c r="E6903" i="8"/>
  <c r="E6902" i="8"/>
  <c r="E6901" i="8"/>
  <c r="E6900" i="8"/>
  <c r="E6899" i="8"/>
  <c r="E6898" i="8"/>
  <c r="E6897" i="8"/>
  <c r="E6896" i="8"/>
  <c r="E6895" i="8"/>
  <c r="E6894" i="8"/>
  <c r="E6893" i="8"/>
  <c r="E6892" i="8"/>
  <c r="E6891" i="8"/>
  <c r="E6890" i="8"/>
  <c r="E6889" i="8"/>
  <c r="E6888" i="8"/>
  <c r="E6887" i="8"/>
  <c r="E6886" i="8"/>
  <c r="E6885" i="8"/>
  <c r="E6884" i="8"/>
  <c r="E6883" i="8"/>
  <c r="E6882" i="8"/>
  <c r="E6881" i="8"/>
  <c r="E6880" i="8"/>
  <c r="E6879" i="8"/>
  <c r="E6878" i="8"/>
  <c r="E6877" i="8"/>
  <c r="E6876" i="8"/>
  <c r="E6875" i="8"/>
  <c r="E6874" i="8"/>
  <c r="E6873" i="8"/>
  <c r="E6872" i="8"/>
  <c r="E6871" i="8"/>
  <c r="E6870" i="8"/>
  <c r="E6869" i="8"/>
  <c r="E6868" i="8"/>
  <c r="E6867" i="8"/>
  <c r="E6866" i="8"/>
  <c r="E6865" i="8"/>
  <c r="E6864" i="8"/>
  <c r="E6863" i="8"/>
  <c r="E6862" i="8"/>
  <c r="E6861" i="8"/>
  <c r="E6860" i="8"/>
  <c r="E6859" i="8"/>
  <c r="E6858" i="8"/>
  <c r="E6857" i="8"/>
  <c r="E6856" i="8"/>
  <c r="E6855" i="8"/>
  <c r="E6854" i="8"/>
  <c r="E6853" i="8"/>
  <c r="E6852" i="8"/>
  <c r="E6851" i="8"/>
  <c r="E6850" i="8"/>
  <c r="E6849" i="8"/>
  <c r="E6848" i="8"/>
  <c r="E6847" i="8"/>
  <c r="E6846" i="8"/>
  <c r="E6845" i="8"/>
  <c r="E6844" i="8"/>
  <c r="E6843" i="8"/>
  <c r="E6842" i="8"/>
  <c r="E6841" i="8"/>
  <c r="E6840" i="8"/>
  <c r="E6839" i="8"/>
  <c r="E6838" i="8"/>
  <c r="E6837" i="8"/>
  <c r="E6836" i="8"/>
  <c r="E6835" i="8"/>
  <c r="E6834" i="8"/>
  <c r="E6833" i="8"/>
  <c r="E6832" i="8"/>
  <c r="E6831" i="8"/>
  <c r="E6830" i="8"/>
  <c r="E6829" i="8"/>
  <c r="E6828" i="8"/>
  <c r="E6827" i="8"/>
  <c r="E6826" i="8"/>
  <c r="E6825" i="8"/>
  <c r="E6824" i="8"/>
  <c r="E6823" i="8"/>
  <c r="E6822" i="8"/>
  <c r="E6821" i="8"/>
  <c r="E6820" i="8"/>
  <c r="E6819" i="8"/>
  <c r="E6818" i="8"/>
  <c r="E6817" i="8"/>
  <c r="E6816" i="8"/>
  <c r="E6815" i="8"/>
  <c r="E6814" i="8"/>
  <c r="E6813" i="8"/>
  <c r="E6812" i="8"/>
  <c r="E6811" i="8"/>
  <c r="E6810" i="8"/>
  <c r="E6809" i="8"/>
  <c r="E6808" i="8"/>
  <c r="E6807" i="8"/>
  <c r="E6806" i="8"/>
  <c r="E6805" i="8"/>
  <c r="E6804" i="8"/>
  <c r="E6803" i="8"/>
  <c r="E6802" i="8"/>
  <c r="E6801" i="8"/>
  <c r="E6800" i="8"/>
  <c r="E6799" i="8"/>
  <c r="E6798" i="8"/>
  <c r="E6797" i="8"/>
  <c r="E6796" i="8"/>
  <c r="E6795" i="8"/>
  <c r="E6794" i="8"/>
  <c r="E6793" i="8"/>
  <c r="E6792" i="8"/>
  <c r="E6791" i="8"/>
  <c r="E6790" i="8"/>
  <c r="E6789" i="8"/>
  <c r="E6788" i="8"/>
  <c r="E6787" i="8"/>
  <c r="E6786" i="8"/>
  <c r="E6785" i="8"/>
  <c r="E6784" i="8"/>
  <c r="E6783" i="8"/>
  <c r="E6782" i="8"/>
  <c r="E6781" i="8"/>
  <c r="E6780" i="8"/>
  <c r="E6779" i="8"/>
  <c r="E6778" i="8"/>
  <c r="E6777" i="8"/>
  <c r="E6776" i="8"/>
  <c r="E6775" i="8"/>
  <c r="E6774" i="8"/>
  <c r="E6773" i="8"/>
  <c r="E6772" i="8"/>
  <c r="E6771" i="8"/>
  <c r="E6770" i="8"/>
  <c r="E6769" i="8"/>
  <c r="E6768" i="8"/>
  <c r="E6767" i="8"/>
  <c r="E6766" i="8"/>
  <c r="E6765" i="8"/>
  <c r="E6764" i="8"/>
  <c r="E6763" i="8"/>
  <c r="E6762" i="8"/>
  <c r="E6761" i="8"/>
  <c r="E6760" i="8"/>
  <c r="E6759" i="8"/>
  <c r="E6758" i="8"/>
  <c r="E6757" i="8"/>
  <c r="E6756" i="8"/>
  <c r="E6755" i="8"/>
  <c r="E6754" i="8"/>
  <c r="E6753" i="8"/>
  <c r="E6752" i="8"/>
  <c r="E6751" i="8"/>
  <c r="E6750" i="8"/>
  <c r="E6749" i="8"/>
  <c r="E6748" i="8"/>
  <c r="E6747" i="8"/>
  <c r="E6746" i="8"/>
  <c r="E6745" i="8"/>
  <c r="E6744" i="8"/>
  <c r="E6743" i="8"/>
  <c r="E6742" i="8"/>
  <c r="E6741" i="8"/>
  <c r="E6740" i="8"/>
  <c r="E6739" i="8"/>
  <c r="E6738" i="8"/>
  <c r="E6737" i="8"/>
  <c r="E6736" i="8"/>
  <c r="E6735" i="8"/>
  <c r="E6734" i="8"/>
  <c r="E6733" i="8"/>
  <c r="E6732" i="8"/>
  <c r="E6731" i="8"/>
  <c r="E6730" i="8"/>
  <c r="E6729" i="8"/>
  <c r="E6728" i="8"/>
  <c r="E6727" i="8"/>
  <c r="E6726" i="8"/>
  <c r="E6725" i="8"/>
  <c r="E6724" i="8"/>
  <c r="E6723" i="8"/>
  <c r="E6722" i="8"/>
  <c r="E6721" i="8"/>
  <c r="E6720" i="8"/>
  <c r="E6719" i="8"/>
  <c r="E6718" i="8"/>
  <c r="E6717" i="8"/>
  <c r="E6716" i="8"/>
  <c r="E6715" i="8"/>
  <c r="E6714" i="8"/>
  <c r="E6713" i="8"/>
  <c r="E6712" i="8"/>
  <c r="E6711" i="8"/>
  <c r="E6710" i="8"/>
  <c r="E6709" i="8"/>
  <c r="E6708" i="8"/>
  <c r="E6707" i="8"/>
  <c r="E6706" i="8"/>
  <c r="E6705" i="8"/>
  <c r="E6704" i="8"/>
  <c r="E6703" i="8"/>
  <c r="E6702" i="8"/>
  <c r="E6701" i="8"/>
  <c r="E6700" i="8"/>
  <c r="E6699" i="8"/>
  <c r="E6698" i="8"/>
  <c r="E6697" i="8"/>
  <c r="E6696" i="8"/>
  <c r="E6695" i="8"/>
  <c r="E6694" i="8"/>
  <c r="E6693" i="8"/>
  <c r="E6692" i="8"/>
  <c r="E6691" i="8"/>
  <c r="E6690" i="8"/>
  <c r="E6689" i="8"/>
  <c r="E6688" i="8"/>
  <c r="E6687" i="8"/>
  <c r="E6686" i="8"/>
  <c r="E6685" i="8"/>
  <c r="E6684" i="8"/>
  <c r="E6683" i="8"/>
  <c r="E6682" i="8"/>
  <c r="E6681" i="8"/>
  <c r="E6680" i="8"/>
  <c r="E6679" i="8"/>
  <c r="E6678" i="8"/>
  <c r="E6677" i="8"/>
  <c r="E6676" i="8"/>
  <c r="E6675" i="8"/>
  <c r="E6674" i="8"/>
  <c r="E6673" i="8"/>
  <c r="E6672" i="8"/>
  <c r="E6671" i="8"/>
  <c r="E6670" i="8"/>
  <c r="E6669" i="8"/>
  <c r="E6668" i="8"/>
  <c r="E6667" i="8"/>
  <c r="E6666" i="8"/>
  <c r="E6665" i="8"/>
  <c r="E6664" i="8"/>
  <c r="E6663" i="8"/>
  <c r="E6662" i="8"/>
  <c r="E6661" i="8"/>
  <c r="E6660" i="8"/>
  <c r="E6659" i="8"/>
  <c r="E6658" i="8"/>
  <c r="E6657" i="8"/>
  <c r="E6656" i="8"/>
  <c r="E6655" i="8"/>
  <c r="E6654" i="8"/>
  <c r="E6653" i="8"/>
  <c r="E6652" i="8"/>
  <c r="E6651" i="8"/>
  <c r="E6650" i="8"/>
  <c r="E6649" i="8"/>
  <c r="E6648" i="8"/>
  <c r="E6647" i="8"/>
  <c r="E6646" i="8"/>
  <c r="E6645" i="8"/>
  <c r="E6644" i="8"/>
  <c r="E6643" i="8"/>
  <c r="E6642" i="8"/>
  <c r="E6641" i="8"/>
  <c r="E6640" i="8"/>
  <c r="E6639" i="8"/>
  <c r="E6638" i="8"/>
  <c r="E6637" i="8"/>
  <c r="E6636" i="8"/>
  <c r="E6635" i="8"/>
  <c r="E6634" i="8"/>
  <c r="E6633" i="8"/>
  <c r="E6632" i="8"/>
  <c r="E6631" i="8"/>
  <c r="E6630" i="8"/>
  <c r="E6629" i="8"/>
  <c r="E6628" i="8"/>
  <c r="E6627" i="8"/>
  <c r="E6626" i="8"/>
  <c r="E6625" i="8"/>
  <c r="E6624" i="8"/>
  <c r="E6623" i="8"/>
  <c r="E6622" i="8"/>
  <c r="E6621" i="8"/>
  <c r="E6620" i="8"/>
  <c r="E6619" i="8"/>
  <c r="E6618" i="8"/>
  <c r="E6617" i="8"/>
  <c r="E6616" i="8"/>
  <c r="E6615" i="8"/>
  <c r="E6614" i="8"/>
  <c r="E6613" i="8"/>
  <c r="E6612" i="8"/>
  <c r="E6611" i="8"/>
  <c r="E6610" i="8"/>
  <c r="E6609" i="8"/>
  <c r="E6608" i="8"/>
  <c r="E6607" i="8"/>
  <c r="E6606" i="8"/>
  <c r="E6605" i="8"/>
  <c r="E6604" i="8"/>
  <c r="E6603" i="8"/>
  <c r="E6602" i="8"/>
  <c r="E6601" i="8"/>
  <c r="E6600" i="8"/>
  <c r="E6599" i="8"/>
  <c r="E6598" i="8"/>
  <c r="E6597" i="8"/>
  <c r="E6596" i="8"/>
  <c r="E6595" i="8"/>
  <c r="E6594" i="8"/>
  <c r="E6593" i="8"/>
  <c r="E6592" i="8"/>
  <c r="E6591" i="8"/>
  <c r="E6590" i="8"/>
  <c r="E6589" i="8"/>
  <c r="E6588" i="8"/>
  <c r="E6587" i="8"/>
  <c r="E6586" i="8"/>
  <c r="E6585" i="8"/>
  <c r="E6584" i="8"/>
  <c r="E6583" i="8"/>
  <c r="E6582" i="8"/>
  <c r="E6581" i="8"/>
  <c r="E6580" i="8"/>
  <c r="E6579" i="8"/>
  <c r="E6578" i="8"/>
  <c r="E6577" i="8"/>
  <c r="E6576" i="8"/>
  <c r="E6575" i="8"/>
  <c r="E6574" i="8"/>
  <c r="E6573" i="8"/>
  <c r="E6572" i="8"/>
  <c r="E6571" i="8"/>
  <c r="E6570" i="8"/>
  <c r="E6569" i="8"/>
  <c r="E6568" i="8"/>
  <c r="E6567" i="8"/>
  <c r="E6566" i="8"/>
  <c r="E6565" i="8"/>
  <c r="E6564" i="8"/>
  <c r="E6563" i="8"/>
  <c r="E6562" i="8"/>
  <c r="E6561" i="8"/>
  <c r="E6560" i="8"/>
  <c r="E6559" i="8"/>
  <c r="E6558" i="8"/>
  <c r="E6557" i="8"/>
  <c r="E6556" i="8"/>
  <c r="E6555" i="8"/>
  <c r="E6554" i="8"/>
  <c r="E6553" i="8"/>
  <c r="E6552" i="8"/>
  <c r="E6551" i="8"/>
  <c r="E6550" i="8"/>
  <c r="E6549" i="8"/>
  <c r="E6548" i="8"/>
  <c r="E6547" i="8"/>
  <c r="E6546" i="8"/>
  <c r="E6545" i="8"/>
  <c r="E6544" i="8"/>
  <c r="E6543" i="8"/>
  <c r="E6542" i="8"/>
  <c r="E6541" i="8"/>
  <c r="E6540" i="8"/>
  <c r="E6539" i="8"/>
  <c r="E6538" i="8"/>
  <c r="E6537" i="8"/>
  <c r="E6536" i="8"/>
  <c r="E6535" i="8"/>
  <c r="E6534" i="8"/>
  <c r="E6533" i="8"/>
  <c r="E6532" i="8"/>
  <c r="E6531" i="8"/>
  <c r="E6530" i="8"/>
  <c r="E6529" i="8"/>
  <c r="E6528" i="8"/>
  <c r="E6527" i="8"/>
  <c r="E6526" i="8"/>
  <c r="E6525" i="8"/>
  <c r="E6524" i="8"/>
  <c r="E6523" i="8"/>
  <c r="E6522" i="8"/>
  <c r="E6521" i="8"/>
  <c r="E6520" i="8"/>
  <c r="E6519" i="8"/>
  <c r="E6518" i="8"/>
  <c r="E6517" i="8"/>
  <c r="E6516" i="8"/>
  <c r="E6515" i="8"/>
  <c r="E6514" i="8"/>
  <c r="E6513" i="8"/>
  <c r="E6512" i="8"/>
  <c r="E6511" i="8"/>
  <c r="E6510" i="8"/>
  <c r="E6509" i="8"/>
  <c r="E6508" i="8"/>
  <c r="E6507" i="8"/>
  <c r="E6506" i="8"/>
  <c r="E6505" i="8"/>
  <c r="E6504" i="8"/>
  <c r="E6503" i="8"/>
  <c r="E6502" i="8"/>
  <c r="E6501" i="8"/>
  <c r="E6500" i="8"/>
  <c r="E6499" i="8"/>
  <c r="E6498" i="8"/>
  <c r="E6497" i="8"/>
  <c r="E6496" i="8"/>
  <c r="E6495" i="8"/>
  <c r="E6494" i="8"/>
  <c r="E6493" i="8"/>
  <c r="E6492" i="8"/>
  <c r="E6491" i="8"/>
  <c r="E6490" i="8"/>
  <c r="E6489" i="8"/>
  <c r="E6488" i="8"/>
  <c r="E6487" i="8"/>
  <c r="E6486" i="8"/>
  <c r="E6485" i="8"/>
  <c r="E6484" i="8"/>
  <c r="E6483" i="8"/>
  <c r="E6482" i="8"/>
  <c r="E6481" i="8"/>
  <c r="E6480" i="8"/>
  <c r="E6479" i="8"/>
  <c r="E6478" i="8"/>
  <c r="E6477" i="8"/>
  <c r="E6476" i="8"/>
  <c r="E6475" i="8"/>
  <c r="E6474" i="8"/>
  <c r="E6473" i="8"/>
  <c r="E6472" i="8"/>
  <c r="E6471" i="8"/>
  <c r="E6470" i="8"/>
  <c r="E6469" i="8"/>
  <c r="E6468" i="8"/>
  <c r="E6467" i="8"/>
  <c r="E6466" i="8"/>
  <c r="E6465" i="8"/>
  <c r="E6464" i="8"/>
  <c r="E6463" i="8"/>
  <c r="E6462" i="8"/>
  <c r="E6461" i="8"/>
  <c r="E6460" i="8"/>
  <c r="E6459" i="8"/>
  <c r="E6458" i="8"/>
  <c r="E6457" i="8"/>
  <c r="E6456" i="8"/>
  <c r="E6455" i="8"/>
  <c r="E6454" i="8"/>
  <c r="E6453" i="8"/>
  <c r="E6452" i="8"/>
  <c r="E6451" i="8"/>
  <c r="E6450" i="8"/>
  <c r="E6449" i="8"/>
  <c r="E6448" i="8"/>
  <c r="E6447" i="8"/>
  <c r="E6446" i="8"/>
  <c r="E6445" i="8"/>
  <c r="E6444" i="8"/>
  <c r="E6443" i="8"/>
  <c r="E6442" i="8"/>
  <c r="E6441" i="8"/>
  <c r="E6440" i="8"/>
  <c r="E6439" i="8"/>
  <c r="E6438" i="8"/>
  <c r="E6437" i="8"/>
  <c r="E6436" i="8"/>
  <c r="E6435" i="8"/>
  <c r="E6434" i="8"/>
  <c r="E6433" i="8"/>
  <c r="E6432" i="8"/>
  <c r="E6431" i="8"/>
  <c r="E6430" i="8"/>
  <c r="E6429" i="8"/>
  <c r="E6428" i="8"/>
  <c r="E6427" i="8"/>
  <c r="E6426" i="8"/>
  <c r="E6425" i="8"/>
  <c r="E6424" i="8"/>
  <c r="E6423" i="8"/>
  <c r="E6422" i="8"/>
  <c r="E6421" i="8"/>
  <c r="E6420" i="8"/>
  <c r="E6419" i="8"/>
  <c r="E6418" i="8"/>
  <c r="E6417" i="8"/>
  <c r="E6416" i="8"/>
  <c r="E6415" i="8"/>
  <c r="E6414" i="8"/>
  <c r="E6413" i="8"/>
  <c r="E6412" i="8"/>
  <c r="E6411" i="8"/>
  <c r="E6410" i="8"/>
  <c r="E6409" i="8"/>
  <c r="E6408" i="8"/>
  <c r="E6407" i="8"/>
  <c r="E6406" i="8"/>
  <c r="E6405" i="8"/>
  <c r="E6404" i="8"/>
  <c r="E6403" i="8"/>
  <c r="E6402" i="8"/>
  <c r="E6401" i="8"/>
  <c r="E6400" i="8"/>
  <c r="E6399" i="8"/>
  <c r="E6398" i="8"/>
  <c r="E6397" i="8"/>
  <c r="E6396" i="8"/>
  <c r="E6395" i="8"/>
  <c r="E6394" i="8"/>
  <c r="E6393" i="8"/>
  <c r="E6392" i="8"/>
  <c r="E6391" i="8"/>
  <c r="E6390" i="8"/>
  <c r="E6389" i="8"/>
  <c r="E6388" i="8"/>
  <c r="E6387" i="8"/>
  <c r="E6386" i="8"/>
  <c r="E6385" i="8"/>
  <c r="E6384" i="8"/>
  <c r="E6383" i="8"/>
  <c r="E6382" i="8"/>
  <c r="E6381" i="8"/>
  <c r="E6380" i="8"/>
  <c r="E6379" i="8"/>
  <c r="E6378" i="8"/>
  <c r="E6377" i="8"/>
  <c r="E6376" i="8"/>
  <c r="E6375" i="8"/>
  <c r="E6374" i="8"/>
  <c r="E6373" i="8"/>
  <c r="E6372" i="8"/>
  <c r="E6371" i="8"/>
  <c r="E6370" i="8"/>
  <c r="E6369" i="8"/>
  <c r="E6368" i="8"/>
  <c r="E6367" i="8"/>
  <c r="E6366" i="8"/>
  <c r="E6365" i="8"/>
  <c r="E6364" i="8"/>
  <c r="E6363" i="8"/>
  <c r="E6362" i="8"/>
  <c r="E6361" i="8"/>
  <c r="E6360" i="8"/>
  <c r="E6359" i="8"/>
  <c r="E6358" i="8"/>
  <c r="E6357" i="8"/>
  <c r="E6356" i="8"/>
  <c r="E6355" i="8"/>
  <c r="E6354" i="8"/>
  <c r="E6353" i="8"/>
  <c r="E6352" i="8"/>
  <c r="E6351" i="8"/>
  <c r="E6350" i="8"/>
  <c r="E6349" i="8"/>
  <c r="E6348" i="8"/>
  <c r="E6347" i="8"/>
  <c r="E6346" i="8"/>
  <c r="E6345" i="8"/>
  <c r="E6344" i="8"/>
  <c r="E6343" i="8"/>
  <c r="E6342" i="8"/>
  <c r="E6341" i="8"/>
  <c r="E6340" i="8"/>
  <c r="E6339" i="8"/>
  <c r="E6338" i="8"/>
  <c r="E6337" i="8"/>
  <c r="E6336" i="8"/>
  <c r="E6335" i="8"/>
  <c r="E6334" i="8"/>
  <c r="E6333" i="8"/>
  <c r="E6332" i="8"/>
  <c r="E6331" i="8"/>
  <c r="E6330" i="8"/>
  <c r="E6329" i="8"/>
  <c r="E6328" i="8"/>
  <c r="E6327" i="8"/>
  <c r="E6326" i="8"/>
  <c r="E6325" i="8"/>
  <c r="E6324" i="8"/>
  <c r="E6323" i="8"/>
  <c r="E6322" i="8"/>
  <c r="E6321" i="8"/>
  <c r="E6320" i="8"/>
  <c r="E6319" i="8"/>
  <c r="E6318" i="8"/>
  <c r="E6317" i="8"/>
  <c r="E6316" i="8"/>
  <c r="E6315" i="8"/>
  <c r="E6314" i="8"/>
  <c r="E6313" i="8"/>
  <c r="E6312" i="8"/>
  <c r="E6311" i="8"/>
  <c r="E6310" i="8"/>
  <c r="E6309" i="8"/>
  <c r="E6308" i="8"/>
  <c r="E6307" i="8"/>
  <c r="E6306" i="8"/>
  <c r="E6305" i="8"/>
  <c r="E6304" i="8"/>
  <c r="E6303" i="8"/>
  <c r="E6302" i="8"/>
  <c r="E6301" i="8"/>
  <c r="E6300" i="8"/>
  <c r="E6299" i="8"/>
  <c r="E6298" i="8"/>
  <c r="E6297" i="8"/>
  <c r="E6296" i="8"/>
  <c r="E6295" i="8"/>
  <c r="E6294" i="8"/>
  <c r="E6293" i="8"/>
  <c r="E6292" i="8"/>
  <c r="E6291" i="8"/>
  <c r="E6290" i="8"/>
  <c r="E6289" i="8"/>
  <c r="E6288" i="8"/>
  <c r="E6287" i="8"/>
  <c r="E6286" i="8"/>
  <c r="E6285" i="8"/>
  <c r="E6284" i="8"/>
  <c r="E6283" i="8"/>
  <c r="E6282" i="8"/>
  <c r="E6281" i="8"/>
  <c r="E6280" i="8"/>
  <c r="E6279" i="8"/>
  <c r="E6278" i="8"/>
  <c r="E6277" i="8"/>
  <c r="E6276" i="8"/>
  <c r="E6275" i="8"/>
  <c r="E6274" i="8"/>
  <c r="E6273" i="8"/>
  <c r="E6272" i="8"/>
  <c r="E6271" i="8"/>
  <c r="E6270" i="8"/>
  <c r="E6269" i="8"/>
  <c r="E6268" i="8"/>
  <c r="E6267" i="8"/>
  <c r="E6266" i="8"/>
  <c r="E6265" i="8"/>
  <c r="E6264" i="8"/>
  <c r="E6263" i="8"/>
  <c r="E6262" i="8"/>
  <c r="E6261" i="8"/>
  <c r="E6260" i="8"/>
  <c r="E6259" i="8"/>
  <c r="E6258" i="8"/>
  <c r="E6257" i="8"/>
  <c r="E6256" i="8"/>
  <c r="E6255" i="8"/>
  <c r="E6254" i="8"/>
  <c r="E6253" i="8"/>
  <c r="E6252" i="8"/>
  <c r="E6251" i="8"/>
  <c r="E6250" i="8"/>
  <c r="E6249" i="8"/>
  <c r="E6248" i="8"/>
  <c r="E6247" i="8"/>
  <c r="E6246" i="8"/>
  <c r="E6245" i="8"/>
  <c r="E6244" i="8"/>
  <c r="E6243" i="8"/>
  <c r="E6242" i="8"/>
  <c r="E6241" i="8"/>
  <c r="E6240" i="8"/>
  <c r="E6239" i="8"/>
  <c r="E6238" i="8"/>
  <c r="E6237" i="8"/>
  <c r="E6236" i="8"/>
  <c r="E6235" i="8"/>
  <c r="E6234" i="8"/>
  <c r="E6233" i="8"/>
  <c r="E6232" i="8"/>
  <c r="E6231" i="8"/>
  <c r="E6230" i="8"/>
  <c r="E6229" i="8"/>
  <c r="E6228" i="8"/>
  <c r="E6227" i="8"/>
  <c r="E6226" i="8"/>
  <c r="E6225" i="8"/>
  <c r="E6224" i="8"/>
  <c r="E6223" i="8"/>
  <c r="E6222" i="8"/>
  <c r="E6221" i="8"/>
  <c r="E6220" i="8"/>
  <c r="E6219" i="8"/>
  <c r="E6218" i="8"/>
  <c r="E6217" i="8"/>
  <c r="E6216" i="8"/>
  <c r="E6215" i="8"/>
  <c r="E6214" i="8"/>
  <c r="E6213" i="8"/>
  <c r="E6212" i="8"/>
  <c r="E6211" i="8"/>
  <c r="E6210" i="8"/>
  <c r="E6209" i="8"/>
  <c r="E6208" i="8"/>
  <c r="E6207" i="8"/>
  <c r="E6206" i="8"/>
  <c r="E6205" i="8"/>
  <c r="E6204" i="8"/>
  <c r="E6203" i="8"/>
  <c r="E6202" i="8"/>
  <c r="E6201" i="8"/>
  <c r="E6200" i="8"/>
  <c r="E6199" i="8"/>
  <c r="E6198" i="8"/>
  <c r="E6197" i="8"/>
  <c r="E6196" i="8"/>
  <c r="E6195" i="8"/>
  <c r="E6194" i="8"/>
  <c r="E6193" i="8"/>
  <c r="E6192" i="8"/>
  <c r="E6191" i="8"/>
  <c r="E6190" i="8"/>
  <c r="E6189" i="8"/>
  <c r="E6188" i="8"/>
  <c r="E6187" i="8"/>
  <c r="E6186" i="8"/>
  <c r="E6185" i="8"/>
  <c r="E6184" i="8"/>
  <c r="E6183" i="8"/>
  <c r="E6182" i="8"/>
  <c r="E6181" i="8"/>
  <c r="E6180" i="8"/>
  <c r="E6179" i="8"/>
  <c r="E6178" i="8"/>
  <c r="E6177" i="8"/>
  <c r="E6176" i="8"/>
  <c r="E6175" i="8"/>
  <c r="E6174" i="8"/>
  <c r="E6173" i="8"/>
  <c r="E6172" i="8"/>
  <c r="E6171" i="8"/>
  <c r="E6170" i="8"/>
  <c r="E6169" i="8"/>
  <c r="E6168" i="8"/>
  <c r="E6167" i="8"/>
  <c r="E6166" i="8"/>
  <c r="E6165" i="8"/>
  <c r="E6164" i="8"/>
  <c r="E6163" i="8"/>
  <c r="E6162" i="8"/>
  <c r="E6161" i="8"/>
  <c r="E6160" i="8"/>
  <c r="E6159" i="8"/>
  <c r="E6158" i="8"/>
  <c r="E6157" i="8"/>
  <c r="E6156" i="8"/>
  <c r="E6155" i="8"/>
  <c r="E6154" i="8"/>
  <c r="E6153" i="8"/>
  <c r="E6152" i="8"/>
  <c r="E6151" i="8"/>
  <c r="E6150" i="8"/>
  <c r="E6149" i="8"/>
  <c r="E6148" i="8"/>
  <c r="E6147" i="8"/>
  <c r="E6146" i="8"/>
  <c r="E6145" i="8"/>
  <c r="E6144" i="8"/>
  <c r="E6143" i="8"/>
  <c r="E6142" i="8"/>
  <c r="E6141" i="8"/>
  <c r="E6140" i="8"/>
  <c r="E6139" i="8"/>
  <c r="E6138" i="8"/>
  <c r="E6137" i="8"/>
  <c r="E6136" i="8"/>
  <c r="E6135" i="8"/>
  <c r="E6134" i="8"/>
  <c r="E6133" i="8"/>
  <c r="E6132" i="8"/>
  <c r="E6131" i="8"/>
  <c r="E6130" i="8"/>
  <c r="E6129" i="8"/>
  <c r="E6128" i="8"/>
  <c r="E6127" i="8"/>
  <c r="E6126" i="8"/>
  <c r="E6125" i="8"/>
  <c r="E6124" i="8"/>
  <c r="E6123" i="8"/>
  <c r="E6122" i="8"/>
  <c r="E6121" i="8"/>
  <c r="E6120" i="8"/>
  <c r="E6119" i="8"/>
  <c r="E6118" i="8"/>
  <c r="E6117" i="8"/>
  <c r="E6116" i="8"/>
  <c r="E6115" i="8"/>
  <c r="E6114" i="8"/>
  <c r="E6113" i="8"/>
  <c r="E6112" i="8"/>
  <c r="E6111" i="8"/>
  <c r="E6110" i="8"/>
  <c r="E6109" i="8"/>
  <c r="E6108" i="8"/>
  <c r="E6107" i="8"/>
  <c r="E6106" i="8"/>
  <c r="E6105" i="8"/>
  <c r="E6104" i="8"/>
  <c r="E6103" i="8"/>
  <c r="E6102" i="8"/>
  <c r="E6101" i="8"/>
  <c r="E6100" i="8"/>
  <c r="E6099" i="8"/>
  <c r="E6098" i="8"/>
  <c r="E6097" i="8"/>
  <c r="E6096" i="8"/>
  <c r="E6095" i="8"/>
  <c r="E6094" i="8"/>
  <c r="E6093" i="8"/>
  <c r="E6092" i="8"/>
  <c r="E6091" i="8"/>
  <c r="E6090" i="8"/>
  <c r="E6089" i="8"/>
  <c r="E6088" i="8"/>
  <c r="E6087" i="8"/>
  <c r="E6086" i="8"/>
  <c r="E6085" i="8"/>
  <c r="E6084" i="8"/>
  <c r="E6083" i="8"/>
  <c r="E6082" i="8"/>
  <c r="E6081" i="8"/>
  <c r="E6080" i="8"/>
  <c r="E6079" i="8"/>
  <c r="E6078" i="8"/>
  <c r="E6077" i="8"/>
  <c r="E6076" i="8"/>
  <c r="E6075" i="8"/>
  <c r="E6074" i="8"/>
  <c r="E6073" i="8"/>
  <c r="E6072" i="8"/>
  <c r="E6071" i="8"/>
  <c r="E6070" i="8"/>
  <c r="E6069" i="8"/>
  <c r="E6068" i="8"/>
  <c r="E6067" i="8"/>
  <c r="E6066" i="8"/>
  <c r="E6065" i="8"/>
  <c r="E6064" i="8"/>
  <c r="E6063" i="8"/>
  <c r="E6062" i="8"/>
  <c r="E6061" i="8"/>
  <c r="E6060" i="8"/>
  <c r="E6059" i="8"/>
  <c r="E6058" i="8"/>
  <c r="E6057" i="8"/>
  <c r="E6056" i="8"/>
  <c r="E6055" i="8"/>
  <c r="E6054" i="8"/>
  <c r="E6053" i="8"/>
  <c r="E6052" i="8"/>
  <c r="E6051" i="8"/>
  <c r="E6050" i="8"/>
  <c r="E6049" i="8"/>
  <c r="E6048" i="8"/>
  <c r="E6047" i="8"/>
  <c r="E6046" i="8"/>
  <c r="E6045" i="8"/>
  <c r="E6044" i="8"/>
  <c r="E6043" i="8"/>
  <c r="E6042" i="8"/>
  <c r="E6041" i="8"/>
  <c r="E6040" i="8"/>
  <c r="E6039" i="8"/>
  <c r="E6038" i="8"/>
  <c r="E6037" i="8"/>
  <c r="E6036" i="8"/>
  <c r="E6035" i="8"/>
  <c r="E6034" i="8"/>
  <c r="E6033" i="8"/>
  <c r="E6032" i="8"/>
  <c r="E6031" i="8"/>
  <c r="E6030" i="8"/>
  <c r="E6029" i="8"/>
  <c r="E6028" i="8"/>
  <c r="E6027" i="8"/>
  <c r="E6026" i="8"/>
  <c r="E6025" i="8"/>
  <c r="E6024" i="8"/>
  <c r="E6023" i="8"/>
  <c r="E6022" i="8"/>
  <c r="E6021" i="8"/>
  <c r="E6020" i="8"/>
  <c r="E6019" i="8"/>
  <c r="E6018" i="8"/>
  <c r="E6017" i="8"/>
  <c r="E6016" i="8"/>
  <c r="E6015" i="8"/>
  <c r="E6014" i="8"/>
  <c r="E6013" i="8"/>
  <c r="E6012" i="8"/>
  <c r="E6011" i="8"/>
  <c r="E6010" i="8"/>
  <c r="E6009" i="8"/>
  <c r="E6008" i="8"/>
  <c r="E6007" i="8"/>
  <c r="E6006" i="8"/>
  <c r="E6005" i="8"/>
  <c r="E6004" i="8"/>
  <c r="E6003" i="8"/>
  <c r="E6002" i="8"/>
  <c r="E6001" i="8"/>
  <c r="E6000" i="8"/>
  <c r="E5999" i="8"/>
  <c r="E5998" i="8"/>
  <c r="E5997" i="8"/>
  <c r="E5996" i="8"/>
  <c r="E5995" i="8"/>
  <c r="E5994" i="8"/>
  <c r="E5993" i="8"/>
  <c r="E5992" i="8"/>
  <c r="E5991" i="8"/>
  <c r="E5990" i="8"/>
  <c r="E5989" i="8"/>
  <c r="E5988" i="8"/>
  <c r="E5987" i="8"/>
  <c r="E5986" i="8"/>
  <c r="E5985" i="8"/>
  <c r="E5984" i="8"/>
  <c r="E5983" i="8"/>
  <c r="E5982" i="8"/>
  <c r="E5981" i="8"/>
  <c r="E5980" i="8"/>
  <c r="E5979" i="8"/>
  <c r="E5978" i="8"/>
  <c r="E5977" i="8"/>
  <c r="E5976" i="8"/>
  <c r="E5975" i="8"/>
  <c r="E5974" i="8"/>
  <c r="E5973" i="8"/>
  <c r="E5972" i="8"/>
  <c r="E5971" i="8"/>
  <c r="E5970" i="8"/>
  <c r="E5969" i="8"/>
  <c r="E5968" i="8"/>
  <c r="E5967" i="8"/>
  <c r="E5966" i="8"/>
  <c r="E5965" i="8"/>
  <c r="E5964" i="8"/>
  <c r="E5963" i="8"/>
  <c r="E5962" i="8"/>
  <c r="E5961" i="8"/>
  <c r="E5960" i="8"/>
  <c r="E5959" i="8"/>
  <c r="E5958" i="8"/>
  <c r="E5957" i="8"/>
  <c r="E5956" i="8"/>
  <c r="E5955" i="8"/>
  <c r="E5954" i="8"/>
  <c r="E5953" i="8"/>
  <c r="E5952" i="8"/>
  <c r="E5951" i="8"/>
  <c r="E5950" i="8"/>
  <c r="E5949" i="8"/>
  <c r="E5948" i="8"/>
  <c r="E5947" i="8"/>
  <c r="E5946" i="8"/>
  <c r="E5945" i="8"/>
  <c r="E5944" i="8"/>
  <c r="E5943" i="8"/>
  <c r="E5942" i="8"/>
  <c r="E5941" i="8"/>
  <c r="E5940" i="8"/>
  <c r="E5939" i="8"/>
  <c r="E5938" i="8"/>
  <c r="E5937" i="8"/>
  <c r="E5936" i="8"/>
  <c r="E5935" i="8"/>
  <c r="E5934" i="8"/>
  <c r="E5933" i="8"/>
  <c r="E5932" i="8"/>
  <c r="E5931" i="8"/>
  <c r="E5930" i="8"/>
  <c r="E5929" i="8"/>
  <c r="E5928" i="8"/>
  <c r="E5927" i="8"/>
  <c r="E5926" i="8"/>
  <c r="E5925" i="8"/>
  <c r="E5924" i="8"/>
  <c r="E5923" i="8"/>
  <c r="E5922" i="8"/>
  <c r="E5921" i="8"/>
  <c r="E5920" i="8"/>
  <c r="E5919" i="8"/>
  <c r="E5918" i="8"/>
  <c r="E5917" i="8"/>
  <c r="E5916" i="8"/>
  <c r="E5915" i="8"/>
  <c r="E5914" i="8"/>
  <c r="E5913" i="8"/>
  <c r="E5912" i="8"/>
  <c r="E5911" i="8"/>
  <c r="E5910" i="8"/>
  <c r="E5909" i="8"/>
  <c r="E5908" i="8"/>
  <c r="E5907" i="8"/>
  <c r="E5906" i="8"/>
  <c r="E5905" i="8"/>
  <c r="E5904" i="8"/>
  <c r="E5903" i="8"/>
  <c r="E5902" i="8"/>
  <c r="E5901" i="8"/>
  <c r="E5900" i="8"/>
  <c r="E5899" i="8"/>
  <c r="E5898" i="8"/>
  <c r="E5897" i="8"/>
  <c r="E5896" i="8"/>
  <c r="E5895" i="8"/>
  <c r="E5894" i="8"/>
  <c r="E5893" i="8"/>
  <c r="E5892" i="8"/>
  <c r="E5891" i="8"/>
  <c r="E5890" i="8"/>
  <c r="E5889" i="8"/>
  <c r="E5888" i="8"/>
  <c r="E5887" i="8"/>
  <c r="E5886" i="8"/>
  <c r="E5885" i="8"/>
  <c r="E5884" i="8"/>
  <c r="E5883" i="8"/>
  <c r="E5882" i="8"/>
  <c r="E5881" i="8"/>
  <c r="E5880" i="8"/>
  <c r="E5879" i="8"/>
  <c r="E5878" i="8"/>
  <c r="E5877" i="8"/>
  <c r="E5876" i="8"/>
  <c r="E5875" i="8"/>
  <c r="E5874" i="8"/>
  <c r="E5873" i="8"/>
  <c r="E5872" i="8"/>
  <c r="E5871" i="8"/>
  <c r="E5870" i="8"/>
  <c r="E5869" i="8"/>
  <c r="E5868" i="8"/>
  <c r="E5867" i="8"/>
  <c r="E5866" i="8"/>
  <c r="E5865" i="8"/>
  <c r="E5864" i="8"/>
  <c r="E5863" i="8"/>
  <c r="E5862" i="8"/>
  <c r="E5861" i="8"/>
  <c r="E5860" i="8"/>
  <c r="E5859" i="8"/>
  <c r="E5858" i="8"/>
  <c r="E5857" i="8"/>
  <c r="E5856" i="8"/>
  <c r="E5855" i="8"/>
  <c r="E5854" i="8"/>
  <c r="E5853" i="8"/>
  <c r="E5852" i="8"/>
  <c r="E5851" i="8"/>
  <c r="E5850" i="8"/>
  <c r="E5849" i="8"/>
  <c r="E5848" i="8"/>
  <c r="E5847" i="8"/>
  <c r="E5846" i="8"/>
  <c r="E5845" i="8"/>
  <c r="E5844" i="8"/>
  <c r="E5843" i="8"/>
  <c r="E5842" i="8"/>
  <c r="E5841" i="8"/>
  <c r="E5840" i="8"/>
  <c r="E5839" i="8"/>
  <c r="E5838" i="8"/>
  <c r="E5837" i="8"/>
  <c r="E5836" i="8"/>
  <c r="E5835" i="8"/>
  <c r="E5834" i="8"/>
  <c r="E5833" i="8"/>
  <c r="E5832" i="8"/>
  <c r="E5831" i="8"/>
  <c r="E5830" i="8"/>
  <c r="E5829" i="8"/>
  <c r="E5828" i="8"/>
  <c r="E5827" i="8"/>
  <c r="E5826" i="8"/>
  <c r="E5825" i="8"/>
  <c r="E5824" i="8"/>
  <c r="E5823" i="8"/>
  <c r="E5822" i="8"/>
  <c r="E5821" i="8"/>
  <c r="E5820" i="8"/>
  <c r="E5819" i="8"/>
  <c r="E5818" i="8"/>
  <c r="E5817" i="8"/>
  <c r="E5816" i="8"/>
  <c r="E5815" i="8"/>
  <c r="E5814" i="8"/>
  <c r="E5813" i="8"/>
  <c r="E5812" i="8"/>
  <c r="E5811" i="8"/>
  <c r="E5810" i="8"/>
  <c r="E5809" i="8"/>
  <c r="E5808" i="8"/>
  <c r="E5807" i="8"/>
  <c r="E5806" i="8"/>
  <c r="E5805" i="8"/>
  <c r="E5804" i="8"/>
  <c r="E5803" i="8"/>
  <c r="E5802" i="8"/>
  <c r="E5801" i="8"/>
  <c r="E5800" i="8"/>
  <c r="E5799" i="8"/>
  <c r="E5798" i="8"/>
  <c r="E5797" i="8"/>
  <c r="E5796" i="8"/>
  <c r="E5795" i="8"/>
  <c r="E5794" i="8"/>
  <c r="E5793" i="8"/>
  <c r="E5792" i="8"/>
  <c r="E5791" i="8"/>
  <c r="E5790" i="8"/>
  <c r="E5789" i="8"/>
  <c r="E5788" i="8"/>
  <c r="E5787" i="8"/>
  <c r="E5786" i="8"/>
  <c r="E5785" i="8"/>
  <c r="E5784" i="8"/>
  <c r="E5783" i="8"/>
  <c r="E5782" i="8"/>
  <c r="E5781" i="8"/>
  <c r="E5780" i="8"/>
  <c r="E5779" i="8"/>
  <c r="E5778" i="8"/>
  <c r="E5777" i="8"/>
  <c r="E5776" i="8"/>
  <c r="E5775" i="8"/>
  <c r="E5774" i="8"/>
  <c r="E5773" i="8"/>
  <c r="E5772" i="8"/>
  <c r="E5771" i="8"/>
  <c r="E5770" i="8"/>
  <c r="E5769" i="8"/>
  <c r="E5768" i="8"/>
  <c r="E5767" i="8"/>
  <c r="E5766" i="8"/>
  <c r="E5765" i="8"/>
  <c r="E5764" i="8"/>
  <c r="E5763" i="8"/>
  <c r="E5762" i="8"/>
  <c r="E5761" i="8"/>
  <c r="E5760" i="8"/>
  <c r="E5759" i="8"/>
  <c r="E5758" i="8"/>
  <c r="E5757" i="8"/>
  <c r="E5756" i="8"/>
  <c r="E5755" i="8"/>
  <c r="E5754" i="8"/>
  <c r="E5753" i="8"/>
  <c r="E5752" i="8"/>
  <c r="E5751" i="8"/>
  <c r="E5750" i="8"/>
  <c r="E5749" i="8"/>
  <c r="E5748" i="8"/>
  <c r="E5747" i="8"/>
  <c r="E5746" i="8"/>
  <c r="E5745" i="8"/>
  <c r="E5744" i="8"/>
  <c r="E5743" i="8"/>
  <c r="E5742" i="8"/>
  <c r="E5741" i="8"/>
  <c r="E5740" i="8"/>
  <c r="E5739" i="8"/>
  <c r="E5738" i="8"/>
  <c r="E5737" i="8"/>
  <c r="E5736" i="8"/>
  <c r="E5735" i="8"/>
  <c r="E5734" i="8"/>
  <c r="E5733" i="8"/>
  <c r="E5732" i="8"/>
  <c r="E5731" i="8"/>
  <c r="E5730" i="8"/>
  <c r="E5729" i="8"/>
  <c r="E5728" i="8"/>
  <c r="E5727" i="8"/>
  <c r="E5726" i="8"/>
  <c r="E5725" i="8"/>
  <c r="E5724" i="8"/>
  <c r="E5723" i="8"/>
  <c r="E5722" i="8"/>
  <c r="E5721" i="8"/>
  <c r="E5720" i="8"/>
  <c r="E5719" i="8"/>
  <c r="E5718" i="8"/>
  <c r="E5717" i="8"/>
  <c r="E5716" i="8"/>
  <c r="E5715" i="8"/>
  <c r="E5714" i="8"/>
  <c r="E5713" i="8"/>
  <c r="E5712" i="8"/>
  <c r="E5711" i="8"/>
  <c r="E5710" i="8"/>
  <c r="E5709" i="8"/>
  <c r="E5708" i="8"/>
  <c r="E5707" i="8"/>
  <c r="E5706" i="8"/>
  <c r="E5705" i="8"/>
  <c r="E5704" i="8"/>
  <c r="E5703" i="8"/>
  <c r="E5702" i="8"/>
  <c r="E5701" i="8"/>
  <c r="E5700" i="8"/>
  <c r="E5699" i="8"/>
  <c r="E5698" i="8"/>
  <c r="E5697" i="8"/>
  <c r="E5696" i="8"/>
  <c r="E5695" i="8"/>
  <c r="E5694" i="8"/>
  <c r="E5693" i="8"/>
  <c r="E5692" i="8"/>
  <c r="E5691" i="8"/>
  <c r="E5690" i="8"/>
  <c r="E5689" i="8"/>
  <c r="E5688" i="8"/>
  <c r="E5687" i="8"/>
  <c r="E5686" i="8"/>
  <c r="E5685" i="8"/>
  <c r="E5684" i="8"/>
  <c r="E5683" i="8"/>
  <c r="E5682" i="8"/>
  <c r="E5681" i="8"/>
  <c r="E5680" i="8"/>
  <c r="E5679" i="8"/>
  <c r="E5678" i="8"/>
  <c r="E5677" i="8"/>
  <c r="E5676" i="8"/>
  <c r="E5675" i="8"/>
  <c r="E5674" i="8"/>
  <c r="E5673" i="8"/>
  <c r="E5672" i="8"/>
  <c r="E5671" i="8"/>
  <c r="E5670" i="8"/>
  <c r="E5669" i="8"/>
  <c r="E5668" i="8"/>
  <c r="E5667" i="8"/>
  <c r="E5666" i="8"/>
  <c r="E5665" i="8"/>
  <c r="E5664" i="8"/>
  <c r="E5663" i="8"/>
  <c r="E5662" i="8"/>
  <c r="E5661" i="8"/>
  <c r="E5660" i="8"/>
  <c r="E5659" i="8"/>
  <c r="E5658" i="8"/>
  <c r="E5657" i="8"/>
  <c r="E5656" i="8"/>
  <c r="E5655" i="8"/>
  <c r="E5654" i="8"/>
  <c r="E5653" i="8"/>
  <c r="E5652" i="8"/>
  <c r="E5651" i="8"/>
  <c r="E5650" i="8"/>
  <c r="E5649" i="8"/>
  <c r="E5648" i="8"/>
  <c r="E5647" i="8"/>
  <c r="E5646" i="8"/>
  <c r="E5645" i="8"/>
  <c r="E5644" i="8"/>
  <c r="E5643" i="8"/>
  <c r="E5642" i="8"/>
  <c r="E5641" i="8"/>
  <c r="E5640" i="8"/>
  <c r="E5639" i="8"/>
  <c r="E5638" i="8"/>
  <c r="E5637" i="8"/>
  <c r="E5636" i="8"/>
  <c r="E5635" i="8"/>
  <c r="E5634" i="8"/>
  <c r="E5633" i="8"/>
  <c r="E5632" i="8"/>
  <c r="E5631" i="8"/>
  <c r="E5630" i="8"/>
  <c r="E5629" i="8"/>
  <c r="E5628" i="8"/>
  <c r="E5627" i="8"/>
  <c r="E5626" i="8"/>
  <c r="E5625" i="8"/>
  <c r="E5624" i="8"/>
  <c r="E5623" i="8"/>
  <c r="E5622" i="8"/>
  <c r="E5621" i="8"/>
  <c r="E5620" i="8"/>
  <c r="E5619" i="8"/>
  <c r="E5618" i="8"/>
  <c r="E5617" i="8"/>
  <c r="E5616" i="8"/>
  <c r="E5615" i="8"/>
  <c r="E5614" i="8"/>
  <c r="E5613" i="8"/>
  <c r="E5612" i="8"/>
  <c r="E5611" i="8"/>
  <c r="E5610" i="8"/>
  <c r="E5609" i="8"/>
  <c r="E5608" i="8"/>
  <c r="E5607" i="8"/>
  <c r="E5606" i="8"/>
  <c r="E5605" i="8"/>
  <c r="E5604" i="8"/>
  <c r="E5603" i="8"/>
  <c r="E5602" i="8"/>
  <c r="E5601" i="8"/>
  <c r="E5600" i="8"/>
  <c r="E5599" i="8"/>
  <c r="E5598" i="8"/>
  <c r="E5597" i="8"/>
  <c r="E5596" i="8"/>
  <c r="E5595" i="8"/>
  <c r="E5594" i="8"/>
  <c r="E5593" i="8"/>
  <c r="E5592" i="8"/>
  <c r="E5591" i="8"/>
  <c r="E5590" i="8"/>
  <c r="E5589" i="8"/>
  <c r="E5588" i="8"/>
  <c r="E5587" i="8"/>
  <c r="E5586" i="8"/>
  <c r="E5585" i="8"/>
  <c r="E5584" i="8"/>
  <c r="E5583" i="8"/>
  <c r="E5582" i="8"/>
  <c r="E5581" i="8"/>
  <c r="E5580" i="8"/>
  <c r="E5579" i="8"/>
  <c r="E5578" i="8"/>
  <c r="E5577" i="8"/>
  <c r="E5576" i="8"/>
  <c r="E5575" i="8"/>
  <c r="E5574" i="8"/>
  <c r="E5573" i="8"/>
  <c r="E5572" i="8"/>
  <c r="E5571" i="8"/>
  <c r="E5570" i="8"/>
  <c r="E5569" i="8"/>
  <c r="E5568" i="8"/>
  <c r="E5567" i="8"/>
  <c r="E5566" i="8"/>
  <c r="E5565" i="8"/>
  <c r="E5564" i="8"/>
  <c r="E5563" i="8"/>
  <c r="E5562" i="8"/>
  <c r="E5561" i="8"/>
  <c r="E5560" i="8"/>
  <c r="E5559" i="8"/>
  <c r="E5558" i="8"/>
  <c r="E5557" i="8"/>
  <c r="E5556" i="8"/>
  <c r="E5555" i="8"/>
  <c r="E5554" i="8"/>
  <c r="E5553" i="8"/>
  <c r="E5552" i="8"/>
  <c r="E5551" i="8"/>
  <c r="E5550" i="8"/>
  <c r="E5549" i="8"/>
  <c r="E5548" i="8"/>
  <c r="E5547" i="8"/>
  <c r="E5546" i="8"/>
  <c r="E5545" i="8"/>
  <c r="E5544" i="8"/>
  <c r="E5543" i="8"/>
  <c r="E5542" i="8"/>
  <c r="E5541" i="8"/>
  <c r="E5540" i="8"/>
  <c r="E5539" i="8"/>
  <c r="E5538" i="8"/>
  <c r="E5537" i="8"/>
  <c r="E5536" i="8"/>
  <c r="E5535" i="8"/>
  <c r="E5534" i="8"/>
  <c r="E5533" i="8"/>
  <c r="E5532" i="8"/>
  <c r="E5531" i="8"/>
  <c r="E5530" i="8"/>
  <c r="E5529" i="8"/>
  <c r="E5528" i="8"/>
  <c r="E5527" i="8"/>
  <c r="E5526" i="8"/>
  <c r="E5525" i="8"/>
  <c r="E5524" i="8"/>
  <c r="E5523" i="8"/>
  <c r="E5522" i="8"/>
  <c r="E5521" i="8"/>
  <c r="E5520" i="8"/>
  <c r="E5519" i="8"/>
  <c r="E5518" i="8"/>
  <c r="E5517" i="8"/>
  <c r="E5516" i="8"/>
  <c r="E5515" i="8"/>
  <c r="E5514" i="8"/>
  <c r="E5513" i="8"/>
  <c r="E5512" i="8"/>
  <c r="E5511" i="8"/>
  <c r="E5510" i="8"/>
  <c r="E5509" i="8"/>
  <c r="E5508" i="8"/>
  <c r="E5507" i="8"/>
  <c r="E5506" i="8"/>
  <c r="E5505" i="8"/>
  <c r="E5504" i="8"/>
  <c r="E5503" i="8"/>
  <c r="E5502" i="8"/>
  <c r="E5501" i="8"/>
  <c r="E5500" i="8"/>
  <c r="E5499" i="8"/>
  <c r="E5498" i="8"/>
  <c r="E5497" i="8"/>
  <c r="E5496" i="8"/>
  <c r="E5495" i="8"/>
  <c r="E5494" i="8"/>
  <c r="E5493" i="8"/>
  <c r="E5492" i="8"/>
  <c r="E5491" i="8"/>
  <c r="E5490" i="8"/>
  <c r="E5489" i="8"/>
  <c r="E5488" i="8"/>
  <c r="E5487" i="8"/>
  <c r="E5486" i="8"/>
  <c r="E5485" i="8"/>
  <c r="E5484" i="8"/>
  <c r="E5483" i="8"/>
  <c r="E5482" i="8"/>
  <c r="E5481" i="8"/>
  <c r="E5480" i="8"/>
  <c r="E5479" i="8"/>
  <c r="E5478" i="8"/>
  <c r="E5477" i="8"/>
  <c r="E5476" i="8"/>
  <c r="E5475" i="8"/>
  <c r="E5474" i="8"/>
  <c r="E5473" i="8"/>
  <c r="E5472" i="8"/>
  <c r="E5471" i="8"/>
  <c r="E5470" i="8"/>
  <c r="E5469" i="8"/>
  <c r="E5468" i="8"/>
  <c r="E5467" i="8"/>
  <c r="E5466" i="8"/>
  <c r="E5465" i="8"/>
  <c r="E5464" i="8"/>
  <c r="E5463" i="8"/>
  <c r="E5462" i="8"/>
  <c r="E5461" i="8"/>
  <c r="E5460" i="8"/>
  <c r="E5459" i="8"/>
  <c r="E5458" i="8"/>
  <c r="E5457" i="8"/>
  <c r="E5456" i="8"/>
  <c r="E5455" i="8"/>
  <c r="E5454" i="8"/>
  <c r="E5453" i="8"/>
  <c r="E5452" i="8"/>
  <c r="E5451" i="8"/>
  <c r="E5450" i="8"/>
  <c r="E5449" i="8"/>
  <c r="E5448" i="8"/>
  <c r="E5447" i="8"/>
  <c r="E5446" i="8"/>
  <c r="E5445" i="8"/>
  <c r="E5444" i="8"/>
  <c r="E5443" i="8"/>
  <c r="E5442" i="8"/>
  <c r="E5441" i="8"/>
  <c r="E5440" i="8"/>
  <c r="E5439" i="8"/>
  <c r="E5438" i="8"/>
  <c r="E5437" i="8"/>
  <c r="E5436" i="8"/>
  <c r="E5435" i="8"/>
  <c r="E5434" i="8"/>
  <c r="E5433" i="8"/>
  <c r="E5432" i="8"/>
  <c r="E5431" i="8"/>
  <c r="E5430" i="8"/>
  <c r="E5429" i="8"/>
  <c r="E5428" i="8"/>
  <c r="E5427" i="8"/>
  <c r="E5426" i="8"/>
  <c r="E5425" i="8"/>
  <c r="E5424" i="8"/>
  <c r="E5423" i="8"/>
  <c r="E5422" i="8"/>
  <c r="E5421" i="8"/>
  <c r="E5420" i="8"/>
  <c r="E5419" i="8"/>
  <c r="E5418" i="8"/>
  <c r="E5417" i="8"/>
  <c r="E5416" i="8"/>
  <c r="E5415" i="8"/>
  <c r="E5414" i="8"/>
  <c r="E5413" i="8"/>
  <c r="E5412" i="8"/>
  <c r="E5411" i="8"/>
  <c r="E5410" i="8"/>
  <c r="E5409" i="8"/>
  <c r="E5408" i="8"/>
  <c r="E5407" i="8"/>
  <c r="E5406" i="8"/>
  <c r="E5405" i="8"/>
  <c r="E5404" i="8"/>
  <c r="E5403" i="8"/>
  <c r="E5402" i="8"/>
  <c r="E5401" i="8"/>
  <c r="E5400" i="8"/>
  <c r="E5399" i="8"/>
  <c r="E5398" i="8"/>
  <c r="E5397" i="8"/>
  <c r="E5396" i="8"/>
  <c r="E5395" i="8"/>
  <c r="E5394" i="8"/>
  <c r="E5393" i="8"/>
  <c r="E5392" i="8"/>
  <c r="E5391" i="8"/>
  <c r="E5390" i="8"/>
  <c r="E5389" i="8"/>
  <c r="E5388" i="8"/>
  <c r="E5387" i="8"/>
  <c r="E5386" i="8"/>
  <c r="E5385" i="8"/>
  <c r="E5384" i="8"/>
  <c r="E5383" i="8"/>
  <c r="E5382" i="8"/>
  <c r="E5381" i="8"/>
  <c r="E5380" i="8"/>
  <c r="E5379" i="8"/>
  <c r="E5378" i="8"/>
  <c r="E5377" i="8"/>
  <c r="E5376" i="8"/>
  <c r="E5375" i="8"/>
  <c r="E5374" i="8"/>
  <c r="E5373" i="8"/>
  <c r="E5372" i="8"/>
  <c r="E5371" i="8"/>
  <c r="E5370" i="8"/>
  <c r="E5369" i="8"/>
  <c r="E5368" i="8"/>
  <c r="E5367" i="8"/>
  <c r="E5366" i="8"/>
  <c r="E5365" i="8"/>
  <c r="E5364" i="8"/>
  <c r="E5363" i="8"/>
  <c r="E5362" i="8"/>
  <c r="E5361" i="8"/>
  <c r="E5360" i="8"/>
  <c r="E5359" i="8"/>
  <c r="E5358" i="8"/>
  <c r="E5357" i="8"/>
  <c r="E5356" i="8"/>
  <c r="E5355" i="8"/>
  <c r="E5354" i="8"/>
  <c r="E5353" i="8"/>
  <c r="E5352" i="8"/>
  <c r="E5351" i="8"/>
  <c r="E5350" i="8"/>
  <c r="E5349" i="8"/>
  <c r="E5348" i="8"/>
  <c r="E5347" i="8"/>
  <c r="E5346" i="8"/>
  <c r="E5345" i="8"/>
  <c r="E5344" i="8"/>
  <c r="E5343" i="8"/>
  <c r="E5342" i="8"/>
  <c r="E5341" i="8"/>
  <c r="E5340" i="8"/>
  <c r="E5339" i="8"/>
  <c r="E5338" i="8"/>
  <c r="E5337" i="8"/>
  <c r="E5336" i="8"/>
  <c r="E5335" i="8"/>
  <c r="E5334" i="8"/>
  <c r="E5333" i="8"/>
  <c r="E5332" i="8"/>
  <c r="E5331" i="8"/>
  <c r="E5330" i="8"/>
  <c r="E5329" i="8"/>
  <c r="E5328" i="8"/>
  <c r="E5327" i="8"/>
  <c r="E5326" i="8"/>
  <c r="E5325" i="8"/>
  <c r="E5324" i="8"/>
  <c r="E5323" i="8"/>
  <c r="E5322" i="8"/>
  <c r="E5321" i="8"/>
  <c r="E5320" i="8"/>
  <c r="E5319" i="8"/>
  <c r="E5318" i="8"/>
  <c r="E5317" i="8"/>
  <c r="E5316" i="8"/>
  <c r="E5315" i="8"/>
  <c r="E5314" i="8"/>
  <c r="E5313" i="8"/>
  <c r="E5312" i="8"/>
  <c r="E5311" i="8"/>
  <c r="E5310" i="8"/>
  <c r="E5309" i="8"/>
  <c r="E5308" i="8"/>
  <c r="E5307" i="8"/>
  <c r="E5306" i="8"/>
  <c r="E5305" i="8"/>
  <c r="E5304" i="8"/>
  <c r="E5303" i="8"/>
  <c r="E5302" i="8"/>
  <c r="E5301" i="8"/>
  <c r="E5300" i="8"/>
  <c r="E5299" i="8"/>
  <c r="E5298" i="8"/>
  <c r="E5297" i="8"/>
  <c r="E5296" i="8"/>
  <c r="E5295" i="8"/>
  <c r="E5294" i="8"/>
  <c r="E5293" i="8"/>
  <c r="E5292" i="8"/>
  <c r="E5291" i="8"/>
  <c r="E5290" i="8"/>
  <c r="E5289" i="8"/>
  <c r="E5288" i="8"/>
  <c r="E5287" i="8"/>
  <c r="E5286" i="8"/>
  <c r="E5285" i="8"/>
  <c r="E5284" i="8"/>
  <c r="E5283" i="8"/>
  <c r="E5282" i="8"/>
  <c r="E5281" i="8"/>
  <c r="E5280" i="8"/>
  <c r="E5279" i="8"/>
  <c r="E5278" i="8"/>
  <c r="E5277" i="8"/>
  <c r="E5276" i="8"/>
  <c r="E5275" i="8"/>
  <c r="E5274" i="8"/>
  <c r="E5273" i="8"/>
  <c r="E5272" i="8"/>
  <c r="E5271" i="8"/>
  <c r="E5270" i="8"/>
  <c r="E5269" i="8"/>
  <c r="E5268" i="8"/>
  <c r="E5267" i="8"/>
  <c r="E5266" i="8"/>
  <c r="E5265" i="8"/>
  <c r="E5264" i="8"/>
  <c r="E5263" i="8"/>
  <c r="E5262" i="8"/>
  <c r="E5261" i="8"/>
  <c r="E5260" i="8"/>
  <c r="E5259" i="8"/>
  <c r="E5258" i="8"/>
  <c r="E5257" i="8"/>
  <c r="E5256" i="8"/>
  <c r="E5255" i="8"/>
  <c r="E5254" i="8"/>
  <c r="E5253" i="8"/>
  <c r="E5252" i="8"/>
  <c r="E5251" i="8"/>
  <c r="E5250" i="8"/>
  <c r="E5249" i="8"/>
  <c r="E5248" i="8"/>
  <c r="E5247" i="8"/>
  <c r="E5246" i="8"/>
  <c r="E5245" i="8"/>
  <c r="E5244" i="8"/>
  <c r="E5243" i="8"/>
  <c r="E5242" i="8"/>
  <c r="E5241" i="8"/>
  <c r="E5240" i="8"/>
  <c r="E5239" i="8"/>
  <c r="E5238" i="8"/>
  <c r="E5237" i="8"/>
  <c r="E5236" i="8"/>
  <c r="E5235" i="8"/>
  <c r="E5234" i="8"/>
  <c r="E5233" i="8"/>
  <c r="E5232" i="8"/>
  <c r="E5231" i="8"/>
  <c r="E5230" i="8"/>
  <c r="E5229" i="8"/>
  <c r="E5228" i="8"/>
  <c r="E5227" i="8"/>
  <c r="E5226" i="8"/>
  <c r="E5225" i="8"/>
  <c r="E5224" i="8"/>
  <c r="E5223" i="8"/>
  <c r="E5222" i="8"/>
  <c r="E5221" i="8"/>
  <c r="E5220" i="8"/>
  <c r="E5219" i="8"/>
  <c r="E5218" i="8"/>
  <c r="E5217" i="8"/>
  <c r="E5216" i="8"/>
  <c r="E5215" i="8"/>
  <c r="E5214" i="8"/>
  <c r="E5213" i="8"/>
  <c r="E5212" i="8"/>
  <c r="E5211" i="8"/>
  <c r="E5210" i="8"/>
  <c r="E5209" i="8"/>
  <c r="E5208" i="8"/>
  <c r="E5207" i="8"/>
  <c r="E5206" i="8"/>
  <c r="E5205" i="8"/>
  <c r="E5204" i="8"/>
  <c r="E5203" i="8"/>
  <c r="E5202" i="8"/>
  <c r="E5201" i="8"/>
  <c r="E5200" i="8"/>
  <c r="E5199" i="8"/>
  <c r="E5198" i="8"/>
  <c r="E5197" i="8"/>
  <c r="E5196" i="8"/>
  <c r="E5195" i="8"/>
  <c r="E5194" i="8"/>
  <c r="E5193" i="8"/>
  <c r="E5192" i="8"/>
  <c r="E5191" i="8"/>
  <c r="E5190" i="8"/>
  <c r="E5189" i="8"/>
  <c r="E5188" i="8"/>
  <c r="E5187" i="8"/>
  <c r="E5186" i="8"/>
  <c r="E5185" i="8"/>
  <c r="E5184" i="8"/>
  <c r="E5183" i="8"/>
  <c r="E5182" i="8"/>
  <c r="E5181" i="8"/>
  <c r="E5180" i="8"/>
  <c r="E5179" i="8"/>
  <c r="E5178" i="8"/>
  <c r="E5177" i="8"/>
  <c r="E5176" i="8"/>
  <c r="E5175" i="8"/>
  <c r="E5174" i="8"/>
  <c r="E5173" i="8"/>
  <c r="E5172" i="8"/>
  <c r="E5171" i="8"/>
  <c r="E5170" i="8"/>
  <c r="E5169" i="8"/>
  <c r="E5168" i="8"/>
  <c r="E5167" i="8"/>
  <c r="E5166" i="8"/>
  <c r="E5165" i="8"/>
  <c r="E5164" i="8"/>
  <c r="E5163" i="8"/>
  <c r="E5162" i="8"/>
  <c r="E5161" i="8"/>
  <c r="E5160" i="8"/>
  <c r="E5159" i="8"/>
  <c r="E5158" i="8"/>
  <c r="E5157" i="8"/>
  <c r="E5156" i="8"/>
  <c r="E5155" i="8"/>
  <c r="E5154" i="8"/>
  <c r="E5153" i="8"/>
  <c r="E5152" i="8"/>
  <c r="E5151" i="8"/>
  <c r="E5150" i="8"/>
  <c r="E5149" i="8"/>
  <c r="E5148" i="8"/>
  <c r="E5147" i="8"/>
  <c r="E5146" i="8"/>
  <c r="E5145" i="8"/>
  <c r="E5144" i="8"/>
  <c r="E5143" i="8"/>
  <c r="E5142" i="8"/>
  <c r="E5141" i="8"/>
  <c r="E5140" i="8"/>
  <c r="E5139" i="8"/>
  <c r="E5138" i="8"/>
  <c r="E5137" i="8"/>
  <c r="E5136" i="8"/>
  <c r="E5135" i="8"/>
  <c r="E5134" i="8"/>
  <c r="E5133" i="8"/>
  <c r="E5132" i="8"/>
  <c r="E5131" i="8"/>
  <c r="E5130" i="8"/>
  <c r="E5129" i="8"/>
  <c r="E5128" i="8"/>
  <c r="E5127" i="8"/>
  <c r="E5126" i="8"/>
  <c r="E5125" i="8"/>
  <c r="E5124" i="8"/>
  <c r="E5123" i="8"/>
  <c r="E5122" i="8"/>
  <c r="E5121" i="8"/>
  <c r="E5120" i="8"/>
  <c r="E5119" i="8"/>
  <c r="E5118" i="8"/>
  <c r="E5117" i="8"/>
  <c r="E5116" i="8"/>
  <c r="E5115" i="8"/>
  <c r="E5114" i="8"/>
  <c r="E5113" i="8"/>
  <c r="E5112" i="8"/>
  <c r="E5111" i="8"/>
  <c r="E5110" i="8"/>
  <c r="E5109" i="8"/>
  <c r="E5108" i="8"/>
  <c r="E5107" i="8"/>
  <c r="E5106" i="8"/>
  <c r="E5105" i="8"/>
  <c r="E5104" i="8"/>
  <c r="E5103" i="8"/>
  <c r="E5102" i="8"/>
  <c r="E5101" i="8"/>
  <c r="E5100" i="8"/>
  <c r="E5099" i="8"/>
  <c r="E5098" i="8"/>
  <c r="E5097" i="8"/>
  <c r="E5096" i="8"/>
  <c r="E5095" i="8"/>
  <c r="E5094" i="8"/>
  <c r="E5093" i="8"/>
  <c r="E5092" i="8"/>
  <c r="E5091" i="8"/>
  <c r="E5090" i="8"/>
  <c r="E5089" i="8"/>
  <c r="E5088" i="8"/>
  <c r="E5087" i="8"/>
  <c r="E5086" i="8"/>
  <c r="E5085" i="8"/>
  <c r="E5084" i="8"/>
  <c r="E5083" i="8"/>
  <c r="E5082" i="8"/>
  <c r="E5081" i="8"/>
  <c r="E5080" i="8"/>
  <c r="E5079" i="8"/>
  <c r="E5078" i="8"/>
  <c r="E5077" i="8"/>
  <c r="E5076" i="8"/>
  <c r="E5075" i="8"/>
  <c r="E5074" i="8"/>
  <c r="E5073" i="8"/>
  <c r="E5072" i="8"/>
  <c r="E5071" i="8"/>
  <c r="E5070" i="8"/>
  <c r="E5069" i="8"/>
  <c r="E5068" i="8"/>
  <c r="E5067" i="8"/>
  <c r="E5066" i="8"/>
  <c r="E5065" i="8"/>
  <c r="E5064" i="8"/>
  <c r="E5063" i="8"/>
  <c r="E5062" i="8"/>
  <c r="E5061" i="8"/>
  <c r="E5060" i="8"/>
  <c r="E5059" i="8"/>
  <c r="E5058" i="8"/>
  <c r="E5057" i="8"/>
  <c r="E5056" i="8"/>
  <c r="E5055" i="8"/>
  <c r="E5054" i="8"/>
  <c r="E5053" i="8"/>
  <c r="E5052" i="8"/>
  <c r="E5051" i="8"/>
  <c r="E5050" i="8"/>
  <c r="E5049" i="8"/>
  <c r="E5048" i="8"/>
  <c r="E5047" i="8"/>
  <c r="E5046" i="8"/>
  <c r="E5045" i="8"/>
  <c r="E5044" i="8"/>
  <c r="E5043" i="8"/>
  <c r="E5042" i="8"/>
  <c r="E5041" i="8"/>
  <c r="E5040" i="8"/>
  <c r="E5039" i="8"/>
  <c r="E5038" i="8"/>
  <c r="E5037" i="8"/>
  <c r="E5036" i="8"/>
  <c r="E5035" i="8"/>
  <c r="E5034" i="8"/>
  <c r="E5033" i="8"/>
  <c r="E5032" i="8"/>
  <c r="E5031" i="8"/>
  <c r="E5030" i="8"/>
  <c r="E5029" i="8"/>
  <c r="E5028" i="8"/>
  <c r="E5027" i="8"/>
  <c r="E5026" i="8"/>
  <c r="E5025" i="8"/>
  <c r="E5024" i="8"/>
  <c r="E5023" i="8"/>
  <c r="E5022" i="8"/>
  <c r="E5021" i="8"/>
  <c r="E5020" i="8"/>
  <c r="E5019" i="8"/>
  <c r="E5018" i="8"/>
  <c r="E5017" i="8"/>
  <c r="E5016" i="8"/>
  <c r="E5015" i="8"/>
  <c r="E5014" i="8"/>
  <c r="E5013" i="8"/>
  <c r="E5012" i="8"/>
  <c r="E5011" i="8"/>
  <c r="E5010" i="8"/>
  <c r="E5009" i="8"/>
  <c r="E5008" i="8"/>
  <c r="E5007" i="8"/>
  <c r="E5006" i="8"/>
  <c r="E5005" i="8"/>
  <c r="E5004" i="8"/>
  <c r="E5003" i="8"/>
  <c r="E5002" i="8"/>
  <c r="E5001" i="8"/>
  <c r="E5000" i="8"/>
  <c r="E4999" i="8"/>
  <c r="E4998" i="8"/>
  <c r="E4997" i="8"/>
  <c r="E4996" i="8"/>
  <c r="E4995" i="8"/>
  <c r="E4994" i="8"/>
  <c r="E4993" i="8"/>
  <c r="E4992" i="8"/>
  <c r="E4991" i="8"/>
  <c r="E4990" i="8"/>
  <c r="E4989" i="8"/>
  <c r="E4988" i="8"/>
  <c r="E4987" i="8"/>
  <c r="E4986" i="8"/>
  <c r="E4985" i="8"/>
  <c r="E4984" i="8"/>
  <c r="E4983" i="8"/>
  <c r="E4982" i="8"/>
  <c r="E4981" i="8"/>
  <c r="E4980" i="8"/>
  <c r="E4979" i="8"/>
  <c r="E4978" i="8"/>
  <c r="E4977" i="8"/>
  <c r="E4976" i="8"/>
  <c r="E4975" i="8"/>
  <c r="E4974" i="8"/>
  <c r="E4973" i="8"/>
  <c r="E4972" i="8"/>
  <c r="E4971" i="8"/>
  <c r="E4970" i="8"/>
  <c r="E4969" i="8"/>
  <c r="E4968" i="8"/>
  <c r="E4967" i="8"/>
  <c r="E4966" i="8"/>
  <c r="E4965" i="8"/>
  <c r="E4964" i="8"/>
  <c r="E4963" i="8"/>
  <c r="E4962" i="8"/>
  <c r="E4961" i="8"/>
  <c r="E4960" i="8"/>
  <c r="E4959" i="8"/>
  <c r="E4958" i="8"/>
  <c r="E4957" i="8"/>
  <c r="E4956" i="8"/>
  <c r="E4955" i="8"/>
  <c r="E4954" i="8"/>
  <c r="E4953" i="8"/>
  <c r="E4952" i="8"/>
  <c r="E4951" i="8"/>
  <c r="E4950" i="8"/>
  <c r="E4949" i="8"/>
  <c r="E4948" i="8"/>
  <c r="E4947" i="8"/>
  <c r="E4946" i="8"/>
  <c r="E4945" i="8"/>
  <c r="E4944" i="8"/>
  <c r="E4943" i="8"/>
  <c r="E4942" i="8"/>
  <c r="E4941" i="8"/>
  <c r="E4940" i="8"/>
  <c r="E4939" i="8"/>
  <c r="E4938" i="8"/>
  <c r="E4937" i="8"/>
  <c r="E4936" i="8"/>
  <c r="E4935" i="8"/>
  <c r="E4934" i="8"/>
  <c r="E4933" i="8"/>
  <c r="E4932" i="8"/>
  <c r="E4931" i="8"/>
  <c r="E4930" i="8"/>
  <c r="E4929" i="8"/>
  <c r="E4928" i="8"/>
  <c r="E4927" i="8"/>
  <c r="E4926" i="8"/>
  <c r="E4925" i="8"/>
  <c r="E4924" i="8"/>
  <c r="E4923" i="8"/>
  <c r="E4922" i="8"/>
  <c r="E4921" i="8"/>
  <c r="E4920" i="8"/>
  <c r="E4919" i="8"/>
  <c r="E4918" i="8"/>
  <c r="E4917" i="8"/>
  <c r="E4916" i="8"/>
  <c r="E4915" i="8"/>
  <c r="E4914" i="8"/>
  <c r="E4913" i="8"/>
  <c r="E4912" i="8"/>
  <c r="E4911" i="8"/>
  <c r="E4910" i="8"/>
  <c r="E4909" i="8"/>
  <c r="E4908" i="8"/>
  <c r="E4907" i="8"/>
  <c r="E4906" i="8"/>
  <c r="E4905" i="8"/>
  <c r="E4904" i="8"/>
  <c r="E4903" i="8"/>
  <c r="E4902" i="8"/>
  <c r="E4901" i="8"/>
  <c r="E4900" i="8"/>
  <c r="E4899" i="8"/>
  <c r="E4898" i="8"/>
  <c r="E4897" i="8"/>
  <c r="E4896" i="8"/>
  <c r="E4895" i="8"/>
  <c r="E4894" i="8"/>
  <c r="E4893" i="8"/>
  <c r="E4892" i="8"/>
  <c r="E4891" i="8"/>
  <c r="E4890" i="8"/>
  <c r="E4889" i="8"/>
  <c r="E4888" i="8"/>
  <c r="E4887" i="8"/>
  <c r="E4886" i="8"/>
  <c r="E4885" i="8"/>
  <c r="E4884" i="8"/>
  <c r="E4883" i="8"/>
  <c r="E4882" i="8"/>
  <c r="E4881" i="8"/>
  <c r="E4880" i="8"/>
  <c r="E4879" i="8"/>
  <c r="E4878" i="8"/>
  <c r="E4877" i="8"/>
  <c r="E4876" i="8"/>
  <c r="E4875" i="8"/>
  <c r="E4874" i="8"/>
  <c r="E4873" i="8"/>
  <c r="E4872" i="8"/>
  <c r="E4871" i="8"/>
  <c r="E4870" i="8"/>
  <c r="E4869" i="8"/>
  <c r="E4868" i="8"/>
  <c r="E4867" i="8"/>
  <c r="E4866" i="8"/>
  <c r="E4865" i="8"/>
  <c r="E4864" i="8"/>
  <c r="E4863" i="8"/>
  <c r="E4862" i="8"/>
  <c r="E4861" i="8"/>
  <c r="E4860" i="8"/>
  <c r="E4859" i="8"/>
  <c r="E4858" i="8"/>
  <c r="E4857" i="8"/>
  <c r="E4856" i="8"/>
  <c r="E4855" i="8"/>
  <c r="E4854" i="8"/>
  <c r="E4853" i="8"/>
  <c r="E4852" i="8"/>
  <c r="E4851" i="8"/>
  <c r="E4850" i="8"/>
  <c r="E4849" i="8"/>
  <c r="E4848" i="8"/>
  <c r="E4847" i="8"/>
  <c r="E4846" i="8"/>
  <c r="E4845" i="8"/>
  <c r="E4844" i="8"/>
  <c r="E4843" i="8"/>
  <c r="E4842" i="8"/>
  <c r="E4841" i="8"/>
  <c r="E4840" i="8"/>
  <c r="E4839" i="8"/>
  <c r="E4838" i="8"/>
  <c r="E4837" i="8"/>
  <c r="E4836" i="8"/>
  <c r="E4835" i="8"/>
  <c r="E4834" i="8"/>
  <c r="E4833" i="8"/>
  <c r="E4832" i="8"/>
  <c r="E4831" i="8"/>
  <c r="E4830" i="8"/>
  <c r="E4829" i="8"/>
  <c r="E4828" i="8"/>
  <c r="E4827" i="8"/>
  <c r="E4826" i="8"/>
  <c r="E4825" i="8"/>
  <c r="E4824" i="8"/>
  <c r="E4823" i="8"/>
  <c r="E4822" i="8"/>
  <c r="E4821" i="8"/>
  <c r="E4820" i="8"/>
  <c r="E4819" i="8"/>
  <c r="E4818" i="8"/>
  <c r="E4817" i="8"/>
  <c r="E4816" i="8"/>
  <c r="E4815" i="8"/>
  <c r="E4814" i="8"/>
  <c r="E4813" i="8"/>
  <c r="E4812" i="8"/>
  <c r="E4811" i="8"/>
  <c r="E4810" i="8"/>
  <c r="E4809" i="8"/>
  <c r="E4808" i="8"/>
  <c r="E4807" i="8"/>
  <c r="E4806" i="8"/>
  <c r="E4805" i="8"/>
  <c r="E4804" i="8"/>
  <c r="E4803" i="8"/>
  <c r="E4802" i="8"/>
  <c r="E4801" i="8"/>
  <c r="E4800" i="8"/>
  <c r="E4799" i="8"/>
  <c r="E4798" i="8"/>
  <c r="E4797" i="8"/>
  <c r="E4796" i="8"/>
  <c r="E4795" i="8"/>
  <c r="E4794" i="8"/>
  <c r="E4793" i="8"/>
  <c r="E4792" i="8"/>
  <c r="E4791" i="8"/>
  <c r="E4790" i="8"/>
  <c r="E4789" i="8"/>
  <c r="E4788" i="8"/>
  <c r="E4787" i="8"/>
  <c r="E4786" i="8"/>
  <c r="E4785" i="8"/>
  <c r="E4784" i="8"/>
  <c r="E4783" i="8"/>
  <c r="E4782" i="8"/>
  <c r="E4781" i="8"/>
  <c r="E4780" i="8"/>
  <c r="E4779" i="8"/>
  <c r="E4778" i="8"/>
  <c r="E4777" i="8"/>
  <c r="E4776" i="8"/>
  <c r="E4775" i="8"/>
  <c r="E4774" i="8"/>
  <c r="E4773" i="8"/>
  <c r="E4772" i="8"/>
  <c r="E4771" i="8"/>
  <c r="E4770" i="8"/>
  <c r="E4769" i="8"/>
  <c r="E4768" i="8"/>
  <c r="E4767" i="8"/>
  <c r="E4766" i="8"/>
  <c r="E4765" i="8"/>
  <c r="E4764" i="8"/>
  <c r="E4763" i="8"/>
  <c r="E4762" i="8"/>
  <c r="E4761" i="8"/>
  <c r="E4760" i="8"/>
  <c r="E4759" i="8"/>
  <c r="E4758" i="8"/>
  <c r="E4757" i="8"/>
  <c r="E4756" i="8"/>
  <c r="E4755" i="8"/>
  <c r="E4754" i="8"/>
  <c r="E4753" i="8"/>
  <c r="E4752" i="8"/>
  <c r="E4751" i="8"/>
  <c r="E4750" i="8"/>
  <c r="E4749" i="8"/>
  <c r="E4748" i="8"/>
  <c r="E4747" i="8"/>
  <c r="E4746" i="8"/>
  <c r="E4745" i="8"/>
  <c r="E4744" i="8"/>
  <c r="E4743" i="8"/>
  <c r="E4742" i="8"/>
  <c r="E4741" i="8"/>
  <c r="E4740" i="8"/>
  <c r="E4739" i="8"/>
  <c r="E4738" i="8"/>
  <c r="E4737" i="8"/>
  <c r="E4736" i="8"/>
  <c r="E4735" i="8"/>
  <c r="E4734" i="8"/>
  <c r="E4733" i="8"/>
  <c r="E4732" i="8"/>
  <c r="E4731" i="8"/>
  <c r="E4730" i="8"/>
  <c r="E4729" i="8"/>
  <c r="E4728" i="8"/>
  <c r="E4727" i="8"/>
  <c r="E4726" i="8"/>
  <c r="E4725" i="8"/>
  <c r="E4724" i="8"/>
  <c r="E4723" i="8"/>
  <c r="E4722" i="8"/>
  <c r="E4721" i="8"/>
  <c r="E4720" i="8"/>
  <c r="E4719" i="8"/>
  <c r="E4718" i="8"/>
  <c r="E4717" i="8"/>
  <c r="E4716" i="8"/>
  <c r="E4715" i="8"/>
  <c r="E4714" i="8"/>
  <c r="E4713" i="8"/>
  <c r="E4712" i="8"/>
  <c r="E4711" i="8"/>
  <c r="E4710" i="8"/>
  <c r="E4709" i="8"/>
  <c r="E4708" i="8"/>
  <c r="E4707" i="8"/>
  <c r="E4706" i="8"/>
  <c r="E4705" i="8"/>
  <c r="E4704" i="8"/>
  <c r="E4703" i="8"/>
  <c r="E4702" i="8"/>
  <c r="E4701" i="8"/>
  <c r="E4700" i="8"/>
  <c r="E4699" i="8"/>
  <c r="E4698" i="8"/>
  <c r="E4697" i="8"/>
  <c r="E4696" i="8"/>
  <c r="E4695" i="8"/>
  <c r="E4694" i="8"/>
  <c r="E4693" i="8"/>
  <c r="E4692" i="8"/>
  <c r="E4691" i="8"/>
  <c r="E4690" i="8"/>
  <c r="E4689" i="8"/>
  <c r="E4688" i="8"/>
  <c r="E4687" i="8"/>
  <c r="E4686" i="8"/>
  <c r="E4685" i="8"/>
  <c r="E4684" i="8"/>
  <c r="E4683" i="8"/>
  <c r="E4682" i="8"/>
  <c r="E4681" i="8"/>
  <c r="E4680" i="8"/>
  <c r="E4679" i="8"/>
  <c r="E4678" i="8"/>
  <c r="E4677" i="8"/>
  <c r="E4676" i="8"/>
  <c r="E4675" i="8"/>
  <c r="E4674" i="8"/>
  <c r="E4673" i="8"/>
  <c r="E4672" i="8"/>
  <c r="E4671" i="8"/>
  <c r="E4670" i="8"/>
  <c r="E4669" i="8"/>
  <c r="E4668" i="8"/>
  <c r="E4667" i="8"/>
  <c r="E4666" i="8"/>
  <c r="E4665" i="8"/>
  <c r="E4664" i="8"/>
  <c r="E4663" i="8"/>
  <c r="E4662" i="8"/>
  <c r="E4661" i="8"/>
  <c r="E4660" i="8"/>
  <c r="E4659" i="8"/>
  <c r="E4658" i="8"/>
  <c r="E4657" i="8"/>
  <c r="E4656" i="8"/>
  <c r="E4655" i="8"/>
  <c r="E4654" i="8"/>
  <c r="E4653" i="8"/>
  <c r="E4652" i="8"/>
  <c r="E4651" i="8"/>
  <c r="E4650" i="8"/>
  <c r="E4649" i="8"/>
  <c r="E4648" i="8"/>
  <c r="E4647" i="8"/>
  <c r="E4646" i="8"/>
  <c r="E4645" i="8"/>
  <c r="E4644" i="8"/>
  <c r="E4643" i="8"/>
  <c r="E4642" i="8"/>
  <c r="E4641" i="8"/>
  <c r="E4640" i="8"/>
  <c r="E4639" i="8"/>
  <c r="E4638" i="8"/>
  <c r="E4637" i="8"/>
  <c r="E4636" i="8"/>
  <c r="E4635" i="8"/>
  <c r="E4634" i="8"/>
  <c r="E4633" i="8"/>
  <c r="E4632" i="8"/>
  <c r="E4631" i="8"/>
  <c r="E4630" i="8"/>
  <c r="E4629" i="8"/>
  <c r="E4628" i="8"/>
  <c r="E4627" i="8"/>
  <c r="E4626" i="8"/>
  <c r="E4625" i="8"/>
  <c r="E4624" i="8"/>
  <c r="E4623" i="8"/>
  <c r="E4622" i="8"/>
  <c r="E4621" i="8"/>
  <c r="E4620" i="8"/>
  <c r="E4619" i="8"/>
  <c r="E4618" i="8"/>
  <c r="E4617" i="8"/>
  <c r="E4616" i="8"/>
  <c r="E4615" i="8"/>
  <c r="E4614" i="8"/>
  <c r="E4613" i="8"/>
  <c r="E4612" i="8"/>
  <c r="E4611" i="8"/>
  <c r="E4610" i="8"/>
  <c r="E4609" i="8"/>
  <c r="E4608" i="8"/>
  <c r="E4607" i="8"/>
  <c r="E4606" i="8"/>
  <c r="E4605" i="8"/>
  <c r="E4604" i="8"/>
  <c r="E4603" i="8"/>
  <c r="E4602" i="8"/>
  <c r="E4601" i="8"/>
  <c r="E4600" i="8"/>
  <c r="E4599" i="8"/>
  <c r="E4598" i="8"/>
  <c r="E4597" i="8"/>
  <c r="E4596" i="8"/>
  <c r="E4595" i="8"/>
  <c r="E4594" i="8"/>
  <c r="E4593" i="8"/>
  <c r="E4592" i="8"/>
  <c r="E4591" i="8"/>
  <c r="E4590" i="8"/>
  <c r="E4589" i="8"/>
  <c r="E4588" i="8"/>
  <c r="E4587" i="8"/>
  <c r="E4586" i="8"/>
  <c r="E4585" i="8"/>
  <c r="E4584" i="8"/>
  <c r="E4583" i="8"/>
  <c r="E4582" i="8"/>
  <c r="E4581" i="8"/>
  <c r="E4580" i="8"/>
  <c r="E4579" i="8"/>
  <c r="E4578" i="8"/>
  <c r="E4577" i="8"/>
  <c r="E4576" i="8"/>
  <c r="E4575" i="8"/>
  <c r="E4574" i="8"/>
  <c r="E4573" i="8"/>
  <c r="E4572" i="8"/>
  <c r="E4571" i="8"/>
  <c r="E4570" i="8"/>
  <c r="E4569" i="8"/>
  <c r="E4568" i="8"/>
  <c r="E4567" i="8"/>
  <c r="E4566" i="8"/>
  <c r="E4565" i="8"/>
  <c r="E4564" i="8"/>
  <c r="E4563" i="8"/>
  <c r="E4562" i="8"/>
  <c r="E4561" i="8"/>
  <c r="E4560" i="8"/>
  <c r="E4559" i="8"/>
  <c r="E4558" i="8"/>
  <c r="E4557" i="8"/>
  <c r="E4556" i="8"/>
  <c r="E4555" i="8"/>
  <c r="E4554" i="8"/>
  <c r="E4553" i="8"/>
  <c r="E4552" i="8"/>
  <c r="E4551" i="8"/>
  <c r="E4550" i="8"/>
  <c r="E4549" i="8"/>
  <c r="E4548" i="8"/>
  <c r="E4547" i="8"/>
  <c r="E4546" i="8"/>
  <c r="E4545" i="8"/>
  <c r="E4544" i="8"/>
  <c r="E4543" i="8"/>
  <c r="E4542" i="8"/>
  <c r="E4541" i="8"/>
  <c r="E4540" i="8"/>
  <c r="E4539" i="8"/>
  <c r="E4538" i="8"/>
  <c r="E4537" i="8"/>
  <c r="E4536" i="8"/>
  <c r="E4535" i="8"/>
  <c r="E4534" i="8"/>
  <c r="E4533" i="8"/>
  <c r="E4532" i="8"/>
  <c r="E4531" i="8"/>
  <c r="E4530" i="8"/>
  <c r="E4529" i="8"/>
  <c r="E4528" i="8"/>
  <c r="E4527" i="8"/>
  <c r="E4526" i="8"/>
  <c r="E4525" i="8"/>
  <c r="E4524" i="8"/>
  <c r="E4523" i="8"/>
  <c r="E4522" i="8"/>
  <c r="E4521" i="8"/>
  <c r="E4520" i="8"/>
  <c r="E4519" i="8"/>
  <c r="E4518" i="8"/>
  <c r="E4517" i="8"/>
  <c r="E4516" i="8"/>
  <c r="E4515" i="8"/>
  <c r="E4514" i="8"/>
  <c r="E4513" i="8"/>
  <c r="E4512" i="8"/>
  <c r="E4511" i="8"/>
  <c r="E4510" i="8"/>
  <c r="E4509" i="8"/>
  <c r="E4508" i="8"/>
  <c r="E4507" i="8"/>
  <c r="E4506" i="8"/>
  <c r="E4505" i="8"/>
  <c r="E4504" i="8"/>
  <c r="E4503" i="8"/>
  <c r="E4502" i="8"/>
  <c r="E4501" i="8"/>
  <c r="E4500" i="8"/>
  <c r="E4499" i="8"/>
  <c r="E4498" i="8"/>
  <c r="E4497" i="8"/>
  <c r="E4496" i="8"/>
  <c r="E4495" i="8"/>
  <c r="E4494" i="8"/>
  <c r="E4493" i="8"/>
  <c r="E4492" i="8"/>
  <c r="E4491" i="8"/>
  <c r="E4490" i="8"/>
  <c r="E4489" i="8"/>
  <c r="E4488" i="8"/>
  <c r="E4487" i="8"/>
  <c r="E4486" i="8"/>
  <c r="E4485" i="8"/>
  <c r="E4484" i="8"/>
  <c r="E4483" i="8"/>
  <c r="E4482" i="8"/>
  <c r="E4481" i="8"/>
  <c r="E4480" i="8"/>
  <c r="E4479" i="8"/>
  <c r="E4478" i="8"/>
  <c r="E4477" i="8"/>
  <c r="E4476" i="8"/>
  <c r="E4475" i="8"/>
  <c r="E4474" i="8"/>
  <c r="E4473" i="8"/>
  <c r="E4472" i="8"/>
  <c r="E4471" i="8"/>
  <c r="E4470" i="8"/>
  <c r="E4469" i="8"/>
  <c r="E4468" i="8"/>
  <c r="E4467" i="8"/>
  <c r="E4466" i="8"/>
  <c r="E4465" i="8"/>
  <c r="E4464" i="8"/>
  <c r="E4463" i="8"/>
  <c r="E4462" i="8"/>
  <c r="E4461" i="8"/>
  <c r="E4460" i="8"/>
  <c r="E4459" i="8"/>
  <c r="E4458" i="8"/>
  <c r="E4457" i="8"/>
  <c r="E4456" i="8"/>
  <c r="E4455" i="8"/>
  <c r="E4454" i="8"/>
  <c r="E4453" i="8"/>
  <c r="E4452" i="8"/>
  <c r="E4451" i="8"/>
  <c r="E4450" i="8"/>
  <c r="E4449" i="8"/>
  <c r="E4448" i="8"/>
  <c r="E4447" i="8"/>
  <c r="E4446" i="8"/>
  <c r="E4445" i="8"/>
  <c r="E4444" i="8"/>
  <c r="E4443" i="8"/>
  <c r="E4442" i="8"/>
  <c r="E4441" i="8"/>
  <c r="E4440" i="8"/>
  <c r="E4439" i="8"/>
  <c r="E4438" i="8"/>
  <c r="E4437" i="8"/>
  <c r="E4436" i="8"/>
  <c r="E4435" i="8"/>
  <c r="E4434" i="8"/>
  <c r="E4433" i="8"/>
  <c r="E4432" i="8"/>
  <c r="E4431" i="8"/>
  <c r="E4430" i="8"/>
  <c r="E4429" i="8"/>
  <c r="E4428" i="8"/>
  <c r="E4427" i="8"/>
  <c r="E4426" i="8"/>
  <c r="E4425" i="8"/>
  <c r="E4424" i="8"/>
  <c r="E4423" i="8"/>
  <c r="E4422" i="8"/>
  <c r="E4421" i="8"/>
  <c r="E4420" i="8"/>
  <c r="E4419" i="8"/>
  <c r="E4418" i="8"/>
  <c r="E4417" i="8"/>
  <c r="E4416" i="8"/>
  <c r="E4415" i="8"/>
  <c r="E4414" i="8"/>
  <c r="E4413" i="8"/>
  <c r="E4412" i="8"/>
  <c r="E4411" i="8"/>
  <c r="E4410" i="8"/>
  <c r="E4409" i="8"/>
  <c r="E4408" i="8"/>
  <c r="E4407" i="8"/>
  <c r="E4406" i="8"/>
  <c r="E4405" i="8"/>
  <c r="E4404" i="8"/>
  <c r="E4403" i="8"/>
  <c r="E4402" i="8"/>
  <c r="E4401" i="8"/>
  <c r="E4400" i="8"/>
  <c r="E4399" i="8"/>
  <c r="E4398" i="8"/>
  <c r="E4397" i="8"/>
  <c r="E4396" i="8"/>
  <c r="E4395" i="8"/>
  <c r="E4394" i="8"/>
  <c r="E4393" i="8"/>
  <c r="E4392" i="8"/>
  <c r="E4391" i="8"/>
  <c r="E4390" i="8"/>
  <c r="E4389" i="8"/>
  <c r="E4388" i="8"/>
  <c r="E4387" i="8"/>
  <c r="E4386" i="8"/>
  <c r="E4385" i="8"/>
  <c r="E4384" i="8"/>
  <c r="E4383" i="8"/>
  <c r="E4382" i="8"/>
  <c r="E4381" i="8"/>
  <c r="E4380" i="8"/>
  <c r="E4379" i="8"/>
  <c r="E4378" i="8"/>
  <c r="E4377" i="8"/>
  <c r="E4376" i="8"/>
  <c r="E4375" i="8"/>
  <c r="E4374" i="8"/>
  <c r="E4373" i="8"/>
  <c r="E4372" i="8"/>
  <c r="E4371" i="8"/>
  <c r="E4370" i="8"/>
  <c r="E4369" i="8"/>
  <c r="E4368" i="8"/>
  <c r="E4367" i="8"/>
  <c r="E4366" i="8"/>
  <c r="E4365" i="8"/>
  <c r="E4364" i="8"/>
  <c r="E4363" i="8"/>
  <c r="E4362" i="8"/>
  <c r="E4361" i="8"/>
  <c r="E4360" i="8"/>
  <c r="E4359" i="8"/>
  <c r="E4358" i="8"/>
  <c r="E4357" i="8"/>
  <c r="E4356" i="8"/>
  <c r="E4355" i="8"/>
  <c r="E4354" i="8"/>
  <c r="E4353" i="8"/>
  <c r="E4352" i="8"/>
  <c r="E4351" i="8"/>
  <c r="E4350" i="8"/>
  <c r="E4349" i="8"/>
  <c r="E4348" i="8"/>
  <c r="E4347" i="8"/>
  <c r="E4346" i="8"/>
  <c r="E4345" i="8"/>
  <c r="E4344" i="8"/>
  <c r="E4343" i="8"/>
  <c r="E4342" i="8"/>
  <c r="E4341" i="8"/>
  <c r="E4340" i="8"/>
  <c r="E4339" i="8"/>
  <c r="E4338" i="8"/>
  <c r="E4337" i="8"/>
  <c r="E4336" i="8"/>
  <c r="E4335" i="8"/>
  <c r="E4334" i="8"/>
  <c r="E4333" i="8"/>
  <c r="E4332" i="8"/>
  <c r="E4331" i="8"/>
  <c r="E4330" i="8"/>
  <c r="E4329" i="8"/>
  <c r="E4328" i="8"/>
  <c r="E4327" i="8"/>
  <c r="E4326" i="8"/>
  <c r="E4325" i="8"/>
  <c r="E4324" i="8"/>
  <c r="E4323" i="8"/>
  <c r="E4322" i="8"/>
  <c r="E4321" i="8"/>
  <c r="E4320" i="8"/>
  <c r="E4319" i="8"/>
  <c r="E4318" i="8"/>
  <c r="E4317" i="8"/>
  <c r="E4316" i="8"/>
  <c r="E4315" i="8"/>
  <c r="E4314" i="8"/>
  <c r="E4313" i="8"/>
  <c r="E4312" i="8"/>
  <c r="E4311" i="8"/>
  <c r="E4310" i="8"/>
  <c r="E4309" i="8"/>
  <c r="E4308" i="8"/>
  <c r="E4307" i="8"/>
  <c r="E4306" i="8"/>
  <c r="E4305" i="8"/>
  <c r="E4304" i="8"/>
  <c r="E4303" i="8"/>
  <c r="E4302" i="8"/>
  <c r="E4301" i="8"/>
  <c r="E4300" i="8"/>
  <c r="E4299" i="8"/>
  <c r="E4298" i="8"/>
  <c r="E4297" i="8"/>
  <c r="E4296" i="8"/>
  <c r="E4295" i="8"/>
  <c r="E4294" i="8"/>
  <c r="E4293" i="8"/>
  <c r="E4292" i="8"/>
  <c r="E4291" i="8"/>
  <c r="E4290" i="8"/>
  <c r="E4289" i="8"/>
  <c r="E4288" i="8"/>
  <c r="E4287" i="8"/>
  <c r="E4286" i="8"/>
  <c r="E4285" i="8"/>
  <c r="E4284" i="8"/>
  <c r="E4283" i="8"/>
  <c r="E4282" i="8"/>
  <c r="E4281" i="8"/>
  <c r="E4280" i="8"/>
  <c r="E4279" i="8"/>
  <c r="E4278" i="8"/>
  <c r="E4277" i="8"/>
  <c r="E4276" i="8"/>
  <c r="E4275" i="8"/>
  <c r="E4274" i="8"/>
  <c r="E4273" i="8"/>
  <c r="E4272" i="8"/>
  <c r="E4271" i="8"/>
  <c r="E4270" i="8"/>
  <c r="E4269" i="8"/>
  <c r="E4268" i="8"/>
  <c r="E4267" i="8"/>
  <c r="E4266" i="8"/>
  <c r="E4265" i="8"/>
  <c r="E4264" i="8"/>
  <c r="E4263" i="8"/>
  <c r="E4262" i="8"/>
  <c r="E4261" i="8"/>
  <c r="E4260" i="8"/>
  <c r="E4259" i="8"/>
  <c r="E4258" i="8"/>
  <c r="E4257" i="8"/>
  <c r="E4256" i="8"/>
  <c r="E4255" i="8"/>
  <c r="E4254" i="8"/>
  <c r="E4253" i="8"/>
  <c r="E4252" i="8"/>
  <c r="E4251" i="8"/>
  <c r="E4250" i="8"/>
  <c r="E4249" i="8"/>
  <c r="E4248" i="8"/>
  <c r="E4247" i="8"/>
  <c r="E4246" i="8"/>
  <c r="E4245" i="8"/>
  <c r="E4244" i="8"/>
  <c r="E4243" i="8"/>
  <c r="E4242" i="8"/>
  <c r="E4241" i="8"/>
  <c r="E4240" i="8"/>
  <c r="E4239" i="8"/>
  <c r="E4238" i="8"/>
  <c r="E4237" i="8"/>
  <c r="E4236" i="8"/>
  <c r="E4235" i="8"/>
  <c r="E4234" i="8"/>
  <c r="E4233" i="8"/>
  <c r="E4232" i="8"/>
  <c r="E4231" i="8"/>
  <c r="E4230" i="8"/>
  <c r="E4229" i="8"/>
  <c r="E4228" i="8"/>
  <c r="E4227" i="8"/>
  <c r="E4226" i="8"/>
  <c r="E4225" i="8"/>
  <c r="E4224" i="8"/>
  <c r="E4223" i="8"/>
  <c r="E4222" i="8"/>
  <c r="E4221" i="8"/>
  <c r="E4220" i="8"/>
  <c r="E4219" i="8"/>
  <c r="E4218" i="8"/>
  <c r="E4217" i="8"/>
  <c r="E4216" i="8"/>
  <c r="E4215" i="8"/>
  <c r="E4214" i="8"/>
  <c r="E4213" i="8"/>
  <c r="E4212" i="8"/>
  <c r="E4211" i="8"/>
  <c r="E4210" i="8"/>
  <c r="E4209" i="8"/>
  <c r="E4208" i="8"/>
  <c r="E4207" i="8"/>
  <c r="E4206" i="8"/>
  <c r="E4205" i="8"/>
  <c r="E4204" i="8"/>
  <c r="E4203" i="8"/>
  <c r="E4202" i="8"/>
  <c r="E4201" i="8"/>
  <c r="E4200" i="8"/>
  <c r="E4199" i="8"/>
  <c r="E4198" i="8"/>
  <c r="E4197" i="8"/>
  <c r="E4196" i="8"/>
  <c r="E4195" i="8"/>
  <c r="E4194" i="8"/>
  <c r="E4193" i="8"/>
  <c r="E4192" i="8"/>
  <c r="E4191" i="8"/>
  <c r="E4190" i="8"/>
  <c r="E4189" i="8"/>
  <c r="E4188" i="8"/>
  <c r="E4187" i="8"/>
  <c r="E4186" i="8"/>
  <c r="E4185" i="8"/>
  <c r="E4184" i="8"/>
  <c r="E4183" i="8"/>
  <c r="E4182" i="8"/>
  <c r="E4181" i="8"/>
  <c r="E4180" i="8"/>
  <c r="E4179" i="8"/>
  <c r="E4178" i="8"/>
  <c r="E4177" i="8"/>
  <c r="E4176" i="8"/>
  <c r="E4175" i="8"/>
  <c r="E4174" i="8"/>
  <c r="E4173" i="8"/>
  <c r="E4172" i="8"/>
  <c r="E4171" i="8"/>
  <c r="E4170" i="8"/>
  <c r="E4169" i="8"/>
  <c r="E4168" i="8"/>
  <c r="E4167" i="8"/>
  <c r="E4166" i="8"/>
  <c r="E4165" i="8"/>
  <c r="E4164" i="8"/>
  <c r="E4163" i="8"/>
  <c r="E4162" i="8"/>
  <c r="E4161" i="8"/>
  <c r="E4160" i="8"/>
  <c r="E4159" i="8"/>
  <c r="E4158" i="8"/>
  <c r="E4157" i="8"/>
  <c r="E4156" i="8"/>
  <c r="E4155" i="8"/>
  <c r="E4154" i="8"/>
  <c r="E4153" i="8"/>
  <c r="E4152" i="8"/>
  <c r="E4151" i="8"/>
  <c r="E4150" i="8"/>
  <c r="E4149" i="8"/>
  <c r="E4148" i="8"/>
  <c r="E4147" i="8"/>
  <c r="E4146" i="8"/>
  <c r="E4145" i="8"/>
  <c r="E4144" i="8"/>
  <c r="E4143" i="8"/>
  <c r="E4142" i="8"/>
  <c r="E4141" i="8"/>
  <c r="E4140" i="8"/>
  <c r="E4139" i="8"/>
  <c r="E4138" i="8"/>
  <c r="E4137" i="8"/>
  <c r="E4136" i="8"/>
  <c r="E4135" i="8"/>
  <c r="E4134" i="8"/>
  <c r="E4133" i="8"/>
  <c r="E4132" i="8"/>
  <c r="E4131" i="8"/>
  <c r="E4130" i="8"/>
  <c r="E4129" i="8"/>
  <c r="E4128" i="8"/>
  <c r="E4127" i="8"/>
  <c r="E4126" i="8"/>
  <c r="E4125" i="8"/>
  <c r="E4124" i="8"/>
  <c r="E4123" i="8"/>
  <c r="E4122" i="8"/>
  <c r="E4121" i="8"/>
  <c r="E4120" i="8"/>
  <c r="E4119" i="8"/>
  <c r="E4118" i="8"/>
  <c r="E4117" i="8"/>
  <c r="E4116" i="8"/>
  <c r="E4115" i="8"/>
  <c r="E4114" i="8"/>
  <c r="E4113" i="8"/>
  <c r="E4112" i="8"/>
  <c r="E4111" i="8"/>
  <c r="E4110" i="8"/>
  <c r="E4109" i="8"/>
  <c r="E4108" i="8"/>
  <c r="E4107" i="8"/>
  <c r="E4106" i="8"/>
  <c r="E4105" i="8"/>
  <c r="E4104" i="8"/>
  <c r="E4103" i="8"/>
  <c r="E4102" i="8"/>
  <c r="E4101" i="8"/>
  <c r="E4100" i="8"/>
  <c r="E4099" i="8"/>
  <c r="E4098" i="8"/>
  <c r="E4097" i="8"/>
  <c r="E4096" i="8"/>
  <c r="E4095" i="8"/>
  <c r="E4094" i="8"/>
  <c r="E4093" i="8"/>
  <c r="E4092" i="8"/>
  <c r="E4091" i="8"/>
  <c r="E4090" i="8"/>
  <c r="E4089" i="8"/>
  <c r="E4088" i="8"/>
  <c r="E4087" i="8"/>
  <c r="E4086" i="8"/>
  <c r="E4085" i="8"/>
  <c r="E4084" i="8"/>
  <c r="E4083" i="8"/>
  <c r="E4082" i="8"/>
  <c r="E4081" i="8"/>
  <c r="E4080" i="8"/>
  <c r="E4079" i="8"/>
  <c r="E4078" i="8"/>
  <c r="E4077" i="8"/>
  <c r="E4076" i="8"/>
  <c r="E4075" i="8"/>
  <c r="E4074" i="8"/>
  <c r="E4073" i="8"/>
  <c r="E4072" i="8"/>
  <c r="E4071" i="8"/>
  <c r="E4070" i="8"/>
  <c r="E4069" i="8"/>
  <c r="E4068" i="8"/>
  <c r="E4067" i="8"/>
  <c r="E4066" i="8"/>
  <c r="E4065" i="8"/>
  <c r="E4064" i="8"/>
  <c r="E4063" i="8"/>
  <c r="E4062" i="8"/>
  <c r="E4061" i="8"/>
  <c r="E4060" i="8"/>
  <c r="E4059" i="8"/>
  <c r="E4058" i="8"/>
  <c r="E4057" i="8"/>
  <c r="E4056" i="8"/>
  <c r="E4055" i="8"/>
  <c r="E4054" i="8"/>
  <c r="E4053" i="8"/>
  <c r="E4052" i="8"/>
  <c r="E4051" i="8"/>
  <c r="E4050" i="8"/>
  <c r="E4049" i="8"/>
  <c r="E4048" i="8"/>
  <c r="E4047" i="8"/>
  <c r="E4046" i="8"/>
  <c r="E4045" i="8"/>
  <c r="E4044" i="8"/>
  <c r="E4043" i="8"/>
  <c r="E4042" i="8"/>
  <c r="E4041" i="8"/>
  <c r="E4040" i="8"/>
  <c r="E4039" i="8"/>
  <c r="E4038" i="8"/>
  <c r="E4037" i="8"/>
  <c r="E4036" i="8"/>
  <c r="E4035" i="8"/>
  <c r="E4034" i="8"/>
  <c r="E4033" i="8"/>
  <c r="E4032" i="8"/>
  <c r="E4031" i="8"/>
  <c r="E4030" i="8"/>
  <c r="E4029" i="8"/>
  <c r="E4028" i="8"/>
  <c r="E4027" i="8"/>
  <c r="E4026" i="8"/>
  <c r="E4025" i="8"/>
  <c r="E4024" i="8"/>
  <c r="E4023" i="8"/>
  <c r="E4022" i="8"/>
  <c r="E4021" i="8"/>
  <c r="E4020" i="8"/>
  <c r="E4019" i="8"/>
  <c r="E4018" i="8"/>
  <c r="E4017" i="8"/>
  <c r="E4016" i="8"/>
  <c r="E4015" i="8"/>
  <c r="E4014" i="8"/>
  <c r="E4013" i="8"/>
  <c r="E4012" i="8"/>
  <c r="E4011" i="8"/>
  <c r="E4010" i="8"/>
  <c r="E4009" i="8"/>
  <c r="E4008" i="8"/>
  <c r="E4007" i="8"/>
  <c r="E4006" i="8"/>
  <c r="E4005" i="8"/>
  <c r="E4004" i="8"/>
  <c r="E4003" i="8"/>
  <c r="E4002" i="8"/>
  <c r="E4001" i="8"/>
  <c r="E4000" i="8"/>
  <c r="E3999" i="8"/>
  <c r="E3998" i="8"/>
  <c r="E3997" i="8"/>
  <c r="E3996" i="8"/>
  <c r="E3995" i="8"/>
  <c r="E3994" i="8"/>
  <c r="E3993" i="8"/>
  <c r="E3992" i="8"/>
  <c r="E3991" i="8"/>
  <c r="E3990" i="8"/>
  <c r="E3989" i="8"/>
  <c r="E3988" i="8"/>
  <c r="E3987" i="8"/>
  <c r="E3986" i="8"/>
  <c r="E3985" i="8"/>
  <c r="E3984" i="8"/>
  <c r="E3983" i="8"/>
  <c r="E3982" i="8"/>
  <c r="E3981" i="8"/>
  <c r="E3980" i="8"/>
  <c r="E3979" i="8"/>
  <c r="E3978" i="8"/>
  <c r="E3977" i="8"/>
  <c r="E3976" i="8"/>
  <c r="E3975" i="8"/>
  <c r="E3974" i="8"/>
  <c r="E3973" i="8"/>
  <c r="E3972" i="8"/>
  <c r="E3971" i="8"/>
  <c r="E3970" i="8"/>
  <c r="E3969" i="8"/>
  <c r="E3968" i="8"/>
  <c r="E3967" i="8"/>
  <c r="E3966" i="8"/>
  <c r="E3965" i="8"/>
  <c r="E3964" i="8"/>
  <c r="E3963" i="8"/>
  <c r="E3962" i="8"/>
  <c r="E3961" i="8"/>
  <c r="E3960" i="8"/>
  <c r="E3959" i="8"/>
  <c r="E3958" i="8"/>
  <c r="E3957" i="8"/>
  <c r="E3956" i="8"/>
  <c r="E3955" i="8"/>
  <c r="E3954" i="8"/>
  <c r="E3953" i="8"/>
  <c r="E3952" i="8"/>
  <c r="E3951" i="8"/>
  <c r="E3950" i="8"/>
  <c r="E3949" i="8"/>
  <c r="E3948" i="8"/>
  <c r="E3947" i="8"/>
  <c r="E3946" i="8"/>
  <c r="E3945" i="8"/>
  <c r="E3944" i="8"/>
  <c r="E3943" i="8"/>
  <c r="E3942" i="8"/>
  <c r="E3941" i="8"/>
  <c r="E3940" i="8"/>
  <c r="E3939" i="8"/>
  <c r="E3938" i="8"/>
  <c r="E3937" i="8"/>
  <c r="E3936" i="8"/>
  <c r="E3935" i="8"/>
  <c r="E3934" i="8"/>
  <c r="E3933" i="8"/>
  <c r="E3932" i="8"/>
  <c r="E3931" i="8"/>
  <c r="E3930" i="8"/>
  <c r="E3929" i="8"/>
  <c r="E3928" i="8"/>
  <c r="E3927" i="8"/>
  <c r="E3926" i="8"/>
  <c r="E3925" i="8"/>
  <c r="E3924" i="8"/>
  <c r="E3923" i="8"/>
  <c r="E3922" i="8"/>
  <c r="E3921" i="8"/>
  <c r="E3920" i="8"/>
  <c r="E3919" i="8"/>
  <c r="E3918" i="8"/>
  <c r="E3917" i="8"/>
  <c r="E3916" i="8"/>
  <c r="E3915" i="8"/>
  <c r="E3914" i="8"/>
  <c r="E3913" i="8"/>
  <c r="E3912" i="8"/>
  <c r="E3911" i="8"/>
  <c r="E3910" i="8"/>
  <c r="E3909" i="8"/>
  <c r="E3908" i="8"/>
  <c r="E3907" i="8"/>
  <c r="E3906" i="8"/>
  <c r="E3905" i="8"/>
  <c r="E3904" i="8"/>
  <c r="E3903" i="8"/>
  <c r="E3902" i="8"/>
  <c r="E3901" i="8"/>
  <c r="E3900" i="8"/>
  <c r="E3899" i="8"/>
  <c r="E3898" i="8"/>
  <c r="E3897" i="8"/>
  <c r="E3896" i="8"/>
  <c r="E3895" i="8"/>
  <c r="E3894" i="8"/>
  <c r="E3893" i="8"/>
  <c r="E3892" i="8"/>
  <c r="E3891" i="8"/>
  <c r="E3890" i="8"/>
  <c r="E3889" i="8"/>
  <c r="E3888" i="8"/>
  <c r="E3887" i="8"/>
  <c r="E3886" i="8"/>
  <c r="E3885" i="8"/>
  <c r="E3884" i="8"/>
  <c r="E3883" i="8"/>
  <c r="E3882" i="8"/>
  <c r="E3881" i="8"/>
  <c r="E3880" i="8"/>
  <c r="E3879" i="8"/>
  <c r="E3878" i="8"/>
  <c r="E3877" i="8"/>
  <c r="E3876" i="8"/>
  <c r="E3875" i="8"/>
  <c r="E3874" i="8"/>
  <c r="E3873" i="8"/>
  <c r="E3872" i="8"/>
  <c r="E3871" i="8"/>
  <c r="E3870" i="8"/>
  <c r="E3869" i="8"/>
  <c r="E3868" i="8"/>
  <c r="E3867" i="8"/>
  <c r="E3866" i="8"/>
  <c r="E3865" i="8"/>
  <c r="E3864" i="8"/>
  <c r="E3863" i="8"/>
  <c r="E3862" i="8"/>
  <c r="E3861" i="8"/>
  <c r="E3860" i="8"/>
  <c r="E3859" i="8"/>
  <c r="E3858" i="8"/>
  <c r="E3857" i="8"/>
  <c r="E3856" i="8"/>
  <c r="E3855" i="8"/>
  <c r="E3854" i="8"/>
  <c r="E3853" i="8"/>
  <c r="E3852" i="8"/>
  <c r="E3851" i="8"/>
  <c r="E3850" i="8"/>
  <c r="E3849" i="8"/>
  <c r="E3848" i="8"/>
  <c r="E3847" i="8"/>
  <c r="E3846" i="8"/>
  <c r="E3845" i="8"/>
  <c r="E3844" i="8"/>
  <c r="E3843" i="8"/>
  <c r="E3842" i="8"/>
  <c r="E3841" i="8"/>
  <c r="E3840" i="8"/>
  <c r="E3839" i="8"/>
  <c r="E3838" i="8"/>
  <c r="E3837" i="8"/>
  <c r="E3836" i="8"/>
  <c r="E3835" i="8"/>
  <c r="E3834" i="8"/>
  <c r="E3833" i="8"/>
  <c r="E3832" i="8"/>
  <c r="E3831" i="8"/>
  <c r="E3830" i="8"/>
  <c r="E3829" i="8"/>
  <c r="E3828" i="8"/>
  <c r="E3827" i="8"/>
  <c r="E3826" i="8"/>
  <c r="E3825" i="8"/>
  <c r="E3824" i="8"/>
  <c r="E3823" i="8"/>
  <c r="E3822" i="8"/>
  <c r="E3821" i="8"/>
  <c r="E3820" i="8"/>
  <c r="E3819" i="8"/>
  <c r="E3818" i="8"/>
  <c r="E3817" i="8"/>
  <c r="E3816" i="8"/>
  <c r="E3815" i="8"/>
  <c r="E3814" i="8"/>
  <c r="E3813" i="8"/>
  <c r="E3812" i="8"/>
  <c r="E3811" i="8"/>
  <c r="E3810" i="8"/>
  <c r="E3809" i="8"/>
  <c r="E3808" i="8"/>
  <c r="E3807" i="8"/>
  <c r="E3806" i="8"/>
  <c r="E3805" i="8"/>
  <c r="E3804" i="8"/>
  <c r="E3803" i="8"/>
  <c r="E3802" i="8"/>
  <c r="E3801" i="8"/>
  <c r="E3800" i="8"/>
  <c r="E3799" i="8"/>
  <c r="E3798" i="8"/>
  <c r="E3797" i="8"/>
  <c r="E3796" i="8"/>
  <c r="E3795" i="8"/>
  <c r="E3794" i="8"/>
  <c r="E3793" i="8"/>
  <c r="E3792" i="8"/>
  <c r="E3791" i="8"/>
  <c r="E3790" i="8"/>
  <c r="E3789" i="8"/>
  <c r="E3788" i="8"/>
  <c r="E3787" i="8"/>
  <c r="E3786" i="8"/>
  <c r="E3785" i="8"/>
  <c r="E3784" i="8"/>
  <c r="E3783" i="8"/>
  <c r="E3782" i="8"/>
  <c r="E3781" i="8"/>
  <c r="E3780" i="8"/>
  <c r="E3779" i="8"/>
  <c r="E3778" i="8"/>
  <c r="E3777" i="8"/>
  <c r="E3776" i="8"/>
  <c r="E3775" i="8"/>
  <c r="E3774" i="8"/>
  <c r="E3773" i="8"/>
  <c r="E3772" i="8"/>
  <c r="E3771" i="8"/>
  <c r="E3770" i="8"/>
  <c r="E3769" i="8"/>
  <c r="E3768" i="8"/>
  <c r="E3767" i="8"/>
  <c r="E3766" i="8"/>
  <c r="E3765" i="8"/>
  <c r="E3764" i="8"/>
  <c r="E3763" i="8"/>
  <c r="E3762" i="8"/>
  <c r="E3761" i="8"/>
  <c r="E3760" i="8"/>
  <c r="E3759" i="8"/>
  <c r="E3758" i="8"/>
  <c r="E3757" i="8"/>
  <c r="E3756" i="8"/>
  <c r="E3755" i="8"/>
  <c r="E3754" i="8"/>
  <c r="E3753" i="8"/>
  <c r="E3752" i="8"/>
  <c r="E3751" i="8"/>
  <c r="E3750" i="8"/>
  <c r="E3749" i="8"/>
  <c r="E3748" i="8"/>
  <c r="E3747" i="8"/>
  <c r="E3746" i="8"/>
  <c r="E3745" i="8"/>
  <c r="E3744" i="8"/>
  <c r="E3743" i="8"/>
  <c r="E3742" i="8"/>
  <c r="E3741" i="8"/>
  <c r="E3740" i="8"/>
  <c r="E3739" i="8"/>
  <c r="E3738" i="8"/>
  <c r="E3737" i="8"/>
  <c r="E3736" i="8"/>
  <c r="E3735" i="8"/>
  <c r="E3734" i="8"/>
  <c r="E3733" i="8"/>
  <c r="E3732" i="8"/>
  <c r="E3731" i="8"/>
  <c r="E3730" i="8"/>
  <c r="E3729" i="8"/>
  <c r="E3728" i="8"/>
  <c r="E3727" i="8"/>
  <c r="E3726" i="8"/>
  <c r="E3725" i="8"/>
  <c r="E3724" i="8"/>
  <c r="E3723" i="8"/>
  <c r="E3722" i="8"/>
  <c r="E3721" i="8"/>
  <c r="E3720" i="8"/>
  <c r="E3719" i="8"/>
  <c r="E3718" i="8"/>
  <c r="E3717" i="8"/>
  <c r="E3716" i="8"/>
  <c r="E3715" i="8"/>
  <c r="E3714" i="8"/>
  <c r="E3713" i="8"/>
  <c r="E3712" i="8"/>
  <c r="E3711" i="8"/>
  <c r="E3710" i="8"/>
  <c r="E3709" i="8"/>
  <c r="E3708" i="8"/>
  <c r="E3707" i="8"/>
  <c r="E3706" i="8"/>
  <c r="E3705" i="8"/>
  <c r="E3704" i="8"/>
  <c r="E3703" i="8"/>
  <c r="E3702" i="8"/>
  <c r="E3701" i="8"/>
  <c r="E3700" i="8"/>
  <c r="E3699" i="8"/>
  <c r="E3698" i="8"/>
  <c r="E3697" i="8"/>
  <c r="E3696" i="8"/>
  <c r="E3695" i="8"/>
  <c r="E3694" i="8"/>
  <c r="E3693" i="8"/>
  <c r="E3692" i="8"/>
  <c r="E3691" i="8"/>
  <c r="E3690" i="8"/>
  <c r="E3689" i="8"/>
  <c r="E3688" i="8"/>
  <c r="E3687" i="8"/>
  <c r="E3686" i="8"/>
  <c r="E3685" i="8"/>
  <c r="E3684" i="8"/>
  <c r="E3683" i="8"/>
  <c r="E3682" i="8"/>
  <c r="E3681" i="8"/>
  <c r="E3680" i="8"/>
  <c r="E3679" i="8"/>
  <c r="E3678" i="8"/>
  <c r="E3677" i="8"/>
  <c r="E3676" i="8"/>
  <c r="E3675" i="8"/>
  <c r="E3674" i="8"/>
  <c r="E3673" i="8"/>
  <c r="E3672" i="8"/>
  <c r="E3671" i="8"/>
  <c r="E3670" i="8"/>
  <c r="E3669" i="8"/>
  <c r="E3668" i="8"/>
  <c r="E3667" i="8"/>
  <c r="E3666" i="8"/>
  <c r="E3665" i="8"/>
  <c r="E3664" i="8"/>
  <c r="E3663" i="8"/>
  <c r="E3662" i="8"/>
  <c r="E3661" i="8"/>
  <c r="E3660" i="8"/>
  <c r="E3659" i="8"/>
  <c r="E3658" i="8"/>
  <c r="E3657" i="8"/>
  <c r="E3656" i="8"/>
  <c r="E3655" i="8"/>
  <c r="E3654" i="8"/>
  <c r="E3653" i="8"/>
  <c r="E3652" i="8"/>
  <c r="E3651" i="8"/>
  <c r="E3650" i="8"/>
  <c r="E3649" i="8"/>
  <c r="E3648" i="8"/>
  <c r="E3647" i="8"/>
  <c r="E3646" i="8"/>
  <c r="E3645" i="8"/>
  <c r="E3644" i="8"/>
  <c r="E3643" i="8"/>
  <c r="E3642" i="8"/>
  <c r="E3641" i="8"/>
  <c r="E3640" i="8"/>
  <c r="E3639" i="8"/>
  <c r="E3638" i="8"/>
  <c r="E3637" i="8"/>
  <c r="E3636" i="8"/>
  <c r="E3635" i="8"/>
  <c r="E3634" i="8"/>
  <c r="E3633" i="8"/>
  <c r="E3632" i="8"/>
  <c r="E3631" i="8"/>
  <c r="E3630" i="8"/>
  <c r="E3629" i="8"/>
  <c r="E3628" i="8"/>
  <c r="E3627" i="8"/>
  <c r="E3626" i="8"/>
  <c r="E3625" i="8"/>
  <c r="E3624" i="8"/>
  <c r="E3623" i="8"/>
  <c r="E3622" i="8"/>
  <c r="E3621" i="8"/>
  <c r="E3620" i="8"/>
  <c r="E3619" i="8"/>
  <c r="E3618" i="8"/>
  <c r="E3617" i="8"/>
  <c r="E3616" i="8"/>
  <c r="E3615" i="8"/>
  <c r="E3614" i="8"/>
  <c r="E3613" i="8"/>
  <c r="E3612" i="8"/>
  <c r="E3611" i="8"/>
  <c r="E3610" i="8"/>
  <c r="E3609" i="8"/>
  <c r="E3608" i="8"/>
  <c r="E3607" i="8"/>
  <c r="E3606" i="8"/>
  <c r="E3605" i="8"/>
  <c r="E3604" i="8"/>
  <c r="E3603" i="8"/>
  <c r="E3602" i="8"/>
  <c r="E3601" i="8"/>
  <c r="E3600" i="8"/>
  <c r="E3599" i="8"/>
  <c r="E3598" i="8"/>
  <c r="E3597" i="8"/>
  <c r="E3596" i="8"/>
  <c r="E3595" i="8"/>
  <c r="E3594" i="8"/>
  <c r="E3593" i="8"/>
  <c r="E3592" i="8"/>
  <c r="E3591" i="8"/>
  <c r="E3590" i="8"/>
  <c r="E3589" i="8"/>
  <c r="E3588" i="8"/>
  <c r="E3587" i="8"/>
  <c r="E3586" i="8"/>
  <c r="E3585" i="8"/>
  <c r="E3584" i="8"/>
  <c r="E3583" i="8"/>
  <c r="E3582" i="8"/>
  <c r="E3581" i="8"/>
  <c r="E3580" i="8"/>
  <c r="E3579" i="8"/>
  <c r="E3578" i="8"/>
  <c r="E3577" i="8"/>
  <c r="E3576" i="8"/>
  <c r="E3575" i="8"/>
  <c r="E3574" i="8"/>
  <c r="E3573" i="8"/>
  <c r="E3572" i="8"/>
  <c r="E3571" i="8"/>
  <c r="E3570" i="8"/>
  <c r="E3569" i="8"/>
  <c r="E3568" i="8"/>
  <c r="E3567" i="8"/>
  <c r="E3566" i="8"/>
  <c r="E3565" i="8"/>
  <c r="E3564" i="8"/>
  <c r="E3563" i="8"/>
  <c r="E3562" i="8"/>
  <c r="E3561" i="8"/>
  <c r="E3560" i="8"/>
  <c r="E3559" i="8"/>
  <c r="E3558" i="8"/>
  <c r="E3557" i="8"/>
  <c r="E3556" i="8"/>
  <c r="E3555" i="8"/>
  <c r="E3554" i="8"/>
  <c r="E3553" i="8"/>
  <c r="E3552" i="8"/>
  <c r="E3551" i="8"/>
  <c r="E3550" i="8"/>
  <c r="E3549" i="8"/>
  <c r="E3548" i="8"/>
  <c r="E3547" i="8"/>
  <c r="E3546" i="8"/>
  <c r="E3545" i="8"/>
  <c r="E3544" i="8"/>
  <c r="E3543" i="8"/>
  <c r="E3542" i="8"/>
  <c r="E3541" i="8"/>
  <c r="E3540" i="8"/>
  <c r="E3539" i="8"/>
  <c r="E3538" i="8"/>
  <c r="E3537" i="8"/>
  <c r="E3536" i="8"/>
  <c r="E3535" i="8"/>
  <c r="E3534" i="8"/>
  <c r="E3533" i="8"/>
  <c r="E3532" i="8"/>
  <c r="E3531" i="8"/>
  <c r="E3530" i="8"/>
  <c r="E3529" i="8"/>
  <c r="E3528" i="8"/>
  <c r="E3527" i="8"/>
  <c r="E3526" i="8"/>
  <c r="E3525" i="8"/>
  <c r="E3524" i="8"/>
  <c r="E3523" i="8"/>
  <c r="E3522" i="8"/>
  <c r="E3521" i="8"/>
  <c r="E3520" i="8"/>
  <c r="E3519" i="8"/>
  <c r="E3518" i="8"/>
  <c r="E3517" i="8"/>
  <c r="E3516" i="8"/>
  <c r="E3515" i="8"/>
  <c r="E3514" i="8"/>
  <c r="E3513" i="8"/>
  <c r="E3512" i="8"/>
  <c r="E3511" i="8"/>
  <c r="E3510" i="8"/>
  <c r="E3509" i="8"/>
  <c r="E3508" i="8"/>
  <c r="E3507" i="8"/>
  <c r="E3506" i="8"/>
  <c r="E3505" i="8"/>
  <c r="E3504" i="8"/>
  <c r="E3503" i="8"/>
  <c r="E3502" i="8"/>
  <c r="E3501" i="8"/>
  <c r="E3500" i="8"/>
  <c r="E3499" i="8"/>
  <c r="E3498" i="8"/>
  <c r="E3497" i="8"/>
  <c r="E3496" i="8"/>
  <c r="E3495" i="8"/>
  <c r="E3494" i="8"/>
  <c r="E3493" i="8"/>
  <c r="E3492" i="8"/>
  <c r="E3491" i="8"/>
  <c r="E3490" i="8"/>
  <c r="E3489" i="8"/>
  <c r="E3488" i="8"/>
  <c r="E3487" i="8"/>
  <c r="E3486" i="8"/>
  <c r="E3485" i="8"/>
  <c r="E3484" i="8"/>
  <c r="E3483" i="8"/>
  <c r="E3482" i="8"/>
  <c r="E3481" i="8"/>
  <c r="E3480" i="8"/>
  <c r="E3479" i="8"/>
  <c r="E3478" i="8"/>
  <c r="E3477" i="8"/>
  <c r="E3476" i="8"/>
  <c r="E3475" i="8"/>
  <c r="E3474" i="8"/>
  <c r="E3473" i="8"/>
  <c r="E3472" i="8"/>
  <c r="E3471" i="8"/>
  <c r="E3470" i="8"/>
  <c r="E3469" i="8"/>
  <c r="E3468" i="8"/>
  <c r="E3467" i="8"/>
  <c r="E3466" i="8"/>
  <c r="E3465" i="8"/>
  <c r="E3464" i="8"/>
  <c r="E3463" i="8"/>
  <c r="E3462" i="8"/>
  <c r="E3461" i="8"/>
  <c r="E3460" i="8"/>
  <c r="E3459" i="8"/>
  <c r="E3458" i="8"/>
  <c r="E3457" i="8"/>
  <c r="E3456" i="8"/>
  <c r="E3455" i="8"/>
  <c r="E3454" i="8"/>
  <c r="E3453" i="8"/>
  <c r="E3452" i="8"/>
  <c r="E3451" i="8"/>
  <c r="E3450" i="8"/>
  <c r="E3449" i="8"/>
  <c r="E3448" i="8"/>
  <c r="E3447" i="8"/>
  <c r="E3446" i="8"/>
  <c r="E3445" i="8"/>
  <c r="E3444" i="8"/>
  <c r="E3443" i="8"/>
  <c r="E3442" i="8"/>
  <c r="E3441" i="8"/>
  <c r="E3440" i="8"/>
  <c r="E3439" i="8"/>
  <c r="E3438" i="8"/>
  <c r="E3437" i="8"/>
  <c r="E3436" i="8"/>
  <c r="E3435" i="8"/>
  <c r="E3434" i="8"/>
  <c r="E3433" i="8"/>
  <c r="E3432" i="8"/>
  <c r="E3431" i="8"/>
  <c r="E3430" i="8"/>
  <c r="E3429" i="8"/>
  <c r="E3428" i="8"/>
  <c r="E3427" i="8"/>
  <c r="E3426" i="8"/>
  <c r="E3425" i="8"/>
  <c r="E3424" i="8"/>
  <c r="E3423" i="8"/>
  <c r="E3422" i="8"/>
  <c r="E3421" i="8"/>
  <c r="E3420" i="8"/>
  <c r="E3419" i="8"/>
  <c r="E3418" i="8"/>
  <c r="E3417" i="8"/>
  <c r="E3416" i="8"/>
  <c r="E3415" i="8"/>
  <c r="E3414" i="8"/>
  <c r="E3413" i="8"/>
  <c r="E3412" i="8"/>
  <c r="E3411" i="8"/>
  <c r="E3410" i="8"/>
  <c r="E3409" i="8"/>
  <c r="E3408" i="8"/>
  <c r="E3407" i="8"/>
  <c r="E3406" i="8"/>
  <c r="E3405" i="8"/>
  <c r="E3404" i="8"/>
  <c r="E3403" i="8"/>
  <c r="E3402" i="8"/>
  <c r="E3401" i="8"/>
  <c r="E3400" i="8"/>
  <c r="E3399" i="8"/>
  <c r="E3398" i="8"/>
  <c r="E3397" i="8"/>
  <c r="E3396" i="8"/>
  <c r="E3395" i="8"/>
  <c r="E3394" i="8"/>
  <c r="E3393" i="8"/>
  <c r="E3392" i="8"/>
  <c r="E3391" i="8"/>
  <c r="E3390" i="8"/>
  <c r="E3389" i="8"/>
  <c r="E3388" i="8"/>
  <c r="E3387" i="8"/>
  <c r="E3386" i="8"/>
  <c r="E3385" i="8"/>
  <c r="E3384" i="8"/>
  <c r="E3383" i="8"/>
  <c r="E3382" i="8"/>
  <c r="E3381" i="8"/>
  <c r="E3380" i="8"/>
  <c r="E3379" i="8"/>
  <c r="E3378" i="8"/>
  <c r="E3377" i="8"/>
  <c r="E3376" i="8"/>
  <c r="E3375" i="8"/>
  <c r="E3374" i="8"/>
  <c r="E3373" i="8"/>
  <c r="E3372" i="8"/>
  <c r="E3371" i="8"/>
  <c r="E3370" i="8"/>
  <c r="E3369" i="8"/>
  <c r="E3368" i="8"/>
  <c r="E3367" i="8"/>
  <c r="E3366" i="8"/>
  <c r="E3365" i="8"/>
  <c r="E3364" i="8"/>
  <c r="E3363" i="8"/>
  <c r="E3362" i="8"/>
  <c r="E3361" i="8"/>
  <c r="E3360" i="8"/>
  <c r="E3359" i="8"/>
  <c r="E3358" i="8"/>
  <c r="E3357" i="8"/>
  <c r="E3356" i="8"/>
  <c r="E3355" i="8"/>
  <c r="E3354" i="8"/>
  <c r="E3353" i="8"/>
  <c r="E3352" i="8"/>
  <c r="E3351" i="8"/>
  <c r="E3350" i="8"/>
  <c r="E3349" i="8"/>
  <c r="E3348" i="8"/>
  <c r="E3347" i="8"/>
  <c r="E3346" i="8"/>
  <c r="E3345" i="8"/>
  <c r="E3344" i="8"/>
  <c r="E3343" i="8"/>
  <c r="E3342" i="8"/>
  <c r="E3341" i="8"/>
  <c r="E3340" i="8"/>
  <c r="E3339" i="8"/>
  <c r="E3338" i="8"/>
  <c r="E3337" i="8"/>
  <c r="E3336" i="8"/>
  <c r="E3335" i="8"/>
  <c r="E3334" i="8"/>
  <c r="E3333" i="8"/>
  <c r="E3332" i="8"/>
  <c r="E3331" i="8"/>
  <c r="E3330" i="8"/>
  <c r="E3329" i="8"/>
  <c r="E3328" i="8"/>
  <c r="E3327" i="8"/>
  <c r="E3326" i="8"/>
  <c r="E3325" i="8"/>
  <c r="E3324" i="8"/>
  <c r="E3323" i="8"/>
  <c r="E3322" i="8"/>
  <c r="E3321" i="8"/>
  <c r="E3320" i="8"/>
  <c r="E3319" i="8"/>
  <c r="E3318" i="8"/>
  <c r="E3317" i="8"/>
  <c r="E3316" i="8"/>
  <c r="E3315" i="8"/>
  <c r="E3314" i="8"/>
  <c r="E3313" i="8"/>
  <c r="E3312" i="8"/>
  <c r="E3311" i="8"/>
  <c r="E3310" i="8"/>
  <c r="E3309" i="8"/>
  <c r="E3308" i="8"/>
  <c r="E3307" i="8"/>
  <c r="E3306" i="8"/>
  <c r="E3305" i="8"/>
  <c r="E3304" i="8"/>
  <c r="E3303" i="8"/>
  <c r="E3302" i="8"/>
  <c r="E3301" i="8"/>
  <c r="E3300" i="8"/>
  <c r="E3299" i="8"/>
  <c r="E3298" i="8"/>
  <c r="E3297" i="8"/>
  <c r="E3296" i="8"/>
  <c r="E3295" i="8"/>
  <c r="E3294" i="8"/>
  <c r="E3293" i="8"/>
  <c r="E3292" i="8"/>
  <c r="E3291" i="8"/>
  <c r="E3290" i="8"/>
  <c r="E3289" i="8"/>
  <c r="E3288" i="8"/>
  <c r="E3287" i="8"/>
  <c r="E3286" i="8"/>
  <c r="E3285" i="8"/>
  <c r="E3284" i="8"/>
  <c r="E3283" i="8"/>
  <c r="E3282" i="8"/>
  <c r="E3281" i="8"/>
  <c r="E3280" i="8"/>
  <c r="E3279" i="8"/>
  <c r="E3278" i="8"/>
  <c r="E3277" i="8"/>
  <c r="E3276" i="8"/>
  <c r="E3275" i="8"/>
  <c r="E3274" i="8"/>
  <c r="E3273" i="8"/>
  <c r="E3272" i="8"/>
  <c r="E3271" i="8"/>
  <c r="E3270" i="8"/>
  <c r="E3269" i="8"/>
  <c r="E3268" i="8"/>
  <c r="E3267" i="8"/>
  <c r="E3266" i="8"/>
  <c r="E3265" i="8"/>
  <c r="E3264" i="8"/>
  <c r="E3263" i="8"/>
  <c r="E3262" i="8"/>
  <c r="E3261" i="8"/>
  <c r="E3260" i="8"/>
  <c r="E3259" i="8"/>
  <c r="E3258" i="8"/>
  <c r="E3257" i="8"/>
  <c r="E3256" i="8"/>
  <c r="E3255" i="8"/>
  <c r="E3254" i="8"/>
  <c r="E3253" i="8"/>
  <c r="E3252" i="8"/>
  <c r="E3251" i="8"/>
  <c r="E3250" i="8"/>
  <c r="E3249" i="8"/>
  <c r="E3248" i="8"/>
  <c r="E3247" i="8"/>
  <c r="E3246" i="8"/>
  <c r="E3245" i="8"/>
  <c r="E3244" i="8"/>
  <c r="E3243" i="8"/>
  <c r="E3242" i="8"/>
  <c r="E3241" i="8"/>
  <c r="E3240" i="8"/>
  <c r="E3239" i="8"/>
  <c r="E3238" i="8"/>
  <c r="E3237" i="8"/>
  <c r="E3236" i="8"/>
  <c r="E3235" i="8"/>
  <c r="E3234" i="8"/>
  <c r="E3233" i="8"/>
  <c r="E3232" i="8"/>
  <c r="E3231" i="8"/>
  <c r="E3230" i="8"/>
  <c r="E3229" i="8"/>
  <c r="E3228" i="8"/>
  <c r="E3227" i="8"/>
  <c r="E3226" i="8"/>
  <c r="E3225" i="8"/>
  <c r="E3224" i="8"/>
  <c r="E3223" i="8"/>
  <c r="E3222" i="8"/>
  <c r="E3221" i="8"/>
  <c r="E3220" i="8"/>
  <c r="E3219" i="8"/>
  <c r="E3218" i="8"/>
  <c r="E3217" i="8"/>
  <c r="E3216" i="8"/>
  <c r="E3215" i="8"/>
  <c r="E3214" i="8"/>
  <c r="E3213" i="8"/>
  <c r="E3212" i="8"/>
  <c r="E3211" i="8"/>
  <c r="E3210" i="8"/>
  <c r="E3209" i="8"/>
  <c r="E3208" i="8"/>
  <c r="E3207" i="8"/>
  <c r="E3206" i="8"/>
  <c r="E3205" i="8"/>
  <c r="E3204" i="8"/>
  <c r="E3203" i="8"/>
  <c r="E3202" i="8"/>
  <c r="E3201" i="8"/>
  <c r="E3200" i="8"/>
  <c r="E3199" i="8"/>
  <c r="E3198" i="8"/>
  <c r="E3197" i="8"/>
  <c r="E3196" i="8"/>
  <c r="E3195" i="8"/>
  <c r="E3194" i="8"/>
  <c r="E3193" i="8"/>
  <c r="E3192" i="8"/>
  <c r="E3191" i="8"/>
  <c r="E3190" i="8"/>
  <c r="E3189" i="8"/>
  <c r="E3188" i="8"/>
  <c r="E3187" i="8"/>
  <c r="E3186" i="8"/>
  <c r="E3185" i="8"/>
  <c r="E3184" i="8"/>
  <c r="E3183" i="8"/>
  <c r="E3182" i="8"/>
  <c r="E3181" i="8"/>
  <c r="E3180" i="8"/>
  <c r="E3179" i="8"/>
  <c r="E3178" i="8"/>
  <c r="E3177" i="8"/>
  <c r="E3176" i="8"/>
  <c r="E3175" i="8"/>
  <c r="E3174" i="8"/>
  <c r="E3173" i="8"/>
  <c r="E3172" i="8"/>
  <c r="E3171" i="8"/>
  <c r="E3170" i="8"/>
  <c r="E3169" i="8"/>
  <c r="E3168" i="8"/>
  <c r="E3167" i="8"/>
  <c r="E3166" i="8"/>
  <c r="E3165" i="8"/>
  <c r="E3164" i="8"/>
  <c r="E3163" i="8"/>
  <c r="E3162" i="8"/>
  <c r="E3161" i="8"/>
  <c r="E3160" i="8"/>
  <c r="E3159" i="8"/>
  <c r="E3158" i="8"/>
  <c r="E3157" i="8"/>
  <c r="E3156" i="8"/>
  <c r="E3155" i="8"/>
  <c r="E3154" i="8"/>
  <c r="E3153" i="8"/>
  <c r="E3152" i="8"/>
  <c r="E3151" i="8"/>
  <c r="E3150" i="8"/>
  <c r="E3149" i="8"/>
  <c r="E3148" i="8"/>
  <c r="E3147" i="8"/>
  <c r="E3146" i="8"/>
  <c r="E3145" i="8"/>
  <c r="E3144" i="8"/>
  <c r="E3143" i="8"/>
  <c r="E3142" i="8"/>
  <c r="E3141" i="8"/>
  <c r="E3140" i="8"/>
  <c r="E3139" i="8"/>
  <c r="E3138" i="8"/>
  <c r="E3137" i="8"/>
  <c r="E3136" i="8"/>
  <c r="E3135" i="8"/>
  <c r="E3134" i="8"/>
  <c r="E3133" i="8"/>
  <c r="E3132" i="8"/>
  <c r="E3131" i="8"/>
  <c r="E3130" i="8"/>
  <c r="E3129" i="8"/>
  <c r="E3128" i="8"/>
  <c r="E3127" i="8"/>
  <c r="E3126" i="8"/>
  <c r="E3125" i="8"/>
  <c r="E3124" i="8"/>
  <c r="E3123" i="8"/>
  <c r="E3122" i="8"/>
  <c r="E3121" i="8"/>
  <c r="E3120" i="8"/>
  <c r="E3119" i="8"/>
  <c r="E3118" i="8"/>
  <c r="E3117" i="8"/>
  <c r="E3116" i="8"/>
  <c r="E3115" i="8"/>
  <c r="E3114" i="8"/>
  <c r="E3113" i="8"/>
  <c r="E3112" i="8"/>
  <c r="E3111" i="8"/>
  <c r="E3110" i="8"/>
  <c r="E3109" i="8"/>
  <c r="E3108" i="8"/>
  <c r="E3107" i="8"/>
  <c r="E3106" i="8"/>
  <c r="E3105" i="8"/>
  <c r="E3104" i="8"/>
  <c r="E3103" i="8"/>
  <c r="E3102" i="8"/>
  <c r="E3101" i="8"/>
  <c r="E3100" i="8"/>
  <c r="E3099" i="8"/>
  <c r="E3098" i="8"/>
  <c r="E3097" i="8"/>
  <c r="E3096" i="8"/>
  <c r="E3095" i="8"/>
  <c r="E3094" i="8"/>
  <c r="E3093" i="8"/>
  <c r="E3092" i="8"/>
  <c r="E3091" i="8"/>
  <c r="E3090" i="8"/>
  <c r="E3089" i="8"/>
  <c r="E3088" i="8"/>
  <c r="E3087" i="8"/>
  <c r="E3086" i="8"/>
  <c r="E3085" i="8"/>
  <c r="E3084" i="8"/>
  <c r="E3083" i="8"/>
  <c r="E3082" i="8"/>
  <c r="E3081" i="8"/>
  <c r="E3080" i="8"/>
  <c r="E3079" i="8"/>
  <c r="E3078" i="8"/>
  <c r="E3077" i="8"/>
  <c r="E3076" i="8"/>
  <c r="E3075" i="8"/>
  <c r="E3074" i="8"/>
  <c r="E3073" i="8"/>
  <c r="E3072" i="8"/>
  <c r="E3071" i="8"/>
  <c r="E3070" i="8"/>
  <c r="E3069" i="8"/>
  <c r="E3068" i="8"/>
  <c r="E3067" i="8"/>
  <c r="E3066" i="8"/>
  <c r="E3065" i="8"/>
  <c r="E3064" i="8"/>
  <c r="E3063" i="8"/>
  <c r="E3062" i="8"/>
  <c r="E3061" i="8"/>
  <c r="E3060" i="8"/>
  <c r="E3059" i="8"/>
  <c r="E3058" i="8"/>
  <c r="E3057" i="8"/>
  <c r="E3056" i="8"/>
  <c r="E3055" i="8"/>
  <c r="E3054" i="8"/>
  <c r="E3053" i="8"/>
  <c r="E3052" i="8"/>
  <c r="E3051" i="8"/>
  <c r="E3050" i="8"/>
  <c r="E3049" i="8"/>
  <c r="E3048" i="8"/>
  <c r="E3047" i="8"/>
  <c r="E3046" i="8"/>
  <c r="E3045" i="8"/>
  <c r="E3044" i="8"/>
  <c r="E3043" i="8"/>
  <c r="E3042" i="8"/>
  <c r="E3041" i="8"/>
  <c r="E3040" i="8"/>
  <c r="E3039" i="8"/>
  <c r="E3038" i="8"/>
  <c r="E3037" i="8"/>
  <c r="E3036" i="8"/>
  <c r="E3035" i="8"/>
  <c r="E3034" i="8"/>
  <c r="E3033" i="8"/>
  <c r="E3032" i="8"/>
  <c r="E3031" i="8"/>
  <c r="E3030" i="8"/>
  <c r="E3029" i="8"/>
  <c r="E3028" i="8"/>
  <c r="E3027" i="8"/>
  <c r="E3026" i="8"/>
  <c r="E3025" i="8"/>
  <c r="E3024" i="8"/>
  <c r="E3023" i="8"/>
  <c r="E3022" i="8"/>
  <c r="E3021" i="8"/>
  <c r="E3020" i="8"/>
  <c r="E3019" i="8"/>
  <c r="E3018" i="8"/>
  <c r="E3017" i="8"/>
  <c r="E3016" i="8"/>
  <c r="E3015" i="8"/>
  <c r="E3014" i="8"/>
  <c r="E3013" i="8"/>
  <c r="E3012" i="8"/>
  <c r="E3011" i="8"/>
  <c r="E3010" i="8"/>
  <c r="E3009" i="8"/>
  <c r="E3008" i="8"/>
  <c r="E3007" i="8"/>
  <c r="E3006" i="8"/>
  <c r="E3005" i="8"/>
  <c r="E3004" i="8"/>
  <c r="E3003" i="8"/>
  <c r="E3002" i="8"/>
  <c r="E3001" i="8"/>
  <c r="E3000" i="8"/>
  <c r="E2999" i="8"/>
  <c r="E2998" i="8"/>
  <c r="E2997" i="8"/>
  <c r="E2996" i="8"/>
  <c r="E2995" i="8"/>
  <c r="E2994" i="8"/>
  <c r="E2993" i="8"/>
  <c r="E2992" i="8"/>
  <c r="E2991" i="8"/>
  <c r="E2990" i="8"/>
  <c r="E2989" i="8"/>
  <c r="E2988" i="8"/>
  <c r="E2987" i="8"/>
  <c r="E2986" i="8"/>
  <c r="E2985" i="8"/>
  <c r="E2984" i="8"/>
  <c r="E2983" i="8"/>
  <c r="E2982" i="8"/>
  <c r="E2981" i="8"/>
  <c r="E2980" i="8"/>
  <c r="E2979" i="8"/>
  <c r="E2978" i="8"/>
  <c r="E2977" i="8"/>
  <c r="E2976" i="8"/>
  <c r="E2975" i="8"/>
  <c r="E2974" i="8"/>
  <c r="E2973" i="8"/>
  <c r="E2972" i="8"/>
  <c r="E2971" i="8"/>
  <c r="E2970" i="8"/>
  <c r="E2969" i="8"/>
  <c r="E2968" i="8"/>
  <c r="E2967" i="8"/>
  <c r="E2966" i="8"/>
  <c r="E2965" i="8"/>
  <c r="E2964" i="8"/>
  <c r="E2963" i="8"/>
  <c r="E2962" i="8"/>
  <c r="E2961" i="8"/>
  <c r="E2960" i="8"/>
  <c r="E2959" i="8"/>
  <c r="E2958" i="8"/>
  <c r="E2957" i="8"/>
  <c r="E2956" i="8"/>
  <c r="E2955" i="8"/>
  <c r="E2954" i="8"/>
  <c r="E2953" i="8"/>
  <c r="E2952" i="8"/>
  <c r="E2951" i="8"/>
  <c r="E2950" i="8"/>
  <c r="E2949" i="8"/>
  <c r="E2948" i="8"/>
  <c r="E2947" i="8"/>
  <c r="E2946" i="8"/>
  <c r="E2945" i="8"/>
  <c r="E2944" i="8"/>
  <c r="E2943" i="8"/>
  <c r="E2942" i="8"/>
  <c r="E2941" i="8"/>
  <c r="E2940" i="8"/>
  <c r="E2939" i="8"/>
  <c r="E2938" i="8"/>
  <c r="E2937" i="8"/>
  <c r="E2936" i="8"/>
  <c r="E2935" i="8"/>
  <c r="E2934" i="8"/>
  <c r="E2933" i="8"/>
  <c r="E2932" i="8"/>
  <c r="E2931" i="8"/>
  <c r="E2930" i="8"/>
  <c r="E2929" i="8"/>
  <c r="E2928" i="8"/>
  <c r="E2927" i="8"/>
  <c r="E2926" i="8"/>
  <c r="E2925" i="8"/>
  <c r="E2924" i="8"/>
  <c r="E2923" i="8"/>
  <c r="E2922" i="8"/>
  <c r="E2921" i="8"/>
  <c r="E2920" i="8"/>
  <c r="E2919" i="8"/>
  <c r="E2918" i="8"/>
  <c r="E2917" i="8"/>
  <c r="E2916" i="8"/>
  <c r="E2915" i="8"/>
  <c r="E2914" i="8"/>
  <c r="E2913" i="8"/>
  <c r="E2912" i="8"/>
  <c r="E2911" i="8"/>
  <c r="E2910" i="8"/>
  <c r="E2909" i="8"/>
  <c r="E2908" i="8"/>
  <c r="E2907" i="8"/>
  <c r="E2906" i="8"/>
  <c r="E2905" i="8"/>
  <c r="E2904" i="8"/>
  <c r="E2903" i="8"/>
  <c r="E2902" i="8"/>
  <c r="E2901" i="8"/>
  <c r="E2900" i="8"/>
  <c r="E2899" i="8"/>
  <c r="E2898" i="8"/>
  <c r="E2897" i="8"/>
  <c r="E2896" i="8"/>
  <c r="E2895" i="8"/>
  <c r="E2894" i="8"/>
  <c r="E2893" i="8"/>
  <c r="E2892" i="8"/>
  <c r="E2891" i="8"/>
  <c r="E2890" i="8"/>
  <c r="E2889" i="8"/>
  <c r="E2888" i="8"/>
  <c r="E2887" i="8"/>
  <c r="E2886" i="8"/>
  <c r="E2885" i="8"/>
  <c r="E2884" i="8"/>
  <c r="E2883" i="8"/>
  <c r="E2882" i="8"/>
  <c r="E2881" i="8"/>
  <c r="E2880" i="8"/>
  <c r="E2879" i="8"/>
  <c r="E2878" i="8"/>
  <c r="E2877" i="8"/>
  <c r="E2876" i="8"/>
  <c r="E2875" i="8"/>
  <c r="E2874" i="8"/>
  <c r="E2873" i="8"/>
  <c r="E2872" i="8"/>
  <c r="E2871" i="8"/>
  <c r="E2870" i="8"/>
  <c r="E2869" i="8"/>
  <c r="E2868" i="8"/>
  <c r="E2867" i="8"/>
  <c r="E2866" i="8"/>
  <c r="E2865" i="8"/>
  <c r="E2864" i="8"/>
  <c r="E2863" i="8"/>
  <c r="E2862" i="8"/>
  <c r="E2861" i="8"/>
  <c r="E2860" i="8"/>
  <c r="E2859" i="8"/>
  <c r="E2858" i="8"/>
  <c r="E2857" i="8"/>
  <c r="E2856" i="8"/>
  <c r="E2855" i="8"/>
  <c r="E2854" i="8"/>
  <c r="E2853" i="8"/>
  <c r="E2852" i="8"/>
  <c r="E2851" i="8"/>
  <c r="E2850" i="8"/>
  <c r="E2849" i="8"/>
  <c r="E2848" i="8"/>
  <c r="E2847" i="8"/>
  <c r="E2846" i="8"/>
  <c r="E2845" i="8"/>
  <c r="E2844" i="8"/>
  <c r="E2843" i="8"/>
  <c r="E2842" i="8"/>
  <c r="E2841" i="8"/>
  <c r="E2840" i="8"/>
  <c r="E2839" i="8"/>
  <c r="E2838" i="8"/>
  <c r="E2837" i="8"/>
  <c r="E2836" i="8"/>
  <c r="E2835" i="8"/>
  <c r="E2834" i="8"/>
  <c r="E2833" i="8"/>
  <c r="E2832" i="8"/>
  <c r="E2831" i="8"/>
  <c r="E2830" i="8"/>
  <c r="E2829" i="8"/>
  <c r="E2828" i="8"/>
  <c r="E2827" i="8"/>
  <c r="E2826" i="8"/>
  <c r="E2825" i="8"/>
  <c r="E2824" i="8"/>
  <c r="E2823" i="8"/>
  <c r="E2822" i="8"/>
  <c r="E2821" i="8"/>
  <c r="E2820" i="8"/>
  <c r="E2819" i="8"/>
  <c r="E2818" i="8"/>
  <c r="E2817" i="8"/>
  <c r="E2816" i="8"/>
  <c r="E2815" i="8"/>
  <c r="E2814" i="8"/>
  <c r="E2813" i="8"/>
  <c r="E2812" i="8"/>
  <c r="E2811" i="8"/>
  <c r="E2810" i="8"/>
  <c r="E2809" i="8"/>
  <c r="E2808" i="8"/>
  <c r="E2807" i="8"/>
  <c r="E2806" i="8"/>
  <c r="E2805" i="8"/>
  <c r="E2804" i="8"/>
  <c r="E2803" i="8"/>
  <c r="E2802" i="8"/>
  <c r="E2801" i="8"/>
  <c r="E2800" i="8"/>
  <c r="E2799" i="8"/>
  <c r="E2798" i="8"/>
  <c r="E2797" i="8"/>
  <c r="E2796" i="8"/>
  <c r="E2795" i="8"/>
  <c r="E2794" i="8"/>
  <c r="E2793" i="8"/>
  <c r="E2792" i="8"/>
  <c r="E2791" i="8"/>
  <c r="E2790" i="8"/>
  <c r="E2789" i="8"/>
  <c r="E2788" i="8"/>
  <c r="E2787" i="8"/>
  <c r="E2786" i="8"/>
  <c r="E2785" i="8"/>
  <c r="E2784" i="8"/>
  <c r="E2783" i="8"/>
  <c r="E2782" i="8"/>
  <c r="E2781" i="8"/>
  <c r="E2780" i="8"/>
  <c r="E2779" i="8"/>
  <c r="E2778" i="8"/>
  <c r="E2777" i="8"/>
  <c r="E2776" i="8"/>
  <c r="E2775" i="8"/>
  <c r="E2774" i="8"/>
  <c r="E2773" i="8"/>
  <c r="E2772" i="8"/>
  <c r="E2771" i="8"/>
  <c r="E2770" i="8"/>
  <c r="E2769" i="8"/>
  <c r="E2768" i="8"/>
  <c r="E2767" i="8"/>
  <c r="E2766" i="8"/>
  <c r="E2765" i="8"/>
  <c r="E2764" i="8"/>
  <c r="E2763" i="8"/>
  <c r="E2762" i="8"/>
  <c r="E2761" i="8"/>
  <c r="E2760" i="8"/>
  <c r="E2759" i="8"/>
  <c r="E2758" i="8"/>
  <c r="E2757" i="8"/>
  <c r="E2756" i="8"/>
  <c r="E2755" i="8"/>
  <c r="E2754" i="8"/>
  <c r="E2753" i="8"/>
  <c r="E2752" i="8"/>
  <c r="E2751" i="8"/>
  <c r="E2750" i="8"/>
  <c r="E2749" i="8"/>
  <c r="E2748" i="8"/>
  <c r="E2747" i="8"/>
  <c r="E2746" i="8"/>
  <c r="E2745" i="8"/>
  <c r="E2744" i="8"/>
  <c r="E2743" i="8"/>
  <c r="E2742" i="8"/>
  <c r="E2741" i="8"/>
  <c r="E2740" i="8"/>
  <c r="E2739" i="8"/>
  <c r="E2738" i="8"/>
  <c r="E2737" i="8"/>
  <c r="E2736" i="8"/>
  <c r="E2735" i="8"/>
  <c r="E2734" i="8"/>
  <c r="E2733" i="8"/>
  <c r="E2732" i="8"/>
  <c r="E2731" i="8"/>
  <c r="E2730" i="8"/>
  <c r="E2729" i="8"/>
  <c r="E2728" i="8"/>
  <c r="E2727" i="8"/>
  <c r="E2726" i="8"/>
  <c r="E2725" i="8"/>
  <c r="E2724" i="8"/>
  <c r="E2723" i="8"/>
  <c r="E2722" i="8"/>
  <c r="E2721" i="8"/>
  <c r="E2720" i="8"/>
  <c r="E2719" i="8"/>
  <c r="E2718" i="8"/>
  <c r="E2717" i="8"/>
  <c r="E2716" i="8"/>
  <c r="E2715" i="8"/>
  <c r="E2714" i="8"/>
  <c r="E2713" i="8"/>
  <c r="E2712" i="8"/>
  <c r="E2711" i="8"/>
  <c r="E2710" i="8"/>
  <c r="E2709" i="8"/>
  <c r="E2708" i="8"/>
  <c r="E2707" i="8"/>
  <c r="E2706" i="8"/>
  <c r="E2705" i="8"/>
  <c r="E2704" i="8"/>
  <c r="E2703" i="8"/>
  <c r="E2702" i="8"/>
  <c r="E2701" i="8"/>
  <c r="E2700" i="8"/>
  <c r="E2699" i="8"/>
  <c r="E2698" i="8"/>
  <c r="E2697" i="8"/>
  <c r="E2696" i="8"/>
  <c r="E2695" i="8"/>
  <c r="E2694" i="8"/>
  <c r="E2693" i="8"/>
  <c r="E2692" i="8"/>
  <c r="E2691" i="8"/>
  <c r="E2690" i="8"/>
  <c r="E2689" i="8"/>
  <c r="E2688" i="8"/>
  <c r="E2687" i="8"/>
  <c r="E2686" i="8"/>
  <c r="E2685" i="8"/>
  <c r="E2684" i="8"/>
  <c r="E2683" i="8"/>
  <c r="E2682" i="8"/>
  <c r="E2681" i="8"/>
  <c r="E2680" i="8"/>
  <c r="E2679" i="8"/>
  <c r="E2678" i="8"/>
  <c r="E2677" i="8"/>
  <c r="E2676" i="8"/>
  <c r="E2675" i="8"/>
  <c r="E2674" i="8"/>
  <c r="E2673" i="8"/>
  <c r="E2672" i="8"/>
  <c r="E2671" i="8"/>
  <c r="E2670" i="8"/>
  <c r="E2669" i="8"/>
  <c r="E2668" i="8"/>
  <c r="E2667" i="8"/>
  <c r="E2666" i="8"/>
  <c r="E2665" i="8"/>
  <c r="E2664" i="8"/>
  <c r="E2663" i="8"/>
  <c r="E2662" i="8"/>
  <c r="E2661" i="8"/>
  <c r="E2660" i="8"/>
  <c r="E2659" i="8"/>
  <c r="E2658" i="8"/>
  <c r="E2657" i="8"/>
  <c r="E2656" i="8"/>
  <c r="E2655" i="8"/>
  <c r="E2654" i="8"/>
  <c r="E2653" i="8"/>
  <c r="E2652" i="8"/>
  <c r="E2651" i="8"/>
  <c r="E2650" i="8"/>
  <c r="E2649" i="8"/>
  <c r="E2648" i="8"/>
  <c r="E2647" i="8"/>
  <c r="E2646" i="8"/>
  <c r="E2645" i="8"/>
  <c r="E2644" i="8"/>
  <c r="E2643" i="8"/>
  <c r="E2642" i="8"/>
  <c r="E2641" i="8"/>
  <c r="E2640" i="8"/>
  <c r="E2639" i="8"/>
  <c r="E2638" i="8"/>
  <c r="E2637" i="8"/>
  <c r="E2636" i="8"/>
  <c r="E2635" i="8"/>
  <c r="E2634" i="8"/>
  <c r="E2633" i="8"/>
  <c r="E2632" i="8"/>
  <c r="E2631" i="8"/>
  <c r="E2630" i="8"/>
  <c r="E2629" i="8"/>
  <c r="E2628" i="8"/>
  <c r="E2627" i="8"/>
  <c r="E2626" i="8"/>
  <c r="E2625" i="8"/>
  <c r="E2624" i="8"/>
  <c r="E2623" i="8"/>
  <c r="E2622" i="8"/>
  <c r="E2621" i="8"/>
  <c r="E2620" i="8"/>
  <c r="E2619" i="8"/>
  <c r="E2618" i="8"/>
  <c r="E2617" i="8"/>
  <c r="E2616" i="8"/>
  <c r="E2615" i="8"/>
  <c r="E2614" i="8"/>
  <c r="E2613" i="8"/>
  <c r="E2612" i="8"/>
  <c r="E2611" i="8"/>
  <c r="E2610" i="8"/>
  <c r="E2609" i="8"/>
  <c r="E2608" i="8"/>
  <c r="E2607" i="8"/>
  <c r="E2606" i="8"/>
  <c r="E2605" i="8"/>
  <c r="E2604" i="8"/>
  <c r="E2603" i="8"/>
  <c r="E2602" i="8"/>
  <c r="E2601" i="8"/>
  <c r="E2600" i="8"/>
  <c r="E2599" i="8"/>
  <c r="E2598" i="8"/>
  <c r="E2597" i="8"/>
  <c r="E2596" i="8"/>
  <c r="E2595" i="8"/>
  <c r="E2594" i="8"/>
  <c r="E2593" i="8"/>
  <c r="E2592" i="8"/>
  <c r="E2591" i="8"/>
  <c r="E2590" i="8"/>
  <c r="E2589" i="8"/>
  <c r="E2588" i="8"/>
  <c r="E2587" i="8"/>
  <c r="E2586" i="8"/>
  <c r="E2585" i="8"/>
  <c r="E2584" i="8"/>
  <c r="E2583" i="8"/>
  <c r="E2582" i="8"/>
  <c r="E2581" i="8"/>
  <c r="E2580" i="8"/>
  <c r="E2579" i="8"/>
  <c r="E2578" i="8"/>
  <c r="E2577" i="8"/>
  <c r="E2576" i="8"/>
  <c r="E2575" i="8"/>
  <c r="E2574" i="8"/>
  <c r="E2573" i="8"/>
  <c r="E2572" i="8"/>
  <c r="E2571" i="8"/>
  <c r="E2570" i="8"/>
  <c r="E2569" i="8"/>
  <c r="E2568" i="8"/>
  <c r="E2567" i="8"/>
  <c r="E2566" i="8"/>
  <c r="E2565" i="8"/>
  <c r="E2564" i="8"/>
  <c r="E2563" i="8"/>
  <c r="E2562" i="8"/>
  <c r="E2561" i="8"/>
  <c r="E2560" i="8"/>
  <c r="E2559" i="8"/>
  <c r="E2558" i="8"/>
  <c r="E2557" i="8"/>
  <c r="E2556" i="8"/>
  <c r="E2555" i="8"/>
  <c r="E2554" i="8"/>
  <c r="E2553" i="8"/>
  <c r="E2552" i="8"/>
  <c r="E2551" i="8"/>
  <c r="E2550" i="8"/>
  <c r="E2549" i="8"/>
  <c r="E2548" i="8"/>
  <c r="E2547" i="8"/>
  <c r="E2546" i="8"/>
  <c r="E2545" i="8"/>
  <c r="E2544" i="8"/>
  <c r="E2543" i="8"/>
  <c r="E2542" i="8"/>
  <c r="E2541" i="8"/>
  <c r="E2540" i="8"/>
  <c r="E2539" i="8"/>
  <c r="E2538" i="8"/>
  <c r="E2537" i="8"/>
  <c r="E2536" i="8"/>
  <c r="E2535" i="8"/>
  <c r="E2534" i="8"/>
  <c r="E2533" i="8"/>
  <c r="E2532" i="8"/>
  <c r="E2531" i="8"/>
  <c r="E2530" i="8"/>
  <c r="E2529" i="8"/>
  <c r="E2528" i="8"/>
  <c r="E2527" i="8"/>
  <c r="E2526" i="8"/>
  <c r="E2525" i="8"/>
  <c r="E2524" i="8"/>
  <c r="E2523" i="8"/>
  <c r="E2522" i="8"/>
  <c r="E2521" i="8"/>
  <c r="E2520" i="8"/>
  <c r="E2519" i="8"/>
  <c r="E2518" i="8"/>
  <c r="E2517" i="8"/>
  <c r="E2516" i="8"/>
  <c r="E2515" i="8"/>
  <c r="E2514" i="8"/>
  <c r="E2513" i="8"/>
  <c r="E2512" i="8"/>
  <c r="E2511" i="8"/>
  <c r="E2510" i="8"/>
  <c r="E2509" i="8"/>
  <c r="E2508" i="8"/>
  <c r="E2507" i="8"/>
  <c r="E2506" i="8"/>
  <c r="E2505" i="8"/>
  <c r="E2504" i="8"/>
  <c r="E2503" i="8"/>
  <c r="E2502" i="8"/>
  <c r="E2501" i="8"/>
  <c r="E2500" i="8"/>
  <c r="E2499" i="8"/>
  <c r="E2498" i="8"/>
  <c r="E2497" i="8"/>
  <c r="E2496" i="8"/>
  <c r="E2495" i="8"/>
  <c r="E2494" i="8"/>
  <c r="E2493" i="8"/>
  <c r="E2492" i="8"/>
  <c r="E2491" i="8"/>
  <c r="E2490" i="8"/>
  <c r="E2489" i="8"/>
  <c r="E2488" i="8"/>
  <c r="E2487" i="8"/>
  <c r="E2486" i="8"/>
  <c r="E2485" i="8"/>
  <c r="E2484" i="8"/>
  <c r="E2483" i="8"/>
  <c r="E2482" i="8"/>
  <c r="E2481" i="8"/>
  <c r="E2480" i="8"/>
  <c r="E2479" i="8"/>
  <c r="E2478" i="8"/>
  <c r="E2477" i="8"/>
  <c r="E2476" i="8"/>
  <c r="E2475" i="8"/>
  <c r="E2474" i="8"/>
  <c r="E2473" i="8"/>
  <c r="E2472" i="8"/>
  <c r="E2471" i="8"/>
  <c r="E2470" i="8"/>
  <c r="E2469" i="8"/>
  <c r="E2468" i="8"/>
  <c r="E2467" i="8"/>
  <c r="E2466" i="8"/>
  <c r="E2465" i="8"/>
  <c r="E2464" i="8"/>
  <c r="E2463" i="8"/>
  <c r="E2462" i="8"/>
  <c r="E2461" i="8"/>
  <c r="E2460" i="8"/>
  <c r="E2459" i="8"/>
  <c r="E2458" i="8"/>
  <c r="E2457" i="8"/>
  <c r="E2456" i="8"/>
  <c r="E2455" i="8"/>
  <c r="E2454" i="8"/>
  <c r="E2453" i="8"/>
  <c r="E2452" i="8"/>
  <c r="E2451" i="8"/>
  <c r="E2450" i="8"/>
  <c r="E2449" i="8"/>
  <c r="E2448" i="8"/>
  <c r="E2447" i="8"/>
  <c r="E2446" i="8"/>
  <c r="E2445" i="8"/>
  <c r="E2444" i="8"/>
  <c r="E2443" i="8"/>
  <c r="E2442" i="8"/>
  <c r="E2441" i="8"/>
  <c r="E2440" i="8"/>
  <c r="E2439" i="8"/>
  <c r="E2438" i="8"/>
  <c r="E2437" i="8"/>
  <c r="E2436" i="8"/>
  <c r="E2435" i="8"/>
  <c r="E2434" i="8"/>
  <c r="E2433" i="8"/>
  <c r="E2432" i="8"/>
  <c r="E2431" i="8"/>
  <c r="E2430" i="8"/>
  <c r="E2429" i="8"/>
  <c r="E2428" i="8"/>
  <c r="E2427" i="8"/>
  <c r="E2426" i="8"/>
  <c r="E2425" i="8"/>
  <c r="E2424" i="8"/>
  <c r="E2423" i="8"/>
  <c r="E2422" i="8"/>
  <c r="E2421" i="8"/>
  <c r="E2420" i="8"/>
  <c r="E2419" i="8"/>
  <c r="E2418" i="8"/>
  <c r="E2417" i="8"/>
  <c r="E2416" i="8"/>
  <c r="E2415" i="8"/>
  <c r="E2414" i="8"/>
  <c r="E2413" i="8"/>
  <c r="E2412" i="8"/>
  <c r="E2411" i="8"/>
  <c r="E2410" i="8"/>
  <c r="E2409" i="8"/>
  <c r="E2408" i="8"/>
  <c r="E2407" i="8"/>
  <c r="E2406" i="8"/>
  <c r="E2405" i="8"/>
  <c r="E2404" i="8"/>
  <c r="E2403" i="8"/>
  <c r="E2402" i="8"/>
  <c r="E2401" i="8"/>
  <c r="E2400" i="8"/>
  <c r="E2399" i="8"/>
  <c r="E2398" i="8"/>
  <c r="E2397" i="8"/>
  <c r="E2396" i="8"/>
  <c r="E2395" i="8"/>
  <c r="E2394" i="8"/>
  <c r="E2393" i="8"/>
  <c r="E2392" i="8"/>
  <c r="E2391" i="8"/>
  <c r="E2390" i="8"/>
  <c r="E2389" i="8"/>
  <c r="E2388" i="8"/>
  <c r="E2387" i="8"/>
  <c r="E2386" i="8"/>
  <c r="E2385" i="8"/>
  <c r="E2384" i="8"/>
  <c r="E2383" i="8"/>
  <c r="E2382" i="8"/>
  <c r="E2381" i="8"/>
  <c r="E2380" i="8"/>
  <c r="E2379" i="8"/>
  <c r="E2378" i="8"/>
  <c r="E2377" i="8"/>
  <c r="E2376" i="8"/>
  <c r="E2375" i="8"/>
  <c r="E2374" i="8"/>
  <c r="E2373" i="8"/>
  <c r="E2372" i="8"/>
  <c r="E2371" i="8"/>
  <c r="E2370" i="8"/>
  <c r="E2369" i="8"/>
  <c r="E2368" i="8"/>
  <c r="E2367" i="8"/>
  <c r="E2366" i="8"/>
  <c r="E2365" i="8"/>
  <c r="E2364" i="8"/>
  <c r="E2363" i="8"/>
  <c r="E2362" i="8"/>
  <c r="E2361" i="8"/>
  <c r="E2360" i="8"/>
  <c r="E2359" i="8"/>
  <c r="E2358" i="8"/>
  <c r="E2357" i="8"/>
  <c r="E2356" i="8"/>
  <c r="E2355" i="8"/>
  <c r="E2354" i="8"/>
  <c r="E2353" i="8"/>
  <c r="E2352" i="8"/>
  <c r="E2351" i="8"/>
  <c r="E2350" i="8"/>
  <c r="E2349" i="8"/>
  <c r="E2348" i="8"/>
  <c r="E2347" i="8"/>
  <c r="E2346" i="8"/>
  <c r="E2345" i="8"/>
  <c r="E2344" i="8"/>
  <c r="E2343" i="8"/>
  <c r="E2342" i="8"/>
  <c r="E2341" i="8"/>
  <c r="E2340" i="8"/>
  <c r="E2339" i="8"/>
  <c r="E2338" i="8"/>
  <c r="E2337" i="8"/>
  <c r="E2336" i="8"/>
  <c r="E2335" i="8"/>
  <c r="E2334" i="8"/>
  <c r="E2333" i="8"/>
  <c r="E2332" i="8"/>
  <c r="E2331" i="8"/>
  <c r="E2330" i="8"/>
  <c r="E2329" i="8"/>
  <c r="E2328" i="8"/>
  <c r="E2327" i="8"/>
  <c r="E2326" i="8"/>
  <c r="E2325" i="8"/>
  <c r="E2324" i="8"/>
  <c r="E2323" i="8"/>
  <c r="E2322" i="8"/>
  <c r="E2321" i="8"/>
  <c r="E2320" i="8"/>
  <c r="E2319" i="8"/>
  <c r="E2318" i="8"/>
  <c r="E2317" i="8"/>
  <c r="E2316" i="8"/>
  <c r="E2315" i="8"/>
  <c r="E2314" i="8"/>
  <c r="E2313" i="8"/>
  <c r="E2312" i="8"/>
  <c r="E2311" i="8"/>
  <c r="E2310" i="8"/>
  <c r="E2309" i="8"/>
  <c r="E2308" i="8"/>
  <c r="E2307" i="8"/>
  <c r="E2306" i="8"/>
  <c r="E2305" i="8"/>
  <c r="E2304" i="8"/>
  <c r="E2303" i="8"/>
  <c r="E2302" i="8"/>
  <c r="E2301" i="8"/>
  <c r="E2300" i="8"/>
  <c r="E2299" i="8"/>
  <c r="E2298" i="8"/>
  <c r="E2297" i="8"/>
  <c r="E2296" i="8"/>
  <c r="E2295" i="8"/>
  <c r="E2294" i="8"/>
  <c r="E2293" i="8"/>
  <c r="E2292" i="8"/>
  <c r="E2291" i="8"/>
  <c r="E2290" i="8"/>
  <c r="E2289" i="8"/>
  <c r="E2288" i="8"/>
  <c r="E2287" i="8"/>
  <c r="E2286" i="8"/>
  <c r="E2285" i="8"/>
  <c r="E2284" i="8"/>
  <c r="E2283" i="8"/>
  <c r="E2282" i="8"/>
  <c r="E2281" i="8"/>
  <c r="E2280" i="8"/>
  <c r="E2279" i="8"/>
  <c r="E2278" i="8"/>
  <c r="E2277" i="8"/>
  <c r="E2276" i="8"/>
  <c r="E2275" i="8"/>
  <c r="E2274" i="8"/>
  <c r="E2273" i="8"/>
  <c r="E2272" i="8"/>
  <c r="E2271" i="8"/>
  <c r="E2270" i="8"/>
  <c r="E2269" i="8"/>
  <c r="E2268" i="8"/>
  <c r="E2267" i="8"/>
  <c r="E2266" i="8"/>
  <c r="E2265" i="8"/>
  <c r="E2264" i="8"/>
  <c r="E2263" i="8"/>
  <c r="E2262" i="8"/>
  <c r="E2261" i="8"/>
  <c r="E2260" i="8"/>
  <c r="E2259" i="8"/>
  <c r="E2258" i="8"/>
  <c r="E2257" i="8"/>
  <c r="E2256" i="8"/>
  <c r="E2255" i="8"/>
  <c r="E2254" i="8"/>
  <c r="E2253" i="8"/>
  <c r="E2252" i="8"/>
  <c r="E2251" i="8"/>
  <c r="E2250" i="8"/>
  <c r="E2249" i="8"/>
  <c r="E2248" i="8"/>
  <c r="E2247" i="8"/>
  <c r="E2246" i="8"/>
  <c r="E2245" i="8"/>
  <c r="E2244" i="8"/>
  <c r="E2243" i="8"/>
  <c r="E2242" i="8"/>
  <c r="E2241" i="8"/>
  <c r="E2240" i="8"/>
  <c r="E2239" i="8"/>
  <c r="E2238" i="8"/>
  <c r="E2237" i="8"/>
  <c r="E2236" i="8"/>
  <c r="E2235" i="8"/>
  <c r="E2234" i="8"/>
  <c r="E2233" i="8"/>
  <c r="E2232" i="8"/>
  <c r="E2231" i="8"/>
  <c r="E2230" i="8"/>
  <c r="E2229" i="8"/>
  <c r="E2228" i="8"/>
  <c r="E2227" i="8"/>
  <c r="E2226" i="8"/>
  <c r="E2225" i="8"/>
  <c r="E2224" i="8"/>
  <c r="E2223" i="8"/>
  <c r="E2222" i="8"/>
  <c r="E2221" i="8"/>
  <c r="E2220" i="8"/>
  <c r="E2219" i="8"/>
  <c r="E2218" i="8"/>
  <c r="E2217" i="8"/>
  <c r="E2216" i="8"/>
  <c r="E2215" i="8"/>
  <c r="E2214" i="8"/>
  <c r="E2213" i="8"/>
  <c r="E2212" i="8"/>
  <c r="E2211" i="8"/>
  <c r="E2210" i="8"/>
  <c r="E2209" i="8"/>
  <c r="E2208" i="8"/>
  <c r="E2207" i="8"/>
  <c r="E2206" i="8"/>
  <c r="E2205" i="8"/>
  <c r="E2204" i="8"/>
  <c r="E2203" i="8"/>
  <c r="E2202" i="8"/>
  <c r="E2201" i="8"/>
  <c r="E2200" i="8"/>
  <c r="E2199" i="8"/>
  <c r="E2198" i="8"/>
  <c r="E2197" i="8"/>
  <c r="E2196" i="8"/>
  <c r="E2195" i="8"/>
  <c r="E2194" i="8"/>
  <c r="E2193" i="8"/>
  <c r="E2192" i="8"/>
  <c r="E2191" i="8"/>
  <c r="E2190" i="8"/>
  <c r="E2189" i="8"/>
  <c r="E2188" i="8"/>
  <c r="E2187" i="8"/>
  <c r="E2186" i="8"/>
  <c r="E2185" i="8"/>
  <c r="E2184" i="8"/>
  <c r="E2183" i="8"/>
  <c r="E2182" i="8"/>
  <c r="E2181" i="8"/>
  <c r="E2180" i="8"/>
  <c r="E2179" i="8"/>
  <c r="E2178" i="8"/>
  <c r="E2177" i="8"/>
  <c r="E2176" i="8"/>
  <c r="E2175" i="8"/>
  <c r="E2174" i="8"/>
  <c r="E2173" i="8"/>
  <c r="E2172" i="8"/>
  <c r="E2171" i="8"/>
  <c r="E2170" i="8"/>
  <c r="E2169" i="8"/>
  <c r="E2168" i="8"/>
  <c r="E2167" i="8"/>
  <c r="E2166" i="8"/>
  <c r="E2165" i="8"/>
  <c r="E2164" i="8"/>
  <c r="E2163" i="8"/>
  <c r="E2162" i="8"/>
  <c r="E2161" i="8"/>
  <c r="E2160" i="8"/>
  <c r="E2159" i="8"/>
  <c r="E2158" i="8"/>
  <c r="E2157" i="8"/>
  <c r="E2156" i="8"/>
  <c r="E2155" i="8"/>
  <c r="E2154" i="8"/>
  <c r="E2153" i="8"/>
  <c r="E2152" i="8"/>
  <c r="E2151" i="8"/>
  <c r="E2150" i="8"/>
  <c r="E2149" i="8"/>
  <c r="E2148" i="8"/>
  <c r="E2147" i="8"/>
  <c r="E2146" i="8"/>
  <c r="E2145" i="8"/>
  <c r="E2144" i="8"/>
  <c r="E2143" i="8"/>
  <c r="E2142" i="8"/>
  <c r="E2141" i="8"/>
  <c r="E2140" i="8"/>
  <c r="E2139" i="8"/>
  <c r="E2138" i="8"/>
  <c r="E2137" i="8"/>
  <c r="E2136" i="8"/>
  <c r="E2135" i="8"/>
  <c r="E2134" i="8"/>
  <c r="E2133" i="8"/>
  <c r="E2132" i="8"/>
  <c r="E2131" i="8"/>
  <c r="E2130" i="8"/>
  <c r="E2129" i="8"/>
  <c r="E2128" i="8"/>
  <c r="E2127" i="8"/>
  <c r="E2126" i="8"/>
  <c r="E2125" i="8"/>
  <c r="E2124" i="8"/>
  <c r="E2123" i="8"/>
  <c r="E2122" i="8"/>
  <c r="E2121" i="8"/>
  <c r="E2120" i="8"/>
  <c r="E2119" i="8"/>
  <c r="E2118" i="8"/>
  <c r="E2117" i="8"/>
  <c r="E2116" i="8"/>
  <c r="E2115" i="8"/>
  <c r="E2114" i="8"/>
  <c r="E2113" i="8"/>
  <c r="E2112" i="8"/>
  <c r="E2111" i="8"/>
  <c r="E2110" i="8"/>
  <c r="E2109" i="8"/>
  <c r="E2108" i="8"/>
  <c r="E2107" i="8"/>
  <c r="E2106" i="8"/>
  <c r="E2105" i="8"/>
  <c r="E2104" i="8"/>
  <c r="E2103" i="8"/>
  <c r="E2102" i="8"/>
  <c r="E2101" i="8"/>
  <c r="E2100" i="8"/>
  <c r="E2099" i="8"/>
  <c r="E2098" i="8"/>
  <c r="E2097" i="8"/>
  <c r="E2096" i="8"/>
  <c r="E2095" i="8"/>
  <c r="E2094" i="8"/>
  <c r="E2093" i="8"/>
  <c r="E2092" i="8"/>
  <c r="E2091" i="8"/>
  <c r="E2090" i="8"/>
  <c r="E2089" i="8"/>
  <c r="E2088" i="8"/>
  <c r="E2087" i="8"/>
  <c r="E2086" i="8"/>
  <c r="E2085" i="8"/>
  <c r="E2084" i="8"/>
  <c r="E2083" i="8"/>
  <c r="E2082" i="8"/>
  <c r="E2081" i="8"/>
  <c r="E2080" i="8"/>
  <c r="E2079" i="8"/>
  <c r="E2078" i="8"/>
  <c r="E2077" i="8"/>
  <c r="E2076" i="8"/>
  <c r="E2075" i="8"/>
  <c r="E2074" i="8"/>
  <c r="E2073" i="8"/>
  <c r="E2072" i="8"/>
  <c r="E2071" i="8"/>
  <c r="E2070" i="8"/>
  <c r="E2069" i="8"/>
  <c r="E2068" i="8"/>
  <c r="E2067" i="8"/>
  <c r="E2066" i="8"/>
  <c r="E2065" i="8"/>
  <c r="E2064" i="8"/>
  <c r="E2063" i="8"/>
  <c r="E2062" i="8"/>
  <c r="E2061" i="8"/>
  <c r="E2060" i="8"/>
  <c r="E2059" i="8"/>
  <c r="E2058" i="8"/>
  <c r="E2057" i="8"/>
  <c r="E2056" i="8"/>
  <c r="E2055" i="8"/>
  <c r="E2054" i="8"/>
  <c r="E2053" i="8"/>
  <c r="E2052" i="8"/>
  <c r="E2051" i="8"/>
  <c r="E2050" i="8"/>
  <c r="E2049" i="8"/>
  <c r="E2048" i="8"/>
  <c r="E2047" i="8"/>
  <c r="E2046" i="8"/>
  <c r="E2045" i="8"/>
  <c r="E2044" i="8"/>
  <c r="E2043" i="8"/>
  <c r="E2042" i="8"/>
  <c r="E2041" i="8"/>
  <c r="E2040" i="8"/>
  <c r="E2039" i="8"/>
  <c r="E2038" i="8"/>
  <c r="E2037" i="8"/>
  <c r="E2036" i="8"/>
  <c r="E2035" i="8"/>
  <c r="E2034" i="8"/>
  <c r="E2033" i="8"/>
  <c r="E2032" i="8"/>
  <c r="E2031" i="8"/>
  <c r="E2030" i="8"/>
  <c r="E2029" i="8"/>
  <c r="E2028" i="8"/>
  <c r="E2027" i="8"/>
  <c r="E2026" i="8"/>
  <c r="E2025" i="8"/>
  <c r="E2024" i="8"/>
  <c r="E2023" i="8"/>
  <c r="E2022" i="8"/>
  <c r="E2021" i="8"/>
  <c r="E2020" i="8"/>
  <c r="E2019" i="8"/>
  <c r="E2018" i="8"/>
  <c r="E2017" i="8"/>
  <c r="E2016" i="8"/>
  <c r="E2015" i="8"/>
  <c r="E2014" i="8"/>
  <c r="E2013" i="8"/>
  <c r="E2012" i="8"/>
  <c r="E2011" i="8"/>
  <c r="E2010" i="8"/>
  <c r="E2009" i="8"/>
  <c r="E2008" i="8"/>
  <c r="E2007" i="8"/>
  <c r="E2006" i="8"/>
  <c r="E2005" i="8"/>
  <c r="E2004" i="8"/>
  <c r="E2003" i="8"/>
  <c r="E2002" i="8"/>
  <c r="E2001" i="8"/>
  <c r="E2000" i="8"/>
  <c r="E1999" i="8"/>
  <c r="E1998" i="8"/>
  <c r="E1997" i="8"/>
  <c r="E1996" i="8"/>
  <c r="E1995" i="8"/>
  <c r="E1994" i="8"/>
  <c r="E1993" i="8"/>
  <c r="E1992" i="8"/>
  <c r="E1991" i="8"/>
  <c r="E1990" i="8"/>
  <c r="E1989" i="8"/>
  <c r="E1988" i="8"/>
  <c r="E1987" i="8"/>
  <c r="E1986" i="8"/>
  <c r="E1985" i="8"/>
  <c r="E1984" i="8"/>
  <c r="E1983" i="8"/>
  <c r="E1982" i="8"/>
  <c r="E1981" i="8"/>
  <c r="E1980" i="8"/>
  <c r="E1979" i="8"/>
  <c r="E1978" i="8"/>
  <c r="E1977" i="8"/>
  <c r="E1976" i="8"/>
  <c r="E1975" i="8"/>
  <c r="E1974" i="8"/>
  <c r="E1973" i="8"/>
  <c r="E1972" i="8"/>
  <c r="E1971" i="8"/>
  <c r="E1970" i="8"/>
  <c r="E1969" i="8"/>
  <c r="E1968" i="8"/>
  <c r="E1967" i="8"/>
  <c r="E1966" i="8"/>
  <c r="E1965" i="8"/>
  <c r="E1964" i="8"/>
  <c r="E1963" i="8"/>
  <c r="E1962" i="8"/>
  <c r="E1961" i="8"/>
  <c r="E1960" i="8"/>
  <c r="E1959" i="8"/>
  <c r="E1958" i="8"/>
  <c r="E1957" i="8"/>
  <c r="E1956" i="8"/>
  <c r="E1955" i="8"/>
  <c r="E1954" i="8"/>
  <c r="E1953" i="8"/>
  <c r="E1952" i="8"/>
  <c r="E1951" i="8"/>
  <c r="E1950" i="8"/>
  <c r="E1949" i="8"/>
  <c r="E1948" i="8"/>
  <c r="E1947" i="8"/>
  <c r="E1946" i="8"/>
  <c r="E1945" i="8"/>
  <c r="E1944" i="8"/>
  <c r="E1943" i="8"/>
  <c r="E1942" i="8"/>
  <c r="E1941" i="8"/>
  <c r="E1940" i="8"/>
  <c r="E1939" i="8"/>
  <c r="E1938" i="8"/>
  <c r="E1937" i="8"/>
  <c r="E1936" i="8"/>
  <c r="E1935" i="8"/>
  <c r="E1934" i="8"/>
  <c r="E1933" i="8"/>
  <c r="E1932" i="8"/>
  <c r="E1931" i="8"/>
  <c r="E1930" i="8"/>
  <c r="E1929" i="8"/>
  <c r="E1928" i="8"/>
  <c r="E1927" i="8"/>
  <c r="E1926" i="8"/>
  <c r="E1925" i="8"/>
  <c r="E1924" i="8"/>
  <c r="E1923" i="8"/>
  <c r="E1922" i="8"/>
  <c r="E1921" i="8"/>
  <c r="E1920" i="8"/>
  <c r="E1919" i="8"/>
  <c r="E1918" i="8"/>
  <c r="E1917" i="8"/>
  <c r="E1916" i="8"/>
  <c r="E1915" i="8"/>
  <c r="E1914" i="8"/>
  <c r="E1913" i="8"/>
  <c r="E1912" i="8"/>
  <c r="E1911" i="8"/>
  <c r="E1910" i="8"/>
  <c r="E1909" i="8"/>
  <c r="E1908" i="8"/>
  <c r="E1907" i="8"/>
  <c r="E1906" i="8"/>
  <c r="E1905" i="8"/>
  <c r="E1904" i="8"/>
  <c r="E1903" i="8"/>
  <c r="E1902" i="8"/>
  <c r="E1901" i="8"/>
  <c r="E1900" i="8"/>
  <c r="E1899" i="8"/>
  <c r="E1898" i="8"/>
  <c r="E1897" i="8"/>
  <c r="E1896" i="8"/>
  <c r="E1895" i="8"/>
  <c r="E1894" i="8"/>
  <c r="E1893" i="8"/>
  <c r="E1892" i="8"/>
  <c r="E1891" i="8"/>
  <c r="E1890" i="8"/>
  <c r="E1889" i="8"/>
  <c r="E1888" i="8"/>
  <c r="E1887" i="8"/>
  <c r="E1886" i="8"/>
  <c r="E1885" i="8"/>
  <c r="E1884" i="8"/>
  <c r="E1883" i="8"/>
  <c r="E1882" i="8"/>
  <c r="E1881" i="8"/>
  <c r="E1880" i="8"/>
  <c r="E1879" i="8"/>
  <c r="E1878" i="8"/>
  <c r="E1877" i="8"/>
  <c r="E1876" i="8"/>
  <c r="E1875" i="8"/>
  <c r="E1874" i="8"/>
  <c r="E1873" i="8"/>
  <c r="E1872" i="8"/>
  <c r="E1871" i="8"/>
  <c r="E1870" i="8"/>
  <c r="E1869" i="8"/>
  <c r="E1868" i="8"/>
  <c r="E1867" i="8"/>
  <c r="E1866" i="8"/>
  <c r="E1865" i="8"/>
  <c r="E1864" i="8"/>
  <c r="E1863" i="8"/>
  <c r="E1862" i="8"/>
  <c r="E1861" i="8"/>
  <c r="E1860" i="8"/>
  <c r="E1859" i="8"/>
  <c r="E1858" i="8"/>
  <c r="E1857" i="8"/>
  <c r="E1856" i="8"/>
  <c r="E1855" i="8"/>
  <c r="E1854" i="8"/>
  <c r="E1853" i="8"/>
  <c r="E1852" i="8"/>
  <c r="E1851" i="8"/>
  <c r="E1850" i="8"/>
  <c r="E1849" i="8"/>
  <c r="E1848" i="8"/>
  <c r="E1847" i="8"/>
  <c r="E1846" i="8"/>
  <c r="E1845" i="8"/>
  <c r="E1844" i="8"/>
  <c r="E1843" i="8"/>
  <c r="E1842" i="8"/>
  <c r="E1841" i="8"/>
  <c r="E1840" i="8"/>
  <c r="E1839" i="8"/>
  <c r="E1838" i="8"/>
  <c r="E1837" i="8"/>
  <c r="E1836" i="8"/>
  <c r="E1835" i="8"/>
  <c r="E1834" i="8"/>
  <c r="E1833" i="8"/>
  <c r="E1832" i="8"/>
  <c r="E1831" i="8"/>
  <c r="E1830" i="8"/>
  <c r="E1829" i="8"/>
  <c r="E1828" i="8"/>
  <c r="E1827" i="8"/>
  <c r="E1826" i="8"/>
  <c r="E1825" i="8"/>
  <c r="E1824" i="8"/>
  <c r="E1823" i="8"/>
  <c r="E1822" i="8"/>
  <c r="E1821" i="8"/>
  <c r="E1820" i="8"/>
  <c r="E1819" i="8"/>
  <c r="E1818" i="8"/>
  <c r="E1817" i="8"/>
  <c r="E1816" i="8"/>
  <c r="E1815" i="8"/>
  <c r="E1814" i="8"/>
  <c r="E1813" i="8"/>
  <c r="E1812" i="8"/>
  <c r="E1811" i="8"/>
  <c r="E1810" i="8"/>
  <c r="E1809" i="8"/>
  <c r="E1808" i="8"/>
  <c r="E1807" i="8"/>
  <c r="E1806" i="8"/>
  <c r="E1805" i="8"/>
  <c r="E1804" i="8"/>
  <c r="E1803" i="8"/>
  <c r="E1802" i="8"/>
  <c r="E1801" i="8"/>
  <c r="E1800" i="8"/>
  <c r="E1799" i="8"/>
  <c r="E1798" i="8"/>
  <c r="E1797" i="8"/>
  <c r="E1796" i="8"/>
  <c r="E1795" i="8"/>
  <c r="E1794" i="8"/>
  <c r="E1793" i="8"/>
  <c r="E1792" i="8"/>
  <c r="E1791" i="8"/>
  <c r="E1790" i="8"/>
  <c r="E1789" i="8"/>
  <c r="E1788" i="8"/>
  <c r="E1787" i="8"/>
  <c r="E1786" i="8"/>
  <c r="E1785" i="8"/>
  <c r="E1784" i="8"/>
  <c r="E1783" i="8"/>
  <c r="E1782" i="8"/>
  <c r="E1781" i="8"/>
  <c r="E1780" i="8"/>
  <c r="E1779" i="8"/>
  <c r="E1778" i="8"/>
  <c r="E1777" i="8"/>
  <c r="E1776" i="8"/>
  <c r="E1775" i="8"/>
  <c r="E1774" i="8"/>
  <c r="E1773" i="8"/>
  <c r="E1772" i="8"/>
  <c r="E1771" i="8"/>
  <c r="E1770" i="8"/>
  <c r="E1769" i="8"/>
  <c r="E1768" i="8"/>
  <c r="E1767" i="8"/>
  <c r="E1766" i="8"/>
  <c r="E1765" i="8"/>
  <c r="E1764" i="8"/>
  <c r="E1763" i="8"/>
  <c r="E1762" i="8"/>
  <c r="E1761" i="8"/>
  <c r="E1760" i="8"/>
  <c r="E1759" i="8"/>
  <c r="E1758" i="8"/>
  <c r="E1757" i="8"/>
  <c r="E1756" i="8"/>
  <c r="E1755" i="8"/>
  <c r="E1754" i="8"/>
  <c r="E1753" i="8"/>
  <c r="E1752" i="8"/>
  <c r="E1751" i="8"/>
  <c r="E1750" i="8"/>
  <c r="E1749" i="8"/>
  <c r="E1748" i="8"/>
  <c r="E1747" i="8"/>
  <c r="E1746" i="8"/>
  <c r="E1745" i="8"/>
  <c r="E1744" i="8"/>
  <c r="E1743" i="8"/>
  <c r="E1742" i="8"/>
  <c r="E1741" i="8"/>
  <c r="E1740" i="8"/>
  <c r="E1739" i="8"/>
  <c r="E1738" i="8"/>
  <c r="E1737" i="8"/>
  <c r="E1736" i="8"/>
  <c r="E1735" i="8"/>
  <c r="E1734" i="8"/>
  <c r="E1733" i="8"/>
  <c r="E1732" i="8"/>
  <c r="E1731" i="8"/>
  <c r="E1730" i="8"/>
  <c r="E1729" i="8"/>
  <c r="E1728" i="8"/>
  <c r="E1727" i="8"/>
  <c r="E1726" i="8"/>
  <c r="E1725" i="8"/>
  <c r="E1724" i="8"/>
  <c r="E1723" i="8"/>
  <c r="E1722" i="8"/>
  <c r="E1721" i="8"/>
  <c r="E1720" i="8"/>
  <c r="E1719" i="8"/>
  <c r="E1718" i="8"/>
  <c r="E1717" i="8"/>
  <c r="E1716" i="8"/>
  <c r="E1715" i="8"/>
  <c r="E1714" i="8"/>
  <c r="E1713" i="8"/>
  <c r="E1712" i="8"/>
  <c r="E1711" i="8"/>
  <c r="E1710" i="8"/>
  <c r="E1709" i="8"/>
  <c r="E1708" i="8"/>
  <c r="E1707" i="8"/>
  <c r="E1706" i="8"/>
  <c r="E1705" i="8"/>
  <c r="E1704" i="8"/>
  <c r="E1703" i="8"/>
  <c r="E1702" i="8"/>
  <c r="E1701" i="8"/>
  <c r="E1700" i="8"/>
  <c r="E1699" i="8"/>
  <c r="E1698" i="8"/>
  <c r="E1697" i="8"/>
  <c r="E1696" i="8"/>
  <c r="E1695" i="8"/>
  <c r="E1694" i="8"/>
  <c r="E1693" i="8"/>
  <c r="E1692" i="8"/>
  <c r="E1691" i="8"/>
  <c r="E1690" i="8"/>
  <c r="E1689" i="8"/>
  <c r="E1688" i="8"/>
  <c r="E1687" i="8"/>
  <c r="E1686" i="8"/>
  <c r="E1685" i="8"/>
  <c r="E1684" i="8"/>
  <c r="E1683" i="8"/>
  <c r="E1682" i="8"/>
  <c r="E1681" i="8"/>
  <c r="E1680" i="8"/>
  <c r="E1679" i="8"/>
  <c r="E1678" i="8"/>
  <c r="E1677" i="8"/>
  <c r="E1676" i="8"/>
  <c r="E1675" i="8"/>
  <c r="E1674" i="8"/>
  <c r="E1673" i="8"/>
  <c r="E1672" i="8"/>
  <c r="E1671" i="8"/>
  <c r="E1670" i="8"/>
  <c r="E1669" i="8"/>
  <c r="E1668" i="8"/>
  <c r="E1667" i="8"/>
  <c r="E1666" i="8"/>
  <c r="E1665" i="8"/>
  <c r="E1664" i="8"/>
  <c r="E1663" i="8"/>
  <c r="E1662" i="8"/>
  <c r="E1661" i="8"/>
  <c r="E1660" i="8"/>
  <c r="E1659" i="8"/>
  <c r="E1658" i="8"/>
  <c r="E1657" i="8"/>
  <c r="E1656" i="8"/>
  <c r="E1655" i="8"/>
  <c r="E1654" i="8"/>
  <c r="E1653" i="8"/>
  <c r="E1652" i="8"/>
  <c r="E1651" i="8"/>
  <c r="E1650" i="8"/>
  <c r="E1649" i="8"/>
  <c r="E1648" i="8"/>
  <c r="E1647" i="8"/>
  <c r="E1646" i="8"/>
  <c r="E1645" i="8"/>
  <c r="E1644" i="8"/>
  <c r="E1643" i="8"/>
  <c r="E1642" i="8"/>
  <c r="E1641" i="8"/>
  <c r="E1640" i="8"/>
  <c r="E1639" i="8"/>
  <c r="E1638" i="8"/>
  <c r="E1637" i="8"/>
  <c r="E1636" i="8"/>
  <c r="E1635" i="8"/>
  <c r="E1634" i="8"/>
  <c r="E1633" i="8"/>
  <c r="E1632" i="8"/>
  <c r="E1631" i="8"/>
  <c r="E1630" i="8"/>
  <c r="E1629" i="8"/>
  <c r="E1628" i="8"/>
  <c r="E1627" i="8"/>
  <c r="E1626" i="8"/>
  <c r="E1625" i="8"/>
  <c r="E1624" i="8"/>
  <c r="E1623" i="8"/>
  <c r="E1622" i="8"/>
  <c r="E1621" i="8"/>
  <c r="E1620" i="8"/>
  <c r="E1619" i="8"/>
  <c r="E1618" i="8"/>
  <c r="E1617" i="8"/>
  <c r="E1616" i="8"/>
  <c r="E1615" i="8"/>
  <c r="E1614" i="8"/>
  <c r="E1613" i="8"/>
  <c r="E1612" i="8"/>
  <c r="E1611" i="8"/>
  <c r="E1610" i="8"/>
  <c r="E1609" i="8"/>
  <c r="E1608" i="8"/>
  <c r="E1607" i="8"/>
  <c r="E1606" i="8"/>
  <c r="E1605" i="8"/>
  <c r="E1604" i="8"/>
  <c r="E1603" i="8"/>
  <c r="E1602" i="8"/>
  <c r="E1601" i="8"/>
  <c r="E1600" i="8"/>
  <c r="E1599" i="8"/>
  <c r="E1598" i="8"/>
  <c r="E1597" i="8"/>
  <c r="E1596" i="8"/>
  <c r="E1595" i="8"/>
  <c r="E1594" i="8"/>
  <c r="E1593" i="8"/>
  <c r="E1592" i="8"/>
  <c r="E1591" i="8"/>
  <c r="E1590" i="8"/>
  <c r="E1589" i="8"/>
  <c r="E1588" i="8"/>
  <c r="E1587" i="8"/>
  <c r="E1586" i="8"/>
  <c r="E1585" i="8"/>
  <c r="E1584" i="8"/>
  <c r="E1583" i="8"/>
  <c r="E1582" i="8"/>
  <c r="E1581" i="8"/>
  <c r="E1580" i="8"/>
  <c r="E1579" i="8"/>
  <c r="E1578" i="8"/>
  <c r="E1577" i="8"/>
  <c r="E1576" i="8"/>
  <c r="E1575" i="8"/>
  <c r="E1574" i="8"/>
  <c r="E1573" i="8"/>
  <c r="E1572" i="8"/>
  <c r="E1571" i="8"/>
  <c r="E1570" i="8"/>
  <c r="E1569" i="8"/>
  <c r="E1568" i="8"/>
  <c r="E1567" i="8"/>
  <c r="E1566" i="8"/>
  <c r="E1565" i="8"/>
  <c r="E1564" i="8"/>
  <c r="E1563" i="8"/>
  <c r="E1562" i="8"/>
  <c r="E1561" i="8"/>
  <c r="E1560" i="8"/>
  <c r="E1559" i="8"/>
  <c r="E1558" i="8"/>
  <c r="E1557" i="8"/>
  <c r="E1556" i="8"/>
  <c r="E1555" i="8"/>
  <c r="E1554" i="8"/>
  <c r="E1553" i="8"/>
  <c r="E1552" i="8"/>
  <c r="E1551" i="8"/>
  <c r="E1550" i="8"/>
  <c r="E1549" i="8"/>
  <c r="E1548" i="8"/>
  <c r="E1547" i="8"/>
  <c r="E1546" i="8"/>
  <c r="E1545" i="8"/>
  <c r="E1544" i="8"/>
  <c r="E1543" i="8"/>
  <c r="E1542" i="8"/>
  <c r="E1541" i="8"/>
  <c r="E1540" i="8"/>
  <c r="E1539" i="8"/>
  <c r="E1538" i="8"/>
  <c r="E1537" i="8"/>
  <c r="E1536" i="8"/>
  <c r="E1535" i="8"/>
  <c r="E1534" i="8"/>
  <c r="E1533" i="8"/>
  <c r="E1532" i="8"/>
  <c r="E1531" i="8"/>
  <c r="E1530" i="8"/>
  <c r="E1529" i="8"/>
  <c r="E1528" i="8"/>
  <c r="E1527" i="8"/>
  <c r="E1526" i="8"/>
  <c r="E1525" i="8"/>
  <c r="E1524" i="8"/>
  <c r="E1523" i="8"/>
  <c r="E1522" i="8"/>
  <c r="E1521" i="8"/>
  <c r="E1520" i="8"/>
  <c r="E1519" i="8"/>
  <c r="E1518" i="8"/>
  <c r="E1517" i="8"/>
  <c r="E1516" i="8"/>
  <c r="E1515" i="8"/>
  <c r="E1514" i="8"/>
  <c r="E1513" i="8"/>
  <c r="E1512" i="8"/>
  <c r="E1511" i="8"/>
  <c r="E1510" i="8"/>
  <c r="E1509" i="8"/>
  <c r="E1508" i="8"/>
  <c r="E1507" i="8"/>
  <c r="E1506" i="8"/>
  <c r="E1505" i="8"/>
  <c r="E1504" i="8"/>
  <c r="E1503" i="8"/>
  <c r="E1502" i="8"/>
  <c r="E1501" i="8"/>
  <c r="E1500" i="8"/>
  <c r="E1499" i="8"/>
  <c r="E1498" i="8"/>
  <c r="E1497" i="8"/>
  <c r="E1496" i="8"/>
  <c r="E1495" i="8"/>
  <c r="E1494" i="8"/>
  <c r="E1493" i="8"/>
  <c r="E1492" i="8"/>
  <c r="E1491" i="8"/>
  <c r="E1490" i="8"/>
  <c r="E1489" i="8"/>
  <c r="E1488" i="8"/>
  <c r="E1487" i="8"/>
  <c r="E1486" i="8"/>
  <c r="E1485" i="8"/>
  <c r="E1484" i="8"/>
  <c r="E1483" i="8"/>
  <c r="E1482" i="8"/>
  <c r="E1481" i="8"/>
  <c r="E1480" i="8"/>
  <c r="E1479" i="8"/>
  <c r="E1478" i="8"/>
  <c r="E1477" i="8"/>
  <c r="E1476" i="8"/>
  <c r="E1475" i="8"/>
  <c r="E1474" i="8"/>
  <c r="E1473" i="8"/>
  <c r="E1472" i="8"/>
  <c r="E1471" i="8"/>
  <c r="E1470" i="8"/>
  <c r="E1469" i="8"/>
  <c r="E1468" i="8"/>
  <c r="E1467" i="8"/>
  <c r="E1466" i="8"/>
  <c r="E1465" i="8"/>
  <c r="E1464" i="8"/>
  <c r="E1463" i="8"/>
  <c r="E1462" i="8"/>
  <c r="E1461" i="8"/>
  <c r="E1460" i="8"/>
  <c r="E1459" i="8"/>
  <c r="E1458" i="8"/>
  <c r="E1457" i="8"/>
  <c r="E1456" i="8"/>
  <c r="E1455" i="8"/>
  <c r="E1454" i="8"/>
  <c r="E1453" i="8"/>
  <c r="E1452" i="8"/>
  <c r="E1451" i="8"/>
  <c r="E1450" i="8"/>
  <c r="E1449" i="8"/>
  <c r="E1448" i="8"/>
  <c r="E1447" i="8"/>
  <c r="E1446" i="8"/>
  <c r="E1445" i="8"/>
  <c r="E1444" i="8"/>
  <c r="E1443" i="8"/>
  <c r="E1442" i="8"/>
  <c r="E1441" i="8"/>
  <c r="E1440" i="8"/>
  <c r="E1439" i="8"/>
  <c r="E1438" i="8"/>
  <c r="E1437" i="8"/>
  <c r="E1436" i="8"/>
  <c r="E1435" i="8"/>
  <c r="E1434" i="8"/>
  <c r="E1433" i="8"/>
  <c r="E1432" i="8"/>
  <c r="E1431" i="8"/>
  <c r="E1430" i="8"/>
  <c r="E1429" i="8"/>
  <c r="E1428" i="8"/>
  <c r="E1427" i="8"/>
  <c r="E1426" i="8"/>
  <c r="E1425" i="8"/>
  <c r="E1424" i="8"/>
  <c r="E1423" i="8"/>
  <c r="E1422" i="8"/>
  <c r="E1421" i="8"/>
  <c r="E1420" i="8"/>
  <c r="E1419" i="8"/>
  <c r="E1418" i="8"/>
  <c r="E1417" i="8"/>
  <c r="E1416" i="8"/>
  <c r="E1415" i="8"/>
  <c r="E1414" i="8"/>
  <c r="E1413" i="8"/>
  <c r="E1412" i="8"/>
  <c r="E1411" i="8"/>
  <c r="E1410" i="8"/>
  <c r="E1409" i="8"/>
  <c r="E1408" i="8"/>
  <c r="E1407" i="8"/>
  <c r="E1406" i="8"/>
  <c r="E1405" i="8"/>
  <c r="E1404" i="8"/>
  <c r="E1403" i="8"/>
  <c r="E1402" i="8"/>
  <c r="E1401" i="8"/>
  <c r="E1400" i="8"/>
  <c r="E1399" i="8"/>
  <c r="E1398" i="8"/>
  <c r="E1397" i="8"/>
  <c r="E1396" i="8"/>
  <c r="E1395" i="8"/>
  <c r="E1394" i="8"/>
  <c r="E1393" i="8"/>
  <c r="E1392" i="8"/>
  <c r="E1391" i="8"/>
  <c r="E1390" i="8"/>
  <c r="E1389" i="8"/>
  <c r="E1388" i="8"/>
  <c r="E1387" i="8"/>
  <c r="E1386" i="8"/>
  <c r="E1385" i="8"/>
  <c r="E1384" i="8"/>
  <c r="E1383" i="8"/>
  <c r="E1382" i="8"/>
  <c r="E1381" i="8"/>
  <c r="E1380" i="8"/>
  <c r="E1379" i="8"/>
  <c r="E1378" i="8"/>
  <c r="E1377" i="8"/>
  <c r="E1376" i="8"/>
  <c r="E1375" i="8"/>
  <c r="E1374" i="8"/>
  <c r="E1373" i="8"/>
  <c r="E1372" i="8"/>
  <c r="E1371" i="8"/>
  <c r="E1370" i="8"/>
  <c r="E1369" i="8"/>
  <c r="E1368" i="8"/>
  <c r="E1367" i="8"/>
  <c r="E1366" i="8"/>
  <c r="E1365" i="8"/>
  <c r="E1364" i="8"/>
  <c r="E1363" i="8"/>
  <c r="E1362" i="8"/>
  <c r="E1361" i="8"/>
  <c r="E1360" i="8"/>
  <c r="E1359" i="8"/>
  <c r="E1358" i="8"/>
  <c r="E1357" i="8"/>
  <c r="E1356" i="8"/>
  <c r="E1355" i="8"/>
  <c r="E1354" i="8"/>
  <c r="E1353" i="8"/>
  <c r="E1352" i="8"/>
  <c r="E1351" i="8"/>
  <c r="E1350" i="8"/>
  <c r="E1349" i="8"/>
  <c r="E1348" i="8"/>
  <c r="E1347" i="8"/>
  <c r="E1346" i="8"/>
  <c r="E1345" i="8"/>
  <c r="E1344" i="8"/>
  <c r="E1343" i="8"/>
  <c r="E1342" i="8"/>
  <c r="E1341" i="8"/>
  <c r="E1340" i="8"/>
  <c r="E1339" i="8"/>
  <c r="E1338" i="8"/>
  <c r="E1337" i="8"/>
  <c r="E1336" i="8"/>
  <c r="E1335" i="8"/>
  <c r="E1334" i="8"/>
  <c r="E1333" i="8"/>
  <c r="E1332" i="8"/>
  <c r="E1331" i="8"/>
  <c r="E1330" i="8"/>
  <c r="E1329" i="8"/>
  <c r="E1328" i="8"/>
  <c r="E1327" i="8"/>
  <c r="E1326" i="8"/>
  <c r="E1325" i="8"/>
  <c r="E1324" i="8"/>
  <c r="E1323" i="8"/>
  <c r="E1322" i="8"/>
  <c r="E1321" i="8"/>
  <c r="E1320" i="8"/>
  <c r="E1319" i="8"/>
  <c r="E1318" i="8"/>
  <c r="E1317" i="8"/>
  <c r="E1316" i="8"/>
  <c r="E1315" i="8"/>
  <c r="E1314" i="8"/>
  <c r="E1313" i="8"/>
  <c r="E1312" i="8"/>
  <c r="E1311" i="8"/>
  <c r="E1310" i="8"/>
  <c r="E1309" i="8"/>
  <c r="E1308" i="8"/>
  <c r="E1307" i="8"/>
  <c r="E1306" i="8"/>
  <c r="E1305" i="8"/>
  <c r="E1304" i="8"/>
  <c r="E1303" i="8"/>
  <c r="E1302" i="8"/>
  <c r="E1301" i="8"/>
  <c r="E1300" i="8"/>
  <c r="E1299" i="8"/>
  <c r="E1298" i="8"/>
  <c r="E1297" i="8"/>
  <c r="E1296" i="8"/>
  <c r="E1295" i="8"/>
  <c r="E1294" i="8"/>
  <c r="E1293" i="8"/>
  <c r="E1292" i="8"/>
  <c r="E1291" i="8"/>
  <c r="E1290" i="8"/>
  <c r="E1289" i="8"/>
  <c r="E1288" i="8"/>
  <c r="E1287" i="8"/>
  <c r="E1286" i="8"/>
  <c r="E1285" i="8"/>
  <c r="E1284" i="8"/>
  <c r="E1283" i="8"/>
  <c r="E1282" i="8"/>
  <c r="E1281" i="8"/>
  <c r="E1280" i="8"/>
  <c r="E1279" i="8"/>
  <c r="E1278" i="8"/>
  <c r="E1277" i="8"/>
  <c r="E1276" i="8"/>
  <c r="E1275" i="8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C12936" i="8"/>
  <c r="H12936" i="8" s="1"/>
  <c r="C12935" i="8"/>
  <c r="C12934" i="8"/>
  <c r="C12933" i="8"/>
  <c r="C12932" i="8"/>
  <c r="H12932" i="8" s="1"/>
  <c r="C12931" i="8"/>
  <c r="C12930" i="8"/>
  <c r="C12929" i="8"/>
  <c r="C12928" i="8"/>
  <c r="H12928" i="8" s="1"/>
  <c r="C12927" i="8"/>
  <c r="C12926" i="8"/>
  <c r="C12925" i="8"/>
  <c r="C12924" i="8"/>
  <c r="H12924" i="8" s="1"/>
  <c r="C12923" i="8"/>
  <c r="C12922" i="8"/>
  <c r="C12921" i="8"/>
  <c r="C12920" i="8"/>
  <c r="H12920" i="8" s="1"/>
  <c r="C12919" i="8"/>
  <c r="C12918" i="8"/>
  <c r="C12917" i="8"/>
  <c r="C12916" i="8"/>
  <c r="H12916" i="8" s="1"/>
  <c r="C12915" i="8"/>
  <c r="C12914" i="8"/>
  <c r="C12913" i="8"/>
  <c r="C12912" i="8"/>
  <c r="H12912" i="8" s="1"/>
  <c r="C12911" i="8"/>
  <c r="C12910" i="8"/>
  <c r="C12909" i="8"/>
  <c r="C12908" i="8"/>
  <c r="H12908" i="8" s="1"/>
  <c r="C12907" i="8"/>
  <c r="C12906" i="8"/>
  <c r="C12905" i="8"/>
  <c r="C12904" i="8"/>
  <c r="H12904" i="8" s="1"/>
  <c r="C12903" i="8"/>
  <c r="C12902" i="8"/>
  <c r="C12901" i="8"/>
  <c r="C12900" i="8"/>
  <c r="H12900" i="8" s="1"/>
  <c r="C12899" i="8"/>
  <c r="C12898" i="8"/>
  <c r="C12897" i="8"/>
  <c r="C12896" i="8"/>
  <c r="H12896" i="8" s="1"/>
  <c r="C12895" i="8"/>
  <c r="C12894" i="8"/>
  <c r="C12893" i="8"/>
  <c r="C12892" i="8"/>
  <c r="H12892" i="8" s="1"/>
  <c r="C12891" i="8"/>
  <c r="C12890" i="8"/>
  <c r="C12889" i="8"/>
  <c r="C12888" i="8"/>
  <c r="H12888" i="8" s="1"/>
  <c r="C12887" i="8"/>
  <c r="C12886" i="8"/>
  <c r="C12885" i="8"/>
  <c r="C12884" i="8"/>
  <c r="H12884" i="8" s="1"/>
  <c r="C12883" i="8"/>
  <c r="C12882" i="8"/>
  <c r="C12881" i="8"/>
  <c r="C12880" i="8"/>
  <c r="H12880" i="8" s="1"/>
  <c r="C12879" i="8"/>
  <c r="C12878" i="8"/>
  <c r="C12877" i="8"/>
  <c r="C12876" i="8"/>
  <c r="H12876" i="8" s="1"/>
  <c r="C12875" i="8"/>
  <c r="C12874" i="8"/>
  <c r="C12873" i="8"/>
  <c r="C12872" i="8"/>
  <c r="H12872" i="8" s="1"/>
  <c r="C12871" i="8"/>
  <c r="C12870" i="8"/>
  <c r="C12869" i="8"/>
  <c r="C12868" i="8"/>
  <c r="H12868" i="8" s="1"/>
  <c r="C12867" i="8"/>
  <c r="C12866" i="8"/>
  <c r="C12865" i="8"/>
  <c r="C12864" i="8"/>
  <c r="H12864" i="8" s="1"/>
  <c r="C12863" i="8"/>
  <c r="C12862" i="8"/>
  <c r="C12861" i="8"/>
  <c r="C12860" i="8"/>
  <c r="H12860" i="8" s="1"/>
  <c r="C12859" i="8"/>
  <c r="C12858" i="8"/>
  <c r="C12857" i="8"/>
  <c r="C12856" i="8"/>
  <c r="H12856" i="8" s="1"/>
  <c r="C12855" i="8"/>
  <c r="C12854" i="8"/>
  <c r="C12853" i="8"/>
  <c r="C12852" i="8"/>
  <c r="H12852" i="8" s="1"/>
  <c r="C12851" i="8"/>
  <c r="C12850" i="8"/>
  <c r="C12849" i="8"/>
  <c r="C12848" i="8"/>
  <c r="H12848" i="8" s="1"/>
  <c r="C12847" i="8"/>
  <c r="C12846" i="8"/>
  <c r="C12845" i="8"/>
  <c r="C12844" i="8"/>
  <c r="H12844" i="8" s="1"/>
  <c r="C12843" i="8"/>
  <c r="C12842" i="8"/>
  <c r="C12841" i="8"/>
  <c r="C12840" i="8"/>
  <c r="H12840" i="8" s="1"/>
  <c r="C12839" i="8"/>
  <c r="C12838" i="8"/>
  <c r="C12837" i="8"/>
  <c r="C12836" i="8"/>
  <c r="H12836" i="8" s="1"/>
  <c r="C12835" i="8"/>
  <c r="C12834" i="8"/>
  <c r="C12833" i="8"/>
  <c r="C12832" i="8"/>
  <c r="H12832" i="8" s="1"/>
  <c r="C12831" i="8"/>
  <c r="C12830" i="8"/>
  <c r="C12829" i="8"/>
  <c r="C12828" i="8"/>
  <c r="H12828" i="8" s="1"/>
  <c r="C12827" i="8"/>
  <c r="C12826" i="8"/>
  <c r="C12825" i="8"/>
  <c r="C12824" i="8"/>
  <c r="H12824" i="8" s="1"/>
  <c r="C12823" i="8"/>
  <c r="C12822" i="8"/>
  <c r="C12821" i="8"/>
  <c r="C12820" i="8"/>
  <c r="H12820" i="8" s="1"/>
  <c r="C12819" i="8"/>
  <c r="C12818" i="8"/>
  <c r="C12817" i="8"/>
  <c r="C12816" i="8"/>
  <c r="H12816" i="8" s="1"/>
  <c r="C12815" i="8"/>
  <c r="C12814" i="8"/>
  <c r="C12813" i="8"/>
  <c r="C12812" i="8"/>
  <c r="H12812" i="8" s="1"/>
  <c r="C12811" i="8"/>
  <c r="C12810" i="8"/>
  <c r="C12809" i="8"/>
  <c r="C12808" i="8"/>
  <c r="H12808" i="8" s="1"/>
  <c r="C12807" i="8"/>
  <c r="C12806" i="8"/>
  <c r="C12805" i="8"/>
  <c r="C12804" i="8"/>
  <c r="C12803" i="8"/>
  <c r="C12802" i="8"/>
  <c r="C12801" i="8"/>
  <c r="C12800" i="8"/>
  <c r="H12800" i="8" s="1"/>
  <c r="C12799" i="8"/>
  <c r="C12798" i="8"/>
  <c r="C12797" i="8"/>
  <c r="C12796" i="8"/>
  <c r="H12796" i="8" s="1"/>
  <c r="C12795" i="8"/>
  <c r="C12794" i="8"/>
  <c r="C12793" i="8"/>
  <c r="C12792" i="8"/>
  <c r="H12792" i="8" s="1"/>
  <c r="C12791" i="8"/>
  <c r="C12790" i="8"/>
  <c r="C12789" i="8"/>
  <c r="C12788" i="8"/>
  <c r="H12788" i="8" s="1"/>
  <c r="C12787" i="8"/>
  <c r="C12786" i="8"/>
  <c r="C12785" i="8"/>
  <c r="C12784" i="8"/>
  <c r="H12784" i="8" s="1"/>
  <c r="C12783" i="8"/>
  <c r="C12782" i="8"/>
  <c r="C12781" i="8"/>
  <c r="C12780" i="8"/>
  <c r="C12779" i="8"/>
  <c r="C12778" i="8"/>
  <c r="C12777" i="8"/>
  <c r="C12776" i="8"/>
  <c r="C12775" i="8"/>
  <c r="C12774" i="8"/>
  <c r="C12773" i="8"/>
  <c r="C12772" i="8"/>
  <c r="H12772" i="8" s="1"/>
  <c r="C12771" i="8"/>
  <c r="C12770" i="8"/>
  <c r="C12769" i="8"/>
  <c r="C12768" i="8"/>
  <c r="H12768" i="8" s="1"/>
  <c r="C12767" i="8"/>
  <c r="C12766" i="8"/>
  <c r="C12765" i="8"/>
  <c r="C12764" i="8"/>
  <c r="H12764" i="8" s="1"/>
  <c r="C12763" i="8"/>
  <c r="C12762" i="8"/>
  <c r="C12761" i="8"/>
  <c r="C12760" i="8"/>
  <c r="H12760" i="8" s="1"/>
  <c r="C12759" i="8"/>
  <c r="C12758" i="8"/>
  <c r="C12757" i="8"/>
  <c r="C12756" i="8"/>
  <c r="H12756" i="8" s="1"/>
  <c r="C12755" i="8"/>
  <c r="C12754" i="8"/>
  <c r="C12753" i="8"/>
  <c r="C12752" i="8"/>
  <c r="H12752" i="8" s="1"/>
  <c r="C12751" i="8"/>
  <c r="C12750" i="8"/>
  <c r="C12749" i="8"/>
  <c r="C12748" i="8"/>
  <c r="H12748" i="8" s="1"/>
  <c r="C12747" i="8"/>
  <c r="C12746" i="8"/>
  <c r="C12745" i="8"/>
  <c r="C12744" i="8"/>
  <c r="H12744" i="8" s="1"/>
  <c r="C12743" i="8"/>
  <c r="C12742" i="8"/>
  <c r="C12741" i="8"/>
  <c r="C12740" i="8"/>
  <c r="H12740" i="8" s="1"/>
  <c r="C12739" i="8"/>
  <c r="C12738" i="8"/>
  <c r="C12737" i="8"/>
  <c r="C12736" i="8"/>
  <c r="H12736" i="8" s="1"/>
  <c r="C12735" i="8"/>
  <c r="C12734" i="8"/>
  <c r="C12733" i="8"/>
  <c r="C12732" i="8"/>
  <c r="H12732" i="8" s="1"/>
  <c r="C12731" i="8"/>
  <c r="C12730" i="8"/>
  <c r="C12729" i="8"/>
  <c r="C12728" i="8"/>
  <c r="H12728" i="8" s="1"/>
  <c r="C12727" i="8"/>
  <c r="C12726" i="8"/>
  <c r="C12725" i="8"/>
  <c r="C12724" i="8"/>
  <c r="H12724" i="8" s="1"/>
  <c r="C12723" i="8"/>
  <c r="C12722" i="8"/>
  <c r="C12721" i="8"/>
  <c r="C12720" i="8"/>
  <c r="H12720" i="8" s="1"/>
  <c r="C12719" i="8"/>
  <c r="C12718" i="8"/>
  <c r="C12717" i="8"/>
  <c r="C12716" i="8"/>
  <c r="H12716" i="8" s="1"/>
  <c r="C12715" i="8"/>
  <c r="C12714" i="8"/>
  <c r="C12713" i="8"/>
  <c r="C12712" i="8"/>
  <c r="H12712" i="8" s="1"/>
  <c r="C12711" i="8"/>
  <c r="C12710" i="8"/>
  <c r="C12709" i="8"/>
  <c r="C12708" i="8"/>
  <c r="H12708" i="8" s="1"/>
  <c r="C12707" i="8"/>
  <c r="C12706" i="8"/>
  <c r="C12705" i="8"/>
  <c r="C12704" i="8"/>
  <c r="H12704" i="8" s="1"/>
  <c r="C12703" i="8"/>
  <c r="C12702" i="8"/>
  <c r="C12701" i="8"/>
  <c r="C12700" i="8"/>
  <c r="H12700" i="8" s="1"/>
  <c r="C12699" i="8"/>
  <c r="C12698" i="8"/>
  <c r="C12697" i="8"/>
  <c r="C12696" i="8"/>
  <c r="H12696" i="8" s="1"/>
  <c r="C12695" i="8"/>
  <c r="C12694" i="8"/>
  <c r="C12693" i="8"/>
  <c r="C12692" i="8"/>
  <c r="H12692" i="8" s="1"/>
  <c r="C12691" i="8"/>
  <c r="C12690" i="8"/>
  <c r="C12689" i="8"/>
  <c r="C12688" i="8"/>
  <c r="H12688" i="8" s="1"/>
  <c r="C12687" i="8"/>
  <c r="C12686" i="8"/>
  <c r="C12685" i="8"/>
  <c r="C12684" i="8"/>
  <c r="H12684" i="8" s="1"/>
  <c r="C12683" i="8"/>
  <c r="C12682" i="8"/>
  <c r="C12681" i="8"/>
  <c r="C12680" i="8"/>
  <c r="H12680" i="8" s="1"/>
  <c r="C12679" i="8"/>
  <c r="C12678" i="8"/>
  <c r="C12677" i="8"/>
  <c r="C12676" i="8"/>
  <c r="H12676" i="8" s="1"/>
  <c r="C12675" i="8"/>
  <c r="C12674" i="8"/>
  <c r="C12673" i="8"/>
  <c r="C12672" i="8"/>
  <c r="H12672" i="8" s="1"/>
  <c r="C12671" i="8"/>
  <c r="C12670" i="8"/>
  <c r="C12669" i="8"/>
  <c r="C12668" i="8"/>
  <c r="H12668" i="8" s="1"/>
  <c r="C12667" i="8"/>
  <c r="C12666" i="8"/>
  <c r="C12665" i="8"/>
  <c r="C12664" i="8"/>
  <c r="H12664" i="8" s="1"/>
  <c r="C12663" i="8"/>
  <c r="C12662" i="8"/>
  <c r="C12661" i="8"/>
  <c r="C12660" i="8"/>
  <c r="H12660" i="8" s="1"/>
  <c r="C12659" i="8"/>
  <c r="C12658" i="8"/>
  <c r="C12657" i="8"/>
  <c r="C12656" i="8"/>
  <c r="H12656" i="8" s="1"/>
  <c r="C12655" i="8"/>
  <c r="C12654" i="8"/>
  <c r="C12653" i="8"/>
  <c r="C12652" i="8"/>
  <c r="H12652" i="8" s="1"/>
  <c r="C12651" i="8"/>
  <c r="C12650" i="8"/>
  <c r="C12649" i="8"/>
  <c r="C12648" i="8"/>
  <c r="H12648" i="8" s="1"/>
  <c r="C12647" i="8"/>
  <c r="C12646" i="8"/>
  <c r="C12645" i="8"/>
  <c r="C12644" i="8"/>
  <c r="H12644" i="8" s="1"/>
  <c r="C12643" i="8"/>
  <c r="C12642" i="8"/>
  <c r="C12641" i="8"/>
  <c r="C12640" i="8"/>
  <c r="H12640" i="8" s="1"/>
  <c r="C12639" i="8"/>
  <c r="C12638" i="8"/>
  <c r="C12637" i="8"/>
  <c r="C12636" i="8"/>
  <c r="H12636" i="8" s="1"/>
  <c r="C12635" i="8"/>
  <c r="C12634" i="8"/>
  <c r="C12633" i="8"/>
  <c r="C12632" i="8"/>
  <c r="H12632" i="8" s="1"/>
  <c r="C12631" i="8"/>
  <c r="C12630" i="8"/>
  <c r="C12629" i="8"/>
  <c r="C12628" i="8"/>
  <c r="H12628" i="8" s="1"/>
  <c r="C12627" i="8"/>
  <c r="C12626" i="8"/>
  <c r="C12625" i="8"/>
  <c r="C12624" i="8"/>
  <c r="H12624" i="8" s="1"/>
  <c r="C12623" i="8"/>
  <c r="C12622" i="8"/>
  <c r="C12621" i="8"/>
  <c r="C12620" i="8"/>
  <c r="H12620" i="8" s="1"/>
  <c r="C12619" i="8"/>
  <c r="C12618" i="8"/>
  <c r="C12617" i="8"/>
  <c r="C12616" i="8"/>
  <c r="H12616" i="8" s="1"/>
  <c r="C12615" i="8"/>
  <c r="C12614" i="8"/>
  <c r="C12613" i="8"/>
  <c r="C12612" i="8"/>
  <c r="H12612" i="8" s="1"/>
  <c r="C12611" i="8"/>
  <c r="C12610" i="8"/>
  <c r="C12609" i="8"/>
  <c r="C12608" i="8"/>
  <c r="H12608" i="8" s="1"/>
  <c r="C12607" i="8"/>
  <c r="C12606" i="8"/>
  <c r="C12605" i="8"/>
  <c r="C12604" i="8"/>
  <c r="H12604" i="8" s="1"/>
  <c r="C12603" i="8"/>
  <c r="C12602" i="8"/>
  <c r="C12601" i="8"/>
  <c r="C12600" i="8"/>
  <c r="H12600" i="8" s="1"/>
  <c r="C12599" i="8"/>
  <c r="C12598" i="8"/>
  <c r="C12597" i="8"/>
  <c r="C12596" i="8"/>
  <c r="H12596" i="8" s="1"/>
  <c r="C12595" i="8"/>
  <c r="C12594" i="8"/>
  <c r="C12593" i="8"/>
  <c r="C12592" i="8"/>
  <c r="H12592" i="8" s="1"/>
  <c r="C12591" i="8"/>
  <c r="C12590" i="8"/>
  <c r="C12589" i="8"/>
  <c r="C12588" i="8"/>
  <c r="H12588" i="8" s="1"/>
  <c r="C12587" i="8"/>
  <c r="C12586" i="8"/>
  <c r="C12585" i="8"/>
  <c r="C12584" i="8"/>
  <c r="H12584" i="8" s="1"/>
  <c r="C12583" i="8"/>
  <c r="C12582" i="8"/>
  <c r="C12581" i="8"/>
  <c r="C12580" i="8"/>
  <c r="H12580" i="8" s="1"/>
  <c r="C12579" i="8"/>
  <c r="C12578" i="8"/>
  <c r="C12577" i="8"/>
  <c r="C12576" i="8"/>
  <c r="H12576" i="8" s="1"/>
  <c r="C12575" i="8"/>
  <c r="C12574" i="8"/>
  <c r="C12573" i="8"/>
  <c r="C12572" i="8"/>
  <c r="H12572" i="8" s="1"/>
  <c r="C12571" i="8"/>
  <c r="C12570" i="8"/>
  <c r="C12569" i="8"/>
  <c r="C12568" i="8"/>
  <c r="H12568" i="8" s="1"/>
  <c r="C12567" i="8"/>
  <c r="C12566" i="8"/>
  <c r="C12565" i="8"/>
  <c r="C12564" i="8"/>
  <c r="H12564" i="8" s="1"/>
  <c r="C12563" i="8"/>
  <c r="C12562" i="8"/>
  <c r="C12561" i="8"/>
  <c r="C12560" i="8"/>
  <c r="H12560" i="8" s="1"/>
  <c r="C12559" i="8"/>
  <c r="C12558" i="8"/>
  <c r="C12557" i="8"/>
  <c r="C12556" i="8"/>
  <c r="H12556" i="8" s="1"/>
  <c r="C12555" i="8"/>
  <c r="C12554" i="8"/>
  <c r="C12553" i="8"/>
  <c r="C12552" i="8"/>
  <c r="H12552" i="8" s="1"/>
  <c r="C12551" i="8"/>
  <c r="C12550" i="8"/>
  <c r="C12549" i="8"/>
  <c r="C12548" i="8"/>
  <c r="H12548" i="8" s="1"/>
  <c r="C12547" i="8"/>
  <c r="C12546" i="8"/>
  <c r="C12545" i="8"/>
  <c r="C12544" i="8"/>
  <c r="H12544" i="8" s="1"/>
  <c r="C12543" i="8"/>
  <c r="C12542" i="8"/>
  <c r="C12541" i="8"/>
  <c r="C12540" i="8"/>
  <c r="H12540" i="8" s="1"/>
  <c r="C12539" i="8"/>
  <c r="C12538" i="8"/>
  <c r="C12537" i="8"/>
  <c r="C12536" i="8"/>
  <c r="H12536" i="8" s="1"/>
  <c r="C12535" i="8"/>
  <c r="C12534" i="8"/>
  <c r="C12533" i="8"/>
  <c r="C12532" i="8"/>
  <c r="H12532" i="8" s="1"/>
  <c r="C12531" i="8"/>
  <c r="C12530" i="8"/>
  <c r="C12529" i="8"/>
  <c r="C12528" i="8"/>
  <c r="H12528" i="8" s="1"/>
  <c r="C12527" i="8"/>
  <c r="C12526" i="8"/>
  <c r="C12525" i="8"/>
  <c r="C12524" i="8"/>
  <c r="H12524" i="8" s="1"/>
  <c r="C12523" i="8"/>
  <c r="C12522" i="8"/>
  <c r="C12521" i="8"/>
  <c r="C12520" i="8"/>
  <c r="H12520" i="8" s="1"/>
  <c r="C12519" i="8"/>
  <c r="C12518" i="8"/>
  <c r="C12517" i="8"/>
  <c r="C12516" i="8"/>
  <c r="H12516" i="8" s="1"/>
  <c r="C12515" i="8"/>
  <c r="C12514" i="8"/>
  <c r="C12513" i="8"/>
  <c r="C12512" i="8"/>
  <c r="H12512" i="8" s="1"/>
  <c r="C12511" i="8"/>
  <c r="C12510" i="8"/>
  <c r="C12509" i="8"/>
  <c r="C12508" i="8"/>
  <c r="H12508" i="8" s="1"/>
  <c r="C12507" i="8"/>
  <c r="C12506" i="8"/>
  <c r="C12505" i="8"/>
  <c r="C12504" i="8"/>
  <c r="H12504" i="8" s="1"/>
  <c r="C12503" i="8"/>
  <c r="C12502" i="8"/>
  <c r="C12501" i="8"/>
  <c r="C12500" i="8"/>
  <c r="H12500" i="8" s="1"/>
  <c r="C12499" i="8"/>
  <c r="C12498" i="8"/>
  <c r="C12497" i="8"/>
  <c r="C12496" i="8"/>
  <c r="H12496" i="8" s="1"/>
  <c r="C12495" i="8"/>
  <c r="C12494" i="8"/>
  <c r="C12493" i="8"/>
  <c r="C12492" i="8"/>
  <c r="H12492" i="8" s="1"/>
  <c r="C12491" i="8"/>
  <c r="C12490" i="8"/>
  <c r="C12489" i="8"/>
  <c r="C12488" i="8"/>
  <c r="H12488" i="8" s="1"/>
  <c r="C12487" i="8"/>
  <c r="H12487" i="8" s="1"/>
  <c r="C12486" i="8"/>
  <c r="C12485" i="8"/>
  <c r="C12484" i="8"/>
  <c r="H12484" i="8" s="1"/>
  <c r="C12483" i="8"/>
  <c r="H12483" i="8" s="1"/>
  <c r="C12482" i="8"/>
  <c r="C12481" i="8"/>
  <c r="C12480" i="8"/>
  <c r="H12480" i="8" s="1"/>
  <c r="C12479" i="8"/>
  <c r="H12479" i="8" s="1"/>
  <c r="C12478" i="8"/>
  <c r="C12477" i="8"/>
  <c r="C12476" i="8"/>
  <c r="H12476" i="8" s="1"/>
  <c r="C12475" i="8"/>
  <c r="H12475" i="8" s="1"/>
  <c r="C12474" i="8"/>
  <c r="C12473" i="8"/>
  <c r="C12472" i="8"/>
  <c r="H12472" i="8" s="1"/>
  <c r="C12471" i="8"/>
  <c r="H12471" i="8" s="1"/>
  <c r="C12470" i="8"/>
  <c r="C12469" i="8"/>
  <c r="C12468" i="8"/>
  <c r="H12468" i="8" s="1"/>
  <c r="C12467" i="8"/>
  <c r="H12467" i="8" s="1"/>
  <c r="C12466" i="8"/>
  <c r="C12465" i="8"/>
  <c r="C12464" i="8"/>
  <c r="H12464" i="8" s="1"/>
  <c r="C12463" i="8"/>
  <c r="H12463" i="8" s="1"/>
  <c r="C12462" i="8"/>
  <c r="C12461" i="8"/>
  <c r="C12460" i="8"/>
  <c r="H12460" i="8" s="1"/>
  <c r="C12459" i="8"/>
  <c r="H12459" i="8" s="1"/>
  <c r="C12458" i="8"/>
  <c r="C12457" i="8"/>
  <c r="C12456" i="8"/>
  <c r="H12456" i="8" s="1"/>
  <c r="C12455" i="8"/>
  <c r="H12455" i="8" s="1"/>
  <c r="C12454" i="8"/>
  <c r="C12453" i="8"/>
  <c r="C12452" i="8"/>
  <c r="H12452" i="8" s="1"/>
  <c r="C12451" i="8"/>
  <c r="H12451" i="8" s="1"/>
  <c r="C12450" i="8"/>
  <c r="C12449" i="8"/>
  <c r="C12448" i="8"/>
  <c r="H12448" i="8" s="1"/>
  <c r="C12447" i="8"/>
  <c r="H12447" i="8" s="1"/>
  <c r="C12446" i="8"/>
  <c r="C12445" i="8"/>
  <c r="C12444" i="8"/>
  <c r="H12444" i="8" s="1"/>
  <c r="C12443" i="8"/>
  <c r="H12443" i="8" s="1"/>
  <c r="C12442" i="8"/>
  <c r="C12441" i="8"/>
  <c r="C12440" i="8"/>
  <c r="H12440" i="8" s="1"/>
  <c r="C12439" i="8"/>
  <c r="H12439" i="8" s="1"/>
  <c r="C12438" i="8"/>
  <c r="C12437" i="8"/>
  <c r="C12436" i="8"/>
  <c r="H12436" i="8" s="1"/>
  <c r="C12435" i="8"/>
  <c r="H12435" i="8" s="1"/>
  <c r="C12434" i="8"/>
  <c r="C12433" i="8"/>
  <c r="C12432" i="8"/>
  <c r="H12432" i="8" s="1"/>
  <c r="C12431" i="8"/>
  <c r="H12431" i="8" s="1"/>
  <c r="C12430" i="8"/>
  <c r="C12429" i="8"/>
  <c r="C12428" i="8"/>
  <c r="H12428" i="8" s="1"/>
  <c r="C12427" i="8"/>
  <c r="H12427" i="8" s="1"/>
  <c r="C12426" i="8"/>
  <c r="C12425" i="8"/>
  <c r="C12424" i="8"/>
  <c r="H12424" i="8" s="1"/>
  <c r="C12423" i="8"/>
  <c r="H12423" i="8" s="1"/>
  <c r="C12422" i="8"/>
  <c r="C12421" i="8"/>
  <c r="C12420" i="8"/>
  <c r="H12420" i="8" s="1"/>
  <c r="C12419" i="8"/>
  <c r="H12419" i="8" s="1"/>
  <c r="C12418" i="8"/>
  <c r="C12417" i="8"/>
  <c r="C12416" i="8"/>
  <c r="H12416" i="8" s="1"/>
  <c r="C12415" i="8"/>
  <c r="H12415" i="8" s="1"/>
  <c r="C12414" i="8"/>
  <c r="C12413" i="8"/>
  <c r="C12412" i="8"/>
  <c r="H12412" i="8" s="1"/>
  <c r="C12411" i="8"/>
  <c r="H12411" i="8" s="1"/>
  <c r="C12410" i="8"/>
  <c r="C12409" i="8"/>
  <c r="C12408" i="8"/>
  <c r="H12408" i="8" s="1"/>
  <c r="C12407" i="8"/>
  <c r="H12407" i="8" s="1"/>
  <c r="C12406" i="8"/>
  <c r="C12405" i="8"/>
  <c r="C12404" i="8"/>
  <c r="H12404" i="8" s="1"/>
  <c r="C12403" i="8"/>
  <c r="H12403" i="8" s="1"/>
  <c r="C12402" i="8"/>
  <c r="C12401" i="8"/>
  <c r="C12400" i="8"/>
  <c r="H12400" i="8" s="1"/>
  <c r="C12399" i="8"/>
  <c r="H12399" i="8" s="1"/>
  <c r="C12398" i="8"/>
  <c r="C12397" i="8"/>
  <c r="C12396" i="8"/>
  <c r="H12396" i="8" s="1"/>
  <c r="C12395" i="8"/>
  <c r="H12395" i="8" s="1"/>
  <c r="C12394" i="8"/>
  <c r="C12393" i="8"/>
  <c r="C12392" i="8"/>
  <c r="H12392" i="8" s="1"/>
  <c r="C12391" i="8"/>
  <c r="H12391" i="8" s="1"/>
  <c r="C12390" i="8"/>
  <c r="C12389" i="8"/>
  <c r="C12388" i="8"/>
  <c r="H12388" i="8" s="1"/>
  <c r="C12387" i="8"/>
  <c r="H12387" i="8" s="1"/>
  <c r="C12386" i="8"/>
  <c r="C12385" i="8"/>
  <c r="C12384" i="8"/>
  <c r="H12384" i="8" s="1"/>
  <c r="C12383" i="8"/>
  <c r="H12383" i="8" s="1"/>
  <c r="C12382" i="8"/>
  <c r="C12381" i="8"/>
  <c r="C12380" i="8"/>
  <c r="H12380" i="8" s="1"/>
  <c r="C12379" i="8"/>
  <c r="H12379" i="8" s="1"/>
  <c r="C12378" i="8"/>
  <c r="C12377" i="8"/>
  <c r="C12376" i="8"/>
  <c r="H12376" i="8" s="1"/>
  <c r="C12375" i="8"/>
  <c r="H12375" i="8" s="1"/>
  <c r="C12374" i="8"/>
  <c r="C12373" i="8"/>
  <c r="C12372" i="8"/>
  <c r="C12371" i="8"/>
  <c r="H12371" i="8" s="1"/>
  <c r="C12370" i="8"/>
  <c r="C12369" i="8"/>
  <c r="C12368" i="8"/>
  <c r="C12367" i="8"/>
  <c r="H12367" i="8" s="1"/>
  <c r="C12366" i="8"/>
  <c r="C12365" i="8"/>
  <c r="C12364" i="8"/>
  <c r="C12363" i="8"/>
  <c r="H12363" i="8" s="1"/>
  <c r="C12362" i="8"/>
  <c r="C12361" i="8"/>
  <c r="C12360" i="8"/>
  <c r="H12360" i="8" s="1"/>
  <c r="C12359" i="8"/>
  <c r="H12359" i="8" s="1"/>
  <c r="C12358" i="8"/>
  <c r="C12357" i="8"/>
  <c r="C12356" i="8"/>
  <c r="H12356" i="8" s="1"/>
  <c r="C12355" i="8"/>
  <c r="H12355" i="8" s="1"/>
  <c r="C12354" i="8"/>
  <c r="C12353" i="8"/>
  <c r="C12352" i="8"/>
  <c r="H12352" i="8" s="1"/>
  <c r="C12351" i="8"/>
  <c r="H12351" i="8" s="1"/>
  <c r="C12350" i="8"/>
  <c r="C12349" i="8"/>
  <c r="C12348" i="8"/>
  <c r="H12348" i="8" s="1"/>
  <c r="C12347" i="8"/>
  <c r="H12347" i="8" s="1"/>
  <c r="C12346" i="8"/>
  <c r="C12345" i="8"/>
  <c r="C12344" i="8"/>
  <c r="H12344" i="8" s="1"/>
  <c r="C12343" i="8"/>
  <c r="H12343" i="8" s="1"/>
  <c r="C12342" i="8"/>
  <c r="C12341" i="8"/>
  <c r="C12340" i="8"/>
  <c r="H12340" i="8" s="1"/>
  <c r="C12339" i="8"/>
  <c r="H12339" i="8" s="1"/>
  <c r="C12338" i="8"/>
  <c r="C12337" i="8"/>
  <c r="C12336" i="8"/>
  <c r="H12336" i="8" s="1"/>
  <c r="C12335" i="8"/>
  <c r="H12335" i="8" s="1"/>
  <c r="C12334" i="8"/>
  <c r="C12333" i="8"/>
  <c r="C12332" i="8"/>
  <c r="H12332" i="8" s="1"/>
  <c r="C12331" i="8"/>
  <c r="H12331" i="8" s="1"/>
  <c r="C12330" i="8"/>
  <c r="C12329" i="8"/>
  <c r="C12328" i="8"/>
  <c r="H12328" i="8" s="1"/>
  <c r="C12327" i="8"/>
  <c r="H12327" i="8" s="1"/>
  <c r="C12326" i="8"/>
  <c r="C12325" i="8"/>
  <c r="C12324" i="8"/>
  <c r="H12324" i="8" s="1"/>
  <c r="C12323" i="8"/>
  <c r="H12323" i="8" s="1"/>
  <c r="C12322" i="8"/>
  <c r="C12321" i="8"/>
  <c r="C12320" i="8"/>
  <c r="H12320" i="8" s="1"/>
  <c r="C12319" i="8"/>
  <c r="H12319" i="8" s="1"/>
  <c r="C12318" i="8"/>
  <c r="C12317" i="8"/>
  <c r="C12316" i="8"/>
  <c r="H12316" i="8" s="1"/>
  <c r="C12315" i="8"/>
  <c r="H12315" i="8" s="1"/>
  <c r="C12314" i="8"/>
  <c r="C12313" i="8"/>
  <c r="C12312" i="8"/>
  <c r="H12312" i="8" s="1"/>
  <c r="C12311" i="8"/>
  <c r="H12311" i="8" s="1"/>
  <c r="C12310" i="8"/>
  <c r="C12309" i="8"/>
  <c r="C12308" i="8"/>
  <c r="H12308" i="8" s="1"/>
  <c r="C12307" i="8"/>
  <c r="H12307" i="8" s="1"/>
  <c r="C12306" i="8"/>
  <c r="C12305" i="8"/>
  <c r="C12304" i="8"/>
  <c r="H12304" i="8" s="1"/>
  <c r="C12303" i="8"/>
  <c r="H12303" i="8" s="1"/>
  <c r="C12302" i="8"/>
  <c r="C12301" i="8"/>
  <c r="C12300" i="8"/>
  <c r="H12300" i="8" s="1"/>
  <c r="C12299" i="8"/>
  <c r="H12299" i="8" s="1"/>
  <c r="C12298" i="8"/>
  <c r="C12297" i="8"/>
  <c r="C12296" i="8"/>
  <c r="H12296" i="8" s="1"/>
  <c r="C12295" i="8"/>
  <c r="H12295" i="8" s="1"/>
  <c r="C12294" i="8"/>
  <c r="C12293" i="8"/>
  <c r="C12292" i="8"/>
  <c r="H12292" i="8" s="1"/>
  <c r="C12291" i="8"/>
  <c r="H12291" i="8" s="1"/>
  <c r="C12290" i="8"/>
  <c r="C12289" i="8"/>
  <c r="C12288" i="8"/>
  <c r="H12288" i="8" s="1"/>
  <c r="C12287" i="8"/>
  <c r="H12287" i="8" s="1"/>
  <c r="C12286" i="8"/>
  <c r="C12285" i="8"/>
  <c r="C12284" i="8"/>
  <c r="H12284" i="8" s="1"/>
  <c r="C12283" i="8"/>
  <c r="H12283" i="8" s="1"/>
  <c r="C12282" i="8"/>
  <c r="C12281" i="8"/>
  <c r="C12280" i="8"/>
  <c r="H12280" i="8" s="1"/>
  <c r="C12279" i="8"/>
  <c r="H12279" i="8" s="1"/>
  <c r="C12278" i="8"/>
  <c r="C12277" i="8"/>
  <c r="C12276" i="8"/>
  <c r="H12276" i="8" s="1"/>
  <c r="C12275" i="8"/>
  <c r="H12275" i="8" s="1"/>
  <c r="C12274" i="8"/>
  <c r="C12273" i="8"/>
  <c r="C12272" i="8"/>
  <c r="H12272" i="8" s="1"/>
  <c r="C12271" i="8"/>
  <c r="H12271" i="8" s="1"/>
  <c r="C12270" i="8"/>
  <c r="C12269" i="8"/>
  <c r="C12268" i="8"/>
  <c r="C12267" i="8"/>
  <c r="H12267" i="8" s="1"/>
  <c r="C12266" i="8"/>
  <c r="C12265" i="8"/>
  <c r="C12264" i="8"/>
  <c r="H12264" i="8" s="1"/>
  <c r="C12263" i="8"/>
  <c r="H12263" i="8" s="1"/>
  <c r="C12262" i="8"/>
  <c r="C12261" i="8"/>
  <c r="C12260" i="8"/>
  <c r="H12260" i="8" s="1"/>
  <c r="C12259" i="8"/>
  <c r="H12259" i="8" s="1"/>
  <c r="C12258" i="8"/>
  <c r="C12257" i="8"/>
  <c r="C12256" i="8"/>
  <c r="H12256" i="8" s="1"/>
  <c r="C12255" i="8"/>
  <c r="H12255" i="8" s="1"/>
  <c r="C12254" i="8"/>
  <c r="C12253" i="8"/>
  <c r="C12252" i="8"/>
  <c r="H12252" i="8" s="1"/>
  <c r="C12251" i="8"/>
  <c r="H12251" i="8" s="1"/>
  <c r="C12250" i="8"/>
  <c r="C12249" i="8"/>
  <c r="C12248" i="8"/>
  <c r="H12248" i="8" s="1"/>
  <c r="C12247" i="8"/>
  <c r="H12247" i="8" s="1"/>
  <c r="C12246" i="8"/>
  <c r="C12245" i="8"/>
  <c r="C12244" i="8"/>
  <c r="H12244" i="8" s="1"/>
  <c r="C12243" i="8"/>
  <c r="H12243" i="8" s="1"/>
  <c r="C12242" i="8"/>
  <c r="C12241" i="8"/>
  <c r="C12240" i="8"/>
  <c r="H12240" i="8" s="1"/>
  <c r="C12239" i="8"/>
  <c r="H12239" i="8" s="1"/>
  <c r="C12238" i="8"/>
  <c r="C12237" i="8"/>
  <c r="C12236" i="8"/>
  <c r="H12236" i="8" s="1"/>
  <c r="C12235" i="8"/>
  <c r="H12235" i="8" s="1"/>
  <c r="C12234" i="8"/>
  <c r="C12233" i="8"/>
  <c r="C12232" i="8"/>
  <c r="H12232" i="8" s="1"/>
  <c r="C12231" i="8"/>
  <c r="H12231" i="8" s="1"/>
  <c r="C12230" i="8"/>
  <c r="C12229" i="8"/>
  <c r="C12228" i="8"/>
  <c r="H12228" i="8" s="1"/>
  <c r="C12227" i="8"/>
  <c r="H12227" i="8" s="1"/>
  <c r="C12226" i="8"/>
  <c r="C12225" i="8"/>
  <c r="C12224" i="8"/>
  <c r="H12224" i="8" s="1"/>
  <c r="C12223" i="8"/>
  <c r="H12223" i="8" s="1"/>
  <c r="C12222" i="8"/>
  <c r="C12221" i="8"/>
  <c r="C12220" i="8"/>
  <c r="H12220" i="8" s="1"/>
  <c r="C12219" i="8"/>
  <c r="H12219" i="8" s="1"/>
  <c r="C12218" i="8"/>
  <c r="C12217" i="8"/>
  <c r="C12216" i="8"/>
  <c r="H12216" i="8" s="1"/>
  <c r="C12215" i="8"/>
  <c r="H12215" i="8" s="1"/>
  <c r="C12214" i="8"/>
  <c r="C12213" i="8"/>
  <c r="C12212" i="8"/>
  <c r="H12212" i="8" s="1"/>
  <c r="C12211" i="8"/>
  <c r="H12211" i="8" s="1"/>
  <c r="C12210" i="8"/>
  <c r="C12209" i="8"/>
  <c r="C12208" i="8"/>
  <c r="H12208" i="8" s="1"/>
  <c r="C12207" i="8"/>
  <c r="H12207" i="8" s="1"/>
  <c r="C12206" i="8"/>
  <c r="C12205" i="8"/>
  <c r="C12204" i="8"/>
  <c r="H12204" i="8" s="1"/>
  <c r="C12203" i="8"/>
  <c r="H12203" i="8" s="1"/>
  <c r="C12202" i="8"/>
  <c r="C12201" i="8"/>
  <c r="C12200" i="8"/>
  <c r="H12200" i="8" s="1"/>
  <c r="C12199" i="8"/>
  <c r="H12199" i="8" s="1"/>
  <c r="C12198" i="8"/>
  <c r="C12197" i="8"/>
  <c r="C12196" i="8"/>
  <c r="H12196" i="8" s="1"/>
  <c r="C12195" i="8"/>
  <c r="H12195" i="8" s="1"/>
  <c r="C12194" i="8"/>
  <c r="C12193" i="8"/>
  <c r="C12192" i="8"/>
  <c r="H12192" i="8" s="1"/>
  <c r="C12191" i="8"/>
  <c r="H12191" i="8" s="1"/>
  <c r="C12190" i="8"/>
  <c r="C12189" i="8"/>
  <c r="C12188" i="8"/>
  <c r="H12188" i="8" s="1"/>
  <c r="C12187" i="8"/>
  <c r="C12186" i="8"/>
  <c r="C12185" i="8"/>
  <c r="C12184" i="8"/>
  <c r="H12184" i="8" s="1"/>
  <c r="C12183" i="8"/>
  <c r="H12183" i="8" s="1"/>
  <c r="C12182" i="8"/>
  <c r="C12181" i="8"/>
  <c r="C12180" i="8"/>
  <c r="H12180" i="8" s="1"/>
  <c r="C12179" i="8"/>
  <c r="H12179" i="8" s="1"/>
  <c r="C12178" i="8"/>
  <c r="C12177" i="8"/>
  <c r="C12176" i="8"/>
  <c r="H12176" i="8" s="1"/>
  <c r="C12175" i="8"/>
  <c r="H12175" i="8" s="1"/>
  <c r="C12174" i="8"/>
  <c r="C12173" i="8"/>
  <c r="C12172" i="8"/>
  <c r="H12172" i="8" s="1"/>
  <c r="C12171" i="8"/>
  <c r="H12171" i="8" s="1"/>
  <c r="C12170" i="8"/>
  <c r="C12169" i="8"/>
  <c r="C12168" i="8"/>
  <c r="H12168" i="8" s="1"/>
  <c r="C12167" i="8"/>
  <c r="H12167" i="8" s="1"/>
  <c r="C12166" i="8"/>
  <c r="C12165" i="8"/>
  <c r="C12164" i="8"/>
  <c r="H12164" i="8" s="1"/>
  <c r="C12163" i="8"/>
  <c r="H12163" i="8" s="1"/>
  <c r="C12162" i="8"/>
  <c r="C12161" i="8"/>
  <c r="C12160" i="8"/>
  <c r="H12160" i="8" s="1"/>
  <c r="C12159" i="8"/>
  <c r="H12159" i="8" s="1"/>
  <c r="C12158" i="8"/>
  <c r="C12157" i="8"/>
  <c r="C12156" i="8"/>
  <c r="H12156" i="8" s="1"/>
  <c r="C12155" i="8"/>
  <c r="H12155" i="8" s="1"/>
  <c r="C12154" i="8"/>
  <c r="C12153" i="8"/>
  <c r="C12152" i="8"/>
  <c r="H12152" i="8" s="1"/>
  <c r="C12151" i="8"/>
  <c r="H12151" i="8" s="1"/>
  <c r="C12150" i="8"/>
  <c r="C12149" i="8"/>
  <c r="C12148" i="8"/>
  <c r="H12148" i="8" s="1"/>
  <c r="C12147" i="8"/>
  <c r="H12147" i="8" s="1"/>
  <c r="C12146" i="8"/>
  <c r="C12145" i="8"/>
  <c r="C12144" i="8"/>
  <c r="H12144" i="8" s="1"/>
  <c r="C12143" i="8"/>
  <c r="H12143" i="8" s="1"/>
  <c r="C12142" i="8"/>
  <c r="C12141" i="8"/>
  <c r="C12140" i="8"/>
  <c r="H12140" i="8" s="1"/>
  <c r="C12139" i="8"/>
  <c r="H12139" i="8" s="1"/>
  <c r="C12138" i="8"/>
  <c r="C12137" i="8"/>
  <c r="C12136" i="8"/>
  <c r="H12136" i="8" s="1"/>
  <c r="C12135" i="8"/>
  <c r="H12135" i="8" s="1"/>
  <c r="C12134" i="8"/>
  <c r="C12133" i="8"/>
  <c r="C12132" i="8"/>
  <c r="H12132" i="8" s="1"/>
  <c r="C12131" i="8"/>
  <c r="H12131" i="8" s="1"/>
  <c r="C12130" i="8"/>
  <c r="C12129" i="8"/>
  <c r="C12128" i="8"/>
  <c r="H12128" i="8" s="1"/>
  <c r="C12127" i="8"/>
  <c r="H12127" i="8" s="1"/>
  <c r="C12126" i="8"/>
  <c r="C12125" i="8"/>
  <c r="C12124" i="8"/>
  <c r="H12124" i="8" s="1"/>
  <c r="C12123" i="8"/>
  <c r="H12123" i="8" s="1"/>
  <c r="C12122" i="8"/>
  <c r="C12121" i="8"/>
  <c r="C12120" i="8"/>
  <c r="H12120" i="8" s="1"/>
  <c r="C12119" i="8"/>
  <c r="H12119" i="8" s="1"/>
  <c r="C12118" i="8"/>
  <c r="C12117" i="8"/>
  <c r="C12116" i="8"/>
  <c r="H12116" i="8" s="1"/>
  <c r="C12115" i="8"/>
  <c r="H12115" i="8" s="1"/>
  <c r="C12114" i="8"/>
  <c r="C12113" i="8"/>
  <c r="C12112" i="8"/>
  <c r="H12112" i="8" s="1"/>
  <c r="C12111" i="8"/>
  <c r="H12111" i="8" s="1"/>
  <c r="C12110" i="8"/>
  <c r="C12109" i="8"/>
  <c r="C12108" i="8"/>
  <c r="H12108" i="8" s="1"/>
  <c r="C12107" i="8"/>
  <c r="H12107" i="8" s="1"/>
  <c r="C12106" i="8"/>
  <c r="C12105" i="8"/>
  <c r="C12104" i="8"/>
  <c r="H12104" i="8" s="1"/>
  <c r="C12103" i="8"/>
  <c r="H12103" i="8" s="1"/>
  <c r="C12102" i="8"/>
  <c r="C12101" i="8"/>
  <c r="C12100" i="8"/>
  <c r="H12100" i="8" s="1"/>
  <c r="C12099" i="8"/>
  <c r="H12099" i="8" s="1"/>
  <c r="C12098" i="8"/>
  <c r="C12097" i="8"/>
  <c r="C12096" i="8"/>
  <c r="H12096" i="8" s="1"/>
  <c r="C12095" i="8"/>
  <c r="H12095" i="8" s="1"/>
  <c r="C12094" i="8"/>
  <c r="C12093" i="8"/>
  <c r="C12092" i="8"/>
  <c r="H12092" i="8" s="1"/>
  <c r="C12091" i="8"/>
  <c r="H12091" i="8" s="1"/>
  <c r="C12090" i="8"/>
  <c r="C12089" i="8"/>
  <c r="C12088" i="8"/>
  <c r="H12088" i="8" s="1"/>
  <c r="C12087" i="8"/>
  <c r="H12087" i="8" s="1"/>
  <c r="C12086" i="8"/>
  <c r="C12085" i="8"/>
  <c r="C12084" i="8"/>
  <c r="H12084" i="8" s="1"/>
  <c r="C12083" i="8"/>
  <c r="H12083" i="8" s="1"/>
  <c r="C12082" i="8"/>
  <c r="C12081" i="8"/>
  <c r="C12080" i="8"/>
  <c r="H12080" i="8" s="1"/>
  <c r="C12079" i="8"/>
  <c r="H12079" i="8" s="1"/>
  <c r="C12078" i="8"/>
  <c r="C12077" i="8"/>
  <c r="C12076" i="8"/>
  <c r="H12076" i="8" s="1"/>
  <c r="C12075" i="8"/>
  <c r="H12075" i="8" s="1"/>
  <c r="C12074" i="8"/>
  <c r="C12073" i="8"/>
  <c r="C12072" i="8"/>
  <c r="H12072" i="8" s="1"/>
  <c r="C12071" i="8"/>
  <c r="H12071" i="8" s="1"/>
  <c r="C12070" i="8"/>
  <c r="C12069" i="8"/>
  <c r="C12068" i="8"/>
  <c r="H12068" i="8" s="1"/>
  <c r="C12067" i="8"/>
  <c r="H12067" i="8" s="1"/>
  <c r="C12066" i="8"/>
  <c r="C12065" i="8"/>
  <c r="C12064" i="8"/>
  <c r="H12064" i="8" s="1"/>
  <c r="C12063" i="8"/>
  <c r="H12063" i="8" s="1"/>
  <c r="C12062" i="8"/>
  <c r="C12061" i="8"/>
  <c r="C12060" i="8"/>
  <c r="H12060" i="8" s="1"/>
  <c r="C12059" i="8"/>
  <c r="H12059" i="8" s="1"/>
  <c r="C12058" i="8"/>
  <c r="C12057" i="8"/>
  <c r="C12056" i="8"/>
  <c r="H12056" i="8" s="1"/>
  <c r="C12055" i="8"/>
  <c r="H12055" i="8" s="1"/>
  <c r="C12054" i="8"/>
  <c r="C12053" i="8"/>
  <c r="C12052" i="8"/>
  <c r="H12052" i="8" s="1"/>
  <c r="C12051" i="8"/>
  <c r="H12051" i="8" s="1"/>
  <c r="C12050" i="8"/>
  <c r="C12049" i="8"/>
  <c r="C12048" i="8"/>
  <c r="H12048" i="8" s="1"/>
  <c r="C12047" i="8"/>
  <c r="H12047" i="8" s="1"/>
  <c r="C12046" i="8"/>
  <c r="C12045" i="8"/>
  <c r="C12044" i="8"/>
  <c r="H12044" i="8" s="1"/>
  <c r="C12043" i="8"/>
  <c r="H12043" i="8" s="1"/>
  <c r="C12042" i="8"/>
  <c r="C12041" i="8"/>
  <c r="C12040" i="8"/>
  <c r="H12040" i="8" s="1"/>
  <c r="C12039" i="8"/>
  <c r="H12039" i="8" s="1"/>
  <c r="C12038" i="8"/>
  <c r="C12037" i="8"/>
  <c r="C12036" i="8"/>
  <c r="H12036" i="8" s="1"/>
  <c r="C12035" i="8"/>
  <c r="H12035" i="8" s="1"/>
  <c r="C12034" i="8"/>
  <c r="C12033" i="8"/>
  <c r="C12032" i="8"/>
  <c r="H12032" i="8" s="1"/>
  <c r="C12031" i="8"/>
  <c r="H12031" i="8" s="1"/>
  <c r="C12030" i="8"/>
  <c r="C12029" i="8"/>
  <c r="C12028" i="8"/>
  <c r="H12028" i="8" s="1"/>
  <c r="C12027" i="8"/>
  <c r="H12027" i="8" s="1"/>
  <c r="C12026" i="8"/>
  <c r="C12025" i="8"/>
  <c r="C12024" i="8"/>
  <c r="H12024" i="8" s="1"/>
  <c r="C12023" i="8"/>
  <c r="H12023" i="8" s="1"/>
  <c r="C12022" i="8"/>
  <c r="C12021" i="8"/>
  <c r="C12020" i="8"/>
  <c r="H12020" i="8" s="1"/>
  <c r="C12019" i="8"/>
  <c r="H12019" i="8" s="1"/>
  <c r="C12018" i="8"/>
  <c r="C12017" i="8"/>
  <c r="C12016" i="8"/>
  <c r="H12016" i="8" s="1"/>
  <c r="C12015" i="8"/>
  <c r="H12015" i="8" s="1"/>
  <c r="C12014" i="8"/>
  <c r="C12013" i="8"/>
  <c r="C12012" i="8"/>
  <c r="H12012" i="8" s="1"/>
  <c r="C12011" i="8"/>
  <c r="H12011" i="8" s="1"/>
  <c r="C12010" i="8"/>
  <c r="C12009" i="8"/>
  <c r="C12008" i="8"/>
  <c r="H12008" i="8" s="1"/>
  <c r="C12007" i="8"/>
  <c r="H12007" i="8" s="1"/>
  <c r="C12006" i="8"/>
  <c r="C12005" i="8"/>
  <c r="C12004" i="8"/>
  <c r="H12004" i="8" s="1"/>
  <c r="C12003" i="8"/>
  <c r="H12003" i="8" s="1"/>
  <c r="C12002" i="8"/>
  <c r="C12001" i="8"/>
  <c r="C12000" i="8"/>
  <c r="H12000" i="8" s="1"/>
  <c r="C11999" i="8"/>
  <c r="H11999" i="8" s="1"/>
  <c r="C11998" i="8"/>
  <c r="C11997" i="8"/>
  <c r="C11996" i="8"/>
  <c r="H11996" i="8" s="1"/>
  <c r="C11995" i="8"/>
  <c r="H11995" i="8" s="1"/>
  <c r="C11994" i="8"/>
  <c r="C11993" i="8"/>
  <c r="C11992" i="8"/>
  <c r="H11992" i="8" s="1"/>
  <c r="C11991" i="8"/>
  <c r="H11991" i="8" s="1"/>
  <c r="C11990" i="8"/>
  <c r="C11989" i="8"/>
  <c r="C11988" i="8"/>
  <c r="H11988" i="8" s="1"/>
  <c r="C11987" i="8"/>
  <c r="H11987" i="8" s="1"/>
  <c r="C11986" i="8"/>
  <c r="C11985" i="8"/>
  <c r="C11984" i="8"/>
  <c r="H11984" i="8" s="1"/>
  <c r="C11983" i="8"/>
  <c r="H11983" i="8" s="1"/>
  <c r="C11982" i="8"/>
  <c r="C11981" i="8"/>
  <c r="C11980" i="8"/>
  <c r="H11980" i="8" s="1"/>
  <c r="C11979" i="8"/>
  <c r="H11979" i="8" s="1"/>
  <c r="C11978" i="8"/>
  <c r="C11977" i="8"/>
  <c r="C11976" i="8"/>
  <c r="H11976" i="8" s="1"/>
  <c r="C11975" i="8"/>
  <c r="H11975" i="8" s="1"/>
  <c r="C11974" i="8"/>
  <c r="C11973" i="8"/>
  <c r="C11972" i="8"/>
  <c r="H11972" i="8" s="1"/>
  <c r="C11971" i="8"/>
  <c r="H11971" i="8" s="1"/>
  <c r="C11970" i="8"/>
  <c r="C11969" i="8"/>
  <c r="C11968" i="8"/>
  <c r="H11968" i="8" s="1"/>
  <c r="C11967" i="8"/>
  <c r="H11967" i="8" s="1"/>
  <c r="C11966" i="8"/>
  <c r="C11965" i="8"/>
  <c r="C11964" i="8"/>
  <c r="H11964" i="8" s="1"/>
  <c r="C11963" i="8"/>
  <c r="H11963" i="8" s="1"/>
  <c r="C11962" i="8"/>
  <c r="C11961" i="8"/>
  <c r="C11960" i="8"/>
  <c r="H11960" i="8" s="1"/>
  <c r="C11959" i="8"/>
  <c r="H11959" i="8" s="1"/>
  <c r="C11958" i="8"/>
  <c r="C11957" i="8"/>
  <c r="C11956" i="8"/>
  <c r="H11956" i="8" s="1"/>
  <c r="C11955" i="8"/>
  <c r="H11955" i="8" s="1"/>
  <c r="C11954" i="8"/>
  <c r="C11953" i="8"/>
  <c r="C11952" i="8"/>
  <c r="H11952" i="8" s="1"/>
  <c r="C11951" i="8"/>
  <c r="H11951" i="8" s="1"/>
  <c r="C11950" i="8"/>
  <c r="C11949" i="8"/>
  <c r="C11948" i="8"/>
  <c r="H11948" i="8" s="1"/>
  <c r="C11947" i="8"/>
  <c r="H11947" i="8" s="1"/>
  <c r="C11946" i="8"/>
  <c r="C11945" i="8"/>
  <c r="C11944" i="8"/>
  <c r="H11944" i="8" s="1"/>
  <c r="C11943" i="8"/>
  <c r="H11943" i="8" s="1"/>
  <c r="C11942" i="8"/>
  <c r="C11941" i="8"/>
  <c r="C11940" i="8"/>
  <c r="H11940" i="8" s="1"/>
  <c r="C11939" i="8"/>
  <c r="H11939" i="8" s="1"/>
  <c r="C11938" i="8"/>
  <c r="C11937" i="8"/>
  <c r="C11936" i="8"/>
  <c r="H11936" i="8" s="1"/>
  <c r="C11935" i="8"/>
  <c r="H11935" i="8" s="1"/>
  <c r="C11934" i="8"/>
  <c r="C11933" i="8"/>
  <c r="C11932" i="8"/>
  <c r="H11932" i="8" s="1"/>
  <c r="C11931" i="8"/>
  <c r="H11931" i="8" s="1"/>
  <c r="C11930" i="8"/>
  <c r="C11929" i="8"/>
  <c r="C11928" i="8"/>
  <c r="H11928" i="8" s="1"/>
  <c r="C11927" i="8"/>
  <c r="H11927" i="8" s="1"/>
  <c r="C11926" i="8"/>
  <c r="C11925" i="8"/>
  <c r="C11924" i="8"/>
  <c r="H11924" i="8" s="1"/>
  <c r="C11923" i="8"/>
  <c r="H11923" i="8" s="1"/>
  <c r="C11922" i="8"/>
  <c r="C11921" i="8"/>
  <c r="C11920" i="8"/>
  <c r="H11920" i="8" s="1"/>
  <c r="C11919" i="8"/>
  <c r="H11919" i="8" s="1"/>
  <c r="C11918" i="8"/>
  <c r="C11917" i="8"/>
  <c r="C11916" i="8"/>
  <c r="H11916" i="8" s="1"/>
  <c r="C11915" i="8"/>
  <c r="H11915" i="8" s="1"/>
  <c r="C11914" i="8"/>
  <c r="C11913" i="8"/>
  <c r="C11912" i="8"/>
  <c r="H11912" i="8" s="1"/>
  <c r="C11911" i="8"/>
  <c r="H11911" i="8" s="1"/>
  <c r="C11910" i="8"/>
  <c r="C11909" i="8"/>
  <c r="C11908" i="8"/>
  <c r="H11908" i="8" s="1"/>
  <c r="C11907" i="8"/>
  <c r="H11907" i="8" s="1"/>
  <c r="C11906" i="8"/>
  <c r="C11905" i="8"/>
  <c r="C11904" i="8"/>
  <c r="H11904" i="8" s="1"/>
  <c r="C11903" i="8"/>
  <c r="H11903" i="8" s="1"/>
  <c r="C11902" i="8"/>
  <c r="C11901" i="8"/>
  <c r="C11900" i="8"/>
  <c r="H11900" i="8" s="1"/>
  <c r="C11899" i="8"/>
  <c r="H11899" i="8" s="1"/>
  <c r="C11898" i="8"/>
  <c r="C11897" i="8"/>
  <c r="C11896" i="8"/>
  <c r="H11896" i="8" s="1"/>
  <c r="C11895" i="8"/>
  <c r="H11895" i="8" s="1"/>
  <c r="C11894" i="8"/>
  <c r="C11893" i="8"/>
  <c r="C11892" i="8"/>
  <c r="H11892" i="8" s="1"/>
  <c r="C11891" i="8"/>
  <c r="H11891" i="8" s="1"/>
  <c r="C11890" i="8"/>
  <c r="C11889" i="8"/>
  <c r="C11888" i="8"/>
  <c r="H11888" i="8" s="1"/>
  <c r="C11887" i="8"/>
  <c r="H11887" i="8" s="1"/>
  <c r="C11886" i="8"/>
  <c r="C11885" i="8"/>
  <c r="C11884" i="8"/>
  <c r="H11884" i="8" s="1"/>
  <c r="C11883" i="8"/>
  <c r="H11883" i="8" s="1"/>
  <c r="C11882" i="8"/>
  <c r="C11881" i="8"/>
  <c r="C11880" i="8"/>
  <c r="H11880" i="8" s="1"/>
  <c r="C11879" i="8"/>
  <c r="H11879" i="8" s="1"/>
  <c r="C11878" i="8"/>
  <c r="C11877" i="8"/>
  <c r="C11876" i="8"/>
  <c r="H11876" i="8" s="1"/>
  <c r="C11875" i="8"/>
  <c r="H11875" i="8" s="1"/>
  <c r="C11874" i="8"/>
  <c r="C11873" i="8"/>
  <c r="C11872" i="8"/>
  <c r="H11872" i="8" s="1"/>
  <c r="C11871" i="8"/>
  <c r="H11871" i="8" s="1"/>
  <c r="C11870" i="8"/>
  <c r="C11869" i="8"/>
  <c r="C11868" i="8"/>
  <c r="H11868" i="8" s="1"/>
  <c r="C11867" i="8"/>
  <c r="H11867" i="8" s="1"/>
  <c r="C11866" i="8"/>
  <c r="C11865" i="8"/>
  <c r="C11864" i="8"/>
  <c r="H11864" i="8" s="1"/>
  <c r="C11863" i="8"/>
  <c r="H11863" i="8" s="1"/>
  <c r="C11862" i="8"/>
  <c r="C11861" i="8"/>
  <c r="C11860" i="8"/>
  <c r="H11860" i="8" s="1"/>
  <c r="C11859" i="8"/>
  <c r="H11859" i="8" s="1"/>
  <c r="C11858" i="8"/>
  <c r="C11857" i="8"/>
  <c r="C11856" i="8"/>
  <c r="H11856" i="8" s="1"/>
  <c r="C11855" i="8"/>
  <c r="H11855" i="8" s="1"/>
  <c r="C11854" i="8"/>
  <c r="C11853" i="8"/>
  <c r="C11852" i="8"/>
  <c r="H11852" i="8" s="1"/>
  <c r="C11851" i="8"/>
  <c r="H11851" i="8" s="1"/>
  <c r="C11850" i="8"/>
  <c r="C11849" i="8"/>
  <c r="C11848" i="8"/>
  <c r="H11848" i="8" s="1"/>
  <c r="C11847" i="8"/>
  <c r="H11847" i="8" s="1"/>
  <c r="C11846" i="8"/>
  <c r="C11845" i="8"/>
  <c r="C11844" i="8"/>
  <c r="H11844" i="8" s="1"/>
  <c r="C11843" i="8"/>
  <c r="H11843" i="8" s="1"/>
  <c r="C11842" i="8"/>
  <c r="C11841" i="8"/>
  <c r="C11840" i="8"/>
  <c r="H11840" i="8" s="1"/>
  <c r="C11839" i="8"/>
  <c r="H11839" i="8" s="1"/>
  <c r="C11838" i="8"/>
  <c r="C11837" i="8"/>
  <c r="C11836" i="8"/>
  <c r="H11836" i="8" s="1"/>
  <c r="C11835" i="8"/>
  <c r="H11835" i="8" s="1"/>
  <c r="C11834" i="8"/>
  <c r="C11833" i="8"/>
  <c r="C11832" i="8"/>
  <c r="H11832" i="8" s="1"/>
  <c r="C11831" i="8"/>
  <c r="H11831" i="8" s="1"/>
  <c r="C11830" i="8"/>
  <c r="C11829" i="8"/>
  <c r="C11828" i="8"/>
  <c r="H11828" i="8" s="1"/>
  <c r="C11827" i="8"/>
  <c r="H11827" i="8" s="1"/>
  <c r="C11826" i="8"/>
  <c r="C11825" i="8"/>
  <c r="C11824" i="8"/>
  <c r="H11824" i="8" s="1"/>
  <c r="C11823" i="8"/>
  <c r="H11823" i="8" s="1"/>
  <c r="C11822" i="8"/>
  <c r="C11821" i="8"/>
  <c r="C11820" i="8"/>
  <c r="H11820" i="8" s="1"/>
  <c r="C11819" i="8"/>
  <c r="H11819" i="8" s="1"/>
  <c r="C11818" i="8"/>
  <c r="C11817" i="8"/>
  <c r="C11816" i="8"/>
  <c r="H11816" i="8" s="1"/>
  <c r="C11815" i="8"/>
  <c r="H11815" i="8" s="1"/>
  <c r="C11814" i="8"/>
  <c r="C11813" i="8"/>
  <c r="C11812" i="8"/>
  <c r="H11812" i="8" s="1"/>
  <c r="C11811" i="8"/>
  <c r="H11811" i="8" s="1"/>
  <c r="C11810" i="8"/>
  <c r="C11809" i="8"/>
  <c r="C11808" i="8"/>
  <c r="H11808" i="8" s="1"/>
  <c r="C11807" i="8"/>
  <c r="H11807" i="8" s="1"/>
  <c r="C11806" i="8"/>
  <c r="C11805" i="8"/>
  <c r="C11804" i="8"/>
  <c r="H11804" i="8" s="1"/>
  <c r="C11803" i="8"/>
  <c r="H11803" i="8" s="1"/>
  <c r="C11802" i="8"/>
  <c r="C11801" i="8"/>
  <c r="C11800" i="8"/>
  <c r="C11799" i="8"/>
  <c r="H11799" i="8" s="1"/>
  <c r="C11798" i="8"/>
  <c r="C11797" i="8"/>
  <c r="C11796" i="8"/>
  <c r="H11796" i="8" s="1"/>
  <c r="C11795" i="8"/>
  <c r="H11795" i="8" s="1"/>
  <c r="C11794" i="8"/>
  <c r="C11793" i="8"/>
  <c r="C11792" i="8"/>
  <c r="H11792" i="8" s="1"/>
  <c r="C11791" i="8"/>
  <c r="H11791" i="8" s="1"/>
  <c r="C11790" i="8"/>
  <c r="C11789" i="8"/>
  <c r="C11788" i="8"/>
  <c r="H11788" i="8" s="1"/>
  <c r="C11787" i="8"/>
  <c r="H11787" i="8" s="1"/>
  <c r="C11786" i="8"/>
  <c r="C11785" i="8"/>
  <c r="C11784" i="8"/>
  <c r="H11784" i="8" s="1"/>
  <c r="C11783" i="8"/>
  <c r="H11783" i="8" s="1"/>
  <c r="C11782" i="8"/>
  <c r="C11781" i="8"/>
  <c r="C11780" i="8"/>
  <c r="H11780" i="8" s="1"/>
  <c r="C11779" i="8"/>
  <c r="H11779" i="8" s="1"/>
  <c r="C11778" i="8"/>
  <c r="C11777" i="8"/>
  <c r="C11776" i="8"/>
  <c r="H11776" i="8" s="1"/>
  <c r="C11775" i="8"/>
  <c r="H11775" i="8" s="1"/>
  <c r="C11774" i="8"/>
  <c r="C11773" i="8"/>
  <c r="C11772" i="8"/>
  <c r="H11772" i="8" s="1"/>
  <c r="C11771" i="8"/>
  <c r="H11771" i="8" s="1"/>
  <c r="C11770" i="8"/>
  <c r="C11769" i="8"/>
  <c r="C11768" i="8"/>
  <c r="H11768" i="8" s="1"/>
  <c r="C11767" i="8"/>
  <c r="H11767" i="8" s="1"/>
  <c r="C11766" i="8"/>
  <c r="C11765" i="8"/>
  <c r="C11764" i="8"/>
  <c r="H11764" i="8" s="1"/>
  <c r="C11763" i="8"/>
  <c r="H11763" i="8" s="1"/>
  <c r="C11762" i="8"/>
  <c r="C11761" i="8"/>
  <c r="C11760" i="8"/>
  <c r="H11760" i="8" s="1"/>
  <c r="C11759" i="8"/>
  <c r="H11759" i="8" s="1"/>
  <c r="C11758" i="8"/>
  <c r="C11757" i="8"/>
  <c r="C11756" i="8"/>
  <c r="H11756" i="8" s="1"/>
  <c r="C11755" i="8"/>
  <c r="H11755" i="8" s="1"/>
  <c r="C11754" i="8"/>
  <c r="C11753" i="8"/>
  <c r="C11752" i="8"/>
  <c r="H11752" i="8" s="1"/>
  <c r="C11751" i="8"/>
  <c r="H11751" i="8" s="1"/>
  <c r="C11750" i="8"/>
  <c r="C11749" i="8"/>
  <c r="C11748" i="8"/>
  <c r="H11748" i="8" s="1"/>
  <c r="C11747" i="8"/>
  <c r="H11747" i="8" s="1"/>
  <c r="C11746" i="8"/>
  <c r="C11745" i="8"/>
  <c r="C11744" i="8"/>
  <c r="H11744" i="8" s="1"/>
  <c r="C11743" i="8"/>
  <c r="H11743" i="8" s="1"/>
  <c r="C11742" i="8"/>
  <c r="C11741" i="8"/>
  <c r="C11740" i="8"/>
  <c r="H11740" i="8" s="1"/>
  <c r="C11739" i="8"/>
  <c r="H11739" i="8" s="1"/>
  <c r="C11738" i="8"/>
  <c r="C11737" i="8"/>
  <c r="C11736" i="8"/>
  <c r="H11736" i="8" s="1"/>
  <c r="C11735" i="8"/>
  <c r="H11735" i="8" s="1"/>
  <c r="C11734" i="8"/>
  <c r="C11733" i="8"/>
  <c r="C11732" i="8"/>
  <c r="H11732" i="8" s="1"/>
  <c r="C11731" i="8"/>
  <c r="H11731" i="8" s="1"/>
  <c r="C11730" i="8"/>
  <c r="C11729" i="8"/>
  <c r="C11728" i="8"/>
  <c r="H11728" i="8" s="1"/>
  <c r="C11727" i="8"/>
  <c r="H11727" i="8" s="1"/>
  <c r="C11726" i="8"/>
  <c r="C11725" i="8"/>
  <c r="C11724" i="8"/>
  <c r="H11724" i="8" s="1"/>
  <c r="C11723" i="8"/>
  <c r="H11723" i="8" s="1"/>
  <c r="C11722" i="8"/>
  <c r="C11721" i="8"/>
  <c r="C11720" i="8"/>
  <c r="H11720" i="8" s="1"/>
  <c r="C11719" i="8"/>
  <c r="H11719" i="8" s="1"/>
  <c r="C11718" i="8"/>
  <c r="C11717" i="8"/>
  <c r="C11716" i="8"/>
  <c r="H11716" i="8" s="1"/>
  <c r="C11715" i="8"/>
  <c r="H11715" i="8" s="1"/>
  <c r="C11714" i="8"/>
  <c r="C11713" i="8"/>
  <c r="C11712" i="8"/>
  <c r="H11712" i="8" s="1"/>
  <c r="C11711" i="8"/>
  <c r="H11711" i="8" s="1"/>
  <c r="C11710" i="8"/>
  <c r="C11709" i="8"/>
  <c r="C11708" i="8"/>
  <c r="H11708" i="8" s="1"/>
  <c r="C11707" i="8"/>
  <c r="H11707" i="8" s="1"/>
  <c r="C11706" i="8"/>
  <c r="C11705" i="8"/>
  <c r="C11704" i="8"/>
  <c r="H11704" i="8" s="1"/>
  <c r="C11703" i="8"/>
  <c r="H11703" i="8" s="1"/>
  <c r="C11702" i="8"/>
  <c r="C11701" i="8"/>
  <c r="C11700" i="8"/>
  <c r="H11700" i="8" s="1"/>
  <c r="C11699" i="8"/>
  <c r="H11699" i="8" s="1"/>
  <c r="C11698" i="8"/>
  <c r="C11697" i="8"/>
  <c r="C11696" i="8"/>
  <c r="H11696" i="8" s="1"/>
  <c r="C11695" i="8"/>
  <c r="H11695" i="8" s="1"/>
  <c r="C11694" i="8"/>
  <c r="C11693" i="8"/>
  <c r="C11692" i="8"/>
  <c r="H11692" i="8" s="1"/>
  <c r="C11691" i="8"/>
  <c r="H11691" i="8" s="1"/>
  <c r="C11690" i="8"/>
  <c r="C11689" i="8"/>
  <c r="C11688" i="8"/>
  <c r="H11688" i="8" s="1"/>
  <c r="C11687" i="8"/>
  <c r="H11687" i="8" s="1"/>
  <c r="C11686" i="8"/>
  <c r="C11685" i="8"/>
  <c r="C11684" i="8"/>
  <c r="H11684" i="8" s="1"/>
  <c r="C11683" i="8"/>
  <c r="H11683" i="8" s="1"/>
  <c r="C11682" i="8"/>
  <c r="C11681" i="8"/>
  <c r="C11680" i="8"/>
  <c r="H11680" i="8" s="1"/>
  <c r="C11679" i="8"/>
  <c r="H11679" i="8" s="1"/>
  <c r="C11678" i="8"/>
  <c r="C11677" i="8"/>
  <c r="C11676" i="8"/>
  <c r="H11676" i="8" s="1"/>
  <c r="C11675" i="8"/>
  <c r="H11675" i="8" s="1"/>
  <c r="C11674" i="8"/>
  <c r="C11673" i="8"/>
  <c r="C11672" i="8"/>
  <c r="H11672" i="8" s="1"/>
  <c r="C11671" i="8"/>
  <c r="H11671" i="8" s="1"/>
  <c r="C11670" i="8"/>
  <c r="C11669" i="8"/>
  <c r="C11668" i="8"/>
  <c r="H11668" i="8" s="1"/>
  <c r="C11667" i="8"/>
  <c r="H11667" i="8" s="1"/>
  <c r="C11666" i="8"/>
  <c r="C11665" i="8"/>
  <c r="C11664" i="8"/>
  <c r="H11664" i="8" s="1"/>
  <c r="C11663" i="8"/>
  <c r="H11663" i="8" s="1"/>
  <c r="C11662" i="8"/>
  <c r="C11661" i="8"/>
  <c r="C11660" i="8"/>
  <c r="H11660" i="8" s="1"/>
  <c r="C11659" i="8"/>
  <c r="H11659" i="8" s="1"/>
  <c r="C11658" i="8"/>
  <c r="C11657" i="8"/>
  <c r="C11656" i="8"/>
  <c r="H11656" i="8" s="1"/>
  <c r="C11655" i="8"/>
  <c r="H11655" i="8" s="1"/>
  <c r="C11654" i="8"/>
  <c r="C11653" i="8"/>
  <c r="C11652" i="8"/>
  <c r="H11652" i="8" s="1"/>
  <c r="C11651" i="8"/>
  <c r="H11651" i="8" s="1"/>
  <c r="C11650" i="8"/>
  <c r="C11649" i="8"/>
  <c r="C11648" i="8"/>
  <c r="H11648" i="8" s="1"/>
  <c r="C11647" i="8"/>
  <c r="H11647" i="8" s="1"/>
  <c r="C11646" i="8"/>
  <c r="C11645" i="8"/>
  <c r="C11644" i="8"/>
  <c r="H11644" i="8" s="1"/>
  <c r="C11643" i="8"/>
  <c r="H11643" i="8" s="1"/>
  <c r="C11642" i="8"/>
  <c r="C11641" i="8"/>
  <c r="C11640" i="8"/>
  <c r="H11640" i="8" s="1"/>
  <c r="C11639" i="8"/>
  <c r="H11639" i="8" s="1"/>
  <c r="C11638" i="8"/>
  <c r="C11637" i="8"/>
  <c r="C11636" i="8"/>
  <c r="H11636" i="8" s="1"/>
  <c r="C11635" i="8"/>
  <c r="H11635" i="8" s="1"/>
  <c r="C11634" i="8"/>
  <c r="C11633" i="8"/>
  <c r="C11632" i="8"/>
  <c r="H11632" i="8" s="1"/>
  <c r="C11631" i="8"/>
  <c r="H11631" i="8" s="1"/>
  <c r="C11630" i="8"/>
  <c r="C11629" i="8"/>
  <c r="C11628" i="8"/>
  <c r="H11628" i="8" s="1"/>
  <c r="C11627" i="8"/>
  <c r="H11627" i="8" s="1"/>
  <c r="C11626" i="8"/>
  <c r="C11625" i="8"/>
  <c r="C11624" i="8"/>
  <c r="H11624" i="8" s="1"/>
  <c r="C11623" i="8"/>
  <c r="H11623" i="8" s="1"/>
  <c r="C11622" i="8"/>
  <c r="C11621" i="8"/>
  <c r="C11620" i="8"/>
  <c r="H11620" i="8" s="1"/>
  <c r="C11619" i="8"/>
  <c r="H11619" i="8" s="1"/>
  <c r="C11618" i="8"/>
  <c r="C11617" i="8"/>
  <c r="C11616" i="8"/>
  <c r="H11616" i="8" s="1"/>
  <c r="C11615" i="8"/>
  <c r="H11615" i="8" s="1"/>
  <c r="C11614" i="8"/>
  <c r="C11613" i="8"/>
  <c r="C11612" i="8"/>
  <c r="H11612" i="8" s="1"/>
  <c r="C11611" i="8"/>
  <c r="H11611" i="8" s="1"/>
  <c r="C11610" i="8"/>
  <c r="C11609" i="8"/>
  <c r="C11608" i="8"/>
  <c r="H11608" i="8" s="1"/>
  <c r="C11607" i="8"/>
  <c r="H11607" i="8" s="1"/>
  <c r="C11606" i="8"/>
  <c r="C11605" i="8"/>
  <c r="C11604" i="8"/>
  <c r="H11604" i="8" s="1"/>
  <c r="C11603" i="8"/>
  <c r="H11603" i="8" s="1"/>
  <c r="C11602" i="8"/>
  <c r="C11601" i="8"/>
  <c r="C11600" i="8"/>
  <c r="H11600" i="8" s="1"/>
  <c r="C11599" i="8"/>
  <c r="H11599" i="8" s="1"/>
  <c r="C11598" i="8"/>
  <c r="C11597" i="8"/>
  <c r="C11596" i="8"/>
  <c r="H11596" i="8" s="1"/>
  <c r="C11595" i="8"/>
  <c r="H11595" i="8" s="1"/>
  <c r="C11594" i="8"/>
  <c r="C11593" i="8"/>
  <c r="C11592" i="8"/>
  <c r="H11592" i="8" s="1"/>
  <c r="C11591" i="8"/>
  <c r="H11591" i="8" s="1"/>
  <c r="C11590" i="8"/>
  <c r="C11589" i="8"/>
  <c r="C11588" i="8"/>
  <c r="H11588" i="8" s="1"/>
  <c r="C11587" i="8"/>
  <c r="H11587" i="8" s="1"/>
  <c r="C11586" i="8"/>
  <c r="C11585" i="8"/>
  <c r="C11584" i="8"/>
  <c r="H11584" i="8" s="1"/>
  <c r="C11583" i="8"/>
  <c r="H11583" i="8" s="1"/>
  <c r="C11582" i="8"/>
  <c r="C11581" i="8"/>
  <c r="C11580" i="8"/>
  <c r="H11580" i="8" s="1"/>
  <c r="C11579" i="8"/>
  <c r="H11579" i="8" s="1"/>
  <c r="C11578" i="8"/>
  <c r="C11577" i="8"/>
  <c r="C11576" i="8"/>
  <c r="H11576" i="8" s="1"/>
  <c r="C11575" i="8"/>
  <c r="H11575" i="8" s="1"/>
  <c r="C11574" i="8"/>
  <c r="C11573" i="8"/>
  <c r="C11572" i="8"/>
  <c r="H11572" i="8" s="1"/>
  <c r="C11571" i="8"/>
  <c r="H11571" i="8" s="1"/>
  <c r="C11570" i="8"/>
  <c r="C11569" i="8"/>
  <c r="C11568" i="8"/>
  <c r="H11568" i="8" s="1"/>
  <c r="C11567" i="8"/>
  <c r="H11567" i="8" s="1"/>
  <c r="C11566" i="8"/>
  <c r="C11565" i="8"/>
  <c r="C11564" i="8"/>
  <c r="H11564" i="8" s="1"/>
  <c r="C11563" i="8"/>
  <c r="H11563" i="8" s="1"/>
  <c r="C11562" i="8"/>
  <c r="C11561" i="8"/>
  <c r="C11560" i="8"/>
  <c r="H11560" i="8" s="1"/>
  <c r="C11559" i="8"/>
  <c r="H11559" i="8" s="1"/>
  <c r="C11558" i="8"/>
  <c r="C11557" i="8"/>
  <c r="C11556" i="8"/>
  <c r="H11556" i="8" s="1"/>
  <c r="C11555" i="8"/>
  <c r="H11555" i="8" s="1"/>
  <c r="C11554" i="8"/>
  <c r="C11553" i="8"/>
  <c r="C11552" i="8"/>
  <c r="H11552" i="8" s="1"/>
  <c r="C11551" i="8"/>
  <c r="H11551" i="8" s="1"/>
  <c r="C11550" i="8"/>
  <c r="C11549" i="8"/>
  <c r="C11548" i="8"/>
  <c r="H11548" i="8" s="1"/>
  <c r="C11547" i="8"/>
  <c r="H11547" i="8" s="1"/>
  <c r="C11546" i="8"/>
  <c r="C11545" i="8"/>
  <c r="C11544" i="8"/>
  <c r="H11544" i="8" s="1"/>
  <c r="C11543" i="8"/>
  <c r="H11543" i="8" s="1"/>
  <c r="C11542" i="8"/>
  <c r="C11541" i="8"/>
  <c r="C11540" i="8"/>
  <c r="H11540" i="8" s="1"/>
  <c r="C11539" i="8"/>
  <c r="H11539" i="8" s="1"/>
  <c r="C11538" i="8"/>
  <c r="C11537" i="8"/>
  <c r="C11536" i="8"/>
  <c r="H11536" i="8" s="1"/>
  <c r="C11535" i="8"/>
  <c r="H11535" i="8" s="1"/>
  <c r="C11534" i="8"/>
  <c r="C11533" i="8"/>
  <c r="C11532" i="8"/>
  <c r="H11532" i="8" s="1"/>
  <c r="C11531" i="8"/>
  <c r="H11531" i="8" s="1"/>
  <c r="C11530" i="8"/>
  <c r="C11529" i="8"/>
  <c r="C11528" i="8"/>
  <c r="H11528" i="8" s="1"/>
  <c r="C11527" i="8"/>
  <c r="H11527" i="8" s="1"/>
  <c r="C11526" i="8"/>
  <c r="C11525" i="8"/>
  <c r="C11524" i="8"/>
  <c r="H11524" i="8" s="1"/>
  <c r="C11523" i="8"/>
  <c r="H11523" i="8" s="1"/>
  <c r="C11522" i="8"/>
  <c r="C11521" i="8"/>
  <c r="C11520" i="8"/>
  <c r="H11520" i="8" s="1"/>
  <c r="C11519" i="8"/>
  <c r="H11519" i="8" s="1"/>
  <c r="C11518" i="8"/>
  <c r="C11517" i="8"/>
  <c r="C11516" i="8"/>
  <c r="H11516" i="8" s="1"/>
  <c r="C11515" i="8"/>
  <c r="H11515" i="8" s="1"/>
  <c r="C11514" i="8"/>
  <c r="C11513" i="8"/>
  <c r="C11512" i="8"/>
  <c r="H11512" i="8" s="1"/>
  <c r="C11511" i="8"/>
  <c r="H11511" i="8" s="1"/>
  <c r="C11510" i="8"/>
  <c r="C11509" i="8"/>
  <c r="C11508" i="8"/>
  <c r="H11508" i="8" s="1"/>
  <c r="C11507" i="8"/>
  <c r="H11507" i="8" s="1"/>
  <c r="C11506" i="8"/>
  <c r="C11505" i="8"/>
  <c r="C11504" i="8"/>
  <c r="H11504" i="8" s="1"/>
  <c r="C11503" i="8"/>
  <c r="H11503" i="8" s="1"/>
  <c r="C11502" i="8"/>
  <c r="C11501" i="8"/>
  <c r="C11500" i="8"/>
  <c r="H11500" i="8" s="1"/>
  <c r="C11499" i="8"/>
  <c r="H11499" i="8" s="1"/>
  <c r="C11498" i="8"/>
  <c r="C11497" i="8"/>
  <c r="C11496" i="8"/>
  <c r="H11496" i="8" s="1"/>
  <c r="C11495" i="8"/>
  <c r="H11495" i="8" s="1"/>
  <c r="C11494" i="8"/>
  <c r="C11493" i="8"/>
  <c r="C11492" i="8"/>
  <c r="H11492" i="8" s="1"/>
  <c r="C11491" i="8"/>
  <c r="H11491" i="8" s="1"/>
  <c r="C11490" i="8"/>
  <c r="C11489" i="8"/>
  <c r="C11488" i="8"/>
  <c r="H11488" i="8" s="1"/>
  <c r="C11487" i="8"/>
  <c r="H11487" i="8" s="1"/>
  <c r="C11486" i="8"/>
  <c r="C11485" i="8"/>
  <c r="C11484" i="8"/>
  <c r="H11484" i="8" s="1"/>
  <c r="C11483" i="8"/>
  <c r="H11483" i="8" s="1"/>
  <c r="C11482" i="8"/>
  <c r="C11481" i="8"/>
  <c r="C11480" i="8"/>
  <c r="H11480" i="8" s="1"/>
  <c r="C11479" i="8"/>
  <c r="H11479" i="8" s="1"/>
  <c r="C11478" i="8"/>
  <c r="C11477" i="8"/>
  <c r="C11476" i="8"/>
  <c r="H11476" i="8" s="1"/>
  <c r="C11475" i="8"/>
  <c r="H11475" i="8" s="1"/>
  <c r="C11474" i="8"/>
  <c r="C11473" i="8"/>
  <c r="C11472" i="8"/>
  <c r="H11472" i="8" s="1"/>
  <c r="C11471" i="8"/>
  <c r="H11471" i="8" s="1"/>
  <c r="C11470" i="8"/>
  <c r="C11469" i="8"/>
  <c r="C11468" i="8"/>
  <c r="H11468" i="8" s="1"/>
  <c r="C11467" i="8"/>
  <c r="H11467" i="8" s="1"/>
  <c r="C11466" i="8"/>
  <c r="C11465" i="8"/>
  <c r="C11464" i="8"/>
  <c r="H11464" i="8" s="1"/>
  <c r="C11463" i="8"/>
  <c r="H11463" i="8" s="1"/>
  <c r="C11462" i="8"/>
  <c r="C11461" i="8"/>
  <c r="C11460" i="8"/>
  <c r="H11460" i="8" s="1"/>
  <c r="C11459" i="8"/>
  <c r="H11459" i="8" s="1"/>
  <c r="C11458" i="8"/>
  <c r="C11457" i="8"/>
  <c r="C11456" i="8"/>
  <c r="H11456" i="8" s="1"/>
  <c r="C11455" i="8"/>
  <c r="H11455" i="8" s="1"/>
  <c r="C11454" i="8"/>
  <c r="C11453" i="8"/>
  <c r="C11452" i="8"/>
  <c r="H11452" i="8" s="1"/>
  <c r="C11451" i="8"/>
  <c r="H11451" i="8" s="1"/>
  <c r="C11450" i="8"/>
  <c r="C11449" i="8"/>
  <c r="C11448" i="8"/>
  <c r="H11448" i="8" s="1"/>
  <c r="C11447" i="8"/>
  <c r="H11447" i="8" s="1"/>
  <c r="C11446" i="8"/>
  <c r="C11445" i="8"/>
  <c r="C11444" i="8"/>
  <c r="H11444" i="8" s="1"/>
  <c r="C11443" i="8"/>
  <c r="H11443" i="8" s="1"/>
  <c r="C11442" i="8"/>
  <c r="C11441" i="8"/>
  <c r="C11440" i="8"/>
  <c r="H11440" i="8" s="1"/>
  <c r="C11439" i="8"/>
  <c r="H11439" i="8" s="1"/>
  <c r="C11438" i="8"/>
  <c r="C11437" i="8"/>
  <c r="C11436" i="8"/>
  <c r="H11436" i="8" s="1"/>
  <c r="C11435" i="8"/>
  <c r="H11435" i="8" s="1"/>
  <c r="C11434" i="8"/>
  <c r="C11433" i="8"/>
  <c r="C11432" i="8"/>
  <c r="H11432" i="8" s="1"/>
  <c r="C11431" i="8"/>
  <c r="H11431" i="8" s="1"/>
  <c r="C11430" i="8"/>
  <c r="C11429" i="8"/>
  <c r="C11428" i="8"/>
  <c r="H11428" i="8" s="1"/>
  <c r="C11427" i="8"/>
  <c r="H11427" i="8" s="1"/>
  <c r="C11426" i="8"/>
  <c r="C11425" i="8"/>
  <c r="C11424" i="8"/>
  <c r="H11424" i="8" s="1"/>
  <c r="C11423" i="8"/>
  <c r="H11423" i="8" s="1"/>
  <c r="C11422" i="8"/>
  <c r="C11421" i="8"/>
  <c r="C11420" i="8"/>
  <c r="H11420" i="8" s="1"/>
  <c r="C11419" i="8"/>
  <c r="H11419" i="8" s="1"/>
  <c r="C11418" i="8"/>
  <c r="C11417" i="8"/>
  <c r="C11416" i="8"/>
  <c r="H11416" i="8" s="1"/>
  <c r="C11415" i="8"/>
  <c r="H11415" i="8" s="1"/>
  <c r="C11414" i="8"/>
  <c r="C11413" i="8"/>
  <c r="C11412" i="8"/>
  <c r="H11412" i="8" s="1"/>
  <c r="C11411" i="8"/>
  <c r="H11411" i="8" s="1"/>
  <c r="C11410" i="8"/>
  <c r="C11409" i="8"/>
  <c r="C11408" i="8"/>
  <c r="H11408" i="8" s="1"/>
  <c r="C11407" i="8"/>
  <c r="H11407" i="8" s="1"/>
  <c r="C11406" i="8"/>
  <c r="C11405" i="8"/>
  <c r="C11404" i="8"/>
  <c r="H11404" i="8" s="1"/>
  <c r="C11403" i="8"/>
  <c r="H11403" i="8" s="1"/>
  <c r="C11402" i="8"/>
  <c r="C11401" i="8"/>
  <c r="C11400" i="8"/>
  <c r="H11400" i="8" s="1"/>
  <c r="C11399" i="8"/>
  <c r="H11399" i="8" s="1"/>
  <c r="C11398" i="8"/>
  <c r="C11397" i="8"/>
  <c r="C11396" i="8"/>
  <c r="H11396" i="8" s="1"/>
  <c r="C11395" i="8"/>
  <c r="H11395" i="8" s="1"/>
  <c r="C11394" i="8"/>
  <c r="C11393" i="8"/>
  <c r="C11392" i="8"/>
  <c r="H11392" i="8" s="1"/>
  <c r="C11391" i="8"/>
  <c r="H11391" i="8" s="1"/>
  <c r="C11390" i="8"/>
  <c r="C11389" i="8"/>
  <c r="C11388" i="8"/>
  <c r="H11388" i="8" s="1"/>
  <c r="C11387" i="8"/>
  <c r="H11387" i="8" s="1"/>
  <c r="C11386" i="8"/>
  <c r="C11385" i="8"/>
  <c r="C11384" i="8"/>
  <c r="H11384" i="8" s="1"/>
  <c r="C11383" i="8"/>
  <c r="H11383" i="8" s="1"/>
  <c r="C11382" i="8"/>
  <c r="C11381" i="8"/>
  <c r="C11380" i="8"/>
  <c r="H11380" i="8" s="1"/>
  <c r="C11379" i="8"/>
  <c r="H11379" i="8" s="1"/>
  <c r="C11378" i="8"/>
  <c r="C11377" i="8"/>
  <c r="C11376" i="8"/>
  <c r="H11376" i="8" s="1"/>
  <c r="C11375" i="8"/>
  <c r="H11375" i="8" s="1"/>
  <c r="C11374" i="8"/>
  <c r="C11373" i="8"/>
  <c r="C11372" i="8"/>
  <c r="H11372" i="8" s="1"/>
  <c r="C11371" i="8"/>
  <c r="H11371" i="8" s="1"/>
  <c r="C11370" i="8"/>
  <c r="C11369" i="8"/>
  <c r="C11368" i="8"/>
  <c r="H11368" i="8" s="1"/>
  <c r="C11367" i="8"/>
  <c r="H11367" i="8" s="1"/>
  <c r="C11366" i="8"/>
  <c r="C11365" i="8"/>
  <c r="C11364" i="8"/>
  <c r="H11364" i="8" s="1"/>
  <c r="C11363" i="8"/>
  <c r="H11363" i="8" s="1"/>
  <c r="C11362" i="8"/>
  <c r="C11361" i="8"/>
  <c r="C11360" i="8"/>
  <c r="H11360" i="8" s="1"/>
  <c r="C11359" i="8"/>
  <c r="H11359" i="8" s="1"/>
  <c r="C11358" i="8"/>
  <c r="C11357" i="8"/>
  <c r="C11356" i="8"/>
  <c r="H11356" i="8" s="1"/>
  <c r="C11355" i="8"/>
  <c r="H11355" i="8" s="1"/>
  <c r="C11354" i="8"/>
  <c r="C11353" i="8"/>
  <c r="C11352" i="8"/>
  <c r="H11352" i="8" s="1"/>
  <c r="C11351" i="8"/>
  <c r="H11351" i="8" s="1"/>
  <c r="C11350" i="8"/>
  <c r="C11349" i="8"/>
  <c r="C11348" i="8"/>
  <c r="H11348" i="8" s="1"/>
  <c r="C11347" i="8"/>
  <c r="H11347" i="8" s="1"/>
  <c r="C11346" i="8"/>
  <c r="C11345" i="8"/>
  <c r="C11344" i="8"/>
  <c r="H11344" i="8" s="1"/>
  <c r="C11343" i="8"/>
  <c r="H11343" i="8" s="1"/>
  <c r="C11342" i="8"/>
  <c r="C11341" i="8"/>
  <c r="C11340" i="8"/>
  <c r="H11340" i="8" s="1"/>
  <c r="C11339" i="8"/>
  <c r="H11339" i="8" s="1"/>
  <c r="C11338" i="8"/>
  <c r="C11337" i="8"/>
  <c r="C11336" i="8"/>
  <c r="H11336" i="8" s="1"/>
  <c r="C11335" i="8"/>
  <c r="H11335" i="8" s="1"/>
  <c r="C11334" i="8"/>
  <c r="C11333" i="8"/>
  <c r="C11332" i="8"/>
  <c r="H11332" i="8" s="1"/>
  <c r="C11331" i="8"/>
  <c r="H11331" i="8" s="1"/>
  <c r="C11330" i="8"/>
  <c r="C11329" i="8"/>
  <c r="C11328" i="8"/>
  <c r="H11328" i="8" s="1"/>
  <c r="C11327" i="8"/>
  <c r="H11327" i="8" s="1"/>
  <c r="C11326" i="8"/>
  <c r="C11325" i="8"/>
  <c r="C11324" i="8"/>
  <c r="H11324" i="8" s="1"/>
  <c r="C11323" i="8"/>
  <c r="H11323" i="8" s="1"/>
  <c r="C11322" i="8"/>
  <c r="C11321" i="8"/>
  <c r="C11320" i="8"/>
  <c r="H11320" i="8" s="1"/>
  <c r="C11319" i="8"/>
  <c r="H11319" i="8" s="1"/>
  <c r="C11318" i="8"/>
  <c r="C11317" i="8"/>
  <c r="C11316" i="8"/>
  <c r="H11316" i="8" s="1"/>
  <c r="C11315" i="8"/>
  <c r="H11315" i="8" s="1"/>
  <c r="C11314" i="8"/>
  <c r="C11313" i="8"/>
  <c r="C11312" i="8"/>
  <c r="H11312" i="8" s="1"/>
  <c r="C11311" i="8"/>
  <c r="H11311" i="8" s="1"/>
  <c r="C11310" i="8"/>
  <c r="C11309" i="8"/>
  <c r="C11308" i="8"/>
  <c r="H11308" i="8" s="1"/>
  <c r="C11307" i="8"/>
  <c r="H11307" i="8" s="1"/>
  <c r="C11306" i="8"/>
  <c r="C11305" i="8"/>
  <c r="C11304" i="8"/>
  <c r="H11304" i="8" s="1"/>
  <c r="C11303" i="8"/>
  <c r="H11303" i="8" s="1"/>
  <c r="C11302" i="8"/>
  <c r="C11301" i="8"/>
  <c r="C11300" i="8"/>
  <c r="H11300" i="8" s="1"/>
  <c r="C11299" i="8"/>
  <c r="H11299" i="8" s="1"/>
  <c r="C11298" i="8"/>
  <c r="C11297" i="8"/>
  <c r="C11296" i="8"/>
  <c r="H11296" i="8" s="1"/>
  <c r="C11295" i="8"/>
  <c r="H11295" i="8" s="1"/>
  <c r="C11294" i="8"/>
  <c r="C11293" i="8"/>
  <c r="C11292" i="8"/>
  <c r="H11292" i="8" s="1"/>
  <c r="C11291" i="8"/>
  <c r="H11291" i="8" s="1"/>
  <c r="C11290" i="8"/>
  <c r="C11289" i="8"/>
  <c r="C11288" i="8"/>
  <c r="H11288" i="8" s="1"/>
  <c r="C11287" i="8"/>
  <c r="H11287" i="8" s="1"/>
  <c r="C11286" i="8"/>
  <c r="C11285" i="8"/>
  <c r="C11284" i="8"/>
  <c r="H11284" i="8" s="1"/>
  <c r="C11283" i="8"/>
  <c r="H11283" i="8" s="1"/>
  <c r="C11282" i="8"/>
  <c r="C11281" i="8"/>
  <c r="C11280" i="8"/>
  <c r="H11280" i="8" s="1"/>
  <c r="C11279" i="8"/>
  <c r="H11279" i="8" s="1"/>
  <c r="C11278" i="8"/>
  <c r="C11277" i="8"/>
  <c r="C11276" i="8"/>
  <c r="H11276" i="8" s="1"/>
  <c r="C11275" i="8"/>
  <c r="H11275" i="8" s="1"/>
  <c r="C11274" i="8"/>
  <c r="C11273" i="8"/>
  <c r="C11272" i="8"/>
  <c r="H11272" i="8" s="1"/>
  <c r="C11271" i="8"/>
  <c r="H11271" i="8" s="1"/>
  <c r="C11270" i="8"/>
  <c r="C11269" i="8"/>
  <c r="C11268" i="8"/>
  <c r="H11268" i="8" s="1"/>
  <c r="C11267" i="8"/>
  <c r="H11267" i="8" s="1"/>
  <c r="C11266" i="8"/>
  <c r="C11265" i="8"/>
  <c r="C11264" i="8"/>
  <c r="H11264" i="8" s="1"/>
  <c r="C11263" i="8"/>
  <c r="H11263" i="8" s="1"/>
  <c r="C11262" i="8"/>
  <c r="C11261" i="8"/>
  <c r="C11260" i="8"/>
  <c r="H11260" i="8" s="1"/>
  <c r="C11259" i="8"/>
  <c r="H11259" i="8" s="1"/>
  <c r="C11258" i="8"/>
  <c r="C11257" i="8"/>
  <c r="C11256" i="8"/>
  <c r="H11256" i="8" s="1"/>
  <c r="C11255" i="8"/>
  <c r="H11255" i="8" s="1"/>
  <c r="C11254" i="8"/>
  <c r="C11253" i="8"/>
  <c r="C11252" i="8"/>
  <c r="H11252" i="8" s="1"/>
  <c r="C11251" i="8"/>
  <c r="H11251" i="8" s="1"/>
  <c r="C11250" i="8"/>
  <c r="C11249" i="8"/>
  <c r="C11248" i="8"/>
  <c r="H11248" i="8" s="1"/>
  <c r="C11247" i="8"/>
  <c r="H11247" i="8" s="1"/>
  <c r="C11246" i="8"/>
  <c r="C11245" i="8"/>
  <c r="C11244" i="8"/>
  <c r="H11244" i="8" s="1"/>
  <c r="C11243" i="8"/>
  <c r="H11243" i="8" s="1"/>
  <c r="C11242" i="8"/>
  <c r="C11241" i="8"/>
  <c r="C11240" i="8"/>
  <c r="H11240" i="8" s="1"/>
  <c r="C11239" i="8"/>
  <c r="H11239" i="8" s="1"/>
  <c r="C11238" i="8"/>
  <c r="C11237" i="8"/>
  <c r="C11236" i="8"/>
  <c r="H11236" i="8" s="1"/>
  <c r="C11235" i="8"/>
  <c r="H11235" i="8" s="1"/>
  <c r="C11234" i="8"/>
  <c r="C11233" i="8"/>
  <c r="C11232" i="8"/>
  <c r="H11232" i="8" s="1"/>
  <c r="C11231" i="8"/>
  <c r="H11231" i="8" s="1"/>
  <c r="C11230" i="8"/>
  <c r="C11229" i="8"/>
  <c r="C11228" i="8"/>
  <c r="H11228" i="8" s="1"/>
  <c r="C11227" i="8"/>
  <c r="H11227" i="8" s="1"/>
  <c r="C11226" i="8"/>
  <c r="C11225" i="8"/>
  <c r="C11224" i="8"/>
  <c r="H11224" i="8" s="1"/>
  <c r="C11223" i="8"/>
  <c r="H11223" i="8" s="1"/>
  <c r="C11222" i="8"/>
  <c r="C11221" i="8"/>
  <c r="C11220" i="8"/>
  <c r="H11220" i="8" s="1"/>
  <c r="C11219" i="8"/>
  <c r="H11219" i="8" s="1"/>
  <c r="C11218" i="8"/>
  <c r="C11217" i="8"/>
  <c r="C11216" i="8"/>
  <c r="H11216" i="8" s="1"/>
  <c r="C11215" i="8"/>
  <c r="H11215" i="8" s="1"/>
  <c r="C11214" i="8"/>
  <c r="C11213" i="8"/>
  <c r="C11212" i="8"/>
  <c r="H11212" i="8" s="1"/>
  <c r="C11211" i="8"/>
  <c r="H11211" i="8" s="1"/>
  <c r="C11210" i="8"/>
  <c r="C11209" i="8"/>
  <c r="C11208" i="8"/>
  <c r="H11208" i="8" s="1"/>
  <c r="C11207" i="8"/>
  <c r="H11207" i="8" s="1"/>
  <c r="C11206" i="8"/>
  <c r="C11205" i="8"/>
  <c r="C11204" i="8"/>
  <c r="H11204" i="8" s="1"/>
  <c r="C11203" i="8"/>
  <c r="H11203" i="8" s="1"/>
  <c r="C11202" i="8"/>
  <c r="C11201" i="8"/>
  <c r="C11200" i="8"/>
  <c r="H11200" i="8" s="1"/>
  <c r="C11199" i="8"/>
  <c r="H11199" i="8" s="1"/>
  <c r="C11198" i="8"/>
  <c r="C11197" i="8"/>
  <c r="C11196" i="8"/>
  <c r="H11196" i="8" s="1"/>
  <c r="C11195" i="8"/>
  <c r="H11195" i="8" s="1"/>
  <c r="C11194" i="8"/>
  <c r="C11193" i="8"/>
  <c r="C11192" i="8"/>
  <c r="H11192" i="8" s="1"/>
  <c r="C11191" i="8"/>
  <c r="H11191" i="8" s="1"/>
  <c r="C11190" i="8"/>
  <c r="C11189" i="8"/>
  <c r="C11188" i="8"/>
  <c r="H11188" i="8" s="1"/>
  <c r="C11187" i="8"/>
  <c r="H11187" i="8" s="1"/>
  <c r="C11186" i="8"/>
  <c r="C11185" i="8"/>
  <c r="C11184" i="8"/>
  <c r="H11184" i="8" s="1"/>
  <c r="C11183" i="8"/>
  <c r="H11183" i="8" s="1"/>
  <c r="C11182" i="8"/>
  <c r="C11181" i="8"/>
  <c r="C11180" i="8"/>
  <c r="H11180" i="8" s="1"/>
  <c r="C11179" i="8"/>
  <c r="H11179" i="8" s="1"/>
  <c r="C11178" i="8"/>
  <c r="C11177" i="8"/>
  <c r="C11176" i="8"/>
  <c r="H11176" i="8" s="1"/>
  <c r="C11175" i="8"/>
  <c r="H11175" i="8" s="1"/>
  <c r="C11174" i="8"/>
  <c r="C11173" i="8"/>
  <c r="C11172" i="8"/>
  <c r="H11172" i="8" s="1"/>
  <c r="C11171" i="8"/>
  <c r="H11171" i="8" s="1"/>
  <c r="C11170" i="8"/>
  <c r="C11169" i="8"/>
  <c r="C11168" i="8"/>
  <c r="H11168" i="8" s="1"/>
  <c r="C11167" i="8"/>
  <c r="H11167" i="8" s="1"/>
  <c r="C11166" i="8"/>
  <c r="C11165" i="8"/>
  <c r="C11164" i="8"/>
  <c r="H11164" i="8" s="1"/>
  <c r="C11163" i="8"/>
  <c r="H11163" i="8" s="1"/>
  <c r="C11162" i="8"/>
  <c r="C11161" i="8"/>
  <c r="C11160" i="8"/>
  <c r="H11160" i="8" s="1"/>
  <c r="C11159" i="8"/>
  <c r="H11159" i="8" s="1"/>
  <c r="C11158" i="8"/>
  <c r="C11157" i="8"/>
  <c r="C11156" i="8"/>
  <c r="H11156" i="8" s="1"/>
  <c r="C11155" i="8"/>
  <c r="H11155" i="8" s="1"/>
  <c r="C11154" i="8"/>
  <c r="C11153" i="8"/>
  <c r="C11152" i="8"/>
  <c r="H11152" i="8" s="1"/>
  <c r="C11151" i="8"/>
  <c r="H11151" i="8" s="1"/>
  <c r="C11150" i="8"/>
  <c r="C11149" i="8"/>
  <c r="C11148" i="8"/>
  <c r="H11148" i="8" s="1"/>
  <c r="C11147" i="8"/>
  <c r="H11147" i="8" s="1"/>
  <c r="C11146" i="8"/>
  <c r="C11145" i="8"/>
  <c r="C11144" i="8"/>
  <c r="H11144" i="8" s="1"/>
  <c r="C11143" i="8"/>
  <c r="H11143" i="8" s="1"/>
  <c r="C11142" i="8"/>
  <c r="C11141" i="8"/>
  <c r="C11140" i="8"/>
  <c r="H11140" i="8" s="1"/>
  <c r="C11139" i="8"/>
  <c r="H11139" i="8" s="1"/>
  <c r="C11138" i="8"/>
  <c r="C11137" i="8"/>
  <c r="C11136" i="8"/>
  <c r="H11136" i="8" s="1"/>
  <c r="C11135" i="8"/>
  <c r="H11135" i="8" s="1"/>
  <c r="C11134" i="8"/>
  <c r="C11133" i="8"/>
  <c r="C11132" i="8"/>
  <c r="H11132" i="8" s="1"/>
  <c r="C11131" i="8"/>
  <c r="H11131" i="8" s="1"/>
  <c r="C11130" i="8"/>
  <c r="C11129" i="8"/>
  <c r="C11128" i="8"/>
  <c r="H11128" i="8" s="1"/>
  <c r="C11127" i="8"/>
  <c r="H11127" i="8" s="1"/>
  <c r="C11126" i="8"/>
  <c r="C11125" i="8"/>
  <c r="C11124" i="8"/>
  <c r="H11124" i="8" s="1"/>
  <c r="C11123" i="8"/>
  <c r="H11123" i="8" s="1"/>
  <c r="C11122" i="8"/>
  <c r="C11121" i="8"/>
  <c r="C11120" i="8"/>
  <c r="H11120" i="8" s="1"/>
  <c r="C11119" i="8"/>
  <c r="H11119" i="8" s="1"/>
  <c r="C11118" i="8"/>
  <c r="C11117" i="8"/>
  <c r="C11116" i="8"/>
  <c r="H11116" i="8" s="1"/>
  <c r="C11115" i="8"/>
  <c r="H11115" i="8" s="1"/>
  <c r="C11114" i="8"/>
  <c r="C11113" i="8"/>
  <c r="C11112" i="8"/>
  <c r="H11112" i="8" s="1"/>
  <c r="C11111" i="8"/>
  <c r="H11111" i="8" s="1"/>
  <c r="C11110" i="8"/>
  <c r="C11109" i="8"/>
  <c r="C11108" i="8"/>
  <c r="H11108" i="8" s="1"/>
  <c r="C11107" i="8"/>
  <c r="H11107" i="8" s="1"/>
  <c r="C11106" i="8"/>
  <c r="C11105" i="8"/>
  <c r="C11104" i="8"/>
  <c r="H11104" i="8" s="1"/>
  <c r="C11103" i="8"/>
  <c r="H11103" i="8" s="1"/>
  <c r="C11102" i="8"/>
  <c r="C11101" i="8"/>
  <c r="C11100" i="8"/>
  <c r="H11100" i="8" s="1"/>
  <c r="C11099" i="8"/>
  <c r="H11099" i="8" s="1"/>
  <c r="C11098" i="8"/>
  <c r="C11097" i="8"/>
  <c r="C11096" i="8"/>
  <c r="H11096" i="8" s="1"/>
  <c r="C11095" i="8"/>
  <c r="H11095" i="8" s="1"/>
  <c r="C11094" i="8"/>
  <c r="C11093" i="8"/>
  <c r="C11092" i="8"/>
  <c r="H11092" i="8" s="1"/>
  <c r="C11091" i="8"/>
  <c r="H11091" i="8" s="1"/>
  <c r="C11090" i="8"/>
  <c r="C11089" i="8"/>
  <c r="C11088" i="8"/>
  <c r="H11088" i="8" s="1"/>
  <c r="C11087" i="8"/>
  <c r="H11087" i="8" s="1"/>
  <c r="C11086" i="8"/>
  <c r="C11085" i="8"/>
  <c r="C11084" i="8"/>
  <c r="H11084" i="8" s="1"/>
  <c r="C11083" i="8"/>
  <c r="C11082" i="8"/>
  <c r="C11081" i="8"/>
  <c r="C11080" i="8"/>
  <c r="H11080" i="8" s="1"/>
  <c r="C11079" i="8"/>
  <c r="C11078" i="8"/>
  <c r="C11077" i="8"/>
  <c r="C11076" i="8"/>
  <c r="H11076" i="8" s="1"/>
  <c r="C11075" i="8"/>
  <c r="H11075" i="8" s="1"/>
  <c r="C11074" i="8"/>
  <c r="C11073" i="8"/>
  <c r="C11072" i="8"/>
  <c r="H11072" i="8" s="1"/>
  <c r="C11071" i="8"/>
  <c r="H11071" i="8" s="1"/>
  <c r="C11070" i="8"/>
  <c r="C11069" i="8"/>
  <c r="C11068" i="8"/>
  <c r="H11068" i="8" s="1"/>
  <c r="C11067" i="8"/>
  <c r="H11067" i="8" s="1"/>
  <c r="C11066" i="8"/>
  <c r="C11065" i="8"/>
  <c r="C11064" i="8"/>
  <c r="H11064" i="8" s="1"/>
  <c r="C11063" i="8"/>
  <c r="H11063" i="8" s="1"/>
  <c r="C11062" i="8"/>
  <c r="C11061" i="8"/>
  <c r="C11060" i="8"/>
  <c r="H11060" i="8" s="1"/>
  <c r="C11059" i="8"/>
  <c r="H11059" i="8" s="1"/>
  <c r="C11058" i="8"/>
  <c r="C11057" i="8"/>
  <c r="C11056" i="8"/>
  <c r="H11056" i="8" s="1"/>
  <c r="C11055" i="8"/>
  <c r="H11055" i="8" s="1"/>
  <c r="C11054" i="8"/>
  <c r="C11053" i="8"/>
  <c r="C11052" i="8"/>
  <c r="H11052" i="8" s="1"/>
  <c r="C11051" i="8"/>
  <c r="H11051" i="8" s="1"/>
  <c r="C11050" i="8"/>
  <c r="C11049" i="8"/>
  <c r="C11048" i="8"/>
  <c r="H11048" i="8" s="1"/>
  <c r="C11047" i="8"/>
  <c r="H11047" i="8" s="1"/>
  <c r="C11046" i="8"/>
  <c r="C11045" i="8"/>
  <c r="C11044" i="8"/>
  <c r="H11044" i="8" s="1"/>
  <c r="C11043" i="8"/>
  <c r="H11043" i="8" s="1"/>
  <c r="C11042" i="8"/>
  <c r="C11041" i="8"/>
  <c r="C11040" i="8"/>
  <c r="H11040" i="8" s="1"/>
  <c r="C11039" i="8"/>
  <c r="H11039" i="8" s="1"/>
  <c r="C11038" i="8"/>
  <c r="C11037" i="8"/>
  <c r="C11036" i="8"/>
  <c r="H11036" i="8" s="1"/>
  <c r="C11035" i="8"/>
  <c r="H11035" i="8" s="1"/>
  <c r="C11034" i="8"/>
  <c r="C11033" i="8"/>
  <c r="C11032" i="8"/>
  <c r="H11032" i="8" s="1"/>
  <c r="C11031" i="8"/>
  <c r="H11031" i="8" s="1"/>
  <c r="C11030" i="8"/>
  <c r="C11029" i="8"/>
  <c r="C11028" i="8"/>
  <c r="H11028" i="8" s="1"/>
  <c r="C11027" i="8"/>
  <c r="H11027" i="8" s="1"/>
  <c r="C11026" i="8"/>
  <c r="C11025" i="8"/>
  <c r="C11024" i="8"/>
  <c r="H11024" i="8" s="1"/>
  <c r="C11023" i="8"/>
  <c r="H11023" i="8" s="1"/>
  <c r="C11022" i="8"/>
  <c r="C11021" i="8"/>
  <c r="C11020" i="8"/>
  <c r="H11020" i="8" s="1"/>
  <c r="C11019" i="8"/>
  <c r="H11019" i="8" s="1"/>
  <c r="C11018" i="8"/>
  <c r="C11017" i="8"/>
  <c r="C11016" i="8"/>
  <c r="H11016" i="8" s="1"/>
  <c r="C11015" i="8"/>
  <c r="H11015" i="8" s="1"/>
  <c r="C11014" i="8"/>
  <c r="C11013" i="8"/>
  <c r="C11012" i="8"/>
  <c r="H11012" i="8" s="1"/>
  <c r="C11011" i="8"/>
  <c r="H11011" i="8" s="1"/>
  <c r="C11010" i="8"/>
  <c r="C11009" i="8"/>
  <c r="C11008" i="8"/>
  <c r="H11008" i="8" s="1"/>
  <c r="C11007" i="8"/>
  <c r="H11007" i="8" s="1"/>
  <c r="C11006" i="8"/>
  <c r="C11005" i="8"/>
  <c r="C11004" i="8"/>
  <c r="H11004" i="8" s="1"/>
  <c r="C11003" i="8"/>
  <c r="H11003" i="8" s="1"/>
  <c r="C11002" i="8"/>
  <c r="C11001" i="8"/>
  <c r="C11000" i="8"/>
  <c r="H11000" i="8" s="1"/>
  <c r="C10999" i="8"/>
  <c r="H10999" i="8" s="1"/>
  <c r="C10998" i="8"/>
  <c r="C10997" i="8"/>
  <c r="C10996" i="8"/>
  <c r="H10996" i="8" s="1"/>
  <c r="C10995" i="8"/>
  <c r="H10995" i="8" s="1"/>
  <c r="C10994" i="8"/>
  <c r="C10993" i="8"/>
  <c r="C10992" i="8"/>
  <c r="H10992" i="8" s="1"/>
  <c r="C10991" i="8"/>
  <c r="H10991" i="8" s="1"/>
  <c r="C10990" i="8"/>
  <c r="C10989" i="8"/>
  <c r="C10988" i="8"/>
  <c r="H10988" i="8" s="1"/>
  <c r="C10987" i="8"/>
  <c r="H10987" i="8" s="1"/>
  <c r="C10986" i="8"/>
  <c r="C10985" i="8"/>
  <c r="C10984" i="8"/>
  <c r="H10984" i="8" s="1"/>
  <c r="C10983" i="8"/>
  <c r="H10983" i="8" s="1"/>
  <c r="C10982" i="8"/>
  <c r="C10981" i="8"/>
  <c r="C10980" i="8"/>
  <c r="H10980" i="8" s="1"/>
  <c r="C10979" i="8"/>
  <c r="H10979" i="8" s="1"/>
  <c r="C10978" i="8"/>
  <c r="C10977" i="8"/>
  <c r="C10976" i="8"/>
  <c r="H10976" i="8" s="1"/>
  <c r="C10975" i="8"/>
  <c r="H10975" i="8" s="1"/>
  <c r="C10974" i="8"/>
  <c r="C10973" i="8"/>
  <c r="C10972" i="8"/>
  <c r="H10972" i="8" s="1"/>
  <c r="C10971" i="8"/>
  <c r="H10971" i="8" s="1"/>
  <c r="C10970" i="8"/>
  <c r="C10969" i="8"/>
  <c r="C10968" i="8"/>
  <c r="H10968" i="8" s="1"/>
  <c r="C10967" i="8"/>
  <c r="H10967" i="8" s="1"/>
  <c r="C10966" i="8"/>
  <c r="C10965" i="8"/>
  <c r="C10964" i="8"/>
  <c r="H10964" i="8" s="1"/>
  <c r="C10963" i="8"/>
  <c r="H10963" i="8" s="1"/>
  <c r="C10962" i="8"/>
  <c r="C10961" i="8"/>
  <c r="C10960" i="8"/>
  <c r="H10960" i="8" s="1"/>
  <c r="C10959" i="8"/>
  <c r="H10959" i="8" s="1"/>
  <c r="C10958" i="8"/>
  <c r="C10957" i="8"/>
  <c r="C10956" i="8"/>
  <c r="H10956" i="8" s="1"/>
  <c r="C10955" i="8"/>
  <c r="H10955" i="8" s="1"/>
  <c r="C10954" i="8"/>
  <c r="C10953" i="8"/>
  <c r="C10952" i="8"/>
  <c r="H10952" i="8" s="1"/>
  <c r="C10951" i="8"/>
  <c r="H10951" i="8" s="1"/>
  <c r="C10950" i="8"/>
  <c r="C10949" i="8"/>
  <c r="C10948" i="8"/>
  <c r="H10948" i="8" s="1"/>
  <c r="C10947" i="8"/>
  <c r="H10947" i="8" s="1"/>
  <c r="C10946" i="8"/>
  <c r="C10945" i="8"/>
  <c r="C10944" i="8"/>
  <c r="H10944" i="8" s="1"/>
  <c r="C10943" i="8"/>
  <c r="H10943" i="8" s="1"/>
  <c r="C10942" i="8"/>
  <c r="C10941" i="8"/>
  <c r="C10940" i="8"/>
  <c r="H10940" i="8" s="1"/>
  <c r="C10939" i="8"/>
  <c r="H10939" i="8" s="1"/>
  <c r="C10938" i="8"/>
  <c r="C10937" i="8"/>
  <c r="C10936" i="8"/>
  <c r="H10936" i="8" s="1"/>
  <c r="C10935" i="8"/>
  <c r="H10935" i="8" s="1"/>
  <c r="C10934" i="8"/>
  <c r="C10933" i="8"/>
  <c r="C10932" i="8"/>
  <c r="H10932" i="8" s="1"/>
  <c r="C10931" i="8"/>
  <c r="H10931" i="8" s="1"/>
  <c r="C10930" i="8"/>
  <c r="C10929" i="8"/>
  <c r="C10928" i="8"/>
  <c r="H10928" i="8" s="1"/>
  <c r="C10927" i="8"/>
  <c r="H10927" i="8" s="1"/>
  <c r="C10926" i="8"/>
  <c r="C10925" i="8"/>
  <c r="C10924" i="8"/>
  <c r="H10924" i="8" s="1"/>
  <c r="C10923" i="8"/>
  <c r="H10923" i="8" s="1"/>
  <c r="C10922" i="8"/>
  <c r="C10921" i="8"/>
  <c r="C10920" i="8"/>
  <c r="H10920" i="8" s="1"/>
  <c r="C10919" i="8"/>
  <c r="H10919" i="8" s="1"/>
  <c r="C10918" i="8"/>
  <c r="C10917" i="8"/>
  <c r="C10916" i="8"/>
  <c r="H10916" i="8" s="1"/>
  <c r="C10915" i="8"/>
  <c r="H10915" i="8" s="1"/>
  <c r="C10914" i="8"/>
  <c r="C10913" i="8"/>
  <c r="C10912" i="8"/>
  <c r="H10912" i="8" s="1"/>
  <c r="C10911" i="8"/>
  <c r="H10911" i="8" s="1"/>
  <c r="C10910" i="8"/>
  <c r="C10909" i="8"/>
  <c r="C10908" i="8"/>
  <c r="H10908" i="8" s="1"/>
  <c r="C10907" i="8"/>
  <c r="H10907" i="8" s="1"/>
  <c r="C10906" i="8"/>
  <c r="C10905" i="8"/>
  <c r="C10904" i="8"/>
  <c r="H10904" i="8" s="1"/>
  <c r="C10903" i="8"/>
  <c r="H10903" i="8" s="1"/>
  <c r="C10902" i="8"/>
  <c r="C10901" i="8"/>
  <c r="C10900" i="8"/>
  <c r="H10900" i="8" s="1"/>
  <c r="C10899" i="8"/>
  <c r="H10899" i="8" s="1"/>
  <c r="C10898" i="8"/>
  <c r="C10897" i="8"/>
  <c r="C10896" i="8"/>
  <c r="H10896" i="8" s="1"/>
  <c r="C10895" i="8"/>
  <c r="H10895" i="8" s="1"/>
  <c r="C10894" i="8"/>
  <c r="C10893" i="8"/>
  <c r="C10892" i="8"/>
  <c r="H10892" i="8" s="1"/>
  <c r="C10891" i="8"/>
  <c r="H10891" i="8" s="1"/>
  <c r="C10890" i="8"/>
  <c r="C10889" i="8"/>
  <c r="C10888" i="8"/>
  <c r="H10888" i="8" s="1"/>
  <c r="C10887" i="8"/>
  <c r="H10887" i="8" s="1"/>
  <c r="C10886" i="8"/>
  <c r="C10885" i="8"/>
  <c r="C10884" i="8"/>
  <c r="H10884" i="8" s="1"/>
  <c r="C10883" i="8"/>
  <c r="H10883" i="8" s="1"/>
  <c r="C10882" i="8"/>
  <c r="C10881" i="8"/>
  <c r="C10880" i="8"/>
  <c r="H10880" i="8" s="1"/>
  <c r="C10879" i="8"/>
  <c r="H10879" i="8" s="1"/>
  <c r="C10878" i="8"/>
  <c r="C10877" i="8"/>
  <c r="C10876" i="8"/>
  <c r="H10876" i="8" s="1"/>
  <c r="C10875" i="8"/>
  <c r="H10875" i="8" s="1"/>
  <c r="C10874" i="8"/>
  <c r="C10873" i="8"/>
  <c r="C10872" i="8"/>
  <c r="H10872" i="8" s="1"/>
  <c r="C10871" i="8"/>
  <c r="H10871" i="8" s="1"/>
  <c r="C10870" i="8"/>
  <c r="C10869" i="8"/>
  <c r="C10868" i="8"/>
  <c r="H10868" i="8" s="1"/>
  <c r="C10867" i="8"/>
  <c r="H10867" i="8" s="1"/>
  <c r="C10866" i="8"/>
  <c r="C10865" i="8"/>
  <c r="C10864" i="8"/>
  <c r="H10864" i="8" s="1"/>
  <c r="C10863" i="8"/>
  <c r="H10863" i="8" s="1"/>
  <c r="C10862" i="8"/>
  <c r="C10861" i="8"/>
  <c r="C10860" i="8"/>
  <c r="H10860" i="8" s="1"/>
  <c r="C10859" i="8"/>
  <c r="H10859" i="8" s="1"/>
  <c r="C10858" i="8"/>
  <c r="C10857" i="8"/>
  <c r="C10856" i="8"/>
  <c r="H10856" i="8" s="1"/>
  <c r="C10855" i="8"/>
  <c r="H10855" i="8" s="1"/>
  <c r="C10854" i="8"/>
  <c r="C10853" i="8"/>
  <c r="C10852" i="8"/>
  <c r="H10852" i="8" s="1"/>
  <c r="C10851" i="8"/>
  <c r="H10851" i="8" s="1"/>
  <c r="C10850" i="8"/>
  <c r="C10849" i="8"/>
  <c r="C10848" i="8"/>
  <c r="H10848" i="8" s="1"/>
  <c r="C10847" i="8"/>
  <c r="H10847" i="8" s="1"/>
  <c r="C10846" i="8"/>
  <c r="C10845" i="8"/>
  <c r="C10844" i="8"/>
  <c r="H10844" i="8" s="1"/>
  <c r="C10843" i="8"/>
  <c r="H10843" i="8" s="1"/>
  <c r="C10842" i="8"/>
  <c r="C10841" i="8"/>
  <c r="C10840" i="8"/>
  <c r="H10840" i="8" s="1"/>
  <c r="C10839" i="8"/>
  <c r="H10839" i="8" s="1"/>
  <c r="C10838" i="8"/>
  <c r="C10837" i="8"/>
  <c r="C10836" i="8"/>
  <c r="H10836" i="8" s="1"/>
  <c r="C10835" i="8"/>
  <c r="H10835" i="8" s="1"/>
  <c r="C10834" i="8"/>
  <c r="C10833" i="8"/>
  <c r="C10832" i="8"/>
  <c r="H10832" i="8" s="1"/>
  <c r="C10831" i="8"/>
  <c r="H10831" i="8" s="1"/>
  <c r="C10830" i="8"/>
  <c r="C10829" i="8"/>
  <c r="C10828" i="8"/>
  <c r="H10828" i="8" s="1"/>
  <c r="C10827" i="8"/>
  <c r="H10827" i="8" s="1"/>
  <c r="C10826" i="8"/>
  <c r="C10825" i="8"/>
  <c r="C10824" i="8"/>
  <c r="H10824" i="8" s="1"/>
  <c r="C10823" i="8"/>
  <c r="H10823" i="8" s="1"/>
  <c r="C10822" i="8"/>
  <c r="C10821" i="8"/>
  <c r="C10820" i="8"/>
  <c r="H10820" i="8" s="1"/>
  <c r="C10819" i="8"/>
  <c r="H10819" i="8" s="1"/>
  <c r="C10818" i="8"/>
  <c r="C10817" i="8"/>
  <c r="C10816" i="8"/>
  <c r="H10816" i="8" s="1"/>
  <c r="C10815" i="8"/>
  <c r="H10815" i="8" s="1"/>
  <c r="C10814" i="8"/>
  <c r="C10813" i="8"/>
  <c r="C10812" i="8"/>
  <c r="H10812" i="8" s="1"/>
  <c r="C10811" i="8"/>
  <c r="H10811" i="8" s="1"/>
  <c r="C10810" i="8"/>
  <c r="C10809" i="8"/>
  <c r="C10808" i="8"/>
  <c r="H10808" i="8" s="1"/>
  <c r="C10807" i="8"/>
  <c r="H10807" i="8" s="1"/>
  <c r="C10806" i="8"/>
  <c r="C10805" i="8"/>
  <c r="C10804" i="8"/>
  <c r="H10804" i="8" s="1"/>
  <c r="C10803" i="8"/>
  <c r="H10803" i="8" s="1"/>
  <c r="C10802" i="8"/>
  <c r="C10801" i="8"/>
  <c r="C10800" i="8"/>
  <c r="H10800" i="8" s="1"/>
  <c r="C10799" i="8"/>
  <c r="H10799" i="8" s="1"/>
  <c r="C10798" i="8"/>
  <c r="C10797" i="8"/>
  <c r="C10796" i="8"/>
  <c r="H10796" i="8" s="1"/>
  <c r="C10795" i="8"/>
  <c r="H10795" i="8" s="1"/>
  <c r="C10794" i="8"/>
  <c r="C10793" i="8"/>
  <c r="C10792" i="8"/>
  <c r="H10792" i="8" s="1"/>
  <c r="C10791" i="8"/>
  <c r="H10791" i="8" s="1"/>
  <c r="C10790" i="8"/>
  <c r="C10789" i="8"/>
  <c r="C10788" i="8"/>
  <c r="H10788" i="8" s="1"/>
  <c r="C10787" i="8"/>
  <c r="H10787" i="8" s="1"/>
  <c r="C10786" i="8"/>
  <c r="C10785" i="8"/>
  <c r="C10784" i="8"/>
  <c r="H10784" i="8" s="1"/>
  <c r="C10783" i="8"/>
  <c r="H10783" i="8" s="1"/>
  <c r="C10782" i="8"/>
  <c r="C10781" i="8"/>
  <c r="C10780" i="8"/>
  <c r="H10780" i="8" s="1"/>
  <c r="C10779" i="8"/>
  <c r="H10779" i="8" s="1"/>
  <c r="C10778" i="8"/>
  <c r="C10777" i="8"/>
  <c r="C10776" i="8"/>
  <c r="H10776" i="8" s="1"/>
  <c r="C10775" i="8"/>
  <c r="H10775" i="8" s="1"/>
  <c r="C10774" i="8"/>
  <c r="C10773" i="8"/>
  <c r="C10772" i="8"/>
  <c r="H10772" i="8" s="1"/>
  <c r="C10771" i="8"/>
  <c r="H10771" i="8" s="1"/>
  <c r="C10770" i="8"/>
  <c r="C10769" i="8"/>
  <c r="C10768" i="8"/>
  <c r="H10768" i="8" s="1"/>
  <c r="C10767" i="8"/>
  <c r="H10767" i="8" s="1"/>
  <c r="C10766" i="8"/>
  <c r="C10765" i="8"/>
  <c r="C10764" i="8"/>
  <c r="H10764" i="8" s="1"/>
  <c r="C10763" i="8"/>
  <c r="H10763" i="8" s="1"/>
  <c r="C10762" i="8"/>
  <c r="C10761" i="8"/>
  <c r="C10760" i="8"/>
  <c r="H10760" i="8" s="1"/>
  <c r="C10759" i="8"/>
  <c r="H10759" i="8" s="1"/>
  <c r="C10758" i="8"/>
  <c r="C10757" i="8"/>
  <c r="C10756" i="8"/>
  <c r="H10756" i="8" s="1"/>
  <c r="C10755" i="8"/>
  <c r="H10755" i="8" s="1"/>
  <c r="C10754" i="8"/>
  <c r="C10753" i="8"/>
  <c r="C10752" i="8"/>
  <c r="H10752" i="8" s="1"/>
  <c r="C10751" i="8"/>
  <c r="H10751" i="8" s="1"/>
  <c r="C10750" i="8"/>
  <c r="C10749" i="8"/>
  <c r="C10748" i="8"/>
  <c r="H10748" i="8" s="1"/>
  <c r="C10747" i="8"/>
  <c r="H10747" i="8" s="1"/>
  <c r="C10746" i="8"/>
  <c r="C10745" i="8"/>
  <c r="C10744" i="8"/>
  <c r="H10744" i="8" s="1"/>
  <c r="C10743" i="8"/>
  <c r="H10743" i="8" s="1"/>
  <c r="C10742" i="8"/>
  <c r="C10741" i="8"/>
  <c r="C10740" i="8"/>
  <c r="H10740" i="8" s="1"/>
  <c r="C10739" i="8"/>
  <c r="H10739" i="8" s="1"/>
  <c r="C10738" i="8"/>
  <c r="C10737" i="8"/>
  <c r="C10736" i="8"/>
  <c r="H10736" i="8" s="1"/>
  <c r="C10735" i="8"/>
  <c r="H10735" i="8" s="1"/>
  <c r="C10734" i="8"/>
  <c r="C10733" i="8"/>
  <c r="C10732" i="8"/>
  <c r="H10732" i="8" s="1"/>
  <c r="C10731" i="8"/>
  <c r="H10731" i="8" s="1"/>
  <c r="C10730" i="8"/>
  <c r="C10729" i="8"/>
  <c r="C10728" i="8"/>
  <c r="H10728" i="8" s="1"/>
  <c r="C10727" i="8"/>
  <c r="H10727" i="8" s="1"/>
  <c r="C10726" i="8"/>
  <c r="C10725" i="8"/>
  <c r="C10724" i="8"/>
  <c r="H10724" i="8" s="1"/>
  <c r="C10723" i="8"/>
  <c r="H10723" i="8" s="1"/>
  <c r="C10722" i="8"/>
  <c r="C10721" i="8"/>
  <c r="C10720" i="8"/>
  <c r="H10720" i="8" s="1"/>
  <c r="C10719" i="8"/>
  <c r="H10719" i="8" s="1"/>
  <c r="C10718" i="8"/>
  <c r="C10717" i="8"/>
  <c r="C10716" i="8"/>
  <c r="H10716" i="8" s="1"/>
  <c r="C10715" i="8"/>
  <c r="H10715" i="8" s="1"/>
  <c r="C10714" i="8"/>
  <c r="C10713" i="8"/>
  <c r="C10712" i="8"/>
  <c r="H10712" i="8" s="1"/>
  <c r="C10711" i="8"/>
  <c r="H10711" i="8" s="1"/>
  <c r="C10710" i="8"/>
  <c r="C10709" i="8"/>
  <c r="C10708" i="8"/>
  <c r="H10708" i="8" s="1"/>
  <c r="C10707" i="8"/>
  <c r="H10707" i="8" s="1"/>
  <c r="C10706" i="8"/>
  <c r="C10705" i="8"/>
  <c r="C10704" i="8"/>
  <c r="H10704" i="8" s="1"/>
  <c r="C10703" i="8"/>
  <c r="H10703" i="8" s="1"/>
  <c r="C10702" i="8"/>
  <c r="C10701" i="8"/>
  <c r="C10700" i="8"/>
  <c r="H10700" i="8" s="1"/>
  <c r="C10699" i="8"/>
  <c r="H10699" i="8" s="1"/>
  <c r="C10698" i="8"/>
  <c r="C10697" i="8"/>
  <c r="C10696" i="8"/>
  <c r="H10696" i="8" s="1"/>
  <c r="C10695" i="8"/>
  <c r="H10695" i="8" s="1"/>
  <c r="C10694" i="8"/>
  <c r="C10693" i="8"/>
  <c r="C10692" i="8"/>
  <c r="H10692" i="8" s="1"/>
  <c r="C10691" i="8"/>
  <c r="H10691" i="8" s="1"/>
  <c r="C10690" i="8"/>
  <c r="C10689" i="8"/>
  <c r="C10688" i="8"/>
  <c r="H10688" i="8" s="1"/>
  <c r="C10687" i="8"/>
  <c r="H10687" i="8" s="1"/>
  <c r="C10686" i="8"/>
  <c r="C10685" i="8"/>
  <c r="C10684" i="8"/>
  <c r="H10684" i="8" s="1"/>
  <c r="C10683" i="8"/>
  <c r="H10683" i="8" s="1"/>
  <c r="C10682" i="8"/>
  <c r="C10681" i="8"/>
  <c r="C10680" i="8"/>
  <c r="H10680" i="8" s="1"/>
  <c r="C10679" i="8"/>
  <c r="H10679" i="8" s="1"/>
  <c r="C10678" i="8"/>
  <c r="C10677" i="8"/>
  <c r="C10676" i="8"/>
  <c r="H10676" i="8" s="1"/>
  <c r="C10675" i="8"/>
  <c r="H10675" i="8" s="1"/>
  <c r="C10674" i="8"/>
  <c r="C10673" i="8"/>
  <c r="C10672" i="8"/>
  <c r="H10672" i="8" s="1"/>
  <c r="C10671" i="8"/>
  <c r="H10671" i="8" s="1"/>
  <c r="C10670" i="8"/>
  <c r="C10669" i="8"/>
  <c r="C10668" i="8"/>
  <c r="H10668" i="8" s="1"/>
  <c r="C10667" i="8"/>
  <c r="H10667" i="8" s="1"/>
  <c r="C10666" i="8"/>
  <c r="C10665" i="8"/>
  <c r="C10664" i="8"/>
  <c r="H10664" i="8" s="1"/>
  <c r="C10663" i="8"/>
  <c r="H10663" i="8" s="1"/>
  <c r="C10662" i="8"/>
  <c r="C10661" i="8"/>
  <c r="C10660" i="8"/>
  <c r="H10660" i="8" s="1"/>
  <c r="C10659" i="8"/>
  <c r="H10659" i="8" s="1"/>
  <c r="C10658" i="8"/>
  <c r="C10657" i="8"/>
  <c r="C10656" i="8"/>
  <c r="H10656" i="8" s="1"/>
  <c r="C10655" i="8"/>
  <c r="H10655" i="8" s="1"/>
  <c r="C10654" i="8"/>
  <c r="C10653" i="8"/>
  <c r="C10652" i="8"/>
  <c r="H10652" i="8" s="1"/>
  <c r="C10651" i="8"/>
  <c r="H10651" i="8" s="1"/>
  <c r="C10650" i="8"/>
  <c r="C10649" i="8"/>
  <c r="C10648" i="8"/>
  <c r="H10648" i="8" s="1"/>
  <c r="C10647" i="8"/>
  <c r="H10647" i="8" s="1"/>
  <c r="C10646" i="8"/>
  <c r="C10645" i="8"/>
  <c r="C10644" i="8"/>
  <c r="H10644" i="8" s="1"/>
  <c r="C10643" i="8"/>
  <c r="H10643" i="8" s="1"/>
  <c r="C10642" i="8"/>
  <c r="C10641" i="8"/>
  <c r="C10640" i="8"/>
  <c r="H10640" i="8" s="1"/>
  <c r="C10639" i="8"/>
  <c r="H10639" i="8" s="1"/>
  <c r="C10638" i="8"/>
  <c r="C10637" i="8"/>
  <c r="C10636" i="8"/>
  <c r="H10636" i="8" s="1"/>
  <c r="C10635" i="8"/>
  <c r="H10635" i="8" s="1"/>
  <c r="C10634" i="8"/>
  <c r="C10633" i="8"/>
  <c r="C10632" i="8"/>
  <c r="H10632" i="8" s="1"/>
  <c r="C10631" i="8"/>
  <c r="H10631" i="8" s="1"/>
  <c r="C10630" i="8"/>
  <c r="C10629" i="8"/>
  <c r="C10628" i="8"/>
  <c r="H10628" i="8" s="1"/>
  <c r="C10627" i="8"/>
  <c r="H10627" i="8" s="1"/>
  <c r="C10626" i="8"/>
  <c r="C10625" i="8"/>
  <c r="C10624" i="8"/>
  <c r="H10624" i="8" s="1"/>
  <c r="C10623" i="8"/>
  <c r="H10623" i="8" s="1"/>
  <c r="C10622" i="8"/>
  <c r="C10621" i="8"/>
  <c r="C10620" i="8"/>
  <c r="H10620" i="8" s="1"/>
  <c r="C10619" i="8"/>
  <c r="H10619" i="8" s="1"/>
  <c r="C10618" i="8"/>
  <c r="C10617" i="8"/>
  <c r="C10616" i="8"/>
  <c r="H10616" i="8" s="1"/>
  <c r="C10615" i="8"/>
  <c r="H10615" i="8" s="1"/>
  <c r="C10614" i="8"/>
  <c r="C10613" i="8"/>
  <c r="C10612" i="8"/>
  <c r="H10612" i="8" s="1"/>
  <c r="C10611" i="8"/>
  <c r="H10611" i="8" s="1"/>
  <c r="C10610" i="8"/>
  <c r="C10609" i="8"/>
  <c r="C10608" i="8"/>
  <c r="H10608" i="8" s="1"/>
  <c r="C10607" i="8"/>
  <c r="H10607" i="8" s="1"/>
  <c r="C10606" i="8"/>
  <c r="C10605" i="8"/>
  <c r="C10604" i="8"/>
  <c r="H10604" i="8" s="1"/>
  <c r="C10603" i="8"/>
  <c r="H10603" i="8" s="1"/>
  <c r="C10602" i="8"/>
  <c r="C10601" i="8"/>
  <c r="C10600" i="8"/>
  <c r="H10600" i="8" s="1"/>
  <c r="C10599" i="8"/>
  <c r="H10599" i="8" s="1"/>
  <c r="C10598" i="8"/>
  <c r="C10597" i="8"/>
  <c r="C10596" i="8"/>
  <c r="H10596" i="8" s="1"/>
  <c r="C10595" i="8"/>
  <c r="H10595" i="8" s="1"/>
  <c r="C10594" i="8"/>
  <c r="C10593" i="8"/>
  <c r="C10592" i="8"/>
  <c r="H10592" i="8" s="1"/>
  <c r="C10591" i="8"/>
  <c r="H10591" i="8" s="1"/>
  <c r="C10590" i="8"/>
  <c r="C10589" i="8"/>
  <c r="C10588" i="8"/>
  <c r="H10588" i="8" s="1"/>
  <c r="C10587" i="8"/>
  <c r="H10587" i="8" s="1"/>
  <c r="C10586" i="8"/>
  <c r="C10585" i="8"/>
  <c r="C10584" i="8"/>
  <c r="H10584" i="8" s="1"/>
  <c r="C10583" i="8"/>
  <c r="H10583" i="8" s="1"/>
  <c r="C10582" i="8"/>
  <c r="C10581" i="8"/>
  <c r="C10580" i="8"/>
  <c r="H10580" i="8" s="1"/>
  <c r="C10579" i="8"/>
  <c r="H10579" i="8" s="1"/>
  <c r="C10578" i="8"/>
  <c r="C10577" i="8"/>
  <c r="C10576" i="8"/>
  <c r="H10576" i="8" s="1"/>
  <c r="C10575" i="8"/>
  <c r="H10575" i="8" s="1"/>
  <c r="C10574" i="8"/>
  <c r="C10573" i="8"/>
  <c r="C10572" i="8"/>
  <c r="H10572" i="8" s="1"/>
  <c r="C10571" i="8"/>
  <c r="H10571" i="8" s="1"/>
  <c r="C10570" i="8"/>
  <c r="C10569" i="8"/>
  <c r="C10568" i="8"/>
  <c r="H10568" i="8" s="1"/>
  <c r="C10567" i="8"/>
  <c r="H10567" i="8" s="1"/>
  <c r="C10566" i="8"/>
  <c r="C10565" i="8"/>
  <c r="C10564" i="8"/>
  <c r="H10564" i="8" s="1"/>
  <c r="C10563" i="8"/>
  <c r="H10563" i="8" s="1"/>
  <c r="C10562" i="8"/>
  <c r="C10561" i="8"/>
  <c r="C10560" i="8"/>
  <c r="H10560" i="8" s="1"/>
  <c r="C10559" i="8"/>
  <c r="H10559" i="8" s="1"/>
  <c r="C10558" i="8"/>
  <c r="C10557" i="8"/>
  <c r="C10556" i="8"/>
  <c r="H10556" i="8" s="1"/>
  <c r="C10555" i="8"/>
  <c r="H10555" i="8" s="1"/>
  <c r="C10554" i="8"/>
  <c r="C10553" i="8"/>
  <c r="C10552" i="8"/>
  <c r="H10552" i="8" s="1"/>
  <c r="C10551" i="8"/>
  <c r="H10551" i="8" s="1"/>
  <c r="C10550" i="8"/>
  <c r="C10549" i="8"/>
  <c r="C10548" i="8"/>
  <c r="H10548" i="8" s="1"/>
  <c r="C10547" i="8"/>
  <c r="H10547" i="8" s="1"/>
  <c r="C10546" i="8"/>
  <c r="C10545" i="8"/>
  <c r="C10544" i="8"/>
  <c r="H10544" i="8" s="1"/>
  <c r="C10543" i="8"/>
  <c r="H10543" i="8" s="1"/>
  <c r="C10542" i="8"/>
  <c r="C10541" i="8"/>
  <c r="C10540" i="8"/>
  <c r="H10540" i="8" s="1"/>
  <c r="C10539" i="8"/>
  <c r="H10539" i="8" s="1"/>
  <c r="C10538" i="8"/>
  <c r="C10537" i="8"/>
  <c r="C10536" i="8"/>
  <c r="H10536" i="8" s="1"/>
  <c r="C10535" i="8"/>
  <c r="H10535" i="8" s="1"/>
  <c r="C10534" i="8"/>
  <c r="C10533" i="8"/>
  <c r="C10532" i="8"/>
  <c r="H10532" i="8" s="1"/>
  <c r="C10531" i="8"/>
  <c r="H10531" i="8" s="1"/>
  <c r="C10530" i="8"/>
  <c r="C10529" i="8"/>
  <c r="C10528" i="8"/>
  <c r="H10528" i="8" s="1"/>
  <c r="C10527" i="8"/>
  <c r="H10527" i="8" s="1"/>
  <c r="C10526" i="8"/>
  <c r="C10525" i="8"/>
  <c r="C10524" i="8"/>
  <c r="H10524" i="8" s="1"/>
  <c r="C10523" i="8"/>
  <c r="H10523" i="8" s="1"/>
  <c r="C10522" i="8"/>
  <c r="C10521" i="8"/>
  <c r="C10520" i="8"/>
  <c r="H10520" i="8" s="1"/>
  <c r="C10519" i="8"/>
  <c r="H10519" i="8" s="1"/>
  <c r="C10518" i="8"/>
  <c r="C10517" i="8"/>
  <c r="C10516" i="8"/>
  <c r="H10516" i="8" s="1"/>
  <c r="C10515" i="8"/>
  <c r="H10515" i="8" s="1"/>
  <c r="C10514" i="8"/>
  <c r="C10513" i="8"/>
  <c r="C10512" i="8"/>
  <c r="H10512" i="8" s="1"/>
  <c r="C10511" i="8"/>
  <c r="H10511" i="8" s="1"/>
  <c r="C10510" i="8"/>
  <c r="C10509" i="8"/>
  <c r="C10508" i="8"/>
  <c r="H10508" i="8" s="1"/>
  <c r="C10507" i="8"/>
  <c r="H10507" i="8" s="1"/>
  <c r="C10506" i="8"/>
  <c r="C10505" i="8"/>
  <c r="C10504" i="8"/>
  <c r="H10504" i="8" s="1"/>
  <c r="C10503" i="8"/>
  <c r="H10503" i="8" s="1"/>
  <c r="C10502" i="8"/>
  <c r="C10501" i="8"/>
  <c r="C10500" i="8"/>
  <c r="H10500" i="8" s="1"/>
  <c r="C10499" i="8"/>
  <c r="H10499" i="8" s="1"/>
  <c r="C10498" i="8"/>
  <c r="C10497" i="8"/>
  <c r="C10496" i="8"/>
  <c r="H10496" i="8" s="1"/>
  <c r="C10495" i="8"/>
  <c r="H10495" i="8" s="1"/>
  <c r="C10494" i="8"/>
  <c r="C10493" i="8"/>
  <c r="C10492" i="8"/>
  <c r="H10492" i="8" s="1"/>
  <c r="C10491" i="8"/>
  <c r="H10491" i="8" s="1"/>
  <c r="C10490" i="8"/>
  <c r="C10489" i="8"/>
  <c r="C10488" i="8"/>
  <c r="H10488" i="8" s="1"/>
  <c r="C10487" i="8"/>
  <c r="H10487" i="8" s="1"/>
  <c r="C10486" i="8"/>
  <c r="C10485" i="8"/>
  <c r="C10484" i="8"/>
  <c r="H10484" i="8" s="1"/>
  <c r="C10483" i="8"/>
  <c r="H10483" i="8" s="1"/>
  <c r="C10482" i="8"/>
  <c r="C10481" i="8"/>
  <c r="C10480" i="8"/>
  <c r="H10480" i="8" s="1"/>
  <c r="C10479" i="8"/>
  <c r="H10479" i="8" s="1"/>
  <c r="C10478" i="8"/>
  <c r="C10477" i="8"/>
  <c r="C10476" i="8"/>
  <c r="H10476" i="8" s="1"/>
  <c r="C10475" i="8"/>
  <c r="H10475" i="8" s="1"/>
  <c r="C10474" i="8"/>
  <c r="C10473" i="8"/>
  <c r="C10472" i="8"/>
  <c r="H10472" i="8" s="1"/>
  <c r="C10471" i="8"/>
  <c r="H10471" i="8" s="1"/>
  <c r="C10470" i="8"/>
  <c r="C10469" i="8"/>
  <c r="C10468" i="8"/>
  <c r="H10468" i="8" s="1"/>
  <c r="C10467" i="8"/>
  <c r="H10467" i="8" s="1"/>
  <c r="C10466" i="8"/>
  <c r="C10465" i="8"/>
  <c r="C10464" i="8"/>
  <c r="H10464" i="8" s="1"/>
  <c r="C10463" i="8"/>
  <c r="H10463" i="8" s="1"/>
  <c r="C10462" i="8"/>
  <c r="C10461" i="8"/>
  <c r="C10460" i="8"/>
  <c r="H10460" i="8" s="1"/>
  <c r="C10459" i="8"/>
  <c r="H10459" i="8" s="1"/>
  <c r="C10458" i="8"/>
  <c r="C10457" i="8"/>
  <c r="C10456" i="8"/>
  <c r="H10456" i="8" s="1"/>
  <c r="C10455" i="8"/>
  <c r="H10455" i="8" s="1"/>
  <c r="C10454" i="8"/>
  <c r="C10453" i="8"/>
  <c r="C10452" i="8"/>
  <c r="H10452" i="8" s="1"/>
  <c r="C10451" i="8"/>
  <c r="H10451" i="8" s="1"/>
  <c r="C10450" i="8"/>
  <c r="C10449" i="8"/>
  <c r="C10448" i="8"/>
  <c r="H10448" i="8" s="1"/>
  <c r="C10447" i="8"/>
  <c r="H10447" i="8" s="1"/>
  <c r="C10446" i="8"/>
  <c r="C10445" i="8"/>
  <c r="C10444" i="8"/>
  <c r="H10444" i="8" s="1"/>
  <c r="C10443" i="8"/>
  <c r="H10443" i="8" s="1"/>
  <c r="C10442" i="8"/>
  <c r="C10441" i="8"/>
  <c r="C10440" i="8"/>
  <c r="H10440" i="8" s="1"/>
  <c r="C10439" i="8"/>
  <c r="H10439" i="8" s="1"/>
  <c r="C10438" i="8"/>
  <c r="C10437" i="8"/>
  <c r="C10436" i="8"/>
  <c r="H10436" i="8" s="1"/>
  <c r="C10435" i="8"/>
  <c r="H10435" i="8" s="1"/>
  <c r="C10434" i="8"/>
  <c r="C10433" i="8"/>
  <c r="C10432" i="8"/>
  <c r="H10432" i="8" s="1"/>
  <c r="C10431" i="8"/>
  <c r="H10431" i="8" s="1"/>
  <c r="C10430" i="8"/>
  <c r="C10429" i="8"/>
  <c r="C10428" i="8"/>
  <c r="H10428" i="8" s="1"/>
  <c r="C10427" i="8"/>
  <c r="H10427" i="8" s="1"/>
  <c r="C10426" i="8"/>
  <c r="C10425" i="8"/>
  <c r="C10424" i="8"/>
  <c r="H10424" i="8" s="1"/>
  <c r="C10423" i="8"/>
  <c r="H10423" i="8" s="1"/>
  <c r="C10422" i="8"/>
  <c r="C10421" i="8"/>
  <c r="C10420" i="8"/>
  <c r="H10420" i="8" s="1"/>
  <c r="C10419" i="8"/>
  <c r="H10419" i="8" s="1"/>
  <c r="C10418" i="8"/>
  <c r="C10417" i="8"/>
  <c r="C10416" i="8"/>
  <c r="H10416" i="8" s="1"/>
  <c r="C10415" i="8"/>
  <c r="H10415" i="8" s="1"/>
  <c r="C10414" i="8"/>
  <c r="C10413" i="8"/>
  <c r="C10412" i="8"/>
  <c r="H10412" i="8" s="1"/>
  <c r="C10411" i="8"/>
  <c r="H10411" i="8" s="1"/>
  <c r="C10410" i="8"/>
  <c r="C10409" i="8"/>
  <c r="C10408" i="8"/>
  <c r="H10408" i="8" s="1"/>
  <c r="C10407" i="8"/>
  <c r="H10407" i="8" s="1"/>
  <c r="C10406" i="8"/>
  <c r="C10405" i="8"/>
  <c r="C10404" i="8"/>
  <c r="H10404" i="8" s="1"/>
  <c r="C10403" i="8"/>
  <c r="H10403" i="8" s="1"/>
  <c r="C10402" i="8"/>
  <c r="C10401" i="8"/>
  <c r="C10400" i="8"/>
  <c r="H10400" i="8" s="1"/>
  <c r="C10399" i="8"/>
  <c r="H10399" i="8" s="1"/>
  <c r="C10398" i="8"/>
  <c r="C10397" i="8"/>
  <c r="C10396" i="8"/>
  <c r="H10396" i="8" s="1"/>
  <c r="C10395" i="8"/>
  <c r="H10395" i="8" s="1"/>
  <c r="C10394" i="8"/>
  <c r="C10393" i="8"/>
  <c r="C10392" i="8"/>
  <c r="H10392" i="8" s="1"/>
  <c r="C10391" i="8"/>
  <c r="H10391" i="8" s="1"/>
  <c r="C10390" i="8"/>
  <c r="C10389" i="8"/>
  <c r="C10388" i="8"/>
  <c r="H10388" i="8" s="1"/>
  <c r="C10387" i="8"/>
  <c r="H10387" i="8" s="1"/>
  <c r="C10386" i="8"/>
  <c r="C10385" i="8"/>
  <c r="C10384" i="8"/>
  <c r="H10384" i="8" s="1"/>
  <c r="C10383" i="8"/>
  <c r="H10383" i="8" s="1"/>
  <c r="C10382" i="8"/>
  <c r="C10381" i="8"/>
  <c r="C10380" i="8"/>
  <c r="H10380" i="8" s="1"/>
  <c r="C10379" i="8"/>
  <c r="H10379" i="8" s="1"/>
  <c r="C10378" i="8"/>
  <c r="C10377" i="8"/>
  <c r="C10376" i="8"/>
  <c r="H10376" i="8" s="1"/>
  <c r="C10375" i="8"/>
  <c r="H10375" i="8" s="1"/>
  <c r="C10374" i="8"/>
  <c r="C10373" i="8"/>
  <c r="C10372" i="8"/>
  <c r="H10372" i="8" s="1"/>
  <c r="C10371" i="8"/>
  <c r="H10371" i="8" s="1"/>
  <c r="C10370" i="8"/>
  <c r="C10369" i="8"/>
  <c r="C10368" i="8"/>
  <c r="H10368" i="8" s="1"/>
  <c r="C10367" i="8"/>
  <c r="H10367" i="8" s="1"/>
  <c r="C10366" i="8"/>
  <c r="C10365" i="8"/>
  <c r="C10364" i="8"/>
  <c r="H10364" i="8" s="1"/>
  <c r="C10363" i="8"/>
  <c r="H10363" i="8" s="1"/>
  <c r="C10362" i="8"/>
  <c r="C10361" i="8"/>
  <c r="C10360" i="8"/>
  <c r="H10360" i="8" s="1"/>
  <c r="C10359" i="8"/>
  <c r="H10359" i="8" s="1"/>
  <c r="C10358" i="8"/>
  <c r="C10357" i="8"/>
  <c r="C10356" i="8"/>
  <c r="H10356" i="8" s="1"/>
  <c r="C10355" i="8"/>
  <c r="H10355" i="8" s="1"/>
  <c r="C10354" i="8"/>
  <c r="C10353" i="8"/>
  <c r="C10352" i="8"/>
  <c r="H10352" i="8" s="1"/>
  <c r="C10351" i="8"/>
  <c r="H10351" i="8" s="1"/>
  <c r="C10350" i="8"/>
  <c r="C10349" i="8"/>
  <c r="C10348" i="8"/>
  <c r="H10348" i="8" s="1"/>
  <c r="C10347" i="8"/>
  <c r="H10347" i="8" s="1"/>
  <c r="C10346" i="8"/>
  <c r="C10345" i="8"/>
  <c r="C10344" i="8"/>
  <c r="H10344" i="8" s="1"/>
  <c r="C10343" i="8"/>
  <c r="H10343" i="8" s="1"/>
  <c r="C10342" i="8"/>
  <c r="C10341" i="8"/>
  <c r="C10340" i="8"/>
  <c r="H10340" i="8" s="1"/>
  <c r="C10339" i="8"/>
  <c r="H10339" i="8" s="1"/>
  <c r="C10338" i="8"/>
  <c r="C10337" i="8"/>
  <c r="C10336" i="8"/>
  <c r="H10336" i="8" s="1"/>
  <c r="C10335" i="8"/>
  <c r="H10335" i="8" s="1"/>
  <c r="C10334" i="8"/>
  <c r="C10333" i="8"/>
  <c r="C10332" i="8"/>
  <c r="H10332" i="8" s="1"/>
  <c r="C10331" i="8"/>
  <c r="H10331" i="8" s="1"/>
  <c r="C10330" i="8"/>
  <c r="C10329" i="8"/>
  <c r="C10328" i="8"/>
  <c r="H10328" i="8" s="1"/>
  <c r="C10327" i="8"/>
  <c r="H10327" i="8" s="1"/>
  <c r="C10326" i="8"/>
  <c r="C10325" i="8"/>
  <c r="C10324" i="8"/>
  <c r="H10324" i="8" s="1"/>
  <c r="C10323" i="8"/>
  <c r="H10323" i="8" s="1"/>
  <c r="C10322" i="8"/>
  <c r="C10321" i="8"/>
  <c r="C10320" i="8"/>
  <c r="H10320" i="8" s="1"/>
  <c r="C10319" i="8"/>
  <c r="H10319" i="8" s="1"/>
  <c r="C10318" i="8"/>
  <c r="C10317" i="8"/>
  <c r="C10316" i="8"/>
  <c r="H10316" i="8" s="1"/>
  <c r="C10315" i="8"/>
  <c r="H10315" i="8" s="1"/>
  <c r="C10314" i="8"/>
  <c r="C10313" i="8"/>
  <c r="C10312" i="8"/>
  <c r="H10312" i="8" s="1"/>
  <c r="C10311" i="8"/>
  <c r="H10311" i="8" s="1"/>
  <c r="C10310" i="8"/>
  <c r="C10309" i="8"/>
  <c r="C10308" i="8"/>
  <c r="H10308" i="8" s="1"/>
  <c r="C10307" i="8"/>
  <c r="H10307" i="8" s="1"/>
  <c r="C10306" i="8"/>
  <c r="C10305" i="8"/>
  <c r="C10304" i="8"/>
  <c r="H10304" i="8" s="1"/>
  <c r="C10303" i="8"/>
  <c r="H10303" i="8" s="1"/>
  <c r="C10302" i="8"/>
  <c r="C10301" i="8"/>
  <c r="C10300" i="8"/>
  <c r="H10300" i="8" s="1"/>
  <c r="C10299" i="8"/>
  <c r="H10299" i="8" s="1"/>
  <c r="C10298" i="8"/>
  <c r="C10297" i="8"/>
  <c r="C10296" i="8"/>
  <c r="H10296" i="8" s="1"/>
  <c r="C10295" i="8"/>
  <c r="H10295" i="8" s="1"/>
  <c r="C10294" i="8"/>
  <c r="C10293" i="8"/>
  <c r="C10292" i="8"/>
  <c r="H10292" i="8" s="1"/>
  <c r="C10291" i="8"/>
  <c r="H10291" i="8" s="1"/>
  <c r="C10290" i="8"/>
  <c r="C10289" i="8"/>
  <c r="C10288" i="8"/>
  <c r="H10288" i="8" s="1"/>
  <c r="C10287" i="8"/>
  <c r="H10287" i="8" s="1"/>
  <c r="C10286" i="8"/>
  <c r="C10285" i="8"/>
  <c r="C10284" i="8"/>
  <c r="H10284" i="8" s="1"/>
  <c r="C10283" i="8"/>
  <c r="H10283" i="8" s="1"/>
  <c r="C10282" i="8"/>
  <c r="C10281" i="8"/>
  <c r="C10280" i="8"/>
  <c r="H10280" i="8" s="1"/>
  <c r="C10279" i="8"/>
  <c r="H10279" i="8" s="1"/>
  <c r="C10278" i="8"/>
  <c r="C10277" i="8"/>
  <c r="C10276" i="8"/>
  <c r="H10276" i="8" s="1"/>
  <c r="C10275" i="8"/>
  <c r="H10275" i="8" s="1"/>
  <c r="C10274" i="8"/>
  <c r="C10273" i="8"/>
  <c r="C10272" i="8"/>
  <c r="H10272" i="8" s="1"/>
  <c r="C10271" i="8"/>
  <c r="H10271" i="8" s="1"/>
  <c r="C10270" i="8"/>
  <c r="C10269" i="8"/>
  <c r="C10268" i="8"/>
  <c r="H10268" i="8" s="1"/>
  <c r="C10267" i="8"/>
  <c r="H10267" i="8" s="1"/>
  <c r="C10266" i="8"/>
  <c r="C10265" i="8"/>
  <c r="C10264" i="8"/>
  <c r="H10264" i="8" s="1"/>
  <c r="C10263" i="8"/>
  <c r="H10263" i="8" s="1"/>
  <c r="C10262" i="8"/>
  <c r="C10261" i="8"/>
  <c r="C10260" i="8"/>
  <c r="H10260" i="8" s="1"/>
  <c r="C10259" i="8"/>
  <c r="H10259" i="8" s="1"/>
  <c r="C10258" i="8"/>
  <c r="C10257" i="8"/>
  <c r="C10256" i="8"/>
  <c r="H10256" i="8" s="1"/>
  <c r="C10255" i="8"/>
  <c r="H10255" i="8" s="1"/>
  <c r="C10254" i="8"/>
  <c r="C10253" i="8"/>
  <c r="C10252" i="8"/>
  <c r="H10252" i="8" s="1"/>
  <c r="C10251" i="8"/>
  <c r="H10251" i="8" s="1"/>
  <c r="C10250" i="8"/>
  <c r="C10249" i="8"/>
  <c r="C10248" i="8"/>
  <c r="H10248" i="8" s="1"/>
  <c r="C10247" i="8"/>
  <c r="H10247" i="8" s="1"/>
  <c r="C10246" i="8"/>
  <c r="C10245" i="8"/>
  <c r="C10244" i="8"/>
  <c r="H10244" i="8" s="1"/>
  <c r="C10243" i="8"/>
  <c r="H10243" i="8" s="1"/>
  <c r="C10242" i="8"/>
  <c r="C10241" i="8"/>
  <c r="C10240" i="8"/>
  <c r="H10240" i="8" s="1"/>
  <c r="C10239" i="8"/>
  <c r="H10239" i="8" s="1"/>
  <c r="C10238" i="8"/>
  <c r="C10237" i="8"/>
  <c r="C10236" i="8"/>
  <c r="H10236" i="8" s="1"/>
  <c r="C10235" i="8"/>
  <c r="H10235" i="8" s="1"/>
  <c r="C10234" i="8"/>
  <c r="C10233" i="8"/>
  <c r="C10232" i="8"/>
  <c r="H10232" i="8" s="1"/>
  <c r="C10231" i="8"/>
  <c r="H10231" i="8" s="1"/>
  <c r="C10230" i="8"/>
  <c r="C10229" i="8"/>
  <c r="C10228" i="8"/>
  <c r="H10228" i="8" s="1"/>
  <c r="C10227" i="8"/>
  <c r="H10227" i="8" s="1"/>
  <c r="C10226" i="8"/>
  <c r="C10225" i="8"/>
  <c r="C10224" i="8"/>
  <c r="H10224" i="8" s="1"/>
  <c r="C10223" i="8"/>
  <c r="H10223" i="8" s="1"/>
  <c r="C10222" i="8"/>
  <c r="C10221" i="8"/>
  <c r="C10220" i="8"/>
  <c r="H10220" i="8" s="1"/>
  <c r="C10219" i="8"/>
  <c r="H10219" i="8" s="1"/>
  <c r="C10218" i="8"/>
  <c r="C10217" i="8"/>
  <c r="C10216" i="8"/>
  <c r="H10216" i="8" s="1"/>
  <c r="C10215" i="8"/>
  <c r="H10215" i="8" s="1"/>
  <c r="C10214" i="8"/>
  <c r="C10213" i="8"/>
  <c r="C10212" i="8"/>
  <c r="H10212" i="8" s="1"/>
  <c r="C10211" i="8"/>
  <c r="H10211" i="8" s="1"/>
  <c r="C10210" i="8"/>
  <c r="C10209" i="8"/>
  <c r="C10208" i="8"/>
  <c r="H10208" i="8" s="1"/>
  <c r="C10207" i="8"/>
  <c r="H10207" i="8" s="1"/>
  <c r="C10206" i="8"/>
  <c r="C10205" i="8"/>
  <c r="C10204" i="8"/>
  <c r="H10204" i="8" s="1"/>
  <c r="C10203" i="8"/>
  <c r="H10203" i="8" s="1"/>
  <c r="C10202" i="8"/>
  <c r="C10201" i="8"/>
  <c r="C10200" i="8"/>
  <c r="H10200" i="8" s="1"/>
  <c r="C10199" i="8"/>
  <c r="H10199" i="8" s="1"/>
  <c r="C10198" i="8"/>
  <c r="C10197" i="8"/>
  <c r="C10196" i="8"/>
  <c r="H10196" i="8" s="1"/>
  <c r="C10195" i="8"/>
  <c r="H10195" i="8" s="1"/>
  <c r="C10194" i="8"/>
  <c r="C10193" i="8"/>
  <c r="C10192" i="8"/>
  <c r="H10192" i="8" s="1"/>
  <c r="C10191" i="8"/>
  <c r="H10191" i="8" s="1"/>
  <c r="C10190" i="8"/>
  <c r="C10189" i="8"/>
  <c r="C10188" i="8"/>
  <c r="H10188" i="8" s="1"/>
  <c r="C10187" i="8"/>
  <c r="H10187" i="8" s="1"/>
  <c r="C10186" i="8"/>
  <c r="C10185" i="8"/>
  <c r="C10184" i="8"/>
  <c r="H10184" i="8" s="1"/>
  <c r="C10183" i="8"/>
  <c r="H10183" i="8" s="1"/>
  <c r="C10182" i="8"/>
  <c r="C10181" i="8"/>
  <c r="C10180" i="8"/>
  <c r="H10180" i="8" s="1"/>
  <c r="C10179" i="8"/>
  <c r="H10179" i="8" s="1"/>
  <c r="C10178" i="8"/>
  <c r="C10177" i="8"/>
  <c r="C10176" i="8"/>
  <c r="H10176" i="8" s="1"/>
  <c r="C10175" i="8"/>
  <c r="H10175" i="8" s="1"/>
  <c r="C10174" i="8"/>
  <c r="C10173" i="8"/>
  <c r="C10172" i="8"/>
  <c r="H10172" i="8" s="1"/>
  <c r="C10171" i="8"/>
  <c r="H10171" i="8" s="1"/>
  <c r="C10170" i="8"/>
  <c r="C10169" i="8"/>
  <c r="C10168" i="8"/>
  <c r="H10168" i="8" s="1"/>
  <c r="C10167" i="8"/>
  <c r="H10167" i="8" s="1"/>
  <c r="C10166" i="8"/>
  <c r="C10165" i="8"/>
  <c r="C10164" i="8"/>
  <c r="H10164" i="8" s="1"/>
  <c r="C10163" i="8"/>
  <c r="H10163" i="8" s="1"/>
  <c r="C10162" i="8"/>
  <c r="C10161" i="8"/>
  <c r="C10160" i="8"/>
  <c r="H10160" i="8" s="1"/>
  <c r="C10159" i="8"/>
  <c r="H10159" i="8" s="1"/>
  <c r="C10158" i="8"/>
  <c r="C10157" i="8"/>
  <c r="C10156" i="8"/>
  <c r="H10156" i="8" s="1"/>
  <c r="C10155" i="8"/>
  <c r="H10155" i="8" s="1"/>
  <c r="C10154" i="8"/>
  <c r="C10153" i="8"/>
  <c r="C10152" i="8"/>
  <c r="H10152" i="8" s="1"/>
  <c r="C10151" i="8"/>
  <c r="H10151" i="8" s="1"/>
  <c r="C10150" i="8"/>
  <c r="C10149" i="8"/>
  <c r="C10148" i="8"/>
  <c r="H10148" i="8" s="1"/>
  <c r="C10147" i="8"/>
  <c r="H10147" i="8" s="1"/>
  <c r="C10146" i="8"/>
  <c r="C10145" i="8"/>
  <c r="C10144" i="8"/>
  <c r="H10144" i="8" s="1"/>
  <c r="C10143" i="8"/>
  <c r="H10143" i="8" s="1"/>
  <c r="C10142" i="8"/>
  <c r="C10141" i="8"/>
  <c r="C10140" i="8"/>
  <c r="H10140" i="8" s="1"/>
  <c r="C10139" i="8"/>
  <c r="H10139" i="8" s="1"/>
  <c r="C10138" i="8"/>
  <c r="C10137" i="8"/>
  <c r="C10136" i="8"/>
  <c r="H10136" i="8" s="1"/>
  <c r="C10135" i="8"/>
  <c r="H10135" i="8" s="1"/>
  <c r="C10134" i="8"/>
  <c r="C10133" i="8"/>
  <c r="C10132" i="8"/>
  <c r="H10132" i="8" s="1"/>
  <c r="C10131" i="8"/>
  <c r="H10131" i="8" s="1"/>
  <c r="C10130" i="8"/>
  <c r="C10129" i="8"/>
  <c r="C10128" i="8"/>
  <c r="H10128" i="8" s="1"/>
  <c r="C10127" i="8"/>
  <c r="H10127" i="8" s="1"/>
  <c r="C10126" i="8"/>
  <c r="C10125" i="8"/>
  <c r="C10124" i="8"/>
  <c r="H10124" i="8" s="1"/>
  <c r="C10123" i="8"/>
  <c r="H10123" i="8" s="1"/>
  <c r="C10122" i="8"/>
  <c r="C10121" i="8"/>
  <c r="C10120" i="8"/>
  <c r="H10120" i="8" s="1"/>
  <c r="C10119" i="8"/>
  <c r="H10119" i="8" s="1"/>
  <c r="C10118" i="8"/>
  <c r="C10117" i="8"/>
  <c r="C10116" i="8"/>
  <c r="H10116" i="8" s="1"/>
  <c r="C10115" i="8"/>
  <c r="H10115" i="8" s="1"/>
  <c r="C10114" i="8"/>
  <c r="C10113" i="8"/>
  <c r="C10112" i="8"/>
  <c r="H10112" i="8" s="1"/>
  <c r="C10111" i="8"/>
  <c r="H10111" i="8" s="1"/>
  <c r="C10110" i="8"/>
  <c r="C10109" i="8"/>
  <c r="C10108" i="8"/>
  <c r="H10108" i="8" s="1"/>
  <c r="C10107" i="8"/>
  <c r="H10107" i="8" s="1"/>
  <c r="C10106" i="8"/>
  <c r="C10105" i="8"/>
  <c r="C10104" i="8"/>
  <c r="H10104" i="8" s="1"/>
  <c r="C10103" i="8"/>
  <c r="H10103" i="8" s="1"/>
  <c r="C10102" i="8"/>
  <c r="C10101" i="8"/>
  <c r="C10100" i="8"/>
  <c r="H10100" i="8" s="1"/>
  <c r="C10099" i="8"/>
  <c r="H10099" i="8" s="1"/>
  <c r="C10098" i="8"/>
  <c r="C10097" i="8"/>
  <c r="C10096" i="8"/>
  <c r="H10096" i="8" s="1"/>
  <c r="C10095" i="8"/>
  <c r="H10095" i="8" s="1"/>
  <c r="C10094" i="8"/>
  <c r="C10093" i="8"/>
  <c r="C10092" i="8"/>
  <c r="H10092" i="8" s="1"/>
  <c r="C10091" i="8"/>
  <c r="H10091" i="8" s="1"/>
  <c r="C10090" i="8"/>
  <c r="C10089" i="8"/>
  <c r="C10088" i="8"/>
  <c r="H10088" i="8" s="1"/>
  <c r="C10087" i="8"/>
  <c r="H10087" i="8" s="1"/>
  <c r="C10086" i="8"/>
  <c r="C10085" i="8"/>
  <c r="C10084" i="8"/>
  <c r="H10084" i="8" s="1"/>
  <c r="C10083" i="8"/>
  <c r="H10083" i="8" s="1"/>
  <c r="C10082" i="8"/>
  <c r="C10081" i="8"/>
  <c r="C10080" i="8"/>
  <c r="H10080" i="8" s="1"/>
  <c r="C10079" i="8"/>
  <c r="H10079" i="8" s="1"/>
  <c r="C10078" i="8"/>
  <c r="C10077" i="8"/>
  <c r="C10076" i="8"/>
  <c r="H10076" i="8" s="1"/>
  <c r="C10075" i="8"/>
  <c r="H10075" i="8" s="1"/>
  <c r="C10074" i="8"/>
  <c r="C10073" i="8"/>
  <c r="C10072" i="8"/>
  <c r="H10072" i="8" s="1"/>
  <c r="C10071" i="8"/>
  <c r="H10071" i="8" s="1"/>
  <c r="C10070" i="8"/>
  <c r="C10069" i="8"/>
  <c r="C10068" i="8"/>
  <c r="H10068" i="8" s="1"/>
  <c r="C10067" i="8"/>
  <c r="H10067" i="8" s="1"/>
  <c r="C10066" i="8"/>
  <c r="C10065" i="8"/>
  <c r="C10064" i="8"/>
  <c r="H10064" i="8" s="1"/>
  <c r="C10063" i="8"/>
  <c r="H10063" i="8" s="1"/>
  <c r="C10062" i="8"/>
  <c r="C10061" i="8"/>
  <c r="C10060" i="8"/>
  <c r="H10060" i="8" s="1"/>
  <c r="C10059" i="8"/>
  <c r="H10059" i="8" s="1"/>
  <c r="C10058" i="8"/>
  <c r="C10057" i="8"/>
  <c r="C10056" i="8"/>
  <c r="H10056" i="8" s="1"/>
  <c r="C10055" i="8"/>
  <c r="H10055" i="8" s="1"/>
  <c r="C10054" i="8"/>
  <c r="C10053" i="8"/>
  <c r="C10052" i="8"/>
  <c r="H10052" i="8" s="1"/>
  <c r="C10051" i="8"/>
  <c r="H10051" i="8" s="1"/>
  <c r="C10050" i="8"/>
  <c r="C10049" i="8"/>
  <c r="C10048" i="8"/>
  <c r="H10048" i="8" s="1"/>
  <c r="C10047" i="8"/>
  <c r="H10047" i="8" s="1"/>
  <c r="C10046" i="8"/>
  <c r="C10045" i="8"/>
  <c r="C10044" i="8"/>
  <c r="H10044" i="8" s="1"/>
  <c r="C10043" i="8"/>
  <c r="H10043" i="8" s="1"/>
  <c r="C10042" i="8"/>
  <c r="C10041" i="8"/>
  <c r="C10040" i="8"/>
  <c r="H10040" i="8" s="1"/>
  <c r="C10039" i="8"/>
  <c r="H10039" i="8" s="1"/>
  <c r="C10038" i="8"/>
  <c r="C10037" i="8"/>
  <c r="C10036" i="8"/>
  <c r="H10036" i="8" s="1"/>
  <c r="C10035" i="8"/>
  <c r="H10035" i="8" s="1"/>
  <c r="C10034" i="8"/>
  <c r="C10033" i="8"/>
  <c r="C10032" i="8"/>
  <c r="H10032" i="8" s="1"/>
  <c r="C10031" i="8"/>
  <c r="H10031" i="8" s="1"/>
  <c r="C10030" i="8"/>
  <c r="C10029" i="8"/>
  <c r="C10028" i="8"/>
  <c r="H10028" i="8" s="1"/>
  <c r="C10027" i="8"/>
  <c r="H10027" i="8" s="1"/>
  <c r="C10026" i="8"/>
  <c r="C10025" i="8"/>
  <c r="C10024" i="8"/>
  <c r="H10024" i="8" s="1"/>
  <c r="C10023" i="8"/>
  <c r="H10023" i="8" s="1"/>
  <c r="C10022" i="8"/>
  <c r="C10021" i="8"/>
  <c r="C10020" i="8"/>
  <c r="H10020" i="8" s="1"/>
  <c r="C10019" i="8"/>
  <c r="H10019" i="8" s="1"/>
  <c r="C10018" i="8"/>
  <c r="C10017" i="8"/>
  <c r="C10016" i="8"/>
  <c r="H10016" i="8" s="1"/>
  <c r="C10015" i="8"/>
  <c r="H10015" i="8" s="1"/>
  <c r="C10014" i="8"/>
  <c r="C10013" i="8"/>
  <c r="C10012" i="8"/>
  <c r="H10012" i="8" s="1"/>
  <c r="C10011" i="8"/>
  <c r="H10011" i="8" s="1"/>
  <c r="C10010" i="8"/>
  <c r="C10009" i="8"/>
  <c r="C10008" i="8"/>
  <c r="H10008" i="8" s="1"/>
  <c r="C10007" i="8"/>
  <c r="H10007" i="8" s="1"/>
  <c r="C10006" i="8"/>
  <c r="C10005" i="8"/>
  <c r="C10004" i="8"/>
  <c r="H10004" i="8" s="1"/>
  <c r="C10003" i="8"/>
  <c r="H10003" i="8" s="1"/>
  <c r="C10002" i="8"/>
  <c r="C10001" i="8"/>
  <c r="C10000" i="8"/>
  <c r="H10000" i="8" s="1"/>
  <c r="C9999" i="8"/>
  <c r="H9999" i="8" s="1"/>
  <c r="C9998" i="8"/>
  <c r="C9997" i="8"/>
  <c r="C9996" i="8"/>
  <c r="H9996" i="8" s="1"/>
  <c r="C9995" i="8"/>
  <c r="H9995" i="8" s="1"/>
  <c r="C9994" i="8"/>
  <c r="C9993" i="8"/>
  <c r="C9992" i="8"/>
  <c r="H9992" i="8" s="1"/>
  <c r="C9991" i="8"/>
  <c r="H9991" i="8" s="1"/>
  <c r="C9990" i="8"/>
  <c r="C9989" i="8"/>
  <c r="C9988" i="8"/>
  <c r="H9988" i="8" s="1"/>
  <c r="C9987" i="8"/>
  <c r="H9987" i="8" s="1"/>
  <c r="C9986" i="8"/>
  <c r="C9985" i="8"/>
  <c r="C9984" i="8"/>
  <c r="H9984" i="8" s="1"/>
  <c r="C9983" i="8"/>
  <c r="H9983" i="8" s="1"/>
  <c r="C9982" i="8"/>
  <c r="C9981" i="8"/>
  <c r="C9980" i="8"/>
  <c r="H9980" i="8" s="1"/>
  <c r="C9979" i="8"/>
  <c r="H9979" i="8" s="1"/>
  <c r="C9978" i="8"/>
  <c r="C9977" i="8"/>
  <c r="C9976" i="8"/>
  <c r="H9976" i="8" s="1"/>
  <c r="C9975" i="8"/>
  <c r="H9975" i="8" s="1"/>
  <c r="C9974" i="8"/>
  <c r="C9973" i="8"/>
  <c r="C9972" i="8"/>
  <c r="H9972" i="8" s="1"/>
  <c r="C9971" i="8"/>
  <c r="H9971" i="8" s="1"/>
  <c r="C9970" i="8"/>
  <c r="C9969" i="8"/>
  <c r="C9968" i="8"/>
  <c r="H9968" i="8" s="1"/>
  <c r="C9967" i="8"/>
  <c r="H9967" i="8" s="1"/>
  <c r="C9966" i="8"/>
  <c r="C9965" i="8"/>
  <c r="C9964" i="8"/>
  <c r="H9964" i="8" s="1"/>
  <c r="C9963" i="8"/>
  <c r="H9963" i="8" s="1"/>
  <c r="C9962" i="8"/>
  <c r="C9961" i="8"/>
  <c r="C9960" i="8"/>
  <c r="H9960" i="8" s="1"/>
  <c r="C9959" i="8"/>
  <c r="H9959" i="8" s="1"/>
  <c r="C9958" i="8"/>
  <c r="C9957" i="8"/>
  <c r="C9956" i="8"/>
  <c r="H9956" i="8" s="1"/>
  <c r="C9955" i="8"/>
  <c r="H9955" i="8" s="1"/>
  <c r="C9954" i="8"/>
  <c r="C9953" i="8"/>
  <c r="C9952" i="8"/>
  <c r="H9952" i="8" s="1"/>
  <c r="C9951" i="8"/>
  <c r="H9951" i="8" s="1"/>
  <c r="C9950" i="8"/>
  <c r="C9949" i="8"/>
  <c r="C9948" i="8"/>
  <c r="H9948" i="8" s="1"/>
  <c r="C9947" i="8"/>
  <c r="H9947" i="8" s="1"/>
  <c r="C9946" i="8"/>
  <c r="C9945" i="8"/>
  <c r="C9944" i="8"/>
  <c r="H9944" i="8" s="1"/>
  <c r="C9943" i="8"/>
  <c r="H9943" i="8" s="1"/>
  <c r="C9942" i="8"/>
  <c r="C9941" i="8"/>
  <c r="C9940" i="8"/>
  <c r="H9940" i="8" s="1"/>
  <c r="C9939" i="8"/>
  <c r="H9939" i="8" s="1"/>
  <c r="C9938" i="8"/>
  <c r="C9937" i="8"/>
  <c r="C9936" i="8"/>
  <c r="H9936" i="8" s="1"/>
  <c r="C9935" i="8"/>
  <c r="H9935" i="8" s="1"/>
  <c r="C9934" i="8"/>
  <c r="C9933" i="8"/>
  <c r="C9932" i="8"/>
  <c r="H9932" i="8" s="1"/>
  <c r="C9931" i="8"/>
  <c r="H9931" i="8" s="1"/>
  <c r="C9930" i="8"/>
  <c r="C9929" i="8"/>
  <c r="C9928" i="8"/>
  <c r="H9928" i="8" s="1"/>
  <c r="C9927" i="8"/>
  <c r="H9927" i="8" s="1"/>
  <c r="C9926" i="8"/>
  <c r="C9925" i="8"/>
  <c r="C9924" i="8"/>
  <c r="H9924" i="8" s="1"/>
  <c r="C9923" i="8"/>
  <c r="H9923" i="8" s="1"/>
  <c r="C9922" i="8"/>
  <c r="C9921" i="8"/>
  <c r="C9920" i="8"/>
  <c r="H9920" i="8" s="1"/>
  <c r="C9919" i="8"/>
  <c r="H9919" i="8" s="1"/>
  <c r="C9918" i="8"/>
  <c r="C9917" i="8"/>
  <c r="C9916" i="8"/>
  <c r="H9916" i="8" s="1"/>
  <c r="C9915" i="8"/>
  <c r="H9915" i="8" s="1"/>
  <c r="C9914" i="8"/>
  <c r="C9913" i="8"/>
  <c r="C9912" i="8"/>
  <c r="H9912" i="8" s="1"/>
  <c r="C9911" i="8"/>
  <c r="H9911" i="8" s="1"/>
  <c r="C9910" i="8"/>
  <c r="C9909" i="8"/>
  <c r="C9908" i="8"/>
  <c r="H9908" i="8" s="1"/>
  <c r="C9907" i="8"/>
  <c r="H9907" i="8" s="1"/>
  <c r="C9906" i="8"/>
  <c r="C9905" i="8"/>
  <c r="C9904" i="8"/>
  <c r="H9904" i="8" s="1"/>
  <c r="C9903" i="8"/>
  <c r="H9903" i="8" s="1"/>
  <c r="C9902" i="8"/>
  <c r="C9901" i="8"/>
  <c r="C9900" i="8"/>
  <c r="H9900" i="8" s="1"/>
  <c r="C9899" i="8"/>
  <c r="H9899" i="8" s="1"/>
  <c r="C9898" i="8"/>
  <c r="C9897" i="8"/>
  <c r="C9896" i="8"/>
  <c r="H9896" i="8" s="1"/>
  <c r="C9895" i="8"/>
  <c r="H9895" i="8" s="1"/>
  <c r="C9894" i="8"/>
  <c r="C9893" i="8"/>
  <c r="C9892" i="8"/>
  <c r="H9892" i="8" s="1"/>
  <c r="C9891" i="8"/>
  <c r="H9891" i="8" s="1"/>
  <c r="C9890" i="8"/>
  <c r="C9889" i="8"/>
  <c r="C9888" i="8"/>
  <c r="H9888" i="8" s="1"/>
  <c r="C9887" i="8"/>
  <c r="H9887" i="8" s="1"/>
  <c r="C9886" i="8"/>
  <c r="C9885" i="8"/>
  <c r="C9884" i="8"/>
  <c r="H9884" i="8" s="1"/>
  <c r="C9883" i="8"/>
  <c r="H9883" i="8" s="1"/>
  <c r="C9882" i="8"/>
  <c r="C9881" i="8"/>
  <c r="C9880" i="8"/>
  <c r="H9880" i="8" s="1"/>
  <c r="C9879" i="8"/>
  <c r="H9879" i="8" s="1"/>
  <c r="C9878" i="8"/>
  <c r="C9877" i="8"/>
  <c r="C9876" i="8"/>
  <c r="H9876" i="8" s="1"/>
  <c r="C9875" i="8"/>
  <c r="H9875" i="8" s="1"/>
  <c r="C9874" i="8"/>
  <c r="C9873" i="8"/>
  <c r="C9872" i="8"/>
  <c r="H9872" i="8" s="1"/>
  <c r="C9871" i="8"/>
  <c r="H9871" i="8" s="1"/>
  <c r="C9870" i="8"/>
  <c r="C9869" i="8"/>
  <c r="C9868" i="8"/>
  <c r="H9868" i="8" s="1"/>
  <c r="C9867" i="8"/>
  <c r="H9867" i="8" s="1"/>
  <c r="C9866" i="8"/>
  <c r="C9865" i="8"/>
  <c r="C9864" i="8"/>
  <c r="H9864" i="8" s="1"/>
  <c r="C9863" i="8"/>
  <c r="H9863" i="8" s="1"/>
  <c r="C9862" i="8"/>
  <c r="C9861" i="8"/>
  <c r="C9860" i="8"/>
  <c r="H9860" i="8" s="1"/>
  <c r="C9859" i="8"/>
  <c r="H9859" i="8" s="1"/>
  <c r="C9858" i="8"/>
  <c r="C9857" i="8"/>
  <c r="C9856" i="8"/>
  <c r="H9856" i="8" s="1"/>
  <c r="C9855" i="8"/>
  <c r="H9855" i="8" s="1"/>
  <c r="C9854" i="8"/>
  <c r="C9853" i="8"/>
  <c r="C9852" i="8"/>
  <c r="H9852" i="8" s="1"/>
  <c r="C9851" i="8"/>
  <c r="H9851" i="8" s="1"/>
  <c r="C9850" i="8"/>
  <c r="C9849" i="8"/>
  <c r="C9848" i="8"/>
  <c r="H9848" i="8" s="1"/>
  <c r="C9847" i="8"/>
  <c r="H9847" i="8" s="1"/>
  <c r="C9846" i="8"/>
  <c r="C9845" i="8"/>
  <c r="C9844" i="8"/>
  <c r="H9844" i="8" s="1"/>
  <c r="C9843" i="8"/>
  <c r="H9843" i="8" s="1"/>
  <c r="C9842" i="8"/>
  <c r="C9841" i="8"/>
  <c r="C9840" i="8"/>
  <c r="H9840" i="8" s="1"/>
  <c r="C9839" i="8"/>
  <c r="H9839" i="8" s="1"/>
  <c r="C9838" i="8"/>
  <c r="C9837" i="8"/>
  <c r="C9836" i="8"/>
  <c r="H9836" i="8" s="1"/>
  <c r="C9835" i="8"/>
  <c r="H9835" i="8" s="1"/>
  <c r="C9834" i="8"/>
  <c r="C9833" i="8"/>
  <c r="C9832" i="8"/>
  <c r="H9832" i="8" s="1"/>
  <c r="C9831" i="8"/>
  <c r="H9831" i="8" s="1"/>
  <c r="C9830" i="8"/>
  <c r="C9829" i="8"/>
  <c r="C9828" i="8"/>
  <c r="H9828" i="8" s="1"/>
  <c r="C9827" i="8"/>
  <c r="H9827" i="8" s="1"/>
  <c r="C9826" i="8"/>
  <c r="C9825" i="8"/>
  <c r="C9824" i="8"/>
  <c r="H9824" i="8" s="1"/>
  <c r="C9823" i="8"/>
  <c r="H9823" i="8" s="1"/>
  <c r="C9822" i="8"/>
  <c r="C9821" i="8"/>
  <c r="C9820" i="8"/>
  <c r="H9820" i="8" s="1"/>
  <c r="C9819" i="8"/>
  <c r="H9819" i="8" s="1"/>
  <c r="C9818" i="8"/>
  <c r="C9817" i="8"/>
  <c r="C9816" i="8"/>
  <c r="H9816" i="8" s="1"/>
  <c r="C9815" i="8"/>
  <c r="H9815" i="8" s="1"/>
  <c r="C9814" i="8"/>
  <c r="C9813" i="8"/>
  <c r="C9812" i="8"/>
  <c r="H9812" i="8" s="1"/>
  <c r="C9811" i="8"/>
  <c r="H9811" i="8" s="1"/>
  <c r="C9810" i="8"/>
  <c r="C9809" i="8"/>
  <c r="C9808" i="8"/>
  <c r="H9808" i="8" s="1"/>
  <c r="C9807" i="8"/>
  <c r="H9807" i="8" s="1"/>
  <c r="C9806" i="8"/>
  <c r="C9805" i="8"/>
  <c r="C9804" i="8"/>
  <c r="H9804" i="8" s="1"/>
  <c r="C9803" i="8"/>
  <c r="H9803" i="8" s="1"/>
  <c r="C9802" i="8"/>
  <c r="C9801" i="8"/>
  <c r="C9800" i="8"/>
  <c r="H9800" i="8" s="1"/>
  <c r="C9799" i="8"/>
  <c r="H9799" i="8" s="1"/>
  <c r="C9798" i="8"/>
  <c r="C9797" i="8"/>
  <c r="C9796" i="8"/>
  <c r="H9796" i="8" s="1"/>
  <c r="C9795" i="8"/>
  <c r="H9795" i="8" s="1"/>
  <c r="C9794" i="8"/>
  <c r="C9793" i="8"/>
  <c r="C9792" i="8"/>
  <c r="H9792" i="8" s="1"/>
  <c r="C9791" i="8"/>
  <c r="H9791" i="8" s="1"/>
  <c r="C9790" i="8"/>
  <c r="C9789" i="8"/>
  <c r="C9788" i="8"/>
  <c r="H9788" i="8" s="1"/>
  <c r="C9787" i="8"/>
  <c r="H9787" i="8" s="1"/>
  <c r="C9786" i="8"/>
  <c r="C9785" i="8"/>
  <c r="C9784" i="8"/>
  <c r="H9784" i="8" s="1"/>
  <c r="C9783" i="8"/>
  <c r="H9783" i="8" s="1"/>
  <c r="C9782" i="8"/>
  <c r="C9781" i="8"/>
  <c r="C9780" i="8"/>
  <c r="H9780" i="8" s="1"/>
  <c r="C9779" i="8"/>
  <c r="H9779" i="8" s="1"/>
  <c r="C9778" i="8"/>
  <c r="C9777" i="8"/>
  <c r="C9776" i="8"/>
  <c r="H9776" i="8" s="1"/>
  <c r="C9775" i="8"/>
  <c r="H9775" i="8" s="1"/>
  <c r="C9774" i="8"/>
  <c r="C9773" i="8"/>
  <c r="C9772" i="8"/>
  <c r="H9772" i="8" s="1"/>
  <c r="C9771" i="8"/>
  <c r="H9771" i="8" s="1"/>
  <c r="C9770" i="8"/>
  <c r="C9769" i="8"/>
  <c r="C9768" i="8"/>
  <c r="H9768" i="8" s="1"/>
  <c r="C9767" i="8"/>
  <c r="H9767" i="8" s="1"/>
  <c r="C9766" i="8"/>
  <c r="C9765" i="8"/>
  <c r="C9764" i="8"/>
  <c r="H9764" i="8" s="1"/>
  <c r="C9763" i="8"/>
  <c r="H9763" i="8" s="1"/>
  <c r="C9762" i="8"/>
  <c r="C9761" i="8"/>
  <c r="C9760" i="8"/>
  <c r="H9760" i="8" s="1"/>
  <c r="C9759" i="8"/>
  <c r="H9759" i="8" s="1"/>
  <c r="C9758" i="8"/>
  <c r="C9757" i="8"/>
  <c r="C9756" i="8"/>
  <c r="H9756" i="8" s="1"/>
  <c r="C9755" i="8"/>
  <c r="H9755" i="8" s="1"/>
  <c r="C9754" i="8"/>
  <c r="C9753" i="8"/>
  <c r="C9752" i="8"/>
  <c r="H9752" i="8" s="1"/>
  <c r="C9751" i="8"/>
  <c r="H9751" i="8" s="1"/>
  <c r="C9750" i="8"/>
  <c r="C9749" i="8"/>
  <c r="C9748" i="8"/>
  <c r="H9748" i="8" s="1"/>
  <c r="C9747" i="8"/>
  <c r="H9747" i="8" s="1"/>
  <c r="C9746" i="8"/>
  <c r="C9745" i="8"/>
  <c r="C9744" i="8"/>
  <c r="H9744" i="8" s="1"/>
  <c r="C9743" i="8"/>
  <c r="H9743" i="8" s="1"/>
  <c r="C9742" i="8"/>
  <c r="C9741" i="8"/>
  <c r="C9740" i="8"/>
  <c r="H9740" i="8" s="1"/>
  <c r="C9739" i="8"/>
  <c r="H9739" i="8" s="1"/>
  <c r="C9738" i="8"/>
  <c r="C9737" i="8"/>
  <c r="C9736" i="8"/>
  <c r="H9736" i="8" s="1"/>
  <c r="C9735" i="8"/>
  <c r="H9735" i="8" s="1"/>
  <c r="C9734" i="8"/>
  <c r="C9733" i="8"/>
  <c r="C9732" i="8"/>
  <c r="H9732" i="8" s="1"/>
  <c r="C9731" i="8"/>
  <c r="H9731" i="8" s="1"/>
  <c r="C9730" i="8"/>
  <c r="C9729" i="8"/>
  <c r="C9728" i="8"/>
  <c r="H9728" i="8" s="1"/>
  <c r="C9727" i="8"/>
  <c r="H9727" i="8" s="1"/>
  <c r="C9726" i="8"/>
  <c r="C9725" i="8"/>
  <c r="C9724" i="8"/>
  <c r="H9724" i="8" s="1"/>
  <c r="C9723" i="8"/>
  <c r="H9723" i="8" s="1"/>
  <c r="C9722" i="8"/>
  <c r="C9721" i="8"/>
  <c r="C9720" i="8"/>
  <c r="H9720" i="8" s="1"/>
  <c r="C9719" i="8"/>
  <c r="H9719" i="8" s="1"/>
  <c r="C9718" i="8"/>
  <c r="C9717" i="8"/>
  <c r="C9716" i="8"/>
  <c r="H9716" i="8" s="1"/>
  <c r="C9715" i="8"/>
  <c r="H9715" i="8" s="1"/>
  <c r="C9714" i="8"/>
  <c r="C9713" i="8"/>
  <c r="C9712" i="8"/>
  <c r="H9712" i="8" s="1"/>
  <c r="C9711" i="8"/>
  <c r="H9711" i="8" s="1"/>
  <c r="C9710" i="8"/>
  <c r="C9709" i="8"/>
  <c r="C9708" i="8"/>
  <c r="H9708" i="8" s="1"/>
  <c r="C9707" i="8"/>
  <c r="H9707" i="8" s="1"/>
  <c r="C9706" i="8"/>
  <c r="C9705" i="8"/>
  <c r="C9704" i="8"/>
  <c r="H9704" i="8" s="1"/>
  <c r="C9703" i="8"/>
  <c r="H9703" i="8" s="1"/>
  <c r="C9702" i="8"/>
  <c r="C9701" i="8"/>
  <c r="C9700" i="8"/>
  <c r="H9700" i="8" s="1"/>
  <c r="C9699" i="8"/>
  <c r="H9699" i="8" s="1"/>
  <c r="C9698" i="8"/>
  <c r="C9697" i="8"/>
  <c r="C9696" i="8"/>
  <c r="H9696" i="8" s="1"/>
  <c r="C9695" i="8"/>
  <c r="H9695" i="8" s="1"/>
  <c r="C9694" i="8"/>
  <c r="C9693" i="8"/>
  <c r="C9692" i="8"/>
  <c r="H9692" i="8" s="1"/>
  <c r="C9691" i="8"/>
  <c r="H9691" i="8" s="1"/>
  <c r="C9690" i="8"/>
  <c r="C9689" i="8"/>
  <c r="C9688" i="8"/>
  <c r="H9688" i="8" s="1"/>
  <c r="C9687" i="8"/>
  <c r="H9687" i="8" s="1"/>
  <c r="C9686" i="8"/>
  <c r="C9685" i="8"/>
  <c r="C9684" i="8"/>
  <c r="H9684" i="8" s="1"/>
  <c r="C9683" i="8"/>
  <c r="H9683" i="8" s="1"/>
  <c r="C9682" i="8"/>
  <c r="C9681" i="8"/>
  <c r="C9680" i="8"/>
  <c r="H9680" i="8" s="1"/>
  <c r="C9679" i="8"/>
  <c r="H9679" i="8" s="1"/>
  <c r="C9678" i="8"/>
  <c r="C9677" i="8"/>
  <c r="C9676" i="8"/>
  <c r="H9676" i="8" s="1"/>
  <c r="C9675" i="8"/>
  <c r="H9675" i="8" s="1"/>
  <c r="C9674" i="8"/>
  <c r="C9673" i="8"/>
  <c r="C9672" i="8"/>
  <c r="H9672" i="8" s="1"/>
  <c r="C9671" i="8"/>
  <c r="H9671" i="8" s="1"/>
  <c r="C9670" i="8"/>
  <c r="C9669" i="8"/>
  <c r="C9668" i="8"/>
  <c r="H9668" i="8" s="1"/>
  <c r="C9667" i="8"/>
  <c r="H9667" i="8" s="1"/>
  <c r="C9666" i="8"/>
  <c r="C9665" i="8"/>
  <c r="C9664" i="8"/>
  <c r="H9664" i="8" s="1"/>
  <c r="C9663" i="8"/>
  <c r="H9663" i="8" s="1"/>
  <c r="C9662" i="8"/>
  <c r="C9661" i="8"/>
  <c r="C9660" i="8"/>
  <c r="H9660" i="8" s="1"/>
  <c r="C9659" i="8"/>
  <c r="H9659" i="8" s="1"/>
  <c r="C9658" i="8"/>
  <c r="C9657" i="8"/>
  <c r="C9656" i="8"/>
  <c r="H9656" i="8" s="1"/>
  <c r="C9655" i="8"/>
  <c r="H9655" i="8" s="1"/>
  <c r="C9654" i="8"/>
  <c r="C9653" i="8"/>
  <c r="C9652" i="8"/>
  <c r="H9652" i="8" s="1"/>
  <c r="C9651" i="8"/>
  <c r="H9651" i="8" s="1"/>
  <c r="C9650" i="8"/>
  <c r="C9649" i="8"/>
  <c r="C9648" i="8"/>
  <c r="H9648" i="8" s="1"/>
  <c r="C9647" i="8"/>
  <c r="H9647" i="8" s="1"/>
  <c r="C9646" i="8"/>
  <c r="C9645" i="8"/>
  <c r="C9644" i="8"/>
  <c r="H9644" i="8" s="1"/>
  <c r="C9643" i="8"/>
  <c r="H9643" i="8" s="1"/>
  <c r="C9642" i="8"/>
  <c r="C9641" i="8"/>
  <c r="C9640" i="8"/>
  <c r="H9640" i="8" s="1"/>
  <c r="C9639" i="8"/>
  <c r="H9639" i="8" s="1"/>
  <c r="C9638" i="8"/>
  <c r="C9637" i="8"/>
  <c r="C9636" i="8"/>
  <c r="H9636" i="8" s="1"/>
  <c r="C9635" i="8"/>
  <c r="H9635" i="8" s="1"/>
  <c r="C9634" i="8"/>
  <c r="C9633" i="8"/>
  <c r="C9632" i="8"/>
  <c r="H9632" i="8" s="1"/>
  <c r="C9631" i="8"/>
  <c r="H9631" i="8" s="1"/>
  <c r="C9630" i="8"/>
  <c r="C9629" i="8"/>
  <c r="C9628" i="8"/>
  <c r="H9628" i="8" s="1"/>
  <c r="C9627" i="8"/>
  <c r="H9627" i="8" s="1"/>
  <c r="C9626" i="8"/>
  <c r="C9625" i="8"/>
  <c r="C9624" i="8"/>
  <c r="H9624" i="8" s="1"/>
  <c r="C9623" i="8"/>
  <c r="C9622" i="8"/>
  <c r="C9621" i="8"/>
  <c r="C9620" i="8"/>
  <c r="H9620" i="8" s="1"/>
  <c r="C9619" i="8"/>
  <c r="H9619" i="8" s="1"/>
  <c r="C9618" i="8"/>
  <c r="C9617" i="8"/>
  <c r="C9616" i="8"/>
  <c r="H9616" i="8" s="1"/>
  <c r="C9615" i="8"/>
  <c r="H9615" i="8" s="1"/>
  <c r="C9614" i="8"/>
  <c r="C9613" i="8"/>
  <c r="C9612" i="8"/>
  <c r="H9612" i="8" s="1"/>
  <c r="C9611" i="8"/>
  <c r="H9611" i="8" s="1"/>
  <c r="C9610" i="8"/>
  <c r="C9609" i="8"/>
  <c r="C9608" i="8"/>
  <c r="H9608" i="8" s="1"/>
  <c r="C9607" i="8"/>
  <c r="H9607" i="8" s="1"/>
  <c r="C9606" i="8"/>
  <c r="C9605" i="8"/>
  <c r="C9604" i="8"/>
  <c r="H9604" i="8" s="1"/>
  <c r="C9603" i="8"/>
  <c r="H9603" i="8" s="1"/>
  <c r="C9602" i="8"/>
  <c r="C9601" i="8"/>
  <c r="C9600" i="8"/>
  <c r="H9600" i="8" s="1"/>
  <c r="C9599" i="8"/>
  <c r="H9599" i="8" s="1"/>
  <c r="C9598" i="8"/>
  <c r="C9597" i="8"/>
  <c r="C9596" i="8"/>
  <c r="H9596" i="8" s="1"/>
  <c r="C9595" i="8"/>
  <c r="H9595" i="8" s="1"/>
  <c r="C9594" i="8"/>
  <c r="C9593" i="8"/>
  <c r="C9592" i="8"/>
  <c r="H9592" i="8" s="1"/>
  <c r="C9591" i="8"/>
  <c r="H9591" i="8" s="1"/>
  <c r="C9590" i="8"/>
  <c r="C9589" i="8"/>
  <c r="C9588" i="8"/>
  <c r="H9588" i="8" s="1"/>
  <c r="C9587" i="8"/>
  <c r="H9587" i="8" s="1"/>
  <c r="C9586" i="8"/>
  <c r="C9585" i="8"/>
  <c r="C9584" i="8"/>
  <c r="H9584" i="8" s="1"/>
  <c r="C9583" i="8"/>
  <c r="H9583" i="8" s="1"/>
  <c r="C9582" i="8"/>
  <c r="C9581" i="8"/>
  <c r="C9580" i="8"/>
  <c r="H9580" i="8" s="1"/>
  <c r="C9579" i="8"/>
  <c r="H9579" i="8" s="1"/>
  <c r="C9578" i="8"/>
  <c r="C9577" i="8"/>
  <c r="C9576" i="8"/>
  <c r="H9576" i="8" s="1"/>
  <c r="C9575" i="8"/>
  <c r="H9575" i="8" s="1"/>
  <c r="C9574" i="8"/>
  <c r="C9573" i="8"/>
  <c r="C9572" i="8"/>
  <c r="H9572" i="8" s="1"/>
  <c r="C9571" i="8"/>
  <c r="H9571" i="8" s="1"/>
  <c r="C9570" i="8"/>
  <c r="C9569" i="8"/>
  <c r="C9568" i="8"/>
  <c r="H9568" i="8" s="1"/>
  <c r="C9567" i="8"/>
  <c r="H9567" i="8" s="1"/>
  <c r="C9566" i="8"/>
  <c r="C9565" i="8"/>
  <c r="C9564" i="8"/>
  <c r="H9564" i="8" s="1"/>
  <c r="C9563" i="8"/>
  <c r="H9563" i="8" s="1"/>
  <c r="C9562" i="8"/>
  <c r="C9561" i="8"/>
  <c r="C9560" i="8"/>
  <c r="H9560" i="8" s="1"/>
  <c r="C9559" i="8"/>
  <c r="H9559" i="8" s="1"/>
  <c r="C9558" i="8"/>
  <c r="C9557" i="8"/>
  <c r="C9556" i="8"/>
  <c r="H9556" i="8" s="1"/>
  <c r="C9555" i="8"/>
  <c r="H9555" i="8" s="1"/>
  <c r="C9554" i="8"/>
  <c r="C9553" i="8"/>
  <c r="C9552" i="8"/>
  <c r="H9552" i="8" s="1"/>
  <c r="C9551" i="8"/>
  <c r="H9551" i="8" s="1"/>
  <c r="C9550" i="8"/>
  <c r="C9549" i="8"/>
  <c r="C9548" i="8"/>
  <c r="H9548" i="8" s="1"/>
  <c r="C9547" i="8"/>
  <c r="H9547" i="8" s="1"/>
  <c r="C9546" i="8"/>
  <c r="C9545" i="8"/>
  <c r="C9544" i="8"/>
  <c r="H9544" i="8" s="1"/>
  <c r="C9543" i="8"/>
  <c r="H9543" i="8" s="1"/>
  <c r="C9542" i="8"/>
  <c r="C9541" i="8"/>
  <c r="C9540" i="8"/>
  <c r="H9540" i="8" s="1"/>
  <c r="C9539" i="8"/>
  <c r="H9539" i="8" s="1"/>
  <c r="C9538" i="8"/>
  <c r="C9537" i="8"/>
  <c r="C9536" i="8"/>
  <c r="H9536" i="8" s="1"/>
  <c r="C9535" i="8"/>
  <c r="H9535" i="8" s="1"/>
  <c r="C9534" i="8"/>
  <c r="C9533" i="8"/>
  <c r="C9532" i="8"/>
  <c r="H9532" i="8" s="1"/>
  <c r="C9531" i="8"/>
  <c r="H9531" i="8" s="1"/>
  <c r="C9530" i="8"/>
  <c r="C9529" i="8"/>
  <c r="C9528" i="8"/>
  <c r="H9528" i="8" s="1"/>
  <c r="C9527" i="8"/>
  <c r="H9527" i="8" s="1"/>
  <c r="C9526" i="8"/>
  <c r="C9525" i="8"/>
  <c r="C9524" i="8"/>
  <c r="H9524" i="8" s="1"/>
  <c r="C9523" i="8"/>
  <c r="H9523" i="8" s="1"/>
  <c r="C9522" i="8"/>
  <c r="C9521" i="8"/>
  <c r="C9520" i="8"/>
  <c r="H9520" i="8" s="1"/>
  <c r="C9519" i="8"/>
  <c r="H9519" i="8" s="1"/>
  <c r="C9518" i="8"/>
  <c r="C9517" i="8"/>
  <c r="C9516" i="8"/>
  <c r="H9516" i="8" s="1"/>
  <c r="C9515" i="8"/>
  <c r="H9515" i="8" s="1"/>
  <c r="C9514" i="8"/>
  <c r="C9513" i="8"/>
  <c r="C9512" i="8"/>
  <c r="H9512" i="8" s="1"/>
  <c r="C9511" i="8"/>
  <c r="H9511" i="8" s="1"/>
  <c r="C9510" i="8"/>
  <c r="C9509" i="8"/>
  <c r="C9508" i="8"/>
  <c r="H9508" i="8" s="1"/>
  <c r="C9507" i="8"/>
  <c r="H9507" i="8" s="1"/>
  <c r="C9506" i="8"/>
  <c r="C9505" i="8"/>
  <c r="C9504" i="8"/>
  <c r="H9504" i="8" s="1"/>
  <c r="C9503" i="8"/>
  <c r="H9503" i="8" s="1"/>
  <c r="C9502" i="8"/>
  <c r="C9501" i="8"/>
  <c r="C9500" i="8"/>
  <c r="H9500" i="8" s="1"/>
  <c r="C9499" i="8"/>
  <c r="H9499" i="8" s="1"/>
  <c r="C9498" i="8"/>
  <c r="C9497" i="8"/>
  <c r="C9496" i="8"/>
  <c r="H9496" i="8" s="1"/>
  <c r="C9495" i="8"/>
  <c r="H9495" i="8" s="1"/>
  <c r="C9494" i="8"/>
  <c r="C9493" i="8"/>
  <c r="C9492" i="8"/>
  <c r="H9492" i="8" s="1"/>
  <c r="C9491" i="8"/>
  <c r="H9491" i="8" s="1"/>
  <c r="C9490" i="8"/>
  <c r="C9489" i="8"/>
  <c r="C9488" i="8"/>
  <c r="H9488" i="8" s="1"/>
  <c r="C9487" i="8"/>
  <c r="H9487" i="8" s="1"/>
  <c r="C9486" i="8"/>
  <c r="C9485" i="8"/>
  <c r="C9484" i="8"/>
  <c r="H9484" i="8" s="1"/>
  <c r="C9483" i="8"/>
  <c r="H9483" i="8" s="1"/>
  <c r="C9482" i="8"/>
  <c r="C9481" i="8"/>
  <c r="C9480" i="8"/>
  <c r="H9480" i="8" s="1"/>
  <c r="C9479" i="8"/>
  <c r="H9479" i="8" s="1"/>
  <c r="C9478" i="8"/>
  <c r="C9477" i="8"/>
  <c r="C9476" i="8"/>
  <c r="H9476" i="8" s="1"/>
  <c r="C9475" i="8"/>
  <c r="H9475" i="8" s="1"/>
  <c r="C9474" i="8"/>
  <c r="C9473" i="8"/>
  <c r="C9472" i="8"/>
  <c r="H9472" i="8" s="1"/>
  <c r="C9471" i="8"/>
  <c r="H9471" i="8" s="1"/>
  <c r="C9470" i="8"/>
  <c r="C9469" i="8"/>
  <c r="C9468" i="8"/>
  <c r="H9468" i="8" s="1"/>
  <c r="C9467" i="8"/>
  <c r="H9467" i="8" s="1"/>
  <c r="C9466" i="8"/>
  <c r="C9465" i="8"/>
  <c r="C9464" i="8"/>
  <c r="H9464" i="8" s="1"/>
  <c r="C9463" i="8"/>
  <c r="H9463" i="8" s="1"/>
  <c r="C9462" i="8"/>
  <c r="C9461" i="8"/>
  <c r="C9460" i="8"/>
  <c r="H9460" i="8" s="1"/>
  <c r="C9459" i="8"/>
  <c r="H9459" i="8" s="1"/>
  <c r="C9458" i="8"/>
  <c r="C9457" i="8"/>
  <c r="C9456" i="8"/>
  <c r="H9456" i="8" s="1"/>
  <c r="C9455" i="8"/>
  <c r="H9455" i="8" s="1"/>
  <c r="C9454" i="8"/>
  <c r="C9453" i="8"/>
  <c r="C9452" i="8"/>
  <c r="H9452" i="8" s="1"/>
  <c r="C9451" i="8"/>
  <c r="H9451" i="8" s="1"/>
  <c r="C9450" i="8"/>
  <c r="C9449" i="8"/>
  <c r="C9448" i="8"/>
  <c r="H9448" i="8" s="1"/>
  <c r="C9447" i="8"/>
  <c r="H9447" i="8" s="1"/>
  <c r="C9446" i="8"/>
  <c r="C9445" i="8"/>
  <c r="C9444" i="8"/>
  <c r="H9444" i="8" s="1"/>
  <c r="C9443" i="8"/>
  <c r="H9443" i="8" s="1"/>
  <c r="C9442" i="8"/>
  <c r="C9441" i="8"/>
  <c r="C9440" i="8"/>
  <c r="H9440" i="8" s="1"/>
  <c r="C9439" i="8"/>
  <c r="H9439" i="8" s="1"/>
  <c r="C9438" i="8"/>
  <c r="C9437" i="8"/>
  <c r="C9436" i="8"/>
  <c r="H9436" i="8" s="1"/>
  <c r="C9435" i="8"/>
  <c r="H9435" i="8" s="1"/>
  <c r="C9434" i="8"/>
  <c r="C9433" i="8"/>
  <c r="C9432" i="8"/>
  <c r="H9432" i="8" s="1"/>
  <c r="C9431" i="8"/>
  <c r="H9431" i="8" s="1"/>
  <c r="C9430" i="8"/>
  <c r="C9429" i="8"/>
  <c r="C9428" i="8"/>
  <c r="H9428" i="8" s="1"/>
  <c r="C9427" i="8"/>
  <c r="H9427" i="8" s="1"/>
  <c r="C9426" i="8"/>
  <c r="C9425" i="8"/>
  <c r="C9424" i="8"/>
  <c r="H9424" i="8" s="1"/>
  <c r="C9423" i="8"/>
  <c r="H9423" i="8" s="1"/>
  <c r="C9422" i="8"/>
  <c r="C9421" i="8"/>
  <c r="C9420" i="8"/>
  <c r="H9420" i="8" s="1"/>
  <c r="C9419" i="8"/>
  <c r="H9419" i="8" s="1"/>
  <c r="C9418" i="8"/>
  <c r="C9417" i="8"/>
  <c r="C9416" i="8"/>
  <c r="H9416" i="8" s="1"/>
  <c r="C9415" i="8"/>
  <c r="H9415" i="8" s="1"/>
  <c r="C9414" i="8"/>
  <c r="C9413" i="8"/>
  <c r="C9412" i="8"/>
  <c r="H9412" i="8" s="1"/>
  <c r="C9411" i="8"/>
  <c r="H9411" i="8" s="1"/>
  <c r="C9410" i="8"/>
  <c r="C9409" i="8"/>
  <c r="C9408" i="8"/>
  <c r="H9408" i="8" s="1"/>
  <c r="C9407" i="8"/>
  <c r="H9407" i="8" s="1"/>
  <c r="C9406" i="8"/>
  <c r="C9405" i="8"/>
  <c r="C9404" i="8"/>
  <c r="H9404" i="8" s="1"/>
  <c r="C9403" i="8"/>
  <c r="H9403" i="8" s="1"/>
  <c r="C9402" i="8"/>
  <c r="C9401" i="8"/>
  <c r="C9400" i="8"/>
  <c r="H9400" i="8" s="1"/>
  <c r="C9399" i="8"/>
  <c r="H9399" i="8" s="1"/>
  <c r="C9398" i="8"/>
  <c r="C9397" i="8"/>
  <c r="C9396" i="8"/>
  <c r="H9396" i="8" s="1"/>
  <c r="C9395" i="8"/>
  <c r="H9395" i="8" s="1"/>
  <c r="C9394" i="8"/>
  <c r="C9393" i="8"/>
  <c r="C9392" i="8"/>
  <c r="H9392" i="8" s="1"/>
  <c r="C9391" i="8"/>
  <c r="H9391" i="8" s="1"/>
  <c r="C9390" i="8"/>
  <c r="C9389" i="8"/>
  <c r="C9388" i="8"/>
  <c r="H9388" i="8" s="1"/>
  <c r="C9387" i="8"/>
  <c r="H9387" i="8" s="1"/>
  <c r="C9386" i="8"/>
  <c r="C9385" i="8"/>
  <c r="C9384" i="8"/>
  <c r="H9384" i="8" s="1"/>
  <c r="C9383" i="8"/>
  <c r="H9383" i="8" s="1"/>
  <c r="C9382" i="8"/>
  <c r="C9381" i="8"/>
  <c r="C9380" i="8"/>
  <c r="H9380" i="8" s="1"/>
  <c r="C9379" i="8"/>
  <c r="H9379" i="8" s="1"/>
  <c r="C9378" i="8"/>
  <c r="C9377" i="8"/>
  <c r="C9376" i="8"/>
  <c r="H9376" i="8" s="1"/>
  <c r="C9375" i="8"/>
  <c r="H9375" i="8" s="1"/>
  <c r="C9374" i="8"/>
  <c r="C9373" i="8"/>
  <c r="C9372" i="8"/>
  <c r="H9372" i="8" s="1"/>
  <c r="C9371" i="8"/>
  <c r="H9371" i="8" s="1"/>
  <c r="C9370" i="8"/>
  <c r="C9369" i="8"/>
  <c r="C9368" i="8"/>
  <c r="H9368" i="8" s="1"/>
  <c r="C9367" i="8"/>
  <c r="H9367" i="8" s="1"/>
  <c r="C9366" i="8"/>
  <c r="C9365" i="8"/>
  <c r="C9364" i="8"/>
  <c r="H9364" i="8" s="1"/>
  <c r="C9363" i="8"/>
  <c r="H9363" i="8" s="1"/>
  <c r="C9362" i="8"/>
  <c r="C9361" i="8"/>
  <c r="C9360" i="8"/>
  <c r="H9360" i="8" s="1"/>
  <c r="C9359" i="8"/>
  <c r="H9359" i="8" s="1"/>
  <c r="C9358" i="8"/>
  <c r="C9357" i="8"/>
  <c r="C9356" i="8"/>
  <c r="H9356" i="8" s="1"/>
  <c r="C9355" i="8"/>
  <c r="H9355" i="8" s="1"/>
  <c r="C9354" i="8"/>
  <c r="C9353" i="8"/>
  <c r="C9352" i="8"/>
  <c r="H9352" i="8" s="1"/>
  <c r="C9351" i="8"/>
  <c r="H9351" i="8" s="1"/>
  <c r="C9350" i="8"/>
  <c r="C9349" i="8"/>
  <c r="C9348" i="8"/>
  <c r="H9348" i="8" s="1"/>
  <c r="C9347" i="8"/>
  <c r="H9347" i="8" s="1"/>
  <c r="C9346" i="8"/>
  <c r="C9345" i="8"/>
  <c r="C9344" i="8"/>
  <c r="H9344" i="8" s="1"/>
  <c r="C9343" i="8"/>
  <c r="H9343" i="8" s="1"/>
  <c r="C9342" i="8"/>
  <c r="C9341" i="8"/>
  <c r="C9340" i="8"/>
  <c r="H9340" i="8" s="1"/>
  <c r="C9339" i="8"/>
  <c r="H9339" i="8" s="1"/>
  <c r="C9338" i="8"/>
  <c r="C9337" i="8"/>
  <c r="C9336" i="8"/>
  <c r="H9336" i="8" s="1"/>
  <c r="C9335" i="8"/>
  <c r="H9335" i="8" s="1"/>
  <c r="C9334" i="8"/>
  <c r="C9333" i="8"/>
  <c r="C9332" i="8"/>
  <c r="H9332" i="8" s="1"/>
  <c r="C9331" i="8"/>
  <c r="H9331" i="8" s="1"/>
  <c r="C9330" i="8"/>
  <c r="C9329" i="8"/>
  <c r="C9328" i="8"/>
  <c r="H9328" i="8" s="1"/>
  <c r="C9327" i="8"/>
  <c r="H9327" i="8" s="1"/>
  <c r="C9326" i="8"/>
  <c r="C9325" i="8"/>
  <c r="C9324" i="8"/>
  <c r="H9324" i="8" s="1"/>
  <c r="C9323" i="8"/>
  <c r="H9323" i="8" s="1"/>
  <c r="C9322" i="8"/>
  <c r="C9321" i="8"/>
  <c r="C9320" i="8"/>
  <c r="H9320" i="8" s="1"/>
  <c r="C9319" i="8"/>
  <c r="H9319" i="8" s="1"/>
  <c r="C9318" i="8"/>
  <c r="C9317" i="8"/>
  <c r="C9316" i="8"/>
  <c r="H9316" i="8" s="1"/>
  <c r="C9315" i="8"/>
  <c r="H9315" i="8" s="1"/>
  <c r="C9314" i="8"/>
  <c r="C9313" i="8"/>
  <c r="C9312" i="8"/>
  <c r="H9312" i="8" s="1"/>
  <c r="C9311" i="8"/>
  <c r="H9311" i="8" s="1"/>
  <c r="C9310" i="8"/>
  <c r="C9309" i="8"/>
  <c r="C9308" i="8"/>
  <c r="H9308" i="8" s="1"/>
  <c r="C9307" i="8"/>
  <c r="H9307" i="8" s="1"/>
  <c r="C9306" i="8"/>
  <c r="C9305" i="8"/>
  <c r="C9304" i="8"/>
  <c r="H9304" i="8" s="1"/>
  <c r="C9303" i="8"/>
  <c r="H9303" i="8" s="1"/>
  <c r="C9302" i="8"/>
  <c r="C9301" i="8"/>
  <c r="C9300" i="8"/>
  <c r="H9300" i="8" s="1"/>
  <c r="C9299" i="8"/>
  <c r="H9299" i="8" s="1"/>
  <c r="C9298" i="8"/>
  <c r="C9297" i="8"/>
  <c r="C9296" i="8"/>
  <c r="H9296" i="8" s="1"/>
  <c r="C9295" i="8"/>
  <c r="H9295" i="8" s="1"/>
  <c r="C9294" i="8"/>
  <c r="C9293" i="8"/>
  <c r="C9292" i="8"/>
  <c r="H9292" i="8" s="1"/>
  <c r="C9291" i="8"/>
  <c r="H9291" i="8" s="1"/>
  <c r="C9290" i="8"/>
  <c r="C9289" i="8"/>
  <c r="C9288" i="8"/>
  <c r="H9288" i="8" s="1"/>
  <c r="C9287" i="8"/>
  <c r="H9287" i="8" s="1"/>
  <c r="C9286" i="8"/>
  <c r="C9285" i="8"/>
  <c r="C9284" i="8"/>
  <c r="H9284" i="8" s="1"/>
  <c r="C9283" i="8"/>
  <c r="H9283" i="8" s="1"/>
  <c r="C9282" i="8"/>
  <c r="C9281" i="8"/>
  <c r="C9280" i="8"/>
  <c r="H9280" i="8" s="1"/>
  <c r="C9279" i="8"/>
  <c r="H9279" i="8" s="1"/>
  <c r="C9278" i="8"/>
  <c r="C9277" i="8"/>
  <c r="C9276" i="8"/>
  <c r="H9276" i="8" s="1"/>
  <c r="C9275" i="8"/>
  <c r="H9275" i="8" s="1"/>
  <c r="C9274" i="8"/>
  <c r="C9273" i="8"/>
  <c r="C9272" i="8"/>
  <c r="H9272" i="8" s="1"/>
  <c r="C9271" i="8"/>
  <c r="H9271" i="8" s="1"/>
  <c r="C9270" i="8"/>
  <c r="C9269" i="8"/>
  <c r="C9268" i="8"/>
  <c r="H9268" i="8" s="1"/>
  <c r="C9267" i="8"/>
  <c r="H9267" i="8" s="1"/>
  <c r="C9266" i="8"/>
  <c r="C9265" i="8"/>
  <c r="C9264" i="8"/>
  <c r="H9264" i="8" s="1"/>
  <c r="C9263" i="8"/>
  <c r="H9263" i="8" s="1"/>
  <c r="C9262" i="8"/>
  <c r="C9261" i="8"/>
  <c r="C9260" i="8"/>
  <c r="H9260" i="8" s="1"/>
  <c r="C9259" i="8"/>
  <c r="H9259" i="8" s="1"/>
  <c r="C9258" i="8"/>
  <c r="C9257" i="8"/>
  <c r="C9256" i="8"/>
  <c r="H9256" i="8" s="1"/>
  <c r="C9255" i="8"/>
  <c r="H9255" i="8" s="1"/>
  <c r="C9254" i="8"/>
  <c r="C9253" i="8"/>
  <c r="C9252" i="8"/>
  <c r="H9252" i="8" s="1"/>
  <c r="C9251" i="8"/>
  <c r="H9251" i="8" s="1"/>
  <c r="C9250" i="8"/>
  <c r="C9249" i="8"/>
  <c r="C9248" i="8"/>
  <c r="H9248" i="8" s="1"/>
  <c r="C9247" i="8"/>
  <c r="H9247" i="8" s="1"/>
  <c r="C9246" i="8"/>
  <c r="C9245" i="8"/>
  <c r="C9244" i="8"/>
  <c r="H9244" i="8" s="1"/>
  <c r="C9243" i="8"/>
  <c r="H9243" i="8" s="1"/>
  <c r="C9242" i="8"/>
  <c r="C9241" i="8"/>
  <c r="C9240" i="8"/>
  <c r="H9240" i="8" s="1"/>
  <c r="C9239" i="8"/>
  <c r="H9239" i="8" s="1"/>
  <c r="C9238" i="8"/>
  <c r="C9237" i="8"/>
  <c r="C9236" i="8"/>
  <c r="H9236" i="8" s="1"/>
  <c r="C9235" i="8"/>
  <c r="H9235" i="8" s="1"/>
  <c r="C9234" i="8"/>
  <c r="C9233" i="8"/>
  <c r="C9232" i="8"/>
  <c r="H9232" i="8" s="1"/>
  <c r="C9231" i="8"/>
  <c r="H9231" i="8" s="1"/>
  <c r="C9230" i="8"/>
  <c r="C9229" i="8"/>
  <c r="C9228" i="8"/>
  <c r="H9228" i="8" s="1"/>
  <c r="C9227" i="8"/>
  <c r="H9227" i="8" s="1"/>
  <c r="C9226" i="8"/>
  <c r="C9225" i="8"/>
  <c r="C9224" i="8"/>
  <c r="H9224" i="8" s="1"/>
  <c r="C9223" i="8"/>
  <c r="H9223" i="8" s="1"/>
  <c r="C9222" i="8"/>
  <c r="C9221" i="8"/>
  <c r="C9220" i="8"/>
  <c r="H9220" i="8" s="1"/>
  <c r="C9219" i="8"/>
  <c r="H9219" i="8" s="1"/>
  <c r="C9218" i="8"/>
  <c r="C9217" i="8"/>
  <c r="C9216" i="8"/>
  <c r="H9216" i="8" s="1"/>
  <c r="C9215" i="8"/>
  <c r="H9215" i="8" s="1"/>
  <c r="C9214" i="8"/>
  <c r="C9213" i="8"/>
  <c r="C9212" i="8"/>
  <c r="H9212" i="8" s="1"/>
  <c r="C9211" i="8"/>
  <c r="H9211" i="8" s="1"/>
  <c r="C9210" i="8"/>
  <c r="C9209" i="8"/>
  <c r="C9208" i="8"/>
  <c r="H9208" i="8" s="1"/>
  <c r="C9207" i="8"/>
  <c r="H9207" i="8" s="1"/>
  <c r="C9206" i="8"/>
  <c r="C9205" i="8"/>
  <c r="C9204" i="8"/>
  <c r="H9204" i="8" s="1"/>
  <c r="C9203" i="8"/>
  <c r="H9203" i="8" s="1"/>
  <c r="C9202" i="8"/>
  <c r="C9201" i="8"/>
  <c r="C9200" i="8"/>
  <c r="H9200" i="8" s="1"/>
  <c r="C9199" i="8"/>
  <c r="H9199" i="8" s="1"/>
  <c r="C9198" i="8"/>
  <c r="C9197" i="8"/>
  <c r="C9196" i="8"/>
  <c r="H9196" i="8" s="1"/>
  <c r="C9195" i="8"/>
  <c r="H9195" i="8" s="1"/>
  <c r="C9194" i="8"/>
  <c r="C9193" i="8"/>
  <c r="C9192" i="8"/>
  <c r="H9192" i="8" s="1"/>
  <c r="C9191" i="8"/>
  <c r="H9191" i="8" s="1"/>
  <c r="C9190" i="8"/>
  <c r="C9189" i="8"/>
  <c r="C9188" i="8"/>
  <c r="H9188" i="8" s="1"/>
  <c r="C9187" i="8"/>
  <c r="H9187" i="8" s="1"/>
  <c r="C9186" i="8"/>
  <c r="C9185" i="8"/>
  <c r="C9184" i="8"/>
  <c r="H9184" i="8" s="1"/>
  <c r="C9183" i="8"/>
  <c r="H9183" i="8" s="1"/>
  <c r="C9182" i="8"/>
  <c r="C9181" i="8"/>
  <c r="C9180" i="8"/>
  <c r="H9180" i="8" s="1"/>
  <c r="C9179" i="8"/>
  <c r="H9179" i="8" s="1"/>
  <c r="C9178" i="8"/>
  <c r="C9177" i="8"/>
  <c r="C9176" i="8"/>
  <c r="H9176" i="8" s="1"/>
  <c r="C9175" i="8"/>
  <c r="H9175" i="8" s="1"/>
  <c r="C9174" i="8"/>
  <c r="C9173" i="8"/>
  <c r="C9172" i="8"/>
  <c r="H9172" i="8" s="1"/>
  <c r="C9171" i="8"/>
  <c r="H9171" i="8" s="1"/>
  <c r="C9170" i="8"/>
  <c r="C9169" i="8"/>
  <c r="C9168" i="8"/>
  <c r="H9168" i="8" s="1"/>
  <c r="C9167" i="8"/>
  <c r="H9167" i="8" s="1"/>
  <c r="C9166" i="8"/>
  <c r="C9165" i="8"/>
  <c r="C9164" i="8"/>
  <c r="H9164" i="8" s="1"/>
  <c r="C9163" i="8"/>
  <c r="H9163" i="8" s="1"/>
  <c r="C9162" i="8"/>
  <c r="C9161" i="8"/>
  <c r="C9160" i="8"/>
  <c r="H9160" i="8" s="1"/>
  <c r="C9159" i="8"/>
  <c r="H9159" i="8" s="1"/>
  <c r="C9158" i="8"/>
  <c r="C9157" i="8"/>
  <c r="C9156" i="8"/>
  <c r="H9156" i="8" s="1"/>
  <c r="C9155" i="8"/>
  <c r="H9155" i="8" s="1"/>
  <c r="C9154" i="8"/>
  <c r="C9153" i="8"/>
  <c r="C9152" i="8"/>
  <c r="H9152" i="8" s="1"/>
  <c r="C9151" i="8"/>
  <c r="H9151" i="8" s="1"/>
  <c r="C9150" i="8"/>
  <c r="C9149" i="8"/>
  <c r="C9148" i="8"/>
  <c r="H9148" i="8" s="1"/>
  <c r="C9147" i="8"/>
  <c r="H9147" i="8" s="1"/>
  <c r="C9146" i="8"/>
  <c r="C9145" i="8"/>
  <c r="C9144" i="8"/>
  <c r="H9144" i="8" s="1"/>
  <c r="C9143" i="8"/>
  <c r="H9143" i="8" s="1"/>
  <c r="C9142" i="8"/>
  <c r="C9141" i="8"/>
  <c r="C9140" i="8"/>
  <c r="H9140" i="8" s="1"/>
  <c r="C9139" i="8"/>
  <c r="H9139" i="8" s="1"/>
  <c r="C9138" i="8"/>
  <c r="C9137" i="8"/>
  <c r="C9136" i="8"/>
  <c r="H9136" i="8" s="1"/>
  <c r="C9135" i="8"/>
  <c r="H9135" i="8" s="1"/>
  <c r="C9134" i="8"/>
  <c r="C9133" i="8"/>
  <c r="C9132" i="8"/>
  <c r="H9132" i="8" s="1"/>
  <c r="C9131" i="8"/>
  <c r="H9131" i="8" s="1"/>
  <c r="C9130" i="8"/>
  <c r="C9129" i="8"/>
  <c r="C9128" i="8"/>
  <c r="H9128" i="8" s="1"/>
  <c r="C9127" i="8"/>
  <c r="H9127" i="8" s="1"/>
  <c r="C9126" i="8"/>
  <c r="C9125" i="8"/>
  <c r="C9124" i="8"/>
  <c r="H9124" i="8" s="1"/>
  <c r="C9123" i="8"/>
  <c r="H9123" i="8" s="1"/>
  <c r="C9122" i="8"/>
  <c r="C9121" i="8"/>
  <c r="C9120" i="8"/>
  <c r="H9120" i="8" s="1"/>
  <c r="C9119" i="8"/>
  <c r="H9119" i="8" s="1"/>
  <c r="C9118" i="8"/>
  <c r="C9117" i="8"/>
  <c r="C9116" i="8"/>
  <c r="H9116" i="8" s="1"/>
  <c r="C9115" i="8"/>
  <c r="H9115" i="8" s="1"/>
  <c r="C9114" i="8"/>
  <c r="C9113" i="8"/>
  <c r="C9112" i="8"/>
  <c r="H9112" i="8" s="1"/>
  <c r="C9111" i="8"/>
  <c r="H9111" i="8" s="1"/>
  <c r="C9110" i="8"/>
  <c r="C9109" i="8"/>
  <c r="C9108" i="8"/>
  <c r="H9108" i="8" s="1"/>
  <c r="C9107" i="8"/>
  <c r="H9107" i="8" s="1"/>
  <c r="C9106" i="8"/>
  <c r="C9105" i="8"/>
  <c r="C9104" i="8"/>
  <c r="H9104" i="8" s="1"/>
  <c r="C9103" i="8"/>
  <c r="H9103" i="8" s="1"/>
  <c r="C9102" i="8"/>
  <c r="C9101" i="8"/>
  <c r="C9100" i="8"/>
  <c r="H9100" i="8" s="1"/>
  <c r="C9099" i="8"/>
  <c r="H9099" i="8" s="1"/>
  <c r="C9098" i="8"/>
  <c r="C9097" i="8"/>
  <c r="C9096" i="8"/>
  <c r="H9096" i="8" s="1"/>
  <c r="C9095" i="8"/>
  <c r="H9095" i="8" s="1"/>
  <c r="C9094" i="8"/>
  <c r="C9093" i="8"/>
  <c r="C9092" i="8"/>
  <c r="H9092" i="8" s="1"/>
  <c r="C9091" i="8"/>
  <c r="H9091" i="8" s="1"/>
  <c r="C9090" i="8"/>
  <c r="C9089" i="8"/>
  <c r="C9088" i="8"/>
  <c r="H9088" i="8" s="1"/>
  <c r="C9087" i="8"/>
  <c r="H9087" i="8" s="1"/>
  <c r="C9086" i="8"/>
  <c r="C9085" i="8"/>
  <c r="C9084" i="8"/>
  <c r="H9084" i="8" s="1"/>
  <c r="C9083" i="8"/>
  <c r="H9083" i="8" s="1"/>
  <c r="C9082" i="8"/>
  <c r="C9081" i="8"/>
  <c r="C9080" i="8"/>
  <c r="H9080" i="8" s="1"/>
  <c r="C9079" i="8"/>
  <c r="H9079" i="8" s="1"/>
  <c r="C9078" i="8"/>
  <c r="C9077" i="8"/>
  <c r="C9076" i="8"/>
  <c r="H9076" i="8" s="1"/>
  <c r="C9075" i="8"/>
  <c r="H9075" i="8" s="1"/>
  <c r="C9074" i="8"/>
  <c r="C9073" i="8"/>
  <c r="C9072" i="8"/>
  <c r="H9072" i="8" s="1"/>
  <c r="C9071" i="8"/>
  <c r="H9071" i="8" s="1"/>
  <c r="C9070" i="8"/>
  <c r="C9069" i="8"/>
  <c r="C9068" i="8"/>
  <c r="H9068" i="8" s="1"/>
  <c r="C9067" i="8"/>
  <c r="H9067" i="8" s="1"/>
  <c r="C9066" i="8"/>
  <c r="C9065" i="8"/>
  <c r="C9064" i="8"/>
  <c r="H9064" i="8" s="1"/>
  <c r="C9063" i="8"/>
  <c r="H9063" i="8" s="1"/>
  <c r="C9062" i="8"/>
  <c r="C9061" i="8"/>
  <c r="C9060" i="8"/>
  <c r="H9060" i="8" s="1"/>
  <c r="C9059" i="8"/>
  <c r="H9059" i="8" s="1"/>
  <c r="C9058" i="8"/>
  <c r="C9057" i="8"/>
  <c r="C9056" i="8"/>
  <c r="H9056" i="8" s="1"/>
  <c r="C9055" i="8"/>
  <c r="H9055" i="8" s="1"/>
  <c r="C9054" i="8"/>
  <c r="C9053" i="8"/>
  <c r="C9052" i="8"/>
  <c r="H9052" i="8" s="1"/>
  <c r="C9051" i="8"/>
  <c r="H9051" i="8" s="1"/>
  <c r="C9050" i="8"/>
  <c r="C9049" i="8"/>
  <c r="C9048" i="8"/>
  <c r="H9048" i="8" s="1"/>
  <c r="C9047" i="8"/>
  <c r="H9047" i="8" s="1"/>
  <c r="C9046" i="8"/>
  <c r="C9045" i="8"/>
  <c r="C9044" i="8"/>
  <c r="H9044" i="8" s="1"/>
  <c r="C9043" i="8"/>
  <c r="H9043" i="8" s="1"/>
  <c r="C9042" i="8"/>
  <c r="C9041" i="8"/>
  <c r="C9040" i="8"/>
  <c r="H9040" i="8" s="1"/>
  <c r="C9039" i="8"/>
  <c r="H9039" i="8" s="1"/>
  <c r="C9038" i="8"/>
  <c r="C9037" i="8"/>
  <c r="C9036" i="8"/>
  <c r="H9036" i="8" s="1"/>
  <c r="C9035" i="8"/>
  <c r="H9035" i="8" s="1"/>
  <c r="C9034" i="8"/>
  <c r="C9033" i="8"/>
  <c r="C9032" i="8"/>
  <c r="H9032" i="8" s="1"/>
  <c r="C9031" i="8"/>
  <c r="H9031" i="8" s="1"/>
  <c r="C9030" i="8"/>
  <c r="C9029" i="8"/>
  <c r="C9028" i="8"/>
  <c r="H9028" i="8" s="1"/>
  <c r="C9027" i="8"/>
  <c r="H9027" i="8" s="1"/>
  <c r="C9026" i="8"/>
  <c r="C9025" i="8"/>
  <c r="C9024" i="8"/>
  <c r="H9024" i="8" s="1"/>
  <c r="C9023" i="8"/>
  <c r="H9023" i="8" s="1"/>
  <c r="C9022" i="8"/>
  <c r="C9021" i="8"/>
  <c r="C9020" i="8"/>
  <c r="H9020" i="8" s="1"/>
  <c r="C9019" i="8"/>
  <c r="H9019" i="8" s="1"/>
  <c r="C9018" i="8"/>
  <c r="C9017" i="8"/>
  <c r="C9016" i="8"/>
  <c r="H9016" i="8" s="1"/>
  <c r="C9015" i="8"/>
  <c r="H9015" i="8" s="1"/>
  <c r="C9014" i="8"/>
  <c r="C9013" i="8"/>
  <c r="C9012" i="8"/>
  <c r="H9012" i="8" s="1"/>
  <c r="C9011" i="8"/>
  <c r="H9011" i="8" s="1"/>
  <c r="C9010" i="8"/>
  <c r="C9009" i="8"/>
  <c r="C9008" i="8"/>
  <c r="H9008" i="8" s="1"/>
  <c r="C9007" i="8"/>
  <c r="H9007" i="8" s="1"/>
  <c r="C9006" i="8"/>
  <c r="C9005" i="8"/>
  <c r="C9004" i="8"/>
  <c r="H9004" i="8" s="1"/>
  <c r="C9003" i="8"/>
  <c r="H9003" i="8" s="1"/>
  <c r="C9002" i="8"/>
  <c r="C9001" i="8"/>
  <c r="C9000" i="8"/>
  <c r="H9000" i="8" s="1"/>
  <c r="C8999" i="8"/>
  <c r="H8999" i="8" s="1"/>
  <c r="C8998" i="8"/>
  <c r="C8997" i="8"/>
  <c r="C8996" i="8"/>
  <c r="H8996" i="8" s="1"/>
  <c r="C8995" i="8"/>
  <c r="H8995" i="8" s="1"/>
  <c r="C8994" i="8"/>
  <c r="C8993" i="8"/>
  <c r="C8992" i="8"/>
  <c r="H8992" i="8" s="1"/>
  <c r="C8991" i="8"/>
  <c r="H8991" i="8" s="1"/>
  <c r="C8990" i="8"/>
  <c r="C8989" i="8"/>
  <c r="C8988" i="8"/>
  <c r="H8988" i="8" s="1"/>
  <c r="C8987" i="8"/>
  <c r="H8987" i="8" s="1"/>
  <c r="C8986" i="8"/>
  <c r="C8985" i="8"/>
  <c r="C8984" i="8"/>
  <c r="H8984" i="8" s="1"/>
  <c r="C8983" i="8"/>
  <c r="H8983" i="8" s="1"/>
  <c r="C8982" i="8"/>
  <c r="C8981" i="8"/>
  <c r="C8980" i="8"/>
  <c r="H8980" i="8" s="1"/>
  <c r="C8979" i="8"/>
  <c r="H8979" i="8" s="1"/>
  <c r="C8978" i="8"/>
  <c r="C8977" i="8"/>
  <c r="C8976" i="8"/>
  <c r="H8976" i="8" s="1"/>
  <c r="C8975" i="8"/>
  <c r="H8975" i="8" s="1"/>
  <c r="C8974" i="8"/>
  <c r="C8973" i="8"/>
  <c r="C8972" i="8"/>
  <c r="H8972" i="8" s="1"/>
  <c r="C8971" i="8"/>
  <c r="H8971" i="8" s="1"/>
  <c r="C8970" i="8"/>
  <c r="C8969" i="8"/>
  <c r="C8968" i="8"/>
  <c r="H8968" i="8" s="1"/>
  <c r="C8967" i="8"/>
  <c r="H8967" i="8" s="1"/>
  <c r="C8966" i="8"/>
  <c r="C8965" i="8"/>
  <c r="C8964" i="8"/>
  <c r="H8964" i="8" s="1"/>
  <c r="C8963" i="8"/>
  <c r="H8963" i="8" s="1"/>
  <c r="C8962" i="8"/>
  <c r="C8961" i="8"/>
  <c r="C8960" i="8"/>
  <c r="H8960" i="8" s="1"/>
  <c r="C8959" i="8"/>
  <c r="H8959" i="8" s="1"/>
  <c r="C8958" i="8"/>
  <c r="C8957" i="8"/>
  <c r="C8956" i="8"/>
  <c r="H8956" i="8" s="1"/>
  <c r="C8955" i="8"/>
  <c r="H8955" i="8" s="1"/>
  <c r="C8954" i="8"/>
  <c r="C8953" i="8"/>
  <c r="C8952" i="8"/>
  <c r="H8952" i="8" s="1"/>
  <c r="C8951" i="8"/>
  <c r="H8951" i="8" s="1"/>
  <c r="C8950" i="8"/>
  <c r="C8949" i="8"/>
  <c r="C8948" i="8"/>
  <c r="H8948" i="8" s="1"/>
  <c r="C8947" i="8"/>
  <c r="H8947" i="8" s="1"/>
  <c r="C8946" i="8"/>
  <c r="C8945" i="8"/>
  <c r="C8944" i="8"/>
  <c r="H8944" i="8" s="1"/>
  <c r="C8943" i="8"/>
  <c r="H8943" i="8" s="1"/>
  <c r="C8942" i="8"/>
  <c r="C8941" i="8"/>
  <c r="C8940" i="8"/>
  <c r="H8940" i="8" s="1"/>
  <c r="C8939" i="8"/>
  <c r="H8939" i="8" s="1"/>
  <c r="C8938" i="8"/>
  <c r="C8937" i="8"/>
  <c r="C8936" i="8"/>
  <c r="H8936" i="8" s="1"/>
  <c r="C8935" i="8"/>
  <c r="H8935" i="8" s="1"/>
  <c r="C8934" i="8"/>
  <c r="C8933" i="8"/>
  <c r="C8932" i="8"/>
  <c r="H8932" i="8" s="1"/>
  <c r="C8931" i="8"/>
  <c r="H8931" i="8" s="1"/>
  <c r="C8930" i="8"/>
  <c r="C8929" i="8"/>
  <c r="C8928" i="8"/>
  <c r="H8928" i="8" s="1"/>
  <c r="C8927" i="8"/>
  <c r="H8927" i="8" s="1"/>
  <c r="C8926" i="8"/>
  <c r="C8925" i="8"/>
  <c r="C8924" i="8"/>
  <c r="H8924" i="8" s="1"/>
  <c r="C8923" i="8"/>
  <c r="H8923" i="8" s="1"/>
  <c r="C8922" i="8"/>
  <c r="C8921" i="8"/>
  <c r="C8920" i="8"/>
  <c r="H8920" i="8" s="1"/>
  <c r="C8919" i="8"/>
  <c r="H8919" i="8" s="1"/>
  <c r="C8918" i="8"/>
  <c r="C8917" i="8"/>
  <c r="C8916" i="8"/>
  <c r="H8916" i="8" s="1"/>
  <c r="C8915" i="8"/>
  <c r="H8915" i="8" s="1"/>
  <c r="C8914" i="8"/>
  <c r="C8913" i="8"/>
  <c r="C8912" i="8"/>
  <c r="H8912" i="8" s="1"/>
  <c r="C8911" i="8"/>
  <c r="H8911" i="8" s="1"/>
  <c r="C8910" i="8"/>
  <c r="C8909" i="8"/>
  <c r="C8908" i="8"/>
  <c r="H8908" i="8" s="1"/>
  <c r="C8907" i="8"/>
  <c r="H8907" i="8" s="1"/>
  <c r="C8906" i="8"/>
  <c r="C8905" i="8"/>
  <c r="C8904" i="8"/>
  <c r="H8904" i="8" s="1"/>
  <c r="C8903" i="8"/>
  <c r="H8903" i="8" s="1"/>
  <c r="C8902" i="8"/>
  <c r="C8901" i="8"/>
  <c r="C8900" i="8"/>
  <c r="H8900" i="8" s="1"/>
  <c r="C8899" i="8"/>
  <c r="H8899" i="8" s="1"/>
  <c r="C8898" i="8"/>
  <c r="C8897" i="8"/>
  <c r="C8896" i="8"/>
  <c r="H8896" i="8" s="1"/>
  <c r="C8895" i="8"/>
  <c r="H8895" i="8" s="1"/>
  <c r="C8894" i="8"/>
  <c r="C8893" i="8"/>
  <c r="C8892" i="8"/>
  <c r="H8892" i="8" s="1"/>
  <c r="C8891" i="8"/>
  <c r="H8891" i="8" s="1"/>
  <c r="C8890" i="8"/>
  <c r="C8889" i="8"/>
  <c r="C8888" i="8"/>
  <c r="H8888" i="8" s="1"/>
  <c r="C8887" i="8"/>
  <c r="H8887" i="8" s="1"/>
  <c r="C8886" i="8"/>
  <c r="C8885" i="8"/>
  <c r="C8884" i="8"/>
  <c r="H8884" i="8" s="1"/>
  <c r="C8883" i="8"/>
  <c r="H8883" i="8" s="1"/>
  <c r="C8882" i="8"/>
  <c r="C8881" i="8"/>
  <c r="C8880" i="8"/>
  <c r="H8880" i="8" s="1"/>
  <c r="C8879" i="8"/>
  <c r="H8879" i="8" s="1"/>
  <c r="C8878" i="8"/>
  <c r="C8877" i="8"/>
  <c r="C8876" i="8"/>
  <c r="H8876" i="8" s="1"/>
  <c r="C8875" i="8"/>
  <c r="H8875" i="8" s="1"/>
  <c r="C8874" i="8"/>
  <c r="C8873" i="8"/>
  <c r="C8872" i="8"/>
  <c r="H8872" i="8" s="1"/>
  <c r="C8871" i="8"/>
  <c r="H8871" i="8" s="1"/>
  <c r="C8870" i="8"/>
  <c r="C8869" i="8"/>
  <c r="C8868" i="8"/>
  <c r="H8868" i="8" s="1"/>
  <c r="C8867" i="8"/>
  <c r="H8867" i="8" s="1"/>
  <c r="C8866" i="8"/>
  <c r="C8865" i="8"/>
  <c r="C8864" i="8"/>
  <c r="H8864" i="8" s="1"/>
  <c r="C8863" i="8"/>
  <c r="H8863" i="8" s="1"/>
  <c r="C8862" i="8"/>
  <c r="C8861" i="8"/>
  <c r="C8860" i="8"/>
  <c r="H8860" i="8" s="1"/>
  <c r="C8859" i="8"/>
  <c r="H8859" i="8" s="1"/>
  <c r="C8858" i="8"/>
  <c r="C8857" i="8"/>
  <c r="C8856" i="8"/>
  <c r="H8856" i="8" s="1"/>
  <c r="C8855" i="8"/>
  <c r="H8855" i="8" s="1"/>
  <c r="C8854" i="8"/>
  <c r="C8853" i="8"/>
  <c r="C8852" i="8"/>
  <c r="H8852" i="8" s="1"/>
  <c r="C8851" i="8"/>
  <c r="H8851" i="8" s="1"/>
  <c r="C8850" i="8"/>
  <c r="C8849" i="8"/>
  <c r="C8848" i="8"/>
  <c r="H8848" i="8" s="1"/>
  <c r="C8847" i="8"/>
  <c r="H8847" i="8" s="1"/>
  <c r="C8846" i="8"/>
  <c r="C8845" i="8"/>
  <c r="C8844" i="8"/>
  <c r="H8844" i="8" s="1"/>
  <c r="C8843" i="8"/>
  <c r="H8843" i="8" s="1"/>
  <c r="C8842" i="8"/>
  <c r="C8841" i="8"/>
  <c r="C8840" i="8"/>
  <c r="H8840" i="8" s="1"/>
  <c r="C8839" i="8"/>
  <c r="H8839" i="8" s="1"/>
  <c r="C8838" i="8"/>
  <c r="C8837" i="8"/>
  <c r="C8836" i="8"/>
  <c r="H8836" i="8" s="1"/>
  <c r="C8835" i="8"/>
  <c r="H8835" i="8" s="1"/>
  <c r="C8834" i="8"/>
  <c r="C8833" i="8"/>
  <c r="C8832" i="8"/>
  <c r="H8832" i="8" s="1"/>
  <c r="C8831" i="8"/>
  <c r="H8831" i="8" s="1"/>
  <c r="C8830" i="8"/>
  <c r="C8829" i="8"/>
  <c r="C8828" i="8"/>
  <c r="H8828" i="8" s="1"/>
  <c r="C8827" i="8"/>
  <c r="H8827" i="8" s="1"/>
  <c r="C8826" i="8"/>
  <c r="C8825" i="8"/>
  <c r="C8824" i="8"/>
  <c r="H8824" i="8" s="1"/>
  <c r="C8823" i="8"/>
  <c r="H8823" i="8" s="1"/>
  <c r="C8822" i="8"/>
  <c r="C8821" i="8"/>
  <c r="C8820" i="8"/>
  <c r="H8820" i="8" s="1"/>
  <c r="C8819" i="8"/>
  <c r="H8819" i="8" s="1"/>
  <c r="C8818" i="8"/>
  <c r="C8817" i="8"/>
  <c r="C8816" i="8"/>
  <c r="H8816" i="8" s="1"/>
  <c r="C8815" i="8"/>
  <c r="H8815" i="8" s="1"/>
  <c r="C8814" i="8"/>
  <c r="C8813" i="8"/>
  <c r="C8812" i="8"/>
  <c r="H8812" i="8" s="1"/>
  <c r="C8811" i="8"/>
  <c r="H8811" i="8" s="1"/>
  <c r="C8810" i="8"/>
  <c r="C8809" i="8"/>
  <c r="C8808" i="8"/>
  <c r="H8808" i="8" s="1"/>
  <c r="C8807" i="8"/>
  <c r="H8807" i="8" s="1"/>
  <c r="C8806" i="8"/>
  <c r="C8805" i="8"/>
  <c r="C8804" i="8"/>
  <c r="H8804" i="8" s="1"/>
  <c r="C8803" i="8"/>
  <c r="H8803" i="8" s="1"/>
  <c r="C8802" i="8"/>
  <c r="C8801" i="8"/>
  <c r="C8800" i="8"/>
  <c r="H8800" i="8" s="1"/>
  <c r="C8799" i="8"/>
  <c r="H8799" i="8" s="1"/>
  <c r="C8798" i="8"/>
  <c r="C8797" i="8"/>
  <c r="C8796" i="8"/>
  <c r="H8796" i="8" s="1"/>
  <c r="C8795" i="8"/>
  <c r="H8795" i="8" s="1"/>
  <c r="C8794" i="8"/>
  <c r="C8793" i="8"/>
  <c r="C8792" i="8"/>
  <c r="H8792" i="8" s="1"/>
  <c r="C8791" i="8"/>
  <c r="H8791" i="8" s="1"/>
  <c r="C8790" i="8"/>
  <c r="C8789" i="8"/>
  <c r="C8788" i="8"/>
  <c r="H8788" i="8" s="1"/>
  <c r="C8787" i="8"/>
  <c r="H8787" i="8" s="1"/>
  <c r="C8786" i="8"/>
  <c r="C8785" i="8"/>
  <c r="C8784" i="8"/>
  <c r="H8784" i="8" s="1"/>
  <c r="C8783" i="8"/>
  <c r="H8783" i="8" s="1"/>
  <c r="C8782" i="8"/>
  <c r="C8781" i="8"/>
  <c r="C8780" i="8"/>
  <c r="H8780" i="8" s="1"/>
  <c r="C8779" i="8"/>
  <c r="H8779" i="8" s="1"/>
  <c r="C8778" i="8"/>
  <c r="C8777" i="8"/>
  <c r="C8776" i="8"/>
  <c r="H8776" i="8" s="1"/>
  <c r="C8775" i="8"/>
  <c r="H8775" i="8" s="1"/>
  <c r="C8774" i="8"/>
  <c r="C8773" i="8"/>
  <c r="C8772" i="8"/>
  <c r="H8772" i="8" s="1"/>
  <c r="C8771" i="8"/>
  <c r="H8771" i="8" s="1"/>
  <c r="C8770" i="8"/>
  <c r="C8769" i="8"/>
  <c r="C8768" i="8"/>
  <c r="H8768" i="8" s="1"/>
  <c r="C8767" i="8"/>
  <c r="H8767" i="8" s="1"/>
  <c r="C8766" i="8"/>
  <c r="C8765" i="8"/>
  <c r="C8764" i="8"/>
  <c r="H8764" i="8" s="1"/>
  <c r="C8763" i="8"/>
  <c r="H8763" i="8" s="1"/>
  <c r="C8762" i="8"/>
  <c r="C8761" i="8"/>
  <c r="C8760" i="8"/>
  <c r="H8760" i="8" s="1"/>
  <c r="C8759" i="8"/>
  <c r="H8759" i="8" s="1"/>
  <c r="C8758" i="8"/>
  <c r="C8757" i="8"/>
  <c r="C8756" i="8"/>
  <c r="H8756" i="8" s="1"/>
  <c r="C8755" i="8"/>
  <c r="H8755" i="8" s="1"/>
  <c r="C8754" i="8"/>
  <c r="C8753" i="8"/>
  <c r="C8752" i="8"/>
  <c r="H8752" i="8" s="1"/>
  <c r="C8751" i="8"/>
  <c r="H8751" i="8" s="1"/>
  <c r="C8750" i="8"/>
  <c r="C8749" i="8"/>
  <c r="C8748" i="8"/>
  <c r="H8748" i="8" s="1"/>
  <c r="C8747" i="8"/>
  <c r="H8747" i="8" s="1"/>
  <c r="C8746" i="8"/>
  <c r="C8745" i="8"/>
  <c r="C8744" i="8"/>
  <c r="H8744" i="8" s="1"/>
  <c r="C8743" i="8"/>
  <c r="H8743" i="8" s="1"/>
  <c r="C8742" i="8"/>
  <c r="C8741" i="8"/>
  <c r="C8740" i="8"/>
  <c r="H8740" i="8" s="1"/>
  <c r="C8739" i="8"/>
  <c r="H8739" i="8" s="1"/>
  <c r="C8738" i="8"/>
  <c r="C8737" i="8"/>
  <c r="C8736" i="8"/>
  <c r="H8736" i="8" s="1"/>
  <c r="C8735" i="8"/>
  <c r="H8735" i="8" s="1"/>
  <c r="C8734" i="8"/>
  <c r="C8733" i="8"/>
  <c r="C8732" i="8"/>
  <c r="H8732" i="8" s="1"/>
  <c r="C8731" i="8"/>
  <c r="H8731" i="8" s="1"/>
  <c r="C8730" i="8"/>
  <c r="C8729" i="8"/>
  <c r="C8728" i="8"/>
  <c r="H8728" i="8" s="1"/>
  <c r="C8727" i="8"/>
  <c r="H8727" i="8" s="1"/>
  <c r="C8726" i="8"/>
  <c r="C8725" i="8"/>
  <c r="C8724" i="8"/>
  <c r="H8724" i="8" s="1"/>
  <c r="C8723" i="8"/>
  <c r="H8723" i="8" s="1"/>
  <c r="C8722" i="8"/>
  <c r="C8721" i="8"/>
  <c r="C8720" i="8"/>
  <c r="H8720" i="8" s="1"/>
  <c r="C8719" i="8"/>
  <c r="H8719" i="8" s="1"/>
  <c r="C8718" i="8"/>
  <c r="C8717" i="8"/>
  <c r="C8716" i="8"/>
  <c r="H8716" i="8" s="1"/>
  <c r="C8715" i="8"/>
  <c r="H8715" i="8" s="1"/>
  <c r="C8714" i="8"/>
  <c r="C8713" i="8"/>
  <c r="C8712" i="8"/>
  <c r="H8712" i="8" s="1"/>
  <c r="C8711" i="8"/>
  <c r="H8711" i="8" s="1"/>
  <c r="C8710" i="8"/>
  <c r="C8709" i="8"/>
  <c r="C8708" i="8"/>
  <c r="H8708" i="8" s="1"/>
  <c r="C8707" i="8"/>
  <c r="H8707" i="8" s="1"/>
  <c r="C8706" i="8"/>
  <c r="C8705" i="8"/>
  <c r="C8704" i="8"/>
  <c r="H8704" i="8" s="1"/>
  <c r="C8703" i="8"/>
  <c r="H8703" i="8" s="1"/>
  <c r="C8702" i="8"/>
  <c r="C8701" i="8"/>
  <c r="C8700" i="8"/>
  <c r="H8700" i="8" s="1"/>
  <c r="C8699" i="8"/>
  <c r="H8699" i="8" s="1"/>
  <c r="C8698" i="8"/>
  <c r="C8697" i="8"/>
  <c r="C8696" i="8"/>
  <c r="H8696" i="8" s="1"/>
  <c r="C8695" i="8"/>
  <c r="H8695" i="8" s="1"/>
  <c r="C8694" i="8"/>
  <c r="C8693" i="8"/>
  <c r="C8692" i="8"/>
  <c r="H8692" i="8" s="1"/>
  <c r="C8691" i="8"/>
  <c r="H8691" i="8" s="1"/>
  <c r="C8690" i="8"/>
  <c r="C8689" i="8"/>
  <c r="C8688" i="8"/>
  <c r="H8688" i="8" s="1"/>
  <c r="C8687" i="8"/>
  <c r="H8687" i="8" s="1"/>
  <c r="C8686" i="8"/>
  <c r="C8685" i="8"/>
  <c r="C8684" i="8"/>
  <c r="H8684" i="8" s="1"/>
  <c r="C8683" i="8"/>
  <c r="H8683" i="8" s="1"/>
  <c r="C8682" i="8"/>
  <c r="C8681" i="8"/>
  <c r="C8680" i="8"/>
  <c r="H8680" i="8" s="1"/>
  <c r="C8679" i="8"/>
  <c r="H8679" i="8" s="1"/>
  <c r="C8678" i="8"/>
  <c r="C8677" i="8"/>
  <c r="C8676" i="8"/>
  <c r="H8676" i="8" s="1"/>
  <c r="C8675" i="8"/>
  <c r="H8675" i="8" s="1"/>
  <c r="C8674" i="8"/>
  <c r="C8673" i="8"/>
  <c r="C8672" i="8"/>
  <c r="H8672" i="8" s="1"/>
  <c r="C8671" i="8"/>
  <c r="H8671" i="8" s="1"/>
  <c r="C8670" i="8"/>
  <c r="C8669" i="8"/>
  <c r="C8668" i="8"/>
  <c r="H8668" i="8" s="1"/>
  <c r="C8667" i="8"/>
  <c r="H8667" i="8" s="1"/>
  <c r="C8666" i="8"/>
  <c r="C8665" i="8"/>
  <c r="C8664" i="8"/>
  <c r="H8664" i="8" s="1"/>
  <c r="C8663" i="8"/>
  <c r="H8663" i="8" s="1"/>
  <c r="C8662" i="8"/>
  <c r="C8661" i="8"/>
  <c r="C8660" i="8"/>
  <c r="H8660" i="8" s="1"/>
  <c r="C8659" i="8"/>
  <c r="H8659" i="8" s="1"/>
  <c r="C8658" i="8"/>
  <c r="C8657" i="8"/>
  <c r="C8656" i="8"/>
  <c r="H8656" i="8" s="1"/>
  <c r="C8655" i="8"/>
  <c r="H8655" i="8" s="1"/>
  <c r="C8654" i="8"/>
  <c r="C8653" i="8"/>
  <c r="C8652" i="8"/>
  <c r="H8652" i="8" s="1"/>
  <c r="C8651" i="8"/>
  <c r="H8651" i="8" s="1"/>
  <c r="C8650" i="8"/>
  <c r="C8649" i="8"/>
  <c r="C8648" i="8"/>
  <c r="H8648" i="8" s="1"/>
  <c r="C8647" i="8"/>
  <c r="H8647" i="8" s="1"/>
  <c r="C8646" i="8"/>
  <c r="C8645" i="8"/>
  <c r="C8644" i="8"/>
  <c r="H8644" i="8" s="1"/>
  <c r="C8643" i="8"/>
  <c r="H8643" i="8" s="1"/>
  <c r="C8642" i="8"/>
  <c r="C8641" i="8"/>
  <c r="C8640" i="8"/>
  <c r="H8640" i="8" s="1"/>
  <c r="C8639" i="8"/>
  <c r="H8639" i="8" s="1"/>
  <c r="C8638" i="8"/>
  <c r="C8637" i="8"/>
  <c r="C8636" i="8"/>
  <c r="H8636" i="8" s="1"/>
  <c r="C8635" i="8"/>
  <c r="H8635" i="8" s="1"/>
  <c r="C8634" i="8"/>
  <c r="C8633" i="8"/>
  <c r="C8632" i="8"/>
  <c r="H8632" i="8" s="1"/>
  <c r="C8631" i="8"/>
  <c r="H8631" i="8" s="1"/>
  <c r="C8630" i="8"/>
  <c r="C8629" i="8"/>
  <c r="C8628" i="8"/>
  <c r="H8628" i="8" s="1"/>
  <c r="C8627" i="8"/>
  <c r="H8627" i="8" s="1"/>
  <c r="C8626" i="8"/>
  <c r="C8625" i="8"/>
  <c r="C8624" i="8"/>
  <c r="H8624" i="8" s="1"/>
  <c r="C8623" i="8"/>
  <c r="H8623" i="8" s="1"/>
  <c r="C8622" i="8"/>
  <c r="C8621" i="8"/>
  <c r="C8620" i="8"/>
  <c r="H8620" i="8" s="1"/>
  <c r="C8619" i="8"/>
  <c r="H8619" i="8" s="1"/>
  <c r="C8618" i="8"/>
  <c r="C8617" i="8"/>
  <c r="C8616" i="8"/>
  <c r="H8616" i="8" s="1"/>
  <c r="C8615" i="8"/>
  <c r="H8615" i="8" s="1"/>
  <c r="C8614" i="8"/>
  <c r="C8613" i="8"/>
  <c r="C8612" i="8"/>
  <c r="H8612" i="8" s="1"/>
  <c r="C8611" i="8"/>
  <c r="H8611" i="8" s="1"/>
  <c r="C8610" i="8"/>
  <c r="C8609" i="8"/>
  <c r="C8608" i="8"/>
  <c r="H8608" i="8" s="1"/>
  <c r="C8607" i="8"/>
  <c r="H8607" i="8" s="1"/>
  <c r="C8606" i="8"/>
  <c r="C8605" i="8"/>
  <c r="C8604" i="8"/>
  <c r="H8604" i="8" s="1"/>
  <c r="C8603" i="8"/>
  <c r="H8603" i="8" s="1"/>
  <c r="C8602" i="8"/>
  <c r="C8601" i="8"/>
  <c r="C8600" i="8"/>
  <c r="H8600" i="8" s="1"/>
  <c r="C8599" i="8"/>
  <c r="H8599" i="8" s="1"/>
  <c r="C8598" i="8"/>
  <c r="C8597" i="8"/>
  <c r="C8596" i="8"/>
  <c r="H8596" i="8" s="1"/>
  <c r="C8595" i="8"/>
  <c r="H8595" i="8" s="1"/>
  <c r="C8594" i="8"/>
  <c r="C8593" i="8"/>
  <c r="C8592" i="8"/>
  <c r="H8592" i="8" s="1"/>
  <c r="C8591" i="8"/>
  <c r="H8591" i="8" s="1"/>
  <c r="C8590" i="8"/>
  <c r="C8589" i="8"/>
  <c r="C8588" i="8"/>
  <c r="H8588" i="8" s="1"/>
  <c r="C8587" i="8"/>
  <c r="H8587" i="8" s="1"/>
  <c r="C8586" i="8"/>
  <c r="C8585" i="8"/>
  <c r="C8584" i="8"/>
  <c r="H8584" i="8" s="1"/>
  <c r="C8583" i="8"/>
  <c r="H8583" i="8" s="1"/>
  <c r="C8582" i="8"/>
  <c r="C8581" i="8"/>
  <c r="C8580" i="8"/>
  <c r="H8580" i="8" s="1"/>
  <c r="C8579" i="8"/>
  <c r="H8579" i="8" s="1"/>
  <c r="C8578" i="8"/>
  <c r="C8577" i="8"/>
  <c r="C8576" i="8"/>
  <c r="H8576" i="8" s="1"/>
  <c r="C8575" i="8"/>
  <c r="H8575" i="8" s="1"/>
  <c r="C8574" i="8"/>
  <c r="C8573" i="8"/>
  <c r="C8572" i="8"/>
  <c r="H8572" i="8" s="1"/>
  <c r="C8571" i="8"/>
  <c r="H8571" i="8" s="1"/>
  <c r="C8570" i="8"/>
  <c r="C8569" i="8"/>
  <c r="C8568" i="8"/>
  <c r="H8568" i="8" s="1"/>
  <c r="C8567" i="8"/>
  <c r="H8567" i="8" s="1"/>
  <c r="C8566" i="8"/>
  <c r="C8565" i="8"/>
  <c r="C8564" i="8"/>
  <c r="H8564" i="8" s="1"/>
  <c r="C8563" i="8"/>
  <c r="H8563" i="8" s="1"/>
  <c r="C8562" i="8"/>
  <c r="C8561" i="8"/>
  <c r="C8560" i="8"/>
  <c r="H8560" i="8" s="1"/>
  <c r="C8559" i="8"/>
  <c r="H8559" i="8" s="1"/>
  <c r="C8558" i="8"/>
  <c r="C8557" i="8"/>
  <c r="C8556" i="8"/>
  <c r="H8556" i="8" s="1"/>
  <c r="C8555" i="8"/>
  <c r="H8555" i="8" s="1"/>
  <c r="C8554" i="8"/>
  <c r="C8553" i="8"/>
  <c r="C8552" i="8"/>
  <c r="H8552" i="8" s="1"/>
  <c r="C8551" i="8"/>
  <c r="H8551" i="8" s="1"/>
  <c r="C8550" i="8"/>
  <c r="C8549" i="8"/>
  <c r="C8548" i="8"/>
  <c r="H8548" i="8" s="1"/>
  <c r="C8547" i="8"/>
  <c r="H8547" i="8" s="1"/>
  <c r="C8546" i="8"/>
  <c r="C8545" i="8"/>
  <c r="C8544" i="8"/>
  <c r="H8544" i="8" s="1"/>
  <c r="C8543" i="8"/>
  <c r="H8543" i="8" s="1"/>
  <c r="C8542" i="8"/>
  <c r="C8541" i="8"/>
  <c r="C8540" i="8"/>
  <c r="H8540" i="8" s="1"/>
  <c r="C8539" i="8"/>
  <c r="H8539" i="8" s="1"/>
  <c r="C8538" i="8"/>
  <c r="C8537" i="8"/>
  <c r="C8536" i="8"/>
  <c r="H8536" i="8" s="1"/>
  <c r="C8535" i="8"/>
  <c r="H8535" i="8" s="1"/>
  <c r="C8534" i="8"/>
  <c r="C8533" i="8"/>
  <c r="C8532" i="8"/>
  <c r="H8532" i="8" s="1"/>
  <c r="C8531" i="8"/>
  <c r="H8531" i="8" s="1"/>
  <c r="C8530" i="8"/>
  <c r="C8529" i="8"/>
  <c r="C8528" i="8"/>
  <c r="H8528" i="8" s="1"/>
  <c r="C8527" i="8"/>
  <c r="H8527" i="8" s="1"/>
  <c r="C8526" i="8"/>
  <c r="C8525" i="8"/>
  <c r="C8524" i="8"/>
  <c r="H8524" i="8" s="1"/>
  <c r="C8523" i="8"/>
  <c r="H8523" i="8" s="1"/>
  <c r="C8522" i="8"/>
  <c r="C8521" i="8"/>
  <c r="C8520" i="8"/>
  <c r="H8520" i="8" s="1"/>
  <c r="C8519" i="8"/>
  <c r="H8519" i="8" s="1"/>
  <c r="C8518" i="8"/>
  <c r="C8517" i="8"/>
  <c r="C8516" i="8"/>
  <c r="H8516" i="8" s="1"/>
  <c r="C8515" i="8"/>
  <c r="H8515" i="8" s="1"/>
  <c r="C8514" i="8"/>
  <c r="C8513" i="8"/>
  <c r="C8512" i="8"/>
  <c r="H8512" i="8" s="1"/>
  <c r="C8511" i="8"/>
  <c r="H8511" i="8" s="1"/>
  <c r="C8510" i="8"/>
  <c r="C8509" i="8"/>
  <c r="C8508" i="8"/>
  <c r="H8508" i="8" s="1"/>
  <c r="C8507" i="8"/>
  <c r="H8507" i="8" s="1"/>
  <c r="C8506" i="8"/>
  <c r="C8505" i="8"/>
  <c r="C8504" i="8"/>
  <c r="H8504" i="8" s="1"/>
  <c r="C8503" i="8"/>
  <c r="H8503" i="8" s="1"/>
  <c r="C8502" i="8"/>
  <c r="C8501" i="8"/>
  <c r="C8500" i="8"/>
  <c r="H8500" i="8" s="1"/>
  <c r="C8499" i="8"/>
  <c r="H8499" i="8" s="1"/>
  <c r="C8498" i="8"/>
  <c r="C8497" i="8"/>
  <c r="C8496" i="8"/>
  <c r="H8496" i="8" s="1"/>
  <c r="C8495" i="8"/>
  <c r="H8495" i="8" s="1"/>
  <c r="C8494" i="8"/>
  <c r="C8493" i="8"/>
  <c r="C8492" i="8"/>
  <c r="H8492" i="8" s="1"/>
  <c r="C8491" i="8"/>
  <c r="H8491" i="8" s="1"/>
  <c r="C8490" i="8"/>
  <c r="C8489" i="8"/>
  <c r="C8488" i="8"/>
  <c r="H8488" i="8" s="1"/>
  <c r="C8487" i="8"/>
  <c r="H8487" i="8" s="1"/>
  <c r="C8486" i="8"/>
  <c r="C8485" i="8"/>
  <c r="C8484" i="8"/>
  <c r="H8484" i="8" s="1"/>
  <c r="C8483" i="8"/>
  <c r="H8483" i="8" s="1"/>
  <c r="C8482" i="8"/>
  <c r="C8481" i="8"/>
  <c r="C8480" i="8"/>
  <c r="H8480" i="8" s="1"/>
  <c r="C8479" i="8"/>
  <c r="H8479" i="8" s="1"/>
  <c r="C8478" i="8"/>
  <c r="C8477" i="8"/>
  <c r="C8476" i="8"/>
  <c r="H8476" i="8" s="1"/>
  <c r="C8475" i="8"/>
  <c r="H8475" i="8" s="1"/>
  <c r="C8474" i="8"/>
  <c r="C8473" i="8"/>
  <c r="C8472" i="8"/>
  <c r="H8472" i="8" s="1"/>
  <c r="C8471" i="8"/>
  <c r="H8471" i="8" s="1"/>
  <c r="C8470" i="8"/>
  <c r="C8469" i="8"/>
  <c r="C8468" i="8"/>
  <c r="H8468" i="8" s="1"/>
  <c r="C8467" i="8"/>
  <c r="H8467" i="8" s="1"/>
  <c r="C8466" i="8"/>
  <c r="C8465" i="8"/>
  <c r="C8464" i="8"/>
  <c r="H8464" i="8" s="1"/>
  <c r="C8463" i="8"/>
  <c r="H8463" i="8" s="1"/>
  <c r="C8462" i="8"/>
  <c r="C8461" i="8"/>
  <c r="C8460" i="8"/>
  <c r="H8460" i="8" s="1"/>
  <c r="C8459" i="8"/>
  <c r="H8459" i="8" s="1"/>
  <c r="C8458" i="8"/>
  <c r="C8457" i="8"/>
  <c r="C8456" i="8"/>
  <c r="H8456" i="8" s="1"/>
  <c r="C8455" i="8"/>
  <c r="H8455" i="8" s="1"/>
  <c r="C8454" i="8"/>
  <c r="C8453" i="8"/>
  <c r="C8452" i="8"/>
  <c r="H8452" i="8" s="1"/>
  <c r="C8451" i="8"/>
  <c r="H8451" i="8" s="1"/>
  <c r="C8450" i="8"/>
  <c r="C8449" i="8"/>
  <c r="C8448" i="8"/>
  <c r="H8448" i="8" s="1"/>
  <c r="C8447" i="8"/>
  <c r="H8447" i="8" s="1"/>
  <c r="C8446" i="8"/>
  <c r="C8445" i="8"/>
  <c r="C8444" i="8"/>
  <c r="H8444" i="8" s="1"/>
  <c r="C8443" i="8"/>
  <c r="H8443" i="8" s="1"/>
  <c r="C8442" i="8"/>
  <c r="C8441" i="8"/>
  <c r="C8440" i="8"/>
  <c r="H8440" i="8" s="1"/>
  <c r="C8439" i="8"/>
  <c r="H8439" i="8" s="1"/>
  <c r="C8438" i="8"/>
  <c r="C8437" i="8"/>
  <c r="C8436" i="8"/>
  <c r="H8436" i="8" s="1"/>
  <c r="C8435" i="8"/>
  <c r="H8435" i="8" s="1"/>
  <c r="C8434" i="8"/>
  <c r="C8433" i="8"/>
  <c r="C8432" i="8"/>
  <c r="H8432" i="8" s="1"/>
  <c r="C8431" i="8"/>
  <c r="H8431" i="8" s="1"/>
  <c r="C8430" i="8"/>
  <c r="C8429" i="8"/>
  <c r="C8428" i="8"/>
  <c r="H8428" i="8" s="1"/>
  <c r="C8427" i="8"/>
  <c r="H8427" i="8" s="1"/>
  <c r="C8426" i="8"/>
  <c r="C8425" i="8"/>
  <c r="C8424" i="8"/>
  <c r="H8424" i="8" s="1"/>
  <c r="C8423" i="8"/>
  <c r="H8423" i="8" s="1"/>
  <c r="C8422" i="8"/>
  <c r="C8421" i="8"/>
  <c r="C8420" i="8"/>
  <c r="H8420" i="8" s="1"/>
  <c r="C8419" i="8"/>
  <c r="H8419" i="8" s="1"/>
  <c r="C8418" i="8"/>
  <c r="C8417" i="8"/>
  <c r="C8416" i="8"/>
  <c r="H8416" i="8" s="1"/>
  <c r="C8415" i="8"/>
  <c r="H8415" i="8" s="1"/>
  <c r="C8414" i="8"/>
  <c r="C8413" i="8"/>
  <c r="C8412" i="8"/>
  <c r="H8412" i="8" s="1"/>
  <c r="C8411" i="8"/>
  <c r="H8411" i="8" s="1"/>
  <c r="C8410" i="8"/>
  <c r="C8409" i="8"/>
  <c r="C8408" i="8"/>
  <c r="H8408" i="8" s="1"/>
  <c r="C8407" i="8"/>
  <c r="H8407" i="8" s="1"/>
  <c r="C8406" i="8"/>
  <c r="C8405" i="8"/>
  <c r="C8404" i="8"/>
  <c r="H8404" i="8" s="1"/>
  <c r="C8403" i="8"/>
  <c r="H8403" i="8" s="1"/>
  <c r="C8402" i="8"/>
  <c r="C8401" i="8"/>
  <c r="C8400" i="8"/>
  <c r="H8400" i="8" s="1"/>
  <c r="C8399" i="8"/>
  <c r="H8399" i="8" s="1"/>
  <c r="C8398" i="8"/>
  <c r="C8397" i="8"/>
  <c r="C8396" i="8"/>
  <c r="H8396" i="8" s="1"/>
  <c r="C8395" i="8"/>
  <c r="H8395" i="8" s="1"/>
  <c r="C8394" i="8"/>
  <c r="C8393" i="8"/>
  <c r="C8392" i="8"/>
  <c r="H8392" i="8" s="1"/>
  <c r="C8391" i="8"/>
  <c r="H8391" i="8" s="1"/>
  <c r="C8390" i="8"/>
  <c r="C8389" i="8"/>
  <c r="C8388" i="8"/>
  <c r="H8388" i="8" s="1"/>
  <c r="C8387" i="8"/>
  <c r="H8387" i="8" s="1"/>
  <c r="C8386" i="8"/>
  <c r="C8385" i="8"/>
  <c r="C8384" i="8"/>
  <c r="H8384" i="8" s="1"/>
  <c r="C8383" i="8"/>
  <c r="H8383" i="8" s="1"/>
  <c r="C8382" i="8"/>
  <c r="C8381" i="8"/>
  <c r="C8380" i="8"/>
  <c r="H8380" i="8" s="1"/>
  <c r="C8379" i="8"/>
  <c r="H8379" i="8" s="1"/>
  <c r="C8378" i="8"/>
  <c r="C8377" i="8"/>
  <c r="C8376" i="8"/>
  <c r="H8376" i="8" s="1"/>
  <c r="C8375" i="8"/>
  <c r="H8375" i="8" s="1"/>
  <c r="C8374" i="8"/>
  <c r="C8373" i="8"/>
  <c r="C8372" i="8"/>
  <c r="H8372" i="8" s="1"/>
  <c r="C8371" i="8"/>
  <c r="H8371" i="8" s="1"/>
  <c r="C8370" i="8"/>
  <c r="C8369" i="8"/>
  <c r="C8368" i="8"/>
  <c r="H8368" i="8" s="1"/>
  <c r="C8367" i="8"/>
  <c r="H8367" i="8" s="1"/>
  <c r="C8366" i="8"/>
  <c r="C8365" i="8"/>
  <c r="C8364" i="8"/>
  <c r="H8364" i="8" s="1"/>
  <c r="C8363" i="8"/>
  <c r="H8363" i="8" s="1"/>
  <c r="C8362" i="8"/>
  <c r="C8361" i="8"/>
  <c r="C8360" i="8"/>
  <c r="H8360" i="8" s="1"/>
  <c r="C8359" i="8"/>
  <c r="H8359" i="8" s="1"/>
  <c r="C8358" i="8"/>
  <c r="C8357" i="8"/>
  <c r="C8356" i="8"/>
  <c r="H8356" i="8" s="1"/>
  <c r="C8355" i="8"/>
  <c r="H8355" i="8" s="1"/>
  <c r="C8354" i="8"/>
  <c r="C8353" i="8"/>
  <c r="C8352" i="8"/>
  <c r="H8352" i="8" s="1"/>
  <c r="C8351" i="8"/>
  <c r="H8351" i="8" s="1"/>
  <c r="C8350" i="8"/>
  <c r="C8349" i="8"/>
  <c r="C8348" i="8"/>
  <c r="H8348" i="8" s="1"/>
  <c r="C8347" i="8"/>
  <c r="H8347" i="8" s="1"/>
  <c r="C8346" i="8"/>
  <c r="C8345" i="8"/>
  <c r="C8344" i="8"/>
  <c r="H8344" i="8" s="1"/>
  <c r="C8343" i="8"/>
  <c r="H8343" i="8" s="1"/>
  <c r="C8342" i="8"/>
  <c r="C8341" i="8"/>
  <c r="C8340" i="8"/>
  <c r="H8340" i="8" s="1"/>
  <c r="C8339" i="8"/>
  <c r="H8339" i="8" s="1"/>
  <c r="C8338" i="8"/>
  <c r="C8337" i="8"/>
  <c r="C8336" i="8"/>
  <c r="H8336" i="8" s="1"/>
  <c r="C8335" i="8"/>
  <c r="H8335" i="8" s="1"/>
  <c r="C8334" i="8"/>
  <c r="C8333" i="8"/>
  <c r="C8332" i="8"/>
  <c r="H8332" i="8" s="1"/>
  <c r="C8331" i="8"/>
  <c r="H8331" i="8" s="1"/>
  <c r="C8330" i="8"/>
  <c r="C8329" i="8"/>
  <c r="C8328" i="8"/>
  <c r="H8328" i="8" s="1"/>
  <c r="C8327" i="8"/>
  <c r="H8327" i="8" s="1"/>
  <c r="C8326" i="8"/>
  <c r="C8325" i="8"/>
  <c r="C8324" i="8"/>
  <c r="H8324" i="8" s="1"/>
  <c r="C8323" i="8"/>
  <c r="H8323" i="8" s="1"/>
  <c r="C8322" i="8"/>
  <c r="C8321" i="8"/>
  <c r="C8320" i="8"/>
  <c r="H8320" i="8" s="1"/>
  <c r="C8319" i="8"/>
  <c r="H8319" i="8" s="1"/>
  <c r="C8318" i="8"/>
  <c r="C8317" i="8"/>
  <c r="C8316" i="8"/>
  <c r="H8316" i="8" s="1"/>
  <c r="C8315" i="8"/>
  <c r="H8315" i="8" s="1"/>
  <c r="C8314" i="8"/>
  <c r="C8313" i="8"/>
  <c r="C8312" i="8"/>
  <c r="H8312" i="8" s="1"/>
  <c r="C8311" i="8"/>
  <c r="H8311" i="8" s="1"/>
  <c r="C8310" i="8"/>
  <c r="C8309" i="8"/>
  <c r="C8308" i="8"/>
  <c r="H8308" i="8" s="1"/>
  <c r="C8307" i="8"/>
  <c r="H8307" i="8" s="1"/>
  <c r="C8306" i="8"/>
  <c r="C8305" i="8"/>
  <c r="C8304" i="8"/>
  <c r="H8304" i="8" s="1"/>
  <c r="C8303" i="8"/>
  <c r="H8303" i="8" s="1"/>
  <c r="C8302" i="8"/>
  <c r="C8301" i="8"/>
  <c r="C8300" i="8"/>
  <c r="H8300" i="8" s="1"/>
  <c r="C8299" i="8"/>
  <c r="H8299" i="8" s="1"/>
  <c r="C8298" i="8"/>
  <c r="C8297" i="8"/>
  <c r="C8296" i="8"/>
  <c r="H8296" i="8" s="1"/>
  <c r="C8295" i="8"/>
  <c r="H8295" i="8" s="1"/>
  <c r="C8294" i="8"/>
  <c r="C8293" i="8"/>
  <c r="C8292" i="8"/>
  <c r="H8292" i="8" s="1"/>
  <c r="C8291" i="8"/>
  <c r="H8291" i="8" s="1"/>
  <c r="C8290" i="8"/>
  <c r="C8289" i="8"/>
  <c r="C8288" i="8"/>
  <c r="H8288" i="8" s="1"/>
  <c r="C8287" i="8"/>
  <c r="H8287" i="8" s="1"/>
  <c r="C8286" i="8"/>
  <c r="C8285" i="8"/>
  <c r="C8284" i="8"/>
  <c r="H8284" i="8" s="1"/>
  <c r="C8283" i="8"/>
  <c r="H8283" i="8" s="1"/>
  <c r="C8282" i="8"/>
  <c r="C8281" i="8"/>
  <c r="C8280" i="8"/>
  <c r="H8280" i="8" s="1"/>
  <c r="C8279" i="8"/>
  <c r="H8279" i="8" s="1"/>
  <c r="C8278" i="8"/>
  <c r="C8277" i="8"/>
  <c r="C8276" i="8"/>
  <c r="H8276" i="8" s="1"/>
  <c r="C8275" i="8"/>
  <c r="H8275" i="8" s="1"/>
  <c r="C8274" i="8"/>
  <c r="C8273" i="8"/>
  <c r="C8272" i="8"/>
  <c r="H8272" i="8" s="1"/>
  <c r="C8271" i="8"/>
  <c r="H8271" i="8" s="1"/>
  <c r="C8270" i="8"/>
  <c r="C8269" i="8"/>
  <c r="C8268" i="8"/>
  <c r="H8268" i="8" s="1"/>
  <c r="C8267" i="8"/>
  <c r="H8267" i="8" s="1"/>
  <c r="C8266" i="8"/>
  <c r="C8265" i="8"/>
  <c r="C8264" i="8"/>
  <c r="H8264" i="8" s="1"/>
  <c r="C8263" i="8"/>
  <c r="H8263" i="8" s="1"/>
  <c r="C8262" i="8"/>
  <c r="C8261" i="8"/>
  <c r="C8260" i="8"/>
  <c r="H8260" i="8" s="1"/>
  <c r="C8259" i="8"/>
  <c r="H8259" i="8" s="1"/>
  <c r="C8258" i="8"/>
  <c r="C8257" i="8"/>
  <c r="C8256" i="8"/>
  <c r="H8256" i="8" s="1"/>
  <c r="C8255" i="8"/>
  <c r="H8255" i="8" s="1"/>
  <c r="C8254" i="8"/>
  <c r="C8253" i="8"/>
  <c r="C8252" i="8"/>
  <c r="H8252" i="8" s="1"/>
  <c r="C8251" i="8"/>
  <c r="H8251" i="8" s="1"/>
  <c r="C8250" i="8"/>
  <c r="C8249" i="8"/>
  <c r="C8248" i="8"/>
  <c r="H8248" i="8" s="1"/>
  <c r="C8247" i="8"/>
  <c r="H8247" i="8" s="1"/>
  <c r="C8246" i="8"/>
  <c r="C8245" i="8"/>
  <c r="C8244" i="8"/>
  <c r="H8244" i="8" s="1"/>
  <c r="C8243" i="8"/>
  <c r="H8243" i="8" s="1"/>
  <c r="C8242" i="8"/>
  <c r="C8241" i="8"/>
  <c r="C8240" i="8"/>
  <c r="H8240" i="8" s="1"/>
  <c r="C8239" i="8"/>
  <c r="H8239" i="8" s="1"/>
  <c r="C8238" i="8"/>
  <c r="C8237" i="8"/>
  <c r="C8236" i="8"/>
  <c r="H8236" i="8" s="1"/>
  <c r="C8235" i="8"/>
  <c r="H8235" i="8" s="1"/>
  <c r="C8234" i="8"/>
  <c r="C8233" i="8"/>
  <c r="C8232" i="8"/>
  <c r="H8232" i="8" s="1"/>
  <c r="C8231" i="8"/>
  <c r="H8231" i="8" s="1"/>
  <c r="C8230" i="8"/>
  <c r="C8229" i="8"/>
  <c r="C8228" i="8"/>
  <c r="H8228" i="8" s="1"/>
  <c r="C8227" i="8"/>
  <c r="H8227" i="8" s="1"/>
  <c r="C8226" i="8"/>
  <c r="C8225" i="8"/>
  <c r="C8224" i="8"/>
  <c r="H8224" i="8" s="1"/>
  <c r="C8223" i="8"/>
  <c r="H8223" i="8" s="1"/>
  <c r="C8222" i="8"/>
  <c r="C8221" i="8"/>
  <c r="C8220" i="8"/>
  <c r="H8220" i="8" s="1"/>
  <c r="C8219" i="8"/>
  <c r="H8219" i="8" s="1"/>
  <c r="C8218" i="8"/>
  <c r="C8217" i="8"/>
  <c r="C8216" i="8"/>
  <c r="H8216" i="8" s="1"/>
  <c r="C8215" i="8"/>
  <c r="H8215" i="8" s="1"/>
  <c r="C8214" i="8"/>
  <c r="C8213" i="8"/>
  <c r="C8212" i="8"/>
  <c r="H8212" i="8" s="1"/>
  <c r="C8211" i="8"/>
  <c r="H8211" i="8" s="1"/>
  <c r="C8210" i="8"/>
  <c r="C8209" i="8"/>
  <c r="C8208" i="8"/>
  <c r="H8208" i="8" s="1"/>
  <c r="C8207" i="8"/>
  <c r="H8207" i="8" s="1"/>
  <c r="C8206" i="8"/>
  <c r="C8205" i="8"/>
  <c r="C8204" i="8"/>
  <c r="H8204" i="8" s="1"/>
  <c r="C8203" i="8"/>
  <c r="H8203" i="8" s="1"/>
  <c r="C8202" i="8"/>
  <c r="C8201" i="8"/>
  <c r="C8200" i="8"/>
  <c r="H8200" i="8" s="1"/>
  <c r="C8199" i="8"/>
  <c r="H8199" i="8" s="1"/>
  <c r="C8198" i="8"/>
  <c r="C8197" i="8"/>
  <c r="C8196" i="8"/>
  <c r="H8196" i="8" s="1"/>
  <c r="C8195" i="8"/>
  <c r="H8195" i="8" s="1"/>
  <c r="C8194" i="8"/>
  <c r="C8193" i="8"/>
  <c r="C8192" i="8"/>
  <c r="H8192" i="8" s="1"/>
  <c r="C8191" i="8"/>
  <c r="H8191" i="8" s="1"/>
  <c r="C8190" i="8"/>
  <c r="C8189" i="8"/>
  <c r="C8188" i="8"/>
  <c r="H8188" i="8" s="1"/>
  <c r="C8187" i="8"/>
  <c r="H8187" i="8" s="1"/>
  <c r="C8186" i="8"/>
  <c r="C8185" i="8"/>
  <c r="C8184" i="8"/>
  <c r="H8184" i="8" s="1"/>
  <c r="C8183" i="8"/>
  <c r="H8183" i="8" s="1"/>
  <c r="C8182" i="8"/>
  <c r="C8181" i="8"/>
  <c r="C8180" i="8"/>
  <c r="H8180" i="8" s="1"/>
  <c r="C8179" i="8"/>
  <c r="H8179" i="8" s="1"/>
  <c r="C8178" i="8"/>
  <c r="C8177" i="8"/>
  <c r="C8176" i="8"/>
  <c r="H8176" i="8" s="1"/>
  <c r="C8175" i="8"/>
  <c r="H8175" i="8" s="1"/>
  <c r="C8174" i="8"/>
  <c r="C8173" i="8"/>
  <c r="C8172" i="8"/>
  <c r="H8172" i="8" s="1"/>
  <c r="C8171" i="8"/>
  <c r="H8171" i="8" s="1"/>
  <c r="C8170" i="8"/>
  <c r="C8169" i="8"/>
  <c r="C8168" i="8"/>
  <c r="H8168" i="8" s="1"/>
  <c r="C8167" i="8"/>
  <c r="H8167" i="8" s="1"/>
  <c r="C8166" i="8"/>
  <c r="C8165" i="8"/>
  <c r="C8164" i="8"/>
  <c r="H8164" i="8" s="1"/>
  <c r="C8163" i="8"/>
  <c r="H8163" i="8" s="1"/>
  <c r="C8162" i="8"/>
  <c r="C8161" i="8"/>
  <c r="C8160" i="8"/>
  <c r="H8160" i="8" s="1"/>
  <c r="C8159" i="8"/>
  <c r="H8159" i="8" s="1"/>
  <c r="C8158" i="8"/>
  <c r="C8157" i="8"/>
  <c r="C8156" i="8"/>
  <c r="H8156" i="8" s="1"/>
  <c r="C8155" i="8"/>
  <c r="H8155" i="8" s="1"/>
  <c r="C8154" i="8"/>
  <c r="C8153" i="8"/>
  <c r="C8152" i="8"/>
  <c r="H8152" i="8" s="1"/>
  <c r="C8151" i="8"/>
  <c r="H8151" i="8" s="1"/>
  <c r="C8150" i="8"/>
  <c r="C8149" i="8"/>
  <c r="C8148" i="8"/>
  <c r="H8148" i="8" s="1"/>
  <c r="C8147" i="8"/>
  <c r="H8147" i="8" s="1"/>
  <c r="C8146" i="8"/>
  <c r="C8145" i="8"/>
  <c r="C8144" i="8"/>
  <c r="H8144" i="8" s="1"/>
  <c r="C8143" i="8"/>
  <c r="H8143" i="8" s="1"/>
  <c r="C8142" i="8"/>
  <c r="C8141" i="8"/>
  <c r="C8140" i="8"/>
  <c r="H8140" i="8" s="1"/>
  <c r="C8139" i="8"/>
  <c r="H8139" i="8" s="1"/>
  <c r="C8138" i="8"/>
  <c r="C8137" i="8"/>
  <c r="C8136" i="8"/>
  <c r="H8136" i="8" s="1"/>
  <c r="C8135" i="8"/>
  <c r="H8135" i="8" s="1"/>
  <c r="C8134" i="8"/>
  <c r="C8133" i="8"/>
  <c r="C8132" i="8"/>
  <c r="H8132" i="8" s="1"/>
  <c r="C8131" i="8"/>
  <c r="H8131" i="8" s="1"/>
  <c r="C8130" i="8"/>
  <c r="C8129" i="8"/>
  <c r="C8128" i="8"/>
  <c r="H8128" i="8" s="1"/>
  <c r="C8127" i="8"/>
  <c r="H8127" i="8" s="1"/>
  <c r="C8126" i="8"/>
  <c r="C8125" i="8"/>
  <c r="C8124" i="8"/>
  <c r="H8124" i="8" s="1"/>
  <c r="C8123" i="8"/>
  <c r="H8123" i="8" s="1"/>
  <c r="C8122" i="8"/>
  <c r="C8121" i="8"/>
  <c r="C8120" i="8"/>
  <c r="H8120" i="8" s="1"/>
  <c r="C8119" i="8"/>
  <c r="H8119" i="8" s="1"/>
  <c r="C8118" i="8"/>
  <c r="C8117" i="8"/>
  <c r="C8116" i="8"/>
  <c r="H8116" i="8" s="1"/>
  <c r="C8115" i="8"/>
  <c r="H8115" i="8" s="1"/>
  <c r="C8114" i="8"/>
  <c r="C8113" i="8"/>
  <c r="C8112" i="8"/>
  <c r="H8112" i="8" s="1"/>
  <c r="C8111" i="8"/>
  <c r="H8111" i="8" s="1"/>
  <c r="C8110" i="8"/>
  <c r="C8109" i="8"/>
  <c r="C8108" i="8"/>
  <c r="H8108" i="8" s="1"/>
  <c r="C8107" i="8"/>
  <c r="H8107" i="8" s="1"/>
  <c r="C8106" i="8"/>
  <c r="C8105" i="8"/>
  <c r="C8104" i="8"/>
  <c r="H8104" i="8" s="1"/>
  <c r="C8103" i="8"/>
  <c r="H8103" i="8" s="1"/>
  <c r="C8102" i="8"/>
  <c r="C8101" i="8"/>
  <c r="C8100" i="8"/>
  <c r="H8100" i="8" s="1"/>
  <c r="C8099" i="8"/>
  <c r="H8099" i="8" s="1"/>
  <c r="C8098" i="8"/>
  <c r="C8097" i="8"/>
  <c r="C8096" i="8"/>
  <c r="H8096" i="8" s="1"/>
  <c r="C8095" i="8"/>
  <c r="H8095" i="8" s="1"/>
  <c r="C8094" i="8"/>
  <c r="C8093" i="8"/>
  <c r="C8092" i="8"/>
  <c r="H8092" i="8" s="1"/>
  <c r="C8091" i="8"/>
  <c r="H8091" i="8" s="1"/>
  <c r="C8090" i="8"/>
  <c r="C8089" i="8"/>
  <c r="C8088" i="8"/>
  <c r="H8088" i="8" s="1"/>
  <c r="C8087" i="8"/>
  <c r="H8087" i="8" s="1"/>
  <c r="C8086" i="8"/>
  <c r="C8085" i="8"/>
  <c r="C8084" i="8"/>
  <c r="H8084" i="8" s="1"/>
  <c r="C8083" i="8"/>
  <c r="H8083" i="8" s="1"/>
  <c r="C8082" i="8"/>
  <c r="C8081" i="8"/>
  <c r="C8080" i="8"/>
  <c r="H8080" i="8" s="1"/>
  <c r="C8079" i="8"/>
  <c r="H8079" i="8" s="1"/>
  <c r="C8078" i="8"/>
  <c r="C8077" i="8"/>
  <c r="C8076" i="8"/>
  <c r="H8076" i="8" s="1"/>
  <c r="C8075" i="8"/>
  <c r="H8075" i="8" s="1"/>
  <c r="C8074" i="8"/>
  <c r="C8073" i="8"/>
  <c r="C8072" i="8"/>
  <c r="H8072" i="8" s="1"/>
  <c r="C8071" i="8"/>
  <c r="H8071" i="8" s="1"/>
  <c r="C8070" i="8"/>
  <c r="C8069" i="8"/>
  <c r="C8068" i="8"/>
  <c r="H8068" i="8" s="1"/>
  <c r="C8067" i="8"/>
  <c r="H8067" i="8" s="1"/>
  <c r="C8066" i="8"/>
  <c r="C8065" i="8"/>
  <c r="C8064" i="8"/>
  <c r="H8064" i="8" s="1"/>
  <c r="C8063" i="8"/>
  <c r="H8063" i="8" s="1"/>
  <c r="C8062" i="8"/>
  <c r="C8061" i="8"/>
  <c r="C8060" i="8"/>
  <c r="H8060" i="8" s="1"/>
  <c r="C8059" i="8"/>
  <c r="H8059" i="8" s="1"/>
  <c r="C8058" i="8"/>
  <c r="C8057" i="8"/>
  <c r="C8056" i="8"/>
  <c r="H8056" i="8" s="1"/>
  <c r="C8055" i="8"/>
  <c r="H8055" i="8" s="1"/>
  <c r="C8054" i="8"/>
  <c r="C8053" i="8"/>
  <c r="C8052" i="8"/>
  <c r="H8052" i="8" s="1"/>
  <c r="C8051" i="8"/>
  <c r="H8051" i="8" s="1"/>
  <c r="C8050" i="8"/>
  <c r="C8049" i="8"/>
  <c r="C8048" i="8"/>
  <c r="H8048" i="8" s="1"/>
  <c r="C8047" i="8"/>
  <c r="H8047" i="8" s="1"/>
  <c r="C8046" i="8"/>
  <c r="C8045" i="8"/>
  <c r="C8044" i="8"/>
  <c r="H8044" i="8" s="1"/>
  <c r="C8043" i="8"/>
  <c r="H8043" i="8" s="1"/>
  <c r="C8042" i="8"/>
  <c r="C8041" i="8"/>
  <c r="C8040" i="8"/>
  <c r="H8040" i="8" s="1"/>
  <c r="C8039" i="8"/>
  <c r="H8039" i="8" s="1"/>
  <c r="C8038" i="8"/>
  <c r="C8037" i="8"/>
  <c r="C8036" i="8"/>
  <c r="H8036" i="8" s="1"/>
  <c r="C8035" i="8"/>
  <c r="H8035" i="8" s="1"/>
  <c r="C8034" i="8"/>
  <c r="C8033" i="8"/>
  <c r="C8032" i="8"/>
  <c r="H8032" i="8" s="1"/>
  <c r="C8031" i="8"/>
  <c r="H8031" i="8" s="1"/>
  <c r="C8030" i="8"/>
  <c r="C8029" i="8"/>
  <c r="C8028" i="8"/>
  <c r="H8028" i="8" s="1"/>
  <c r="C8027" i="8"/>
  <c r="H8027" i="8" s="1"/>
  <c r="C8026" i="8"/>
  <c r="C8025" i="8"/>
  <c r="C8024" i="8"/>
  <c r="H8024" i="8" s="1"/>
  <c r="C8023" i="8"/>
  <c r="H8023" i="8" s="1"/>
  <c r="C8022" i="8"/>
  <c r="C8021" i="8"/>
  <c r="C8020" i="8"/>
  <c r="H8020" i="8" s="1"/>
  <c r="C8019" i="8"/>
  <c r="H8019" i="8" s="1"/>
  <c r="C8018" i="8"/>
  <c r="C8017" i="8"/>
  <c r="C8016" i="8"/>
  <c r="H8016" i="8" s="1"/>
  <c r="C8015" i="8"/>
  <c r="H8015" i="8" s="1"/>
  <c r="C8014" i="8"/>
  <c r="C8013" i="8"/>
  <c r="C8012" i="8"/>
  <c r="H8012" i="8" s="1"/>
  <c r="C8011" i="8"/>
  <c r="H8011" i="8" s="1"/>
  <c r="C8010" i="8"/>
  <c r="C8009" i="8"/>
  <c r="C8008" i="8"/>
  <c r="H8008" i="8" s="1"/>
  <c r="C8007" i="8"/>
  <c r="H8007" i="8" s="1"/>
  <c r="C8006" i="8"/>
  <c r="C8005" i="8"/>
  <c r="C8004" i="8"/>
  <c r="H8004" i="8" s="1"/>
  <c r="C8003" i="8"/>
  <c r="H8003" i="8" s="1"/>
  <c r="C8002" i="8"/>
  <c r="C8001" i="8"/>
  <c r="C8000" i="8"/>
  <c r="H8000" i="8" s="1"/>
  <c r="C7999" i="8"/>
  <c r="H7999" i="8" s="1"/>
  <c r="C7998" i="8"/>
  <c r="C7997" i="8"/>
  <c r="C7996" i="8"/>
  <c r="H7996" i="8" s="1"/>
  <c r="C7995" i="8"/>
  <c r="H7995" i="8" s="1"/>
  <c r="C7994" i="8"/>
  <c r="C7993" i="8"/>
  <c r="C7992" i="8"/>
  <c r="H7992" i="8" s="1"/>
  <c r="C7991" i="8"/>
  <c r="H7991" i="8" s="1"/>
  <c r="C7990" i="8"/>
  <c r="C7989" i="8"/>
  <c r="C7988" i="8"/>
  <c r="H7988" i="8" s="1"/>
  <c r="C7987" i="8"/>
  <c r="H7987" i="8" s="1"/>
  <c r="C7986" i="8"/>
  <c r="C7985" i="8"/>
  <c r="C7984" i="8"/>
  <c r="H7984" i="8" s="1"/>
  <c r="C7983" i="8"/>
  <c r="H7983" i="8" s="1"/>
  <c r="C7982" i="8"/>
  <c r="C7981" i="8"/>
  <c r="C7980" i="8"/>
  <c r="H7980" i="8" s="1"/>
  <c r="C7979" i="8"/>
  <c r="H7979" i="8" s="1"/>
  <c r="C7978" i="8"/>
  <c r="C7977" i="8"/>
  <c r="C7976" i="8"/>
  <c r="H7976" i="8" s="1"/>
  <c r="C7975" i="8"/>
  <c r="H7975" i="8" s="1"/>
  <c r="C7974" i="8"/>
  <c r="C7973" i="8"/>
  <c r="C7972" i="8"/>
  <c r="H7972" i="8" s="1"/>
  <c r="C7971" i="8"/>
  <c r="H7971" i="8" s="1"/>
  <c r="C7970" i="8"/>
  <c r="C7969" i="8"/>
  <c r="C7968" i="8"/>
  <c r="H7968" i="8" s="1"/>
  <c r="C7967" i="8"/>
  <c r="H7967" i="8" s="1"/>
  <c r="C7966" i="8"/>
  <c r="C7965" i="8"/>
  <c r="C7964" i="8"/>
  <c r="H7964" i="8" s="1"/>
  <c r="C7963" i="8"/>
  <c r="H7963" i="8" s="1"/>
  <c r="C7962" i="8"/>
  <c r="C7961" i="8"/>
  <c r="C7960" i="8"/>
  <c r="H7960" i="8" s="1"/>
  <c r="C7959" i="8"/>
  <c r="H7959" i="8" s="1"/>
  <c r="C7958" i="8"/>
  <c r="C7957" i="8"/>
  <c r="C7956" i="8"/>
  <c r="H7956" i="8" s="1"/>
  <c r="C7955" i="8"/>
  <c r="H7955" i="8" s="1"/>
  <c r="C7954" i="8"/>
  <c r="C7953" i="8"/>
  <c r="C7952" i="8"/>
  <c r="H7952" i="8" s="1"/>
  <c r="C7951" i="8"/>
  <c r="H7951" i="8" s="1"/>
  <c r="C7950" i="8"/>
  <c r="C7949" i="8"/>
  <c r="C7948" i="8"/>
  <c r="H7948" i="8" s="1"/>
  <c r="C7947" i="8"/>
  <c r="H7947" i="8" s="1"/>
  <c r="C7946" i="8"/>
  <c r="C7945" i="8"/>
  <c r="C7944" i="8"/>
  <c r="H7944" i="8" s="1"/>
  <c r="C7943" i="8"/>
  <c r="H7943" i="8" s="1"/>
  <c r="C7942" i="8"/>
  <c r="C7941" i="8"/>
  <c r="C7940" i="8"/>
  <c r="H7940" i="8" s="1"/>
  <c r="C7939" i="8"/>
  <c r="H7939" i="8" s="1"/>
  <c r="C7938" i="8"/>
  <c r="C7937" i="8"/>
  <c r="C7936" i="8"/>
  <c r="H7936" i="8" s="1"/>
  <c r="C7935" i="8"/>
  <c r="H7935" i="8" s="1"/>
  <c r="C7934" i="8"/>
  <c r="C7933" i="8"/>
  <c r="C7932" i="8"/>
  <c r="H7932" i="8" s="1"/>
  <c r="C7931" i="8"/>
  <c r="H7931" i="8" s="1"/>
  <c r="C7930" i="8"/>
  <c r="C7929" i="8"/>
  <c r="C7928" i="8"/>
  <c r="H7928" i="8" s="1"/>
  <c r="C7927" i="8"/>
  <c r="H7927" i="8" s="1"/>
  <c r="C7926" i="8"/>
  <c r="C7925" i="8"/>
  <c r="C7924" i="8"/>
  <c r="H7924" i="8" s="1"/>
  <c r="C7923" i="8"/>
  <c r="H7923" i="8" s="1"/>
  <c r="C7922" i="8"/>
  <c r="C7921" i="8"/>
  <c r="C7920" i="8"/>
  <c r="H7920" i="8" s="1"/>
  <c r="C7919" i="8"/>
  <c r="H7919" i="8" s="1"/>
  <c r="C7918" i="8"/>
  <c r="C7917" i="8"/>
  <c r="C7916" i="8"/>
  <c r="H7916" i="8" s="1"/>
  <c r="C7915" i="8"/>
  <c r="H7915" i="8" s="1"/>
  <c r="C7914" i="8"/>
  <c r="C7913" i="8"/>
  <c r="C7912" i="8"/>
  <c r="H7912" i="8" s="1"/>
  <c r="C7911" i="8"/>
  <c r="H7911" i="8" s="1"/>
  <c r="C7910" i="8"/>
  <c r="C7909" i="8"/>
  <c r="C7908" i="8"/>
  <c r="H7908" i="8" s="1"/>
  <c r="C7907" i="8"/>
  <c r="H7907" i="8" s="1"/>
  <c r="C7906" i="8"/>
  <c r="C7905" i="8"/>
  <c r="C7904" i="8"/>
  <c r="H7904" i="8" s="1"/>
  <c r="C7903" i="8"/>
  <c r="H7903" i="8" s="1"/>
  <c r="C7902" i="8"/>
  <c r="C7901" i="8"/>
  <c r="C7900" i="8"/>
  <c r="H7900" i="8" s="1"/>
  <c r="C7899" i="8"/>
  <c r="H7899" i="8" s="1"/>
  <c r="C7898" i="8"/>
  <c r="C7897" i="8"/>
  <c r="C7896" i="8"/>
  <c r="H7896" i="8" s="1"/>
  <c r="C7895" i="8"/>
  <c r="H7895" i="8" s="1"/>
  <c r="C7894" i="8"/>
  <c r="C7893" i="8"/>
  <c r="C7892" i="8"/>
  <c r="H7892" i="8" s="1"/>
  <c r="C7891" i="8"/>
  <c r="H7891" i="8" s="1"/>
  <c r="C7890" i="8"/>
  <c r="C7889" i="8"/>
  <c r="C7888" i="8"/>
  <c r="H7888" i="8" s="1"/>
  <c r="C7887" i="8"/>
  <c r="H7887" i="8" s="1"/>
  <c r="C7886" i="8"/>
  <c r="C7885" i="8"/>
  <c r="C7884" i="8"/>
  <c r="H7884" i="8" s="1"/>
  <c r="C7883" i="8"/>
  <c r="H7883" i="8" s="1"/>
  <c r="C7882" i="8"/>
  <c r="C7881" i="8"/>
  <c r="C7880" i="8"/>
  <c r="H7880" i="8" s="1"/>
  <c r="C7879" i="8"/>
  <c r="H7879" i="8" s="1"/>
  <c r="C7878" i="8"/>
  <c r="C7877" i="8"/>
  <c r="C7876" i="8"/>
  <c r="H7876" i="8" s="1"/>
  <c r="C7875" i="8"/>
  <c r="H7875" i="8" s="1"/>
  <c r="C7874" i="8"/>
  <c r="C7873" i="8"/>
  <c r="C7872" i="8"/>
  <c r="H7872" i="8" s="1"/>
  <c r="C7871" i="8"/>
  <c r="H7871" i="8" s="1"/>
  <c r="C7870" i="8"/>
  <c r="C7869" i="8"/>
  <c r="C7868" i="8"/>
  <c r="H7868" i="8" s="1"/>
  <c r="C7867" i="8"/>
  <c r="H7867" i="8" s="1"/>
  <c r="C7866" i="8"/>
  <c r="C7865" i="8"/>
  <c r="C7864" i="8"/>
  <c r="H7864" i="8" s="1"/>
  <c r="C7863" i="8"/>
  <c r="H7863" i="8" s="1"/>
  <c r="C7862" i="8"/>
  <c r="C7861" i="8"/>
  <c r="C7860" i="8"/>
  <c r="H7860" i="8" s="1"/>
  <c r="C7859" i="8"/>
  <c r="H7859" i="8" s="1"/>
  <c r="C7858" i="8"/>
  <c r="C7857" i="8"/>
  <c r="C7856" i="8"/>
  <c r="H7856" i="8" s="1"/>
  <c r="C7855" i="8"/>
  <c r="H7855" i="8" s="1"/>
  <c r="C7854" i="8"/>
  <c r="C7853" i="8"/>
  <c r="C7852" i="8"/>
  <c r="H7852" i="8" s="1"/>
  <c r="C7851" i="8"/>
  <c r="H7851" i="8" s="1"/>
  <c r="C7850" i="8"/>
  <c r="C7849" i="8"/>
  <c r="C7848" i="8"/>
  <c r="H7848" i="8" s="1"/>
  <c r="C7847" i="8"/>
  <c r="H7847" i="8" s="1"/>
  <c r="C7846" i="8"/>
  <c r="C7845" i="8"/>
  <c r="C7844" i="8"/>
  <c r="H7844" i="8" s="1"/>
  <c r="C7843" i="8"/>
  <c r="H7843" i="8" s="1"/>
  <c r="C7842" i="8"/>
  <c r="C7841" i="8"/>
  <c r="C7840" i="8"/>
  <c r="H7840" i="8" s="1"/>
  <c r="C7839" i="8"/>
  <c r="H7839" i="8" s="1"/>
  <c r="C7838" i="8"/>
  <c r="C7837" i="8"/>
  <c r="C7836" i="8"/>
  <c r="H7836" i="8" s="1"/>
  <c r="C7835" i="8"/>
  <c r="H7835" i="8" s="1"/>
  <c r="C7834" i="8"/>
  <c r="C7833" i="8"/>
  <c r="C7832" i="8"/>
  <c r="H7832" i="8" s="1"/>
  <c r="C7831" i="8"/>
  <c r="H7831" i="8" s="1"/>
  <c r="C7830" i="8"/>
  <c r="C7829" i="8"/>
  <c r="C7828" i="8"/>
  <c r="H7828" i="8" s="1"/>
  <c r="C7827" i="8"/>
  <c r="H7827" i="8" s="1"/>
  <c r="C7826" i="8"/>
  <c r="C7825" i="8"/>
  <c r="C7824" i="8"/>
  <c r="H7824" i="8" s="1"/>
  <c r="C7823" i="8"/>
  <c r="H7823" i="8" s="1"/>
  <c r="C7822" i="8"/>
  <c r="C7821" i="8"/>
  <c r="C7820" i="8"/>
  <c r="H7820" i="8" s="1"/>
  <c r="C7819" i="8"/>
  <c r="H7819" i="8" s="1"/>
  <c r="C7818" i="8"/>
  <c r="C7817" i="8"/>
  <c r="C7816" i="8"/>
  <c r="H7816" i="8" s="1"/>
  <c r="C7815" i="8"/>
  <c r="H7815" i="8" s="1"/>
  <c r="C7814" i="8"/>
  <c r="C7813" i="8"/>
  <c r="C7812" i="8"/>
  <c r="H7812" i="8" s="1"/>
  <c r="C7811" i="8"/>
  <c r="H7811" i="8" s="1"/>
  <c r="C7810" i="8"/>
  <c r="C7809" i="8"/>
  <c r="C7808" i="8"/>
  <c r="H7808" i="8" s="1"/>
  <c r="C7807" i="8"/>
  <c r="H7807" i="8" s="1"/>
  <c r="C7806" i="8"/>
  <c r="C7805" i="8"/>
  <c r="C7804" i="8"/>
  <c r="H7804" i="8" s="1"/>
  <c r="C7803" i="8"/>
  <c r="H7803" i="8" s="1"/>
  <c r="C7802" i="8"/>
  <c r="C7801" i="8"/>
  <c r="C7800" i="8"/>
  <c r="H7800" i="8" s="1"/>
  <c r="C7799" i="8"/>
  <c r="H7799" i="8" s="1"/>
  <c r="C7798" i="8"/>
  <c r="C7797" i="8"/>
  <c r="C7796" i="8"/>
  <c r="H7796" i="8" s="1"/>
  <c r="C7795" i="8"/>
  <c r="H7795" i="8" s="1"/>
  <c r="C7794" i="8"/>
  <c r="C7793" i="8"/>
  <c r="C7792" i="8"/>
  <c r="H7792" i="8" s="1"/>
  <c r="C7791" i="8"/>
  <c r="H7791" i="8" s="1"/>
  <c r="C7790" i="8"/>
  <c r="C7789" i="8"/>
  <c r="C7788" i="8"/>
  <c r="H7788" i="8" s="1"/>
  <c r="C7787" i="8"/>
  <c r="H7787" i="8" s="1"/>
  <c r="C7786" i="8"/>
  <c r="C7785" i="8"/>
  <c r="C7784" i="8"/>
  <c r="H7784" i="8" s="1"/>
  <c r="C7783" i="8"/>
  <c r="H7783" i="8" s="1"/>
  <c r="C7782" i="8"/>
  <c r="C7781" i="8"/>
  <c r="C7780" i="8"/>
  <c r="H7780" i="8" s="1"/>
  <c r="C7779" i="8"/>
  <c r="H7779" i="8" s="1"/>
  <c r="C7778" i="8"/>
  <c r="C7777" i="8"/>
  <c r="C7776" i="8"/>
  <c r="H7776" i="8" s="1"/>
  <c r="C7775" i="8"/>
  <c r="H7775" i="8" s="1"/>
  <c r="C7774" i="8"/>
  <c r="C7773" i="8"/>
  <c r="C7772" i="8"/>
  <c r="H7772" i="8" s="1"/>
  <c r="C7771" i="8"/>
  <c r="H7771" i="8" s="1"/>
  <c r="C7770" i="8"/>
  <c r="C7769" i="8"/>
  <c r="C7768" i="8"/>
  <c r="H7768" i="8" s="1"/>
  <c r="C7767" i="8"/>
  <c r="H7767" i="8" s="1"/>
  <c r="C7766" i="8"/>
  <c r="C7765" i="8"/>
  <c r="C7764" i="8"/>
  <c r="H7764" i="8" s="1"/>
  <c r="C7763" i="8"/>
  <c r="H7763" i="8" s="1"/>
  <c r="C7762" i="8"/>
  <c r="C7761" i="8"/>
  <c r="C7760" i="8"/>
  <c r="H7760" i="8" s="1"/>
  <c r="C7759" i="8"/>
  <c r="H7759" i="8" s="1"/>
  <c r="C7758" i="8"/>
  <c r="C7757" i="8"/>
  <c r="C7756" i="8"/>
  <c r="H7756" i="8" s="1"/>
  <c r="C7755" i="8"/>
  <c r="H7755" i="8" s="1"/>
  <c r="C7754" i="8"/>
  <c r="C7753" i="8"/>
  <c r="C7752" i="8"/>
  <c r="H7752" i="8" s="1"/>
  <c r="C7751" i="8"/>
  <c r="H7751" i="8" s="1"/>
  <c r="C7750" i="8"/>
  <c r="C7749" i="8"/>
  <c r="C7748" i="8"/>
  <c r="H7748" i="8" s="1"/>
  <c r="C7747" i="8"/>
  <c r="C7746" i="8"/>
  <c r="C7745" i="8"/>
  <c r="C7744" i="8"/>
  <c r="H7744" i="8" s="1"/>
  <c r="C7743" i="8"/>
  <c r="C7742" i="8"/>
  <c r="C7741" i="8"/>
  <c r="C7740" i="8"/>
  <c r="H7740" i="8" s="1"/>
  <c r="C7739" i="8"/>
  <c r="C7738" i="8"/>
  <c r="C7737" i="8"/>
  <c r="C7736" i="8"/>
  <c r="H7736" i="8" s="1"/>
  <c r="C7735" i="8"/>
  <c r="C7734" i="8"/>
  <c r="C7733" i="8"/>
  <c r="C7732" i="8"/>
  <c r="H7732" i="8" s="1"/>
  <c r="C7731" i="8"/>
  <c r="C7730" i="8"/>
  <c r="C7729" i="8"/>
  <c r="C7728" i="8"/>
  <c r="H7728" i="8" s="1"/>
  <c r="C7727" i="8"/>
  <c r="C7726" i="8"/>
  <c r="C7725" i="8"/>
  <c r="C7724" i="8"/>
  <c r="H7724" i="8" s="1"/>
  <c r="C7723" i="8"/>
  <c r="C7722" i="8"/>
  <c r="C7721" i="8"/>
  <c r="C7720" i="8"/>
  <c r="H7720" i="8" s="1"/>
  <c r="C7719" i="8"/>
  <c r="C7718" i="8"/>
  <c r="C7717" i="8"/>
  <c r="C7716" i="8"/>
  <c r="H7716" i="8" s="1"/>
  <c r="C7715" i="8"/>
  <c r="C7714" i="8"/>
  <c r="C7713" i="8"/>
  <c r="C7712" i="8"/>
  <c r="H7712" i="8" s="1"/>
  <c r="C7711" i="8"/>
  <c r="C7710" i="8"/>
  <c r="C7709" i="8"/>
  <c r="C7708" i="8"/>
  <c r="H7708" i="8" s="1"/>
  <c r="C7707" i="8"/>
  <c r="C7706" i="8"/>
  <c r="C7705" i="8"/>
  <c r="C7704" i="8"/>
  <c r="H7704" i="8" s="1"/>
  <c r="C7703" i="8"/>
  <c r="C7702" i="8"/>
  <c r="C7701" i="8"/>
  <c r="C7700" i="8"/>
  <c r="H7700" i="8" s="1"/>
  <c r="C7699" i="8"/>
  <c r="C7698" i="8"/>
  <c r="C7697" i="8"/>
  <c r="C7696" i="8"/>
  <c r="H7696" i="8" s="1"/>
  <c r="C7695" i="8"/>
  <c r="C7694" i="8"/>
  <c r="C7693" i="8"/>
  <c r="C7692" i="8"/>
  <c r="H7692" i="8" s="1"/>
  <c r="C7691" i="8"/>
  <c r="C7690" i="8"/>
  <c r="C7689" i="8"/>
  <c r="C7688" i="8"/>
  <c r="H7688" i="8" s="1"/>
  <c r="C7687" i="8"/>
  <c r="C7686" i="8"/>
  <c r="C7685" i="8"/>
  <c r="C7684" i="8"/>
  <c r="H7684" i="8" s="1"/>
  <c r="C7683" i="8"/>
  <c r="C7682" i="8"/>
  <c r="C7681" i="8"/>
  <c r="C7680" i="8"/>
  <c r="H7680" i="8" s="1"/>
  <c r="C7679" i="8"/>
  <c r="C7678" i="8"/>
  <c r="C7677" i="8"/>
  <c r="C7676" i="8"/>
  <c r="H7676" i="8" s="1"/>
  <c r="C7675" i="8"/>
  <c r="C7674" i="8"/>
  <c r="C7673" i="8"/>
  <c r="C7672" i="8"/>
  <c r="H7672" i="8" s="1"/>
  <c r="C7671" i="8"/>
  <c r="C7670" i="8"/>
  <c r="C7669" i="8"/>
  <c r="C7668" i="8"/>
  <c r="H7668" i="8" s="1"/>
  <c r="C7667" i="8"/>
  <c r="C7666" i="8"/>
  <c r="C7665" i="8"/>
  <c r="C7664" i="8"/>
  <c r="H7664" i="8" s="1"/>
  <c r="C7663" i="8"/>
  <c r="C7662" i="8"/>
  <c r="C7661" i="8"/>
  <c r="C7660" i="8"/>
  <c r="H7660" i="8" s="1"/>
  <c r="C7659" i="8"/>
  <c r="C7658" i="8"/>
  <c r="C7657" i="8"/>
  <c r="C7656" i="8"/>
  <c r="H7656" i="8" s="1"/>
  <c r="C7655" i="8"/>
  <c r="C7654" i="8"/>
  <c r="C7653" i="8"/>
  <c r="C7652" i="8"/>
  <c r="H7652" i="8" s="1"/>
  <c r="C7651" i="8"/>
  <c r="C7650" i="8"/>
  <c r="C7649" i="8"/>
  <c r="C7648" i="8"/>
  <c r="H7648" i="8" s="1"/>
  <c r="C7647" i="8"/>
  <c r="C7646" i="8"/>
  <c r="C7645" i="8"/>
  <c r="C7644" i="8"/>
  <c r="H7644" i="8" s="1"/>
  <c r="C7643" i="8"/>
  <c r="C7642" i="8"/>
  <c r="C7641" i="8"/>
  <c r="C7640" i="8"/>
  <c r="H7640" i="8" s="1"/>
  <c r="C7639" i="8"/>
  <c r="C7638" i="8"/>
  <c r="C7637" i="8"/>
  <c r="C7636" i="8"/>
  <c r="H7636" i="8" s="1"/>
  <c r="C7635" i="8"/>
  <c r="C7634" i="8"/>
  <c r="C7633" i="8"/>
  <c r="C7632" i="8"/>
  <c r="H7632" i="8" s="1"/>
  <c r="C7631" i="8"/>
  <c r="C7630" i="8"/>
  <c r="C7629" i="8"/>
  <c r="C7628" i="8"/>
  <c r="H7628" i="8" s="1"/>
  <c r="C7627" i="8"/>
  <c r="C7626" i="8"/>
  <c r="C7625" i="8"/>
  <c r="C7624" i="8"/>
  <c r="H7624" i="8" s="1"/>
  <c r="C7623" i="8"/>
  <c r="C7622" i="8"/>
  <c r="C7621" i="8"/>
  <c r="C7620" i="8"/>
  <c r="H7620" i="8" s="1"/>
  <c r="C7619" i="8"/>
  <c r="C7618" i="8"/>
  <c r="C7617" i="8"/>
  <c r="C7616" i="8"/>
  <c r="H7616" i="8" s="1"/>
  <c r="C7615" i="8"/>
  <c r="C7614" i="8"/>
  <c r="C7613" i="8"/>
  <c r="C7612" i="8"/>
  <c r="H7612" i="8" s="1"/>
  <c r="C7611" i="8"/>
  <c r="C7610" i="8"/>
  <c r="C7609" i="8"/>
  <c r="C7608" i="8"/>
  <c r="H7608" i="8" s="1"/>
  <c r="C7607" i="8"/>
  <c r="C7606" i="8"/>
  <c r="C7605" i="8"/>
  <c r="C7604" i="8"/>
  <c r="H7604" i="8" s="1"/>
  <c r="C7603" i="8"/>
  <c r="C7602" i="8"/>
  <c r="C7601" i="8"/>
  <c r="C7600" i="8"/>
  <c r="H7600" i="8" s="1"/>
  <c r="C7599" i="8"/>
  <c r="C7598" i="8"/>
  <c r="C7597" i="8"/>
  <c r="C7596" i="8"/>
  <c r="H7596" i="8" s="1"/>
  <c r="C7595" i="8"/>
  <c r="C7594" i="8"/>
  <c r="C7593" i="8"/>
  <c r="C7592" i="8"/>
  <c r="H7592" i="8" s="1"/>
  <c r="C7591" i="8"/>
  <c r="C7590" i="8"/>
  <c r="C7589" i="8"/>
  <c r="C7588" i="8"/>
  <c r="H7588" i="8" s="1"/>
  <c r="C7587" i="8"/>
  <c r="C7586" i="8"/>
  <c r="C7585" i="8"/>
  <c r="C7584" i="8"/>
  <c r="H7584" i="8" s="1"/>
  <c r="C7583" i="8"/>
  <c r="H7583" i="8" s="1"/>
  <c r="C7582" i="8"/>
  <c r="C7581" i="8"/>
  <c r="C7580" i="8"/>
  <c r="H7580" i="8" s="1"/>
  <c r="C7579" i="8"/>
  <c r="H7579" i="8" s="1"/>
  <c r="C7578" i="8"/>
  <c r="C7577" i="8"/>
  <c r="C7576" i="8"/>
  <c r="H7576" i="8" s="1"/>
  <c r="C7575" i="8"/>
  <c r="H7575" i="8" s="1"/>
  <c r="C7574" i="8"/>
  <c r="C7573" i="8"/>
  <c r="C7572" i="8"/>
  <c r="H7572" i="8" s="1"/>
  <c r="C7571" i="8"/>
  <c r="H7571" i="8" s="1"/>
  <c r="C7570" i="8"/>
  <c r="C7569" i="8"/>
  <c r="C7568" i="8"/>
  <c r="H7568" i="8" s="1"/>
  <c r="C7567" i="8"/>
  <c r="H7567" i="8" s="1"/>
  <c r="C7566" i="8"/>
  <c r="C7565" i="8"/>
  <c r="C7564" i="8"/>
  <c r="H7564" i="8" s="1"/>
  <c r="C7563" i="8"/>
  <c r="H7563" i="8" s="1"/>
  <c r="C7562" i="8"/>
  <c r="C7561" i="8"/>
  <c r="C7560" i="8"/>
  <c r="H7560" i="8" s="1"/>
  <c r="C7559" i="8"/>
  <c r="H7559" i="8" s="1"/>
  <c r="C7558" i="8"/>
  <c r="C7557" i="8"/>
  <c r="C7556" i="8"/>
  <c r="H7556" i="8" s="1"/>
  <c r="C7555" i="8"/>
  <c r="H7555" i="8" s="1"/>
  <c r="C7554" i="8"/>
  <c r="C7553" i="8"/>
  <c r="C7552" i="8"/>
  <c r="H7552" i="8" s="1"/>
  <c r="C7551" i="8"/>
  <c r="H7551" i="8" s="1"/>
  <c r="C7550" i="8"/>
  <c r="C7549" i="8"/>
  <c r="C7548" i="8"/>
  <c r="H7548" i="8" s="1"/>
  <c r="C7547" i="8"/>
  <c r="H7547" i="8" s="1"/>
  <c r="C7546" i="8"/>
  <c r="C7545" i="8"/>
  <c r="C7544" i="8"/>
  <c r="H7544" i="8" s="1"/>
  <c r="C7543" i="8"/>
  <c r="H7543" i="8" s="1"/>
  <c r="C7542" i="8"/>
  <c r="C7541" i="8"/>
  <c r="C7540" i="8"/>
  <c r="H7540" i="8" s="1"/>
  <c r="C7539" i="8"/>
  <c r="H7539" i="8" s="1"/>
  <c r="C7538" i="8"/>
  <c r="C7537" i="8"/>
  <c r="C7536" i="8"/>
  <c r="H7536" i="8" s="1"/>
  <c r="C7535" i="8"/>
  <c r="H7535" i="8" s="1"/>
  <c r="C7534" i="8"/>
  <c r="C7533" i="8"/>
  <c r="C7532" i="8"/>
  <c r="H7532" i="8" s="1"/>
  <c r="C7531" i="8"/>
  <c r="H7531" i="8" s="1"/>
  <c r="C7530" i="8"/>
  <c r="C7529" i="8"/>
  <c r="C7528" i="8"/>
  <c r="H7528" i="8" s="1"/>
  <c r="C7527" i="8"/>
  <c r="H7527" i="8" s="1"/>
  <c r="C7526" i="8"/>
  <c r="C7525" i="8"/>
  <c r="C7524" i="8"/>
  <c r="H7524" i="8" s="1"/>
  <c r="C7523" i="8"/>
  <c r="H7523" i="8" s="1"/>
  <c r="C7522" i="8"/>
  <c r="C7521" i="8"/>
  <c r="C7520" i="8"/>
  <c r="H7520" i="8" s="1"/>
  <c r="C7519" i="8"/>
  <c r="H7519" i="8" s="1"/>
  <c r="C7518" i="8"/>
  <c r="C7517" i="8"/>
  <c r="C7516" i="8"/>
  <c r="H7516" i="8" s="1"/>
  <c r="C7515" i="8"/>
  <c r="H7515" i="8" s="1"/>
  <c r="C7514" i="8"/>
  <c r="C7513" i="8"/>
  <c r="C7512" i="8"/>
  <c r="H7512" i="8" s="1"/>
  <c r="C7511" i="8"/>
  <c r="H7511" i="8" s="1"/>
  <c r="C7510" i="8"/>
  <c r="C7509" i="8"/>
  <c r="C7508" i="8"/>
  <c r="H7508" i="8" s="1"/>
  <c r="C7507" i="8"/>
  <c r="H7507" i="8" s="1"/>
  <c r="C7506" i="8"/>
  <c r="C7505" i="8"/>
  <c r="C7504" i="8"/>
  <c r="H7504" i="8" s="1"/>
  <c r="C7503" i="8"/>
  <c r="H7503" i="8" s="1"/>
  <c r="C7502" i="8"/>
  <c r="C7501" i="8"/>
  <c r="C7500" i="8"/>
  <c r="H7500" i="8" s="1"/>
  <c r="C7499" i="8"/>
  <c r="H7499" i="8" s="1"/>
  <c r="C7498" i="8"/>
  <c r="C7497" i="8"/>
  <c r="C7496" i="8"/>
  <c r="H7496" i="8" s="1"/>
  <c r="C7495" i="8"/>
  <c r="H7495" i="8" s="1"/>
  <c r="C7494" i="8"/>
  <c r="C7493" i="8"/>
  <c r="C7492" i="8"/>
  <c r="H7492" i="8" s="1"/>
  <c r="C7491" i="8"/>
  <c r="H7491" i="8" s="1"/>
  <c r="C7490" i="8"/>
  <c r="C7489" i="8"/>
  <c r="C7488" i="8"/>
  <c r="H7488" i="8" s="1"/>
  <c r="C7487" i="8"/>
  <c r="H7487" i="8" s="1"/>
  <c r="C7486" i="8"/>
  <c r="C7485" i="8"/>
  <c r="C7484" i="8"/>
  <c r="H7484" i="8" s="1"/>
  <c r="C7483" i="8"/>
  <c r="H7483" i="8" s="1"/>
  <c r="C7482" i="8"/>
  <c r="C7481" i="8"/>
  <c r="C7480" i="8"/>
  <c r="H7480" i="8" s="1"/>
  <c r="C7479" i="8"/>
  <c r="H7479" i="8" s="1"/>
  <c r="C7478" i="8"/>
  <c r="C7477" i="8"/>
  <c r="C7476" i="8"/>
  <c r="H7476" i="8" s="1"/>
  <c r="C7475" i="8"/>
  <c r="H7475" i="8" s="1"/>
  <c r="C7474" i="8"/>
  <c r="C7473" i="8"/>
  <c r="C7472" i="8"/>
  <c r="H7472" i="8" s="1"/>
  <c r="C7471" i="8"/>
  <c r="H7471" i="8" s="1"/>
  <c r="C7470" i="8"/>
  <c r="C7469" i="8"/>
  <c r="C7468" i="8"/>
  <c r="H7468" i="8" s="1"/>
  <c r="C7467" i="8"/>
  <c r="H7467" i="8" s="1"/>
  <c r="C7466" i="8"/>
  <c r="C7465" i="8"/>
  <c r="C7464" i="8"/>
  <c r="H7464" i="8" s="1"/>
  <c r="C7463" i="8"/>
  <c r="H7463" i="8" s="1"/>
  <c r="C7462" i="8"/>
  <c r="C7461" i="8"/>
  <c r="C7460" i="8"/>
  <c r="H7460" i="8" s="1"/>
  <c r="C7459" i="8"/>
  <c r="H7459" i="8" s="1"/>
  <c r="C7458" i="8"/>
  <c r="C7457" i="8"/>
  <c r="C7456" i="8"/>
  <c r="H7456" i="8" s="1"/>
  <c r="C7455" i="8"/>
  <c r="H7455" i="8" s="1"/>
  <c r="C7454" i="8"/>
  <c r="C7453" i="8"/>
  <c r="C7452" i="8"/>
  <c r="H7452" i="8" s="1"/>
  <c r="C7451" i="8"/>
  <c r="H7451" i="8" s="1"/>
  <c r="C7450" i="8"/>
  <c r="C7449" i="8"/>
  <c r="C7448" i="8"/>
  <c r="H7448" i="8" s="1"/>
  <c r="C7447" i="8"/>
  <c r="H7447" i="8" s="1"/>
  <c r="C7446" i="8"/>
  <c r="C7445" i="8"/>
  <c r="C7444" i="8"/>
  <c r="H7444" i="8" s="1"/>
  <c r="C7443" i="8"/>
  <c r="H7443" i="8" s="1"/>
  <c r="C7442" i="8"/>
  <c r="C7441" i="8"/>
  <c r="C7440" i="8"/>
  <c r="H7440" i="8" s="1"/>
  <c r="C7439" i="8"/>
  <c r="H7439" i="8" s="1"/>
  <c r="C7438" i="8"/>
  <c r="C7437" i="8"/>
  <c r="C7436" i="8"/>
  <c r="H7436" i="8" s="1"/>
  <c r="C7435" i="8"/>
  <c r="H7435" i="8" s="1"/>
  <c r="C7434" i="8"/>
  <c r="C7433" i="8"/>
  <c r="C7432" i="8"/>
  <c r="H7432" i="8" s="1"/>
  <c r="C7431" i="8"/>
  <c r="H7431" i="8" s="1"/>
  <c r="C7430" i="8"/>
  <c r="C7429" i="8"/>
  <c r="C7428" i="8"/>
  <c r="H7428" i="8" s="1"/>
  <c r="C7427" i="8"/>
  <c r="H7427" i="8" s="1"/>
  <c r="C7426" i="8"/>
  <c r="C7425" i="8"/>
  <c r="C7424" i="8"/>
  <c r="H7424" i="8" s="1"/>
  <c r="C7423" i="8"/>
  <c r="H7423" i="8" s="1"/>
  <c r="C7422" i="8"/>
  <c r="C7421" i="8"/>
  <c r="C7420" i="8"/>
  <c r="H7420" i="8" s="1"/>
  <c r="C7419" i="8"/>
  <c r="H7419" i="8" s="1"/>
  <c r="C7418" i="8"/>
  <c r="C7417" i="8"/>
  <c r="C7416" i="8"/>
  <c r="H7416" i="8" s="1"/>
  <c r="C7415" i="8"/>
  <c r="H7415" i="8" s="1"/>
  <c r="C7414" i="8"/>
  <c r="C7413" i="8"/>
  <c r="C7412" i="8"/>
  <c r="H7412" i="8" s="1"/>
  <c r="C7411" i="8"/>
  <c r="H7411" i="8" s="1"/>
  <c r="C7410" i="8"/>
  <c r="C7409" i="8"/>
  <c r="C7408" i="8"/>
  <c r="H7408" i="8" s="1"/>
  <c r="C7407" i="8"/>
  <c r="H7407" i="8" s="1"/>
  <c r="C7406" i="8"/>
  <c r="C7405" i="8"/>
  <c r="C7404" i="8"/>
  <c r="H7404" i="8" s="1"/>
  <c r="C7403" i="8"/>
  <c r="H7403" i="8" s="1"/>
  <c r="C7402" i="8"/>
  <c r="C7401" i="8"/>
  <c r="C7400" i="8"/>
  <c r="H7400" i="8" s="1"/>
  <c r="C7399" i="8"/>
  <c r="H7399" i="8" s="1"/>
  <c r="C7398" i="8"/>
  <c r="C7397" i="8"/>
  <c r="C7396" i="8"/>
  <c r="H7396" i="8" s="1"/>
  <c r="C7395" i="8"/>
  <c r="H7395" i="8" s="1"/>
  <c r="C7394" i="8"/>
  <c r="C7393" i="8"/>
  <c r="C7392" i="8"/>
  <c r="H7392" i="8" s="1"/>
  <c r="C7391" i="8"/>
  <c r="H7391" i="8" s="1"/>
  <c r="C7390" i="8"/>
  <c r="C7389" i="8"/>
  <c r="C7388" i="8"/>
  <c r="H7388" i="8" s="1"/>
  <c r="C7387" i="8"/>
  <c r="H7387" i="8" s="1"/>
  <c r="C7386" i="8"/>
  <c r="C7385" i="8"/>
  <c r="C7384" i="8"/>
  <c r="H7384" i="8" s="1"/>
  <c r="C7383" i="8"/>
  <c r="H7383" i="8" s="1"/>
  <c r="C7382" i="8"/>
  <c r="C7381" i="8"/>
  <c r="C7380" i="8"/>
  <c r="H7380" i="8" s="1"/>
  <c r="C7379" i="8"/>
  <c r="H7379" i="8" s="1"/>
  <c r="C7378" i="8"/>
  <c r="C7377" i="8"/>
  <c r="C7376" i="8"/>
  <c r="H7376" i="8" s="1"/>
  <c r="C7375" i="8"/>
  <c r="H7375" i="8" s="1"/>
  <c r="C7374" i="8"/>
  <c r="C7373" i="8"/>
  <c r="C7372" i="8"/>
  <c r="H7372" i="8" s="1"/>
  <c r="C7371" i="8"/>
  <c r="H7371" i="8" s="1"/>
  <c r="C7370" i="8"/>
  <c r="C7369" i="8"/>
  <c r="C7368" i="8"/>
  <c r="H7368" i="8" s="1"/>
  <c r="C7367" i="8"/>
  <c r="H7367" i="8" s="1"/>
  <c r="C7366" i="8"/>
  <c r="C7365" i="8"/>
  <c r="C7364" i="8"/>
  <c r="H7364" i="8" s="1"/>
  <c r="C7363" i="8"/>
  <c r="H7363" i="8" s="1"/>
  <c r="C7362" i="8"/>
  <c r="C7361" i="8"/>
  <c r="C7360" i="8"/>
  <c r="H7360" i="8" s="1"/>
  <c r="C7359" i="8"/>
  <c r="H7359" i="8" s="1"/>
  <c r="C7358" i="8"/>
  <c r="C7357" i="8"/>
  <c r="C7356" i="8"/>
  <c r="H7356" i="8" s="1"/>
  <c r="C7355" i="8"/>
  <c r="H7355" i="8" s="1"/>
  <c r="C7354" i="8"/>
  <c r="C7353" i="8"/>
  <c r="C7352" i="8"/>
  <c r="H7352" i="8" s="1"/>
  <c r="C7351" i="8"/>
  <c r="H7351" i="8" s="1"/>
  <c r="C7350" i="8"/>
  <c r="C7349" i="8"/>
  <c r="C7348" i="8"/>
  <c r="H7348" i="8" s="1"/>
  <c r="C7347" i="8"/>
  <c r="H7347" i="8" s="1"/>
  <c r="C7346" i="8"/>
  <c r="C7345" i="8"/>
  <c r="C7344" i="8"/>
  <c r="H7344" i="8" s="1"/>
  <c r="C7343" i="8"/>
  <c r="H7343" i="8" s="1"/>
  <c r="C7342" i="8"/>
  <c r="C7341" i="8"/>
  <c r="C7340" i="8"/>
  <c r="H7340" i="8" s="1"/>
  <c r="C7339" i="8"/>
  <c r="H7339" i="8" s="1"/>
  <c r="C7338" i="8"/>
  <c r="C7337" i="8"/>
  <c r="C7336" i="8"/>
  <c r="H7336" i="8" s="1"/>
  <c r="C7335" i="8"/>
  <c r="H7335" i="8" s="1"/>
  <c r="C7334" i="8"/>
  <c r="C7333" i="8"/>
  <c r="C7332" i="8"/>
  <c r="H7332" i="8" s="1"/>
  <c r="C7331" i="8"/>
  <c r="H7331" i="8" s="1"/>
  <c r="C7330" i="8"/>
  <c r="C7329" i="8"/>
  <c r="C7328" i="8"/>
  <c r="H7328" i="8" s="1"/>
  <c r="C7327" i="8"/>
  <c r="H7327" i="8" s="1"/>
  <c r="C7326" i="8"/>
  <c r="C7325" i="8"/>
  <c r="C7324" i="8"/>
  <c r="H7324" i="8" s="1"/>
  <c r="C7323" i="8"/>
  <c r="H7323" i="8" s="1"/>
  <c r="C7322" i="8"/>
  <c r="C7321" i="8"/>
  <c r="C7320" i="8"/>
  <c r="H7320" i="8" s="1"/>
  <c r="C7319" i="8"/>
  <c r="H7319" i="8" s="1"/>
  <c r="C7318" i="8"/>
  <c r="C7317" i="8"/>
  <c r="C7316" i="8"/>
  <c r="H7316" i="8" s="1"/>
  <c r="C7315" i="8"/>
  <c r="H7315" i="8" s="1"/>
  <c r="C7314" i="8"/>
  <c r="C7313" i="8"/>
  <c r="C7312" i="8"/>
  <c r="H7312" i="8" s="1"/>
  <c r="C7311" i="8"/>
  <c r="H7311" i="8" s="1"/>
  <c r="C7310" i="8"/>
  <c r="C7309" i="8"/>
  <c r="C7308" i="8"/>
  <c r="H7308" i="8" s="1"/>
  <c r="C7307" i="8"/>
  <c r="H7307" i="8" s="1"/>
  <c r="C7306" i="8"/>
  <c r="C7305" i="8"/>
  <c r="C7304" i="8"/>
  <c r="H7304" i="8" s="1"/>
  <c r="C7303" i="8"/>
  <c r="H7303" i="8" s="1"/>
  <c r="C7302" i="8"/>
  <c r="C7301" i="8"/>
  <c r="C7300" i="8"/>
  <c r="H7300" i="8" s="1"/>
  <c r="C7299" i="8"/>
  <c r="H7299" i="8" s="1"/>
  <c r="C7298" i="8"/>
  <c r="C7297" i="8"/>
  <c r="C7296" i="8"/>
  <c r="H7296" i="8" s="1"/>
  <c r="C7295" i="8"/>
  <c r="H7295" i="8" s="1"/>
  <c r="C7294" i="8"/>
  <c r="C7293" i="8"/>
  <c r="C7292" i="8"/>
  <c r="H7292" i="8" s="1"/>
  <c r="C7291" i="8"/>
  <c r="H7291" i="8" s="1"/>
  <c r="C7290" i="8"/>
  <c r="C7289" i="8"/>
  <c r="C7288" i="8"/>
  <c r="H7288" i="8" s="1"/>
  <c r="C7287" i="8"/>
  <c r="H7287" i="8" s="1"/>
  <c r="C7286" i="8"/>
  <c r="C7285" i="8"/>
  <c r="C7284" i="8"/>
  <c r="H7284" i="8" s="1"/>
  <c r="C7283" i="8"/>
  <c r="H7283" i="8" s="1"/>
  <c r="C7282" i="8"/>
  <c r="C7281" i="8"/>
  <c r="C7280" i="8"/>
  <c r="H7280" i="8" s="1"/>
  <c r="C7279" i="8"/>
  <c r="H7279" i="8" s="1"/>
  <c r="C7278" i="8"/>
  <c r="C7277" i="8"/>
  <c r="C7276" i="8"/>
  <c r="H7276" i="8" s="1"/>
  <c r="C7275" i="8"/>
  <c r="H7275" i="8" s="1"/>
  <c r="C7274" i="8"/>
  <c r="C7273" i="8"/>
  <c r="C7272" i="8"/>
  <c r="H7272" i="8" s="1"/>
  <c r="C7271" i="8"/>
  <c r="H7271" i="8" s="1"/>
  <c r="C7270" i="8"/>
  <c r="C7269" i="8"/>
  <c r="C7268" i="8"/>
  <c r="H7268" i="8" s="1"/>
  <c r="C7267" i="8"/>
  <c r="H7267" i="8" s="1"/>
  <c r="C7266" i="8"/>
  <c r="C7265" i="8"/>
  <c r="C7264" i="8"/>
  <c r="H7264" i="8" s="1"/>
  <c r="C7263" i="8"/>
  <c r="H7263" i="8" s="1"/>
  <c r="C7262" i="8"/>
  <c r="C7261" i="8"/>
  <c r="C7260" i="8"/>
  <c r="H7260" i="8" s="1"/>
  <c r="C7259" i="8"/>
  <c r="H7259" i="8" s="1"/>
  <c r="C7258" i="8"/>
  <c r="C7257" i="8"/>
  <c r="C7256" i="8"/>
  <c r="H7256" i="8" s="1"/>
  <c r="C7255" i="8"/>
  <c r="H7255" i="8" s="1"/>
  <c r="C7254" i="8"/>
  <c r="C7253" i="8"/>
  <c r="C7252" i="8"/>
  <c r="H7252" i="8" s="1"/>
  <c r="C7251" i="8"/>
  <c r="H7251" i="8" s="1"/>
  <c r="C7250" i="8"/>
  <c r="C7249" i="8"/>
  <c r="C7248" i="8"/>
  <c r="H7248" i="8" s="1"/>
  <c r="C7247" i="8"/>
  <c r="H7247" i="8" s="1"/>
  <c r="C7246" i="8"/>
  <c r="C7245" i="8"/>
  <c r="C7244" i="8"/>
  <c r="H7244" i="8" s="1"/>
  <c r="C7243" i="8"/>
  <c r="H7243" i="8" s="1"/>
  <c r="C7242" i="8"/>
  <c r="C7241" i="8"/>
  <c r="C7240" i="8"/>
  <c r="H7240" i="8" s="1"/>
  <c r="C7239" i="8"/>
  <c r="H7239" i="8" s="1"/>
  <c r="C7238" i="8"/>
  <c r="C7237" i="8"/>
  <c r="C7236" i="8"/>
  <c r="H7236" i="8" s="1"/>
  <c r="C7235" i="8"/>
  <c r="H7235" i="8" s="1"/>
  <c r="C7234" i="8"/>
  <c r="C7233" i="8"/>
  <c r="C7232" i="8"/>
  <c r="H7232" i="8" s="1"/>
  <c r="C7231" i="8"/>
  <c r="H7231" i="8" s="1"/>
  <c r="C7230" i="8"/>
  <c r="C7229" i="8"/>
  <c r="C7228" i="8"/>
  <c r="H7228" i="8" s="1"/>
  <c r="C7227" i="8"/>
  <c r="H7227" i="8" s="1"/>
  <c r="C7226" i="8"/>
  <c r="C7225" i="8"/>
  <c r="C7224" i="8"/>
  <c r="H7224" i="8" s="1"/>
  <c r="C7223" i="8"/>
  <c r="H7223" i="8" s="1"/>
  <c r="C7222" i="8"/>
  <c r="C7221" i="8"/>
  <c r="C7220" i="8"/>
  <c r="H7220" i="8" s="1"/>
  <c r="C7219" i="8"/>
  <c r="H7219" i="8" s="1"/>
  <c r="C7218" i="8"/>
  <c r="C7217" i="8"/>
  <c r="C7216" i="8"/>
  <c r="H7216" i="8" s="1"/>
  <c r="C7215" i="8"/>
  <c r="H7215" i="8" s="1"/>
  <c r="C7214" i="8"/>
  <c r="C7213" i="8"/>
  <c r="C7212" i="8"/>
  <c r="H7212" i="8" s="1"/>
  <c r="C7211" i="8"/>
  <c r="H7211" i="8" s="1"/>
  <c r="C7210" i="8"/>
  <c r="C7209" i="8"/>
  <c r="C7208" i="8"/>
  <c r="H7208" i="8" s="1"/>
  <c r="C7207" i="8"/>
  <c r="H7207" i="8" s="1"/>
  <c r="C7206" i="8"/>
  <c r="C7205" i="8"/>
  <c r="C7204" i="8"/>
  <c r="H7204" i="8" s="1"/>
  <c r="C7203" i="8"/>
  <c r="H7203" i="8" s="1"/>
  <c r="C7202" i="8"/>
  <c r="C7201" i="8"/>
  <c r="C7200" i="8"/>
  <c r="H7200" i="8" s="1"/>
  <c r="C7199" i="8"/>
  <c r="H7199" i="8" s="1"/>
  <c r="C7198" i="8"/>
  <c r="C7197" i="8"/>
  <c r="C7196" i="8"/>
  <c r="H7196" i="8" s="1"/>
  <c r="C7195" i="8"/>
  <c r="H7195" i="8" s="1"/>
  <c r="C7194" i="8"/>
  <c r="C7193" i="8"/>
  <c r="C7192" i="8"/>
  <c r="H7192" i="8" s="1"/>
  <c r="C7191" i="8"/>
  <c r="H7191" i="8" s="1"/>
  <c r="C7190" i="8"/>
  <c r="C7189" i="8"/>
  <c r="C7188" i="8"/>
  <c r="H7188" i="8" s="1"/>
  <c r="C7187" i="8"/>
  <c r="H7187" i="8" s="1"/>
  <c r="C7186" i="8"/>
  <c r="C7185" i="8"/>
  <c r="C7184" i="8"/>
  <c r="H7184" i="8" s="1"/>
  <c r="C7183" i="8"/>
  <c r="H7183" i="8" s="1"/>
  <c r="C7182" i="8"/>
  <c r="C7181" i="8"/>
  <c r="C7180" i="8"/>
  <c r="H7180" i="8" s="1"/>
  <c r="C7179" i="8"/>
  <c r="H7179" i="8" s="1"/>
  <c r="C7178" i="8"/>
  <c r="C7177" i="8"/>
  <c r="C7176" i="8"/>
  <c r="H7176" i="8" s="1"/>
  <c r="C7175" i="8"/>
  <c r="H7175" i="8" s="1"/>
  <c r="C7174" i="8"/>
  <c r="C7173" i="8"/>
  <c r="C7172" i="8"/>
  <c r="H7172" i="8" s="1"/>
  <c r="C7171" i="8"/>
  <c r="H7171" i="8" s="1"/>
  <c r="C7170" i="8"/>
  <c r="C7169" i="8"/>
  <c r="C7168" i="8"/>
  <c r="H7168" i="8" s="1"/>
  <c r="C7167" i="8"/>
  <c r="H7167" i="8" s="1"/>
  <c r="C7166" i="8"/>
  <c r="C7165" i="8"/>
  <c r="C7164" i="8"/>
  <c r="H7164" i="8" s="1"/>
  <c r="C7163" i="8"/>
  <c r="H7163" i="8" s="1"/>
  <c r="C7162" i="8"/>
  <c r="C7161" i="8"/>
  <c r="C7160" i="8"/>
  <c r="H7160" i="8" s="1"/>
  <c r="C7159" i="8"/>
  <c r="H7159" i="8" s="1"/>
  <c r="C7158" i="8"/>
  <c r="C7157" i="8"/>
  <c r="C7156" i="8"/>
  <c r="H7156" i="8" s="1"/>
  <c r="C7155" i="8"/>
  <c r="H7155" i="8" s="1"/>
  <c r="C7154" i="8"/>
  <c r="C7153" i="8"/>
  <c r="C7152" i="8"/>
  <c r="H7152" i="8" s="1"/>
  <c r="C7151" i="8"/>
  <c r="H7151" i="8" s="1"/>
  <c r="C7150" i="8"/>
  <c r="C7149" i="8"/>
  <c r="C7148" i="8"/>
  <c r="H7148" i="8" s="1"/>
  <c r="C7147" i="8"/>
  <c r="H7147" i="8" s="1"/>
  <c r="C7146" i="8"/>
  <c r="C7145" i="8"/>
  <c r="C7144" i="8"/>
  <c r="H7144" i="8" s="1"/>
  <c r="C7143" i="8"/>
  <c r="H7143" i="8" s="1"/>
  <c r="C7142" i="8"/>
  <c r="C7141" i="8"/>
  <c r="C7140" i="8"/>
  <c r="H7140" i="8" s="1"/>
  <c r="C7139" i="8"/>
  <c r="H7139" i="8" s="1"/>
  <c r="C7138" i="8"/>
  <c r="C7137" i="8"/>
  <c r="C7136" i="8"/>
  <c r="C7135" i="8"/>
  <c r="C7134" i="8"/>
  <c r="C7133" i="8"/>
  <c r="C7132" i="8"/>
  <c r="C7131" i="8"/>
  <c r="C7130" i="8"/>
  <c r="C7129" i="8"/>
  <c r="C7128" i="8"/>
  <c r="C7127" i="8"/>
  <c r="C7126" i="8"/>
  <c r="C7125" i="8"/>
  <c r="C7124" i="8"/>
  <c r="C7123" i="8"/>
  <c r="C7122" i="8"/>
  <c r="C7121" i="8"/>
  <c r="C7120" i="8"/>
  <c r="C7119" i="8"/>
  <c r="C7118" i="8"/>
  <c r="C7117" i="8"/>
  <c r="C7116" i="8"/>
  <c r="C7115" i="8"/>
  <c r="C7114" i="8"/>
  <c r="C7113" i="8"/>
  <c r="C7112" i="8"/>
  <c r="C7111" i="8"/>
  <c r="C7110" i="8"/>
  <c r="C7109" i="8"/>
  <c r="C7108" i="8"/>
  <c r="C7107" i="8"/>
  <c r="C7106" i="8"/>
  <c r="C7105" i="8"/>
  <c r="C7104" i="8"/>
  <c r="C7103" i="8"/>
  <c r="C7102" i="8"/>
  <c r="C7101" i="8"/>
  <c r="C7100" i="8"/>
  <c r="C7099" i="8"/>
  <c r="C7098" i="8"/>
  <c r="C7097" i="8"/>
  <c r="C7096" i="8"/>
  <c r="C7095" i="8"/>
  <c r="C7094" i="8"/>
  <c r="C7093" i="8"/>
  <c r="C7092" i="8"/>
  <c r="C7091" i="8"/>
  <c r="C7090" i="8"/>
  <c r="C7089" i="8"/>
  <c r="C7088" i="8"/>
  <c r="C7087" i="8"/>
  <c r="C7086" i="8"/>
  <c r="C7085" i="8"/>
  <c r="C7084" i="8"/>
  <c r="C7083" i="8"/>
  <c r="C7082" i="8"/>
  <c r="C7081" i="8"/>
  <c r="C7080" i="8"/>
  <c r="C7079" i="8"/>
  <c r="C7078" i="8"/>
  <c r="C7077" i="8"/>
  <c r="C7076" i="8"/>
  <c r="C7075" i="8"/>
  <c r="C7074" i="8"/>
  <c r="C7073" i="8"/>
  <c r="C7072" i="8"/>
  <c r="C7071" i="8"/>
  <c r="C7070" i="8"/>
  <c r="C7069" i="8"/>
  <c r="C7068" i="8"/>
  <c r="C7067" i="8"/>
  <c r="C7066" i="8"/>
  <c r="C7065" i="8"/>
  <c r="C7064" i="8"/>
  <c r="C7063" i="8"/>
  <c r="C7062" i="8"/>
  <c r="C7061" i="8"/>
  <c r="C7060" i="8"/>
  <c r="C7059" i="8"/>
  <c r="C7058" i="8"/>
  <c r="C7057" i="8"/>
  <c r="C7056" i="8"/>
  <c r="C7055" i="8"/>
  <c r="C7054" i="8"/>
  <c r="C7053" i="8"/>
  <c r="C7052" i="8"/>
  <c r="C7051" i="8"/>
  <c r="C7050" i="8"/>
  <c r="C7049" i="8"/>
  <c r="C7048" i="8"/>
  <c r="C7047" i="8"/>
  <c r="C7046" i="8"/>
  <c r="C7045" i="8"/>
  <c r="C7044" i="8"/>
  <c r="C7043" i="8"/>
  <c r="C7042" i="8"/>
  <c r="C7041" i="8"/>
  <c r="C7040" i="8"/>
  <c r="C7039" i="8"/>
  <c r="C7038" i="8"/>
  <c r="C7037" i="8"/>
  <c r="C7036" i="8"/>
  <c r="C7035" i="8"/>
  <c r="C7034" i="8"/>
  <c r="C7033" i="8"/>
  <c r="C7032" i="8"/>
  <c r="C7031" i="8"/>
  <c r="C7030" i="8"/>
  <c r="C7029" i="8"/>
  <c r="C7028" i="8"/>
  <c r="C7027" i="8"/>
  <c r="C7026" i="8"/>
  <c r="C7025" i="8"/>
  <c r="C7024" i="8"/>
  <c r="C7023" i="8"/>
  <c r="C7022" i="8"/>
  <c r="C7021" i="8"/>
  <c r="C7020" i="8"/>
  <c r="C7019" i="8"/>
  <c r="C7018" i="8"/>
  <c r="C7017" i="8"/>
  <c r="C7016" i="8"/>
  <c r="C7015" i="8"/>
  <c r="C7014" i="8"/>
  <c r="C7013" i="8"/>
  <c r="C7012" i="8"/>
  <c r="C7011" i="8"/>
  <c r="C7010" i="8"/>
  <c r="C7009" i="8"/>
  <c r="C7008" i="8"/>
  <c r="C7007" i="8"/>
  <c r="C7006" i="8"/>
  <c r="C7005" i="8"/>
  <c r="C7004" i="8"/>
  <c r="C7003" i="8"/>
  <c r="C7002" i="8"/>
  <c r="C7001" i="8"/>
  <c r="C7000" i="8"/>
  <c r="C6999" i="8"/>
  <c r="C6998" i="8"/>
  <c r="C6997" i="8"/>
  <c r="C6996" i="8"/>
  <c r="C6995" i="8"/>
  <c r="C6994" i="8"/>
  <c r="C6993" i="8"/>
  <c r="C6992" i="8"/>
  <c r="C6991" i="8"/>
  <c r="C6990" i="8"/>
  <c r="C6989" i="8"/>
  <c r="C6988" i="8"/>
  <c r="C6987" i="8"/>
  <c r="C6986" i="8"/>
  <c r="C6985" i="8"/>
  <c r="C6984" i="8"/>
  <c r="C6983" i="8"/>
  <c r="C6982" i="8"/>
  <c r="C6981" i="8"/>
  <c r="C6980" i="8"/>
  <c r="C6979" i="8"/>
  <c r="C6978" i="8"/>
  <c r="C6977" i="8"/>
  <c r="C6976" i="8"/>
  <c r="C6975" i="8"/>
  <c r="C6974" i="8"/>
  <c r="C6973" i="8"/>
  <c r="C6972" i="8"/>
  <c r="C6971" i="8"/>
  <c r="C6970" i="8"/>
  <c r="C6969" i="8"/>
  <c r="C6968" i="8"/>
  <c r="C6967" i="8"/>
  <c r="C6966" i="8"/>
  <c r="C6965" i="8"/>
  <c r="C6964" i="8"/>
  <c r="C6963" i="8"/>
  <c r="C6962" i="8"/>
  <c r="C6961" i="8"/>
  <c r="C6960" i="8"/>
  <c r="C6959" i="8"/>
  <c r="C6958" i="8"/>
  <c r="C6957" i="8"/>
  <c r="C6956" i="8"/>
  <c r="C6955" i="8"/>
  <c r="C6954" i="8"/>
  <c r="C6953" i="8"/>
  <c r="C6952" i="8"/>
  <c r="C6951" i="8"/>
  <c r="C6950" i="8"/>
  <c r="C6949" i="8"/>
  <c r="C6948" i="8"/>
  <c r="C6947" i="8"/>
  <c r="C6946" i="8"/>
  <c r="C6945" i="8"/>
  <c r="C6944" i="8"/>
  <c r="C6943" i="8"/>
  <c r="C6942" i="8"/>
  <c r="C6941" i="8"/>
  <c r="C6940" i="8"/>
  <c r="C6939" i="8"/>
  <c r="C6938" i="8"/>
  <c r="C6937" i="8"/>
  <c r="C6936" i="8"/>
  <c r="C6935" i="8"/>
  <c r="C6934" i="8"/>
  <c r="C6933" i="8"/>
  <c r="C6932" i="8"/>
  <c r="C6931" i="8"/>
  <c r="C6930" i="8"/>
  <c r="C6929" i="8"/>
  <c r="C6928" i="8"/>
  <c r="C6927" i="8"/>
  <c r="C6926" i="8"/>
  <c r="C6925" i="8"/>
  <c r="C6924" i="8"/>
  <c r="C6923" i="8"/>
  <c r="C6922" i="8"/>
  <c r="C6921" i="8"/>
  <c r="C6920" i="8"/>
  <c r="C6919" i="8"/>
  <c r="C6918" i="8"/>
  <c r="C6917" i="8"/>
  <c r="C6916" i="8"/>
  <c r="C6915" i="8"/>
  <c r="C6914" i="8"/>
  <c r="C6913" i="8"/>
  <c r="C6912" i="8"/>
  <c r="C6911" i="8"/>
  <c r="C6910" i="8"/>
  <c r="C6909" i="8"/>
  <c r="C6908" i="8"/>
  <c r="C6907" i="8"/>
  <c r="C6906" i="8"/>
  <c r="C6905" i="8"/>
  <c r="C6904" i="8"/>
  <c r="C6903" i="8"/>
  <c r="C6902" i="8"/>
  <c r="C6901" i="8"/>
  <c r="C6900" i="8"/>
  <c r="C6899" i="8"/>
  <c r="C6898" i="8"/>
  <c r="C6897" i="8"/>
  <c r="C6896" i="8"/>
  <c r="C6895" i="8"/>
  <c r="C6894" i="8"/>
  <c r="C6893" i="8"/>
  <c r="C6892" i="8"/>
  <c r="C6891" i="8"/>
  <c r="C6890" i="8"/>
  <c r="C6889" i="8"/>
  <c r="C6888" i="8"/>
  <c r="C6887" i="8"/>
  <c r="C6886" i="8"/>
  <c r="C6885" i="8"/>
  <c r="C6884" i="8"/>
  <c r="C6883" i="8"/>
  <c r="C6882" i="8"/>
  <c r="C6881" i="8"/>
  <c r="C6880" i="8"/>
  <c r="C6879" i="8"/>
  <c r="C6878" i="8"/>
  <c r="C6877" i="8"/>
  <c r="C6876" i="8"/>
  <c r="C6875" i="8"/>
  <c r="C6874" i="8"/>
  <c r="C6873" i="8"/>
  <c r="C6872" i="8"/>
  <c r="C6871" i="8"/>
  <c r="C6870" i="8"/>
  <c r="C6869" i="8"/>
  <c r="C6868" i="8"/>
  <c r="C6867" i="8"/>
  <c r="C6866" i="8"/>
  <c r="C6865" i="8"/>
  <c r="C6864" i="8"/>
  <c r="C6863" i="8"/>
  <c r="C6862" i="8"/>
  <c r="C6861" i="8"/>
  <c r="C6860" i="8"/>
  <c r="C6859" i="8"/>
  <c r="C6858" i="8"/>
  <c r="C6857" i="8"/>
  <c r="C6856" i="8"/>
  <c r="C6855" i="8"/>
  <c r="C6854" i="8"/>
  <c r="C6853" i="8"/>
  <c r="C6852" i="8"/>
  <c r="C6851" i="8"/>
  <c r="C6850" i="8"/>
  <c r="C6849" i="8"/>
  <c r="C6848" i="8"/>
  <c r="C6847" i="8"/>
  <c r="C6846" i="8"/>
  <c r="C6845" i="8"/>
  <c r="C6844" i="8"/>
  <c r="C6843" i="8"/>
  <c r="C6842" i="8"/>
  <c r="C6841" i="8"/>
  <c r="C6840" i="8"/>
  <c r="C6839" i="8"/>
  <c r="C6838" i="8"/>
  <c r="C6837" i="8"/>
  <c r="C6836" i="8"/>
  <c r="C6835" i="8"/>
  <c r="C6834" i="8"/>
  <c r="C6833" i="8"/>
  <c r="C6832" i="8"/>
  <c r="C6831" i="8"/>
  <c r="C6830" i="8"/>
  <c r="C6829" i="8"/>
  <c r="C6828" i="8"/>
  <c r="C6827" i="8"/>
  <c r="C6826" i="8"/>
  <c r="C6825" i="8"/>
  <c r="C6824" i="8"/>
  <c r="C6823" i="8"/>
  <c r="C6822" i="8"/>
  <c r="C6821" i="8"/>
  <c r="C6820" i="8"/>
  <c r="C6819" i="8"/>
  <c r="C6818" i="8"/>
  <c r="C6817" i="8"/>
  <c r="C6816" i="8"/>
  <c r="C6815" i="8"/>
  <c r="C6814" i="8"/>
  <c r="C6813" i="8"/>
  <c r="C6812" i="8"/>
  <c r="C6811" i="8"/>
  <c r="C6810" i="8"/>
  <c r="C6809" i="8"/>
  <c r="C6808" i="8"/>
  <c r="C6807" i="8"/>
  <c r="C6806" i="8"/>
  <c r="C6805" i="8"/>
  <c r="C6804" i="8"/>
  <c r="C6803" i="8"/>
  <c r="C6802" i="8"/>
  <c r="C6801" i="8"/>
  <c r="C6800" i="8"/>
  <c r="C6799" i="8"/>
  <c r="C6798" i="8"/>
  <c r="C6797" i="8"/>
  <c r="C6796" i="8"/>
  <c r="C6795" i="8"/>
  <c r="C6794" i="8"/>
  <c r="C6793" i="8"/>
  <c r="C6792" i="8"/>
  <c r="C6791" i="8"/>
  <c r="C6790" i="8"/>
  <c r="C6789" i="8"/>
  <c r="C6788" i="8"/>
  <c r="C6787" i="8"/>
  <c r="C6786" i="8"/>
  <c r="C6785" i="8"/>
  <c r="C6784" i="8"/>
  <c r="C6783" i="8"/>
  <c r="C6782" i="8"/>
  <c r="C6781" i="8"/>
  <c r="C6780" i="8"/>
  <c r="C6779" i="8"/>
  <c r="C6778" i="8"/>
  <c r="C6777" i="8"/>
  <c r="C6776" i="8"/>
  <c r="C6775" i="8"/>
  <c r="C6774" i="8"/>
  <c r="C6773" i="8"/>
  <c r="C6772" i="8"/>
  <c r="C6771" i="8"/>
  <c r="C6770" i="8"/>
  <c r="C6769" i="8"/>
  <c r="C6768" i="8"/>
  <c r="C6767" i="8"/>
  <c r="C6766" i="8"/>
  <c r="C6765" i="8"/>
  <c r="C6764" i="8"/>
  <c r="C6763" i="8"/>
  <c r="C6762" i="8"/>
  <c r="C6761" i="8"/>
  <c r="C6760" i="8"/>
  <c r="C6759" i="8"/>
  <c r="C6758" i="8"/>
  <c r="C6757" i="8"/>
  <c r="C6756" i="8"/>
  <c r="C6755" i="8"/>
  <c r="C6754" i="8"/>
  <c r="C6753" i="8"/>
  <c r="C6752" i="8"/>
  <c r="C6751" i="8"/>
  <c r="C6750" i="8"/>
  <c r="C6749" i="8"/>
  <c r="C6748" i="8"/>
  <c r="C6747" i="8"/>
  <c r="C6746" i="8"/>
  <c r="C6745" i="8"/>
  <c r="C6744" i="8"/>
  <c r="C6743" i="8"/>
  <c r="C6742" i="8"/>
  <c r="C6741" i="8"/>
  <c r="C6740" i="8"/>
  <c r="C6739" i="8"/>
  <c r="C6738" i="8"/>
  <c r="C6737" i="8"/>
  <c r="C6736" i="8"/>
  <c r="C6735" i="8"/>
  <c r="C6734" i="8"/>
  <c r="C6733" i="8"/>
  <c r="C6732" i="8"/>
  <c r="C6731" i="8"/>
  <c r="C6730" i="8"/>
  <c r="C6729" i="8"/>
  <c r="C6728" i="8"/>
  <c r="C6727" i="8"/>
  <c r="C6726" i="8"/>
  <c r="C6725" i="8"/>
  <c r="C6724" i="8"/>
  <c r="C6723" i="8"/>
  <c r="C6722" i="8"/>
  <c r="C6721" i="8"/>
  <c r="C6720" i="8"/>
  <c r="C6719" i="8"/>
  <c r="C6718" i="8"/>
  <c r="C6717" i="8"/>
  <c r="C6716" i="8"/>
  <c r="C6715" i="8"/>
  <c r="C6714" i="8"/>
  <c r="C6713" i="8"/>
  <c r="C6712" i="8"/>
  <c r="C6711" i="8"/>
  <c r="C6710" i="8"/>
  <c r="C6709" i="8"/>
  <c r="C6708" i="8"/>
  <c r="C6707" i="8"/>
  <c r="C6706" i="8"/>
  <c r="C6705" i="8"/>
  <c r="C6704" i="8"/>
  <c r="C6703" i="8"/>
  <c r="C6702" i="8"/>
  <c r="C6701" i="8"/>
  <c r="C6700" i="8"/>
  <c r="C6699" i="8"/>
  <c r="C6698" i="8"/>
  <c r="C6697" i="8"/>
  <c r="C6696" i="8"/>
  <c r="C6695" i="8"/>
  <c r="C6694" i="8"/>
  <c r="C6693" i="8"/>
  <c r="C6692" i="8"/>
  <c r="C6691" i="8"/>
  <c r="C6690" i="8"/>
  <c r="C6689" i="8"/>
  <c r="C6688" i="8"/>
  <c r="C6687" i="8"/>
  <c r="C6686" i="8"/>
  <c r="C6685" i="8"/>
  <c r="C6684" i="8"/>
  <c r="C6683" i="8"/>
  <c r="C6682" i="8"/>
  <c r="C6681" i="8"/>
  <c r="C6680" i="8"/>
  <c r="C6679" i="8"/>
  <c r="C6678" i="8"/>
  <c r="C6677" i="8"/>
  <c r="C6676" i="8"/>
  <c r="C6675" i="8"/>
  <c r="C6674" i="8"/>
  <c r="C6673" i="8"/>
  <c r="C6672" i="8"/>
  <c r="C6671" i="8"/>
  <c r="C6670" i="8"/>
  <c r="C6669" i="8"/>
  <c r="C6668" i="8"/>
  <c r="C6667" i="8"/>
  <c r="C6666" i="8"/>
  <c r="C6665" i="8"/>
  <c r="C6664" i="8"/>
  <c r="C6663" i="8"/>
  <c r="C6662" i="8"/>
  <c r="C6661" i="8"/>
  <c r="C6660" i="8"/>
  <c r="C6659" i="8"/>
  <c r="C6658" i="8"/>
  <c r="C6657" i="8"/>
  <c r="C6656" i="8"/>
  <c r="C6655" i="8"/>
  <c r="C6654" i="8"/>
  <c r="C6653" i="8"/>
  <c r="C6652" i="8"/>
  <c r="C6651" i="8"/>
  <c r="C6650" i="8"/>
  <c r="C6649" i="8"/>
  <c r="C6648" i="8"/>
  <c r="C6647" i="8"/>
  <c r="C6646" i="8"/>
  <c r="C6645" i="8"/>
  <c r="C6644" i="8"/>
  <c r="C6643" i="8"/>
  <c r="C6642" i="8"/>
  <c r="C6641" i="8"/>
  <c r="C6640" i="8"/>
  <c r="C6639" i="8"/>
  <c r="C6638" i="8"/>
  <c r="C6637" i="8"/>
  <c r="C6636" i="8"/>
  <c r="C6635" i="8"/>
  <c r="C6634" i="8"/>
  <c r="C6633" i="8"/>
  <c r="C6632" i="8"/>
  <c r="C6631" i="8"/>
  <c r="C6630" i="8"/>
  <c r="C6629" i="8"/>
  <c r="C6628" i="8"/>
  <c r="C6627" i="8"/>
  <c r="C6626" i="8"/>
  <c r="C6625" i="8"/>
  <c r="C6624" i="8"/>
  <c r="C6623" i="8"/>
  <c r="C6622" i="8"/>
  <c r="C6621" i="8"/>
  <c r="C6620" i="8"/>
  <c r="C6619" i="8"/>
  <c r="C6618" i="8"/>
  <c r="C6617" i="8"/>
  <c r="C6616" i="8"/>
  <c r="C6615" i="8"/>
  <c r="C6614" i="8"/>
  <c r="C6613" i="8"/>
  <c r="C6612" i="8"/>
  <c r="C6611" i="8"/>
  <c r="C6610" i="8"/>
  <c r="C6609" i="8"/>
  <c r="C6608" i="8"/>
  <c r="C6607" i="8"/>
  <c r="C6606" i="8"/>
  <c r="C6605" i="8"/>
  <c r="C6604" i="8"/>
  <c r="C6603" i="8"/>
  <c r="C6602" i="8"/>
  <c r="C6601" i="8"/>
  <c r="C6600" i="8"/>
  <c r="C6599" i="8"/>
  <c r="C6598" i="8"/>
  <c r="C6597" i="8"/>
  <c r="C6596" i="8"/>
  <c r="C6595" i="8"/>
  <c r="C6594" i="8"/>
  <c r="C6593" i="8"/>
  <c r="C6592" i="8"/>
  <c r="C6591" i="8"/>
  <c r="C6590" i="8"/>
  <c r="C6589" i="8"/>
  <c r="C6588" i="8"/>
  <c r="C6587" i="8"/>
  <c r="C6586" i="8"/>
  <c r="C6585" i="8"/>
  <c r="C6584" i="8"/>
  <c r="C6583" i="8"/>
  <c r="C6582" i="8"/>
  <c r="C6581" i="8"/>
  <c r="C6580" i="8"/>
  <c r="C6579" i="8"/>
  <c r="C6578" i="8"/>
  <c r="C6577" i="8"/>
  <c r="C6576" i="8"/>
  <c r="C6575" i="8"/>
  <c r="C6574" i="8"/>
  <c r="C6573" i="8"/>
  <c r="C6572" i="8"/>
  <c r="C6571" i="8"/>
  <c r="C6570" i="8"/>
  <c r="C6569" i="8"/>
  <c r="C6568" i="8"/>
  <c r="C6567" i="8"/>
  <c r="C6566" i="8"/>
  <c r="C6565" i="8"/>
  <c r="C6564" i="8"/>
  <c r="C6563" i="8"/>
  <c r="C6562" i="8"/>
  <c r="C6561" i="8"/>
  <c r="C6560" i="8"/>
  <c r="C6559" i="8"/>
  <c r="C6558" i="8"/>
  <c r="C6557" i="8"/>
  <c r="C6556" i="8"/>
  <c r="C6555" i="8"/>
  <c r="C6554" i="8"/>
  <c r="C6553" i="8"/>
  <c r="C6552" i="8"/>
  <c r="C6551" i="8"/>
  <c r="C6550" i="8"/>
  <c r="C6549" i="8"/>
  <c r="C6548" i="8"/>
  <c r="C6547" i="8"/>
  <c r="C6546" i="8"/>
  <c r="C6545" i="8"/>
  <c r="C6544" i="8"/>
  <c r="C6543" i="8"/>
  <c r="C6542" i="8"/>
  <c r="C6541" i="8"/>
  <c r="C6540" i="8"/>
  <c r="C6539" i="8"/>
  <c r="C6538" i="8"/>
  <c r="C6537" i="8"/>
  <c r="C6536" i="8"/>
  <c r="C6535" i="8"/>
  <c r="C6534" i="8"/>
  <c r="C6533" i="8"/>
  <c r="C6532" i="8"/>
  <c r="C6531" i="8"/>
  <c r="C6530" i="8"/>
  <c r="C6529" i="8"/>
  <c r="C6528" i="8"/>
  <c r="C6527" i="8"/>
  <c r="C6526" i="8"/>
  <c r="C6525" i="8"/>
  <c r="C6524" i="8"/>
  <c r="C6523" i="8"/>
  <c r="C6522" i="8"/>
  <c r="C6521" i="8"/>
  <c r="C6520" i="8"/>
  <c r="C6519" i="8"/>
  <c r="C6518" i="8"/>
  <c r="C6517" i="8"/>
  <c r="C6516" i="8"/>
  <c r="C6515" i="8"/>
  <c r="C6514" i="8"/>
  <c r="C6513" i="8"/>
  <c r="C6512" i="8"/>
  <c r="C6511" i="8"/>
  <c r="C6510" i="8"/>
  <c r="C6509" i="8"/>
  <c r="C6508" i="8"/>
  <c r="C6507" i="8"/>
  <c r="C6506" i="8"/>
  <c r="C6505" i="8"/>
  <c r="C6504" i="8"/>
  <c r="C6503" i="8"/>
  <c r="C6502" i="8"/>
  <c r="C6501" i="8"/>
  <c r="C6500" i="8"/>
  <c r="C6499" i="8"/>
  <c r="C6498" i="8"/>
  <c r="C6497" i="8"/>
  <c r="C6496" i="8"/>
  <c r="C6495" i="8"/>
  <c r="C6494" i="8"/>
  <c r="C6493" i="8"/>
  <c r="C6492" i="8"/>
  <c r="C6491" i="8"/>
  <c r="C6490" i="8"/>
  <c r="C6489" i="8"/>
  <c r="C6488" i="8"/>
  <c r="C6487" i="8"/>
  <c r="C6486" i="8"/>
  <c r="C6485" i="8"/>
  <c r="C6484" i="8"/>
  <c r="C6483" i="8"/>
  <c r="C6482" i="8"/>
  <c r="C6481" i="8"/>
  <c r="C6480" i="8"/>
  <c r="C6479" i="8"/>
  <c r="C6478" i="8"/>
  <c r="C6477" i="8"/>
  <c r="C6476" i="8"/>
  <c r="C6475" i="8"/>
  <c r="C6474" i="8"/>
  <c r="C6473" i="8"/>
  <c r="C6472" i="8"/>
  <c r="C6471" i="8"/>
  <c r="C6470" i="8"/>
  <c r="C6469" i="8"/>
  <c r="C6468" i="8"/>
  <c r="C6467" i="8"/>
  <c r="C6466" i="8"/>
  <c r="C6465" i="8"/>
  <c r="C6464" i="8"/>
  <c r="C6463" i="8"/>
  <c r="C6462" i="8"/>
  <c r="C6461" i="8"/>
  <c r="C6460" i="8"/>
  <c r="C6459" i="8"/>
  <c r="C6458" i="8"/>
  <c r="C6457" i="8"/>
  <c r="C6456" i="8"/>
  <c r="C6455" i="8"/>
  <c r="C6454" i="8"/>
  <c r="C6453" i="8"/>
  <c r="C6452" i="8"/>
  <c r="C6451" i="8"/>
  <c r="C6450" i="8"/>
  <c r="C6449" i="8"/>
  <c r="C6448" i="8"/>
  <c r="C6447" i="8"/>
  <c r="C6446" i="8"/>
  <c r="C6445" i="8"/>
  <c r="C6444" i="8"/>
  <c r="C6443" i="8"/>
  <c r="C6442" i="8"/>
  <c r="C6441" i="8"/>
  <c r="C6440" i="8"/>
  <c r="C6439" i="8"/>
  <c r="C6438" i="8"/>
  <c r="C6437" i="8"/>
  <c r="C6436" i="8"/>
  <c r="C6435" i="8"/>
  <c r="C6434" i="8"/>
  <c r="C6433" i="8"/>
  <c r="C6432" i="8"/>
  <c r="C6431" i="8"/>
  <c r="C6430" i="8"/>
  <c r="C6429" i="8"/>
  <c r="C6428" i="8"/>
  <c r="C6427" i="8"/>
  <c r="C6426" i="8"/>
  <c r="C6425" i="8"/>
  <c r="C6424" i="8"/>
  <c r="C6423" i="8"/>
  <c r="C6422" i="8"/>
  <c r="C6421" i="8"/>
  <c r="C6420" i="8"/>
  <c r="C6419" i="8"/>
  <c r="C6418" i="8"/>
  <c r="C6417" i="8"/>
  <c r="C6416" i="8"/>
  <c r="C6415" i="8"/>
  <c r="C6414" i="8"/>
  <c r="C6413" i="8"/>
  <c r="C6412" i="8"/>
  <c r="C6411" i="8"/>
  <c r="C6410" i="8"/>
  <c r="C6409" i="8"/>
  <c r="C6408" i="8"/>
  <c r="C6407" i="8"/>
  <c r="C6406" i="8"/>
  <c r="C6405" i="8"/>
  <c r="C6404" i="8"/>
  <c r="C6403" i="8"/>
  <c r="C6402" i="8"/>
  <c r="C6401" i="8"/>
  <c r="C6400" i="8"/>
  <c r="C6399" i="8"/>
  <c r="C6398" i="8"/>
  <c r="C6397" i="8"/>
  <c r="C6396" i="8"/>
  <c r="C6395" i="8"/>
  <c r="C6394" i="8"/>
  <c r="C6393" i="8"/>
  <c r="C6392" i="8"/>
  <c r="C6391" i="8"/>
  <c r="C6390" i="8"/>
  <c r="C6389" i="8"/>
  <c r="C6388" i="8"/>
  <c r="C6387" i="8"/>
  <c r="C6386" i="8"/>
  <c r="C6385" i="8"/>
  <c r="C6384" i="8"/>
  <c r="C6383" i="8"/>
  <c r="C6382" i="8"/>
  <c r="C6381" i="8"/>
  <c r="C6380" i="8"/>
  <c r="C6379" i="8"/>
  <c r="C6378" i="8"/>
  <c r="C6377" i="8"/>
  <c r="C6376" i="8"/>
  <c r="C6375" i="8"/>
  <c r="C6374" i="8"/>
  <c r="C6373" i="8"/>
  <c r="C6372" i="8"/>
  <c r="C6371" i="8"/>
  <c r="C6370" i="8"/>
  <c r="C6369" i="8"/>
  <c r="C6368" i="8"/>
  <c r="C6367" i="8"/>
  <c r="C6366" i="8"/>
  <c r="C6365" i="8"/>
  <c r="C6364" i="8"/>
  <c r="C6363" i="8"/>
  <c r="C6362" i="8"/>
  <c r="C6361" i="8"/>
  <c r="C6360" i="8"/>
  <c r="C6359" i="8"/>
  <c r="C6358" i="8"/>
  <c r="C6357" i="8"/>
  <c r="C6356" i="8"/>
  <c r="C6355" i="8"/>
  <c r="C6354" i="8"/>
  <c r="C6353" i="8"/>
  <c r="C6352" i="8"/>
  <c r="C6351" i="8"/>
  <c r="C6350" i="8"/>
  <c r="C6349" i="8"/>
  <c r="C6348" i="8"/>
  <c r="C6347" i="8"/>
  <c r="C6346" i="8"/>
  <c r="C6345" i="8"/>
  <c r="C6344" i="8"/>
  <c r="C6343" i="8"/>
  <c r="C6342" i="8"/>
  <c r="C6341" i="8"/>
  <c r="C6340" i="8"/>
  <c r="C6339" i="8"/>
  <c r="C6338" i="8"/>
  <c r="C6337" i="8"/>
  <c r="C6336" i="8"/>
  <c r="C6335" i="8"/>
  <c r="C6334" i="8"/>
  <c r="C6333" i="8"/>
  <c r="C6332" i="8"/>
  <c r="C6331" i="8"/>
  <c r="C6330" i="8"/>
  <c r="C6329" i="8"/>
  <c r="C6328" i="8"/>
  <c r="C6327" i="8"/>
  <c r="C6326" i="8"/>
  <c r="C6325" i="8"/>
  <c r="C6324" i="8"/>
  <c r="C6323" i="8"/>
  <c r="C6322" i="8"/>
  <c r="C6321" i="8"/>
  <c r="C6320" i="8"/>
  <c r="C6319" i="8"/>
  <c r="C6318" i="8"/>
  <c r="C6317" i="8"/>
  <c r="C6316" i="8"/>
  <c r="C6315" i="8"/>
  <c r="C6314" i="8"/>
  <c r="C6313" i="8"/>
  <c r="C6312" i="8"/>
  <c r="C6311" i="8"/>
  <c r="C6310" i="8"/>
  <c r="C6309" i="8"/>
  <c r="C6308" i="8"/>
  <c r="C6307" i="8"/>
  <c r="C6306" i="8"/>
  <c r="C6305" i="8"/>
  <c r="C6304" i="8"/>
  <c r="C6303" i="8"/>
  <c r="C6302" i="8"/>
  <c r="C6301" i="8"/>
  <c r="C6300" i="8"/>
  <c r="C6299" i="8"/>
  <c r="C6298" i="8"/>
  <c r="C6297" i="8"/>
  <c r="C6296" i="8"/>
  <c r="C6295" i="8"/>
  <c r="C6294" i="8"/>
  <c r="C6293" i="8"/>
  <c r="C6292" i="8"/>
  <c r="C6291" i="8"/>
  <c r="C6290" i="8"/>
  <c r="C6289" i="8"/>
  <c r="C6288" i="8"/>
  <c r="C6287" i="8"/>
  <c r="C6286" i="8"/>
  <c r="C6285" i="8"/>
  <c r="C6284" i="8"/>
  <c r="C6283" i="8"/>
  <c r="C6282" i="8"/>
  <c r="C6281" i="8"/>
  <c r="C6280" i="8"/>
  <c r="C6279" i="8"/>
  <c r="C6278" i="8"/>
  <c r="C6277" i="8"/>
  <c r="C6276" i="8"/>
  <c r="C6275" i="8"/>
  <c r="C6274" i="8"/>
  <c r="C6273" i="8"/>
  <c r="C6272" i="8"/>
  <c r="C6271" i="8"/>
  <c r="C6270" i="8"/>
  <c r="C6269" i="8"/>
  <c r="C6268" i="8"/>
  <c r="C6267" i="8"/>
  <c r="C6266" i="8"/>
  <c r="C6265" i="8"/>
  <c r="C6264" i="8"/>
  <c r="C6263" i="8"/>
  <c r="C6262" i="8"/>
  <c r="C6261" i="8"/>
  <c r="C6260" i="8"/>
  <c r="C6259" i="8"/>
  <c r="C6258" i="8"/>
  <c r="C6257" i="8"/>
  <c r="C6256" i="8"/>
  <c r="C6255" i="8"/>
  <c r="C6254" i="8"/>
  <c r="C6253" i="8"/>
  <c r="C6252" i="8"/>
  <c r="C6251" i="8"/>
  <c r="C6250" i="8"/>
  <c r="C6249" i="8"/>
  <c r="C6248" i="8"/>
  <c r="C6247" i="8"/>
  <c r="C6246" i="8"/>
  <c r="C6245" i="8"/>
  <c r="C6244" i="8"/>
  <c r="C6243" i="8"/>
  <c r="C6242" i="8"/>
  <c r="C6241" i="8"/>
  <c r="C6240" i="8"/>
  <c r="C6239" i="8"/>
  <c r="C6238" i="8"/>
  <c r="C6237" i="8"/>
  <c r="C6236" i="8"/>
  <c r="C6235" i="8"/>
  <c r="C6234" i="8"/>
  <c r="C6233" i="8"/>
  <c r="C6232" i="8"/>
  <c r="C6231" i="8"/>
  <c r="C6230" i="8"/>
  <c r="C6229" i="8"/>
  <c r="C6228" i="8"/>
  <c r="C6227" i="8"/>
  <c r="C6226" i="8"/>
  <c r="C6225" i="8"/>
  <c r="C6224" i="8"/>
  <c r="C6223" i="8"/>
  <c r="C6222" i="8"/>
  <c r="C6221" i="8"/>
  <c r="C6220" i="8"/>
  <c r="C6219" i="8"/>
  <c r="C6218" i="8"/>
  <c r="C6217" i="8"/>
  <c r="C6216" i="8"/>
  <c r="C6215" i="8"/>
  <c r="C6214" i="8"/>
  <c r="C6213" i="8"/>
  <c r="C6212" i="8"/>
  <c r="C6211" i="8"/>
  <c r="C6210" i="8"/>
  <c r="C6209" i="8"/>
  <c r="C6208" i="8"/>
  <c r="C6207" i="8"/>
  <c r="C6206" i="8"/>
  <c r="C6205" i="8"/>
  <c r="C6204" i="8"/>
  <c r="C6203" i="8"/>
  <c r="C6202" i="8"/>
  <c r="C6201" i="8"/>
  <c r="C6200" i="8"/>
  <c r="C6199" i="8"/>
  <c r="C6198" i="8"/>
  <c r="C6197" i="8"/>
  <c r="C6196" i="8"/>
  <c r="C6195" i="8"/>
  <c r="C6194" i="8"/>
  <c r="C6193" i="8"/>
  <c r="C6192" i="8"/>
  <c r="C6191" i="8"/>
  <c r="C6190" i="8"/>
  <c r="C6189" i="8"/>
  <c r="C6188" i="8"/>
  <c r="C6187" i="8"/>
  <c r="C6186" i="8"/>
  <c r="C6185" i="8"/>
  <c r="C6184" i="8"/>
  <c r="C6183" i="8"/>
  <c r="C6182" i="8"/>
  <c r="C6181" i="8"/>
  <c r="C6180" i="8"/>
  <c r="C6179" i="8"/>
  <c r="C6178" i="8"/>
  <c r="C6177" i="8"/>
  <c r="C6176" i="8"/>
  <c r="C6175" i="8"/>
  <c r="C6174" i="8"/>
  <c r="C6173" i="8"/>
  <c r="C6172" i="8"/>
  <c r="C6171" i="8"/>
  <c r="C6170" i="8"/>
  <c r="C6169" i="8"/>
  <c r="C6168" i="8"/>
  <c r="C6167" i="8"/>
  <c r="C6166" i="8"/>
  <c r="C6165" i="8"/>
  <c r="C6164" i="8"/>
  <c r="C6163" i="8"/>
  <c r="C6162" i="8"/>
  <c r="C6161" i="8"/>
  <c r="C6160" i="8"/>
  <c r="C6159" i="8"/>
  <c r="C6158" i="8"/>
  <c r="C6157" i="8"/>
  <c r="C6156" i="8"/>
  <c r="C6155" i="8"/>
  <c r="C6154" i="8"/>
  <c r="C6153" i="8"/>
  <c r="C6152" i="8"/>
  <c r="C6151" i="8"/>
  <c r="C6150" i="8"/>
  <c r="C6149" i="8"/>
  <c r="C6148" i="8"/>
  <c r="C6147" i="8"/>
  <c r="C6146" i="8"/>
  <c r="C6145" i="8"/>
  <c r="C6144" i="8"/>
  <c r="C6143" i="8"/>
  <c r="C6142" i="8"/>
  <c r="C6141" i="8"/>
  <c r="C6140" i="8"/>
  <c r="C6139" i="8"/>
  <c r="C6138" i="8"/>
  <c r="C6137" i="8"/>
  <c r="C6136" i="8"/>
  <c r="C6135" i="8"/>
  <c r="C6134" i="8"/>
  <c r="C6133" i="8"/>
  <c r="C6132" i="8"/>
  <c r="C6131" i="8"/>
  <c r="C6130" i="8"/>
  <c r="C6129" i="8"/>
  <c r="C6128" i="8"/>
  <c r="C6127" i="8"/>
  <c r="C6126" i="8"/>
  <c r="C6125" i="8"/>
  <c r="C6124" i="8"/>
  <c r="C6123" i="8"/>
  <c r="C6122" i="8"/>
  <c r="C6121" i="8"/>
  <c r="C6120" i="8"/>
  <c r="C6119" i="8"/>
  <c r="C6118" i="8"/>
  <c r="C6117" i="8"/>
  <c r="C6116" i="8"/>
  <c r="C6115" i="8"/>
  <c r="C6114" i="8"/>
  <c r="C6113" i="8"/>
  <c r="C6112" i="8"/>
  <c r="C6111" i="8"/>
  <c r="C6110" i="8"/>
  <c r="C6109" i="8"/>
  <c r="C6108" i="8"/>
  <c r="C6107" i="8"/>
  <c r="C6106" i="8"/>
  <c r="C6105" i="8"/>
  <c r="C6104" i="8"/>
  <c r="C6103" i="8"/>
  <c r="C6102" i="8"/>
  <c r="C6101" i="8"/>
  <c r="C6100" i="8"/>
  <c r="C6099" i="8"/>
  <c r="C6098" i="8"/>
  <c r="C6097" i="8"/>
  <c r="C6096" i="8"/>
  <c r="C6095" i="8"/>
  <c r="C6094" i="8"/>
  <c r="C6093" i="8"/>
  <c r="C6092" i="8"/>
  <c r="C6091" i="8"/>
  <c r="C6090" i="8"/>
  <c r="C6089" i="8"/>
  <c r="C6088" i="8"/>
  <c r="C6087" i="8"/>
  <c r="C6086" i="8"/>
  <c r="C6085" i="8"/>
  <c r="C6084" i="8"/>
  <c r="C6083" i="8"/>
  <c r="C6082" i="8"/>
  <c r="C6081" i="8"/>
  <c r="C6080" i="8"/>
  <c r="C6079" i="8"/>
  <c r="C6078" i="8"/>
  <c r="C6077" i="8"/>
  <c r="C6076" i="8"/>
  <c r="C6075" i="8"/>
  <c r="C6074" i="8"/>
  <c r="C6073" i="8"/>
  <c r="C6072" i="8"/>
  <c r="C6071" i="8"/>
  <c r="C6070" i="8"/>
  <c r="C6069" i="8"/>
  <c r="C6068" i="8"/>
  <c r="C6067" i="8"/>
  <c r="C6066" i="8"/>
  <c r="C6065" i="8"/>
  <c r="C6064" i="8"/>
  <c r="C6063" i="8"/>
  <c r="C6062" i="8"/>
  <c r="C6061" i="8"/>
  <c r="C6060" i="8"/>
  <c r="C6059" i="8"/>
  <c r="C6058" i="8"/>
  <c r="C6057" i="8"/>
  <c r="C6056" i="8"/>
  <c r="C6055" i="8"/>
  <c r="C6054" i="8"/>
  <c r="C6053" i="8"/>
  <c r="C6052" i="8"/>
  <c r="C6051" i="8"/>
  <c r="C6050" i="8"/>
  <c r="C6049" i="8"/>
  <c r="C6048" i="8"/>
  <c r="C6047" i="8"/>
  <c r="C6046" i="8"/>
  <c r="C6045" i="8"/>
  <c r="C6044" i="8"/>
  <c r="C6043" i="8"/>
  <c r="C6042" i="8"/>
  <c r="C6041" i="8"/>
  <c r="C6040" i="8"/>
  <c r="C6039" i="8"/>
  <c r="C6038" i="8"/>
  <c r="C6037" i="8"/>
  <c r="C6036" i="8"/>
  <c r="C6035" i="8"/>
  <c r="C6034" i="8"/>
  <c r="C6033" i="8"/>
  <c r="C6032" i="8"/>
  <c r="C6031" i="8"/>
  <c r="C6030" i="8"/>
  <c r="C6029" i="8"/>
  <c r="C6028" i="8"/>
  <c r="C6027" i="8"/>
  <c r="C6026" i="8"/>
  <c r="C6025" i="8"/>
  <c r="C6024" i="8"/>
  <c r="C6023" i="8"/>
  <c r="C6022" i="8"/>
  <c r="C6021" i="8"/>
  <c r="C6020" i="8"/>
  <c r="C6019" i="8"/>
  <c r="C6018" i="8"/>
  <c r="C6017" i="8"/>
  <c r="C6016" i="8"/>
  <c r="C6015" i="8"/>
  <c r="C6014" i="8"/>
  <c r="C6013" i="8"/>
  <c r="C6012" i="8"/>
  <c r="C6011" i="8"/>
  <c r="C6010" i="8"/>
  <c r="C6009" i="8"/>
  <c r="C6008" i="8"/>
  <c r="C6007" i="8"/>
  <c r="C6006" i="8"/>
  <c r="C6005" i="8"/>
  <c r="C6004" i="8"/>
  <c r="C6003" i="8"/>
  <c r="C6002" i="8"/>
  <c r="C6001" i="8"/>
  <c r="C6000" i="8"/>
  <c r="C5999" i="8"/>
  <c r="C5998" i="8"/>
  <c r="C5997" i="8"/>
  <c r="C5996" i="8"/>
  <c r="C5995" i="8"/>
  <c r="C5994" i="8"/>
  <c r="C5993" i="8"/>
  <c r="C5992" i="8"/>
  <c r="C5991" i="8"/>
  <c r="C5990" i="8"/>
  <c r="C5989" i="8"/>
  <c r="C5988" i="8"/>
  <c r="C5987" i="8"/>
  <c r="C5986" i="8"/>
  <c r="C5985" i="8"/>
  <c r="C5984" i="8"/>
  <c r="C5983" i="8"/>
  <c r="C5982" i="8"/>
  <c r="C5981" i="8"/>
  <c r="C5980" i="8"/>
  <c r="C5979" i="8"/>
  <c r="C5978" i="8"/>
  <c r="C5977" i="8"/>
  <c r="C5976" i="8"/>
  <c r="C5975" i="8"/>
  <c r="C5974" i="8"/>
  <c r="C5973" i="8"/>
  <c r="C5972" i="8"/>
  <c r="C5971" i="8"/>
  <c r="C5970" i="8"/>
  <c r="C5969" i="8"/>
  <c r="C5968" i="8"/>
  <c r="C5967" i="8"/>
  <c r="C5966" i="8"/>
  <c r="C5965" i="8"/>
  <c r="C5964" i="8"/>
  <c r="C5963" i="8"/>
  <c r="C5962" i="8"/>
  <c r="C5961" i="8"/>
  <c r="C5960" i="8"/>
  <c r="C5959" i="8"/>
  <c r="C5958" i="8"/>
  <c r="C5957" i="8"/>
  <c r="C5956" i="8"/>
  <c r="C5955" i="8"/>
  <c r="C5954" i="8"/>
  <c r="C5953" i="8"/>
  <c r="C5952" i="8"/>
  <c r="C5951" i="8"/>
  <c r="C5950" i="8"/>
  <c r="C5949" i="8"/>
  <c r="C5948" i="8"/>
  <c r="C5947" i="8"/>
  <c r="C5946" i="8"/>
  <c r="C5945" i="8"/>
  <c r="C5944" i="8"/>
  <c r="C5943" i="8"/>
  <c r="C5942" i="8"/>
  <c r="C5941" i="8"/>
  <c r="C5940" i="8"/>
  <c r="C5939" i="8"/>
  <c r="C5938" i="8"/>
  <c r="C5937" i="8"/>
  <c r="C5936" i="8"/>
  <c r="C5935" i="8"/>
  <c r="C5934" i="8"/>
  <c r="C5933" i="8"/>
  <c r="C5932" i="8"/>
  <c r="C5931" i="8"/>
  <c r="C5930" i="8"/>
  <c r="C5929" i="8"/>
  <c r="C5928" i="8"/>
  <c r="C5927" i="8"/>
  <c r="C5926" i="8"/>
  <c r="C5925" i="8"/>
  <c r="C5924" i="8"/>
  <c r="C5923" i="8"/>
  <c r="C5922" i="8"/>
  <c r="C5921" i="8"/>
  <c r="C5920" i="8"/>
  <c r="C5919" i="8"/>
  <c r="C5918" i="8"/>
  <c r="C5917" i="8"/>
  <c r="C5916" i="8"/>
  <c r="C5915" i="8"/>
  <c r="C5914" i="8"/>
  <c r="C5913" i="8"/>
  <c r="C5912" i="8"/>
  <c r="C5911" i="8"/>
  <c r="C5910" i="8"/>
  <c r="C5909" i="8"/>
  <c r="C5908" i="8"/>
  <c r="C5907" i="8"/>
  <c r="C5906" i="8"/>
  <c r="C5905" i="8"/>
  <c r="C5904" i="8"/>
  <c r="C5903" i="8"/>
  <c r="C5902" i="8"/>
  <c r="C5901" i="8"/>
  <c r="C5900" i="8"/>
  <c r="C5899" i="8"/>
  <c r="C5898" i="8"/>
  <c r="C5897" i="8"/>
  <c r="C5896" i="8"/>
  <c r="C5895" i="8"/>
  <c r="C5894" i="8"/>
  <c r="C5893" i="8"/>
  <c r="C5892" i="8"/>
  <c r="C5891" i="8"/>
  <c r="C5890" i="8"/>
  <c r="C5889" i="8"/>
  <c r="C5888" i="8"/>
  <c r="C5887" i="8"/>
  <c r="C5886" i="8"/>
  <c r="C5885" i="8"/>
  <c r="C5884" i="8"/>
  <c r="C5883" i="8"/>
  <c r="C5882" i="8"/>
  <c r="C5881" i="8"/>
  <c r="C5880" i="8"/>
  <c r="C5879" i="8"/>
  <c r="C5878" i="8"/>
  <c r="C5877" i="8"/>
  <c r="C5876" i="8"/>
  <c r="C5875" i="8"/>
  <c r="C5874" i="8"/>
  <c r="C5873" i="8"/>
  <c r="C5872" i="8"/>
  <c r="C5871" i="8"/>
  <c r="C5870" i="8"/>
  <c r="C5869" i="8"/>
  <c r="C5868" i="8"/>
  <c r="C5867" i="8"/>
  <c r="C5866" i="8"/>
  <c r="C5865" i="8"/>
  <c r="C5864" i="8"/>
  <c r="C5863" i="8"/>
  <c r="C5862" i="8"/>
  <c r="C5861" i="8"/>
  <c r="C5860" i="8"/>
  <c r="C5859" i="8"/>
  <c r="C5858" i="8"/>
  <c r="C5857" i="8"/>
  <c r="C5856" i="8"/>
  <c r="C5855" i="8"/>
  <c r="C5854" i="8"/>
  <c r="C5853" i="8"/>
  <c r="C5852" i="8"/>
  <c r="C5851" i="8"/>
  <c r="C5850" i="8"/>
  <c r="C5849" i="8"/>
  <c r="C5848" i="8"/>
  <c r="C5847" i="8"/>
  <c r="C5846" i="8"/>
  <c r="C5845" i="8"/>
  <c r="C5844" i="8"/>
  <c r="C5843" i="8"/>
  <c r="C5842" i="8"/>
  <c r="C5841" i="8"/>
  <c r="C5840" i="8"/>
  <c r="C5839" i="8"/>
  <c r="C5838" i="8"/>
  <c r="C5837" i="8"/>
  <c r="C5836" i="8"/>
  <c r="C5835" i="8"/>
  <c r="C5834" i="8"/>
  <c r="C5833" i="8"/>
  <c r="C5832" i="8"/>
  <c r="C5831" i="8"/>
  <c r="C5830" i="8"/>
  <c r="C5829" i="8"/>
  <c r="C5828" i="8"/>
  <c r="C5827" i="8"/>
  <c r="C5826" i="8"/>
  <c r="C5825" i="8"/>
  <c r="C5824" i="8"/>
  <c r="C5823" i="8"/>
  <c r="C5822" i="8"/>
  <c r="C5821" i="8"/>
  <c r="C5820" i="8"/>
  <c r="C5819" i="8"/>
  <c r="C5818" i="8"/>
  <c r="C5817" i="8"/>
  <c r="C5816" i="8"/>
  <c r="C5815" i="8"/>
  <c r="C5814" i="8"/>
  <c r="C5813" i="8"/>
  <c r="C5812" i="8"/>
  <c r="C5811" i="8"/>
  <c r="C5810" i="8"/>
  <c r="C5809" i="8"/>
  <c r="C5808" i="8"/>
  <c r="C5807" i="8"/>
  <c r="C5806" i="8"/>
  <c r="C5805" i="8"/>
  <c r="C5804" i="8"/>
  <c r="C5803" i="8"/>
  <c r="C5802" i="8"/>
  <c r="C5801" i="8"/>
  <c r="C5800" i="8"/>
  <c r="C5799" i="8"/>
  <c r="C5798" i="8"/>
  <c r="C5797" i="8"/>
  <c r="C5796" i="8"/>
  <c r="C5795" i="8"/>
  <c r="C5794" i="8"/>
  <c r="C5793" i="8"/>
  <c r="C5792" i="8"/>
  <c r="C5791" i="8"/>
  <c r="C5790" i="8"/>
  <c r="C5789" i="8"/>
  <c r="C5788" i="8"/>
  <c r="C5787" i="8"/>
  <c r="C5786" i="8"/>
  <c r="C5785" i="8"/>
  <c r="C5784" i="8"/>
  <c r="C5783" i="8"/>
  <c r="C5782" i="8"/>
  <c r="C5781" i="8"/>
  <c r="C5780" i="8"/>
  <c r="C5779" i="8"/>
  <c r="C5778" i="8"/>
  <c r="C5777" i="8"/>
  <c r="C5776" i="8"/>
  <c r="C5775" i="8"/>
  <c r="C5774" i="8"/>
  <c r="C5773" i="8"/>
  <c r="C5772" i="8"/>
  <c r="C5771" i="8"/>
  <c r="C5770" i="8"/>
  <c r="C5769" i="8"/>
  <c r="C5768" i="8"/>
  <c r="C5767" i="8"/>
  <c r="C5766" i="8"/>
  <c r="C5765" i="8"/>
  <c r="C5764" i="8"/>
  <c r="C5763" i="8"/>
  <c r="C5762" i="8"/>
  <c r="C5761" i="8"/>
  <c r="C5760" i="8"/>
  <c r="C5759" i="8"/>
  <c r="C5758" i="8"/>
  <c r="C5757" i="8"/>
  <c r="C5756" i="8"/>
  <c r="C5755" i="8"/>
  <c r="C5754" i="8"/>
  <c r="C5753" i="8"/>
  <c r="C5752" i="8"/>
  <c r="C5751" i="8"/>
  <c r="C5750" i="8"/>
  <c r="C5749" i="8"/>
  <c r="C5748" i="8"/>
  <c r="C5747" i="8"/>
  <c r="C5746" i="8"/>
  <c r="C5745" i="8"/>
  <c r="C5744" i="8"/>
  <c r="C5743" i="8"/>
  <c r="C5742" i="8"/>
  <c r="C5741" i="8"/>
  <c r="C5740" i="8"/>
  <c r="C5739" i="8"/>
  <c r="C5738" i="8"/>
  <c r="C5737" i="8"/>
  <c r="C5736" i="8"/>
  <c r="C5735" i="8"/>
  <c r="C5734" i="8"/>
  <c r="C5733" i="8"/>
  <c r="C5732" i="8"/>
  <c r="C5731" i="8"/>
  <c r="C5730" i="8"/>
  <c r="C5729" i="8"/>
  <c r="C5728" i="8"/>
  <c r="C5727" i="8"/>
  <c r="C5726" i="8"/>
  <c r="C5725" i="8"/>
  <c r="C5724" i="8"/>
  <c r="C5723" i="8"/>
  <c r="C5722" i="8"/>
  <c r="C5721" i="8"/>
  <c r="C5720" i="8"/>
  <c r="C5719" i="8"/>
  <c r="C5718" i="8"/>
  <c r="C5717" i="8"/>
  <c r="C5716" i="8"/>
  <c r="C5715" i="8"/>
  <c r="C5714" i="8"/>
  <c r="C5713" i="8"/>
  <c r="C5712" i="8"/>
  <c r="C5711" i="8"/>
  <c r="C5710" i="8"/>
  <c r="C5709" i="8"/>
  <c r="C5708" i="8"/>
  <c r="C5707" i="8"/>
  <c r="C5706" i="8"/>
  <c r="C5705" i="8"/>
  <c r="C5704" i="8"/>
  <c r="C5703" i="8"/>
  <c r="C5702" i="8"/>
  <c r="C5701" i="8"/>
  <c r="C5700" i="8"/>
  <c r="C5699" i="8"/>
  <c r="C5698" i="8"/>
  <c r="C5697" i="8"/>
  <c r="C5696" i="8"/>
  <c r="C5695" i="8"/>
  <c r="C5694" i="8"/>
  <c r="C5693" i="8"/>
  <c r="C5692" i="8"/>
  <c r="C5691" i="8"/>
  <c r="C5690" i="8"/>
  <c r="C5689" i="8"/>
  <c r="C5688" i="8"/>
  <c r="C5687" i="8"/>
  <c r="C5686" i="8"/>
  <c r="C5685" i="8"/>
  <c r="C5684" i="8"/>
  <c r="C5683" i="8"/>
  <c r="C5682" i="8"/>
  <c r="C5681" i="8"/>
  <c r="C5680" i="8"/>
  <c r="C5679" i="8"/>
  <c r="C5678" i="8"/>
  <c r="C5677" i="8"/>
  <c r="C5676" i="8"/>
  <c r="C5675" i="8"/>
  <c r="C5674" i="8"/>
  <c r="C5673" i="8"/>
  <c r="C5672" i="8"/>
  <c r="C5671" i="8"/>
  <c r="C5670" i="8"/>
  <c r="C5669" i="8"/>
  <c r="C5668" i="8"/>
  <c r="C5667" i="8"/>
  <c r="C5666" i="8"/>
  <c r="C5665" i="8"/>
  <c r="C5664" i="8"/>
  <c r="C5663" i="8"/>
  <c r="C5662" i="8"/>
  <c r="C5661" i="8"/>
  <c r="C5660" i="8"/>
  <c r="C5659" i="8"/>
  <c r="C5658" i="8"/>
  <c r="C5657" i="8"/>
  <c r="C5656" i="8"/>
  <c r="C5655" i="8"/>
  <c r="C5654" i="8"/>
  <c r="C5653" i="8"/>
  <c r="C5652" i="8"/>
  <c r="C5651" i="8"/>
  <c r="C5650" i="8"/>
  <c r="C5649" i="8"/>
  <c r="C5648" i="8"/>
  <c r="C5647" i="8"/>
  <c r="C5646" i="8"/>
  <c r="C5645" i="8"/>
  <c r="C5644" i="8"/>
  <c r="C5643" i="8"/>
  <c r="C5642" i="8"/>
  <c r="C5641" i="8"/>
  <c r="C5640" i="8"/>
  <c r="C5639" i="8"/>
  <c r="C5638" i="8"/>
  <c r="C5637" i="8"/>
  <c r="C5636" i="8"/>
  <c r="C5635" i="8"/>
  <c r="C5634" i="8"/>
  <c r="C5633" i="8"/>
  <c r="C5632" i="8"/>
  <c r="C5631" i="8"/>
  <c r="C5630" i="8"/>
  <c r="C5629" i="8"/>
  <c r="C5628" i="8"/>
  <c r="C5627" i="8"/>
  <c r="C5626" i="8"/>
  <c r="C5625" i="8"/>
  <c r="C5624" i="8"/>
  <c r="C5623" i="8"/>
  <c r="C5622" i="8"/>
  <c r="C5621" i="8"/>
  <c r="C5620" i="8"/>
  <c r="C5619" i="8"/>
  <c r="C5618" i="8"/>
  <c r="C5617" i="8"/>
  <c r="C5616" i="8"/>
  <c r="C5615" i="8"/>
  <c r="C5614" i="8"/>
  <c r="C5613" i="8"/>
  <c r="C5612" i="8"/>
  <c r="C5611" i="8"/>
  <c r="C5610" i="8"/>
  <c r="C5609" i="8"/>
  <c r="C5608" i="8"/>
  <c r="C5607" i="8"/>
  <c r="C5606" i="8"/>
  <c r="C5605" i="8"/>
  <c r="C5604" i="8"/>
  <c r="C5603" i="8"/>
  <c r="C5602" i="8"/>
  <c r="C5601" i="8"/>
  <c r="C5600" i="8"/>
  <c r="C5599" i="8"/>
  <c r="C5598" i="8"/>
  <c r="C5597" i="8"/>
  <c r="C5596" i="8"/>
  <c r="C5595" i="8"/>
  <c r="C5594" i="8"/>
  <c r="C5593" i="8"/>
  <c r="C5592" i="8"/>
  <c r="C5591" i="8"/>
  <c r="C5590" i="8"/>
  <c r="C5589" i="8"/>
  <c r="C5588" i="8"/>
  <c r="C5587" i="8"/>
  <c r="C5586" i="8"/>
  <c r="C5585" i="8"/>
  <c r="C5584" i="8"/>
  <c r="C5583" i="8"/>
  <c r="C5582" i="8"/>
  <c r="C5581" i="8"/>
  <c r="C5580" i="8"/>
  <c r="C5579" i="8"/>
  <c r="C5578" i="8"/>
  <c r="C5577" i="8"/>
  <c r="C5576" i="8"/>
  <c r="C5575" i="8"/>
  <c r="C5574" i="8"/>
  <c r="C5573" i="8"/>
  <c r="C5572" i="8"/>
  <c r="C5571" i="8"/>
  <c r="C5570" i="8"/>
  <c r="C5569" i="8"/>
  <c r="C5568" i="8"/>
  <c r="C5567" i="8"/>
  <c r="C5566" i="8"/>
  <c r="C5565" i="8"/>
  <c r="C5564" i="8"/>
  <c r="C5563" i="8"/>
  <c r="C5562" i="8"/>
  <c r="C5561" i="8"/>
  <c r="C5560" i="8"/>
  <c r="C5559" i="8"/>
  <c r="C5558" i="8"/>
  <c r="C5557" i="8"/>
  <c r="C5556" i="8"/>
  <c r="C5555" i="8"/>
  <c r="C5554" i="8"/>
  <c r="C5553" i="8"/>
  <c r="C5552" i="8"/>
  <c r="C5551" i="8"/>
  <c r="C5550" i="8"/>
  <c r="C5549" i="8"/>
  <c r="C5548" i="8"/>
  <c r="C5547" i="8"/>
  <c r="C5546" i="8"/>
  <c r="C5545" i="8"/>
  <c r="C5544" i="8"/>
  <c r="C5543" i="8"/>
  <c r="C5542" i="8"/>
  <c r="C5541" i="8"/>
  <c r="C5540" i="8"/>
  <c r="C5539" i="8"/>
  <c r="C5538" i="8"/>
  <c r="C5537" i="8"/>
  <c r="C5536" i="8"/>
  <c r="C5535" i="8"/>
  <c r="C5534" i="8"/>
  <c r="C5533" i="8"/>
  <c r="C5532" i="8"/>
  <c r="C5531" i="8"/>
  <c r="C5530" i="8"/>
  <c r="C5529" i="8"/>
  <c r="C5528" i="8"/>
  <c r="C5527" i="8"/>
  <c r="C5526" i="8"/>
  <c r="C5525" i="8"/>
  <c r="C5524" i="8"/>
  <c r="C5523" i="8"/>
  <c r="C5522" i="8"/>
  <c r="C5521" i="8"/>
  <c r="C5520" i="8"/>
  <c r="C5519" i="8"/>
  <c r="C5518" i="8"/>
  <c r="C5517" i="8"/>
  <c r="C5516" i="8"/>
  <c r="C5515" i="8"/>
  <c r="C5514" i="8"/>
  <c r="C5513" i="8"/>
  <c r="C5512" i="8"/>
  <c r="C5511" i="8"/>
  <c r="C5510" i="8"/>
  <c r="C5509" i="8"/>
  <c r="C5508" i="8"/>
  <c r="C5507" i="8"/>
  <c r="C5506" i="8"/>
  <c r="C5505" i="8"/>
  <c r="C5504" i="8"/>
  <c r="C5503" i="8"/>
  <c r="C5502" i="8"/>
  <c r="C5501" i="8"/>
  <c r="C5500" i="8"/>
  <c r="C5499" i="8"/>
  <c r="C5498" i="8"/>
  <c r="C5497" i="8"/>
  <c r="C5496" i="8"/>
  <c r="C5495" i="8"/>
  <c r="C5494" i="8"/>
  <c r="C5493" i="8"/>
  <c r="C5492" i="8"/>
  <c r="C5491" i="8"/>
  <c r="C5490" i="8"/>
  <c r="C5489" i="8"/>
  <c r="C5488" i="8"/>
  <c r="C5487" i="8"/>
  <c r="C5486" i="8"/>
  <c r="C5485" i="8"/>
  <c r="C5484" i="8"/>
  <c r="C5483" i="8"/>
  <c r="C5482" i="8"/>
  <c r="C5481" i="8"/>
  <c r="C5480" i="8"/>
  <c r="C5479" i="8"/>
  <c r="C5478" i="8"/>
  <c r="C5477" i="8"/>
  <c r="C5476" i="8"/>
  <c r="C5475" i="8"/>
  <c r="C5474" i="8"/>
  <c r="C5473" i="8"/>
  <c r="C5472" i="8"/>
  <c r="C5471" i="8"/>
  <c r="C5470" i="8"/>
  <c r="C5469" i="8"/>
  <c r="C5468" i="8"/>
  <c r="C5467" i="8"/>
  <c r="C5466" i="8"/>
  <c r="C5465" i="8"/>
  <c r="C5464" i="8"/>
  <c r="C5463" i="8"/>
  <c r="C5462" i="8"/>
  <c r="C5461" i="8"/>
  <c r="C5460" i="8"/>
  <c r="C5459" i="8"/>
  <c r="C5458" i="8"/>
  <c r="C5457" i="8"/>
  <c r="C5456" i="8"/>
  <c r="C5455" i="8"/>
  <c r="C5454" i="8"/>
  <c r="C5453" i="8"/>
  <c r="C5452" i="8"/>
  <c r="C5451" i="8"/>
  <c r="C5450" i="8"/>
  <c r="C5449" i="8"/>
  <c r="C5448" i="8"/>
  <c r="C5447" i="8"/>
  <c r="C5446" i="8"/>
  <c r="C5445" i="8"/>
  <c r="C5444" i="8"/>
  <c r="C5443" i="8"/>
  <c r="C5442" i="8"/>
  <c r="C5441" i="8"/>
  <c r="C5440" i="8"/>
  <c r="C5439" i="8"/>
  <c r="C5438" i="8"/>
  <c r="C5437" i="8"/>
  <c r="C5436" i="8"/>
  <c r="C5435" i="8"/>
  <c r="C5434" i="8"/>
  <c r="C5433" i="8"/>
  <c r="C5432" i="8"/>
  <c r="C5431" i="8"/>
  <c r="C5430" i="8"/>
  <c r="C5429" i="8"/>
  <c r="C5428" i="8"/>
  <c r="C5427" i="8"/>
  <c r="C5426" i="8"/>
  <c r="C5425" i="8"/>
  <c r="C5424" i="8"/>
  <c r="C5423" i="8"/>
  <c r="C5422" i="8"/>
  <c r="C5421" i="8"/>
  <c r="C5420" i="8"/>
  <c r="C5419" i="8"/>
  <c r="C5418" i="8"/>
  <c r="C5417" i="8"/>
  <c r="C5416" i="8"/>
  <c r="C5415" i="8"/>
  <c r="C5414" i="8"/>
  <c r="C5413" i="8"/>
  <c r="C5412" i="8"/>
  <c r="C5411" i="8"/>
  <c r="C5410" i="8"/>
  <c r="C5409" i="8"/>
  <c r="C5408" i="8"/>
  <c r="C5407" i="8"/>
  <c r="C5406" i="8"/>
  <c r="C5405" i="8"/>
  <c r="C5404" i="8"/>
  <c r="C5403" i="8"/>
  <c r="C5402" i="8"/>
  <c r="C5401" i="8"/>
  <c r="C5400" i="8"/>
  <c r="C5399" i="8"/>
  <c r="C5398" i="8"/>
  <c r="C5397" i="8"/>
  <c r="C5396" i="8"/>
  <c r="C5395" i="8"/>
  <c r="C5394" i="8"/>
  <c r="C5393" i="8"/>
  <c r="C5392" i="8"/>
  <c r="C5391" i="8"/>
  <c r="C5390" i="8"/>
  <c r="C5389" i="8"/>
  <c r="C5388" i="8"/>
  <c r="C5387" i="8"/>
  <c r="C5386" i="8"/>
  <c r="C5385" i="8"/>
  <c r="C5384" i="8"/>
  <c r="C5383" i="8"/>
  <c r="C5382" i="8"/>
  <c r="C5381" i="8"/>
  <c r="C5380" i="8"/>
  <c r="C5379" i="8"/>
  <c r="C5378" i="8"/>
  <c r="C5377" i="8"/>
  <c r="C5376" i="8"/>
  <c r="C5375" i="8"/>
  <c r="C5374" i="8"/>
  <c r="C5373" i="8"/>
  <c r="C5372" i="8"/>
  <c r="C5371" i="8"/>
  <c r="C5370" i="8"/>
  <c r="C5369" i="8"/>
  <c r="C5368" i="8"/>
  <c r="C5367" i="8"/>
  <c r="C5366" i="8"/>
  <c r="C5365" i="8"/>
  <c r="C5364" i="8"/>
  <c r="C5363" i="8"/>
  <c r="C5362" i="8"/>
  <c r="C5361" i="8"/>
  <c r="C5360" i="8"/>
  <c r="C5359" i="8"/>
  <c r="C5358" i="8"/>
  <c r="C5357" i="8"/>
  <c r="C5356" i="8"/>
  <c r="C5355" i="8"/>
  <c r="C5354" i="8"/>
  <c r="C5353" i="8"/>
  <c r="C5352" i="8"/>
  <c r="C5351" i="8"/>
  <c r="C5350" i="8"/>
  <c r="C5349" i="8"/>
  <c r="C5348" i="8"/>
  <c r="C5347" i="8"/>
  <c r="C5346" i="8"/>
  <c r="C5345" i="8"/>
  <c r="C5344" i="8"/>
  <c r="C5343" i="8"/>
  <c r="C5342" i="8"/>
  <c r="C5341" i="8"/>
  <c r="C5340" i="8"/>
  <c r="C5339" i="8"/>
  <c r="C5338" i="8"/>
  <c r="C5337" i="8"/>
  <c r="C5336" i="8"/>
  <c r="C5335" i="8"/>
  <c r="C5334" i="8"/>
  <c r="C5333" i="8"/>
  <c r="C5332" i="8"/>
  <c r="C5331" i="8"/>
  <c r="C5330" i="8"/>
  <c r="C5329" i="8"/>
  <c r="C5328" i="8"/>
  <c r="C5327" i="8"/>
  <c r="C5326" i="8"/>
  <c r="C5325" i="8"/>
  <c r="C5324" i="8"/>
  <c r="C5323" i="8"/>
  <c r="C5322" i="8"/>
  <c r="C5321" i="8"/>
  <c r="C5320" i="8"/>
  <c r="C5319" i="8"/>
  <c r="C5318" i="8"/>
  <c r="C5317" i="8"/>
  <c r="C5316" i="8"/>
  <c r="C5315" i="8"/>
  <c r="C5314" i="8"/>
  <c r="C5313" i="8"/>
  <c r="C5312" i="8"/>
  <c r="C5311" i="8"/>
  <c r="C5310" i="8"/>
  <c r="C5309" i="8"/>
  <c r="C5308" i="8"/>
  <c r="C5307" i="8"/>
  <c r="C5306" i="8"/>
  <c r="C5305" i="8"/>
  <c r="C5304" i="8"/>
  <c r="C5303" i="8"/>
  <c r="C5302" i="8"/>
  <c r="C5301" i="8"/>
  <c r="C5300" i="8"/>
  <c r="C5299" i="8"/>
  <c r="C5298" i="8"/>
  <c r="C5297" i="8"/>
  <c r="C5296" i="8"/>
  <c r="C5295" i="8"/>
  <c r="C5294" i="8"/>
  <c r="C5293" i="8"/>
  <c r="C5292" i="8"/>
  <c r="C5291" i="8"/>
  <c r="C5290" i="8"/>
  <c r="C5289" i="8"/>
  <c r="C5288" i="8"/>
  <c r="C5287" i="8"/>
  <c r="C5286" i="8"/>
  <c r="C5285" i="8"/>
  <c r="C5284" i="8"/>
  <c r="C5283" i="8"/>
  <c r="C5282" i="8"/>
  <c r="C5281" i="8"/>
  <c r="C5280" i="8"/>
  <c r="C5279" i="8"/>
  <c r="C5278" i="8"/>
  <c r="C5277" i="8"/>
  <c r="C5276" i="8"/>
  <c r="C5275" i="8"/>
  <c r="C5274" i="8"/>
  <c r="C5273" i="8"/>
  <c r="C5272" i="8"/>
  <c r="C5271" i="8"/>
  <c r="C5270" i="8"/>
  <c r="C5269" i="8"/>
  <c r="C5268" i="8"/>
  <c r="C5267" i="8"/>
  <c r="C5266" i="8"/>
  <c r="C5265" i="8"/>
  <c r="C5264" i="8"/>
  <c r="C5263" i="8"/>
  <c r="C5262" i="8"/>
  <c r="C5261" i="8"/>
  <c r="C5260" i="8"/>
  <c r="C5259" i="8"/>
  <c r="C5258" i="8"/>
  <c r="C5257" i="8"/>
  <c r="C5256" i="8"/>
  <c r="C5255" i="8"/>
  <c r="C5254" i="8"/>
  <c r="C5253" i="8"/>
  <c r="C5252" i="8"/>
  <c r="C5251" i="8"/>
  <c r="C5250" i="8"/>
  <c r="C5249" i="8"/>
  <c r="C5248" i="8"/>
  <c r="C5247" i="8"/>
  <c r="C5246" i="8"/>
  <c r="C5245" i="8"/>
  <c r="C5244" i="8"/>
  <c r="C5243" i="8"/>
  <c r="C5242" i="8"/>
  <c r="C5241" i="8"/>
  <c r="C5240" i="8"/>
  <c r="C5239" i="8"/>
  <c r="C5238" i="8"/>
  <c r="C5237" i="8"/>
  <c r="C5236" i="8"/>
  <c r="C5235" i="8"/>
  <c r="C5234" i="8"/>
  <c r="C5233" i="8"/>
  <c r="C5232" i="8"/>
  <c r="C5231" i="8"/>
  <c r="C5230" i="8"/>
  <c r="C5229" i="8"/>
  <c r="C5228" i="8"/>
  <c r="C5227" i="8"/>
  <c r="C5226" i="8"/>
  <c r="C5225" i="8"/>
  <c r="C5224" i="8"/>
  <c r="C5223" i="8"/>
  <c r="C5222" i="8"/>
  <c r="C5221" i="8"/>
  <c r="C5220" i="8"/>
  <c r="C5219" i="8"/>
  <c r="C5218" i="8"/>
  <c r="C5217" i="8"/>
  <c r="C5216" i="8"/>
  <c r="C5215" i="8"/>
  <c r="C5214" i="8"/>
  <c r="C5213" i="8"/>
  <c r="C5212" i="8"/>
  <c r="C5211" i="8"/>
  <c r="C5210" i="8"/>
  <c r="C5209" i="8"/>
  <c r="C5208" i="8"/>
  <c r="C5207" i="8"/>
  <c r="C5206" i="8"/>
  <c r="C5205" i="8"/>
  <c r="C5204" i="8"/>
  <c r="C5203" i="8"/>
  <c r="C5202" i="8"/>
  <c r="C5201" i="8"/>
  <c r="C5200" i="8"/>
  <c r="C5199" i="8"/>
  <c r="C5198" i="8"/>
  <c r="C5197" i="8"/>
  <c r="C5196" i="8"/>
  <c r="C5195" i="8"/>
  <c r="C5194" i="8"/>
  <c r="C5193" i="8"/>
  <c r="C5192" i="8"/>
  <c r="C5191" i="8"/>
  <c r="C5190" i="8"/>
  <c r="C5189" i="8"/>
  <c r="C5188" i="8"/>
  <c r="C5187" i="8"/>
  <c r="C5186" i="8"/>
  <c r="C5185" i="8"/>
  <c r="C5184" i="8"/>
  <c r="C5183" i="8"/>
  <c r="C5182" i="8"/>
  <c r="C5181" i="8"/>
  <c r="C5180" i="8"/>
  <c r="C5179" i="8"/>
  <c r="C5178" i="8"/>
  <c r="C5177" i="8"/>
  <c r="C5176" i="8"/>
  <c r="C5175" i="8"/>
  <c r="C5174" i="8"/>
  <c r="C5173" i="8"/>
  <c r="C5172" i="8"/>
  <c r="C5171" i="8"/>
  <c r="C5170" i="8"/>
  <c r="C5169" i="8"/>
  <c r="C5168" i="8"/>
  <c r="C5167" i="8"/>
  <c r="C5166" i="8"/>
  <c r="C5165" i="8"/>
  <c r="C5164" i="8"/>
  <c r="C5163" i="8"/>
  <c r="C5162" i="8"/>
  <c r="C5161" i="8"/>
  <c r="C5160" i="8"/>
  <c r="C5159" i="8"/>
  <c r="C5158" i="8"/>
  <c r="C5157" i="8"/>
  <c r="C5156" i="8"/>
  <c r="C5155" i="8"/>
  <c r="C5154" i="8"/>
  <c r="C5153" i="8"/>
  <c r="C5152" i="8"/>
  <c r="C5151" i="8"/>
  <c r="C5150" i="8"/>
  <c r="C5149" i="8"/>
  <c r="C5148" i="8"/>
  <c r="C5147" i="8"/>
  <c r="C5146" i="8"/>
  <c r="C5145" i="8"/>
  <c r="C5144" i="8"/>
  <c r="C5143" i="8"/>
  <c r="C5142" i="8"/>
  <c r="C5141" i="8"/>
  <c r="C5140" i="8"/>
  <c r="C5139" i="8"/>
  <c r="C5138" i="8"/>
  <c r="C5137" i="8"/>
  <c r="C5136" i="8"/>
  <c r="C5135" i="8"/>
  <c r="C5134" i="8"/>
  <c r="C5133" i="8"/>
  <c r="C5132" i="8"/>
  <c r="C5131" i="8"/>
  <c r="C5130" i="8"/>
  <c r="C5129" i="8"/>
  <c r="C5128" i="8"/>
  <c r="C5127" i="8"/>
  <c r="C5126" i="8"/>
  <c r="C5125" i="8"/>
  <c r="C5124" i="8"/>
  <c r="C5123" i="8"/>
  <c r="C5122" i="8"/>
  <c r="C5121" i="8"/>
  <c r="C5120" i="8"/>
  <c r="C5119" i="8"/>
  <c r="C5118" i="8"/>
  <c r="C5117" i="8"/>
  <c r="C5116" i="8"/>
  <c r="C5115" i="8"/>
  <c r="C5114" i="8"/>
  <c r="C5113" i="8"/>
  <c r="C5112" i="8"/>
  <c r="C5111" i="8"/>
  <c r="C5110" i="8"/>
  <c r="C5109" i="8"/>
  <c r="C5108" i="8"/>
  <c r="C5107" i="8"/>
  <c r="C5106" i="8"/>
  <c r="C5105" i="8"/>
  <c r="C5104" i="8"/>
  <c r="C5103" i="8"/>
  <c r="C5102" i="8"/>
  <c r="C5101" i="8"/>
  <c r="C5100" i="8"/>
  <c r="C5099" i="8"/>
  <c r="C5098" i="8"/>
  <c r="C5097" i="8"/>
  <c r="C5096" i="8"/>
  <c r="C5095" i="8"/>
  <c r="C5094" i="8"/>
  <c r="C5093" i="8"/>
  <c r="C5092" i="8"/>
  <c r="C5091" i="8"/>
  <c r="C5090" i="8"/>
  <c r="C5089" i="8"/>
  <c r="C5088" i="8"/>
  <c r="C5087" i="8"/>
  <c r="C5086" i="8"/>
  <c r="C5085" i="8"/>
  <c r="C5084" i="8"/>
  <c r="C5083" i="8"/>
  <c r="C5082" i="8"/>
  <c r="C5081" i="8"/>
  <c r="C5080" i="8"/>
  <c r="C5079" i="8"/>
  <c r="C5078" i="8"/>
  <c r="C5077" i="8"/>
  <c r="C5076" i="8"/>
  <c r="C5075" i="8"/>
  <c r="C5074" i="8"/>
  <c r="C5073" i="8"/>
  <c r="C5072" i="8"/>
  <c r="C5071" i="8"/>
  <c r="C5070" i="8"/>
  <c r="C5069" i="8"/>
  <c r="C5068" i="8"/>
  <c r="C5067" i="8"/>
  <c r="C5066" i="8"/>
  <c r="C5065" i="8"/>
  <c r="C5064" i="8"/>
  <c r="C5063" i="8"/>
  <c r="C5062" i="8"/>
  <c r="C5061" i="8"/>
  <c r="C5060" i="8"/>
  <c r="C5059" i="8"/>
  <c r="C5058" i="8"/>
  <c r="C5057" i="8"/>
  <c r="C5056" i="8"/>
  <c r="C5055" i="8"/>
  <c r="C5054" i="8"/>
  <c r="C5053" i="8"/>
  <c r="C5052" i="8"/>
  <c r="C5051" i="8"/>
  <c r="C5050" i="8"/>
  <c r="C5049" i="8"/>
  <c r="C5048" i="8"/>
  <c r="C5047" i="8"/>
  <c r="C5046" i="8"/>
  <c r="C5045" i="8"/>
  <c r="C5044" i="8"/>
  <c r="C5043" i="8"/>
  <c r="C5042" i="8"/>
  <c r="C5041" i="8"/>
  <c r="C5040" i="8"/>
  <c r="C5039" i="8"/>
  <c r="C5038" i="8"/>
  <c r="C5037" i="8"/>
  <c r="C5036" i="8"/>
  <c r="C5035" i="8"/>
  <c r="C5034" i="8"/>
  <c r="C5033" i="8"/>
  <c r="C5032" i="8"/>
  <c r="C5031" i="8"/>
  <c r="C5030" i="8"/>
  <c r="C5029" i="8"/>
  <c r="C5028" i="8"/>
  <c r="C5027" i="8"/>
  <c r="C5026" i="8"/>
  <c r="C5025" i="8"/>
  <c r="C5024" i="8"/>
  <c r="C5023" i="8"/>
  <c r="C5022" i="8"/>
  <c r="C5021" i="8"/>
  <c r="C5020" i="8"/>
  <c r="C5019" i="8"/>
  <c r="C5018" i="8"/>
  <c r="C5017" i="8"/>
  <c r="C5016" i="8"/>
  <c r="C5015" i="8"/>
  <c r="C5014" i="8"/>
  <c r="C5013" i="8"/>
  <c r="C5012" i="8"/>
  <c r="C5011" i="8"/>
  <c r="C5010" i="8"/>
  <c r="C5009" i="8"/>
  <c r="C5008" i="8"/>
  <c r="C5007" i="8"/>
  <c r="C5006" i="8"/>
  <c r="C5005" i="8"/>
  <c r="C5004" i="8"/>
  <c r="C5003" i="8"/>
  <c r="C5002" i="8"/>
  <c r="C5001" i="8"/>
  <c r="C5000" i="8"/>
  <c r="C4999" i="8"/>
  <c r="C4998" i="8"/>
  <c r="C4997" i="8"/>
  <c r="C4996" i="8"/>
  <c r="C4995" i="8"/>
  <c r="C4994" i="8"/>
  <c r="C4993" i="8"/>
  <c r="C4992" i="8"/>
  <c r="C4991" i="8"/>
  <c r="C4990" i="8"/>
  <c r="C4989" i="8"/>
  <c r="C4988" i="8"/>
  <c r="C4987" i="8"/>
  <c r="C4986" i="8"/>
  <c r="C4985" i="8"/>
  <c r="C4984" i="8"/>
  <c r="C4983" i="8"/>
  <c r="C4982" i="8"/>
  <c r="C4981" i="8"/>
  <c r="C4980" i="8"/>
  <c r="C4979" i="8"/>
  <c r="C4978" i="8"/>
  <c r="C4977" i="8"/>
  <c r="C4976" i="8"/>
  <c r="C4975" i="8"/>
  <c r="C4974" i="8"/>
  <c r="C4973" i="8"/>
  <c r="C4972" i="8"/>
  <c r="C4971" i="8"/>
  <c r="C4970" i="8"/>
  <c r="C4969" i="8"/>
  <c r="C4968" i="8"/>
  <c r="C4967" i="8"/>
  <c r="C4966" i="8"/>
  <c r="C4965" i="8"/>
  <c r="C4964" i="8"/>
  <c r="C4963" i="8"/>
  <c r="C4962" i="8"/>
  <c r="C4961" i="8"/>
  <c r="C4960" i="8"/>
  <c r="C4959" i="8"/>
  <c r="C4958" i="8"/>
  <c r="C4957" i="8"/>
  <c r="C4956" i="8"/>
  <c r="C4955" i="8"/>
  <c r="C4954" i="8"/>
  <c r="C4953" i="8"/>
  <c r="C4952" i="8"/>
  <c r="C4951" i="8"/>
  <c r="C4950" i="8"/>
  <c r="C4949" i="8"/>
  <c r="C4948" i="8"/>
  <c r="C4947" i="8"/>
  <c r="C4946" i="8"/>
  <c r="C4945" i="8"/>
  <c r="C4944" i="8"/>
  <c r="C4943" i="8"/>
  <c r="C4942" i="8"/>
  <c r="C4941" i="8"/>
  <c r="C4940" i="8"/>
  <c r="C4939" i="8"/>
  <c r="C4938" i="8"/>
  <c r="C4937" i="8"/>
  <c r="C4936" i="8"/>
  <c r="C4935" i="8"/>
  <c r="C4934" i="8"/>
  <c r="C4933" i="8"/>
  <c r="C4932" i="8"/>
  <c r="C4931" i="8"/>
  <c r="C4930" i="8"/>
  <c r="C4929" i="8"/>
  <c r="C4928" i="8"/>
  <c r="C4927" i="8"/>
  <c r="C4926" i="8"/>
  <c r="C4925" i="8"/>
  <c r="C4924" i="8"/>
  <c r="C4923" i="8"/>
  <c r="C4922" i="8"/>
  <c r="C4921" i="8"/>
  <c r="C4920" i="8"/>
  <c r="C4919" i="8"/>
  <c r="C4918" i="8"/>
  <c r="C4917" i="8"/>
  <c r="C4916" i="8"/>
  <c r="C4915" i="8"/>
  <c r="C4914" i="8"/>
  <c r="C4913" i="8"/>
  <c r="C4912" i="8"/>
  <c r="C4911" i="8"/>
  <c r="C4910" i="8"/>
  <c r="C4909" i="8"/>
  <c r="C4908" i="8"/>
  <c r="C4907" i="8"/>
  <c r="C4906" i="8"/>
  <c r="C4905" i="8"/>
  <c r="C4904" i="8"/>
  <c r="C4903" i="8"/>
  <c r="C4902" i="8"/>
  <c r="C4901" i="8"/>
  <c r="C4900" i="8"/>
  <c r="C4899" i="8"/>
  <c r="C4898" i="8"/>
  <c r="C4897" i="8"/>
  <c r="C4896" i="8"/>
  <c r="C4895" i="8"/>
  <c r="C4894" i="8"/>
  <c r="C4893" i="8"/>
  <c r="C4892" i="8"/>
  <c r="C4891" i="8"/>
  <c r="C4890" i="8"/>
  <c r="C4889" i="8"/>
  <c r="C4888" i="8"/>
  <c r="C4887" i="8"/>
  <c r="C4886" i="8"/>
  <c r="C4885" i="8"/>
  <c r="C4884" i="8"/>
  <c r="C4883" i="8"/>
  <c r="C4882" i="8"/>
  <c r="C4881" i="8"/>
  <c r="C4880" i="8"/>
  <c r="C4879" i="8"/>
  <c r="C4878" i="8"/>
  <c r="C4877" i="8"/>
  <c r="C4876" i="8"/>
  <c r="C4875" i="8"/>
  <c r="C4874" i="8"/>
  <c r="C4873" i="8"/>
  <c r="C4872" i="8"/>
  <c r="C4871" i="8"/>
  <c r="C4870" i="8"/>
  <c r="C4869" i="8"/>
  <c r="C4868" i="8"/>
  <c r="C4867" i="8"/>
  <c r="C4866" i="8"/>
  <c r="C4865" i="8"/>
  <c r="C4864" i="8"/>
  <c r="C4863" i="8"/>
  <c r="C4862" i="8"/>
  <c r="C4861" i="8"/>
  <c r="C4860" i="8"/>
  <c r="C4859" i="8"/>
  <c r="C4858" i="8"/>
  <c r="C4857" i="8"/>
  <c r="C4856" i="8"/>
  <c r="C4855" i="8"/>
  <c r="C4854" i="8"/>
  <c r="C4853" i="8"/>
  <c r="C4852" i="8"/>
  <c r="C4851" i="8"/>
  <c r="C4850" i="8"/>
  <c r="C4849" i="8"/>
  <c r="C4848" i="8"/>
  <c r="C4847" i="8"/>
  <c r="C4846" i="8"/>
  <c r="C4845" i="8"/>
  <c r="C4844" i="8"/>
  <c r="C4843" i="8"/>
  <c r="C4842" i="8"/>
  <c r="C4841" i="8"/>
  <c r="C4840" i="8"/>
  <c r="C4839" i="8"/>
  <c r="C4838" i="8"/>
  <c r="C4837" i="8"/>
  <c r="C4836" i="8"/>
  <c r="C4835" i="8"/>
  <c r="C4834" i="8"/>
  <c r="C4833" i="8"/>
  <c r="C4832" i="8"/>
  <c r="C4831" i="8"/>
  <c r="C4830" i="8"/>
  <c r="C4829" i="8"/>
  <c r="C4828" i="8"/>
  <c r="C4827" i="8"/>
  <c r="C4826" i="8"/>
  <c r="C4825" i="8"/>
  <c r="C4824" i="8"/>
  <c r="C4823" i="8"/>
  <c r="C4822" i="8"/>
  <c r="C4821" i="8"/>
  <c r="C4820" i="8"/>
  <c r="C4819" i="8"/>
  <c r="C4818" i="8"/>
  <c r="C4817" i="8"/>
  <c r="C4816" i="8"/>
  <c r="C4815" i="8"/>
  <c r="C4814" i="8"/>
  <c r="C4813" i="8"/>
  <c r="C4812" i="8"/>
  <c r="C4811" i="8"/>
  <c r="C4810" i="8"/>
  <c r="C4809" i="8"/>
  <c r="C4808" i="8"/>
  <c r="C4807" i="8"/>
  <c r="C4806" i="8"/>
  <c r="C4805" i="8"/>
  <c r="C4804" i="8"/>
  <c r="C4803" i="8"/>
  <c r="C4802" i="8"/>
  <c r="C4801" i="8"/>
  <c r="C4800" i="8"/>
  <c r="C4799" i="8"/>
  <c r="C4798" i="8"/>
  <c r="C4797" i="8"/>
  <c r="C4796" i="8"/>
  <c r="C4795" i="8"/>
  <c r="C4794" i="8"/>
  <c r="C4793" i="8"/>
  <c r="C4792" i="8"/>
  <c r="C4791" i="8"/>
  <c r="C4790" i="8"/>
  <c r="C4789" i="8"/>
  <c r="C4788" i="8"/>
  <c r="C4787" i="8"/>
  <c r="C4786" i="8"/>
  <c r="C4785" i="8"/>
  <c r="C4784" i="8"/>
  <c r="C4783" i="8"/>
  <c r="C4782" i="8"/>
  <c r="C4781" i="8"/>
  <c r="C4780" i="8"/>
  <c r="C4779" i="8"/>
  <c r="C4778" i="8"/>
  <c r="C4777" i="8"/>
  <c r="C4776" i="8"/>
  <c r="C4775" i="8"/>
  <c r="C4774" i="8"/>
  <c r="C4773" i="8"/>
  <c r="C4772" i="8"/>
  <c r="C4771" i="8"/>
  <c r="C4770" i="8"/>
  <c r="C4769" i="8"/>
  <c r="C4768" i="8"/>
  <c r="C4767" i="8"/>
  <c r="C4766" i="8"/>
  <c r="C4765" i="8"/>
  <c r="C4764" i="8"/>
  <c r="C4763" i="8"/>
  <c r="C4762" i="8"/>
  <c r="C4761" i="8"/>
  <c r="C4760" i="8"/>
  <c r="C4759" i="8"/>
  <c r="C4758" i="8"/>
  <c r="C4757" i="8"/>
  <c r="C4756" i="8"/>
  <c r="C4755" i="8"/>
  <c r="C4754" i="8"/>
  <c r="C4753" i="8"/>
  <c r="C4752" i="8"/>
  <c r="C4751" i="8"/>
  <c r="C4750" i="8"/>
  <c r="C4749" i="8"/>
  <c r="C4748" i="8"/>
  <c r="C4747" i="8"/>
  <c r="C4746" i="8"/>
  <c r="C4745" i="8"/>
  <c r="C4744" i="8"/>
  <c r="C4743" i="8"/>
  <c r="C4742" i="8"/>
  <c r="C4741" i="8"/>
  <c r="C4740" i="8"/>
  <c r="C4739" i="8"/>
  <c r="C4738" i="8"/>
  <c r="C4737" i="8"/>
  <c r="C4736" i="8"/>
  <c r="C4735" i="8"/>
  <c r="C4734" i="8"/>
  <c r="C4733" i="8"/>
  <c r="C4732" i="8"/>
  <c r="C4731" i="8"/>
  <c r="C4730" i="8"/>
  <c r="C4729" i="8"/>
  <c r="C4728" i="8"/>
  <c r="C4727" i="8"/>
  <c r="C4726" i="8"/>
  <c r="C4725" i="8"/>
  <c r="C4724" i="8"/>
  <c r="C4723" i="8"/>
  <c r="C4722" i="8"/>
  <c r="C4721" i="8"/>
  <c r="C4720" i="8"/>
  <c r="C4719" i="8"/>
  <c r="C4718" i="8"/>
  <c r="C4717" i="8"/>
  <c r="C4716" i="8"/>
  <c r="C4715" i="8"/>
  <c r="C4714" i="8"/>
  <c r="C4713" i="8"/>
  <c r="C4712" i="8"/>
  <c r="C4711" i="8"/>
  <c r="C4710" i="8"/>
  <c r="C4709" i="8"/>
  <c r="C4708" i="8"/>
  <c r="C4707" i="8"/>
  <c r="C4706" i="8"/>
  <c r="C4705" i="8"/>
  <c r="C4704" i="8"/>
  <c r="C4703" i="8"/>
  <c r="C4702" i="8"/>
  <c r="C4701" i="8"/>
  <c r="C4700" i="8"/>
  <c r="C4699" i="8"/>
  <c r="C4698" i="8"/>
  <c r="C4697" i="8"/>
  <c r="C4696" i="8"/>
  <c r="C4695" i="8"/>
  <c r="C4694" i="8"/>
  <c r="C4693" i="8"/>
  <c r="C4692" i="8"/>
  <c r="C4691" i="8"/>
  <c r="C4690" i="8"/>
  <c r="C4689" i="8"/>
  <c r="C4688" i="8"/>
  <c r="C4687" i="8"/>
  <c r="C4686" i="8"/>
  <c r="C4685" i="8"/>
  <c r="C4684" i="8"/>
  <c r="C4683" i="8"/>
  <c r="C4682" i="8"/>
  <c r="C4681" i="8"/>
  <c r="C4680" i="8"/>
  <c r="C4679" i="8"/>
  <c r="C4678" i="8"/>
  <c r="C4677" i="8"/>
  <c r="C4676" i="8"/>
  <c r="C4675" i="8"/>
  <c r="C4674" i="8"/>
  <c r="C4673" i="8"/>
  <c r="C4672" i="8"/>
  <c r="C4671" i="8"/>
  <c r="C4670" i="8"/>
  <c r="C4669" i="8"/>
  <c r="C4668" i="8"/>
  <c r="C4667" i="8"/>
  <c r="C4666" i="8"/>
  <c r="C4665" i="8"/>
  <c r="C4664" i="8"/>
  <c r="C4663" i="8"/>
  <c r="C4662" i="8"/>
  <c r="C4661" i="8"/>
  <c r="C4660" i="8"/>
  <c r="C4659" i="8"/>
  <c r="C4658" i="8"/>
  <c r="C4657" i="8"/>
  <c r="C4656" i="8"/>
  <c r="C4655" i="8"/>
  <c r="C4654" i="8"/>
  <c r="C4653" i="8"/>
  <c r="C4652" i="8"/>
  <c r="C4651" i="8"/>
  <c r="C4650" i="8"/>
  <c r="C4649" i="8"/>
  <c r="C4648" i="8"/>
  <c r="C4647" i="8"/>
  <c r="C4646" i="8"/>
  <c r="C4645" i="8"/>
  <c r="C4644" i="8"/>
  <c r="C4643" i="8"/>
  <c r="C4642" i="8"/>
  <c r="C4641" i="8"/>
  <c r="C4640" i="8"/>
  <c r="C4639" i="8"/>
  <c r="C4638" i="8"/>
  <c r="C4637" i="8"/>
  <c r="C4636" i="8"/>
  <c r="C4635" i="8"/>
  <c r="C4634" i="8"/>
  <c r="C4633" i="8"/>
  <c r="C4632" i="8"/>
  <c r="C4631" i="8"/>
  <c r="C4630" i="8"/>
  <c r="C4629" i="8"/>
  <c r="C4628" i="8"/>
  <c r="C4627" i="8"/>
  <c r="C4626" i="8"/>
  <c r="C4625" i="8"/>
  <c r="C4624" i="8"/>
  <c r="C4623" i="8"/>
  <c r="C4622" i="8"/>
  <c r="C4621" i="8"/>
  <c r="C4620" i="8"/>
  <c r="C4619" i="8"/>
  <c r="C4618" i="8"/>
  <c r="C4617" i="8"/>
  <c r="C4616" i="8"/>
  <c r="C4615" i="8"/>
  <c r="C4614" i="8"/>
  <c r="C4613" i="8"/>
  <c r="C4612" i="8"/>
  <c r="C4611" i="8"/>
  <c r="C4610" i="8"/>
  <c r="C4609" i="8"/>
  <c r="C4608" i="8"/>
  <c r="C4607" i="8"/>
  <c r="C4606" i="8"/>
  <c r="C4605" i="8"/>
  <c r="C4604" i="8"/>
  <c r="C4603" i="8"/>
  <c r="C4602" i="8"/>
  <c r="C4601" i="8"/>
  <c r="C4600" i="8"/>
  <c r="C4599" i="8"/>
  <c r="C4598" i="8"/>
  <c r="C4597" i="8"/>
  <c r="C4596" i="8"/>
  <c r="C4595" i="8"/>
  <c r="C4594" i="8"/>
  <c r="C4593" i="8"/>
  <c r="C4592" i="8"/>
  <c r="C4591" i="8"/>
  <c r="C4590" i="8"/>
  <c r="C4589" i="8"/>
  <c r="C4588" i="8"/>
  <c r="C4587" i="8"/>
  <c r="C4586" i="8"/>
  <c r="C4585" i="8"/>
  <c r="C4584" i="8"/>
  <c r="C4583" i="8"/>
  <c r="C4582" i="8"/>
  <c r="C4581" i="8"/>
  <c r="C4580" i="8"/>
  <c r="C4579" i="8"/>
  <c r="C4578" i="8"/>
  <c r="C4577" i="8"/>
  <c r="C4576" i="8"/>
  <c r="C4575" i="8"/>
  <c r="C4574" i="8"/>
  <c r="C4573" i="8"/>
  <c r="C4572" i="8"/>
  <c r="C4571" i="8"/>
  <c r="C4570" i="8"/>
  <c r="C4569" i="8"/>
  <c r="C4568" i="8"/>
  <c r="C4567" i="8"/>
  <c r="C4566" i="8"/>
  <c r="C4565" i="8"/>
  <c r="C4564" i="8"/>
  <c r="C4563" i="8"/>
  <c r="C4562" i="8"/>
  <c r="C4561" i="8"/>
  <c r="C4560" i="8"/>
  <c r="C4559" i="8"/>
  <c r="C4558" i="8"/>
  <c r="C4557" i="8"/>
  <c r="C4556" i="8"/>
  <c r="C4555" i="8"/>
  <c r="C4554" i="8"/>
  <c r="C4553" i="8"/>
  <c r="C4552" i="8"/>
  <c r="C4551" i="8"/>
  <c r="C4550" i="8"/>
  <c r="C4549" i="8"/>
  <c r="C4548" i="8"/>
  <c r="C4547" i="8"/>
  <c r="C4546" i="8"/>
  <c r="C4545" i="8"/>
  <c r="C4544" i="8"/>
  <c r="C4543" i="8"/>
  <c r="C4542" i="8"/>
  <c r="C4541" i="8"/>
  <c r="C4540" i="8"/>
  <c r="C4539" i="8"/>
  <c r="C4538" i="8"/>
  <c r="C4537" i="8"/>
  <c r="C4536" i="8"/>
  <c r="C4535" i="8"/>
  <c r="C4534" i="8"/>
  <c r="C4533" i="8"/>
  <c r="C4532" i="8"/>
  <c r="C4531" i="8"/>
  <c r="C4530" i="8"/>
  <c r="C4529" i="8"/>
  <c r="C4528" i="8"/>
  <c r="C4527" i="8"/>
  <c r="C4526" i="8"/>
  <c r="C4525" i="8"/>
  <c r="C4524" i="8"/>
  <c r="C4523" i="8"/>
  <c r="C4522" i="8"/>
  <c r="C4521" i="8"/>
  <c r="C4520" i="8"/>
  <c r="C4519" i="8"/>
  <c r="C4518" i="8"/>
  <c r="C4517" i="8"/>
  <c r="C4516" i="8"/>
  <c r="C4515" i="8"/>
  <c r="C4514" i="8"/>
  <c r="C4513" i="8"/>
  <c r="C4512" i="8"/>
  <c r="C4511" i="8"/>
  <c r="C4510" i="8"/>
  <c r="C4509" i="8"/>
  <c r="C4508" i="8"/>
  <c r="C4507" i="8"/>
  <c r="C4506" i="8"/>
  <c r="C4505" i="8"/>
  <c r="C4504" i="8"/>
  <c r="C4503" i="8"/>
  <c r="C4502" i="8"/>
  <c r="C4501" i="8"/>
  <c r="C4500" i="8"/>
  <c r="C4499" i="8"/>
  <c r="C4498" i="8"/>
  <c r="C4497" i="8"/>
  <c r="C4496" i="8"/>
  <c r="C4495" i="8"/>
  <c r="C4494" i="8"/>
  <c r="C4493" i="8"/>
  <c r="C4492" i="8"/>
  <c r="C4491" i="8"/>
  <c r="C4490" i="8"/>
  <c r="C4489" i="8"/>
  <c r="C4488" i="8"/>
  <c r="C4487" i="8"/>
  <c r="C4486" i="8"/>
  <c r="C4485" i="8"/>
  <c r="C4484" i="8"/>
  <c r="C4483" i="8"/>
  <c r="C4482" i="8"/>
  <c r="C4481" i="8"/>
  <c r="C4480" i="8"/>
  <c r="C4479" i="8"/>
  <c r="C4478" i="8"/>
  <c r="C4477" i="8"/>
  <c r="C4476" i="8"/>
  <c r="C4475" i="8"/>
  <c r="C4474" i="8"/>
  <c r="C4473" i="8"/>
  <c r="C4472" i="8"/>
  <c r="C4471" i="8"/>
  <c r="C4470" i="8"/>
  <c r="C4469" i="8"/>
  <c r="C4468" i="8"/>
  <c r="C4467" i="8"/>
  <c r="C4466" i="8"/>
  <c r="C4465" i="8"/>
  <c r="C4464" i="8"/>
  <c r="C4463" i="8"/>
  <c r="C4462" i="8"/>
  <c r="C4461" i="8"/>
  <c r="C4460" i="8"/>
  <c r="C4459" i="8"/>
  <c r="C4458" i="8"/>
  <c r="C4457" i="8"/>
  <c r="C4456" i="8"/>
  <c r="C4455" i="8"/>
  <c r="C4454" i="8"/>
  <c r="C4453" i="8"/>
  <c r="C4452" i="8"/>
  <c r="C4451" i="8"/>
  <c r="C4450" i="8"/>
  <c r="C4449" i="8"/>
  <c r="C4448" i="8"/>
  <c r="C4447" i="8"/>
  <c r="C4446" i="8"/>
  <c r="C4445" i="8"/>
  <c r="C4444" i="8"/>
  <c r="C4443" i="8"/>
  <c r="C4442" i="8"/>
  <c r="C4441" i="8"/>
  <c r="C4440" i="8"/>
  <c r="C4439" i="8"/>
  <c r="C4438" i="8"/>
  <c r="C4437" i="8"/>
  <c r="C4436" i="8"/>
  <c r="C4435" i="8"/>
  <c r="C4434" i="8"/>
  <c r="C4433" i="8"/>
  <c r="C4432" i="8"/>
  <c r="C4431" i="8"/>
  <c r="C4430" i="8"/>
  <c r="C4429" i="8"/>
  <c r="C4428" i="8"/>
  <c r="C4427" i="8"/>
  <c r="C4426" i="8"/>
  <c r="C4425" i="8"/>
  <c r="C4424" i="8"/>
  <c r="C4423" i="8"/>
  <c r="C4422" i="8"/>
  <c r="C4421" i="8"/>
  <c r="C4420" i="8"/>
  <c r="C4419" i="8"/>
  <c r="C4418" i="8"/>
  <c r="C4417" i="8"/>
  <c r="C4416" i="8"/>
  <c r="C4415" i="8"/>
  <c r="C4414" i="8"/>
  <c r="C4413" i="8"/>
  <c r="C4412" i="8"/>
  <c r="C4411" i="8"/>
  <c r="C4410" i="8"/>
  <c r="C4409" i="8"/>
  <c r="C4408" i="8"/>
  <c r="C4407" i="8"/>
  <c r="C4406" i="8"/>
  <c r="C4405" i="8"/>
  <c r="C4404" i="8"/>
  <c r="C4403" i="8"/>
  <c r="C4402" i="8"/>
  <c r="C4401" i="8"/>
  <c r="C4400" i="8"/>
  <c r="C4399" i="8"/>
  <c r="C4398" i="8"/>
  <c r="C4397" i="8"/>
  <c r="C4396" i="8"/>
  <c r="C4395" i="8"/>
  <c r="C4394" i="8"/>
  <c r="C4393" i="8"/>
  <c r="C4392" i="8"/>
  <c r="C4391" i="8"/>
  <c r="C4390" i="8"/>
  <c r="C4389" i="8"/>
  <c r="C4388" i="8"/>
  <c r="C4387" i="8"/>
  <c r="C4386" i="8"/>
  <c r="C4385" i="8"/>
  <c r="C4384" i="8"/>
  <c r="C4383" i="8"/>
  <c r="C4382" i="8"/>
  <c r="C4381" i="8"/>
  <c r="C4380" i="8"/>
  <c r="C4379" i="8"/>
  <c r="C4378" i="8"/>
  <c r="C4377" i="8"/>
  <c r="C4376" i="8"/>
  <c r="C4375" i="8"/>
  <c r="C4374" i="8"/>
  <c r="C4373" i="8"/>
  <c r="C4372" i="8"/>
  <c r="C4371" i="8"/>
  <c r="C4370" i="8"/>
  <c r="C4369" i="8"/>
  <c r="C4368" i="8"/>
  <c r="C4367" i="8"/>
  <c r="C4366" i="8"/>
  <c r="C4365" i="8"/>
  <c r="C4364" i="8"/>
  <c r="C4363" i="8"/>
  <c r="C4362" i="8"/>
  <c r="C4361" i="8"/>
  <c r="C4360" i="8"/>
  <c r="C4359" i="8"/>
  <c r="C4358" i="8"/>
  <c r="C4357" i="8"/>
  <c r="C4356" i="8"/>
  <c r="C4355" i="8"/>
  <c r="C4354" i="8"/>
  <c r="C4353" i="8"/>
  <c r="C4352" i="8"/>
  <c r="C4351" i="8"/>
  <c r="C4350" i="8"/>
  <c r="C4349" i="8"/>
  <c r="C4348" i="8"/>
  <c r="C4347" i="8"/>
  <c r="C4346" i="8"/>
  <c r="C4345" i="8"/>
  <c r="C4344" i="8"/>
  <c r="C4343" i="8"/>
  <c r="C4342" i="8"/>
  <c r="C4341" i="8"/>
  <c r="C4340" i="8"/>
  <c r="C4339" i="8"/>
  <c r="C4338" i="8"/>
  <c r="C4337" i="8"/>
  <c r="C4336" i="8"/>
  <c r="C4335" i="8"/>
  <c r="C4334" i="8"/>
  <c r="C4333" i="8"/>
  <c r="C4332" i="8"/>
  <c r="C4331" i="8"/>
  <c r="C4330" i="8"/>
  <c r="C4329" i="8"/>
  <c r="C4328" i="8"/>
  <c r="C4327" i="8"/>
  <c r="C4326" i="8"/>
  <c r="C4325" i="8"/>
  <c r="C4324" i="8"/>
  <c r="C4323" i="8"/>
  <c r="C4322" i="8"/>
  <c r="C4321" i="8"/>
  <c r="C4320" i="8"/>
  <c r="C4319" i="8"/>
  <c r="C4318" i="8"/>
  <c r="C4317" i="8"/>
  <c r="C4316" i="8"/>
  <c r="C4315" i="8"/>
  <c r="C4314" i="8"/>
  <c r="C4313" i="8"/>
  <c r="C4312" i="8"/>
  <c r="C4311" i="8"/>
  <c r="C4310" i="8"/>
  <c r="C4309" i="8"/>
  <c r="C4308" i="8"/>
  <c r="C4307" i="8"/>
  <c r="C4306" i="8"/>
  <c r="C4305" i="8"/>
  <c r="C4304" i="8"/>
  <c r="C4303" i="8"/>
  <c r="C4302" i="8"/>
  <c r="C4301" i="8"/>
  <c r="C4300" i="8"/>
  <c r="C4299" i="8"/>
  <c r="C4298" i="8"/>
  <c r="C4297" i="8"/>
  <c r="C4296" i="8"/>
  <c r="C4295" i="8"/>
  <c r="C4294" i="8"/>
  <c r="C4293" i="8"/>
  <c r="C4292" i="8"/>
  <c r="C4291" i="8"/>
  <c r="C4290" i="8"/>
  <c r="C4289" i="8"/>
  <c r="C4288" i="8"/>
  <c r="C4287" i="8"/>
  <c r="C4286" i="8"/>
  <c r="C4285" i="8"/>
  <c r="C4284" i="8"/>
  <c r="C4283" i="8"/>
  <c r="C4282" i="8"/>
  <c r="C4281" i="8"/>
  <c r="C4280" i="8"/>
  <c r="C4279" i="8"/>
  <c r="C4278" i="8"/>
  <c r="C4277" i="8"/>
  <c r="C4276" i="8"/>
  <c r="C4275" i="8"/>
  <c r="C4274" i="8"/>
  <c r="C4273" i="8"/>
  <c r="C4272" i="8"/>
  <c r="C4271" i="8"/>
  <c r="C4270" i="8"/>
  <c r="C4269" i="8"/>
  <c r="C4268" i="8"/>
  <c r="C4267" i="8"/>
  <c r="C4266" i="8"/>
  <c r="C4265" i="8"/>
  <c r="C4264" i="8"/>
  <c r="C4263" i="8"/>
  <c r="C4262" i="8"/>
  <c r="C4261" i="8"/>
  <c r="C4260" i="8"/>
  <c r="C4259" i="8"/>
  <c r="C4258" i="8"/>
  <c r="C4257" i="8"/>
  <c r="C4256" i="8"/>
  <c r="C4255" i="8"/>
  <c r="C4254" i="8"/>
  <c r="C4253" i="8"/>
  <c r="C4252" i="8"/>
  <c r="C4251" i="8"/>
  <c r="C4250" i="8"/>
  <c r="C4249" i="8"/>
  <c r="C4248" i="8"/>
  <c r="C4247" i="8"/>
  <c r="C4246" i="8"/>
  <c r="C4245" i="8"/>
  <c r="C4244" i="8"/>
  <c r="C4243" i="8"/>
  <c r="C4242" i="8"/>
  <c r="C4241" i="8"/>
  <c r="C4240" i="8"/>
  <c r="C4239" i="8"/>
  <c r="C4238" i="8"/>
  <c r="C4237" i="8"/>
  <c r="C4236" i="8"/>
  <c r="C4235" i="8"/>
  <c r="C4234" i="8"/>
  <c r="C4233" i="8"/>
  <c r="C4232" i="8"/>
  <c r="C4231" i="8"/>
  <c r="C4230" i="8"/>
  <c r="C4229" i="8"/>
  <c r="C4228" i="8"/>
  <c r="C4227" i="8"/>
  <c r="C4226" i="8"/>
  <c r="C4225" i="8"/>
  <c r="C4224" i="8"/>
  <c r="C4223" i="8"/>
  <c r="C4222" i="8"/>
  <c r="C4221" i="8"/>
  <c r="C4220" i="8"/>
  <c r="C4219" i="8"/>
  <c r="C4218" i="8"/>
  <c r="C4217" i="8"/>
  <c r="C4216" i="8"/>
  <c r="C4215" i="8"/>
  <c r="C4214" i="8"/>
  <c r="C4213" i="8"/>
  <c r="C4212" i="8"/>
  <c r="C4211" i="8"/>
  <c r="C4210" i="8"/>
  <c r="C4209" i="8"/>
  <c r="C4208" i="8"/>
  <c r="C4207" i="8"/>
  <c r="C4206" i="8"/>
  <c r="C4205" i="8"/>
  <c r="C4204" i="8"/>
  <c r="C4203" i="8"/>
  <c r="C4202" i="8"/>
  <c r="C4201" i="8"/>
  <c r="C4200" i="8"/>
  <c r="C4199" i="8"/>
  <c r="C4198" i="8"/>
  <c r="C4197" i="8"/>
  <c r="C4196" i="8"/>
  <c r="C4195" i="8"/>
  <c r="C4194" i="8"/>
  <c r="C4193" i="8"/>
  <c r="C4192" i="8"/>
  <c r="C4191" i="8"/>
  <c r="C4190" i="8"/>
  <c r="C4189" i="8"/>
  <c r="C4188" i="8"/>
  <c r="C4187" i="8"/>
  <c r="C4186" i="8"/>
  <c r="C4185" i="8"/>
  <c r="C4184" i="8"/>
  <c r="C4183" i="8"/>
  <c r="C4182" i="8"/>
  <c r="C4181" i="8"/>
  <c r="C4180" i="8"/>
  <c r="C4179" i="8"/>
  <c r="C4178" i="8"/>
  <c r="C4177" i="8"/>
  <c r="C4176" i="8"/>
  <c r="C4175" i="8"/>
  <c r="C4174" i="8"/>
  <c r="C4173" i="8"/>
  <c r="C4172" i="8"/>
  <c r="C4171" i="8"/>
  <c r="C4170" i="8"/>
  <c r="C4169" i="8"/>
  <c r="C4168" i="8"/>
  <c r="C4167" i="8"/>
  <c r="C4166" i="8"/>
  <c r="C4165" i="8"/>
  <c r="C4164" i="8"/>
  <c r="C4163" i="8"/>
  <c r="C4162" i="8"/>
  <c r="C4161" i="8"/>
  <c r="C4160" i="8"/>
  <c r="C4159" i="8"/>
  <c r="C4158" i="8"/>
  <c r="C4157" i="8"/>
  <c r="C4156" i="8"/>
  <c r="C4155" i="8"/>
  <c r="C4154" i="8"/>
  <c r="C4153" i="8"/>
  <c r="C4152" i="8"/>
  <c r="C4151" i="8"/>
  <c r="C4150" i="8"/>
  <c r="C4149" i="8"/>
  <c r="C4148" i="8"/>
  <c r="C4147" i="8"/>
  <c r="C4146" i="8"/>
  <c r="C4145" i="8"/>
  <c r="C4144" i="8"/>
  <c r="C4143" i="8"/>
  <c r="C4142" i="8"/>
  <c r="C4141" i="8"/>
  <c r="C4140" i="8"/>
  <c r="C4139" i="8"/>
  <c r="C4138" i="8"/>
  <c r="C4137" i="8"/>
  <c r="C4136" i="8"/>
  <c r="C4135" i="8"/>
  <c r="C4134" i="8"/>
  <c r="C4133" i="8"/>
  <c r="C4132" i="8"/>
  <c r="C4131" i="8"/>
  <c r="C4130" i="8"/>
  <c r="C4129" i="8"/>
  <c r="C4128" i="8"/>
  <c r="C4127" i="8"/>
  <c r="C4126" i="8"/>
  <c r="C4125" i="8"/>
  <c r="C4124" i="8"/>
  <c r="C4123" i="8"/>
  <c r="C4122" i="8"/>
  <c r="C4121" i="8"/>
  <c r="C4120" i="8"/>
  <c r="C4119" i="8"/>
  <c r="C4118" i="8"/>
  <c r="C4117" i="8"/>
  <c r="C4116" i="8"/>
  <c r="C4115" i="8"/>
  <c r="C4114" i="8"/>
  <c r="C4113" i="8"/>
  <c r="C4112" i="8"/>
  <c r="C4111" i="8"/>
  <c r="C4110" i="8"/>
  <c r="C4109" i="8"/>
  <c r="C4108" i="8"/>
  <c r="C4107" i="8"/>
  <c r="C4106" i="8"/>
  <c r="C4105" i="8"/>
  <c r="C4104" i="8"/>
  <c r="C4103" i="8"/>
  <c r="C4102" i="8"/>
  <c r="C4101" i="8"/>
  <c r="C4100" i="8"/>
  <c r="C4099" i="8"/>
  <c r="C4098" i="8"/>
  <c r="C4097" i="8"/>
  <c r="C4096" i="8"/>
  <c r="C4095" i="8"/>
  <c r="C4094" i="8"/>
  <c r="C4093" i="8"/>
  <c r="C4092" i="8"/>
  <c r="C4091" i="8"/>
  <c r="C4090" i="8"/>
  <c r="C4089" i="8"/>
  <c r="C4088" i="8"/>
  <c r="C4087" i="8"/>
  <c r="C4086" i="8"/>
  <c r="C4085" i="8"/>
  <c r="C4084" i="8"/>
  <c r="C4083" i="8"/>
  <c r="C4082" i="8"/>
  <c r="C4081" i="8"/>
  <c r="C4080" i="8"/>
  <c r="C4079" i="8"/>
  <c r="C4078" i="8"/>
  <c r="C4077" i="8"/>
  <c r="C4076" i="8"/>
  <c r="C4075" i="8"/>
  <c r="C4074" i="8"/>
  <c r="C4073" i="8"/>
  <c r="C4072" i="8"/>
  <c r="C4071" i="8"/>
  <c r="C4070" i="8"/>
  <c r="C4069" i="8"/>
  <c r="C4068" i="8"/>
  <c r="C4067" i="8"/>
  <c r="C4066" i="8"/>
  <c r="C4065" i="8"/>
  <c r="C4064" i="8"/>
  <c r="C4063" i="8"/>
  <c r="C4062" i="8"/>
  <c r="C4061" i="8"/>
  <c r="C4060" i="8"/>
  <c r="C4059" i="8"/>
  <c r="C4058" i="8"/>
  <c r="C4057" i="8"/>
  <c r="C4056" i="8"/>
  <c r="C4055" i="8"/>
  <c r="C4054" i="8"/>
  <c r="C4053" i="8"/>
  <c r="C4052" i="8"/>
  <c r="C4051" i="8"/>
  <c r="C4050" i="8"/>
  <c r="C4049" i="8"/>
  <c r="C4048" i="8"/>
  <c r="C4047" i="8"/>
  <c r="C4046" i="8"/>
  <c r="C4045" i="8"/>
  <c r="C4044" i="8"/>
  <c r="C4043" i="8"/>
  <c r="C4042" i="8"/>
  <c r="C4041" i="8"/>
  <c r="C4040" i="8"/>
  <c r="C4039" i="8"/>
  <c r="C4038" i="8"/>
  <c r="C4037" i="8"/>
  <c r="C4036" i="8"/>
  <c r="C4035" i="8"/>
  <c r="C4034" i="8"/>
  <c r="C4033" i="8"/>
  <c r="C4032" i="8"/>
  <c r="C4031" i="8"/>
  <c r="C4030" i="8"/>
  <c r="C4029" i="8"/>
  <c r="C4028" i="8"/>
  <c r="C4027" i="8"/>
  <c r="C4026" i="8"/>
  <c r="C4025" i="8"/>
  <c r="C4024" i="8"/>
  <c r="C4023" i="8"/>
  <c r="C4022" i="8"/>
  <c r="C4021" i="8"/>
  <c r="C4020" i="8"/>
  <c r="C4019" i="8"/>
  <c r="C4018" i="8"/>
  <c r="C4017" i="8"/>
  <c r="C4016" i="8"/>
  <c r="C4015" i="8"/>
  <c r="C4014" i="8"/>
  <c r="C4013" i="8"/>
  <c r="C4012" i="8"/>
  <c r="C4011" i="8"/>
  <c r="C4010" i="8"/>
  <c r="C4009" i="8"/>
  <c r="C4008" i="8"/>
  <c r="C4007" i="8"/>
  <c r="C4006" i="8"/>
  <c r="C4005" i="8"/>
  <c r="C4004" i="8"/>
  <c r="C4003" i="8"/>
  <c r="C4002" i="8"/>
  <c r="C4001" i="8"/>
  <c r="C4000" i="8"/>
  <c r="C3999" i="8"/>
  <c r="C3998" i="8"/>
  <c r="C3997" i="8"/>
  <c r="C3996" i="8"/>
  <c r="C3995" i="8"/>
  <c r="C3994" i="8"/>
  <c r="C3993" i="8"/>
  <c r="C3992" i="8"/>
  <c r="C3991" i="8"/>
  <c r="C3990" i="8"/>
  <c r="C3989" i="8"/>
  <c r="C3988" i="8"/>
  <c r="C3987" i="8"/>
  <c r="C3986" i="8"/>
  <c r="C3985" i="8"/>
  <c r="C3984" i="8"/>
  <c r="C3983" i="8"/>
  <c r="C3982" i="8"/>
  <c r="C3981" i="8"/>
  <c r="C3980" i="8"/>
  <c r="C3979" i="8"/>
  <c r="C3978" i="8"/>
  <c r="C3977" i="8"/>
  <c r="C3976" i="8"/>
  <c r="C3975" i="8"/>
  <c r="C3974" i="8"/>
  <c r="C3973" i="8"/>
  <c r="C3972" i="8"/>
  <c r="C3971" i="8"/>
  <c r="C3970" i="8"/>
  <c r="C3969" i="8"/>
  <c r="C3968" i="8"/>
  <c r="C3967" i="8"/>
  <c r="C3966" i="8"/>
  <c r="C3965" i="8"/>
  <c r="C3964" i="8"/>
  <c r="C3963" i="8"/>
  <c r="C3962" i="8"/>
  <c r="C3961" i="8"/>
  <c r="C3960" i="8"/>
  <c r="C3959" i="8"/>
  <c r="C3958" i="8"/>
  <c r="C3957" i="8"/>
  <c r="C3956" i="8"/>
  <c r="C3955" i="8"/>
  <c r="C3954" i="8"/>
  <c r="C3953" i="8"/>
  <c r="C3952" i="8"/>
  <c r="C3951" i="8"/>
  <c r="C3950" i="8"/>
  <c r="C3949" i="8"/>
  <c r="C3948" i="8"/>
  <c r="C3947" i="8"/>
  <c r="C3946" i="8"/>
  <c r="C3945" i="8"/>
  <c r="C3944" i="8"/>
  <c r="C3943" i="8"/>
  <c r="C3942" i="8"/>
  <c r="C3941" i="8"/>
  <c r="C3940" i="8"/>
  <c r="C3939" i="8"/>
  <c r="C3938" i="8"/>
  <c r="C3937" i="8"/>
  <c r="C3936" i="8"/>
  <c r="C3935" i="8"/>
  <c r="C3934" i="8"/>
  <c r="C3933" i="8"/>
  <c r="C3932" i="8"/>
  <c r="C3931" i="8"/>
  <c r="C3930" i="8"/>
  <c r="C3929" i="8"/>
  <c r="C3928" i="8"/>
  <c r="C3927" i="8"/>
  <c r="C3926" i="8"/>
  <c r="C3925" i="8"/>
  <c r="C3924" i="8"/>
  <c r="C3923" i="8"/>
  <c r="C3922" i="8"/>
  <c r="C3921" i="8"/>
  <c r="C3920" i="8"/>
  <c r="C3919" i="8"/>
  <c r="C3918" i="8"/>
  <c r="C3917" i="8"/>
  <c r="C3916" i="8"/>
  <c r="C3915" i="8"/>
  <c r="C3914" i="8"/>
  <c r="C3913" i="8"/>
  <c r="C3912" i="8"/>
  <c r="C3911" i="8"/>
  <c r="C3910" i="8"/>
  <c r="C3909" i="8"/>
  <c r="C3908" i="8"/>
  <c r="C3907" i="8"/>
  <c r="C3906" i="8"/>
  <c r="C3905" i="8"/>
  <c r="C3904" i="8"/>
  <c r="C3903" i="8"/>
  <c r="C3902" i="8"/>
  <c r="C3901" i="8"/>
  <c r="C3900" i="8"/>
  <c r="C3899" i="8"/>
  <c r="C3898" i="8"/>
  <c r="C3897" i="8"/>
  <c r="C3896" i="8"/>
  <c r="C3895" i="8"/>
  <c r="C3894" i="8"/>
  <c r="C3893" i="8"/>
  <c r="C3892" i="8"/>
  <c r="C3891" i="8"/>
  <c r="C3890" i="8"/>
  <c r="C3889" i="8"/>
  <c r="C3888" i="8"/>
  <c r="C3887" i="8"/>
  <c r="C3886" i="8"/>
  <c r="C3885" i="8"/>
  <c r="C3884" i="8"/>
  <c r="C3883" i="8"/>
  <c r="C3882" i="8"/>
  <c r="C3881" i="8"/>
  <c r="C3880" i="8"/>
  <c r="C3879" i="8"/>
  <c r="C3878" i="8"/>
  <c r="C3877" i="8"/>
  <c r="C3876" i="8"/>
  <c r="C3875" i="8"/>
  <c r="C3874" i="8"/>
  <c r="C3873" i="8"/>
  <c r="C3872" i="8"/>
  <c r="C3871" i="8"/>
  <c r="C3870" i="8"/>
  <c r="C3869" i="8"/>
  <c r="C3868" i="8"/>
  <c r="C3867" i="8"/>
  <c r="C3866" i="8"/>
  <c r="C3865" i="8"/>
  <c r="C3864" i="8"/>
  <c r="C3863" i="8"/>
  <c r="C3862" i="8"/>
  <c r="C3861" i="8"/>
  <c r="C3860" i="8"/>
  <c r="C3859" i="8"/>
  <c r="C3858" i="8"/>
  <c r="C3857" i="8"/>
  <c r="C3856" i="8"/>
  <c r="C3855" i="8"/>
  <c r="C3854" i="8"/>
  <c r="C3853" i="8"/>
  <c r="C3852" i="8"/>
  <c r="C3851" i="8"/>
  <c r="C3850" i="8"/>
  <c r="C3849" i="8"/>
  <c r="C3848" i="8"/>
  <c r="C3847" i="8"/>
  <c r="C3846" i="8"/>
  <c r="C3845" i="8"/>
  <c r="C3844" i="8"/>
  <c r="C3843" i="8"/>
  <c r="C3842" i="8"/>
  <c r="C3841" i="8"/>
  <c r="C3840" i="8"/>
  <c r="C3839" i="8"/>
  <c r="C3838" i="8"/>
  <c r="C3837" i="8"/>
  <c r="C3836" i="8"/>
  <c r="C3835" i="8"/>
  <c r="C3834" i="8"/>
  <c r="C3833" i="8"/>
  <c r="C3832" i="8"/>
  <c r="C3831" i="8"/>
  <c r="C3830" i="8"/>
  <c r="C3829" i="8"/>
  <c r="C3828" i="8"/>
  <c r="C3827" i="8"/>
  <c r="C3826" i="8"/>
  <c r="C3825" i="8"/>
  <c r="C3824" i="8"/>
  <c r="C3823" i="8"/>
  <c r="C3822" i="8"/>
  <c r="C3821" i="8"/>
  <c r="C3820" i="8"/>
  <c r="C3819" i="8"/>
  <c r="C3818" i="8"/>
  <c r="C3817" i="8"/>
  <c r="C3816" i="8"/>
  <c r="C3815" i="8"/>
  <c r="C3814" i="8"/>
  <c r="C3813" i="8"/>
  <c r="C3812" i="8"/>
  <c r="C3811" i="8"/>
  <c r="C3810" i="8"/>
  <c r="C3809" i="8"/>
  <c r="C3808" i="8"/>
  <c r="C3807" i="8"/>
  <c r="C3806" i="8"/>
  <c r="C3805" i="8"/>
  <c r="C3804" i="8"/>
  <c r="C3803" i="8"/>
  <c r="C3802" i="8"/>
  <c r="C3801" i="8"/>
  <c r="C3800" i="8"/>
  <c r="C3799" i="8"/>
  <c r="C3798" i="8"/>
  <c r="C3797" i="8"/>
  <c r="C3796" i="8"/>
  <c r="C3795" i="8"/>
  <c r="C3794" i="8"/>
  <c r="C3793" i="8"/>
  <c r="C3792" i="8"/>
  <c r="C3791" i="8"/>
  <c r="C3790" i="8"/>
  <c r="C3789" i="8"/>
  <c r="C3788" i="8"/>
  <c r="C3787" i="8"/>
  <c r="C3786" i="8"/>
  <c r="C3785" i="8"/>
  <c r="C3784" i="8"/>
  <c r="C3783" i="8"/>
  <c r="C3782" i="8"/>
  <c r="C3781" i="8"/>
  <c r="C3780" i="8"/>
  <c r="C3779" i="8"/>
  <c r="C3778" i="8"/>
  <c r="C3777" i="8"/>
  <c r="C3776" i="8"/>
  <c r="C3775" i="8"/>
  <c r="C3774" i="8"/>
  <c r="C3773" i="8"/>
  <c r="C3772" i="8"/>
  <c r="C3771" i="8"/>
  <c r="C3770" i="8"/>
  <c r="C3769" i="8"/>
  <c r="C3768" i="8"/>
  <c r="C3767" i="8"/>
  <c r="C3766" i="8"/>
  <c r="C3765" i="8"/>
  <c r="C3764" i="8"/>
  <c r="C3763" i="8"/>
  <c r="C3762" i="8"/>
  <c r="C3761" i="8"/>
  <c r="C3760" i="8"/>
  <c r="C3759" i="8"/>
  <c r="C3758" i="8"/>
  <c r="C3757" i="8"/>
  <c r="C3756" i="8"/>
  <c r="C3755" i="8"/>
  <c r="C3754" i="8"/>
  <c r="C3753" i="8"/>
  <c r="C3752" i="8"/>
  <c r="C3751" i="8"/>
  <c r="C3750" i="8"/>
  <c r="C3749" i="8"/>
  <c r="C3748" i="8"/>
  <c r="C3747" i="8"/>
  <c r="C3746" i="8"/>
  <c r="C3745" i="8"/>
  <c r="C3744" i="8"/>
  <c r="C3743" i="8"/>
  <c r="C3742" i="8"/>
  <c r="C3741" i="8"/>
  <c r="C3740" i="8"/>
  <c r="C3739" i="8"/>
  <c r="C3738" i="8"/>
  <c r="C3737" i="8"/>
  <c r="C3736" i="8"/>
  <c r="C3735" i="8"/>
  <c r="C3734" i="8"/>
  <c r="C3733" i="8"/>
  <c r="C3732" i="8"/>
  <c r="C3731" i="8"/>
  <c r="C3730" i="8"/>
  <c r="C3729" i="8"/>
  <c r="C3728" i="8"/>
  <c r="C3727" i="8"/>
  <c r="C3726" i="8"/>
  <c r="C3725" i="8"/>
  <c r="C3724" i="8"/>
  <c r="C3723" i="8"/>
  <c r="C3722" i="8"/>
  <c r="C3721" i="8"/>
  <c r="C3720" i="8"/>
  <c r="C3719" i="8"/>
  <c r="C3718" i="8"/>
  <c r="C3717" i="8"/>
  <c r="C3716" i="8"/>
  <c r="C3715" i="8"/>
  <c r="C3714" i="8"/>
  <c r="C3713" i="8"/>
  <c r="C3712" i="8"/>
  <c r="C3711" i="8"/>
  <c r="C3710" i="8"/>
  <c r="C3709" i="8"/>
  <c r="C3708" i="8"/>
  <c r="C3707" i="8"/>
  <c r="C3706" i="8"/>
  <c r="C3705" i="8"/>
  <c r="C3704" i="8"/>
  <c r="C3703" i="8"/>
  <c r="C3702" i="8"/>
  <c r="C3701" i="8"/>
  <c r="C3700" i="8"/>
  <c r="C3699" i="8"/>
  <c r="C3698" i="8"/>
  <c r="C3697" i="8"/>
  <c r="C3696" i="8"/>
  <c r="C3695" i="8"/>
  <c r="C3694" i="8"/>
  <c r="C3693" i="8"/>
  <c r="C3692" i="8"/>
  <c r="C3691" i="8"/>
  <c r="C3690" i="8"/>
  <c r="C3689" i="8"/>
  <c r="C3688" i="8"/>
  <c r="C3687" i="8"/>
  <c r="C3686" i="8"/>
  <c r="C3685" i="8"/>
  <c r="C3684" i="8"/>
  <c r="C3683" i="8"/>
  <c r="C3682" i="8"/>
  <c r="C3681" i="8"/>
  <c r="C3680" i="8"/>
  <c r="C3679" i="8"/>
  <c r="C3678" i="8"/>
  <c r="C3677" i="8"/>
  <c r="C3676" i="8"/>
  <c r="C3675" i="8"/>
  <c r="C3674" i="8"/>
  <c r="C3673" i="8"/>
  <c r="C3672" i="8"/>
  <c r="C3671" i="8"/>
  <c r="C3670" i="8"/>
  <c r="C3669" i="8"/>
  <c r="C3668" i="8"/>
  <c r="C3667" i="8"/>
  <c r="C3666" i="8"/>
  <c r="C3665" i="8"/>
  <c r="C3664" i="8"/>
  <c r="C3663" i="8"/>
  <c r="C3662" i="8"/>
  <c r="C3661" i="8"/>
  <c r="C3660" i="8"/>
  <c r="C3659" i="8"/>
  <c r="C3658" i="8"/>
  <c r="C3657" i="8"/>
  <c r="C3656" i="8"/>
  <c r="C3655" i="8"/>
  <c r="C3654" i="8"/>
  <c r="C3653" i="8"/>
  <c r="C3652" i="8"/>
  <c r="C3651" i="8"/>
  <c r="C3650" i="8"/>
  <c r="C3649" i="8"/>
  <c r="C3648" i="8"/>
  <c r="C3647" i="8"/>
  <c r="C3646" i="8"/>
  <c r="C3645" i="8"/>
  <c r="C3644" i="8"/>
  <c r="C3643" i="8"/>
  <c r="C3642" i="8"/>
  <c r="C3641" i="8"/>
  <c r="C3640" i="8"/>
  <c r="C3639" i="8"/>
  <c r="C3638" i="8"/>
  <c r="C3637" i="8"/>
  <c r="C3636" i="8"/>
  <c r="C3635" i="8"/>
  <c r="C3634" i="8"/>
  <c r="C3633" i="8"/>
  <c r="C3632" i="8"/>
  <c r="C3631" i="8"/>
  <c r="C3630" i="8"/>
  <c r="C3629" i="8"/>
  <c r="C3628" i="8"/>
  <c r="C3627" i="8"/>
  <c r="C3626" i="8"/>
  <c r="C3625" i="8"/>
  <c r="C3624" i="8"/>
  <c r="C3623" i="8"/>
  <c r="C3622" i="8"/>
  <c r="C3621" i="8"/>
  <c r="C3620" i="8"/>
  <c r="C3619" i="8"/>
  <c r="C3618" i="8"/>
  <c r="C3617" i="8"/>
  <c r="C3616" i="8"/>
  <c r="C3615" i="8"/>
  <c r="C3614" i="8"/>
  <c r="C3613" i="8"/>
  <c r="C3612" i="8"/>
  <c r="C3611" i="8"/>
  <c r="C3610" i="8"/>
  <c r="C3609" i="8"/>
  <c r="C3608" i="8"/>
  <c r="C3607" i="8"/>
  <c r="C3606" i="8"/>
  <c r="C3605" i="8"/>
  <c r="C3604" i="8"/>
  <c r="C3603" i="8"/>
  <c r="C3602" i="8"/>
  <c r="C3601" i="8"/>
  <c r="C3600" i="8"/>
  <c r="C3599" i="8"/>
  <c r="C3598" i="8"/>
  <c r="C3597" i="8"/>
  <c r="C3596" i="8"/>
  <c r="C3595" i="8"/>
  <c r="C3594" i="8"/>
  <c r="C3593" i="8"/>
  <c r="C3592" i="8"/>
  <c r="C3591" i="8"/>
  <c r="C3590" i="8"/>
  <c r="C3589" i="8"/>
  <c r="C3588" i="8"/>
  <c r="C3587" i="8"/>
  <c r="C3586" i="8"/>
  <c r="C3585" i="8"/>
  <c r="C3584" i="8"/>
  <c r="C3583" i="8"/>
  <c r="C3582" i="8"/>
  <c r="C3581" i="8"/>
  <c r="C3580" i="8"/>
  <c r="C3579" i="8"/>
  <c r="C3578" i="8"/>
  <c r="C3577" i="8"/>
  <c r="C3576" i="8"/>
  <c r="C3575" i="8"/>
  <c r="C3574" i="8"/>
  <c r="C3573" i="8"/>
  <c r="C3572" i="8"/>
  <c r="C3571" i="8"/>
  <c r="C3570" i="8"/>
  <c r="C3569" i="8"/>
  <c r="C3568" i="8"/>
  <c r="C3567" i="8"/>
  <c r="C3566" i="8"/>
  <c r="C3565" i="8"/>
  <c r="C3564" i="8"/>
  <c r="C3563" i="8"/>
  <c r="C3562" i="8"/>
  <c r="C3561" i="8"/>
  <c r="C3560" i="8"/>
  <c r="C3559" i="8"/>
  <c r="C3558" i="8"/>
  <c r="C3557" i="8"/>
  <c r="C3556" i="8"/>
  <c r="C3555" i="8"/>
  <c r="C3554" i="8"/>
  <c r="C3553" i="8"/>
  <c r="C3552" i="8"/>
  <c r="C3551" i="8"/>
  <c r="C3550" i="8"/>
  <c r="C3549" i="8"/>
  <c r="C3548" i="8"/>
  <c r="C3547" i="8"/>
  <c r="C3546" i="8"/>
  <c r="C3545" i="8"/>
  <c r="C3544" i="8"/>
  <c r="C3543" i="8"/>
  <c r="C3542" i="8"/>
  <c r="C3541" i="8"/>
  <c r="C3540" i="8"/>
  <c r="C3539" i="8"/>
  <c r="C3538" i="8"/>
  <c r="C3537" i="8"/>
  <c r="C3536" i="8"/>
  <c r="C3535" i="8"/>
  <c r="C3534" i="8"/>
  <c r="C3533" i="8"/>
  <c r="C3532" i="8"/>
  <c r="C3531" i="8"/>
  <c r="C3530" i="8"/>
  <c r="C3529" i="8"/>
  <c r="C3528" i="8"/>
  <c r="C3527" i="8"/>
  <c r="C3526" i="8"/>
  <c r="C3525" i="8"/>
  <c r="C3524" i="8"/>
  <c r="C3523" i="8"/>
  <c r="C3522" i="8"/>
  <c r="C3521" i="8"/>
  <c r="C3520" i="8"/>
  <c r="C3519" i="8"/>
  <c r="C3518" i="8"/>
  <c r="C3517" i="8"/>
  <c r="C3516" i="8"/>
  <c r="C3515" i="8"/>
  <c r="C3514" i="8"/>
  <c r="C3513" i="8"/>
  <c r="C3512" i="8"/>
  <c r="C3511" i="8"/>
  <c r="C3510" i="8"/>
  <c r="C3509" i="8"/>
  <c r="C3508" i="8"/>
  <c r="C3507" i="8"/>
  <c r="C3506" i="8"/>
  <c r="C3505" i="8"/>
  <c r="C3504" i="8"/>
  <c r="C3503" i="8"/>
  <c r="C3502" i="8"/>
  <c r="C3501" i="8"/>
  <c r="C3500" i="8"/>
  <c r="C3499" i="8"/>
  <c r="C3498" i="8"/>
  <c r="C3497" i="8"/>
  <c r="C3496" i="8"/>
  <c r="C3495" i="8"/>
  <c r="C3494" i="8"/>
  <c r="C3493" i="8"/>
  <c r="C3492" i="8"/>
  <c r="C3491" i="8"/>
  <c r="C3490" i="8"/>
  <c r="C3489" i="8"/>
  <c r="C3488" i="8"/>
  <c r="C3487" i="8"/>
  <c r="C3486" i="8"/>
  <c r="C3485" i="8"/>
  <c r="C3484" i="8"/>
  <c r="C3483" i="8"/>
  <c r="C3482" i="8"/>
  <c r="C3481" i="8"/>
  <c r="C3480" i="8"/>
  <c r="C3479" i="8"/>
  <c r="C3478" i="8"/>
  <c r="C3477" i="8"/>
  <c r="C3476" i="8"/>
  <c r="C3475" i="8"/>
  <c r="C3474" i="8"/>
  <c r="C3473" i="8"/>
  <c r="C3472" i="8"/>
  <c r="C3471" i="8"/>
  <c r="C3470" i="8"/>
  <c r="C3469" i="8"/>
  <c r="C3468" i="8"/>
  <c r="C3467" i="8"/>
  <c r="C3466" i="8"/>
  <c r="C3465" i="8"/>
  <c r="C3464" i="8"/>
  <c r="C3463" i="8"/>
  <c r="C3462" i="8"/>
  <c r="C3461" i="8"/>
  <c r="C3460" i="8"/>
  <c r="C3459" i="8"/>
  <c r="C3458" i="8"/>
  <c r="C3457" i="8"/>
  <c r="C3456" i="8"/>
  <c r="C3455" i="8"/>
  <c r="C3454" i="8"/>
  <c r="C3453" i="8"/>
  <c r="C3452" i="8"/>
  <c r="C3451" i="8"/>
  <c r="C3450" i="8"/>
  <c r="C3449" i="8"/>
  <c r="C3448" i="8"/>
  <c r="C3447" i="8"/>
  <c r="C3446" i="8"/>
  <c r="C3445" i="8"/>
  <c r="C3444" i="8"/>
  <c r="C3443" i="8"/>
  <c r="C3442" i="8"/>
  <c r="C3441" i="8"/>
  <c r="C3440" i="8"/>
  <c r="C3439" i="8"/>
  <c r="C3438" i="8"/>
  <c r="C3437" i="8"/>
  <c r="C3436" i="8"/>
  <c r="C3435" i="8"/>
  <c r="C3434" i="8"/>
  <c r="C3433" i="8"/>
  <c r="C3432" i="8"/>
  <c r="C3431" i="8"/>
  <c r="C3430" i="8"/>
  <c r="C3429" i="8"/>
  <c r="C3428" i="8"/>
  <c r="C3427" i="8"/>
  <c r="C3426" i="8"/>
  <c r="C3425" i="8"/>
  <c r="C3424" i="8"/>
  <c r="C3423" i="8"/>
  <c r="C3422" i="8"/>
  <c r="C3421" i="8"/>
  <c r="C3420" i="8"/>
  <c r="C3419" i="8"/>
  <c r="C3418" i="8"/>
  <c r="C3417" i="8"/>
  <c r="C3416" i="8"/>
  <c r="C3415" i="8"/>
  <c r="C3414" i="8"/>
  <c r="C3413" i="8"/>
  <c r="C3412" i="8"/>
  <c r="C3411" i="8"/>
  <c r="C3410" i="8"/>
  <c r="C3409" i="8"/>
  <c r="C3408" i="8"/>
  <c r="C3407" i="8"/>
  <c r="C3406" i="8"/>
  <c r="C3405" i="8"/>
  <c r="C3404" i="8"/>
  <c r="C3403" i="8"/>
  <c r="C3402" i="8"/>
  <c r="C3401" i="8"/>
  <c r="C3400" i="8"/>
  <c r="C3399" i="8"/>
  <c r="C3398" i="8"/>
  <c r="C3397" i="8"/>
  <c r="C3396" i="8"/>
  <c r="C3395" i="8"/>
  <c r="C3394" i="8"/>
  <c r="C3393" i="8"/>
  <c r="C3392" i="8"/>
  <c r="C3391" i="8"/>
  <c r="C3390" i="8"/>
  <c r="C3389" i="8"/>
  <c r="C3388" i="8"/>
  <c r="C3387" i="8"/>
  <c r="C3386" i="8"/>
  <c r="C3385" i="8"/>
  <c r="C3384" i="8"/>
  <c r="C3383" i="8"/>
  <c r="C3382" i="8"/>
  <c r="C3381" i="8"/>
  <c r="C3380" i="8"/>
  <c r="C3379" i="8"/>
  <c r="C3378" i="8"/>
  <c r="C3377" i="8"/>
  <c r="C3376" i="8"/>
  <c r="C3375" i="8"/>
  <c r="C3374" i="8"/>
  <c r="C3373" i="8"/>
  <c r="C3372" i="8"/>
  <c r="C3371" i="8"/>
  <c r="C3370" i="8"/>
  <c r="C3369" i="8"/>
  <c r="C3368" i="8"/>
  <c r="C3367" i="8"/>
  <c r="C3366" i="8"/>
  <c r="C3365" i="8"/>
  <c r="C3364" i="8"/>
  <c r="C3363" i="8"/>
  <c r="C3362" i="8"/>
  <c r="C3361" i="8"/>
  <c r="C3360" i="8"/>
  <c r="C3359" i="8"/>
  <c r="C3358" i="8"/>
  <c r="C3357" i="8"/>
  <c r="C3356" i="8"/>
  <c r="C3355" i="8"/>
  <c r="C3354" i="8"/>
  <c r="C3353" i="8"/>
  <c r="C3352" i="8"/>
  <c r="C3351" i="8"/>
  <c r="C3350" i="8"/>
  <c r="C3349" i="8"/>
  <c r="C3348" i="8"/>
  <c r="C3347" i="8"/>
  <c r="C3346" i="8"/>
  <c r="C3345" i="8"/>
  <c r="C3344" i="8"/>
  <c r="C3343" i="8"/>
  <c r="C3342" i="8"/>
  <c r="C3341" i="8"/>
  <c r="C3340" i="8"/>
  <c r="C3339" i="8"/>
  <c r="C3338" i="8"/>
  <c r="C3337" i="8"/>
  <c r="C3336" i="8"/>
  <c r="C3335" i="8"/>
  <c r="C3334" i="8"/>
  <c r="C3333" i="8"/>
  <c r="C3332" i="8"/>
  <c r="C3331" i="8"/>
  <c r="C3330" i="8"/>
  <c r="C3329" i="8"/>
  <c r="C3328" i="8"/>
  <c r="C3327" i="8"/>
  <c r="C3326" i="8"/>
  <c r="C3325" i="8"/>
  <c r="C3324" i="8"/>
  <c r="C3323" i="8"/>
  <c r="C3322" i="8"/>
  <c r="C3321" i="8"/>
  <c r="C3320" i="8"/>
  <c r="C3319" i="8"/>
  <c r="C3318" i="8"/>
  <c r="C3317" i="8"/>
  <c r="C3316" i="8"/>
  <c r="C3315" i="8"/>
  <c r="C3314" i="8"/>
  <c r="C3313" i="8"/>
  <c r="C3312" i="8"/>
  <c r="C3311" i="8"/>
  <c r="C3310" i="8"/>
  <c r="C3309" i="8"/>
  <c r="C3308" i="8"/>
  <c r="C3307" i="8"/>
  <c r="C3306" i="8"/>
  <c r="C3305" i="8"/>
  <c r="C3304" i="8"/>
  <c r="C3303" i="8"/>
  <c r="C3302" i="8"/>
  <c r="C3301" i="8"/>
  <c r="C3300" i="8"/>
  <c r="C3299" i="8"/>
  <c r="C3298" i="8"/>
  <c r="C3297" i="8"/>
  <c r="C3296" i="8"/>
  <c r="C3295" i="8"/>
  <c r="C3294" i="8"/>
  <c r="C3293" i="8"/>
  <c r="C3292" i="8"/>
  <c r="C3291" i="8"/>
  <c r="C3290" i="8"/>
  <c r="C3289" i="8"/>
  <c r="C3288" i="8"/>
  <c r="C3287" i="8"/>
  <c r="C3286" i="8"/>
  <c r="C3285" i="8"/>
  <c r="C3284" i="8"/>
  <c r="C3283" i="8"/>
  <c r="C3282" i="8"/>
  <c r="C3281" i="8"/>
  <c r="C3280" i="8"/>
  <c r="C3279" i="8"/>
  <c r="C3278" i="8"/>
  <c r="C3277" i="8"/>
  <c r="C3276" i="8"/>
  <c r="C3275" i="8"/>
  <c r="C3274" i="8"/>
  <c r="C3273" i="8"/>
  <c r="C3272" i="8"/>
  <c r="C3271" i="8"/>
  <c r="C3270" i="8"/>
  <c r="C3269" i="8"/>
  <c r="C3268" i="8"/>
  <c r="C3267" i="8"/>
  <c r="C3266" i="8"/>
  <c r="C3265" i="8"/>
  <c r="C3264" i="8"/>
  <c r="C3263" i="8"/>
  <c r="C3262" i="8"/>
  <c r="C3261" i="8"/>
  <c r="C3260" i="8"/>
  <c r="C3259" i="8"/>
  <c r="C3258" i="8"/>
  <c r="C3257" i="8"/>
  <c r="C3256" i="8"/>
  <c r="C3255" i="8"/>
  <c r="C3254" i="8"/>
  <c r="C3253" i="8"/>
  <c r="C3252" i="8"/>
  <c r="C3251" i="8"/>
  <c r="C3250" i="8"/>
  <c r="C3249" i="8"/>
  <c r="C3248" i="8"/>
  <c r="C3247" i="8"/>
  <c r="C3246" i="8"/>
  <c r="C3245" i="8"/>
  <c r="C3244" i="8"/>
  <c r="C3243" i="8"/>
  <c r="C3242" i="8"/>
  <c r="C3241" i="8"/>
  <c r="C3240" i="8"/>
  <c r="C3239" i="8"/>
  <c r="C3238" i="8"/>
  <c r="C3237" i="8"/>
  <c r="C3236" i="8"/>
  <c r="C3235" i="8"/>
  <c r="C3234" i="8"/>
  <c r="C3233" i="8"/>
  <c r="C3232" i="8"/>
  <c r="C3231" i="8"/>
  <c r="C3230" i="8"/>
  <c r="C3229" i="8"/>
  <c r="C3228" i="8"/>
  <c r="C3227" i="8"/>
  <c r="C3226" i="8"/>
  <c r="C3225" i="8"/>
  <c r="C3224" i="8"/>
  <c r="C3223" i="8"/>
  <c r="C3222" i="8"/>
  <c r="C3221" i="8"/>
  <c r="C3220" i="8"/>
  <c r="C3219" i="8"/>
  <c r="C3218" i="8"/>
  <c r="C3217" i="8"/>
  <c r="C3216" i="8"/>
  <c r="C3215" i="8"/>
  <c r="C3214" i="8"/>
  <c r="C3213" i="8"/>
  <c r="C3212" i="8"/>
  <c r="C3211" i="8"/>
  <c r="C3210" i="8"/>
  <c r="C3209" i="8"/>
  <c r="C3208" i="8"/>
  <c r="C3207" i="8"/>
  <c r="C3206" i="8"/>
  <c r="C3205" i="8"/>
  <c r="C3204" i="8"/>
  <c r="C3203" i="8"/>
  <c r="C3202" i="8"/>
  <c r="C3201" i="8"/>
  <c r="C3200" i="8"/>
  <c r="C3199" i="8"/>
  <c r="C3198" i="8"/>
  <c r="C3197" i="8"/>
  <c r="C3196" i="8"/>
  <c r="C3195" i="8"/>
  <c r="C3194" i="8"/>
  <c r="C3193" i="8"/>
  <c r="C3192" i="8"/>
  <c r="C3191" i="8"/>
  <c r="C3190" i="8"/>
  <c r="C3189" i="8"/>
  <c r="C3188" i="8"/>
  <c r="C3187" i="8"/>
  <c r="C3186" i="8"/>
  <c r="C3185" i="8"/>
  <c r="C3184" i="8"/>
  <c r="C3183" i="8"/>
  <c r="C3182" i="8"/>
  <c r="C3181" i="8"/>
  <c r="C3180" i="8"/>
  <c r="C3179" i="8"/>
  <c r="C3178" i="8"/>
  <c r="C3177" i="8"/>
  <c r="C3176" i="8"/>
  <c r="C3175" i="8"/>
  <c r="C3174" i="8"/>
  <c r="C3173" i="8"/>
  <c r="C3172" i="8"/>
  <c r="C3171" i="8"/>
  <c r="C3170" i="8"/>
  <c r="C3169" i="8"/>
  <c r="C3168" i="8"/>
  <c r="C3167" i="8"/>
  <c r="C3166" i="8"/>
  <c r="C3165" i="8"/>
  <c r="C3164" i="8"/>
  <c r="C3163" i="8"/>
  <c r="C3162" i="8"/>
  <c r="C3161" i="8"/>
  <c r="C3160" i="8"/>
  <c r="C3159" i="8"/>
  <c r="C3158" i="8"/>
  <c r="C3157" i="8"/>
  <c r="C3156" i="8"/>
  <c r="C3155" i="8"/>
  <c r="C3154" i="8"/>
  <c r="C3153" i="8"/>
  <c r="C3152" i="8"/>
  <c r="C3151" i="8"/>
  <c r="C3150" i="8"/>
  <c r="C3149" i="8"/>
  <c r="C3148" i="8"/>
  <c r="C3147" i="8"/>
  <c r="C3146" i="8"/>
  <c r="C3145" i="8"/>
  <c r="C3144" i="8"/>
  <c r="C3143" i="8"/>
  <c r="C3142" i="8"/>
  <c r="C3141" i="8"/>
  <c r="C3140" i="8"/>
  <c r="C3139" i="8"/>
  <c r="C3138" i="8"/>
  <c r="C3137" i="8"/>
  <c r="C3136" i="8"/>
  <c r="C3135" i="8"/>
  <c r="C3134" i="8"/>
  <c r="C3133" i="8"/>
  <c r="C3132" i="8"/>
  <c r="C3131" i="8"/>
  <c r="C3130" i="8"/>
  <c r="C3129" i="8"/>
  <c r="C3128" i="8"/>
  <c r="C3127" i="8"/>
  <c r="C3126" i="8"/>
  <c r="C3125" i="8"/>
  <c r="C3124" i="8"/>
  <c r="C3123" i="8"/>
  <c r="C3122" i="8"/>
  <c r="C3121" i="8"/>
  <c r="C3120" i="8"/>
  <c r="C3119" i="8"/>
  <c r="C3118" i="8"/>
  <c r="C3117" i="8"/>
  <c r="C3116" i="8"/>
  <c r="C3115" i="8"/>
  <c r="C3114" i="8"/>
  <c r="C3113" i="8"/>
  <c r="C3112" i="8"/>
  <c r="C3111" i="8"/>
  <c r="C3110" i="8"/>
  <c r="C3109" i="8"/>
  <c r="C3108" i="8"/>
  <c r="C3107" i="8"/>
  <c r="C3106" i="8"/>
  <c r="C3105" i="8"/>
  <c r="C3104" i="8"/>
  <c r="C3103" i="8"/>
  <c r="C3102" i="8"/>
  <c r="C3101" i="8"/>
  <c r="C3100" i="8"/>
  <c r="C3099" i="8"/>
  <c r="C3098" i="8"/>
  <c r="C3097" i="8"/>
  <c r="C3096" i="8"/>
  <c r="C3095" i="8"/>
  <c r="C3094" i="8"/>
  <c r="C3093" i="8"/>
  <c r="C3092" i="8"/>
  <c r="C3091" i="8"/>
  <c r="C3090" i="8"/>
  <c r="C3089" i="8"/>
  <c r="C3088" i="8"/>
  <c r="C3087" i="8"/>
  <c r="C3086" i="8"/>
  <c r="C3085" i="8"/>
  <c r="C3084" i="8"/>
  <c r="C3083" i="8"/>
  <c r="C3082" i="8"/>
  <c r="C3081" i="8"/>
  <c r="C3080" i="8"/>
  <c r="C3079" i="8"/>
  <c r="C3078" i="8"/>
  <c r="C3077" i="8"/>
  <c r="C3076" i="8"/>
  <c r="C3075" i="8"/>
  <c r="C3074" i="8"/>
  <c r="C3073" i="8"/>
  <c r="C3072" i="8"/>
  <c r="C3071" i="8"/>
  <c r="C3070" i="8"/>
  <c r="C3069" i="8"/>
  <c r="C3068" i="8"/>
  <c r="C3067" i="8"/>
  <c r="C3066" i="8"/>
  <c r="C3065" i="8"/>
  <c r="C3064" i="8"/>
  <c r="C3063" i="8"/>
  <c r="C3062" i="8"/>
  <c r="C3061" i="8"/>
  <c r="C3060" i="8"/>
  <c r="C3059" i="8"/>
  <c r="C3058" i="8"/>
  <c r="C3057" i="8"/>
  <c r="C3056" i="8"/>
  <c r="C3055" i="8"/>
  <c r="C3054" i="8"/>
  <c r="C3053" i="8"/>
  <c r="C3052" i="8"/>
  <c r="C3051" i="8"/>
  <c r="C3050" i="8"/>
  <c r="C3049" i="8"/>
  <c r="C3048" i="8"/>
  <c r="C3047" i="8"/>
  <c r="C3046" i="8"/>
  <c r="C3045" i="8"/>
  <c r="C3044" i="8"/>
  <c r="C3043" i="8"/>
  <c r="C3042" i="8"/>
  <c r="C3041" i="8"/>
  <c r="C3040" i="8"/>
  <c r="C3039" i="8"/>
  <c r="C3038" i="8"/>
  <c r="C3037" i="8"/>
  <c r="C3036" i="8"/>
  <c r="C3035" i="8"/>
  <c r="C3034" i="8"/>
  <c r="C3033" i="8"/>
  <c r="C3032" i="8"/>
  <c r="C3031" i="8"/>
  <c r="C3030" i="8"/>
  <c r="C3029" i="8"/>
  <c r="C3028" i="8"/>
  <c r="C3027" i="8"/>
  <c r="C3026" i="8"/>
  <c r="C3025" i="8"/>
  <c r="C3024" i="8"/>
  <c r="C3023" i="8"/>
  <c r="C3022" i="8"/>
  <c r="C3021" i="8"/>
  <c r="C3020" i="8"/>
  <c r="C3019" i="8"/>
  <c r="C3018" i="8"/>
  <c r="C3017" i="8"/>
  <c r="C3016" i="8"/>
  <c r="C3015" i="8"/>
  <c r="C3014" i="8"/>
  <c r="C3013" i="8"/>
  <c r="C3012" i="8"/>
  <c r="C3011" i="8"/>
  <c r="C3010" i="8"/>
  <c r="C3009" i="8"/>
  <c r="C3008" i="8"/>
  <c r="C3007" i="8"/>
  <c r="C3006" i="8"/>
  <c r="C3005" i="8"/>
  <c r="C3004" i="8"/>
  <c r="C3003" i="8"/>
  <c r="C3002" i="8"/>
  <c r="C3001" i="8"/>
  <c r="C3000" i="8"/>
  <c r="C2999" i="8"/>
  <c r="C2998" i="8"/>
  <c r="C2997" i="8"/>
  <c r="C2996" i="8"/>
  <c r="C2995" i="8"/>
  <c r="C2994" i="8"/>
  <c r="C2993" i="8"/>
  <c r="C2992" i="8"/>
  <c r="C2991" i="8"/>
  <c r="C2990" i="8"/>
  <c r="C2989" i="8"/>
  <c r="C2988" i="8"/>
  <c r="C2987" i="8"/>
  <c r="C2986" i="8"/>
  <c r="C2985" i="8"/>
  <c r="C2984" i="8"/>
  <c r="C2983" i="8"/>
  <c r="C2982" i="8"/>
  <c r="C2981" i="8"/>
  <c r="C2980" i="8"/>
  <c r="C2979" i="8"/>
  <c r="C2978" i="8"/>
  <c r="C2977" i="8"/>
  <c r="C2976" i="8"/>
  <c r="C2975" i="8"/>
  <c r="C2974" i="8"/>
  <c r="C2973" i="8"/>
  <c r="C2972" i="8"/>
  <c r="C2971" i="8"/>
  <c r="C2970" i="8"/>
  <c r="C2969" i="8"/>
  <c r="C2968" i="8"/>
  <c r="C2967" i="8"/>
  <c r="C2966" i="8"/>
  <c r="C2965" i="8"/>
  <c r="C2964" i="8"/>
  <c r="C2963" i="8"/>
  <c r="C2962" i="8"/>
  <c r="C2961" i="8"/>
  <c r="C2960" i="8"/>
  <c r="C2959" i="8"/>
  <c r="C2958" i="8"/>
  <c r="C2957" i="8"/>
  <c r="C2956" i="8"/>
  <c r="C2955" i="8"/>
  <c r="C2954" i="8"/>
  <c r="C2953" i="8"/>
  <c r="C2952" i="8"/>
  <c r="C2951" i="8"/>
  <c r="C2950" i="8"/>
  <c r="C2949" i="8"/>
  <c r="C2948" i="8"/>
  <c r="C2947" i="8"/>
  <c r="C2946" i="8"/>
  <c r="C2945" i="8"/>
  <c r="C2944" i="8"/>
  <c r="C2943" i="8"/>
  <c r="C2942" i="8"/>
  <c r="C2941" i="8"/>
  <c r="C2940" i="8"/>
  <c r="C2939" i="8"/>
  <c r="C2938" i="8"/>
  <c r="C2937" i="8"/>
  <c r="C2936" i="8"/>
  <c r="C2935" i="8"/>
  <c r="C2934" i="8"/>
  <c r="C2933" i="8"/>
  <c r="C2932" i="8"/>
  <c r="C2931" i="8"/>
  <c r="C2930" i="8"/>
  <c r="C2929" i="8"/>
  <c r="C2928" i="8"/>
  <c r="C2927" i="8"/>
  <c r="C2926" i="8"/>
  <c r="C2925" i="8"/>
  <c r="C2924" i="8"/>
  <c r="C2923" i="8"/>
  <c r="C2922" i="8"/>
  <c r="C2921" i="8"/>
  <c r="C2920" i="8"/>
  <c r="C2919" i="8"/>
  <c r="C2918" i="8"/>
  <c r="C2917" i="8"/>
  <c r="C2916" i="8"/>
  <c r="C2915" i="8"/>
  <c r="C2914" i="8"/>
  <c r="C2913" i="8"/>
  <c r="C2912" i="8"/>
  <c r="C2911" i="8"/>
  <c r="C2910" i="8"/>
  <c r="C2909" i="8"/>
  <c r="C2908" i="8"/>
  <c r="C2907" i="8"/>
  <c r="C2906" i="8"/>
  <c r="C2905" i="8"/>
  <c r="C2904" i="8"/>
  <c r="C2903" i="8"/>
  <c r="C2902" i="8"/>
  <c r="C2901" i="8"/>
  <c r="C2900" i="8"/>
  <c r="C2899" i="8"/>
  <c r="C2898" i="8"/>
  <c r="C2897" i="8"/>
  <c r="C2896" i="8"/>
  <c r="C2895" i="8"/>
  <c r="C2894" i="8"/>
  <c r="C2893" i="8"/>
  <c r="C2892" i="8"/>
  <c r="C2891" i="8"/>
  <c r="C2890" i="8"/>
  <c r="C2889" i="8"/>
  <c r="C2888" i="8"/>
  <c r="C2887" i="8"/>
  <c r="C2886" i="8"/>
  <c r="C2885" i="8"/>
  <c r="C2884" i="8"/>
  <c r="C2883" i="8"/>
  <c r="C2882" i="8"/>
  <c r="C2881" i="8"/>
  <c r="C2880" i="8"/>
  <c r="C2879" i="8"/>
  <c r="C2878" i="8"/>
  <c r="C2877" i="8"/>
  <c r="C2876" i="8"/>
  <c r="C2875" i="8"/>
  <c r="C2874" i="8"/>
  <c r="C2873" i="8"/>
  <c r="C2872" i="8"/>
  <c r="C2871" i="8"/>
  <c r="C2870" i="8"/>
  <c r="C2869" i="8"/>
  <c r="C2868" i="8"/>
  <c r="C2867" i="8"/>
  <c r="C2866" i="8"/>
  <c r="C2865" i="8"/>
  <c r="C2864" i="8"/>
  <c r="C2863" i="8"/>
  <c r="C2862" i="8"/>
  <c r="C2861" i="8"/>
  <c r="C2860" i="8"/>
  <c r="C2859" i="8"/>
  <c r="C2858" i="8"/>
  <c r="C2857" i="8"/>
  <c r="C2856" i="8"/>
  <c r="C2855" i="8"/>
  <c r="C2854" i="8"/>
  <c r="C2853" i="8"/>
  <c r="C2852" i="8"/>
  <c r="C2851" i="8"/>
  <c r="C2850" i="8"/>
  <c r="C2849" i="8"/>
  <c r="C2848" i="8"/>
  <c r="C2847" i="8"/>
  <c r="C2846" i="8"/>
  <c r="C2845" i="8"/>
  <c r="C2844" i="8"/>
  <c r="C2843" i="8"/>
  <c r="C2842" i="8"/>
  <c r="C2841" i="8"/>
  <c r="C2840" i="8"/>
  <c r="C2839" i="8"/>
  <c r="C2838" i="8"/>
  <c r="C2837" i="8"/>
  <c r="C2836" i="8"/>
  <c r="C2835" i="8"/>
  <c r="C2834" i="8"/>
  <c r="C2833" i="8"/>
  <c r="C2832" i="8"/>
  <c r="C2831" i="8"/>
  <c r="C2830" i="8"/>
  <c r="C2829" i="8"/>
  <c r="C2828" i="8"/>
  <c r="C2827" i="8"/>
  <c r="C2826" i="8"/>
  <c r="C2825" i="8"/>
  <c r="C2824" i="8"/>
  <c r="C2823" i="8"/>
  <c r="C2822" i="8"/>
  <c r="C2821" i="8"/>
  <c r="C2820" i="8"/>
  <c r="C2819" i="8"/>
  <c r="C2818" i="8"/>
  <c r="C2817" i="8"/>
  <c r="C2816" i="8"/>
  <c r="C2815" i="8"/>
  <c r="C2814" i="8"/>
  <c r="C2813" i="8"/>
  <c r="C2812" i="8"/>
  <c r="C2811" i="8"/>
  <c r="C2810" i="8"/>
  <c r="C2809" i="8"/>
  <c r="C2808" i="8"/>
  <c r="C2807" i="8"/>
  <c r="C2806" i="8"/>
  <c r="C2805" i="8"/>
  <c r="C2804" i="8"/>
  <c r="C2803" i="8"/>
  <c r="C2802" i="8"/>
  <c r="C2801" i="8"/>
  <c r="C2800" i="8"/>
  <c r="C2799" i="8"/>
  <c r="C2798" i="8"/>
  <c r="C2797" i="8"/>
  <c r="C2796" i="8"/>
  <c r="C2795" i="8"/>
  <c r="C2794" i="8"/>
  <c r="C2793" i="8"/>
  <c r="C2792" i="8"/>
  <c r="C2791" i="8"/>
  <c r="C2790" i="8"/>
  <c r="C2789" i="8"/>
  <c r="C2788" i="8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42" i="8"/>
  <c r="C2041" i="8"/>
  <c r="C2040" i="8"/>
  <c r="C2039" i="8"/>
  <c r="C2038" i="8"/>
  <c r="C2037" i="8"/>
  <c r="C2036" i="8"/>
  <c r="C2035" i="8"/>
  <c r="C2034" i="8"/>
  <c r="C2033" i="8"/>
  <c r="C2032" i="8"/>
  <c r="C2031" i="8"/>
  <c r="C2030" i="8"/>
  <c r="C2029" i="8"/>
  <c r="C2028" i="8"/>
  <c r="C2027" i="8"/>
  <c r="C2026" i="8"/>
  <c r="C2025" i="8"/>
  <c r="C2024" i="8"/>
  <c r="C2023" i="8"/>
  <c r="C2022" i="8"/>
  <c r="C2021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4" i="8"/>
  <c r="C1943" i="8"/>
  <c r="C1942" i="8"/>
  <c r="C1941" i="8"/>
  <c r="C1940" i="8"/>
  <c r="C1939" i="8"/>
  <c r="C1938" i="8"/>
  <c r="C1937" i="8"/>
  <c r="C1936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5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F249" i="14"/>
  <c r="G249" i="14"/>
  <c r="F896" i="8" s="1"/>
  <c r="H249" i="14"/>
  <c r="F1342" i="8" s="1"/>
  <c r="I249" i="14"/>
  <c r="F1788" i="8" s="1"/>
  <c r="J249" i="14"/>
  <c r="F2234" i="8" s="1"/>
  <c r="K249" i="14"/>
  <c r="F2680" i="8" s="1"/>
  <c r="L249" i="14"/>
  <c r="F3126" i="8" s="1"/>
  <c r="M249" i="14"/>
  <c r="F3572" i="8" s="1"/>
  <c r="N249" i="14"/>
  <c r="F4018" i="8" s="1"/>
  <c r="O249" i="14"/>
  <c r="F4464" i="8" s="1"/>
  <c r="P249" i="14"/>
  <c r="F4910" i="8" s="1"/>
  <c r="Q249" i="14"/>
  <c r="F5356" i="8" s="1"/>
  <c r="R249" i="14"/>
  <c r="F5802" i="8" s="1"/>
  <c r="S249" i="14"/>
  <c r="F6248" i="8" s="1"/>
  <c r="T249" i="14"/>
  <c r="F6694" i="8" s="1"/>
  <c r="U249" i="14"/>
  <c r="V249" i="14"/>
  <c r="W249" i="14"/>
  <c r="X249" i="14"/>
  <c r="Y249" i="14"/>
  <c r="Z249" i="14"/>
  <c r="AA249" i="14"/>
  <c r="AB249" i="14"/>
  <c r="AC249" i="14"/>
  <c r="AD249" i="14"/>
  <c r="AE249" i="14"/>
  <c r="AF249" i="14"/>
  <c r="AG249" i="14"/>
  <c r="AH249" i="14"/>
  <c r="F250" i="14"/>
  <c r="G250" i="14"/>
  <c r="F897" i="8" s="1"/>
  <c r="H250" i="14"/>
  <c r="F1343" i="8" s="1"/>
  <c r="I250" i="14"/>
  <c r="F1789" i="8" s="1"/>
  <c r="J250" i="14"/>
  <c r="F2235" i="8" s="1"/>
  <c r="K250" i="14"/>
  <c r="F2681" i="8" s="1"/>
  <c r="L250" i="14"/>
  <c r="F3127" i="8" s="1"/>
  <c r="M250" i="14"/>
  <c r="F3573" i="8" s="1"/>
  <c r="N250" i="14"/>
  <c r="F4019" i="8" s="1"/>
  <c r="O250" i="14"/>
  <c r="F4465" i="8" s="1"/>
  <c r="P250" i="14"/>
  <c r="F4911" i="8" s="1"/>
  <c r="Q250" i="14"/>
  <c r="F5357" i="8" s="1"/>
  <c r="R250" i="14"/>
  <c r="F5803" i="8" s="1"/>
  <c r="S250" i="14"/>
  <c r="F6249" i="8" s="1"/>
  <c r="T250" i="14"/>
  <c r="F6695" i="8" s="1"/>
  <c r="U250" i="14"/>
  <c r="V250" i="14"/>
  <c r="W250" i="14"/>
  <c r="X250" i="14"/>
  <c r="Y250" i="14"/>
  <c r="Z250" i="14"/>
  <c r="AA250" i="14"/>
  <c r="AB250" i="14"/>
  <c r="AC250" i="14"/>
  <c r="AD250" i="14"/>
  <c r="AE250" i="14"/>
  <c r="AF250" i="14"/>
  <c r="AG250" i="14"/>
  <c r="AH250" i="14"/>
  <c r="F2" i="14"/>
  <c r="G2" i="14"/>
  <c r="F898" i="8" s="1"/>
  <c r="H2" i="14"/>
  <c r="F1344" i="8" s="1"/>
  <c r="I2" i="14"/>
  <c r="F1790" i="8" s="1"/>
  <c r="J2" i="14"/>
  <c r="F2236" i="8" s="1"/>
  <c r="K2" i="14"/>
  <c r="F2682" i="8" s="1"/>
  <c r="L2" i="14"/>
  <c r="F3128" i="8" s="1"/>
  <c r="M2" i="14"/>
  <c r="F3574" i="8" s="1"/>
  <c r="N2" i="14"/>
  <c r="F4020" i="8" s="1"/>
  <c r="O2" i="14"/>
  <c r="F4466" i="8" s="1"/>
  <c r="P2" i="14"/>
  <c r="F4912" i="8" s="1"/>
  <c r="Q2" i="14"/>
  <c r="F5358" i="8" s="1"/>
  <c r="R2" i="14"/>
  <c r="F5804" i="8" s="1"/>
  <c r="S2" i="14"/>
  <c r="F6250" i="8" s="1"/>
  <c r="T2" i="14"/>
  <c r="F6696" i="8" s="1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F251" i="14"/>
  <c r="G251" i="14"/>
  <c r="F899" i="8" s="1"/>
  <c r="H251" i="14"/>
  <c r="F1345" i="8" s="1"/>
  <c r="I251" i="14"/>
  <c r="F1791" i="8" s="1"/>
  <c r="J251" i="14"/>
  <c r="F2237" i="8" s="1"/>
  <c r="K251" i="14"/>
  <c r="F2683" i="8" s="1"/>
  <c r="L251" i="14"/>
  <c r="F3129" i="8" s="1"/>
  <c r="M251" i="14"/>
  <c r="F3575" i="8" s="1"/>
  <c r="N251" i="14"/>
  <c r="F4021" i="8" s="1"/>
  <c r="O251" i="14"/>
  <c r="F4467" i="8" s="1"/>
  <c r="P251" i="14"/>
  <c r="F4913" i="8" s="1"/>
  <c r="Q251" i="14"/>
  <c r="F5359" i="8" s="1"/>
  <c r="R251" i="14"/>
  <c r="F5805" i="8" s="1"/>
  <c r="S251" i="14"/>
  <c r="F6251" i="8" s="1"/>
  <c r="T251" i="14"/>
  <c r="F6697" i="8" s="1"/>
  <c r="U251" i="14"/>
  <c r="V251" i="14"/>
  <c r="W251" i="14"/>
  <c r="X251" i="14"/>
  <c r="Y251" i="14"/>
  <c r="Z251" i="14"/>
  <c r="AA251" i="14"/>
  <c r="AB251" i="14"/>
  <c r="AC251" i="14"/>
  <c r="AD251" i="14"/>
  <c r="AE251" i="14"/>
  <c r="AF251" i="14"/>
  <c r="AG251" i="14"/>
  <c r="AH251" i="14"/>
  <c r="F252" i="14"/>
  <c r="G252" i="14"/>
  <c r="F900" i="8" s="1"/>
  <c r="H252" i="14"/>
  <c r="F1346" i="8" s="1"/>
  <c r="I252" i="14"/>
  <c r="F1792" i="8" s="1"/>
  <c r="J252" i="14"/>
  <c r="F2238" i="8" s="1"/>
  <c r="K252" i="14"/>
  <c r="F2684" i="8" s="1"/>
  <c r="L252" i="14"/>
  <c r="F3130" i="8" s="1"/>
  <c r="M252" i="14"/>
  <c r="F3576" i="8" s="1"/>
  <c r="N252" i="14"/>
  <c r="F4022" i="8" s="1"/>
  <c r="O252" i="14"/>
  <c r="F4468" i="8" s="1"/>
  <c r="P252" i="14"/>
  <c r="F4914" i="8" s="1"/>
  <c r="Q252" i="14"/>
  <c r="F5360" i="8" s="1"/>
  <c r="R252" i="14"/>
  <c r="F5806" i="8" s="1"/>
  <c r="S252" i="14"/>
  <c r="F6252" i="8" s="1"/>
  <c r="T252" i="14"/>
  <c r="F6698" i="8" s="1"/>
  <c r="U252" i="14"/>
  <c r="V252" i="14"/>
  <c r="W252" i="14"/>
  <c r="X252" i="14"/>
  <c r="Y252" i="14"/>
  <c r="Z252" i="14"/>
  <c r="AA252" i="14"/>
  <c r="AB252" i="14"/>
  <c r="AC252" i="14"/>
  <c r="AD252" i="14"/>
  <c r="AE252" i="14"/>
  <c r="AF252" i="14"/>
  <c r="AG252" i="14"/>
  <c r="AH252" i="14"/>
  <c r="F253" i="14"/>
  <c r="G253" i="14"/>
  <c r="F901" i="8" s="1"/>
  <c r="H253" i="14"/>
  <c r="F1347" i="8" s="1"/>
  <c r="I253" i="14"/>
  <c r="F1793" i="8" s="1"/>
  <c r="J253" i="14"/>
  <c r="F2239" i="8" s="1"/>
  <c r="K253" i="14"/>
  <c r="F2685" i="8" s="1"/>
  <c r="L253" i="14"/>
  <c r="F3131" i="8" s="1"/>
  <c r="M253" i="14"/>
  <c r="F3577" i="8" s="1"/>
  <c r="N253" i="14"/>
  <c r="F4023" i="8" s="1"/>
  <c r="O253" i="14"/>
  <c r="F4469" i="8" s="1"/>
  <c r="P253" i="14"/>
  <c r="F4915" i="8" s="1"/>
  <c r="Q253" i="14"/>
  <c r="F5361" i="8" s="1"/>
  <c r="R253" i="14"/>
  <c r="F5807" i="8" s="1"/>
  <c r="S253" i="14"/>
  <c r="F6253" i="8" s="1"/>
  <c r="T253" i="14"/>
  <c r="F6699" i="8" s="1"/>
  <c r="U253" i="14"/>
  <c r="V253" i="14"/>
  <c r="W253" i="14"/>
  <c r="X253" i="14"/>
  <c r="Y253" i="14"/>
  <c r="Z253" i="14"/>
  <c r="AA253" i="14"/>
  <c r="AB253" i="14"/>
  <c r="AC253" i="14"/>
  <c r="AD253" i="14"/>
  <c r="AE253" i="14"/>
  <c r="AF253" i="14"/>
  <c r="AG253" i="14"/>
  <c r="AH253" i="14"/>
  <c r="F254" i="14"/>
  <c r="G254" i="14"/>
  <c r="F902" i="8" s="1"/>
  <c r="H254" i="14"/>
  <c r="F1348" i="8" s="1"/>
  <c r="I254" i="14"/>
  <c r="F1794" i="8" s="1"/>
  <c r="J254" i="14"/>
  <c r="F2240" i="8" s="1"/>
  <c r="K254" i="14"/>
  <c r="F2686" i="8" s="1"/>
  <c r="L254" i="14"/>
  <c r="F3132" i="8" s="1"/>
  <c r="M254" i="14"/>
  <c r="F3578" i="8" s="1"/>
  <c r="N254" i="14"/>
  <c r="F4024" i="8" s="1"/>
  <c r="O254" i="14"/>
  <c r="F4470" i="8" s="1"/>
  <c r="P254" i="14"/>
  <c r="F4916" i="8" s="1"/>
  <c r="Q254" i="14"/>
  <c r="F5362" i="8" s="1"/>
  <c r="R254" i="14"/>
  <c r="F5808" i="8" s="1"/>
  <c r="S254" i="14"/>
  <c r="F6254" i="8" s="1"/>
  <c r="T254" i="14"/>
  <c r="F6700" i="8" s="1"/>
  <c r="U254" i="14"/>
  <c r="V254" i="14"/>
  <c r="W254" i="14"/>
  <c r="X254" i="14"/>
  <c r="Y254" i="14"/>
  <c r="Z254" i="14"/>
  <c r="AA254" i="14"/>
  <c r="AB254" i="14"/>
  <c r="AC254" i="14"/>
  <c r="AD254" i="14"/>
  <c r="AE254" i="14"/>
  <c r="AF254" i="14"/>
  <c r="AG254" i="14"/>
  <c r="AH254" i="14"/>
  <c r="F255" i="14"/>
  <c r="G255" i="14"/>
  <c r="F903" i="8" s="1"/>
  <c r="H255" i="14"/>
  <c r="F1349" i="8" s="1"/>
  <c r="I255" i="14"/>
  <c r="F1795" i="8" s="1"/>
  <c r="J255" i="14"/>
  <c r="F2241" i="8" s="1"/>
  <c r="K255" i="14"/>
  <c r="F2687" i="8" s="1"/>
  <c r="L255" i="14"/>
  <c r="F3133" i="8" s="1"/>
  <c r="M255" i="14"/>
  <c r="F3579" i="8" s="1"/>
  <c r="N255" i="14"/>
  <c r="F4025" i="8" s="1"/>
  <c r="O255" i="14"/>
  <c r="F4471" i="8" s="1"/>
  <c r="P255" i="14"/>
  <c r="F4917" i="8" s="1"/>
  <c r="Q255" i="14"/>
  <c r="F5363" i="8" s="1"/>
  <c r="R255" i="14"/>
  <c r="F5809" i="8" s="1"/>
  <c r="S255" i="14"/>
  <c r="F6255" i="8" s="1"/>
  <c r="T255" i="14"/>
  <c r="F6701" i="8" s="1"/>
  <c r="U255" i="14"/>
  <c r="V255" i="14"/>
  <c r="W255" i="14"/>
  <c r="X255" i="14"/>
  <c r="Y255" i="14"/>
  <c r="Z255" i="14"/>
  <c r="AA255" i="14"/>
  <c r="AB255" i="14"/>
  <c r="AC255" i="14"/>
  <c r="AD255" i="14"/>
  <c r="AE255" i="14"/>
  <c r="AF255" i="14"/>
  <c r="AG255" i="14"/>
  <c r="AH255" i="14"/>
  <c r="F256" i="14"/>
  <c r="G256" i="14"/>
  <c r="F904" i="8" s="1"/>
  <c r="H256" i="14"/>
  <c r="F1350" i="8" s="1"/>
  <c r="I256" i="14"/>
  <c r="F1796" i="8" s="1"/>
  <c r="J256" i="14"/>
  <c r="F2242" i="8" s="1"/>
  <c r="K256" i="14"/>
  <c r="F2688" i="8" s="1"/>
  <c r="L256" i="14"/>
  <c r="F3134" i="8" s="1"/>
  <c r="M256" i="14"/>
  <c r="F3580" i="8" s="1"/>
  <c r="N256" i="14"/>
  <c r="F4026" i="8" s="1"/>
  <c r="O256" i="14"/>
  <c r="F4472" i="8" s="1"/>
  <c r="P256" i="14"/>
  <c r="F4918" i="8" s="1"/>
  <c r="Q256" i="14"/>
  <c r="F5364" i="8" s="1"/>
  <c r="R256" i="14"/>
  <c r="F5810" i="8" s="1"/>
  <c r="S256" i="14"/>
  <c r="F6256" i="8" s="1"/>
  <c r="T256" i="14"/>
  <c r="F6702" i="8" s="1"/>
  <c r="U256" i="14"/>
  <c r="V256" i="14"/>
  <c r="W256" i="14"/>
  <c r="X256" i="14"/>
  <c r="Y256" i="14"/>
  <c r="Z256" i="14"/>
  <c r="AA256" i="14"/>
  <c r="AB256" i="14"/>
  <c r="AC256" i="14"/>
  <c r="AD256" i="14"/>
  <c r="AE256" i="14"/>
  <c r="AF256" i="14"/>
  <c r="AG256" i="14"/>
  <c r="AH256" i="14"/>
  <c r="F257" i="14"/>
  <c r="G257" i="14"/>
  <c r="F905" i="8" s="1"/>
  <c r="H257" i="14"/>
  <c r="F1351" i="8" s="1"/>
  <c r="I257" i="14"/>
  <c r="F1797" i="8" s="1"/>
  <c r="J257" i="14"/>
  <c r="F2243" i="8" s="1"/>
  <c r="K257" i="14"/>
  <c r="F2689" i="8" s="1"/>
  <c r="L257" i="14"/>
  <c r="F3135" i="8" s="1"/>
  <c r="M257" i="14"/>
  <c r="F3581" i="8" s="1"/>
  <c r="N257" i="14"/>
  <c r="F4027" i="8" s="1"/>
  <c r="O257" i="14"/>
  <c r="F4473" i="8" s="1"/>
  <c r="P257" i="14"/>
  <c r="F4919" i="8" s="1"/>
  <c r="Q257" i="14"/>
  <c r="F5365" i="8" s="1"/>
  <c r="R257" i="14"/>
  <c r="F5811" i="8" s="1"/>
  <c r="S257" i="14"/>
  <c r="F6257" i="8" s="1"/>
  <c r="T257" i="14"/>
  <c r="F6703" i="8" s="1"/>
  <c r="U257" i="14"/>
  <c r="V257" i="14"/>
  <c r="W257" i="14"/>
  <c r="X257" i="14"/>
  <c r="Y257" i="14"/>
  <c r="Z257" i="14"/>
  <c r="AA257" i="14"/>
  <c r="AB257" i="14"/>
  <c r="AC257" i="14"/>
  <c r="AD257" i="14"/>
  <c r="AE257" i="14"/>
  <c r="AF257" i="14"/>
  <c r="AG257" i="14"/>
  <c r="AH257" i="14"/>
  <c r="F258" i="14"/>
  <c r="G258" i="14"/>
  <c r="F906" i="8" s="1"/>
  <c r="H258" i="14"/>
  <c r="F1352" i="8" s="1"/>
  <c r="I258" i="14"/>
  <c r="F1798" i="8" s="1"/>
  <c r="J258" i="14"/>
  <c r="F2244" i="8" s="1"/>
  <c r="K258" i="14"/>
  <c r="F2690" i="8" s="1"/>
  <c r="L258" i="14"/>
  <c r="F3136" i="8" s="1"/>
  <c r="M258" i="14"/>
  <c r="F3582" i="8" s="1"/>
  <c r="N258" i="14"/>
  <c r="F4028" i="8" s="1"/>
  <c r="O258" i="14"/>
  <c r="F4474" i="8" s="1"/>
  <c r="P258" i="14"/>
  <c r="F4920" i="8" s="1"/>
  <c r="Q258" i="14"/>
  <c r="F5366" i="8" s="1"/>
  <c r="R258" i="14"/>
  <c r="F5812" i="8" s="1"/>
  <c r="S258" i="14"/>
  <c r="F6258" i="8" s="1"/>
  <c r="T258" i="14"/>
  <c r="F6704" i="8" s="1"/>
  <c r="U258" i="14"/>
  <c r="V258" i="14"/>
  <c r="W258" i="14"/>
  <c r="X258" i="14"/>
  <c r="Y258" i="14"/>
  <c r="Z258" i="14"/>
  <c r="AA258" i="14"/>
  <c r="AB258" i="14"/>
  <c r="AC258" i="14"/>
  <c r="AD258" i="14"/>
  <c r="AE258" i="14"/>
  <c r="AF258" i="14"/>
  <c r="AG258" i="14"/>
  <c r="AH258" i="14"/>
  <c r="F259" i="14"/>
  <c r="G259" i="14"/>
  <c r="F907" i="8" s="1"/>
  <c r="H259" i="14"/>
  <c r="F1353" i="8" s="1"/>
  <c r="I259" i="14"/>
  <c r="F1799" i="8" s="1"/>
  <c r="J259" i="14"/>
  <c r="F2245" i="8" s="1"/>
  <c r="K259" i="14"/>
  <c r="F2691" i="8" s="1"/>
  <c r="L259" i="14"/>
  <c r="F3137" i="8" s="1"/>
  <c r="M259" i="14"/>
  <c r="F3583" i="8" s="1"/>
  <c r="N259" i="14"/>
  <c r="F4029" i="8" s="1"/>
  <c r="O259" i="14"/>
  <c r="F4475" i="8" s="1"/>
  <c r="P259" i="14"/>
  <c r="F4921" i="8" s="1"/>
  <c r="Q259" i="14"/>
  <c r="F5367" i="8" s="1"/>
  <c r="R259" i="14"/>
  <c r="F5813" i="8" s="1"/>
  <c r="S259" i="14"/>
  <c r="F6259" i="8" s="1"/>
  <c r="T259" i="14"/>
  <c r="F6705" i="8" s="1"/>
  <c r="U259" i="14"/>
  <c r="V259" i="14"/>
  <c r="W259" i="14"/>
  <c r="X259" i="14"/>
  <c r="Y259" i="14"/>
  <c r="Z259" i="14"/>
  <c r="AA259" i="14"/>
  <c r="AB259" i="14"/>
  <c r="AC259" i="14"/>
  <c r="AD259" i="14"/>
  <c r="AE259" i="14"/>
  <c r="AF259" i="14"/>
  <c r="AG259" i="14"/>
  <c r="AH259" i="14"/>
  <c r="F260" i="14"/>
  <c r="G260" i="14"/>
  <c r="F908" i="8" s="1"/>
  <c r="H260" i="14"/>
  <c r="F1354" i="8" s="1"/>
  <c r="I260" i="14"/>
  <c r="F1800" i="8" s="1"/>
  <c r="J260" i="14"/>
  <c r="F2246" i="8" s="1"/>
  <c r="K260" i="14"/>
  <c r="F2692" i="8" s="1"/>
  <c r="L260" i="14"/>
  <c r="F3138" i="8" s="1"/>
  <c r="M260" i="14"/>
  <c r="F3584" i="8" s="1"/>
  <c r="N260" i="14"/>
  <c r="F4030" i="8" s="1"/>
  <c r="O260" i="14"/>
  <c r="F4476" i="8" s="1"/>
  <c r="P260" i="14"/>
  <c r="F4922" i="8" s="1"/>
  <c r="Q260" i="14"/>
  <c r="F5368" i="8" s="1"/>
  <c r="R260" i="14"/>
  <c r="F5814" i="8" s="1"/>
  <c r="S260" i="14"/>
  <c r="F6260" i="8" s="1"/>
  <c r="T260" i="14"/>
  <c r="F6706" i="8" s="1"/>
  <c r="U260" i="14"/>
  <c r="V260" i="14"/>
  <c r="W260" i="14"/>
  <c r="X260" i="14"/>
  <c r="Y260" i="14"/>
  <c r="Z260" i="14"/>
  <c r="AA260" i="14"/>
  <c r="AB260" i="14"/>
  <c r="AC260" i="14"/>
  <c r="AD260" i="14"/>
  <c r="AE260" i="14"/>
  <c r="AF260" i="14"/>
  <c r="AG260" i="14"/>
  <c r="AH260" i="14"/>
  <c r="F261" i="14"/>
  <c r="G261" i="14"/>
  <c r="F909" i="8" s="1"/>
  <c r="H261" i="14"/>
  <c r="F1355" i="8" s="1"/>
  <c r="I261" i="14"/>
  <c r="F1801" i="8" s="1"/>
  <c r="J261" i="14"/>
  <c r="F2247" i="8" s="1"/>
  <c r="K261" i="14"/>
  <c r="F2693" i="8" s="1"/>
  <c r="L261" i="14"/>
  <c r="F3139" i="8" s="1"/>
  <c r="M261" i="14"/>
  <c r="F3585" i="8" s="1"/>
  <c r="N261" i="14"/>
  <c r="F4031" i="8" s="1"/>
  <c r="O261" i="14"/>
  <c r="F4477" i="8" s="1"/>
  <c r="P261" i="14"/>
  <c r="F4923" i="8" s="1"/>
  <c r="Q261" i="14"/>
  <c r="F5369" i="8" s="1"/>
  <c r="R261" i="14"/>
  <c r="F5815" i="8" s="1"/>
  <c r="S261" i="14"/>
  <c r="F6261" i="8" s="1"/>
  <c r="T261" i="14"/>
  <c r="F6707" i="8" s="1"/>
  <c r="U261" i="14"/>
  <c r="V261" i="14"/>
  <c r="W261" i="14"/>
  <c r="X261" i="14"/>
  <c r="Y261" i="14"/>
  <c r="Z261" i="14"/>
  <c r="AA261" i="14"/>
  <c r="AB261" i="14"/>
  <c r="AC261" i="14"/>
  <c r="AD261" i="14"/>
  <c r="AE261" i="14"/>
  <c r="AF261" i="14"/>
  <c r="AG261" i="14"/>
  <c r="AH261" i="14"/>
  <c r="F262" i="14"/>
  <c r="G262" i="14"/>
  <c r="F910" i="8" s="1"/>
  <c r="H262" i="14"/>
  <c r="F1356" i="8" s="1"/>
  <c r="I262" i="14"/>
  <c r="F1802" i="8" s="1"/>
  <c r="J262" i="14"/>
  <c r="F2248" i="8" s="1"/>
  <c r="K262" i="14"/>
  <c r="F2694" i="8" s="1"/>
  <c r="L262" i="14"/>
  <c r="F3140" i="8" s="1"/>
  <c r="M262" i="14"/>
  <c r="F3586" i="8" s="1"/>
  <c r="N262" i="14"/>
  <c r="F4032" i="8" s="1"/>
  <c r="O262" i="14"/>
  <c r="F4478" i="8" s="1"/>
  <c r="P262" i="14"/>
  <c r="F4924" i="8" s="1"/>
  <c r="Q262" i="14"/>
  <c r="F5370" i="8" s="1"/>
  <c r="R262" i="14"/>
  <c r="F5816" i="8" s="1"/>
  <c r="S262" i="14"/>
  <c r="F6262" i="8" s="1"/>
  <c r="T262" i="14"/>
  <c r="F6708" i="8" s="1"/>
  <c r="U262" i="14"/>
  <c r="V262" i="14"/>
  <c r="W262" i="14"/>
  <c r="X262" i="14"/>
  <c r="Y262" i="14"/>
  <c r="Z262" i="14"/>
  <c r="AA262" i="14"/>
  <c r="AB262" i="14"/>
  <c r="AC262" i="14"/>
  <c r="AD262" i="14"/>
  <c r="AE262" i="14"/>
  <c r="AF262" i="14"/>
  <c r="AG262" i="14"/>
  <c r="AH262" i="14"/>
  <c r="F10" i="14"/>
  <c r="G10" i="14"/>
  <c r="F911" i="8" s="1"/>
  <c r="H10" i="14"/>
  <c r="F1357" i="8" s="1"/>
  <c r="I10" i="14"/>
  <c r="F1803" i="8" s="1"/>
  <c r="J10" i="14"/>
  <c r="F2249" i="8" s="1"/>
  <c r="K10" i="14"/>
  <c r="F2695" i="8" s="1"/>
  <c r="L10" i="14"/>
  <c r="F3141" i="8" s="1"/>
  <c r="M10" i="14"/>
  <c r="F3587" i="8" s="1"/>
  <c r="N10" i="14"/>
  <c r="F4033" i="8" s="1"/>
  <c r="O10" i="14"/>
  <c r="F4479" i="8" s="1"/>
  <c r="P10" i="14"/>
  <c r="F4925" i="8" s="1"/>
  <c r="Q10" i="14"/>
  <c r="F5371" i="8" s="1"/>
  <c r="R10" i="14"/>
  <c r="F5817" i="8" s="1"/>
  <c r="S10" i="14"/>
  <c r="F6263" i="8" s="1"/>
  <c r="T10" i="14"/>
  <c r="F6709" i="8" s="1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F263" i="14"/>
  <c r="G263" i="14"/>
  <c r="F912" i="8" s="1"/>
  <c r="H263" i="14"/>
  <c r="F1358" i="8" s="1"/>
  <c r="I263" i="14"/>
  <c r="F1804" i="8" s="1"/>
  <c r="J263" i="14"/>
  <c r="F2250" i="8" s="1"/>
  <c r="K263" i="14"/>
  <c r="F2696" i="8" s="1"/>
  <c r="L263" i="14"/>
  <c r="F3142" i="8" s="1"/>
  <c r="M263" i="14"/>
  <c r="F3588" i="8" s="1"/>
  <c r="N263" i="14"/>
  <c r="F4034" i="8" s="1"/>
  <c r="O263" i="14"/>
  <c r="F4480" i="8" s="1"/>
  <c r="P263" i="14"/>
  <c r="F4926" i="8" s="1"/>
  <c r="Q263" i="14"/>
  <c r="F5372" i="8" s="1"/>
  <c r="R263" i="14"/>
  <c r="F5818" i="8" s="1"/>
  <c r="S263" i="14"/>
  <c r="F6264" i="8" s="1"/>
  <c r="T263" i="14"/>
  <c r="F6710" i="8" s="1"/>
  <c r="U263" i="14"/>
  <c r="V263" i="14"/>
  <c r="W263" i="14"/>
  <c r="X263" i="14"/>
  <c r="Y263" i="14"/>
  <c r="Z263" i="14"/>
  <c r="AA263" i="14"/>
  <c r="AB263" i="14"/>
  <c r="AC263" i="14"/>
  <c r="AD263" i="14"/>
  <c r="AE263" i="14"/>
  <c r="AF263" i="14"/>
  <c r="AG263" i="14"/>
  <c r="AH263" i="14"/>
  <c r="F264" i="14"/>
  <c r="G264" i="14"/>
  <c r="F913" i="8" s="1"/>
  <c r="H264" i="14"/>
  <c r="F1359" i="8" s="1"/>
  <c r="I264" i="14"/>
  <c r="F1805" i="8" s="1"/>
  <c r="J264" i="14"/>
  <c r="F2251" i="8" s="1"/>
  <c r="K264" i="14"/>
  <c r="F2697" i="8" s="1"/>
  <c r="L264" i="14"/>
  <c r="F3143" i="8" s="1"/>
  <c r="M264" i="14"/>
  <c r="F3589" i="8" s="1"/>
  <c r="N264" i="14"/>
  <c r="F4035" i="8" s="1"/>
  <c r="O264" i="14"/>
  <c r="F4481" i="8" s="1"/>
  <c r="P264" i="14"/>
  <c r="F4927" i="8" s="1"/>
  <c r="Q264" i="14"/>
  <c r="F5373" i="8" s="1"/>
  <c r="R264" i="14"/>
  <c r="F5819" i="8" s="1"/>
  <c r="S264" i="14"/>
  <c r="F6265" i="8" s="1"/>
  <c r="T264" i="14"/>
  <c r="F6711" i="8" s="1"/>
  <c r="U264" i="14"/>
  <c r="V264" i="14"/>
  <c r="W264" i="14"/>
  <c r="X264" i="14"/>
  <c r="Y264" i="14"/>
  <c r="Z264" i="14"/>
  <c r="AA264" i="14"/>
  <c r="AB264" i="14"/>
  <c r="AC264" i="14"/>
  <c r="AD264" i="14"/>
  <c r="AE264" i="14"/>
  <c r="AF264" i="14"/>
  <c r="AG264" i="14"/>
  <c r="AH264" i="14"/>
  <c r="F265" i="14"/>
  <c r="G265" i="14"/>
  <c r="F914" i="8" s="1"/>
  <c r="H265" i="14"/>
  <c r="F1360" i="8" s="1"/>
  <c r="I265" i="14"/>
  <c r="F1806" i="8" s="1"/>
  <c r="J265" i="14"/>
  <c r="F2252" i="8" s="1"/>
  <c r="K265" i="14"/>
  <c r="F2698" i="8" s="1"/>
  <c r="L265" i="14"/>
  <c r="F3144" i="8" s="1"/>
  <c r="M265" i="14"/>
  <c r="F3590" i="8" s="1"/>
  <c r="N265" i="14"/>
  <c r="F4036" i="8" s="1"/>
  <c r="O265" i="14"/>
  <c r="F4482" i="8" s="1"/>
  <c r="P265" i="14"/>
  <c r="F4928" i="8" s="1"/>
  <c r="Q265" i="14"/>
  <c r="F5374" i="8" s="1"/>
  <c r="R265" i="14"/>
  <c r="F5820" i="8" s="1"/>
  <c r="S265" i="14"/>
  <c r="F6266" i="8" s="1"/>
  <c r="T265" i="14"/>
  <c r="F6712" i="8" s="1"/>
  <c r="U265" i="14"/>
  <c r="V265" i="14"/>
  <c r="W265" i="14"/>
  <c r="X265" i="14"/>
  <c r="Y265" i="14"/>
  <c r="Z265" i="14"/>
  <c r="AA265" i="14"/>
  <c r="AB265" i="14"/>
  <c r="AC265" i="14"/>
  <c r="AD265" i="14"/>
  <c r="AE265" i="14"/>
  <c r="AF265" i="14"/>
  <c r="AG265" i="14"/>
  <c r="AH265" i="14"/>
  <c r="F266" i="14"/>
  <c r="G266" i="14"/>
  <c r="F915" i="8" s="1"/>
  <c r="H266" i="14"/>
  <c r="F1361" i="8" s="1"/>
  <c r="I266" i="14"/>
  <c r="F1807" i="8" s="1"/>
  <c r="J266" i="14"/>
  <c r="F2253" i="8" s="1"/>
  <c r="K266" i="14"/>
  <c r="F2699" i="8" s="1"/>
  <c r="L266" i="14"/>
  <c r="F3145" i="8" s="1"/>
  <c r="M266" i="14"/>
  <c r="F3591" i="8" s="1"/>
  <c r="N266" i="14"/>
  <c r="F4037" i="8" s="1"/>
  <c r="O266" i="14"/>
  <c r="F4483" i="8" s="1"/>
  <c r="P266" i="14"/>
  <c r="F4929" i="8" s="1"/>
  <c r="Q266" i="14"/>
  <c r="F5375" i="8" s="1"/>
  <c r="R266" i="14"/>
  <c r="F5821" i="8" s="1"/>
  <c r="S266" i="14"/>
  <c r="F6267" i="8" s="1"/>
  <c r="T266" i="14"/>
  <c r="F6713" i="8" s="1"/>
  <c r="U266" i="14"/>
  <c r="V266" i="14"/>
  <c r="W266" i="14"/>
  <c r="X266" i="14"/>
  <c r="Y266" i="14"/>
  <c r="Z266" i="14"/>
  <c r="AA266" i="14"/>
  <c r="AB266" i="14"/>
  <c r="AC266" i="14"/>
  <c r="AD266" i="14"/>
  <c r="AE266" i="14"/>
  <c r="AF266" i="14"/>
  <c r="AG266" i="14"/>
  <c r="AH266" i="14"/>
  <c r="F267" i="14"/>
  <c r="G267" i="14"/>
  <c r="F916" i="8" s="1"/>
  <c r="H267" i="14"/>
  <c r="F1362" i="8" s="1"/>
  <c r="I267" i="14"/>
  <c r="F1808" i="8" s="1"/>
  <c r="J267" i="14"/>
  <c r="F2254" i="8" s="1"/>
  <c r="K267" i="14"/>
  <c r="F2700" i="8" s="1"/>
  <c r="L267" i="14"/>
  <c r="F3146" i="8" s="1"/>
  <c r="M267" i="14"/>
  <c r="F3592" i="8" s="1"/>
  <c r="N267" i="14"/>
  <c r="F4038" i="8" s="1"/>
  <c r="O267" i="14"/>
  <c r="F4484" i="8" s="1"/>
  <c r="P267" i="14"/>
  <c r="F4930" i="8" s="1"/>
  <c r="Q267" i="14"/>
  <c r="F5376" i="8" s="1"/>
  <c r="R267" i="14"/>
  <c r="F5822" i="8" s="1"/>
  <c r="S267" i="14"/>
  <c r="F6268" i="8" s="1"/>
  <c r="T267" i="14"/>
  <c r="F6714" i="8" s="1"/>
  <c r="U267" i="14"/>
  <c r="V267" i="14"/>
  <c r="W267" i="14"/>
  <c r="X267" i="14"/>
  <c r="Y267" i="14"/>
  <c r="Z267" i="14"/>
  <c r="AA267" i="14"/>
  <c r="AB267" i="14"/>
  <c r="AC267" i="14"/>
  <c r="AD267" i="14"/>
  <c r="AE267" i="14"/>
  <c r="AF267" i="14"/>
  <c r="AG267" i="14"/>
  <c r="AH267" i="14"/>
  <c r="F6" i="14"/>
  <c r="G6" i="14"/>
  <c r="F921" i="8" s="1"/>
  <c r="H6" i="14"/>
  <c r="F1367" i="8" s="1"/>
  <c r="I6" i="14"/>
  <c r="F1813" i="8" s="1"/>
  <c r="J6" i="14"/>
  <c r="F2259" i="8" s="1"/>
  <c r="K6" i="14"/>
  <c r="F2705" i="8" s="1"/>
  <c r="L6" i="14"/>
  <c r="F3151" i="8" s="1"/>
  <c r="M6" i="14"/>
  <c r="F3597" i="8" s="1"/>
  <c r="N6" i="14"/>
  <c r="F4043" i="8" s="1"/>
  <c r="O6" i="14"/>
  <c r="F4489" i="8" s="1"/>
  <c r="P6" i="14"/>
  <c r="F4935" i="8" s="1"/>
  <c r="Q6" i="14"/>
  <c r="F5381" i="8" s="1"/>
  <c r="R6" i="14"/>
  <c r="F5827" i="8" s="1"/>
  <c r="S6" i="14"/>
  <c r="F6273" i="8" s="1"/>
  <c r="T6" i="14"/>
  <c r="F6719" i="8" s="1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F268" i="14"/>
  <c r="G268" i="14"/>
  <c r="F917" i="8" s="1"/>
  <c r="H268" i="14"/>
  <c r="F1363" i="8" s="1"/>
  <c r="I268" i="14"/>
  <c r="F1809" i="8" s="1"/>
  <c r="J268" i="14"/>
  <c r="F2255" i="8" s="1"/>
  <c r="K268" i="14"/>
  <c r="F2701" i="8" s="1"/>
  <c r="L268" i="14"/>
  <c r="F3147" i="8" s="1"/>
  <c r="M268" i="14"/>
  <c r="F3593" i="8" s="1"/>
  <c r="N268" i="14"/>
  <c r="F4039" i="8" s="1"/>
  <c r="O268" i="14"/>
  <c r="F4485" i="8" s="1"/>
  <c r="P268" i="14"/>
  <c r="F4931" i="8" s="1"/>
  <c r="Q268" i="14"/>
  <c r="F5377" i="8" s="1"/>
  <c r="R268" i="14"/>
  <c r="F5823" i="8" s="1"/>
  <c r="S268" i="14"/>
  <c r="F6269" i="8" s="1"/>
  <c r="T268" i="14"/>
  <c r="F6715" i="8" s="1"/>
  <c r="U268" i="14"/>
  <c r="V268" i="14"/>
  <c r="W268" i="14"/>
  <c r="X268" i="14"/>
  <c r="Y268" i="14"/>
  <c r="Z268" i="14"/>
  <c r="AA268" i="14"/>
  <c r="AB268" i="14"/>
  <c r="AC268" i="14"/>
  <c r="AD268" i="14"/>
  <c r="AE268" i="14"/>
  <c r="AF268" i="14"/>
  <c r="AG268" i="14"/>
  <c r="AH268" i="14"/>
  <c r="F269" i="14"/>
  <c r="G269" i="14"/>
  <c r="F918" i="8" s="1"/>
  <c r="H269" i="14"/>
  <c r="F1364" i="8" s="1"/>
  <c r="I269" i="14"/>
  <c r="F1810" i="8" s="1"/>
  <c r="J269" i="14"/>
  <c r="F2256" i="8" s="1"/>
  <c r="K269" i="14"/>
  <c r="F2702" i="8" s="1"/>
  <c r="L269" i="14"/>
  <c r="F3148" i="8" s="1"/>
  <c r="M269" i="14"/>
  <c r="F3594" i="8" s="1"/>
  <c r="N269" i="14"/>
  <c r="F4040" i="8" s="1"/>
  <c r="O269" i="14"/>
  <c r="F4486" i="8" s="1"/>
  <c r="P269" i="14"/>
  <c r="F4932" i="8" s="1"/>
  <c r="Q269" i="14"/>
  <c r="F5378" i="8" s="1"/>
  <c r="R269" i="14"/>
  <c r="F5824" i="8" s="1"/>
  <c r="S269" i="14"/>
  <c r="F6270" i="8" s="1"/>
  <c r="T269" i="14"/>
  <c r="F6716" i="8" s="1"/>
  <c r="U269" i="14"/>
  <c r="V269" i="14"/>
  <c r="W269" i="14"/>
  <c r="X269" i="14"/>
  <c r="Y269" i="14"/>
  <c r="Z269" i="14"/>
  <c r="AA269" i="14"/>
  <c r="AB269" i="14"/>
  <c r="AC269" i="14"/>
  <c r="AD269" i="14"/>
  <c r="AE269" i="14"/>
  <c r="AF269" i="14"/>
  <c r="AG269" i="14"/>
  <c r="AH269" i="14"/>
  <c r="F270" i="14"/>
  <c r="G270" i="14"/>
  <c r="F919" i="8" s="1"/>
  <c r="H270" i="14"/>
  <c r="F1365" i="8" s="1"/>
  <c r="I270" i="14"/>
  <c r="F1811" i="8" s="1"/>
  <c r="J270" i="14"/>
  <c r="F2257" i="8" s="1"/>
  <c r="K270" i="14"/>
  <c r="F2703" i="8" s="1"/>
  <c r="L270" i="14"/>
  <c r="F3149" i="8" s="1"/>
  <c r="M270" i="14"/>
  <c r="F3595" i="8" s="1"/>
  <c r="N270" i="14"/>
  <c r="F4041" i="8" s="1"/>
  <c r="O270" i="14"/>
  <c r="F4487" i="8" s="1"/>
  <c r="P270" i="14"/>
  <c r="F4933" i="8" s="1"/>
  <c r="Q270" i="14"/>
  <c r="F5379" i="8" s="1"/>
  <c r="R270" i="14"/>
  <c r="F5825" i="8" s="1"/>
  <c r="S270" i="14"/>
  <c r="F6271" i="8" s="1"/>
  <c r="T270" i="14"/>
  <c r="F6717" i="8" s="1"/>
  <c r="U270" i="14"/>
  <c r="V270" i="14"/>
  <c r="W270" i="14"/>
  <c r="X270" i="14"/>
  <c r="Y270" i="14"/>
  <c r="Z270" i="14"/>
  <c r="AA270" i="14"/>
  <c r="AB270" i="14"/>
  <c r="AC270" i="14"/>
  <c r="AD270" i="14"/>
  <c r="AE270" i="14"/>
  <c r="AF270" i="14"/>
  <c r="AG270" i="14"/>
  <c r="AH270" i="14"/>
  <c r="F271" i="14"/>
  <c r="G271" i="14"/>
  <c r="F920" i="8" s="1"/>
  <c r="H271" i="14"/>
  <c r="F1366" i="8" s="1"/>
  <c r="I271" i="14"/>
  <c r="F1812" i="8" s="1"/>
  <c r="J271" i="14"/>
  <c r="F2258" i="8" s="1"/>
  <c r="K271" i="14"/>
  <c r="F2704" i="8" s="1"/>
  <c r="L271" i="14"/>
  <c r="F3150" i="8" s="1"/>
  <c r="M271" i="14"/>
  <c r="F3596" i="8" s="1"/>
  <c r="N271" i="14"/>
  <c r="F4042" i="8" s="1"/>
  <c r="O271" i="14"/>
  <c r="F4488" i="8" s="1"/>
  <c r="P271" i="14"/>
  <c r="F4934" i="8" s="1"/>
  <c r="Q271" i="14"/>
  <c r="F5380" i="8" s="1"/>
  <c r="R271" i="14"/>
  <c r="F5826" i="8" s="1"/>
  <c r="S271" i="14"/>
  <c r="F6272" i="8" s="1"/>
  <c r="T271" i="14"/>
  <c r="F6718" i="8" s="1"/>
  <c r="U271" i="14"/>
  <c r="V271" i="14"/>
  <c r="W271" i="14"/>
  <c r="X271" i="14"/>
  <c r="Y271" i="14"/>
  <c r="Z271" i="14"/>
  <c r="AA271" i="14"/>
  <c r="AB271" i="14"/>
  <c r="AC271" i="14"/>
  <c r="AD271" i="14"/>
  <c r="AE271" i="14"/>
  <c r="AF271" i="14"/>
  <c r="AG271" i="14"/>
  <c r="AH271" i="14"/>
  <c r="F272" i="14"/>
  <c r="G272" i="14"/>
  <c r="F922" i="8" s="1"/>
  <c r="H272" i="14"/>
  <c r="F1368" i="8" s="1"/>
  <c r="I272" i="14"/>
  <c r="F1814" i="8" s="1"/>
  <c r="J272" i="14"/>
  <c r="F2260" i="8" s="1"/>
  <c r="K272" i="14"/>
  <c r="F2706" i="8" s="1"/>
  <c r="L272" i="14"/>
  <c r="F3152" i="8" s="1"/>
  <c r="M272" i="14"/>
  <c r="F3598" i="8" s="1"/>
  <c r="N272" i="14"/>
  <c r="F4044" i="8" s="1"/>
  <c r="O272" i="14"/>
  <c r="F4490" i="8" s="1"/>
  <c r="P272" i="14"/>
  <c r="F4936" i="8" s="1"/>
  <c r="Q272" i="14"/>
  <c r="F5382" i="8" s="1"/>
  <c r="R272" i="14"/>
  <c r="F5828" i="8" s="1"/>
  <c r="S272" i="14"/>
  <c r="F6274" i="8" s="1"/>
  <c r="T272" i="14"/>
  <c r="F6720" i="8" s="1"/>
  <c r="U272" i="14"/>
  <c r="V272" i="14"/>
  <c r="W272" i="14"/>
  <c r="X272" i="14"/>
  <c r="Y272" i="14"/>
  <c r="Z272" i="14"/>
  <c r="AA272" i="14"/>
  <c r="AB272" i="14"/>
  <c r="AC272" i="14"/>
  <c r="AD272" i="14"/>
  <c r="AE272" i="14"/>
  <c r="AF272" i="14"/>
  <c r="AG272" i="14"/>
  <c r="AH272" i="14"/>
  <c r="F273" i="14"/>
  <c r="G273" i="14"/>
  <c r="F923" i="8" s="1"/>
  <c r="H273" i="14"/>
  <c r="F1369" i="8" s="1"/>
  <c r="I273" i="14"/>
  <c r="F1815" i="8" s="1"/>
  <c r="J273" i="14"/>
  <c r="F2261" i="8" s="1"/>
  <c r="K273" i="14"/>
  <c r="F2707" i="8" s="1"/>
  <c r="L273" i="14"/>
  <c r="F3153" i="8" s="1"/>
  <c r="M273" i="14"/>
  <c r="F3599" i="8" s="1"/>
  <c r="N273" i="14"/>
  <c r="F4045" i="8" s="1"/>
  <c r="O273" i="14"/>
  <c r="F4491" i="8" s="1"/>
  <c r="P273" i="14"/>
  <c r="F4937" i="8" s="1"/>
  <c r="Q273" i="14"/>
  <c r="F5383" i="8" s="1"/>
  <c r="R273" i="14"/>
  <c r="F5829" i="8" s="1"/>
  <c r="S273" i="14"/>
  <c r="F6275" i="8" s="1"/>
  <c r="T273" i="14"/>
  <c r="F6721" i="8" s="1"/>
  <c r="U273" i="14"/>
  <c r="V273" i="14"/>
  <c r="W273" i="14"/>
  <c r="X273" i="14"/>
  <c r="Y273" i="14"/>
  <c r="Z273" i="14"/>
  <c r="AA273" i="14"/>
  <c r="AB273" i="14"/>
  <c r="AC273" i="14"/>
  <c r="AD273" i="14"/>
  <c r="AE273" i="14"/>
  <c r="AF273" i="14"/>
  <c r="AG273" i="14"/>
  <c r="AH273" i="14"/>
  <c r="F274" i="14"/>
  <c r="G274" i="14"/>
  <c r="F924" i="8" s="1"/>
  <c r="H274" i="14"/>
  <c r="F1370" i="8" s="1"/>
  <c r="I274" i="14"/>
  <c r="F1816" i="8" s="1"/>
  <c r="J274" i="14"/>
  <c r="F2262" i="8" s="1"/>
  <c r="K274" i="14"/>
  <c r="F2708" i="8" s="1"/>
  <c r="L274" i="14"/>
  <c r="F3154" i="8" s="1"/>
  <c r="M274" i="14"/>
  <c r="F3600" i="8" s="1"/>
  <c r="N274" i="14"/>
  <c r="F4046" i="8" s="1"/>
  <c r="O274" i="14"/>
  <c r="F4492" i="8" s="1"/>
  <c r="P274" i="14"/>
  <c r="F4938" i="8" s="1"/>
  <c r="Q274" i="14"/>
  <c r="F5384" i="8" s="1"/>
  <c r="R274" i="14"/>
  <c r="F5830" i="8" s="1"/>
  <c r="S274" i="14"/>
  <c r="F6276" i="8" s="1"/>
  <c r="T274" i="14"/>
  <c r="F6722" i="8" s="1"/>
  <c r="U274" i="14"/>
  <c r="V274" i="14"/>
  <c r="W274" i="14"/>
  <c r="X274" i="14"/>
  <c r="Y274" i="14"/>
  <c r="Z274" i="14"/>
  <c r="AA274" i="14"/>
  <c r="AB274" i="14"/>
  <c r="AC274" i="14"/>
  <c r="AD274" i="14"/>
  <c r="AE274" i="14"/>
  <c r="AF274" i="14"/>
  <c r="AG274" i="14"/>
  <c r="AH274" i="14"/>
  <c r="F275" i="14"/>
  <c r="G275" i="14"/>
  <c r="F925" i="8" s="1"/>
  <c r="H275" i="14"/>
  <c r="F1371" i="8" s="1"/>
  <c r="I275" i="14"/>
  <c r="F1817" i="8" s="1"/>
  <c r="J275" i="14"/>
  <c r="F2263" i="8" s="1"/>
  <c r="K275" i="14"/>
  <c r="F2709" i="8" s="1"/>
  <c r="L275" i="14"/>
  <c r="F3155" i="8" s="1"/>
  <c r="M275" i="14"/>
  <c r="F3601" i="8" s="1"/>
  <c r="N275" i="14"/>
  <c r="F4047" i="8" s="1"/>
  <c r="O275" i="14"/>
  <c r="F4493" i="8" s="1"/>
  <c r="P275" i="14"/>
  <c r="F4939" i="8" s="1"/>
  <c r="Q275" i="14"/>
  <c r="F5385" i="8" s="1"/>
  <c r="R275" i="14"/>
  <c r="F5831" i="8" s="1"/>
  <c r="S275" i="14"/>
  <c r="F6277" i="8" s="1"/>
  <c r="T275" i="14"/>
  <c r="F6723" i="8" s="1"/>
  <c r="U275" i="14"/>
  <c r="V275" i="14"/>
  <c r="W275" i="14"/>
  <c r="X275" i="14"/>
  <c r="Y275" i="14"/>
  <c r="Z275" i="14"/>
  <c r="AA275" i="14"/>
  <c r="AB275" i="14"/>
  <c r="AC275" i="14"/>
  <c r="AD275" i="14"/>
  <c r="AE275" i="14"/>
  <c r="AF275" i="14"/>
  <c r="AG275" i="14"/>
  <c r="AH275" i="14"/>
  <c r="F276" i="14"/>
  <c r="G276" i="14"/>
  <c r="F926" i="8" s="1"/>
  <c r="H276" i="14"/>
  <c r="F1372" i="8" s="1"/>
  <c r="I276" i="14"/>
  <c r="F1818" i="8" s="1"/>
  <c r="J276" i="14"/>
  <c r="F2264" i="8" s="1"/>
  <c r="K276" i="14"/>
  <c r="F2710" i="8" s="1"/>
  <c r="L276" i="14"/>
  <c r="F3156" i="8" s="1"/>
  <c r="M276" i="14"/>
  <c r="F3602" i="8" s="1"/>
  <c r="N276" i="14"/>
  <c r="F4048" i="8" s="1"/>
  <c r="O276" i="14"/>
  <c r="F4494" i="8" s="1"/>
  <c r="P276" i="14"/>
  <c r="F4940" i="8" s="1"/>
  <c r="Q276" i="14"/>
  <c r="F5386" i="8" s="1"/>
  <c r="R276" i="14"/>
  <c r="F5832" i="8" s="1"/>
  <c r="S276" i="14"/>
  <c r="F6278" i="8" s="1"/>
  <c r="T276" i="14"/>
  <c r="F6724" i="8" s="1"/>
  <c r="U276" i="14"/>
  <c r="V276" i="14"/>
  <c r="W276" i="14"/>
  <c r="X276" i="14"/>
  <c r="Y276" i="14"/>
  <c r="Z276" i="14"/>
  <c r="AA276" i="14"/>
  <c r="AB276" i="14"/>
  <c r="AC276" i="14"/>
  <c r="AD276" i="14"/>
  <c r="AE276" i="14"/>
  <c r="AF276" i="14"/>
  <c r="AG276" i="14"/>
  <c r="AH276" i="14"/>
  <c r="F277" i="14"/>
  <c r="G277" i="14"/>
  <c r="F927" i="8" s="1"/>
  <c r="H277" i="14"/>
  <c r="F1373" i="8" s="1"/>
  <c r="I277" i="14"/>
  <c r="F1819" i="8" s="1"/>
  <c r="J277" i="14"/>
  <c r="F2265" i="8" s="1"/>
  <c r="K277" i="14"/>
  <c r="F2711" i="8" s="1"/>
  <c r="L277" i="14"/>
  <c r="F3157" i="8" s="1"/>
  <c r="M277" i="14"/>
  <c r="F3603" i="8" s="1"/>
  <c r="N277" i="14"/>
  <c r="F4049" i="8" s="1"/>
  <c r="O277" i="14"/>
  <c r="F4495" i="8" s="1"/>
  <c r="P277" i="14"/>
  <c r="F4941" i="8" s="1"/>
  <c r="Q277" i="14"/>
  <c r="F5387" i="8" s="1"/>
  <c r="R277" i="14"/>
  <c r="F5833" i="8" s="1"/>
  <c r="S277" i="14"/>
  <c r="F6279" i="8" s="1"/>
  <c r="T277" i="14"/>
  <c r="F6725" i="8" s="1"/>
  <c r="U277" i="14"/>
  <c r="V277" i="14"/>
  <c r="W277" i="14"/>
  <c r="X277" i="14"/>
  <c r="Y277" i="14"/>
  <c r="Z277" i="14"/>
  <c r="AA277" i="14"/>
  <c r="AB277" i="14"/>
  <c r="AC277" i="14"/>
  <c r="AD277" i="14"/>
  <c r="AE277" i="14"/>
  <c r="AF277" i="14"/>
  <c r="AG277" i="14"/>
  <c r="AH277" i="14"/>
  <c r="F18" i="14"/>
  <c r="G18" i="14"/>
  <c r="F928" i="8" s="1"/>
  <c r="H18" i="14"/>
  <c r="F1374" i="8" s="1"/>
  <c r="I18" i="14"/>
  <c r="F1820" i="8" s="1"/>
  <c r="J18" i="14"/>
  <c r="F2266" i="8" s="1"/>
  <c r="K18" i="14"/>
  <c r="F2712" i="8" s="1"/>
  <c r="L18" i="14"/>
  <c r="F3158" i="8" s="1"/>
  <c r="M18" i="14"/>
  <c r="F3604" i="8" s="1"/>
  <c r="N18" i="14"/>
  <c r="F4050" i="8" s="1"/>
  <c r="O18" i="14"/>
  <c r="F4496" i="8" s="1"/>
  <c r="P18" i="14"/>
  <c r="F4942" i="8" s="1"/>
  <c r="Q18" i="14"/>
  <c r="F5388" i="8" s="1"/>
  <c r="R18" i="14"/>
  <c r="F5834" i="8" s="1"/>
  <c r="S18" i="14"/>
  <c r="F6280" i="8" s="1"/>
  <c r="T18" i="14"/>
  <c r="F6726" i="8" s="1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F278" i="14"/>
  <c r="G278" i="14"/>
  <c r="F929" i="8" s="1"/>
  <c r="H278" i="14"/>
  <c r="F1375" i="8" s="1"/>
  <c r="I278" i="14"/>
  <c r="F1821" i="8" s="1"/>
  <c r="J278" i="14"/>
  <c r="F2267" i="8" s="1"/>
  <c r="K278" i="14"/>
  <c r="F2713" i="8" s="1"/>
  <c r="L278" i="14"/>
  <c r="F3159" i="8" s="1"/>
  <c r="M278" i="14"/>
  <c r="F3605" i="8" s="1"/>
  <c r="N278" i="14"/>
  <c r="F4051" i="8" s="1"/>
  <c r="O278" i="14"/>
  <c r="F4497" i="8" s="1"/>
  <c r="P278" i="14"/>
  <c r="F4943" i="8" s="1"/>
  <c r="Q278" i="14"/>
  <c r="F5389" i="8" s="1"/>
  <c r="R278" i="14"/>
  <c r="F5835" i="8" s="1"/>
  <c r="S278" i="14"/>
  <c r="F6281" i="8" s="1"/>
  <c r="T278" i="14"/>
  <c r="F6727" i="8" s="1"/>
  <c r="U278" i="14"/>
  <c r="V278" i="14"/>
  <c r="W278" i="14"/>
  <c r="X278" i="14"/>
  <c r="Y278" i="14"/>
  <c r="Z278" i="14"/>
  <c r="AA278" i="14"/>
  <c r="AB278" i="14"/>
  <c r="AC278" i="14"/>
  <c r="AD278" i="14"/>
  <c r="AE278" i="14"/>
  <c r="AF278" i="14"/>
  <c r="AG278" i="14"/>
  <c r="AH278" i="14"/>
  <c r="F279" i="14"/>
  <c r="G279" i="14"/>
  <c r="F930" i="8" s="1"/>
  <c r="H279" i="14"/>
  <c r="F1376" i="8" s="1"/>
  <c r="I279" i="14"/>
  <c r="F1822" i="8" s="1"/>
  <c r="J279" i="14"/>
  <c r="F2268" i="8" s="1"/>
  <c r="K279" i="14"/>
  <c r="F2714" i="8" s="1"/>
  <c r="L279" i="14"/>
  <c r="F3160" i="8" s="1"/>
  <c r="M279" i="14"/>
  <c r="F3606" i="8" s="1"/>
  <c r="N279" i="14"/>
  <c r="F4052" i="8" s="1"/>
  <c r="O279" i="14"/>
  <c r="F4498" i="8" s="1"/>
  <c r="P279" i="14"/>
  <c r="F4944" i="8" s="1"/>
  <c r="Q279" i="14"/>
  <c r="F5390" i="8" s="1"/>
  <c r="R279" i="14"/>
  <c r="F5836" i="8" s="1"/>
  <c r="S279" i="14"/>
  <c r="F6282" i="8" s="1"/>
  <c r="T279" i="14"/>
  <c r="F6728" i="8" s="1"/>
  <c r="U279" i="14"/>
  <c r="V279" i="14"/>
  <c r="W279" i="14"/>
  <c r="X279" i="14"/>
  <c r="Y279" i="14"/>
  <c r="Z279" i="14"/>
  <c r="AA279" i="14"/>
  <c r="AB279" i="14"/>
  <c r="AC279" i="14"/>
  <c r="AD279" i="14"/>
  <c r="AE279" i="14"/>
  <c r="AF279" i="14"/>
  <c r="AG279" i="14"/>
  <c r="AH279" i="14"/>
  <c r="F280" i="14"/>
  <c r="G280" i="14"/>
  <c r="F931" i="8" s="1"/>
  <c r="H280" i="14"/>
  <c r="F1377" i="8" s="1"/>
  <c r="I280" i="14"/>
  <c r="F1823" i="8" s="1"/>
  <c r="J280" i="14"/>
  <c r="F2269" i="8" s="1"/>
  <c r="K280" i="14"/>
  <c r="F2715" i="8" s="1"/>
  <c r="L280" i="14"/>
  <c r="F3161" i="8" s="1"/>
  <c r="M280" i="14"/>
  <c r="F3607" i="8" s="1"/>
  <c r="N280" i="14"/>
  <c r="F4053" i="8" s="1"/>
  <c r="O280" i="14"/>
  <c r="F4499" i="8" s="1"/>
  <c r="P280" i="14"/>
  <c r="F4945" i="8" s="1"/>
  <c r="Q280" i="14"/>
  <c r="F5391" i="8" s="1"/>
  <c r="R280" i="14"/>
  <c r="F5837" i="8" s="1"/>
  <c r="S280" i="14"/>
  <c r="F6283" i="8" s="1"/>
  <c r="T280" i="14"/>
  <c r="F6729" i="8" s="1"/>
  <c r="U280" i="14"/>
  <c r="V280" i="14"/>
  <c r="W280" i="14"/>
  <c r="X280" i="14"/>
  <c r="Y280" i="14"/>
  <c r="Z280" i="14"/>
  <c r="AA280" i="14"/>
  <c r="AB280" i="14"/>
  <c r="AC280" i="14"/>
  <c r="AD280" i="14"/>
  <c r="AE280" i="14"/>
  <c r="AF280" i="14"/>
  <c r="AG280" i="14"/>
  <c r="AH280" i="14"/>
  <c r="F281" i="14"/>
  <c r="G281" i="14"/>
  <c r="F932" i="8" s="1"/>
  <c r="H281" i="14"/>
  <c r="F1378" i="8" s="1"/>
  <c r="I281" i="14"/>
  <c r="F1824" i="8" s="1"/>
  <c r="J281" i="14"/>
  <c r="F2270" i="8" s="1"/>
  <c r="K281" i="14"/>
  <c r="F2716" i="8" s="1"/>
  <c r="L281" i="14"/>
  <c r="F3162" i="8" s="1"/>
  <c r="M281" i="14"/>
  <c r="F3608" i="8" s="1"/>
  <c r="N281" i="14"/>
  <c r="F4054" i="8" s="1"/>
  <c r="O281" i="14"/>
  <c r="F4500" i="8" s="1"/>
  <c r="P281" i="14"/>
  <c r="F4946" i="8" s="1"/>
  <c r="Q281" i="14"/>
  <c r="F5392" i="8" s="1"/>
  <c r="R281" i="14"/>
  <c r="F5838" i="8" s="1"/>
  <c r="S281" i="14"/>
  <c r="F6284" i="8" s="1"/>
  <c r="T281" i="14"/>
  <c r="F6730" i="8" s="1"/>
  <c r="U281" i="14"/>
  <c r="V281" i="14"/>
  <c r="W281" i="14"/>
  <c r="X281" i="14"/>
  <c r="Y281" i="14"/>
  <c r="Z281" i="14"/>
  <c r="AA281" i="14"/>
  <c r="AB281" i="14"/>
  <c r="AC281" i="14"/>
  <c r="AD281" i="14"/>
  <c r="AE281" i="14"/>
  <c r="AF281" i="14"/>
  <c r="AG281" i="14"/>
  <c r="AH281" i="14"/>
  <c r="F282" i="14"/>
  <c r="G282" i="14"/>
  <c r="F933" i="8" s="1"/>
  <c r="H282" i="14"/>
  <c r="F1379" i="8" s="1"/>
  <c r="I282" i="14"/>
  <c r="F1825" i="8" s="1"/>
  <c r="J282" i="14"/>
  <c r="F2271" i="8" s="1"/>
  <c r="K282" i="14"/>
  <c r="F2717" i="8" s="1"/>
  <c r="L282" i="14"/>
  <c r="F3163" i="8" s="1"/>
  <c r="M282" i="14"/>
  <c r="F3609" i="8" s="1"/>
  <c r="N282" i="14"/>
  <c r="F4055" i="8" s="1"/>
  <c r="O282" i="14"/>
  <c r="F4501" i="8" s="1"/>
  <c r="P282" i="14"/>
  <c r="F4947" i="8" s="1"/>
  <c r="Q282" i="14"/>
  <c r="F5393" i="8" s="1"/>
  <c r="R282" i="14"/>
  <c r="F5839" i="8" s="1"/>
  <c r="S282" i="14"/>
  <c r="F6285" i="8" s="1"/>
  <c r="T282" i="14"/>
  <c r="F6731" i="8" s="1"/>
  <c r="U282" i="14"/>
  <c r="V282" i="14"/>
  <c r="W282" i="14"/>
  <c r="X282" i="14"/>
  <c r="Y282" i="14"/>
  <c r="Z282" i="14"/>
  <c r="AA282" i="14"/>
  <c r="AB282" i="14"/>
  <c r="AC282" i="14"/>
  <c r="AD282" i="14"/>
  <c r="AE282" i="14"/>
  <c r="AF282" i="14"/>
  <c r="AG282" i="14"/>
  <c r="AH282" i="14"/>
  <c r="F283" i="14"/>
  <c r="G283" i="14"/>
  <c r="F934" i="8" s="1"/>
  <c r="H283" i="14"/>
  <c r="F1380" i="8" s="1"/>
  <c r="I283" i="14"/>
  <c r="F1826" i="8" s="1"/>
  <c r="J283" i="14"/>
  <c r="F2272" i="8" s="1"/>
  <c r="K283" i="14"/>
  <c r="F2718" i="8" s="1"/>
  <c r="L283" i="14"/>
  <c r="F3164" i="8" s="1"/>
  <c r="M283" i="14"/>
  <c r="F3610" i="8" s="1"/>
  <c r="N283" i="14"/>
  <c r="F4056" i="8" s="1"/>
  <c r="O283" i="14"/>
  <c r="F4502" i="8" s="1"/>
  <c r="P283" i="14"/>
  <c r="F4948" i="8" s="1"/>
  <c r="Q283" i="14"/>
  <c r="F5394" i="8" s="1"/>
  <c r="R283" i="14"/>
  <c r="F5840" i="8" s="1"/>
  <c r="S283" i="14"/>
  <c r="F6286" i="8" s="1"/>
  <c r="T283" i="14"/>
  <c r="F6732" i="8" s="1"/>
  <c r="U283" i="14"/>
  <c r="V283" i="14"/>
  <c r="W283" i="14"/>
  <c r="X283" i="14"/>
  <c r="Y283" i="14"/>
  <c r="Z283" i="14"/>
  <c r="AA283" i="14"/>
  <c r="AB283" i="14"/>
  <c r="AC283" i="14"/>
  <c r="AD283" i="14"/>
  <c r="AE283" i="14"/>
  <c r="AF283" i="14"/>
  <c r="AG283" i="14"/>
  <c r="AH283" i="14"/>
  <c r="F14" i="14"/>
  <c r="G14" i="14"/>
  <c r="F935" i="8" s="1"/>
  <c r="H14" i="14"/>
  <c r="F1381" i="8" s="1"/>
  <c r="I14" i="14"/>
  <c r="F1827" i="8" s="1"/>
  <c r="J14" i="14"/>
  <c r="F2273" i="8" s="1"/>
  <c r="K14" i="14"/>
  <c r="F2719" i="8" s="1"/>
  <c r="L14" i="14"/>
  <c r="F3165" i="8" s="1"/>
  <c r="M14" i="14"/>
  <c r="F3611" i="8" s="1"/>
  <c r="N14" i="14"/>
  <c r="F4057" i="8" s="1"/>
  <c r="O14" i="14"/>
  <c r="F4503" i="8" s="1"/>
  <c r="P14" i="14"/>
  <c r="F4949" i="8" s="1"/>
  <c r="Q14" i="14"/>
  <c r="F5395" i="8" s="1"/>
  <c r="R14" i="14"/>
  <c r="F5841" i="8" s="1"/>
  <c r="S14" i="14"/>
  <c r="F6287" i="8" s="1"/>
  <c r="T14" i="14"/>
  <c r="F6733" i="8" s="1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F284" i="14"/>
  <c r="G284" i="14"/>
  <c r="F936" i="8" s="1"/>
  <c r="H284" i="14"/>
  <c r="F1382" i="8" s="1"/>
  <c r="I284" i="14"/>
  <c r="F1828" i="8" s="1"/>
  <c r="J284" i="14"/>
  <c r="F2274" i="8" s="1"/>
  <c r="K284" i="14"/>
  <c r="F2720" i="8" s="1"/>
  <c r="L284" i="14"/>
  <c r="F3166" i="8" s="1"/>
  <c r="M284" i="14"/>
  <c r="F3612" i="8" s="1"/>
  <c r="N284" i="14"/>
  <c r="F4058" i="8" s="1"/>
  <c r="O284" i="14"/>
  <c r="F4504" i="8" s="1"/>
  <c r="P284" i="14"/>
  <c r="F4950" i="8" s="1"/>
  <c r="Q284" i="14"/>
  <c r="F5396" i="8" s="1"/>
  <c r="R284" i="14"/>
  <c r="F5842" i="8" s="1"/>
  <c r="S284" i="14"/>
  <c r="F6288" i="8" s="1"/>
  <c r="T284" i="14"/>
  <c r="F6734" i="8" s="1"/>
  <c r="U284" i="14"/>
  <c r="V284" i="14"/>
  <c r="W284" i="14"/>
  <c r="X284" i="14"/>
  <c r="Y284" i="14"/>
  <c r="Z284" i="14"/>
  <c r="AA284" i="14"/>
  <c r="AB284" i="14"/>
  <c r="AC284" i="14"/>
  <c r="AD284" i="14"/>
  <c r="AE284" i="14"/>
  <c r="AF284" i="14"/>
  <c r="AG284" i="14"/>
  <c r="AH284" i="14"/>
  <c r="F285" i="14"/>
  <c r="G285" i="14"/>
  <c r="F937" i="8" s="1"/>
  <c r="H285" i="14"/>
  <c r="F1383" i="8" s="1"/>
  <c r="I285" i="14"/>
  <c r="F1829" i="8" s="1"/>
  <c r="J285" i="14"/>
  <c r="F2275" i="8" s="1"/>
  <c r="K285" i="14"/>
  <c r="F2721" i="8" s="1"/>
  <c r="L285" i="14"/>
  <c r="F3167" i="8" s="1"/>
  <c r="M285" i="14"/>
  <c r="F3613" i="8" s="1"/>
  <c r="N285" i="14"/>
  <c r="F4059" i="8" s="1"/>
  <c r="O285" i="14"/>
  <c r="F4505" i="8" s="1"/>
  <c r="P285" i="14"/>
  <c r="F4951" i="8" s="1"/>
  <c r="Q285" i="14"/>
  <c r="F5397" i="8" s="1"/>
  <c r="R285" i="14"/>
  <c r="F5843" i="8" s="1"/>
  <c r="S285" i="14"/>
  <c r="F6289" i="8" s="1"/>
  <c r="T285" i="14"/>
  <c r="F6735" i="8" s="1"/>
  <c r="U285" i="14"/>
  <c r="V285" i="14"/>
  <c r="W285" i="14"/>
  <c r="X285" i="14"/>
  <c r="Y285" i="14"/>
  <c r="Z285" i="14"/>
  <c r="AA285" i="14"/>
  <c r="AB285" i="14"/>
  <c r="AC285" i="14"/>
  <c r="AD285" i="14"/>
  <c r="AE285" i="14"/>
  <c r="AF285" i="14"/>
  <c r="AG285" i="14"/>
  <c r="AH285" i="14"/>
  <c r="F19" i="14"/>
  <c r="G19" i="14"/>
  <c r="F938" i="8" s="1"/>
  <c r="H19" i="14"/>
  <c r="F1384" i="8" s="1"/>
  <c r="I19" i="14"/>
  <c r="F1830" i="8" s="1"/>
  <c r="J19" i="14"/>
  <c r="F2276" i="8" s="1"/>
  <c r="K19" i="14"/>
  <c r="F2722" i="8" s="1"/>
  <c r="L19" i="14"/>
  <c r="F3168" i="8" s="1"/>
  <c r="M19" i="14"/>
  <c r="F3614" i="8" s="1"/>
  <c r="N19" i="14"/>
  <c r="F4060" i="8" s="1"/>
  <c r="O19" i="14"/>
  <c r="F4506" i="8" s="1"/>
  <c r="P19" i="14"/>
  <c r="F4952" i="8" s="1"/>
  <c r="Q19" i="14"/>
  <c r="F5398" i="8" s="1"/>
  <c r="R19" i="14"/>
  <c r="F5844" i="8" s="1"/>
  <c r="S19" i="14"/>
  <c r="F6290" i="8" s="1"/>
  <c r="T19" i="14"/>
  <c r="F6736" i="8" s="1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F286" i="14"/>
  <c r="G286" i="14"/>
  <c r="F939" i="8" s="1"/>
  <c r="H286" i="14"/>
  <c r="F1385" i="8" s="1"/>
  <c r="I286" i="14"/>
  <c r="F1831" i="8" s="1"/>
  <c r="J286" i="14"/>
  <c r="F2277" i="8" s="1"/>
  <c r="K286" i="14"/>
  <c r="F2723" i="8" s="1"/>
  <c r="L286" i="14"/>
  <c r="F3169" i="8" s="1"/>
  <c r="M286" i="14"/>
  <c r="F3615" i="8" s="1"/>
  <c r="N286" i="14"/>
  <c r="F4061" i="8" s="1"/>
  <c r="O286" i="14"/>
  <c r="F4507" i="8" s="1"/>
  <c r="P286" i="14"/>
  <c r="F4953" i="8" s="1"/>
  <c r="Q286" i="14"/>
  <c r="F5399" i="8" s="1"/>
  <c r="R286" i="14"/>
  <c r="F5845" i="8" s="1"/>
  <c r="S286" i="14"/>
  <c r="F6291" i="8" s="1"/>
  <c r="T286" i="14"/>
  <c r="F6737" i="8" s="1"/>
  <c r="U286" i="14"/>
  <c r="V286" i="14"/>
  <c r="W286" i="14"/>
  <c r="X286" i="14"/>
  <c r="Y286" i="14"/>
  <c r="Z286" i="14"/>
  <c r="AA286" i="14"/>
  <c r="AB286" i="14"/>
  <c r="AC286" i="14"/>
  <c r="AD286" i="14"/>
  <c r="AE286" i="14"/>
  <c r="AF286" i="14"/>
  <c r="AG286" i="14"/>
  <c r="AH286" i="14"/>
  <c r="F287" i="14"/>
  <c r="G287" i="14"/>
  <c r="F940" i="8" s="1"/>
  <c r="H287" i="14"/>
  <c r="F1386" i="8" s="1"/>
  <c r="I287" i="14"/>
  <c r="F1832" i="8" s="1"/>
  <c r="J287" i="14"/>
  <c r="F2278" i="8" s="1"/>
  <c r="K287" i="14"/>
  <c r="F2724" i="8" s="1"/>
  <c r="L287" i="14"/>
  <c r="F3170" i="8" s="1"/>
  <c r="M287" i="14"/>
  <c r="F3616" i="8" s="1"/>
  <c r="N287" i="14"/>
  <c r="F4062" i="8" s="1"/>
  <c r="O287" i="14"/>
  <c r="F4508" i="8" s="1"/>
  <c r="P287" i="14"/>
  <c r="F4954" i="8" s="1"/>
  <c r="Q287" i="14"/>
  <c r="F5400" i="8" s="1"/>
  <c r="R287" i="14"/>
  <c r="F5846" i="8" s="1"/>
  <c r="S287" i="14"/>
  <c r="F6292" i="8" s="1"/>
  <c r="T287" i="14"/>
  <c r="F6738" i="8" s="1"/>
  <c r="U287" i="14"/>
  <c r="V287" i="14"/>
  <c r="W287" i="14"/>
  <c r="X287" i="14"/>
  <c r="Y287" i="14"/>
  <c r="Z287" i="14"/>
  <c r="AA287" i="14"/>
  <c r="AB287" i="14"/>
  <c r="AC287" i="14"/>
  <c r="AD287" i="14"/>
  <c r="AE287" i="14"/>
  <c r="AF287" i="14"/>
  <c r="AG287" i="14"/>
  <c r="AH287" i="14"/>
  <c r="F288" i="14"/>
  <c r="G288" i="14"/>
  <c r="F941" i="8" s="1"/>
  <c r="H288" i="14"/>
  <c r="F1387" i="8" s="1"/>
  <c r="I288" i="14"/>
  <c r="F1833" i="8" s="1"/>
  <c r="J288" i="14"/>
  <c r="F2279" i="8" s="1"/>
  <c r="K288" i="14"/>
  <c r="F2725" i="8" s="1"/>
  <c r="L288" i="14"/>
  <c r="F3171" i="8" s="1"/>
  <c r="M288" i="14"/>
  <c r="F3617" i="8" s="1"/>
  <c r="N288" i="14"/>
  <c r="F4063" i="8" s="1"/>
  <c r="O288" i="14"/>
  <c r="F4509" i="8" s="1"/>
  <c r="P288" i="14"/>
  <c r="F4955" i="8" s="1"/>
  <c r="Q288" i="14"/>
  <c r="F5401" i="8" s="1"/>
  <c r="R288" i="14"/>
  <c r="F5847" i="8" s="1"/>
  <c r="S288" i="14"/>
  <c r="F6293" i="8" s="1"/>
  <c r="T288" i="14"/>
  <c r="F6739" i="8" s="1"/>
  <c r="U288" i="14"/>
  <c r="V288" i="14"/>
  <c r="W288" i="14"/>
  <c r="X288" i="14"/>
  <c r="Y288" i="14"/>
  <c r="Z288" i="14"/>
  <c r="AA288" i="14"/>
  <c r="AB288" i="14"/>
  <c r="AC288" i="14"/>
  <c r="AD288" i="14"/>
  <c r="AE288" i="14"/>
  <c r="AF288" i="14"/>
  <c r="AG288" i="14"/>
  <c r="AH288" i="14"/>
  <c r="F289" i="14"/>
  <c r="G289" i="14"/>
  <c r="F942" i="8" s="1"/>
  <c r="H289" i="14"/>
  <c r="F1388" i="8" s="1"/>
  <c r="I289" i="14"/>
  <c r="F1834" i="8" s="1"/>
  <c r="J289" i="14"/>
  <c r="F2280" i="8" s="1"/>
  <c r="K289" i="14"/>
  <c r="F2726" i="8" s="1"/>
  <c r="L289" i="14"/>
  <c r="F3172" i="8" s="1"/>
  <c r="M289" i="14"/>
  <c r="F3618" i="8" s="1"/>
  <c r="N289" i="14"/>
  <c r="F4064" i="8" s="1"/>
  <c r="O289" i="14"/>
  <c r="F4510" i="8" s="1"/>
  <c r="P289" i="14"/>
  <c r="F4956" i="8" s="1"/>
  <c r="Q289" i="14"/>
  <c r="F5402" i="8" s="1"/>
  <c r="R289" i="14"/>
  <c r="F5848" i="8" s="1"/>
  <c r="S289" i="14"/>
  <c r="F6294" i="8" s="1"/>
  <c r="T289" i="14"/>
  <c r="F6740" i="8" s="1"/>
  <c r="U289" i="14"/>
  <c r="V289" i="14"/>
  <c r="W289" i="14"/>
  <c r="X289" i="14"/>
  <c r="Y289" i="14"/>
  <c r="Z289" i="14"/>
  <c r="AA289" i="14"/>
  <c r="AB289" i="14"/>
  <c r="AC289" i="14"/>
  <c r="AD289" i="14"/>
  <c r="AE289" i="14"/>
  <c r="AF289" i="14"/>
  <c r="AG289" i="14"/>
  <c r="AH289" i="14"/>
  <c r="F290" i="14"/>
  <c r="G290" i="14"/>
  <c r="F943" i="8" s="1"/>
  <c r="H290" i="14"/>
  <c r="F1389" i="8" s="1"/>
  <c r="I290" i="14"/>
  <c r="F1835" i="8" s="1"/>
  <c r="J290" i="14"/>
  <c r="F2281" i="8" s="1"/>
  <c r="K290" i="14"/>
  <c r="F2727" i="8" s="1"/>
  <c r="L290" i="14"/>
  <c r="F3173" i="8" s="1"/>
  <c r="M290" i="14"/>
  <c r="F3619" i="8" s="1"/>
  <c r="N290" i="14"/>
  <c r="F4065" i="8" s="1"/>
  <c r="O290" i="14"/>
  <c r="F4511" i="8" s="1"/>
  <c r="P290" i="14"/>
  <c r="F4957" i="8" s="1"/>
  <c r="Q290" i="14"/>
  <c r="F5403" i="8" s="1"/>
  <c r="R290" i="14"/>
  <c r="F5849" i="8" s="1"/>
  <c r="S290" i="14"/>
  <c r="F6295" i="8" s="1"/>
  <c r="T290" i="14"/>
  <c r="F6741" i="8" s="1"/>
  <c r="U290" i="14"/>
  <c r="V290" i="14"/>
  <c r="W290" i="14"/>
  <c r="X290" i="14"/>
  <c r="Y290" i="14"/>
  <c r="Z290" i="14"/>
  <c r="AA290" i="14"/>
  <c r="AB290" i="14"/>
  <c r="AC290" i="14"/>
  <c r="AD290" i="14"/>
  <c r="AE290" i="14"/>
  <c r="AF290" i="14"/>
  <c r="AG290" i="14"/>
  <c r="AH290" i="14"/>
  <c r="F291" i="14"/>
  <c r="G291" i="14"/>
  <c r="F944" i="8" s="1"/>
  <c r="H291" i="14"/>
  <c r="F1390" i="8" s="1"/>
  <c r="I291" i="14"/>
  <c r="F1836" i="8" s="1"/>
  <c r="J291" i="14"/>
  <c r="F2282" i="8" s="1"/>
  <c r="K291" i="14"/>
  <c r="F2728" i="8" s="1"/>
  <c r="L291" i="14"/>
  <c r="F3174" i="8" s="1"/>
  <c r="M291" i="14"/>
  <c r="F3620" i="8" s="1"/>
  <c r="N291" i="14"/>
  <c r="F4066" i="8" s="1"/>
  <c r="O291" i="14"/>
  <c r="F4512" i="8" s="1"/>
  <c r="P291" i="14"/>
  <c r="F4958" i="8" s="1"/>
  <c r="Q291" i="14"/>
  <c r="F5404" i="8" s="1"/>
  <c r="R291" i="14"/>
  <c r="F5850" i="8" s="1"/>
  <c r="S291" i="14"/>
  <c r="F6296" i="8" s="1"/>
  <c r="T291" i="14"/>
  <c r="F6742" i="8" s="1"/>
  <c r="U291" i="14"/>
  <c r="V291" i="14"/>
  <c r="W291" i="14"/>
  <c r="X291" i="14"/>
  <c r="Y291" i="14"/>
  <c r="Z291" i="14"/>
  <c r="AA291" i="14"/>
  <c r="AB291" i="14"/>
  <c r="AC291" i="14"/>
  <c r="AD291" i="14"/>
  <c r="AE291" i="14"/>
  <c r="AF291" i="14"/>
  <c r="AG291" i="14"/>
  <c r="AH291" i="14"/>
  <c r="F292" i="14"/>
  <c r="G292" i="14"/>
  <c r="F945" i="8" s="1"/>
  <c r="H292" i="14"/>
  <c r="F1391" i="8" s="1"/>
  <c r="I292" i="14"/>
  <c r="F1837" i="8" s="1"/>
  <c r="J292" i="14"/>
  <c r="F2283" i="8" s="1"/>
  <c r="K292" i="14"/>
  <c r="F2729" i="8" s="1"/>
  <c r="L292" i="14"/>
  <c r="F3175" i="8" s="1"/>
  <c r="M292" i="14"/>
  <c r="F3621" i="8" s="1"/>
  <c r="N292" i="14"/>
  <c r="F4067" i="8" s="1"/>
  <c r="O292" i="14"/>
  <c r="F4513" i="8" s="1"/>
  <c r="P292" i="14"/>
  <c r="F4959" i="8" s="1"/>
  <c r="Q292" i="14"/>
  <c r="F5405" i="8" s="1"/>
  <c r="R292" i="14"/>
  <c r="F5851" i="8" s="1"/>
  <c r="S292" i="14"/>
  <c r="F6297" i="8" s="1"/>
  <c r="T292" i="14"/>
  <c r="F6743" i="8" s="1"/>
  <c r="U292" i="14"/>
  <c r="V292" i="14"/>
  <c r="W292" i="14"/>
  <c r="X292" i="14"/>
  <c r="Y292" i="14"/>
  <c r="Z292" i="14"/>
  <c r="AA292" i="14"/>
  <c r="AB292" i="14"/>
  <c r="AC292" i="14"/>
  <c r="AD292" i="14"/>
  <c r="AE292" i="14"/>
  <c r="AF292" i="14"/>
  <c r="AG292" i="14"/>
  <c r="AH292" i="14"/>
  <c r="F293" i="14"/>
  <c r="G293" i="14"/>
  <c r="F946" i="8" s="1"/>
  <c r="H293" i="14"/>
  <c r="F1392" i="8" s="1"/>
  <c r="I293" i="14"/>
  <c r="F1838" i="8" s="1"/>
  <c r="J293" i="14"/>
  <c r="F2284" i="8" s="1"/>
  <c r="K293" i="14"/>
  <c r="F2730" i="8" s="1"/>
  <c r="L293" i="14"/>
  <c r="F3176" i="8" s="1"/>
  <c r="M293" i="14"/>
  <c r="F3622" i="8" s="1"/>
  <c r="N293" i="14"/>
  <c r="F4068" i="8" s="1"/>
  <c r="O293" i="14"/>
  <c r="F4514" i="8" s="1"/>
  <c r="P293" i="14"/>
  <c r="F4960" i="8" s="1"/>
  <c r="Q293" i="14"/>
  <c r="F5406" i="8" s="1"/>
  <c r="R293" i="14"/>
  <c r="F5852" i="8" s="1"/>
  <c r="S293" i="14"/>
  <c r="F6298" i="8" s="1"/>
  <c r="T293" i="14"/>
  <c r="F6744" i="8" s="1"/>
  <c r="U293" i="14"/>
  <c r="V293" i="14"/>
  <c r="W293" i="14"/>
  <c r="X293" i="14"/>
  <c r="Y293" i="14"/>
  <c r="Z293" i="14"/>
  <c r="AA293" i="14"/>
  <c r="AB293" i="14"/>
  <c r="AC293" i="14"/>
  <c r="AD293" i="14"/>
  <c r="AE293" i="14"/>
  <c r="AF293" i="14"/>
  <c r="AG293" i="14"/>
  <c r="AH293" i="14"/>
  <c r="F22" i="14"/>
  <c r="G22" i="14"/>
  <c r="F947" i="8" s="1"/>
  <c r="H22" i="14"/>
  <c r="F1393" i="8" s="1"/>
  <c r="I22" i="14"/>
  <c r="F1839" i="8" s="1"/>
  <c r="J22" i="14"/>
  <c r="F2285" i="8" s="1"/>
  <c r="K22" i="14"/>
  <c r="F2731" i="8" s="1"/>
  <c r="L22" i="14"/>
  <c r="F3177" i="8" s="1"/>
  <c r="M22" i="14"/>
  <c r="F3623" i="8" s="1"/>
  <c r="N22" i="14"/>
  <c r="F4069" i="8" s="1"/>
  <c r="O22" i="14"/>
  <c r="F4515" i="8" s="1"/>
  <c r="P22" i="14"/>
  <c r="F4961" i="8" s="1"/>
  <c r="Q22" i="14"/>
  <c r="F5407" i="8" s="1"/>
  <c r="R22" i="14"/>
  <c r="F5853" i="8" s="1"/>
  <c r="S22" i="14"/>
  <c r="F6299" i="8" s="1"/>
  <c r="T22" i="14"/>
  <c r="F6745" i="8" s="1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F294" i="14"/>
  <c r="G294" i="14"/>
  <c r="F948" i="8" s="1"/>
  <c r="H294" i="14"/>
  <c r="F1394" i="8" s="1"/>
  <c r="I294" i="14"/>
  <c r="F1840" i="8" s="1"/>
  <c r="J294" i="14"/>
  <c r="F2286" i="8" s="1"/>
  <c r="K294" i="14"/>
  <c r="F2732" i="8" s="1"/>
  <c r="L294" i="14"/>
  <c r="F3178" i="8" s="1"/>
  <c r="M294" i="14"/>
  <c r="F3624" i="8" s="1"/>
  <c r="N294" i="14"/>
  <c r="F4070" i="8" s="1"/>
  <c r="O294" i="14"/>
  <c r="F4516" i="8" s="1"/>
  <c r="P294" i="14"/>
  <c r="F4962" i="8" s="1"/>
  <c r="Q294" i="14"/>
  <c r="F5408" i="8" s="1"/>
  <c r="R294" i="14"/>
  <c r="F5854" i="8" s="1"/>
  <c r="S294" i="14"/>
  <c r="F6300" i="8" s="1"/>
  <c r="T294" i="14"/>
  <c r="F6746" i="8" s="1"/>
  <c r="U294" i="14"/>
  <c r="V294" i="14"/>
  <c r="W294" i="14"/>
  <c r="X294" i="14"/>
  <c r="Y294" i="14"/>
  <c r="Z294" i="14"/>
  <c r="AA294" i="14"/>
  <c r="AB294" i="14"/>
  <c r="AC294" i="14"/>
  <c r="AD294" i="14"/>
  <c r="AE294" i="14"/>
  <c r="AF294" i="14"/>
  <c r="AG294" i="14"/>
  <c r="AH294" i="14"/>
  <c r="F295" i="14"/>
  <c r="G295" i="14"/>
  <c r="F950" i="8" s="1"/>
  <c r="H295" i="14"/>
  <c r="F1396" i="8" s="1"/>
  <c r="I295" i="14"/>
  <c r="F1842" i="8" s="1"/>
  <c r="J295" i="14"/>
  <c r="F2288" i="8" s="1"/>
  <c r="K295" i="14"/>
  <c r="F2734" i="8" s="1"/>
  <c r="L295" i="14"/>
  <c r="F3180" i="8" s="1"/>
  <c r="M295" i="14"/>
  <c r="F3626" i="8" s="1"/>
  <c r="N295" i="14"/>
  <c r="F4072" i="8" s="1"/>
  <c r="O295" i="14"/>
  <c r="F4518" i="8" s="1"/>
  <c r="P295" i="14"/>
  <c r="F4964" i="8" s="1"/>
  <c r="Q295" i="14"/>
  <c r="F5410" i="8" s="1"/>
  <c r="R295" i="14"/>
  <c r="F5856" i="8" s="1"/>
  <c r="S295" i="14"/>
  <c r="F6302" i="8" s="1"/>
  <c r="T295" i="14"/>
  <c r="F6748" i="8" s="1"/>
  <c r="U295" i="14"/>
  <c r="V295" i="14"/>
  <c r="W295" i="14"/>
  <c r="X295" i="14"/>
  <c r="Y295" i="14"/>
  <c r="Z295" i="14"/>
  <c r="AA295" i="14"/>
  <c r="AB295" i="14"/>
  <c r="AC295" i="14"/>
  <c r="AD295" i="14"/>
  <c r="AE295" i="14"/>
  <c r="AF295" i="14"/>
  <c r="AG295" i="14"/>
  <c r="AH295" i="14"/>
  <c r="F296" i="14"/>
  <c r="G296" i="14"/>
  <c r="F951" i="8" s="1"/>
  <c r="H296" i="14"/>
  <c r="F1397" i="8" s="1"/>
  <c r="I296" i="14"/>
  <c r="F1843" i="8" s="1"/>
  <c r="J296" i="14"/>
  <c r="F2289" i="8" s="1"/>
  <c r="K296" i="14"/>
  <c r="F2735" i="8" s="1"/>
  <c r="L296" i="14"/>
  <c r="F3181" i="8" s="1"/>
  <c r="M296" i="14"/>
  <c r="F3627" i="8" s="1"/>
  <c r="N296" i="14"/>
  <c r="F4073" i="8" s="1"/>
  <c r="O296" i="14"/>
  <c r="F4519" i="8" s="1"/>
  <c r="P296" i="14"/>
  <c r="F4965" i="8" s="1"/>
  <c r="Q296" i="14"/>
  <c r="F5411" i="8" s="1"/>
  <c r="R296" i="14"/>
  <c r="F5857" i="8" s="1"/>
  <c r="S296" i="14"/>
  <c r="F6303" i="8" s="1"/>
  <c r="T296" i="14"/>
  <c r="F6749" i="8" s="1"/>
  <c r="U296" i="14"/>
  <c r="V296" i="14"/>
  <c r="W296" i="14"/>
  <c r="X296" i="14"/>
  <c r="Y296" i="14"/>
  <c r="Z296" i="14"/>
  <c r="AA296" i="14"/>
  <c r="AB296" i="14"/>
  <c r="AC296" i="14"/>
  <c r="AD296" i="14"/>
  <c r="AE296" i="14"/>
  <c r="AF296" i="14"/>
  <c r="AG296" i="14"/>
  <c r="AH296" i="14"/>
  <c r="F297" i="14"/>
  <c r="G297" i="14"/>
  <c r="F952" i="8" s="1"/>
  <c r="H297" i="14"/>
  <c r="F1398" i="8" s="1"/>
  <c r="I297" i="14"/>
  <c r="F1844" i="8" s="1"/>
  <c r="J297" i="14"/>
  <c r="F2290" i="8" s="1"/>
  <c r="K297" i="14"/>
  <c r="F2736" i="8" s="1"/>
  <c r="L297" i="14"/>
  <c r="F3182" i="8" s="1"/>
  <c r="M297" i="14"/>
  <c r="F3628" i="8" s="1"/>
  <c r="N297" i="14"/>
  <c r="F4074" i="8" s="1"/>
  <c r="O297" i="14"/>
  <c r="F4520" i="8" s="1"/>
  <c r="P297" i="14"/>
  <c r="F4966" i="8" s="1"/>
  <c r="Q297" i="14"/>
  <c r="F5412" i="8" s="1"/>
  <c r="R297" i="14"/>
  <c r="F5858" i="8" s="1"/>
  <c r="S297" i="14"/>
  <c r="F6304" i="8" s="1"/>
  <c r="T297" i="14"/>
  <c r="F6750" i="8" s="1"/>
  <c r="U297" i="14"/>
  <c r="V297" i="14"/>
  <c r="W297" i="14"/>
  <c r="X297" i="14"/>
  <c r="Y297" i="14"/>
  <c r="Z297" i="14"/>
  <c r="AA297" i="14"/>
  <c r="AB297" i="14"/>
  <c r="AC297" i="14"/>
  <c r="AD297" i="14"/>
  <c r="AE297" i="14"/>
  <c r="AF297" i="14"/>
  <c r="AG297" i="14"/>
  <c r="AH297" i="14"/>
  <c r="F298" i="14"/>
  <c r="G298" i="14"/>
  <c r="F953" i="8" s="1"/>
  <c r="H298" i="14"/>
  <c r="F1399" i="8" s="1"/>
  <c r="I298" i="14"/>
  <c r="F1845" i="8" s="1"/>
  <c r="J298" i="14"/>
  <c r="F2291" i="8" s="1"/>
  <c r="K298" i="14"/>
  <c r="F2737" i="8" s="1"/>
  <c r="L298" i="14"/>
  <c r="F3183" i="8" s="1"/>
  <c r="M298" i="14"/>
  <c r="F3629" i="8" s="1"/>
  <c r="N298" i="14"/>
  <c r="F4075" i="8" s="1"/>
  <c r="O298" i="14"/>
  <c r="F4521" i="8" s="1"/>
  <c r="P298" i="14"/>
  <c r="F4967" i="8" s="1"/>
  <c r="Q298" i="14"/>
  <c r="F5413" i="8" s="1"/>
  <c r="R298" i="14"/>
  <c r="F5859" i="8" s="1"/>
  <c r="S298" i="14"/>
  <c r="F6305" i="8" s="1"/>
  <c r="T298" i="14"/>
  <c r="F6751" i="8" s="1"/>
  <c r="U298" i="14"/>
  <c r="V298" i="14"/>
  <c r="W298" i="14"/>
  <c r="X298" i="14"/>
  <c r="Y298" i="14"/>
  <c r="Z298" i="14"/>
  <c r="AA298" i="14"/>
  <c r="AB298" i="14"/>
  <c r="AC298" i="14"/>
  <c r="AD298" i="14"/>
  <c r="AE298" i="14"/>
  <c r="AF298" i="14"/>
  <c r="AG298" i="14"/>
  <c r="AH298" i="14"/>
  <c r="F299" i="14"/>
  <c r="G299" i="14"/>
  <c r="F954" i="8" s="1"/>
  <c r="H299" i="14"/>
  <c r="F1400" i="8" s="1"/>
  <c r="I299" i="14"/>
  <c r="F1846" i="8" s="1"/>
  <c r="J299" i="14"/>
  <c r="F2292" i="8" s="1"/>
  <c r="K299" i="14"/>
  <c r="F2738" i="8" s="1"/>
  <c r="L299" i="14"/>
  <c r="F3184" i="8" s="1"/>
  <c r="M299" i="14"/>
  <c r="F3630" i="8" s="1"/>
  <c r="N299" i="14"/>
  <c r="F4076" i="8" s="1"/>
  <c r="O299" i="14"/>
  <c r="F4522" i="8" s="1"/>
  <c r="P299" i="14"/>
  <c r="F4968" i="8" s="1"/>
  <c r="Q299" i="14"/>
  <c r="F5414" i="8" s="1"/>
  <c r="R299" i="14"/>
  <c r="F5860" i="8" s="1"/>
  <c r="S299" i="14"/>
  <c r="F6306" i="8" s="1"/>
  <c r="T299" i="14"/>
  <c r="F6752" i="8" s="1"/>
  <c r="U299" i="14"/>
  <c r="V299" i="14"/>
  <c r="W299" i="14"/>
  <c r="X299" i="14"/>
  <c r="Y299" i="14"/>
  <c r="Z299" i="14"/>
  <c r="AA299" i="14"/>
  <c r="AB299" i="14"/>
  <c r="AC299" i="14"/>
  <c r="AD299" i="14"/>
  <c r="AE299" i="14"/>
  <c r="AF299" i="14"/>
  <c r="AG299" i="14"/>
  <c r="AH299" i="14"/>
  <c r="F300" i="14"/>
  <c r="G300" i="14"/>
  <c r="F955" i="8" s="1"/>
  <c r="H300" i="14"/>
  <c r="F1401" i="8" s="1"/>
  <c r="I300" i="14"/>
  <c r="F1847" i="8" s="1"/>
  <c r="J300" i="14"/>
  <c r="F2293" i="8" s="1"/>
  <c r="K300" i="14"/>
  <c r="F2739" i="8" s="1"/>
  <c r="L300" i="14"/>
  <c r="F3185" i="8" s="1"/>
  <c r="M300" i="14"/>
  <c r="F3631" i="8" s="1"/>
  <c r="N300" i="14"/>
  <c r="F4077" i="8" s="1"/>
  <c r="O300" i="14"/>
  <c r="F4523" i="8" s="1"/>
  <c r="P300" i="14"/>
  <c r="F4969" i="8" s="1"/>
  <c r="Q300" i="14"/>
  <c r="F5415" i="8" s="1"/>
  <c r="R300" i="14"/>
  <c r="F5861" i="8" s="1"/>
  <c r="S300" i="14"/>
  <c r="F6307" i="8" s="1"/>
  <c r="T300" i="14"/>
  <c r="F6753" i="8" s="1"/>
  <c r="U300" i="14"/>
  <c r="V300" i="14"/>
  <c r="W300" i="14"/>
  <c r="X300" i="14"/>
  <c r="Y300" i="14"/>
  <c r="Z300" i="14"/>
  <c r="AA300" i="14"/>
  <c r="AB300" i="14"/>
  <c r="AC300" i="14"/>
  <c r="AD300" i="14"/>
  <c r="AE300" i="14"/>
  <c r="AF300" i="14"/>
  <c r="AG300" i="14"/>
  <c r="AH300" i="14"/>
  <c r="F301" i="14"/>
  <c r="G301" i="14"/>
  <c r="F956" i="8" s="1"/>
  <c r="H301" i="14"/>
  <c r="F1402" i="8" s="1"/>
  <c r="I301" i="14"/>
  <c r="F1848" i="8" s="1"/>
  <c r="J301" i="14"/>
  <c r="F2294" i="8" s="1"/>
  <c r="K301" i="14"/>
  <c r="F2740" i="8" s="1"/>
  <c r="L301" i="14"/>
  <c r="F3186" i="8" s="1"/>
  <c r="M301" i="14"/>
  <c r="F3632" i="8" s="1"/>
  <c r="N301" i="14"/>
  <c r="F4078" i="8" s="1"/>
  <c r="O301" i="14"/>
  <c r="F4524" i="8" s="1"/>
  <c r="P301" i="14"/>
  <c r="F4970" i="8" s="1"/>
  <c r="Q301" i="14"/>
  <c r="F5416" i="8" s="1"/>
  <c r="R301" i="14"/>
  <c r="F5862" i="8" s="1"/>
  <c r="S301" i="14"/>
  <c r="F6308" i="8" s="1"/>
  <c r="T301" i="14"/>
  <c r="F6754" i="8" s="1"/>
  <c r="U301" i="14"/>
  <c r="V301" i="14"/>
  <c r="W301" i="14"/>
  <c r="X301" i="14"/>
  <c r="Y301" i="14"/>
  <c r="Z301" i="14"/>
  <c r="AA301" i="14"/>
  <c r="AB301" i="14"/>
  <c r="AC301" i="14"/>
  <c r="AD301" i="14"/>
  <c r="AE301" i="14"/>
  <c r="AF301" i="14"/>
  <c r="AG301" i="14"/>
  <c r="AH301" i="14"/>
  <c r="F302" i="14"/>
  <c r="G302" i="14"/>
  <c r="F957" i="8" s="1"/>
  <c r="H302" i="14"/>
  <c r="F1403" i="8" s="1"/>
  <c r="I302" i="14"/>
  <c r="F1849" i="8" s="1"/>
  <c r="J302" i="14"/>
  <c r="F2295" i="8" s="1"/>
  <c r="K302" i="14"/>
  <c r="F2741" i="8" s="1"/>
  <c r="L302" i="14"/>
  <c r="F3187" i="8" s="1"/>
  <c r="M302" i="14"/>
  <c r="F3633" i="8" s="1"/>
  <c r="N302" i="14"/>
  <c r="F4079" i="8" s="1"/>
  <c r="O302" i="14"/>
  <c r="F4525" i="8" s="1"/>
  <c r="P302" i="14"/>
  <c r="F4971" i="8" s="1"/>
  <c r="Q302" i="14"/>
  <c r="F5417" i="8" s="1"/>
  <c r="R302" i="14"/>
  <c r="F5863" i="8" s="1"/>
  <c r="S302" i="14"/>
  <c r="F6309" i="8" s="1"/>
  <c r="T302" i="14"/>
  <c r="F6755" i="8" s="1"/>
  <c r="U302" i="14"/>
  <c r="V302" i="14"/>
  <c r="W302" i="14"/>
  <c r="X302" i="14"/>
  <c r="Y302" i="14"/>
  <c r="Z302" i="14"/>
  <c r="AA302" i="14"/>
  <c r="AB302" i="14"/>
  <c r="AC302" i="14"/>
  <c r="AD302" i="14"/>
  <c r="AE302" i="14"/>
  <c r="AF302" i="14"/>
  <c r="AG302" i="14"/>
  <c r="AH302" i="14"/>
  <c r="F11" i="14"/>
  <c r="G11" i="14"/>
  <c r="F958" i="8" s="1"/>
  <c r="H11" i="14"/>
  <c r="F1404" i="8" s="1"/>
  <c r="I11" i="14"/>
  <c r="F1850" i="8" s="1"/>
  <c r="J11" i="14"/>
  <c r="F2296" i="8" s="1"/>
  <c r="K11" i="14"/>
  <c r="F2742" i="8" s="1"/>
  <c r="L11" i="14"/>
  <c r="F3188" i="8" s="1"/>
  <c r="M11" i="14"/>
  <c r="F3634" i="8" s="1"/>
  <c r="N11" i="14"/>
  <c r="F4080" i="8" s="1"/>
  <c r="O11" i="14"/>
  <c r="F4526" i="8" s="1"/>
  <c r="P11" i="14"/>
  <c r="F4972" i="8" s="1"/>
  <c r="Q11" i="14"/>
  <c r="F5418" i="8" s="1"/>
  <c r="R11" i="14"/>
  <c r="F5864" i="8" s="1"/>
  <c r="S11" i="14"/>
  <c r="F6310" i="8" s="1"/>
  <c r="T11" i="14"/>
  <c r="F6756" i="8" s="1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F15" i="14"/>
  <c r="G15" i="14"/>
  <c r="F959" i="8" s="1"/>
  <c r="H15" i="14"/>
  <c r="F1405" i="8" s="1"/>
  <c r="I15" i="14"/>
  <c r="F1851" i="8" s="1"/>
  <c r="J15" i="14"/>
  <c r="F2297" i="8" s="1"/>
  <c r="K15" i="14"/>
  <c r="F2743" i="8" s="1"/>
  <c r="L15" i="14"/>
  <c r="F3189" i="8" s="1"/>
  <c r="M15" i="14"/>
  <c r="F3635" i="8" s="1"/>
  <c r="N15" i="14"/>
  <c r="F4081" i="8" s="1"/>
  <c r="O15" i="14"/>
  <c r="F4527" i="8" s="1"/>
  <c r="P15" i="14"/>
  <c r="F4973" i="8" s="1"/>
  <c r="Q15" i="14"/>
  <c r="F5419" i="8" s="1"/>
  <c r="R15" i="14"/>
  <c r="F5865" i="8" s="1"/>
  <c r="S15" i="14"/>
  <c r="F6311" i="8" s="1"/>
  <c r="T15" i="14"/>
  <c r="F6757" i="8" s="1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F303" i="14"/>
  <c r="G303" i="14"/>
  <c r="F960" i="8" s="1"/>
  <c r="H303" i="14"/>
  <c r="F1406" i="8" s="1"/>
  <c r="I303" i="14"/>
  <c r="F1852" i="8" s="1"/>
  <c r="J303" i="14"/>
  <c r="F2298" i="8" s="1"/>
  <c r="K303" i="14"/>
  <c r="F2744" i="8" s="1"/>
  <c r="L303" i="14"/>
  <c r="F3190" i="8" s="1"/>
  <c r="M303" i="14"/>
  <c r="F3636" i="8" s="1"/>
  <c r="N303" i="14"/>
  <c r="F4082" i="8" s="1"/>
  <c r="O303" i="14"/>
  <c r="F4528" i="8" s="1"/>
  <c r="P303" i="14"/>
  <c r="F4974" i="8" s="1"/>
  <c r="Q303" i="14"/>
  <c r="F5420" i="8" s="1"/>
  <c r="R303" i="14"/>
  <c r="F5866" i="8" s="1"/>
  <c r="S303" i="14"/>
  <c r="F6312" i="8" s="1"/>
  <c r="T303" i="14"/>
  <c r="F6758" i="8" s="1"/>
  <c r="U303" i="14"/>
  <c r="V303" i="14"/>
  <c r="W303" i="14"/>
  <c r="X303" i="14"/>
  <c r="Y303" i="14"/>
  <c r="Z303" i="14"/>
  <c r="AA303" i="14"/>
  <c r="AB303" i="14"/>
  <c r="AC303" i="14"/>
  <c r="AD303" i="14"/>
  <c r="AE303" i="14"/>
  <c r="AF303" i="14"/>
  <c r="AG303" i="14"/>
  <c r="AH303" i="14"/>
  <c r="F20" i="14"/>
  <c r="G20" i="14"/>
  <c r="F961" i="8" s="1"/>
  <c r="H20" i="14"/>
  <c r="F1407" i="8" s="1"/>
  <c r="I20" i="14"/>
  <c r="F1853" i="8" s="1"/>
  <c r="J20" i="14"/>
  <c r="F2299" i="8" s="1"/>
  <c r="K20" i="14"/>
  <c r="F2745" i="8" s="1"/>
  <c r="L20" i="14"/>
  <c r="F3191" i="8" s="1"/>
  <c r="M20" i="14"/>
  <c r="F3637" i="8" s="1"/>
  <c r="N20" i="14"/>
  <c r="F4083" i="8" s="1"/>
  <c r="O20" i="14"/>
  <c r="F4529" i="8" s="1"/>
  <c r="P20" i="14"/>
  <c r="F4975" i="8" s="1"/>
  <c r="Q20" i="14"/>
  <c r="F5421" i="8" s="1"/>
  <c r="R20" i="14"/>
  <c r="F5867" i="8" s="1"/>
  <c r="S20" i="14"/>
  <c r="F6313" i="8" s="1"/>
  <c r="T20" i="14"/>
  <c r="F6759" i="8" s="1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F16" i="14"/>
  <c r="G16" i="14"/>
  <c r="F962" i="8" s="1"/>
  <c r="H16" i="14"/>
  <c r="F1408" i="8" s="1"/>
  <c r="I16" i="14"/>
  <c r="F1854" i="8" s="1"/>
  <c r="J16" i="14"/>
  <c r="F2300" i="8" s="1"/>
  <c r="K16" i="14"/>
  <c r="F2746" i="8" s="1"/>
  <c r="L16" i="14"/>
  <c r="F3192" i="8" s="1"/>
  <c r="M16" i="14"/>
  <c r="F3638" i="8" s="1"/>
  <c r="N16" i="14"/>
  <c r="F4084" i="8" s="1"/>
  <c r="O16" i="14"/>
  <c r="F4530" i="8" s="1"/>
  <c r="P16" i="14"/>
  <c r="F4976" i="8" s="1"/>
  <c r="Q16" i="14"/>
  <c r="F5422" i="8" s="1"/>
  <c r="R16" i="14"/>
  <c r="F5868" i="8" s="1"/>
  <c r="S16" i="14"/>
  <c r="F6314" i="8" s="1"/>
  <c r="T16" i="14"/>
  <c r="F6760" i="8" s="1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F304" i="14"/>
  <c r="G304" i="14"/>
  <c r="F963" i="8" s="1"/>
  <c r="H304" i="14"/>
  <c r="F1409" i="8" s="1"/>
  <c r="I304" i="14"/>
  <c r="F1855" i="8" s="1"/>
  <c r="J304" i="14"/>
  <c r="F2301" i="8" s="1"/>
  <c r="K304" i="14"/>
  <c r="F2747" i="8" s="1"/>
  <c r="L304" i="14"/>
  <c r="F3193" i="8" s="1"/>
  <c r="M304" i="14"/>
  <c r="F3639" i="8" s="1"/>
  <c r="N304" i="14"/>
  <c r="F4085" i="8" s="1"/>
  <c r="O304" i="14"/>
  <c r="F4531" i="8" s="1"/>
  <c r="P304" i="14"/>
  <c r="F4977" i="8" s="1"/>
  <c r="Q304" i="14"/>
  <c r="F5423" i="8" s="1"/>
  <c r="R304" i="14"/>
  <c r="F5869" i="8" s="1"/>
  <c r="S304" i="14"/>
  <c r="F6315" i="8" s="1"/>
  <c r="T304" i="14"/>
  <c r="F6761" i="8" s="1"/>
  <c r="U304" i="14"/>
  <c r="V304" i="14"/>
  <c r="W304" i="14"/>
  <c r="X304" i="14"/>
  <c r="Y304" i="14"/>
  <c r="Z304" i="14"/>
  <c r="AA304" i="14"/>
  <c r="AB304" i="14"/>
  <c r="AC304" i="14"/>
  <c r="AD304" i="14"/>
  <c r="AE304" i="14"/>
  <c r="AF304" i="14"/>
  <c r="AG304" i="14"/>
  <c r="AH304" i="14"/>
  <c r="F305" i="14"/>
  <c r="G305" i="14"/>
  <c r="F964" i="8" s="1"/>
  <c r="H305" i="14"/>
  <c r="F1410" i="8" s="1"/>
  <c r="I305" i="14"/>
  <c r="F1856" i="8" s="1"/>
  <c r="J305" i="14"/>
  <c r="F2302" i="8" s="1"/>
  <c r="K305" i="14"/>
  <c r="F2748" i="8" s="1"/>
  <c r="L305" i="14"/>
  <c r="F3194" i="8" s="1"/>
  <c r="M305" i="14"/>
  <c r="F3640" i="8" s="1"/>
  <c r="N305" i="14"/>
  <c r="F4086" i="8" s="1"/>
  <c r="O305" i="14"/>
  <c r="F4532" i="8" s="1"/>
  <c r="P305" i="14"/>
  <c r="F4978" i="8" s="1"/>
  <c r="Q305" i="14"/>
  <c r="F5424" i="8" s="1"/>
  <c r="R305" i="14"/>
  <c r="F5870" i="8" s="1"/>
  <c r="S305" i="14"/>
  <c r="F6316" i="8" s="1"/>
  <c r="T305" i="14"/>
  <c r="F6762" i="8" s="1"/>
  <c r="U305" i="14"/>
  <c r="V305" i="14"/>
  <c r="W305" i="14"/>
  <c r="X305" i="14"/>
  <c r="Y305" i="14"/>
  <c r="Z305" i="14"/>
  <c r="AA305" i="14"/>
  <c r="AB305" i="14"/>
  <c r="AC305" i="14"/>
  <c r="AD305" i="14"/>
  <c r="AE305" i="14"/>
  <c r="AF305" i="14"/>
  <c r="AG305" i="14"/>
  <c r="AH305" i="14"/>
  <c r="F306" i="14"/>
  <c r="G306" i="14"/>
  <c r="F965" i="8" s="1"/>
  <c r="H306" i="14"/>
  <c r="F1411" i="8" s="1"/>
  <c r="I306" i="14"/>
  <c r="F1857" i="8" s="1"/>
  <c r="J306" i="14"/>
  <c r="F2303" i="8" s="1"/>
  <c r="K306" i="14"/>
  <c r="F2749" i="8" s="1"/>
  <c r="L306" i="14"/>
  <c r="F3195" i="8" s="1"/>
  <c r="M306" i="14"/>
  <c r="F3641" i="8" s="1"/>
  <c r="N306" i="14"/>
  <c r="F4087" i="8" s="1"/>
  <c r="O306" i="14"/>
  <c r="F4533" i="8" s="1"/>
  <c r="P306" i="14"/>
  <c r="F4979" i="8" s="1"/>
  <c r="Q306" i="14"/>
  <c r="F5425" i="8" s="1"/>
  <c r="R306" i="14"/>
  <c r="F5871" i="8" s="1"/>
  <c r="S306" i="14"/>
  <c r="F6317" i="8" s="1"/>
  <c r="T306" i="14"/>
  <c r="F6763" i="8" s="1"/>
  <c r="U306" i="14"/>
  <c r="V306" i="14"/>
  <c r="W306" i="14"/>
  <c r="X306" i="14"/>
  <c r="Y306" i="14"/>
  <c r="Z306" i="14"/>
  <c r="AA306" i="14"/>
  <c r="AB306" i="14"/>
  <c r="AC306" i="14"/>
  <c r="AD306" i="14"/>
  <c r="AE306" i="14"/>
  <c r="AF306" i="14"/>
  <c r="AG306" i="14"/>
  <c r="AH306" i="14"/>
  <c r="F307" i="14"/>
  <c r="G307" i="14"/>
  <c r="F966" i="8" s="1"/>
  <c r="H307" i="14"/>
  <c r="F1412" i="8" s="1"/>
  <c r="I307" i="14"/>
  <c r="F1858" i="8" s="1"/>
  <c r="J307" i="14"/>
  <c r="F2304" i="8" s="1"/>
  <c r="K307" i="14"/>
  <c r="F2750" i="8" s="1"/>
  <c r="L307" i="14"/>
  <c r="F3196" i="8" s="1"/>
  <c r="M307" i="14"/>
  <c r="F3642" i="8" s="1"/>
  <c r="N307" i="14"/>
  <c r="F4088" i="8" s="1"/>
  <c r="O307" i="14"/>
  <c r="F4534" i="8" s="1"/>
  <c r="P307" i="14"/>
  <c r="F4980" i="8" s="1"/>
  <c r="Q307" i="14"/>
  <c r="F5426" i="8" s="1"/>
  <c r="R307" i="14"/>
  <c r="F5872" i="8" s="1"/>
  <c r="S307" i="14"/>
  <c r="F6318" i="8" s="1"/>
  <c r="T307" i="14"/>
  <c r="F6764" i="8" s="1"/>
  <c r="U307" i="14"/>
  <c r="V307" i="14"/>
  <c r="W307" i="14"/>
  <c r="X307" i="14"/>
  <c r="Y307" i="14"/>
  <c r="Z307" i="14"/>
  <c r="AA307" i="14"/>
  <c r="AB307" i="14"/>
  <c r="AC307" i="14"/>
  <c r="AD307" i="14"/>
  <c r="AE307" i="14"/>
  <c r="AF307" i="14"/>
  <c r="AG307" i="14"/>
  <c r="AH307" i="14"/>
  <c r="F7" i="14"/>
  <c r="G7" i="14"/>
  <c r="F967" i="8" s="1"/>
  <c r="H7" i="14"/>
  <c r="F1413" i="8" s="1"/>
  <c r="I7" i="14"/>
  <c r="F1859" i="8" s="1"/>
  <c r="J7" i="14"/>
  <c r="F2305" i="8" s="1"/>
  <c r="K7" i="14"/>
  <c r="F2751" i="8" s="1"/>
  <c r="L7" i="14"/>
  <c r="F3197" i="8" s="1"/>
  <c r="M7" i="14"/>
  <c r="F3643" i="8" s="1"/>
  <c r="N7" i="14"/>
  <c r="F4089" i="8" s="1"/>
  <c r="O7" i="14"/>
  <c r="F4535" i="8" s="1"/>
  <c r="P7" i="14"/>
  <c r="F4981" i="8" s="1"/>
  <c r="Q7" i="14"/>
  <c r="F5427" i="8" s="1"/>
  <c r="R7" i="14"/>
  <c r="F5873" i="8" s="1"/>
  <c r="S7" i="14"/>
  <c r="F6319" i="8" s="1"/>
  <c r="T7" i="14"/>
  <c r="F6765" i="8" s="1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F3" i="14"/>
  <c r="G3" i="14"/>
  <c r="F968" i="8" s="1"/>
  <c r="H3" i="14"/>
  <c r="F1414" i="8" s="1"/>
  <c r="I3" i="14"/>
  <c r="F1860" i="8" s="1"/>
  <c r="J3" i="14"/>
  <c r="F2306" i="8" s="1"/>
  <c r="K3" i="14"/>
  <c r="F2752" i="8" s="1"/>
  <c r="L3" i="14"/>
  <c r="F3198" i="8" s="1"/>
  <c r="M3" i="14"/>
  <c r="F3644" i="8" s="1"/>
  <c r="N3" i="14"/>
  <c r="F4090" i="8" s="1"/>
  <c r="O3" i="14"/>
  <c r="F4536" i="8" s="1"/>
  <c r="P3" i="14"/>
  <c r="F4982" i="8" s="1"/>
  <c r="Q3" i="14"/>
  <c r="F5428" i="8" s="1"/>
  <c r="R3" i="14"/>
  <c r="F5874" i="8" s="1"/>
  <c r="S3" i="14"/>
  <c r="F6320" i="8" s="1"/>
  <c r="T3" i="14"/>
  <c r="F6766" i="8" s="1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F308" i="14"/>
  <c r="G308" i="14"/>
  <c r="F969" i="8" s="1"/>
  <c r="H308" i="14"/>
  <c r="F1415" i="8" s="1"/>
  <c r="I308" i="14"/>
  <c r="F1861" i="8" s="1"/>
  <c r="J308" i="14"/>
  <c r="F2307" i="8" s="1"/>
  <c r="K308" i="14"/>
  <c r="F2753" i="8" s="1"/>
  <c r="L308" i="14"/>
  <c r="F3199" i="8" s="1"/>
  <c r="M308" i="14"/>
  <c r="F3645" i="8" s="1"/>
  <c r="N308" i="14"/>
  <c r="F4091" i="8" s="1"/>
  <c r="O308" i="14"/>
  <c r="F4537" i="8" s="1"/>
  <c r="P308" i="14"/>
  <c r="F4983" i="8" s="1"/>
  <c r="Q308" i="14"/>
  <c r="F5429" i="8" s="1"/>
  <c r="R308" i="14"/>
  <c r="F5875" i="8" s="1"/>
  <c r="S308" i="14"/>
  <c r="F6321" i="8" s="1"/>
  <c r="T308" i="14"/>
  <c r="F6767" i="8" s="1"/>
  <c r="U308" i="14"/>
  <c r="V308" i="14"/>
  <c r="W308" i="14"/>
  <c r="X308" i="14"/>
  <c r="Y308" i="14"/>
  <c r="Z308" i="14"/>
  <c r="AA308" i="14"/>
  <c r="AB308" i="14"/>
  <c r="AC308" i="14"/>
  <c r="AD308" i="14"/>
  <c r="AE308" i="14"/>
  <c r="AF308" i="14"/>
  <c r="AG308" i="14"/>
  <c r="AH308" i="14"/>
  <c r="F309" i="14"/>
  <c r="G309" i="14"/>
  <c r="F970" i="8" s="1"/>
  <c r="H309" i="14"/>
  <c r="F1416" i="8" s="1"/>
  <c r="I309" i="14"/>
  <c r="F1862" i="8" s="1"/>
  <c r="J309" i="14"/>
  <c r="F2308" i="8" s="1"/>
  <c r="K309" i="14"/>
  <c r="F2754" i="8" s="1"/>
  <c r="L309" i="14"/>
  <c r="F3200" i="8" s="1"/>
  <c r="M309" i="14"/>
  <c r="F3646" i="8" s="1"/>
  <c r="N309" i="14"/>
  <c r="F4092" i="8" s="1"/>
  <c r="O309" i="14"/>
  <c r="F4538" i="8" s="1"/>
  <c r="P309" i="14"/>
  <c r="F4984" i="8" s="1"/>
  <c r="Q309" i="14"/>
  <c r="F5430" i="8" s="1"/>
  <c r="R309" i="14"/>
  <c r="F5876" i="8" s="1"/>
  <c r="S309" i="14"/>
  <c r="F6322" i="8" s="1"/>
  <c r="T309" i="14"/>
  <c r="F6768" i="8" s="1"/>
  <c r="U309" i="14"/>
  <c r="V309" i="14"/>
  <c r="W309" i="14"/>
  <c r="X309" i="14"/>
  <c r="Y309" i="14"/>
  <c r="Z309" i="14"/>
  <c r="AA309" i="14"/>
  <c r="AB309" i="14"/>
  <c r="AC309" i="14"/>
  <c r="AD309" i="14"/>
  <c r="AE309" i="14"/>
  <c r="AF309" i="14"/>
  <c r="AG309" i="14"/>
  <c r="AH309" i="14"/>
  <c r="F310" i="14"/>
  <c r="G310" i="14"/>
  <c r="F971" i="8" s="1"/>
  <c r="H310" i="14"/>
  <c r="F1417" i="8" s="1"/>
  <c r="I310" i="14"/>
  <c r="F1863" i="8" s="1"/>
  <c r="J310" i="14"/>
  <c r="F2309" i="8" s="1"/>
  <c r="K310" i="14"/>
  <c r="F2755" i="8" s="1"/>
  <c r="L310" i="14"/>
  <c r="F3201" i="8" s="1"/>
  <c r="M310" i="14"/>
  <c r="F3647" i="8" s="1"/>
  <c r="N310" i="14"/>
  <c r="F4093" i="8" s="1"/>
  <c r="O310" i="14"/>
  <c r="F4539" i="8" s="1"/>
  <c r="P310" i="14"/>
  <c r="F4985" i="8" s="1"/>
  <c r="Q310" i="14"/>
  <c r="F5431" i="8" s="1"/>
  <c r="R310" i="14"/>
  <c r="F5877" i="8" s="1"/>
  <c r="S310" i="14"/>
  <c r="F6323" i="8" s="1"/>
  <c r="T310" i="14"/>
  <c r="F6769" i="8" s="1"/>
  <c r="U310" i="14"/>
  <c r="V310" i="14"/>
  <c r="W310" i="14"/>
  <c r="X310" i="14"/>
  <c r="Y310" i="14"/>
  <c r="Z310" i="14"/>
  <c r="AA310" i="14"/>
  <c r="AB310" i="14"/>
  <c r="AC310" i="14"/>
  <c r="AD310" i="14"/>
  <c r="AE310" i="14"/>
  <c r="AF310" i="14"/>
  <c r="AG310" i="14"/>
  <c r="AH310" i="14"/>
  <c r="F311" i="14"/>
  <c r="G311" i="14"/>
  <c r="F972" i="8" s="1"/>
  <c r="H311" i="14"/>
  <c r="F1418" i="8" s="1"/>
  <c r="I311" i="14"/>
  <c r="F1864" i="8" s="1"/>
  <c r="J311" i="14"/>
  <c r="F2310" i="8" s="1"/>
  <c r="K311" i="14"/>
  <c r="F2756" i="8" s="1"/>
  <c r="L311" i="14"/>
  <c r="F3202" i="8" s="1"/>
  <c r="M311" i="14"/>
  <c r="F3648" i="8" s="1"/>
  <c r="N311" i="14"/>
  <c r="F4094" i="8" s="1"/>
  <c r="O311" i="14"/>
  <c r="F4540" i="8" s="1"/>
  <c r="P311" i="14"/>
  <c r="F4986" i="8" s="1"/>
  <c r="Q311" i="14"/>
  <c r="F5432" i="8" s="1"/>
  <c r="R311" i="14"/>
  <c r="F5878" i="8" s="1"/>
  <c r="S311" i="14"/>
  <c r="F6324" i="8" s="1"/>
  <c r="T311" i="14"/>
  <c r="F6770" i="8" s="1"/>
  <c r="U311" i="14"/>
  <c r="V311" i="14"/>
  <c r="W311" i="14"/>
  <c r="X311" i="14"/>
  <c r="Y311" i="14"/>
  <c r="Z311" i="14"/>
  <c r="AA311" i="14"/>
  <c r="AB311" i="14"/>
  <c r="AC311" i="14"/>
  <c r="AD311" i="14"/>
  <c r="AE311" i="14"/>
  <c r="AF311" i="14"/>
  <c r="AG311" i="14"/>
  <c r="AH311" i="14"/>
  <c r="F312" i="14"/>
  <c r="G312" i="14"/>
  <c r="F973" i="8" s="1"/>
  <c r="H312" i="14"/>
  <c r="F1419" i="8" s="1"/>
  <c r="I312" i="14"/>
  <c r="F1865" i="8" s="1"/>
  <c r="J312" i="14"/>
  <c r="F2311" i="8" s="1"/>
  <c r="K312" i="14"/>
  <c r="F2757" i="8" s="1"/>
  <c r="L312" i="14"/>
  <c r="F3203" i="8" s="1"/>
  <c r="M312" i="14"/>
  <c r="F3649" i="8" s="1"/>
  <c r="N312" i="14"/>
  <c r="F4095" i="8" s="1"/>
  <c r="O312" i="14"/>
  <c r="F4541" i="8" s="1"/>
  <c r="P312" i="14"/>
  <c r="F4987" i="8" s="1"/>
  <c r="Q312" i="14"/>
  <c r="F5433" i="8" s="1"/>
  <c r="R312" i="14"/>
  <c r="F5879" i="8" s="1"/>
  <c r="S312" i="14"/>
  <c r="F6325" i="8" s="1"/>
  <c r="T312" i="14"/>
  <c r="F6771" i="8" s="1"/>
  <c r="U312" i="14"/>
  <c r="V312" i="14"/>
  <c r="W312" i="14"/>
  <c r="X312" i="14"/>
  <c r="Y312" i="14"/>
  <c r="Z312" i="14"/>
  <c r="AA312" i="14"/>
  <c r="AB312" i="14"/>
  <c r="AC312" i="14"/>
  <c r="AD312" i="14"/>
  <c r="AE312" i="14"/>
  <c r="AF312" i="14"/>
  <c r="AG312" i="14"/>
  <c r="AH312" i="14"/>
  <c r="F313" i="14"/>
  <c r="G313" i="14"/>
  <c r="F975" i="8" s="1"/>
  <c r="H313" i="14"/>
  <c r="F1421" i="8" s="1"/>
  <c r="I313" i="14"/>
  <c r="F1867" i="8" s="1"/>
  <c r="J313" i="14"/>
  <c r="F2313" i="8" s="1"/>
  <c r="K313" i="14"/>
  <c r="F2759" i="8" s="1"/>
  <c r="L313" i="14"/>
  <c r="F3205" i="8" s="1"/>
  <c r="M313" i="14"/>
  <c r="F3651" i="8" s="1"/>
  <c r="N313" i="14"/>
  <c r="F4097" i="8" s="1"/>
  <c r="O313" i="14"/>
  <c r="F4543" i="8" s="1"/>
  <c r="P313" i="14"/>
  <c r="F4989" i="8" s="1"/>
  <c r="Q313" i="14"/>
  <c r="F5435" i="8" s="1"/>
  <c r="R313" i="14"/>
  <c r="F5881" i="8" s="1"/>
  <c r="S313" i="14"/>
  <c r="F6327" i="8" s="1"/>
  <c r="T313" i="14"/>
  <c r="F6773" i="8" s="1"/>
  <c r="U313" i="14"/>
  <c r="V313" i="14"/>
  <c r="W313" i="14"/>
  <c r="X313" i="14"/>
  <c r="Y313" i="14"/>
  <c r="Z313" i="14"/>
  <c r="AA313" i="14"/>
  <c r="AB313" i="14"/>
  <c r="AC313" i="14"/>
  <c r="AD313" i="14"/>
  <c r="AE313" i="14"/>
  <c r="AF313" i="14"/>
  <c r="AG313" i="14"/>
  <c r="AH313" i="14"/>
  <c r="F314" i="14"/>
  <c r="G314" i="14"/>
  <c r="F976" i="8" s="1"/>
  <c r="H314" i="14"/>
  <c r="F1422" i="8" s="1"/>
  <c r="I314" i="14"/>
  <c r="F1868" i="8" s="1"/>
  <c r="J314" i="14"/>
  <c r="F2314" i="8" s="1"/>
  <c r="K314" i="14"/>
  <c r="F2760" i="8" s="1"/>
  <c r="L314" i="14"/>
  <c r="F3206" i="8" s="1"/>
  <c r="M314" i="14"/>
  <c r="F3652" i="8" s="1"/>
  <c r="N314" i="14"/>
  <c r="F4098" i="8" s="1"/>
  <c r="O314" i="14"/>
  <c r="F4544" i="8" s="1"/>
  <c r="P314" i="14"/>
  <c r="F4990" i="8" s="1"/>
  <c r="Q314" i="14"/>
  <c r="F5436" i="8" s="1"/>
  <c r="R314" i="14"/>
  <c r="F5882" i="8" s="1"/>
  <c r="S314" i="14"/>
  <c r="F6328" i="8" s="1"/>
  <c r="T314" i="14"/>
  <c r="F6774" i="8" s="1"/>
  <c r="U314" i="14"/>
  <c r="V314" i="14"/>
  <c r="W314" i="14"/>
  <c r="X314" i="14"/>
  <c r="Y314" i="14"/>
  <c r="Z314" i="14"/>
  <c r="AA314" i="14"/>
  <c r="AB314" i="14"/>
  <c r="AC314" i="14"/>
  <c r="AD314" i="14"/>
  <c r="AE314" i="14"/>
  <c r="AF314" i="14"/>
  <c r="AG314" i="14"/>
  <c r="AH314" i="14"/>
  <c r="F315" i="14"/>
  <c r="G315" i="14"/>
  <c r="F977" i="8" s="1"/>
  <c r="H315" i="14"/>
  <c r="F1423" i="8" s="1"/>
  <c r="I315" i="14"/>
  <c r="F1869" i="8" s="1"/>
  <c r="J315" i="14"/>
  <c r="F2315" i="8" s="1"/>
  <c r="K315" i="14"/>
  <c r="F2761" i="8" s="1"/>
  <c r="L315" i="14"/>
  <c r="F3207" i="8" s="1"/>
  <c r="M315" i="14"/>
  <c r="F3653" i="8" s="1"/>
  <c r="N315" i="14"/>
  <c r="F4099" i="8" s="1"/>
  <c r="O315" i="14"/>
  <c r="F4545" i="8" s="1"/>
  <c r="P315" i="14"/>
  <c r="F4991" i="8" s="1"/>
  <c r="Q315" i="14"/>
  <c r="F5437" i="8" s="1"/>
  <c r="R315" i="14"/>
  <c r="F5883" i="8" s="1"/>
  <c r="S315" i="14"/>
  <c r="F6329" i="8" s="1"/>
  <c r="T315" i="14"/>
  <c r="F6775" i="8" s="1"/>
  <c r="U315" i="14"/>
  <c r="V315" i="14"/>
  <c r="W315" i="14"/>
  <c r="X315" i="14"/>
  <c r="Y315" i="14"/>
  <c r="Z315" i="14"/>
  <c r="AA315" i="14"/>
  <c r="AB315" i="14"/>
  <c r="AC315" i="14"/>
  <c r="AD315" i="14"/>
  <c r="AE315" i="14"/>
  <c r="AF315" i="14"/>
  <c r="AG315" i="14"/>
  <c r="AH315" i="14"/>
  <c r="F316" i="14"/>
  <c r="G316" i="14"/>
  <c r="F978" i="8" s="1"/>
  <c r="H316" i="14"/>
  <c r="F1424" i="8" s="1"/>
  <c r="I316" i="14"/>
  <c r="F1870" i="8" s="1"/>
  <c r="J316" i="14"/>
  <c r="F2316" i="8" s="1"/>
  <c r="K316" i="14"/>
  <c r="F2762" i="8" s="1"/>
  <c r="L316" i="14"/>
  <c r="F3208" i="8" s="1"/>
  <c r="M316" i="14"/>
  <c r="F3654" i="8" s="1"/>
  <c r="N316" i="14"/>
  <c r="F4100" i="8" s="1"/>
  <c r="O316" i="14"/>
  <c r="F4546" i="8" s="1"/>
  <c r="P316" i="14"/>
  <c r="F4992" i="8" s="1"/>
  <c r="Q316" i="14"/>
  <c r="F5438" i="8" s="1"/>
  <c r="R316" i="14"/>
  <c r="F5884" i="8" s="1"/>
  <c r="S316" i="14"/>
  <c r="F6330" i="8" s="1"/>
  <c r="T316" i="14"/>
  <c r="F6776" i="8" s="1"/>
  <c r="U316" i="14"/>
  <c r="V316" i="14"/>
  <c r="W316" i="14"/>
  <c r="X316" i="14"/>
  <c r="Y316" i="14"/>
  <c r="Z316" i="14"/>
  <c r="AA316" i="14"/>
  <c r="AB316" i="14"/>
  <c r="AC316" i="14"/>
  <c r="AD316" i="14"/>
  <c r="AE316" i="14"/>
  <c r="AF316" i="14"/>
  <c r="AG316" i="14"/>
  <c r="AH316" i="14"/>
  <c r="F317" i="14"/>
  <c r="G317" i="14"/>
  <c r="F979" i="8" s="1"/>
  <c r="H317" i="14"/>
  <c r="F1425" i="8" s="1"/>
  <c r="I317" i="14"/>
  <c r="F1871" i="8" s="1"/>
  <c r="J317" i="14"/>
  <c r="F2317" i="8" s="1"/>
  <c r="K317" i="14"/>
  <c r="F2763" i="8" s="1"/>
  <c r="L317" i="14"/>
  <c r="F3209" i="8" s="1"/>
  <c r="M317" i="14"/>
  <c r="F3655" i="8" s="1"/>
  <c r="N317" i="14"/>
  <c r="F4101" i="8" s="1"/>
  <c r="O317" i="14"/>
  <c r="F4547" i="8" s="1"/>
  <c r="P317" i="14"/>
  <c r="F4993" i="8" s="1"/>
  <c r="Q317" i="14"/>
  <c r="F5439" i="8" s="1"/>
  <c r="R317" i="14"/>
  <c r="F5885" i="8" s="1"/>
  <c r="S317" i="14"/>
  <c r="F6331" i="8" s="1"/>
  <c r="T317" i="14"/>
  <c r="F6777" i="8" s="1"/>
  <c r="U317" i="14"/>
  <c r="V317" i="14"/>
  <c r="W317" i="14"/>
  <c r="X317" i="14"/>
  <c r="Y317" i="14"/>
  <c r="Z317" i="14"/>
  <c r="AA317" i="14"/>
  <c r="AB317" i="14"/>
  <c r="AC317" i="14"/>
  <c r="AD317" i="14"/>
  <c r="AE317" i="14"/>
  <c r="AF317" i="14"/>
  <c r="AG317" i="14"/>
  <c r="AH317" i="14"/>
  <c r="F318" i="14"/>
  <c r="G318" i="14"/>
  <c r="F980" i="8" s="1"/>
  <c r="H318" i="14"/>
  <c r="F1426" i="8" s="1"/>
  <c r="I318" i="14"/>
  <c r="F1872" i="8" s="1"/>
  <c r="J318" i="14"/>
  <c r="F2318" i="8" s="1"/>
  <c r="K318" i="14"/>
  <c r="F2764" i="8" s="1"/>
  <c r="L318" i="14"/>
  <c r="F3210" i="8" s="1"/>
  <c r="M318" i="14"/>
  <c r="F3656" i="8" s="1"/>
  <c r="N318" i="14"/>
  <c r="F4102" i="8" s="1"/>
  <c r="O318" i="14"/>
  <c r="F4548" i="8" s="1"/>
  <c r="P318" i="14"/>
  <c r="F4994" i="8" s="1"/>
  <c r="Q318" i="14"/>
  <c r="F5440" i="8" s="1"/>
  <c r="R318" i="14"/>
  <c r="F5886" i="8" s="1"/>
  <c r="S318" i="14"/>
  <c r="F6332" i="8" s="1"/>
  <c r="T318" i="14"/>
  <c r="F6778" i="8" s="1"/>
  <c r="U318" i="14"/>
  <c r="V318" i="14"/>
  <c r="W318" i="14"/>
  <c r="X318" i="14"/>
  <c r="Y318" i="14"/>
  <c r="Z318" i="14"/>
  <c r="AA318" i="14"/>
  <c r="AB318" i="14"/>
  <c r="AC318" i="14"/>
  <c r="AD318" i="14"/>
  <c r="AE318" i="14"/>
  <c r="AF318" i="14"/>
  <c r="AG318" i="14"/>
  <c r="AH318" i="14"/>
  <c r="F319" i="14"/>
  <c r="G319" i="14"/>
  <c r="F981" i="8" s="1"/>
  <c r="H319" i="14"/>
  <c r="F1427" i="8" s="1"/>
  <c r="I319" i="14"/>
  <c r="F1873" i="8" s="1"/>
  <c r="J319" i="14"/>
  <c r="F2319" i="8" s="1"/>
  <c r="K319" i="14"/>
  <c r="F2765" i="8" s="1"/>
  <c r="L319" i="14"/>
  <c r="F3211" i="8" s="1"/>
  <c r="M319" i="14"/>
  <c r="F3657" i="8" s="1"/>
  <c r="N319" i="14"/>
  <c r="F4103" i="8" s="1"/>
  <c r="O319" i="14"/>
  <c r="F4549" i="8" s="1"/>
  <c r="P319" i="14"/>
  <c r="F4995" i="8" s="1"/>
  <c r="Q319" i="14"/>
  <c r="F5441" i="8" s="1"/>
  <c r="R319" i="14"/>
  <c r="F5887" i="8" s="1"/>
  <c r="S319" i="14"/>
  <c r="F6333" i="8" s="1"/>
  <c r="T319" i="14"/>
  <c r="F6779" i="8" s="1"/>
  <c r="U319" i="14"/>
  <c r="V319" i="14"/>
  <c r="W319" i="14"/>
  <c r="X319" i="14"/>
  <c r="Y319" i="14"/>
  <c r="Z319" i="14"/>
  <c r="AA319" i="14"/>
  <c r="AB319" i="14"/>
  <c r="AC319" i="14"/>
  <c r="AD319" i="14"/>
  <c r="AE319" i="14"/>
  <c r="AF319" i="14"/>
  <c r="AG319" i="14"/>
  <c r="AH319" i="14"/>
  <c r="F320" i="14"/>
  <c r="G320" i="14"/>
  <c r="F982" i="8" s="1"/>
  <c r="H320" i="14"/>
  <c r="F1428" i="8" s="1"/>
  <c r="I320" i="14"/>
  <c r="F1874" i="8" s="1"/>
  <c r="J320" i="14"/>
  <c r="F2320" i="8" s="1"/>
  <c r="K320" i="14"/>
  <c r="F2766" i="8" s="1"/>
  <c r="L320" i="14"/>
  <c r="F3212" i="8" s="1"/>
  <c r="M320" i="14"/>
  <c r="F3658" i="8" s="1"/>
  <c r="N320" i="14"/>
  <c r="F4104" i="8" s="1"/>
  <c r="O320" i="14"/>
  <c r="F4550" i="8" s="1"/>
  <c r="P320" i="14"/>
  <c r="F4996" i="8" s="1"/>
  <c r="Q320" i="14"/>
  <c r="F5442" i="8" s="1"/>
  <c r="R320" i="14"/>
  <c r="F5888" i="8" s="1"/>
  <c r="S320" i="14"/>
  <c r="F6334" i="8" s="1"/>
  <c r="T320" i="14"/>
  <c r="F6780" i="8" s="1"/>
  <c r="U320" i="14"/>
  <c r="V320" i="14"/>
  <c r="W320" i="14"/>
  <c r="X320" i="14"/>
  <c r="Y320" i="14"/>
  <c r="Z320" i="14"/>
  <c r="AA320" i="14"/>
  <c r="AB320" i="14"/>
  <c r="AC320" i="14"/>
  <c r="AD320" i="14"/>
  <c r="AE320" i="14"/>
  <c r="AF320" i="14"/>
  <c r="AG320" i="14"/>
  <c r="AH320" i="14"/>
  <c r="F321" i="14"/>
  <c r="G321" i="14"/>
  <c r="F983" i="8" s="1"/>
  <c r="H321" i="14"/>
  <c r="F1429" i="8" s="1"/>
  <c r="I321" i="14"/>
  <c r="F1875" i="8" s="1"/>
  <c r="J321" i="14"/>
  <c r="F2321" i="8" s="1"/>
  <c r="K321" i="14"/>
  <c r="F2767" i="8" s="1"/>
  <c r="L321" i="14"/>
  <c r="F3213" i="8" s="1"/>
  <c r="M321" i="14"/>
  <c r="F3659" i="8" s="1"/>
  <c r="N321" i="14"/>
  <c r="F4105" i="8" s="1"/>
  <c r="O321" i="14"/>
  <c r="F4551" i="8" s="1"/>
  <c r="P321" i="14"/>
  <c r="F4997" i="8" s="1"/>
  <c r="Q321" i="14"/>
  <c r="F5443" i="8" s="1"/>
  <c r="R321" i="14"/>
  <c r="F5889" i="8" s="1"/>
  <c r="S321" i="14"/>
  <c r="F6335" i="8" s="1"/>
  <c r="T321" i="14"/>
  <c r="F6781" i="8" s="1"/>
  <c r="U321" i="14"/>
  <c r="V321" i="14"/>
  <c r="W321" i="14"/>
  <c r="X321" i="14"/>
  <c r="Y321" i="14"/>
  <c r="Z321" i="14"/>
  <c r="AA321" i="14"/>
  <c r="AB321" i="14"/>
  <c r="AC321" i="14"/>
  <c r="AD321" i="14"/>
  <c r="AE321" i="14"/>
  <c r="AF321" i="14"/>
  <c r="AG321" i="14"/>
  <c r="AH321" i="14"/>
  <c r="F322" i="14"/>
  <c r="G322" i="14"/>
  <c r="F1052" i="8" s="1"/>
  <c r="H322" i="14"/>
  <c r="F1498" i="8" s="1"/>
  <c r="I322" i="14"/>
  <c r="F1944" i="8" s="1"/>
  <c r="J322" i="14"/>
  <c r="F2390" i="8" s="1"/>
  <c r="K322" i="14"/>
  <c r="F2836" i="8" s="1"/>
  <c r="L322" i="14"/>
  <c r="F3282" i="8" s="1"/>
  <c r="M322" i="14"/>
  <c r="F3728" i="8" s="1"/>
  <c r="N322" i="14"/>
  <c r="F4174" i="8" s="1"/>
  <c r="O322" i="14"/>
  <c r="F4620" i="8" s="1"/>
  <c r="P322" i="14"/>
  <c r="F5066" i="8" s="1"/>
  <c r="Q322" i="14"/>
  <c r="F5512" i="8" s="1"/>
  <c r="R322" i="14"/>
  <c r="F5958" i="8" s="1"/>
  <c r="S322" i="14"/>
  <c r="F6404" i="8" s="1"/>
  <c r="T322" i="14"/>
  <c r="F6850" i="8" s="1"/>
  <c r="U322" i="14"/>
  <c r="V322" i="14"/>
  <c r="W322" i="14"/>
  <c r="X322" i="14"/>
  <c r="Y322" i="14"/>
  <c r="Z322" i="14"/>
  <c r="AA322" i="14"/>
  <c r="AB322" i="14"/>
  <c r="AC322" i="14"/>
  <c r="AD322" i="14"/>
  <c r="AE322" i="14"/>
  <c r="AF322" i="14"/>
  <c r="AG322" i="14"/>
  <c r="AH322" i="14"/>
  <c r="F323" i="14"/>
  <c r="G323" i="14"/>
  <c r="F984" i="8" s="1"/>
  <c r="H323" i="14"/>
  <c r="F1430" i="8" s="1"/>
  <c r="I323" i="14"/>
  <c r="F1876" i="8" s="1"/>
  <c r="J323" i="14"/>
  <c r="F2322" i="8" s="1"/>
  <c r="K323" i="14"/>
  <c r="F2768" i="8" s="1"/>
  <c r="L323" i="14"/>
  <c r="F3214" i="8" s="1"/>
  <c r="M323" i="14"/>
  <c r="F3660" i="8" s="1"/>
  <c r="N323" i="14"/>
  <c r="F4106" i="8" s="1"/>
  <c r="O323" i="14"/>
  <c r="F4552" i="8" s="1"/>
  <c r="P323" i="14"/>
  <c r="F4998" i="8" s="1"/>
  <c r="Q323" i="14"/>
  <c r="F5444" i="8" s="1"/>
  <c r="R323" i="14"/>
  <c r="F5890" i="8" s="1"/>
  <c r="S323" i="14"/>
  <c r="F6336" i="8" s="1"/>
  <c r="T323" i="14"/>
  <c r="F6782" i="8" s="1"/>
  <c r="U323" i="14"/>
  <c r="V323" i="14"/>
  <c r="W323" i="14"/>
  <c r="X323" i="14"/>
  <c r="Y323" i="14"/>
  <c r="Z323" i="14"/>
  <c r="AA323" i="14"/>
  <c r="AB323" i="14"/>
  <c r="AC323" i="14"/>
  <c r="AD323" i="14"/>
  <c r="AE323" i="14"/>
  <c r="AF323" i="14"/>
  <c r="AG323" i="14"/>
  <c r="AH323" i="14"/>
  <c r="F324" i="14"/>
  <c r="G324" i="14"/>
  <c r="F985" i="8" s="1"/>
  <c r="H324" i="14"/>
  <c r="F1431" i="8" s="1"/>
  <c r="I324" i="14"/>
  <c r="F1877" i="8" s="1"/>
  <c r="J324" i="14"/>
  <c r="F2323" i="8" s="1"/>
  <c r="K324" i="14"/>
  <c r="F2769" i="8" s="1"/>
  <c r="L324" i="14"/>
  <c r="F3215" i="8" s="1"/>
  <c r="M324" i="14"/>
  <c r="F3661" i="8" s="1"/>
  <c r="N324" i="14"/>
  <c r="F4107" i="8" s="1"/>
  <c r="O324" i="14"/>
  <c r="F4553" i="8" s="1"/>
  <c r="P324" i="14"/>
  <c r="F4999" i="8" s="1"/>
  <c r="Q324" i="14"/>
  <c r="F5445" i="8" s="1"/>
  <c r="R324" i="14"/>
  <c r="F5891" i="8" s="1"/>
  <c r="S324" i="14"/>
  <c r="F6337" i="8" s="1"/>
  <c r="T324" i="14"/>
  <c r="F6783" i="8" s="1"/>
  <c r="U324" i="14"/>
  <c r="V324" i="14"/>
  <c r="W324" i="14"/>
  <c r="X324" i="14"/>
  <c r="Y324" i="14"/>
  <c r="Z324" i="14"/>
  <c r="AA324" i="14"/>
  <c r="AB324" i="14"/>
  <c r="AC324" i="14"/>
  <c r="AD324" i="14"/>
  <c r="AE324" i="14"/>
  <c r="AF324" i="14"/>
  <c r="AG324" i="14"/>
  <c r="AH324" i="14"/>
  <c r="F325" i="14"/>
  <c r="G325" i="14"/>
  <c r="F986" i="8" s="1"/>
  <c r="H325" i="14"/>
  <c r="F1432" i="8" s="1"/>
  <c r="I325" i="14"/>
  <c r="F1878" i="8" s="1"/>
  <c r="J325" i="14"/>
  <c r="F2324" i="8" s="1"/>
  <c r="K325" i="14"/>
  <c r="F2770" i="8" s="1"/>
  <c r="L325" i="14"/>
  <c r="F3216" i="8" s="1"/>
  <c r="M325" i="14"/>
  <c r="F3662" i="8" s="1"/>
  <c r="N325" i="14"/>
  <c r="F4108" i="8" s="1"/>
  <c r="O325" i="14"/>
  <c r="F4554" i="8" s="1"/>
  <c r="P325" i="14"/>
  <c r="F5000" i="8" s="1"/>
  <c r="Q325" i="14"/>
  <c r="F5446" i="8" s="1"/>
  <c r="R325" i="14"/>
  <c r="F5892" i="8" s="1"/>
  <c r="S325" i="14"/>
  <c r="F6338" i="8" s="1"/>
  <c r="T325" i="14"/>
  <c r="F6784" i="8" s="1"/>
  <c r="U325" i="14"/>
  <c r="V325" i="14"/>
  <c r="W325" i="14"/>
  <c r="X325" i="14"/>
  <c r="Y325" i="14"/>
  <c r="Z325" i="14"/>
  <c r="AA325" i="14"/>
  <c r="AB325" i="14"/>
  <c r="AC325" i="14"/>
  <c r="AD325" i="14"/>
  <c r="AE325" i="14"/>
  <c r="AF325" i="14"/>
  <c r="AG325" i="14"/>
  <c r="AH325" i="14"/>
  <c r="F326" i="14"/>
  <c r="G326" i="14"/>
  <c r="F987" i="8" s="1"/>
  <c r="H326" i="14"/>
  <c r="F1433" i="8" s="1"/>
  <c r="I326" i="14"/>
  <c r="F1879" i="8" s="1"/>
  <c r="J326" i="14"/>
  <c r="F2325" i="8" s="1"/>
  <c r="K326" i="14"/>
  <c r="F2771" i="8" s="1"/>
  <c r="L326" i="14"/>
  <c r="F3217" i="8" s="1"/>
  <c r="M326" i="14"/>
  <c r="F3663" i="8" s="1"/>
  <c r="N326" i="14"/>
  <c r="F4109" i="8" s="1"/>
  <c r="O326" i="14"/>
  <c r="F4555" i="8" s="1"/>
  <c r="P326" i="14"/>
  <c r="F5001" i="8" s="1"/>
  <c r="Q326" i="14"/>
  <c r="F5447" i="8" s="1"/>
  <c r="R326" i="14"/>
  <c r="F5893" i="8" s="1"/>
  <c r="S326" i="14"/>
  <c r="F6339" i="8" s="1"/>
  <c r="T326" i="14"/>
  <c r="F6785" i="8" s="1"/>
  <c r="U326" i="14"/>
  <c r="V326" i="14"/>
  <c r="W326" i="14"/>
  <c r="X326" i="14"/>
  <c r="Y326" i="14"/>
  <c r="Z326" i="14"/>
  <c r="AA326" i="14"/>
  <c r="AB326" i="14"/>
  <c r="AC326" i="14"/>
  <c r="AD326" i="14"/>
  <c r="AE326" i="14"/>
  <c r="AF326" i="14"/>
  <c r="AG326" i="14"/>
  <c r="AH326" i="14"/>
  <c r="F327" i="14"/>
  <c r="G327" i="14"/>
  <c r="F988" i="8" s="1"/>
  <c r="H327" i="14"/>
  <c r="F1434" i="8" s="1"/>
  <c r="I327" i="14"/>
  <c r="F1880" i="8" s="1"/>
  <c r="J327" i="14"/>
  <c r="F2326" i="8" s="1"/>
  <c r="K327" i="14"/>
  <c r="F2772" i="8" s="1"/>
  <c r="L327" i="14"/>
  <c r="F3218" i="8" s="1"/>
  <c r="M327" i="14"/>
  <c r="F3664" i="8" s="1"/>
  <c r="N327" i="14"/>
  <c r="F4110" i="8" s="1"/>
  <c r="O327" i="14"/>
  <c r="F4556" i="8" s="1"/>
  <c r="P327" i="14"/>
  <c r="F5002" i="8" s="1"/>
  <c r="Q327" i="14"/>
  <c r="F5448" i="8" s="1"/>
  <c r="R327" i="14"/>
  <c r="F5894" i="8" s="1"/>
  <c r="S327" i="14"/>
  <c r="F6340" i="8" s="1"/>
  <c r="T327" i="14"/>
  <c r="F6786" i="8" s="1"/>
  <c r="U327" i="14"/>
  <c r="V327" i="14"/>
  <c r="W327" i="14"/>
  <c r="X327" i="14"/>
  <c r="Y327" i="14"/>
  <c r="Z327" i="14"/>
  <c r="AA327" i="14"/>
  <c r="AB327" i="14"/>
  <c r="AC327" i="14"/>
  <c r="AD327" i="14"/>
  <c r="AE327" i="14"/>
  <c r="AF327" i="14"/>
  <c r="AG327" i="14"/>
  <c r="AH327" i="14"/>
  <c r="F328" i="14"/>
  <c r="G328" i="14"/>
  <c r="F989" i="8" s="1"/>
  <c r="H328" i="14"/>
  <c r="F1435" i="8" s="1"/>
  <c r="I328" i="14"/>
  <c r="F1881" i="8" s="1"/>
  <c r="J328" i="14"/>
  <c r="F2327" i="8" s="1"/>
  <c r="K328" i="14"/>
  <c r="F2773" i="8" s="1"/>
  <c r="L328" i="14"/>
  <c r="F3219" i="8" s="1"/>
  <c r="M328" i="14"/>
  <c r="F3665" i="8" s="1"/>
  <c r="N328" i="14"/>
  <c r="F4111" i="8" s="1"/>
  <c r="O328" i="14"/>
  <c r="F4557" i="8" s="1"/>
  <c r="P328" i="14"/>
  <c r="F5003" i="8" s="1"/>
  <c r="Q328" i="14"/>
  <c r="F5449" i="8" s="1"/>
  <c r="R328" i="14"/>
  <c r="F5895" i="8" s="1"/>
  <c r="S328" i="14"/>
  <c r="F6341" i="8" s="1"/>
  <c r="T328" i="14"/>
  <c r="F6787" i="8" s="1"/>
  <c r="U328" i="14"/>
  <c r="V328" i="14"/>
  <c r="W328" i="14"/>
  <c r="X328" i="14"/>
  <c r="Y328" i="14"/>
  <c r="Z328" i="14"/>
  <c r="AA328" i="14"/>
  <c r="AB328" i="14"/>
  <c r="AC328" i="14"/>
  <c r="AD328" i="14"/>
  <c r="AE328" i="14"/>
  <c r="AF328" i="14"/>
  <c r="AG328" i="14"/>
  <c r="AH328" i="14"/>
  <c r="F329" i="14"/>
  <c r="G329" i="14"/>
  <c r="F991" i="8" s="1"/>
  <c r="H329" i="14"/>
  <c r="F1437" i="8" s="1"/>
  <c r="I329" i="14"/>
  <c r="F1883" i="8" s="1"/>
  <c r="J329" i="14"/>
  <c r="F2329" i="8" s="1"/>
  <c r="K329" i="14"/>
  <c r="F2775" i="8" s="1"/>
  <c r="L329" i="14"/>
  <c r="F3221" i="8" s="1"/>
  <c r="M329" i="14"/>
  <c r="F3667" i="8" s="1"/>
  <c r="N329" i="14"/>
  <c r="F4113" i="8" s="1"/>
  <c r="O329" i="14"/>
  <c r="F4559" i="8" s="1"/>
  <c r="P329" i="14"/>
  <c r="F5005" i="8" s="1"/>
  <c r="Q329" i="14"/>
  <c r="F5451" i="8" s="1"/>
  <c r="R329" i="14"/>
  <c r="F5897" i="8" s="1"/>
  <c r="S329" i="14"/>
  <c r="F6343" i="8" s="1"/>
  <c r="T329" i="14"/>
  <c r="F6789" i="8" s="1"/>
  <c r="U329" i="14"/>
  <c r="V329" i="14"/>
  <c r="W329" i="14"/>
  <c r="X329" i="14"/>
  <c r="Y329" i="14"/>
  <c r="Z329" i="14"/>
  <c r="AA329" i="14"/>
  <c r="AB329" i="14"/>
  <c r="AC329" i="14"/>
  <c r="AD329" i="14"/>
  <c r="AE329" i="14"/>
  <c r="AF329" i="14"/>
  <c r="AG329" i="14"/>
  <c r="AH329" i="14"/>
  <c r="F330" i="14"/>
  <c r="G330" i="14"/>
  <c r="F990" i="8" s="1"/>
  <c r="H330" i="14"/>
  <c r="F1436" i="8" s="1"/>
  <c r="I330" i="14"/>
  <c r="F1882" i="8" s="1"/>
  <c r="J330" i="14"/>
  <c r="F2328" i="8" s="1"/>
  <c r="K330" i="14"/>
  <c r="F2774" i="8" s="1"/>
  <c r="L330" i="14"/>
  <c r="F3220" i="8" s="1"/>
  <c r="M330" i="14"/>
  <c r="F3666" i="8" s="1"/>
  <c r="N330" i="14"/>
  <c r="F4112" i="8" s="1"/>
  <c r="O330" i="14"/>
  <c r="F4558" i="8" s="1"/>
  <c r="P330" i="14"/>
  <c r="F5004" i="8" s="1"/>
  <c r="Q330" i="14"/>
  <c r="F5450" i="8" s="1"/>
  <c r="R330" i="14"/>
  <c r="F5896" i="8" s="1"/>
  <c r="S330" i="14"/>
  <c r="F6342" i="8" s="1"/>
  <c r="T330" i="14"/>
  <c r="F6788" i="8" s="1"/>
  <c r="U330" i="14"/>
  <c r="V330" i="14"/>
  <c r="W330" i="14"/>
  <c r="X330" i="14"/>
  <c r="Y330" i="14"/>
  <c r="Z330" i="14"/>
  <c r="AA330" i="14"/>
  <c r="AB330" i="14"/>
  <c r="AC330" i="14"/>
  <c r="AD330" i="14"/>
  <c r="AE330" i="14"/>
  <c r="AF330" i="14"/>
  <c r="AG330" i="14"/>
  <c r="AH330" i="14"/>
  <c r="F331" i="14"/>
  <c r="G331" i="14"/>
  <c r="F992" i="8" s="1"/>
  <c r="H331" i="14"/>
  <c r="F1438" i="8" s="1"/>
  <c r="I331" i="14"/>
  <c r="F1884" i="8" s="1"/>
  <c r="J331" i="14"/>
  <c r="F2330" i="8" s="1"/>
  <c r="K331" i="14"/>
  <c r="F2776" i="8" s="1"/>
  <c r="L331" i="14"/>
  <c r="F3222" i="8" s="1"/>
  <c r="M331" i="14"/>
  <c r="F3668" i="8" s="1"/>
  <c r="N331" i="14"/>
  <c r="F4114" i="8" s="1"/>
  <c r="O331" i="14"/>
  <c r="F4560" i="8" s="1"/>
  <c r="P331" i="14"/>
  <c r="F5006" i="8" s="1"/>
  <c r="Q331" i="14"/>
  <c r="F5452" i="8" s="1"/>
  <c r="R331" i="14"/>
  <c r="F5898" i="8" s="1"/>
  <c r="S331" i="14"/>
  <c r="F6344" i="8" s="1"/>
  <c r="T331" i="14"/>
  <c r="F6790" i="8" s="1"/>
  <c r="U331" i="14"/>
  <c r="V331" i="14"/>
  <c r="W331" i="14"/>
  <c r="X331" i="14"/>
  <c r="Y331" i="14"/>
  <c r="Z331" i="14"/>
  <c r="AA331" i="14"/>
  <c r="AB331" i="14"/>
  <c r="AC331" i="14"/>
  <c r="AD331" i="14"/>
  <c r="AE331" i="14"/>
  <c r="AF331" i="14"/>
  <c r="AG331" i="14"/>
  <c r="AH331" i="14"/>
  <c r="F332" i="14"/>
  <c r="G332" i="14"/>
  <c r="F993" i="8" s="1"/>
  <c r="H332" i="14"/>
  <c r="F1439" i="8" s="1"/>
  <c r="I332" i="14"/>
  <c r="F1885" i="8" s="1"/>
  <c r="J332" i="14"/>
  <c r="F2331" i="8" s="1"/>
  <c r="K332" i="14"/>
  <c r="F2777" i="8" s="1"/>
  <c r="L332" i="14"/>
  <c r="F3223" i="8" s="1"/>
  <c r="M332" i="14"/>
  <c r="F3669" i="8" s="1"/>
  <c r="N332" i="14"/>
  <c r="F4115" i="8" s="1"/>
  <c r="O332" i="14"/>
  <c r="F4561" i="8" s="1"/>
  <c r="P332" i="14"/>
  <c r="F5007" i="8" s="1"/>
  <c r="Q332" i="14"/>
  <c r="F5453" i="8" s="1"/>
  <c r="R332" i="14"/>
  <c r="F5899" i="8" s="1"/>
  <c r="S332" i="14"/>
  <c r="F6345" i="8" s="1"/>
  <c r="T332" i="14"/>
  <c r="F6791" i="8" s="1"/>
  <c r="U332" i="14"/>
  <c r="V332" i="14"/>
  <c r="W332" i="14"/>
  <c r="X332" i="14"/>
  <c r="Y332" i="14"/>
  <c r="Z332" i="14"/>
  <c r="AA332" i="14"/>
  <c r="AB332" i="14"/>
  <c r="AC332" i="14"/>
  <c r="AD332" i="14"/>
  <c r="AE332" i="14"/>
  <c r="AF332" i="14"/>
  <c r="AG332" i="14"/>
  <c r="AH332" i="14"/>
  <c r="F333" i="14"/>
  <c r="G333" i="14"/>
  <c r="F994" i="8" s="1"/>
  <c r="H333" i="14"/>
  <c r="F1440" i="8" s="1"/>
  <c r="I333" i="14"/>
  <c r="F1886" i="8" s="1"/>
  <c r="J333" i="14"/>
  <c r="F2332" i="8" s="1"/>
  <c r="K333" i="14"/>
  <c r="F2778" i="8" s="1"/>
  <c r="L333" i="14"/>
  <c r="F3224" i="8" s="1"/>
  <c r="M333" i="14"/>
  <c r="F3670" i="8" s="1"/>
  <c r="N333" i="14"/>
  <c r="F4116" i="8" s="1"/>
  <c r="O333" i="14"/>
  <c r="F4562" i="8" s="1"/>
  <c r="P333" i="14"/>
  <c r="F5008" i="8" s="1"/>
  <c r="Q333" i="14"/>
  <c r="F5454" i="8" s="1"/>
  <c r="R333" i="14"/>
  <c r="F5900" i="8" s="1"/>
  <c r="S333" i="14"/>
  <c r="F6346" i="8" s="1"/>
  <c r="T333" i="14"/>
  <c r="F6792" i="8" s="1"/>
  <c r="U333" i="14"/>
  <c r="V333" i="14"/>
  <c r="W333" i="14"/>
  <c r="X333" i="14"/>
  <c r="Y333" i="14"/>
  <c r="Z333" i="14"/>
  <c r="AA333" i="14"/>
  <c r="AB333" i="14"/>
  <c r="AC333" i="14"/>
  <c r="AD333" i="14"/>
  <c r="AE333" i="14"/>
  <c r="AF333" i="14"/>
  <c r="AG333" i="14"/>
  <c r="AH333" i="14"/>
  <c r="F334" i="14"/>
  <c r="G334" i="14"/>
  <c r="F995" i="8" s="1"/>
  <c r="H334" i="14"/>
  <c r="F1441" i="8" s="1"/>
  <c r="I334" i="14"/>
  <c r="F1887" i="8" s="1"/>
  <c r="J334" i="14"/>
  <c r="F2333" i="8" s="1"/>
  <c r="K334" i="14"/>
  <c r="F2779" i="8" s="1"/>
  <c r="L334" i="14"/>
  <c r="F3225" i="8" s="1"/>
  <c r="M334" i="14"/>
  <c r="F3671" i="8" s="1"/>
  <c r="N334" i="14"/>
  <c r="F4117" i="8" s="1"/>
  <c r="O334" i="14"/>
  <c r="F4563" i="8" s="1"/>
  <c r="P334" i="14"/>
  <c r="F5009" i="8" s="1"/>
  <c r="Q334" i="14"/>
  <c r="F5455" i="8" s="1"/>
  <c r="R334" i="14"/>
  <c r="F5901" i="8" s="1"/>
  <c r="S334" i="14"/>
  <c r="F6347" i="8" s="1"/>
  <c r="T334" i="14"/>
  <c r="F6793" i="8" s="1"/>
  <c r="U334" i="14"/>
  <c r="V334" i="14"/>
  <c r="W334" i="14"/>
  <c r="X334" i="14"/>
  <c r="Y334" i="14"/>
  <c r="Z334" i="14"/>
  <c r="AA334" i="14"/>
  <c r="AB334" i="14"/>
  <c r="AC334" i="14"/>
  <c r="AD334" i="14"/>
  <c r="AE334" i="14"/>
  <c r="AF334" i="14"/>
  <c r="AG334" i="14"/>
  <c r="AH334" i="14"/>
  <c r="F335" i="14"/>
  <c r="G335" i="14"/>
  <c r="F997" i="8" s="1"/>
  <c r="H335" i="14"/>
  <c r="F1443" i="8" s="1"/>
  <c r="I335" i="14"/>
  <c r="F1889" i="8" s="1"/>
  <c r="J335" i="14"/>
  <c r="F2335" i="8" s="1"/>
  <c r="K335" i="14"/>
  <c r="F2781" i="8" s="1"/>
  <c r="L335" i="14"/>
  <c r="F3227" i="8" s="1"/>
  <c r="M335" i="14"/>
  <c r="F3673" i="8" s="1"/>
  <c r="N335" i="14"/>
  <c r="F4119" i="8" s="1"/>
  <c r="O335" i="14"/>
  <c r="F4565" i="8" s="1"/>
  <c r="P335" i="14"/>
  <c r="F5011" i="8" s="1"/>
  <c r="Q335" i="14"/>
  <c r="F5457" i="8" s="1"/>
  <c r="R335" i="14"/>
  <c r="F5903" i="8" s="1"/>
  <c r="S335" i="14"/>
  <c r="F6349" i="8" s="1"/>
  <c r="T335" i="14"/>
  <c r="F6795" i="8" s="1"/>
  <c r="U335" i="14"/>
  <c r="V335" i="14"/>
  <c r="W335" i="14"/>
  <c r="X335" i="14"/>
  <c r="Y335" i="14"/>
  <c r="Z335" i="14"/>
  <c r="AA335" i="14"/>
  <c r="AB335" i="14"/>
  <c r="AC335" i="14"/>
  <c r="AD335" i="14"/>
  <c r="AE335" i="14"/>
  <c r="AF335" i="14"/>
  <c r="AG335" i="14"/>
  <c r="AH335" i="14"/>
  <c r="F336" i="14"/>
  <c r="G336" i="14"/>
  <c r="F998" i="8" s="1"/>
  <c r="H336" i="14"/>
  <c r="F1444" i="8" s="1"/>
  <c r="I336" i="14"/>
  <c r="F1890" i="8" s="1"/>
  <c r="J336" i="14"/>
  <c r="F2336" i="8" s="1"/>
  <c r="K336" i="14"/>
  <c r="F2782" i="8" s="1"/>
  <c r="L336" i="14"/>
  <c r="F3228" i="8" s="1"/>
  <c r="M336" i="14"/>
  <c r="F3674" i="8" s="1"/>
  <c r="N336" i="14"/>
  <c r="F4120" i="8" s="1"/>
  <c r="O336" i="14"/>
  <c r="F4566" i="8" s="1"/>
  <c r="P336" i="14"/>
  <c r="F5012" i="8" s="1"/>
  <c r="Q336" i="14"/>
  <c r="F5458" i="8" s="1"/>
  <c r="R336" i="14"/>
  <c r="F5904" i="8" s="1"/>
  <c r="S336" i="14"/>
  <c r="F6350" i="8" s="1"/>
  <c r="T336" i="14"/>
  <c r="F6796" i="8" s="1"/>
  <c r="U336" i="14"/>
  <c r="V336" i="14"/>
  <c r="W336" i="14"/>
  <c r="X336" i="14"/>
  <c r="Y336" i="14"/>
  <c r="Z336" i="14"/>
  <c r="AA336" i="14"/>
  <c r="AB336" i="14"/>
  <c r="AC336" i="14"/>
  <c r="AD336" i="14"/>
  <c r="AE336" i="14"/>
  <c r="AF336" i="14"/>
  <c r="AG336" i="14"/>
  <c r="AH336" i="14"/>
  <c r="F337" i="14"/>
  <c r="G337" i="14"/>
  <c r="F999" i="8" s="1"/>
  <c r="H337" i="14"/>
  <c r="F1445" i="8" s="1"/>
  <c r="I337" i="14"/>
  <c r="F1891" i="8" s="1"/>
  <c r="J337" i="14"/>
  <c r="F2337" i="8" s="1"/>
  <c r="K337" i="14"/>
  <c r="F2783" i="8" s="1"/>
  <c r="L337" i="14"/>
  <c r="F3229" i="8" s="1"/>
  <c r="M337" i="14"/>
  <c r="F3675" i="8" s="1"/>
  <c r="N337" i="14"/>
  <c r="F4121" i="8" s="1"/>
  <c r="O337" i="14"/>
  <c r="F4567" i="8" s="1"/>
  <c r="P337" i="14"/>
  <c r="F5013" i="8" s="1"/>
  <c r="Q337" i="14"/>
  <c r="F5459" i="8" s="1"/>
  <c r="R337" i="14"/>
  <c r="F5905" i="8" s="1"/>
  <c r="S337" i="14"/>
  <c r="F6351" i="8" s="1"/>
  <c r="T337" i="14"/>
  <c r="F6797" i="8" s="1"/>
  <c r="U337" i="14"/>
  <c r="V337" i="14"/>
  <c r="W337" i="14"/>
  <c r="X337" i="14"/>
  <c r="Y337" i="14"/>
  <c r="Z337" i="14"/>
  <c r="AA337" i="14"/>
  <c r="AB337" i="14"/>
  <c r="AC337" i="14"/>
  <c r="AD337" i="14"/>
  <c r="AE337" i="14"/>
  <c r="AF337" i="14"/>
  <c r="AG337" i="14"/>
  <c r="AH337" i="14"/>
  <c r="F338" i="14"/>
  <c r="G338" i="14"/>
  <c r="F1003" i="8" s="1"/>
  <c r="H338" i="14"/>
  <c r="F1449" i="8" s="1"/>
  <c r="I338" i="14"/>
  <c r="F1895" i="8" s="1"/>
  <c r="J338" i="14"/>
  <c r="F2341" i="8" s="1"/>
  <c r="K338" i="14"/>
  <c r="F2787" i="8" s="1"/>
  <c r="L338" i="14"/>
  <c r="F3233" i="8" s="1"/>
  <c r="M338" i="14"/>
  <c r="F3679" i="8" s="1"/>
  <c r="N338" i="14"/>
  <c r="F4125" i="8" s="1"/>
  <c r="O338" i="14"/>
  <c r="F4571" i="8" s="1"/>
  <c r="P338" i="14"/>
  <c r="F5017" i="8" s="1"/>
  <c r="Q338" i="14"/>
  <c r="F5463" i="8" s="1"/>
  <c r="R338" i="14"/>
  <c r="F5909" i="8" s="1"/>
  <c r="S338" i="14"/>
  <c r="F6355" i="8" s="1"/>
  <c r="T338" i="14"/>
  <c r="F6801" i="8" s="1"/>
  <c r="U338" i="14"/>
  <c r="V338" i="14"/>
  <c r="W338" i="14"/>
  <c r="X338" i="14"/>
  <c r="Y338" i="14"/>
  <c r="Z338" i="14"/>
  <c r="AA338" i="14"/>
  <c r="AB338" i="14"/>
  <c r="AC338" i="14"/>
  <c r="AD338" i="14"/>
  <c r="AE338" i="14"/>
  <c r="AF338" i="14"/>
  <c r="AG338" i="14"/>
  <c r="AH338" i="14"/>
  <c r="F8" i="14"/>
  <c r="G8" i="14"/>
  <c r="F1004" i="8" s="1"/>
  <c r="H8" i="14"/>
  <c r="F1450" i="8" s="1"/>
  <c r="I8" i="14"/>
  <c r="F1896" i="8" s="1"/>
  <c r="J8" i="14"/>
  <c r="F2342" i="8" s="1"/>
  <c r="K8" i="14"/>
  <c r="F2788" i="8" s="1"/>
  <c r="L8" i="14"/>
  <c r="F3234" i="8" s="1"/>
  <c r="M8" i="14"/>
  <c r="F3680" i="8" s="1"/>
  <c r="N8" i="14"/>
  <c r="F4126" i="8" s="1"/>
  <c r="O8" i="14"/>
  <c r="F4572" i="8" s="1"/>
  <c r="P8" i="14"/>
  <c r="F5018" i="8" s="1"/>
  <c r="Q8" i="14"/>
  <c r="F5464" i="8" s="1"/>
  <c r="R8" i="14"/>
  <c r="F5910" i="8" s="1"/>
  <c r="S8" i="14"/>
  <c r="F6356" i="8" s="1"/>
  <c r="T8" i="14"/>
  <c r="F6802" i="8" s="1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F339" i="14"/>
  <c r="G339" i="14"/>
  <c r="F1005" i="8" s="1"/>
  <c r="H339" i="14"/>
  <c r="F1451" i="8" s="1"/>
  <c r="I339" i="14"/>
  <c r="F1897" i="8" s="1"/>
  <c r="J339" i="14"/>
  <c r="F2343" i="8" s="1"/>
  <c r="K339" i="14"/>
  <c r="F2789" i="8" s="1"/>
  <c r="L339" i="14"/>
  <c r="F3235" i="8" s="1"/>
  <c r="M339" i="14"/>
  <c r="F3681" i="8" s="1"/>
  <c r="N339" i="14"/>
  <c r="F4127" i="8" s="1"/>
  <c r="O339" i="14"/>
  <c r="F4573" i="8" s="1"/>
  <c r="P339" i="14"/>
  <c r="F5019" i="8" s="1"/>
  <c r="Q339" i="14"/>
  <c r="F5465" i="8" s="1"/>
  <c r="R339" i="14"/>
  <c r="F5911" i="8" s="1"/>
  <c r="S339" i="14"/>
  <c r="F6357" i="8" s="1"/>
  <c r="T339" i="14"/>
  <c r="F6803" i="8" s="1"/>
  <c r="U339" i="14"/>
  <c r="V339" i="14"/>
  <c r="W339" i="14"/>
  <c r="X339" i="14"/>
  <c r="Y339" i="14"/>
  <c r="Z339" i="14"/>
  <c r="AA339" i="14"/>
  <c r="AB339" i="14"/>
  <c r="AC339" i="14"/>
  <c r="AD339" i="14"/>
  <c r="AE339" i="14"/>
  <c r="AF339" i="14"/>
  <c r="AG339" i="14"/>
  <c r="AH339" i="14"/>
  <c r="F340" i="14"/>
  <c r="G340" i="14"/>
  <c r="F1006" i="8" s="1"/>
  <c r="H340" i="14"/>
  <c r="F1452" i="8" s="1"/>
  <c r="I340" i="14"/>
  <c r="F1898" i="8" s="1"/>
  <c r="J340" i="14"/>
  <c r="F2344" i="8" s="1"/>
  <c r="K340" i="14"/>
  <c r="F2790" i="8" s="1"/>
  <c r="L340" i="14"/>
  <c r="F3236" i="8" s="1"/>
  <c r="M340" i="14"/>
  <c r="F3682" i="8" s="1"/>
  <c r="N340" i="14"/>
  <c r="F4128" i="8" s="1"/>
  <c r="O340" i="14"/>
  <c r="F4574" i="8" s="1"/>
  <c r="P340" i="14"/>
  <c r="F5020" i="8" s="1"/>
  <c r="Q340" i="14"/>
  <c r="F5466" i="8" s="1"/>
  <c r="R340" i="14"/>
  <c r="F5912" i="8" s="1"/>
  <c r="S340" i="14"/>
  <c r="F6358" i="8" s="1"/>
  <c r="T340" i="14"/>
  <c r="F6804" i="8" s="1"/>
  <c r="U340" i="14"/>
  <c r="V340" i="14"/>
  <c r="W340" i="14"/>
  <c r="X340" i="14"/>
  <c r="Y340" i="14"/>
  <c r="Z340" i="14"/>
  <c r="AA340" i="14"/>
  <c r="AB340" i="14"/>
  <c r="AC340" i="14"/>
  <c r="AD340" i="14"/>
  <c r="AE340" i="14"/>
  <c r="AF340" i="14"/>
  <c r="AG340" i="14"/>
  <c r="AH340" i="14"/>
  <c r="F341" i="14"/>
  <c r="G341" i="14"/>
  <c r="F1007" i="8" s="1"/>
  <c r="H341" i="14"/>
  <c r="F1453" i="8" s="1"/>
  <c r="I341" i="14"/>
  <c r="F1899" i="8" s="1"/>
  <c r="J341" i="14"/>
  <c r="F2345" i="8" s="1"/>
  <c r="K341" i="14"/>
  <c r="F2791" i="8" s="1"/>
  <c r="L341" i="14"/>
  <c r="F3237" i="8" s="1"/>
  <c r="M341" i="14"/>
  <c r="F3683" i="8" s="1"/>
  <c r="N341" i="14"/>
  <c r="F4129" i="8" s="1"/>
  <c r="O341" i="14"/>
  <c r="F4575" i="8" s="1"/>
  <c r="P341" i="14"/>
  <c r="F5021" i="8" s="1"/>
  <c r="Q341" i="14"/>
  <c r="F5467" i="8" s="1"/>
  <c r="R341" i="14"/>
  <c r="F5913" i="8" s="1"/>
  <c r="S341" i="14"/>
  <c r="F6359" i="8" s="1"/>
  <c r="T341" i="14"/>
  <c r="F6805" i="8" s="1"/>
  <c r="U341" i="14"/>
  <c r="V341" i="14"/>
  <c r="W341" i="14"/>
  <c r="X341" i="14"/>
  <c r="Y341" i="14"/>
  <c r="Z341" i="14"/>
  <c r="AA341" i="14"/>
  <c r="AB341" i="14"/>
  <c r="AC341" i="14"/>
  <c r="AD341" i="14"/>
  <c r="AE341" i="14"/>
  <c r="AF341" i="14"/>
  <c r="AG341" i="14"/>
  <c r="AH341" i="14"/>
  <c r="F21" i="14"/>
  <c r="G21" i="14"/>
  <c r="F1008" i="8" s="1"/>
  <c r="H21" i="14"/>
  <c r="F1454" i="8" s="1"/>
  <c r="I21" i="14"/>
  <c r="F1900" i="8" s="1"/>
  <c r="J21" i="14"/>
  <c r="F2346" i="8" s="1"/>
  <c r="K21" i="14"/>
  <c r="F2792" i="8" s="1"/>
  <c r="L21" i="14"/>
  <c r="F3238" i="8" s="1"/>
  <c r="M21" i="14"/>
  <c r="F3684" i="8" s="1"/>
  <c r="N21" i="14"/>
  <c r="F4130" i="8" s="1"/>
  <c r="O21" i="14"/>
  <c r="F4576" i="8" s="1"/>
  <c r="P21" i="14"/>
  <c r="F5022" i="8" s="1"/>
  <c r="Q21" i="14"/>
  <c r="F5468" i="8" s="1"/>
  <c r="R21" i="14"/>
  <c r="F5914" i="8" s="1"/>
  <c r="S21" i="14"/>
  <c r="F6360" i="8" s="1"/>
  <c r="T21" i="14"/>
  <c r="F6806" i="8" s="1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F342" i="14"/>
  <c r="G342" i="14"/>
  <c r="F1009" i="8" s="1"/>
  <c r="H342" i="14"/>
  <c r="F1455" i="8" s="1"/>
  <c r="I342" i="14"/>
  <c r="F1901" i="8" s="1"/>
  <c r="J342" i="14"/>
  <c r="F2347" i="8" s="1"/>
  <c r="K342" i="14"/>
  <c r="F2793" i="8" s="1"/>
  <c r="L342" i="14"/>
  <c r="F3239" i="8" s="1"/>
  <c r="M342" i="14"/>
  <c r="F3685" i="8" s="1"/>
  <c r="N342" i="14"/>
  <c r="F4131" i="8" s="1"/>
  <c r="O342" i="14"/>
  <c r="F4577" i="8" s="1"/>
  <c r="P342" i="14"/>
  <c r="F5023" i="8" s="1"/>
  <c r="Q342" i="14"/>
  <c r="F5469" i="8" s="1"/>
  <c r="R342" i="14"/>
  <c r="F5915" i="8" s="1"/>
  <c r="S342" i="14"/>
  <c r="F6361" i="8" s="1"/>
  <c r="T342" i="14"/>
  <c r="F6807" i="8" s="1"/>
  <c r="U342" i="14"/>
  <c r="V342" i="14"/>
  <c r="W342" i="14"/>
  <c r="X342" i="14"/>
  <c r="Y342" i="14"/>
  <c r="Z342" i="14"/>
  <c r="AA342" i="14"/>
  <c r="AB342" i="14"/>
  <c r="AC342" i="14"/>
  <c r="AD342" i="14"/>
  <c r="AE342" i="14"/>
  <c r="AF342" i="14"/>
  <c r="AG342" i="14"/>
  <c r="AH342" i="14"/>
  <c r="F343" i="14"/>
  <c r="G343" i="14"/>
  <c r="F1010" i="8" s="1"/>
  <c r="H343" i="14"/>
  <c r="F1456" i="8" s="1"/>
  <c r="I343" i="14"/>
  <c r="F1902" i="8" s="1"/>
  <c r="J343" i="14"/>
  <c r="F2348" i="8" s="1"/>
  <c r="K343" i="14"/>
  <c r="F2794" i="8" s="1"/>
  <c r="L343" i="14"/>
  <c r="F3240" i="8" s="1"/>
  <c r="M343" i="14"/>
  <c r="F3686" i="8" s="1"/>
  <c r="N343" i="14"/>
  <c r="F4132" i="8" s="1"/>
  <c r="O343" i="14"/>
  <c r="F4578" i="8" s="1"/>
  <c r="P343" i="14"/>
  <c r="F5024" i="8" s="1"/>
  <c r="Q343" i="14"/>
  <c r="F5470" i="8" s="1"/>
  <c r="R343" i="14"/>
  <c r="F5916" i="8" s="1"/>
  <c r="S343" i="14"/>
  <c r="F6362" i="8" s="1"/>
  <c r="T343" i="14"/>
  <c r="F6808" i="8" s="1"/>
  <c r="U343" i="14"/>
  <c r="V343" i="14"/>
  <c r="W343" i="14"/>
  <c r="X343" i="14"/>
  <c r="Y343" i="14"/>
  <c r="Z343" i="14"/>
  <c r="AA343" i="14"/>
  <c r="AB343" i="14"/>
  <c r="AC343" i="14"/>
  <c r="AD343" i="14"/>
  <c r="AE343" i="14"/>
  <c r="AF343" i="14"/>
  <c r="AG343" i="14"/>
  <c r="AH343" i="14"/>
  <c r="F344" i="14"/>
  <c r="G344" i="14"/>
  <c r="F1011" i="8" s="1"/>
  <c r="H344" i="14"/>
  <c r="F1457" i="8" s="1"/>
  <c r="I344" i="14"/>
  <c r="F1903" i="8" s="1"/>
  <c r="J344" i="14"/>
  <c r="F2349" i="8" s="1"/>
  <c r="K344" i="14"/>
  <c r="F2795" i="8" s="1"/>
  <c r="L344" i="14"/>
  <c r="F3241" i="8" s="1"/>
  <c r="M344" i="14"/>
  <c r="F3687" i="8" s="1"/>
  <c r="N344" i="14"/>
  <c r="F4133" i="8" s="1"/>
  <c r="O344" i="14"/>
  <c r="F4579" i="8" s="1"/>
  <c r="P344" i="14"/>
  <c r="F5025" i="8" s="1"/>
  <c r="Q344" i="14"/>
  <c r="F5471" i="8" s="1"/>
  <c r="R344" i="14"/>
  <c r="F5917" i="8" s="1"/>
  <c r="S344" i="14"/>
  <c r="F6363" i="8" s="1"/>
  <c r="T344" i="14"/>
  <c r="F6809" i="8" s="1"/>
  <c r="U344" i="14"/>
  <c r="V344" i="14"/>
  <c r="W344" i="14"/>
  <c r="X344" i="14"/>
  <c r="Y344" i="14"/>
  <c r="Z344" i="14"/>
  <c r="AA344" i="14"/>
  <c r="AB344" i="14"/>
  <c r="AC344" i="14"/>
  <c r="AD344" i="14"/>
  <c r="AE344" i="14"/>
  <c r="AF344" i="14"/>
  <c r="AG344" i="14"/>
  <c r="AH344" i="14"/>
  <c r="F345" i="14"/>
  <c r="G345" i="14"/>
  <c r="F1012" i="8" s="1"/>
  <c r="H345" i="14"/>
  <c r="F1458" i="8" s="1"/>
  <c r="I345" i="14"/>
  <c r="F1904" i="8" s="1"/>
  <c r="J345" i="14"/>
  <c r="F2350" i="8" s="1"/>
  <c r="K345" i="14"/>
  <c r="F2796" i="8" s="1"/>
  <c r="L345" i="14"/>
  <c r="F3242" i="8" s="1"/>
  <c r="M345" i="14"/>
  <c r="F3688" i="8" s="1"/>
  <c r="N345" i="14"/>
  <c r="F4134" i="8" s="1"/>
  <c r="O345" i="14"/>
  <c r="F4580" i="8" s="1"/>
  <c r="P345" i="14"/>
  <c r="F5026" i="8" s="1"/>
  <c r="Q345" i="14"/>
  <c r="F5472" i="8" s="1"/>
  <c r="R345" i="14"/>
  <c r="F5918" i="8" s="1"/>
  <c r="S345" i="14"/>
  <c r="F6364" i="8" s="1"/>
  <c r="T345" i="14"/>
  <c r="F6810" i="8" s="1"/>
  <c r="U345" i="14"/>
  <c r="V345" i="14"/>
  <c r="W345" i="14"/>
  <c r="X345" i="14"/>
  <c r="Y345" i="14"/>
  <c r="Z345" i="14"/>
  <c r="AA345" i="14"/>
  <c r="AB345" i="14"/>
  <c r="AC345" i="14"/>
  <c r="AD345" i="14"/>
  <c r="AE345" i="14"/>
  <c r="AF345" i="14"/>
  <c r="AG345" i="14"/>
  <c r="AH345" i="14"/>
  <c r="F346" i="14"/>
  <c r="G346" i="14"/>
  <c r="F1013" i="8" s="1"/>
  <c r="H346" i="14"/>
  <c r="F1459" i="8" s="1"/>
  <c r="I346" i="14"/>
  <c r="F1905" i="8" s="1"/>
  <c r="J346" i="14"/>
  <c r="F2351" i="8" s="1"/>
  <c r="K346" i="14"/>
  <c r="F2797" i="8" s="1"/>
  <c r="L346" i="14"/>
  <c r="F3243" i="8" s="1"/>
  <c r="M346" i="14"/>
  <c r="F3689" i="8" s="1"/>
  <c r="N346" i="14"/>
  <c r="F4135" i="8" s="1"/>
  <c r="O346" i="14"/>
  <c r="F4581" i="8" s="1"/>
  <c r="P346" i="14"/>
  <c r="F5027" i="8" s="1"/>
  <c r="Q346" i="14"/>
  <c r="F5473" i="8" s="1"/>
  <c r="R346" i="14"/>
  <c r="F5919" i="8" s="1"/>
  <c r="S346" i="14"/>
  <c r="F6365" i="8" s="1"/>
  <c r="T346" i="14"/>
  <c r="F6811" i="8" s="1"/>
  <c r="U346" i="14"/>
  <c r="V346" i="14"/>
  <c r="W346" i="14"/>
  <c r="X346" i="14"/>
  <c r="Y346" i="14"/>
  <c r="Z346" i="14"/>
  <c r="AA346" i="14"/>
  <c r="AB346" i="14"/>
  <c r="AC346" i="14"/>
  <c r="AD346" i="14"/>
  <c r="AE346" i="14"/>
  <c r="AF346" i="14"/>
  <c r="AG346" i="14"/>
  <c r="AH346" i="14"/>
  <c r="F347" i="14"/>
  <c r="G347" i="14"/>
  <c r="F1014" i="8" s="1"/>
  <c r="H347" i="14"/>
  <c r="F1460" i="8" s="1"/>
  <c r="I347" i="14"/>
  <c r="F1906" i="8" s="1"/>
  <c r="J347" i="14"/>
  <c r="F2352" i="8" s="1"/>
  <c r="K347" i="14"/>
  <c r="F2798" i="8" s="1"/>
  <c r="L347" i="14"/>
  <c r="F3244" i="8" s="1"/>
  <c r="M347" i="14"/>
  <c r="F3690" i="8" s="1"/>
  <c r="N347" i="14"/>
  <c r="F4136" i="8" s="1"/>
  <c r="O347" i="14"/>
  <c r="F4582" i="8" s="1"/>
  <c r="P347" i="14"/>
  <c r="F5028" i="8" s="1"/>
  <c r="Q347" i="14"/>
  <c r="F5474" i="8" s="1"/>
  <c r="R347" i="14"/>
  <c r="F5920" i="8" s="1"/>
  <c r="S347" i="14"/>
  <c r="F6366" i="8" s="1"/>
  <c r="T347" i="14"/>
  <c r="F6812" i="8" s="1"/>
  <c r="U347" i="14"/>
  <c r="V347" i="14"/>
  <c r="W347" i="14"/>
  <c r="X347" i="14"/>
  <c r="Y347" i="14"/>
  <c r="Z347" i="14"/>
  <c r="AA347" i="14"/>
  <c r="AB347" i="14"/>
  <c r="AC347" i="14"/>
  <c r="AD347" i="14"/>
  <c r="AE347" i="14"/>
  <c r="AF347" i="14"/>
  <c r="AG347" i="14"/>
  <c r="AH347" i="14"/>
  <c r="F348" i="14"/>
  <c r="G348" i="14"/>
  <c r="F1015" i="8" s="1"/>
  <c r="H348" i="14"/>
  <c r="F1461" i="8" s="1"/>
  <c r="I348" i="14"/>
  <c r="F1907" i="8" s="1"/>
  <c r="J348" i="14"/>
  <c r="F2353" i="8" s="1"/>
  <c r="K348" i="14"/>
  <c r="F2799" i="8" s="1"/>
  <c r="L348" i="14"/>
  <c r="F3245" i="8" s="1"/>
  <c r="M348" i="14"/>
  <c r="F3691" i="8" s="1"/>
  <c r="N348" i="14"/>
  <c r="F4137" i="8" s="1"/>
  <c r="O348" i="14"/>
  <c r="F4583" i="8" s="1"/>
  <c r="P348" i="14"/>
  <c r="F5029" i="8" s="1"/>
  <c r="Q348" i="14"/>
  <c r="F5475" i="8" s="1"/>
  <c r="R348" i="14"/>
  <c r="F5921" i="8" s="1"/>
  <c r="S348" i="14"/>
  <c r="F6367" i="8" s="1"/>
  <c r="T348" i="14"/>
  <c r="F6813" i="8" s="1"/>
  <c r="U348" i="14"/>
  <c r="V348" i="14"/>
  <c r="W348" i="14"/>
  <c r="X348" i="14"/>
  <c r="Y348" i="14"/>
  <c r="Z348" i="14"/>
  <c r="AA348" i="14"/>
  <c r="AB348" i="14"/>
  <c r="AC348" i="14"/>
  <c r="AD348" i="14"/>
  <c r="AE348" i="14"/>
  <c r="AF348" i="14"/>
  <c r="AG348" i="14"/>
  <c r="AH348" i="14"/>
  <c r="F23" i="14"/>
  <c r="G23" i="14"/>
  <c r="F1016" i="8" s="1"/>
  <c r="H23" i="14"/>
  <c r="F1462" i="8" s="1"/>
  <c r="I23" i="14"/>
  <c r="F1908" i="8" s="1"/>
  <c r="J23" i="14"/>
  <c r="F2354" i="8" s="1"/>
  <c r="K23" i="14"/>
  <c r="F2800" i="8" s="1"/>
  <c r="L23" i="14"/>
  <c r="F3246" i="8" s="1"/>
  <c r="M23" i="14"/>
  <c r="F3692" i="8" s="1"/>
  <c r="N23" i="14"/>
  <c r="F4138" i="8" s="1"/>
  <c r="O23" i="14"/>
  <c r="F4584" i="8" s="1"/>
  <c r="P23" i="14"/>
  <c r="F5030" i="8" s="1"/>
  <c r="Q23" i="14"/>
  <c r="F5476" i="8" s="1"/>
  <c r="R23" i="14"/>
  <c r="F5922" i="8" s="1"/>
  <c r="S23" i="14"/>
  <c r="F6368" i="8" s="1"/>
  <c r="T23" i="14"/>
  <c r="F6814" i="8" s="1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F349" i="14"/>
  <c r="G349" i="14"/>
  <c r="F1017" i="8" s="1"/>
  <c r="H349" i="14"/>
  <c r="F1463" i="8" s="1"/>
  <c r="I349" i="14"/>
  <c r="F1909" i="8" s="1"/>
  <c r="J349" i="14"/>
  <c r="F2355" i="8" s="1"/>
  <c r="K349" i="14"/>
  <c r="F2801" i="8" s="1"/>
  <c r="L349" i="14"/>
  <c r="F3247" i="8" s="1"/>
  <c r="M349" i="14"/>
  <c r="F3693" i="8" s="1"/>
  <c r="N349" i="14"/>
  <c r="F4139" i="8" s="1"/>
  <c r="O349" i="14"/>
  <c r="F4585" i="8" s="1"/>
  <c r="P349" i="14"/>
  <c r="F5031" i="8" s="1"/>
  <c r="Q349" i="14"/>
  <c r="F5477" i="8" s="1"/>
  <c r="R349" i="14"/>
  <c r="F5923" i="8" s="1"/>
  <c r="S349" i="14"/>
  <c r="F6369" i="8" s="1"/>
  <c r="T349" i="14"/>
  <c r="F6815" i="8" s="1"/>
  <c r="U349" i="14"/>
  <c r="V349" i="14"/>
  <c r="W349" i="14"/>
  <c r="X349" i="14"/>
  <c r="Y349" i="14"/>
  <c r="Z349" i="14"/>
  <c r="AA349" i="14"/>
  <c r="AB349" i="14"/>
  <c r="AC349" i="14"/>
  <c r="AD349" i="14"/>
  <c r="AE349" i="14"/>
  <c r="AF349" i="14"/>
  <c r="AG349" i="14"/>
  <c r="AH349" i="14"/>
  <c r="F350" i="14"/>
  <c r="G350" i="14"/>
  <c r="F1018" i="8" s="1"/>
  <c r="H350" i="14"/>
  <c r="F1464" i="8" s="1"/>
  <c r="I350" i="14"/>
  <c r="F1910" i="8" s="1"/>
  <c r="J350" i="14"/>
  <c r="F2356" i="8" s="1"/>
  <c r="K350" i="14"/>
  <c r="F2802" i="8" s="1"/>
  <c r="L350" i="14"/>
  <c r="F3248" i="8" s="1"/>
  <c r="M350" i="14"/>
  <c r="F3694" i="8" s="1"/>
  <c r="N350" i="14"/>
  <c r="F4140" i="8" s="1"/>
  <c r="O350" i="14"/>
  <c r="F4586" i="8" s="1"/>
  <c r="P350" i="14"/>
  <c r="F5032" i="8" s="1"/>
  <c r="Q350" i="14"/>
  <c r="F5478" i="8" s="1"/>
  <c r="R350" i="14"/>
  <c r="F5924" i="8" s="1"/>
  <c r="S350" i="14"/>
  <c r="F6370" i="8" s="1"/>
  <c r="T350" i="14"/>
  <c r="F6816" i="8" s="1"/>
  <c r="U350" i="14"/>
  <c r="V350" i="14"/>
  <c r="W350" i="14"/>
  <c r="X350" i="14"/>
  <c r="Y350" i="14"/>
  <c r="Z350" i="14"/>
  <c r="AA350" i="14"/>
  <c r="AB350" i="14"/>
  <c r="AC350" i="14"/>
  <c r="AD350" i="14"/>
  <c r="AE350" i="14"/>
  <c r="AF350" i="14"/>
  <c r="AG350" i="14"/>
  <c r="AH350" i="14"/>
  <c r="F351" i="14"/>
  <c r="G351" i="14"/>
  <c r="F1019" i="8" s="1"/>
  <c r="H351" i="14"/>
  <c r="F1465" i="8" s="1"/>
  <c r="I351" i="14"/>
  <c r="F1911" i="8" s="1"/>
  <c r="J351" i="14"/>
  <c r="F2357" i="8" s="1"/>
  <c r="K351" i="14"/>
  <c r="F2803" i="8" s="1"/>
  <c r="L351" i="14"/>
  <c r="F3249" i="8" s="1"/>
  <c r="M351" i="14"/>
  <c r="F3695" i="8" s="1"/>
  <c r="N351" i="14"/>
  <c r="F4141" i="8" s="1"/>
  <c r="O351" i="14"/>
  <c r="F4587" i="8" s="1"/>
  <c r="P351" i="14"/>
  <c r="F5033" i="8" s="1"/>
  <c r="Q351" i="14"/>
  <c r="F5479" i="8" s="1"/>
  <c r="R351" i="14"/>
  <c r="F5925" i="8" s="1"/>
  <c r="S351" i="14"/>
  <c r="F6371" i="8" s="1"/>
  <c r="T351" i="14"/>
  <c r="F6817" i="8" s="1"/>
  <c r="U351" i="14"/>
  <c r="V351" i="14"/>
  <c r="W351" i="14"/>
  <c r="X351" i="14"/>
  <c r="Y351" i="14"/>
  <c r="Z351" i="14"/>
  <c r="AA351" i="14"/>
  <c r="AB351" i="14"/>
  <c r="AC351" i="14"/>
  <c r="AD351" i="14"/>
  <c r="AE351" i="14"/>
  <c r="AF351" i="14"/>
  <c r="AG351" i="14"/>
  <c r="AH351" i="14"/>
  <c r="F352" i="14"/>
  <c r="G352" i="14"/>
  <c r="F1020" i="8" s="1"/>
  <c r="H352" i="14"/>
  <c r="F1466" i="8" s="1"/>
  <c r="I352" i="14"/>
  <c r="F1912" i="8" s="1"/>
  <c r="J352" i="14"/>
  <c r="F2358" i="8" s="1"/>
  <c r="K352" i="14"/>
  <c r="F2804" i="8" s="1"/>
  <c r="L352" i="14"/>
  <c r="F3250" i="8" s="1"/>
  <c r="M352" i="14"/>
  <c r="F3696" i="8" s="1"/>
  <c r="N352" i="14"/>
  <c r="F4142" i="8" s="1"/>
  <c r="O352" i="14"/>
  <c r="F4588" i="8" s="1"/>
  <c r="P352" i="14"/>
  <c r="F5034" i="8" s="1"/>
  <c r="Q352" i="14"/>
  <c r="F5480" i="8" s="1"/>
  <c r="R352" i="14"/>
  <c r="F5926" i="8" s="1"/>
  <c r="S352" i="14"/>
  <c r="F6372" i="8" s="1"/>
  <c r="T352" i="14"/>
  <c r="F6818" i="8" s="1"/>
  <c r="U352" i="14"/>
  <c r="V352" i="14"/>
  <c r="W352" i="14"/>
  <c r="X352" i="14"/>
  <c r="Y352" i="14"/>
  <c r="Z352" i="14"/>
  <c r="AA352" i="14"/>
  <c r="AB352" i="14"/>
  <c r="AC352" i="14"/>
  <c r="AD352" i="14"/>
  <c r="AE352" i="14"/>
  <c r="AF352" i="14"/>
  <c r="AG352" i="14"/>
  <c r="AH352" i="14"/>
  <c r="F353" i="14"/>
  <c r="G353" i="14"/>
  <c r="F1021" i="8" s="1"/>
  <c r="H353" i="14"/>
  <c r="F1467" i="8" s="1"/>
  <c r="I353" i="14"/>
  <c r="F1913" i="8" s="1"/>
  <c r="J353" i="14"/>
  <c r="F2359" i="8" s="1"/>
  <c r="K353" i="14"/>
  <c r="F2805" i="8" s="1"/>
  <c r="L353" i="14"/>
  <c r="F3251" i="8" s="1"/>
  <c r="M353" i="14"/>
  <c r="F3697" i="8" s="1"/>
  <c r="N353" i="14"/>
  <c r="F4143" i="8" s="1"/>
  <c r="O353" i="14"/>
  <c r="F4589" i="8" s="1"/>
  <c r="P353" i="14"/>
  <c r="F5035" i="8" s="1"/>
  <c r="Q353" i="14"/>
  <c r="F5481" i="8" s="1"/>
  <c r="R353" i="14"/>
  <c r="F5927" i="8" s="1"/>
  <c r="S353" i="14"/>
  <c r="F6373" i="8" s="1"/>
  <c r="T353" i="14"/>
  <c r="F6819" i="8" s="1"/>
  <c r="U353" i="14"/>
  <c r="V353" i="14"/>
  <c r="W353" i="14"/>
  <c r="X353" i="14"/>
  <c r="Y353" i="14"/>
  <c r="Z353" i="14"/>
  <c r="AA353" i="14"/>
  <c r="AB353" i="14"/>
  <c r="AC353" i="14"/>
  <c r="AD353" i="14"/>
  <c r="AE353" i="14"/>
  <c r="AF353" i="14"/>
  <c r="AG353" i="14"/>
  <c r="AH353" i="14"/>
  <c r="F354" i="14"/>
  <c r="G354" i="14"/>
  <c r="F1022" i="8" s="1"/>
  <c r="H354" i="14"/>
  <c r="F1468" i="8" s="1"/>
  <c r="I354" i="14"/>
  <c r="F1914" i="8" s="1"/>
  <c r="J354" i="14"/>
  <c r="F2360" i="8" s="1"/>
  <c r="K354" i="14"/>
  <c r="F2806" i="8" s="1"/>
  <c r="L354" i="14"/>
  <c r="F3252" i="8" s="1"/>
  <c r="M354" i="14"/>
  <c r="F3698" i="8" s="1"/>
  <c r="N354" i="14"/>
  <c r="F4144" i="8" s="1"/>
  <c r="O354" i="14"/>
  <c r="F4590" i="8" s="1"/>
  <c r="P354" i="14"/>
  <c r="F5036" i="8" s="1"/>
  <c r="Q354" i="14"/>
  <c r="F5482" i="8" s="1"/>
  <c r="R354" i="14"/>
  <c r="F5928" i="8" s="1"/>
  <c r="S354" i="14"/>
  <c r="F6374" i="8" s="1"/>
  <c r="T354" i="14"/>
  <c r="F6820" i="8" s="1"/>
  <c r="U354" i="14"/>
  <c r="V354" i="14"/>
  <c r="W354" i="14"/>
  <c r="X354" i="14"/>
  <c r="Y354" i="14"/>
  <c r="Z354" i="14"/>
  <c r="AA354" i="14"/>
  <c r="AB354" i="14"/>
  <c r="AC354" i="14"/>
  <c r="AD354" i="14"/>
  <c r="AE354" i="14"/>
  <c r="AF354" i="14"/>
  <c r="AG354" i="14"/>
  <c r="AH354" i="14"/>
  <c r="F355" i="14"/>
  <c r="G355" i="14"/>
  <c r="F1024" i="8" s="1"/>
  <c r="H355" i="14"/>
  <c r="F1470" i="8" s="1"/>
  <c r="I355" i="14"/>
  <c r="F1916" i="8" s="1"/>
  <c r="J355" i="14"/>
  <c r="F2362" i="8" s="1"/>
  <c r="K355" i="14"/>
  <c r="F2808" i="8" s="1"/>
  <c r="L355" i="14"/>
  <c r="F3254" i="8" s="1"/>
  <c r="M355" i="14"/>
  <c r="F3700" i="8" s="1"/>
  <c r="N355" i="14"/>
  <c r="F4146" i="8" s="1"/>
  <c r="O355" i="14"/>
  <c r="F4592" i="8" s="1"/>
  <c r="P355" i="14"/>
  <c r="F5038" i="8" s="1"/>
  <c r="Q355" i="14"/>
  <c r="F5484" i="8" s="1"/>
  <c r="R355" i="14"/>
  <c r="F5930" i="8" s="1"/>
  <c r="S355" i="14"/>
  <c r="F6376" i="8" s="1"/>
  <c r="T355" i="14"/>
  <c r="F6822" i="8" s="1"/>
  <c r="U355" i="14"/>
  <c r="V355" i="14"/>
  <c r="W355" i="14"/>
  <c r="X355" i="14"/>
  <c r="Y355" i="14"/>
  <c r="Z355" i="14"/>
  <c r="AA355" i="14"/>
  <c r="AB355" i="14"/>
  <c r="AC355" i="14"/>
  <c r="AD355" i="14"/>
  <c r="AE355" i="14"/>
  <c r="AF355" i="14"/>
  <c r="AG355" i="14"/>
  <c r="AH355" i="14"/>
  <c r="F356" i="14"/>
  <c r="G356" i="14"/>
  <c r="F1025" i="8" s="1"/>
  <c r="H356" i="14"/>
  <c r="F1471" i="8" s="1"/>
  <c r="I356" i="14"/>
  <c r="F1917" i="8" s="1"/>
  <c r="J356" i="14"/>
  <c r="F2363" i="8" s="1"/>
  <c r="K356" i="14"/>
  <c r="F2809" i="8" s="1"/>
  <c r="L356" i="14"/>
  <c r="F3255" i="8" s="1"/>
  <c r="M356" i="14"/>
  <c r="F3701" i="8" s="1"/>
  <c r="N356" i="14"/>
  <c r="F4147" i="8" s="1"/>
  <c r="O356" i="14"/>
  <c r="F4593" i="8" s="1"/>
  <c r="P356" i="14"/>
  <c r="F5039" i="8" s="1"/>
  <c r="Q356" i="14"/>
  <c r="F5485" i="8" s="1"/>
  <c r="R356" i="14"/>
  <c r="F5931" i="8" s="1"/>
  <c r="S356" i="14"/>
  <c r="F6377" i="8" s="1"/>
  <c r="T356" i="14"/>
  <c r="F6823" i="8" s="1"/>
  <c r="U356" i="14"/>
  <c r="V356" i="14"/>
  <c r="W356" i="14"/>
  <c r="X356" i="14"/>
  <c r="Y356" i="14"/>
  <c r="Z356" i="14"/>
  <c r="AA356" i="14"/>
  <c r="AB356" i="14"/>
  <c r="AC356" i="14"/>
  <c r="AD356" i="14"/>
  <c r="AE356" i="14"/>
  <c r="AF356" i="14"/>
  <c r="AG356" i="14"/>
  <c r="AH356" i="14"/>
  <c r="F357" i="14"/>
  <c r="G357" i="14"/>
  <c r="F1026" i="8" s="1"/>
  <c r="H357" i="14"/>
  <c r="F1472" i="8" s="1"/>
  <c r="I357" i="14"/>
  <c r="F1918" i="8" s="1"/>
  <c r="J357" i="14"/>
  <c r="F2364" i="8" s="1"/>
  <c r="K357" i="14"/>
  <c r="F2810" i="8" s="1"/>
  <c r="L357" i="14"/>
  <c r="F3256" i="8" s="1"/>
  <c r="M357" i="14"/>
  <c r="F3702" i="8" s="1"/>
  <c r="N357" i="14"/>
  <c r="F4148" i="8" s="1"/>
  <c r="O357" i="14"/>
  <c r="F4594" i="8" s="1"/>
  <c r="P357" i="14"/>
  <c r="F5040" i="8" s="1"/>
  <c r="Q357" i="14"/>
  <c r="F5486" i="8" s="1"/>
  <c r="R357" i="14"/>
  <c r="F5932" i="8" s="1"/>
  <c r="S357" i="14"/>
  <c r="F6378" i="8" s="1"/>
  <c r="T357" i="14"/>
  <c r="F6824" i="8" s="1"/>
  <c r="U357" i="14"/>
  <c r="V357" i="14"/>
  <c r="W357" i="14"/>
  <c r="X357" i="14"/>
  <c r="Y357" i="14"/>
  <c r="Z357" i="14"/>
  <c r="AA357" i="14"/>
  <c r="AB357" i="14"/>
  <c r="AC357" i="14"/>
  <c r="AD357" i="14"/>
  <c r="AE357" i="14"/>
  <c r="AF357" i="14"/>
  <c r="AG357" i="14"/>
  <c r="AH357" i="14"/>
  <c r="F358" i="14"/>
  <c r="G358" i="14"/>
  <c r="F1027" i="8" s="1"/>
  <c r="H358" i="14"/>
  <c r="F1473" i="8" s="1"/>
  <c r="I358" i="14"/>
  <c r="F1919" i="8" s="1"/>
  <c r="J358" i="14"/>
  <c r="F2365" i="8" s="1"/>
  <c r="K358" i="14"/>
  <c r="F2811" i="8" s="1"/>
  <c r="L358" i="14"/>
  <c r="F3257" i="8" s="1"/>
  <c r="M358" i="14"/>
  <c r="F3703" i="8" s="1"/>
  <c r="N358" i="14"/>
  <c r="F4149" i="8" s="1"/>
  <c r="O358" i="14"/>
  <c r="F4595" i="8" s="1"/>
  <c r="P358" i="14"/>
  <c r="F5041" i="8" s="1"/>
  <c r="Q358" i="14"/>
  <c r="F5487" i="8" s="1"/>
  <c r="R358" i="14"/>
  <c r="F5933" i="8" s="1"/>
  <c r="S358" i="14"/>
  <c r="F6379" i="8" s="1"/>
  <c r="T358" i="14"/>
  <c r="F6825" i="8" s="1"/>
  <c r="U358" i="14"/>
  <c r="V358" i="14"/>
  <c r="W358" i="14"/>
  <c r="X358" i="14"/>
  <c r="Y358" i="14"/>
  <c r="Z358" i="14"/>
  <c r="AA358" i="14"/>
  <c r="AB358" i="14"/>
  <c r="AC358" i="14"/>
  <c r="AD358" i="14"/>
  <c r="AE358" i="14"/>
  <c r="AF358" i="14"/>
  <c r="AG358" i="14"/>
  <c r="AH358" i="14"/>
  <c r="F359" i="14"/>
  <c r="G359" i="14"/>
  <c r="F1028" i="8" s="1"/>
  <c r="H359" i="14"/>
  <c r="F1474" i="8" s="1"/>
  <c r="I359" i="14"/>
  <c r="F1920" i="8" s="1"/>
  <c r="J359" i="14"/>
  <c r="F2366" i="8" s="1"/>
  <c r="K359" i="14"/>
  <c r="F2812" i="8" s="1"/>
  <c r="L359" i="14"/>
  <c r="F3258" i="8" s="1"/>
  <c r="M359" i="14"/>
  <c r="F3704" i="8" s="1"/>
  <c r="N359" i="14"/>
  <c r="F4150" i="8" s="1"/>
  <c r="O359" i="14"/>
  <c r="F4596" i="8" s="1"/>
  <c r="P359" i="14"/>
  <c r="F5042" i="8" s="1"/>
  <c r="Q359" i="14"/>
  <c r="F5488" i="8" s="1"/>
  <c r="R359" i="14"/>
  <c r="F5934" i="8" s="1"/>
  <c r="S359" i="14"/>
  <c r="F6380" i="8" s="1"/>
  <c r="T359" i="14"/>
  <c r="F6826" i="8" s="1"/>
  <c r="U359" i="14"/>
  <c r="V359" i="14"/>
  <c r="W359" i="14"/>
  <c r="X359" i="14"/>
  <c r="Y359" i="14"/>
  <c r="Z359" i="14"/>
  <c r="AA359" i="14"/>
  <c r="AB359" i="14"/>
  <c r="AC359" i="14"/>
  <c r="AD359" i="14"/>
  <c r="AE359" i="14"/>
  <c r="AF359" i="14"/>
  <c r="AG359" i="14"/>
  <c r="AH359" i="14"/>
  <c r="F360" i="14"/>
  <c r="G360" i="14"/>
  <c r="F1029" i="8" s="1"/>
  <c r="H360" i="14"/>
  <c r="F1475" i="8" s="1"/>
  <c r="I360" i="14"/>
  <c r="F1921" i="8" s="1"/>
  <c r="J360" i="14"/>
  <c r="F2367" i="8" s="1"/>
  <c r="K360" i="14"/>
  <c r="F2813" i="8" s="1"/>
  <c r="L360" i="14"/>
  <c r="F3259" i="8" s="1"/>
  <c r="M360" i="14"/>
  <c r="F3705" i="8" s="1"/>
  <c r="N360" i="14"/>
  <c r="F4151" i="8" s="1"/>
  <c r="O360" i="14"/>
  <c r="F4597" i="8" s="1"/>
  <c r="P360" i="14"/>
  <c r="F5043" i="8" s="1"/>
  <c r="Q360" i="14"/>
  <c r="F5489" i="8" s="1"/>
  <c r="R360" i="14"/>
  <c r="F5935" i="8" s="1"/>
  <c r="S360" i="14"/>
  <c r="F6381" i="8" s="1"/>
  <c r="T360" i="14"/>
  <c r="F6827" i="8" s="1"/>
  <c r="U360" i="14"/>
  <c r="V360" i="14"/>
  <c r="W360" i="14"/>
  <c r="X360" i="14"/>
  <c r="Y360" i="14"/>
  <c r="Z360" i="14"/>
  <c r="AA360" i="14"/>
  <c r="AB360" i="14"/>
  <c r="AC360" i="14"/>
  <c r="AD360" i="14"/>
  <c r="AE360" i="14"/>
  <c r="AF360" i="14"/>
  <c r="AG360" i="14"/>
  <c r="AH360" i="14"/>
  <c r="F361" i="14"/>
  <c r="G361" i="14"/>
  <c r="F1030" i="8" s="1"/>
  <c r="H361" i="14"/>
  <c r="F1476" i="8" s="1"/>
  <c r="I361" i="14"/>
  <c r="F1922" i="8" s="1"/>
  <c r="J361" i="14"/>
  <c r="F2368" i="8" s="1"/>
  <c r="K361" i="14"/>
  <c r="F2814" i="8" s="1"/>
  <c r="L361" i="14"/>
  <c r="F3260" i="8" s="1"/>
  <c r="M361" i="14"/>
  <c r="F3706" i="8" s="1"/>
  <c r="N361" i="14"/>
  <c r="F4152" i="8" s="1"/>
  <c r="O361" i="14"/>
  <c r="F4598" i="8" s="1"/>
  <c r="P361" i="14"/>
  <c r="F5044" i="8" s="1"/>
  <c r="Q361" i="14"/>
  <c r="F5490" i="8" s="1"/>
  <c r="R361" i="14"/>
  <c r="F5936" i="8" s="1"/>
  <c r="S361" i="14"/>
  <c r="F6382" i="8" s="1"/>
  <c r="T361" i="14"/>
  <c r="F6828" i="8" s="1"/>
  <c r="U361" i="14"/>
  <c r="V361" i="14"/>
  <c r="W361" i="14"/>
  <c r="X361" i="14"/>
  <c r="Y361" i="14"/>
  <c r="Z361" i="14"/>
  <c r="AA361" i="14"/>
  <c r="AB361" i="14"/>
  <c r="AC361" i="14"/>
  <c r="AD361" i="14"/>
  <c r="AE361" i="14"/>
  <c r="AF361" i="14"/>
  <c r="AG361" i="14"/>
  <c r="AH361" i="14"/>
  <c r="F362" i="14"/>
  <c r="G362" i="14"/>
  <c r="F1031" i="8" s="1"/>
  <c r="H362" i="14"/>
  <c r="F1477" i="8" s="1"/>
  <c r="I362" i="14"/>
  <c r="F1923" i="8" s="1"/>
  <c r="J362" i="14"/>
  <c r="F2369" i="8" s="1"/>
  <c r="K362" i="14"/>
  <c r="F2815" i="8" s="1"/>
  <c r="L362" i="14"/>
  <c r="F3261" i="8" s="1"/>
  <c r="M362" i="14"/>
  <c r="F3707" i="8" s="1"/>
  <c r="N362" i="14"/>
  <c r="F4153" i="8" s="1"/>
  <c r="O362" i="14"/>
  <c r="F4599" i="8" s="1"/>
  <c r="P362" i="14"/>
  <c r="F5045" i="8" s="1"/>
  <c r="Q362" i="14"/>
  <c r="F5491" i="8" s="1"/>
  <c r="R362" i="14"/>
  <c r="F5937" i="8" s="1"/>
  <c r="S362" i="14"/>
  <c r="F6383" i="8" s="1"/>
  <c r="T362" i="14"/>
  <c r="F6829" i="8" s="1"/>
  <c r="U362" i="14"/>
  <c r="V362" i="14"/>
  <c r="W362" i="14"/>
  <c r="X362" i="14"/>
  <c r="Y362" i="14"/>
  <c r="Z362" i="14"/>
  <c r="AA362" i="14"/>
  <c r="AB362" i="14"/>
  <c r="AC362" i="14"/>
  <c r="AD362" i="14"/>
  <c r="AE362" i="14"/>
  <c r="AF362" i="14"/>
  <c r="AG362" i="14"/>
  <c r="AH362" i="14"/>
  <c r="F363" i="14"/>
  <c r="G363" i="14"/>
  <c r="F1032" i="8" s="1"/>
  <c r="H363" i="14"/>
  <c r="F1478" i="8" s="1"/>
  <c r="I363" i="14"/>
  <c r="F1924" i="8" s="1"/>
  <c r="J363" i="14"/>
  <c r="F2370" i="8" s="1"/>
  <c r="K363" i="14"/>
  <c r="F2816" i="8" s="1"/>
  <c r="L363" i="14"/>
  <c r="F3262" i="8" s="1"/>
  <c r="M363" i="14"/>
  <c r="F3708" i="8" s="1"/>
  <c r="N363" i="14"/>
  <c r="F4154" i="8" s="1"/>
  <c r="O363" i="14"/>
  <c r="F4600" i="8" s="1"/>
  <c r="P363" i="14"/>
  <c r="F5046" i="8" s="1"/>
  <c r="Q363" i="14"/>
  <c r="F5492" i="8" s="1"/>
  <c r="R363" i="14"/>
  <c r="F5938" i="8" s="1"/>
  <c r="S363" i="14"/>
  <c r="F6384" i="8" s="1"/>
  <c r="T363" i="14"/>
  <c r="F6830" i="8" s="1"/>
  <c r="U363" i="14"/>
  <c r="V363" i="14"/>
  <c r="W363" i="14"/>
  <c r="X363" i="14"/>
  <c r="Y363" i="14"/>
  <c r="Z363" i="14"/>
  <c r="AA363" i="14"/>
  <c r="AB363" i="14"/>
  <c r="AC363" i="14"/>
  <c r="AD363" i="14"/>
  <c r="AE363" i="14"/>
  <c r="AF363" i="14"/>
  <c r="AG363" i="14"/>
  <c r="AH363" i="14"/>
  <c r="F364" i="14"/>
  <c r="G364" i="14"/>
  <c r="F1033" i="8" s="1"/>
  <c r="H364" i="14"/>
  <c r="F1479" i="8" s="1"/>
  <c r="I364" i="14"/>
  <c r="F1925" i="8" s="1"/>
  <c r="J364" i="14"/>
  <c r="F2371" i="8" s="1"/>
  <c r="K364" i="14"/>
  <c r="F2817" i="8" s="1"/>
  <c r="L364" i="14"/>
  <c r="F3263" i="8" s="1"/>
  <c r="M364" i="14"/>
  <c r="F3709" i="8" s="1"/>
  <c r="N364" i="14"/>
  <c r="F4155" i="8" s="1"/>
  <c r="O364" i="14"/>
  <c r="F4601" i="8" s="1"/>
  <c r="P364" i="14"/>
  <c r="F5047" i="8" s="1"/>
  <c r="Q364" i="14"/>
  <c r="F5493" i="8" s="1"/>
  <c r="R364" i="14"/>
  <c r="F5939" i="8" s="1"/>
  <c r="S364" i="14"/>
  <c r="F6385" i="8" s="1"/>
  <c r="T364" i="14"/>
  <c r="F6831" i="8" s="1"/>
  <c r="U364" i="14"/>
  <c r="V364" i="14"/>
  <c r="W364" i="14"/>
  <c r="X364" i="14"/>
  <c r="Y364" i="14"/>
  <c r="Z364" i="14"/>
  <c r="AA364" i="14"/>
  <c r="AB364" i="14"/>
  <c r="AC364" i="14"/>
  <c r="AD364" i="14"/>
  <c r="AE364" i="14"/>
  <c r="AF364" i="14"/>
  <c r="AG364" i="14"/>
  <c r="AH364" i="14"/>
  <c r="F365" i="14"/>
  <c r="G365" i="14"/>
  <c r="F1034" i="8" s="1"/>
  <c r="H365" i="14"/>
  <c r="F1480" i="8" s="1"/>
  <c r="I365" i="14"/>
  <c r="F1926" i="8" s="1"/>
  <c r="J365" i="14"/>
  <c r="F2372" i="8" s="1"/>
  <c r="K365" i="14"/>
  <c r="F2818" i="8" s="1"/>
  <c r="L365" i="14"/>
  <c r="F3264" i="8" s="1"/>
  <c r="M365" i="14"/>
  <c r="F3710" i="8" s="1"/>
  <c r="N365" i="14"/>
  <c r="F4156" i="8" s="1"/>
  <c r="O365" i="14"/>
  <c r="F4602" i="8" s="1"/>
  <c r="P365" i="14"/>
  <c r="F5048" i="8" s="1"/>
  <c r="Q365" i="14"/>
  <c r="F5494" i="8" s="1"/>
  <c r="R365" i="14"/>
  <c r="F5940" i="8" s="1"/>
  <c r="S365" i="14"/>
  <c r="F6386" i="8" s="1"/>
  <c r="T365" i="14"/>
  <c r="F6832" i="8" s="1"/>
  <c r="U365" i="14"/>
  <c r="V365" i="14"/>
  <c r="W365" i="14"/>
  <c r="X365" i="14"/>
  <c r="Y365" i="14"/>
  <c r="Z365" i="14"/>
  <c r="AA365" i="14"/>
  <c r="AB365" i="14"/>
  <c r="AC365" i="14"/>
  <c r="AD365" i="14"/>
  <c r="AE365" i="14"/>
  <c r="AF365" i="14"/>
  <c r="AG365" i="14"/>
  <c r="AH365" i="14"/>
  <c r="F366" i="14"/>
  <c r="G366" i="14"/>
  <c r="F1035" i="8" s="1"/>
  <c r="H366" i="14"/>
  <c r="F1481" i="8" s="1"/>
  <c r="I366" i="14"/>
  <c r="F1927" i="8" s="1"/>
  <c r="J366" i="14"/>
  <c r="F2373" i="8" s="1"/>
  <c r="K366" i="14"/>
  <c r="F2819" i="8" s="1"/>
  <c r="L366" i="14"/>
  <c r="F3265" i="8" s="1"/>
  <c r="M366" i="14"/>
  <c r="F3711" i="8" s="1"/>
  <c r="N366" i="14"/>
  <c r="F4157" i="8" s="1"/>
  <c r="O366" i="14"/>
  <c r="F4603" i="8" s="1"/>
  <c r="P366" i="14"/>
  <c r="F5049" i="8" s="1"/>
  <c r="Q366" i="14"/>
  <c r="F5495" i="8" s="1"/>
  <c r="R366" i="14"/>
  <c r="F5941" i="8" s="1"/>
  <c r="S366" i="14"/>
  <c r="F6387" i="8" s="1"/>
  <c r="T366" i="14"/>
  <c r="F6833" i="8" s="1"/>
  <c r="U366" i="14"/>
  <c r="V366" i="14"/>
  <c r="W366" i="14"/>
  <c r="X366" i="14"/>
  <c r="Y366" i="14"/>
  <c r="Z366" i="14"/>
  <c r="AA366" i="14"/>
  <c r="AB366" i="14"/>
  <c r="AC366" i="14"/>
  <c r="AD366" i="14"/>
  <c r="AE366" i="14"/>
  <c r="AF366" i="14"/>
  <c r="AG366" i="14"/>
  <c r="AH366" i="14"/>
  <c r="F367" i="14"/>
  <c r="G367" i="14"/>
  <c r="F1036" i="8" s="1"/>
  <c r="H367" i="14"/>
  <c r="F1482" i="8" s="1"/>
  <c r="I367" i="14"/>
  <c r="F1928" i="8" s="1"/>
  <c r="J367" i="14"/>
  <c r="F2374" i="8" s="1"/>
  <c r="K367" i="14"/>
  <c r="F2820" i="8" s="1"/>
  <c r="L367" i="14"/>
  <c r="F3266" i="8" s="1"/>
  <c r="M367" i="14"/>
  <c r="F3712" i="8" s="1"/>
  <c r="N367" i="14"/>
  <c r="F4158" i="8" s="1"/>
  <c r="O367" i="14"/>
  <c r="F4604" i="8" s="1"/>
  <c r="P367" i="14"/>
  <c r="F5050" i="8" s="1"/>
  <c r="Q367" i="14"/>
  <c r="F5496" i="8" s="1"/>
  <c r="R367" i="14"/>
  <c r="F5942" i="8" s="1"/>
  <c r="S367" i="14"/>
  <c r="F6388" i="8" s="1"/>
  <c r="T367" i="14"/>
  <c r="F6834" i="8" s="1"/>
  <c r="U367" i="14"/>
  <c r="V367" i="14"/>
  <c r="W367" i="14"/>
  <c r="X367" i="14"/>
  <c r="Y367" i="14"/>
  <c r="Z367" i="14"/>
  <c r="AA367" i="14"/>
  <c r="AB367" i="14"/>
  <c r="AC367" i="14"/>
  <c r="AD367" i="14"/>
  <c r="AE367" i="14"/>
  <c r="AF367" i="14"/>
  <c r="AG367" i="14"/>
  <c r="AH367" i="14"/>
  <c r="F368" i="14"/>
  <c r="G368" i="14"/>
  <c r="F1037" i="8" s="1"/>
  <c r="H368" i="14"/>
  <c r="F1483" i="8" s="1"/>
  <c r="I368" i="14"/>
  <c r="F1929" i="8" s="1"/>
  <c r="J368" i="14"/>
  <c r="F2375" i="8" s="1"/>
  <c r="K368" i="14"/>
  <c r="F2821" i="8" s="1"/>
  <c r="L368" i="14"/>
  <c r="F3267" i="8" s="1"/>
  <c r="M368" i="14"/>
  <c r="F3713" i="8" s="1"/>
  <c r="N368" i="14"/>
  <c r="F4159" i="8" s="1"/>
  <c r="O368" i="14"/>
  <c r="F4605" i="8" s="1"/>
  <c r="P368" i="14"/>
  <c r="F5051" i="8" s="1"/>
  <c r="Q368" i="14"/>
  <c r="F5497" i="8" s="1"/>
  <c r="R368" i="14"/>
  <c r="F5943" i="8" s="1"/>
  <c r="S368" i="14"/>
  <c r="F6389" i="8" s="1"/>
  <c r="T368" i="14"/>
  <c r="F6835" i="8" s="1"/>
  <c r="U368" i="14"/>
  <c r="V368" i="14"/>
  <c r="W368" i="14"/>
  <c r="X368" i="14"/>
  <c r="Y368" i="14"/>
  <c r="Z368" i="14"/>
  <c r="AA368" i="14"/>
  <c r="AB368" i="14"/>
  <c r="AC368" i="14"/>
  <c r="AD368" i="14"/>
  <c r="AE368" i="14"/>
  <c r="AF368" i="14"/>
  <c r="AG368" i="14"/>
  <c r="AH368" i="14"/>
  <c r="F369" i="14"/>
  <c r="G369" i="14"/>
  <c r="F1038" i="8" s="1"/>
  <c r="H369" i="14"/>
  <c r="F1484" i="8" s="1"/>
  <c r="I369" i="14"/>
  <c r="F1930" i="8" s="1"/>
  <c r="J369" i="14"/>
  <c r="F2376" i="8" s="1"/>
  <c r="K369" i="14"/>
  <c r="F2822" i="8" s="1"/>
  <c r="L369" i="14"/>
  <c r="F3268" i="8" s="1"/>
  <c r="M369" i="14"/>
  <c r="F3714" i="8" s="1"/>
  <c r="N369" i="14"/>
  <c r="F4160" i="8" s="1"/>
  <c r="O369" i="14"/>
  <c r="F4606" i="8" s="1"/>
  <c r="P369" i="14"/>
  <c r="F5052" i="8" s="1"/>
  <c r="Q369" i="14"/>
  <c r="F5498" i="8" s="1"/>
  <c r="R369" i="14"/>
  <c r="F5944" i="8" s="1"/>
  <c r="S369" i="14"/>
  <c r="F6390" i="8" s="1"/>
  <c r="T369" i="14"/>
  <c r="F6836" i="8" s="1"/>
  <c r="U369" i="14"/>
  <c r="V369" i="14"/>
  <c r="W369" i="14"/>
  <c r="X369" i="14"/>
  <c r="Y369" i="14"/>
  <c r="Z369" i="14"/>
  <c r="AA369" i="14"/>
  <c r="AB369" i="14"/>
  <c r="AC369" i="14"/>
  <c r="AD369" i="14"/>
  <c r="AE369" i="14"/>
  <c r="AF369" i="14"/>
  <c r="AG369" i="14"/>
  <c r="AH369" i="14"/>
  <c r="F370" i="14"/>
  <c r="G370" i="14"/>
  <c r="F1039" i="8" s="1"/>
  <c r="H370" i="14"/>
  <c r="F1485" i="8" s="1"/>
  <c r="I370" i="14"/>
  <c r="F1931" i="8" s="1"/>
  <c r="J370" i="14"/>
  <c r="F2377" i="8" s="1"/>
  <c r="K370" i="14"/>
  <c r="F2823" i="8" s="1"/>
  <c r="L370" i="14"/>
  <c r="F3269" i="8" s="1"/>
  <c r="M370" i="14"/>
  <c r="F3715" i="8" s="1"/>
  <c r="N370" i="14"/>
  <c r="F4161" i="8" s="1"/>
  <c r="O370" i="14"/>
  <c r="F4607" i="8" s="1"/>
  <c r="P370" i="14"/>
  <c r="F5053" i="8" s="1"/>
  <c r="Q370" i="14"/>
  <c r="F5499" i="8" s="1"/>
  <c r="R370" i="14"/>
  <c r="F5945" i="8" s="1"/>
  <c r="S370" i="14"/>
  <c r="F6391" i="8" s="1"/>
  <c r="T370" i="14"/>
  <c r="F6837" i="8" s="1"/>
  <c r="U370" i="14"/>
  <c r="V370" i="14"/>
  <c r="W370" i="14"/>
  <c r="X370" i="14"/>
  <c r="Y370" i="14"/>
  <c r="Z370" i="14"/>
  <c r="AA370" i="14"/>
  <c r="AB370" i="14"/>
  <c r="AC370" i="14"/>
  <c r="AD370" i="14"/>
  <c r="AE370" i="14"/>
  <c r="AF370" i="14"/>
  <c r="AG370" i="14"/>
  <c r="AH370" i="14"/>
  <c r="F371" i="14"/>
  <c r="G371" i="14"/>
  <c r="F1041" i="8" s="1"/>
  <c r="H371" i="14"/>
  <c r="F1487" i="8" s="1"/>
  <c r="I371" i="14"/>
  <c r="F1933" i="8" s="1"/>
  <c r="J371" i="14"/>
  <c r="F2379" i="8" s="1"/>
  <c r="K371" i="14"/>
  <c r="F2825" i="8" s="1"/>
  <c r="L371" i="14"/>
  <c r="F3271" i="8" s="1"/>
  <c r="M371" i="14"/>
  <c r="F3717" i="8" s="1"/>
  <c r="N371" i="14"/>
  <c r="F4163" i="8" s="1"/>
  <c r="O371" i="14"/>
  <c r="F4609" i="8" s="1"/>
  <c r="P371" i="14"/>
  <c r="F5055" i="8" s="1"/>
  <c r="Q371" i="14"/>
  <c r="F5501" i="8" s="1"/>
  <c r="R371" i="14"/>
  <c r="F5947" i="8" s="1"/>
  <c r="S371" i="14"/>
  <c r="F6393" i="8" s="1"/>
  <c r="T371" i="14"/>
  <c r="F6839" i="8" s="1"/>
  <c r="U371" i="14"/>
  <c r="V371" i="14"/>
  <c r="W371" i="14"/>
  <c r="X371" i="14"/>
  <c r="Y371" i="14"/>
  <c r="Z371" i="14"/>
  <c r="AA371" i="14"/>
  <c r="AB371" i="14"/>
  <c r="AC371" i="14"/>
  <c r="AD371" i="14"/>
  <c r="AE371" i="14"/>
  <c r="AF371" i="14"/>
  <c r="AG371" i="14"/>
  <c r="AH371" i="14"/>
  <c r="F372" i="14"/>
  <c r="G372" i="14"/>
  <c r="F1042" i="8" s="1"/>
  <c r="H372" i="14"/>
  <c r="F1488" i="8" s="1"/>
  <c r="I372" i="14"/>
  <c r="F1934" i="8" s="1"/>
  <c r="J372" i="14"/>
  <c r="F2380" i="8" s="1"/>
  <c r="K372" i="14"/>
  <c r="F2826" i="8" s="1"/>
  <c r="L372" i="14"/>
  <c r="F3272" i="8" s="1"/>
  <c r="M372" i="14"/>
  <c r="F3718" i="8" s="1"/>
  <c r="N372" i="14"/>
  <c r="F4164" i="8" s="1"/>
  <c r="O372" i="14"/>
  <c r="F4610" i="8" s="1"/>
  <c r="P372" i="14"/>
  <c r="F5056" i="8" s="1"/>
  <c r="Q372" i="14"/>
  <c r="F5502" i="8" s="1"/>
  <c r="R372" i="14"/>
  <c r="F5948" i="8" s="1"/>
  <c r="S372" i="14"/>
  <c r="F6394" i="8" s="1"/>
  <c r="T372" i="14"/>
  <c r="F6840" i="8" s="1"/>
  <c r="U372" i="14"/>
  <c r="V372" i="14"/>
  <c r="W372" i="14"/>
  <c r="X372" i="14"/>
  <c r="Y372" i="14"/>
  <c r="Z372" i="14"/>
  <c r="AA372" i="14"/>
  <c r="AB372" i="14"/>
  <c r="AC372" i="14"/>
  <c r="AD372" i="14"/>
  <c r="AE372" i="14"/>
  <c r="AF372" i="14"/>
  <c r="AG372" i="14"/>
  <c r="AH372" i="14"/>
  <c r="F373" i="14"/>
  <c r="G373" i="14"/>
  <c r="F1043" i="8" s="1"/>
  <c r="H373" i="14"/>
  <c r="F1489" i="8" s="1"/>
  <c r="I373" i="14"/>
  <c r="F1935" i="8" s="1"/>
  <c r="J373" i="14"/>
  <c r="F2381" i="8" s="1"/>
  <c r="K373" i="14"/>
  <c r="F2827" i="8" s="1"/>
  <c r="L373" i="14"/>
  <c r="F3273" i="8" s="1"/>
  <c r="M373" i="14"/>
  <c r="F3719" i="8" s="1"/>
  <c r="N373" i="14"/>
  <c r="F4165" i="8" s="1"/>
  <c r="O373" i="14"/>
  <c r="F4611" i="8" s="1"/>
  <c r="P373" i="14"/>
  <c r="F5057" i="8" s="1"/>
  <c r="Q373" i="14"/>
  <c r="F5503" i="8" s="1"/>
  <c r="R373" i="14"/>
  <c r="F5949" i="8" s="1"/>
  <c r="S373" i="14"/>
  <c r="F6395" i="8" s="1"/>
  <c r="T373" i="14"/>
  <c r="F6841" i="8" s="1"/>
  <c r="U373" i="14"/>
  <c r="V373" i="14"/>
  <c r="W373" i="14"/>
  <c r="X373" i="14"/>
  <c r="Y373" i="14"/>
  <c r="Z373" i="14"/>
  <c r="AA373" i="14"/>
  <c r="AB373" i="14"/>
  <c r="AC373" i="14"/>
  <c r="AD373" i="14"/>
  <c r="AE373" i="14"/>
  <c r="AF373" i="14"/>
  <c r="AG373" i="14"/>
  <c r="AH373" i="14"/>
  <c r="F374" i="14"/>
  <c r="G374" i="14"/>
  <c r="F1044" i="8" s="1"/>
  <c r="H374" i="14"/>
  <c r="F1490" i="8" s="1"/>
  <c r="I374" i="14"/>
  <c r="F1936" i="8" s="1"/>
  <c r="J374" i="14"/>
  <c r="F2382" i="8" s="1"/>
  <c r="K374" i="14"/>
  <c r="F2828" i="8" s="1"/>
  <c r="L374" i="14"/>
  <c r="F3274" i="8" s="1"/>
  <c r="M374" i="14"/>
  <c r="F3720" i="8" s="1"/>
  <c r="N374" i="14"/>
  <c r="F4166" i="8" s="1"/>
  <c r="O374" i="14"/>
  <c r="F4612" i="8" s="1"/>
  <c r="P374" i="14"/>
  <c r="F5058" i="8" s="1"/>
  <c r="Q374" i="14"/>
  <c r="F5504" i="8" s="1"/>
  <c r="R374" i="14"/>
  <c r="F5950" i="8" s="1"/>
  <c r="S374" i="14"/>
  <c r="F6396" i="8" s="1"/>
  <c r="T374" i="14"/>
  <c r="F6842" i="8" s="1"/>
  <c r="U374" i="14"/>
  <c r="V374" i="14"/>
  <c r="W374" i="14"/>
  <c r="X374" i="14"/>
  <c r="Y374" i="14"/>
  <c r="Z374" i="14"/>
  <c r="AA374" i="14"/>
  <c r="AB374" i="14"/>
  <c r="AC374" i="14"/>
  <c r="AD374" i="14"/>
  <c r="AE374" i="14"/>
  <c r="AF374" i="14"/>
  <c r="AG374" i="14"/>
  <c r="AH374" i="14"/>
  <c r="F375" i="14"/>
  <c r="G375" i="14"/>
  <c r="F1045" i="8" s="1"/>
  <c r="H375" i="14"/>
  <c r="F1491" i="8" s="1"/>
  <c r="I375" i="14"/>
  <c r="F1937" i="8" s="1"/>
  <c r="J375" i="14"/>
  <c r="F2383" i="8" s="1"/>
  <c r="K375" i="14"/>
  <c r="F2829" i="8" s="1"/>
  <c r="L375" i="14"/>
  <c r="F3275" i="8" s="1"/>
  <c r="M375" i="14"/>
  <c r="F3721" i="8" s="1"/>
  <c r="N375" i="14"/>
  <c r="F4167" i="8" s="1"/>
  <c r="O375" i="14"/>
  <c r="F4613" i="8" s="1"/>
  <c r="P375" i="14"/>
  <c r="F5059" i="8" s="1"/>
  <c r="Q375" i="14"/>
  <c r="F5505" i="8" s="1"/>
  <c r="R375" i="14"/>
  <c r="F5951" i="8" s="1"/>
  <c r="S375" i="14"/>
  <c r="F6397" i="8" s="1"/>
  <c r="T375" i="14"/>
  <c r="F6843" i="8" s="1"/>
  <c r="U375" i="14"/>
  <c r="V375" i="14"/>
  <c r="W375" i="14"/>
  <c r="X375" i="14"/>
  <c r="Y375" i="14"/>
  <c r="Z375" i="14"/>
  <c r="AA375" i="14"/>
  <c r="AB375" i="14"/>
  <c r="AC375" i="14"/>
  <c r="AD375" i="14"/>
  <c r="AE375" i="14"/>
  <c r="AF375" i="14"/>
  <c r="AG375" i="14"/>
  <c r="AH375" i="14"/>
  <c r="F376" i="14"/>
  <c r="G376" i="14"/>
  <c r="F1046" i="8" s="1"/>
  <c r="H376" i="14"/>
  <c r="F1492" i="8" s="1"/>
  <c r="I376" i="14"/>
  <c r="F1938" i="8" s="1"/>
  <c r="J376" i="14"/>
  <c r="F2384" i="8" s="1"/>
  <c r="K376" i="14"/>
  <c r="F2830" i="8" s="1"/>
  <c r="L376" i="14"/>
  <c r="F3276" i="8" s="1"/>
  <c r="M376" i="14"/>
  <c r="F3722" i="8" s="1"/>
  <c r="N376" i="14"/>
  <c r="F4168" i="8" s="1"/>
  <c r="O376" i="14"/>
  <c r="F4614" i="8" s="1"/>
  <c r="P376" i="14"/>
  <c r="F5060" i="8" s="1"/>
  <c r="Q376" i="14"/>
  <c r="F5506" i="8" s="1"/>
  <c r="R376" i="14"/>
  <c r="F5952" i="8" s="1"/>
  <c r="S376" i="14"/>
  <c r="F6398" i="8" s="1"/>
  <c r="T376" i="14"/>
  <c r="F6844" i="8" s="1"/>
  <c r="U376" i="14"/>
  <c r="V376" i="14"/>
  <c r="W376" i="14"/>
  <c r="X376" i="14"/>
  <c r="Y376" i="14"/>
  <c r="Z376" i="14"/>
  <c r="AA376" i="14"/>
  <c r="AB376" i="14"/>
  <c r="AC376" i="14"/>
  <c r="AD376" i="14"/>
  <c r="AE376" i="14"/>
  <c r="AF376" i="14"/>
  <c r="AG376" i="14"/>
  <c r="AH376" i="14"/>
  <c r="F377" i="14"/>
  <c r="G377" i="14"/>
  <c r="F1047" i="8" s="1"/>
  <c r="H377" i="14"/>
  <c r="F1493" i="8" s="1"/>
  <c r="I377" i="14"/>
  <c r="F1939" i="8" s="1"/>
  <c r="J377" i="14"/>
  <c r="F2385" i="8" s="1"/>
  <c r="K377" i="14"/>
  <c r="F2831" i="8" s="1"/>
  <c r="L377" i="14"/>
  <c r="F3277" i="8" s="1"/>
  <c r="M377" i="14"/>
  <c r="F3723" i="8" s="1"/>
  <c r="N377" i="14"/>
  <c r="F4169" i="8" s="1"/>
  <c r="O377" i="14"/>
  <c r="F4615" i="8" s="1"/>
  <c r="P377" i="14"/>
  <c r="F5061" i="8" s="1"/>
  <c r="Q377" i="14"/>
  <c r="F5507" i="8" s="1"/>
  <c r="R377" i="14"/>
  <c r="F5953" i="8" s="1"/>
  <c r="S377" i="14"/>
  <c r="F6399" i="8" s="1"/>
  <c r="T377" i="14"/>
  <c r="F6845" i="8" s="1"/>
  <c r="U377" i="14"/>
  <c r="V377" i="14"/>
  <c r="W377" i="14"/>
  <c r="X377" i="14"/>
  <c r="Y377" i="14"/>
  <c r="Z377" i="14"/>
  <c r="AA377" i="14"/>
  <c r="AB377" i="14"/>
  <c r="AC377" i="14"/>
  <c r="AD377" i="14"/>
  <c r="AE377" i="14"/>
  <c r="AF377" i="14"/>
  <c r="AG377" i="14"/>
  <c r="AH377" i="14"/>
  <c r="F4" i="14"/>
  <c r="G4" i="14"/>
  <c r="F1048" i="8" s="1"/>
  <c r="H4" i="14"/>
  <c r="F1494" i="8" s="1"/>
  <c r="I4" i="14"/>
  <c r="F1940" i="8" s="1"/>
  <c r="J4" i="14"/>
  <c r="F2386" i="8" s="1"/>
  <c r="K4" i="14"/>
  <c r="F2832" i="8" s="1"/>
  <c r="L4" i="14"/>
  <c r="F3278" i="8" s="1"/>
  <c r="M4" i="14"/>
  <c r="F3724" i="8" s="1"/>
  <c r="N4" i="14"/>
  <c r="F4170" i="8" s="1"/>
  <c r="O4" i="14"/>
  <c r="F4616" i="8" s="1"/>
  <c r="P4" i="14"/>
  <c r="F5062" i="8" s="1"/>
  <c r="Q4" i="14"/>
  <c r="F5508" i="8" s="1"/>
  <c r="R4" i="14"/>
  <c r="F5954" i="8" s="1"/>
  <c r="S4" i="14"/>
  <c r="F6400" i="8" s="1"/>
  <c r="T4" i="14"/>
  <c r="F6846" i="8" s="1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F378" i="14"/>
  <c r="G378" i="14"/>
  <c r="F1050" i="8" s="1"/>
  <c r="H378" i="14"/>
  <c r="F1496" i="8" s="1"/>
  <c r="I378" i="14"/>
  <c r="F1942" i="8" s="1"/>
  <c r="J378" i="14"/>
  <c r="F2388" i="8" s="1"/>
  <c r="K378" i="14"/>
  <c r="F2834" i="8" s="1"/>
  <c r="L378" i="14"/>
  <c r="F3280" i="8" s="1"/>
  <c r="M378" i="14"/>
  <c r="F3726" i="8" s="1"/>
  <c r="N378" i="14"/>
  <c r="F4172" i="8" s="1"/>
  <c r="O378" i="14"/>
  <c r="F4618" i="8" s="1"/>
  <c r="P378" i="14"/>
  <c r="F5064" i="8" s="1"/>
  <c r="Q378" i="14"/>
  <c r="F5510" i="8" s="1"/>
  <c r="R378" i="14"/>
  <c r="F5956" i="8" s="1"/>
  <c r="S378" i="14"/>
  <c r="F6402" i="8" s="1"/>
  <c r="T378" i="14"/>
  <c r="F6848" i="8" s="1"/>
  <c r="U378" i="14"/>
  <c r="V378" i="14"/>
  <c r="W378" i="14"/>
  <c r="X378" i="14"/>
  <c r="Y378" i="14"/>
  <c r="Z378" i="14"/>
  <c r="AA378" i="14"/>
  <c r="AB378" i="14"/>
  <c r="AC378" i="14"/>
  <c r="AD378" i="14"/>
  <c r="AE378" i="14"/>
  <c r="AF378" i="14"/>
  <c r="AG378" i="14"/>
  <c r="AH378" i="14"/>
  <c r="F379" i="14"/>
  <c r="G379" i="14"/>
  <c r="F1051" i="8" s="1"/>
  <c r="H379" i="14"/>
  <c r="F1497" i="8" s="1"/>
  <c r="I379" i="14"/>
  <c r="F1943" i="8" s="1"/>
  <c r="J379" i="14"/>
  <c r="F2389" i="8" s="1"/>
  <c r="K379" i="14"/>
  <c r="F2835" i="8" s="1"/>
  <c r="L379" i="14"/>
  <c r="F3281" i="8" s="1"/>
  <c r="M379" i="14"/>
  <c r="F3727" i="8" s="1"/>
  <c r="N379" i="14"/>
  <c r="F4173" i="8" s="1"/>
  <c r="O379" i="14"/>
  <c r="F4619" i="8" s="1"/>
  <c r="P379" i="14"/>
  <c r="F5065" i="8" s="1"/>
  <c r="Q379" i="14"/>
  <c r="F5511" i="8" s="1"/>
  <c r="R379" i="14"/>
  <c r="F5957" i="8" s="1"/>
  <c r="S379" i="14"/>
  <c r="F6403" i="8" s="1"/>
  <c r="T379" i="14"/>
  <c r="F6849" i="8" s="1"/>
  <c r="U379" i="14"/>
  <c r="V379" i="14"/>
  <c r="W379" i="14"/>
  <c r="X379" i="14"/>
  <c r="Y379" i="14"/>
  <c r="Z379" i="14"/>
  <c r="AA379" i="14"/>
  <c r="AB379" i="14"/>
  <c r="AC379" i="14"/>
  <c r="AD379" i="14"/>
  <c r="AE379" i="14"/>
  <c r="AF379" i="14"/>
  <c r="AG379" i="14"/>
  <c r="AH379" i="14"/>
  <c r="F380" i="14"/>
  <c r="G380" i="14"/>
  <c r="F1053" i="8" s="1"/>
  <c r="H380" i="14"/>
  <c r="F1499" i="8" s="1"/>
  <c r="I380" i="14"/>
  <c r="F1945" i="8" s="1"/>
  <c r="J380" i="14"/>
  <c r="F2391" i="8" s="1"/>
  <c r="K380" i="14"/>
  <c r="F2837" i="8" s="1"/>
  <c r="L380" i="14"/>
  <c r="F3283" i="8" s="1"/>
  <c r="M380" i="14"/>
  <c r="F3729" i="8" s="1"/>
  <c r="N380" i="14"/>
  <c r="F4175" i="8" s="1"/>
  <c r="O380" i="14"/>
  <c r="F4621" i="8" s="1"/>
  <c r="P380" i="14"/>
  <c r="F5067" i="8" s="1"/>
  <c r="Q380" i="14"/>
  <c r="F5513" i="8" s="1"/>
  <c r="R380" i="14"/>
  <c r="F5959" i="8" s="1"/>
  <c r="S380" i="14"/>
  <c r="F6405" i="8" s="1"/>
  <c r="T380" i="14"/>
  <c r="F6851" i="8" s="1"/>
  <c r="U380" i="14"/>
  <c r="V380" i="14"/>
  <c r="W380" i="14"/>
  <c r="X380" i="14"/>
  <c r="Y380" i="14"/>
  <c r="Z380" i="14"/>
  <c r="AA380" i="14"/>
  <c r="AB380" i="14"/>
  <c r="AC380" i="14"/>
  <c r="AD380" i="14"/>
  <c r="AE380" i="14"/>
  <c r="AF380" i="14"/>
  <c r="AG380" i="14"/>
  <c r="AH380" i="14"/>
  <c r="F381" i="14"/>
  <c r="G381" i="14"/>
  <c r="F1054" i="8" s="1"/>
  <c r="H381" i="14"/>
  <c r="F1500" i="8" s="1"/>
  <c r="I381" i="14"/>
  <c r="F1946" i="8" s="1"/>
  <c r="J381" i="14"/>
  <c r="F2392" i="8" s="1"/>
  <c r="K381" i="14"/>
  <c r="F2838" i="8" s="1"/>
  <c r="L381" i="14"/>
  <c r="F3284" i="8" s="1"/>
  <c r="M381" i="14"/>
  <c r="F3730" i="8" s="1"/>
  <c r="N381" i="14"/>
  <c r="F4176" i="8" s="1"/>
  <c r="O381" i="14"/>
  <c r="F4622" i="8" s="1"/>
  <c r="P381" i="14"/>
  <c r="F5068" i="8" s="1"/>
  <c r="Q381" i="14"/>
  <c r="F5514" i="8" s="1"/>
  <c r="R381" i="14"/>
  <c r="F5960" i="8" s="1"/>
  <c r="S381" i="14"/>
  <c r="F6406" i="8" s="1"/>
  <c r="T381" i="14"/>
  <c r="F6852" i="8" s="1"/>
  <c r="U381" i="14"/>
  <c r="V381" i="14"/>
  <c r="W381" i="14"/>
  <c r="X381" i="14"/>
  <c r="Y381" i="14"/>
  <c r="Z381" i="14"/>
  <c r="AA381" i="14"/>
  <c r="AB381" i="14"/>
  <c r="AC381" i="14"/>
  <c r="AD381" i="14"/>
  <c r="AE381" i="14"/>
  <c r="AF381" i="14"/>
  <c r="AG381" i="14"/>
  <c r="AH381" i="14"/>
  <c r="F382" i="14"/>
  <c r="G382" i="14"/>
  <c r="F1055" i="8" s="1"/>
  <c r="H382" i="14"/>
  <c r="F1501" i="8" s="1"/>
  <c r="I382" i="14"/>
  <c r="F1947" i="8" s="1"/>
  <c r="J382" i="14"/>
  <c r="F2393" i="8" s="1"/>
  <c r="K382" i="14"/>
  <c r="F2839" i="8" s="1"/>
  <c r="L382" i="14"/>
  <c r="F3285" i="8" s="1"/>
  <c r="M382" i="14"/>
  <c r="F3731" i="8" s="1"/>
  <c r="N382" i="14"/>
  <c r="F4177" i="8" s="1"/>
  <c r="O382" i="14"/>
  <c r="F4623" i="8" s="1"/>
  <c r="P382" i="14"/>
  <c r="F5069" i="8" s="1"/>
  <c r="Q382" i="14"/>
  <c r="F5515" i="8" s="1"/>
  <c r="R382" i="14"/>
  <c r="F5961" i="8" s="1"/>
  <c r="S382" i="14"/>
  <c r="F6407" i="8" s="1"/>
  <c r="T382" i="14"/>
  <c r="F6853" i="8" s="1"/>
  <c r="U382" i="14"/>
  <c r="V382" i="14"/>
  <c r="W382" i="14"/>
  <c r="X382" i="14"/>
  <c r="Y382" i="14"/>
  <c r="Z382" i="14"/>
  <c r="AA382" i="14"/>
  <c r="AB382" i="14"/>
  <c r="AC382" i="14"/>
  <c r="AD382" i="14"/>
  <c r="AE382" i="14"/>
  <c r="AF382" i="14"/>
  <c r="AG382" i="14"/>
  <c r="AH382" i="14"/>
  <c r="F383" i="14"/>
  <c r="G383" i="14"/>
  <c r="F1056" i="8" s="1"/>
  <c r="H383" i="14"/>
  <c r="F1502" i="8" s="1"/>
  <c r="I383" i="14"/>
  <c r="F1948" i="8" s="1"/>
  <c r="J383" i="14"/>
  <c r="F2394" i="8" s="1"/>
  <c r="K383" i="14"/>
  <c r="F2840" i="8" s="1"/>
  <c r="L383" i="14"/>
  <c r="F3286" i="8" s="1"/>
  <c r="M383" i="14"/>
  <c r="F3732" i="8" s="1"/>
  <c r="N383" i="14"/>
  <c r="F4178" i="8" s="1"/>
  <c r="O383" i="14"/>
  <c r="F4624" i="8" s="1"/>
  <c r="P383" i="14"/>
  <c r="F5070" i="8" s="1"/>
  <c r="Q383" i="14"/>
  <c r="F5516" i="8" s="1"/>
  <c r="R383" i="14"/>
  <c r="F5962" i="8" s="1"/>
  <c r="S383" i="14"/>
  <c r="F6408" i="8" s="1"/>
  <c r="T383" i="14"/>
  <c r="F6854" i="8" s="1"/>
  <c r="U383" i="14"/>
  <c r="V383" i="14"/>
  <c r="W383" i="14"/>
  <c r="X383" i="14"/>
  <c r="Y383" i="14"/>
  <c r="Z383" i="14"/>
  <c r="AA383" i="14"/>
  <c r="AB383" i="14"/>
  <c r="AC383" i="14"/>
  <c r="AD383" i="14"/>
  <c r="AE383" i="14"/>
  <c r="AF383" i="14"/>
  <c r="AG383" i="14"/>
  <c r="AH383" i="14"/>
  <c r="F384" i="14"/>
  <c r="G384" i="14"/>
  <c r="F1057" i="8" s="1"/>
  <c r="H384" i="14"/>
  <c r="F1503" i="8" s="1"/>
  <c r="I384" i="14"/>
  <c r="F1949" i="8" s="1"/>
  <c r="J384" i="14"/>
  <c r="F2395" i="8" s="1"/>
  <c r="K384" i="14"/>
  <c r="F2841" i="8" s="1"/>
  <c r="L384" i="14"/>
  <c r="F3287" i="8" s="1"/>
  <c r="M384" i="14"/>
  <c r="F3733" i="8" s="1"/>
  <c r="N384" i="14"/>
  <c r="F4179" i="8" s="1"/>
  <c r="O384" i="14"/>
  <c r="F4625" i="8" s="1"/>
  <c r="P384" i="14"/>
  <c r="F5071" i="8" s="1"/>
  <c r="Q384" i="14"/>
  <c r="F5517" i="8" s="1"/>
  <c r="R384" i="14"/>
  <c r="F5963" i="8" s="1"/>
  <c r="S384" i="14"/>
  <c r="F6409" i="8" s="1"/>
  <c r="T384" i="14"/>
  <c r="F6855" i="8" s="1"/>
  <c r="U384" i="14"/>
  <c r="V384" i="14"/>
  <c r="W384" i="14"/>
  <c r="X384" i="14"/>
  <c r="Y384" i="14"/>
  <c r="Z384" i="14"/>
  <c r="AA384" i="14"/>
  <c r="AB384" i="14"/>
  <c r="AC384" i="14"/>
  <c r="AD384" i="14"/>
  <c r="AE384" i="14"/>
  <c r="AF384" i="14"/>
  <c r="AG384" i="14"/>
  <c r="AH384" i="14"/>
  <c r="F385" i="14"/>
  <c r="G385" i="14"/>
  <c r="F1058" i="8" s="1"/>
  <c r="H385" i="14"/>
  <c r="F1504" i="8" s="1"/>
  <c r="I385" i="14"/>
  <c r="F1950" i="8" s="1"/>
  <c r="J385" i="14"/>
  <c r="F2396" i="8" s="1"/>
  <c r="K385" i="14"/>
  <c r="F2842" i="8" s="1"/>
  <c r="L385" i="14"/>
  <c r="F3288" i="8" s="1"/>
  <c r="M385" i="14"/>
  <c r="F3734" i="8" s="1"/>
  <c r="N385" i="14"/>
  <c r="F4180" i="8" s="1"/>
  <c r="O385" i="14"/>
  <c r="F4626" i="8" s="1"/>
  <c r="P385" i="14"/>
  <c r="F5072" i="8" s="1"/>
  <c r="Q385" i="14"/>
  <c r="F5518" i="8" s="1"/>
  <c r="R385" i="14"/>
  <c r="F5964" i="8" s="1"/>
  <c r="S385" i="14"/>
  <c r="F6410" i="8" s="1"/>
  <c r="T385" i="14"/>
  <c r="F6856" i="8" s="1"/>
  <c r="U385" i="14"/>
  <c r="V385" i="14"/>
  <c r="W385" i="14"/>
  <c r="X385" i="14"/>
  <c r="Y385" i="14"/>
  <c r="Z385" i="14"/>
  <c r="AA385" i="14"/>
  <c r="AB385" i="14"/>
  <c r="AC385" i="14"/>
  <c r="AD385" i="14"/>
  <c r="AE385" i="14"/>
  <c r="AF385" i="14"/>
  <c r="AG385" i="14"/>
  <c r="AH385" i="14"/>
  <c r="F386" i="14"/>
  <c r="G386" i="14"/>
  <c r="F1059" i="8" s="1"/>
  <c r="H386" i="14"/>
  <c r="F1505" i="8" s="1"/>
  <c r="I386" i="14"/>
  <c r="F1951" i="8" s="1"/>
  <c r="J386" i="14"/>
  <c r="F2397" i="8" s="1"/>
  <c r="K386" i="14"/>
  <c r="F2843" i="8" s="1"/>
  <c r="L386" i="14"/>
  <c r="F3289" i="8" s="1"/>
  <c r="M386" i="14"/>
  <c r="F3735" i="8" s="1"/>
  <c r="N386" i="14"/>
  <c r="F4181" i="8" s="1"/>
  <c r="O386" i="14"/>
  <c r="F4627" i="8" s="1"/>
  <c r="P386" i="14"/>
  <c r="F5073" i="8" s="1"/>
  <c r="Q386" i="14"/>
  <c r="F5519" i="8" s="1"/>
  <c r="R386" i="14"/>
  <c r="F5965" i="8" s="1"/>
  <c r="S386" i="14"/>
  <c r="F6411" i="8" s="1"/>
  <c r="T386" i="14"/>
  <c r="F6857" i="8" s="1"/>
  <c r="U386" i="14"/>
  <c r="V386" i="14"/>
  <c r="W386" i="14"/>
  <c r="X386" i="14"/>
  <c r="Y386" i="14"/>
  <c r="Z386" i="14"/>
  <c r="AA386" i="14"/>
  <c r="AB386" i="14"/>
  <c r="AC386" i="14"/>
  <c r="AD386" i="14"/>
  <c r="AE386" i="14"/>
  <c r="AF386" i="14"/>
  <c r="AG386" i="14"/>
  <c r="AH386" i="14"/>
  <c r="F387" i="14"/>
  <c r="G387" i="14"/>
  <c r="F1093" i="8" s="1"/>
  <c r="H387" i="14"/>
  <c r="F1539" i="8" s="1"/>
  <c r="I387" i="14"/>
  <c r="F1985" i="8" s="1"/>
  <c r="J387" i="14"/>
  <c r="F2431" i="8" s="1"/>
  <c r="K387" i="14"/>
  <c r="F2877" i="8" s="1"/>
  <c r="L387" i="14"/>
  <c r="F3323" i="8" s="1"/>
  <c r="M387" i="14"/>
  <c r="F3769" i="8" s="1"/>
  <c r="N387" i="14"/>
  <c r="F4215" i="8" s="1"/>
  <c r="O387" i="14"/>
  <c r="F4661" i="8" s="1"/>
  <c r="P387" i="14"/>
  <c r="F5107" i="8" s="1"/>
  <c r="Q387" i="14"/>
  <c r="F5553" i="8" s="1"/>
  <c r="R387" i="14"/>
  <c r="F5999" i="8" s="1"/>
  <c r="S387" i="14"/>
  <c r="F6445" i="8" s="1"/>
  <c r="T387" i="14"/>
  <c r="F6891" i="8" s="1"/>
  <c r="U387" i="14"/>
  <c r="V387" i="14"/>
  <c r="W387" i="14"/>
  <c r="X387" i="14"/>
  <c r="Y387" i="14"/>
  <c r="Z387" i="14"/>
  <c r="AA387" i="14"/>
  <c r="AB387" i="14"/>
  <c r="AC387" i="14"/>
  <c r="AD387" i="14"/>
  <c r="AE387" i="14"/>
  <c r="AF387" i="14"/>
  <c r="AG387" i="14"/>
  <c r="AH387" i="14"/>
  <c r="F17" i="14"/>
  <c r="G17" i="14"/>
  <c r="F1060" i="8" s="1"/>
  <c r="H17" i="14"/>
  <c r="F1506" i="8" s="1"/>
  <c r="I17" i="14"/>
  <c r="F1952" i="8" s="1"/>
  <c r="J17" i="14"/>
  <c r="F2398" i="8" s="1"/>
  <c r="K17" i="14"/>
  <c r="F2844" i="8" s="1"/>
  <c r="L17" i="14"/>
  <c r="F3290" i="8" s="1"/>
  <c r="M17" i="14"/>
  <c r="F3736" i="8" s="1"/>
  <c r="N17" i="14"/>
  <c r="F4182" i="8" s="1"/>
  <c r="O17" i="14"/>
  <c r="F4628" i="8" s="1"/>
  <c r="P17" i="14"/>
  <c r="F5074" i="8" s="1"/>
  <c r="Q17" i="14"/>
  <c r="F5520" i="8" s="1"/>
  <c r="R17" i="14"/>
  <c r="F5966" i="8" s="1"/>
  <c r="S17" i="14"/>
  <c r="F6412" i="8" s="1"/>
  <c r="T17" i="14"/>
  <c r="F6858" i="8" s="1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F388" i="14"/>
  <c r="G388" i="14"/>
  <c r="F1061" i="8" s="1"/>
  <c r="H388" i="14"/>
  <c r="F1507" i="8" s="1"/>
  <c r="I388" i="14"/>
  <c r="F1953" i="8" s="1"/>
  <c r="J388" i="14"/>
  <c r="F2399" i="8" s="1"/>
  <c r="K388" i="14"/>
  <c r="F2845" i="8" s="1"/>
  <c r="L388" i="14"/>
  <c r="F3291" i="8" s="1"/>
  <c r="M388" i="14"/>
  <c r="F3737" i="8" s="1"/>
  <c r="N388" i="14"/>
  <c r="F4183" i="8" s="1"/>
  <c r="O388" i="14"/>
  <c r="F4629" i="8" s="1"/>
  <c r="P388" i="14"/>
  <c r="F5075" i="8" s="1"/>
  <c r="Q388" i="14"/>
  <c r="F5521" i="8" s="1"/>
  <c r="R388" i="14"/>
  <c r="F5967" i="8" s="1"/>
  <c r="S388" i="14"/>
  <c r="F6413" i="8" s="1"/>
  <c r="T388" i="14"/>
  <c r="F6859" i="8" s="1"/>
  <c r="U388" i="14"/>
  <c r="V388" i="14"/>
  <c r="W388" i="14"/>
  <c r="X388" i="14"/>
  <c r="Y388" i="14"/>
  <c r="Z388" i="14"/>
  <c r="AA388" i="14"/>
  <c r="AB388" i="14"/>
  <c r="AC388" i="14"/>
  <c r="AD388" i="14"/>
  <c r="AE388" i="14"/>
  <c r="AF388" i="14"/>
  <c r="AG388" i="14"/>
  <c r="AH388" i="14"/>
  <c r="F389" i="14"/>
  <c r="G389" i="14"/>
  <c r="F1062" i="8" s="1"/>
  <c r="H389" i="14"/>
  <c r="F1508" i="8" s="1"/>
  <c r="I389" i="14"/>
  <c r="F1954" i="8" s="1"/>
  <c r="J389" i="14"/>
  <c r="F2400" i="8" s="1"/>
  <c r="K389" i="14"/>
  <c r="F2846" i="8" s="1"/>
  <c r="L389" i="14"/>
  <c r="F3292" i="8" s="1"/>
  <c r="M389" i="14"/>
  <c r="F3738" i="8" s="1"/>
  <c r="N389" i="14"/>
  <c r="F4184" i="8" s="1"/>
  <c r="O389" i="14"/>
  <c r="F4630" i="8" s="1"/>
  <c r="P389" i="14"/>
  <c r="F5076" i="8" s="1"/>
  <c r="Q389" i="14"/>
  <c r="F5522" i="8" s="1"/>
  <c r="R389" i="14"/>
  <c r="F5968" i="8" s="1"/>
  <c r="S389" i="14"/>
  <c r="F6414" i="8" s="1"/>
  <c r="T389" i="14"/>
  <c r="F6860" i="8" s="1"/>
  <c r="U389" i="14"/>
  <c r="V389" i="14"/>
  <c r="W389" i="14"/>
  <c r="X389" i="14"/>
  <c r="Y389" i="14"/>
  <c r="Z389" i="14"/>
  <c r="AA389" i="14"/>
  <c r="AB389" i="14"/>
  <c r="AC389" i="14"/>
  <c r="AD389" i="14"/>
  <c r="AE389" i="14"/>
  <c r="AF389" i="14"/>
  <c r="AG389" i="14"/>
  <c r="AH389" i="14"/>
  <c r="F390" i="14"/>
  <c r="G390" i="14"/>
  <c r="F1063" i="8" s="1"/>
  <c r="H390" i="14"/>
  <c r="F1509" i="8" s="1"/>
  <c r="I390" i="14"/>
  <c r="F1955" i="8" s="1"/>
  <c r="J390" i="14"/>
  <c r="F2401" i="8" s="1"/>
  <c r="K390" i="14"/>
  <c r="F2847" i="8" s="1"/>
  <c r="L390" i="14"/>
  <c r="F3293" i="8" s="1"/>
  <c r="M390" i="14"/>
  <c r="F3739" i="8" s="1"/>
  <c r="N390" i="14"/>
  <c r="F4185" i="8" s="1"/>
  <c r="O390" i="14"/>
  <c r="F4631" i="8" s="1"/>
  <c r="P390" i="14"/>
  <c r="F5077" i="8" s="1"/>
  <c r="Q390" i="14"/>
  <c r="F5523" i="8" s="1"/>
  <c r="R390" i="14"/>
  <c r="F5969" i="8" s="1"/>
  <c r="S390" i="14"/>
  <c r="F6415" i="8" s="1"/>
  <c r="T390" i="14"/>
  <c r="F6861" i="8" s="1"/>
  <c r="U390" i="14"/>
  <c r="V390" i="14"/>
  <c r="W390" i="14"/>
  <c r="X390" i="14"/>
  <c r="Y390" i="14"/>
  <c r="Z390" i="14"/>
  <c r="AA390" i="14"/>
  <c r="AB390" i="14"/>
  <c r="AC390" i="14"/>
  <c r="AD390" i="14"/>
  <c r="AE390" i="14"/>
  <c r="AF390" i="14"/>
  <c r="AG390" i="14"/>
  <c r="AH390" i="14"/>
  <c r="F391" i="14"/>
  <c r="G391" i="14"/>
  <c r="F1064" i="8" s="1"/>
  <c r="H391" i="14"/>
  <c r="F1510" i="8" s="1"/>
  <c r="I391" i="14"/>
  <c r="F1956" i="8" s="1"/>
  <c r="J391" i="14"/>
  <c r="F2402" i="8" s="1"/>
  <c r="K391" i="14"/>
  <c r="F2848" i="8" s="1"/>
  <c r="L391" i="14"/>
  <c r="F3294" i="8" s="1"/>
  <c r="M391" i="14"/>
  <c r="F3740" i="8" s="1"/>
  <c r="N391" i="14"/>
  <c r="F4186" i="8" s="1"/>
  <c r="O391" i="14"/>
  <c r="F4632" i="8" s="1"/>
  <c r="P391" i="14"/>
  <c r="F5078" i="8" s="1"/>
  <c r="Q391" i="14"/>
  <c r="F5524" i="8" s="1"/>
  <c r="R391" i="14"/>
  <c r="F5970" i="8" s="1"/>
  <c r="S391" i="14"/>
  <c r="F6416" i="8" s="1"/>
  <c r="T391" i="14"/>
  <c r="F6862" i="8" s="1"/>
  <c r="U391" i="14"/>
  <c r="V391" i="14"/>
  <c r="W391" i="14"/>
  <c r="X391" i="14"/>
  <c r="Y391" i="14"/>
  <c r="Z391" i="14"/>
  <c r="AA391" i="14"/>
  <c r="AB391" i="14"/>
  <c r="AC391" i="14"/>
  <c r="AD391" i="14"/>
  <c r="AE391" i="14"/>
  <c r="AF391" i="14"/>
  <c r="AG391" i="14"/>
  <c r="AH391" i="14"/>
  <c r="F12" i="14"/>
  <c r="G12" i="14"/>
  <c r="F1065" i="8" s="1"/>
  <c r="H12" i="14"/>
  <c r="F1511" i="8" s="1"/>
  <c r="I12" i="14"/>
  <c r="F1957" i="8" s="1"/>
  <c r="J12" i="14"/>
  <c r="F2403" i="8" s="1"/>
  <c r="K12" i="14"/>
  <c r="F2849" i="8" s="1"/>
  <c r="L12" i="14"/>
  <c r="F3295" i="8" s="1"/>
  <c r="M12" i="14"/>
  <c r="F3741" i="8" s="1"/>
  <c r="N12" i="14"/>
  <c r="F4187" i="8" s="1"/>
  <c r="O12" i="14"/>
  <c r="F4633" i="8" s="1"/>
  <c r="P12" i="14"/>
  <c r="F5079" i="8" s="1"/>
  <c r="Q12" i="14"/>
  <c r="F5525" i="8" s="1"/>
  <c r="R12" i="14"/>
  <c r="F5971" i="8" s="1"/>
  <c r="S12" i="14"/>
  <c r="F6417" i="8" s="1"/>
  <c r="T12" i="14"/>
  <c r="F6863" i="8" s="1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F392" i="14"/>
  <c r="G392" i="14"/>
  <c r="F1066" i="8" s="1"/>
  <c r="H392" i="14"/>
  <c r="F1512" i="8" s="1"/>
  <c r="I392" i="14"/>
  <c r="F1958" i="8" s="1"/>
  <c r="J392" i="14"/>
  <c r="F2404" i="8" s="1"/>
  <c r="K392" i="14"/>
  <c r="F2850" i="8" s="1"/>
  <c r="L392" i="14"/>
  <c r="F3296" i="8" s="1"/>
  <c r="M392" i="14"/>
  <c r="F3742" i="8" s="1"/>
  <c r="N392" i="14"/>
  <c r="F4188" i="8" s="1"/>
  <c r="O392" i="14"/>
  <c r="F4634" i="8" s="1"/>
  <c r="P392" i="14"/>
  <c r="F5080" i="8" s="1"/>
  <c r="Q392" i="14"/>
  <c r="F5526" i="8" s="1"/>
  <c r="R392" i="14"/>
  <c r="F5972" i="8" s="1"/>
  <c r="S392" i="14"/>
  <c r="F6418" i="8" s="1"/>
  <c r="T392" i="14"/>
  <c r="F6864" i="8" s="1"/>
  <c r="U392" i="14"/>
  <c r="V392" i="14"/>
  <c r="W392" i="14"/>
  <c r="X392" i="14"/>
  <c r="Y392" i="14"/>
  <c r="Z392" i="14"/>
  <c r="AA392" i="14"/>
  <c r="AB392" i="14"/>
  <c r="AC392" i="14"/>
  <c r="AD392" i="14"/>
  <c r="AE392" i="14"/>
  <c r="AF392" i="14"/>
  <c r="AG392" i="14"/>
  <c r="AH392" i="14"/>
  <c r="F393" i="14"/>
  <c r="G393" i="14"/>
  <c r="F1067" i="8" s="1"/>
  <c r="H393" i="14"/>
  <c r="F1513" i="8" s="1"/>
  <c r="I393" i="14"/>
  <c r="F1959" i="8" s="1"/>
  <c r="J393" i="14"/>
  <c r="F2405" i="8" s="1"/>
  <c r="K393" i="14"/>
  <c r="F2851" i="8" s="1"/>
  <c r="L393" i="14"/>
  <c r="F3297" i="8" s="1"/>
  <c r="M393" i="14"/>
  <c r="F3743" i="8" s="1"/>
  <c r="N393" i="14"/>
  <c r="F4189" i="8" s="1"/>
  <c r="O393" i="14"/>
  <c r="F4635" i="8" s="1"/>
  <c r="P393" i="14"/>
  <c r="F5081" i="8" s="1"/>
  <c r="Q393" i="14"/>
  <c r="F5527" i="8" s="1"/>
  <c r="R393" i="14"/>
  <c r="F5973" i="8" s="1"/>
  <c r="S393" i="14"/>
  <c r="F6419" i="8" s="1"/>
  <c r="T393" i="14"/>
  <c r="F6865" i="8" s="1"/>
  <c r="U393" i="14"/>
  <c r="V393" i="14"/>
  <c r="W393" i="14"/>
  <c r="X393" i="14"/>
  <c r="Y393" i="14"/>
  <c r="Z393" i="14"/>
  <c r="AA393" i="14"/>
  <c r="AB393" i="14"/>
  <c r="AC393" i="14"/>
  <c r="AD393" i="14"/>
  <c r="AE393" i="14"/>
  <c r="AF393" i="14"/>
  <c r="AG393" i="14"/>
  <c r="AH393" i="14"/>
  <c r="F394" i="14"/>
  <c r="G394" i="14"/>
  <c r="F1068" i="8" s="1"/>
  <c r="H394" i="14"/>
  <c r="F1514" i="8" s="1"/>
  <c r="I394" i="14"/>
  <c r="F1960" i="8" s="1"/>
  <c r="J394" i="14"/>
  <c r="F2406" i="8" s="1"/>
  <c r="K394" i="14"/>
  <c r="F2852" i="8" s="1"/>
  <c r="L394" i="14"/>
  <c r="F3298" i="8" s="1"/>
  <c r="M394" i="14"/>
  <c r="F3744" i="8" s="1"/>
  <c r="N394" i="14"/>
  <c r="F4190" i="8" s="1"/>
  <c r="O394" i="14"/>
  <c r="F4636" i="8" s="1"/>
  <c r="P394" i="14"/>
  <c r="F5082" i="8" s="1"/>
  <c r="Q394" i="14"/>
  <c r="F5528" i="8" s="1"/>
  <c r="R394" i="14"/>
  <c r="F5974" i="8" s="1"/>
  <c r="S394" i="14"/>
  <c r="F6420" i="8" s="1"/>
  <c r="T394" i="14"/>
  <c r="F6866" i="8" s="1"/>
  <c r="U394" i="14"/>
  <c r="V394" i="14"/>
  <c r="W394" i="14"/>
  <c r="X394" i="14"/>
  <c r="Y394" i="14"/>
  <c r="Z394" i="14"/>
  <c r="AA394" i="14"/>
  <c r="AB394" i="14"/>
  <c r="AC394" i="14"/>
  <c r="AD394" i="14"/>
  <c r="AE394" i="14"/>
  <c r="AF394" i="14"/>
  <c r="AG394" i="14"/>
  <c r="AH394" i="14"/>
  <c r="F395" i="14"/>
  <c r="G395" i="14"/>
  <c r="F1069" i="8" s="1"/>
  <c r="H395" i="14"/>
  <c r="F1515" i="8" s="1"/>
  <c r="I395" i="14"/>
  <c r="F1961" i="8" s="1"/>
  <c r="J395" i="14"/>
  <c r="F2407" i="8" s="1"/>
  <c r="K395" i="14"/>
  <c r="F2853" i="8" s="1"/>
  <c r="L395" i="14"/>
  <c r="F3299" i="8" s="1"/>
  <c r="M395" i="14"/>
  <c r="F3745" i="8" s="1"/>
  <c r="N395" i="14"/>
  <c r="F4191" i="8" s="1"/>
  <c r="O395" i="14"/>
  <c r="F4637" i="8" s="1"/>
  <c r="P395" i="14"/>
  <c r="F5083" i="8" s="1"/>
  <c r="Q395" i="14"/>
  <c r="F5529" i="8" s="1"/>
  <c r="R395" i="14"/>
  <c r="F5975" i="8" s="1"/>
  <c r="S395" i="14"/>
  <c r="F6421" i="8" s="1"/>
  <c r="T395" i="14"/>
  <c r="F6867" i="8" s="1"/>
  <c r="U395" i="14"/>
  <c r="V395" i="14"/>
  <c r="W395" i="14"/>
  <c r="X395" i="14"/>
  <c r="Y395" i="14"/>
  <c r="Z395" i="14"/>
  <c r="AA395" i="14"/>
  <c r="AB395" i="14"/>
  <c r="AC395" i="14"/>
  <c r="AD395" i="14"/>
  <c r="AE395" i="14"/>
  <c r="AF395" i="14"/>
  <c r="AG395" i="14"/>
  <c r="AH395" i="14"/>
  <c r="F5" i="14"/>
  <c r="G5" i="14"/>
  <c r="F1070" i="8" s="1"/>
  <c r="H5" i="14"/>
  <c r="F1516" i="8" s="1"/>
  <c r="I5" i="14"/>
  <c r="F1962" i="8" s="1"/>
  <c r="J5" i="14"/>
  <c r="F2408" i="8" s="1"/>
  <c r="K5" i="14"/>
  <c r="F2854" i="8" s="1"/>
  <c r="L5" i="14"/>
  <c r="F3300" i="8" s="1"/>
  <c r="M5" i="14"/>
  <c r="F3746" i="8" s="1"/>
  <c r="N5" i="14"/>
  <c r="F4192" i="8" s="1"/>
  <c r="O5" i="14"/>
  <c r="F4638" i="8" s="1"/>
  <c r="P5" i="14"/>
  <c r="F5084" i="8" s="1"/>
  <c r="Q5" i="14"/>
  <c r="F5530" i="8" s="1"/>
  <c r="R5" i="14"/>
  <c r="F5976" i="8" s="1"/>
  <c r="S5" i="14"/>
  <c r="F6422" i="8" s="1"/>
  <c r="T5" i="14"/>
  <c r="F6868" i="8" s="1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F396" i="14"/>
  <c r="G396" i="14"/>
  <c r="F1071" i="8" s="1"/>
  <c r="H396" i="14"/>
  <c r="F1517" i="8" s="1"/>
  <c r="I396" i="14"/>
  <c r="F1963" i="8" s="1"/>
  <c r="J396" i="14"/>
  <c r="F2409" i="8" s="1"/>
  <c r="K396" i="14"/>
  <c r="F2855" i="8" s="1"/>
  <c r="L396" i="14"/>
  <c r="F3301" i="8" s="1"/>
  <c r="M396" i="14"/>
  <c r="F3747" i="8" s="1"/>
  <c r="N396" i="14"/>
  <c r="F4193" i="8" s="1"/>
  <c r="O396" i="14"/>
  <c r="F4639" i="8" s="1"/>
  <c r="P396" i="14"/>
  <c r="F5085" i="8" s="1"/>
  <c r="Q396" i="14"/>
  <c r="F5531" i="8" s="1"/>
  <c r="R396" i="14"/>
  <c r="F5977" i="8" s="1"/>
  <c r="S396" i="14"/>
  <c r="F6423" i="8" s="1"/>
  <c r="T396" i="14"/>
  <c r="F6869" i="8" s="1"/>
  <c r="U396" i="14"/>
  <c r="V396" i="14"/>
  <c r="W396" i="14"/>
  <c r="X396" i="14"/>
  <c r="Y396" i="14"/>
  <c r="Z396" i="14"/>
  <c r="AA396" i="14"/>
  <c r="AB396" i="14"/>
  <c r="AC396" i="14"/>
  <c r="AD396" i="14"/>
  <c r="AE396" i="14"/>
  <c r="AF396" i="14"/>
  <c r="AG396" i="14"/>
  <c r="AH396" i="14"/>
  <c r="F397" i="14"/>
  <c r="G397" i="14"/>
  <c r="F1072" i="8" s="1"/>
  <c r="H397" i="14"/>
  <c r="F1518" i="8" s="1"/>
  <c r="I397" i="14"/>
  <c r="F1964" i="8" s="1"/>
  <c r="J397" i="14"/>
  <c r="F2410" i="8" s="1"/>
  <c r="K397" i="14"/>
  <c r="F2856" i="8" s="1"/>
  <c r="L397" i="14"/>
  <c r="F3302" i="8" s="1"/>
  <c r="M397" i="14"/>
  <c r="F3748" i="8" s="1"/>
  <c r="N397" i="14"/>
  <c r="F4194" i="8" s="1"/>
  <c r="O397" i="14"/>
  <c r="F4640" i="8" s="1"/>
  <c r="P397" i="14"/>
  <c r="F5086" i="8" s="1"/>
  <c r="Q397" i="14"/>
  <c r="F5532" i="8" s="1"/>
  <c r="R397" i="14"/>
  <c r="F5978" i="8" s="1"/>
  <c r="S397" i="14"/>
  <c r="F6424" i="8" s="1"/>
  <c r="T397" i="14"/>
  <c r="F6870" i="8" s="1"/>
  <c r="U397" i="14"/>
  <c r="V397" i="14"/>
  <c r="W397" i="14"/>
  <c r="X397" i="14"/>
  <c r="Y397" i="14"/>
  <c r="Z397" i="14"/>
  <c r="AA397" i="14"/>
  <c r="AB397" i="14"/>
  <c r="AC397" i="14"/>
  <c r="AD397" i="14"/>
  <c r="AE397" i="14"/>
  <c r="AF397" i="14"/>
  <c r="AG397" i="14"/>
  <c r="AH397" i="14"/>
  <c r="F398" i="14"/>
  <c r="G398" i="14"/>
  <c r="F1073" i="8" s="1"/>
  <c r="H398" i="14"/>
  <c r="F1519" i="8" s="1"/>
  <c r="I398" i="14"/>
  <c r="F1965" i="8" s="1"/>
  <c r="J398" i="14"/>
  <c r="F2411" i="8" s="1"/>
  <c r="K398" i="14"/>
  <c r="F2857" i="8" s="1"/>
  <c r="L398" i="14"/>
  <c r="F3303" i="8" s="1"/>
  <c r="M398" i="14"/>
  <c r="F3749" i="8" s="1"/>
  <c r="N398" i="14"/>
  <c r="F4195" i="8" s="1"/>
  <c r="O398" i="14"/>
  <c r="F4641" i="8" s="1"/>
  <c r="P398" i="14"/>
  <c r="F5087" i="8" s="1"/>
  <c r="Q398" i="14"/>
  <c r="F5533" i="8" s="1"/>
  <c r="R398" i="14"/>
  <c r="F5979" i="8" s="1"/>
  <c r="S398" i="14"/>
  <c r="F6425" i="8" s="1"/>
  <c r="T398" i="14"/>
  <c r="F6871" i="8" s="1"/>
  <c r="U398" i="14"/>
  <c r="V398" i="14"/>
  <c r="W398" i="14"/>
  <c r="X398" i="14"/>
  <c r="Y398" i="14"/>
  <c r="Z398" i="14"/>
  <c r="AA398" i="14"/>
  <c r="AB398" i="14"/>
  <c r="AC398" i="14"/>
  <c r="AD398" i="14"/>
  <c r="AE398" i="14"/>
  <c r="AF398" i="14"/>
  <c r="AG398" i="14"/>
  <c r="AH398" i="14"/>
  <c r="F399" i="14"/>
  <c r="G399" i="14"/>
  <c r="F1074" i="8" s="1"/>
  <c r="H399" i="14"/>
  <c r="F1520" i="8" s="1"/>
  <c r="I399" i="14"/>
  <c r="F1966" i="8" s="1"/>
  <c r="J399" i="14"/>
  <c r="F2412" i="8" s="1"/>
  <c r="K399" i="14"/>
  <c r="F2858" i="8" s="1"/>
  <c r="L399" i="14"/>
  <c r="F3304" i="8" s="1"/>
  <c r="M399" i="14"/>
  <c r="F3750" i="8" s="1"/>
  <c r="N399" i="14"/>
  <c r="F4196" i="8" s="1"/>
  <c r="O399" i="14"/>
  <c r="F4642" i="8" s="1"/>
  <c r="P399" i="14"/>
  <c r="F5088" i="8" s="1"/>
  <c r="Q399" i="14"/>
  <c r="F5534" i="8" s="1"/>
  <c r="R399" i="14"/>
  <c r="F5980" i="8" s="1"/>
  <c r="S399" i="14"/>
  <c r="F6426" i="8" s="1"/>
  <c r="T399" i="14"/>
  <c r="F6872" i="8" s="1"/>
  <c r="U399" i="14"/>
  <c r="V399" i="14"/>
  <c r="W399" i="14"/>
  <c r="X399" i="14"/>
  <c r="Y399" i="14"/>
  <c r="Z399" i="14"/>
  <c r="AA399" i="14"/>
  <c r="AB399" i="14"/>
  <c r="AC399" i="14"/>
  <c r="AD399" i="14"/>
  <c r="AE399" i="14"/>
  <c r="AF399" i="14"/>
  <c r="AG399" i="14"/>
  <c r="AH399" i="14"/>
  <c r="F400" i="14"/>
  <c r="G400" i="14"/>
  <c r="F1076" i="8" s="1"/>
  <c r="H400" i="14"/>
  <c r="F1522" i="8" s="1"/>
  <c r="I400" i="14"/>
  <c r="F1968" i="8" s="1"/>
  <c r="J400" i="14"/>
  <c r="F2414" i="8" s="1"/>
  <c r="K400" i="14"/>
  <c r="F2860" i="8" s="1"/>
  <c r="L400" i="14"/>
  <c r="F3306" i="8" s="1"/>
  <c r="M400" i="14"/>
  <c r="F3752" i="8" s="1"/>
  <c r="N400" i="14"/>
  <c r="F4198" i="8" s="1"/>
  <c r="O400" i="14"/>
  <c r="F4644" i="8" s="1"/>
  <c r="P400" i="14"/>
  <c r="F5090" i="8" s="1"/>
  <c r="Q400" i="14"/>
  <c r="F5536" i="8" s="1"/>
  <c r="R400" i="14"/>
  <c r="F5982" i="8" s="1"/>
  <c r="S400" i="14"/>
  <c r="F6428" i="8" s="1"/>
  <c r="T400" i="14"/>
  <c r="F6874" i="8" s="1"/>
  <c r="U400" i="14"/>
  <c r="V400" i="14"/>
  <c r="W400" i="14"/>
  <c r="X400" i="14"/>
  <c r="Y400" i="14"/>
  <c r="Z400" i="14"/>
  <c r="AA400" i="14"/>
  <c r="AB400" i="14"/>
  <c r="AC400" i="14"/>
  <c r="AD400" i="14"/>
  <c r="AE400" i="14"/>
  <c r="AF400" i="14"/>
  <c r="AG400" i="14"/>
  <c r="AH400" i="14"/>
  <c r="F401" i="14"/>
  <c r="G401" i="14"/>
  <c r="F1077" i="8" s="1"/>
  <c r="H401" i="14"/>
  <c r="F1523" i="8" s="1"/>
  <c r="I401" i="14"/>
  <c r="F1969" i="8" s="1"/>
  <c r="J401" i="14"/>
  <c r="F2415" i="8" s="1"/>
  <c r="K401" i="14"/>
  <c r="F2861" i="8" s="1"/>
  <c r="L401" i="14"/>
  <c r="F3307" i="8" s="1"/>
  <c r="M401" i="14"/>
  <c r="F3753" i="8" s="1"/>
  <c r="N401" i="14"/>
  <c r="F4199" i="8" s="1"/>
  <c r="O401" i="14"/>
  <c r="F4645" i="8" s="1"/>
  <c r="P401" i="14"/>
  <c r="F5091" i="8" s="1"/>
  <c r="Q401" i="14"/>
  <c r="F5537" i="8" s="1"/>
  <c r="R401" i="14"/>
  <c r="F5983" i="8" s="1"/>
  <c r="S401" i="14"/>
  <c r="F6429" i="8" s="1"/>
  <c r="T401" i="14"/>
  <c r="F6875" i="8" s="1"/>
  <c r="U401" i="14"/>
  <c r="V401" i="14"/>
  <c r="W401" i="14"/>
  <c r="X401" i="14"/>
  <c r="Y401" i="14"/>
  <c r="Z401" i="14"/>
  <c r="AA401" i="14"/>
  <c r="AB401" i="14"/>
  <c r="AC401" i="14"/>
  <c r="AD401" i="14"/>
  <c r="AE401" i="14"/>
  <c r="AF401" i="14"/>
  <c r="AG401" i="14"/>
  <c r="AH401" i="14"/>
  <c r="F402" i="14"/>
  <c r="G402" i="14"/>
  <c r="F1075" i="8" s="1"/>
  <c r="H402" i="14"/>
  <c r="F1521" i="8" s="1"/>
  <c r="I402" i="14"/>
  <c r="F1967" i="8" s="1"/>
  <c r="J402" i="14"/>
  <c r="F2413" i="8" s="1"/>
  <c r="K402" i="14"/>
  <c r="F2859" i="8" s="1"/>
  <c r="L402" i="14"/>
  <c r="F3305" i="8" s="1"/>
  <c r="M402" i="14"/>
  <c r="F3751" i="8" s="1"/>
  <c r="N402" i="14"/>
  <c r="F4197" i="8" s="1"/>
  <c r="O402" i="14"/>
  <c r="F4643" i="8" s="1"/>
  <c r="P402" i="14"/>
  <c r="F5089" i="8" s="1"/>
  <c r="Q402" i="14"/>
  <c r="F5535" i="8" s="1"/>
  <c r="R402" i="14"/>
  <c r="F5981" i="8" s="1"/>
  <c r="S402" i="14"/>
  <c r="F6427" i="8" s="1"/>
  <c r="T402" i="14"/>
  <c r="F6873" i="8" s="1"/>
  <c r="U402" i="14"/>
  <c r="V402" i="14"/>
  <c r="W402" i="14"/>
  <c r="X402" i="14"/>
  <c r="Y402" i="14"/>
  <c r="Z402" i="14"/>
  <c r="AA402" i="14"/>
  <c r="AB402" i="14"/>
  <c r="AC402" i="14"/>
  <c r="AD402" i="14"/>
  <c r="AE402" i="14"/>
  <c r="AF402" i="14"/>
  <c r="AG402" i="14"/>
  <c r="AH402" i="14"/>
  <c r="F403" i="14"/>
  <c r="G403" i="14"/>
  <c r="F1078" i="8" s="1"/>
  <c r="H403" i="14"/>
  <c r="F1524" i="8" s="1"/>
  <c r="I403" i="14"/>
  <c r="F1970" i="8" s="1"/>
  <c r="J403" i="14"/>
  <c r="F2416" i="8" s="1"/>
  <c r="K403" i="14"/>
  <c r="F2862" i="8" s="1"/>
  <c r="L403" i="14"/>
  <c r="F3308" i="8" s="1"/>
  <c r="M403" i="14"/>
  <c r="F3754" i="8" s="1"/>
  <c r="N403" i="14"/>
  <c r="F4200" i="8" s="1"/>
  <c r="O403" i="14"/>
  <c r="F4646" i="8" s="1"/>
  <c r="P403" i="14"/>
  <c r="F5092" i="8" s="1"/>
  <c r="Q403" i="14"/>
  <c r="F5538" i="8" s="1"/>
  <c r="R403" i="14"/>
  <c r="F5984" i="8" s="1"/>
  <c r="S403" i="14"/>
  <c r="F6430" i="8" s="1"/>
  <c r="T403" i="14"/>
  <c r="F6876" i="8" s="1"/>
  <c r="U403" i="14"/>
  <c r="V403" i="14"/>
  <c r="W403" i="14"/>
  <c r="X403" i="14"/>
  <c r="Y403" i="14"/>
  <c r="Z403" i="14"/>
  <c r="AA403" i="14"/>
  <c r="AB403" i="14"/>
  <c r="AC403" i="14"/>
  <c r="AD403" i="14"/>
  <c r="AE403" i="14"/>
  <c r="AF403" i="14"/>
  <c r="AG403" i="14"/>
  <c r="AH403" i="14"/>
  <c r="F404" i="14"/>
  <c r="G404" i="14"/>
  <c r="F1079" i="8" s="1"/>
  <c r="H404" i="14"/>
  <c r="F1525" i="8" s="1"/>
  <c r="I404" i="14"/>
  <c r="F1971" i="8" s="1"/>
  <c r="J404" i="14"/>
  <c r="F2417" i="8" s="1"/>
  <c r="K404" i="14"/>
  <c r="F2863" i="8" s="1"/>
  <c r="L404" i="14"/>
  <c r="F3309" i="8" s="1"/>
  <c r="M404" i="14"/>
  <c r="F3755" i="8" s="1"/>
  <c r="N404" i="14"/>
  <c r="F4201" i="8" s="1"/>
  <c r="O404" i="14"/>
  <c r="F4647" i="8" s="1"/>
  <c r="P404" i="14"/>
  <c r="F5093" i="8" s="1"/>
  <c r="Q404" i="14"/>
  <c r="F5539" i="8" s="1"/>
  <c r="R404" i="14"/>
  <c r="F5985" i="8" s="1"/>
  <c r="S404" i="14"/>
  <c r="F6431" i="8" s="1"/>
  <c r="T404" i="14"/>
  <c r="F6877" i="8" s="1"/>
  <c r="U404" i="14"/>
  <c r="V404" i="14"/>
  <c r="W404" i="14"/>
  <c r="X404" i="14"/>
  <c r="Y404" i="14"/>
  <c r="Z404" i="14"/>
  <c r="AA404" i="14"/>
  <c r="AB404" i="14"/>
  <c r="AC404" i="14"/>
  <c r="AD404" i="14"/>
  <c r="AE404" i="14"/>
  <c r="AF404" i="14"/>
  <c r="AG404" i="14"/>
  <c r="AH404" i="14"/>
  <c r="F405" i="14"/>
  <c r="G405" i="14"/>
  <c r="F1080" i="8" s="1"/>
  <c r="H405" i="14"/>
  <c r="F1526" i="8" s="1"/>
  <c r="I405" i="14"/>
  <c r="F1972" i="8" s="1"/>
  <c r="J405" i="14"/>
  <c r="F2418" i="8" s="1"/>
  <c r="K405" i="14"/>
  <c r="F2864" i="8" s="1"/>
  <c r="L405" i="14"/>
  <c r="F3310" i="8" s="1"/>
  <c r="M405" i="14"/>
  <c r="F3756" i="8" s="1"/>
  <c r="N405" i="14"/>
  <c r="F4202" i="8" s="1"/>
  <c r="O405" i="14"/>
  <c r="F4648" i="8" s="1"/>
  <c r="P405" i="14"/>
  <c r="F5094" i="8" s="1"/>
  <c r="Q405" i="14"/>
  <c r="F5540" i="8" s="1"/>
  <c r="R405" i="14"/>
  <c r="F5986" i="8" s="1"/>
  <c r="S405" i="14"/>
  <c r="F6432" i="8" s="1"/>
  <c r="T405" i="14"/>
  <c r="F6878" i="8" s="1"/>
  <c r="U405" i="14"/>
  <c r="V405" i="14"/>
  <c r="W405" i="14"/>
  <c r="X405" i="14"/>
  <c r="Y405" i="14"/>
  <c r="Z405" i="14"/>
  <c r="AA405" i="14"/>
  <c r="AB405" i="14"/>
  <c r="AC405" i="14"/>
  <c r="AD405" i="14"/>
  <c r="AE405" i="14"/>
  <c r="AF405" i="14"/>
  <c r="AG405" i="14"/>
  <c r="AH405" i="14"/>
  <c r="F406" i="14"/>
  <c r="G406" i="14"/>
  <c r="F1081" i="8" s="1"/>
  <c r="H406" i="14"/>
  <c r="F1527" i="8" s="1"/>
  <c r="I406" i="14"/>
  <c r="F1973" i="8" s="1"/>
  <c r="J406" i="14"/>
  <c r="F2419" i="8" s="1"/>
  <c r="K406" i="14"/>
  <c r="F2865" i="8" s="1"/>
  <c r="L406" i="14"/>
  <c r="F3311" i="8" s="1"/>
  <c r="M406" i="14"/>
  <c r="F3757" i="8" s="1"/>
  <c r="N406" i="14"/>
  <c r="F4203" i="8" s="1"/>
  <c r="O406" i="14"/>
  <c r="F4649" i="8" s="1"/>
  <c r="P406" i="14"/>
  <c r="F5095" i="8" s="1"/>
  <c r="Q406" i="14"/>
  <c r="F5541" i="8" s="1"/>
  <c r="R406" i="14"/>
  <c r="F5987" i="8" s="1"/>
  <c r="S406" i="14"/>
  <c r="F6433" i="8" s="1"/>
  <c r="T406" i="14"/>
  <c r="F6879" i="8" s="1"/>
  <c r="U406" i="14"/>
  <c r="V406" i="14"/>
  <c r="W406" i="14"/>
  <c r="X406" i="14"/>
  <c r="Y406" i="14"/>
  <c r="Z406" i="14"/>
  <c r="AA406" i="14"/>
  <c r="AB406" i="14"/>
  <c r="AC406" i="14"/>
  <c r="AD406" i="14"/>
  <c r="AE406" i="14"/>
  <c r="AF406" i="14"/>
  <c r="AG406" i="14"/>
  <c r="AH406" i="14"/>
  <c r="F407" i="14"/>
  <c r="G407" i="14"/>
  <c r="F1082" i="8" s="1"/>
  <c r="H407" i="14"/>
  <c r="F1528" i="8" s="1"/>
  <c r="I407" i="14"/>
  <c r="F1974" i="8" s="1"/>
  <c r="J407" i="14"/>
  <c r="F2420" i="8" s="1"/>
  <c r="K407" i="14"/>
  <c r="F2866" i="8" s="1"/>
  <c r="L407" i="14"/>
  <c r="F3312" i="8" s="1"/>
  <c r="M407" i="14"/>
  <c r="F3758" i="8" s="1"/>
  <c r="N407" i="14"/>
  <c r="F4204" i="8" s="1"/>
  <c r="O407" i="14"/>
  <c r="F4650" i="8" s="1"/>
  <c r="P407" i="14"/>
  <c r="F5096" i="8" s="1"/>
  <c r="Q407" i="14"/>
  <c r="F5542" i="8" s="1"/>
  <c r="R407" i="14"/>
  <c r="F5988" i="8" s="1"/>
  <c r="S407" i="14"/>
  <c r="F6434" i="8" s="1"/>
  <c r="T407" i="14"/>
  <c r="F6880" i="8" s="1"/>
  <c r="U407" i="14"/>
  <c r="V407" i="14"/>
  <c r="W407" i="14"/>
  <c r="X407" i="14"/>
  <c r="Y407" i="14"/>
  <c r="Z407" i="14"/>
  <c r="AA407" i="14"/>
  <c r="AB407" i="14"/>
  <c r="AC407" i="14"/>
  <c r="AD407" i="14"/>
  <c r="AE407" i="14"/>
  <c r="AF407" i="14"/>
  <c r="AG407" i="14"/>
  <c r="AH407" i="14"/>
  <c r="F408" i="14"/>
  <c r="G408" i="14"/>
  <c r="F1083" i="8" s="1"/>
  <c r="H408" i="14"/>
  <c r="F1529" i="8" s="1"/>
  <c r="I408" i="14"/>
  <c r="F1975" i="8" s="1"/>
  <c r="J408" i="14"/>
  <c r="F2421" i="8" s="1"/>
  <c r="K408" i="14"/>
  <c r="F2867" i="8" s="1"/>
  <c r="L408" i="14"/>
  <c r="F3313" i="8" s="1"/>
  <c r="M408" i="14"/>
  <c r="F3759" i="8" s="1"/>
  <c r="N408" i="14"/>
  <c r="F4205" i="8" s="1"/>
  <c r="O408" i="14"/>
  <c r="F4651" i="8" s="1"/>
  <c r="P408" i="14"/>
  <c r="F5097" i="8" s="1"/>
  <c r="Q408" i="14"/>
  <c r="F5543" i="8" s="1"/>
  <c r="R408" i="14"/>
  <c r="F5989" i="8" s="1"/>
  <c r="S408" i="14"/>
  <c r="F6435" i="8" s="1"/>
  <c r="T408" i="14"/>
  <c r="F6881" i="8" s="1"/>
  <c r="U408" i="14"/>
  <c r="V408" i="14"/>
  <c r="W408" i="14"/>
  <c r="X408" i="14"/>
  <c r="Y408" i="14"/>
  <c r="Z408" i="14"/>
  <c r="AA408" i="14"/>
  <c r="AB408" i="14"/>
  <c r="AC408" i="14"/>
  <c r="AD408" i="14"/>
  <c r="AE408" i="14"/>
  <c r="AF408" i="14"/>
  <c r="AG408" i="14"/>
  <c r="AH408" i="14"/>
  <c r="F409" i="14"/>
  <c r="G409" i="14"/>
  <c r="F1084" i="8" s="1"/>
  <c r="H409" i="14"/>
  <c r="F1530" i="8" s="1"/>
  <c r="I409" i="14"/>
  <c r="F1976" i="8" s="1"/>
  <c r="J409" i="14"/>
  <c r="F2422" i="8" s="1"/>
  <c r="K409" i="14"/>
  <c r="F2868" i="8" s="1"/>
  <c r="L409" i="14"/>
  <c r="F3314" i="8" s="1"/>
  <c r="M409" i="14"/>
  <c r="F3760" i="8" s="1"/>
  <c r="N409" i="14"/>
  <c r="F4206" i="8" s="1"/>
  <c r="O409" i="14"/>
  <c r="F4652" i="8" s="1"/>
  <c r="P409" i="14"/>
  <c r="F5098" i="8" s="1"/>
  <c r="Q409" i="14"/>
  <c r="F5544" i="8" s="1"/>
  <c r="R409" i="14"/>
  <c r="F5990" i="8" s="1"/>
  <c r="S409" i="14"/>
  <c r="F6436" i="8" s="1"/>
  <c r="T409" i="14"/>
  <c r="F6882" i="8" s="1"/>
  <c r="U409" i="14"/>
  <c r="V409" i="14"/>
  <c r="W409" i="14"/>
  <c r="X409" i="14"/>
  <c r="Y409" i="14"/>
  <c r="Z409" i="14"/>
  <c r="AA409" i="14"/>
  <c r="AB409" i="14"/>
  <c r="AC409" i="14"/>
  <c r="AD409" i="14"/>
  <c r="AE409" i="14"/>
  <c r="AF409" i="14"/>
  <c r="AG409" i="14"/>
  <c r="AH409" i="14"/>
  <c r="F410" i="14"/>
  <c r="G410" i="14"/>
  <c r="F1085" i="8" s="1"/>
  <c r="H410" i="14"/>
  <c r="F1531" i="8" s="1"/>
  <c r="I410" i="14"/>
  <c r="F1977" i="8" s="1"/>
  <c r="J410" i="14"/>
  <c r="F2423" i="8" s="1"/>
  <c r="K410" i="14"/>
  <c r="F2869" i="8" s="1"/>
  <c r="L410" i="14"/>
  <c r="F3315" i="8" s="1"/>
  <c r="M410" i="14"/>
  <c r="F3761" i="8" s="1"/>
  <c r="N410" i="14"/>
  <c r="F4207" i="8" s="1"/>
  <c r="O410" i="14"/>
  <c r="F4653" i="8" s="1"/>
  <c r="P410" i="14"/>
  <c r="F5099" i="8" s="1"/>
  <c r="Q410" i="14"/>
  <c r="F5545" i="8" s="1"/>
  <c r="R410" i="14"/>
  <c r="F5991" i="8" s="1"/>
  <c r="S410" i="14"/>
  <c r="F6437" i="8" s="1"/>
  <c r="T410" i="14"/>
  <c r="F6883" i="8" s="1"/>
  <c r="U410" i="14"/>
  <c r="V410" i="14"/>
  <c r="W410" i="14"/>
  <c r="X410" i="14"/>
  <c r="Y410" i="14"/>
  <c r="Z410" i="14"/>
  <c r="AA410" i="14"/>
  <c r="AB410" i="14"/>
  <c r="AC410" i="14"/>
  <c r="AD410" i="14"/>
  <c r="AE410" i="14"/>
  <c r="AF410" i="14"/>
  <c r="AG410" i="14"/>
  <c r="AH410" i="14"/>
  <c r="F411" i="14"/>
  <c r="G411" i="14"/>
  <c r="F1086" i="8" s="1"/>
  <c r="H411" i="14"/>
  <c r="F1532" i="8" s="1"/>
  <c r="I411" i="14"/>
  <c r="F1978" i="8" s="1"/>
  <c r="J411" i="14"/>
  <c r="F2424" i="8" s="1"/>
  <c r="K411" i="14"/>
  <c r="F2870" i="8" s="1"/>
  <c r="L411" i="14"/>
  <c r="F3316" i="8" s="1"/>
  <c r="M411" i="14"/>
  <c r="F3762" i="8" s="1"/>
  <c r="N411" i="14"/>
  <c r="F4208" i="8" s="1"/>
  <c r="O411" i="14"/>
  <c r="F4654" i="8" s="1"/>
  <c r="P411" i="14"/>
  <c r="F5100" i="8" s="1"/>
  <c r="Q411" i="14"/>
  <c r="F5546" i="8" s="1"/>
  <c r="R411" i="14"/>
  <c r="F5992" i="8" s="1"/>
  <c r="S411" i="14"/>
  <c r="F6438" i="8" s="1"/>
  <c r="T411" i="14"/>
  <c r="F6884" i="8" s="1"/>
  <c r="U411" i="14"/>
  <c r="V411" i="14"/>
  <c r="W411" i="14"/>
  <c r="X411" i="14"/>
  <c r="Y411" i="14"/>
  <c r="Z411" i="14"/>
  <c r="AA411" i="14"/>
  <c r="AB411" i="14"/>
  <c r="AC411" i="14"/>
  <c r="AD411" i="14"/>
  <c r="AE411" i="14"/>
  <c r="AF411" i="14"/>
  <c r="AG411" i="14"/>
  <c r="AH411" i="14"/>
  <c r="F412" i="14"/>
  <c r="G412" i="14"/>
  <c r="F1087" i="8" s="1"/>
  <c r="H412" i="14"/>
  <c r="F1533" i="8" s="1"/>
  <c r="I412" i="14"/>
  <c r="F1979" i="8" s="1"/>
  <c r="J412" i="14"/>
  <c r="F2425" i="8" s="1"/>
  <c r="K412" i="14"/>
  <c r="F2871" i="8" s="1"/>
  <c r="L412" i="14"/>
  <c r="F3317" i="8" s="1"/>
  <c r="M412" i="14"/>
  <c r="F3763" i="8" s="1"/>
  <c r="N412" i="14"/>
  <c r="F4209" i="8" s="1"/>
  <c r="O412" i="14"/>
  <c r="F4655" i="8" s="1"/>
  <c r="P412" i="14"/>
  <c r="F5101" i="8" s="1"/>
  <c r="Q412" i="14"/>
  <c r="F5547" i="8" s="1"/>
  <c r="R412" i="14"/>
  <c r="F5993" i="8" s="1"/>
  <c r="S412" i="14"/>
  <c r="F6439" i="8" s="1"/>
  <c r="T412" i="14"/>
  <c r="F6885" i="8" s="1"/>
  <c r="U412" i="14"/>
  <c r="V412" i="14"/>
  <c r="W412" i="14"/>
  <c r="X412" i="14"/>
  <c r="Y412" i="14"/>
  <c r="Z412" i="14"/>
  <c r="AA412" i="14"/>
  <c r="AB412" i="14"/>
  <c r="AC412" i="14"/>
  <c r="AD412" i="14"/>
  <c r="AE412" i="14"/>
  <c r="AF412" i="14"/>
  <c r="AG412" i="14"/>
  <c r="AH412" i="14"/>
  <c r="F413" i="14"/>
  <c r="G413" i="14"/>
  <c r="F1088" i="8" s="1"/>
  <c r="H413" i="14"/>
  <c r="F1534" i="8" s="1"/>
  <c r="I413" i="14"/>
  <c r="F1980" i="8" s="1"/>
  <c r="J413" i="14"/>
  <c r="F2426" i="8" s="1"/>
  <c r="K413" i="14"/>
  <c r="F2872" i="8" s="1"/>
  <c r="L413" i="14"/>
  <c r="F3318" i="8" s="1"/>
  <c r="M413" i="14"/>
  <c r="F3764" i="8" s="1"/>
  <c r="N413" i="14"/>
  <c r="F4210" i="8" s="1"/>
  <c r="O413" i="14"/>
  <c r="F4656" i="8" s="1"/>
  <c r="P413" i="14"/>
  <c r="F5102" i="8" s="1"/>
  <c r="Q413" i="14"/>
  <c r="F5548" i="8" s="1"/>
  <c r="R413" i="14"/>
  <c r="F5994" i="8" s="1"/>
  <c r="S413" i="14"/>
  <c r="F6440" i="8" s="1"/>
  <c r="T413" i="14"/>
  <c r="F6886" i="8" s="1"/>
  <c r="U413" i="14"/>
  <c r="V413" i="14"/>
  <c r="W413" i="14"/>
  <c r="X413" i="14"/>
  <c r="Y413" i="14"/>
  <c r="Z413" i="14"/>
  <c r="AA413" i="14"/>
  <c r="AB413" i="14"/>
  <c r="AC413" i="14"/>
  <c r="AD413" i="14"/>
  <c r="AE413" i="14"/>
  <c r="AF413" i="14"/>
  <c r="AG413" i="14"/>
  <c r="AH413" i="14"/>
  <c r="F414" i="14"/>
  <c r="G414" i="14"/>
  <c r="F1089" i="8" s="1"/>
  <c r="H414" i="14"/>
  <c r="F1535" i="8" s="1"/>
  <c r="I414" i="14"/>
  <c r="F1981" i="8" s="1"/>
  <c r="J414" i="14"/>
  <c r="F2427" i="8" s="1"/>
  <c r="K414" i="14"/>
  <c r="F2873" i="8" s="1"/>
  <c r="L414" i="14"/>
  <c r="F3319" i="8" s="1"/>
  <c r="M414" i="14"/>
  <c r="F3765" i="8" s="1"/>
  <c r="N414" i="14"/>
  <c r="F4211" i="8" s="1"/>
  <c r="O414" i="14"/>
  <c r="F4657" i="8" s="1"/>
  <c r="P414" i="14"/>
  <c r="F5103" i="8" s="1"/>
  <c r="Q414" i="14"/>
  <c r="F5549" i="8" s="1"/>
  <c r="R414" i="14"/>
  <c r="F5995" i="8" s="1"/>
  <c r="S414" i="14"/>
  <c r="F6441" i="8" s="1"/>
  <c r="T414" i="14"/>
  <c r="F6887" i="8" s="1"/>
  <c r="U414" i="14"/>
  <c r="V414" i="14"/>
  <c r="W414" i="14"/>
  <c r="X414" i="14"/>
  <c r="Y414" i="14"/>
  <c r="Z414" i="14"/>
  <c r="AA414" i="14"/>
  <c r="AB414" i="14"/>
  <c r="AC414" i="14"/>
  <c r="AD414" i="14"/>
  <c r="AE414" i="14"/>
  <c r="AF414" i="14"/>
  <c r="AG414" i="14"/>
  <c r="AH414" i="14"/>
  <c r="F9" i="14"/>
  <c r="G9" i="14"/>
  <c r="F1090" i="8" s="1"/>
  <c r="H9" i="14"/>
  <c r="F1536" i="8" s="1"/>
  <c r="I9" i="14"/>
  <c r="F1982" i="8" s="1"/>
  <c r="J9" i="14"/>
  <c r="F2428" i="8" s="1"/>
  <c r="K9" i="14"/>
  <c r="F2874" i="8" s="1"/>
  <c r="L9" i="14"/>
  <c r="F3320" i="8" s="1"/>
  <c r="M9" i="14"/>
  <c r="F3766" i="8" s="1"/>
  <c r="N9" i="14"/>
  <c r="F4212" i="8" s="1"/>
  <c r="O9" i="14"/>
  <c r="F4658" i="8" s="1"/>
  <c r="P9" i="14"/>
  <c r="F5104" i="8" s="1"/>
  <c r="Q9" i="14"/>
  <c r="F5550" i="8" s="1"/>
  <c r="R9" i="14"/>
  <c r="F5996" i="8" s="1"/>
  <c r="S9" i="14"/>
  <c r="F6442" i="8" s="1"/>
  <c r="T9" i="14"/>
  <c r="F6888" i="8" s="1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F24" i="14"/>
  <c r="G24" i="14"/>
  <c r="F1091" i="8" s="1"/>
  <c r="H24" i="14"/>
  <c r="F1537" i="8" s="1"/>
  <c r="I24" i="14"/>
  <c r="F1983" i="8" s="1"/>
  <c r="J24" i="14"/>
  <c r="F2429" i="8" s="1"/>
  <c r="K24" i="14"/>
  <c r="F2875" i="8" s="1"/>
  <c r="L24" i="14"/>
  <c r="F3321" i="8" s="1"/>
  <c r="M24" i="14"/>
  <c r="F3767" i="8" s="1"/>
  <c r="N24" i="14"/>
  <c r="F4213" i="8" s="1"/>
  <c r="O24" i="14"/>
  <c r="F4659" i="8" s="1"/>
  <c r="P24" i="14"/>
  <c r="F5105" i="8" s="1"/>
  <c r="Q24" i="14"/>
  <c r="F5551" i="8" s="1"/>
  <c r="R24" i="14"/>
  <c r="F5997" i="8" s="1"/>
  <c r="S24" i="14"/>
  <c r="F6443" i="8" s="1"/>
  <c r="T24" i="14"/>
  <c r="F6889" i="8" s="1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F415" i="14"/>
  <c r="G415" i="14"/>
  <c r="F1092" i="8" s="1"/>
  <c r="H415" i="14"/>
  <c r="F1538" i="8" s="1"/>
  <c r="I415" i="14"/>
  <c r="F1984" i="8" s="1"/>
  <c r="J415" i="14"/>
  <c r="F2430" i="8" s="1"/>
  <c r="K415" i="14"/>
  <c r="F2876" i="8" s="1"/>
  <c r="L415" i="14"/>
  <c r="F3322" i="8" s="1"/>
  <c r="M415" i="14"/>
  <c r="F3768" i="8" s="1"/>
  <c r="N415" i="14"/>
  <c r="F4214" i="8" s="1"/>
  <c r="O415" i="14"/>
  <c r="F4660" i="8" s="1"/>
  <c r="P415" i="14"/>
  <c r="F5106" i="8" s="1"/>
  <c r="Q415" i="14"/>
  <c r="F5552" i="8" s="1"/>
  <c r="R415" i="14"/>
  <c r="F5998" i="8" s="1"/>
  <c r="S415" i="14"/>
  <c r="F6444" i="8" s="1"/>
  <c r="T415" i="14"/>
  <c r="F6890" i="8" s="1"/>
  <c r="U415" i="14"/>
  <c r="V415" i="14"/>
  <c r="W415" i="14"/>
  <c r="X415" i="14"/>
  <c r="Y415" i="14"/>
  <c r="Z415" i="14"/>
  <c r="AA415" i="14"/>
  <c r="AB415" i="14"/>
  <c r="AC415" i="14"/>
  <c r="AD415" i="14"/>
  <c r="AE415" i="14"/>
  <c r="AF415" i="14"/>
  <c r="AG415" i="14"/>
  <c r="AH415" i="14"/>
  <c r="F416" i="14"/>
  <c r="G416" i="14"/>
  <c r="F1094" i="8" s="1"/>
  <c r="H416" i="14"/>
  <c r="F1540" i="8" s="1"/>
  <c r="I416" i="14"/>
  <c r="F1986" i="8" s="1"/>
  <c r="J416" i="14"/>
  <c r="F2432" i="8" s="1"/>
  <c r="K416" i="14"/>
  <c r="F2878" i="8" s="1"/>
  <c r="L416" i="14"/>
  <c r="F3324" i="8" s="1"/>
  <c r="M416" i="14"/>
  <c r="F3770" i="8" s="1"/>
  <c r="N416" i="14"/>
  <c r="F4216" i="8" s="1"/>
  <c r="O416" i="14"/>
  <c r="F4662" i="8" s="1"/>
  <c r="P416" i="14"/>
  <c r="F5108" i="8" s="1"/>
  <c r="Q416" i="14"/>
  <c r="F5554" i="8" s="1"/>
  <c r="R416" i="14"/>
  <c r="F6000" i="8" s="1"/>
  <c r="S416" i="14"/>
  <c r="F6446" i="8" s="1"/>
  <c r="T416" i="14"/>
  <c r="F6892" i="8" s="1"/>
  <c r="U416" i="14"/>
  <c r="V416" i="14"/>
  <c r="W416" i="14"/>
  <c r="X416" i="14"/>
  <c r="Y416" i="14"/>
  <c r="Z416" i="14"/>
  <c r="AA416" i="14"/>
  <c r="AB416" i="14"/>
  <c r="AC416" i="14"/>
  <c r="AD416" i="14"/>
  <c r="AE416" i="14"/>
  <c r="AF416" i="14"/>
  <c r="AG416" i="14"/>
  <c r="AH416" i="14"/>
  <c r="F417" i="14"/>
  <c r="G417" i="14"/>
  <c r="F1095" i="8" s="1"/>
  <c r="H417" i="14"/>
  <c r="F1541" i="8" s="1"/>
  <c r="I417" i="14"/>
  <c r="F1987" i="8" s="1"/>
  <c r="J417" i="14"/>
  <c r="F2433" i="8" s="1"/>
  <c r="K417" i="14"/>
  <c r="F2879" i="8" s="1"/>
  <c r="L417" i="14"/>
  <c r="F3325" i="8" s="1"/>
  <c r="M417" i="14"/>
  <c r="F3771" i="8" s="1"/>
  <c r="N417" i="14"/>
  <c r="F4217" i="8" s="1"/>
  <c r="O417" i="14"/>
  <c r="F4663" i="8" s="1"/>
  <c r="P417" i="14"/>
  <c r="F5109" i="8" s="1"/>
  <c r="Q417" i="14"/>
  <c r="F5555" i="8" s="1"/>
  <c r="R417" i="14"/>
  <c r="F6001" i="8" s="1"/>
  <c r="S417" i="14"/>
  <c r="F6447" i="8" s="1"/>
  <c r="T417" i="14"/>
  <c r="F6893" i="8" s="1"/>
  <c r="U417" i="14"/>
  <c r="V417" i="14"/>
  <c r="W417" i="14"/>
  <c r="X417" i="14"/>
  <c r="Y417" i="14"/>
  <c r="Z417" i="14"/>
  <c r="AA417" i="14"/>
  <c r="AB417" i="14"/>
  <c r="AC417" i="14"/>
  <c r="AD417" i="14"/>
  <c r="AE417" i="14"/>
  <c r="AF417" i="14"/>
  <c r="AG417" i="14"/>
  <c r="AH417" i="14"/>
  <c r="F418" i="14"/>
  <c r="G418" i="14"/>
  <c r="F1096" i="8" s="1"/>
  <c r="H418" i="14"/>
  <c r="F1542" i="8" s="1"/>
  <c r="I418" i="14"/>
  <c r="F1988" i="8" s="1"/>
  <c r="J418" i="14"/>
  <c r="F2434" i="8" s="1"/>
  <c r="K418" i="14"/>
  <c r="F2880" i="8" s="1"/>
  <c r="L418" i="14"/>
  <c r="F3326" i="8" s="1"/>
  <c r="M418" i="14"/>
  <c r="F3772" i="8" s="1"/>
  <c r="N418" i="14"/>
  <c r="F4218" i="8" s="1"/>
  <c r="O418" i="14"/>
  <c r="F4664" i="8" s="1"/>
  <c r="P418" i="14"/>
  <c r="F5110" i="8" s="1"/>
  <c r="Q418" i="14"/>
  <c r="F5556" i="8" s="1"/>
  <c r="R418" i="14"/>
  <c r="F6002" i="8" s="1"/>
  <c r="S418" i="14"/>
  <c r="F6448" i="8" s="1"/>
  <c r="T418" i="14"/>
  <c r="F6894" i="8" s="1"/>
  <c r="U418" i="14"/>
  <c r="V418" i="14"/>
  <c r="W418" i="14"/>
  <c r="X418" i="14"/>
  <c r="Y418" i="14"/>
  <c r="Z418" i="14"/>
  <c r="AA418" i="14"/>
  <c r="AB418" i="14"/>
  <c r="AC418" i="14"/>
  <c r="AD418" i="14"/>
  <c r="AE418" i="14"/>
  <c r="AF418" i="14"/>
  <c r="AG418" i="14"/>
  <c r="AH418" i="14"/>
  <c r="F419" i="14"/>
  <c r="G419" i="14"/>
  <c r="F1097" i="8" s="1"/>
  <c r="H419" i="14"/>
  <c r="F1543" i="8" s="1"/>
  <c r="I419" i="14"/>
  <c r="F1989" i="8" s="1"/>
  <c r="J419" i="14"/>
  <c r="F2435" i="8" s="1"/>
  <c r="K419" i="14"/>
  <c r="F2881" i="8" s="1"/>
  <c r="L419" i="14"/>
  <c r="F3327" i="8" s="1"/>
  <c r="M419" i="14"/>
  <c r="F3773" i="8" s="1"/>
  <c r="N419" i="14"/>
  <c r="F4219" i="8" s="1"/>
  <c r="O419" i="14"/>
  <c r="F4665" i="8" s="1"/>
  <c r="P419" i="14"/>
  <c r="F5111" i="8" s="1"/>
  <c r="Q419" i="14"/>
  <c r="F5557" i="8" s="1"/>
  <c r="R419" i="14"/>
  <c r="F6003" i="8" s="1"/>
  <c r="S419" i="14"/>
  <c r="F6449" i="8" s="1"/>
  <c r="T419" i="14"/>
  <c r="F6895" i="8" s="1"/>
  <c r="U419" i="14"/>
  <c r="V419" i="14"/>
  <c r="W419" i="14"/>
  <c r="X419" i="14"/>
  <c r="Y419" i="14"/>
  <c r="Z419" i="14"/>
  <c r="AA419" i="14"/>
  <c r="AB419" i="14"/>
  <c r="AC419" i="14"/>
  <c r="AD419" i="14"/>
  <c r="AE419" i="14"/>
  <c r="AF419" i="14"/>
  <c r="AG419" i="14"/>
  <c r="AH419" i="14"/>
  <c r="F420" i="14"/>
  <c r="G420" i="14"/>
  <c r="F1098" i="8" s="1"/>
  <c r="H420" i="14"/>
  <c r="F1544" i="8" s="1"/>
  <c r="I420" i="14"/>
  <c r="F1990" i="8" s="1"/>
  <c r="J420" i="14"/>
  <c r="F2436" i="8" s="1"/>
  <c r="K420" i="14"/>
  <c r="F2882" i="8" s="1"/>
  <c r="L420" i="14"/>
  <c r="F3328" i="8" s="1"/>
  <c r="M420" i="14"/>
  <c r="F3774" i="8" s="1"/>
  <c r="N420" i="14"/>
  <c r="F4220" i="8" s="1"/>
  <c r="O420" i="14"/>
  <c r="F4666" i="8" s="1"/>
  <c r="P420" i="14"/>
  <c r="F5112" i="8" s="1"/>
  <c r="Q420" i="14"/>
  <c r="F5558" i="8" s="1"/>
  <c r="R420" i="14"/>
  <c r="F6004" i="8" s="1"/>
  <c r="S420" i="14"/>
  <c r="F6450" i="8" s="1"/>
  <c r="T420" i="14"/>
  <c r="F6896" i="8" s="1"/>
  <c r="U420" i="14"/>
  <c r="V420" i="14"/>
  <c r="W420" i="14"/>
  <c r="X420" i="14"/>
  <c r="Y420" i="14"/>
  <c r="Z420" i="14"/>
  <c r="AA420" i="14"/>
  <c r="AB420" i="14"/>
  <c r="AC420" i="14"/>
  <c r="AD420" i="14"/>
  <c r="AE420" i="14"/>
  <c r="AF420" i="14"/>
  <c r="AG420" i="14"/>
  <c r="AH420" i="14"/>
  <c r="F421" i="14"/>
  <c r="G421" i="14"/>
  <c r="F1099" i="8" s="1"/>
  <c r="H421" i="14"/>
  <c r="F1545" i="8" s="1"/>
  <c r="I421" i="14"/>
  <c r="F1991" i="8" s="1"/>
  <c r="J421" i="14"/>
  <c r="F2437" i="8" s="1"/>
  <c r="K421" i="14"/>
  <c r="F2883" i="8" s="1"/>
  <c r="L421" i="14"/>
  <c r="F3329" i="8" s="1"/>
  <c r="M421" i="14"/>
  <c r="F3775" i="8" s="1"/>
  <c r="N421" i="14"/>
  <c r="F4221" i="8" s="1"/>
  <c r="O421" i="14"/>
  <c r="F4667" i="8" s="1"/>
  <c r="P421" i="14"/>
  <c r="F5113" i="8" s="1"/>
  <c r="Q421" i="14"/>
  <c r="F5559" i="8" s="1"/>
  <c r="R421" i="14"/>
  <c r="F6005" i="8" s="1"/>
  <c r="S421" i="14"/>
  <c r="F6451" i="8" s="1"/>
  <c r="T421" i="14"/>
  <c r="F6897" i="8" s="1"/>
  <c r="U421" i="14"/>
  <c r="V421" i="14"/>
  <c r="W421" i="14"/>
  <c r="X421" i="14"/>
  <c r="Y421" i="14"/>
  <c r="Z421" i="14"/>
  <c r="AA421" i="14"/>
  <c r="AB421" i="14"/>
  <c r="AC421" i="14"/>
  <c r="AD421" i="14"/>
  <c r="AE421" i="14"/>
  <c r="AF421" i="14"/>
  <c r="AG421" i="14"/>
  <c r="AH421" i="14"/>
  <c r="F422" i="14"/>
  <c r="G422" i="14"/>
  <c r="F1100" i="8" s="1"/>
  <c r="H422" i="14"/>
  <c r="F1546" i="8" s="1"/>
  <c r="I422" i="14"/>
  <c r="F1992" i="8" s="1"/>
  <c r="J422" i="14"/>
  <c r="F2438" i="8" s="1"/>
  <c r="K422" i="14"/>
  <c r="F2884" i="8" s="1"/>
  <c r="L422" i="14"/>
  <c r="F3330" i="8" s="1"/>
  <c r="M422" i="14"/>
  <c r="F3776" i="8" s="1"/>
  <c r="N422" i="14"/>
  <c r="F4222" i="8" s="1"/>
  <c r="O422" i="14"/>
  <c r="F4668" i="8" s="1"/>
  <c r="P422" i="14"/>
  <c r="F5114" i="8" s="1"/>
  <c r="Q422" i="14"/>
  <c r="F5560" i="8" s="1"/>
  <c r="R422" i="14"/>
  <c r="F6006" i="8" s="1"/>
  <c r="S422" i="14"/>
  <c r="F6452" i="8" s="1"/>
  <c r="T422" i="14"/>
  <c r="F6898" i="8" s="1"/>
  <c r="U422" i="14"/>
  <c r="V422" i="14"/>
  <c r="W422" i="14"/>
  <c r="X422" i="14"/>
  <c r="Y422" i="14"/>
  <c r="Z422" i="14"/>
  <c r="AA422" i="14"/>
  <c r="AB422" i="14"/>
  <c r="AC422" i="14"/>
  <c r="AD422" i="14"/>
  <c r="AE422" i="14"/>
  <c r="AF422" i="14"/>
  <c r="AG422" i="14"/>
  <c r="AH422" i="14"/>
  <c r="F423" i="14"/>
  <c r="G423" i="14"/>
  <c r="F1101" i="8" s="1"/>
  <c r="H423" i="14"/>
  <c r="F1547" i="8" s="1"/>
  <c r="I423" i="14"/>
  <c r="F1993" i="8" s="1"/>
  <c r="J423" i="14"/>
  <c r="F2439" i="8" s="1"/>
  <c r="K423" i="14"/>
  <c r="F2885" i="8" s="1"/>
  <c r="L423" i="14"/>
  <c r="F3331" i="8" s="1"/>
  <c r="M423" i="14"/>
  <c r="F3777" i="8" s="1"/>
  <c r="N423" i="14"/>
  <c r="F4223" i="8" s="1"/>
  <c r="O423" i="14"/>
  <c r="F4669" i="8" s="1"/>
  <c r="P423" i="14"/>
  <c r="F5115" i="8" s="1"/>
  <c r="Q423" i="14"/>
  <c r="F5561" i="8" s="1"/>
  <c r="R423" i="14"/>
  <c r="F6007" i="8" s="1"/>
  <c r="S423" i="14"/>
  <c r="F6453" i="8" s="1"/>
  <c r="T423" i="14"/>
  <c r="F6899" i="8" s="1"/>
  <c r="U423" i="14"/>
  <c r="V423" i="14"/>
  <c r="W423" i="14"/>
  <c r="X423" i="14"/>
  <c r="Y423" i="14"/>
  <c r="Z423" i="14"/>
  <c r="AA423" i="14"/>
  <c r="AB423" i="14"/>
  <c r="AC423" i="14"/>
  <c r="AD423" i="14"/>
  <c r="AE423" i="14"/>
  <c r="AF423" i="14"/>
  <c r="AG423" i="14"/>
  <c r="AH423" i="14"/>
  <c r="F424" i="14"/>
  <c r="G424" i="14"/>
  <c r="F1102" i="8" s="1"/>
  <c r="H424" i="14"/>
  <c r="F1548" i="8" s="1"/>
  <c r="I424" i="14"/>
  <c r="F1994" i="8" s="1"/>
  <c r="J424" i="14"/>
  <c r="F2440" i="8" s="1"/>
  <c r="K424" i="14"/>
  <c r="F2886" i="8" s="1"/>
  <c r="L424" i="14"/>
  <c r="F3332" i="8" s="1"/>
  <c r="M424" i="14"/>
  <c r="F3778" i="8" s="1"/>
  <c r="N424" i="14"/>
  <c r="F4224" i="8" s="1"/>
  <c r="O424" i="14"/>
  <c r="F4670" i="8" s="1"/>
  <c r="P424" i="14"/>
  <c r="F5116" i="8" s="1"/>
  <c r="Q424" i="14"/>
  <c r="F5562" i="8" s="1"/>
  <c r="R424" i="14"/>
  <c r="F6008" i="8" s="1"/>
  <c r="S424" i="14"/>
  <c r="F6454" i="8" s="1"/>
  <c r="T424" i="14"/>
  <c r="F6900" i="8" s="1"/>
  <c r="U424" i="14"/>
  <c r="V424" i="14"/>
  <c r="W424" i="14"/>
  <c r="X424" i="14"/>
  <c r="Y424" i="14"/>
  <c r="Z424" i="14"/>
  <c r="AA424" i="14"/>
  <c r="AB424" i="14"/>
  <c r="AC424" i="14"/>
  <c r="AD424" i="14"/>
  <c r="AE424" i="14"/>
  <c r="AF424" i="14"/>
  <c r="AG424" i="14"/>
  <c r="AH424" i="14"/>
  <c r="F425" i="14"/>
  <c r="G425" i="14"/>
  <c r="F1103" i="8" s="1"/>
  <c r="H425" i="14"/>
  <c r="F1549" i="8" s="1"/>
  <c r="I425" i="14"/>
  <c r="F1995" i="8" s="1"/>
  <c r="J425" i="14"/>
  <c r="F2441" i="8" s="1"/>
  <c r="K425" i="14"/>
  <c r="F2887" i="8" s="1"/>
  <c r="L425" i="14"/>
  <c r="F3333" i="8" s="1"/>
  <c r="M425" i="14"/>
  <c r="F3779" i="8" s="1"/>
  <c r="N425" i="14"/>
  <c r="F4225" i="8" s="1"/>
  <c r="O425" i="14"/>
  <c r="F4671" i="8" s="1"/>
  <c r="P425" i="14"/>
  <c r="F5117" i="8" s="1"/>
  <c r="Q425" i="14"/>
  <c r="F5563" i="8" s="1"/>
  <c r="R425" i="14"/>
  <c r="F6009" i="8" s="1"/>
  <c r="S425" i="14"/>
  <c r="F6455" i="8" s="1"/>
  <c r="T425" i="14"/>
  <c r="F6901" i="8" s="1"/>
  <c r="U425" i="14"/>
  <c r="V425" i="14"/>
  <c r="W425" i="14"/>
  <c r="X425" i="14"/>
  <c r="Y425" i="14"/>
  <c r="Z425" i="14"/>
  <c r="AA425" i="14"/>
  <c r="AB425" i="14"/>
  <c r="AC425" i="14"/>
  <c r="AD425" i="14"/>
  <c r="AE425" i="14"/>
  <c r="AF425" i="14"/>
  <c r="AG425" i="14"/>
  <c r="AH425" i="14"/>
  <c r="F426" i="14"/>
  <c r="G426" i="14"/>
  <c r="F1104" i="8" s="1"/>
  <c r="H426" i="14"/>
  <c r="F1550" i="8" s="1"/>
  <c r="I426" i="14"/>
  <c r="F1996" i="8" s="1"/>
  <c r="J426" i="14"/>
  <c r="F2442" i="8" s="1"/>
  <c r="K426" i="14"/>
  <c r="F2888" i="8" s="1"/>
  <c r="L426" i="14"/>
  <c r="F3334" i="8" s="1"/>
  <c r="M426" i="14"/>
  <c r="F3780" i="8" s="1"/>
  <c r="N426" i="14"/>
  <c r="F4226" i="8" s="1"/>
  <c r="O426" i="14"/>
  <c r="F4672" i="8" s="1"/>
  <c r="P426" i="14"/>
  <c r="F5118" i="8" s="1"/>
  <c r="Q426" i="14"/>
  <c r="F5564" i="8" s="1"/>
  <c r="R426" i="14"/>
  <c r="F6010" i="8" s="1"/>
  <c r="S426" i="14"/>
  <c r="F6456" i="8" s="1"/>
  <c r="T426" i="14"/>
  <c r="F6902" i="8" s="1"/>
  <c r="U426" i="14"/>
  <c r="V426" i="14"/>
  <c r="W426" i="14"/>
  <c r="X426" i="14"/>
  <c r="Y426" i="14"/>
  <c r="Z426" i="14"/>
  <c r="AA426" i="14"/>
  <c r="AB426" i="14"/>
  <c r="AC426" i="14"/>
  <c r="AD426" i="14"/>
  <c r="AE426" i="14"/>
  <c r="AF426" i="14"/>
  <c r="AG426" i="14"/>
  <c r="AH426" i="14"/>
  <c r="F427" i="14"/>
  <c r="G427" i="14"/>
  <c r="F1105" i="8" s="1"/>
  <c r="H427" i="14"/>
  <c r="F1551" i="8" s="1"/>
  <c r="I427" i="14"/>
  <c r="F1997" i="8" s="1"/>
  <c r="J427" i="14"/>
  <c r="F2443" i="8" s="1"/>
  <c r="K427" i="14"/>
  <c r="F2889" i="8" s="1"/>
  <c r="L427" i="14"/>
  <c r="F3335" i="8" s="1"/>
  <c r="M427" i="14"/>
  <c r="F3781" i="8" s="1"/>
  <c r="N427" i="14"/>
  <c r="F4227" i="8" s="1"/>
  <c r="O427" i="14"/>
  <c r="F4673" i="8" s="1"/>
  <c r="P427" i="14"/>
  <c r="F5119" i="8" s="1"/>
  <c r="Q427" i="14"/>
  <c r="F5565" i="8" s="1"/>
  <c r="R427" i="14"/>
  <c r="F6011" i="8" s="1"/>
  <c r="S427" i="14"/>
  <c r="F6457" i="8" s="1"/>
  <c r="T427" i="14"/>
  <c r="F6903" i="8" s="1"/>
  <c r="U427" i="14"/>
  <c r="V427" i="14"/>
  <c r="W427" i="14"/>
  <c r="X427" i="14"/>
  <c r="Y427" i="14"/>
  <c r="Z427" i="14"/>
  <c r="AA427" i="14"/>
  <c r="AB427" i="14"/>
  <c r="AC427" i="14"/>
  <c r="AD427" i="14"/>
  <c r="AE427" i="14"/>
  <c r="AF427" i="14"/>
  <c r="AG427" i="14"/>
  <c r="AH427" i="14"/>
  <c r="F13" i="14"/>
  <c r="G13" i="14"/>
  <c r="F1106" i="8" s="1"/>
  <c r="H13" i="14"/>
  <c r="F1552" i="8" s="1"/>
  <c r="I13" i="14"/>
  <c r="F1998" i="8" s="1"/>
  <c r="J13" i="14"/>
  <c r="F2444" i="8" s="1"/>
  <c r="K13" i="14"/>
  <c r="F2890" i="8" s="1"/>
  <c r="L13" i="14"/>
  <c r="F3336" i="8" s="1"/>
  <c r="M13" i="14"/>
  <c r="F3782" i="8" s="1"/>
  <c r="N13" i="14"/>
  <c r="F4228" i="8" s="1"/>
  <c r="O13" i="14"/>
  <c r="F4674" i="8" s="1"/>
  <c r="P13" i="14"/>
  <c r="F5120" i="8" s="1"/>
  <c r="Q13" i="14"/>
  <c r="F5566" i="8" s="1"/>
  <c r="R13" i="14"/>
  <c r="F6012" i="8" s="1"/>
  <c r="S13" i="14"/>
  <c r="F6458" i="8" s="1"/>
  <c r="T13" i="14"/>
  <c r="F6904" i="8" s="1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F428" i="14"/>
  <c r="G428" i="14"/>
  <c r="F1107" i="8" s="1"/>
  <c r="H428" i="14"/>
  <c r="F1553" i="8" s="1"/>
  <c r="I428" i="14"/>
  <c r="F1999" i="8" s="1"/>
  <c r="J428" i="14"/>
  <c r="F2445" i="8" s="1"/>
  <c r="K428" i="14"/>
  <c r="F2891" i="8" s="1"/>
  <c r="L428" i="14"/>
  <c r="F3337" i="8" s="1"/>
  <c r="M428" i="14"/>
  <c r="F3783" i="8" s="1"/>
  <c r="N428" i="14"/>
  <c r="F4229" i="8" s="1"/>
  <c r="O428" i="14"/>
  <c r="F4675" i="8" s="1"/>
  <c r="P428" i="14"/>
  <c r="F5121" i="8" s="1"/>
  <c r="Q428" i="14"/>
  <c r="F5567" i="8" s="1"/>
  <c r="R428" i="14"/>
  <c r="F6013" i="8" s="1"/>
  <c r="S428" i="14"/>
  <c r="F6459" i="8" s="1"/>
  <c r="T428" i="14"/>
  <c r="F6905" i="8" s="1"/>
  <c r="U428" i="14"/>
  <c r="V428" i="14"/>
  <c r="W428" i="14"/>
  <c r="X428" i="14"/>
  <c r="Y428" i="14"/>
  <c r="Z428" i="14"/>
  <c r="AA428" i="14"/>
  <c r="AB428" i="14"/>
  <c r="AC428" i="14"/>
  <c r="AD428" i="14"/>
  <c r="AE428" i="14"/>
  <c r="AF428" i="14"/>
  <c r="AG428" i="14"/>
  <c r="AH428" i="14"/>
  <c r="F429" i="14"/>
  <c r="G429" i="14"/>
  <c r="F1108" i="8" s="1"/>
  <c r="H429" i="14"/>
  <c r="F1554" i="8" s="1"/>
  <c r="I429" i="14"/>
  <c r="F2000" i="8" s="1"/>
  <c r="J429" i="14"/>
  <c r="F2446" i="8" s="1"/>
  <c r="K429" i="14"/>
  <c r="F2892" i="8" s="1"/>
  <c r="L429" i="14"/>
  <c r="F3338" i="8" s="1"/>
  <c r="M429" i="14"/>
  <c r="F3784" i="8" s="1"/>
  <c r="N429" i="14"/>
  <c r="F4230" i="8" s="1"/>
  <c r="O429" i="14"/>
  <c r="F4676" i="8" s="1"/>
  <c r="P429" i="14"/>
  <c r="F5122" i="8" s="1"/>
  <c r="Q429" i="14"/>
  <c r="F5568" i="8" s="1"/>
  <c r="R429" i="14"/>
  <c r="F6014" i="8" s="1"/>
  <c r="S429" i="14"/>
  <c r="F6460" i="8" s="1"/>
  <c r="T429" i="14"/>
  <c r="F6906" i="8" s="1"/>
  <c r="U429" i="14"/>
  <c r="V429" i="14"/>
  <c r="W429" i="14"/>
  <c r="X429" i="14"/>
  <c r="Y429" i="14"/>
  <c r="Z429" i="14"/>
  <c r="AA429" i="14"/>
  <c r="AB429" i="14"/>
  <c r="AC429" i="14"/>
  <c r="AD429" i="14"/>
  <c r="AE429" i="14"/>
  <c r="AF429" i="14"/>
  <c r="AG429" i="14"/>
  <c r="AH429" i="14"/>
  <c r="F430" i="14"/>
  <c r="G430" i="14"/>
  <c r="F1109" i="8" s="1"/>
  <c r="H430" i="14"/>
  <c r="F1555" i="8" s="1"/>
  <c r="I430" i="14"/>
  <c r="F2001" i="8" s="1"/>
  <c r="J430" i="14"/>
  <c r="F2447" i="8" s="1"/>
  <c r="K430" i="14"/>
  <c r="F2893" i="8" s="1"/>
  <c r="L430" i="14"/>
  <c r="F3339" i="8" s="1"/>
  <c r="M430" i="14"/>
  <c r="F3785" i="8" s="1"/>
  <c r="N430" i="14"/>
  <c r="F4231" i="8" s="1"/>
  <c r="O430" i="14"/>
  <c r="F4677" i="8" s="1"/>
  <c r="P430" i="14"/>
  <c r="F5123" i="8" s="1"/>
  <c r="Q430" i="14"/>
  <c r="F5569" i="8" s="1"/>
  <c r="R430" i="14"/>
  <c r="F6015" i="8" s="1"/>
  <c r="S430" i="14"/>
  <c r="F6461" i="8" s="1"/>
  <c r="T430" i="14"/>
  <c r="F6907" i="8" s="1"/>
  <c r="U430" i="14"/>
  <c r="V430" i="14"/>
  <c r="W430" i="14"/>
  <c r="X430" i="14"/>
  <c r="Y430" i="14"/>
  <c r="Z430" i="14"/>
  <c r="AA430" i="14"/>
  <c r="AB430" i="14"/>
  <c r="AC430" i="14"/>
  <c r="AD430" i="14"/>
  <c r="AE430" i="14"/>
  <c r="AF430" i="14"/>
  <c r="AG430" i="14"/>
  <c r="AH430" i="14"/>
  <c r="F431" i="14"/>
  <c r="G431" i="14"/>
  <c r="F1110" i="8" s="1"/>
  <c r="H431" i="14"/>
  <c r="F1556" i="8" s="1"/>
  <c r="I431" i="14"/>
  <c r="F2002" i="8" s="1"/>
  <c r="J431" i="14"/>
  <c r="F2448" i="8" s="1"/>
  <c r="K431" i="14"/>
  <c r="F2894" i="8" s="1"/>
  <c r="L431" i="14"/>
  <c r="F3340" i="8" s="1"/>
  <c r="M431" i="14"/>
  <c r="F3786" i="8" s="1"/>
  <c r="N431" i="14"/>
  <c r="F4232" i="8" s="1"/>
  <c r="O431" i="14"/>
  <c r="F4678" i="8" s="1"/>
  <c r="P431" i="14"/>
  <c r="F5124" i="8" s="1"/>
  <c r="Q431" i="14"/>
  <c r="F5570" i="8" s="1"/>
  <c r="R431" i="14"/>
  <c r="F6016" i="8" s="1"/>
  <c r="S431" i="14"/>
  <c r="F6462" i="8" s="1"/>
  <c r="T431" i="14"/>
  <c r="F6908" i="8" s="1"/>
  <c r="U431" i="14"/>
  <c r="V431" i="14"/>
  <c r="W431" i="14"/>
  <c r="X431" i="14"/>
  <c r="Y431" i="14"/>
  <c r="Z431" i="14"/>
  <c r="AA431" i="14"/>
  <c r="AB431" i="14"/>
  <c r="AC431" i="14"/>
  <c r="AD431" i="14"/>
  <c r="AE431" i="14"/>
  <c r="AF431" i="14"/>
  <c r="AG431" i="14"/>
  <c r="AH431" i="14"/>
  <c r="F432" i="14"/>
  <c r="G432" i="14"/>
  <c r="F1111" i="8" s="1"/>
  <c r="H432" i="14"/>
  <c r="F1557" i="8" s="1"/>
  <c r="I432" i="14"/>
  <c r="F2003" i="8" s="1"/>
  <c r="J432" i="14"/>
  <c r="F2449" i="8" s="1"/>
  <c r="K432" i="14"/>
  <c r="F2895" i="8" s="1"/>
  <c r="L432" i="14"/>
  <c r="F3341" i="8" s="1"/>
  <c r="M432" i="14"/>
  <c r="F3787" i="8" s="1"/>
  <c r="N432" i="14"/>
  <c r="F4233" i="8" s="1"/>
  <c r="O432" i="14"/>
  <c r="F4679" i="8" s="1"/>
  <c r="P432" i="14"/>
  <c r="F5125" i="8" s="1"/>
  <c r="Q432" i="14"/>
  <c r="F5571" i="8" s="1"/>
  <c r="R432" i="14"/>
  <c r="F6017" i="8" s="1"/>
  <c r="S432" i="14"/>
  <c r="F6463" i="8" s="1"/>
  <c r="T432" i="14"/>
  <c r="F6909" i="8" s="1"/>
  <c r="U432" i="14"/>
  <c r="V432" i="14"/>
  <c r="W432" i="14"/>
  <c r="X432" i="14"/>
  <c r="Y432" i="14"/>
  <c r="Z432" i="14"/>
  <c r="AA432" i="14"/>
  <c r="AB432" i="14"/>
  <c r="AC432" i="14"/>
  <c r="AD432" i="14"/>
  <c r="AE432" i="14"/>
  <c r="AF432" i="14"/>
  <c r="AG432" i="14"/>
  <c r="AH432" i="14"/>
  <c r="F433" i="14"/>
  <c r="G433" i="14"/>
  <c r="F1112" i="8" s="1"/>
  <c r="H433" i="14"/>
  <c r="F1558" i="8" s="1"/>
  <c r="I433" i="14"/>
  <c r="F2004" i="8" s="1"/>
  <c r="J433" i="14"/>
  <c r="F2450" i="8" s="1"/>
  <c r="K433" i="14"/>
  <c r="F2896" i="8" s="1"/>
  <c r="L433" i="14"/>
  <c r="F3342" i="8" s="1"/>
  <c r="M433" i="14"/>
  <c r="F3788" i="8" s="1"/>
  <c r="N433" i="14"/>
  <c r="F4234" i="8" s="1"/>
  <c r="O433" i="14"/>
  <c r="F4680" i="8" s="1"/>
  <c r="P433" i="14"/>
  <c r="F5126" i="8" s="1"/>
  <c r="Q433" i="14"/>
  <c r="F5572" i="8" s="1"/>
  <c r="R433" i="14"/>
  <c r="F6018" i="8" s="1"/>
  <c r="S433" i="14"/>
  <c r="F6464" i="8" s="1"/>
  <c r="T433" i="14"/>
  <c r="F6910" i="8" s="1"/>
  <c r="U433" i="14"/>
  <c r="V433" i="14"/>
  <c r="W433" i="14"/>
  <c r="X433" i="14"/>
  <c r="Y433" i="14"/>
  <c r="Z433" i="14"/>
  <c r="AA433" i="14"/>
  <c r="AB433" i="14"/>
  <c r="AC433" i="14"/>
  <c r="AD433" i="14"/>
  <c r="AE433" i="14"/>
  <c r="AF433" i="14"/>
  <c r="AG433" i="14"/>
  <c r="AH433" i="14"/>
  <c r="F434" i="14"/>
  <c r="G434" i="14"/>
  <c r="F1113" i="8" s="1"/>
  <c r="H434" i="14"/>
  <c r="F1559" i="8" s="1"/>
  <c r="I434" i="14"/>
  <c r="F2005" i="8" s="1"/>
  <c r="J434" i="14"/>
  <c r="F2451" i="8" s="1"/>
  <c r="K434" i="14"/>
  <c r="F2897" i="8" s="1"/>
  <c r="L434" i="14"/>
  <c r="F3343" i="8" s="1"/>
  <c r="M434" i="14"/>
  <c r="F3789" i="8" s="1"/>
  <c r="N434" i="14"/>
  <c r="F4235" i="8" s="1"/>
  <c r="O434" i="14"/>
  <c r="F4681" i="8" s="1"/>
  <c r="P434" i="14"/>
  <c r="F5127" i="8" s="1"/>
  <c r="Q434" i="14"/>
  <c r="F5573" i="8" s="1"/>
  <c r="R434" i="14"/>
  <c r="F6019" i="8" s="1"/>
  <c r="S434" i="14"/>
  <c r="F6465" i="8" s="1"/>
  <c r="T434" i="14"/>
  <c r="F6911" i="8" s="1"/>
  <c r="U434" i="14"/>
  <c r="V434" i="14"/>
  <c r="W434" i="14"/>
  <c r="X434" i="14"/>
  <c r="Y434" i="14"/>
  <c r="Z434" i="14"/>
  <c r="AA434" i="14"/>
  <c r="AB434" i="14"/>
  <c r="AC434" i="14"/>
  <c r="AD434" i="14"/>
  <c r="AE434" i="14"/>
  <c r="AF434" i="14"/>
  <c r="AG434" i="14"/>
  <c r="AH434" i="14"/>
  <c r="F435" i="14"/>
  <c r="G435" i="14"/>
  <c r="F1114" i="8" s="1"/>
  <c r="H435" i="14"/>
  <c r="F1560" i="8" s="1"/>
  <c r="I435" i="14"/>
  <c r="F2006" i="8" s="1"/>
  <c r="J435" i="14"/>
  <c r="F2452" i="8" s="1"/>
  <c r="K435" i="14"/>
  <c r="F2898" i="8" s="1"/>
  <c r="L435" i="14"/>
  <c r="F3344" i="8" s="1"/>
  <c r="M435" i="14"/>
  <c r="F3790" i="8" s="1"/>
  <c r="N435" i="14"/>
  <c r="F4236" i="8" s="1"/>
  <c r="O435" i="14"/>
  <c r="F4682" i="8" s="1"/>
  <c r="P435" i="14"/>
  <c r="F5128" i="8" s="1"/>
  <c r="Q435" i="14"/>
  <c r="F5574" i="8" s="1"/>
  <c r="R435" i="14"/>
  <c r="F6020" i="8" s="1"/>
  <c r="S435" i="14"/>
  <c r="F6466" i="8" s="1"/>
  <c r="T435" i="14"/>
  <c r="F6912" i="8" s="1"/>
  <c r="U435" i="14"/>
  <c r="V435" i="14"/>
  <c r="W435" i="14"/>
  <c r="X435" i="14"/>
  <c r="Y435" i="14"/>
  <c r="Z435" i="14"/>
  <c r="AA435" i="14"/>
  <c r="AB435" i="14"/>
  <c r="AC435" i="14"/>
  <c r="AD435" i="14"/>
  <c r="AE435" i="14"/>
  <c r="AF435" i="14"/>
  <c r="AG435" i="14"/>
  <c r="AH435" i="14"/>
  <c r="F436" i="14"/>
  <c r="G436" i="14"/>
  <c r="F1115" i="8" s="1"/>
  <c r="H436" i="14"/>
  <c r="F1561" i="8" s="1"/>
  <c r="I436" i="14"/>
  <c r="F2007" i="8" s="1"/>
  <c r="J436" i="14"/>
  <c r="F2453" i="8" s="1"/>
  <c r="K436" i="14"/>
  <c r="F2899" i="8" s="1"/>
  <c r="L436" i="14"/>
  <c r="F3345" i="8" s="1"/>
  <c r="M436" i="14"/>
  <c r="F3791" i="8" s="1"/>
  <c r="N436" i="14"/>
  <c r="F4237" i="8" s="1"/>
  <c r="O436" i="14"/>
  <c r="F4683" i="8" s="1"/>
  <c r="P436" i="14"/>
  <c r="F5129" i="8" s="1"/>
  <c r="Q436" i="14"/>
  <c r="F5575" i="8" s="1"/>
  <c r="R436" i="14"/>
  <c r="F6021" i="8" s="1"/>
  <c r="S436" i="14"/>
  <c r="F6467" i="8" s="1"/>
  <c r="T436" i="14"/>
  <c r="F6913" i="8" s="1"/>
  <c r="U436" i="14"/>
  <c r="V436" i="14"/>
  <c r="W436" i="14"/>
  <c r="X436" i="14"/>
  <c r="Y436" i="14"/>
  <c r="Z436" i="14"/>
  <c r="AA436" i="14"/>
  <c r="AB436" i="14"/>
  <c r="AC436" i="14"/>
  <c r="AD436" i="14"/>
  <c r="AE436" i="14"/>
  <c r="AF436" i="14"/>
  <c r="AG436" i="14"/>
  <c r="AH436" i="14"/>
  <c r="F437" i="14"/>
  <c r="G437" i="14"/>
  <c r="F1116" i="8" s="1"/>
  <c r="H437" i="14"/>
  <c r="F1562" i="8" s="1"/>
  <c r="I437" i="14"/>
  <c r="F2008" i="8" s="1"/>
  <c r="J437" i="14"/>
  <c r="F2454" i="8" s="1"/>
  <c r="K437" i="14"/>
  <c r="F2900" i="8" s="1"/>
  <c r="L437" i="14"/>
  <c r="F3346" i="8" s="1"/>
  <c r="M437" i="14"/>
  <c r="F3792" i="8" s="1"/>
  <c r="N437" i="14"/>
  <c r="F4238" i="8" s="1"/>
  <c r="O437" i="14"/>
  <c r="F4684" i="8" s="1"/>
  <c r="P437" i="14"/>
  <c r="F5130" i="8" s="1"/>
  <c r="Q437" i="14"/>
  <c r="F5576" i="8" s="1"/>
  <c r="R437" i="14"/>
  <c r="F6022" i="8" s="1"/>
  <c r="S437" i="14"/>
  <c r="F6468" i="8" s="1"/>
  <c r="T437" i="14"/>
  <c r="F6914" i="8" s="1"/>
  <c r="U437" i="14"/>
  <c r="V437" i="14"/>
  <c r="W437" i="14"/>
  <c r="X437" i="14"/>
  <c r="Y437" i="14"/>
  <c r="Z437" i="14"/>
  <c r="AA437" i="14"/>
  <c r="AB437" i="14"/>
  <c r="AC437" i="14"/>
  <c r="AD437" i="14"/>
  <c r="AE437" i="14"/>
  <c r="AF437" i="14"/>
  <c r="AG437" i="14"/>
  <c r="AH437" i="14"/>
  <c r="F438" i="14"/>
  <c r="G438" i="14"/>
  <c r="F1117" i="8" s="1"/>
  <c r="H438" i="14"/>
  <c r="F1563" i="8" s="1"/>
  <c r="I438" i="14"/>
  <c r="F2009" i="8" s="1"/>
  <c r="J438" i="14"/>
  <c r="F2455" i="8" s="1"/>
  <c r="K438" i="14"/>
  <c r="F2901" i="8" s="1"/>
  <c r="L438" i="14"/>
  <c r="F3347" i="8" s="1"/>
  <c r="M438" i="14"/>
  <c r="F3793" i="8" s="1"/>
  <c r="N438" i="14"/>
  <c r="F4239" i="8" s="1"/>
  <c r="O438" i="14"/>
  <c r="F4685" i="8" s="1"/>
  <c r="P438" i="14"/>
  <c r="F5131" i="8" s="1"/>
  <c r="Q438" i="14"/>
  <c r="F5577" i="8" s="1"/>
  <c r="R438" i="14"/>
  <c r="F6023" i="8" s="1"/>
  <c r="S438" i="14"/>
  <c r="F6469" i="8" s="1"/>
  <c r="T438" i="14"/>
  <c r="F6915" i="8" s="1"/>
  <c r="U438" i="14"/>
  <c r="V438" i="14"/>
  <c r="W438" i="14"/>
  <c r="X438" i="14"/>
  <c r="Y438" i="14"/>
  <c r="Z438" i="14"/>
  <c r="AA438" i="14"/>
  <c r="AB438" i="14"/>
  <c r="AC438" i="14"/>
  <c r="AD438" i="14"/>
  <c r="AE438" i="14"/>
  <c r="AF438" i="14"/>
  <c r="AG438" i="14"/>
  <c r="AH438" i="14"/>
  <c r="F439" i="14"/>
  <c r="G439" i="14"/>
  <c r="F1023" i="8" s="1"/>
  <c r="H439" i="14"/>
  <c r="F1469" i="8" s="1"/>
  <c r="I439" i="14"/>
  <c r="F1915" i="8" s="1"/>
  <c r="J439" i="14"/>
  <c r="F2361" i="8" s="1"/>
  <c r="K439" i="14"/>
  <c r="F2807" i="8" s="1"/>
  <c r="L439" i="14"/>
  <c r="F3253" i="8" s="1"/>
  <c r="M439" i="14"/>
  <c r="F3699" i="8" s="1"/>
  <c r="N439" i="14"/>
  <c r="F4145" i="8" s="1"/>
  <c r="O439" i="14"/>
  <c r="F4591" i="8" s="1"/>
  <c r="P439" i="14"/>
  <c r="F5037" i="8" s="1"/>
  <c r="Q439" i="14"/>
  <c r="F5483" i="8" s="1"/>
  <c r="R439" i="14"/>
  <c r="F5929" i="8" s="1"/>
  <c r="S439" i="14"/>
  <c r="F6375" i="8" s="1"/>
  <c r="T439" i="14"/>
  <c r="F6821" i="8" s="1"/>
  <c r="U439" i="14"/>
  <c r="V439" i="14"/>
  <c r="W439" i="14"/>
  <c r="X439" i="14"/>
  <c r="Y439" i="14"/>
  <c r="Z439" i="14"/>
  <c r="AA439" i="14"/>
  <c r="AB439" i="14"/>
  <c r="AC439" i="14"/>
  <c r="AD439" i="14"/>
  <c r="AE439" i="14"/>
  <c r="AF439" i="14"/>
  <c r="AG439" i="14"/>
  <c r="AH439" i="14"/>
  <c r="F440" i="14"/>
  <c r="G440" i="14"/>
  <c r="F1049" i="8" s="1"/>
  <c r="H440" i="14"/>
  <c r="F1495" i="8" s="1"/>
  <c r="I440" i="14"/>
  <c r="F1941" i="8" s="1"/>
  <c r="J440" i="14"/>
  <c r="F2387" i="8" s="1"/>
  <c r="K440" i="14"/>
  <c r="F2833" i="8" s="1"/>
  <c r="L440" i="14"/>
  <c r="F3279" i="8" s="1"/>
  <c r="M440" i="14"/>
  <c r="F3725" i="8" s="1"/>
  <c r="N440" i="14"/>
  <c r="F4171" i="8" s="1"/>
  <c r="O440" i="14"/>
  <c r="F4617" i="8" s="1"/>
  <c r="P440" i="14"/>
  <c r="F5063" i="8" s="1"/>
  <c r="Q440" i="14"/>
  <c r="F5509" i="8" s="1"/>
  <c r="R440" i="14"/>
  <c r="F5955" i="8" s="1"/>
  <c r="S440" i="14"/>
  <c r="F6401" i="8" s="1"/>
  <c r="T440" i="14"/>
  <c r="F6847" i="8" s="1"/>
  <c r="U440" i="14"/>
  <c r="V440" i="14"/>
  <c r="W440" i="14"/>
  <c r="X440" i="14"/>
  <c r="Y440" i="14"/>
  <c r="Z440" i="14"/>
  <c r="AA440" i="14"/>
  <c r="AB440" i="14"/>
  <c r="AC440" i="14"/>
  <c r="AD440" i="14"/>
  <c r="AE440" i="14"/>
  <c r="AF440" i="14"/>
  <c r="AG440" i="14"/>
  <c r="AH440" i="14"/>
  <c r="F441" i="14"/>
  <c r="G441" i="14"/>
  <c r="F996" i="8" s="1"/>
  <c r="H441" i="14"/>
  <c r="F1442" i="8" s="1"/>
  <c r="I441" i="14"/>
  <c r="F1888" i="8" s="1"/>
  <c r="J441" i="14"/>
  <c r="F2334" i="8" s="1"/>
  <c r="K441" i="14"/>
  <c r="F2780" i="8" s="1"/>
  <c r="L441" i="14"/>
  <c r="F3226" i="8" s="1"/>
  <c r="M441" i="14"/>
  <c r="F3672" i="8" s="1"/>
  <c r="N441" i="14"/>
  <c r="F4118" i="8" s="1"/>
  <c r="O441" i="14"/>
  <c r="F4564" i="8" s="1"/>
  <c r="P441" i="14"/>
  <c r="F5010" i="8" s="1"/>
  <c r="Q441" i="14"/>
  <c r="F5456" i="8" s="1"/>
  <c r="R441" i="14"/>
  <c r="F5902" i="8" s="1"/>
  <c r="S441" i="14"/>
  <c r="F6348" i="8" s="1"/>
  <c r="T441" i="14"/>
  <c r="F6794" i="8" s="1"/>
  <c r="U441" i="14"/>
  <c r="V441" i="14"/>
  <c r="W441" i="14"/>
  <c r="X441" i="14"/>
  <c r="Y441" i="14"/>
  <c r="Z441" i="14"/>
  <c r="AA441" i="14"/>
  <c r="AB441" i="14"/>
  <c r="AC441" i="14"/>
  <c r="AD441" i="14"/>
  <c r="AE441" i="14"/>
  <c r="AF441" i="14"/>
  <c r="AG441" i="14"/>
  <c r="AH441" i="14"/>
  <c r="F442" i="14"/>
  <c r="G442" i="14"/>
  <c r="F1002" i="8" s="1"/>
  <c r="H442" i="14"/>
  <c r="F1448" i="8" s="1"/>
  <c r="I442" i="14"/>
  <c r="F1894" i="8" s="1"/>
  <c r="J442" i="14"/>
  <c r="F2340" i="8" s="1"/>
  <c r="K442" i="14"/>
  <c r="F2786" i="8" s="1"/>
  <c r="L442" i="14"/>
  <c r="F3232" i="8" s="1"/>
  <c r="M442" i="14"/>
  <c r="F3678" i="8" s="1"/>
  <c r="N442" i="14"/>
  <c r="F4124" i="8" s="1"/>
  <c r="O442" i="14"/>
  <c r="F4570" i="8" s="1"/>
  <c r="P442" i="14"/>
  <c r="F5016" i="8" s="1"/>
  <c r="Q442" i="14"/>
  <c r="F5462" i="8" s="1"/>
  <c r="R442" i="14"/>
  <c r="F5908" i="8" s="1"/>
  <c r="S442" i="14"/>
  <c r="F6354" i="8" s="1"/>
  <c r="T442" i="14"/>
  <c r="F6800" i="8" s="1"/>
  <c r="U442" i="14"/>
  <c r="V442" i="14"/>
  <c r="W442" i="14"/>
  <c r="X442" i="14"/>
  <c r="Y442" i="14"/>
  <c r="Z442" i="14"/>
  <c r="AA442" i="14"/>
  <c r="AB442" i="14"/>
  <c r="AC442" i="14"/>
  <c r="AD442" i="14"/>
  <c r="AE442" i="14"/>
  <c r="AF442" i="14"/>
  <c r="AG442" i="14"/>
  <c r="AH442" i="14"/>
  <c r="F443" i="14"/>
  <c r="G443" i="14"/>
  <c r="F1001" i="8" s="1"/>
  <c r="H443" i="14"/>
  <c r="F1447" i="8" s="1"/>
  <c r="I443" i="14"/>
  <c r="F1893" i="8" s="1"/>
  <c r="J443" i="14"/>
  <c r="F2339" i="8" s="1"/>
  <c r="K443" i="14"/>
  <c r="F2785" i="8" s="1"/>
  <c r="L443" i="14"/>
  <c r="F3231" i="8" s="1"/>
  <c r="M443" i="14"/>
  <c r="F3677" i="8" s="1"/>
  <c r="N443" i="14"/>
  <c r="F4123" i="8" s="1"/>
  <c r="O443" i="14"/>
  <c r="F4569" i="8" s="1"/>
  <c r="P443" i="14"/>
  <c r="F5015" i="8" s="1"/>
  <c r="Q443" i="14"/>
  <c r="F5461" i="8" s="1"/>
  <c r="R443" i="14"/>
  <c r="F5907" i="8" s="1"/>
  <c r="S443" i="14"/>
  <c r="F6353" i="8" s="1"/>
  <c r="T443" i="14"/>
  <c r="F6799" i="8" s="1"/>
  <c r="U443" i="14"/>
  <c r="V443" i="14"/>
  <c r="W443" i="14"/>
  <c r="X443" i="14"/>
  <c r="Y443" i="14"/>
  <c r="Z443" i="14"/>
  <c r="AA443" i="14"/>
  <c r="AB443" i="14"/>
  <c r="AC443" i="14"/>
  <c r="AD443" i="14"/>
  <c r="AE443" i="14"/>
  <c r="AF443" i="14"/>
  <c r="AG443" i="14"/>
  <c r="AH443" i="14"/>
  <c r="F444" i="14"/>
  <c r="G444" i="14"/>
  <c r="F1040" i="8" s="1"/>
  <c r="H444" i="14"/>
  <c r="F1486" i="8" s="1"/>
  <c r="I444" i="14"/>
  <c r="F1932" i="8" s="1"/>
  <c r="J444" i="14"/>
  <c r="F2378" i="8" s="1"/>
  <c r="K444" i="14"/>
  <c r="F2824" i="8" s="1"/>
  <c r="L444" i="14"/>
  <c r="F3270" i="8" s="1"/>
  <c r="M444" i="14"/>
  <c r="F3716" i="8" s="1"/>
  <c r="N444" i="14"/>
  <c r="F4162" i="8" s="1"/>
  <c r="O444" i="14"/>
  <c r="F4608" i="8" s="1"/>
  <c r="P444" i="14"/>
  <c r="F5054" i="8" s="1"/>
  <c r="Q444" i="14"/>
  <c r="F5500" i="8" s="1"/>
  <c r="R444" i="14"/>
  <c r="F5946" i="8" s="1"/>
  <c r="S444" i="14"/>
  <c r="F6392" i="8" s="1"/>
  <c r="T444" i="14"/>
  <c r="F6838" i="8" s="1"/>
  <c r="U444" i="14"/>
  <c r="V444" i="14"/>
  <c r="W444" i="14"/>
  <c r="X444" i="14"/>
  <c r="Y444" i="14"/>
  <c r="Z444" i="14"/>
  <c r="AA444" i="14"/>
  <c r="AB444" i="14"/>
  <c r="AC444" i="14"/>
  <c r="AD444" i="14"/>
  <c r="AE444" i="14"/>
  <c r="AF444" i="14"/>
  <c r="AG444" i="14"/>
  <c r="AH444" i="14"/>
  <c r="F445" i="14"/>
  <c r="G445" i="14"/>
  <c r="F1000" i="8" s="1"/>
  <c r="H445" i="14"/>
  <c r="F1446" i="8" s="1"/>
  <c r="I445" i="14"/>
  <c r="F1892" i="8" s="1"/>
  <c r="J445" i="14"/>
  <c r="F2338" i="8" s="1"/>
  <c r="K445" i="14"/>
  <c r="F2784" i="8" s="1"/>
  <c r="L445" i="14"/>
  <c r="F3230" i="8" s="1"/>
  <c r="M445" i="14"/>
  <c r="F3676" i="8" s="1"/>
  <c r="N445" i="14"/>
  <c r="F4122" i="8" s="1"/>
  <c r="O445" i="14"/>
  <c r="F4568" i="8" s="1"/>
  <c r="P445" i="14"/>
  <c r="F5014" i="8" s="1"/>
  <c r="Q445" i="14"/>
  <c r="F5460" i="8" s="1"/>
  <c r="R445" i="14"/>
  <c r="F5906" i="8" s="1"/>
  <c r="S445" i="14"/>
  <c r="F6352" i="8" s="1"/>
  <c r="T445" i="14"/>
  <c r="F6798" i="8" s="1"/>
  <c r="U445" i="14"/>
  <c r="V445" i="14"/>
  <c r="W445" i="14"/>
  <c r="X445" i="14"/>
  <c r="Y445" i="14"/>
  <c r="Z445" i="14"/>
  <c r="AA445" i="14"/>
  <c r="AB445" i="14"/>
  <c r="AC445" i="14"/>
  <c r="AD445" i="14"/>
  <c r="AE445" i="14"/>
  <c r="AF445" i="14"/>
  <c r="AG445" i="14"/>
  <c r="AH445" i="14"/>
  <c r="F446" i="14"/>
  <c r="G446" i="14"/>
  <c r="F949" i="8" s="1"/>
  <c r="H446" i="14"/>
  <c r="F1395" i="8" s="1"/>
  <c r="I446" i="14"/>
  <c r="F1841" i="8" s="1"/>
  <c r="J446" i="14"/>
  <c r="F2287" i="8" s="1"/>
  <c r="K446" i="14"/>
  <c r="F2733" i="8" s="1"/>
  <c r="L446" i="14"/>
  <c r="F3179" i="8" s="1"/>
  <c r="M446" i="14"/>
  <c r="F3625" i="8" s="1"/>
  <c r="N446" i="14"/>
  <c r="F4071" i="8" s="1"/>
  <c r="O446" i="14"/>
  <c r="F4517" i="8" s="1"/>
  <c r="P446" i="14"/>
  <c r="F4963" i="8" s="1"/>
  <c r="Q446" i="14"/>
  <c r="F5409" i="8" s="1"/>
  <c r="R446" i="14"/>
  <c r="F5855" i="8" s="1"/>
  <c r="S446" i="14"/>
  <c r="F6301" i="8" s="1"/>
  <c r="T446" i="14"/>
  <c r="F6747" i="8" s="1"/>
  <c r="U446" i="14"/>
  <c r="V446" i="14"/>
  <c r="W446" i="14"/>
  <c r="X446" i="14"/>
  <c r="Y446" i="14"/>
  <c r="Z446" i="14"/>
  <c r="AA446" i="14"/>
  <c r="AB446" i="14"/>
  <c r="AC446" i="14"/>
  <c r="AD446" i="14"/>
  <c r="AE446" i="14"/>
  <c r="AF446" i="14"/>
  <c r="AG446" i="14"/>
  <c r="AH446" i="14"/>
  <c r="F447" i="14"/>
  <c r="G447" i="14"/>
  <c r="F974" i="8" s="1"/>
  <c r="H447" i="14"/>
  <c r="F1420" i="8" s="1"/>
  <c r="I447" i="14"/>
  <c r="F1866" i="8" s="1"/>
  <c r="J447" i="14"/>
  <c r="F2312" i="8" s="1"/>
  <c r="K447" i="14"/>
  <c r="F2758" i="8" s="1"/>
  <c r="L447" i="14"/>
  <c r="F3204" i="8" s="1"/>
  <c r="M447" i="14"/>
  <c r="F3650" i="8" s="1"/>
  <c r="N447" i="14"/>
  <c r="F4096" i="8" s="1"/>
  <c r="O447" i="14"/>
  <c r="F4542" i="8" s="1"/>
  <c r="P447" i="14"/>
  <c r="F4988" i="8" s="1"/>
  <c r="Q447" i="14"/>
  <c r="F5434" i="8" s="1"/>
  <c r="R447" i="14"/>
  <c r="F5880" i="8" s="1"/>
  <c r="S447" i="14"/>
  <c r="F6326" i="8" s="1"/>
  <c r="T447" i="14"/>
  <c r="F6772" i="8" s="1"/>
  <c r="U447" i="14"/>
  <c r="V447" i="14"/>
  <c r="W447" i="14"/>
  <c r="X447" i="14"/>
  <c r="Y447" i="14"/>
  <c r="Z447" i="14"/>
  <c r="AA447" i="14"/>
  <c r="AB447" i="14"/>
  <c r="AC447" i="14"/>
  <c r="AD447" i="14"/>
  <c r="AE447" i="14"/>
  <c r="AF447" i="14"/>
  <c r="AG447" i="14"/>
  <c r="AH447" i="14"/>
  <c r="F25" i="14"/>
  <c r="F672" i="8" s="1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F1118" i="8" s="1"/>
  <c r="V25" i="14"/>
  <c r="F1564" i="8" s="1"/>
  <c r="W25" i="14"/>
  <c r="F2010" i="8" s="1"/>
  <c r="X25" i="14"/>
  <c r="F2456" i="8" s="1"/>
  <c r="Y25" i="14"/>
  <c r="F2902" i="8" s="1"/>
  <c r="Z25" i="14"/>
  <c r="F3348" i="8" s="1"/>
  <c r="AA25" i="14"/>
  <c r="F3794" i="8" s="1"/>
  <c r="AB25" i="14"/>
  <c r="F4240" i="8" s="1"/>
  <c r="AC25" i="14"/>
  <c r="F4686" i="8" s="1"/>
  <c r="AD25" i="14"/>
  <c r="F5132" i="8" s="1"/>
  <c r="AE25" i="14"/>
  <c r="F5578" i="8" s="1"/>
  <c r="AF25" i="14"/>
  <c r="F6024" i="8" s="1"/>
  <c r="AG25" i="14"/>
  <c r="F6470" i="8" s="1"/>
  <c r="AH25" i="14"/>
  <c r="F6916" i="8" s="1"/>
  <c r="F26" i="14"/>
  <c r="F673" i="8" s="1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F1119" i="8" s="1"/>
  <c r="V26" i="14"/>
  <c r="F1565" i="8" s="1"/>
  <c r="W26" i="14"/>
  <c r="F2011" i="8" s="1"/>
  <c r="X26" i="14"/>
  <c r="F2457" i="8" s="1"/>
  <c r="Y26" i="14"/>
  <c r="F2903" i="8" s="1"/>
  <c r="Z26" i="14"/>
  <c r="F3349" i="8" s="1"/>
  <c r="AA26" i="14"/>
  <c r="F3795" i="8" s="1"/>
  <c r="AB26" i="14"/>
  <c r="F4241" i="8" s="1"/>
  <c r="AC26" i="14"/>
  <c r="F4687" i="8" s="1"/>
  <c r="AD26" i="14"/>
  <c r="F5133" i="8" s="1"/>
  <c r="AE26" i="14"/>
  <c r="F5579" i="8" s="1"/>
  <c r="AF26" i="14"/>
  <c r="F6025" i="8" s="1"/>
  <c r="AG26" i="14"/>
  <c r="F6471" i="8" s="1"/>
  <c r="AH26" i="14"/>
  <c r="F6917" i="8" s="1"/>
  <c r="F27" i="14"/>
  <c r="F674" i="8" s="1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F1120" i="8" s="1"/>
  <c r="V27" i="14"/>
  <c r="F1566" i="8" s="1"/>
  <c r="W27" i="14"/>
  <c r="F2012" i="8" s="1"/>
  <c r="X27" i="14"/>
  <c r="F2458" i="8" s="1"/>
  <c r="Y27" i="14"/>
  <c r="F2904" i="8" s="1"/>
  <c r="Z27" i="14"/>
  <c r="F3350" i="8" s="1"/>
  <c r="AA27" i="14"/>
  <c r="F3796" i="8" s="1"/>
  <c r="AB27" i="14"/>
  <c r="F4242" i="8" s="1"/>
  <c r="AC27" i="14"/>
  <c r="F4688" i="8" s="1"/>
  <c r="AD27" i="14"/>
  <c r="F5134" i="8" s="1"/>
  <c r="AE27" i="14"/>
  <c r="F5580" i="8" s="1"/>
  <c r="AF27" i="14"/>
  <c r="F6026" i="8" s="1"/>
  <c r="AG27" i="14"/>
  <c r="F6472" i="8" s="1"/>
  <c r="AH27" i="14"/>
  <c r="F6918" i="8" s="1"/>
  <c r="F28" i="14"/>
  <c r="F675" i="8" s="1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F1121" i="8" s="1"/>
  <c r="V28" i="14"/>
  <c r="F1567" i="8" s="1"/>
  <c r="W28" i="14"/>
  <c r="F2013" i="8" s="1"/>
  <c r="X28" i="14"/>
  <c r="F2459" i="8" s="1"/>
  <c r="Y28" i="14"/>
  <c r="F2905" i="8" s="1"/>
  <c r="Z28" i="14"/>
  <c r="F3351" i="8" s="1"/>
  <c r="AA28" i="14"/>
  <c r="F3797" i="8" s="1"/>
  <c r="AB28" i="14"/>
  <c r="F4243" i="8" s="1"/>
  <c r="AC28" i="14"/>
  <c r="F4689" i="8" s="1"/>
  <c r="AD28" i="14"/>
  <c r="F5135" i="8" s="1"/>
  <c r="AE28" i="14"/>
  <c r="F5581" i="8" s="1"/>
  <c r="AF28" i="14"/>
  <c r="F6027" i="8" s="1"/>
  <c r="AG28" i="14"/>
  <c r="F6473" i="8" s="1"/>
  <c r="AH28" i="14"/>
  <c r="F6919" i="8" s="1"/>
  <c r="F29" i="14"/>
  <c r="F676" i="8" s="1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F1122" i="8" s="1"/>
  <c r="V29" i="14"/>
  <c r="F1568" i="8" s="1"/>
  <c r="W29" i="14"/>
  <c r="F2014" i="8" s="1"/>
  <c r="X29" i="14"/>
  <c r="F2460" i="8" s="1"/>
  <c r="Y29" i="14"/>
  <c r="F2906" i="8" s="1"/>
  <c r="Z29" i="14"/>
  <c r="F3352" i="8" s="1"/>
  <c r="AA29" i="14"/>
  <c r="F3798" i="8" s="1"/>
  <c r="AB29" i="14"/>
  <c r="F4244" i="8" s="1"/>
  <c r="AC29" i="14"/>
  <c r="F4690" i="8" s="1"/>
  <c r="AD29" i="14"/>
  <c r="F5136" i="8" s="1"/>
  <c r="AE29" i="14"/>
  <c r="F5582" i="8" s="1"/>
  <c r="AF29" i="14"/>
  <c r="F6028" i="8" s="1"/>
  <c r="AG29" i="14"/>
  <c r="F6474" i="8" s="1"/>
  <c r="AH29" i="14"/>
  <c r="F6920" i="8" s="1"/>
  <c r="F30" i="14"/>
  <c r="F677" i="8" s="1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F1123" i="8" s="1"/>
  <c r="V30" i="14"/>
  <c r="F1569" i="8" s="1"/>
  <c r="W30" i="14"/>
  <c r="F2015" i="8" s="1"/>
  <c r="X30" i="14"/>
  <c r="F2461" i="8" s="1"/>
  <c r="Y30" i="14"/>
  <c r="F2907" i="8" s="1"/>
  <c r="Z30" i="14"/>
  <c r="F3353" i="8" s="1"/>
  <c r="AA30" i="14"/>
  <c r="F3799" i="8" s="1"/>
  <c r="AB30" i="14"/>
  <c r="F4245" i="8" s="1"/>
  <c r="AC30" i="14"/>
  <c r="F4691" i="8" s="1"/>
  <c r="AD30" i="14"/>
  <c r="F5137" i="8" s="1"/>
  <c r="AE30" i="14"/>
  <c r="F5583" i="8" s="1"/>
  <c r="AF30" i="14"/>
  <c r="F6029" i="8" s="1"/>
  <c r="AG30" i="14"/>
  <c r="F6475" i="8" s="1"/>
  <c r="AH30" i="14"/>
  <c r="F6921" i="8" s="1"/>
  <c r="F31" i="14"/>
  <c r="F678" i="8" s="1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F1124" i="8" s="1"/>
  <c r="V31" i="14"/>
  <c r="F1570" i="8" s="1"/>
  <c r="W31" i="14"/>
  <c r="F2016" i="8" s="1"/>
  <c r="X31" i="14"/>
  <c r="F2462" i="8" s="1"/>
  <c r="Y31" i="14"/>
  <c r="F2908" i="8" s="1"/>
  <c r="Z31" i="14"/>
  <c r="F3354" i="8" s="1"/>
  <c r="AA31" i="14"/>
  <c r="F3800" i="8" s="1"/>
  <c r="AB31" i="14"/>
  <c r="F4246" i="8" s="1"/>
  <c r="AC31" i="14"/>
  <c r="F4692" i="8" s="1"/>
  <c r="AD31" i="14"/>
  <c r="F5138" i="8" s="1"/>
  <c r="AE31" i="14"/>
  <c r="F5584" i="8" s="1"/>
  <c r="AF31" i="14"/>
  <c r="F6030" i="8" s="1"/>
  <c r="AG31" i="14"/>
  <c r="F6476" i="8" s="1"/>
  <c r="AH31" i="14"/>
  <c r="F6922" i="8" s="1"/>
  <c r="F32" i="14"/>
  <c r="F679" i="8" s="1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F1125" i="8" s="1"/>
  <c r="V32" i="14"/>
  <c r="F1571" i="8" s="1"/>
  <c r="W32" i="14"/>
  <c r="F2017" i="8" s="1"/>
  <c r="X32" i="14"/>
  <c r="F2463" i="8" s="1"/>
  <c r="Y32" i="14"/>
  <c r="F2909" i="8" s="1"/>
  <c r="Z32" i="14"/>
  <c r="F3355" i="8" s="1"/>
  <c r="AA32" i="14"/>
  <c r="F3801" i="8" s="1"/>
  <c r="AB32" i="14"/>
  <c r="F4247" i="8" s="1"/>
  <c r="AC32" i="14"/>
  <c r="F4693" i="8" s="1"/>
  <c r="AD32" i="14"/>
  <c r="F5139" i="8" s="1"/>
  <c r="AE32" i="14"/>
  <c r="F5585" i="8" s="1"/>
  <c r="AF32" i="14"/>
  <c r="F6031" i="8" s="1"/>
  <c r="AG32" i="14"/>
  <c r="F6477" i="8" s="1"/>
  <c r="AH32" i="14"/>
  <c r="F6923" i="8" s="1"/>
  <c r="F33" i="14"/>
  <c r="F680" i="8" s="1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F1126" i="8" s="1"/>
  <c r="V33" i="14"/>
  <c r="F1572" i="8" s="1"/>
  <c r="W33" i="14"/>
  <c r="F2018" i="8" s="1"/>
  <c r="X33" i="14"/>
  <c r="F2464" i="8" s="1"/>
  <c r="Y33" i="14"/>
  <c r="F2910" i="8" s="1"/>
  <c r="Z33" i="14"/>
  <c r="F3356" i="8" s="1"/>
  <c r="AA33" i="14"/>
  <c r="F3802" i="8" s="1"/>
  <c r="AB33" i="14"/>
  <c r="F4248" i="8" s="1"/>
  <c r="AC33" i="14"/>
  <c r="F4694" i="8" s="1"/>
  <c r="AD33" i="14"/>
  <c r="F5140" i="8" s="1"/>
  <c r="AE33" i="14"/>
  <c r="F5586" i="8" s="1"/>
  <c r="AF33" i="14"/>
  <c r="F6032" i="8" s="1"/>
  <c r="AG33" i="14"/>
  <c r="F6478" i="8" s="1"/>
  <c r="AH33" i="14"/>
  <c r="F6924" i="8" s="1"/>
  <c r="F34" i="14"/>
  <c r="F681" i="8" s="1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F1127" i="8" s="1"/>
  <c r="V34" i="14"/>
  <c r="F1573" i="8" s="1"/>
  <c r="W34" i="14"/>
  <c r="F2019" i="8" s="1"/>
  <c r="X34" i="14"/>
  <c r="F2465" i="8" s="1"/>
  <c r="Y34" i="14"/>
  <c r="F2911" i="8" s="1"/>
  <c r="Z34" i="14"/>
  <c r="F3357" i="8" s="1"/>
  <c r="AA34" i="14"/>
  <c r="F3803" i="8" s="1"/>
  <c r="AB34" i="14"/>
  <c r="F4249" i="8" s="1"/>
  <c r="AC34" i="14"/>
  <c r="F4695" i="8" s="1"/>
  <c r="AD34" i="14"/>
  <c r="F5141" i="8" s="1"/>
  <c r="AE34" i="14"/>
  <c r="F5587" i="8" s="1"/>
  <c r="AF34" i="14"/>
  <c r="F6033" i="8" s="1"/>
  <c r="AG34" i="14"/>
  <c r="F6479" i="8" s="1"/>
  <c r="AH34" i="14"/>
  <c r="F6925" i="8" s="1"/>
  <c r="F35" i="14"/>
  <c r="F682" i="8" s="1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F1128" i="8" s="1"/>
  <c r="V35" i="14"/>
  <c r="F1574" i="8" s="1"/>
  <c r="W35" i="14"/>
  <c r="F2020" i="8" s="1"/>
  <c r="X35" i="14"/>
  <c r="F2466" i="8" s="1"/>
  <c r="Y35" i="14"/>
  <c r="F2912" i="8" s="1"/>
  <c r="Z35" i="14"/>
  <c r="F3358" i="8" s="1"/>
  <c r="AA35" i="14"/>
  <c r="F3804" i="8" s="1"/>
  <c r="AB35" i="14"/>
  <c r="F4250" i="8" s="1"/>
  <c r="AC35" i="14"/>
  <c r="F4696" i="8" s="1"/>
  <c r="AD35" i="14"/>
  <c r="F5142" i="8" s="1"/>
  <c r="AE35" i="14"/>
  <c r="F5588" i="8" s="1"/>
  <c r="AF35" i="14"/>
  <c r="F6034" i="8" s="1"/>
  <c r="AG35" i="14"/>
  <c r="F6480" i="8" s="1"/>
  <c r="AH35" i="14"/>
  <c r="F6926" i="8" s="1"/>
  <c r="F36" i="14"/>
  <c r="F683" i="8" s="1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F1129" i="8" s="1"/>
  <c r="V36" i="14"/>
  <c r="F1575" i="8" s="1"/>
  <c r="W36" i="14"/>
  <c r="F2021" i="8" s="1"/>
  <c r="X36" i="14"/>
  <c r="F2467" i="8" s="1"/>
  <c r="Y36" i="14"/>
  <c r="F2913" i="8" s="1"/>
  <c r="Z36" i="14"/>
  <c r="F3359" i="8" s="1"/>
  <c r="AA36" i="14"/>
  <c r="F3805" i="8" s="1"/>
  <c r="AB36" i="14"/>
  <c r="F4251" i="8" s="1"/>
  <c r="AC36" i="14"/>
  <c r="F4697" i="8" s="1"/>
  <c r="AD36" i="14"/>
  <c r="F5143" i="8" s="1"/>
  <c r="AE36" i="14"/>
  <c r="F5589" i="8" s="1"/>
  <c r="AF36" i="14"/>
  <c r="F6035" i="8" s="1"/>
  <c r="AG36" i="14"/>
  <c r="F6481" i="8" s="1"/>
  <c r="AH36" i="14"/>
  <c r="F6927" i="8" s="1"/>
  <c r="F37" i="14"/>
  <c r="F684" i="8" s="1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F1130" i="8" s="1"/>
  <c r="V37" i="14"/>
  <c r="F1576" i="8" s="1"/>
  <c r="W37" i="14"/>
  <c r="F2022" i="8" s="1"/>
  <c r="X37" i="14"/>
  <c r="F2468" i="8" s="1"/>
  <c r="Y37" i="14"/>
  <c r="F2914" i="8" s="1"/>
  <c r="Z37" i="14"/>
  <c r="F3360" i="8" s="1"/>
  <c r="AA37" i="14"/>
  <c r="F3806" i="8" s="1"/>
  <c r="AB37" i="14"/>
  <c r="F4252" i="8" s="1"/>
  <c r="AC37" i="14"/>
  <c r="F4698" i="8" s="1"/>
  <c r="AD37" i="14"/>
  <c r="F5144" i="8" s="1"/>
  <c r="AE37" i="14"/>
  <c r="F5590" i="8" s="1"/>
  <c r="AF37" i="14"/>
  <c r="F6036" i="8" s="1"/>
  <c r="AG37" i="14"/>
  <c r="F6482" i="8" s="1"/>
  <c r="AH37" i="14"/>
  <c r="F6928" i="8" s="1"/>
  <c r="F38" i="14"/>
  <c r="F685" i="8" s="1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F1131" i="8" s="1"/>
  <c r="V38" i="14"/>
  <c r="F1577" i="8" s="1"/>
  <c r="W38" i="14"/>
  <c r="F2023" i="8" s="1"/>
  <c r="X38" i="14"/>
  <c r="F2469" i="8" s="1"/>
  <c r="Y38" i="14"/>
  <c r="F2915" i="8" s="1"/>
  <c r="Z38" i="14"/>
  <c r="F3361" i="8" s="1"/>
  <c r="AA38" i="14"/>
  <c r="F3807" i="8" s="1"/>
  <c r="AB38" i="14"/>
  <c r="F4253" i="8" s="1"/>
  <c r="AC38" i="14"/>
  <c r="F4699" i="8" s="1"/>
  <c r="AD38" i="14"/>
  <c r="F5145" i="8" s="1"/>
  <c r="AE38" i="14"/>
  <c r="F5591" i="8" s="1"/>
  <c r="AF38" i="14"/>
  <c r="F6037" i="8" s="1"/>
  <c r="AG38" i="14"/>
  <c r="F6483" i="8" s="1"/>
  <c r="AH38" i="14"/>
  <c r="F6929" i="8" s="1"/>
  <c r="F39" i="14"/>
  <c r="F686" i="8" s="1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F1132" i="8" s="1"/>
  <c r="V39" i="14"/>
  <c r="F1578" i="8" s="1"/>
  <c r="W39" i="14"/>
  <c r="F2024" i="8" s="1"/>
  <c r="X39" i="14"/>
  <c r="F2470" i="8" s="1"/>
  <c r="Y39" i="14"/>
  <c r="F2916" i="8" s="1"/>
  <c r="Z39" i="14"/>
  <c r="F3362" i="8" s="1"/>
  <c r="AA39" i="14"/>
  <c r="F3808" i="8" s="1"/>
  <c r="AB39" i="14"/>
  <c r="F4254" i="8" s="1"/>
  <c r="AC39" i="14"/>
  <c r="F4700" i="8" s="1"/>
  <c r="AD39" i="14"/>
  <c r="F5146" i="8" s="1"/>
  <c r="AE39" i="14"/>
  <c r="F5592" i="8" s="1"/>
  <c r="AF39" i="14"/>
  <c r="F6038" i="8" s="1"/>
  <c r="AG39" i="14"/>
  <c r="F6484" i="8" s="1"/>
  <c r="AH39" i="14"/>
  <c r="F6930" i="8" s="1"/>
  <c r="F40" i="14"/>
  <c r="F687" i="8" s="1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F1133" i="8" s="1"/>
  <c r="V40" i="14"/>
  <c r="F1579" i="8" s="1"/>
  <c r="W40" i="14"/>
  <c r="F2025" i="8" s="1"/>
  <c r="X40" i="14"/>
  <c r="F2471" i="8" s="1"/>
  <c r="Y40" i="14"/>
  <c r="F2917" i="8" s="1"/>
  <c r="Z40" i="14"/>
  <c r="F3363" i="8" s="1"/>
  <c r="AA40" i="14"/>
  <c r="F3809" i="8" s="1"/>
  <c r="AB40" i="14"/>
  <c r="F4255" i="8" s="1"/>
  <c r="AC40" i="14"/>
  <c r="F4701" i="8" s="1"/>
  <c r="AD40" i="14"/>
  <c r="F5147" i="8" s="1"/>
  <c r="AE40" i="14"/>
  <c r="F5593" i="8" s="1"/>
  <c r="AF40" i="14"/>
  <c r="F6039" i="8" s="1"/>
  <c r="AG40" i="14"/>
  <c r="F6485" i="8" s="1"/>
  <c r="AH40" i="14"/>
  <c r="F6931" i="8" s="1"/>
  <c r="F41" i="14"/>
  <c r="F688" i="8" s="1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F1134" i="8" s="1"/>
  <c r="V41" i="14"/>
  <c r="F1580" i="8" s="1"/>
  <c r="W41" i="14"/>
  <c r="F2026" i="8" s="1"/>
  <c r="X41" i="14"/>
  <c r="F2472" i="8" s="1"/>
  <c r="Y41" i="14"/>
  <c r="F2918" i="8" s="1"/>
  <c r="Z41" i="14"/>
  <c r="F3364" i="8" s="1"/>
  <c r="AA41" i="14"/>
  <c r="F3810" i="8" s="1"/>
  <c r="AB41" i="14"/>
  <c r="F4256" i="8" s="1"/>
  <c r="AC41" i="14"/>
  <c r="F4702" i="8" s="1"/>
  <c r="AD41" i="14"/>
  <c r="F5148" i="8" s="1"/>
  <c r="AE41" i="14"/>
  <c r="F5594" i="8" s="1"/>
  <c r="AF41" i="14"/>
  <c r="F6040" i="8" s="1"/>
  <c r="AG41" i="14"/>
  <c r="F6486" i="8" s="1"/>
  <c r="AH41" i="14"/>
  <c r="F6932" i="8" s="1"/>
  <c r="F42" i="14"/>
  <c r="F689" i="8" s="1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F1135" i="8" s="1"/>
  <c r="V42" i="14"/>
  <c r="F1581" i="8" s="1"/>
  <c r="W42" i="14"/>
  <c r="F2027" i="8" s="1"/>
  <c r="X42" i="14"/>
  <c r="F2473" i="8" s="1"/>
  <c r="Y42" i="14"/>
  <c r="F2919" i="8" s="1"/>
  <c r="Z42" i="14"/>
  <c r="F3365" i="8" s="1"/>
  <c r="AA42" i="14"/>
  <c r="F3811" i="8" s="1"/>
  <c r="AB42" i="14"/>
  <c r="F4257" i="8" s="1"/>
  <c r="AC42" i="14"/>
  <c r="F4703" i="8" s="1"/>
  <c r="AD42" i="14"/>
  <c r="F5149" i="8" s="1"/>
  <c r="AE42" i="14"/>
  <c r="F5595" i="8" s="1"/>
  <c r="AF42" i="14"/>
  <c r="F6041" i="8" s="1"/>
  <c r="AG42" i="14"/>
  <c r="F6487" i="8" s="1"/>
  <c r="AH42" i="14"/>
  <c r="F6933" i="8" s="1"/>
  <c r="F43" i="14"/>
  <c r="F690" i="8" s="1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F1136" i="8" s="1"/>
  <c r="V43" i="14"/>
  <c r="F1582" i="8" s="1"/>
  <c r="W43" i="14"/>
  <c r="F2028" i="8" s="1"/>
  <c r="X43" i="14"/>
  <c r="F2474" i="8" s="1"/>
  <c r="Y43" i="14"/>
  <c r="F2920" i="8" s="1"/>
  <c r="Z43" i="14"/>
  <c r="F3366" i="8" s="1"/>
  <c r="AA43" i="14"/>
  <c r="F3812" i="8" s="1"/>
  <c r="AB43" i="14"/>
  <c r="F4258" i="8" s="1"/>
  <c r="AC43" i="14"/>
  <c r="F4704" i="8" s="1"/>
  <c r="AD43" i="14"/>
  <c r="F5150" i="8" s="1"/>
  <c r="AE43" i="14"/>
  <c r="F5596" i="8" s="1"/>
  <c r="AF43" i="14"/>
  <c r="F6042" i="8" s="1"/>
  <c r="AG43" i="14"/>
  <c r="F6488" i="8" s="1"/>
  <c r="AH43" i="14"/>
  <c r="F6934" i="8" s="1"/>
  <c r="F44" i="14"/>
  <c r="F691" i="8" s="1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F1137" i="8" s="1"/>
  <c r="V44" i="14"/>
  <c r="F1583" i="8" s="1"/>
  <c r="W44" i="14"/>
  <c r="F2029" i="8" s="1"/>
  <c r="X44" i="14"/>
  <c r="F2475" i="8" s="1"/>
  <c r="Y44" i="14"/>
  <c r="F2921" i="8" s="1"/>
  <c r="Z44" i="14"/>
  <c r="F3367" i="8" s="1"/>
  <c r="AA44" i="14"/>
  <c r="F3813" i="8" s="1"/>
  <c r="AB44" i="14"/>
  <c r="F4259" i="8" s="1"/>
  <c r="AC44" i="14"/>
  <c r="F4705" i="8" s="1"/>
  <c r="AD44" i="14"/>
  <c r="F5151" i="8" s="1"/>
  <c r="AE44" i="14"/>
  <c r="F5597" i="8" s="1"/>
  <c r="AF44" i="14"/>
  <c r="F6043" i="8" s="1"/>
  <c r="AG44" i="14"/>
  <c r="F6489" i="8" s="1"/>
  <c r="AH44" i="14"/>
  <c r="F6935" i="8" s="1"/>
  <c r="F45" i="14"/>
  <c r="F692" i="8" s="1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F1138" i="8" s="1"/>
  <c r="V45" i="14"/>
  <c r="F1584" i="8" s="1"/>
  <c r="W45" i="14"/>
  <c r="F2030" i="8" s="1"/>
  <c r="X45" i="14"/>
  <c r="F2476" i="8" s="1"/>
  <c r="Y45" i="14"/>
  <c r="F2922" i="8" s="1"/>
  <c r="Z45" i="14"/>
  <c r="F3368" i="8" s="1"/>
  <c r="AA45" i="14"/>
  <c r="F3814" i="8" s="1"/>
  <c r="AB45" i="14"/>
  <c r="F4260" i="8" s="1"/>
  <c r="AC45" i="14"/>
  <c r="F4706" i="8" s="1"/>
  <c r="AD45" i="14"/>
  <c r="F5152" i="8" s="1"/>
  <c r="AE45" i="14"/>
  <c r="F5598" i="8" s="1"/>
  <c r="AF45" i="14"/>
  <c r="F6044" i="8" s="1"/>
  <c r="AG45" i="14"/>
  <c r="F6490" i="8" s="1"/>
  <c r="AH45" i="14"/>
  <c r="F6936" i="8" s="1"/>
  <c r="F46" i="14"/>
  <c r="F693" i="8" s="1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F1139" i="8" s="1"/>
  <c r="V46" i="14"/>
  <c r="F1585" i="8" s="1"/>
  <c r="W46" i="14"/>
  <c r="F2031" i="8" s="1"/>
  <c r="X46" i="14"/>
  <c r="F2477" i="8" s="1"/>
  <c r="Y46" i="14"/>
  <c r="F2923" i="8" s="1"/>
  <c r="Z46" i="14"/>
  <c r="F3369" i="8" s="1"/>
  <c r="AA46" i="14"/>
  <c r="F3815" i="8" s="1"/>
  <c r="AB46" i="14"/>
  <c r="F4261" i="8" s="1"/>
  <c r="AC46" i="14"/>
  <c r="F4707" i="8" s="1"/>
  <c r="AD46" i="14"/>
  <c r="F5153" i="8" s="1"/>
  <c r="AE46" i="14"/>
  <c r="F5599" i="8" s="1"/>
  <c r="AF46" i="14"/>
  <c r="F6045" i="8" s="1"/>
  <c r="AG46" i="14"/>
  <c r="F6491" i="8" s="1"/>
  <c r="AH46" i="14"/>
  <c r="F6937" i="8" s="1"/>
  <c r="F47" i="14"/>
  <c r="F694" i="8" s="1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F1140" i="8" s="1"/>
  <c r="V47" i="14"/>
  <c r="F1586" i="8" s="1"/>
  <c r="W47" i="14"/>
  <c r="F2032" i="8" s="1"/>
  <c r="X47" i="14"/>
  <c r="F2478" i="8" s="1"/>
  <c r="Y47" i="14"/>
  <c r="F2924" i="8" s="1"/>
  <c r="Z47" i="14"/>
  <c r="F3370" i="8" s="1"/>
  <c r="AA47" i="14"/>
  <c r="F3816" i="8" s="1"/>
  <c r="AB47" i="14"/>
  <c r="F4262" i="8" s="1"/>
  <c r="AC47" i="14"/>
  <c r="F4708" i="8" s="1"/>
  <c r="AD47" i="14"/>
  <c r="F5154" i="8" s="1"/>
  <c r="AE47" i="14"/>
  <c r="F5600" i="8" s="1"/>
  <c r="AF47" i="14"/>
  <c r="F6046" i="8" s="1"/>
  <c r="AG47" i="14"/>
  <c r="F6492" i="8" s="1"/>
  <c r="AH47" i="14"/>
  <c r="F6938" i="8" s="1"/>
  <c r="F48" i="14"/>
  <c r="F695" i="8" s="1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F1141" i="8" s="1"/>
  <c r="V48" i="14"/>
  <c r="F1587" i="8" s="1"/>
  <c r="W48" i="14"/>
  <c r="F2033" i="8" s="1"/>
  <c r="X48" i="14"/>
  <c r="F2479" i="8" s="1"/>
  <c r="Y48" i="14"/>
  <c r="F2925" i="8" s="1"/>
  <c r="Z48" i="14"/>
  <c r="F3371" i="8" s="1"/>
  <c r="AA48" i="14"/>
  <c r="F3817" i="8" s="1"/>
  <c r="AB48" i="14"/>
  <c r="F4263" i="8" s="1"/>
  <c r="AC48" i="14"/>
  <c r="F4709" i="8" s="1"/>
  <c r="AD48" i="14"/>
  <c r="F5155" i="8" s="1"/>
  <c r="AE48" i="14"/>
  <c r="F5601" i="8" s="1"/>
  <c r="AF48" i="14"/>
  <c r="F6047" i="8" s="1"/>
  <c r="AG48" i="14"/>
  <c r="F6493" i="8" s="1"/>
  <c r="AH48" i="14"/>
  <c r="F6939" i="8" s="1"/>
  <c r="F49" i="14"/>
  <c r="F696" i="8" s="1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F1142" i="8" s="1"/>
  <c r="V49" i="14"/>
  <c r="F1588" i="8" s="1"/>
  <c r="W49" i="14"/>
  <c r="F2034" i="8" s="1"/>
  <c r="X49" i="14"/>
  <c r="F2480" i="8" s="1"/>
  <c r="Y49" i="14"/>
  <c r="F2926" i="8" s="1"/>
  <c r="Z49" i="14"/>
  <c r="F3372" i="8" s="1"/>
  <c r="AA49" i="14"/>
  <c r="F3818" i="8" s="1"/>
  <c r="AB49" i="14"/>
  <c r="F4264" i="8" s="1"/>
  <c r="AC49" i="14"/>
  <c r="F4710" i="8" s="1"/>
  <c r="AD49" i="14"/>
  <c r="F5156" i="8" s="1"/>
  <c r="AE49" i="14"/>
  <c r="F5602" i="8" s="1"/>
  <c r="AF49" i="14"/>
  <c r="F6048" i="8" s="1"/>
  <c r="AG49" i="14"/>
  <c r="F6494" i="8" s="1"/>
  <c r="AH49" i="14"/>
  <c r="F6940" i="8" s="1"/>
  <c r="F50" i="14"/>
  <c r="F697" i="8" s="1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F1143" i="8" s="1"/>
  <c r="V50" i="14"/>
  <c r="F1589" i="8" s="1"/>
  <c r="W50" i="14"/>
  <c r="F2035" i="8" s="1"/>
  <c r="X50" i="14"/>
  <c r="F2481" i="8" s="1"/>
  <c r="Y50" i="14"/>
  <c r="F2927" i="8" s="1"/>
  <c r="Z50" i="14"/>
  <c r="F3373" i="8" s="1"/>
  <c r="AA50" i="14"/>
  <c r="F3819" i="8" s="1"/>
  <c r="AB50" i="14"/>
  <c r="F4265" i="8" s="1"/>
  <c r="AC50" i="14"/>
  <c r="F4711" i="8" s="1"/>
  <c r="AD50" i="14"/>
  <c r="F5157" i="8" s="1"/>
  <c r="AE50" i="14"/>
  <c r="F5603" i="8" s="1"/>
  <c r="AF50" i="14"/>
  <c r="F6049" i="8" s="1"/>
  <c r="AG50" i="14"/>
  <c r="F6495" i="8" s="1"/>
  <c r="AH50" i="14"/>
  <c r="F6941" i="8" s="1"/>
  <c r="F51" i="14"/>
  <c r="F698" i="8" s="1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F1144" i="8" s="1"/>
  <c r="V51" i="14"/>
  <c r="F1590" i="8" s="1"/>
  <c r="W51" i="14"/>
  <c r="F2036" i="8" s="1"/>
  <c r="X51" i="14"/>
  <c r="F2482" i="8" s="1"/>
  <c r="Y51" i="14"/>
  <c r="F2928" i="8" s="1"/>
  <c r="Z51" i="14"/>
  <c r="F3374" i="8" s="1"/>
  <c r="AA51" i="14"/>
  <c r="F3820" i="8" s="1"/>
  <c r="AB51" i="14"/>
  <c r="F4266" i="8" s="1"/>
  <c r="AC51" i="14"/>
  <c r="F4712" i="8" s="1"/>
  <c r="AD51" i="14"/>
  <c r="F5158" i="8" s="1"/>
  <c r="AE51" i="14"/>
  <c r="F5604" i="8" s="1"/>
  <c r="AF51" i="14"/>
  <c r="F6050" i="8" s="1"/>
  <c r="AG51" i="14"/>
  <c r="F6496" i="8" s="1"/>
  <c r="AH51" i="14"/>
  <c r="F6942" i="8" s="1"/>
  <c r="F52" i="14"/>
  <c r="F699" i="8" s="1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F1145" i="8" s="1"/>
  <c r="V52" i="14"/>
  <c r="F1591" i="8" s="1"/>
  <c r="W52" i="14"/>
  <c r="F2037" i="8" s="1"/>
  <c r="X52" i="14"/>
  <c r="F2483" i="8" s="1"/>
  <c r="Y52" i="14"/>
  <c r="F2929" i="8" s="1"/>
  <c r="Z52" i="14"/>
  <c r="F3375" i="8" s="1"/>
  <c r="AA52" i="14"/>
  <c r="F3821" i="8" s="1"/>
  <c r="AB52" i="14"/>
  <c r="F4267" i="8" s="1"/>
  <c r="AC52" i="14"/>
  <c r="F4713" i="8" s="1"/>
  <c r="AD52" i="14"/>
  <c r="F5159" i="8" s="1"/>
  <c r="AE52" i="14"/>
  <c r="F5605" i="8" s="1"/>
  <c r="AF52" i="14"/>
  <c r="F6051" i="8" s="1"/>
  <c r="AG52" i="14"/>
  <c r="F6497" i="8" s="1"/>
  <c r="AH52" i="14"/>
  <c r="F6943" i="8" s="1"/>
  <c r="F53" i="14"/>
  <c r="F700" i="8" s="1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F1146" i="8" s="1"/>
  <c r="V53" i="14"/>
  <c r="F1592" i="8" s="1"/>
  <c r="W53" i="14"/>
  <c r="F2038" i="8" s="1"/>
  <c r="X53" i="14"/>
  <c r="F2484" i="8" s="1"/>
  <c r="Y53" i="14"/>
  <c r="F2930" i="8" s="1"/>
  <c r="Z53" i="14"/>
  <c r="F3376" i="8" s="1"/>
  <c r="AA53" i="14"/>
  <c r="F3822" i="8" s="1"/>
  <c r="AB53" i="14"/>
  <c r="F4268" i="8" s="1"/>
  <c r="AC53" i="14"/>
  <c r="F4714" i="8" s="1"/>
  <c r="AD53" i="14"/>
  <c r="F5160" i="8" s="1"/>
  <c r="AE53" i="14"/>
  <c r="F5606" i="8" s="1"/>
  <c r="AF53" i="14"/>
  <c r="F6052" i="8" s="1"/>
  <c r="AG53" i="14"/>
  <c r="F6498" i="8" s="1"/>
  <c r="AH53" i="14"/>
  <c r="F6944" i="8" s="1"/>
  <c r="F54" i="14"/>
  <c r="F701" i="8" s="1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F1147" i="8" s="1"/>
  <c r="V54" i="14"/>
  <c r="F1593" i="8" s="1"/>
  <c r="W54" i="14"/>
  <c r="F2039" i="8" s="1"/>
  <c r="X54" i="14"/>
  <c r="F2485" i="8" s="1"/>
  <c r="Y54" i="14"/>
  <c r="F2931" i="8" s="1"/>
  <c r="Z54" i="14"/>
  <c r="F3377" i="8" s="1"/>
  <c r="AA54" i="14"/>
  <c r="F3823" i="8" s="1"/>
  <c r="AB54" i="14"/>
  <c r="F4269" i="8" s="1"/>
  <c r="AC54" i="14"/>
  <c r="F4715" i="8" s="1"/>
  <c r="AD54" i="14"/>
  <c r="F5161" i="8" s="1"/>
  <c r="AE54" i="14"/>
  <c r="F5607" i="8" s="1"/>
  <c r="AF54" i="14"/>
  <c r="F6053" i="8" s="1"/>
  <c r="AG54" i="14"/>
  <c r="F6499" i="8" s="1"/>
  <c r="AH54" i="14"/>
  <c r="F6945" i="8" s="1"/>
  <c r="F55" i="14"/>
  <c r="F702" i="8" s="1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F1148" i="8" s="1"/>
  <c r="V55" i="14"/>
  <c r="F1594" i="8" s="1"/>
  <c r="W55" i="14"/>
  <c r="F2040" i="8" s="1"/>
  <c r="X55" i="14"/>
  <c r="F2486" i="8" s="1"/>
  <c r="Y55" i="14"/>
  <c r="F2932" i="8" s="1"/>
  <c r="Z55" i="14"/>
  <c r="F3378" i="8" s="1"/>
  <c r="AA55" i="14"/>
  <c r="F3824" i="8" s="1"/>
  <c r="AB55" i="14"/>
  <c r="F4270" i="8" s="1"/>
  <c r="AC55" i="14"/>
  <c r="F4716" i="8" s="1"/>
  <c r="AD55" i="14"/>
  <c r="F5162" i="8" s="1"/>
  <c r="AE55" i="14"/>
  <c r="F5608" i="8" s="1"/>
  <c r="AF55" i="14"/>
  <c r="F6054" i="8" s="1"/>
  <c r="AG55" i="14"/>
  <c r="F6500" i="8" s="1"/>
  <c r="AH55" i="14"/>
  <c r="F6946" i="8" s="1"/>
  <c r="F56" i="14"/>
  <c r="F703" i="8" s="1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F1149" i="8" s="1"/>
  <c r="V56" i="14"/>
  <c r="F1595" i="8" s="1"/>
  <c r="W56" i="14"/>
  <c r="F2041" i="8" s="1"/>
  <c r="X56" i="14"/>
  <c r="F2487" i="8" s="1"/>
  <c r="Y56" i="14"/>
  <c r="F2933" i="8" s="1"/>
  <c r="Z56" i="14"/>
  <c r="F3379" i="8" s="1"/>
  <c r="AA56" i="14"/>
  <c r="F3825" i="8" s="1"/>
  <c r="AB56" i="14"/>
  <c r="F4271" i="8" s="1"/>
  <c r="AC56" i="14"/>
  <c r="F4717" i="8" s="1"/>
  <c r="AD56" i="14"/>
  <c r="F5163" i="8" s="1"/>
  <c r="AE56" i="14"/>
  <c r="F5609" i="8" s="1"/>
  <c r="AF56" i="14"/>
  <c r="F6055" i="8" s="1"/>
  <c r="AG56" i="14"/>
  <c r="F6501" i="8" s="1"/>
  <c r="AH56" i="14"/>
  <c r="F6947" i="8" s="1"/>
  <c r="F57" i="14"/>
  <c r="F704" i="8" s="1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F1150" i="8" s="1"/>
  <c r="V57" i="14"/>
  <c r="F1596" i="8" s="1"/>
  <c r="W57" i="14"/>
  <c r="F2042" i="8" s="1"/>
  <c r="X57" i="14"/>
  <c r="F2488" i="8" s="1"/>
  <c r="Y57" i="14"/>
  <c r="F2934" i="8" s="1"/>
  <c r="Z57" i="14"/>
  <c r="F3380" i="8" s="1"/>
  <c r="AA57" i="14"/>
  <c r="F3826" i="8" s="1"/>
  <c r="AB57" i="14"/>
  <c r="F4272" i="8" s="1"/>
  <c r="AC57" i="14"/>
  <c r="F4718" i="8" s="1"/>
  <c r="AD57" i="14"/>
  <c r="F5164" i="8" s="1"/>
  <c r="AE57" i="14"/>
  <c r="F5610" i="8" s="1"/>
  <c r="AF57" i="14"/>
  <c r="F6056" i="8" s="1"/>
  <c r="AG57" i="14"/>
  <c r="F6502" i="8" s="1"/>
  <c r="AH57" i="14"/>
  <c r="F6948" i="8" s="1"/>
  <c r="F58" i="14"/>
  <c r="F705" i="8" s="1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F1151" i="8" s="1"/>
  <c r="V58" i="14"/>
  <c r="F1597" i="8" s="1"/>
  <c r="W58" i="14"/>
  <c r="F2043" i="8" s="1"/>
  <c r="X58" i="14"/>
  <c r="F2489" i="8" s="1"/>
  <c r="Y58" i="14"/>
  <c r="F2935" i="8" s="1"/>
  <c r="Z58" i="14"/>
  <c r="F3381" i="8" s="1"/>
  <c r="AA58" i="14"/>
  <c r="F3827" i="8" s="1"/>
  <c r="AB58" i="14"/>
  <c r="F4273" i="8" s="1"/>
  <c r="AC58" i="14"/>
  <c r="F4719" i="8" s="1"/>
  <c r="AD58" i="14"/>
  <c r="F5165" i="8" s="1"/>
  <c r="AE58" i="14"/>
  <c r="F5611" i="8" s="1"/>
  <c r="AF58" i="14"/>
  <c r="F6057" i="8" s="1"/>
  <c r="AG58" i="14"/>
  <c r="F6503" i="8" s="1"/>
  <c r="AH58" i="14"/>
  <c r="F6949" i="8" s="1"/>
  <c r="F59" i="14"/>
  <c r="F706" i="8" s="1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F1152" i="8" s="1"/>
  <c r="V59" i="14"/>
  <c r="F1598" i="8" s="1"/>
  <c r="W59" i="14"/>
  <c r="F2044" i="8" s="1"/>
  <c r="X59" i="14"/>
  <c r="F2490" i="8" s="1"/>
  <c r="Y59" i="14"/>
  <c r="F2936" i="8" s="1"/>
  <c r="Z59" i="14"/>
  <c r="F3382" i="8" s="1"/>
  <c r="AA59" i="14"/>
  <c r="F3828" i="8" s="1"/>
  <c r="AB59" i="14"/>
  <c r="F4274" i="8" s="1"/>
  <c r="AC59" i="14"/>
  <c r="F4720" i="8" s="1"/>
  <c r="AD59" i="14"/>
  <c r="F5166" i="8" s="1"/>
  <c r="AE59" i="14"/>
  <c r="F5612" i="8" s="1"/>
  <c r="AF59" i="14"/>
  <c r="F6058" i="8" s="1"/>
  <c r="AG59" i="14"/>
  <c r="F6504" i="8" s="1"/>
  <c r="AH59" i="14"/>
  <c r="F6950" i="8" s="1"/>
  <c r="F60" i="14"/>
  <c r="F707" i="8" s="1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F1153" i="8" s="1"/>
  <c r="V60" i="14"/>
  <c r="F1599" i="8" s="1"/>
  <c r="W60" i="14"/>
  <c r="F2045" i="8" s="1"/>
  <c r="X60" i="14"/>
  <c r="F2491" i="8" s="1"/>
  <c r="Y60" i="14"/>
  <c r="F2937" i="8" s="1"/>
  <c r="Z60" i="14"/>
  <c r="F3383" i="8" s="1"/>
  <c r="AA60" i="14"/>
  <c r="F3829" i="8" s="1"/>
  <c r="AB60" i="14"/>
  <c r="F4275" i="8" s="1"/>
  <c r="AC60" i="14"/>
  <c r="F4721" i="8" s="1"/>
  <c r="AD60" i="14"/>
  <c r="F5167" i="8" s="1"/>
  <c r="AE60" i="14"/>
  <c r="F5613" i="8" s="1"/>
  <c r="AF60" i="14"/>
  <c r="F6059" i="8" s="1"/>
  <c r="AG60" i="14"/>
  <c r="F6505" i="8" s="1"/>
  <c r="AH60" i="14"/>
  <c r="F6951" i="8" s="1"/>
  <c r="F61" i="14"/>
  <c r="F708" i="8" s="1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F1154" i="8" s="1"/>
  <c r="V61" i="14"/>
  <c r="F1600" i="8" s="1"/>
  <c r="W61" i="14"/>
  <c r="F2046" i="8" s="1"/>
  <c r="X61" i="14"/>
  <c r="F2492" i="8" s="1"/>
  <c r="Y61" i="14"/>
  <c r="F2938" i="8" s="1"/>
  <c r="Z61" i="14"/>
  <c r="F3384" i="8" s="1"/>
  <c r="AA61" i="14"/>
  <c r="F3830" i="8" s="1"/>
  <c r="AB61" i="14"/>
  <c r="F4276" i="8" s="1"/>
  <c r="AC61" i="14"/>
  <c r="F4722" i="8" s="1"/>
  <c r="AD61" i="14"/>
  <c r="F5168" i="8" s="1"/>
  <c r="AE61" i="14"/>
  <c r="F5614" i="8" s="1"/>
  <c r="AF61" i="14"/>
  <c r="F6060" i="8" s="1"/>
  <c r="AG61" i="14"/>
  <c r="F6506" i="8" s="1"/>
  <c r="AH61" i="14"/>
  <c r="F6952" i="8" s="1"/>
  <c r="F62" i="14"/>
  <c r="F709" i="8" s="1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F1155" i="8" s="1"/>
  <c r="V62" i="14"/>
  <c r="F1601" i="8" s="1"/>
  <c r="W62" i="14"/>
  <c r="F2047" i="8" s="1"/>
  <c r="X62" i="14"/>
  <c r="F2493" i="8" s="1"/>
  <c r="Y62" i="14"/>
  <c r="F2939" i="8" s="1"/>
  <c r="Z62" i="14"/>
  <c r="F3385" i="8" s="1"/>
  <c r="AA62" i="14"/>
  <c r="F3831" i="8" s="1"/>
  <c r="AB62" i="14"/>
  <c r="F4277" i="8" s="1"/>
  <c r="AC62" i="14"/>
  <c r="F4723" i="8" s="1"/>
  <c r="AD62" i="14"/>
  <c r="F5169" i="8" s="1"/>
  <c r="AE62" i="14"/>
  <c r="F5615" i="8" s="1"/>
  <c r="AF62" i="14"/>
  <c r="F6061" i="8" s="1"/>
  <c r="AG62" i="14"/>
  <c r="F6507" i="8" s="1"/>
  <c r="AH62" i="14"/>
  <c r="F6953" i="8" s="1"/>
  <c r="F63" i="14"/>
  <c r="F710" i="8" s="1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F1156" i="8" s="1"/>
  <c r="V63" i="14"/>
  <c r="F1602" i="8" s="1"/>
  <c r="W63" i="14"/>
  <c r="F2048" i="8" s="1"/>
  <c r="X63" i="14"/>
  <c r="F2494" i="8" s="1"/>
  <c r="Y63" i="14"/>
  <c r="F2940" i="8" s="1"/>
  <c r="Z63" i="14"/>
  <c r="F3386" i="8" s="1"/>
  <c r="AA63" i="14"/>
  <c r="F3832" i="8" s="1"/>
  <c r="AB63" i="14"/>
  <c r="F4278" i="8" s="1"/>
  <c r="AC63" i="14"/>
  <c r="F4724" i="8" s="1"/>
  <c r="AD63" i="14"/>
  <c r="F5170" i="8" s="1"/>
  <c r="AE63" i="14"/>
  <c r="F5616" i="8" s="1"/>
  <c r="AF63" i="14"/>
  <c r="F6062" i="8" s="1"/>
  <c r="AG63" i="14"/>
  <c r="F6508" i="8" s="1"/>
  <c r="AH63" i="14"/>
  <c r="F6954" i="8" s="1"/>
  <c r="F64" i="14"/>
  <c r="F711" i="8" s="1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F1157" i="8" s="1"/>
  <c r="V64" i="14"/>
  <c r="F1603" i="8" s="1"/>
  <c r="W64" i="14"/>
  <c r="F2049" i="8" s="1"/>
  <c r="X64" i="14"/>
  <c r="F2495" i="8" s="1"/>
  <c r="Y64" i="14"/>
  <c r="F2941" i="8" s="1"/>
  <c r="Z64" i="14"/>
  <c r="F3387" i="8" s="1"/>
  <c r="AA64" i="14"/>
  <c r="F3833" i="8" s="1"/>
  <c r="AB64" i="14"/>
  <c r="F4279" i="8" s="1"/>
  <c r="AC64" i="14"/>
  <c r="F4725" i="8" s="1"/>
  <c r="AD64" i="14"/>
  <c r="F5171" i="8" s="1"/>
  <c r="AE64" i="14"/>
  <c r="F5617" i="8" s="1"/>
  <c r="AF64" i="14"/>
  <c r="F6063" i="8" s="1"/>
  <c r="AG64" i="14"/>
  <c r="F6509" i="8" s="1"/>
  <c r="AH64" i="14"/>
  <c r="F6955" i="8" s="1"/>
  <c r="F65" i="14"/>
  <c r="F712" i="8" s="1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F1158" i="8" s="1"/>
  <c r="V65" i="14"/>
  <c r="F1604" i="8" s="1"/>
  <c r="W65" i="14"/>
  <c r="F2050" i="8" s="1"/>
  <c r="X65" i="14"/>
  <c r="F2496" i="8" s="1"/>
  <c r="Y65" i="14"/>
  <c r="F2942" i="8" s="1"/>
  <c r="Z65" i="14"/>
  <c r="F3388" i="8" s="1"/>
  <c r="AA65" i="14"/>
  <c r="F3834" i="8" s="1"/>
  <c r="AB65" i="14"/>
  <c r="F4280" i="8" s="1"/>
  <c r="AC65" i="14"/>
  <c r="F4726" i="8" s="1"/>
  <c r="AD65" i="14"/>
  <c r="F5172" i="8" s="1"/>
  <c r="AE65" i="14"/>
  <c r="F5618" i="8" s="1"/>
  <c r="AF65" i="14"/>
  <c r="F6064" i="8" s="1"/>
  <c r="AG65" i="14"/>
  <c r="F6510" i="8" s="1"/>
  <c r="AH65" i="14"/>
  <c r="F6956" i="8" s="1"/>
  <c r="F66" i="14"/>
  <c r="F713" i="8" s="1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F1159" i="8" s="1"/>
  <c r="V66" i="14"/>
  <c r="F1605" i="8" s="1"/>
  <c r="W66" i="14"/>
  <c r="F2051" i="8" s="1"/>
  <c r="X66" i="14"/>
  <c r="F2497" i="8" s="1"/>
  <c r="Y66" i="14"/>
  <c r="F2943" i="8" s="1"/>
  <c r="Z66" i="14"/>
  <c r="F3389" i="8" s="1"/>
  <c r="AA66" i="14"/>
  <c r="F3835" i="8" s="1"/>
  <c r="AB66" i="14"/>
  <c r="F4281" i="8" s="1"/>
  <c r="AC66" i="14"/>
  <c r="F4727" i="8" s="1"/>
  <c r="AD66" i="14"/>
  <c r="F5173" i="8" s="1"/>
  <c r="AE66" i="14"/>
  <c r="F5619" i="8" s="1"/>
  <c r="AF66" i="14"/>
  <c r="F6065" i="8" s="1"/>
  <c r="AG66" i="14"/>
  <c r="F6511" i="8" s="1"/>
  <c r="AH66" i="14"/>
  <c r="F6957" i="8" s="1"/>
  <c r="F67" i="14"/>
  <c r="F714" i="8" s="1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F1160" i="8" s="1"/>
  <c r="V67" i="14"/>
  <c r="F1606" i="8" s="1"/>
  <c r="W67" i="14"/>
  <c r="F2052" i="8" s="1"/>
  <c r="X67" i="14"/>
  <c r="F2498" i="8" s="1"/>
  <c r="Y67" i="14"/>
  <c r="F2944" i="8" s="1"/>
  <c r="Z67" i="14"/>
  <c r="F3390" i="8" s="1"/>
  <c r="AA67" i="14"/>
  <c r="F3836" i="8" s="1"/>
  <c r="AB67" i="14"/>
  <c r="F4282" i="8" s="1"/>
  <c r="AC67" i="14"/>
  <c r="F4728" i="8" s="1"/>
  <c r="AD67" i="14"/>
  <c r="F5174" i="8" s="1"/>
  <c r="AE67" i="14"/>
  <c r="F5620" i="8" s="1"/>
  <c r="AF67" i="14"/>
  <c r="F6066" i="8" s="1"/>
  <c r="AG67" i="14"/>
  <c r="F6512" i="8" s="1"/>
  <c r="AH67" i="14"/>
  <c r="F6958" i="8" s="1"/>
  <c r="F68" i="14"/>
  <c r="F715" i="8" s="1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F1161" i="8" s="1"/>
  <c r="V68" i="14"/>
  <c r="F1607" i="8" s="1"/>
  <c r="W68" i="14"/>
  <c r="F2053" i="8" s="1"/>
  <c r="X68" i="14"/>
  <c r="F2499" i="8" s="1"/>
  <c r="Y68" i="14"/>
  <c r="F2945" i="8" s="1"/>
  <c r="Z68" i="14"/>
  <c r="F3391" i="8" s="1"/>
  <c r="AA68" i="14"/>
  <c r="F3837" i="8" s="1"/>
  <c r="AB68" i="14"/>
  <c r="F4283" i="8" s="1"/>
  <c r="AC68" i="14"/>
  <c r="F4729" i="8" s="1"/>
  <c r="AD68" i="14"/>
  <c r="F5175" i="8" s="1"/>
  <c r="AE68" i="14"/>
  <c r="F5621" i="8" s="1"/>
  <c r="AF68" i="14"/>
  <c r="F6067" i="8" s="1"/>
  <c r="AG68" i="14"/>
  <c r="F6513" i="8" s="1"/>
  <c r="AH68" i="14"/>
  <c r="F6959" i="8" s="1"/>
  <c r="F69" i="14"/>
  <c r="F716" i="8" s="1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F1162" i="8" s="1"/>
  <c r="V69" i="14"/>
  <c r="F1608" i="8" s="1"/>
  <c r="W69" i="14"/>
  <c r="F2054" i="8" s="1"/>
  <c r="X69" i="14"/>
  <c r="F2500" i="8" s="1"/>
  <c r="Y69" i="14"/>
  <c r="F2946" i="8" s="1"/>
  <c r="Z69" i="14"/>
  <c r="F3392" i="8" s="1"/>
  <c r="AA69" i="14"/>
  <c r="F3838" i="8" s="1"/>
  <c r="AB69" i="14"/>
  <c r="F4284" i="8" s="1"/>
  <c r="AC69" i="14"/>
  <c r="F4730" i="8" s="1"/>
  <c r="AD69" i="14"/>
  <c r="F5176" i="8" s="1"/>
  <c r="AE69" i="14"/>
  <c r="F5622" i="8" s="1"/>
  <c r="AF69" i="14"/>
  <c r="F6068" i="8" s="1"/>
  <c r="AG69" i="14"/>
  <c r="F6514" i="8" s="1"/>
  <c r="AH69" i="14"/>
  <c r="F6960" i="8" s="1"/>
  <c r="F70" i="14"/>
  <c r="F717" i="8" s="1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F1163" i="8" s="1"/>
  <c r="V70" i="14"/>
  <c r="F1609" i="8" s="1"/>
  <c r="W70" i="14"/>
  <c r="F2055" i="8" s="1"/>
  <c r="X70" i="14"/>
  <c r="F2501" i="8" s="1"/>
  <c r="Y70" i="14"/>
  <c r="F2947" i="8" s="1"/>
  <c r="Z70" i="14"/>
  <c r="F3393" i="8" s="1"/>
  <c r="AA70" i="14"/>
  <c r="F3839" i="8" s="1"/>
  <c r="AB70" i="14"/>
  <c r="F4285" i="8" s="1"/>
  <c r="AC70" i="14"/>
  <c r="F4731" i="8" s="1"/>
  <c r="AD70" i="14"/>
  <c r="F5177" i="8" s="1"/>
  <c r="AE70" i="14"/>
  <c r="F5623" i="8" s="1"/>
  <c r="AF70" i="14"/>
  <c r="F6069" i="8" s="1"/>
  <c r="AG70" i="14"/>
  <c r="F6515" i="8" s="1"/>
  <c r="AH70" i="14"/>
  <c r="F6961" i="8" s="1"/>
  <c r="F71" i="14"/>
  <c r="F718" i="8" s="1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F1164" i="8" s="1"/>
  <c r="V71" i="14"/>
  <c r="F1610" i="8" s="1"/>
  <c r="W71" i="14"/>
  <c r="F2056" i="8" s="1"/>
  <c r="X71" i="14"/>
  <c r="F2502" i="8" s="1"/>
  <c r="Y71" i="14"/>
  <c r="F2948" i="8" s="1"/>
  <c r="Z71" i="14"/>
  <c r="F3394" i="8" s="1"/>
  <c r="AA71" i="14"/>
  <c r="F3840" i="8" s="1"/>
  <c r="AB71" i="14"/>
  <c r="F4286" i="8" s="1"/>
  <c r="AC71" i="14"/>
  <c r="F4732" i="8" s="1"/>
  <c r="AD71" i="14"/>
  <c r="F5178" i="8" s="1"/>
  <c r="AE71" i="14"/>
  <c r="F5624" i="8" s="1"/>
  <c r="AF71" i="14"/>
  <c r="F6070" i="8" s="1"/>
  <c r="AG71" i="14"/>
  <c r="F6516" i="8" s="1"/>
  <c r="AH71" i="14"/>
  <c r="F6962" i="8" s="1"/>
  <c r="F72" i="14"/>
  <c r="F719" i="8" s="1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F1165" i="8" s="1"/>
  <c r="V72" i="14"/>
  <c r="F1611" i="8" s="1"/>
  <c r="W72" i="14"/>
  <c r="F2057" i="8" s="1"/>
  <c r="X72" i="14"/>
  <c r="F2503" i="8" s="1"/>
  <c r="Y72" i="14"/>
  <c r="F2949" i="8" s="1"/>
  <c r="Z72" i="14"/>
  <c r="F3395" i="8" s="1"/>
  <c r="AA72" i="14"/>
  <c r="F3841" i="8" s="1"/>
  <c r="AB72" i="14"/>
  <c r="F4287" i="8" s="1"/>
  <c r="AC72" i="14"/>
  <c r="F4733" i="8" s="1"/>
  <c r="AD72" i="14"/>
  <c r="F5179" i="8" s="1"/>
  <c r="AE72" i="14"/>
  <c r="F5625" i="8" s="1"/>
  <c r="AF72" i="14"/>
  <c r="F6071" i="8" s="1"/>
  <c r="AG72" i="14"/>
  <c r="F6517" i="8" s="1"/>
  <c r="AH72" i="14"/>
  <c r="F6963" i="8" s="1"/>
  <c r="F73" i="14"/>
  <c r="F720" i="8" s="1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F1166" i="8" s="1"/>
  <c r="V73" i="14"/>
  <c r="F1612" i="8" s="1"/>
  <c r="W73" i="14"/>
  <c r="F2058" i="8" s="1"/>
  <c r="X73" i="14"/>
  <c r="F2504" i="8" s="1"/>
  <c r="Y73" i="14"/>
  <c r="F2950" i="8" s="1"/>
  <c r="Z73" i="14"/>
  <c r="F3396" i="8" s="1"/>
  <c r="AA73" i="14"/>
  <c r="F3842" i="8" s="1"/>
  <c r="AB73" i="14"/>
  <c r="F4288" i="8" s="1"/>
  <c r="AC73" i="14"/>
  <c r="F4734" i="8" s="1"/>
  <c r="AD73" i="14"/>
  <c r="F5180" i="8" s="1"/>
  <c r="AE73" i="14"/>
  <c r="F5626" i="8" s="1"/>
  <c r="AF73" i="14"/>
  <c r="F6072" i="8" s="1"/>
  <c r="AG73" i="14"/>
  <c r="F6518" i="8" s="1"/>
  <c r="AH73" i="14"/>
  <c r="F6964" i="8" s="1"/>
  <c r="F74" i="14"/>
  <c r="F721" i="8" s="1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F1167" i="8" s="1"/>
  <c r="V74" i="14"/>
  <c r="F1613" i="8" s="1"/>
  <c r="W74" i="14"/>
  <c r="F2059" i="8" s="1"/>
  <c r="X74" i="14"/>
  <c r="F2505" i="8" s="1"/>
  <c r="Y74" i="14"/>
  <c r="F2951" i="8" s="1"/>
  <c r="Z74" i="14"/>
  <c r="F3397" i="8" s="1"/>
  <c r="AA74" i="14"/>
  <c r="F3843" i="8" s="1"/>
  <c r="AB74" i="14"/>
  <c r="F4289" i="8" s="1"/>
  <c r="AC74" i="14"/>
  <c r="F4735" i="8" s="1"/>
  <c r="AD74" i="14"/>
  <c r="F5181" i="8" s="1"/>
  <c r="AE74" i="14"/>
  <c r="F5627" i="8" s="1"/>
  <c r="AF74" i="14"/>
  <c r="F6073" i="8" s="1"/>
  <c r="AG74" i="14"/>
  <c r="F6519" i="8" s="1"/>
  <c r="AH74" i="14"/>
  <c r="F6965" i="8" s="1"/>
  <c r="F75" i="14"/>
  <c r="F722" i="8" s="1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F1168" i="8" s="1"/>
  <c r="V75" i="14"/>
  <c r="F1614" i="8" s="1"/>
  <c r="W75" i="14"/>
  <c r="F2060" i="8" s="1"/>
  <c r="X75" i="14"/>
  <c r="F2506" i="8" s="1"/>
  <c r="Y75" i="14"/>
  <c r="F2952" i="8" s="1"/>
  <c r="Z75" i="14"/>
  <c r="F3398" i="8" s="1"/>
  <c r="AA75" i="14"/>
  <c r="F3844" i="8" s="1"/>
  <c r="AB75" i="14"/>
  <c r="F4290" i="8" s="1"/>
  <c r="AC75" i="14"/>
  <c r="F4736" i="8" s="1"/>
  <c r="AD75" i="14"/>
  <c r="F5182" i="8" s="1"/>
  <c r="AE75" i="14"/>
  <c r="F5628" i="8" s="1"/>
  <c r="AF75" i="14"/>
  <c r="F6074" i="8" s="1"/>
  <c r="AG75" i="14"/>
  <c r="F6520" i="8" s="1"/>
  <c r="AH75" i="14"/>
  <c r="F6966" i="8" s="1"/>
  <c r="F76" i="14"/>
  <c r="F723" i="8" s="1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F1169" i="8" s="1"/>
  <c r="V76" i="14"/>
  <c r="F1615" i="8" s="1"/>
  <c r="W76" i="14"/>
  <c r="F2061" i="8" s="1"/>
  <c r="X76" i="14"/>
  <c r="F2507" i="8" s="1"/>
  <c r="Y76" i="14"/>
  <c r="F2953" i="8" s="1"/>
  <c r="Z76" i="14"/>
  <c r="F3399" i="8" s="1"/>
  <c r="AA76" i="14"/>
  <c r="F3845" i="8" s="1"/>
  <c r="AB76" i="14"/>
  <c r="F4291" i="8" s="1"/>
  <c r="AC76" i="14"/>
  <c r="F4737" i="8" s="1"/>
  <c r="AD76" i="14"/>
  <c r="F5183" i="8" s="1"/>
  <c r="AE76" i="14"/>
  <c r="F5629" i="8" s="1"/>
  <c r="AF76" i="14"/>
  <c r="F6075" i="8" s="1"/>
  <c r="AG76" i="14"/>
  <c r="F6521" i="8" s="1"/>
  <c r="AH76" i="14"/>
  <c r="F6967" i="8" s="1"/>
  <c r="F77" i="14"/>
  <c r="F724" i="8" s="1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F1170" i="8" s="1"/>
  <c r="V77" i="14"/>
  <c r="F1616" i="8" s="1"/>
  <c r="W77" i="14"/>
  <c r="F2062" i="8" s="1"/>
  <c r="X77" i="14"/>
  <c r="F2508" i="8" s="1"/>
  <c r="Y77" i="14"/>
  <c r="F2954" i="8" s="1"/>
  <c r="Z77" i="14"/>
  <c r="F3400" i="8" s="1"/>
  <c r="AA77" i="14"/>
  <c r="F3846" i="8" s="1"/>
  <c r="AB77" i="14"/>
  <c r="F4292" i="8" s="1"/>
  <c r="AC77" i="14"/>
  <c r="F4738" i="8" s="1"/>
  <c r="AD77" i="14"/>
  <c r="F5184" i="8" s="1"/>
  <c r="AE77" i="14"/>
  <c r="F5630" i="8" s="1"/>
  <c r="AF77" i="14"/>
  <c r="F6076" i="8" s="1"/>
  <c r="AG77" i="14"/>
  <c r="F6522" i="8" s="1"/>
  <c r="AH77" i="14"/>
  <c r="F6968" i="8" s="1"/>
  <c r="F78" i="14"/>
  <c r="F725" i="8" s="1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F1171" i="8" s="1"/>
  <c r="V78" i="14"/>
  <c r="F1617" i="8" s="1"/>
  <c r="W78" i="14"/>
  <c r="F2063" i="8" s="1"/>
  <c r="X78" i="14"/>
  <c r="F2509" i="8" s="1"/>
  <c r="Y78" i="14"/>
  <c r="F2955" i="8" s="1"/>
  <c r="Z78" i="14"/>
  <c r="F3401" i="8" s="1"/>
  <c r="AA78" i="14"/>
  <c r="F3847" i="8" s="1"/>
  <c r="AB78" i="14"/>
  <c r="F4293" i="8" s="1"/>
  <c r="AC78" i="14"/>
  <c r="F4739" i="8" s="1"/>
  <c r="AD78" i="14"/>
  <c r="F5185" i="8" s="1"/>
  <c r="AE78" i="14"/>
  <c r="F5631" i="8" s="1"/>
  <c r="AF78" i="14"/>
  <c r="F6077" i="8" s="1"/>
  <c r="AG78" i="14"/>
  <c r="F6523" i="8" s="1"/>
  <c r="AH78" i="14"/>
  <c r="F6969" i="8" s="1"/>
  <c r="F79" i="14"/>
  <c r="F726" i="8" s="1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F1172" i="8" s="1"/>
  <c r="V79" i="14"/>
  <c r="F1618" i="8" s="1"/>
  <c r="W79" i="14"/>
  <c r="F2064" i="8" s="1"/>
  <c r="X79" i="14"/>
  <c r="F2510" i="8" s="1"/>
  <c r="Y79" i="14"/>
  <c r="F2956" i="8" s="1"/>
  <c r="Z79" i="14"/>
  <c r="F3402" i="8" s="1"/>
  <c r="AA79" i="14"/>
  <c r="F3848" i="8" s="1"/>
  <c r="AB79" i="14"/>
  <c r="F4294" i="8" s="1"/>
  <c r="AC79" i="14"/>
  <c r="F4740" i="8" s="1"/>
  <c r="AD79" i="14"/>
  <c r="F5186" i="8" s="1"/>
  <c r="AE79" i="14"/>
  <c r="F5632" i="8" s="1"/>
  <c r="AF79" i="14"/>
  <c r="F6078" i="8" s="1"/>
  <c r="AG79" i="14"/>
  <c r="F6524" i="8" s="1"/>
  <c r="AH79" i="14"/>
  <c r="F6970" i="8" s="1"/>
  <c r="F80" i="14"/>
  <c r="F727" i="8" s="1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F1173" i="8" s="1"/>
  <c r="V80" i="14"/>
  <c r="F1619" i="8" s="1"/>
  <c r="W80" i="14"/>
  <c r="F2065" i="8" s="1"/>
  <c r="X80" i="14"/>
  <c r="F2511" i="8" s="1"/>
  <c r="Y80" i="14"/>
  <c r="F2957" i="8" s="1"/>
  <c r="Z80" i="14"/>
  <c r="F3403" i="8" s="1"/>
  <c r="AA80" i="14"/>
  <c r="F3849" i="8" s="1"/>
  <c r="AB80" i="14"/>
  <c r="F4295" i="8" s="1"/>
  <c r="AC80" i="14"/>
  <c r="F4741" i="8" s="1"/>
  <c r="AD80" i="14"/>
  <c r="F5187" i="8" s="1"/>
  <c r="AE80" i="14"/>
  <c r="F5633" i="8" s="1"/>
  <c r="AF80" i="14"/>
  <c r="F6079" i="8" s="1"/>
  <c r="AG80" i="14"/>
  <c r="F6525" i="8" s="1"/>
  <c r="AH80" i="14"/>
  <c r="F6971" i="8" s="1"/>
  <c r="F81" i="14"/>
  <c r="F728" i="8" s="1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F1174" i="8" s="1"/>
  <c r="V81" i="14"/>
  <c r="F1620" i="8" s="1"/>
  <c r="W81" i="14"/>
  <c r="F2066" i="8" s="1"/>
  <c r="X81" i="14"/>
  <c r="F2512" i="8" s="1"/>
  <c r="Y81" i="14"/>
  <c r="F2958" i="8" s="1"/>
  <c r="Z81" i="14"/>
  <c r="F3404" i="8" s="1"/>
  <c r="AA81" i="14"/>
  <c r="F3850" i="8" s="1"/>
  <c r="AB81" i="14"/>
  <c r="F4296" i="8" s="1"/>
  <c r="AC81" i="14"/>
  <c r="F4742" i="8" s="1"/>
  <c r="AD81" i="14"/>
  <c r="F5188" i="8" s="1"/>
  <c r="AE81" i="14"/>
  <c r="F5634" i="8" s="1"/>
  <c r="AF81" i="14"/>
  <c r="F6080" i="8" s="1"/>
  <c r="AG81" i="14"/>
  <c r="F6526" i="8" s="1"/>
  <c r="AH81" i="14"/>
  <c r="F6972" i="8" s="1"/>
  <c r="F82" i="14"/>
  <c r="F729" i="8" s="1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F1175" i="8" s="1"/>
  <c r="V82" i="14"/>
  <c r="F1621" i="8" s="1"/>
  <c r="W82" i="14"/>
  <c r="F2067" i="8" s="1"/>
  <c r="X82" i="14"/>
  <c r="F2513" i="8" s="1"/>
  <c r="Y82" i="14"/>
  <c r="F2959" i="8" s="1"/>
  <c r="Z82" i="14"/>
  <c r="F3405" i="8" s="1"/>
  <c r="AA82" i="14"/>
  <c r="F3851" i="8" s="1"/>
  <c r="AB82" i="14"/>
  <c r="F4297" i="8" s="1"/>
  <c r="AC82" i="14"/>
  <c r="F4743" i="8" s="1"/>
  <c r="AD82" i="14"/>
  <c r="F5189" i="8" s="1"/>
  <c r="AE82" i="14"/>
  <c r="F5635" i="8" s="1"/>
  <c r="AF82" i="14"/>
  <c r="F6081" i="8" s="1"/>
  <c r="AG82" i="14"/>
  <c r="F6527" i="8" s="1"/>
  <c r="AH82" i="14"/>
  <c r="F6973" i="8" s="1"/>
  <c r="F83" i="14"/>
  <c r="F730" i="8" s="1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F1176" i="8" s="1"/>
  <c r="V83" i="14"/>
  <c r="F1622" i="8" s="1"/>
  <c r="W83" i="14"/>
  <c r="F2068" i="8" s="1"/>
  <c r="X83" i="14"/>
  <c r="F2514" i="8" s="1"/>
  <c r="Y83" i="14"/>
  <c r="F2960" i="8" s="1"/>
  <c r="Z83" i="14"/>
  <c r="F3406" i="8" s="1"/>
  <c r="AA83" i="14"/>
  <c r="F3852" i="8" s="1"/>
  <c r="AB83" i="14"/>
  <c r="F4298" i="8" s="1"/>
  <c r="AC83" i="14"/>
  <c r="F4744" i="8" s="1"/>
  <c r="AD83" i="14"/>
  <c r="F5190" i="8" s="1"/>
  <c r="AE83" i="14"/>
  <c r="F5636" i="8" s="1"/>
  <c r="AF83" i="14"/>
  <c r="F6082" i="8" s="1"/>
  <c r="AG83" i="14"/>
  <c r="F6528" i="8" s="1"/>
  <c r="AH83" i="14"/>
  <c r="F6974" i="8" s="1"/>
  <c r="F84" i="14"/>
  <c r="F731" i="8" s="1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F1177" i="8" s="1"/>
  <c r="V84" i="14"/>
  <c r="F1623" i="8" s="1"/>
  <c r="W84" i="14"/>
  <c r="F2069" i="8" s="1"/>
  <c r="X84" i="14"/>
  <c r="F2515" i="8" s="1"/>
  <c r="Y84" i="14"/>
  <c r="F2961" i="8" s="1"/>
  <c r="Z84" i="14"/>
  <c r="F3407" i="8" s="1"/>
  <c r="AA84" i="14"/>
  <c r="F3853" i="8" s="1"/>
  <c r="AB84" i="14"/>
  <c r="F4299" i="8" s="1"/>
  <c r="AC84" i="14"/>
  <c r="F4745" i="8" s="1"/>
  <c r="AD84" i="14"/>
  <c r="F5191" i="8" s="1"/>
  <c r="AE84" i="14"/>
  <c r="F5637" i="8" s="1"/>
  <c r="AF84" i="14"/>
  <c r="F6083" i="8" s="1"/>
  <c r="AG84" i="14"/>
  <c r="F6529" i="8" s="1"/>
  <c r="AH84" i="14"/>
  <c r="F6975" i="8" s="1"/>
  <c r="F85" i="14"/>
  <c r="F732" i="8" s="1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F1178" i="8" s="1"/>
  <c r="V85" i="14"/>
  <c r="F1624" i="8" s="1"/>
  <c r="W85" i="14"/>
  <c r="F2070" i="8" s="1"/>
  <c r="X85" i="14"/>
  <c r="F2516" i="8" s="1"/>
  <c r="Y85" i="14"/>
  <c r="F2962" i="8" s="1"/>
  <c r="Z85" i="14"/>
  <c r="F3408" i="8" s="1"/>
  <c r="AA85" i="14"/>
  <c r="F3854" i="8" s="1"/>
  <c r="AB85" i="14"/>
  <c r="F4300" i="8" s="1"/>
  <c r="AC85" i="14"/>
  <c r="F4746" i="8" s="1"/>
  <c r="AD85" i="14"/>
  <c r="F5192" i="8" s="1"/>
  <c r="AE85" i="14"/>
  <c r="F5638" i="8" s="1"/>
  <c r="AF85" i="14"/>
  <c r="F6084" i="8" s="1"/>
  <c r="AG85" i="14"/>
  <c r="F6530" i="8" s="1"/>
  <c r="AH85" i="14"/>
  <c r="F6976" i="8" s="1"/>
  <c r="F86" i="14"/>
  <c r="F733" i="8" s="1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F1179" i="8" s="1"/>
  <c r="V86" i="14"/>
  <c r="F1625" i="8" s="1"/>
  <c r="W86" i="14"/>
  <c r="F2071" i="8" s="1"/>
  <c r="X86" i="14"/>
  <c r="F2517" i="8" s="1"/>
  <c r="Y86" i="14"/>
  <c r="F2963" i="8" s="1"/>
  <c r="Z86" i="14"/>
  <c r="F3409" i="8" s="1"/>
  <c r="AA86" i="14"/>
  <c r="F3855" i="8" s="1"/>
  <c r="AB86" i="14"/>
  <c r="F4301" i="8" s="1"/>
  <c r="AC86" i="14"/>
  <c r="F4747" i="8" s="1"/>
  <c r="AD86" i="14"/>
  <c r="F5193" i="8" s="1"/>
  <c r="AE86" i="14"/>
  <c r="F5639" i="8" s="1"/>
  <c r="AF86" i="14"/>
  <c r="F6085" i="8" s="1"/>
  <c r="AG86" i="14"/>
  <c r="F6531" i="8" s="1"/>
  <c r="AH86" i="14"/>
  <c r="F6977" i="8" s="1"/>
  <c r="F87" i="14"/>
  <c r="F734" i="8" s="1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F1180" i="8" s="1"/>
  <c r="V87" i="14"/>
  <c r="F1626" i="8" s="1"/>
  <c r="W87" i="14"/>
  <c r="F2072" i="8" s="1"/>
  <c r="X87" i="14"/>
  <c r="F2518" i="8" s="1"/>
  <c r="Y87" i="14"/>
  <c r="F2964" i="8" s="1"/>
  <c r="Z87" i="14"/>
  <c r="F3410" i="8" s="1"/>
  <c r="AA87" i="14"/>
  <c r="F3856" i="8" s="1"/>
  <c r="AB87" i="14"/>
  <c r="F4302" i="8" s="1"/>
  <c r="AC87" i="14"/>
  <c r="F4748" i="8" s="1"/>
  <c r="AD87" i="14"/>
  <c r="F5194" i="8" s="1"/>
  <c r="AE87" i="14"/>
  <c r="F5640" i="8" s="1"/>
  <c r="AF87" i="14"/>
  <c r="F6086" i="8" s="1"/>
  <c r="AG87" i="14"/>
  <c r="F6532" i="8" s="1"/>
  <c r="AH87" i="14"/>
  <c r="F6978" i="8" s="1"/>
  <c r="F88" i="14"/>
  <c r="F735" i="8" s="1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F1181" i="8" s="1"/>
  <c r="V88" i="14"/>
  <c r="F1627" i="8" s="1"/>
  <c r="W88" i="14"/>
  <c r="F2073" i="8" s="1"/>
  <c r="X88" i="14"/>
  <c r="F2519" i="8" s="1"/>
  <c r="Y88" i="14"/>
  <c r="F2965" i="8" s="1"/>
  <c r="Z88" i="14"/>
  <c r="F3411" i="8" s="1"/>
  <c r="AA88" i="14"/>
  <c r="F3857" i="8" s="1"/>
  <c r="AB88" i="14"/>
  <c r="F4303" i="8" s="1"/>
  <c r="AC88" i="14"/>
  <c r="F4749" i="8" s="1"/>
  <c r="AD88" i="14"/>
  <c r="F5195" i="8" s="1"/>
  <c r="AE88" i="14"/>
  <c r="F5641" i="8" s="1"/>
  <c r="AF88" i="14"/>
  <c r="F6087" i="8" s="1"/>
  <c r="AG88" i="14"/>
  <c r="F6533" i="8" s="1"/>
  <c r="AH88" i="14"/>
  <c r="F6979" i="8" s="1"/>
  <c r="F89" i="14"/>
  <c r="F736" i="8" s="1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F1182" i="8" s="1"/>
  <c r="V89" i="14"/>
  <c r="F1628" i="8" s="1"/>
  <c r="W89" i="14"/>
  <c r="F2074" i="8" s="1"/>
  <c r="X89" i="14"/>
  <c r="F2520" i="8" s="1"/>
  <c r="Y89" i="14"/>
  <c r="F2966" i="8" s="1"/>
  <c r="Z89" i="14"/>
  <c r="F3412" i="8" s="1"/>
  <c r="AA89" i="14"/>
  <c r="F3858" i="8" s="1"/>
  <c r="AB89" i="14"/>
  <c r="F4304" i="8" s="1"/>
  <c r="AC89" i="14"/>
  <c r="F4750" i="8" s="1"/>
  <c r="AD89" i="14"/>
  <c r="F5196" i="8" s="1"/>
  <c r="AE89" i="14"/>
  <c r="F5642" i="8" s="1"/>
  <c r="AF89" i="14"/>
  <c r="F6088" i="8" s="1"/>
  <c r="AG89" i="14"/>
  <c r="F6534" i="8" s="1"/>
  <c r="AH89" i="14"/>
  <c r="F6980" i="8" s="1"/>
  <c r="F90" i="14"/>
  <c r="F737" i="8" s="1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F1183" i="8" s="1"/>
  <c r="V90" i="14"/>
  <c r="F1629" i="8" s="1"/>
  <c r="W90" i="14"/>
  <c r="F2075" i="8" s="1"/>
  <c r="X90" i="14"/>
  <c r="F2521" i="8" s="1"/>
  <c r="Y90" i="14"/>
  <c r="F2967" i="8" s="1"/>
  <c r="Z90" i="14"/>
  <c r="F3413" i="8" s="1"/>
  <c r="AA90" i="14"/>
  <c r="F3859" i="8" s="1"/>
  <c r="AB90" i="14"/>
  <c r="F4305" i="8" s="1"/>
  <c r="AC90" i="14"/>
  <c r="F4751" i="8" s="1"/>
  <c r="AD90" i="14"/>
  <c r="F5197" i="8" s="1"/>
  <c r="AE90" i="14"/>
  <c r="F5643" i="8" s="1"/>
  <c r="AF90" i="14"/>
  <c r="F6089" i="8" s="1"/>
  <c r="AG90" i="14"/>
  <c r="F6535" i="8" s="1"/>
  <c r="AH90" i="14"/>
  <c r="F6981" i="8" s="1"/>
  <c r="F91" i="14"/>
  <c r="F738" i="8" s="1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F1184" i="8" s="1"/>
  <c r="V91" i="14"/>
  <c r="F1630" i="8" s="1"/>
  <c r="W91" i="14"/>
  <c r="F2076" i="8" s="1"/>
  <c r="X91" i="14"/>
  <c r="F2522" i="8" s="1"/>
  <c r="Y91" i="14"/>
  <c r="F2968" i="8" s="1"/>
  <c r="Z91" i="14"/>
  <c r="F3414" i="8" s="1"/>
  <c r="AA91" i="14"/>
  <c r="F3860" i="8" s="1"/>
  <c r="AB91" i="14"/>
  <c r="F4306" i="8" s="1"/>
  <c r="AC91" i="14"/>
  <c r="F4752" i="8" s="1"/>
  <c r="AD91" i="14"/>
  <c r="F5198" i="8" s="1"/>
  <c r="AE91" i="14"/>
  <c r="F5644" i="8" s="1"/>
  <c r="AF91" i="14"/>
  <c r="F6090" i="8" s="1"/>
  <c r="AG91" i="14"/>
  <c r="F6536" i="8" s="1"/>
  <c r="AH91" i="14"/>
  <c r="F6982" i="8" s="1"/>
  <c r="F92" i="14"/>
  <c r="F739" i="8" s="1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F1185" i="8" s="1"/>
  <c r="V92" i="14"/>
  <c r="F1631" i="8" s="1"/>
  <c r="W92" i="14"/>
  <c r="F2077" i="8" s="1"/>
  <c r="X92" i="14"/>
  <c r="F2523" i="8" s="1"/>
  <c r="Y92" i="14"/>
  <c r="F2969" i="8" s="1"/>
  <c r="Z92" i="14"/>
  <c r="F3415" i="8" s="1"/>
  <c r="AA92" i="14"/>
  <c r="F3861" i="8" s="1"/>
  <c r="AB92" i="14"/>
  <c r="F4307" i="8" s="1"/>
  <c r="AC92" i="14"/>
  <c r="F4753" i="8" s="1"/>
  <c r="AD92" i="14"/>
  <c r="F5199" i="8" s="1"/>
  <c r="AE92" i="14"/>
  <c r="F5645" i="8" s="1"/>
  <c r="AF92" i="14"/>
  <c r="F6091" i="8" s="1"/>
  <c r="AG92" i="14"/>
  <c r="F6537" i="8" s="1"/>
  <c r="AH92" i="14"/>
  <c r="F6983" i="8" s="1"/>
  <c r="F93" i="14"/>
  <c r="F740" i="8" s="1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F1186" i="8" s="1"/>
  <c r="V93" i="14"/>
  <c r="F1632" i="8" s="1"/>
  <c r="W93" i="14"/>
  <c r="F2078" i="8" s="1"/>
  <c r="X93" i="14"/>
  <c r="F2524" i="8" s="1"/>
  <c r="Y93" i="14"/>
  <c r="F2970" i="8" s="1"/>
  <c r="Z93" i="14"/>
  <c r="F3416" i="8" s="1"/>
  <c r="AA93" i="14"/>
  <c r="F3862" i="8" s="1"/>
  <c r="AB93" i="14"/>
  <c r="F4308" i="8" s="1"/>
  <c r="AC93" i="14"/>
  <c r="F4754" i="8" s="1"/>
  <c r="AD93" i="14"/>
  <c r="F5200" i="8" s="1"/>
  <c r="AE93" i="14"/>
  <c r="F5646" i="8" s="1"/>
  <c r="AF93" i="14"/>
  <c r="F6092" i="8" s="1"/>
  <c r="AG93" i="14"/>
  <c r="F6538" i="8" s="1"/>
  <c r="AH93" i="14"/>
  <c r="F6984" i="8" s="1"/>
  <c r="F94" i="14"/>
  <c r="F741" i="8" s="1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F1187" i="8" s="1"/>
  <c r="V94" i="14"/>
  <c r="F1633" i="8" s="1"/>
  <c r="W94" i="14"/>
  <c r="F2079" i="8" s="1"/>
  <c r="X94" i="14"/>
  <c r="F2525" i="8" s="1"/>
  <c r="Y94" i="14"/>
  <c r="F2971" i="8" s="1"/>
  <c r="Z94" i="14"/>
  <c r="F3417" i="8" s="1"/>
  <c r="AA94" i="14"/>
  <c r="F3863" i="8" s="1"/>
  <c r="AB94" i="14"/>
  <c r="F4309" i="8" s="1"/>
  <c r="AC94" i="14"/>
  <c r="F4755" i="8" s="1"/>
  <c r="AD94" i="14"/>
  <c r="F5201" i="8" s="1"/>
  <c r="AE94" i="14"/>
  <c r="F5647" i="8" s="1"/>
  <c r="AF94" i="14"/>
  <c r="F6093" i="8" s="1"/>
  <c r="AG94" i="14"/>
  <c r="F6539" i="8" s="1"/>
  <c r="AH94" i="14"/>
  <c r="F6985" i="8" s="1"/>
  <c r="F95" i="14"/>
  <c r="F742" i="8" s="1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F1188" i="8" s="1"/>
  <c r="V95" i="14"/>
  <c r="F1634" i="8" s="1"/>
  <c r="W95" i="14"/>
  <c r="F2080" i="8" s="1"/>
  <c r="X95" i="14"/>
  <c r="F2526" i="8" s="1"/>
  <c r="Y95" i="14"/>
  <c r="F2972" i="8" s="1"/>
  <c r="Z95" i="14"/>
  <c r="F3418" i="8" s="1"/>
  <c r="AA95" i="14"/>
  <c r="F3864" i="8" s="1"/>
  <c r="AB95" i="14"/>
  <c r="F4310" i="8" s="1"/>
  <c r="AC95" i="14"/>
  <c r="F4756" i="8" s="1"/>
  <c r="AD95" i="14"/>
  <c r="F5202" i="8" s="1"/>
  <c r="AE95" i="14"/>
  <c r="F5648" i="8" s="1"/>
  <c r="AF95" i="14"/>
  <c r="F6094" i="8" s="1"/>
  <c r="AG95" i="14"/>
  <c r="F6540" i="8" s="1"/>
  <c r="AH95" i="14"/>
  <c r="F6986" i="8" s="1"/>
  <c r="F96" i="14"/>
  <c r="F743" i="8" s="1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F1189" i="8" s="1"/>
  <c r="V96" i="14"/>
  <c r="F1635" i="8" s="1"/>
  <c r="W96" i="14"/>
  <c r="F2081" i="8" s="1"/>
  <c r="X96" i="14"/>
  <c r="F2527" i="8" s="1"/>
  <c r="Y96" i="14"/>
  <c r="F2973" i="8" s="1"/>
  <c r="Z96" i="14"/>
  <c r="F3419" i="8" s="1"/>
  <c r="AA96" i="14"/>
  <c r="F3865" i="8" s="1"/>
  <c r="AB96" i="14"/>
  <c r="F4311" i="8" s="1"/>
  <c r="AC96" i="14"/>
  <c r="F4757" i="8" s="1"/>
  <c r="AD96" i="14"/>
  <c r="F5203" i="8" s="1"/>
  <c r="AE96" i="14"/>
  <c r="F5649" i="8" s="1"/>
  <c r="AF96" i="14"/>
  <c r="F6095" i="8" s="1"/>
  <c r="AG96" i="14"/>
  <c r="F6541" i="8" s="1"/>
  <c r="AH96" i="14"/>
  <c r="F6987" i="8" s="1"/>
  <c r="F97" i="14"/>
  <c r="F744" i="8" s="1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F1190" i="8" s="1"/>
  <c r="V97" i="14"/>
  <c r="F1636" i="8" s="1"/>
  <c r="W97" i="14"/>
  <c r="F2082" i="8" s="1"/>
  <c r="X97" i="14"/>
  <c r="F2528" i="8" s="1"/>
  <c r="Y97" i="14"/>
  <c r="F2974" i="8" s="1"/>
  <c r="Z97" i="14"/>
  <c r="F3420" i="8" s="1"/>
  <c r="AA97" i="14"/>
  <c r="F3866" i="8" s="1"/>
  <c r="AB97" i="14"/>
  <c r="F4312" i="8" s="1"/>
  <c r="AC97" i="14"/>
  <c r="F4758" i="8" s="1"/>
  <c r="AD97" i="14"/>
  <c r="F5204" i="8" s="1"/>
  <c r="AE97" i="14"/>
  <c r="F5650" i="8" s="1"/>
  <c r="AF97" i="14"/>
  <c r="F6096" i="8" s="1"/>
  <c r="AG97" i="14"/>
  <c r="F6542" i="8" s="1"/>
  <c r="AH97" i="14"/>
  <c r="F6988" i="8" s="1"/>
  <c r="F98" i="14"/>
  <c r="F745" i="8" s="1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F1191" i="8" s="1"/>
  <c r="V98" i="14"/>
  <c r="F1637" i="8" s="1"/>
  <c r="W98" i="14"/>
  <c r="F2083" i="8" s="1"/>
  <c r="X98" i="14"/>
  <c r="F2529" i="8" s="1"/>
  <c r="Y98" i="14"/>
  <c r="F2975" i="8" s="1"/>
  <c r="Z98" i="14"/>
  <c r="F3421" i="8" s="1"/>
  <c r="AA98" i="14"/>
  <c r="F3867" i="8" s="1"/>
  <c r="AB98" i="14"/>
  <c r="F4313" i="8" s="1"/>
  <c r="AC98" i="14"/>
  <c r="F4759" i="8" s="1"/>
  <c r="AD98" i="14"/>
  <c r="F5205" i="8" s="1"/>
  <c r="AE98" i="14"/>
  <c r="F5651" i="8" s="1"/>
  <c r="AF98" i="14"/>
  <c r="F6097" i="8" s="1"/>
  <c r="AG98" i="14"/>
  <c r="F6543" i="8" s="1"/>
  <c r="AH98" i="14"/>
  <c r="F6989" i="8" s="1"/>
  <c r="F99" i="14"/>
  <c r="F746" i="8" s="1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F1192" i="8" s="1"/>
  <c r="V99" i="14"/>
  <c r="F1638" i="8" s="1"/>
  <c r="W99" i="14"/>
  <c r="F2084" i="8" s="1"/>
  <c r="X99" i="14"/>
  <c r="F2530" i="8" s="1"/>
  <c r="Y99" i="14"/>
  <c r="F2976" i="8" s="1"/>
  <c r="Z99" i="14"/>
  <c r="F3422" i="8" s="1"/>
  <c r="AA99" i="14"/>
  <c r="F3868" i="8" s="1"/>
  <c r="AB99" i="14"/>
  <c r="F4314" i="8" s="1"/>
  <c r="AC99" i="14"/>
  <c r="F4760" i="8" s="1"/>
  <c r="AD99" i="14"/>
  <c r="F5206" i="8" s="1"/>
  <c r="AE99" i="14"/>
  <c r="F5652" i="8" s="1"/>
  <c r="AF99" i="14"/>
  <c r="F6098" i="8" s="1"/>
  <c r="AG99" i="14"/>
  <c r="F6544" i="8" s="1"/>
  <c r="AH99" i="14"/>
  <c r="F6990" i="8" s="1"/>
  <c r="F100" i="14"/>
  <c r="F747" i="8" s="1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F1193" i="8" s="1"/>
  <c r="V100" i="14"/>
  <c r="F1639" i="8" s="1"/>
  <c r="W100" i="14"/>
  <c r="F2085" i="8" s="1"/>
  <c r="X100" i="14"/>
  <c r="F2531" i="8" s="1"/>
  <c r="Y100" i="14"/>
  <c r="F2977" i="8" s="1"/>
  <c r="Z100" i="14"/>
  <c r="F3423" i="8" s="1"/>
  <c r="AA100" i="14"/>
  <c r="F3869" i="8" s="1"/>
  <c r="AB100" i="14"/>
  <c r="F4315" i="8" s="1"/>
  <c r="AC100" i="14"/>
  <c r="F4761" i="8" s="1"/>
  <c r="AD100" i="14"/>
  <c r="F5207" i="8" s="1"/>
  <c r="AE100" i="14"/>
  <c r="F5653" i="8" s="1"/>
  <c r="AF100" i="14"/>
  <c r="F6099" i="8" s="1"/>
  <c r="AG100" i="14"/>
  <c r="F6545" i="8" s="1"/>
  <c r="AH100" i="14"/>
  <c r="F6991" i="8" s="1"/>
  <c r="F101" i="14"/>
  <c r="F748" i="8" s="1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F1194" i="8" s="1"/>
  <c r="V101" i="14"/>
  <c r="F1640" i="8" s="1"/>
  <c r="W101" i="14"/>
  <c r="F2086" i="8" s="1"/>
  <c r="X101" i="14"/>
  <c r="F2532" i="8" s="1"/>
  <c r="Y101" i="14"/>
  <c r="F2978" i="8" s="1"/>
  <c r="Z101" i="14"/>
  <c r="F3424" i="8" s="1"/>
  <c r="AA101" i="14"/>
  <c r="F3870" i="8" s="1"/>
  <c r="AB101" i="14"/>
  <c r="F4316" i="8" s="1"/>
  <c r="AC101" i="14"/>
  <c r="F4762" i="8" s="1"/>
  <c r="AD101" i="14"/>
  <c r="F5208" i="8" s="1"/>
  <c r="AE101" i="14"/>
  <c r="F5654" i="8" s="1"/>
  <c r="AF101" i="14"/>
  <c r="F6100" i="8" s="1"/>
  <c r="AG101" i="14"/>
  <c r="F6546" i="8" s="1"/>
  <c r="AH101" i="14"/>
  <c r="F6992" i="8" s="1"/>
  <c r="F102" i="14"/>
  <c r="F749" i="8" s="1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F1195" i="8" s="1"/>
  <c r="V102" i="14"/>
  <c r="F1641" i="8" s="1"/>
  <c r="W102" i="14"/>
  <c r="F2087" i="8" s="1"/>
  <c r="X102" i="14"/>
  <c r="F2533" i="8" s="1"/>
  <c r="Y102" i="14"/>
  <c r="F2979" i="8" s="1"/>
  <c r="Z102" i="14"/>
  <c r="F3425" i="8" s="1"/>
  <c r="AA102" i="14"/>
  <c r="F3871" i="8" s="1"/>
  <c r="AB102" i="14"/>
  <c r="F4317" i="8" s="1"/>
  <c r="AC102" i="14"/>
  <c r="F4763" i="8" s="1"/>
  <c r="AD102" i="14"/>
  <c r="F5209" i="8" s="1"/>
  <c r="AE102" i="14"/>
  <c r="F5655" i="8" s="1"/>
  <c r="AF102" i="14"/>
  <c r="F6101" i="8" s="1"/>
  <c r="AG102" i="14"/>
  <c r="F6547" i="8" s="1"/>
  <c r="AH102" i="14"/>
  <c r="F6993" i="8" s="1"/>
  <c r="F103" i="14"/>
  <c r="F750" i="8" s="1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F1196" i="8" s="1"/>
  <c r="V103" i="14"/>
  <c r="F1642" i="8" s="1"/>
  <c r="W103" i="14"/>
  <c r="F2088" i="8" s="1"/>
  <c r="X103" i="14"/>
  <c r="F2534" i="8" s="1"/>
  <c r="Y103" i="14"/>
  <c r="F2980" i="8" s="1"/>
  <c r="Z103" i="14"/>
  <c r="F3426" i="8" s="1"/>
  <c r="AA103" i="14"/>
  <c r="F3872" i="8" s="1"/>
  <c r="AB103" i="14"/>
  <c r="F4318" i="8" s="1"/>
  <c r="AC103" i="14"/>
  <c r="F4764" i="8" s="1"/>
  <c r="AD103" i="14"/>
  <c r="F5210" i="8" s="1"/>
  <c r="AE103" i="14"/>
  <c r="F5656" i="8" s="1"/>
  <c r="AF103" i="14"/>
  <c r="F6102" i="8" s="1"/>
  <c r="AG103" i="14"/>
  <c r="F6548" i="8" s="1"/>
  <c r="AH103" i="14"/>
  <c r="F6994" i="8" s="1"/>
  <c r="F104" i="14"/>
  <c r="F751" i="8" s="1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F1197" i="8" s="1"/>
  <c r="V104" i="14"/>
  <c r="F1643" i="8" s="1"/>
  <c r="W104" i="14"/>
  <c r="F2089" i="8" s="1"/>
  <c r="X104" i="14"/>
  <c r="F2535" i="8" s="1"/>
  <c r="Y104" i="14"/>
  <c r="F2981" i="8" s="1"/>
  <c r="Z104" i="14"/>
  <c r="F3427" i="8" s="1"/>
  <c r="AA104" i="14"/>
  <c r="F3873" i="8" s="1"/>
  <c r="AB104" i="14"/>
  <c r="F4319" i="8" s="1"/>
  <c r="AC104" i="14"/>
  <c r="F4765" i="8" s="1"/>
  <c r="AD104" i="14"/>
  <c r="F5211" i="8" s="1"/>
  <c r="AE104" i="14"/>
  <c r="F5657" i="8" s="1"/>
  <c r="AF104" i="14"/>
  <c r="F6103" i="8" s="1"/>
  <c r="AG104" i="14"/>
  <c r="F6549" i="8" s="1"/>
  <c r="AH104" i="14"/>
  <c r="F6995" i="8" s="1"/>
  <c r="F105" i="14"/>
  <c r="F752" i="8" s="1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F1198" i="8" s="1"/>
  <c r="V105" i="14"/>
  <c r="F1644" i="8" s="1"/>
  <c r="W105" i="14"/>
  <c r="F2090" i="8" s="1"/>
  <c r="X105" i="14"/>
  <c r="F2536" i="8" s="1"/>
  <c r="Y105" i="14"/>
  <c r="F2982" i="8" s="1"/>
  <c r="Z105" i="14"/>
  <c r="F3428" i="8" s="1"/>
  <c r="AA105" i="14"/>
  <c r="F3874" i="8" s="1"/>
  <c r="AB105" i="14"/>
  <c r="F4320" i="8" s="1"/>
  <c r="AC105" i="14"/>
  <c r="F4766" i="8" s="1"/>
  <c r="AD105" i="14"/>
  <c r="F5212" i="8" s="1"/>
  <c r="AE105" i="14"/>
  <c r="F5658" i="8" s="1"/>
  <c r="AF105" i="14"/>
  <c r="F6104" i="8" s="1"/>
  <c r="AG105" i="14"/>
  <c r="F6550" i="8" s="1"/>
  <c r="AH105" i="14"/>
  <c r="F6996" i="8" s="1"/>
  <c r="F106" i="14"/>
  <c r="F753" i="8" s="1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F1199" i="8" s="1"/>
  <c r="V106" i="14"/>
  <c r="F1645" i="8" s="1"/>
  <c r="W106" i="14"/>
  <c r="F2091" i="8" s="1"/>
  <c r="X106" i="14"/>
  <c r="F2537" i="8" s="1"/>
  <c r="Y106" i="14"/>
  <c r="F2983" i="8" s="1"/>
  <c r="Z106" i="14"/>
  <c r="F3429" i="8" s="1"/>
  <c r="AA106" i="14"/>
  <c r="F3875" i="8" s="1"/>
  <c r="AB106" i="14"/>
  <c r="F4321" i="8" s="1"/>
  <c r="AC106" i="14"/>
  <c r="F4767" i="8" s="1"/>
  <c r="AD106" i="14"/>
  <c r="F5213" i="8" s="1"/>
  <c r="AE106" i="14"/>
  <c r="F5659" i="8" s="1"/>
  <c r="AF106" i="14"/>
  <c r="F6105" i="8" s="1"/>
  <c r="AG106" i="14"/>
  <c r="F6551" i="8" s="1"/>
  <c r="AH106" i="14"/>
  <c r="F6997" i="8" s="1"/>
  <c r="F107" i="14"/>
  <c r="F754" i="8" s="1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F1200" i="8" s="1"/>
  <c r="V107" i="14"/>
  <c r="F1646" i="8" s="1"/>
  <c r="W107" i="14"/>
  <c r="F2092" i="8" s="1"/>
  <c r="X107" i="14"/>
  <c r="F2538" i="8" s="1"/>
  <c r="Y107" i="14"/>
  <c r="F2984" i="8" s="1"/>
  <c r="Z107" i="14"/>
  <c r="F3430" i="8" s="1"/>
  <c r="AA107" i="14"/>
  <c r="F3876" i="8" s="1"/>
  <c r="AB107" i="14"/>
  <c r="F4322" i="8" s="1"/>
  <c r="AC107" i="14"/>
  <c r="F4768" i="8" s="1"/>
  <c r="AD107" i="14"/>
  <c r="F5214" i="8" s="1"/>
  <c r="AE107" i="14"/>
  <c r="F5660" i="8" s="1"/>
  <c r="AF107" i="14"/>
  <c r="F6106" i="8" s="1"/>
  <c r="AG107" i="14"/>
  <c r="F6552" i="8" s="1"/>
  <c r="AH107" i="14"/>
  <c r="F6998" i="8" s="1"/>
  <c r="F108" i="14"/>
  <c r="F755" i="8" s="1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F1201" i="8" s="1"/>
  <c r="V108" i="14"/>
  <c r="F1647" i="8" s="1"/>
  <c r="W108" i="14"/>
  <c r="F2093" i="8" s="1"/>
  <c r="X108" i="14"/>
  <c r="F2539" i="8" s="1"/>
  <c r="Y108" i="14"/>
  <c r="F2985" i="8" s="1"/>
  <c r="Z108" i="14"/>
  <c r="F3431" i="8" s="1"/>
  <c r="AA108" i="14"/>
  <c r="F3877" i="8" s="1"/>
  <c r="AB108" i="14"/>
  <c r="F4323" i="8" s="1"/>
  <c r="AC108" i="14"/>
  <c r="F4769" i="8" s="1"/>
  <c r="AD108" i="14"/>
  <c r="F5215" i="8" s="1"/>
  <c r="AE108" i="14"/>
  <c r="F5661" i="8" s="1"/>
  <c r="AF108" i="14"/>
  <c r="F6107" i="8" s="1"/>
  <c r="AG108" i="14"/>
  <c r="F6553" i="8" s="1"/>
  <c r="AH108" i="14"/>
  <c r="F6999" i="8" s="1"/>
  <c r="F109" i="14"/>
  <c r="F756" i="8" s="1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F1202" i="8" s="1"/>
  <c r="V109" i="14"/>
  <c r="F1648" i="8" s="1"/>
  <c r="W109" i="14"/>
  <c r="F2094" i="8" s="1"/>
  <c r="X109" i="14"/>
  <c r="F2540" i="8" s="1"/>
  <c r="Y109" i="14"/>
  <c r="F2986" i="8" s="1"/>
  <c r="Z109" i="14"/>
  <c r="F3432" i="8" s="1"/>
  <c r="AA109" i="14"/>
  <c r="F3878" i="8" s="1"/>
  <c r="AB109" i="14"/>
  <c r="F4324" i="8" s="1"/>
  <c r="AC109" i="14"/>
  <c r="F4770" i="8" s="1"/>
  <c r="AD109" i="14"/>
  <c r="F5216" i="8" s="1"/>
  <c r="AE109" i="14"/>
  <c r="F5662" i="8" s="1"/>
  <c r="AF109" i="14"/>
  <c r="F6108" i="8" s="1"/>
  <c r="AG109" i="14"/>
  <c r="F6554" i="8" s="1"/>
  <c r="AH109" i="14"/>
  <c r="F7000" i="8" s="1"/>
  <c r="F110" i="14"/>
  <c r="F757" i="8" s="1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F1203" i="8" s="1"/>
  <c r="V110" i="14"/>
  <c r="F1649" i="8" s="1"/>
  <c r="W110" i="14"/>
  <c r="F2095" i="8" s="1"/>
  <c r="X110" i="14"/>
  <c r="F2541" i="8" s="1"/>
  <c r="Y110" i="14"/>
  <c r="F2987" i="8" s="1"/>
  <c r="Z110" i="14"/>
  <c r="F3433" i="8" s="1"/>
  <c r="AA110" i="14"/>
  <c r="F3879" i="8" s="1"/>
  <c r="AB110" i="14"/>
  <c r="F4325" i="8" s="1"/>
  <c r="AC110" i="14"/>
  <c r="F4771" i="8" s="1"/>
  <c r="AD110" i="14"/>
  <c r="F5217" i="8" s="1"/>
  <c r="AE110" i="14"/>
  <c r="F5663" i="8" s="1"/>
  <c r="AF110" i="14"/>
  <c r="F6109" i="8" s="1"/>
  <c r="AG110" i="14"/>
  <c r="F6555" i="8" s="1"/>
  <c r="AH110" i="14"/>
  <c r="F7001" i="8" s="1"/>
  <c r="F111" i="14"/>
  <c r="F758" i="8" s="1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F1204" i="8" s="1"/>
  <c r="V111" i="14"/>
  <c r="F1650" i="8" s="1"/>
  <c r="W111" i="14"/>
  <c r="F2096" i="8" s="1"/>
  <c r="X111" i="14"/>
  <c r="F2542" i="8" s="1"/>
  <c r="Y111" i="14"/>
  <c r="F2988" i="8" s="1"/>
  <c r="Z111" i="14"/>
  <c r="F3434" i="8" s="1"/>
  <c r="AA111" i="14"/>
  <c r="F3880" i="8" s="1"/>
  <c r="AB111" i="14"/>
  <c r="F4326" i="8" s="1"/>
  <c r="AC111" i="14"/>
  <c r="F4772" i="8" s="1"/>
  <c r="AD111" i="14"/>
  <c r="F5218" i="8" s="1"/>
  <c r="AE111" i="14"/>
  <c r="F5664" i="8" s="1"/>
  <c r="AF111" i="14"/>
  <c r="F6110" i="8" s="1"/>
  <c r="AG111" i="14"/>
  <c r="F6556" i="8" s="1"/>
  <c r="AH111" i="14"/>
  <c r="F7002" i="8" s="1"/>
  <c r="F112" i="14"/>
  <c r="F759" i="8" s="1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F1205" i="8" s="1"/>
  <c r="V112" i="14"/>
  <c r="F1651" i="8" s="1"/>
  <c r="W112" i="14"/>
  <c r="F2097" i="8" s="1"/>
  <c r="X112" i="14"/>
  <c r="F2543" i="8" s="1"/>
  <c r="Y112" i="14"/>
  <c r="F2989" i="8" s="1"/>
  <c r="Z112" i="14"/>
  <c r="F3435" i="8" s="1"/>
  <c r="AA112" i="14"/>
  <c r="F3881" i="8" s="1"/>
  <c r="AB112" i="14"/>
  <c r="F4327" i="8" s="1"/>
  <c r="AC112" i="14"/>
  <c r="F4773" i="8" s="1"/>
  <c r="AD112" i="14"/>
  <c r="F5219" i="8" s="1"/>
  <c r="AE112" i="14"/>
  <c r="F5665" i="8" s="1"/>
  <c r="AF112" i="14"/>
  <c r="F6111" i="8" s="1"/>
  <c r="AG112" i="14"/>
  <c r="F6557" i="8" s="1"/>
  <c r="AH112" i="14"/>
  <c r="F7003" i="8" s="1"/>
  <c r="F113" i="14"/>
  <c r="F760" i="8" s="1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F1206" i="8" s="1"/>
  <c r="V113" i="14"/>
  <c r="F1652" i="8" s="1"/>
  <c r="W113" i="14"/>
  <c r="F2098" i="8" s="1"/>
  <c r="X113" i="14"/>
  <c r="F2544" i="8" s="1"/>
  <c r="Y113" i="14"/>
  <c r="F2990" i="8" s="1"/>
  <c r="Z113" i="14"/>
  <c r="F3436" i="8" s="1"/>
  <c r="AA113" i="14"/>
  <c r="F3882" i="8" s="1"/>
  <c r="AB113" i="14"/>
  <c r="F4328" i="8" s="1"/>
  <c r="AC113" i="14"/>
  <c r="F4774" i="8" s="1"/>
  <c r="AD113" i="14"/>
  <c r="F5220" i="8" s="1"/>
  <c r="AE113" i="14"/>
  <c r="F5666" i="8" s="1"/>
  <c r="AF113" i="14"/>
  <c r="F6112" i="8" s="1"/>
  <c r="AG113" i="14"/>
  <c r="F6558" i="8" s="1"/>
  <c r="AH113" i="14"/>
  <c r="F7004" i="8" s="1"/>
  <c r="F114" i="14"/>
  <c r="F761" i="8" s="1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F1207" i="8" s="1"/>
  <c r="V114" i="14"/>
  <c r="F1653" i="8" s="1"/>
  <c r="W114" i="14"/>
  <c r="F2099" i="8" s="1"/>
  <c r="X114" i="14"/>
  <c r="F2545" i="8" s="1"/>
  <c r="Y114" i="14"/>
  <c r="F2991" i="8" s="1"/>
  <c r="Z114" i="14"/>
  <c r="F3437" i="8" s="1"/>
  <c r="AA114" i="14"/>
  <c r="F3883" i="8" s="1"/>
  <c r="AB114" i="14"/>
  <c r="F4329" i="8" s="1"/>
  <c r="AC114" i="14"/>
  <c r="F4775" i="8" s="1"/>
  <c r="AD114" i="14"/>
  <c r="F5221" i="8" s="1"/>
  <c r="AE114" i="14"/>
  <c r="F5667" i="8" s="1"/>
  <c r="AF114" i="14"/>
  <c r="F6113" i="8" s="1"/>
  <c r="AG114" i="14"/>
  <c r="F6559" i="8" s="1"/>
  <c r="AH114" i="14"/>
  <c r="F7005" i="8" s="1"/>
  <c r="F115" i="14"/>
  <c r="F762" i="8" s="1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F1208" i="8" s="1"/>
  <c r="V115" i="14"/>
  <c r="F1654" i="8" s="1"/>
  <c r="W115" i="14"/>
  <c r="F2100" i="8" s="1"/>
  <c r="X115" i="14"/>
  <c r="F2546" i="8" s="1"/>
  <c r="Y115" i="14"/>
  <c r="F2992" i="8" s="1"/>
  <c r="Z115" i="14"/>
  <c r="F3438" i="8" s="1"/>
  <c r="AA115" i="14"/>
  <c r="F3884" i="8" s="1"/>
  <c r="AB115" i="14"/>
  <c r="F4330" i="8" s="1"/>
  <c r="AC115" i="14"/>
  <c r="F4776" i="8" s="1"/>
  <c r="AD115" i="14"/>
  <c r="F5222" i="8" s="1"/>
  <c r="AE115" i="14"/>
  <c r="F5668" i="8" s="1"/>
  <c r="AF115" i="14"/>
  <c r="F6114" i="8" s="1"/>
  <c r="AG115" i="14"/>
  <c r="F6560" i="8" s="1"/>
  <c r="AH115" i="14"/>
  <c r="F7006" i="8" s="1"/>
  <c r="F116" i="14"/>
  <c r="F763" i="8" s="1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F1209" i="8" s="1"/>
  <c r="V116" i="14"/>
  <c r="F1655" i="8" s="1"/>
  <c r="W116" i="14"/>
  <c r="F2101" i="8" s="1"/>
  <c r="X116" i="14"/>
  <c r="F2547" i="8" s="1"/>
  <c r="Y116" i="14"/>
  <c r="F2993" i="8" s="1"/>
  <c r="Z116" i="14"/>
  <c r="F3439" i="8" s="1"/>
  <c r="AA116" i="14"/>
  <c r="F3885" i="8" s="1"/>
  <c r="AB116" i="14"/>
  <c r="F4331" i="8" s="1"/>
  <c r="AC116" i="14"/>
  <c r="F4777" i="8" s="1"/>
  <c r="AD116" i="14"/>
  <c r="F5223" i="8" s="1"/>
  <c r="AE116" i="14"/>
  <c r="F5669" i="8" s="1"/>
  <c r="AF116" i="14"/>
  <c r="F6115" i="8" s="1"/>
  <c r="AG116" i="14"/>
  <c r="F6561" i="8" s="1"/>
  <c r="AH116" i="14"/>
  <c r="F7007" i="8" s="1"/>
  <c r="F117" i="14"/>
  <c r="F764" i="8" s="1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F1210" i="8" s="1"/>
  <c r="V117" i="14"/>
  <c r="F1656" i="8" s="1"/>
  <c r="W117" i="14"/>
  <c r="F2102" i="8" s="1"/>
  <c r="X117" i="14"/>
  <c r="F2548" i="8" s="1"/>
  <c r="Y117" i="14"/>
  <c r="F2994" i="8" s="1"/>
  <c r="Z117" i="14"/>
  <c r="F3440" i="8" s="1"/>
  <c r="AA117" i="14"/>
  <c r="F3886" i="8" s="1"/>
  <c r="AB117" i="14"/>
  <c r="F4332" i="8" s="1"/>
  <c r="AC117" i="14"/>
  <c r="F4778" i="8" s="1"/>
  <c r="AD117" i="14"/>
  <c r="F5224" i="8" s="1"/>
  <c r="AE117" i="14"/>
  <c r="F5670" i="8" s="1"/>
  <c r="AF117" i="14"/>
  <c r="F6116" i="8" s="1"/>
  <c r="AG117" i="14"/>
  <c r="F6562" i="8" s="1"/>
  <c r="AH117" i="14"/>
  <c r="F7008" i="8" s="1"/>
  <c r="F118" i="14"/>
  <c r="F765" i="8" s="1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F1211" i="8" s="1"/>
  <c r="V118" i="14"/>
  <c r="F1657" i="8" s="1"/>
  <c r="W118" i="14"/>
  <c r="F2103" i="8" s="1"/>
  <c r="X118" i="14"/>
  <c r="F2549" i="8" s="1"/>
  <c r="Y118" i="14"/>
  <c r="F2995" i="8" s="1"/>
  <c r="Z118" i="14"/>
  <c r="F3441" i="8" s="1"/>
  <c r="AA118" i="14"/>
  <c r="F3887" i="8" s="1"/>
  <c r="AB118" i="14"/>
  <c r="F4333" i="8" s="1"/>
  <c r="AC118" i="14"/>
  <c r="F4779" i="8" s="1"/>
  <c r="AD118" i="14"/>
  <c r="F5225" i="8" s="1"/>
  <c r="AE118" i="14"/>
  <c r="F5671" i="8" s="1"/>
  <c r="AF118" i="14"/>
  <c r="F6117" i="8" s="1"/>
  <c r="AG118" i="14"/>
  <c r="F6563" i="8" s="1"/>
  <c r="AH118" i="14"/>
  <c r="F7009" i="8" s="1"/>
  <c r="F119" i="14"/>
  <c r="F766" i="8" s="1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F1212" i="8" s="1"/>
  <c r="V119" i="14"/>
  <c r="F1658" i="8" s="1"/>
  <c r="W119" i="14"/>
  <c r="F2104" i="8" s="1"/>
  <c r="X119" i="14"/>
  <c r="F2550" i="8" s="1"/>
  <c r="Y119" i="14"/>
  <c r="F2996" i="8" s="1"/>
  <c r="Z119" i="14"/>
  <c r="F3442" i="8" s="1"/>
  <c r="AA119" i="14"/>
  <c r="F3888" i="8" s="1"/>
  <c r="AB119" i="14"/>
  <c r="F4334" i="8" s="1"/>
  <c r="AC119" i="14"/>
  <c r="F4780" i="8" s="1"/>
  <c r="AD119" i="14"/>
  <c r="F5226" i="8" s="1"/>
  <c r="AE119" i="14"/>
  <c r="F5672" i="8" s="1"/>
  <c r="AF119" i="14"/>
  <c r="F6118" i="8" s="1"/>
  <c r="AG119" i="14"/>
  <c r="F6564" i="8" s="1"/>
  <c r="AH119" i="14"/>
  <c r="F7010" i="8" s="1"/>
  <c r="F120" i="14"/>
  <c r="F767" i="8" s="1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F1213" i="8" s="1"/>
  <c r="V120" i="14"/>
  <c r="F1659" i="8" s="1"/>
  <c r="W120" i="14"/>
  <c r="F2105" i="8" s="1"/>
  <c r="X120" i="14"/>
  <c r="F2551" i="8" s="1"/>
  <c r="Y120" i="14"/>
  <c r="F2997" i="8" s="1"/>
  <c r="Z120" i="14"/>
  <c r="F3443" i="8" s="1"/>
  <c r="AA120" i="14"/>
  <c r="F3889" i="8" s="1"/>
  <c r="AB120" i="14"/>
  <c r="F4335" i="8" s="1"/>
  <c r="AC120" i="14"/>
  <c r="F4781" i="8" s="1"/>
  <c r="AD120" i="14"/>
  <c r="F5227" i="8" s="1"/>
  <c r="AE120" i="14"/>
  <c r="F5673" i="8" s="1"/>
  <c r="AF120" i="14"/>
  <c r="F6119" i="8" s="1"/>
  <c r="AG120" i="14"/>
  <c r="F6565" i="8" s="1"/>
  <c r="AH120" i="14"/>
  <c r="F7011" i="8" s="1"/>
  <c r="F121" i="14"/>
  <c r="F768" i="8" s="1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F1214" i="8" s="1"/>
  <c r="V121" i="14"/>
  <c r="F1660" i="8" s="1"/>
  <c r="W121" i="14"/>
  <c r="F2106" i="8" s="1"/>
  <c r="X121" i="14"/>
  <c r="F2552" i="8" s="1"/>
  <c r="Y121" i="14"/>
  <c r="F2998" i="8" s="1"/>
  <c r="Z121" i="14"/>
  <c r="F3444" i="8" s="1"/>
  <c r="AA121" i="14"/>
  <c r="F3890" i="8" s="1"/>
  <c r="AB121" i="14"/>
  <c r="F4336" i="8" s="1"/>
  <c r="AC121" i="14"/>
  <c r="F4782" i="8" s="1"/>
  <c r="AD121" i="14"/>
  <c r="F5228" i="8" s="1"/>
  <c r="AE121" i="14"/>
  <c r="F5674" i="8" s="1"/>
  <c r="AF121" i="14"/>
  <c r="F6120" i="8" s="1"/>
  <c r="AG121" i="14"/>
  <c r="F6566" i="8" s="1"/>
  <c r="AH121" i="14"/>
  <c r="F7012" i="8" s="1"/>
  <c r="F122" i="14"/>
  <c r="F769" i="8" s="1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F1215" i="8" s="1"/>
  <c r="V122" i="14"/>
  <c r="F1661" i="8" s="1"/>
  <c r="W122" i="14"/>
  <c r="F2107" i="8" s="1"/>
  <c r="X122" i="14"/>
  <c r="F2553" i="8" s="1"/>
  <c r="Y122" i="14"/>
  <c r="F2999" i="8" s="1"/>
  <c r="Z122" i="14"/>
  <c r="F3445" i="8" s="1"/>
  <c r="AA122" i="14"/>
  <c r="F3891" i="8" s="1"/>
  <c r="AB122" i="14"/>
  <c r="F4337" i="8" s="1"/>
  <c r="AC122" i="14"/>
  <c r="F4783" i="8" s="1"/>
  <c r="AD122" i="14"/>
  <c r="F5229" i="8" s="1"/>
  <c r="AE122" i="14"/>
  <c r="F5675" i="8" s="1"/>
  <c r="AF122" i="14"/>
  <c r="F6121" i="8" s="1"/>
  <c r="AG122" i="14"/>
  <c r="F6567" i="8" s="1"/>
  <c r="AH122" i="14"/>
  <c r="F7013" i="8" s="1"/>
  <c r="F123" i="14"/>
  <c r="F770" i="8" s="1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F1216" i="8" s="1"/>
  <c r="V123" i="14"/>
  <c r="F1662" i="8" s="1"/>
  <c r="W123" i="14"/>
  <c r="F2108" i="8" s="1"/>
  <c r="X123" i="14"/>
  <c r="F2554" i="8" s="1"/>
  <c r="Y123" i="14"/>
  <c r="F3000" i="8" s="1"/>
  <c r="Z123" i="14"/>
  <c r="F3446" i="8" s="1"/>
  <c r="AA123" i="14"/>
  <c r="F3892" i="8" s="1"/>
  <c r="AB123" i="14"/>
  <c r="F4338" i="8" s="1"/>
  <c r="AC123" i="14"/>
  <c r="F4784" i="8" s="1"/>
  <c r="AD123" i="14"/>
  <c r="F5230" i="8" s="1"/>
  <c r="AE123" i="14"/>
  <c r="F5676" i="8" s="1"/>
  <c r="AF123" i="14"/>
  <c r="F6122" i="8" s="1"/>
  <c r="AG123" i="14"/>
  <c r="F6568" i="8" s="1"/>
  <c r="AH123" i="14"/>
  <c r="F7014" i="8" s="1"/>
  <c r="F124" i="14"/>
  <c r="F771" i="8" s="1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F1217" i="8" s="1"/>
  <c r="V124" i="14"/>
  <c r="F1663" i="8" s="1"/>
  <c r="W124" i="14"/>
  <c r="F2109" i="8" s="1"/>
  <c r="X124" i="14"/>
  <c r="F2555" i="8" s="1"/>
  <c r="Y124" i="14"/>
  <c r="F3001" i="8" s="1"/>
  <c r="Z124" i="14"/>
  <c r="F3447" i="8" s="1"/>
  <c r="AA124" i="14"/>
  <c r="F3893" i="8" s="1"/>
  <c r="AB124" i="14"/>
  <c r="F4339" i="8" s="1"/>
  <c r="AC124" i="14"/>
  <c r="F4785" i="8" s="1"/>
  <c r="AD124" i="14"/>
  <c r="F5231" i="8" s="1"/>
  <c r="AE124" i="14"/>
  <c r="F5677" i="8" s="1"/>
  <c r="AF124" i="14"/>
  <c r="F6123" i="8" s="1"/>
  <c r="AG124" i="14"/>
  <c r="F6569" i="8" s="1"/>
  <c r="AH124" i="14"/>
  <c r="F7015" i="8" s="1"/>
  <c r="F125" i="14"/>
  <c r="F772" i="8" s="1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F1218" i="8" s="1"/>
  <c r="V125" i="14"/>
  <c r="F1664" i="8" s="1"/>
  <c r="W125" i="14"/>
  <c r="F2110" i="8" s="1"/>
  <c r="X125" i="14"/>
  <c r="F2556" i="8" s="1"/>
  <c r="Y125" i="14"/>
  <c r="F3002" i="8" s="1"/>
  <c r="Z125" i="14"/>
  <c r="F3448" i="8" s="1"/>
  <c r="AA125" i="14"/>
  <c r="F3894" i="8" s="1"/>
  <c r="AB125" i="14"/>
  <c r="F4340" i="8" s="1"/>
  <c r="AC125" i="14"/>
  <c r="F4786" i="8" s="1"/>
  <c r="AD125" i="14"/>
  <c r="F5232" i="8" s="1"/>
  <c r="AE125" i="14"/>
  <c r="F5678" i="8" s="1"/>
  <c r="AF125" i="14"/>
  <c r="F6124" i="8" s="1"/>
  <c r="AG125" i="14"/>
  <c r="F6570" i="8" s="1"/>
  <c r="AH125" i="14"/>
  <c r="F7016" i="8" s="1"/>
  <c r="F126" i="14"/>
  <c r="F773" i="8" s="1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F1219" i="8" s="1"/>
  <c r="V126" i="14"/>
  <c r="F1665" i="8" s="1"/>
  <c r="W126" i="14"/>
  <c r="F2111" i="8" s="1"/>
  <c r="X126" i="14"/>
  <c r="F2557" i="8" s="1"/>
  <c r="Y126" i="14"/>
  <c r="F3003" i="8" s="1"/>
  <c r="Z126" i="14"/>
  <c r="F3449" i="8" s="1"/>
  <c r="AA126" i="14"/>
  <c r="F3895" i="8" s="1"/>
  <c r="AB126" i="14"/>
  <c r="F4341" i="8" s="1"/>
  <c r="AC126" i="14"/>
  <c r="F4787" i="8" s="1"/>
  <c r="AD126" i="14"/>
  <c r="F5233" i="8" s="1"/>
  <c r="AE126" i="14"/>
  <c r="F5679" i="8" s="1"/>
  <c r="AF126" i="14"/>
  <c r="F6125" i="8" s="1"/>
  <c r="AG126" i="14"/>
  <c r="F6571" i="8" s="1"/>
  <c r="AH126" i="14"/>
  <c r="F7017" i="8" s="1"/>
  <c r="F127" i="14"/>
  <c r="F774" i="8" s="1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F1220" i="8" s="1"/>
  <c r="V127" i="14"/>
  <c r="F1666" i="8" s="1"/>
  <c r="W127" i="14"/>
  <c r="F2112" i="8" s="1"/>
  <c r="X127" i="14"/>
  <c r="F2558" i="8" s="1"/>
  <c r="Y127" i="14"/>
  <c r="F3004" i="8" s="1"/>
  <c r="Z127" i="14"/>
  <c r="F3450" i="8" s="1"/>
  <c r="AA127" i="14"/>
  <c r="F3896" i="8" s="1"/>
  <c r="AB127" i="14"/>
  <c r="F4342" i="8" s="1"/>
  <c r="AC127" i="14"/>
  <c r="F4788" i="8" s="1"/>
  <c r="AD127" i="14"/>
  <c r="F5234" i="8" s="1"/>
  <c r="AE127" i="14"/>
  <c r="F5680" i="8" s="1"/>
  <c r="AF127" i="14"/>
  <c r="F6126" i="8" s="1"/>
  <c r="AG127" i="14"/>
  <c r="F6572" i="8" s="1"/>
  <c r="AH127" i="14"/>
  <c r="F7018" i="8" s="1"/>
  <c r="F128" i="14"/>
  <c r="F775" i="8" s="1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F1221" i="8" s="1"/>
  <c r="V128" i="14"/>
  <c r="F1667" i="8" s="1"/>
  <c r="W128" i="14"/>
  <c r="F2113" i="8" s="1"/>
  <c r="X128" i="14"/>
  <c r="F2559" i="8" s="1"/>
  <c r="Y128" i="14"/>
  <c r="F3005" i="8" s="1"/>
  <c r="Z128" i="14"/>
  <c r="F3451" i="8" s="1"/>
  <c r="AA128" i="14"/>
  <c r="F3897" i="8" s="1"/>
  <c r="AB128" i="14"/>
  <c r="F4343" i="8" s="1"/>
  <c r="AC128" i="14"/>
  <c r="F4789" i="8" s="1"/>
  <c r="AD128" i="14"/>
  <c r="F5235" i="8" s="1"/>
  <c r="AE128" i="14"/>
  <c r="F5681" i="8" s="1"/>
  <c r="AF128" i="14"/>
  <c r="F6127" i="8" s="1"/>
  <c r="AG128" i="14"/>
  <c r="F6573" i="8" s="1"/>
  <c r="AH128" i="14"/>
  <c r="F7019" i="8" s="1"/>
  <c r="F129" i="14"/>
  <c r="F776" i="8" s="1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F1222" i="8" s="1"/>
  <c r="V129" i="14"/>
  <c r="F1668" i="8" s="1"/>
  <c r="W129" i="14"/>
  <c r="F2114" i="8" s="1"/>
  <c r="X129" i="14"/>
  <c r="F2560" i="8" s="1"/>
  <c r="Y129" i="14"/>
  <c r="F3006" i="8" s="1"/>
  <c r="Z129" i="14"/>
  <c r="F3452" i="8" s="1"/>
  <c r="AA129" i="14"/>
  <c r="F3898" i="8" s="1"/>
  <c r="AB129" i="14"/>
  <c r="F4344" i="8" s="1"/>
  <c r="AC129" i="14"/>
  <c r="F4790" i="8" s="1"/>
  <c r="AD129" i="14"/>
  <c r="F5236" i="8" s="1"/>
  <c r="AE129" i="14"/>
  <c r="F5682" i="8" s="1"/>
  <c r="AF129" i="14"/>
  <c r="F6128" i="8" s="1"/>
  <c r="AG129" i="14"/>
  <c r="F6574" i="8" s="1"/>
  <c r="AH129" i="14"/>
  <c r="F7020" i="8" s="1"/>
  <c r="F130" i="14"/>
  <c r="F777" i="8" s="1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F1223" i="8" s="1"/>
  <c r="V130" i="14"/>
  <c r="F1669" i="8" s="1"/>
  <c r="W130" i="14"/>
  <c r="F2115" i="8" s="1"/>
  <c r="X130" i="14"/>
  <c r="F2561" i="8" s="1"/>
  <c r="Y130" i="14"/>
  <c r="F3007" i="8" s="1"/>
  <c r="Z130" i="14"/>
  <c r="F3453" i="8" s="1"/>
  <c r="AA130" i="14"/>
  <c r="F3899" i="8" s="1"/>
  <c r="AB130" i="14"/>
  <c r="F4345" i="8" s="1"/>
  <c r="AC130" i="14"/>
  <c r="F4791" i="8" s="1"/>
  <c r="AD130" i="14"/>
  <c r="F5237" i="8" s="1"/>
  <c r="AE130" i="14"/>
  <c r="F5683" i="8" s="1"/>
  <c r="AF130" i="14"/>
  <c r="F6129" i="8" s="1"/>
  <c r="AG130" i="14"/>
  <c r="F6575" i="8" s="1"/>
  <c r="AH130" i="14"/>
  <c r="F7021" i="8" s="1"/>
  <c r="F131" i="14"/>
  <c r="F778" i="8" s="1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F1224" i="8" s="1"/>
  <c r="V131" i="14"/>
  <c r="F1670" i="8" s="1"/>
  <c r="W131" i="14"/>
  <c r="F2116" i="8" s="1"/>
  <c r="X131" i="14"/>
  <c r="F2562" i="8" s="1"/>
  <c r="Y131" i="14"/>
  <c r="F3008" i="8" s="1"/>
  <c r="Z131" i="14"/>
  <c r="F3454" i="8" s="1"/>
  <c r="AA131" i="14"/>
  <c r="F3900" i="8" s="1"/>
  <c r="AB131" i="14"/>
  <c r="F4346" i="8" s="1"/>
  <c r="AC131" i="14"/>
  <c r="F4792" i="8" s="1"/>
  <c r="AD131" i="14"/>
  <c r="F5238" i="8" s="1"/>
  <c r="AE131" i="14"/>
  <c r="F5684" i="8" s="1"/>
  <c r="AF131" i="14"/>
  <c r="F6130" i="8" s="1"/>
  <c r="AG131" i="14"/>
  <c r="F6576" i="8" s="1"/>
  <c r="AH131" i="14"/>
  <c r="F7022" i="8" s="1"/>
  <c r="F132" i="14"/>
  <c r="F779" i="8" s="1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F1225" i="8" s="1"/>
  <c r="V132" i="14"/>
  <c r="F1671" i="8" s="1"/>
  <c r="W132" i="14"/>
  <c r="F2117" i="8" s="1"/>
  <c r="X132" i="14"/>
  <c r="F2563" i="8" s="1"/>
  <c r="Y132" i="14"/>
  <c r="F3009" i="8" s="1"/>
  <c r="Z132" i="14"/>
  <c r="F3455" i="8" s="1"/>
  <c r="AA132" i="14"/>
  <c r="F3901" i="8" s="1"/>
  <c r="AB132" i="14"/>
  <c r="F4347" i="8" s="1"/>
  <c r="AC132" i="14"/>
  <c r="F4793" i="8" s="1"/>
  <c r="AD132" i="14"/>
  <c r="F5239" i="8" s="1"/>
  <c r="AE132" i="14"/>
  <c r="F5685" i="8" s="1"/>
  <c r="AF132" i="14"/>
  <c r="F6131" i="8" s="1"/>
  <c r="AG132" i="14"/>
  <c r="F6577" i="8" s="1"/>
  <c r="AH132" i="14"/>
  <c r="F7023" i="8" s="1"/>
  <c r="F133" i="14"/>
  <c r="F780" i="8" s="1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F1226" i="8" s="1"/>
  <c r="V133" i="14"/>
  <c r="F1672" i="8" s="1"/>
  <c r="W133" i="14"/>
  <c r="F2118" i="8" s="1"/>
  <c r="X133" i="14"/>
  <c r="F2564" i="8" s="1"/>
  <c r="Y133" i="14"/>
  <c r="F3010" i="8" s="1"/>
  <c r="Z133" i="14"/>
  <c r="F3456" i="8" s="1"/>
  <c r="AA133" i="14"/>
  <c r="F3902" i="8" s="1"/>
  <c r="AB133" i="14"/>
  <c r="F4348" i="8" s="1"/>
  <c r="AC133" i="14"/>
  <c r="F4794" i="8" s="1"/>
  <c r="AD133" i="14"/>
  <c r="F5240" i="8" s="1"/>
  <c r="AE133" i="14"/>
  <c r="F5686" i="8" s="1"/>
  <c r="AF133" i="14"/>
  <c r="F6132" i="8" s="1"/>
  <c r="AG133" i="14"/>
  <c r="F6578" i="8" s="1"/>
  <c r="AH133" i="14"/>
  <c r="F7024" i="8" s="1"/>
  <c r="F134" i="14"/>
  <c r="F781" i="8" s="1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F1227" i="8" s="1"/>
  <c r="V134" i="14"/>
  <c r="F1673" i="8" s="1"/>
  <c r="W134" i="14"/>
  <c r="F2119" i="8" s="1"/>
  <c r="X134" i="14"/>
  <c r="F2565" i="8" s="1"/>
  <c r="Y134" i="14"/>
  <c r="F3011" i="8" s="1"/>
  <c r="Z134" i="14"/>
  <c r="F3457" i="8" s="1"/>
  <c r="AA134" i="14"/>
  <c r="F3903" i="8" s="1"/>
  <c r="AB134" i="14"/>
  <c r="F4349" i="8" s="1"/>
  <c r="AC134" i="14"/>
  <c r="F4795" i="8" s="1"/>
  <c r="AD134" i="14"/>
  <c r="F5241" i="8" s="1"/>
  <c r="AE134" i="14"/>
  <c r="F5687" i="8" s="1"/>
  <c r="AF134" i="14"/>
  <c r="F6133" i="8" s="1"/>
  <c r="AG134" i="14"/>
  <c r="F6579" i="8" s="1"/>
  <c r="AH134" i="14"/>
  <c r="F7025" i="8" s="1"/>
  <c r="F135" i="14"/>
  <c r="F782" i="8" s="1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F1228" i="8" s="1"/>
  <c r="V135" i="14"/>
  <c r="F1674" i="8" s="1"/>
  <c r="W135" i="14"/>
  <c r="F2120" i="8" s="1"/>
  <c r="X135" i="14"/>
  <c r="F2566" i="8" s="1"/>
  <c r="Y135" i="14"/>
  <c r="F3012" i="8" s="1"/>
  <c r="Z135" i="14"/>
  <c r="F3458" i="8" s="1"/>
  <c r="AA135" i="14"/>
  <c r="F3904" i="8" s="1"/>
  <c r="AB135" i="14"/>
  <c r="F4350" i="8" s="1"/>
  <c r="AC135" i="14"/>
  <c r="F4796" i="8" s="1"/>
  <c r="AD135" i="14"/>
  <c r="F5242" i="8" s="1"/>
  <c r="AE135" i="14"/>
  <c r="F5688" i="8" s="1"/>
  <c r="AF135" i="14"/>
  <c r="F6134" i="8" s="1"/>
  <c r="AG135" i="14"/>
  <c r="F6580" i="8" s="1"/>
  <c r="AH135" i="14"/>
  <c r="F7026" i="8" s="1"/>
  <c r="F136" i="14"/>
  <c r="F783" i="8" s="1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F1229" i="8" s="1"/>
  <c r="V136" i="14"/>
  <c r="F1675" i="8" s="1"/>
  <c r="W136" i="14"/>
  <c r="F2121" i="8" s="1"/>
  <c r="X136" i="14"/>
  <c r="F2567" i="8" s="1"/>
  <c r="Y136" i="14"/>
  <c r="F3013" i="8" s="1"/>
  <c r="Z136" i="14"/>
  <c r="F3459" i="8" s="1"/>
  <c r="AA136" i="14"/>
  <c r="F3905" i="8" s="1"/>
  <c r="AB136" i="14"/>
  <c r="F4351" i="8" s="1"/>
  <c r="AC136" i="14"/>
  <c r="F4797" i="8" s="1"/>
  <c r="AD136" i="14"/>
  <c r="F5243" i="8" s="1"/>
  <c r="AE136" i="14"/>
  <c r="F5689" i="8" s="1"/>
  <c r="AF136" i="14"/>
  <c r="F6135" i="8" s="1"/>
  <c r="AG136" i="14"/>
  <c r="F6581" i="8" s="1"/>
  <c r="AH136" i="14"/>
  <c r="F7027" i="8" s="1"/>
  <c r="F137" i="14"/>
  <c r="F784" i="8" s="1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F1230" i="8" s="1"/>
  <c r="V137" i="14"/>
  <c r="F1676" i="8" s="1"/>
  <c r="W137" i="14"/>
  <c r="F2122" i="8" s="1"/>
  <c r="X137" i="14"/>
  <c r="F2568" i="8" s="1"/>
  <c r="Y137" i="14"/>
  <c r="F3014" i="8" s="1"/>
  <c r="Z137" i="14"/>
  <c r="F3460" i="8" s="1"/>
  <c r="AA137" i="14"/>
  <c r="F3906" i="8" s="1"/>
  <c r="AB137" i="14"/>
  <c r="F4352" i="8" s="1"/>
  <c r="AC137" i="14"/>
  <c r="F4798" i="8" s="1"/>
  <c r="AD137" i="14"/>
  <c r="F5244" i="8" s="1"/>
  <c r="AE137" i="14"/>
  <c r="F5690" i="8" s="1"/>
  <c r="AF137" i="14"/>
  <c r="F6136" i="8" s="1"/>
  <c r="AG137" i="14"/>
  <c r="F6582" i="8" s="1"/>
  <c r="AH137" i="14"/>
  <c r="F7028" i="8" s="1"/>
  <c r="F138" i="14"/>
  <c r="F785" i="8" s="1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F1231" i="8" s="1"/>
  <c r="V138" i="14"/>
  <c r="F1677" i="8" s="1"/>
  <c r="W138" i="14"/>
  <c r="F2123" i="8" s="1"/>
  <c r="X138" i="14"/>
  <c r="F2569" i="8" s="1"/>
  <c r="Y138" i="14"/>
  <c r="F3015" i="8" s="1"/>
  <c r="Z138" i="14"/>
  <c r="F3461" i="8" s="1"/>
  <c r="AA138" i="14"/>
  <c r="F3907" i="8" s="1"/>
  <c r="AB138" i="14"/>
  <c r="F4353" i="8" s="1"/>
  <c r="AC138" i="14"/>
  <c r="F4799" i="8" s="1"/>
  <c r="AD138" i="14"/>
  <c r="F5245" i="8" s="1"/>
  <c r="AE138" i="14"/>
  <c r="F5691" i="8" s="1"/>
  <c r="AF138" i="14"/>
  <c r="F6137" i="8" s="1"/>
  <c r="AG138" i="14"/>
  <c r="F6583" i="8" s="1"/>
  <c r="AH138" i="14"/>
  <c r="F7029" i="8" s="1"/>
  <c r="F139" i="14"/>
  <c r="F786" i="8" s="1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F1232" i="8" s="1"/>
  <c r="V139" i="14"/>
  <c r="F1678" i="8" s="1"/>
  <c r="W139" i="14"/>
  <c r="F2124" i="8" s="1"/>
  <c r="X139" i="14"/>
  <c r="F2570" i="8" s="1"/>
  <c r="Y139" i="14"/>
  <c r="F3016" i="8" s="1"/>
  <c r="Z139" i="14"/>
  <c r="F3462" i="8" s="1"/>
  <c r="AA139" i="14"/>
  <c r="F3908" i="8" s="1"/>
  <c r="AB139" i="14"/>
  <c r="F4354" i="8" s="1"/>
  <c r="AC139" i="14"/>
  <c r="F4800" i="8" s="1"/>
  <c r="AD139" i="14"/>
  <c r="F5246" i="8" s="1"/>
  <c r="AE139" i="14"/>
  <c r="F5692" i="8" s="1"/>
  <c r="AF139" i="14"/>
  <c r="F6138" i="8" s="1"/>
  <c r="AG139" i="14"/>
  <c r="F6584" i="8" s="1"/>
  <c r="AH139" i="14"/>
  <c r="F7030" i="8" s="1"/>
  <c r="F140" i="14"/>
  <c r="F787" i="8" s="1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F1233" i="8" s="1"/>
  <c r="V140" i="14"/>
  <c r="F1679" i="8" s="1"/>
  <c r="W140" i="14"/>
  <c r="F2125" i="8" s="1"/>
  <c r="X140" i="14"/>
  <c r="F2571" i="8" s="1"/>
  <c r="Y140" i="14"/>
  <c r="F3017" i="8" s="1"/>
  <c r="Z140" i="14"/>
  <c r="F3463" i="8" s="1"/>
  <c r="AA140" i="14"/>
  <c r="F3909" i="8" s="1"/>
  <c r="AB140" i="14"/>
  <c r="F4355" i="8" s="1"/>
  <c r="AC140" i="14"/>
  <c r="F4801" i="8" s="1"/>
  <c r="AD140" i="14"/>
  <c r="F5247" i="8" s="1"/>
  <c r="AE140" i="14"/>
  <c r="F5693" i="8" s="1"/>
  <c r="AF140" i="14"/>
  <c r="F6139" i="8" s="1"/>
  <c r="AG140" i="14"/>
  <c r="F6585" i="8" s="1"/>
  <c r="AH140" i="14"/>
  <c r="F7031" i="8" s="1"/>
  <c r="F141" i="14"/>
  <c r="F788" i="8" s="1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F1234" i="8" s="1"/>
  <c r="V141" i="14"/>
  <c r="F1680" i="8" s="1"/>
  <c r="W141" i="14"/>
  <c r="F2126" i="8" s="1"/>
  <c r="X141" i="14"/>
  <c r="F2572" i="8" s="1"/>
  <c r="Y141" i="14"/>
  <c r="F3018" i="8" s="1"/>
  <c r="Z141" i="14"/>
  <c r="F3464" i="8" s="1"/>
  <c r="AA141" i="14"/>
  <c r="F3910" i="8" s="1"/>
  <c r="AB141" i="14"/>
  <c r="F4356" i="8" s="1"/>
  <c r="AC141" i="14"/>
  <c r="F4802" i="8" s="1"/>
  <c r="AD141" i="14"/>
  <c r="F5248" i="8" s="1"/>
  <c r="AE141" i="14"/>
  <c r="F5694" i="8" s="1"/>
  <c r="AF141" i="14"/>
  <c r="F6140" i="8" s="1"/>
  <c r="AG141" i="14"/>
  <c r="F6586" i="8" s="1"/>
  <c r="AH141" i="14"/>
  <c r="F7032" i="8" s="1"/>
  <c r="F142" i="14"/>
  <c r="F789" i="8" s="1"/>
  <c r="G142" i="14"/>
  <c r="H142" i="14"/>
  <c r="I142" i="14"/>
  <c r="J142" i="14"/>
  <c r="K142" i="14"/>
  <c r="L142" i="14"/>
  <c r="M142" i="14"/>
  <c r="N142" i="14"/>
  <c r="O142" i="14"/>
  <c r="P142" i="14"/>
  <c r="Q142" i="14"/>
  <c r="R142" i="14"/>
  <c r="S142" i="14"/>
  <c r="T142" i="14"/>
  <c r="U142" i="14"/>
  <c r="F1235" i="8" s="1"/>
  <c r="V142" i="14"/>
  <c r="F1681" i="8" s="1"/>
  <c r="W142" i="14"/>
  <c r="F2127" i="8" s="1"/>
  <c r="X142" i="14"/>
  <c r="F2573" i="8" s="1"/>
  <c r="Y142" i="14"/>
  <c r="F3019" i="8" s="1"/>
  <c r="Z142" i="14"/>
  <c r="F3465" i="8" s="1"/>
  <c r="AA142" i="14"/>
  <c r="F3911" i="8" s="1"/>
  <c r="AB142" i="14"/>
  <c r="F4357" i="8" s="1"/>
  <c r="AC142" i="14"/>
  <c r="F4803" i="8" s="1"/>
  <c r="AD142" i="14"/>
  <c r="F5249" i="8" s="1"/>
  <c r="AE142" i="14"/>
  <c r="F5695" i="8" s="1"/>
  <c r="AF142" i="14"/>
  <c r="F6141" i="8" s="1"/>
  <c r="AG142" i="14"/>
  <c r="F6587" i="8" s="1"/>
  <c r="AH142" i="14"/>
  <c r="F7033" i="8" s="1"/>
  <c r="F143" i="14"/>
  <c r="F790" i="8" s="1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F1236" i="8" s="1"/>
  <c r="V143" i="14"/>
  <c r="F1682" i="8" s="1"/>
  <c r="W143" i="14"/>
  <c r="F2128" i="8" s="1"/>
  <c r="X143" i="14"/>
  <c r="F2574" i="8" s="1"/>
  <c r="Y143" i="14"/>
  <c r="F3020" i="8" s="1"/>
  <c r="Z143" i="14"/>
  <c r="F3466" i="8" s="1"/>
  <c r="AA143" i="14"/>
  <c r="F3912" i="8" s="1"/>
  <c r="AB143" i="14"/>
  <c r="F4358" i="8" s="1"/>
  <c r="AC143" i="14"/>
  <c r="F4804" i="8" s="1"/>
  <c r="AD143" i="14"/>
  <c r="F5250" i="8" s="1"/>
  <c r="AE143" i="14"/>
  <c r="F5696" i="8" s="1"/>
  <c r="AF143" i="14"/>
  <c r="F6142" i="8" s="1"/>
  <c r="AG143" i="14"/>
  <c r="F6588" i="8" s="1"/>
  <c r="AH143" i="14"/>
  <c r="F7034" i="8" s="1"/>
  <c r="F144" i="14"/>
  <c r="F791" i="8" s="1"/>
  <c r="G144" i="14"/>
  <c r="H144" i="14"/>
  <c r="I144" i="14"/>
  <c r="J144" i="14"/>
  <c r="K144" i="14"/>
  <c r="L144" i="14"/>
  <c r="M144" i="14"/>
  <c r="N144" i="14"/>
  <c r="O144" i="14"/>
  <c r="P144" i="14"/>
  <c r="Q144" i="14"/>
  <c r="R144" i="14"/>
  <c r="S144" i="14"/>
  <c r="T144" i="14"/>
  <c r="U144" i="14"/>
  <c r="F1237" i="8" s="1"/>
  <c r="V144" i="14"/>
  <c r="F1683" i="8" s="1"/>
  <c r="W144" i="14"/>
  <c r="F2129" i="8" s="1"/>
  <c r="X144" i="14"/>
  <c r="F2575" i="8" s="1"/>
  <c r="Y144" i="14"/>
  <c r="F3021" i="8" s="1"/>
  <c r="Z144" i="14"/>
  <c r="F3467" i="8" s="1"/>
  <c r="AA144" i="14"/>
  <c r="F3913" i="8" s="1"/>
  <c r="AB144" i="14"/>
  <c r="F4359" i="8" s="1"/>
  <c r="AC144" i="14"/>
  <c r="F4805" i="8" s="1"/>
  <c r="AD144" i="14"/>
  <c r="F5251" i="8" s="1"/>
  <c r="AE144" i="14"/>
  <c r="F5697" i="8" s="1"/>
  <c r="AF144" i="14"/>
  <c r="F6143" i="8" s="1"/>
  <c r="AG144" i="14"/>
  <c r="F6589" i="8" s="1"/>
  <c r="AH144" i="14"/>
  <c r="F7035" i="8" s="1"/>
  <c r="F145" i="14"/>
  <c r="F792" i="8" s="1"/>
  <c r="G145" i="14"/>
  <c r="H145" i="14"/>
  <c r="I145" i="14"/>
  <c r="J145" i="14"/>
  <c r="K145" i="14"/>
  <c r="L145" i="14"/>
  <c r="M145" i="14"/>
  <c r="N145" i="14"/>
  <c r="O145" i="14"/>
  <c r="P145" i="14"/>
  <c r="Q145" i="14"/>
  <c r="R145" i="14"/>
  <c r="S145" i="14"/>
  <c r="T145" i="14"/>
  <c r="U145" i="14"/>
  <c r="F1238" i="8" s="1"/>
  <c r="V145" i="14"/>
  <c r="F1684" i="8" s="1"/>
  <c r="W145" i="14"/>
  <c r="F2130" i="8" s="1"/>
  <c r="X145" i="14"/>
  <c r="F2576" i="8" s="1"/>
  <c r="Y145" i="14"/>
  <c r="F3022" i="8" s="1"/>
  <c r="Z145" i="14"/>
  <c r="F3468" i="8" s="1"/>
  <c r="AA145" i="14"/>
  <c r="F3914" i="8" s="1"/>
  <c r="AB145" i="14"/>
  <c r="F4360" i="8" s="1"/>
  <c r="AC145" i="14"/>
  <c r="F4806" i="8" s="1"/>
  <c r="AD145" i="14"/>
  <c r="F5252" i="8" s="1"/>
  <c r="AE145" i="14"/>
  <c r="F5698" i="8" s="1"/>
  <c r="AF145" i="14"/>
  <c r="F6144" i="8" s="1"/>
  <c r="AG145" i="14"/>
  <c r="F6590" i="8" s="1"/>
  <c r="AH145" i="14"/>
  <c r="F7036" i="8" s="1"/>
  <c r="F146" i="14"/>
  <c r="F793" i="8" s="1"/>
  <c r="G146" i="14"/>
  <c r="H146" i="14"/>
  <c r="I146" i="14"/>
  <c r="J146" i="14"/>
  <c r="K146" i="14"/>
  <c r="L146" i="14"/>
  <c r="M146" i="14"/>
  <c r="N146" i="14"/>
  <c r="O146" i="14"/>
  <c r="P146" i="14"/>
  <c r="Q146" i="14"/>
  <c r="R146" i="14"/>
  <c r="S146" i="14"/>
  <c r="T146" i="14"/>
  <c r="U146" i="14"/>
  <c r="F1239" i="8" s="1"/>
  <c r="V146" i="14"/>
  <c r="F1685" i="8" s="1"/>
  <c r="W146" i="14"/>
  <c r="F2131" i="8" s="1"/>
  <c r="X146" i="14"/>
  <c r="F2577" i="8" s="1"/>
  <c r="Y146" i="14"/>
  <c r="F3023" i="8" s="1"/>
  <c r="Z146" i="14"/>
  <c r="F3469" i="8" s="1"/>
  <c r="AA146" i="14"/>
  <c r="F3915" i="8" s="1"/>
  <c r="AB146" i="14"/>
  <c r="F4361" i="8" s="1"/>
  <c r="AC146" i="14"/>
  <c r="F4807" i="8" s="1"/>
  <c r="AD146" i="14"/>
  <c r="F5253" i="8" s="1"/>
  <c r="AE146" i="14"/>
  <c r="F5699" i="8" s="1"/>
  <c r="AF146" i="14"/>
  <c r="F6145" i="8" s="1"/>
  <c r="AG146" i="14"/>
  <c r="F6591" i="8" s="1"/>
  <c r="AH146" i="14"/>
  <c r="F7037" i="8" s="1"/>
  <c r="F147" i="14"/>
  <c r="F794" i="8" s="1"/>
  <c r="G147" i="14"/>
  <c r="H147" i="14"/>
  <c r="I147" i="14"/>
  <c r="J147" i="14"/>
  <c r="K147" i="14"/>
  <c r="L147" i="14"/>
  <c r="M147" i="14"/>
  <c r="N147" i="14"/>
  <c r="O147" i="14"/>
  <c r="P147" i="14"/>
  <c r="Q147" i="14"/>
  <c r="R147" i="14"/>
  <c r="S147" i="14"/>
  <c r="T147" i="14"/>
  <c r="U147" i="14"/>
  <c r="F1240" i="8" s="1"/>
  <c r="V147" i="14"/>
  <c r="F1686" i="8" s="1"/>
  <c r="W147" i="14"/>
  <c r="F2132" i="8" s="1"/>
  <c r="X147" i="14"/>
  <c r="F2578" i="8" s="1"/>
  <c r="Y147" i="14"/>
  <c r="F3024" i="8" s="1"/>
  <c r="Z147" i="14"/>
  <c r="F3470" i="8" s="1"/>
  <c r="AA147" i="14"/>
  <c r="F3916" i="8" s="1"/>
  <c r="AB147" i="14"/>
  <c r="F4362" i="8" s="1"/>
  <c r="AC147" i="14"/>
  <c r="F4808" i="8" s="1"/>
  <c r="AD147" i="14"/>
  <c r="F5254" i="8" s="1"/>
  <c r="AE147" i="14"/>
  <c r="F5700" i="8" s="1"/>
  <c r="AF147" i="14"/>
  <c r="F6146" i="8" s="1"/>
  <c r="AG147" i="14"/>
  <c r="F6592" i="8" s="1"/>
  <c r="AH147" i="14"/>
  <c r="F7038" i="8" s="1"/>
  <c r="F148" i="14"/>
  <c r="F795" i="8" s="1"/>
  <c r="G148" i="14"/>
  <c r="H148" i="14"/>
  <c r="I148" i="14"/>
  <c r="J148" i="14"/>
  <c r="K148" i="14"/>
  <c r="L148" i="14"/>
  <c r="M148" i="14"/>
  <c r="N148" i="14"/>
  <c r="O148" i="14"/>
  <c r="P148" i="14"/>
  <c r="Q148" i="14"/>
  <c r="R148" i="14"/>
  <c r="S148" i="14"/>
  <c r="T148" i="14"/>
  <c r="U148" i="14"/>
  <c r="F1241" i="8" s="1"/>
  <c r="V148" i="14"/>
  <c r="F1687" i="8" s="1"/>
  <c r="W148" i="14"/>
  <c r="F2133" i="8" s="1"/>
  <c r="X148" i="14"/>
  <c r="F2579" i="8" s="1"/>
  <c r="Y148" i="14"/>
  <c r="F3025" i="8" s="1"/>
  <c r="Z148" i="14"/>
  <c r="F3471" i="8" s="1"/>
  <c r="AA148" i="14"/>
  <c r="F3917" i="8" s="1"/>
  <c r="AB148" i="14"/>
  <c r="F4363" i="8" s="1"/>
  <c r="AC148" i="14"/>
  <c r="F4809" i="8" s="1"/>
  <c r="AD148" i="14"/>
  <c r="F5255" i="8" s="1"/>
  <c r="AE148" i="14"/>
  <c r="F5701" i="8" s="1"/>
  <c r="AF148" i="14"/>
  <c r="F6147" i="8" s="1"/>
  <c r="AG148" i="14"/>
  <c r="F6593" i="8" s="1"/>
  <c r="AH148" i="14"/>
  <c r="F7039" i="8" s="1"/>
  <c r="F149" i="14"/>
  <c r="F796" i="8" s="1"/>
  <c r="G149" i="14"/>
  <c r="H149" i="14"/>
  <c r="I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F1242" i="8" s="1"/>
  <c r="V149" i="14"/>
  <c r="F1688" i="8" s="1"/>
  <c r="W149" i="14"/>
  <c r="F2134" i="8" s="1"/>
  <c r="X149" i="14"/>
  <c r="F2580" i="8" s="1"/>
  <c r="Y149" i="14"/>
  <c r="F3026" i="8" s="1"/>
  <c r="Z149" i="14"/>
  <c r="F3472" i="8" s="1"/>
  <c r="AA149" i="14"/>
  <c r="F3918" i="8" s="1"/>
  <c r="AB149" i="14"/>
  <c r="F4364" i="8" s="1"/>
  <c r="AC149" i="14"/>
  <c r="F4810" i="8" s="1"/>
  <c r="AD149" i="14"/>
  <c r="F5256" i="8" s="1"/>
  <c r="AE149" i="14"/>
  <c r="F5702" i="8" s="1"/>
  <c r="AF149" i="14"/>
  <c r="F6148" i="8" s="1"/>
  <c r="AG149" i="14"/>
  <c r="F6594" i="8" s="1"/>
  <c r="AH149" i="14"/>
  <c r="F7040" i="8" s="1"/>
  <c r="F150" i="14"/>
  <c r="F797" i="8" s="1"/>
  <c r="G150" i="14"/>
  <c r="H150" i="14"/>
  <c r="I150" i="14"/>
  <c r="J150" i="14"/>
  <c r="K150" i="14"/>
  <c r="L150" i="14"/>
  <c r="M150" i="14"/>
  <c r="N150" i="14"/>
  <c r="O150" i="14"/>
  <c r="P150" i="14"/>
  <c r="Q150" i="14"/>
  <c r="R150" i="14"/>
  <c r="S150" i="14"/>
  <c r="T150" i="14"/>
  <c r="U150" i="14"/>
  <c r="F1243" i="8" s="1"/>
  <c r="V150" i="14"/>
  <c r="F1689" i="8" s="1"/>
  <c r="W150" i="14"/>
  <c r="F2135" i="8" s="1"/>
  <c r="X150" i="14"/>
  <c r="F2581" i="8" s="1"/>
  <c r="Y150" i="14"/>
  <c r="F3027" i="8" s="1"/>
  <c r="Z150" i="14"/>
  <c r="F3473" i="8" s="1"/>
  <c r="AA150" i="14"/>
  <c r="F3919" i="8" s="1"/>
  <c r="AB150" i="14"/>
  <c r="F4365" i="8" s="1"/>
  <c r="AC150" i="14"/>
  <c r="F4811" i="8" s="1"/>
  <c r="AD150" i="14"/>
  <c r="F5257" i="8" s="1"/>
  <c r="AE150" i="14"/>
  <c r="F5703" i="8" s="1"/>
  <c r="AF150" i="14"/>
  <c r="F6149" i="8" s="1"/>
  <c r="AG150" i="14"/>
  <c r="F6595" i="8" s="1"/>
  <c r="AH150" i="14"/>
  <c r="F7041" i="8" s="1"/>
  <c r="F151" i="14"/>
  <c r="F798" i="8" s="1"/>
  <c r="G151" i="14"/>
  <c r="H151" i="14"/>
  <c r="I151" i="14"/>
  <c r="J151" i="14"/>
  <c r="K151" i="14"/>
  <c r="L151" i="14"/>
  <c r="M151" i="14"/>
  <c r="N151" i="14"/>
  <c r="O151" i="14"/>
  <c r="P151" i="14"/>
  <c r="Q151" i="14"/>
  <c r="R151" i="14"/>
  <c r="S151" i="14"/>
  <c r="T151" i="14"/>
  <c r="U151" i="14"/>
  <c r="F1244" i="8" s="1"/>
  <c r="V151" i="14"/>
  <c r="F1690" i="8" s="1"/>
  <c r="W151" i="14"/>
  <c r="F2136" i="8" s="1"/>
  <c r="X151" i="14"/>
  <c r="F2582" i="8" s="1"/>
  <c r="Y151" i="14"/>
  <c r="F3028" i="8" s="1"/>
  <c r="Z151" i="14"/>
  <c r="F3474" i="8" s="1"/>
  <c r="AA151" i="14"/>
  <c r="F3920" i="8" s="1"/>
  <c r="AB151" i="14"/>
  <c r="F4366" i="8" s="1"/>
  <c r="AC151" i="14"/>
  <c r="F4812" i="8" s="1"/>
  <c r="AD151" i="14"/>
  <c r="F5258" i="8" s="1"/>
  <c r="AE151" i="14"/>
  <c r="F5704" i="8" s="1"/>
  <c r="AF151" i="14"/>
  <c r="F6150" i="8" s="1"/>
  <c r="AG151" i="14"/>
  <c r="F6596" i="8" s="1"/>
  <c r="AH151" i="14"/>
  <c r="F7042" i="8" s="1"/>
  <c r="F152" i="14"/>
  <c r="F799" i="8" s="1"/>
  <c r="G152" i="14"/>
  <c r="H152" i="14"/>
  <c r="I152" i="14"/>
  <c r="J152" i="14"/>
  <c r="K152" i="14"/>
  <c r="L152" i="14"/>
  <c r="M152" i="14"/>
  <c r="N152" i="14"/>
  <c r="O152" i="14"/>
  <c r="P152" i="14"/>
  <c r="Q152" i="14"/>
  <c r="R152" i="14"/>
  <c r="S152" i="14"/>
  <c r="T152" i="14"/>
  <c r="U152" i="14"/>
  <c r="F1245" i="8" s="1"/>
  <c r="V152" i="14"/>
  <c r="F1691" i="8" s="1"/>
  <c r="W152" i="14"/>
  <c r="F2137" i="8" s="1"/>
  <c r="X152" i="14"/>
  <c r="F2583" i="8" s="1"/>
  <c r="Y152" i="14"/>
  <c r="F3029" i="8" s="1"/>
  <c r="Z152" i="14"/>
  <c r="F3475" i="8" s="1"/>
  <c r="AA152" i="14"/>
  <c r="F3921" i="8" s="1"/>
  <c r="AB152" i="14"/>
  <c r="F4367" i="8" s="1"/>
  <c r="AC152" i="14"/>
  <c r="F4813" i="8" s="1"/>
  <c r="AD152" i="14"/>
  <c r="F5259" i="8" s="1"/>
  <c r="AE152" i="14"/>
  <c r="F5705" i="8" s="1"/>
  <c r="AF152" i="14"/>
  <c r="F6151" i="8" s="1"/>
  <c r="AG152" i="14"/>
  <c r="F6597" i="8" s="1"/>
  <c r="AH152" i="14"/>
  <c r="F7043" i="8" s="1"/>
  <c r="F153" i="14"/>
  <c r="F800" i="8" s="1"/>
  <c r="G153" i="14"/>
  <c r="H153" i="14"/>
  <c r="I153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F1246" i="8" s="1"/>
  <c r="V153" i="14"/>
  <c r="F1692" i="8" s="1"/>
  <c r="W153" i="14"/>
  <c r="F2138" i="8" s="1"/>
  <c r="X153" i="14"/>
  <c r="F2584" i="8" s="1"/>
  <c r="Y153" i="14"/>
  <c r="F3030" i="8" s="1"/>
  <c r="Z153" i="14"/>
  <c r="F3476" i="8" s="1"/>
  <c r="AA153" i="14"/>
  <c r="F3922" i="8" s="1"/>
  <c r="AB153" i="14"/>
  <c r="F4368" i="8" s="1"/>
  <c r="AC153" i="14"/>
  <c r="F4814" i="8" s="1"/>
  <c r="AD153" i="14"/>
  <c r="F5260" i="8" s="1"/>
  <c r="AE153" i="14"/>
  <c r="F5706" i="8" s="1"/>
  <c r="AF153" i="14"/>
  <c r="F6152" i="8" s="1"/>
  <c r="AG153" i="14"/>
  <c r="F6598" i="8" s="1"/>
  <c r="AH153" i="14"/>
  <c r="F7044" i="8" s="1"/>
  <c r="F154" i="14"/>
  <c r="F801" i="8" s="1"/>
  <c r="G154" i="14"/>
  <c r="H154" i="14"/>
  <c r="I154" i="14"/>
  <c r="J154" i="14"/>
  <c r="K154" i="14"/>
  <c r="L154" i="14"/>
  <c r="M154" i="14"/>
  <c r="N154" i="14"/>
  <c r="O154" i="14"/>
  <c r="P154" i="14"/>
  <c r="Q154" i="14"/>
  <c r="R154" i="14"/>
  <c r="S154" i="14"/>
  <c r="T154" i="14"/>
  <c r="U154" i="14"/>
  <c r="F1247" i="8" s="1"/>
  <c r="V154" i="14"/>
  <c r="F1693" i="8" s="1"/>
  <c r="W154" i="14"/>
  <c r="F2139" i="8" s="1"/>
  <c r="X154" i="14"/>
  <c r="F2585" i="8" s="1"/>
  <c r="Y154" i="14"/>
  <c r="F3031" i="8" s="1"/>
  <c r="Z154" i="14"/>
  <c r="F3477" i="8" s="1"/>
  <c r="AA154" i="14"/>
  <c r="F3923" i="8" s="1"/>
  <c r="AB154" i="14"/>
  <c r="F4369" i="8" s="1"/>
  <c r="AC154" i="14"/>
  <c r="F4815" i="8" s="1"/>
  <c r="AD154" i="14"/>
  <c r="F5261" i="8" s="1"/>
  <c r="AE154" i="14"/>
  <c r="F5707" i="8" s="1"/>
  <c r="AF154" i="14"/>
  <c r="F6153" i="8" s="1"/>
  <c r="AG154" i="14"/>
  <c r="F6599" i="8" s="1"/>
  <c r="AH154" i="14"/>
  <c r="F7045" i="8" s="1"/>
  <c r="F155" i="14"/>
  <c r="F802" i="8" s="1"/>
  <c r="G155" i="14"/>
  <c r="H155" i="14"/>
  <c r="I155" i="14"/>
  <c r="J155" i="14"/>
  <c r="K155" i="14"/>
  <c r="L155" i="14"/>
  <c r="M155" i="14"/>
  <c r="N155" i="14"/>
  <c r="O155" i="14"/>
  <c r="P155" i="14"/>
  <c r="Q155" i="14"/>
  <c r="R155" i="14"/>
  <c r="S155" i="14"/>
  <c r="T155" i="14"/>
  <c r="U155" i="14"/>
  <c r="F1248" i="8" s="1"/>
  <c r="V155" i="14"/>
  <c r="F1694" i="8" s="1"/>
  <c r="W155" i="14"/>
  <c r="F2140" i="8" s="1"/>
  <c r="X155" i="14"/>
  <c r="F2586" i="8" s="1"/>
  <c r="Y155" i="14"/>
  <c r="F3032" i="8" s="1"/>
  <c r="Z155" i="14"/>
  <c r="F3478" i="8" s="1"/>
  <c r="AA155" i="14"/>
  <c r="F3924" i="8" s="1"/>
  <c r="AB155" i="14"/>
  <c r="F4370" i="8" s="1"/>
  <c r="AC155" i="14"/>
  <c r="F4816" i="8" s="1"/>
  <c r="AD155" i="14"/>
  <c r="F5262" i="8" s="1"/>
  <c r="AE155" i="14"/>
  <c r="F5708" i="8" s="1"/>
  <c r="AF155" i="14"/>
  <c r="F6154" i="8" s="1"/>
  <c r="AG155" i="14"/>
  <c r="F6600" i="8" s="1"/>
  <c r="AH155" i="14"/>
  <c r="F7046" i="8" s="1"/>
  <c r="F156" i="14"/>
  <c r="F803" i="8" s="1"/>
  <c r="G156" i="14"/>
  <c r="H156" i="14"/>
  <c r="I156" i="14"/>
  <c r="J156" i="14"/>
  <c r="K156" i="14"/>
  <c r="L156" i="14"/>
  <c r="M156" i="14"/>
  <c r="N156" i="14"/>
  <c r="O156" i="14"/>
  <c r="P156" i="14"/>
  <c r="Q156" i="14"/>
  <c r="R156" i="14"/>
  <c r="S156" i="14"/>
  <c r="T156" i="14"/>
  <c r="U156" i="14"/>
  <c r="F1249" i="8" s="1"/>
  <c r="V156" i="14"/>
  <c r="F1695" i="8" s="1"/>
  <c r="W156" i="14"/>
  <c r="F2141" i="8" s="1"/>
  <c r="X156" i="14"/>
  <c r="F2587" i="8" s="1"/>
  <c r="Y156" i="14"/>
  <c r="F3033" i="8" s="1"/>
  <c r="Z156" i="14"/>
  <c r="F3479" i="8" s="1"/>
  <c r="AA156" i="14"/>
  <c r="F3925" i="8" s="1"/>
  <c r="AB156" i="14"/>
  <c r="F4371" i="8" s="1"/>
  <c r="AC156" i="14"/>
  <c r="F4817" i="8" s="1"/>
  <c r="AD156" i="14"/>
  <c r="F5263" i="8" s="1"/>
  <c r="AE156" i="14"/>
  <c r="F5709" i="8" s="1"/>
  <c r="AF156" i="14"/>
  <c r="F6155" i="8" s="1"/>
  <c r="AG156" i="14"/>
  <c r="F6601" i="8" s="1"/>
  <c r="AH156" i="14"/>
  <c r="F7047" i="8" s="1"/>
  <c r="F157" i="14"/>
  <c r="F804" i="8" s="1"/>
  <c r="G157" i="14"/>
  <c r="H157" i="14"/>
  <c r="I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F1250" i="8" s="1"/>
  <c r="V157" i="14"/>
  <c r="F1696" i="8" s="1"/>
  <c r="W157" i="14"/>
  <c r="F2142" i="8" s="1"/>
  <c r="X157" i="14"/>
  <c r="F2588" i="8" s="1"/>
  <c r="Y157" i="14"/>
  <c r="F3034" i="8" s="1"/>
  <c r="Z157" i="14"/>
  <c r="F3480" i="8" s="1"/>
  <c r="AA157" i="14"/>
  <c r="F3926" i="8" s="1"/>
  <c r="AB157" i="14"/>
  <c r="F4372" i="8" s="1"/>
  <c r="AC157" i="14"/>
  <c r="F4818" i="8" s="1"/>
  <c r="AD157" i="14"/>
  <c r="F5264" i="8" s="1"/>
  <c r="AE157" i="14"/>
  <c r="F5710" i="8" s="1"/>
  <c r="AF157" i="14"/>
  <c r="F6156" i="8" s="1"/>
  <c r="AG157" i="14"/>
  <c r="F6602" i="8" s="1"/>
  <c r="AH157" i="14"/>
  <c r="F7048" i="8" s="1"/>
  <c r="F158" i="14"/>
  <c r="F805" i="8" s="1"/>
  <c r="G158" i="14"/>
  <c r="H158" i="14"/>
  <c r="I158" i="14"/>
  <c r="J158" i="14"/>
  <c r="K158" i="14"/>
  <c r="L158" i="14"/>
  <c r="M158" i="14"/>
  <c r="N158" i="14"/>
  <c r="O158" i="14"/>
  <c r="P158" i="14"/>
  <c r="Q158" i="14"/>
  <c r="R158" i="14"/>
  <c r="S158" i="14"/>
  <c r="T158" i="14"/>
  <c r="U158" i="14"/>
  <c r="F1251" i="8" s="1"/>
  <c r="V158" i="14"/>
  <c r="F1697" i="8" s="1"/>
  <c r="W158" i="14"/>
  <c r="F2143" i="8" s="1"/>
  <c r="X158" i="14"/>
  <c r="F2589" i="8" s="1"/>
  <c r="Y158" i="14"/>
  <c r="F3035" i="8" s="1"/>
  <c r="Z158" i="14"/>
  <c r="F3481" i="8" s="1"/>
  <c r="AA158" i="14"/>
  <c r="F3927" i="8" s="1"/>
  <c r="AB158" i="14"/>
  <c r="F4373" i="8" s="1"/>
  <c r="AC158" i="14"/>
  <c r="F4819" i="8" s="1"/>
  <c r="AD158" i="14"/>
  <c r="F5265" i="8" s="1"/>
  <c r="AE158" i="14"/>
  <c r="F5711" i="8" s="1"/>
  <c r="AF158" i="14"/>
  <c r="F6157" i="8" s="1"/>
  <c r="AG158" i="14"/>
  <c r="F6603" i="8" s="1"/>
  <c r="AH158" i="14"/>
  <c r="F7049" i="8" s="1"/>
  <c r="F159" i="14"/>
  <c r="F806" i="8" s="1"/>
  <c r="G159" i="14"/>
  <c r="H159" i="14"/>
  <c r="I159" i="14"/>
  <c r="J159" i="14"/>
  <c r="K159" i="14"/>
  <c r="L159" i="14"/>
  <c r="M159" i="14"/>
  <c r="N159" i="14"/>
  <c r="O159" i="14"/>
  <c r="P159" i="14"/>
  <c r="Q159" i="14"/>
  <c r="R159" i="14"/>
  <c r="S159" i="14"/>
  <c r="T159" i="14"/>
  <c r="U159" i="14"/>
  <c r="F1252" i="8" s="1"/>
  <c r="V159" i="14"/>
  <c r="F1698" i="8" s="1"/>
  <c r="W159" i="14"/>
  <c r="F2144" i="8" s="1"/>
  <c r="X159" i="14"/>
  <c r="F2590" i="8" s="1"/>
  <c r="Y159" i="14"/>
  <c r="F3036" i="8" s="1"/>
  <c r="Z159" i="14"/>
  <c r="F3482" i="8" s="1"/>
  <c r="AA159" i="14"/>
  <c r="F3928" i="8" s="1"/>
  <c r="AB159" i="14"/>
  <c r="F4374" i="8" s="1"/>
  <c r="AC159" i="14"/>
  <c r="F4820" i="8" s="1"/>
  <c r="AD159" i="14"/>
  <c r="F5266" i="8" s="1"/>
  <c r="AE159" i="14"/>
  <c r="F5712" i="8" s="1"/>
  <c r="AF159" i="14"/>
  <c r="F6158" i="8" s="1"/>
  <c r="AG159" i="14"/>
  <c r="F6604" i="8" s="1"/>
  <c r="AH159" i="14"/>
  <c r="F7050" i="8" s="1"/>
  <c r="F160" i="14"/>
  <c r="F807" i="8" s="1"/>
  <c r="G160" i="14"/>
  <c r="H160" i="14"/>
  <c r="I160" i="14"/>
  <c r="J160" i="14"/>
  <c r="K160" i="14"/>
  <c r="L160" i="14"/>
  <c r="M160" i="14"/>
  <c r="N160" i="14"/>
  <c r="O160" i="14"/>
  <c r="P160" i="14"/>
  <c r="Q160" i="14"/>
  <c r="R160" i="14"/>
  <c r="S160" i="14"/>
  <c r="T160" i="14"/>
  <c r="U160" i="14"/>
  <c r="F1253" i="8" s="1"/>
  <c r="V160" i="14"/>
  <c r="F1699" i="8" s="1"/>
  <c r="W160" i="14"/>
  <c r="F2145" i="8" s="1"/>
  <c r="X160" i="14"/>
  <c r="F2591" i="8" s="1"/>
  <c r="Y160" i="14"/>
  <c r="F3037" i="8" s="1"/>
  <c r="Z160" i="14"/>
  <c r="F3483" i="8" s="1"/>
  <c r="AA160" i="14"/>
  <c r="F3929" i="8" s="1"/>
  <c r="AB160" i="14"/>
  <c r="F4375" i="8" s="1"/>
  <c r="AC160" i="14"/>
  <c r="F4821" i="8" s="1"/>
  <c r="AD160" i="14"/>
  <c r="F5267" i="8" s="1"/>
  <c r="AE160" i="14"/>
  <c r="F5713" i="8" s="1"/>
  <c r="AF160" i="14"/>
  <c r="F6159" i="8" s="1"/>
  <c r="AG160" i="14"/>
  <c r="F6605" i="8" s="1"/>
  <c r="AH160" i="14"/>
  <c r="F7051" i="8" s="1"/>
  <c r="F161" i="14"/>
  <c r="F808" i="8" s="1"/>
  <c r="G161" i="14"/>
  <c r="H161" i="14"/>
  <c r="I161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F1254" i="8" s="1"/>
  <c r="V161" i="14"/>
  <c r="F1700" i="8" s="1"/>
  <c r="W161" i="14"/>
  <c r="F2146" i="8" s="1"/>
  <c r="X161" i="14"/>
  <c r="F2592" i="8" s="1"/>
  <c r="Y161" i="14"/>
  <c r="F3038" i="8" s="1"/>
  <c r="Z161" i="14"/>
  <c r="F3484" i="8" s="1"/>
  <c r="AA161" i="14"/>
  <c r="F3930" i="8" s="1"/>
  <c r="AB161" i="14"/>
  <c r="F4376" i="8" s="1"/>
  <c r="AC161" i="14"/>
  <c r="F4822" i="8" s="1"/>
  <c r="AD161" i="14"/>
  <c r="F5268" i="8" s="1"/>
  <c r="AE161" i="14"/>
  <c r="F5714" i="8" s="1"/>
  <c r="AF161" i="14"/>
  <c r="F6160" i="8" s="1"/>
  <c r="AG161" i="14"/>
  <c r="F6606" i="8" s="1"/>
  <c r="AH161" i="14"/>
  <c r="F7052" i="8" s="1"/>
  <c r="F162" i="14"/>
  <c r="F809" i="8" s="1"/>
  <c r="G162" i="14"/>
  <c r="H162" i="14"/>
  <c r="I162" i="14"/>
  <c r="J162" i="14"/>
  <c r="K162" i="14"/>
  <c r="L162" i="14"/>
  <c r="M162" i="14"/>
  <c r="N162" i="14"/>
  <c r="O162" i="14"/>
  <c r="P162" i="14"/>
  <c r="Q162" i="14"/>
  <c r="R162" i="14"/>
  <c r="S162" i="14"/>
  <c r="T162" i="14"/>
  <c r="U162" i="14"/>
  <c r="F1255" i="8" s="1"/>
  <c r="V162" i="14"/>
  <c r="F1701" i="8" s="1"/>
  <c r="W162" i="14"/>
  <c r="F2147" i="8" s="1"/>
  <c r="X162" i="14"/>
  <c r="F2593" i="8" s="1"/>
  <c r="Y162" i="14"/>
  <c r="F3039" i="8" s="1"/>
  <c r="Z162" i="14"/>
  <c r="F3485" i="8" s="1"/>
  <c r="AA162" i="14"/>
  <c r="F3931" i="8" s="1"/>
  <c r="AB162" i="14"/>
  <c r="F4377" i="8" s="1"/>
  <c r="AC162" i="14"/>
  <c r="F4823" i="8" s="1"/>
  <c r="AD162" i="14"/>
  <c r="F5269" i="8" s="1"/>
  <c r="AE162" i="14"/>
  <c r="F5715" i="8" s="1"/>
  <c r="AF162" i="14"/>
  <c r="F6161" i="8" s="1"/>
  <c r="AG162" i="14"/>
  <c r="F6607" i="8" s="1"/>
  <c r="AH162" i="14"/>
  <c r="F7053" i="8" s="1"/>
  <c r="F163" i="14"/>
  <c r="F810" i="8" s="1"/>
  <c r="G163" i="14"/>
  <c r="H163" i="14"/>
  <c r="I163" i="14"/>
  <c r="J163" i="14"/>
  <c r="K163" i="14"/>
  <c r="L163" i="14"/>
  <c r="M163" i="14"/>
  <c r="N163" i="14"/>
  <c r="O163" i="14"/>
  <c r="P163" i="14"/>
  <c r="Q163" i="14"/>
  <c r="R163" i="14"/>
  <c r="S163" i="14"/>
  <c r="T163" i="14"/>
  <c r="U163" i="14"/>
  <c r="F1256" i="8" s="1"/>
  <c r="V163" i="14"/>
  <c r="F1702" i="8" s="1"/>
  <c r="W163" i="14"/>
  <c r="F2148" i="8" s="1"/>
  <c r="X163" i="14"/>
  <c r="F2594" i="8" s="1"/>
  <c r="Y163" i="14"/>
  <c r="F3040" i="8" s="1"/>
  <c r="Z163" i="14"/>
  <c r="F3486" i="8" s="1"/>
  <c r="AA163" i="14"/>
  <c r="F3932" i="8" s="1"/>
  <c r="AB163" i="14"/>
  <c r="F4378" i="8" s="1"/>
  <c r="AC163" i="14"/>
  <c r="F4824" i="8" s="1"/>
  <c r="AD163" i="14"/>
  <c r="F5270" i="8" s="1"/>
  <c r="AE163" i="14"/>
  <c r="F5716" i="8" s="1"/>
  <c r="AF163" i="14"/>
  <c r="F6162" i="8" s="1"/>
  <c r="AG163" i="14"/>
  <c r="F6608" i="8" s="1"/>
  <c r="AH163" i="14"/>
  <c r="F7054" i="8" s="1"/>
  <c r="F164" i="14"/>
  <c r="F811" i="8" s="1"/>
  <c r="G164" i="14"/>
  <c r="H164" i="14"/>
  <c r="I164" i="14"/>
  <c r="J164" i="14"/>
  <c r="K164" i="14"/>
  <c r="L164" i="14"/>
  <c r="M164" i="14"/>
  <c r="N164" i="14"/>
  <c r="O164" i="14"/>
  <c r="P164" i="14"/>
  <c r="Q164" i="14"/>
  <c r="R164" i="14"/>
  <c r="S164" i="14"/>
  <c r="T164" i="14"/>
  <c r="U164" i="14"/>
  <c r="F1257" i="8" s="1"/>
  <c r="V164" i="14"/>
  <c r="F1703" i="8" s="1"/>
  <c r="W164" i="14"/>
  <c r="F2149" i="8" s="1"/>
  <c r="X164" i="14"/>
  <c r="F2595" i="8" s="1"/>
  <c r="Y164" i="14"/>
  <c r="F3041" i="8" s="1"/>
  <c r="Z164" i="14"/>
  <c r="F3487" i="8" s="1"/>
  <c r="AA164" i="14"/>
  <c r="F3933" i="8" s="1"/>
  <c r="AB164" i="14"/>
  <c r="F4379" i="8" s="1"/>
  <c r="AC164" i="14"/>
  <c r="F4825" i="8" s="1"/>
  <c r="AD164" i="14"/>
  <c r="F5271" i="8" s="1"/>
  <c r="AE164" i="14"/>
  <c r="F5717" i="8" s="1"/>
  <c r="AF164" i="14"/>
  <c r="F6163" i="8" s="1"/>
  <c r="AG164" i="14"/>
  <c r="F6609" i="8" s="1"/>
  <c r="AH164" i="14"/>
  <c r="F7055" i="8" s="1"/>
  <c r="F165" i="14"/>
  <c r="F812" i="8" s="1"/>
  <c r="G165" i="14"/>
  <c r="H165" i="14"/>
  <c r="I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F1258" i="8" s="1"/>
  <c r="V165" i="14"/>
  <c r="F1704" i="8" s="1"/>
  <c r="W165" i="14"/>
  <c r="F2150" i="8" s="1"/>
  <c r="X165" i="14"/>
  <c r="F2596" i="8" s="1"/>
  <c r="Y165" i="14"/>
  <c r="F3042" i="8" s="1"/>
  <c r="Z165" i="14"/>
  <c r="F3488" i="8" s="1"/>
  <c r="AA165" i="14"/>
  <c r="F3934" i="8" s="1"/>
  <c r="AB165" i="14"/>
  <c r="F4380" i="8" s="1"/>
  <c r="AC165" i="14"/>
  <c r="F4826" i="8" s="1"/>
  <c r="AD165" i="14"/>
  <c r="F5272" i="8" s="1"/>
  <c r="AE165" i="14"/>
  <c r="F5718" i="8" s="1"/>
  <c r="AF165" i="14"/>
  <c r="F6164" i="8" s="1"/>
  <c r="AG165" i="14"/>
  <c r="F6610" i="8" s="1"/>
  <c r="AH165" i="14"/>
  <c r="F7056" i="8" s="1"/>
  <c r="F166" i="14"/>
  <c r="F813" i="8" s="1"/>
  <c r="G166" i="14"/>
  <c r="H166" i="14"/>
  <c r="I166" i="14"/>
  <c r="J166" i="14"/>
  <c r="K166" i="14"/>
  <c r="L166" i="14"/>
  <c r="M166" i="14"/>
  <c r="N166" i="14"/>
  <c r="O166" i="14"/>
  <c r="P166" i="14"/>
  <c r="Q166" i="14"/>
  <c r="R166" i="14"/>
  <c r="S166" i="14"/>
  <c r="T166" i="14"/>
  <c r="U166" i="14"/>
  <c r="F1259" i="8" s="1"/>
  <c r="V166" i="14"/>
  <c r="F1705" i="8" s="1"/>
  <c r="W166" i="14"/>
  <c r="F2151" i="8" s="1"/>
  <c r="X166" i="14"/>
  <c r="F2597" i="8" s="1"/>
  <c r="Y166" i="14"/>
  <c r="F3043" i="8" s="1"/>
  <c r="Z166" i="14"/>
  <c r="F3489" i="8" s="1"/>
  <c r="AA166" i="14"/>
  <c r="F3935" i="8" s="1"/>
  <c r="AB166" i="14"/>
  <c r="F4381" i="8" s="1"/>
  <c r="AC166" i="14"/>
  <c r="F4827" i="8" s="1"/>
  <c r="AD166" i="14"/>
  <c r="F5273" i="8" s="1"/>
  <c r="AE166" i="14"/>
  <c r="F5719" i="8" s="1"/>
  <c r="AF166" i="14"/>
  <c r="F6165" i="8" s="1"/>
  <c r="AG166" i="14"/>
  <c r="F6611" i="8" s="1"/>
  <c r="AH166" i="14"/>
  <c r="F7057" i="8" s="1"/>
  <c r="F167" i="14"/>
  <c r="F814" i="8" s="1"/>
  <c r="G167" i="14"/>
  <c r="H167" i="14"/>
  <c r="I167" i="14"/>
  <c r="J167" i="14"/>
  <c r="K167" i="14"/>
  <c r="L167" i="14"/>
  <c r="M167" i="14"/>
  <c r="N167" i="14"/>
  <c r="O167" i="14"/>
  <c r="P167" i="14"/>
  <c r="Q167" i="14"/>
  <c r="R167" i="14"/>
  <c r="S167" i="14"/>
  <c r="T167" i="14"/>
  <c r="U167" i="14"/>
  <c r="F1260" i="8" s="1"/>
  <c r="V167" i="14"/>
  <c r="F1706" i="8" s="1"/>
  <c r="W167" i="14"/>
  <c r="F2152" i="8" s="1"/>
  <c r="X167" i="14"/>
  <c r="F2598" i="8" s="1"/>
  <c r="Y167" i="14"/>
  <c r="F3044" i="8" s="1"/>
  <c r="Z167" i="14"/>
  <c r="F3490" i="8" s="1"/>
  <c r="AA167" i="14"/>
  <c r="F3936" i="8" s="1"/>
  <c r="AB167" i="14"/>
  <c r="F4382" i="8" s="1"/>
  <c r="AC167" i="14"/>
  <c r="F4828" i="8" s="1"/>
  <c r="AD167" i="14"/>
  <c r="F5274" i="8" s="1"/>
  <c r="AE167" i="14"/>
  <c r="F5720" i="8" s="1"/>
  <c r="AF167" i="14"/>
  <c r="F6166" i="8" s="1"/>
  <c r="AG167" i="14"/>
  <c r="F6612" i="8" s="1"/>
  <c r="AH167" i="14"/>
  <c r="F7058" i="8" s="1"/>
  <c r="F168" i="14"/>
  <c r="F815" i="8" s="1"/>
  <c r="G168" i="14"/>
  <c r="H168" i="14"/>
  <c r="I168" i="14"/>
  <c r="J168" i="14"/>
  <c r="K168" i="14"/>
  <c r="L168" i="14"/>
  <c r="M168" i="14"/>
  <c r="N168" i="14"/>
  <c r="O168" i="14"/>
  <c r="P168" i="14"/>
  <c r="Q168" i="14"/>
  <c r="R168" i="14"/>
  <c r="S168" i="14"/>
  <c r="T168" i="14"/>
  <c r="U168" i="14"/>
  <c r="F1261" i="8" s="1"/>
  <c r="V168" i="14"/>
  <c r="F1707" i="8" s="1"/>
  <c r="W168" i="14"/>
  <c r="F2153" i="8" s="1"/>
  <c r="X168" i="14"/>
  <c r="F2599" i="8" s="1"/>
  <c r="Y168" i="14"/>
  <c r="F3045" i="8" s="1"/>
  <c r="Z168" i="14"/>
  <c r="F3491" i="8" s="1"/>
  <c r="AA168" i="14"/>
  <c r="F3937" i="8" s="1"/>
  <c r="AB168" i="14"/>
  <c r="F4383" i="8" s="1"/>
  <c r="AC168" i="14"/>
  <c r="F4829" i="8" s="1"/>
  <c r="AD168" i="14"/>
  <c r="F5275" i="8" s="1"/>
  <c r="AE168" i="14"/>
  <c r="F5721" i="8" s="1"/>
  <c r="AF168" i="14"/>
  <c r="F6167" i="8" s="1"/>
  <c r="AG168" i="14"/>
  <c r="F6613" i="8" s="1"/>
  <c r="AH168" i="14"/>
  <c r="F7059" i="8" s="1"/>
  <c r="F169" i="14"/>
  <c r="F816" i="8" s="1"/>
  <c r="G169" i="14"/>
  <c r="H169" i="14"/>
  <c r="I169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F1262" i="8" s="1"/>
  <c r="V169" i="14"/>
  <c r="F1708" i="8" s="1"/>
  <c r="W169" i="14"/>
  <c r="F2154" i="8" s="1"/>
  <c r="X169" i="14"/>
  <c r="F2600" i="8" s="1"/>
  <c r="Y169" i="14"/>
  <c r="F3046" i="8" s="1"/>
  <c r="Z169" i="14"/>
  <c r="F3492" i="8" s="1"/>
  <c r="AA169" i="14"/>
  <c r="F3938" i="8" s="1"/>
  <c r="AB169" i="14"/>
  <c r="F4384" i="8" s="1"/>
  <c r="AC169" i="14"/>
  <c r="F4830" i="8" s="1"/>
  <c r="AD169" i="14"/>
  <c r="F5276" i="8" s="1"/>
  <c r="AE169" i="14"/>
  <c r="F5722" i="8" s="1"/>
  <c r="AF169" i="14"/>
  <c r="F6168" i="8" s="1"/>
  <c r="AG169" i="14"/>
  <c r="F6614" i="8" s="1"/>
  <c r="AH169" i="14"/>
  <c r="F7060" i="8" s="1"/>
  <c r="F170" i="14"/>
  <c r="F817" i="8" s="1"/>
  <c r="G170" i="14"/>
  <c r="H170" i="14"/>
  <c r="I170" i="14"/>
  <c r="J170" i="14"/>
  <c r="K170" i="14"/>
  <c r="L170" i="14"/>
  <c r="M170" i="14"/>
  <c r="N170" i="14"/>
  <c r="O170" i="14"/>
  <c r="P170" i="14"/>
  <c r="Q170" i="14"/>
  <c r="R170" i="14"/>
  <c r="S170" i="14"/>
  <c r="T170" i="14"/>
  <c r="U170" i="14"/>
  <c r="F1263" i="8" s="1"/>
  <c r="V170" i="14"/>
  <c r="F1709" i="8" s="1"/>
  <c r="W170" i="14"/>
  <c r="F2155" i="8" s="1"/>
  <c r="X170" i="14"/>
  <c r="F2601" i="8" s="1"/>
  <c r="Y170" i="14"/>
  <c r="F3047" i="8" s="1"/>
  <c r="Z170" i="14"/>
  <c r="F3493" i="8" s="1"/>
  <c r="AA170" i="14"/>
  <c r="F3939" i="8" s="1"/>
  <c r="AB170" i="14"/>
  <c r="F4385" i="8" s="1"/>
  <c r="AC170" i="14"/>
  <c r="F4831" i="8" s="1"/>
  <c r="AD170" i="14"/>
  <c r="F5277" i="8" s="1"/>
  <c r="AE170" i="14"/>
  <c r="F5723" i="8" s="1"/>
  <c r="AF170" i="14"/>
  <c r="F6169" i="8" s="1"/>
  <c r="AG170" i="14"/>
  <c r="F6615" i="8" s="1"/>
  <c r="AH170" i="14"/>
  <c r="F7061" i="8" s="1"/>
  <c r="F171" i="14"/>
  <c r="F818" i="8" s="1"/>
  <c r="G171" i="14"/>
  <c r="H171" i="14"/>
  <c r="I171" i="14"/>
  <c r="J171" i="14"/>
  <c r="K171" i="14"/>
  <c r="L171" i="14"/>
  <c r="M171" i="14"/>
  <c r="N171" i="14"/>
  <c r="O171" i="14"/>
  <c r="P171" i="14"/>
  <c r="Q171" i="14"/>
  <c r="R171" i="14"/>
  <c r="S171" i="14"/>
  <c r="T171" i="14"/>
  <c r="U171" i="14"/>
  <c r="F1264" i="8" s="1"/>
  <c r="V171" i="14"/>
  <c r="F1710" i="8" s="1"/>
  <c r="W171" i="14"/>
  <c r="F2156" i="8" s="1"/>
  <c r="X171" i="14"/>
  <c r="F2602" i="8" s="1"/>
  <c r="Y171" i="14"/>
  <c r="F3048" i="8" s="1"/>
  <c r="Z171" i="14"/>
  <c r="F3494" i="8" s="1"/>
  <c r="AA171" i="14"/>
  <c r="F3940" i="8" s="1"/>
  <c r="AB171" i="14"/>
  <c r="F4386" i="8" s="1"/>
  <c r="AC171" i="14"/>
  <c r="F4832" i="8" s="1"/>
  <c r="AD171" i="14"/>
  <c r="F5278" i="8" s="1"/>
  <c r="AE171" i="14"/>
  <c r="F5724" i="8" s="1"/>
  <c r="AF171" i="14"/>
  <c r="F6170" i="8" s="1"/>
  <c r="AG171" i="14"/>
  <c r="F6616" i="8" s="1"/>
  <c r="AH171" i="14"/>
  <c r="F7062" i="8" s="1"/>
  <c r="F172" i="14"/>
  <c r="F819" i="8" s="1"/>
  <c r="G172" i="14"/>
  <c r="H172" i="14"/>
  <c r="I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F1265" i="8" s="1"/>
  <c r="V172" i="14"/>
  <c r="F1711" i="8" s="1"/>
  <c r="W172" i="14"/>
  <c r="F2157" i="8" s="1"/>
  <c r="X172" i="14"/>
  <c r="F2603" i="8" s="1"/>
  <c r="Y172" i="14"/>
  <c r="F3049" i="8" s="1"/>
  <c r="Z172" i="14"/>
  <c r="F3495" i="8" s="1"/>
  <c r="AA172" i="14"/>
  <c r="F3941" i="8" s="1"/>
  <c r="AB172" i="14"/>
  <c r="F4387" i="8" s="1"/>
  <c r="AC172" i="14"/>
  <c r="F4833" i="8" s="1"/>
  <c r="AD172" i="14"/>
  <c r="F5279" i="8" s="1"/>
  <c r="AE172" i="14"/>
  <c r="F5725" i="8" s="1"/>
  <c r="AF172" i="14"/>
  <c r="F6171" i="8" s="1"/>
  <c r="AG172" i="14"/>
  <c r="F6617" i="8" s="1"/>
  <c r="AH172" i="14"/>
  <c r="F7063" i="8" s="1"/>
  <c r="F173" i="14"/>
  <c r="F820" i="8" s="1"/>
  <c r="G173" i="14"/>
  <c r="H173" i="14"/>
  <c r="I173" i="14"/>
  <c r="J173" i="14"/>
  <c r="K173" i="14"/>
  <c r="L173" i="14"/>
  <c r="M173" i="14"/>
  <c r="N173" i="14"/>
  <c r="O173" i="14"/>
  <c r="P173" i="14"/>
  <c r="Q173" i="14"/>
  <c r="R173" i="14"/>
  <c r="S173" i="14"/>
  <c r="T173" i="14"/>
  <c r="U173" i="14"/>
  <c r="F1266" i="8" s="1"/>
  <c r="V173" i="14"/>
  <c r="F1712" i="8" s="1"/>
  <c r="W173" i="14"/>
  <c r="F2158" i="8" s="1"/>
  <c r="X173" i="14"/>
  <c r="F2604" i="8" s="1"/>
  <c r="Y173" i="14"/>
  <c r="F3050" i="8" s="1"/>
  <c r="Z173" i="14"/>
  <c r="F3496" i="8" s="1"/>
  <c r="AA173" i="14"/>
  <c r="F3942" i="8" s="1"/>
  <c r="AB173" i="14"/>
  <c r="F4388" i="8" s="1"/>
  <c r="AC173" i="14"/>
  <c r="F4834" i="8" s="1"/>
  <c r="AD173" i="14"/>
  <c r="F5280" i="8" s="1"/>
  <c r="AE173" i="14"/>
  <c r="F5726" i="8" s="1"/>
  <c r="AF173" i="14"/>
  <c r="F6172" i="8" s="1"/>
  <c r="AG173" i="14"/>
  <c r="F6618" i="8" s="1"/>
  <c r="AH173" i="14"/>
  <c r="F7064" i="8" s="1"/>
  <c r="F174" i="14"/>
  <c r="F821" i="8" s="1"/>
  <c r="G174" i="14"/>
  <c r="H174" i="14"/>
  <c r="I174" i="14"/>
  <c r="J174" i="14"/>
  <c r="K174" i="14"/>
  <c r="L174" i="14"/>
  <c r="M174" i="14"/>
  <c r="N174" i="14"/>
  <c r="O174" i="14"/>
  <c r="P174" i="14"/>
  <c r="Q174" i="14"/>
  <c r="R174" i="14"/>
  <c r="S174" i="14"/>
  <c r="T174" i="14"/>
  <c r="U174" i="14"/>
  <c r="F1267" i="8" s="1"/>
  <c r="V174" i="14"/>
  <c r="F1713" i="8" s="1"/>
  <c r="W174" i="14"/>
  <c r="F2159" i="8" s="1"/>
  <c r="X174" i="14"/>
  <c r="F2605" i="8" s="1"/>
  <c r="Y174" i="14"/>
  <c r="F3051" i="8" s="1"/>
  <c r="Z174" i="14"/>
  <c r="F3497" i="8" s="1"/>
  <c r="AA174" i="14"/>
  <c r="F3943" i="8" s="1"/>
  <c r="AB174" i="14"/>
  <c r="F4389" i="8" s="1"/>
  <c r="AC174" i="14"/>
  <c r="F4835" i="8" s="1"/>
  <c r="AD174" i="14"/>
  <c r="F5281" i="8" s="1"/>
  <c r="AE174" i="14"/>
  <c r="F5727" i="8" s="1"/>
  <c r="AF174" i="14"/>
  <c r="F6173" i="8" s="1"/>
  <c r="AG174" i="14"/>
  <c r="F6619" i="8" s="1"/>
  <c r="AH174" i="14"/>
  <c r="F7065" i="8" s="1"/>
  <c r="F175" i="14"/>
  <c r="F822" i="8" s="1"/>
  <c r="G175" i="14"/>
  <c r="H175" i="14"/>
  <c r="I175" i="14"/>
  <c r="J175" i="14"/>
  <c r="K175" i="14"/>
  <c r="L175" i="14"/>
  <c r="M175" i="14"/>
  <c r="N175" i="14"/>
  <c r="O175" i="14"/>
  <c r="P175" i="14"/>
  <c r="Q175" i="14"/>
  <c r="R175" i="14"/>
  <c r="S175" i="14"/>
  <c r="T175" i="14"/>
  <c r="U175" i="14"/>
  <c r="F1268" i="8" s="1"/>
  <c r="V175" i="14"/>
  <c r="F1714" i="8" s="1"/>
  <c r="W175" i="14"/>
  <c r="F2160" i="8" s="1"/>
  <c r="X175" i="14"/>
  <c r="F2606" i="8" s="1"/>
  <c r="Y175" i="14"/>
  <c r="F3052" i="8" s="1"/>
  <c r="Z175" i="14"/>
  <c r="F3498" i="8" s="1"/>
  <c r="AA175" i="14"/>
  <c r="F3944" i="8" s="1"/>
  <c r="AB175" i="14"/>
  <c r="F4390" i="8" s="1"/>
  <c r="AC175" i="14"/>
  <c r="F4836" i="8" s="1"/>
  <c r="AD175" i="14"/>
  <c r="F5282" i="8" s="1"/>
  <c r="AE175" i="14"/>
  <c r="F5728" i="8" s="1"/>
  <c r="AF175" i="14"/>
  <c r="F6174" i="8" s="1"/>
  <c r="AG175" i="14"/>
  <c r="F6620" i="8" s="1"/>
  <c r="AH175" i="14"/>
  <c r="F7066" i="8" s="1"/>
  <c r="F176" i="14"/>
  <c r="F823" i="8" s="1"/>
  <c r="G176" i="14"/>
  <c r="H176" i="14"/>
  <c r="I176" i="14"/>
  <c r="J176" i="14"/>
  <c r="K176" i="14"/>
  <c r="L176" i="14"/>
  <c r="M176" i="14"/>
  <c r="N176" i="14"/>
  <c r="O176" i="14"/>
  <c r="P176" i="14"/>
  <c r="Q176" i="14"/>
  <c r="R176" i="14"/>
  <c r="S176" i="14"/>
  <c r="T176" i="14"/>
  <c r="U176" i="14"/>
  <c r="F1269" i="8" s="1"/>
  <c r="V176" i="14"/>
  <c r="F1715" i="8" s="1"/>
  <c r="W176" i="14"/>
  <c r="F2161" i="8" s="1"/>
  <c r="X176" i="14"/>
  <c r="F2607" i="8" s="1"/>
  <c r="Y176" i="14"/>
  <c r="F3053" i="8" s="1"/>
  <c r="Z176" i="14"/>
  <c r="F3499" i="8" s="1"/>
  <c r="AA176" i="14"/>
  <c r="F3945" i="8" s="1"/>
  <c r="AB176" i="14"/>
  <c r="F4391" i="8" s="1"/>
  <c r="AC176" i="14"/>
  <c r="F4837" i="8" s="1"/>
  <c r="AD176" i="14"/>
  <c r="F5283" i="8" s="1"/>
  <c r="AE176" i="14"/>
  <c r="F5729" i="8" s="1"/>
  <c r="AF176" i="14"/>
  <c r="F6175" i="8" s="1"/>
  <c r="AG176" i="14"/>
  <c r="F6621" i="8" s="1"/>
  <c r="AH176" i="14"/>
  <c r="F7067" i="8" s="1"/>
  <c r="F177" i="14"/>
  <c r="F824" i="8" s="1"/>
  <c r="G177" i="14"/>
  <c r="H177" i="14"/>
  <c r="I177" i="14"/>
  <c r="J177" i="14"/>
  <c r="K177" i="14"/>
  <c r="L177" i="14"/>
  <c r="M177" i="14"/>
  <c r="N177" i="14"/>
  <c r="O177" i="14"/>
  <c r="P177" i="14"/>
  <c r="Q177" i="14"/>
  <c r="R177" i="14"/>
  <c r="S177" i="14"/>
  <c r="T177" i="14"/>
  <c r="U177" i="14"/>
  <c r="F1270" i="8" s="1"/>
  <c r="V177" i="14"/>
  <c r="F1716" i="8" s="1"/>
  <c r="W177" i="14"/>
  <c r="F2162" i="8" s="1"/>
  <c r="X177" i="14"/>
  <c r="F2608" i="8" s="1"/>
  <c r="Y177" i="14"/>
  <c r="F3054" i="8" s="1"/>
  <c r="Z177" i="14"/>
  <c r="F3500" i="8" s="1"/>
  <c r="AA177" i="14"/>
  <c r="F3946" i="8" s="1"/>
  <c r="AB177" i="14"/>
  <c r="F4392" i="8" s="1"/>
  <c r="AC177" i="14"/>
  <c r="F4838" i="8" s="1"/>
  <c r="AD177" i="14"/>
  <c r="F5284" i="8" s="1"/>
  <c r="AE177" i="14"/>
  <c r="F5730" i="8" s="1"/>
  <c r="AF177" i="14"/>
  <c r="F6176" i="8" s="1"/>
  <c r="AG177" i="14"/>
  <c r="F6622" i="8" s="1"/>
  <c r="AH177" i="14"/>
  <c r="F7068" i="8" s="1"/>
  <c r="F178" i="14"/>
  <c r="F825" i="8" s="1"/>
  <c r="G178" i="14"/>
  <c r="H178" i="14"/>
  <c r="I178" i="14"/>
  <c r="J178" i="14"/>
  <c r="K178" i="14"/>
  <c r="L178" i="14"/>
  <c r="M178" i="14"/>
  <c r="N178" i="14"/>
  <c r="O178" i="14"/>
  <c r="P178" i="14"/>
  <c r="Q178" i="14"/>
  <c r="R178" i="14"/>
  <c r="S178" i="14"/>
  <c r="T178" i="14"/>
  <c r="U178" i="14"/>
  <c r="F1271" i="8" s="1"/>
  <c r="V178" i="14"/>
  <c r="F1717" i="8" s="1"/>
  <c r="W178" i="14"/>
  <c r="F2163" i="8" s="1"/>
  <c r="X178" i="14"/>
  <c r="F2609" i="8" s="1"/>
  <c r="Y178" i="14"/>
  <c r="F3055" i="8" s="1"/>
  <c r="Z178" i="14"/>
  <c r="F3501" i="8" s="1"/>
  <c r="AA178" i="14"/>
  <c r="F3947" i="8" s="1"/>
  <c r="AB178" i="14"/>
  <c r="F4393" i="8" s="1"/>
  <c r="AC178" i="14"/>
  <c r="F4839" i="8" s="1"/>
  <c r="AD178" i="14"/>
  <c r="F5285" i="8" s="1"/>
  <c r="AE178" i="14"/>
  <c r="F5731" i="8" s="1"/>
  <c r="AF178" i="14"/>
  <c r="F6177" i="8" s="1"/>
  <c r="AG178" i="14"/>
  <c r="F6623" i="8" s="1"/>
  <c r="AH178" i="14"/>
  <c r="F7069" i="8" s="1"/>
  <c r="F179" i="14"/>
  <c r="F826" i="8" s="1"/>
  <c r="G179" i="14"/>
  <c r="H179" i="14"/>
  <c r="I179" i="14"/>
  <c r="J179" i="14"/>
  <c r="K179" i="14"/>
  <c r="L179" i="14"/>
  <c r="M179" i="14"/>
  <c r="N179" i="14"/>
  <c r="O179" i="14"/>
  <c r="P179" i="14"/>
  <c r="Q179" i="14"/>
  <c r="R179" i="14"/>
  <c r="S179" i="14"/>
  <c r="T179" i="14"/>
  <c r="U179" i="14"/>
  <c r="F1272" i="8" s="1"/>
  <c r="V179" i="14"/>
  <c r="F1718" i="8" s="1"/>
  <c r="W179" i="14"/>
  <c r="F2164" i="8" s="1"/>
  <c r="X179" i="14"/>
  <c r="F2610" i="8" s="1"/>
  <c r="Y179" i="14"/>
  <c r="F3056" i="8" s="1"/>
  <c r="Z179" i="14"/>
  <c r="F3502" i="8" s="1"/>
  <c r="AA179" i="14"/>
  <c r="F3948" i="8" s="1"/>
  <c r="AB179" i="14"/>
  <c r="F4394" i="8" s="1"/>
  <c r="AC179" i="14"/>
  <c r="F4840" i="8" s="1"/>
  <c r="AD179" i="14"/>
  <c r="F5286" i="8" s="1"/>
  <c r="AE179" i="14"/>
  <c r="F5732" i="8" s="1"/>
  <c r="AF179" i="14"/>
  <c r="F6178" i="8" s="1"/>
  <c r="AG179" i="14"/>
  <c r="F6624" i="8" s="1"/>
  <c r="AH179" i="14"/>
  <c r="F7070" i="8" s="1"/>
  <c r="F180" i="14"/>
  <c r="F827" i="8" s="1"/>
  <c r="G180" i="14"/>
  <c r="H180" i="14"/>
  <c r="I180" i="14"/>
  <c r="J180" i="14"/>
  <c r="K180" i="14"/>
  <c r="L180" i="14"/>
  <c r="M180" i="14"/>
  <c r="N180" i="14"/>
  <c r="O180" i="14"/>
  <c r="P180" i="14"/>
  <c r="Q180" i="14"/>
  <c r="R180" i="14"/>
  <c r="S180" i="14"/>
  <c r="T180" i="14"/>
  <c r="U180" i="14"/>
  <c r="F1273" i="8" s="1"/>
  <c r="V180" i="14"/>
  <c r="F1719" i="8" s="1"/>
  <c r="W180" i="14"/>
  <c r="F2165" i="8" s="1"/>
  <c r="X180" i="14"/>
  <c r="F2611" i="8" s="1"/>
  <c r="Y180" i="14"/>
  <c r="F3057" i="8" s="1"/>
  <c r="Z180" i="14"/>
  <c r="F3503" i="8" s="1"/>
  <c r="AA180" i="14"/>
  <c r="F3949" i="8" s="1"/>
  <c r="AB180" i="14"/>
  <c r="F4395" i="8" s="1"/>
  <c r="AC180" i="14"/>
  <c r="F4841" i="8" s="1"/>
  <c r="AD180" i="14"/>
  <c r="F5287" i="8" s="1"/>
  <c r="AE180" i="14"/>
  <c r="F5733" i="8" s="1"/>
  <c r="AF180" i="14"/>
  <c r="F6179" i="8" s="1"/>
  <c r="AG180" i="14"/>
  <c r="F6625" i="8" s="1"/>
  <c r="AH180" i="14"/>
  <c r="F7071" i="8" s="1"/>
  <c r="F181" i="14"/>
  <c r="F828" i="8" s="1"/>
  <c r="G181" i="14"/>
  <c r="H181" i="14"/>
  <c r="I181" i="14"/>
  <c r="J181" i="14"/>
  <c r="K181" i="14"/>
  <c r="L181" i="14"/>
  <c r="M181" i="14"/>
  <c r="N181" i="14"/>
  <c r="O181" i="14"/>
  <c r="P181" i="14"/>
  <c r="Q181" i="14"/>
  <c r="R181" i="14"/>
  <c r="S181" i="14"/>
  <c r="T181" i="14"/>
  <c r="U181" i="14"/>
  <c r="F1274" i="8" s="1"/>
  <c r="V181" i="14"/>
  <c r="F1720" i="8" s="1"/>
  <c r="W181" i="14"/>
  <c r="F2166" i="8" s="1"/>
  <c r="X181" i="14"/>
  <c r="F2612" i="8" s="1"/>
  <c r="Y181" i="14"/>
  <c r="F3058" i="8" s="1"/>
  <c r="Z181" i="14"/>
  <c r="F3504" i="8" s="1"/>
  <c r="AA181" i="14"/>
  <c r="F3950" i="8" s="1"/>
  <c r="AB181" i="14"/>
  <c r="F4396" i="8" s="1"/>
  <c r="AC181" i="14"/>
  <c r="F4842" i="8" s="1"/>
  <c r="AD181" i="14"/>
  <c r="F5288" i="8" s="1"/>
  <c r="AE181" i="14"/>
  <c r="F5734" i="8" s="1"/>
  <c r="AF181" i="14"/>
  <c r="F6180" i="8" s="1"/>
  <c r="AG181" i="14"/>
  <c r="F6626" i="8" s="1"/>
  <c r="AH181" i="14"/>
  <c r="F7072" i="8" s="1"/>
  <c r="F182" i="14"/>
  <c r="F829" i="8" s="1"/>
  <c r="G182" i="14"/>
  <c r="H182" i="14"/>
  <c r="I182" i="14"/>
  <c r="J182" i="14"/>
  <c r="K182" i="14"/>
  <c r="L182" i="14"/>
  <c r="M182" i="14"/>
  <c r="N182" i="14"/>
  <c r="O182" i="14"/>
  <c r="P182" i="14"/>
  <c r="Q182" i="14"/>
  <c r="R182" i="14"/>
  <c r="S182" i="14"/>
  <c r="T182" i="14"/>
  <c r="U182" i="14"/>
  <c r="F1275" i="8" s="1"/>
  <c r="V182" i="14"/>
  <c r="F1721" i="8" s="1"/>
  <c r="W182" i="14"/>
  <c r="F2167" i="8" s="1"/>
  <c r="X182" i="14"/>
  <c r="F2613" i="8" s="1"/>
  <c r="Y182" i="14"/>
  <c r="F3059" i="8" s="1"/>
  <c r="Z182" i="14"/>
  <c r="F3505" i="8" s="1"/>
  <c r="AA182" i="14"/>
  <c r="F3951" i="8" s="1"/>
  <c r="AB182" i="14"/>
  <c r="F4397" i="8" s="1"/>
  <c r="AC182" i="14"/>
  <c r="F4843" i="8" s="1"/>
  <c r="AD182" i="14"/>
  <c r="F5289" i="8" s="1"/>
  <c r="AE182" i="14"/>
  <c r="F5735" i="8" s="1"/>
  <c r="AF182" i="14"/>
  <c r="F6181" i="8" s="1"/>
  <c r="AG182" i="14"/>
  <c r="F6627" i="8" s="1"/>
  <c r="AH182" i="14"/>
  <c r="F7073" i="8" s="1"/>
  <c r="F183" i="14"/>
  <c r="F830" i="8" s="1"/>
  <c r="G183" i="14"/>
  <c r="H183" i="14"/>
  <c r="I183" i="14"/>
  <c r="J183" i="14"/>
  <c r="K183" i="14"/>
  <c r="L183" i="14"/>
  <c r="M183" i="14"/>
  <c r="N183" i="14"/>
  <c r="O183" i="14"/>
  <c r="P183" i="14"/>
  <c r="Q183" i="14"/>
  <c r="R183" i="14"/>
  <c r="S183" i="14"/>
  <c r="T183" i="14"/>
  <c r="U183" i="14"/>
  <c r="F1276" i="8" s="1"/>
  <c r="V183" i="14"/>
  <c r="F1722" i="8" s="1"/>
  <c r="W183" i="14"/>
  <c r="F2168" i="8" s="1"/>
  <c r="X183" i="14"/>
  <c r="F2614" i="8" s="1"/>
  <c r="Y183" i="14"/>
  <c r="F3060" i="8" s="1"/>
  <c r="Z183" i="14"/>
  <c r="F3506" i="8" s="1"/>
  <c r="AA183" i="14"/>
  <c r="F3952" i="8" s="1"/>
  <c r="AB183" i="14"/>
  <c r="F4398" i="8" s="1"/>
  <c r="AC183" i="14"/>
  <c r="F4844" i="8" s="1"/>
  <c r="AD183" i="14"/>
  <c r="F5290" i="8" s="1"/>
  <c r="AE183" i="14"/>
  <c r="F5736" i="8" s="1"/>
  <c r="AF183" i="14"/>
  <c r="F6182" i="8" s="1"/>
  <c r="AG183" i="14"/>
  <c r="F6628" i="8" s="1"/>
  <c r="AH183" i="14"/>
  <c r="F7074" i="8" s="1"/>
  <c r="F184" i="14"/>
  <c r="F831" i="8" s="1"/>
  <c r="G184" i="14"/>
  <c r="H184" i="14"/>
  <c r="I184" i="14"/>
  <c r="J184" i="14"/>
  <c r="K184" i="14"/>
  <c r="L184" i="14"/>
  <c r="M184" i="14"/>
  <c r="N184" i="14"/>
  <c r="O184" i="14"/>
  <c r="P184" i="14"/>
  <c r="Q184" i="14"/>
  <c r="R184" i="14"/>
  <c r="S184" i="14"/>
  <c r="T184" i="14"/>
  <c r="U184" i="14"/>
  <c r="F1277" i="8" s="1"/>
  <c r="V184" i="14"/>
  <c r="F1723" i="8" s="1"/>
  <c r="W184" i="14"/>
  <c r="F2169" i="8" s="1"/>
  <c r="X184" i="14"/>
  <c r="F2615" i="8" s="1"/>
  <c r="Y184" i="14"/>
  <c r="F3061" i="8" s="1"/>
  <c r="Z184" i="14"/>
  <c r="F3507" i="8" s="1"/>
  <c r="AA184" i="14"/>
  <c r="F3953" i="8" s="1"/>
  <c r="AB184" i="14"/>
  <c r="F4399" i="8" s="1"/>
  <c r="AC184" i="14"/>
  <c r="F4845" i="8" s="1"/>
  <c r="AD184" i="14"/>
  <c r="F5291" i="8" s="1"/>
  <c r="AE184" i="14"/>
  <c r="F5737" i="8" s="1"/>
  <c r="AF184" i="14"/>
  <c r="F6183" i="8" s="1"/>
  <c r="AG184" i="14"/>
  <c r="F6629" i="8" s="1"/>
  <c r="AH184" i="14"/>
  <c r="F7075" i="8" s="1"/>
  <c r="F185" i="14"/>
  <c r="F832" i="8" s="1"/>
  <c r="G185" i="14"/>
  <c r="H185" i="14"/>
  <c r="I185" i="14"/>
  <c r="J185" i="14"/>
  <c r="K185" i="14"/>
  <c r="L185" i="14"/>
  <c r="M185" i="14"/>
  <c r="N185" i="14"/>
  <c r="O185" i="14"/>
  <c r="P185" i="14"/>
  <c r="Q185" i="14"/>
  <c r="R185" i="14"/>
  <c r="S185" i="14"/>
  <c r="T185" i="14"/>
  <c r="U185" i="14"/>
  <c r="F1278" i="8" s="1"/>
  <c r="V185" i="14"/>
  <c r="F1724" i="8" s="1"/>
  <c r="W185" i="14"/>
  <c r="F2170" i="8" s="1"/>
  <c r="X185" i="14"/>
  <c r="F2616" i="8" s="1"/>
  <c r="Y185" i="14"/>
  <c r="F3062" i="8" s="1"/>
  <c r="Z185" i="14"/>
  <c r="F3508" i="8" s="1"/>
  <c r="AA185" i="14"/>
  <c r="F3954" i="8" s="1"/>
  <c r="AB185" i="14"/>
  <c r="F4400" i="8" s="1"/>
  <c r="AC185" i="14"/>
  <c r="F4846" i="8" s="1"/>
  <c r="AD185" i="14"/>
  <c r="F5292" i="8" s="1"/>
  <c r="AE185" i="14"/>
  <c r="F5738" i="8" s="1"/>
  <c r="AF185" i="14"/>
  <c r="F6184" i="8" s="1"/>
  <c r="AG185" i="14"/>
  <c r="F6630" i="8" s="1"/>
  <c r="AH185" i="14"/>
  <c r="F7076" i="8" s="1"/>
  <c r="F186" i="14"/>
  <c r="F833" i="8" s="1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F1279" i="8" s="1"/>
  <c r="V186" i="14"/>
  <c r="F1725" i="8" s="1"/>
  <c r="W186" i="14"/>
  <c r="F2171" i="8" s="1"/>
  <c r="X186" i="14"/>
  <c r="F2617" i="8" s="1"/>
  <c r="Y186" i="14"/>
  <c r="F3063" i="8" s="1"/>
  <c r="Z186" i="14"/>
  <c r="F3509" i="8" s="1"/>
  <c r="AA186" i="14"/>
  <c r="F3955" i="8" s="1"/>
  <c r="AB186" i="14"/>
  <c r="F4401" i="8" s="1"/>
  <c r="AC186" i="14"/>
  <c r="F4847" i="8" s="1"/>
  <c r="AD186" i="14"/>
  <c r="F5293" i="8" s="1"/>
  <c r="AE186" i="14"/>
  <c r="F5739" i="8" s="1"/>
  <c r="AF186" i="14"/>
  <c r="F6185" i="8" s="1"/>
  <c r="AG186" i="14"/>
  <c r="F6631" i="8" s="1"/>
  <c r="AH186" i="14"/>
  <c r="F7077" i="8" s="1"/>
  <c r="F187" i="14"/>
  <c r="F834" i="8" s="1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F1280" i="8" s="1"/>
  <c r="V187" i="14"/>
  <c r="F1726" i="8" s="1"/>
  <c r="W187" i="14"/>
  <c r="F2172" i="8" s="1"/>
  <c r="X187" i="14"/>
  <c r="F2618" i="8" s="1"/>
  <c r="Y187" i="14"/>
  <c r="F3064" i="8" s="1"/>
  <c r="Z187" i="14"/>
  <c r="F3510" i="8" s="1"/>
  <c r="AA187" i="14"/>
  <c r="F3956" i="8" s="1"/>
  <c r="AB187" i="14"/>
  <c r="F4402" i="8" s="1"/>
  <c r="AC187" i="14"/>
  <c r="F4848" i="8" s="1"/>
  <c r="AD187" i="14"/>
  <c r="F5294" i="8" s="1"/>
  <c r="AE187" i="14"/>
  <c r="F5740" i="8" s="1"/>
  <c r="AF187" i="14"/>
  <c r="F6186" i="8" s="1"/>
  <c r="AG187" i="14"/>
  <c r="F6632" i="8" s="1"/>
  <c r="AH187" i="14"/>
  <c r="F7078" i="8" s="1"/>
  <c r="F188" i="14"/>
  <c r="F835" i="8" s="1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S188" i="14"/>
  <c r="T188" i="14"/>
  <c r="U188" i="14"/>
  <c r="F1281" i="8" s="1"/>
  <c r="V188" i="14"/>
  <c r="F1727" i="8" s="1"/>
  <c r="W188" i="14"/>
  <c r="F2173" i="8" s="1"/>
  <c r="X188" i="14"/>
  <c r="F2619" i="8" s="1"/>
  <c r="Y188" i="14"/>
  <c r="F3065" i="8" s="1"/>
  <c r="Z188" i="14"/>
  <c r="F3511" i="8" s="1"/>
  <c r="AA188" i="14"/>
  <c r="F3957" i="8" s="1"/>
  <c r="AB188" i="14"/>
  <c r="F4403" i="8" s="1"/>
  <c r="AC188" i="14"/>
  <c r="F4849" i="8" s="1"/>
  <c r="AD188" i="14"/>
  <c r="F5295" i="8" s="1"/>
  <c r="AE188" i="14"/>
  <c r="F5741" i="8" s="1"/>
  <c r="AF188" i="14"/>
  <c r="F6187" i="8" s="1"/>
  <c r="AG188" i="14"/>
  <c r="F6633" i="8" s="1"/>
  <c r="AH188" i="14"/>
  <c r="F7079" i="8" s="1"/>
  <c r="F189" i="14"/>
  <c r="F836" i="8" s="1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F1282" i="8" s="1"/>
  <c r="V189" i="14"/>
  <c r="F1728" i="8" s="1"/>
  <c r="W189" i="14"/>
  <c r="F2174" i="8" s="1"/>
  <c r="X189" i="14"/>
  <c r="F2620" i="8" s="1"/>
  <c r="Y189" i="14"/>
  <c r="F3066" i="8" s="1"/>
  <c r="Z189" i="14"/>
  <c r="F3512" i="8" s="1"/>
  <c r="AA189" i="14"/>
  <c r="F3958" i="8" s="1"/>
  <c r="AB189" i="14"/>
  <c r="F4404" i="8" s="1"/>
  <c r="AC189" i="14"/>
  <c r="F4850" i="8" s="1"/>
  <c r="AD189" i="14"/>
  <c r="F5296" i="8" s="1"/>
  <c r="AE189" i="14"/>
  <c r="F5742" i="8" s="1"/>
  <c r="AF189" i="14"/>
  <c r="F6188" i="8" s="1"/>
  <c r="AG189" i="14"/>
  <c r="F6634" i="8" s="1"/>
  <c r="AH189" i="14"/>
  <c r="F7080" i="8" s="1"/>
  <c r="F190" i="14"/>
  <c r="F837" i="8" s="1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F1283" i="8" s="1"/>
  <c r="V190" i="14"/>
  <c r="F1729" i="8" s="1"/>
  <c r="W190" i="14"/>
  <c r="F2175" i="8" s="1"/>
  <c r="X190" i="14"/>
  <c r="F2621" i="8" s="1"/>
  <c r="Y190" i="14"/>
  <c r="F3067" i="8" s="1"/>
  <c r="Z190" i="14"/>
  <c r="F3513" i="8" s="1"/>
  <c r="AA190" i="14"/>
  <c r="F3959" i="8" s="1"/>
  <c r="AB190" i="14"/>
  <c r="F4405" i="8" s="1"/>
  <c r="AC190" i="14"/>
  <c r="F4851" i="8" s="1"/>
  <c r="AD190" i="14"/>
  <c r="F5297" i="8" s="1"/>
  <c r="AE190" i="14"/>
  <c r="F5743" i="8" s="1"/>
  <c r="AF190" i="14"/>
  <c r="F6189" i="8" s="1"/>
  <c r="AG190" i="14"/>
  <c r="F6635" i="8" s="1"/>
  <c r="AH190" i="14"/>
  <c r="F7081" i="8" s="1"/>
  <c r="F191" i="14"/>
  <c r="F838" i="8" s="1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F1284" i="8" s="1"/>
  <c r="V191" i="14"/>
  <c r="F1730" i="8" s="1"/>
  <c r="W191" i="14"/>
  <c r="F2176" i="8" s="1"/>
  <c r="X191" i="14"/>
  <c r="F2622" i="8" s="1"/>
  <c r="Y191" i="14"/>
  <c r="F3068" i="8" s="1"/>
  <c r="Z191" i="14"/>
  <c r="F3514" i="8" s="1"/>
  <c r="AA191" i="14"/>
  <c r="F3960" i="8" s="1"/>
  <c r="AB191" i="14"/>
  <c r="F4406" i="8" s="1"/>
  <c r="AC191" i="14"/>
  <c r="F4852" i="8" s="1"/>
  <c r="AD191" i="14"/>
  <c r="F5298" i="8" s="1"/>
  <c r="AE191" i="14"/>
  <c r="F5744" i="8" s="1"/>
  <c r="AF191" i="14"/>
  <c r="F6190" i="8" s="1"/>
  <c r="AG191" i="14"/>
  <c r="F6636" i="8" s="1"/>
  <c r="AH191" i="14"/>
  <c r="F7082" i="8" s="1"/>
  <c r="F192" i="14"/>
  <c r="F839" i="8" s="1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F1285" i="8" s="1"/>
  <c r="V192" i="14"/>
  <c r="F1731" i="8" s="1"/>
  <c r="W192" i="14"/>
  <c r="F2177" i="8" s="1"/>
  <c r="X192" i="14"/>
  <c r="F2623" i="8" s="1"/>
  <c r="Y192" i="14"/>
  <c r="F3069" i="8" s="1"/>
  <c r="Z192" i="14"/>
  <c r="F3515" i="8" s="1"/>
  <c r="AA192" i="14"/>
  <c r="F3961" i="8" s="1"/>
  <c r="AB192" i="14"/>
  <c r="F4407" i="8" s="1"/>
  <c r="AC192" i="14"/>
  <c r="F4853" i="8" s="1"/>
  <c r="AD192" i="14"/>
  <c r="F5299" i="8" s="1"/>
  <c r="AE192" i="14"/>
  <c r="F5745" i="8" s="1"/>
  <c r="AF192" i="14"/>
  <c r="F6191" i="8" s="1"/>
  <c r="AG192" i="14"/>
  <c r="F6637" i="8" s="1"/>
  <c r="AH192" i="14"/>
  <c r="F7083" i="8" s="1"/>
  <c r="F193" i="14"/>
  <c r="F840" i="8" s="1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F1286" i="8" s="1"/>
  <c r="V193" i="14"/>
  <c r="F1732" i="8" s="1"/>
  <c r="W193" i="14"/>
  <c r="F2178" i="8" s="1"/>
  <c r="X193" i="14"/>
  <c r="F2624" i="8" s="1"/>
  <c r="Y193" i="14"/>
  <c r="F3070" i="8" s="1"/>
  <c r="Z193" i="14"/>
  <c r="F3516" i="8" s="1"/>
  <c r="AA193" i="14"/>
  <c r="F3962" i="8" s="1"/>
  <c r="AB193" i="14"/>
  <c r="F4408" i="8" s="1"/>
  <c r="AC193" i="14"/>
  <c r="F4854" i="8" s="1"/>
  <c r="AD193" i="14"/>
  <c r="F5300" i="8" s="1"/>
  <c r="AE193" i="14"/>
  <c r="F5746" i="8" s="1"/>
  <c r="AF193" i="14"/>
  <c r="F6192" i="8" s="1"/>
  <c r="AG193" i="14"/>
  <c r="F6638" i="8" s="1"/>
  <c r="AH193" i="14"/>
  <c r="F7084" i="8" s="1"/>
  <c r="F194" i="14"/>
  <c r="F841" i="8" s="1"/>
  <c r="G194" i="14"/>
  <c r="H194" i="14"/>
  <c r="I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F1287" i="8" s="1"/>
  <c r="V194" i="14"/>
  <c r="F1733" i="8" s="1"/>
  <c r="W194" i="14"/>
  <c r="F2179" i="8" s="1"/>
  <c r="X194" i="14"/>
  <c r="F2625" i="8" s="1"/>
  <c r="Y194" i="14"/>
  <c r="F3071" i="8" s="1"/>
  <c r="Z194" i="14"/>
  <c r="F3517" i="8" s="1"/>
  <c r="AA194" i="14"/>
  <c r="F3963" i="8" s="1"/>
  <c r="AB194" i="14"/>
  <c r="F4409" i="8" s="1"/>
  <c r="AC194" i="14"/>
  <c r="F4855" i="8" s="1"/>
  <c r="AD194" i="14"/>
  <c r="F5301" i="8" s="1"/>
  <c r="AE194" i="14"/>
  <c r="F5747" i="8" s="1"/>
  <c r="AF194" i="14"/>
  <c r="F6193" i="8" s="1"/>
  <c r="AG194" i="14"/>
  <c r="F6639" i="8" s="1"/>
  <c r="AH194" i="14"/>
  <c r="F7085" i="8" s="1"/>
  <c r="F195" i="14"/>
  <c r="F842" i="8" s="1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S195" i="14"/>
  <c r="T195" i="14"/>
  <c r="U195" i="14"/>
  <c r="F1288" i="8" s="1"/>
  <c r="V195" i="14"/>
  <c r="F1734" i="8" s="1"/>
  <c r="W195" i="14"/>
  <c r="F2180" i="8" s="1"/>
  <c r="X195" i="14"/>
  <c r="F2626" i="8" s="1"/>
  <c r="Y195" i="14"/>
  <c r="F3072" i="8" s="1"/>
  <c r="Z195" i="14"/>
  <c r="F3518" i="8" s="1"/>
  <c r="AA195" i="14"/>
  <c r="F3964" i="8" s="1"/>
  <c r="AB195" i="14"/>
  <c r="F4410" i="8" s="1"/>
  <c r="AC195" i="14"/>
  <c r="F4856" i="8" s="1"/>
  <c r="AD195" i="14"/>
  <c r="F5302" i="8" s="1"/>
  <c r="AE195" i="14"/>
  <c r="F5748" i="8" s="1"/>
  <c r="AF195" i="14"/>
  <c r="F6194" i="8" s="1"/>
  <c r="AG195" i="14"/>
  <c r="F6640" i="8" s="1"/>
  <c r="AH195" i="14"/>
  <c r="F7086" i="8" s="1"/>
  <c r="F196" i="14"/>
  <c r="F843" i="8" s="1"/>
  <c r="G196" i="14"/>
  <c r="H196" i="14"/>
  <c r="I196" i="14"/>
  <c r="J196" i="14"/>
  <c r="K196" i="14"/>
  <c r="L196" i="14"/>
  <c r="M196" i="14"/>
  <c r="N196" i="14"/>
  <c r="O196" i="14"/>
  <c r="P196" i="14"/>
  <c r="Q196" i="14"/>
  <c r="R196" i="14"/>
  <c r="S196" i="14"/>
  <c r="T196" i="14"/>
  <c r="U196" i="14"/>
  <c r="F1289" i="8" s="1"/>
  <c r="V196" i="14"/>
  <c r="F1735" i="8" s="1"/>
  <c r="W196" i="14"/>
  <c r="F2181" i="8" s="1"/>
  <c r="X196" i="14"/>
  <c r="F2627" i="8" s="1"/>
  <c r="Y196" i="14"/>
  <c r="F3073" i="8" s="1"/>
  <c r="Z196" i="14"/>
  <c r="F3519" i="8" s="1"/>
  <c r="AA196" i="14"/>
  <c r="F3965" i="8" s="1"/>
  <c r="AB196" i="14"/>
  <c r="F4411" i="8" s="1"/>
  <c r="AC196" i="14"/>
  <c r="F4857" i="8" s="1"/>
  <c r="AD196" i="14"/>
  <c r="F5303" i="8" s="1"/>
  <c r="AE196" i="14"/>
  <c r="F5749" i="8" s="1"/>
  <c r="AF196" i="14"/>
  <c r="F6195" i="8" s="1"/>
  <c r="AG196" i="14"/>
  <c r="F6641" i="8" s="1"/>
  <c r="AH196" i="14"/>
  <c r="F7087" i="8" s="1"/>
  <c r="F197" i="14"/>
  <c r="F844" i="8" s="1"/>
  <c r="G197" i="14"/>
  <c r="H197" i="14"/>
  <c r="I197" i="14"/>
  <c r="J197" i="14"/>
  <c r="K197" i="14"/>
  <c r="L197" i="14"/>
  <c r="M197" i="14"/>
  <c r="N197" i="14"/>
  <c r="O197" i="14"/>
  <c r="P197" i="14"/>
  <c r="Q197" i="14"/>
  <c r="R197" i="14"/>
  <c r="S197" i="14"/>
  <c r="T197" i="14"/>
  <c r="U197" i="14"/>
  <c r="F1290" i="8" s="1"/>
  <c r="V197" i="14"/>
  <c r="F1736" i="8" s="1"/>
  <c r="W197" i="14"/>
  <c r="F2182" i="8" s="1"/>
  <c r="X197" i="14"/>
  <c r="F2628" i="8" s="1"/>
  <c r="Y197" i="14"/>
  <c r="F3074" i="8" s="1"/>
  <c r="Z197" i="14"/>
  <c r="F3520" i="8" s="1"/>
  <c r="AA197" i="14"/>
  <c r="F3966" i="8" s="1"/>
  <c r="AB197" i="14"/>
  <c r="F4412" i="8" s="1"/>
  <c r="AC197" i="14"/>
  <c r="F4858" i="8" s="1"/>
  <c r="AD197" i="14"/>
  <c r="F5304" i="8" s="1"/>
  <c r="AE197" i="14"/>
  <c r="F5750" i="8" s="1"/>
  <c r="AF197" i="14"/>
  <c r="F6196" i="8" s="1"/>
  <c r="AG197" i="14"/>
  <c r="F6642" i="8" s="1"/>
  <c r="AH197" i="14"/>
  <c r="F7088" i="8" s="1"/>
  <c r="F198" i="14"/>
  <c r="F845" i="8" s="1"/>
  <c r="G198" i="14"/>
  <c r="H198" i="14"/>
  <c r="I198" i="14"/>
  <c r="J198" i="14"/>
  <c r="K198" i="14"/>
  <c r="L198" i="14"/>
  <c r="M198" i="14"/>
  <c r="N198" i="14"/>
  <c r="O198" i="14"/>
  <c r="P198" i="14"/>
  <c r="Q198" i="14"/>
  <c r="R198" i="14"/>
  <c r="S198" i="14"/>
  <c r="T198" i="14"/>
  <c r="U198" i="14"/>
  <c r="F1291" i="8" s="1"/>
  <c r="V198" i="14"/>
  <c r="F1737" i="8" s="1"/>
  <c r="W198" i="14"/>
  <c r="F2183" i="8" s="1"/>
  <c r="X198" i="14"/>
  <c r="F2629" i="8" s="1"/>
  <c r="Y198" i="14"/>
  <c r="F3075" i="8" s="1"/>
  <c r="Z198" i="14"/>
  <c r="F3521" i="8" s="1"/>
  <c r="AA198" i="14"/>
  <c r="F3967" i="8" s="1"/>
  <c r="AB198" i="14"/>
  <c r="F4413" i="8" s="1"/>
  <c r="AC198" i="14"/>
  <c r="F4859" i="8" s="1"/>
  <c r="AD198" i="14"/>
  <c r="F5305" i="8" s="1"/>
  <c r="AE198" i="14"/>
  <c r="F5751" i="8" s="1"/>
  <c r="AF198" i="14"/>
  <c r="F6197" i="8" s="1"/>
  <c r="AG198" i="14"/>
  <c r="F6643" i="8" s="1"/>
  <c r="AH198" i="14"/>
  <c r="F7089" i="8" s="1"/>
  <c r="F199" i="14"/>
  <c r="F846" i="8" s="1"/>
  <c r="G199" i="14"/>
  <c r="H199" i="14"/>
  <c r="I199" i="14"/>
  <c r="J199" i="14"/>
  <c r="K199" i="14"/>
  <c r="L199" i="14"/>
  <c r="M199" i="14"/>
  <c r="N199" i="14"/>
  <c r="O199" i="14"/>
  <c r="P199" i="14"/>
  <c r="Q199" i="14"/>
  <c r="R199" i="14"/>
  <c r="S199" i="14"/>
  <c r="T199" i="14"/>
  <c r="U199" i="14"/>
  <c r="F1292" i="8" s="1"/>
  <c r="V199" i="14"/>
  <c r="F1738" i="8" s="1"/>
  <c r="W199" i="14"/>
  <c r="F2184" i="8" s="1"/>
  <c r="X199" i="14"/>
  <c r="F2630" i="8" s="1"/>
  <c r="Y199" i="14"/>
  <c r="F3076" i="8" s="1"/>
  <c r="Z199" i="14"/>
  <c r="F3522" i="8" s="1"/>
  <c r="AA199" i="14"/>
  <c r="F3968" i="8" s="1"/>
  <c r="AB199" i="14"/>
  <c r="F4414" i="8" s="1"/>
  <c r="AC199" i="14"/>
  <c r="F4860" i="8" s="1"/>
  <c r="AD199" i="14"/>
  <c r="F5306" i="8" s="1"/>
  <c r="AE199" i="14"/>
  <c r="F5752" i="8" s="1"/>
  <c r="AF199" i="14"/>
  <c r="F6198" i="8" s="1"/>
  <c r="AG199" i="14"/>
  <c r="F6644" i="8" s="1"/>
  <c r="AH199" i="14"/>
  <c r="F7090" i="8" s="1"/>
  <c r="F200" i="14"/>
  <c r="F847" i="8" s="1"/>
  <c r="G200" i="14"/>
  <c r="H200" i="14"/>
  <c r="I200" i="14"/>
  <c r="J200" i="14"/>
  <c r="K200" i="14"/>
  <c r="L200" i="14"/>
  <c r="M200" i="14"/>
  <c r="N200" i="14"/>
  <c r="O200" i="14"/>
  <c r="P200" i="14"/>
  <c r="Q200" i="14"/>
  <c r="R200" i="14"/>
  <c r="S200" i="14"/>
  <c r="T200" i="14"/>
  <c r="U200" i="14"/>
  <c r="F1293" i="8" s="1"/>
  <c r="V200" i="14"/>
  <c r="F1739" i="8" s="1"/>
  <c r="W200" i="14"/>
  <c r="F2185" i="8" s="1"/>
  <c r="X200" i="14"/>
  <c r="F2631" i="8" s="1"/>
  <c r="Y200" i="14"/>
  <c r="F3077" i="8" s="1"/>
  <c r="Z200" i="14"/>
  <c r="F3523" i="8" s="1"/>
  <c r="AA200" i="14"/>
  <c r="F3969" i="8" s="1"/>
  <c r="AB200" i="14"/>
  <c r="F4415" i="8" s="1"/>
  <c r="AC200" i="14"/>
  <c r="F4861" i="8" s="1"/>
  <c r="AD200" i="14"/>
  <c r="F5307" i="8" s="1"/>
  <c r="AE200" i="14"/>
  <c r="F5753" i="8" s="1"/>
  <c r="AF200" i="14"/>
  <c r="F6199" i="8" s="1"/>
  <c r="AG200" i="14"/>
  <c r="F6645" i="8" s="1"/>
  <c r="AH200" i="14"/>
  <c r="F7091" i="8" s="1"/>
  <c r="F201" i="14"/>
  <c r="F848" i="8" s="1"/>
  <c r="G201" i="14"/>
  <c r="H201" i="14"/>
  <c r="I201" i="14"/>
  <c r="J201" i="14"/>
  <c r="K201" i="14"/>
  <c r="L201" i="14"/>
  <c r="M201" i="14"/>
  <c r="N201" i="14"/>
  <c r="O201" i="14"/>
  <c r="P201" i="14"/>
  <c r="Q201" i="14"/>
  <c r="R201" i="14"/>
  <c r="S201" i="14"/>
  <c r="T201" i="14"/>
  <c r="U201" i="14"/>
  <c r="F1294" i="8" s="1"/>
  <c r="V201" i="14"/>
  <c r="F1740" i="8" s="1"/>
  <c r="W201" i="14"/>
  <c r="F2186" i="8" s="1"/>
  <c r="X201" i="14"/>
  <c r="F2632" i="8" s="1"/>
  <c r="Y201" i="14"/>
  <c r="F3078" i="8" s="1"/>
  <c r="Z201" i="14"/>
  <c r="F3524" i="8" s="1"/>
  <c r="AA201" i="14"/>
  <c r="F3970" i="8" s="1"/>
  <c r="AB201" i="14"/>
  <c r="F4416" i="8" s="1"/>
  <c r="AC201" i="14"/>
  <c r="F4862" i="8" s="1"/>
  <c r="AD201" i="14"/>
  <c r="F5308" i="8" s="1"/>
  <c r="AE201" i="14"/>
  <c r="F5754" i="8" s="1"/>
  <c r="AF201" i="14"/>
  <c r="F6200" i="8" s="1"/>
  <c r="AG201" i="14"/>
  <c r="F6646" i="8" s="1"/>
  <c r="AH201" i="14"/>
  <c r="F7092" i="8" s="1"/>
  <c r="F202" i="14"/>
  <c r="F849" i="8" s="1"/>
  <c r="G202" i="14"/>
  <c r="H202" i="14"/>
  <c r="I202" i="14"/>
  <c r="J202" i="14"/>
  <c r="K202" i="14"/>
  <c r="L202" i="14"/>
  <c r="M202" i="14"/>
  <c r="N202" i="14"/>
  <c r="O202" i="14"/>
  <c r="P202" i="14"/>
  <c r="Q202" i="14"/>
  <c r="R202" i="14"/>
  <c r="S202" i="14"/>
  <c r="T202" i="14"/>
  <c r="U202" i="14"/>
  <c r="F1295" i="8" s="1"/>
  <c r="V202" i="14"/>
  <c r="F1741" i="8" s="1"/>
  <c r="W202" i="14"/>
  <c r="F2187" i="8" s="1"/>
  <c r="X202" i="14"/>
  <c r="F2633" i="8" s="1"/>
  <c r="Y202" i="14"/>
  <c r="F3079" i="8" s="1"/>
  <c r="Z202" i="14"/>
  <c r="F3525" i="8" s="1"/>
  <c r="AA202" i="14"/>
  <c r="F3971" i="8" s="1"/>
  <c r="AB202" i="14"/>
  <c r="F4417" i="8" s="1"/>
  <c r="AC202" i="14"/>
  <c r="F4863" i="8" s="1"/>
  <c r="AD202" i="14"/>
  <c r="F5309" i="8" s="1"/>
  <c r="AE202" i="14"/>
  <c r="F5755" i="8" s="1"/>
  <c r="AF202" i="14"/>
  <c r="F6201" i="8" s="1"/>
  <c r="AG202" i="14"/>
  <c r="F6647" i="8" s="1"/>
  <c r="AH202" i="14"/>
  <c r="F7093" i="8" s="1"/>
  <c r="F203" i="14"/>
  <c r="F850" i="8" s="1"/>
  <c r="G203" i="14"/>
  <c r="H203" i="14"/>
  <c r="I203" i="14"/>
  <c r="J203" i="14"/>
  <c r="K203" i="14"/>
  <c r="L203" i="14"/>
  <c r="M203" i="14"/>
  <c r="N203" i="14"/>
  <c r="O203" i="14"/>
  <c r="P203" i="14"/>
  <c r="Q203" i="14"/>
  <c r="R203" i="14"/>
  <c r="S203" i="14"/>
  <c r="T203" i="14"/>
  <c r="U203" i="14"/>
  <c r="F1296" i="8" s="1"/>
  <c r="V203" i="14"/>
  <c r="F1742" i="8" s="1"/>
  <c r="W203" i="14"/>
  <c r="F2188" i="8" s="1"/>
  <c r="X203" i="14"/>
  <c r="F2634" i="8" s="1"/>
  <c r="Y203" i="14"/>
  <c r="F3080" i="8" s="1"/>
  <c r="Z203" i="14"/>
  <c r="F3526" i="8" s="1"/>
  <c r="AA203" i="14"/>
  <c r="F3972" i="8" s="1"/>
  <c r="AB203" i="14"/>
  <c r="F4418" i="8" s="1"/>
  <c r="AC203" i="14"/>
  <c r="F4864" i="8" s="1"/>
  <c r="AD203" i="14"/>
  <c r="F5310" i="8" s="1"/>
  <c r="AE203" i="14"/>
  <c r="F5756" i="8" s="1"/>
  <c r="AF203" i="14"/>
  <c r="F6202" i="8" s="1"/>
  <c r="AG203" i="14"/>
  <c r="F6648" i="8" s="1"/>
  <c r="AH203" i="14"/>
  <c r="F7094" i="8" s="1"/>
  <c r="F204" i="14"/>
  <c r="F851" i="8" s="1"/>
  <c r="G204" i="14"/>
  <c r="H204" i="14"/>
  <c r="I204" i="14"/>
  <c r="J204" i="14"/>
  <c r="K204" i="14"/>
  <c r="L204" i="14"/>
  <c r="M204" i="14"/>
  <c r="N204" i="14"/>
  <c r="O204" i="14"/>
  <c r="P204" i="14"/>
  <c r="Q204" i="14"/>
  <c r="R204" i="14"/>
  <c r="S204" i="14"/>
  <c r="T204" i="14"/>
  <c r="U204" i="14"/>
  <c r="F1297" i="8" s="1"/>
  <c r="V204" i="14"/>
  <c r="F1743" i="8" s="1"/>
  <c r="W204" i="14"/>
  <c r="F2189" i="8" s="1"/>
  <c r="X204" i="14"/>
  <c r="F2635" i="8" s="1"/>
  <c r="Y204" i="14"/>
  <c r="F3081" i="8" s="1"/>
  <c r="Z204" i="14"/>
  <c r="F3527" i="8" s="1"/>
  <c r="AA204" i="14"/>
  <c r="F3973" i="8" s="1"/>
  <c r="AB204" i="14"/>
  <c r="F4419" i="8" s="1"/>
  <c r="AC204" i="14"/>
  <c r="F4865" i="8" s="1"/>
  <c r="AD204" i="14"/>
  <c r="F5311" i="8" s="1"/>
  <c r="AE204" i="14"/>
  <c r="F5757" i="8" s="1"/>
  <c r="AF204" i="14"/>
  <c r="F6203" i="8" s="1"/>
  <c r="AG204" i="14"/>
  <c r="F6649" i="8" s="1"/>
  <c r="AH204" i="14"/>
  <c r="F7095" i="8" s="1"/>
  <c r="F205" i="14"/>
  <c r="F852" i="8" s="1"/>
  <c r="G205" i="14"/>
  <c r="H205" i="14"/>
  <c r="I205" i="14"/>
  <c r="J205" i="14"/>
  <c r="K205" i="14"/>
  <c r="L205" i="14"/>
  <c r="M205" i="14"/>
  <c r="N205" i="14"/>
  <c r="O205" i="14"/>
  <c r="P205" i="14"/>
  <c r="Q205" i="14"/>
  <c r="R205" i="14"/>
  <c r="S205" i="14"/>
  <c r="T205" i="14"/>
  <c r="U205" i="14"/>
  <c r="F1298" i="8" s="1"/>
  <c r="V205" i="14"/>
  <c r="F1744" i="8" s="1"/>
  <c r="W205" i="14"/>
  <c r="F2190" i="8" s="1"/>
  <c r="X205" i="14"/>
  <c r="F2636" i="8" s="1"/>
  <c r="Y205" i="14"/>
  <c r="F3082" i="8" s="1"/>
  <c r="Z205" i="14"/>
  <c r="F3528" i="8" s="1"/>
  <c r="AA205" i="14"/>
  <c r="F3974" i="8" s="1"/>
  <c r="AB205" i="14"/>
  <c r="F4420" i="8" s="1"/>
  <c r="AC205" i="14"/>
  <c r="F4866" i="8" s="1"/>
  <c r="AD205" i="14"/>
  <c r="F5312" i="8" s="1"/>
  <c r="AE205" i="14"/>
  <c r="F5758" i="8" s="1"/>
  <c r="AF205" i="14"/>
  <c r="F6204" i="8" s="1"/>
  <c r="AG205" i="14"/>
  <c r="F6650" i="8" s="1"/>
  <c r="AH205" i="14"/>
  <c r="F7096" i="8" s="1"/>
  <c r="F206" i="14"/>
  <c r="F853" i="8" s="1"/>
  <c r="G206" i="14"/>
  <c r="H206" i="14"/>
  <c r="I206" i="14"/>
  <c r="J206" i="14"/>
  <c r="K206" i="14"/>
  <c r="L206" i="14"/>
  <c r="M206" i="14"/>
  <c r="N206" i="14"/>
  <c r="O206" i="14"/>
  <c r="P206" i="14"/>
  <c r="Q206" i="14"/>
  <c r="R206" i="14"/>
  <c r="S206" i="14"/>
  <c r="T206" i="14"/>
  <c r="U206" i="14"/>
  <c r="F1299" i="8" s="1"/>
  <c r="V206" i="14"/>
  <c r="F1745" i="8" s="1"/>
  <c r="W206" i="14"/>
  <c r="F2191" i="8" s="1"/>
  <c r="X206" i="14"/>
  <c r="F2637" i="8" s="1"/>
  <c r="Y206" i="14"/>
  <c r="F3083" i="8" s="1"/>
  <c r="Z206" i="14"/>
  <c r="F3529" i="8" s="1"/>
  <c r="AA206" i="14"/>
  <c r="F3975" i="8" s="1"/>
  <c r="AB206" i="14"/>
  <c r="F4421" i="8" s="1"/>
  <c r="AC206" i="14"/>
  <c r="F4867" i="8" s="1"/>
  <c r="AD206" i="14"/>
  <c r="F5313" i="8" s="1"/>
  <c r="AE206" i="14"/>
  <c r="F5759" i="8" s="1"/>
  <c r="AF206" i="14"/>
  <c r="F6205" i="8" s="1"/>
  <c r="AG206" i="14"/>
  <c r="F6651" i="8" s="1"/>
  <c r="AH206" i="14"/>
  <c r="F7097" i="8" s="1"/>
  <c r="F207" i="14"/>
  <c r="F854" i="8" s="1"/>
  <c r="G207" i="14"/>
  <c r="H207" i="14"/>
  <c r="I207" i="14"/>
  <c r="J207" i="14"/>
  <c r="K207" i="14"/>
  <c r="L207" i="14"/>
  <c r="M207" i="14"/>
  <c r="N207" i="14"/>
  <c r="O207" i="14"/>
  <c r="P207" i="14"/>
  <c r="Q207" i="14"/>
  <c r="R207" i="14"/>
  <c r="S207" i="14"/>
  <c r="T207" i="14"/>
  <c r="U207" i="14"/>
  <c r="F1300" i="8" s="1"/>
  <c r="V207" i="14"/>
  <c r="F1746" i="8" s="1"/>
  <c r="W207" i="14"/>
  <c r="F2192" i="8" s="1"/>
  <c r="X207" i="14"/>
  <c r="F2638" i="8" s="1"/>
  <c r="Y207" i="14"/>
  <c r="F3084" i="8" s="1"/>
  <c r="Z207" i="14"/>
  <c r="F3530" i="8" s="1"/>
  <c r="AA207" i="14"/>
  <c r="F3976" i="8" s="1"/>
  <c r="AB207" i="14"/>
  <c r="F4422" i="8" s="1"/>
  <c r="AC207" i="14"/>
  <c r="F4868" i="8" s="1"/>
  <c r="AD207" i="14"/>
  <c r="F5314" i="8" s="1"/>
  <c r="AE207" i="14"/>
  <c r="F5760" i="8" s="1"/>
  <c r="AF207" i="14"/>
  <c r="F6206" i="8" s="1"/>
  <c r="AG207" i="14"/>
  <c r="F6652" i="8" s="1"/>
  <c r="AH207" i="14"/>
  <c r="F7098" i="8" s="1"/>
  <c r="F208" i="14"/>
  <c r="F855" i="8" s="1"/>
  <c r="G208" i="14"/>
  <c r="H208" i="14"/>
  <c r="I208" i="14"/>
  <c r="J208" i="14"/>
  <c r="K208" i="14"/>
  <c r="L208" i="14"/>
  <c r="M208" i="14"/>
  <c r="N208" i="14"/>
  <c r="O208" i="14"/>
  <c r="P208" i="14"/>
  <c r="Q208" i="14"/>
  <c r="R208" i="14"/>
  <c r="S208" i="14"/>
  <c r="T208" i="14"/>
  <c r="U208" i="14"/>
  <c r="F1301" i="8" s="1"/>
  <c r="V208" i="14"/>
  <c r="F1747" i="8" s="1"/>
  <c r="W208" i="14"/>
  <c r="F2193" i="8" s="1"/>
  <c r="X208" i="14"/>
  <c r="F2639" i="8" s="1"/>
  <c r="Y208" i="14"/>
  <c r="F3085" i="8" s="1"/>
  <c r="Z208" i="14"/>
  <c r="F3531" i="8" s="1"/>
  <c r="AA208" i="14"/>
  <c r="F3977" i="8" s="1"/>
  <c r="AB208" i="14"/>
  <c r="F4423" i="8" s="1"/>
  <c r="AC208" i="14"/>
  <c r="F4869" i="8" s="1"/>
  <c r="AD208" i="14"/>
  <c r="F5315" i="8" s="1"/>
  <c r="AE208" i="14"/>
  <c r="F5761" i="8" s="1"/>
  <c r="AF208" i="14"/>
  <c r="F6207" i="8" s="1"/>
  <c r="AG208" i="14"/>
  <c r="F6653" i="8" s="1"/>
  <c r="AH208" i="14"/>
  <c r="F7099" i="8" s="1"/>
  <c r="F209" i="14"/>
  <c r="F856" i="8" s="1"/>
  <c r="G209" i="14"/>
  <c r="H209" i="14"/>
  <c r="I209" i="14"/>
  <c r="J209" i="14"/>
  <c r="K209" i="14"/>
  <c r="L209" i="14"/>
  <c r="M209" i="14"/>
  <c r="N209" i="14"/>
  <c r="O209" i="14"/>
  <c r="P209" i="14"/>
  <c r="Q209" i="14"/>
  <c r="R209" i="14"/>
  <c r="S209" i="14"/>
  <c r="T209" i="14"/>
  <c r="U209" i="14"/>
  <c r="F1302" i="8" s="1"/>
  <c r="V209" i="14"/>
  <c r="F1748" i="8" s="1"/>
  <c r="W209" i="14"/>
  <c r="F2194" i="8" s="1"/>
  <c r="X209" i="14"/>
  <c r="F2640" i="8" s="1"/>
  <c r="Y209" i="14"/>
  <c r="F3086" i="8" s="1"/>
  <c r="Z209" i="14"/>
  <c r="F3532" i="8" s="1"/>
  <c r="AA209" i="14"/>
  <c r="F3978" i="8" s="1"/>
  <c r="AB209" i="14"/>
  <c r="F4424" i="8" s="1"/>
  <c r="AC209" i="14"/>
  <c r="F4870" i="8" s="1"/>
  <c r="AD209" i="14"/>
  <c r="F5316" i="8" s="1"/>
  <c r="AE209" i="14"/>
  <c r="F5762" i="8" s="1"/>
  <c r="AF209" i="14"/>
  <c r="F6208" i="8" s="1"/>
  <c r="AG209" i="14"/>
  <c r="F6654" i="8" s="1"/>
  <c r="AH209" i="14"/>
  <c r="F7100" i="8" s="1"/>
  <c r="F210" i="14"/>
  <c r="F857" i="8" s="1"/>
  <c r="G210" i="14"/>
  <c r="H210" i="14"/>
  <c r="I210" i="14"/>
  <c r="J210" i="14"/>
  <c r="K210" i="14"/>
  <c r="L210" i="14"/>
  <c r="M210" i="14"/>
  <c r="N210" i="14"/>
  <c r="O210" i="14"/>
  <c r="P210" i="14"/>
  <c r="Q210" i="14"/>
  <c r="R210" i="14"/>
  <c r="S210" i="14"/>
  <c r="T210" i="14"/>
  <c r="U210" i="14"/>
  <c r="F1303" i="8" s="1"/>
  <c r="V210" i="14"/>
  <c r="F1749" i="8" s="1"/>
  <c r="W210" i="14"/>
  <c r="F2195" i="8" s="1"/>
  <c r="X210" i="14"/>
  <c r="F2641" i="8" s="1"/>
  <c r="Y210" i="14"/>
  <c r="F3087" i="8" s="1"/>
  <c r="Z210" i="14"/>
  <c r="F3533" i="8" s="1"/>
  <c r="AA210" i="14"/>
  <c r="F3979" i="8" s="1"/>
  <c r="AB210" i="14"/>
  <c r="F4425" i="8" s="1"/>
  <c r="AC210" i="14"/>
  <c r="F4871" i="8" s="1"/>
  <c r="AD210" i="14"/>
  <c r="F5317" i="8" s="1"/>
  <c r="AE210" i="14"/>
  <c r="F5763" i="8" s="1"/>
  <c r="AF210" i="14"/>
  <c r="F6209" i="8" s="1"/>
  <c r="AG210" i="14"/>
  <c r="F6655" i="8" s="1"/>
  <c r="AH210" i="14"/>
  <c r="F7101" i="8" s="1"/>
  <c r="F211" i="14"/>
  <c r="F858" i="8" s="1"/>
  <c r="G211" i="14"/>
  <c r="H211" i="14"/>
  <c r="I211" i="14"/>
  <c r="J211" i="14"/>
  <c r="K211" i="14"/>
  <c r="L211" i="14"/>
  <c r="M211" i="14"/>
  <c r="N211" i="14"/>
  <c r="O211" i="14"/>
  <c r="P211" i="14"/>
  <c r="Q211" i="14"/>
  <c r="R211" i="14"/>
  <c r="S211" i="14"/>
  <c r="T211" i="14"/>
  <c r="U211" i="14"/>
  <c r="F1304" i="8" s="1"/>
  <c r="V211" i="14"/>
  <c r="F1750" i="8" s="1"/>
  <c r="W211" i="14"/>
  <c r="F2196" i="8" s="1"/>
  <c r="X211" i="14"/>
  <c r="F2642" i="8" s="1"/>
  <c r="Y211" i="14"/>
  <c r="F3088" i="8" s="1"/>
  <c r="Z211" i="14"/>
  <c r="F3534" i="8" s="1"/>
  <c r="AA211" i="14"/>
  <c r="F3980" i="8" s="1"/>
  <c r="AB211" i="14"/>
  <c r="F4426" i="8" s="1"/>
  <c r="AC211" i="14"/>
  <c r="F4872" i="8" s="1"/>
  <c r="AD211" i="14"/>
  <c r="F5318" i="8" s="1"/>
  <c r="AE211" i="14"/>
  <c r="F5764" i="8" s="1"/>
  <c r="AF211" i="14"/>
  <c r="F6210" i="8" s="1"/>
  <c r="AG211" i="14"/>
  <c r="F6656" i="8" s="1"/>
  <c r="AH211" i="14"/>
  <c r="F7102" i="8" s="1"/>
  <c r="F212" i="14"/>
  <c r="F859" i="8" s="1"/>
  <c r="G212" i="14"/>
  <c r="H212" i="14"/>
  <c r="I212" i="14"/>
  <c r="J212" i="14"/>
  <c r="K212" i="14"/>
  <c r="L212" i="14"/>
  <c r="M212" i="14"/>
  <c r="N212" i="14"/>
  <c r="O212" i="14"/>
  <c r="P212" i="14"/>
  <c r="Q212" i="14"/>
  <c r="R212" i="14"/>
  <c r="S212" i="14"/>
  <c r="T212" i="14"/>
  <c r="U212" i="14"/>
  <c r="F1305" i="8" s="1"/>
  <c r="V212" i="14"/>
  <c r="F1751" i="8" s="1"/>
  <c r="W212" i="14"/>
  <c r="F2197" i="8" s="1"/>
  <c r="X212" i="14"/>
  <c r="F2643" i="8" s="1"/>
  <c r="Y212" i="14"/>
  <c r="F3089" i="8" s="1"/>
  <c r="Z212" i="14"/>
  <c r="F3535" i="8" s="1"/>
  <c r="AA212" i="14"/>
  <c r="F3981" i="8" s="1"/>
  <c r="AB212" i="14"/>
  <c r="F4427" i="8" s="1"/>
  <c r="AC212" i="14"/>
  <c r="F4873" i="8" s="1"/>
  <c r="AD212" i="14"/>
  <c r="F5319" i="8" s="1"/>
  <c r="AE212" i="14"/>
  <c r="F5765" i="8" s="1"/>
  <c r="AF212" i="14"/>
  <c r="F6211" i="8" s="1"/>
  <c r="AG212" i="14"/>
  <c r="F6657" i="8" s="1"/>
  <c r="AH212" i="14"/>
  <c r="F7103" i="8" s="1"/>
  <c r="F213" i="14"/>
  <c r="F860" i="8" s="1"/>
  <c r="G213" i="14"/>
  <c r="H213" i="14"/>
  <c r="I213" i="14"/>
  <c r="J213" i="14"/>
  <c r="K213" i="14"/>
  <c r="L213" i="14"/>
  <c r="M213" i="14"/>
  <c r="N213" i="14"/>
  <c r="O213" i="14"/>
  <c r="P213" i="14"/>
  <c r="Q213" i="14"/>
  <c r="R213" i="14"/>
  <c r="S213" i="14"/>
  <c r="T213" i="14"/>
  <c r="U213" i="14"/>
  <c r="F1306" i="8" s="1"/>
  <c r="V213" i="14"/>
  <c r="F1752" i="8" s="1"/>
  <c r="W213" i="14"/>
  <c r="F2198" i="8" s="1"/>
  <c r="X213" i="14"/>
  <c r="F2644" i="8" s="1"/>
  <c r="Y213" i="14"/>
  <c r="F3090" i="8" s="1"/>
  <c r="Z213" i="14"/>
  <c r="F3536" i="8" s="1"/>
  <c r="AA213" i="14"/>
  <c r="F3982" i="8" s="1"/>
  <c r="AB213" i="14"/>
  <c r="F4428" i="8" s="1"/>
  <c r="AC213" i="14"/>
  <c r="F4874" i="8" s="1"/>
  <c r="AD213" i="14"/>
  <c r="F5320" i="8" s="1"/>
  <c r="AE213" i="14"/>
  <c r="F5766" i="8" s="1"/>
  <c r="AF213" i="14"/>
  <c r="F6212" i="8" s="1"/>
  <c r="AG213" i="14"/>
  <c r="F6658" i="8" s="1"/>
  <c r="AH213" i="14"/>
  <c r="F7104" i="8" s="1"/>
  <c r="F214" i="14"/>
  <c r="F861" i="8" s="1"/>
  <c r="G214" i="14"/>
  <c r="H214" i="14"/>
  <c r="I214" i="14"/>
  <c r="J214" i="14"/>
  <c r="K214" i="14"/>
  <c r="L214" i="14"/>
  <c r="M214" i="14"/>
  <c r="N214" i="14"/>
  <c r="O214" i="14"/>
  <c r="P214" i="14"/>
  <c r="Q214" i="14"/>
  <c r="R214" i="14"/>
  <c r="S214" i="14"/>
  <c r="T214" i="14"/>
  <c r="U214" i="14"/>
  <c r="F1307" i="8" s="1"/>
  <c r="V214" i="14"/>
  <c r="F1753" i="8" s="1"/>
  <c r="W214" i="14"/>
  <c r="F2199" i="8" s="1"/>
  <c r="X214" i="14"/>
  <c r="F2645" i="8" s="1"/>
  <c r="Y214" i="14"/>
  <c r="F3091" i="8" s="1"/>
  <c r="Z214" i="14"/>
  <c r="F3537" i="8" s="1"/>
  <c r="AA214" i="14"/>
  <c r="F3983" i="8" s="1"/>
  <c r="AB214" i="14"/>
  <c r="F4429" i="8" s="1"/>
  <c r="AC214" i="14"/>
  <c r="F4875" i="8" s="1"/>
  <c r="AD214" i="14"/>
  <c r="F5321" i="8" s="1"/>
  <c r="AE214" i="14"/>
  <c r="F5767" i="8" s="1"/>
  <c r="AF214" i="14"/>
  <c r="F6213" i="8" s="1"/>
  <c r="AG214" i="14"/>
  <c r="F6659" i="8" s="1"/>
  <c r="AH214" i="14"/>
  <c r="F7105" i="8" s="1"/>
  <c r="F215" i="14"/>
  <c r="F862" i="8" s="1"/>
  <c r="G215" i="14"/>
  <c r="H215" i="14"/>
  <c r="I215" i="14"/>
  <c r="J215" i="14"/>
  <c r="K215" i="14"/>
  <c r="L215" i="14"/>
  <c r="M215" i="14"/>
  <c r="N215" i="14"/>
  <c r="O215" i="14"/>
  <c r="P215" i="14"/>
  <c r="Q215" i="14"/>
  <c r="R215" i="14"/>
  <c r="S215" i="14"/>
  <c r="T215" i="14"/>
  <c r="U215" i="14"/>
  <c r="F1308" i="8" s="1"/>
  <c r="V215" i="14"/>
  <c r="F1754" i="8" s="1"/>
  <c r="W215" i="14"/>
  <c r="F2200" i="8" s="1"/>
  <c r="X215" i="14"/>
  <c r="F2646" i="8" s="1"/>
  <c r="Y215" i="14"/>
  <c r="F3092" i="8" s="1"/>
  <c r="Z215" i="14"/>
  <c r="F3538" i="8" s="1"/>
  <c r="AA215" i="14"/>
  <c r="F3984" i="8" s="1"/>
  <c r="AB215" i="14"/>
  <c r="F4430" i="8" s="1"/>
  <c r="AC215" i="14"/>
  <c r="F4876" i="8" s="1"/>
  <c r="AD215" i="14"/>
  <c r="F5322" i="8" s="1"/>
  <c r="AE215" i="14"/>
  <c r="F5768" i="8" s="1"/>
  <c r="AF215" i="14"/>
  <c r="F6214" i="8" s="1"/>
  <c r="AG215" i="14"/>
  <c r="F6660" i="8" s="1"/>
  <c r="AH215" i="14"/>
  <c r="F7106" i="8" s="1"/>
  <c r="F216" i="14"/>
  <c r="F863" i="8" s="1"/>
  <c r="G216" i="14"/>
  <c r="H216" i="14"/>
  <c r="I216" i="14"/>
  <c r="J216" i="14"/>
  <c r="K216" i="14"/>
  <c r="L216" i="14"/>
  <c r="M216" i="14"/>
  <c r="N216" i="14"/>
  <c r="O216" i="14"/>
  <c r="P216" i="14"/>
  <c r="Q216" i="14"/>
  <c r="R216" i="14"/>
  <c r="S216" i="14"/>
  <c r="T216" i="14"/>
  <c r="U216" i="14"/>
  <c r="F1309" i="8" s="1"/>
  <c r="V216" i="14"/>
  <c r="F1755" i="8" s="1"/>
  <c r="W216" i="14"/>
  <c r="F2201" i="8" s="1"/>
  <c r="X216" i="14"/>
  <c r="F2647" i="8" s="1"/>
  <c r="Y216" i="14"/>
  <c r="F3093" i="8" s="1"/>
  <c r="Z216" i="14"/>
  <c r="F3539" i="8" s="1"/>
  <c r="AA216" i="14"/>
  <c r="F3985" i="8" s="1"/>
  <c r="AB216" i="14"/>
  <c r="F4431" i="8" s="1"/>
  <c r="AC216" i="14"/>
  <c r="F4877" i="8" s="1"/>
  <c r="AD216" i="14"/>
  <c r="F5323" i="8" s="1"/>
  <c r="AE216" i="14"/>
  <c r="F5769" i="8" s="1"/>
  <c r="AF216" i="14"/>
  <c r="F6215" i="8" s="1"/>
  <c r="AG216" i="14"/>
  <c r="F6661" i="8" s="1"/>
  <c r="AH216" i="14"/>
  <c r="F7107" i="8" s="1"/>
  <c r="F217" i="14"/>
  <c r="F864" i="8" s="1"/>
  <c r="G217" i="14"/>
  <c r="H217" i="14"/>
  <c r="I217" i="14"/>
  <c r="J217" i="14"/>
  <c r="K217" i="14"/>
  <c r="L217" i="14"/>
  <c r="M217" i="14"/>
  <c r="N217" i="14"/>
  <c r="O217" i="14"/>
  <c r="P217" i="14"/>
  <c r="Q217" i="14"/>
  <c r="R217" i="14"/>
  <c r="S217" i="14"/>
  <c r="T217" i="14"/>
  <c r="U217" i="14"/>
  <c r="F1310" i="8" s="1"/>
  <c r="V217" i="14"/>
  <c r="F1756" i="8" s="1"/>
  <c r="W217" i="14"/>
  <c r="F2202" i="8" s="1"/>
  <c r="X217" i="14"/>
  <c r="F2648" i="8" s="1"/>
  <c r="Y217" i="14"/>
  <c r="F3094" i="8" s="1"/>
  <c r="Z217" i="14"/>
  <c r="F3540" i="8" s="1"/>
  <c r="AA217" i="14"/>
  <c r="F3986" i="8" s="1"/>
  <c r="AB217" i="14"/>
  <c r="F4432" i="8" s="1"/>
  <c r="AC217" i="14"/>
  <c r="F4878" i="8" s="1"/>
  <c r="AD217" i="14"/>
  <c r="F5324" i="8" s="1"/>
  <c r="AE217" i="14"/>
  <c r="F5770" i="8" s="1"/>
  <c r="AF217" i="14"/>
  <c r="F6216" i="8" s="1"/>
  <c r="AG217" i="14"/>
  <c r="F6662" i="8" s="1"/>
  <c r="AH217" i="14"/>
  <c r="F7108" i="8" s="1"/>
  <c r="F218" i="14"/>
  <c r="F865" i="8" s="1"/>
  <c r="G218" i="14"/>
  <c r="H218" i="14"/>
  <c r="I218" i="14"/>
  <c r="J218" i="14"/>
  <c r="K218" i="14"/>
  <c r="L218" i="14"/>
  <c r="M218" i="14"/>
  <c r="N218" i="14"/>
  <c r="O218" i="14"/>
  <c r="P218" i="14"/>
  <c r="Q218" i="14"/>
  <c r="R218" i="14"/>
  <c r="S218" i="14"/>
  <c r="T218" i="14"/>
  <c r="U218" i="14"/>
  <c r="F1311" i="8" s="1"/>
  <c r="V218" i="14"/>
  <c r="F1757" i="8" s="1"/>
  <c r="W218" i="14"/>
  <c r="F2203" i="8" s="1"/>
  <c r="X218" i="14"/>
  <c r="F2649" i="8" s="1"/>
  <c r="Y218" i="14"/>
  <c r="F3095" i="8" s="1"/>
  <c r="Z218" i="14"/>
  <c r="F3541" i="8" s="1"/>
  <c r="AA218" i="14"/>
  <c r="F3987" i="8" s="1"/>
  <c r="AB218" i="14"/>
  <c r="F4433" i="8" s="1"/>
  <c r="AC218" i="14"/>
  <c r="F4879" i="8" s="1"/>
  <c r="AD218" i="14"/>
  <c r="F5325" i="8" s="1"/>
  <c r="AE218" i="14"/>
  <c r="F5771" i="8" s="1"/>
  <c r="AF218" i="14"/>
  <c r="F6217" i="8" s="1"/>
  <c r="AG218" i="14"/>
  <c r="F6663" i="8" s="1"/>
  <c r="AH218" i="14"/>
  <c r="F7109" i="8" s="1"/>
  <c r="F219" i="14"/>
  <c r="F866" i="8" s="1"/>
  <c r="G219" i="14"/>
  <c r="H219" i="14"/>
  <c r="I219" i="14"/>
  <c r="J219" i="14"/>
  <c r="K219" i="14"/>
  <c r="L219" i="14"/>
  <c r="M219" i="14"/>
  <c r="N219" i="14"/>
  <c r="O219" i="14"/>
  <c r="P219" i="14"/>
  <c r="Q219" i="14"/>
  <c r="R219" i="14"/>
  <c r="S219" i="14"/>
  <c r="T219" i="14"/>
  <c r="U219" i="14"/>
  <c r="F1312" i="8" s="1"/>
  <c r="V219" i="14"/>
  <c r="F1758" i="8" s="1"/>
  <c r="W219" i="14"/>
  <c r="F2204" i="8" s="1"/>
  <c r="X219" i="14"/>
  <c r="F2650" i="8" s="1"/>
  <c r="Y219" i="14"/>
  <c r="F3096" i="8" s="1"/>
  <c r="Z219" i="14"/>
  <c r="F3542" i="8" s="1"/>
  <c r="AA219" i="14"/>
  <c r="F3988" i="8" s="1"/>
  <c r="AB219" i="14"/>
  <c r="F4434" i="8" s="1"/>
  <c r="AC219" i="14"/>
  <c r="F4880" i="8" s="1"/>
  <c r="AD219" i="14"/>
  <c r="F5326" i="8" s="1"/>
  <c r="AE219" i="14"/>
  <c r="F5772" i="8" s="1"/>
  <c r="AF219" i="14"/>
  <c r="F6218" i="8" s="1"/>
  <c r="AG219" i="14"/>
  <c r="F6664" i="8" s="1"/>
  <c r="AH219" i="14"/>
  <c r="F7110" i="8" s="1"/>
  <c r="F220" i="14"/>
  <c r="F867" i="8" s="1"/>
  <c r="G220" i="14"/>
  <c r="H220" i="14"/>
  <c r="I220" i="14"/>
  <c r="J220" i="14"/>
  <c r="K220" i="14"/>
  <c r="L220" i="14"/>
  <c r="M220" i="14"/>
  <c r="N220" i="14"/>
  <c r="O220" i="14"/>
  <c r="P220" i="14"/>
  <c r="Q220" i="14"/>
  <c r="R220" i="14"/>
  <c r="S220" i="14"/>
  <c r="T220" i="14"/>
  <c r="U220" i="14"/>
  <c r="F1313" i="8" s="1"/>
  <c r="V220" i="14"/>
  <c r="F1759" i="8" s="1"/>
  <c r="W220" i="14"/>
  <c r="F2205" i="8" s="1"/>
  <c r="X220" i="14"/>
  <c r="F2651" i="8" s="1"/>
  <c r="Y220" i="14"/>
  <c r="F3097" i="8" s="1"/>
  <c r="Z220" i="14"/>
  <c r="F3543" i="8" s="1"/>
  <c r="AA220" i="14"/>
  <c r="F3989" i="8" s="1"/>
  <c r="AB220" i="14"/>
  <c r="F4435" i="8" s="1"/>
  <c r="AC220" i="14"/>
  <c r="F4881" i="8" s="1"/>
  <c r="AD220" i="14"/>
  <c r="F5327" i="8" s="1"/>
  <c r="AE220" i="14"/>
  <c r="F5773" i="8" s="1"/>
  <c r="AF220" i="14"/>
  <c r="F6219" i="8" s="1"/>
  <c r="AG220" i="14"/>
  <c r="F6665" i="8" s="1"/>
  <c r="AH220" i="14"/>
  <c r="F7111" i="8" s="1"/>
  <c r="F221" i="14"/>
  <c r="F868" i="8" s="1"/>
  <c r="G221" i="14"/>
  <c r="H221" i="14"/>
  <c r="I221" i="14"/>
  <c r="J221" i="14"/>
  <c r="K221" i="14"/>
  <c r="L221" i="14"/>
  <c r="M221" i="14"/>
  <c r="N221" i="14"/>
  <c r="O221" i="14"/>
  <c r="P221" i="14"/>
  <c r="Q221" i="14"/>
  <c r="R221" i="14"/>
  <c r="S221" i="14"/>
  <c r="T221" i="14"/>
  <c r="U221" i="14"/>
  <c r="F1314" i="8" s="1"/>
  <c r="V221" i="14"/>
  <c r="F1760" i="8" s="1"/>
  <c r="W221" i="14"/>
  <c r="F2206" i="8" s="1"/>
  <c r="X221" i="14"/>
  <c r="F2652" i="8" s="1"/>
  <c r="Y221" i="14"/>
  <c r="F3098" i="8" s="1"/>
  <c r="Z221" i="14"/>
  <c r="F3544" i="8" s="1"/>
  <c r="AA221" i="14"/>
  <c r="F3990" i="8" s="1"/>
  <c r="AB221" i="14"/>
  <c r="F4436" i="8" s="1"/>
  <c r="AC221" i="14"/>
  <c r="F4882" i="8" s="1"/>
  <c r="AD221" i="14"/>
  <c r="F5328" i="8" s="1"/>
  <c r="AE221" i="14"/>
  <c r="F5774" i="8" s="1"/>
  <c r="AF221" i="14"/>
  <c r="F6220" i="8" s="1"/>
  <c r="AG221" i="14"/>
  <c r="F6666" i="8" s="1"/>
  <c r="AH221" i="14"/>
  <c r="F7112" i="8" s="1"/>
  <c r="F222" i="14"/>
  <c r="F869" i="8" s="1"/>
  <c r="G222" i="14"/>
  <c r="H222" i="14"/>
  <c r="I222" i="14"/>
  <c r="J222" i="14"/>
  <c r="K222" i="14"/>
  <c r="L222" i="14"/>
  <c r="M222" i="14"/>
  <c r="N222" i="14"/>
  <c r="O222" i="14"/>
  <c r="P222" i="14"/>
  <c r="Q222" i="14"/>
  <c r="R222" i="14"/>
  <c r="S222" i="14"/>
  <c r="T222" i="14"/>
  <c r="U222" i="14"/>
  <c r="F1315" i="8" s="1"/>
  <c r="V222" i="14"/>
  <c r="F1761" i="8" s="1"/>
  <c r="W222" i="14"/>
  <c r="F2207" i="8" s="1"/>
  <c r="X222" i="14"/>
  <c r="F2653" i="8" s="1"/>
  <c r="Y222" i="14"/>
  <c r="F3099" i="8" s="1"/>
  <c r="Z222" i="14"/>
  <c r="F3545" i="8" s="1"/>
  <c r="AA222" i="14"/>
  <c r="F3991" i="8" s="1"/>
  <c r="AB222" i="14"/>
  <c r="F4437" i="8" s="1"/>
  <c r="AC222" i="14"/>
  <c r="F4883" i="8" s="1"/>
  <c r="AD222" i="14"/>
  <c r="F5329" i="8" s="1"/>
  <c r="AE222" i="14"/>
  <c r="F5775" i="8" s="1"/>
  <c r="AF222" i="14"/>
  <c r="F6221" i="8" s="1"/>
  <c r="AG222" i="14"/>
  <c r="F6667" i="8" s="1"/>
  <c r="AH222" i="14"/>
  <c r="F7113" i="8" s="1"/>
  <c r="F223" i="14"/>
  <c r="F870" i="8" s="1"/>
  <c r="G223" i="14"/>
  <c r="H223" i="14"/>
  <c r="I223" i="14"/>
  <c r="J223" i="14"/>
  <c r="K223" i="14"/>
  <c r="L223" i="14"/>
  <c r="M223" i="14"/>
  <c r="N223" i="14"/>
  <c r="O223" i="14"/>
  <c r="P223" i="14"/>
  <c r="Q223" i="14"/>
  <c r="R223" i="14"/>
  <c r="S223" i="14"/>
  <c r="T223" i="14"/>
  <c r="U223" i="14"/>
  <c r="F1316" i="8" s="1"/>
  <c r="V223" i="14"/>
  <c r="F1762" i="8" s="1"/>
  <c r="W223" i="14"/>
  <c r="F2208" i="8" s="1"/>
  <c r="X223" i="14"/>
  <c r="F2654" i="8" s="1"/>
  <c r="Y223" i="14"/>
  <c r="F3100" i="8" s="1"/>
  <c r="Z223" i="14"/>
  <c r="F3546" i="8" s="1"/>
  <c r="AA223" i="14"/>
  <c r="F3992" i="8" s="1"/>
  <c r="AB223" i="14"/>
  <c r="F4438" i="8" s="1"/>
  <c r="AC223" i="14"/>
  <c r="F4884" i="8" s="1"/>
  <c r="AD223" i="14"/>
  <c r="F5330" i="8" s="1"/>
  <c r="AE223" i="14"/>
  <c r="F5776" i="8" s="1"/>
  <c r="AF223" i="14"/>
  <c r="F6222" i="8" s="1"/>
  <c r="AG223" i="14"/>
  <c r="F6668" i="8" s="1"/>
  <c r="AH223" i="14"/>
  <c r="F7114" i="8" s="1"/>
  <c r="F224" i="14"/>
  <c r="F871" i="8" s="1"/>
  <c r="G224" i="14"/>
  <c r="H224" i="14"/>
  <c r="I224" i="14"/>
  <c r="J224" i="14"/>
  <c r="K224" i="14"/>
  <c r="L224" i="14"/>
  <c r="M224" i="14"/>
  <c r="N224" i="14"/>
  <c r="O224" i="14"/>
  <c r="P224" i="14"/>
  <c r="Q224" i="14"/>
  <c r="R224" i="14"/>
  <c r="S224" i="14"/>
  <c r="T224" i="14"/>
  <c r="U224" i="14"/>
  <c r="F1317" i="8" s="1"/>
  <c r="V224" i="14"/>
  <c r="F1763" i="8" s="1"/>
  <c r="W224" i="14"/>
  <c r="F2209" i="8" s="1"/>
  <c r="X224" i="14"/>
  <c r="F2655" i="8" s="1"/>
  <c r="Y224" i="14"/>
  <c r="F3101" i="8" s="1"/>
  <c r="Z224" i="14"/>
  <c r="F3547" i="8" s="1"/>
  <c r="AA224" i="14"/>
  <c r="F3993" i="8" s="1"/>
  <c r="AB224" i="14"/>
  <c r="F4439" i="8" s="1"/>
  <c r="AC224" i="14"/>
  <c r="F4885" i="8" s="1"/>
  <c r="AD224" i="14"/>
  <c r="F5331" i="8" s="1"/>
  <c r="AE224" i="14"/>
  <c r="F5777" i="8" s="1"/>
  <c r="AF224" i="14"/>
  <c r="F6223" i="8" s="1"/>
  <c r="AG224" i="14"/>
  <c r="F6669" i="8" s="1"/>
  <c r="AH224" i="14"/>
  <c r="F7115" i="8" s="1"/>
  <c r="F225" i="14"/>
  <c r="F872" i="8" s="1"/>
  <c r="G225" i="14"/>
  <c r="H225" i="14"/>
  <c r="I225" i="14"/>
  <c r="J225" i="14"/>
  <c r="K225" i="14"/>
  <c r="L225" i="14"/>
  <c r="M225" i="14"/>
  <c r="N225" i="14"/>
  <c r="O225" i="14"/>
  <c r="P225" i="14"/>
  <c r="Q225" i="14"/>
  <c r="R225" i="14"/>
  <c r="S225" i="14"/>
  <c r="T225" i="14"/>
  <c r="U225" i="14"/>
  <c r="F1318" i="8" s="1"/>
  <c r="V225" i="14"/>
  <c r="F1764" i="8" s="1"/>
  <c r="W225" i="14"/>
  <c r="F2210" i="8" s="1"/>
  <c r="X225" i="14"/>
  <c r="F2656" i="8" s="1"/>
  <c r="Y225" i="14"/>
  <c r="F3102" i="8" s="1"/>
  <c r="Z225" i="14"/>
  <c r="F3548" i="8" s="1"/>
  <c r="AA225" i="14"/>
  <c r="F3994" i="8" s="1"/>
  <c r="AB225" i="14"/>
  <c r="F4440" i="8" s="1"/>
  <c r="AC225" i="14"/>
  <c r="F4886" i="8" s="1"/>
  <c r="AD225" i="14"/>
  <c r="F5332" i="8" s="1"/>
  <c r="AE225" i="14"/>
  <c r="F5778" i="8" s="1"/>
  <c r="AF225" i="14"/>
  <c r="F6224" i="8" s="1"/>
  <c r="AG225" i="14"/>
  <c r="F6670" i="8" s="1"/>
  <c r="AH225" i="14"/>
  <c r="F7116" i="8" s="1"/>
  <c r="F226" i="14"/>
  <c r="F873" i="8" s="1"/>
  <c r="G226" i="14"/>
  <c r="H226" i="14"/>
  <c r="I226" i="14"/>
  <c r="J226" i="14"/>
  <c r="K226" i="14"/>
  <c r="L226" i="14"/>
  <c r="M226" i="14"/>
  <c r="N226" i="14"/>
  <c r="O226" i="14"/>
  <c r="P226" i="14"/>
  <c r="Q226" i="14"/>
  <c r="R226" i="14"/>
  <c r="S226" i="14"/>
  <c r="T226" i="14"/>
  <c r="U226" i="14"/>
  <c r="F1319" i="8" s="1"/>
  <c r="V226" i="14"/>
  <c r="F1765" i="8" s="1"/>
  <c r="W226" i="14"/>
  <c r="F2211" i="8" s="1"/>
  <c r="X226" i="14"/>
  <c r="F2657" i="8" s="1"/>
  <c r="Y226" i="14"/>
  <c r="F3103" i="8" s="1"/>
  <c r="Z226" i="14"/>
  <c r="F3549" i="8" s="1"/>
  <c r="AA226" i="14"/>
  <c r="F3995" i="8" s="1"/>
  <c r="AB226" i="14"/>
  <c r="F4441" i="8" s="1"/>
  <c r="AC226" i="14"/>
  <c r="F4887" i="8" s="1"/>
  <c r="AD226" i="14"/>
  <c r="F5333" i="8" s="1"/>
  <c r="AE226" i="14"/>
  <c r="F5779" i="8" s="1"/>
  <c r="AF226" i="14"/>
  <c r="F6225" i="8" s="1"/>
  <c r="AG226" i="14"/>
  <c r="F6671" i="8" s="1"/>
  <c r="AH226" i="14"/>
  <c r="F7117" i="8" s="1"/>
  <c r="F227" i="14"/>
  <c r="F874" i="8" s="1"/>
  <c r="G227" i="14"/>
  <c r="H227" i="14"/>
  <c r="I227" i="14"/>
  <c r="J227" i="14"/>
  <c r="K227" i="14"/>
  <c r="L227" i="14"/>
  <c r="M227" i="14"/>
  <c r="N227" i="14"/>
  <c r="O227" i="14"/>
  <c r="P227" i="14"/>
  <c r="Q227" i="14"/>
  <c r="R227" i="14"/>
  <c r="S227" i="14"/>
  <c r="T227" i="14"/>
  <c r="U227" i="14"/>
  <c r="F1320" i="8" s="1"/>
  <c r="V227" i="14"/>
  <c r="F1766" i="8" s="1"/>
  <c r="W227" i="14"/>
  <c r="F2212" i="8" s="1"/>
  <c r="X227" i="14"/>
  <c r="F2658" i="8" s="1"/>
  <c r="Y227" i="14"/>
  <c r="F3104" i="8" s="1"/>
  <c r="Z227" i="14"/>
  <c r="F3550" i="8" s="1"/>
  <c r="AA227" i="14"/>
  <c r="F3996" i="8" s="1"/>
  <c r="AB227" i="14"/>
  <c r="F4442" i="8" s="1"/>
  <c r="AC227" i="14"/>
  <c r="F4888" i="8" s="1"/>
  <c r="AD227" i="14"/>
  <c r="F5334" i="8" s="1"/>
  <c r="AE227" i="14"/>
  <c r="F5780" i="8" s="1"/>
  <c r="AF227" i="14"/>
  <c r="F6226" i="8" s="1"/>
  <c r="AG227" i="14"/>
  <c r="F6672" i="8" s="1"/>
  <c r="AH227" i="14"/>
  <c r="F7118" i="8" s="1"/>
  <c r="F228" i="14"/>
  <c r="F875" i="8" s="1"/>
  <c r="G228" i="14"/>
  <c r="H228" i="14"/>
  <c r="I228" i="14"/>
  <c r="J228" i="14"/>
  <c r="K228" i="14"/>
  <c r="L228" i="14"/>
  <c r="M228" i="14"/>
  <c r="N228" i="14"/>
  <c r="O228" i="14"/>
  <c r="P228" i="14"/>
  <c r="Q228" i="14"/>
  <c r="R228" i="14"/>
  <c r="S228" i="14"/>
  <c r="T228" i="14"/>
  <c r="U228" i="14"/>
  <c r="F1321" i="8" s="1"/>
  <c r="V228" i="14"/>
  <c r="F1767" i="8" s="1"/>
  <c r="W228" i="14"/>
  <c r="F2213" i="8" s="1"/>
  <c r="X228" i="14"/>
  <c r="F2659" i="8" s="1"/>
  <c r="Y228" i="14"/>
  <c r="F3105" i="8" s="1"/>
  <c r="Z228" i="14"/>
  <c r="F3551" i="8" s="1"/>
  <c r="AA228" i="14"/>
  <c r="F3997" i="8" s="1"/>
  <c r="AB228" i="14"/>
  <c r="F4443" i="8" s="1"/>
  <c r="AC228" i="14"/>
  <c r="F4889" i="8" s="1"/>
  <c r="AD228" i="14"/>
  <c r="F5335" i="8" s="1"/>
  <c r="AE228" i="14"/>
  <c r="F5781" i="8" s="1"/>
  <c r="AF228" i="14"/>
  <c r="F6227" i="8" s="1"/>
  <c r="AG228" i="14"/>
  <c r="F6673" i="8" s="1"/>
  <c r="AH228" i="14"/>
  <c r="F7119" i="8" s="1"/>
  <c r="F229" i="14"/>
  <c r="F876" i="8" s="1"/>
  <c r="G229" i="14"/>
  <c r="H229" i="14"/>
  <c r="I229" i="14"/>
  <c r="J229" i="14"/>
  <c r="K229" i="14"/>
  <c r="L229" i="14"/>
  <c r="M229" i="14"/>
  <c r="N229" i="14"/>
  <c r="O229" i="14"/>
  <c r="P229" i="14"/>
  <c r="Q229" i="14"/>
  <c r="R229" i="14"/>
  <c r="S229" i="14"/>
  <c r="T229" i="14"/>
  <c r="U229" i="14"/>
  <c r="F1322" i="8" s="1"/>
  <c r="V229" i="14"/>
  <c r="F1768" i="8" s="1"/>
  <c r="W229" i="14"/>
  <c r="F2214" i="8" s="1"/>
  <c r="X229" i="14"/>
  <c r="F2660" i="8" s="1"/>
  <c r="Y229" i="14"/>
  <c r="F3106" i="8" s="1"/>
  <c r="Z229" i="14"/>
  <c r="F3552" i="8" s="1"/>
  <c r="AA229" i="14"/>
  <c r="F3998" i="8" s="1"/>
  <c r="AB229" i="14"/>
  <c r="F4444" i="8" s="1"/>
  <c r="AC229" i="14"/>
  <c r="F4890" i="8" s="1"/>
  <c r="AD229" i="14"/>
  <c r="F5336" i="8" s="1"/>
  <c r="AE229" i="14"/>
  <c r="F5782" i="8" s="1"/>
  <c r="AF229" i="14"/>
  <c r="F6228" i="8" s="1"/>
  <c r="AG229" i="14"/>
  <c r="F6674" i="8" s="1"/>
  <c r="AH229" i="14"/>
  <c r="F7120" i="8" s="1"/>
  <c r="F230" i="14"/>
  <c r="F877" i="8" s="1"/>
  <c r="G230" i="14"/>
  <c r="H230" i="14"/>
  <c r="I230" i="14"/>
  <c r="J230" i="14"/>
  <c r="K230" i="14"/>
  <c r="L230" i="14"/>
  <c r="M230" i="14"/>
  <c r="N230" i="14"/>
  <c r="O230" i="14"/>
  <c r="P230" i="14"/>
  <c r="Q230" i="14"/>
  <c r="R230" i="14"/>
  <c r="S230" i="14"/>
  <c r="T230" i="14"/>
  <c r="U230" i="14"/>
  <c r="F1323" i="8" s="1"/>
  <c r="V230" i="14"/>
  <c r="F1769" i="8" s="1"/>
  <c r="W230" i="14"/>
  <c r="F2215" i="8" s="1"/>
  <c r="X230" i="14"/>
  <c r="F2661" i="8" s="1"/>
  <c r="Y230" i="14"/>
  <c r="F3107" i="8" s="1"/>
  <c r="Z230" i="14"/>
  <c r="F3553" i="8" s="1"/>
  <c r="AA230" i="14"/>
  <c r="F3999" i="8" s="1"/>
  <c r="AB230" i="14"/>
  <c r="F4445" i="8" s="1"/>
  <c r="AC230" i="14"/>
  <c r="F4891" i="8" s="1"/>
  <c r="AD230" i="14"/>
  <c r="F5337" i="8" s="1"/>
  <c r="AE230" i="14"/>
  <c r="F5783" i="8" s="1"/>
  <c r="AF230" i="14"/>
  <c r="F6229" i="8" s="1"/>
  <c r="AG230" i="14"/>
  <c r="F6675" i="8" s="1"/>
  <c r="AH230" i="14"/>
  <c r="F7121" i="8" s="1"/>
  <c r="F231" i="14"/>
  <c r="F878" i="8" s="1"/>
  <c r="G231" i="14"/>
  <c r="H231" i="14"/>
  <c r="I231" i="14"/>
  <c r="J231" i="14"/>
  <c r="K231" i="14"/>
  <c r="L231" i="14"/>
  <c r="M231" i="14"/>
  <c r="N231" i="14"/>
  <c r="O231" i="14"/>
  <c r="P231" i="14"/>
  <c r="Q231" i="14"/>
  <c r="R231" i="14"/>
  <c r="S231" i="14"/>
  <c r="T231" i="14"/>
  <c r="U231" i="14"/>
  <c r="F1324" i="8" s="1"/>
  <c r="V231" i="14"/>
  <c r="F1770" i="8" s="1"/>
  <c r="W231" i="14"/>
  <c r="F2216" i="8" s="1"/>
  <c r="X231" i="14"/>
  <c r="F2662" i="8" s="1"/>
  <c r="Y231" i="14"/>
  <c r="F3108" i="8" s="1"/>
  <c r="Z231" i="14"/>
  <c r="F3554" i="8" s="1"/>
  <c r="AA231" i="14"/>
  <c r="F4000" i="8" s="1"/>
  <c r="AB231" i="14"/>
  <c r="F4446" i="8" s="1"/>
  <c r="AC231" i="14"/>
  <c r="F4892" i="8" s="1"/>
  <c r="AD231" i="14"/>
  <c r="F5338" i="8" s="1"/>
  <c r="AE231" i="14"/>
  <c r="F5784" i="8" s="1"/>
  <c r="AF231" i="14"/>
  <c r="F6230" i="8" s="1"/>
  <c r="AG231" i="14"/>
  <c r="F6676" i="8" s="1"/>
  <c r="AH231" i="14"/>
  <c r="F7122" i="8" s="1"/>
  <c r="F232" i="14"/>
  <c r="F879" i="8" s="1"/>
  <c r="G232" i="14"/>
  <c r="H232" i="14"/>
  <c r="I232" i="14"/>
  <c r="J232" i="14"/>
  <c r="K232" i="14"/>
  <c r="L232" i="14"/>
  <c r="M232" i="14"/>
  <c r="N232" i="14"/>
  <c r="O232" i="14"/>
  <c r="P232" i="14"/>
  <c r="Q232" i="14"/>
  <c r="R232" i="14"/>
  <c r="S232" i="14"/>
  <c r="T232" i="14"/>
  <c r="U232" i="14"/>
  <c r="F1325" i="8" s="1"/>
  <c r="V232" i="14"/>
  <c r="F1771" i="8" s="1"/>
  <c r="W232" i="14"/>
  <c r="F2217" i="8" s="1"/>
  <c r="X232" i="14"/>
  <c r="F2663" i="8" s="1"/>
  <c r="Y232" i="14"/>
  <c r="F3109" i="8" s="1"/>
  <c r="Z232" i="14"/>
  <c r="F3555" i="8" s="1"/>
  <c r="AA232" i="14"/>
  <c r="F4001" i="8" s="1"/>
  <c r="AB232" i="14"/>
  <c r="F4447" i="8" s="1"/>
  <c r="AC232" i="14"/>
  <c r="F4893" i="8" s="1"/>
  <c r="AD232" i="14"/>
  <c r="F5339" i="8" s="1"/>
  <c r="AE232" i="14"/>
  <c r="F5785" i="8" s="1"/>
  <c r="AF232" i="14"/>
  <c r="F6231" i="8" s="1"/>
  <c r="AG232" i="14"/>
  <c r="F6677" i="8" s="1"/>
  <c r="AH232" i="14"/>
  <c r="F7123" i="8" s="1"/>
  <c r="F233" i="14"/>
  <c r="F880" i="8" s="1"/>
  <c r="G233" i="14"/>
  <c r="H233" i="14"/>
  <c r="I233" i="14"/>
  <c r="J233" i="14"/>
  <c r="K233" i="14"/>
  <c r="L233" i="14"/>
  <c r="M233" i="14"/>
  <c r="N233" i="14"/>
  <c r="O233" i="14"/>
  <c r="P233" i="14"/>
  <c r="Q233" i="14"/>
  <c r="R233" i="14"/>
  <c r="S233" i="14"/>
  <c r="T233" i="14"/>
  <c r="U233" i="14"/>
  <c r="F1326" i="8" s="1"/>
  <c r="V233" i="14"/>
  <c r="F1772" i="8" s="1"/>
  <c r="W233" i="14"/>
  <c r="F2218" i="8" s="1"/>
  <c r="X233" i="14"/>
  <c r="F2664" i="8" s="1"/>
  <c r="Y233" i="14"/>
  <c r="F3110" i="8" s="1"/>
  <c r="Z233" i="14"/>
  <c r="F3556" i="8" s="1"/>
  <c r="AA233" i="14"/>
  <c r="F4002" i="8" s="1"/>
  <c r="AB233" i="14"/>
  <c r="F4448" i="8" s="1"/>
  <c r="AC233" i="14"/>
  <c r="F4894" i="8" s="1"/>
  <c r="AD233" i="14"/>
  <c r="F5340" i="8" s="1"/>
  <c r="AE233" i="14"/>
  <c r="F5786" i="8" s="1"/>
  <c r="AF233" i="14"/>
  <c r="F6232" i="8" s="1"/>
  <c r="AG233" i="14"/>
  <c r="F6678" i="8" s="1"/>
  <c r="AH233" i="14"/>
  <c r="F7124" i="8" s="1"/>
  <c r="F234" i="14"/>
  <c r="F881" i="8" s="1"/>
  <c r="G234" i="14"/>
  <c r="H234" i="14"/>
  <c r="I234" i="14"/>
  <c r="J234" i="14"/>
  <c r="K234" i="14"/>
  <c r="L234" i="14"/>
  <c r="M234" i="14"/>
  <c r="N234" i="14"/>
  <c r="O234" i="14"/>
  <c r="P234" i="14"/>
  <c r="Q234" i="14"/>
  <c r="R234" i="14"/>
  <c r="S234" i="14"/>
  <c r="T234" i="14"/>
  <c r="U234" i="14"/>
  <c r="F1327" i="8" s="1"/>
  <c r="V234" i="14"/>
  <c r="F1773" i="8" s="1"/>
  <c r="W234" i="14"/>
  <c r="F2219" i="8" s="1"/>
  <c r="X234" i="14"/>
  <c r="F2665" i="8" s="1"/>
  <c r="Y234" i="14"/>
  <c r="F3111" i="8" s="1"/>
  <c r="Z234" i="14"/>
  <c r="F3557" i="8" s="1"/>
  <c r="AA234" i="14"/>
  <c r="F4003" i="8" s="1"/>
  <c r="AB234" i="14"/>
  <c r="F4449" i="8" s="1"/>
  <c r="AC234" i="14"/>
  <c r="F4895" i="8" s="1"/>
  <c r="AD234" i="14"/>
  <c r="F5341" i="8" s="1"/>
  <c r="AE234" i="14"/>
  <c r="F5787" i="8" s="1"/>
  <c r="AF234" i="14"/>
  <c r="F6233" i="8" s="1"/>
  <c r="AG234" i="14"/>
  <c r="F6679" i="8" s="1"/>
  <c r="AH234" i="14"/>
  <c r="F7125" i="8" s="1"/>
  <c r="F235" i="14"/>
  <c r="F882" i="8" s="1"/>
  <c r="G235" i="14"/>
  <c r="H235" i="14"/>
  <c r="I235" i="14"/>
  <c r="J235" i="14"/>
  <c r="K235" i="14"/>
  <c r="L235" i="14"/>
  <c r="M235" i="14"/>
  <c r="N235" i="14"/>
  <c r="O235" i="14"/>
  <c r="P235" i="14"/>
  <c r="Q235" i="14"/>
  <c r="R235" i="14"/>
  <c r="S235" i="14"/>
  <c r="T235" i="14"/>
  <c r="U235" i="14"/>
  <c r="F1328" i="8" s="1"/>
  <c r="V235" i="14"/>
  <c r="F1774" i="8" s="1"/>
  <c r="W235" i="14"/>
  <c r="F2220" i="8" s="1"/>
  <c r="X235" i="14"/>
  <c r="F2666" i="8" s="1"/>
  <c r="Y235" i="14"/>
  <c r="F3112" i="8" s="1"/>
  <c r="Z235" i="14"/>
  <c r="F3558" i="8" s="1"/>
  <c r="AA235" i="14"/>
  <c r="F4004" i="8" s="1"/>
  <c r="AB235" i="14"/>
  <c r="F4450" i="8" s="1"/>
  <c r="AC235" i="14"/>
  <c r="F4896" i="8" s="1"/>
  <c r="AD235" i="14"/>
  <c r="F5342" i="8" s="1"/>
  <c r="AE235" i="14"/>
  <c r="F5788" i="8" s="1"/>
  <c r="AF235" i="14"/>
  <c r="F6234" i="8" s="1"/>
  <c r="AG235" i="14"/>
  <c r="F6680" i="8" s="1"/>
  <c r="AH235" i="14"/>
  <c r="F7126" i="8" s="1"/>
  <c r="F236" i="14"/>
  <c r="F883" i="8" s="1"/>
  <c r="G236" i="14"/>
  <c r="H236" i="14"/>
  <c r="I236" i="14"/>
  <c r="J236" i="14"/>
  <c r="K236" i="14"/>
  <c r="L236" i="14"/>
  <c r="M236" i="14"/>
  <c r="N236" i="14"/>
  <c r="O236" i="14"/>
  <c r="P236" i="14"/>
  <c r="Q236" i="14"/>
  <c r="R236" i="14"/>
  <c r="S236" i="14"/>
  <c r="T236" i="14"/>
  <c r="U236" i="14"/>
  <c r="F1329" i="8" s="1"/>
  <c r="V236" i="14"/>
  <c r="F1775" i="8" s="1"/>
  <c r="W236" i="14"/>
  <c r="F2221" i="8" s="1"/>
  <c r="X236" i="14"/>
  <c r="F2667" i="8" s="1"/>
  <c r="Y236" i="14"/>
  <c r="F3113" i="8" s="1"/>
  <c r="Z236" i="14"/>
  <c r="F3559" i="8" s="1"/>
  <c r="AA236" i="14"/>
  <c r="F4005" i="8" s="1"/>
  <c r="AB236" i="14"/>
  <c r="F4451" i="8" s="1"/>
  <c r="AC236" i="14"/>
  <c r="F4897" i="8" s="1"/>
  <c r="AD236" i="14"/>
  <c r="F5343" i="8" s="1"/>
  <c r="AE236" i="14"/>
  <c r="F5789" i="8" s="1"/>
  <c r="AF236" i="14"/>
  <c r="F6235" i="8" s="1"/>
  <c r="AG236" i="14"/>
  <c r="F6681" i="8" s="1"/>
  <c r="AH236" i="14"/>
  <c r="F7127" i="8" s="1"/>
  <c r="F237" i="14"/>
  <c r="F884" i="8" s="1"/>
  <c r="G237" i="14"/>
  <c r="H237" i="14"/>
  <c r="I237" i="14"/>
  <c r="J237" i="14"/>
  <c r="K237" i="14"/>
  <c r="L237" i="14"/>
  <c r="M237" i="14"/>
  <c r="N237" i="14"/>
  <c r="O237" i="14"/>
  <c r="P237" i="14"/>
  <c r="Q237" i="14"/>
  <c r="R237" i="14"/>
  <c r="S237" i="14"/>
  <c r="T237" i="14"/>
  <c r="U237" i="14"/>
  <c r="F1330" i="8" s="1"/>
  <c r="V237" i="14"/>
  <c r="F1776" i="8" s="1"/>
  <c r="W237" i="14"/>
  <c r="F2222" i="8" s="1"/>
  <c r="X237" i="14"/>
  <c r="F2668" i="8" s="1"/>
  <c r="Y237" i="14"/>
  <c r="F3114" i="8" s="1"/>
  <c r="Z237" i="14"/>
  <c r="F3560" i="8" s="1"/>
  <c r="AA237" i="14"/>
  <c r="F4006" i="8" s="1"/>
  <c r="AB237" i="14"/>
  <c r="F4452" i="8" s="1"/>
  <c r="AC237" i="14"/>
  <c r="F4898" i="8" s="1"/>
  <c r="AD237" i="14"/>
  <c r="F5344" i="8" s="1"/>
  <c r="AE237" i="14"/>
  <c r="F5790" i="8" s="1"/>
  <c r="AF237" i="14"/>
  <c r="F6236" i="8" s="1"/>
  <c r="AG237" i="14"/>
  <c r="F6682" i="8" s="1"/>
  <c r="AH237" i="14"/>
  <c r="F7128" i="8" s="1"/>
  <c r="F238" i="14"/>
  <c r="F885" i="8" s="1"/>
  <c r="G238" i="14"/>
  <c r="H238" i="14"/>
  <c r="I238" i="14"/>
  <c r="J238" i="14"/>
  <c r="K238" i="14"/>
  <c r="L238" i="14"/>
  <c r="M238" i="14"/>
  <c r="N238" i="14"/>
  <c r="O238" i="14"/>
  <c r="P238" i="14"/>
  <c r="Q238" i="14"/>
  <c r="R238" i="14"/>
  <c r="S238" i="14"/>
  <c r="T238" i="14"/>
  <c r="U238" i="14"/>
  <c r="F1331" i="8" s="1"/>
  <c r="V238" i="14"/>
  <c r="F1777" i="8" s="1"/>
  <c r="W238" i="14"/>
  <c r="F2223" i="8" s="1"/>
  <c r="X238" i="14"/>
  <c r="F2669" i="8" s="1"/>
  <c r="Y238" i="14"/>
  <c r="F3115" i="8" s="1"/>
  <c r="Z238" i="14"/>
  <c r="F3561" i="8" s="1"/>
  <c r="AA238" i="14"/>
  <c r="F4007" i="8" s="1"/>
  <c r="AB238" i="14"/>
  <c r="F4453" i="8" s="1"/>
  <c r="AC238" i="14"/>
  <c r="F4899" i="8" s="1"/>
  <c r="AD238" i="14"/>
  <c r="F5345" i="8" s="1"/>
  <c r="AE238" i="14"/>
  <c r="F5791" i="8" s="1"/>
  <c r="AF238" i="14"/>
  <c r="F6237" i="8" s="1"/>
  <c r="AG238" i="14"/>
  <c r="F6683" i="8" s="1"/>
  <c r="AH238" i="14"/>
  <c r="F7129" i="8" s="1"/>
  <c r="F239" i="14"/>
  <c r="F886" i="8" s="1"/>
  <c r="G239" i="14"/>
  <c r="H239" i="14"/>
  <c r="I239" i="14"/>
  <c r="J239" i="14"/>
  <c r="K239" i="14"/>
  <c r="L239" i="14"/>
  <c r="M239" i="14"/>
  <c r="N239" i="14"/>
  <c r="O239" i="14"/>
  <c r="P239" i="14"/>
  <c r="Q239" i="14"/>
  <c r="R239" i="14"/>
  <c r="S239" i="14"/>
  <c r="T239" i="14"/>
  <c r="U239" i="14"/>
  <c r="F1332" i="8" s="1"/>
  <c r="V239" i="14"/>
  <c r="F1778" i="8" s="1"/>
  <c r="W239" i="14"/>
  <c r="F2224" i="8" s="1"/>
  <c r="X239" i="14"/>
  <c r="F2670" i="8" s="1"/>
  <c r="Y239" i="14"/>
  <c r="F3116" i="8" s="1"/>
  <c r="Z239" i="14"/>
  <c r="F3562" i="8" s="1"/>
  <c r="AA239" i="14"/>
  <c r="F4008" i="8" s="1"/>
  <c r="AB239" i="14"/>
  <c r="F4454" i="8" s="1"/>
  <c r="AC239" i="14"/>
  <c r="F4900" i="8" s="1"/>
  <c r="AD239" i="14"/>
  <c r="F5346" i="8" s="1"/>
  <c r="AE239" i="14"/>
  <c r="F5792" i="8" s="1"/>
  <c r="AF239" i="14"/>
  <c r="F6238" i="8" s="1"/>
  <c r="AG239" i="14"/>
  <c r="F6684" i="8" s="1"/>
  <c r="AH239" i="14"/>
  <c r="F7130" i="8" s="1"/>
  <c r="F240" i="14"/>
  <c r="F887" i="8" s="1"/>
  <c r="G240" i="14"/>
  <c r="H240" i="14"/>
  <c r="I240" i="14"/>
  <c r="J240" i="14"/>
  <c r="K240" i="14"/>
  <c r="L240" i="14"/>
  <c r="M240" i="14"/>
  <c r="N240" i="14"/>
  <c r="O240" i="14"/>
  <c r="P240" i="14"/>
  <c r="Q240" i="14"/>
  <c r="R240" i="14"/>
  <c r="S240" i="14"/>
  <c r="T240" i="14"/>
  <c r="U240" i="14"/>
  <c r="F1333" i="8" s="1"/>
  <c r="V240" i="14"/>
  <c r="F1779" i="8" s="1"/>
  <c r="W240" i="14"/>
  <c r="F2225" i="8" s="1"/>
  <c r="X240" i="14"/>
  <c r="F2671" i="8" s="1"/>
  <c r="Y240" i="14"/>
  <c r="F3117" i="8" s="1"/>
  <c r="Z240" i="14"/>
  <c r="F3563" i="8" s="1"/>
  <c r="AA240" i="14"/>
  <c r="F4009" i="8" s="1"/>
  <c r="AB240" i="14"/>
  <c r="F4455" i="8" s="1"/>
  <c r="AC240" i="14"/>
  <c r="F4901" i="8" s="1"/>
  <c r="AD240" i="14"/>
  <c r="F5347" i="8" s="1"/>
  <c r="AE240" i="14"/>
  <c r="F5793" i="8" s="1"/>
  <c r="AF240" i="14"/>
  <c r="F6239" i="8" s="1"/>
  <c r="AG240" i="14"/>
  <c r="F6685" i="8" s="1"/>
  <c r="AH240" i="14"/>
  <c r="F7131" i="8" s="1"/>
  <c r="F241" i="14"/>
  <c r="F888" i="8" s="1"/>
  <c r="G241" i="14"/>
  <c r="H241" i="14"/>
  <c r="I241" i="14"/>
  <c r="J241" i="14"/>
  <c r="K241" i="14"/>
  <c r="L241" i="14"/>
  <c r="M241" i="14"/>
  <c r="N241" i="14"/>
  <c r="O241" i="14"/>
  <c r="P241" i="14"/>
  <c r="Q241" i="14"/>
  <c r="R241" i="14"/>
  <c r="S241" i="14"/>
  <c r="T241" i="14"/>
  <c r="U241" i="14"/>
  <c r="F1334" i="8" s="1"/>
  <c r="V241" i="14"/>
  <c r="F1780" i="8" s="1"/>
  <c r="W241" i="14"/>
  <c r="F2226" i="8" s="1"/>
  <c r="X241" i="14"/>
  <c r="F2672" i="8" s="1"/>
  <c r="Y241" i="14"/>
  <c r="F3118" i="8" s="1"/>
  <c r="Z241" i="14"/>
  <c r="F3564" i="8" s="1"/>
  <c r="AA241" i="14"/>
  <c r="F4010" i="8" s="1"/>
  <c r="AB241" i="14"/>
  <c r="F4456" i="8" s="1"/>
  <c r="AC241" i="14"/>
  <c r="F4902" i="8" s="1"/>
  <c r="AD241" i="14"/>
  <c r="F5348" i="8" s="1"/>
  <c r="AE241" i="14"/>
  <c r="F5794" i="8" s="1"/>
  <c r="AF241" i="14"/>
  <c r="F6240" i="8" s="1"/>
  <c r="AG241" i="14"/>
  <c r="F6686" i="8" s="1"/>
  <c r="AH241" i="14"/>
  <c r="F7132" i="8" s="1"/>
  <c r="F242" i="14"/>
  <c r="F889" i="8" s="1"/>
  <c r="G242" i="14"/>
  <c r="H242" i="14"/>
  <c r="I242" i="14"/>
  <c r="J242" i="14"/>
  <c r="K242" i="14"/>
  <c r="L242" i="14"/>
  <c r="M242" i="14"/>
  <c r="N242" i="14"/>
  <c r="O242" i="14"/>
  <c r="P242" i="14"/>
  <c r="Q242" i="14"/>
  <c r="R242" i="14"/>
  <c r="S242" i="14"/>
  <c r="T242" i="14"/>
  <c r="U242" i="14"/>
  <c r="F1335" i="8" s="1"/>
  <c r="V242" i="14"/>
  <c r="F1781" i="8" s="1"/>
  <c r="W242" i="14"/>
  <c r="F2227" i="8" s="1"/>
  <c r="X242" i="14"/>
  <c r="F2673" i="8" s="1"/>
  <c r="Y242" i="14"/>
  <c r="F3119" i="8" s="1"/>
  <c r="Z242" i="14"/>
  <c r="F3565" i="8" s="1"/>
  <c r="AA242" i="14"/>
  <c r="F4011" i="8" s="1"/>
  <c r="AB242" i="14"/>
  <c r="F4457" i="8" s="1"/>
  <c r="AC242" i="14"/>
  <c r="F4903" i="8" s="1"/>
  <c r="AD242" i="14"/>
  <c r="F5349" i="8" s="1"/>
  <c r="AE242" i="14"/>
  <c r="F5795" i="8" s="1"/>
  <c r="AF242" i="14"/>
  <c r="F6241" i="8" s="1"/>
  <c r="AG242" i="14"/>
  <c r="F6687" i="8" s="1"/>
  <c r="AH242" i="14"/>
  <c r="F7133" i="8" s="1"/>
  <c r="F243" i="14"/>
  <c r="F890" i="8" s="1"/>
  <c r="G243" i="14"/>
  <c r="H243" i="14"/>
  <c r="I243" i="14"/>
  <c r="J243" i="14"/>
  <c r="K243" i="14"/>
  <c r="L243" i="14"/>
  <c r="M243" i="14"/>
  <c r="N243" i="14"/>
  <c r="O243" i="14"/>
  <c r="P243" i="14"/>
  <c r="Q243" i="14"/>
  <c r="R243" i="14"/>
  <c r="S243" i="14"/>
  <c r="T243" i="14"/>
  <c r="U243" i="14"/>
  <c r="F1336" i="8" s="1"/>
  <c r="V243" i="14"/>
  <c r="F1782" i="8" s="1"/>
  <c r="W243" i="14"/>
  <c r="F2228" i="8" s="1"/>
  <c r="X243" i="14"/>
  <c r="F2674" i="8" s="1"/>
  <c r="Y243" i="14"/>
  <c r="F3120" i="8" s="1"/>
  <c r="Z243" i="14"/>
  <c r="F3566" i="8" s="1"/>
  <c r="AA243" i="14"/>
  <c r="F4012" i="8" s="1"/>
  <c r="AB243" i="14"/>
  <c r="F4458" i="8" s="1"/>
  <c r="AC243" i="14"/>
  <c r="F4904" i="8" s="1"/>
  <c r="AD243" i="14"/>
  <c r="F5350" i="8" s="1"/>
  <c r="AE243" i="14"/>
  <c r="F5796" i="8" s="1"/>
  <c r="AF243" i="14"/>
  <c r="F6242" i="8" s="1"/>
  <c r="AG243" i="14"/>
  <c r="F6688" i="8" s="1"/>
  <c r="AH243" i="14"/>
  <c r="F7134" i="8" s="1"/>
  <c r="F244" i="14"/>
  <c r="F891" i="8" s="1"/>
  <c r="G244" i="14"/>
  <c r="H244" i="14"/>
  <c r="I244" i="14"/>
  <c r="J244" i="14"/>
  <c r="K244" i="14"/>
  <c r="L244" i="14"/>
  <c r="M244" i="14"/>
  <c r="N244" i="14"/>
  <c r="O244" i="14"/>
  <c r="P244" i="14"/>
  <c r="Q244" i="14"/>
  <c r="R244" i="14"/>
  <c r="S244" i="14"/>
  <c r="T244" i="14"/>
  <c r="U244" i="14"/>
  <c r="F1337" i="8" s="1"/>
  <c r="V244" i="14"/>
  <c r="F1783" i="8" s="1"/>
  <c r="W244" i="14"/>
  <c r="F2229" i="8" s="1"/>
  <c r="X244" i="14"/>
  <c r="F2675" i="8" s="1"/>
  <c r="Y244" i="14"/>
  <c r="F3121" i="8" s="1"/>
  <c r="Z244" i="14"/>
  <c r="F3567" i="8" s="1"/>
  <c r="AA244" i="14"/>
  <c r="F4013" i="8" s="1"/>
  <c r="AB244" i="14"/>
  <c r="F4459" i="8" s="1"/>
  <c r="AC244" i="14"/>
  <c r="F4905" i="8" s="1"/>
  <c r="AD244" i="14"/>
  <c r="F5351" i="8" s="1"/>
  <c r="AE244" i="14"/>
  <c r="F5797" i="8" s="1"/>
  <c r="AF244" i="14"/>
  <c r="F6243" i="8" s="1"/>
  <c r="AG244" i="14"/>
  <c r="F6689" i="8" s="1"/>
  <c r="AH244" i="14"/>
  <c r="F7135" i="8" s="1"/>
  <c r="F245" i="14"/>
  <c r="F892" i="8" s="1"/>
  <c r="G245" i="14"/>
  <c r="H245" i="14"/>
  <c r="I245" i="14"/>
  <c r="J245" i="14"/>
  <c r="K245" i="14"/>
  <c r="L245" i="14"/>
  <c r="M245" i="14"/>
  <c r="N245" i="14"/>
  <c r="O245" i="14"/>
  <c r="P245" i="14"/>
  <c r="Q245" i="14"/>
  <c r="R245" i="14"/>
  <c r="S245" i="14"/>
  <c r="T245" i="14"/>
  <c r="U245" i="14"/>
  <c r="F1338" i="8" s="1"/>
  <c r="V245" i="14"/>
  <c r="F1784" i="8" s="1"/>
  <c r="W245" i="14"/>
  <c r="F2230" i="8" s="1"/>
  <c r="X245" i="14"/>
  <c r="F2676" i="8" s="1"/>
  <c r="Y245" i="14"/>
  <c r="F3122" i="8" s="1"/>
  <c r="Z245" i="14"/>
  <c r="F3568" i="8" s="1"/>
  <c r="AA245" i="14"/>
  <c r="F4014" i="8" s="1"/>
  <c r="AB245" i="14"/>
  <c r="F4460" i="8" s="1"/>
  <c r="AC245" i="14"/>
  <c r="F4906" i="8" s="1"/>
  <c r="AD245" i="14"/>
  <c r="F5352" i="8" s="1"/>
  <c r="AE245" i="14"/>
  <c r="F5798" i="8" s="1"/>
  <c r="AF245" i="14"/>
  <c r="F6244" i="8" s="1"/>
  <c r="AG245" i="14"/>
  <c r="F6690" i="8" s="1"/>
  <c r="AH245" i="14"/>
  <c r="F7136" i="8" s="1"/>
  <c r="F246" i="14"/>
  <c r="F893" i="8" s="1"/>
  <c r="G246" i="14"/>
  <c r="H246" i="14"/>
  <c r="I246" i="14"/>
  <c r="J246" i="14"/>
  <c r="K246" i="14"/>
  <c r="L246" i="14"/>
  <c r="M246" i="14"/>
  <c r="N246" i="14"/>
  <c r="O246" i="14"/>
  <c r="P246" i="14"/>
  <c r="Q246" i="14"/>
  <c r="R246" i="14"/>
  <c r="S246" i="14"/>
  <c r="T246" i="14"/>
  <c r="U246" i="14"/>
  <c r="F1339" i="8" s="1"/>
  <c r="V246" i="14"/>
  <c r="F1785" i="8" s="1"/>
  <c r="W246" i="14"/>
  <c r="F2231" i="8" s="1"/>
  <c r="X246" i="14"/>
  <c r="F2677" i="8" s="1"/>
  <c r="Y246" i="14"/>
  <c r="F3123" i="8" s="1"/>
  <c r="Z246" i="14"/>
  <c r="F3569" i="8" s="1"/>
  <c r="AA246" i="14"/>
  <c r="F4015" i="8" s="1"/>
  <c r="AB246" i="14"/>
  <c r="F4461" i="8" s="1"/>
  <c r="AC246" i="14"/>
  <c r="F4907" i="8" s="1"/>
  <c r="AD246" i="14"/>
  <c r="F5353" i="8" s="1"/>
  <c r="AE246" i="14"/>
  <c r="F5799" i="8" s="1"/>
  <c r="AF246" i="14"/>
  <c r="F6245" i="8" s="1"/>
  <c r="AG246" i="14"/>
  <c r="F6691" i="8" s="1"/>
  <c r="AH246" i="14"/>
  <c r="F7137" i="8" s="1"/>
  <c r="F247" i="14"/>
  <c r="F894" i="8" s="1"/>
  <c r="G247" i="14"/>
  <c r="H247" i="14"/>
  <c r="I247" i="14"/>
  <c r="J247" i="14"/>
  <c r="K247" i="14"/>
  <c r="L247" i="14"/>
  <c r="M247" i="14"/>
  <c r="N247" i="14"/>
  <c r="O247" i="14"/>
  <c r="P247" i="14"/>
  <c r="Q247" i="14"/>
  <c r="R247" i="14"/>
  <c r="S247" i="14"/>
  <c r="T247" i="14"/>
  <c r="U247" i="14"/>
  <c r="F1340" i="8" s="1"/>
  <c r="V247" i="14"/>
  <c r="F1786" i="8" s="1"/>
  <c r="W247" i="14"/>
  <c r="F2232" i="8" s="1"/>
  <c r="X247" i="14"/>
  <c r="F2678" i="8" s="1"/>
  <c r="Y247" i="14"/>
  <c r="F3124" i="8" s="1"/>
  <c r="Z247" i="14"/>
  <c r="F3570" i="8" s="1"/>
  <c r="AA247" i="14"/>
  <c r="F4016" i="8" s="1"/>
  <c r="AB247" i="14"/>
  <c r="F4462" i="8" s="1"/>
  <c r="AC247" i="14"/>
  <c r="F4908" i="8" s="1"/>
  <c r="AD247" i="14"/>
  <c r="F5354" i="8" s="1"/>
  <c r="AE247" i="14"/>
  <c r="F5800" i="8" s="1"/>
  <c r="AF247" i="14"/>
  <c r="F6246" i="8" s="1"/>
  <c r="AG247" i="14"/>
  <c r="F6692" i="8" s="1"/>
  <c r="AH247" i="14"/>
  <c r="F7138" i="8" s="1"/>
  <c r="AH248" i="14"/>
  <c r="AG248" i="14"/>
  <c r="AF248" i="14"/>
  <c r="AE248" i="14"/>
  <c r="AD248" i="14"/>
  <c r="AC248" i="14"/>
  <c r="AB248" i="14"/>
  <c r="AA248" i="14"/>
  <c r="Z248" i="14"/>
  <c r="Y248" i="14"/>
  <c r="X248" i="14"/>
  <c r="W248" i="14"/>
  <c r="V248" i="14"/>
  <c r="U248" i="14"/>
  <c r="T248" i="14"/>
  <c r="F6693" i="8" s="1"/>
  <c r="S248" i="14"/>
  <c r="F6247" i="8" s="1"/>
  <c r="R248" i="14"/>
  <c r="F5801" i="8" s="1"/>
  <c r="Q248" i="14"/>
  <c r="F5355" i="8" s="1"/>
  <c r="P248" i="14"/>
  <c r="F4909" i="8" s="1"/>
  <c r="O248" i="14"/>
  <c r="F4463" i="8" s="1"/>
  <c r="N248" i="14"/>
  <c r="F4017" i="8" s="1"/>
  <c r="L248" i="14"/>
  <c r="F3125" i="8" s="1"/>
  <c r="M248" i="14"/>
  <c r="F3571" i="8" s="1"/>
  <c r="K248" i="14"/>
  <c r="F2679" i="8" s="1"/>
  <c r="J248" i="14"/>
  <c r="F2233" i="8" s="1"/>
  <c r="I248" i="14"/>
  <c r="F1787" i="8" s="1"/>
  <c r="H248" i="14"/>
  <c r="F1341" i="8" s="1"/>
  <c r="G248" i="14"/>
  <c r="F895" i="8" s="1"/>
  <c r="F248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D25" i="14"/>
  <c r="F226" i="8" s="1"/>
  <c r="D26" i="14"/>
  <c r="F227" i="8" s="1"/>
  <c r="D27" i="14"/>
  <c r="F228" i="8" s="1"/>
  <c r="D28" i="14"/>
  <c r="F229" i="8" s="1"/>
  <c r="D29" i="14"/>
  <c r="F230" i="8" s="1"/>
  <c r="D30" i="14"/>
  <c r="F231" i="8" s="1"/>
  <c r="D31" i="14"/>
  <c r="F232" i="8" s="1"/>
  <c r="D32" i="14"/>
  <c r="F233" i="8" s="1"/>
  <c r="D33" i="14"/>
  <c r="F234" i="8" s="1"/>
  <c r="D34" i="14"/>
  <c r="F235" i="8" s="1"/>
  <c r="D35" i="14"/>
  <c r="F236" i="8" s="1"/>
  <c r="D36" i="14"/>
  <c r="F237" i="8" s="1"/>
  <c r="D37" i="14"/>
  <c r="F238" i="8" s="1"/>
  <c r="D38" i="14"/>
  <c r="F239" i="8" s="1"/>
  <c r="D39" i="14"/>
  <c r="F240" i="8" s="1"/>
  <c r="D40" i="14"/>
  <c r="F241" i="8" s="1"/>
  <c r="D41" i="14"/>
  <c r="F242" i="8" s="1"/>
  <c r="D42" i="14"/>
  <c r="F243" i="8" s="1"/>
  <c r="D43" i="14"/>
  <c r="F244" i="8" s="1"/>
  <c r="D44" i="14"/>
  <c r="F245" i="8" s="1"/>
  <c r="D45" i="14"/>
  <c r="F246" i="8" s="1"/>
  <c r="D46" i="14"/>
  <c r="F247" i="8" s="1"/>
  <c r="D47" i="14"/>
  <c r="F248" i="8" s="1"/>
  <c r="D48" i="14"/>
  <c r="F249" i="8" s="1"/>
  <c r="D49" i="14"/>
  <c r="F250" i="8" s="1"/>
  <c r="D50" i="14"/>
  <c r="F251" i="8" s="1"/>
  <c r="D51" i="14"/>
  <c r="F252" i="8" s="1"/>
  <c r="D52" i="14"/>
  <c r="F253" i="8" s="1"/>
  <c r="D53" i="14"/>
  <c r="F254" i="8" s="1"/>
  <c r="D54" i="14"/>
  <c r="F255" i="8" s="1"/>
  <c r="D55" i="14"/>
  <c r="F256" i="8" s="1"/>
  <c r="D56" i="14"/>
  <c r="F257" i="8" s="1"/>
  <c r="D57" i="14"/>
  <c r="F258" i="8" s="1"/>
  <c r="D58" i="14"/>
  <c r="F259" i="8" s="1"/>
  <c r="D59" i="14"/>
  <c r="F260" i="8" s="1"/>
  <c r="D60" i="14"/>
  <c r="F261" i="8" s="1"/>
  <c r="D61" i="14"/>
  <c r="F262" i="8" s="1"/>
  <c r="D62" i="14"/>
  <c r="F263" i="8" s="1"/>
  <c r="D63" i="14"/>
  <c r="F264" i="8" s="1"/>
  <c r="D64" i="14"/>
  <c r="F265" i="8" s="1"/>
  <c r="D65" i="14"/>
  <c r="F266" i="8" s="1"/>
  <c r="D66" i="14"/>
  <c r="F267" i="8" s="1"/>
  <c r="D67" i="14"/>
  <c r="F268" i="8" s="1"/>
  <c r="D68" i="14"/>
  <c r="F269" i="8" s="1"/>
  <c r="D69" i="14"/>
  <c r="F270" i="8" s="1"/>
  <c r="D70" i="14"/>
  <c r="F271" i="8" s="1"/>
  <c r="D71" i="14"/>
  <c r="F272" i="8" s="1"/>
  <c r="D72" i="14"/>
  <c r="F273" i="8" s="1"/>
  <c r="D73" i="14"/>
  <c r="F274" i="8" s="1"/>
  <c r="D74" i="14"/>
  <c r="F275" i="8" s="1"/>
  <c r="D75" i="14"/>
  <c r="F276" i="8" s="1"/>
  <c r="D76" i="14"/>
  <c r="F277" i="8" s="1"/>
  <c r="D77" i="14"/>
  <c r="F278" i="8" s="1"/>
  <c r="D78" i="14"/>
  <c r="F279" i="8" s="1"/>
  <c r="D79" i="14"/>
  <c r="F280" i="8" s="1"/>
  <c r="D80" i="14"/>
  <c r="F281" i="8" s="1"/>
  <c r="D81" i="14"/>
  <c r="F282" i="8" s="1"/>
  <c r="D82" i="14"/>
  <c r="F283" i="8" s="1"/>
  <c r="D83" i="14"/>
  <c r="F284" i="8" s="1"/>
  <c r="D84" i="14"/>
  <c r="F285" i="8" s="1"/>
  <c r="D85" i="14"/>
  <c r="F286" i="8" s="1"/>
  <c r="D86" i="14"/>
  <c r="F287" i="8" s="1"/>
  <c r="D87" i="14"/>
  <c r="F288" i="8" s="1"/>
  <c r="D88" i="14"/>
  <c r="F289" i="8" s="1"/>
  <c r="D89" i="14"/>
  <c r="F290" i="8" s="1"/>
  <c r="D90" i="14"/>
  <c r="F291" i="8" s="1"/>
  <c r="D91" i="14"/>
  <c r="F292" i="8" s="1"/>
  <c r="D92" i="14"/>
  <c r="F293" i="8" s="1"/>
  <c r="D93" i="14"/>
  <c r="F294" i="8" s="1"/>
  <c r="D94" i="14"/>
  <c r="F295" i="8" s="1"/>
  <c r="D95" i="14"/>
  <c r="F296" i="8" s="1"/>
  <c r="D96" i="14"/>
  <c r="F297" i="8" s="1"/>
  <c r="D97" i="14"/>
  <c r="F298" i="8" s="1"/>
  <c r="D98" i="14"/>
  <c r="F299" i="8" s="1"/>
  <c r="D99" i="14"/>
  <c r="F300" i="8" s="1"/>
  <c r="D100" i="14"/>
  <c r="F301" i="8" s="1"/>
  <c r="D101" i="14"/>
  <c r="F302" i="8" s="1"/>
  <c r="D102" i="14"/>
  <c r="F303" i="8" s="1"/>
  <c r="D103" i="14"/>
  <c r="F304" i="8" s="1"/>
  <c r="D104" i="14"/>
  <c r="F305" i="8" s="1"/>
  <c r="D105" i="14"/>
  <c r="F306" i="8" s="1"/>
  <c r="D106" i="14"/>
  <c r="F307" i="8" s="1"/>
  <c r="D107" i="14"/>
  <c r="F308" i="8" s="1"/>
  <c r="D108" i="14"/>
  <c r="F309" i="8" s="1"/>
  <c r="D109" i="14"/>
  <c r="F310" i="8" s="1"/>
  <c r="D110" i="14"/>
  <c r="F311" i="8" s="1"/>
  <c r="D111" i="14"/>
  <c r="F312" i="8" s="1"/>
  <c r="D112" i="14"/>
  <c r="F313" i="8" s="1"/>
  <c r="D113" i="14"/>
  <c r="F314" i="8" s="1"/>
  <c r="D114" i="14"/>
  <c r="F315" i="8" s="1"/>
  <c r="D115" i="14"/>
  <c r="F316" i="8" s="1"/>
  <c r="D116" i="14"/>
  <c r="F317" i="8" s="1"/>
  <c r="D117" i="14"/>
  <c r="F318" i="8" s="1"/>
  <c r="D118" i="14"/>
  <c r="F319" i="8" s="1"/>
  <c r="D119" i="14"/>
  <c r="F320" i="8" s="1"/>
  <c r="D120" i="14"/>
  <c r="F321" i="8" s="1"/>
  <c r="D121" i="14"/>
  <c r="F322" i="8" s="1"/>
  <c r="D122" i="14"/>
  <c r="F323" i="8" s="1"/>
  <c r="D123" i="14"/>
  <c r="F324" i="8" s="1"/>
  <c r="D124" i="14"/>
  <c r="F325" i="8" s="1"/>
  <c r="D125" i="14"/>
  <c r="F326" i="8" s="1"/>
  <c r="D126" i="14"/>
  <c r="F327" i="8" s="1"/>
  <c r="D127" i="14"/>
  <c r="F328" i="8" s="1"/>
  <c r="D128" i="14"/>
  <c r="F329" i="8" s="1"/>
  <c r="D129" i="14"/>
  <c r="F330" i="8" s="1"/>
  <c r="D130" i="14"/>
  <c r="F331" i="8" s="1"/>
  <c r="D131" i="14"/>
  <c r="F332" i="8" s="1"/>
  <c r="D132" i="14"/>
  <c r="F333" i="8" s="1"/>
  <c r="D133" i="14"/>
  <c r="F334" i="8" s="1"/>
  <c r="D134" i="14"/>
  <c r="F335" i="8" s="1"/>
  <c r="D135" i="14"/>
  <c r="F336" i="8" s="1"/>
  <c r="D136" i="14"/>
  <c r="F337" i="8" s="1"/>
  <c r="D137" i="14"/>
  <c r="F338" i="8" s="1"/>
  <c r="D138" i="14"/>
  <c r="F339" i="8" s="1"/>
  <c r="D139" i="14"/>
  <c r="F340" i="8" s="1"/>
  <c r="D140" i="14"/>
  <c r="F341" i="8" s="1"/>
  <c r="D141" i="14"/>
  <c r="F342" i="8" s="1"/>
  <c r="D142" i="14"/>
  <c r="F343" i="8" s="1"/>
  <c r="D143" i="14"/>
  <c r="F344" i="8" s="1"/>
  <c r="D144" i="14"/>
  <c r="F345" i="8" s="1"/>
  <c r="D145" i="14"/>
  <c r="F346" i="8" s="1"/>
  <c r="D146" i="14"/>
  <c r="F347" i="8" s="1"/>
  <c r="D147" i="14"/>
  <c r="F348" i="8" s="1"/>
  <c r="D148" i="14"/>
  <c r="F349" i="8" s="1"/>
  <c r="D149" i="14"/>
  <c r="F350" i="8" s="1"/>
  <c r="D150" i="14"/>
  <c r="F351" i="8" s="1"/>
  <c r="D151" i="14"/>
  <c r="F352" i="8" s="1"/>
  <c r="D152" i="14"/>
  <c r="F353" i="8" s="1"/>
  <c r="D153" i="14"/>
  <c r="F354" i="8" s="1"/>
  <c r="D154" i="14"/>
  <c r="F355" i="8" s="1"/>
  <c r="D155" i="14"/>
  <c r="F356" i="8" s="1"/>
  <c r="D156" i="14"/>
  <c r="F357" i="8" s="1"/>
  <c r="D157" i="14"/>
  <c r="F358" i="8" s="1"/>
  <c r="D158" i="14"/>
  <c r="F359" i="8" s="1"/>
  <c r="D159" i="14"/>
  <c r="F360" i="8" s="1"/>
  <c r="D160" i="14"/>
  <c r="F361" i="8" s="1"/>
  <c r="D161" i="14"/>
  <c r="F362" i="8" s="1"/>
  <c r="D162" i="14"/>
  <c r="F363" i="8" s="1"/>
  <c r="D163" i="14"/>
  <c r="F364" i="8" s="1"/>
  <c r="D164" i="14"/>
  <c r="F365" i="8" s="1"/>
  <c r="D165" i="14"/>
  <c r="F366" i="8" s="1"/>
  <c r="D166" i="14"/>
  <c r="F367" i="8" s="1"/>
  <c r="D167" i="14"/>
  <c r="F368" i="8" s="1"/>
  <c r="D168" i="14"/>
  <c r="F369" i="8" s="1"/>
  <c r="D169" i="14"/>
  <c r="F370" i="8" s="1"/>
  <c r="D170" i="14"/>
  <c r="F371" i="8" s="1"/>
  <c r="D171" i="14"/>
  <c r="F372" i="8" s="1"/>
  <c r="D172" i="14"/>
  <c r="F373" i="8" s="1"/>
  <c r="D173" i="14"/>
  <c r="F374" i="8" s="1"/>
  <c r="D174" i="14"/>
  <c r="F375" i="8" s="1"/>
  <c r="D175" i="14"/>
  <c r="F376" i="8" s="1"/>
  <c r="D176" i="14"/>
  <c r="F377" i="8" s="1"/>
  <c r="D177" i="14"/>
  <c r="F378" i="8" s="1"/>
  <c r="D178" i="14"/>
  <c r="F379" i="8" s="1"/>
  <c r="D179" i="14"/>
  <c r="F380" i="8" s="1"/>
  <c r="D180" i="14"/>
  <c r="F381" i="8" s="1"/>
  <c r="D181" i="14"/>
  <c r="F382" i="8" s="1"/>
  <c r="D182" i="14"/>
  <c r="F383" i="8" s="1"/>
  <c r="D183" i="14"/>
  <c r="F384" i="8" s="1"/>
  <c r="D184" i="14"/>
  <c r="F385" i="8" s="1"/>
  <c r="D185" i="14"/>
  <c r="F386" i="8" s="1"/>
  <c r="D186" i="14"/>
  <c r="F387" i="8" s="1"/>
  <c r="D187" i="14"/>
  <c r="F388" i="8" s="1"/>
  <c r="D188" i="14"/>
  <c r="F389" i="8" s="1"/>
  <c r="D189" i="14"/>
  <c r="F390" i="8" s="1"/>
  <c r="D190" i="14"/>
  <c r="F391" i="8" s="1"/>
  <c r="D191" i="14"/>
  <c r="F392" i="8" s="1"/>
  <c r="D192" i="14"/>
  <c r="F393" i="8" s="1"/>
  <c r="D193" i="14"/>
  <c r="F394" i="8" s="1"/>
  <c r="D194" i="14"/>
  <c r="F395" i="8" s="1"/>
  <c r="D195" i="14"/>
  <c r="F396" i="8" s="1"/>
  <c r="D196" i="14"/>
  <c r="F397" i="8" s="1"/>
  <c r="D197" i="14"/>
  <c r="F398" i="8" s="1"/>
  <c r="D198" i="14"/>
  <c r="F399" i="8" s="1"/>
  <c r="D199" i="14"/>
  <c r="F400" i="8" s="1"/>
  <c r="D200" i="14"/>
  <c r="F401" i="8" s="1"/>
  <c r="D201" i="14"/>
  <c r="F402" i="8" s="1"/>
  <c r="D202" i="14"/>
  <c r="F403" i="8" s="1"/>
  <c r="D203" i="14"/>
  <c r="F404" i="8" s="1"/>
  <c r="D204" i="14"/>
  <c r="F405" i="8" s="1"/>
  <c r="D205" i="14"/>
  <c r="F406" i="8" s="1"/>
  <c r="D206" i="14"/>
  <c r="F407" i="8" s="1"/>
  <c r="D207" i="14"/>
  <c r="F408" i="8" s="1"/>
  <c r="D208" i="14"/>
  <c r="F409" i="8" s="1"/>
  <c r="D209" i="14"/>
  <c r="F410" i="8" s="1"/>
  <c r="D210" i="14"/>
  <c r="F411" i="8" s="1"/>
  <c r="D211" i="14"/>
  <c r="F412" i="8" s="1"/>
  <c r="D212" i="14"/>
  <c r="F413" i="8" s="1"/>
  <c r="D213" i="14"/>
  <c r="F414" i="8" s="1"/>
  <c r="D214" i="14"/>
  <c r="F415" i="8" s="1"/>
  <c r="D215" i="14"/>
  <c r="F416" i="8" s="1"/>
  <c r="D216" i="14"/>
  <c r="F417" i="8" s="1"/>
  <c r="D217" i="14"/>
  <c r="F418" i="8" s="1"/>
  <c r="D218" i="14"/>
  <c r="F419" i="8" s="1"/>
  <c r="D219" i="14"/>
  <c r="F420" i="8" s="1"/>
  <c r="D220" i="14"/>
  <c r="F421" i="8" s="1"/>
  <c r="D221" i="14"/>
  <c r="F422" i="8" s="1"/>
  <c r="D222" i="14"/>
  <c r="F423" i="8" s="1"/>
  <c r="D223" i="14"/>
  <c r="F424" i="8" s="1"/>
  <c r="D224" i="14"/>
  <c r="F425" i="8" s="1"/>
  <c r="D225" i="14"/>
  <c r="F426" i="8" s="1"/>
  <c r="D226" i="14"/>
  <c r="F427" i="8" s="1"/>
  <c r="D227" i="14"/>
  <c r="F428" i="8" s="1"/>
  <c r="D228" i="14"/>
  <c r="F429" i="8" s="1"/>
  <c r="D229" i="14"/>
  <c r="F430" i="8" s="1"/>
  <c r="D230" i="14"/>
  <c r="F431" i="8" s="1"/>
  <c r="D231" i="14"/>
  <c r="F432" i="8" s="1"/>
  <c r="D232" i="14"/>
  <c r="F433" i="8" s="1"/>
  <c r="D233" i="14"/>
  <c r="F434" i="8" s="1"/>
  <c r="D234" i="14"/>
  <c r="F435" i="8" s="1"/>
  <c r="D235" i="14"/>
  <c r="F436" i="8" s="1"/>
  <c r="D236" i="14"/>
  <c r="F437" i="8" s="1"/>
  <c r="D237" i="14"/>
  <c r="F438" i="8" s="1"/>
  <c r="D238" i="14"/>
  <c r="F439" i="8" s="1"/>
  <c r="D239" i="14"/>
  <c r="F440" i="8" s="1"/>
  <c r="D240" i="14"/>
  <c r="F441" i="8" s="1"/>
  <c r="D241" i="14"/>
  <c r="F442" i="8" s="1"/>
  <c r="D242" i="14"/>
  <c r="F443" i="8" s="1"/>
  <c r="D243" i="14"/>
  <c r="F444" i="8" s="1"/>
  <c r="D244" i="14"/>
  <c r="F445" i="8" s="1"/>
  <c r="D245" i="14"/>
  <c r="F446" i="8" s="1"/>
  <c r="D246" i="14"/>
  <c r="F447" i="8" s="1"/>
  <c r="D247" i="14"/>
  <c r="F448" i="8" s="1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9" i="14"/>
  <c r="F450" i="8" s="1"/>
  <c r="E250" i="14"/>
  <c r="F451" i="8" s="1"/>
  <c r="E2" i="14"/>
  <c r="F452" i="8" s="1"/>
  <c r="E251" i="14"/>
  <c r="F453" i="8" s="1"/>
  <c r="E252" i="14"/>
  <c r="F454" i="8" s="1"/>
  <c r="E253" i="14"/>
  <c r="F455" i="8" s="1"/>
  <c r="E254" i="14"/>
  <c r="F456" i="8" s="1"/>
  <c r="E255" i="14"/>
  <c r="F457" i="8" s="1"/>
  <c r="E256" i="14"/>
  <c r="F458" i="8" s="1"/>
  <c r="E257" i="14"/>
  <c r="F459" i="8" s="1"/>
  <c r="E258" i="14"/>
  <c r="F460" i="8" s="1"/>
  <c r="E259" i="14"/>
  <c r="F461" i="8" s="1"/>
  <c r="E260" i="14"/>
  <c r="F462" i="8" s="1"/>
  <c r="E261" i="14"/>
  <c r="F463" i="8" s="1"/>
  <c r="E262" i="14"/>
  <c r="F464" i="8" s="1"/>
  <c r="E10" i="14"/>
  <c r="F465" i="8" s="1"/>
  <c r="E263" i="14"/>
  <c r="F466" i="8" s="1"/>
  <c r="E264" i="14"/>
  <c r="F467" i="8" s="1"/>
  <c r="E265" i="14"/>
  <c r="F468" i="8" s="1"/>
  <c r="E266" i="14"/>
  <c r="F469" i="8" s="1"/>
  <c r="E267" i="14"/>
  <c r="F470" i="8" s="1"/>
  <c r="E6" i="14"/>
  <c r="F475" i="8" s="1"/>
  <c r="E268" i="14"/>
  <c r="F471" i="8" s="1"/>
  <c r="E269" i="14"/>
  <c r="F472" i="8" s="1"/>
  <c r="E270" i="14"/>
  <c r="F473" i="8" s="1"/>
  <c r="E271" i="14"/>
  <c r="F474" i="8" s="1"/>
  <c r="E272" i="14"/>
  <c r="F476" i="8" s="1"/>
  <c r="E273" i="14"/>
  <c r="F477" i="8" s="1"/>
  <c r="E274" i="14"/>
  <c r="F478" i="8" s="1"/>
  <c r="E275" i="14"/>
  <c r="F479" i="8" s="1"/>
  <c r="E276" i="14"/>
  <c r="F480" i="8" s="1"/>
  <c r="E277" i="14"/>
  <c r="F481" i="8" s="1"/>
  <c r="E18" i="14"/>
  <c r="F482" i="8" s="1"/>
  <c r="E278" i="14"/>
  <c r="F483" i="8" s="1"/>
  <c r="E279" i="14"/>
  <c r="F484" i="8" s="1"/>
  <c r="E280" i="14"/>
  <c r="F485" i="8" s="1"/>
  <c r="E281" i="14"/>
  <c r="F486" i="8" s="1"/>
  <c r="E282" i="14"/>
  <c r="F487" i="8" s="1"/>
  <c r="E283" i="14"/>
  <c r="F488" i="8" s="1"/>
  <c r="E14" i="14"/>
  <c r="F489" i="8" s="1"/>
  <c r="E284" i="14"/>
  <c r="F490" i="8" s="1"/>
  <c r="E285" i="14"/>
  <c r="F491" i="8" s="1"/>
  <c r="E19" i="14"/>
  <c r="F492" i="8" s="1"/>
  <c r="E286" i="14"/>
  <c r="F493" i="8" s="1"/>
  <c r="E287" i="14"/>
  <c r="F494" i="8" s="1"/>
  <c r="E288" i="14"/>
  <c r="F495" i="8" s="1"/>
  <c r="E289" i="14"/>
  <c r="F496" i="8" s="1"/>
  <c r="E290" i="14"/>
  <c r="F497" i="8" s="1"/>
  <c r="E291" i="14"/>
  <c r="F498" i="8" s="1"/>
  <c r="E292" i="14"/>
  <c r="F499" i="8" s="1"/>
  <c r="E293" i="14"/>
  <c r="F500" i="8" s="1"/>
  <c r="E22" i="14"/>
  <c r="F501" i="8" s="1"/>
  <c r="E294" i="14"/>
  <c r="F502" i="8" s="1"/>
  <c r="E295" i="14"/>
  <c r="F504" i="8" s="1"/>
  <c r="E296" i="14"/>
  <c r="F505" i="8" s="1"/>
  <c r="E297" i="14"/>
  <c r="F506" i="8" s="1"/>
  <c r="E298" i="14"/>
  <c r="F507" i="8" s="1"/>
  <c r="E299" i="14"/>
  <c r="F508" i="8" s="1"/>
  <c r="E300" i="14"/>
  <c r="F509" i="8" s="1"/>
  <c r="E301" i="14"/>
  <c r="F510" i="8" s="1"/>
  <c r="E302" i="14"/>
  <c r="F511" i="8" s="1"/>
  <c r="E11" i="14"/>
  <c r="F512" i="8" s="1"/>
  <c r="E15" i="14"/>
  <c r="F513" i="8" s="1"/>
  <c r="E303" i="14"/>
  <c r="F514" i="8" s="1"/>
  <c r="E20" i="14"/>
  <c r="F515" i="8" s="1"/>
  <c r="E16" i="14"/>
  <c r="F516" i="8" s="1"/>
  <c r="E304" i="14"/>
  <c r="F517" i="8" s="1"/>
  <c r="E305" i="14"/>
  <c r="F518" i="8" s="1"/>
  <c r="E306" i="14"/>
  <c r="F519" i="8" s="1"/>
  <c r="E307" i="14"/>
  <c r="F520" i="8" s="1"/>
  <c r="E7" i="14"/>
  <c r="F521" i="8" s="1"/>
  <c r="E3" i="14"/>
  <c r="F522" i="8" s="1"/>
  <c r="E308" i="14"/>
  <c r="F523" i="8" s="1"/>
  <c r="E309" i="14"/>
  <c r="F524" i="8" s="1"/>
  <c r="E310" i="14"/>
  <c r="F525" i="8" s="1"/>
  <c r="E311" i="14"/>
  <c r="F526" i="8" s="1"/>
  <c r="E312" i="14"/>
  <c r="F527" i="8" s="1"/>
  <c r="E313" i="14"/>
  <c r="F529" i="8" s="1"/>
  <c r="E314" i="14"/>
  <c r="F530" i="8" s="1"/>
  <c r="E315" i="14"/>
  <c r="F531" i="8" s="1"/>
  <c r="E316" i="14"/>
  <c r="F532" i="8" s="1"/>
  <c r="E317" i="14"/>
  <c r="F533" i="8" s="1"/>
  <c r="E318" i="14"/>
  <c r="F534" i="8" s="1"/>
  <c r="E319" i="14"/>
  <c r="F535" i="8" s="1"/>
  <c r="E320" i="14"/>
  <c r="F536" i="8" s="1"/>
  <c r="E321" i="14"/>
  <c r="F537" i="8" s="1"/>
  <c r="E322" i="14"/>
  <c r="F606" i="8" s="1"/>
  <c r="E323" i="14"/>
  <c r="F538" i="8" s="1"/>
  <c r="E324" i="14"/>
  <c r="F539" i="8" s="1"/>
  <c r="E325" i="14"/>
  <c r="F540" i="8" s="1"/>
  <c r="E326" i="14"/>
  <c r="F541" i="8" s="1"/>
  <c r="E327" i="14"/>
  <c r="F542" i="8" s="1"/>
  <c r="E328" i="14"/>
  <c r="F543" i="8" s="1"/>
  <c r="E329" i="14"/>
  <c r="F545" i="8" s="1"/>
  <c r="E330" i="14"/>
  <c r="F544" i="8" s="1"/>
  <c r="E331" i="14"/>
  <c r="F546" i="8" s="1"/>
  <c r="E332" i="14"/>
  <c r="F547" i="8" s="1"/>
  <c r="E333" i="14"/>
  <c r="F548" i="8" s="1"/>
  <c r="E334" i="14"/>
  <c r="F549" i="8" s="1"/>
  <c r="E335" i="14"/>
  <c r="F551" i="8" s="1"/>
  <c r="E336" i="14"/>
  <c r="F552" i="8" s="1"/>
  <c r="E337" i="14"/>
  <c r="F553" i="8" s="1"/>
  <c r="E338" i="14"/>
  <c r="F557" i="8" s="1"/>
  <c r="E8" i="14"/>
  <c r="F558" i="8" s="1"/>
  <c r="E339" i="14"/>
  <c r="F559" i="8" s="1"/>
  <c r="E340" i="14"/>
  <c r="F560" i="8" s="1"/>
  <c r="E341" i="14"/>
  <c r="F561" i="8" s="1"/>
  <c r="E21" i="14"/>
  <c r="F562" i="8" s="1"/>
  <c r="E342" i="14"/>
  <c r="F563" i="8" s="1"/>
  <c r="E343" i="14"/>
  <c r="F564" i="8" s="1"/>
  <c r="E344" i="14"/>
  <c r="F565" i="8" s="1"/>
  <c r="E345" i="14"/>
  <c r="F566" i="8" s="1"/>
  <c r="E346" i="14"/>
  <c r="F567" i="8" s="1"/>
  <c r="E347" i="14"/>
  <c r="F568" i="8" s="1"/>
  <c r="E348" i="14"/>
  <c r="F569" i="8" s="1"/>
  <c r="E23" i="14"/>
  <c r="F570" i="8" s="1"/>
  <c r="E349" i="14"/>
  <c r="F571" i="8" s="1"/>
  <c r="E350" i="14"/>
  <c r="F572" i="8" s="1"/>
  <c r="E351" i="14"/>
  <c r="F573" i="8" s="1"/>
  <c r="E352" i="14"/>
  <c r="F574" i="8" s="1"/>
  <c r="E353" i="14"/>
  <c r="F575" i="8" s="1"/>
  <c r="E354" i="14"/>
  <c r="F576" i="8" s="1"/>
  <c r="E355" i="14"/>
  <c r="F578" i="8" s="1"/>
  <c r="E356" i="14"/>
  <c r="F579" i="8" s="1"/>
  <c r="E357" i="14"/>
  <c r="F580" i="8" s="1"/>
  <c r="E358" i="14"/>
  <c r="F581" i="8" s="1"/>
  <c r="E359" i="14"/>
  <c r="F582" i="8" s="1"/>
  <c r="E360" i="14"/>
  <c r="F583" i="8" s="1"/>
  <c r="E361" i="14"/>
  <c r="F584" i="8" s="1"/>
  <c r="E362" i="14"/>
  <c r="F585" i="8" s="1"/>
  <c r="E363" i="14"/>
  <c r="F586" i="8" s="1"/>
  <c r="E364" i="14"/>
  <c r="F587" i="8" s="1"/>
  <c r="E365" i="14"/>
  <c r="F588" i="8" s="1"/>
  <c r="E366" i="14"/>
  <c r="F589" i="8" s="1"/>
  <c r="E367" i="14"/>
  <c r="F590" i="8" s="1"/>
  <c r="E368" i="14"/>
  <c r="F591" i="8" s="1"/>
  <c r="E369" i="14"/>
  <c r="F592" i="8" s="1"/>
  <c r="E370" i="14"/>
  <c r="F593" i="8" s="1"/>
  <c r="E371" i="14"/>
  <c r="F595" i="8" s="1"/>
  <c r="E372" i="14"/>
  <c r="F596" i="8" s="1"/>
  <c r="E373" i="14"/>
  <c r="F597" i="8" s="1"/>
  <c r="E374" i="14"/>
  <c r="F598" i="8" s="1"/>
  <c r="E375" i="14"/>
  <c r="F599" i="8" s="1"/>
  <c r="E376" i="14"/>
  <c r="F600" i="8" s="1"/>
  <c r="E377" i="14"/>
  <c r="F601" i="8" s="1"/>
  <c r="E4" i="14"/>
  <c r="F602" i="8" s="1"/>
  <c r="E378" i="14"/>
  <c r="F604" i="8" s="1"/>
  <c r="E379" i="14"/>
  <c r="F605" i="8" s="1"/>
  <c r="E380" i="14"/>
  <c r="F607" i="8" s="1"/>
  <c r="E381" i="14"/>
  <c r="F608" i="8" s="1"/>
  <c r="E382" i="14"/>
  <c r="F609" i="8" s="1"/>
  <c r="E383" i="14"/>
  <c r="F610" i="8" s="1"/>
  <c r="E384" i="14"/>
  <c r="F611" i="8" s="1"/>
  <c r="E385" i="14"/>
  <c r="F612" i="8" s="1"/>
  <c r="E386" i="14"/>
  <c r="F613" i="8" s="1"/>
  <c r="E387" i="14"/>
  <c r="F647" i="8" s="1"/>
  <c r="E17" i="14"/>
  <c r="F614" i="8" s="1"/>
  <c r="E388" i="14"/>
  <c r="F615" i="8" s="1"/>
  <c r="E389" i="14"/>
  <c r="F616" i="8" s="1"/>
  <c r="E390" i="14"/>
  <c r="F617" i="8" s="1"/>
  <c r="E391" i="14"/>
  <c r="F618" i="8" s="1"/>
  <c r="E12" i="14"/>
  <c r="F619" i="8" s="1"/>
  <c r="E392" i="14"/>
  <c r="F620" i="8" s="1"/>
  <c r="E393" i="14"/>
  <c r="F621" i="8" s="1"/>
  <c r="E394" i="14"/>
  <c r="F622" i="8" s="1"/>
  <c r="E395" i="14"/>
  <c r="F623" i="8" s="1"/>
  <c r="E5" i="14"/>
  <c r="F624" i="8" s="1"/>
  <c r="E396" i="14"/>
  <c r="F625" i="8" s="1"/>
  <c r="E397" i="14"/>
  <c r="F626" i="8" s="1"/>
  <c r="E398" i="14"/>
  <c r="F627" i="8" s="1"/>
  <c r="E399" i="14"/>
  <c r="F628" i="8" s="1"/>
  <c r="E400" i="14"/>
  <c r="F630" i="8" s="1"/>
  <c r="E401" i="14"/>
  <c r="F631" i="8" s="1"/>
  <c r="E402" i="14"/>
  <c r="F629" i="8" s="1"/>
  <c r="E403" i="14"/>
  <c r="F632" i="8" s="1"/>
  <c r="E404" i="14"/>
  <c r="F633" i="8" s="1"/>
  <c r="E405" i="14"/>
  <c r="F634" i="8" s="1"/>
  <c r="E406" i="14"/>
  <c r="F635" i="8" s="1"/>
  <c r="E407" i="14"/>
  <c r="F636" i="8" s="1"/>
  <c r="E408" i="14"/>
  <c r="F637" i="8" s="1"/>
  <c r="E409" i="14"/>
  <c r="F638" i="8" s="1"/>
  <c r="E410" i="14"/>
  <c r="F639" i="8" s="1"/>
  <c r="E411" i="14"/>
  <c r="F640" i="8" s="1"/>
  <c r="E412" i="14"/>
  <c r="F641" i="8" s="1"/>
  <c r="E413" i="14"/>
  <c r="F642" i="8" s="1"/>
  <c r="E414" i="14"/>
  <c r="F643" i="8" s="1"/>
  <c r="E9" i="14"/>
  <c r="F644" i="8" s="1"/>
  <c r="E24" i="14"/>
  <c r="F645" i="8" s="1"/>
  <c r="E415" i="14"/>
  <c r="F646" i="8" s="1"/>
  <c r="E416" i="14"/>
  <c r="F648" i="8" s="1"/>
  <c r="E417" i="14"/>
  <c r="F649" i="8" s="1"/>
  <c r="E418" i="14"/>
  <c r="F650" i="8" s="1"/>
  <c r="E419" i="14"/>
  <c r="F651" i="8" s="1"/>
  <c r="E420" i="14"/>
  <c r="F652" i="8" s="1"/>
  <c r="E421" i="14"/>
  <c r="F653" i="8" s="1"/>
  <c r="E422" i="14"/>
  <c r="F654" i="8" s="1"/>
  <c r="E423" i="14"/>
  <c r="F655" i="8" s="1"/>
  <c r="E424" i="14"/>
  <c r="F656" i="8" s="1"/>
  <c r="E425" i="14"/>
  <c r="F657" i="8" s="1"/>
  <c r="E426" i="14"/>
  <c r="F658" i="8" s="1"/>
  <c r="E427" i="14"/>
  <c r="F659" i="8" s="1"/>
  <c r="E13" i="14"/>
  <c r="F660" i="8" s="1"/>
  <c r="E428" i="14"/>
  <c r="F661" i="8" s="1"/>
  <c r="E429" i="14"/>
  <c r="F662" i="8" s="1"/>
  <c r="E430" i="14"/>
  <c r="F663" i="8" s="1"/>
  <c r="E431" i="14"/>
  <c r="F664" i="8" s="1"/>
  <c r="E432" i="14"/>
  <c r="F665" i="8" s="1"/>
  <c r="E433" i="14"/>
  <c r="F666" i="8" s="1"/>
  <c r="E434" i="14"/>
  <c r="F667" i="8" s="1"/>
  <c r="E435" i="14"/>
  <c r="F668" i="8" s="1"/>
  <c r="E436" i="14"/>
  <c r="F669" i="8" s="1"/>
  <c r="E437" i="14"/>
  <c r="F670" i="8" s="1"/>
  <c r="E438" i="14"/>
  <c r="F671" i="8" s="1"/>
  <c r="E439" i="14"/>
  <c r="F577" i="8" s="1"/>
  <c r="E440" i="14"/>
  <c r="F603" i="8" s="1"/>
  <c r="E441" i="14"/>
  <c r="F550" i="8" s="1"/>
  <c r="E442" i="14"/>
  <c r="F556" i="8" s="1"/>
  <c r="E443" i="14"/>
  <c r="F555" i="8" s="1"/>
  <c r="E444" i="14"/>
  <c r="F594" i="8" s="1"/>
  <c r="E445" i="14"/>
  <c r="F554" i="8" s="1"/>
  <c r="E446" i="14"/>
  <c r="F503" i="8" s="1"/>
  <c r="E447" i="14"/>
  <c r="F528" i="8" s="1"/>
  <c r="E248" i="14"/>
  <c r="F449" i="8" s="1"/>
  <c r="D249" i="14"/>
  <c r="D250" i="14"/>
  <c r="D2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10" i="14"/>
  <c r="D263" i="14"/>
  <c r="D264" i="14"/>
  <c r="D265" i="14"/>
  <c r="D266" i="14"/>
  <c r="D267" i="14"/>
  <c r="D6" i="14"/>
  <c r="D268" i="14"/>
  <c r="D269" i="14"/>
  <c r="D270" i="14"/>
  <c r="D271" i="14"/>
  <c r="D272" i="14"/>
  <c r="D273" i="14"/>
  <c r="D274" i="14"/>
  <c r="D275" i="14"/>
  <c r="D276" i="14"/>
  <c r="D277" i="14"/>
  <c r="D18" i="14"/>
  <c r="D278" i="14"/>
  <c r="D279" i="14"/>
  <c r="D280" i="14"/>
  <c r="D281" i="14"/>
  <c r="D282" i="14"/>
  <c r="D283" i="14"/>
  <c r="D14" i="14"/>
  <c r="D284" i="14"/>
  <c r="D285" i="14"/>
  <c r="D19" i="14"/>
  <c r="D286" i="14"/>
  <c r="D287" i="14"/>
  <c r="D288" i="14"/>
  <c r="D289" i="14"/>
  <c r="D290" i="14"/>
  <c r="D291" i="14"/>
  <c r="D292" i="14"/>
  <c r="D293" i="14"/>
  <c r="D22" i="14"/>
  <c r="D294" i="14"/>
  <c r="D295" i="14"/>
  <c r="D296" i="14"/>
  <c r="D297" i="14"/>
  <c r="D298" i="14"/>
  <c r="D299" i="14"/>
  <c r="D300" i="14"/>
  <c r="D301" i="14"/>
  <c r="D302" i="14"/>
  <c r="D11" i="14"/>
  <c r="D15" i="14"/>
  <c r="D303" i="14"/>
  <c r="D20" i="14"/>
  <c r="D16" i="14"/>
  <c r="D304" i="14"/>
  <c r="D305" i="14"/>
  <c r="D306" i="14"/>
  <c r="D307" i="14"/>
  <c r="D7" i="14"/>
  <c r="D3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8" i="14"/>
  <c r="D339" i="14"/>
  <c r="D340" i="14"/>
  <c r="D341" i="14"/>
  <c r="D21" i="14"/>
  <c r="D342" i="14"/>
  <c r="D343" i="14"/>
  <c r="D344" i="14"/>
  <c r="D345" i="14"/>
  <c r="D346" i="14"/>
  <c r="D347" i="14"/>
  <c r="D348" i="14"/>
  <c r="D23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4" i="14"/>
  <c r="D378" i="14"/>
  <c r="D379" i="14"/>
  <c r="D380" i="14"/>
  <c r="D381" i="14"/>
  <c r="D382" i="14"/>
  <c r="D383" i="14"/>
  <c r="D384" i="14"/>
  <c r="D385" i="14"/>
  <c r="D386" i="14"/>
  <c r="D387" i="14"/>
  <c r="D17" i="14"/>
  <c r="D388" i="14"/>
  <c r="D389" i="14"/>
  <c r="D390" i="14"/>
  <c r="D391" i="14"/>
  <c r="D12" i="14"/>
  <c r="D392" i="14"/>
  <c r="D393" i="14"/>
  <c r="D394" i="14"/>
  <c r="D395" i="14"/>
  <c r="D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9" i="14"/>
  <c r="D2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13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248" i="14"/>
  <c r="C249" i="14"/>
  <c r="F4" i="8" s="1"/>
  <c r="C250" i="14"/>
  <c r="F5" i="8" s="1"/>
  <c r="C2" i="14"/>
  <c r="F6" i="8" s="1"/>
  <c r="C251" i="14"/>
  <c r="F7" i="8" s="1"/>
  <c r="C252" i="14"/>
  <c r="F8" i="8" s="1"/>
  <c r="C253" i="14"/>
  <c r="F9" i="8" s="1"/>
  <c r="C254" i="14"/>
  <c r="F10" i="8" s="1"/>
  <c r="C255" i="14"/>
  <c r="F11" i="8" s="1"/>
  <c r="C256" i="14"/>
  <c r="F12" i="8" s="1"/>
  <c r="C257" i="14"/>
  <c r="F13" i="8" s="1"/>
  <c r="C258" i="14"/>
  <c r="F14" i="8" s="1"/>
  <c r="C259" i="14"/>
  <c r="F15" i="8" s="1"/>
  <c r="C260" i="14"/>
  <c r="F16" i="8" s="1"/>
  <c r="C261" i="14"/>
  <c r="F17" i="8" s="1"/>
  <c r="C262" i="14"/>
  <c r="F18" i="8" s="1"/>
  <c r="C10" i="14"/>
  <c r="F19" i="8" s="1"/>
  <c r="C263" i="14"/>
  <c r="F20" i="8" s="1"/>
  <c r="C264" i="14"/>
  <c r="F21" i="8" s="1"/>
  <c r="C265" i="14"/>
  <c r="F22" i="8" s="1"/>
  <c r="C266" i="14"/>
  <c r="F23" i="8" s="1"/>
  <c r="C267" i="14"/>
  <c r="F24" i="8" s="1"/>
  <c r="C6" i="14"/>
  <c r="F29" i="8" s="1"/>
  <c r="C268" i="14"/>
  <c r="F25" i="8" s="1"/>
  <c r="C269" i="14"/>
  <c r="F26" i="8" s="1"/>
  <c r="C270" i="14"/>
  <c r="F27" i="8" s="1"/>
  <c r="C271" i="14"/>
  <c r="F28" i="8" s="1"/>
  <c r="C272" i="14"/>
  <c r="F30" i="8" s="1"/>
  <c r="C273" i="14"/>
  <c r="F31" i="8" s="1"/>
  <c r="C274" i="14"/>
  <c r="F32" i="8" s="1"/>
  <c r="C275" i="14"/>
  <c r="F33" i="8" s="1"/>
  <c r="C276" i="14"/>
  <c r="F34" i="8" s="1"/>
  <c r="C277" i="14"/>
  <c r="F35" i="8" s="1"/>
  <c r="C18" i="14"/>
  <c r="F36" i="8" s="1"/>
  <c r="C278" i="14"/>
  <c r="F37" i="8" s="1"/>
  <c r="C279" i="14"/>
  <c r="F38" i="8" s="1"/>
  <c r="C280" i="14"/>
  <c r="F39" i="8" s="1"/>
  <c r="C281" i="14"/>
  <c r="F40" i="8" s="1"/>
  <c r="C282" i="14"/>
  <c r="F41" i="8" s="1"/>
  <c r="C283" i="14"/>
  <c r="F42" i="8" s="1"/>
  <c r="C14" i="14"/>
  <c r="F43" i="8" s="1"/>
  <c r="C284" i="14"/>
  <c r="F44" i="8" s="1"/>
  <c r="C285" i="14"/>
  <c r="F45" i="8" s="1"/>
  <c r="C19" i="14"/>
  <c r="F46" i="8" s="1"/>
  <c r="C286" i="14"/>
  <c r="F47" i="8" s="1"/>
  <c r="C287" i="14"/>
  <c r="F48" i="8" s="1"/>
  <c r="C288" i="14"/>
  <c r="F49" i="8" s="1"/>
  <c r="C289" i="14"/>
  <c r="F50" i="8" s="1"/>
  <c r="C290" i="14"/>
  <c r="F51" i="8" s="1"/>
  <c r="C291" i="14"/>
  <c r="F52" i="8" s="1"/>
  <c r="C292" i="14"/>
  <c r="F53" i="8" s="1"/>
  <c r="C293" i="14"/>
  <c r="F54" i="8" s="1"/>
  <c r="C22" i="14"/>
  <c r="F55" i="8" s="1"/>
  <c r="C294" i="14"/>
  <c r="F56" i="8" s="1"/>
  <c r="C295" i="14"/>
  <c r="F58" i="8" s="1"/>
  <c r="C296" i="14"/>
  <c r="F59" i="8" s="1"/>
  <c r="C297" i="14"/>
  <c r="F60" i="8" s="1"/>
  <c r="C298" i="14"/>
  <c r="F61" i="8" s="1"/>
  <c r="C299" i="14"/>
  <c r="F62" i="8" s="1"/>
  <c r="C300" i="14"/>
  <c r="F63" i="8" s="1"/>
  <c r="C301" i="14"/>
  <c r="F64" i="8" s="1"/>
  <c r="C302" i="14"/>
  <c r="F65" i="8" s="1"/>
  <c r="C11" i="14"/>
  <c r="F66" i="8" s="1"/>
  <c r="C15" i="14"/>
  <c r="F67" i="8" s="1"/>
  <c r="C303" i="14"/>
  <c r="F68" i="8" s="1"/>
  <c r="C20" i="14"/>
  <c r="F69" i="8" s="1"/>
  <c r="C16" i="14"/>
  <c r="F70" i="8" s="1"/>
  <c r="C304" i="14"/>
  <c r="F71" i="8" s="1"/>
  <c r="C305" i="14"/>
  <c r="F72" i="8" s="1"/>
  <c r="C306" i="14"/>
  <c r="F73" i="8" s="1"/>
  <c r="C307" i="14"/>
  <c r="F74" i="8" s="1"/>
  <c r="C7" i="14"/>
  <c r="F75" i="8" s="1"/>
  <c r="C3" i="14"/>
  <c r="F76" i="8" s="1"/>
  <c r="C308" i="14"/>
  <c r="F77" i="8" s="1"/>
  <c r="C309" i="14"/>
  <c r="F78" i="8" s="1"/>
  <c r="C310" i="14"/>
  <c r="F79" i="8" s="1"/>
  <c r="C311" i="14"/>
  <c r="F80" i="8" s="1"/>
  <c r="C312" i="14"/>
  <c r="F81" i="8" s="1"/>
  <c r="C313" i="14"/>
  <c r="F83" i="8" s="1"/>
  <c r="C314" i="14"/>
  <c r="F84" i="8" s="1"/>
  <c r="C315" i="14"/>
  <c r="F85" i="8" s="1"/>
  <c r="C316" i="14"/>
  <c r="F86" i="8" s="1"/>
  <c r="C317" i="14"/>
  <c r="F87" i="8" s="1"/>
  <c r="C318" i="14"/>
  <c r="F88" i="8" s="1"/>
  <c r="C319" i="14"/>
  <c r="F89" i="8" s="1"/>
  <c r="C320" i="14"/>
  <c r="F90" i="8" s="1"/>
  <c r="C321" i="14"/>
  <c r="F91" i="8" s="1"/>
  <c r="C322" i="14"/>
  <c r="F160" i="8" s="1"/>
  <c r="C323" i="14"/>
  <c r="F92" i="8" s="1"/>
  <c r="C324" i="14"/>
  <c r="F93" i="8" s="1"/>
  <c r="C325" i="14"/>
  <c r="F94" i="8" s="1"/>
  <c r="C326" i="14"/>
  <c r="F95" i="8" s="1"/>
  <c r="C327" i="14"/>
  <c r="F96" i="8" s="1"/>
  <c r="C328" i="14"/>
  <c r="F97" i="8" s="1"/>
  <c r="C329" i="14"/>
  <c r="F99" i="8" s="1"/>
  <c r="C330" i="14"/>
  <c r="F98" i="8" s="1"/>
  <c r="C331" i="14"/>
  <c r="F100" i="8" s="1"/>
  <c r="C332" i="14"/>
  <c r="F101" i="8" s="1"/>
  <c r="C333" i="14"/>
  <c r="F102" i="8" s="1"/>
  <c r="C334" i="14"/>
  <c r="F103" i="8" s="1"/>
  <c r="C335" i="14"/>
  <c r="F105" i="8" s="1"/>
  <c r="C336" i="14"/>
  <c r="F106" i="8" s="1"/>
  <c r="C337" i="14"/>
  <c r="F107" i="8" s="1"/>
  <c r="C338" i="14"/>
  <c r="F111" i="8" s="1"/>
  <c r="C8" i="14"/>
  <c r="F112" i="8" s="1"/>
  <c r="C339" i="14"/>
  <c r="F113" i="8" s="1"/>
  <c r="C340" i="14"/>
  <c r="F114" i="8" s="1"/>
  <c r="C341" i="14"/>
  <c r="F115" i="8" s="1"/>
  <c r="C21" i="14"/>
  <c r="F116" i="8" s="1"/>
  <c r="C342" i="14"/>
  <c r="F117" i="8" s="1"/>
  <c r="C343" i="14"/>
  <c r="F118" i="8" s="1"/>
  <c r="C344" i="14"/>
  <c r="F119" i="8" s="1"/>
  <c r="C345" i="14"/>
  <c r="F120" i="8" s="1"/>
  <c r="C346" i="14"/>
  <c r="F121" i="8" s="1"/>
  <c r="C347" i="14"/>
  <c r="F122" i="8" s="1"/>
  <c r="C348" i="14"/>
  <c r="F123" i="8" s="1"/>
  <c r="C23" i="14"/>
  <c r="F124" i="8" s="1"/>
  <c r="C349" i="14"/>
  <c r="F125" i="8" s="1"/>
  <c r="C350" i="14"/>
  <c r="F126" i="8" s="1"/>
  <c r="C351" i="14"/>
  <c r="F127" i="8" s="1"/>
  <c r="C352" i="14"/>
  <c r="F128" i="8" s="1"/>
  <c r="C353" i="14"/>
  <c r="F129" i="8" s="1"/>
  <c r="C354" i="14"/>
  <c r="F130" i="8" s="1"/>
  <c r="C355" i="14"/>
  <c r="F132" i="8" s="1"/>
  <c r="C356" i="14"/>
  <c r="F133" i="8" s="1"/>
  <c r="C357" i="14"/>
  <c r="F134" i="8" s="1"/>
  <c r="C358" i="14"/>
  <c r="F135" i="8" s="1"/>
  <c r="C359" i="14"/>
  <c r="F136" i="8" s="1"/>
  <c r="C360" i="14"/>
  <c r="F137" i="8" s="1"/>
  <c r="C361" i="14"/>
  <c r="F138" i="8" s="1"/>
  <c r="C362" i="14"/>
  <c r="F139" i="8" s="1"/>
  <c r="C363" i="14"/>
  <c r="F140" i="8" s="1"/>
  <c r="C364" i="14"/>
  <c r="F141" i="8" s="1"/>
  <c r="C365" i="14"/>
  <c r="F142" i="8" s="1"/>
  <c r="C366" i="14"/>
  <c r="F143" i="8" s="1"/>
  <c r="C367" i="14"/>
  <c r="F144" i="8" s="1"/>
  <c r="C368" i="14"/>
  <c r="F145" i="8" s="1"/>
  <c r="C369" i="14"/>
  <c r="F146" i="8" s="1"/>
  <c r="C370" i="14"/>
  <c r="F147" i="8" s="1"/>
  <c r="C371" i="14"/>
  <c r="F149" i="8" s="1"/>
  <c r="C372" i="14"/>
  <c r="F150" i="8" s="1"/>
  <c r="C373" i="14"/>
  <c r="F151" i="8" s="1"/>
  <c r="C374" i="14"/>
  <c r="F152" i="8" s="1"/>
  <c r="C375" i="14"/>
  <c r="F153" i="8" s="1"/>
  <c r="C376" i="14"/>
  <c r="F154" i="8" s="1"/>
  <c r="C377" i="14"/>
  <c r="F155" i="8" s="1"/>
  <c r="C4" i="14"/>
  <c r="F156" i="8" s="1"/>
  <c r="C378" i="14"/>
  <c r="F158" i="8" s="1"/>
  <c r="C379" i="14"/>
  <c r="F159" i="8" s="1"/>
  <c r="C380" i="14"/>
  <c r="F161" i="8" s="1"/>
  <c r="C381" i="14"/>
  <c r="F162" i="8" s="1"/>
  <c r="C382" i="14"/>
  <c r="F163" i="8" s="1"/>
  <c r="C383" i="14"/>
  <c r="F164" i="8" s="1"/>
  <c r="C384" i="14"/>
  <c r="F165" i="8" s="1"/>
  <c r="C385" i="14"/>
  <c r="F166" i="8" s="1"/>
  <c r="C386" i="14"/>
  <c r="F167" i="8" s="1"/>
  <c r="C387" i="14"/>
  <c r="F201" i="8" s="1"/>
  <c r="C17" i="14"/>
  <c r="F168" i="8" s="1"/>
  <c r="C388" i="14"/>
  <c r="F169" i="8" s="1"/>
  <c r="C389" i="14"/>
  <c r="F170" i="8" s="1"/>
  <c r="C390" i="14"/>
  <c r="F171" i="8" s="1"/>
  <c r="C391" i="14"/>
  <c r="F172" i="8" s="1"/>
  <c r="C12" i="14"/>
  <c r="F173" i="8" s="1"/>
  <c r="C392" i="14"/>
  <c r="F174" i="8" s="1"/>
  <c r="C393" i="14"/>
  <c r="F175" i="8" s="1"/>
  <c r="C394" i="14"/>
  <c r="F176" i="8" s="1"/>
  <c r="C395" i="14"/>
  <c r="F177" i="8" s="1"/>
  <c r="C5" i="14"/>
  <c r="F178" i="8" s="1"/>
  <c r="C396" i="14"/>
  <c r="F179" i="8" s="1"/>
  <c r="C397" i="14"/>
  <c r="F180" i="8" s="1"/>
  <c r="C398" i="14"/>
  <c r="F181" i="8" s="1"/>
  <c r="C399" i="14"/>
  <c r="F182" i="8" s="1"/>
  <c r="C400" i="14"/>
  <c r="F184" i="8" s="1"/>
  <c r="C401" i="14"/>
  <c r="F185" i="8" s="1"/>
  <c r="C402" i="14"/>
  <c r="F183" i="8" s="1"/>
  <c r="C403" i="14"/>
  <c r="F186" i="8" s="1"/>
  <c r="C404" i="14"/>
  <c r="F187" i="8" s="1"/>
  <c r="C405" i="14"/>
  <c r="F188" i="8" s="1"/>
  <c r="C406" i="14"/>
  <c r="F189" i="8" s="1"/>
  <c r="C407" i="14"/>
  <c r="F190" i="8" s="1"/>
  <c r="C408" i="14"/>
  <c r="F191" i="8" s="1"/>
  <c r="C409" i="14"/>
  <c r="F192" i="8" s="1"/>
  <c r="C410" i="14"/>
  <c r="F193" i="8" s="1"/>
  <c r="C411" i="14"/>
  <c r="F194" i="8" s="1"/>
  <c r="C412" i="14"/>
  <c r="F195" i="8" s="1"/>
  <c r="C413" i="14"/>
  <c r="F196" i="8" s="1"/>
  <c r="C414" i="14"/>
  <c r="F197" i="8" s="1"/>
  <c r="C9" i="14"/>
  <c r="F198" i="8" s="1"/>
  <c r="C24" i="14"/>
  <c r="F199" i="8" s="1"/>
  <c r="C415" i="14"/>
  <c r="F200" i="8" s="1"/>
  <c r="C416" i="14"/>
  <c r="F202" i="8" s="1"/>
  <c r="C417" i="14"/>
  <c r="F203" i="8" s="1"/>
  <c r="C418" i="14"/>
  <c r="F204" i="8" s="1"/>
  <c r="C419" i="14"/>
  <c r="F205" i="8" s="1"/>
  <c r="C420" i="14"/>
  <c r="F206" i="8" s="1"/>
  <c r="C421" i="14"/>
  <c r="F207" i="8" s="1"/>
  <c r="C422" i="14"/>
  <c r="F208" i="8" s="1"/>
  <c r="C423" i="14"/>
  <c r="F209" i="8" s="1"/>
  <c r="C424" i="14"/>
  <c r="F210" i="8" s="1"/>
  <c r="C425" i="14"/>
  <c r="F211" i="8" s="1"/>
  <c r="C426" i="14"/>
  <c r="F212" i="8" s="1"/>
  <c r="C427" i="14"/>
  <c r="F213" i="8" s="1"/>
  <c r="C13" i="14"/>
  <c r="F214" i="8" s="1"/>
  <c r="C428" i="14"/>
  <c r="F215" i="8" s="1"/>
  <c r="C429" i="14"/>
  <c r="F216" i="8" s="1"/>
  <c r="C430" i="14"/>
  <c r="F217" i="8" s="1"/>
  <c r="C431" i="14"/>
  <c r="F218" i="8" s="1"/>
  <c r="C432" i="14"/>
  <c r="F219" i="8" s="1"/>
  <c r="C433" i="14"/>
  <c r="F220" i="8" s="1"/>
  <c r="C434" i="14"/>
  <c r="F221" i="8" s="1"/>
  <c r="C435" i="14"/>
  <c r="F222" i="8" s="1"/>
  <c r="C436" i="14"/>
  <c r="F223" i="8" s="1"/>
  <c r="C437" i="14"/>
  <c r="F224" i="8" s="1"/>
  <c r="C438" i="14"/>
  <c r="F225" i="8" s="1"/>
  <c r="C439" i="14"/>
  <c r="F131" i="8" s="1"/>
  <c r="C440" i="14"/>
  <c r="F157" i="8" s="1"/>
  <c r="C441" i="14"/>
  <c r="F104" i="8" s="1"/>
  <c r="C442" i="14"/>
  <c r="F110" i="8" s="1"/>
  <c r="C443" i="14"/>
  <c r="F109" i="8" s="1"/>
  <c r="C444" i="14"/>
  <c r="F148" i="8" s="1"/>
  <c r="C445" i="14"/>
  <c r="F108" i="8" s="1"/>
  <c r="C446" i="14"/>
  <c r="F57" i="8" s="1"/>
  <c r="C447" i="14"/>
  <c r="F82" i="8" s="1"/>
  <c r="C248" i="14"/>
  <c r="F3" i="8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O3" i="1"/>
  <c r="M3" i="1"/>
  <c r="K448" i="1"/>
  <c r="S448" i="1" s="1"/>
  <c r="K447" i="1"/>
  <c r="S447" i="1" s="1"/>
  <c r="K446" i="1"/>
  <c r="S446" i="1" s="1"/>
  <c r="K445" i="1"/>
  <c r="S445" i="1" s="1"/>
  <c r="K444" i="1"/>
  <c r="S444" i="1" s="1"/>
  <c r="K443" i="1"/>
  <c r="S443" i="1" s="1"/>
  <c r="K442" i="1"/>
  <c r="S442" i="1" s="1"/>
  <c r="K441" i="1"/>
  <c r="S441" i="1" s="1"/>
  <c r="K440" i="1"/>
  <c r="S440" i="1" s="1"/>
  <c r="K439" i="1"/>
  <c r="S439" i="1" s="1"/>
  <c r="K438" i="1"/>
  <c r="S438" i="1" s="1"/>
  <c r="K437" i="1"/>
  <c r="S437" i="1" s="1"/>
  <c r="K436" i="1"/>
  <c r="S436" i="1" s="1"/>
  <c r="K435" i="1"/>
  <c r="S435" i="1" s="1"/>
  <c r="K434" i="1"/>
  <c r="S434" i="1" s="1"/>
  <c r="K433" i="1"/>
  <c r="S433" i="1" s="1"/>
  <c r="K432" i="1"/>
  <c r="S432" i="1" s="1"/>
  <c r="K431" i="1"/>
  <c r="S431" i="1" s="1"/>
  <c r="K430" i="1"/>
  <c r="S430" i="1" s="1"/>
  <c r="K429" i="1"/>
  <c r="S429" i="1" s="1"/>
  <c r="K428" i="1"/>
  <c r="S428" i="1" s="1"/>
  <c r="K427" i="1"/>
  <c r="S427" i="1" s="1"/>
  <c r="K426" i="1"/>
  <c r="S426" i="1" s="1"/>
  <c r="K425" i="1"/>
  <c r="S425" i="1" s="1"/>
  <c r="K424" i="1"/>
  <c r="S424" i="1" s="1"/>
  <c r="K423" i="1"/>
  <c r="S423" i="1" s="1"/>
  <c r="K422" i="1"/>
  <c r="S422" i="1" s="1"/>
  <c r="K421" i="1"/>
  <c r="S421" i="1" s="1"/>
  <c r="K420" i="1"/>
  <c r="S420" i="1" s="1"/>
  <c r="K419" i="1"/>
  <c r="S419" i="1" s="1"/>
  <c r="K418" i="1"/>
  <c r="S418" i="1" s="1"/>
  <c r="K417" i="1"/>
  <c r="S417" i="1" s="1"/>
  <c r="K416" i="1"/>
  <c r="S416" i="1" s="1"/>
  <c r="K415" i="1"/>
  <c r="S415" i="1" s="1"/>
  <c r="K414" i="1"/>
  <c r="S414" i="1" s="1"/>
  <c r="K413" i="1"/>
  <c r="S413" i="1" s="1"/>
  <c r="K412" i="1"/>
  <c r="S412" i="1" s="1"/>
  <c r="K411" i="1"/>
  <c r="S411" i="1" s="1"/>
  <c r="K410" i="1"/>
  <c r="S410" i="1" s="1"/>
  <c r="K409" i="1"/>
  <c r="S409" i="1" s="1"/>
  <c r="K408" i="1"/>
  <c r="S408" i="1" s="1"/>
  <c r="K407" i="1"/>
  <c r="S407" i="1" s="1"/>
  <c r="K406" i="1"/>
  <c r="S406" i="1" s="1"/>
  <c r="K405" i="1"/>
  <c r="S405" i="1" s="1"/>
  <c r="K404" i="1"/>
  <c r="S404" i="1" s="1"/>
  <c r="K403" i="1"/>
  <c r="S403" i="1" s="1"/>
  <c r="K402" i="1"/>
  <c r="S402" i="1" s="1"/>
  <c r="K401" i="1"/>
  <c r="S401" i="1" s="1"/>
  <c r="K400" i="1"/>
  <c r="S400" i="1" s="1"/>
  <c r="K399" i="1"/>
  <c r="S399" i="1" s="1"/>
  <c r="K398" i="1"/>
  <c r="S398" i="1" s="1"/>
  <c r="K397" i="1"/>
  <c r="S397" i="1" s="1"/>
  <c r="K396" i="1"/>
  <c r="S396" i="1" s="1"/>
  <c r="K395" i="1"/>
  <c r="S395" i="1" s="1"/>
  <c r="K394" i="1"/>
  <c r="S394" i="1" s="1"/>
  <c r="K393" i="1"/>
  <c r="S393" i="1" s="1"/>
  <c r="K392" i="1"/>
  <c r="S392" i="1" s="1"/>
  <c r="K391" i="1"/>
  <c r="S391" i="1" s="1"/>
  <c r="K390" i="1"/>
  <c r="S390" i="1" s="1"/>
  <c r="K389" i="1"/>
  <c r="S389" i="1" s="1"/>
  <c r="K388" i="1"/>
  <c r="S388" i="1" s="1"/>
  <c r="K387" i="1"/>
  <c r="S387" i="1" s="1"/>
  <c r="K386" i="1"/>
  <c r="S386" i="1" s="1"/>
  <c r="K385" i="1"/>
  <c r="S385" i="1" s="1"/>
  <c r="K384" i="1"/>
  <c r="S384" i="1" s="1"/>
  <c r="K383" i="1"/>
  <c r="S383" i="1" s="1"/>
  <c r="K382" i="1"/>
  <c r="S382" i="1" s="1"/>
  <c r="K381" i="1"/>
  <c r="S381" i="1" s="1"/>
  <c r="K380" i="1"/>
  <c r="S380" i="1" s="1"/>
  <c r="K379" i="1"/>
  <c r="S379" i="1" s="1"/>
  <c r="K378" i="1"/>
  <c r="S378" i="1" s="1"/>
  <c r="K377" i="1"/>
  <c r="S377" i="1" s="1"/>
  <c r="K376" i="1"/>
  <c r="S376" i="1" s="1"/>
  <c r="K375" i="1"/>
  <c r="S375" i="1" s="1"/>
  <c r="K374" i="1"/>
  <c r="S374" i="1" s="1"/>
  <c r="K373" i="1"/>
  <c r="S373" i="1" s="1"/>
  <c r="K372" i="1"/>
  <c r="S372" i="1" s="1"/>
  <c r="K371" i="1"/>
  <c r="S371" i="1" s="1"/>
  <c r="K370" i="1"/>
  <c r="S370" i="1" s="1"/>
  <c r="K369" i="1"/>
  <c r="S369" i="1" s="1"/>
  <c r="K368" i="1"/>
  <c r="S368" i="1" s="1"/>
  <c r="K367" i="1"/>
  <c r="S367" i="1" s="1"/>
  <c r="K366" i="1"/>
  <c r="S366" i="1" s="1"/>
  <c r="K365" i="1"/>
  <c r="S365" i="1" s="1"/>
  <c r="K364" i="1"/>
  <c r="S364" i="1" s="1"/>
  <c r="K363" i="1"/>
  <c r="S363" i="1" s="1"/>
  <c r="K362" i="1"/>
  <c r="S362" i="1" s="1"/>
  <c r="K361" i="1"/>
  <c r="S361" i="1" s="1"/>
  <c r="K360" i="1"/>
  <c r="S360" i="1" s="1"/>
  <c r="K359" i="1"/>
  <c r="S359" i="1" s="1"/>
  <c r="K358" i="1"/>
  <c r="S358" i="1" s="1"/>
  <c r="K357" i="1"/>
  <c r="S357" i="1" s="1"/>
  <c r="K356" i="1"/>
  <c r="S356" i="1" s="1"/>
  <c r="K355" i="1"/>
  <c r="S355" i="1" s="1"/>
  <c r="K354" i="1"/>
  <c r="S354" i="1" s="1"/>
  <c r="K353" i="1"/>
  <c r="S353" i="1" s="1"/>
  <c r="K352" i="1"/>
  <c r="S352" i="1" s="1"/>
  <c r="K351" i="1"/>
  <c r="S351" i="1" s="1"/>
  <c r="K350" i="1"/>
  <c r="S350" i="1" s="1"/>
  <c r="K349" i="1"/>
  <c r="S349" i="1" s="1"/>
  <c r="K348" i="1"/>
  <c r="S348" i="1" s="1"/>
  <c r="K347" i="1"/>
  <c r="S347" i="1" s="1"/>
  <c r="K346" i="1"/>
  <c r="S346" i="1" s="1"/>
  <c r="K345" i="1"/>
  <c r="S345" i="1" s="1"/>
  <c r="K344" i="1"/>
  <c r="S344" i="1" s="1"/>
  <c r="K343" i="1"/>
  <c r="S343" i="1" s="1"/>
  <c r="K342" i="1"/>
  <c r="S342" i="1" s="1"/>
  <c r="K341" i="1"/>
  <c r="S341" i="1" s="1"/>
  <c r="K340" i="1"/>
  <c r="S340" i="1" s="1"/>
  <c r="K339" i="1"/>
  <c r="S339" i="1" s="1"/>
  <c r="K338" i="1"/>
  <c r="S338" i="1" s="1"/>
  <c r="K337" i="1"/>
  <c r="S337" i="1" s="1"/>
  <c r="K336" i="1"/>
  <c r="S336" i="1" s="1"/>
  <c r="K335" i="1"/>
  <c r="S335" i="1" s="1"/>
  <c r="K334" i="1"/>
  <c r="S334" i="1" s="1"/>
  <c r="K333" i="1"/>
  <c r="S333" i="1" s="1"/>
  <c r="K332" i="1"/>
  <c r="S332" i="1" s="1"/>
  <c r="K331" i="1"/>
  <c r="S331" i="1" s="1"/>
  <c r="K330" i="1"/>
  <c r="S330" i="1" s="1"/>
  <c r="K329" i="1"/>
  <c r="S329" i="1" s="1"/>
  <c r="K328" i="1"/>
  <c r="S328" i="1" s="1"/>
  <c r="K327" i="1"/>
  <c r="S327" i="1" s="1"/>
  <c r="K326" i="1"/>
  <c r="S326" i="1" s="1"/>
  <c r="K325" i="1"/>
  <c r="S325" i="1" s="1"/>
  <c r="K324" i="1"/>
  <c r="S324" i="1" s="1"/>
  <c r="K323" i="1"/>
  <c r="S323" i="1" s="1"/>
  <c r="K322" i="1"/>
  <c r="S322" i="1" s="1"/>
  <c r="K321" i="1"/>
  <c r="S321" i="1" s="1"/>
  <c r="K320" i="1"/>
  <c r="S320" i="1" s="1"/>
  <c r="K319" i="1"/>
  <c r="S319" i="1" s="1"/>
  <c r="K318" i="1"/>
  <c r="S318" i="1" s="1"/>
  <c r="K317" i="1"/>
  <c r="S317" i="1" s="1"/>
  <c r="K316" i="1"/>
  <c r="S316" i="1" s="1"/>
  <c r="K315" i="1"/>
  <c r="S315" i="1" s="1"/>
  <c r="K314" i="1"/>
  <c r="S314" i="1" s="1"/>
  <c r="K313" i="1"/>
  <c r="S313" i="1" s="1"/>
  <c r="K312" i="1"/>
  <c r="S312" i="1" s="1"/>
  <c r="K311" i="1"/>
  <c r="S311" i="1" s="1"/>
  <c r="K310" i="1"/>
  <c r="S310" i="1" s="1"/>
  <c r="K309" i="1"/>
  <c r="S309" i="1" s="1"/>
  <c r="K308" i="1"/>
  <c r="S308" i="1" s="1"/>
  <c r="K307" i="1"/>
  <c r="S307" i="1" s="1"/>
  <c r="K306" i="1"/>
  <c r="S306" i="1" s="1"/>
  <c r="K305" i="1"/>
  <c r="S305" i="1" s="1"/>
  <c r="K304" i="1"/>
  <c r="S304" i="1" s="1"/>
  <c r="K303" i="1"/>
  <c r="S303" i="1" s="1"/>
  <c r="K302" i="1"/>
  <c r="S302" i="1" s="1"/>
  <c r="K301" i="1"/>
  <c r="S301" i="1" s="1"/>
  <c r="K300" i="1"/>
  <c r="S300" i="1" s="1"/>
  <c r="K299" i="1"/>
  <c r="S299" i="1" s="1"/>
  <c r="K298" i="1"/>
  <c r="S298" i="1" s="1"/>
  <c r="K297" i="1"/>
  <c r="S297" i="1" s="1"/>
  <c r="K296" i="1"/>
  <c r="S296" i="1" s="1"/>
  <c r="K295" i="1"/>
  <c r="S295" i="1" s="1"/>
  <c r="K294" i="1"/>
  <c r="S294" i="1" s="1"/>
  <c r="K293" i="1"/>
  <c r="S293" i="1" s="1"/>
  <c r="K292" i="1"/>
  <c r="S292" i="1" s="1"/>
  <c r="K291" i="1"/>
  <c r="K290" i="1"/>
  <c r="S290" i="1" s="1"/>
  <c r="K289" i="1"/>
  <c r="S289" i="1" s="1"/>
  <c r="K288" i="1"/>
  <c r="S288" i="1" s="1"/>
  <c r="K287" i="1"/>
  <c r="S287" i="1" s="1"/>
  <c r="K286" i="1"/>
  <c r="S286" i="1" s="1"/>
  <c r="K285" i="1"/>
  <c r="S285" i="1" s="1"/>
  <c r="K284" i="1"/>
  <c r="S284" i="1" s="1"/>
  <c r="K283" i="1"/>
  <c r="S283" i="1" s="1"/>
  <c r="K282" i="1"/>
  <c r="S282" i="1" s="1"/>
  <c r="K281" i="1"/>
  <c r="S281" i="1" s="1"/>
  <c r="K280" i="1"/>
  <c r="S280" i="1" s="1"/>
  <c r="K279" i="1"/>
  <c r="S279" i="1" s="1"/>
  <c r="K278" i="1"/>
  <c r="S278" i="1" s="1"/>
  <c r="K277" i="1"/>
  <c r="S277" i="1" s="1"/>
  <c r="K276" i="1"/>
  <c r="S276" i="1" s="1"/>
  <c r="K275" i="1"/>
  <c r="S275" i="1" s="1"/>
  <c r="K274" i="1"/>
  <c r="S274" i="1" s="1"/>
  <c r="K273" i="1"/>
  <c r="S273" i="1" s="1"/>
  <c r="K272" i="1"/>
  <c r="S272" i="1" s="1"/>
  <c r="K271" i="1"/>
  <c r="S271" i="1" s="1"/>
  <c r="K270" i="1"/>
  <c r="S270" i="1" s="1"/>
  <c r="K269" i="1"/>
  <c r="S269" i="1" s="1"/>
  <c r="K268" i="1"/>
  <c r="S268" i="1" s="1"/>
  <c r="K267" i="1"/>
  <c r="S267" i="1" s="1"/>
  <c r="K266" i="1"/>
  <c r="S266" i="1" s="1"/>
  <c r="K265" i="1"/>
  <c r="S265" i="1" s="1"/>
  <c r="K264" i="1"/>
  <c r="S264" i="1" s="1"/>
  <c r="K263" i="1"/>
  <c r="S263" i="1" s="1"/>
  <c r="K262" i="1"/>
  <c r="S262" i="1" s="1"/>
  <c r="K261" i="1"/>
  <c r="S261" i="1" s="1"/>
  <c r="K260" i="1"/>
  <c r="S260" i="1" s="1"/>
  <c r="K259" i="1"/>
  <c r="S259" i="1" s="1"/>
  <c r="K258" i="1"/>
  <c r="S258" i="1" s="1"/>
  <c r="K257" i="1"/>
  <c r="S257" i="1" s="1"/>
  <c r="K256" i="1"/>
  <c r="S256" i="1" s="1"/>
  <c r="K255" i="1"/>
  <c r="S255" i="1" s="1"/>
  <c r="K254" i="1"/>
  <c r="S254" i="1" s="1"/>
  <c r="K253" i="1"/>
  <c r="S253" i="1" s="1"/>
  <c r="K252" i="1"/>
  <c r="S252" i="1" s="1"/>
  <c r="K251" i="1"/>
  <c r="S251" i="1" s="1"/>
  <c r="K250" i="1"/>
  <c r="S250" i="1" s="1"/>
  <c r="K249" i="1"/>
  <c r="S249" i="1" s="1"/>
  <c r="K248" i="1"/>
  <c r="S248" i="1" s="1"/>
  <c r="K247" i="1"/>
  <c r="S247" i="1" s="1"/>
  <c r="K246" i="1"/>
  <c r="S246" i="1" s="1"/>
  <c r="K245" i="1"/>
  <c r="S245" i="1" s="1"/>
  <c r="K244" i="1"/>
  <c r="S244" i="1" s="1"/>
  <c r="K243" i="1"/>
  <c r="S243" i="1" s="1"/>
  <c r="K242" i="1"/>
  <c r="S242" i="1" s="1"/>
  <c r="K241" i="1"/>
  <c r="S241" i="1" s="1"/>
  <c r="K240" i="1"/>
  <c r="S240" i="1" s="1"/>
  <c r="K239" i="1"/>
  <c r="S239" i="1" s="1"/>
  <c r="K238" i="1"/>
  <c r="S238" i="1" s="1"/>
  <c r="K237" i="1"/>
  <c r="S237" i="1" s="1"/>
  <c r="K236" i="1"/>
  <c r="S236" i="1" s="1"/>
  <c r="K235" i="1"/>
  <c r="S235" i="1" s="1"/>
  <c r="K234" i="1"/>
  <c r="S234" i="1" s="1"/>
  <c r="K233" i="1"/>
  <c r="S233" i="1" s="1"/>
  <c r="K232" i="1"/>
  <c r="S232" i="1" s="1"/>
  <c r="K231" i="1"/>
  <c r="S231" i="1" s="1"/>
  <c r="K230" i="1"/>
  <c r="S230" i="1" s="1"/>
  <c r="K229" i="1"/>
  <c r="S229" i="1" s="1"/>
  <c r="K228" i="1"/>
  <c r="S228" i="1" s="1"/>
  <c r="K227" i="1"/>
  <c r="S227" i="1" s="1"/>
  <c r="K226" i="1"/>
  <c r="S226" i="1" s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3" i="1"/>
  <c r="K4" i="1"/>
  <c r="S4" i="1" s="1"/>
  <c r="K5" i="1"/>
  <c r="S5" i="1" s="1"/>
  <c r="K6" i="1"/>
  <c r="S6" i="1" s="1"/>
  <c r="K7" i="1"/>
  <c r="S7" i="1" s="1"/>
  <c r="K8" i="1"/>
  <c r="S8" i="1" s="1"/>
  <c r="K9" i="1"/>
  <c r="S9" i="1" s="1"/>
  <c r="K10" i="1"/>
  <c r="S10" i="1" s="1"/>
  <c r="K11" i="1"/>
  <c r="S11" i="1" s="1"/>
  <c r="K12" i="1"/>
  <c r="S12" i="1" s="1"/>
  <c r="K13" i="1"/>
  <c r="S13" i="1" s="1"/>
  <c r="K14" i="1"/>
  <c r="S14" i="1" s="1"/>
  <c r="K15" i="1"/>
  <c r="S15" i="1" s="1"/>
  <c r="K16" i="1"/>
  <c r="S16" i="1" s="1"/>
  <c r="K17" i="1"/>
  <c r="S17" i="1" s="1"/>
  <c r="K18" i="1"/>
  <c r="S18" i="1" s="1"/>
  <c r="K19" i="1"/>
  <c r="S19" i="1" s="1"/>
  <c r="K20" i="1"/>
  <c r="S20" i="1" s="1"/>
  <c r="K21" i="1"/>
  <c r="S21" i="1" s="1"/>
  <c r="K22" i="1"/>
  <c r="S22" i="1" s="1"/>
  <c r="K23" i="1"/>
  <c r="S23" i="1" s="1"/>
  <c r="K24" i="1"/>
  <c r="S24" i="1" s="1"/>
  <c r="K25" i="1"/>
  <c r="S25" i="1" s="1"/>
  <c r="K26" i="1"/>
  <c r="S26" i="1" s="1"/>
  <c r="K27" i="1"/>
  <c r="S27" i="1" s="1"/>
  <c r="K28" i="1"/>
  <c r="S28" i="1" s="1"/>
  <c r="K29" i="1"/>
  <c r="S29" i="1" s="1"/>
  <c r="K30" i="1"/>
  <c r="S30" i="1" s="1"/>
  <c r="K31" i="1"/>
  <c r="S31" i="1" s="1"/>
  <c r="K32" i="1"/>
  <c r="S32" i="1" s="1"/>
  <c r="K33" i="1"/>
  <c r="S33" i="1" s="1"/>
  <c r="K34" i="1"/>
  <c r="S34" i="1" s="1"/>
  <c r="K35" i="1"/>
  <c r="S35" i="1" s="1"/>
  <c r="K36" i="1"/>
  <c r="S36" i="1" s="1"/>
  <c r="K37" i="1"/>
  <c r="S37" i="1" s="1"/>
  <c r="K38" i="1"/>
  <c r="S38" i="1" s="1"/>
  <c r="K39" i="1"/>
  <c r="S39" i="1" s="1"/>
  <c r="K40" i="1"/>
  <c r="S40" i="1" s="1"/>
  <c r="K41" i="1"/>
  <c r="S41" i="1" s="1"/>
  <c r="K42" i="1"/>
  <c r="S42" i="1" s="1"/>
  <c r="K43" i="1"/>
  <c r="S43" i="1" s="1"/>
  <c r="K44" i="1"/>
  <c r="S44" i="1" s="1"/>
  <c r="K45" i="1"/>
  <c r="S45" i="1" s="1"/>
  <c r="K46" i="1"/>
  <c r="S46" i="1" s="1"/>
  <c r="K47" i="1"/>
  <c r="S47" i="1" s="1"/>
  <c r="K48" i="1"/>
  <c r="S48" i="1" s="1"/>
  <c r="K49" i="1"/>
  <c r="S49" i="1" s="1"/>
  <c r="K50" i="1"/>
  <c r="S50" i="1" s="1"/>
  <c r="K51" i="1"/>
  <c r="S51" i="1" s="1"/>
  <c r="K52" i="1"/>
  <c r="S52" i="1" s="1"/>
  <c r="K53" i="1"/>
  <c r="S53" i="1" s="1"/>
  <c r="K54" i="1"/>
  <c r="S54" i="1" s="1"/>
  <c r="K55" i="1"/>
  <c r="S55" i="1" s="1"/>
  <c r="K56" i="1"/>
  <c r="S56" i="1" s="1"/>
  <c r="K57" i="1"/>
  <c r="S57" i="1" s="1"/>
  <c r="K58" i="1"/>
  <c r="S58" i="1" s="1"/>
  <c r="K59" i="1"/>
  <c r="S59" i="1" s="1"/>
  <c r="K60" i="1"/>
  <c r="S60" i="1" s="1"/>
  <c r="K61" i="1"/>
  <c r="S61" i="1" s="1"/>
  <c r="K62" i="1"/>
  <c r="S62" i="1" s="1"/>
  <c r="K63" i="1"/>
  <c r="S63" i="1" s="1"/>
  <c r="K64" i="1"/>
  <c r="S64" i="1" s="1"/>
  <c r="K65" i="1"/>
  <c r="S65" i="1" s="1"/>
  <c r="K66" i="1"/>
  <c r="S66" i="1" s="1"/>
  <c r="K67" i="1"/>
  <c r="S67" i="1" s="1"/>
  <c r="K68" i="1"/>
  <c r="K69" i="1"/>
  <c r="S69" i="1" s="1"/>
  <c r="K70" i="1"/>
  <c r="S70" i="1" s="1"/>
  <c r="K71" i="1"/>
  <c r="S71" i="1" s="1"/>
  <c r="K72" i="1"/>
  <c r="S72" i="1" s="1"/>
  <c r="K73" i="1"/>
  <c r="S73" i="1" s="1"/>
  <c r="K74" i="1"/>
  <c r="S74" i="1" s="1"/>
  <c r="K75" i="1"/>
  <c r="S75" i="1" s="1"/>
  <c r="K76" i="1"/>
  <c r="S76" i="1" s="1"/>
  <c r="K77" i="1"/>
  <c r="S77" i="1" s="1"/>
  <c r="K78" i="1"/>
  <c r="S78" i="1" s="1"/>
  <c r="K79" i="1"/>
  <c r="S79" i="1" s="1"/>
  <c r="K80" i="1"/>
  <c r="S80" i="1" s="1"/>
  <c r="K81" i="1"/>
  <c r="S81" i="1" s="1"/>
  <c r="K82" i="1"/>
  <c r="S82" i="1" s="1"/>
  <c r="K83" i="1"/>
  <c r="S83" i="1" s="1"/>
  <c r="K84" i="1"/>
  <c r="S84" i="1" s="1"/>
  <c r="K85" i="1"/>
  <c r="S85" i="1" s="1"/>
  <c r="K86" i="1"/>
  <c r="S86" i="1" s="1"/>
  <c r="K87" i="1"/>
  <c r="S87" i="1" s="1"/>
  <c r="K88" i="1"/>
  <c r="S88" i="1" s="1"/>
  <c r="K89" i="1"/>
  <c r="S89" i="1" s="1"/>
  <c r="K90" i="1"/>
  <c r="S90" i="1" s="1"/>
  <c r="K91" i="1"/>
  <c r="S91" i="1" s="1"/>
  <c r="K92" i="1"/>
  <c r="S92" i="1" s="1"/>
  <c r="K93" i="1"/>
  <c r="S93" i="1" s="1"/>
  <c r="K94" i="1"/>
  <c r="S94" i="1" s="1"/>
  <c r="K95" i="1"/>
  <c r="S95" i="1" s="1"/>
  <c r="K96" i="1"/>
  <c r="S96" i="1" s="1"/>
  <c r="K97" i="1"/>
  <c r="S97" i="1" s="1"/>
  <c r="K98" i="1"/>
  <c r="S98" i="1" s="1"/>
  <c r="K99" i="1"/>
  <c r="S99" i="1" s="1"/>
  <c r="K100" i="1"/>
  <c r="S100" i="1" s="1"/>
  <c r="K101" i="1"/>
  <c r="S101" i="1" s="1"/>
  <c r="K102" i="1"/>
  <c r="S102" i="1" s="1"/>
  <c r="K103" i="1"/>
  <c r="S103" i="1" s="1"/>
  <c r="K104" i="1"/>
  <c r="S104" i="1" s="1"/>
  <c r="K105" i="1"/>
  <c r="S105" i="1" s="1"/>
  <c r="K106" i="1"/>
  <c r="S106" i="1" s="1"/>
  <c r="K107" i="1"/>
  <c r="S107" i="1" s="1"/>
  <c r="K108" i="1"/>
  <c r="S108" i="1" s="1"/>
  <c r="K109" i="1"/>
  <c r="S109" i="1" s="1"/>
  <c r="K110" i="1"/>
  <c r="S110" i="1" s="1"/>
  <c r="K111" i="1"/>
  <c r="S111" i="1" s="1"/>
  <c r="K112" i="1"/>
  <c r="S112" i="1" s="1"/>
  <c r="K113" i="1"/>
  <c r="S113" i="1" s="1"/>
  <c r="K114" i="1"/>
  <c r="S114" i="1" s="1"/>
  <c r="K115" i="1"/>
  <c r="S115" i="1" s="1"/>
  <c r="K116" i="1"/>
  <c r="S116" i="1" s="1"/>
  <c r="K117" i="1"/>
  <c r="S117" i="1" s="1"/>
  <c r="K118" i="1"/>
  <c r="S118" i="1" s="1"/>
  <c r="K119" i="1"/>
  <c r="S119" i="1" s="1"/>
  <c r="K120" i="1"/>
  <c r="S120" i="1" s="1"/>
  <c r="K121" i="1"/>
  <c r="S121" i="1" s="1"/>
  <c r="K122" i="1"/>
  <c r="S122" i="1" s="1"/>
  <c r="K123" i="1"/>
  <c r="S123" i="1" s="1"/>
  <c r="K124" i="1"/>
  <c r="S124" i="1" s="1"/>
  <c r="K125" i="1"/>
  <c r="S125" i="1" s="1"/>
  <c r="K126" i="1"/>
  <c r="S126" i="1" s="1"/>
  <c r="K127" i="1"/>
  <c r="S127" i="1" s="1"/>
  <c r="K128" i="1"/>
  <c r="S128" i="1" s="1"/>
  <c r="K129" i="1"/>
  <c r="S129" i="1" s="1"/>
  <c r="K130" i="1"/>
  <c r="S130" i="1" s="1"/>
  <c r="K131" i="1"/>
  <c r="S131" i="1" s="1"/>
  <c r="K132" i="1"/>
  <c r="S132" i="1" s="1"/>
  <c r="K133" i="1"/>
  <c r="S133" i="1" s="1"/>
  <c r="K134" i="1"/>
  <c r="S134" i="1" s="1"/>
  <c r="K135" i="1"/>
  <c r="S135" i="1" s="1"/>
  <c r="K136" i="1"/>
  <c r="S136" i="1" s="1"/>
  <c r="K137" i="1"/>
  <c r="S137" i="1" s="1"/>
  <c r="K138" i="1"/>
  <c r="S138" i="1" s="1"/>
  <c r="K139" i="1"/>
  <c r="S139" i="1" s="1"/>
  <c r="K140" i="1"/>
  <c r="S140" i="1" s="1"/>
  <c r="K141" i="1"/>
  <c r="S141" i="1" s="1"/>
  <c r="K142" i="1"/>
  <c r="S142" i="1" s="1"/>
  <c r="K143" i="1"/>
  <c r="S143" i="1" s="1"/>
  <c r="K144" i="1"/>
  <c r="S144" i="1" s="1"/>
  <c r="K145" i="1"/>
  <c r="S145" i="1" s="1"/>
  <c r="K146" i="1"/>
  <c r="S146" i="1" s="1"/>
  <c r="K147" i="1"/>
  <c r="S147" i="1" s="1"/>
  <c r="K148" i="1"/>
  <c r="S148" i="1" s="1"/>
  <c r="K149" i="1"/>
  <c r="S149" i="1" s="1"/>
  <c r="K150" i="1"/>
  <c r="S150" i="1" s="1"/>
  <c r="K151" i="1"/>
  <c r="S151" i="1" s="1"/>
  <c r="K152" i="1"/>
  <c r="S152" i="1" s="1"/>
  <c r="K153" i="1"/>
  <c r="S153" i="1" s="1"/>
  <c r="K154" i="1"/>
  <c r="S154" i="1" s="1"/>
  <c r="K155" i="1"/>
  <c r="S155" i="1" s="1"/>
  <c r="K156" i="1"/>
  <c r="S156" i="1" s="1"/>
  <c r="K157" i="1"/>
  <c r="S157" i="1" s="1"/>
  <c r="K158" i="1"/>
  <c r="S158" i="1" s="1"/>
  <c r="K159" i="1"/>
  <c r="S159" i="1" s="1"/>
  <c r="K160" i="1"/>
  <c r="S160" i="1" s="1"/>
  <c r="K161" i="1"/>
  <c r="S161" i="1" s="1"/>
  <c r="K162" i="1"/>
  <c r="S162" i="1" s="1"/>
  <c r="K163" i="1"/>
  <c r="S163" i="1" s="1"/>
  <c r="K164" i="1"/>
  <c r="S164" i="1" s="1"/>
  <c r="K165" i="1"/>
  <c r="S165" i="1" s="1"/>
  <c r="K166" i="1"/>
  <c r="S166" i="1" s="1"/>
  <c r="K167" i="1"/>
  <c r="S167" i="1" s="1"/>
  <c r="K168" i="1"/>
  <c r="S168" i="1" s="1"/>
  <c r="K169" i="1"/>
  <c r="S169" i="1" s="1"/>
  <c r="K170" i="1"/>
  <c r="S170" i="1" s="1"/>
  <c r="K171" i="1"/>
  <c r="S171" i="1" s="1"/>
  <c r="K172" i="1"/>
  <c r="S172" i="1" s="1"/>
  <c r="K173" i="1"/>
  <c r="S173" i="1" s="1"/>
  <c r="K174" i="1"/>
  <c r="S174" i="1" s="1"/>
  <c r="K175" i="1"/>
  <c r="S175" i="1" s="1"/>
  <c r="K176" i="1"/>
  <c r="S176" i="1" s="1"/>
  <c r="K177" i="1"/>
  <c r="S177" i="1" s="1"/>
  <c r="K178" i="1"/>
  <c r="S178" i="1" s="1"/>
  <c r="K179" i="1"/>
  <c r="S179" i="1" s="1"/>
  <c r="K180" i="1"/>
  <c r="S180" i="1" s="1"/>
  <c r="K181" i="1"/>
  <c r="S181" i="1" s="1"/>
  <c r="K182" i="1"/>
  <c r="S182" i="1" s="1"/>
  <c r="K183" i="1"/>
  <c r="S183" i="1" s="1"/>
  <c r="K184" i="1"/>
  <c r="S184" i="1" s="1"/>
  <c r="K185" i="1"/>
  <c r="S185" i="1" s="1"/>
  <c r="K186" i="1"/>
  <c r="S186" i="1" s="1"/>
  <c r="K187" i="1"/>
  <c r="S187" i="1" s="1"/>
  <c r="K188" i="1"/>
  <c r="S188" i="1" s="1"/>
  <c r="K189" i="1"/>
  <c r="S189" i="1" s="1"/>
  <c r="K190" i="1"/>
  <c r="S190" i="1" s="1"/>
  <c r="K191" i="1"/>
  <c r="S191" i="1" s="1"/>
  <c r="K192" i="1"/>
  <c r="S192" i="1" s="1"/>
  <c r="K193" i="1"/>
  <c r="S193" i="1" s="1"/>
  <c r="K194" i="1"/>
  <c r="S194" i="1" s="1"/>
  <c r="K195" i="1"/>
  <c r="S195" i="1" s="1"/>
  <c r="K196" i="1"/>
  <c r="S196" i="1" s="1"/>
  <c r="K197" i="1"/>
  <c r="S197" i="1" s="1"/>
  <c r="K198" i="1"/>
  <c r="S198" i="1" s="1"/>
  <c r="K199" i="1"/>
  <c r="S199" i="1" s="1"/>
  <c r="K200" i="1"/>
  <c r="S200" i="1" s="1"/>
  <c r="K201" i="1"/>
  <c r="S201" i="1" s="1"/>
  <c r="K202" i="1"/>
  <c r="S202" i="1" s="1"/>
  <c r="K203" i="1"/>
  <c r="S203" i="1" s="1"/>
  <c r="K204" i="1"/>
  <c r="S204" i="1" s="1"/>
  <c r="K205" i="1"/>
  <c r="S205" i="1" s="1"/>
  <c r="K206" i="1"/>
  <c r="S206" i="1" s="1"/>
  <c r="K207" i="1"/>
  <c r="S207" i="1" s="1"/>
  <c r="K208" i="1"/>
  <c r="S208" i="1" s="1"/>
  <c r="K209" i="1"/>
  <c r="S209" i="1" s="1"/>
  <c r="K210" i="1"/>
  <c r="S210" i="1" s="1"/>
  <c r="K211" i="1"/>
  <c r="S211" i="1" s="1"/>
  <c r="K212" i="1"/>
  <c r="S212" i="1" s="1"/>
  <c r="K213" i="1"/>
  <c r="S213" i="1" s="1"/>
  <c r="K214" i="1"/>
  <c r="S214" i="1" s="1"/>
  <c r="K215" i="1"/>
  <c r="S215" i="1" s="1"/>
  <c r="K216" i="1"/>
  <c r="S216" i="1" s="1"/>
  <c r="K217" i="1"/>
  <c r="S217" i="1" s="1"/>
  <c r="K218" i="1"/>
  <c r="S218" i="1" s="1"/>
  <c r="K219" i="1"/>
  <c r="S219" i="1" s="1"/>
  <c r="K220" i="1"/>
  <c r="S220" i="1" s="1"/>
  <c r="K221" i="1"/>
  <c r="S221" i="1" s="1"/>
  <c r="K222" i="1"/>
  <c r="S222" i="1" s="1"/>
  <c r="K223" i="1"/>
  <c r="S223" i="1" s="1"/>
  <c r="K224" i="1"/>
  <c r="S224" i="1" s="1"/>
  <c r="K225" i="1"/>
  <c r="S225" i="1" s="1"/>
  <c r="K3" i="1"/>
  <c r="S3" i="1" s="1"/>
  <c r="M4" i="5"/>
  <c r="O4" i="5" s="1"/>
  <c r="M5" i="5"/>
  <c r="O5" i="5" s="1"/>
  <c r="M6" i="5"/>
  <c r="O6" i="5" s="1"/>
  <c r="M7" i="5"/>
  <c r="O7" i="5" s="1"/>
  <c r="M8" i="5"/>
  <c r="O8" i="5" s="1"/>
  <c r="M9" i="5"/>
  <c r="O9" i="5" s="1"/>
  <c r="M10" i="5"/>
  <c r="O10" i="5" s="1"/>
  <c r="M11" i="5"/>
  <c r="O11" i="5" s="1"/>
  <c r="M12" i="5"/>
  <c r="O12" i="5" s="1"/>
  <c r="M13" i="5"/>
  <c r="O13" i="5" s="1"/>
  <c r="M14" i="5"/>
  <c r="O14" i="5" s="1"/>
  <c r="M15" i="5"/>
  <c r="O15" i="5" s="1"/>
  <c r="M16" i="5"/>
  <c r="O16" i="5" s="1"/>
  <c r="M17" i="5"/>
  <c r="O17" i="5" s="1"/>
  <c r="M18" i="5"/>
  <c r="O18" i="5" s="1"/>
  <c r="M19" i="5"/>
  <c r="O19" i="5" s="1"/>
  <c r="M20" i="5"/>
  <c r="O20" i="5" s="1"/>
  <c r="M21" i="5"/>
  <c r="O21" i="5" s="1"/>
  <c r="M22" i="5"/>
  <c r="O22" i="5" s="1"/>
  <c r="M23" i="5"/>
  <c r="O23" i="5" s="1"/>
  <c r="M24" i="5"/>
  <c r="O24" i="5" s="1"/>
  <c r="M25" i="5"/>
  <c r="O25" i="5" s="1"/>
  <c r="M26" i="5"/>
  <c r="O26" i="5" s="1"/>
  <c r="M27" i="5"/>
  <c r="O27" i="5" s="1"/>
  <c r="M28" i="5"/>
  <c r="O28" i="5" s="1"/>
  <c r="M29" i="5"/>
  <c r="O29" i="5" s="1"/>
  <c r="M30" i="5"/>
  <c r="O30" i="5" s="1"/>
  <c r="M31" i="5"/>
  <c r="O31" i="5" s="1"/>
  <c r="M32" i="5"/>
  <c r="O32" i="5" s="1"/>
  <c r="M33" i="5"/>
  <c r="O33" i="5" s="1"/>
  <c r="M34" i="5"/>
  <c r="O34" i="5" s="1"/>
  <c r="M35" i="5"/>
  <c r="O35" i="5" s="1"/>
  <c r="M36" i="5"/>
  <c r="O36" i="5" s="1"/>
  <c r="M37" i="5"/>
  <c r="O37" i="5" s="1"/>
  <c r="M38" i="5"/>
  <c r="O38" i="5" s="1"/>
  <c r="M39" i="5"/>
  <c r="O39" i="5" s="1"/>
  <c r="M40" i="5"/>
  <c r="O40" i="5" s="1"/>
  <c r="M41" i="5"/>
  <c r="O41" i="5" s="1"/>
  <c r="M42" i="5"/>
  <c r="O42" i="5" s="1"/>
  <c r="M43" i="5"/>
  <c r="O43" i="5" s="1"/>
  <c r="M44" i="5"/>
  <c r="O44" i="5" s="1"/>
  <c r="M45" i="5"/>
  <c r="O45" i="5" s="1"/>
  <c r="M46" i="5"/>
  <c r="O46" i="5" s="1"/>
  <c r="M47" i="5"/>
  <c r="O47" i="5" s="1"/>
  <c r="M48" i="5"/>
  <c r="O48" i="5" s="1"/>
  <c r="M49" i="5"/>
  <c r="O49" i="5" s="1"/>
  <c r="M50" i="5"/>
  <c r="O50" i="5" s="1"/>
  <c r="M51" i="5"/>
  <c r="O51" i="5" s="1"/>
  <c r="M52" i="5"/>
  <c r="O52" i="5" s="1"/>
  <c r="M53" i="5"/>
  <c r="O53" i="5" s="1"/>
  <c r="M54" i="5"/>
  <c r="O54" i="5" s="1"/>
  <c r="M55" i="5"/>
  <c r="O55" i="5" s="1"/>
  <c r="M56" i="5"/>
  <c r="O56" i="5" s="1"/>
  <c r="M57" i="5"/>
  <c r="O57" i="5" s="1"/>
  <c r="M58" i="5"/>
  <c r="O58" i="5" s="1"/>
  <c r="M59" i="5"/>
  <c r="O59" i="5" s="1"/>
  <c r="M60" i="5"/>
  <c r="O60" i="5" s="1"/>
  <c r="M61" i="5"/>
  <c r="O61" i="5" s="1"/>
  <c r="M62" i="5"/>
  <c r="O62" i="5" s="1"/>
  <c r="M63" i="5"/>
  <c r="O63" i="5" s="1"/>
  <c r="M64" i="5"/>
  <c r="O64" i="5" s="1"/>
  <c r="M65" i="5"/>
  <c r="O65" i="5" s="1"/>
  <c r="M66" i="5"/>
  <c r="O66" i="5" s="1"/>
  <c r="M67" i="5"/>
  <c r="O67" i="5" s="1"/>
  <c r="M68" i="5"/>
  <c r="O68" i="5" s="1"/>
  <c r="M69" i="5"/>
  <c r="O69" i="5" s="1"/>
  <c r="M70" i="5"/>
  <c r="O70" i="5" s="1"/>
  <c r="M71" i="5"/>
  <c r="O71" i="5" s="1"/>
  <c r="M72" i="5"/>
  <c r="O72" i="5" s="1"/>
  <c r="M73" i="5"/>
  <c r="O73" i="5" s="1"/>
  <c r="M74" i="5"/>
  <c r="O74" i="5" s="1"/>
  <c r="M75" i="5"/>
  <c r="O75" i="5" s="1"/>
  <c r="M76" i="5"/>
  <c r="O76" i="5" s="1"/>
  <c r="M77" i="5"/>
  <c r="O77" i="5" s="1"/>
  <c r="M78" i="5"/>
  <c r="O78" i="5" s="1"/>
  <c r="M79" i="5"/>
  <c r="O79" i="5" s="1"/>
  <c r="M80" i="5"/>
  <c r="O80" i="5" s="1"/>
  <c r="M81" i="5"/>
  <c r="O81" i="5" s="1"/>
  <c r="M82" i="5"/>
  <c r="O82" i="5" s="1"/>
  <c r="M83" i="5"/>
  <c r="O83" i="5" s="1"/>
  <c r="M84" i="5"/>
  <c r="O84" i="5" s="1"/>
  <c r="M85" i="5"/>
  <c r="O85" i="5" s="1"/>
  <c r="M86" i="5"/>
  <c r="O86" i="5" s="1"/>
  <c r="M87" i="5"/>
  <c r="O87" i="5" s="1"/>
  <c r="M88" i="5"/>
  <c r="O88" i="5" s="1"/>
  <c r="M89" i="5"/>
  <c r="O89" i="5" s="1"/>
  <c r="M90" i="5"/>
  <c r="O90" i="5" s="1"/>
  <c r="M91" i="5"/>
  <c r="O91" i="5" s="1"/>
  <c r="M92" i="5"/>
  <c r="O92" i="5" s="1"/>
  <c r="M93" i="5"/>
  <c r="O93" i="5" s="1"/>
  <c r="M94" i="5"/>
  <c r="O94" i="5" s="1"/>
  <c r="M95" i="5"/>
  <c r="O95" i="5" s="1"/>
  <c r="M96" i="5"/>
  <c r="O96" i="5" s="1"/>
  <c r="M97" i="5"/>
  <c r="O97" i="5" s="1"/>
  <c r="M98" i="5"/>
  <c r="O98" i="5" s="1"/>
  <c r="M99" i="5"/>
  <c r="O99" i="5" s="1"/>
  <c r="M100" i="5"/>
  <c r="O100" i="5" s="1"/>
  <c r="M101" i="5"/>
  <c r="O101" i="5" s="1"/>
  <c r="M102" i="5"/>
  <c r="O102" i="5" s="1"/>
  <c r="M103" i="5"/>
  <c r="O103" i="5" s="1"/>
  <c r="M104" i="5"/>
  <c r="O104" i="5" s="1"/>
  <c r="M105" i="5"/>
  <c r="O105" i="5" s="1"/>
  <c r="M106" i="5"/>
  <c r="O106" i="5" s="1"/>
  <c r="M107" i="5"/>
  <c r="O107" i="5" s="1"/>
  <c r="M108" i="5"/>
  <c r="O108" i="5" s="1"/>
  <c r="M109" i="5"/>
  <c r="O109" i="5" s="1"/>
  <c r="M110" i="5"/>
  <c r="O110" i="5" s="1"/>
  <c r="M111" i="5"/>
  <c r="O111" i="5" s="1"/>
  <c r="M112" i="5"/>
  <c r="O112" i="5" s="1"/>
  <c r="M113" i="5"/>
  <c r="O113" i="5" s="1"/>
  <c r="M114" i="5"/>
  <c r="O114" i="5" s="1"/>
  <c r="M115" i="5"/>
  <c r="O115" i="5" s="1"/>
  <c r="M116" i="5"/>
  <c r="O116" i="5" s="1"/>
  <c r="M117" i="5"/>
  <c r="O117" i="5" s="1"/>
  <c r="M118" i="5"/>
  <c r="O118" i="5" s="1"/>
  <c r="M119" i="5"/>
  <c r="O119" i="5" s="1"/>
  <c r="M120" i="5"/>
  <c r="O120" i="5" s="1"/>
  <c r="M121" i="5"/>
  <c r="O121" i="5" s="1"/>
  <c r="M122" i="5"/>
  <c r="O122" i="5" s="1"/>
  <c r="M123" i="5"/>
  <c r="O123" i="5" s="1"/>
  <c r="M124" i="5"/>
  <c r="O124" i="5" s="1"/>
  <c r="M125" i="5"/>
  <c r="O125" i="5" s="1"/>
  <c r="M126" i="5"/>
  <c r="O126" i="5" s="1"/>
  <c r="M127" i="5"/>
  <c r="O127" i="5" s="1"/>
  <c r="M128" i="5"/>
  <c r="O128" i="5" s="1"/>
  <c r="M129" i="5"/>
  <c r="O129" i="5" s="1"/>
  <c r="M130" i="5"/>
  <c r="O130" i="5" s="1"/>
  <c r="M131" i="5"/>
  <c r="O131" i="5" s="1"/>
  <c r="M132" i="5"/>
  <c r="O132" i="5" s="1"/>
  <c r="M133" i="5"/>
  <c r="O133" i="5" s="1"/>
  <c r="M134" i="5"/>
  <c r="O134" i="5" s="1"/>
  <c r="M135" i="5"/>
  <c r="O135" i="5" s="1"/>
  <c r="M136" i="5"/>
  <c r="O136" i="5" s="1"/>
  <c r="M137" i="5"/>
  <c r="O137" i="5" s="1"/>
  <c r="M138" i="5"/>
  <c r="O138" i="5" s="1"/>
  <c r="M139" i="5"/>
  <c r="O139" i="5" s="1"/>
  <c r="M140" i="5"/>
  <c r="O140" i="5" s="1"/>
  <c r="M141" i="5"/>
  <c r="O141" i="5" s="1"/>
  <c r="M142" i="5"/>
  <c r="O142" i="5" s="1"/>
  <c r="M143" i="5"/>
  <c r="O143" i="5" s="1"/>
  <c r="M144" i="5"/>
  <c r="O144" i="5" s="1"/>
  <c r="M145" i="5"/>
  <c r="O145" i="5" s="1"/>
  <c r="M146" i="5"/>
  <c r="O146" i="5" s="1"/>
  <c r="M147" i="5"/>
  <c r="O147" i="5" s="1"/>
  <c r="M148" i="5"/>
  <c r="O148" i="5" s="1"/>
  <c r="M149" i="5"/>
  <c r="O149" i="5" s="1"/>
  <c r="M150" i="5"/>
  <c r="O150" i="5" s="1"/>
  <c r="M151" i="5"/>
  <c r="O151" i="5" s="1"/>
  <c r="M152" i="5"/>
  <c r="O152" i="5" s="1"/>
  <c r="M153" i="5"/>
  <c r="O153" i="5" s="1"/>
  <c r="M154" i="5"/>
  <c r="O154" i="5" s="1"/>
  <c r="M155" i="5"/>
  <c r="O155" i="5" s="1"/>
  <c r="M156" i="5"/>
  <c r="O156" i="5" s="1"/>
  <c r="M157" i="5"/>
  <c r="O157" i="5" s="1"/>
  <c r="M158" i="5"/>
  <c r="O158" i="5" s="1"/>
  <c r="M159" i="5"/>
  <c r="O159" i="5" s="1"/>
  <c r="M160" i="5"/>
  <c r="O160" i="5" s="1"/>
  <c r="M161" i="5"/>
  <c r="O161" i="5" s="1"/>
  <c r="M162" i="5"/>
  <c r="O162" i="5" s="1"/>
  <c r="M163" i="5"/>
  <c r="O163" i="5" s="1"/>
  <c r="M164" i="5"/>
  <c r="O164" i="5" s="1"/>
  <c r="M165" i="5"/>
  <c r="O165" i="5" s="1"/>
  <c r="M166" i="5"/>
  <c r="O166" i="5" s="1"/>
  <c r="M167" i="5"/>
  <c r="O167" i="5" s="1"/>
  <c r="M168" i="5"/>
  <c r="O168" i="5" s="1"/>
  <c r="M169" i="5"/>
  <c r="O169" i="5" s="1"/>
  <c r="M170" i="5"/>
  <c r="O170" i="5" s="1"/>
  <c r="M171" i="5"/>
  <c r="O171" i="5" s="1"/>
  <c r="M172" i="5"/>
  <c r="O172" i="5" s="1"/>
  <c r="M173" i="5"/>
  <c r="O173" i="5" s="1"/>
  <c r="M174" i="5"/>
  <c r="O174" i="5" s="1"/>
  <c r="M175" i="5"/>
  <c r="O175" i="5" s="1"/>
  <c r="M176" i="5"/>
  <c r="O176" i="5" s="1"/>
  <c r="M177" i="5"/>
  <c r="O177" i="5" s="1"/>
  <c r="M178" i="5"/>
  <c r="O178" i="5" s="1"/>
  <c r="M179" i="5"/>
  <c r="O179" i="5" s="1"/>
  <c r="M180" i="5"/>
  <c r="O180" i="5" s="1"/>
  <c r="M181" i="5"/>
  <c r="O181" i="5" s="1"/>
  <c r="M182" i="5"/>
  <c r="O182" i="5" s="1"/>
  <c r="M183" i="5"/>
  <c r="O183" i="5" s="1"/>
  <c r="M184" i="5"/>
  <c r="O184" i="5" s="1"/>
  <c r="M185" i="5"/>
  <c r="O185" i="5" s="1"/>
  <c r="M186" i="5"/>
  <c r="O186" i="5" s="1"/>
  <c r="M187" i="5"/>
  <c r="O187" i="5" s="1"/>
  <c r="M188" i="5"/>
  <c r="O188" i="5" s="1"/>
  <c r="M189" i="5"/>
  <c r="O189" i="5" s="1"/>
  <c r="M190" i="5"/>
  <c r="O190" i="5" s="1"/>
  <c r="M191" i="5"/>
  <c r="O191" i="5" s="1"/>
  <c r="M192" i="5"/>
  <c r="O192" i="5" s="1"/>
  <c r="M193" i="5"/>
  <c r="O193" i="5" s="1"/>
  <c r="M194" i="5"/>
  <c r="O194" i="5" s="1"/>
  <c r="M195" i="5"/>
  <c r="O195" i="5" s="1"/>
  <c r="M196" i="5"/>
  <c r="O196" i="5" s="1"/>
  <c r="M197" i="5"/>
  <c r="O197" i="5" s="1"/>
  <c r="M198" i="5"/>
  <c r="O198" i="5" s="1"/>
  <c r="M199" i="5"/>
  <c r="O199" i="5" s="1"/>
  <c r="M200" i="5"/>
  <c r="O200" i="5" s="1"/>
  <c r="M201" i="5"/>
  <c r="O201" i="5" s="1"/>
  <c r="M202" i="5"/>
  <c r="O202" i="5" s="1"/>
  <c r="M203" i="5"/>
  <c r="O203" i="5" s="1"/>
  <c r="M204" i="5"/>
  <c r="O204" i="5" s="1"/>
  <c r="M205" i="5"/>
  <c r="O205" i="5" s="1"/>
  <c r="M206" i="5"/>
  <c r="O206" i="5" s="1"/>
  <c r="M207" i="5"/>
  <c r="O207" i="5" s="1"/>
  <c r="M208" i="5"/>
  <c r="O208" i="5" s="1"/>
  <c r="M209" i="5"/>
  <c r="O209" i="5" s="1"/>
  <c r="M210" i="5"/>
  <c r="O210" i="5" s="1"/>
  <c r="M211" i="5"/>
  <c r="O211" i="5" s="1"/>
  <c r="M212" i="5"/>
  <c r="O212" i="5" s="1"/>
  <c r="M213" i="5"/>
  <c r="O213" i="5" s="1"/>
  <c r="M214" i="5"/>
  <c r="O214" i="5" s="1"/>
  <c r="M215" i="5"/>
  <c r="O215" i="5" s="1"/>
  <c r="M216" i="5"/>
  <c r="O216" i="5" s="1"/>
  <c r="M217" i="5"/>
  <c r="O217" i="5" s="1"/>
  <c r="M218" i="5"/>
  <c r="O218" i="5" s="1"/>
  <c r="M219" i="5"/>
  <c r="O219" i="5" s="1"/>
  <c r="M220" i="5"/>
  <c r="O220" i="5" s="1"/>
  <c r="M221" i="5"/>
  <c r="O221" i="5" s="1"/>
  <c r="M222" i="5"/>
  <c r="O222" i="5" s="1"/>
  <c r="M223" i="5"/>
  <c r="O223" i="5" s="1"/>
  <c r="M224" i="5"/>
  <c r="O224" i="5" s="1"/>
  <c r="M225" i="5"/>
  <c r="O225" i="5" s="1"/>
  <c r="M226" i="5"/>
  <c r="O226" i="5" s="1"/>
  <c r="M227" i="5"/>
  <c r="O227" i="5" s="1"/>
  <c r="M228" i="5"/>
  <c r="O228" i="5" s="1"/>
  <c r="M229" i="5"/>
  <c r="O229" i="5" s="1"/>
  <c r="M230" i="5"/>
  <c r="O230" i="5" s="1"/>
  <c r="M380" i="5"/>
  <c r="O231" i="5" s="1"/>
  <c r="M381" i="5"/>
  <c r="O232" i="5" s="1"/>
  <c r="M382" i="5"/>
  <c r="O233" i="5" s="1"/>
  <c r="M383" i="5"/>
  <c r="O234" i="5" s="1"/>
  <c r="M384" i="5"/>
  <c r="O235" i="5" s="1"/>
  <c r="M385" i="5"/>
  <c r="O236" i="5" s="1"/>
  <c r="M386" i="5"/>
  <c r="O237" i="5" s="1"/>
  <c r="M387" i="5"/>
  <c r="O238" i="5" s="1"/>
  <c r="M388" i="5"/>
  <c r="O239" i="5" s="1"/>
  <c r="M389" i="5"/>
  <c r="O240" i="5" s="1"/>
  <c r="M390" i="5"/>
  <c r="O241" i="5" s="1"/>
  <c r="M391" i="5"/>
  <c r="O242" i="5" s="1"/>
  <c r="M392" i="5"/>
  <c r="O243" i="5" s="1"/>
  <c r="M393" i="5"/>
  <c r="O244" i="5" s="1"/>
  <c r="M394" i="5"/>
  <c r="O245" i="5" s="1"/>
  <c r="M395" i="5"/>
  <c r="O246" i="5" s="1"/>
  <c r="M396" i="5"/>
  <c r="O247" i="5" s="1"/>
  <c r="M397" i="5"/>
  <c r="O248" i="5" s="1"/>
  <c r="M398" i="5"/>
  <c r="O249" i="5" s="1"/>
  <c r="M399" i="5"/>
  <c r="O250" i="5" s="1"/>
  <c r="M400" i="5"/>
  <c r="O251" i="5" s="1"/>
  <c r="M401" i="5"/>
  <c r="O252" i="5" s="1"/>
  <c r="M402" i="5"/>
  <c r="O253" i="5" s="1"/>
  <c r="M403" i="5"/>
  <c r="O254" i="5" s="1"/>
  <c r="M404" i="5"/>
  <c r="O255" i="5" s="1"/>
  <c r="M405" i="5"/>
  <c r="O256" i="5" s="1"/>
  <c r="M406" i="5"/>
  <c r="O257" i="5" s="1"/>
  <c r="M407" i="5"/>
  <c r="O258" i="5" s="1"/>
  <c r="M408" i="5"/>
  <c r="O259" i="5" s="1"/>
  <c r="M409" i="5"/>
  <c r="O260" i="5" s="1"/>
  <c r="M410" i="5"/>
  <c r="O261" i="5" s="1"/>
  <c r="M411" i="5"/>
  <c r="O262" i="5" s="1"/>
  <c r="M412" i="5"/>
  <c r="O263" i="5" s="1"/>
  <c r="M413" i="5"/>
  <c r="O264" i="5" s="1"/>
  <c r="M414" i="5"/>
  <c r="O265" i="5" s="1"/>
  <c r="M415" i="5"/>
  <c r="O266" i="5" s="1"/>
  <c r="M416" i="5"/>
  <c r="O267" i="5" s="1"/>
  <c r="M417" i="5"/>
  <c r="O268" i="5" s="1"/>
  <c r="M418" i="5"/>
  <c r="O269" i="5" s="1"/>
  <c r="M419" i="5"/>
  <c r="O270" i="5" s="1"/>
  <c r="M420" i="5"/>
  <c r="O271" i="5" s="1"/>
  <c r="M421" i="5"/>
  <c r="O272" i="5" s="1"/>
  <c r="M422" i="5"/>
  <c r="O273" i="5" s="1"/>
  <c r="M423" i="5"/>
  <c r="O274" i="5" s="1"/>
  <c r="M424" i="5"/>
  <c r="O275" i="5" s="1"/>
  <c r="M425" i="5"/>
  <c r="O276" i="5" s="1"/>
  <c r="M426" i="5"/>
  <c r="O277" i="5" s="1"/>
  <c r="M427" i="5"/>
  <c r="O278" i="5" s="1"/>
  <c r="M428" i="5"/>
  <c r="O279" i="5" s="1"/>
  <c r="M429" i="5"/>
  <c r="O280" i="5" s="1"/>
  <c r="M430" i="5"/>
  <c r="O281" i="5" s="1"/>
  <c r="M431" i="5"/>
  <c r="O282" i="5" s="1"/>
  <c r="M432" i="5"/>
  <c r="O283" i="5" s="1"/>
  <c r="M433" i="5"/>
  <c r="O284" i="5" s="1"/>
  <c r="M434" i="5"/>
  <c r="O285" i="5" s="1"/>
  <c r="M435" i="5"/>
  <c r="O286" i="5" s="1"/>
  <c r="M436" i="5"/>
  <c r="O287" i="5" s="1"/>
  <c r="M437" i="5"/>
  <c r="O288" i="5" s="1"/>
  <c r="M438" i="5"/>
  <c r="O289" i="5" s="1"/>
  <c r="M439" i="5"/>
  <c r="O290" i="5" s="1"/>
  <c r="M440" i="5"/>
  <c r="O291" i="5" s="1"/>
  <c r="M441" i="5"/>
  <c r="O292" i="5" s="1"/>
  <c r="M442" i="5"/>
  <c r="O293" i="5" s="1"/>
  <c r="M443" i="5"/>
  <c r="O294" i="5" s="1"/>
  <c r="M444" i="5"/>
  <c r="O295" i="5" s="1"/>
  <c r="M445" i="5"/>
  <c r="O296" i="5" s="1"/>
  <c r="M446" i="5"/>
  <c r="O297" i="5" s="1"/>
  <c r="M447" i="5"/>
  <c r="O298" i="5" s="1"/>
  <c r="M448" i="5"/>
  <c r="O299" i="5" s="1"/>
  <c r="M449" i="5"/>
  <c r="O300" i="5" s="1"/>
  <c r="M450" i="5"/>
  <c r="O301" i="5" s="1"/>
  <c r="M451" i="5"/>
  <c r="O302" i="5" s="1"/>
  <c r="M452" i="5"/>
  <c r="O303" i="5" s="1"/>
  <c r="M453" i="5"/>
  <c r="O304" i="5" s="1"/>
  <c r="M454" i="5"/>
  <c r="O305" i="5" s="1"/>
  <c r="M455" i="5"/>
  <c r="O306" i="5" s="1"/>
  <c r="M456" i="5"/>
  <c r="O307" i="5" s="1"/>
  <c r="M457" i="5"/>
  <c r="O308" i="5" s="1"/>
  <c r="M458" i="5"/>
  <c r="O309" i="5" s="1"/>
  <c r="M459" i="5"/>
  <c r="O310" i="5" s="1"/>
  <c r="M460" i="5"/>
  <c r="O311" i="5" s="1"/>
  <c r="M461" i="5"/>
  <c r="O312" i="5" s="1"/>
  <c r="M462" i="5"/>
  <c r="O313" i="5" s="1"/>
  <c r="M463" i="5"/>
  <c r="O314" i="5" s="1"/>
  <c r="M464" i="5"/>
  <c r="O315" i="5" s="1"/>
  <c r="M465" i="5"/>
  <c r="O316" i="5" s="1"/>
  <c r="M466" i="5"/>
  <c r="O317" i="5" s="1"/>
  <c r="M467" i="5"/>
  <c r="O318" i="5" s="1"/>
  <c r="M468" i="5"/>
  <c r="O319" i="5" s="1"/>
  <c r="M469" i="5"/>
  <c r="O320" i="5" s="1"/>
  <c r="M470" i="5"/>
  <c r="O321" i="5" s="1"/>
  <c r="M471" i="5"/>
  <c r="O322" i="5" s="1"/>
  <c r="M472" i="5"/>
  <c r="O323" i="5" s="1"/>
  <c r="M473" i="5"/>
  <c r="O324" i="5" s="1"/>
  <c r="M474" i="5"/>
  <c r="O325" i="5" s="1"/>
  <c r="M475" i="5"/>
  <c r="O326" i="5" s="1"/>
  <c r="M476" i="5"/>
  <c r="O327" i="5" s="1"/>
  <c r="M477" i="5"/>
  <c r="O328" i="5" s="1"/>
  <c r="M478" i="5"/>
  <c r="O329" i="5" s="1"/>
  <c r="M479" i="5"/>
  <c r="O330" i="5" s="1"/>
  <c r="M480" i="5"/>
  <c r="O331" i="5" s="1"/>
  <c r="M481" i="5"/>
  <c r="O332" i="5" s="1"/>
  <c r="M482" i="5"/>
  <c r="O333" i="5" s="1"/>
  <c r="M483" i="5"/>
  <c r="O334" i="5" s="1"/>
  <c r="M484" i="5"/>
  <c r="O335" i="5" s="1"/>
  <c r="M485" i="5"/>
  <c r="O336" i="5" s="1"/>
  <c r="M486" i="5"/>
  <c r="O337" i="5" s="1"/>
  <c r="M487" i="5"/>
  <c r="O338" i="5" s="1"/>
  <c r="M488" i="5"/>
  <c r="O339" i="5" s="1"/>
  <c r="M489" i="5"/>
  <c r="O340" i="5" s="1"/>
  <c r="M490" i="5"/>
  <c r="O341" i="5" s="1"/>
  <c r="M491" i="5"/>
  <c r="O342" i="5" s="1"/>
  <c r="M492" i="5"/>
  <c r="O343" i="5" s="1"/>
  <c r="M493" i="5"/>
  <c r="O344" i="5" s="1"/>
  <c r="M494" i="5"/>
  <c r="O345" i="5" s="1"/>
  <c r="M495" i="5"/>
  <c r="O346" i="5" s="1"/>
  <c r="M496" i="5"/>
  <c r="O347" i="5" s="1"/>
  <c r="M497" i="5"/>
  <c r="O348" i="5" s="1"/>
  <c r="M498" i="5"/>
  <c r="O349" i="5" s="1"/>
  <c r="M499" i="5"/>
  <c r="O350" i="5" s="1"/>
  <c r="M500" i="5"/>
  <c r="O351" i="5" s="1"/>
  <c r="M501" i="5"/>
  <c r="O352" i="5" s="1"/>
  <c r="M502" i="5"/>
  <c r="O353" i="5" s="1"/>
  <c r="M503" i="5"/>
  <c r="O354" i="5" s="1"/>
  <c r="M504" i="5"/>
  <c r="O355" i="5" s="1"/>
  <c r="M505" i="5"/>
  <c r="O356" i="5" s="1"/>
  <c r="M506" i="5"/>
  <c r="O357" i="5" s="1"/>
  <c r="M507" i="5"/>
  <c r="O358" i="5" s="1"/>
  <c r="M508" i="5"/>
  <c r="O359" i="5" s="1"/>
  <c r="M509" i="5"/>
  <c r="O360" i="5" s="1"/>
  <c r="M510" i="5"/>
  <c r="O361" i="5" s="1"/>
  <c r="M511" i="5"/>
  <c r="O362" i="5" s="1"/>
  <c r="M512" i="5"/>
  <c r="O363" i="5" s="1"/>
  <c r="M513" i="5"/>
  <c r="O364" i="5" s="1"/>
  <c r="M514" i="5"/>
  <c r="O365" i="5" s="1"/>
  <c r="M515" i="5"/>
  <c r="O366" i="5" s="1"/>
  <c r="M516" i="5"/>
  <c r="O367" i="5" s="1"/>
  <c r="M517" i="5"/>
  <c r="O368" i="5" s="1"/>
  <c r="M518" i="5"/>
  <c r="O369" i="5" s="1"/>
  <c r="M519" i="5"/>
  <c r="O370" i="5" s="1"/>
  <c r="M520" i="5"/>
  <c r="O371" i="5" s="1"/>
  <c r="M521" i="5"/>
  <c r="O372" i="5" s="1"/>
  <c r="M522" i="5"/>
  <c r="O373" i="5" s="1"/>
  <c r="M523" i="5"/>
  <c r="O374" i="5" s="1"/>
  <c r="M524" i="5"/>
  <c r="O375" i="5" s="1"/>
  <c r="M525" i="5"/>
  <c r="O376" i="5" s="1"/>
  <c r="M526" i="5"/>
  <c r="O377" i="5" s="1"/>
  <c r="M527" i="5"/>
  <c r="O378" i="5" s="1"/>
  <c r="M528" i="5"/>
  <c r="O379" i="5" s="1"/>
  <c r="M529" i="5"/>
  <c r="O380" i="5" s="1"/>
  <c r="M530" i="5"/>
  <c r="O381" i="5" s="1"/>
  <c r="M531" i="5"/>
  <c r="O382" i="5" s="1"/>
  <c r="M532" i="5"/>
  <c r="O383" i="5" s="1"/>
  <c r="M533" i="5"/>
  <c r="O384" i="5" s="1"/>
  <c r="M534" i="5"/>
  <c r="O385" i="5" s="1"/>
  <c r="M535" i="5"/>
  <c r="O386" i="5" s="1"/>
  <c r="M536" i="5"/>
  <c r="O387" i="5" s="1"/>
  <c r="M537" i="5"/>
  <c r="O388" i="5" s="1"/>
  <c r="M538" i="5"/>
  <c r="O389" i="5" s="1"/>
  <c r="M539" i="5"/>
  <c r="O390" i="5" s="1"/>
  <c r="M540" i="5"/>
  <c r="O391" i="5" s="1"/>
  <c r="M541" i="5"/>
  <c r="O392" i="5" s="1"/>
  <c r="M542" i="5"/>
  <c r="O393" i="5" s="1"/>
  <c r="M543" i="5"/>
  <c r="O394" i="5" s="1"/>
  <c r="M544" i="5"/>
  <c r="O395" i="5" s="1"/>
  <c r="M545" i="5"/>
  <c r="O396" i="5" s="1"/>
  <c r="M546" i="5"/>
  <c r="O397" i="5" s="1"/>
  <c r="M547" i="5"/>
  <c r="O398" i="5" s="1"/>
  <c r="M548" i="5"/>
  <c r="O399" i="5" s="1"/>
  <c r="M549" i="5"/>
  <c r="O400" i="5" s="1"/>
  <c r="M550" i="5"/>
  <c r="O401" i="5" s="1"/>
  <c r="M551" i="5"/>
  <c r="O402" i="5" s="1"/>
  <c r="M552" i="5"/>
  <c r="O403" i="5" s="1"/>
  <c r="M553" i="5"/>
  <c r="O404" i="5" s="1"/>
  <c r="M554" i="5"/>
  <c r="O405" i="5" s="1"/>
  <c r="M555" i="5"/>
  <c r="O406" i="5" s="1"/>
  <c r="M556" i="5"/>
  <c r="O407" i="5" s="1"/>
  <c r="M557" i="5"/>
  <c r="O408" i="5" s="1"/>
  <c r="M558" i="5"/>
  <c r="O409" i="5" s="1"/>
  <c r="M559" i="5"/>
  <c r="O410" i="5" s="1"/>
  <c r="M560" i="5"/>
  <c r="O411" i="5" s="1"/>
  <c r="M561" i="5"/>
  <c r="O412" i="5" s="1"/>
  <c r="M562" i="5"/>
  <c r="O413" i="5" s="1"/>
  <c r="M563" i="5"/>
  <c r="O414" i="5" s="1"/>
  <c r="M564" i="5"/>
  <c r="O415" i="5" s="1"/>
  <c r="M565" i="5"/>
  <c r="O416" i="5" s="1"/>
  <c r="M566" i="5"/>
  <c r="O417" i="5" s="1"/>
  <c r="M567" i="5"/>
  <c r="O418" i="5" s="1"/>
  <c r="M568" i="5"/>
  <c r="O419" i="5" s="1"/>
  <c r="M569" i="5"/>
  <c r="O420" i="5" s="1"/>
  <c r="M570" i="5"/>
  <c r="O421" i="5" s="1"/>
  <c r="M571" i="5"/>
  <c r="O422" i="5" s="1"/>
  <c r="M572" i="5"/>
  <c r="O423" i="5" s="1"/>
  <c r="M573" i="5"/>
  <c r="O424" i="5" s="1"/>
  <c r="M574" i="5"/>
  <c r="O425" i="5" s="1"/>
  <c r="M575" i="5"/>
  <c r="O426" i="5" s="1"/>
  <c r="M576" i="5"/>
  <c r="O427" i="5" s="1"/>
  <c r="M577" i="5"/>
  <c r="O428" i="5" s="1"/>
  <c r="M578" i="5"/>
  <c r="O429" i="5" s="1"/>
  <c r="M579" i="5"/>
  <c r="O430" i="5" s="1"/>
  <c r="M580" i="5"/>
  <c r="O431" i="5" s="1"/>
  <c r="M581" i="5"/>
  <c r="O432" i="5" s="1"/>
  <c r="M582" i="5"/>
  <c r="O433" i="5" s="1"/>
  <c r="M583" i="5"/>
  <c r="O434" i="5" s="1"/>
  <c r="M584" i="5"/>
  <c r="O435" i="5" s="1"/>
  <c r="M585" i="5"/>
  <c r="O436" i="5" s="1"/>
  <c r="M586" i="5"/>
  <c r="O437" i="5" s="1"/>
  <c r="M587" i="5"/>
  <c r="O438" i="5" s="1"/>
  <c r="M3" i="5"/>
  <c r="O3" i="5" s="1"/>
  <c r="AE18" i="17" l="1"/>
  <c r="AD19" i="17" s="1"/>
  <c r="AE19" i="17" s="1"/>
  <c r="H2680" i="8"/>
  <c r="H2684" i="8"/>
  <c r="H2688" i="8"/>
  <c r="H4464" i="8"/>
  <c r="H4468" i="8"/>
  <c r="H4472" i="8"/>
  <c r="H6248" i="8"/>
  <c r="H6252" i="8"/>
  <c r="H6256" i="8"/>
  <c r="H12776" i="8"/>
  <c r="H12780" i="8"/>
  <c r="H12804" i="8"/>
  <c r="H12268" i="8"/>
  <c r="H12364" i="8"/>
  <c r="H12368" i="8"/>
  <c r="H12372" i="8"/>
  <c r="H12187" i="8"/>
  <c r="H2692" i="8"/>
  <c r="H2696" i="8"/>
  <c r="H4476" i="8"/>
  <c r="H4480" i="8"/>
  <c r="H6260" i="8"/>
  <c r="H6264" i="8"/>
  <c r="H2700" i="8"/>
  <c r="H2708" i="8"/>
  <c r="H3148" i="8"/>
  <c r="H4484" i="8"/>
  <c r="H4492" i="8"/>
  <c r="H4932" i="8"/>
  <c r="H6268" i="8"/>
  <c r="H6276" i="8"/>
  <c r="H6716" i="8"/>
  <c r="H11800" i="8"/>
  <c r="H2288" i="8"/>
  <c r="H2712" i="8"/>
  <c r="H2716" i="8"/>
  <c r="H2720" i="8"/>
  <c r="H2724" i="8"/>
  <c r="H2728" i="8"/>
  <c r="H2732" i="8"/>
  <c r="H3128" i="8"/>
  <c r="H4496" i="8"/>
  <c r="H4500" i="8"/>
  <c r="H4504" i="8"/>
  <c r="H4508" i="8"/>
  <c r="H4512" i="8"/>
  <c r="H4912" i="8"/>
  <c r="H6280" i="8"/>
  <c r="H6284" i="8"/>
  <c r="H6288" i="8"/>
  <c r="H2235" i="8"/>
  <c r="H2239" i="8"/>
  <c r="H2243" i="8"/>
  <c r="H2247" i="8"/>
  <c r="H2251" i="8"/>
  <c r="H2259" i="8"/>
  <c r="H4019" i="8"/>
  <c r="H4023" i="8"/>
  <c r="H4027" i="8"/>
  <c r="H4031" i="8"/>
  <c r="H4035" i="8"/>
  <c r="H5803" i="8"/>
  <c r="H5807" i="8"/>
  <c r="H5811" i="8"/>
  <c r="H5815" i="8"/>
  <c r="H5819" i="8"/>
  <c r="H12491" i="8"/>
  <c r="H12495" i="8"/>
  <c r="H12499" i="8"/>
  <c r="H12503" i="8"/>
  <c r="H12507" i="8"/>
  <c r="H12511" i="8"/>
  <c r="H12515" i="8"/>
  <c r="H12519" i="8"/>
  <c r="H12523" i="8"/>
  <c r="H12527" i="8"/>
  <c r="H12531" i="8"/>
  <c r="H12535" i="8"/>
  <c r="H12539" i="8"/>
  <c r="H12543" i="8"/>
  <c r="H12547" i="8"/>
  <c r="H12551" i="8"/>
  <c r="H12555" i="8"/>
  <c r="H12559" i="8"/>
  <c r="H12563" i="8"/>
  <c r="H12567" i="8"/>
  <c r="H12571" i="8"/>
  <c r="H12575" i="8"/>
  <c r="H12579" i="8"/>
  <c r="H12583" i="8"/>
  <c r="H12587" i="8"/>
  <c r="H12591" i="8"/>
  <c r="H12595" i="8"/>
  <c r="H12599" i="8"/>
  <c r="H12603" i="8"/>
  <c r="H12607" i="8"/>
  <c r="H12611" i="8"/>
  <c r="H12615" i="8"/>
  <c r="H12619" i="8"/>
  <c r="H12623" i="8"/>
  <c r="H12627" i="8"/>
  <c r="H12631" i="8"/>
  <c r="H12635" i="8"/>
  <c r="H12639" i="8"/>
  <c r="H12643" i="8"/>
  <c r="H12647" i="8"/>
  <c r="H12651" i="8"/>
  <c r="H12655" i="8"/>
  <c r="H12659" i="8"/>
  <c r="H12663" i="8"/>
  <c r="H12667" i="8"/>
  <c r="H12671" i="8"/>
  <c r="H12675" i="8"/>
  <c r="H12679" i="8"/>
  <c r="H12683" i="8"/>
  <c r="H12687" i="8"/>
  <c r="H12691" i="8"/>
  <c r="H12695" i="8"/>
  <c r="H12699" i="8"/>
  <c r="H12703" i="8"/>
  <c r="H12707" i="8"/>
  <c r="H12711" i="8"/>
  <c r="H11079" i="8"/>
  <c r="H11083" i="8"/>
  <c r="H896" i="8"/>
  <c r="H900" i="8"/>
  <c r="H904" i="8"/>
  <c r="H908" i="8"/>
  <c r="H912" i="8"/>
  <c r="H916" i="8"/>
  <c r="H924" i="8"/>
  <c r="H928" i="8"/>
  <c r="H932" i="8"/>
  <c r="H936" i="8"/>
  <c r="H940" i="8"/>
  <c r="H944" i="8"/>
  <c r="H948" i="8"/>
  <c r="H1344" i="8"/>
  <c r="H1364" i="8"/>
  <c r="H952" i="8"/>
  <c r="H956" i="8"/>
  <c r="H960" i="8"/>
  <c r="H964" i="8"/>
  <c r="H968" i="8"/>
  <c r="H972" i="8"/>
  <c r="H1348" i="8"/>
  <c r="H1352" i="8"/>
  <c r="H1356" i="8"/>
  <c r="H1360" i="8"/>
  <c r="H1368" i="8"/>
  <c r="H1372" i="8"/>
  <c r="H1376" i="8"/>
  <c r="H1380" i="8"/>
  <c r="H1384" i="8"/>
  <c r="H1388" i="8"/>
  <c r="H1392" i="8"/>
  <c r="H1812" i="8"/>
  <c r="H2292" i="8"/>
  <c r="H2296" i="8"/>
  <c r="H2300" i="8"/>
  <c r="H2304" i="8"/>
  <c r="H2736" i="8"/>
  <c r="H2740" i="8"/>
  <c r="H2744" i="8"/>
  <c r="H2748" i="8"/>
  <c r="H2752" i="8"/>
  <c r="H3132" i="8"/>
  <c r="H3136" i="8"/>
  <c r="H3140" i="8"/>
  <c r="H3144" i="8"/>
  <c r="H3152" i="8"/>
  <c r="H3156" i="8"/>
  <c r="H3160" i="8"/>
  <c r="H3164" i="8"/>
  <c r="H3168" i="8"/>
  <c r="H3172" i="8"/>
  <c r="H3176" i="8"/>
  <c r="H3596" i="8"/>
  <c r="H4072" i="8"/>
  <c r="H4076" i="8"/>
  <c r="H4516" i="8"/>
  <c r="H4520" i="8"/>
  <c r="H4916" i="8"/>
  <c r="H4920" i="8"/>
  <c r="H4924" i="8"/>
  <c r="H4928" i="8"/>
  <c r="H4936" i="8"/>
  <c r="H4940" i="8"/>
  <c r="H4944" i="8"/>
  <c r="H4948" i="8"/>
  <c r="H4952" i="8"/>
  <c r="H4956" i="8"/>
  <c r="H4960" i="8"/>
  <c r="H5380" i="8"/>
  <c r="H6696" i="8"/>
  <c r="H6700" i="8"/>
  <c r="H6704" i="8"/>
  <c r="H6708" i="8"/>
  <c r="H6712" i="8"/>
  <c r="H6720" i="8"/>
  <c r="H6724" i="8"/>
  <c r="H6728" i="8"/>
  <c r="H6732" i="8"/>
  <c r="H6736" i="8"/>
  <c r="H899" i="8"/>
  <c r="H903" i="8"/>
  <c r="H907" i="8"/>
  <c r="H911" i="8"/>
  <c r="H915" i="8"/>
  <c r="H919" i="8"/>
  <c r="H923" i="8"/>
  <c r="H927" i="8"/>
  <c r="H931" i="8"/>
  <c r="H935" i="8"/>
  <c r="H939" i="8"/>
  <c r="H943" i="8"/>
  <c r="H947" i="8"/>
  <c r="H1363" i="8"/>
  <c r="H1843" i="8"/>
  <c r="H1847" i="8"/>
  <c r="H1851" i="8"/>
  <c r="H1855" i="8"/>
  <c r="H1859" i="8"/>
  <c r="H2263" i="8"/>
  <c r="H2267" i="8"/>
  <c r="H2271" i="8"/>
  <c r="H2275" i="8"/>
  <c r="H2279" i="8"/>
  <c r="H2283" i="8"/>
  <c r="H2291" i="8"/>
  <c r="H2295" i="8"/>
  <c r="H2299" i="8"/>
  <c r="H2303" i="8"/>
  <c r="H2683" i="8"/>
  <c r="H2687" i="8"/>
  <c r="H2691" i="8"/>
  <c r="H2695" i="8"/>
  <c r="H2699" i="8"/>
  <c r="H2703" i="8"/>
  <c r="H2707" i="8"/>
  <c r="H2711" i="8"/>
  <c r="H2715" i="8"/>
  <c r="H2719" i="8"/>
  <c r="H2723" i="8"/>
  <c r="H2727" i="8"/>
  <c r="H2731" i="8"/>
  <c r="H3147" i="8"/>
  <c r="H3627" i="8"/>
  <c r="H3631" i="8"/>
  <c r="H4043" i="8"/>
  <c r="H4047" i="8"/>
  <c r="H4051" i="8"/>
  <c r="H4055" i="8"/>
  <c r="H4059" i="8"/>
  <c r="H4063" i="8"/>
  <c r="H4067" i="8"/>
  <c r="H4075" i="8"/>
  <c r="H4079" i="8"/>
  <c r="H4467" i="8"/>
  <c r="H4471" i="8"/>
  <c r="H4475" i="8"/>
  <c r="H4479" i="8"/>
  <c r="H4483" i="8"/>
  <c r="H4487" i="8"/>
  <c r="H4491" i="8"/>
  <c r="H4495" i="8"/>
  <c r="H4499" i="8"/>
  <c r="H4503" i="8"/>
  <c r="H4507" i="8"/>
  <c r="H4511" i="8"/>
  <c r="H4515" i="8"/>
  <c r="H4931" i="8"/>
  <c r="H5827" i="8"/>
  <c r="H5831" i="8"/>
  <c r="H5835" i="8"/>
  <c r="H5839" i="8"/>
  <c r="H5843" i="8"/>
  <c r="H5847" i="8"/>
  <c r="H6251" i="8"/>
  <c r="H6255" i="8"/>
  <c r="H6259" i="8"/>
  <c r="H6263" i="8"/>
  <c r="H6267" i="8"/>
  <c r="H6271" i="8"/>
  <c r="H6275" i="8"/>
  <c r="H6279" i="8"/>
  <c r="H6283" i="8"/>
  <c r="H6287" i="8"/>
  <c r="H6291" i="8"/>
  <c r="H6715" i="8"/>
  <c r="H4" i="8"/>
  <c r="H8" i="8"/>
  <c r="H12" i="8"/>
  <c r="H16" i="8"/>
  <c r="H20" i="8"/>
  <c r="H24" i="8"/>
  <c r="H28" i="8"/>
  <c r="H32" i="8"/>
  <c r="H36" i="8"/>
  <c r="H40" i="8"/>
  <c r="H44" i="8"/>
  <c r="H48" i="8"/>
  <c r="H52" i="8"/>
  <c r="H56" i="8"/>
  <c r="H60" i="8"/>
  <c r="H64" i="8"/>
  <c r="H68" i="8"/>
  <c r="H72" i="8"/>
  <c r="H76" i="8"/>
  <c r="H80" i="8"/>
  <c r="H84" i="8"/>
  <c r="H88" i="8"/>
  <c r="H92" i="8"/>
  <c r="H96" i="8"/>
  <c r="H100" i="8"/>
  <c r="H104" i="8"/>
  <c r="H108" i="8"/>
  <c r="H112" i="8"/>
  <c r="H116" i="8"/>
  <c r="H120" i="8"/>
  <c r="H124" i="8"/>
  <c r="H128" i="8"/>
  <c r="H132" i="8"/>
  <c r="H136" i="8"/>
  <c r="H140" i="8"/>
  <c r="H144" i="8"/>
  <c r="H148" i="8"/>
  <c r="H152" i="8"/>
  <c r="H156" i="8"/>
  <c r="H160" i="8"/>
  <c r="H164" i="8"/>
  <c r="H168" i="8"/>
  <c r="H172" i="8"/>
  <c r="H176" i="8"/>
  <c r="H180" i="8"/>
  <c r="H184" i="8"/>
  <c r="H188" i="8"/>
  <c r="H192" i="8"/>
  <c r="H196" i="8"/>
  <c r="H200" i="8"/>
  <c r="H204" i="8"/>
  <c r="H208" i="8"/>
  <c r="H212" i="8"/>
  <c r="H216" i="8"/>
  <c r="H220" i="8"/>
  <c r="H224" i="8"/>
  <c r="H228" i="8"/>
  <c r="H232" i="8"/>
  <c r="H236" i="8"/>
  <c r="H240" i="8"/>
  <c r="H244" i="8"/>
  <c r="H248" i="8"/>
  <c r="H252" i="8"/>
  <c r="H256" i="8"/>
  <c r="H260" i="8"/>
  <c r="H264" i="8"/>
  <c r="H268" i="8"/>
  <c r="H272" i="8"/>
  <c r="H276" i="8"/>
  <c r="H280" i="8"/>
  <c r="H284" i="8"/>
  <c r="H288" i="8"/>
  <c r="H292" i="8"/>
  <c r="H296" i="8"/>
  <c r="H300" i="8"/>
  <c r="H304" i="8"/>
  <c r="H308" i="8"/>
  <c r="H312" i="8"/>
  <c r="H316" i="8"/>
  <c r="H320" i="8"/>
  <c r="H324" i="8"/>
  <c r="H328" i="8"/>
  <c r="H332" i="8"/>
  <c r="H336" i="8"/>
  <c r="H340" i="8"/>
  <c r="H344" i="8"/>
  <c r="H348" i="8"/>
  <c r="H352" i="8"/>
  <c r="H356" i="8"/>
  <c r="H360" i="8"/>
  <c r="H364" i="8"/>
  <c r="H368" i="8"/>
  <c r="H372" i="8"/>
  <c r="H376" i="8"/>
  <c r="H380" i="8"/>
  <c r="H384" i="8"/>
  <c r="H388" i="8"/>
  <c r="H392" i="8"/>
  <c r="H396" i="8"/>
  <c r="H400" i="8"/>
  <c r="H404" i="8"/>
  <c r="H408" i="8"/>
  <c r="H412" i="8"/>
  <c r="H416" i="8"/>
  <c r="H420" i="8"/>
  <c r="H424" i="8"/>
  <c r="H428" i="8"/>
  <c r="H432" i="8"/>
  <c r="H436" i="8"/>
  <c r="H440" i="8"/>
  <c r="H444" i="8"/>
  <c r="H448" i="8"/>
  <c r="H452" i="8"/>
  <c r="H456" i="8"/>
  <c r="H460" i="8"/>
  <c r="H464" i="8"/>
  <c r="H468" i="8"/>
  <c r="H472" i="8"/>
  <c r="H476" i="8"/>
  <c r="H480" i="8"/>
  <c r="H484" i="8"/>
  <c r="H488" i="8"/>
  <c r="H492" i="8"/>
  <c r="H496" i="8"/>
  <c r="H500" i="8"/>
  <c r="H504" i="8"/>
  <c r="H508" i="8"/>
  <c r="H512" i="8"/>
  <c r="H516" i="8"/>
  <c r="H520" i="8"/>
  <c r="H524" i="8"/>
  <c r="H528" i="8"/>
  <c r="H532" i="8"/>
  <c r="H536" i="8"/>
  <c r="H540" i="8"/>
  <c r="H544" i="8"/>
  <c r="H548" i="8"/>
  <c r="H552" i="8"/>
  <c r="H556" i="8"/>
  <c r="H560" i="8"/>
  <c r="H564" i="8"/>
  <c r="H568" i="8"/>
  <c r="H572" i="8"/>
  <c r="H576" i="8"/>
  <c r="H580" i="8"/>
  <c r="H584" i="8"/>
  <c r="H588" i="8"/>
  <c r="H592" i="8"/>
  <c r="H596" i="8"/>
  <c r="H600" i="8"/>
  <c r="H604" i="8"/>
  <c r="H608" i="8"/>
  <c r="H612" i="8"/>
  <c r="H616" i="8"/>
  <c r="H620" i="8"/>
  <c r="H624" i="8"/>
  <c r="H628" i="8"/>
  <c r="H632" i="8"/>
  <c r="H636" i="8"/>
  <c r="H640" i="8"/>
  <c r="H644" i="8"/>
  <c r="H648" i="8"/>
  <c r="H652" i="8"/>
  <c r="H656" i="8"/>
  <c r="H660" i="8"/>
  <c r="H664" i="8"/>
  <c r="H668" i="8"/>
  <c r="H672" i="8"/>
  <c r="H676" i="8"/>
  <c r="H680" i="8"/>
  <c r="H684" i="8"/>
  <c r="H688" i="8"/>
  <c r="H692" i="8"/>
  <c r="H696" i="8"/>
  <c r="H700" i="8"/>
  <c r="H704" i="8"/>
  <c r="H708" i="8"/>
  <c r="H712" i="8"/>
  <c r="H716" i="8"/>
  <c r="H720" i="8"/>
  <c r="H724" i="8"/>
  <c r="H728" i="8"/>
  <c r="H732" i="8"/>
  <c r="H736" i="8"/>
  <c r="H740" i="8"/>
  <c r="H744" i="8"/>
  <c r="H748" i="8"/>
  <c r="H752" i="8"/>
  <c r="H756" i="8"/>
  <c r="H760" i="8"/>
  <c r="H764" i="8"/>
  <c r="H768" i="8"/>
  <c r="H772" i="8"/>
  <c r="H776" i="8"/>
  <c r="H780" i="8"/>
  <c r="H784" i="8"/>
  <c r="H788" i="8"/>
  <c r="H792" i="8"/>
  <c r="H796" i="8"/>
  <c r="H800" i="8"/>
  <c r="H804" i="8"/>
  <c r="H808" i="8"/>
  <c r="H812" i="8"/>
  <c r="H816" i="8"/>
  <c r="H820" i="8"/>
  <c r="H824" i="8"/>
  <c r="H828" i="8"/>
  <c r="H832" i="8"/>
  <c r="H836" i="8"/>
  <c r="H840" i="8"/>
  <c r="H844" i="8"/>
  <c r="H848" i="8"/>
  <c r="H852" i="8"/>
  <c r="H856" i="8"/>
  <c r="H860" i="8"/>
  <c r="H864" i="8"/>
  <c r="H868" i="8"/>
  <c r="H872" i="8"/>
  <c r="H876" i="8"/>
  <c r="H880" i="8"/>
  <c r="H884" i="8"/>
  <c r="H888" i="8"/>
  <c r="H892" i="8"/>
  <c r="H920" i="8"/>
  <c r="H976" i="8"/>
  <c r="H980" i="8"/>
  <c r="H984" i="8"/>
  <c r="H988" i="8"/>
  <c r="H992" i="8"/>
  <c r="H996" i="8"/>
  <c r="H1000" i="8"/>
  <c r="H1004" i="8"/>
  <c r="H1008" i="8"/>
  <c r="H1012" i="8"/>
  <c r="H1016" i="8"/>
  <c r="H1020" i="8"/>
  <c r="H1024" i="8"/>
  <c r="H1028" i="8"/>
  <c r="H1032" i="8"/>
  <c r="H1036" i="8"/>
  <c r="H1040" i="8"/>
  <c r="H1044" i="8"/>
  <c r="H1048" i="8"/>
  <c r="H1052" i="8"/>
  <c r="H1056" i="8"/>
  <c r="H1060" i="8"/>
  <c r="H1064" i="8"/>
  <c r="H1068" i="8"/>
  <c r="H1072" i="8"/>
  <c r="H1076" i="8"/>
  <c r="H1080" i="8"/>
  <c r="H1084" i="8"/>
  <c r="H1088" i="8"/>
  <c r="H1092" i="8"/>
  <c r="H1096" i="8"/>
  <c r="H1100" i="8"/>
  <c r="H1104" i="8"/>
  <c r="H1108" i="8"/>
  <c r="H1112" i="8"/>
  <c r="H1116" i="8"/>
  <c r="H1120" i="8"/>
  <c r="H1124" i="8"/>
  <c r="H1128" i="8"/>
  <c r="H1132" i="8"/>
  <c r="H1136" i="8"/>
  <c r="H1140" i="8"/>
  <c r="H1144" i="8"/>
  <c r="H1148" i="8"/>
  <c r="H1152" i="8"/>
  <c r="H1156" i="8"/>
  <c r="H1160" i="8"/>
  <c r="H1164" i="8"/>
  <c r="H1168" i="8"/>
  <c r="H1172" i="8"/>
  <c r="H1176" i="8"/>
  <c r="H1180" i="8"/>
  <c r="H1184" i="8"/>
  <c r="H1188" i="8"/>
  <c r="H1192" i="8"/>
  <c r="H1196" i="8"/>
  <c r="H1200" i="8"/>
  <c r="H1204" i="8"/>
  <c r="H1208" i="8"/>
  <c r="H1212" i="8"/>
  <c r="H1216" i="8"/>
  <c r="H1220" i="8"/>
  <c r="H1224" i="8"/>
  <c r="H1228" i="8"/>
  <c r="H1232" i="8"/>
  <c r="H1236" i="8"/>
  <c r="H1240" i="8"/>
  <c r="H1244" i="8"/>
  <c r="H1248" i="8"/>
  <c r="H1252" i="8"/>
  <c r="H1256" i="8"/>
  <c r="H1260" i="8"/>
  <c r="H1264" i="8"/>
  <c r="H1268" i="8"/>
  <c r="H1272" i="8"/>
  <c r="H1276" i="8"/>
  <c r="H1280" i="8"/>
  <c r="H1284" i="8"/>
  <c r="H1288" i="8"/>
  <c r="H1292" i="8"/>
  <c r="H1296" i="8"/>
  <c r="H1300" i="8"/>
  <c r="H1304" i="8"/>
  <c r="H1308" i="8"/>
  <c r="H1312" i="8"/>
  <c r="H1316" i="8"/>
  <c r="H1320" i="8"/>
  <c r="H1324" i="8"/>
  <c r="H1328" i="8"/>
  <c r="H1332" i="8"/>
  <c r="H1336" i="8"/>
  <c r="H1340" i="8"/>
  <c r="H1396" i="8"/>
  <c r="H1400" i="8"/>
  <c r="H1404" i="8"/>
  <c r="H1408" i="8"/>
  <c r="H1412" i="8"/>
  <c r="H1416" i="8"/>
  <c r="H1420" i="8"/>
  <c r="H1424" i="8"/>
  <c r="H1428" i="8"/>
  <c r="H1432" i="8"/>
  <c r="H1436" i="8"/>
  <c r="H1440" i="8"/>
  <c r="H1444" i="8"/>
  <c r="H1448" i="8"/>
  <c r="H1452" i="8"/>
  <c r="H1456" i="8"/>
  <c r="H1460" i="8"/>
  <c r="H1464" i="8"/>
  <c r="H1468" i="8"/>
  <c r="H1472" i="8"/>
  <c r="H1476" i="8"/>
  <c r="H1480" i="8"/>
  <c r="H1484" i="8"/>
  <c r="H1488" i="8"/>
  <c r="H1492" i="8"/>
  <c r="H1496" i="8"/>
  <c r="H1500" i="8"/>
  <c r="H1504" i="8"/>
  <c r="H1508" i="8"/>
  <c r="H1512" i="8"/>
  <c r="H1516" i="8"/>
  <c r="H1520" i="8"/>
  <c r="H1524" i="8"/>
  <c r="H1528" i="8"/>
  <c r="H1532" i="8"/>
  <c r="H1536" i="8"/>
  <c r="H1540" i="8"/>
  <c r="H3" i="8"/>
  <c r="H7" i="8"/>
  <c r="H11" i="8"/>
  <c r="H15" i="8"/>
  <c r="H19" i="8"/>
  <c r="H23" i="8"/>
  <c r="H27" i="8"/>
  <c r="H31" i="8"/>
  <c r="H35" i="8"/>
  <c r="H39" i="8"/>
  <c r="H43" i="8"/>
  <c r="H47" i="8"/>
  <c r="H51" i="8"/>
  <c r="H55" i="8"/>
  <c r="H59" i="8"/>
  <c r="H63" i="8"/>
  <c r="H67" i="8"/>
  <c r="H71" i="8"/>
  <c r="H75" i="8"/>
  <c r="H79" i="8"/>
  <c r="H83" i="8"/>
  <c r="H87" i="8"/>
  <c r="H91" i="8"/>
  <c r="H95" i="8"/>
  <c r="H99" i="8"/>
  <c r="H103" i="8"/>
  <c r="H107" i="8"/>
  <c r="H111" i="8"/>
  <c r="H115" i="8"/>
  <c r="H119" i="8"/>
  <c r="H123" i="8"/>
  <c r="H127" i="8"/>
  <c r="H131" i="8"/>
  <c r="H135" i="8"/>
  <c r="H139" i="8"/>
  <c r="H143" i="8"/>
  <c r="H147" i="8"/>
  <c r="H151" i="8"/>
  <c r="H155" i="8"/>
  <c r="H159" i="8"/>
  <c r="H163" i="8"/>
  <c r="H167" i="8"/>
  <c r="H171" i="8"/>
  <c r="H175" i="8"/>
  <c r="H179" i="8"/>
  <c r="H183" i="8"/>
  <c r="H187" i="8"/>
  <c r="H191" i="8"/>
  <c r="H195" i="8"/>
  <c r="H199" i="8"/>
  <c r="H203" i="8"/>
  <c r="H207" i="8"/>
  <c r="H211" i="8"/>
  <c r="H215" i="8"/>
  <c r="H219" i="8"/>
  <c r="H223" i="8"/>
  <c r="H227" i="8"/>
  <c r="H231" i="8"/>
  <c r="H235" i="8"/>
  <c r="H239" i="8"/>
  <c r="H243" i="8"/>
  <c r="H247" i="8"/>
  <c r="H251" i="8"/>
  <c r="H255" i="8"/>
  <c r="H259" i="8"/>
  <c r="H263" i="8"/>
  <c r="H267" i="8"/>
  <c r="H271" i="8"/>
  <c r="H275" i="8"/>
  <c r="H279" i="8"/>
  <c r="H283" i="8"/>
  <c r="H287" i="8"/>
  <c r="H291" i="8"/>
  <c r="H295" i="8"/>
  <c r="H299" i="8"/>
  <c r="H303" i="8"/>
  <c r="H307" i="8"/>
  <c r="H311" i="8"/>
  <c r="H315" i="8"/>
  <c r="H319" i="8"/>
  <c r="H323" i="8"/>
  <c r="H327" i="8"/>
  <c r="H331" i="8"/>
  <c r="H335" i="8"/>
  <c r="H339" i="8"/>
  <c r="H343" i="8"/>
  <c r="H347" i="8"/>
  <c r="H351" i="8"/>
  <c r="H355" i="8"/>
  <c r="H359" i="8"/>
  <c r="H363" i="8"/>
  <c r="H367" i="8"/>
  <c r="H371" i="8"/>
  <c r="H375" i="8"/>
  <c r="H379" i="8"/>
  <c r="H383" i="8"/>
  <c r="H387" i="8"/>
  <c r="H391" i="8"/>
  <c r="H395" i="8"/>
  <c r="H399" i="8"/>
  <c r="H403" i="8"/>
  <c r="H407" i="8"/>
  <c r="H411" i="8"/>
  <c r="H415" i="8"/>
  <c r="H419" i="8"/>
  <c r="H423" i="8"/>
  <c r="H427" i="8"/>
  <c r="H431" i="8"/>
  <c r="H435" i="8"/>
  <c r="H439" i="8"/>
  <c r="H443" i="8"/>
  <c r="H447" i="8"/>
  <c r="H451" i="8"/>
  <c r="H455" i="8"/>
  <c r="H459" i="8"/>
  <c r="H463" i="8"/>
  <c r="H467" i="8"/>
  <c r="H471" i="8"/>
  <c r="H475" i="8"/>
  <c r="H479" i="8"/>
  <c r="H483" i="8"/>
  <c r="H487" i="8"/>
  <c r="H491" i="8"/>
  <c r="H495" i="8"/>
  <c r="H499" i="8"/>
  <c r="H503" i="8"/>
  <c r="H507" i="8"/>
  <c r="H511" i="8"/>
  <c r="H515" i="8"/>
  <c r="H519" i="8"/>
  <c r="H523" i="8"/>
  <c r="H527" i="8"/>
  <c r="H531" i="8"/>
  <c r="H535" i="8"/>
  <c r="H539" i="8"/>
  <c r="H543" i="8"/>
  <c r="H547" i="8"/>
  <c r="H551" i="8"/>
  <c r="H555" i="8"/>
  <c r="H559" i="8"/>
  <c r="H563" i="8"/>
  <c r="H567" i="8"/>
  <c r="H571" i="8"/>
  <c r="H575" i="8"/>
  <c r="H579" i="8"/>
  <c r="H583" i="8"/>
  <c r="H587" i="8"/>
  <c r="H591" i="8"/>
  <c r="H595" i="8"/>
  <c r="H599" i="8"/>
  <c r="H603" i="8"/>
  <c r="H607" i="8"/>
  <c r="H611" i="8"/>
  <c r="H615" i="8"/>
  <c r="H619" i="8"/>
  <c r="H623" i="8"/>
  <c r="H627" i="8"/>
  <c r="H631" i="8"/>
  <c r="H635" i="8"/>
  <c r="H639" i="8"/>
  <c r="H643" i="8"/>
  <c r="H647" i="8"/>
  <c r="H651" i="8"/>
  <c r="H655" i="8"/>
  <c r="H659" i="8"/>
  <c r="H663" i="8"/>
  <c r="H667" i="8"/>
  <c r="H671" i="8"/>
  <c r="H675" i="8"/>
  <c r="H679" i="8"/>
  <c r="H683" i="8"/>
  <c r="H687" i="8"/>
  <c r="H691" i="8"/>
  <c r="H695" i="8"/>
  <c r="H699" i="8"/>
  <c r="H703" i="8"/>
  <c r="H707" i="8"/>
  <c r="H711" i="8"/>
  <c r="H715" i="8"/>
  <c r="H719" i="8"/>
  <c r="H723" i="8"/>
  <c r="H727" i="8"/>
  <c r="H731" i="8"/>
  <c r="H735" i="8"/>
  <c r="H739" i="8"/>
  <c r="H743" i="8"/>
  <c r="H747" i="8"/>
  <c r="H751" i="8"/>
  <c r="H755" i="8"/>
  <c r="H759" i="8"/>
  <c r="H763" i="8"/>
  <c r="H767" i="8"/>
  <c r="H771" i="8"/>
  <c r="H775" i="8"/>
  <c r="H779" i="8"/>
  <c r="H783" i="8"/>
  <c r="H787" i="8"/>
  <c r="H791" i="8"/>
  <c r="H795" i="8"/>
  <c r="H799" i="8"/>
  <c r="H803" i="8"/>
  <c r="H807" i="8"/>
  <c r="H811" i="8"/>
  <c r="H815" i="8"/>
  <c r="H819" i="8"/>
  <c r="H823" i="8"/>
  <c r="H827" i="8"/>
  <c r="H831" i="8"/>
  <c r="H835" i="8"/>
  <c r="H839" i="8"/>
  <c r="H843" i="8"/>
  <c r="H847" i="8"/>
  <c r="H851" i="8"/>
  <c r="H855" i="8"/>
  <c r="H859" i="8"/>
  <c r="H863" i="8"/>
  <c r="H867" i="8"/>
  <c r="H871" i="8"/>
  <c r="H875" i="8"/>
  <c r="H879" i="8"/>
  <c r="H883" i="8"/>
  <c r="H887" i="8"/>
  <c r="H891" i="8"/>
  <c r="H895" i="8"/>
  <c r="H951" i="8"/>
  <c r="H955" i="8"/>
  <c r="H959" i="8"/>
  <c r="H963" i="8"/>
  <c r="H967" i="8"/>
  <c r="H971" i="8"/>
  <c r="H975" i="8"/>
  <c r="H979" i="8"/>
  <c r="H983" i="8"/>
  <c r="H987" i="8"/>
  <c r="H991" i="8"/>
  <c r="H995" i="8"/>
  <c r="H999" i="8"/>
  <c r="H1003" i="8"/>
  <c r="H1007" i="8"/>
  <c r="H1011" i="8"/>
  <c r="H1015" i="8"/>
  <c r="H1019" i="8"/>
  <c r="H1023" i="8"/>
  <c r="H1027" i="8"/>
  <c r="H1031" i="8"/>
  <c r="H1035" i="8"/>
  <c r="H1039" i="8"/>
  <c r="H1043" i="8"/>
  <c r="H1047" i="8"/>
  <c r="H1051" i="8"/>
  <c r="H1055" i="8"/>
  <c r="H1059" i="8"/>
  <c r="H1063" i="8"/>
  <c r="H1067" i="8"/>
  <c r="H1071" i="8"/>
  <c r="H1075" i="8"/>
  <c r="H1544" i="8"/>
  <c r="H1548" i="8"/>
  <c r="H1552" i="8"/>
  <c r="H1556" i="8"/>
  <c r="H1560" i="8"/>
  <c r="H1564" i="8"/>
  <c r="H1568" i="8"/>
  <c r="H1572" i="8"/>
  <c r="H1576" i="8"/>
  <c r="H1580" i="8"/>
  <c r="H1584" i="8"/>
  <c r="H1588" i="8"/>
  <c r="H1592" i="8"/>
  <c r="H1596" i="8"/>
  <c r="H1600" i="8"/>
  <c r="H1604" i="8"/>
  <c r="H1608" i="8"/>
  <c r="H1612" i="8"/>
  <c r="H1616" i="8"/>
  <c r="H1620" i="8"/>
  <c r="H1624" i="8"/>
  <c r="H1628" i="8"/>
  <c r="H1632" i="8"/>
  <c r="H1636" i="8"/>
  <c r="H1640" i="8"/>
  <c r="H1644" i="8"/>
  <c r="H1648" i="8"/>
  <c r="H1652" i="8"/>
  <c r="H1656" i="8"/>
  <c r="H1660" i="8"/>
  <c r="H1664" i="8"/>
  <c r="H1668" i="8"/>
  <c r="H1672" i="8"/>
  <c r="H1676" i="8"/>
  <c r="H1680" i="8"/>
  <c r="H1684" i="8"/>
  <c r="H1688" i="8"/>
  <c r="H1692" i="8"/>
  <c r="H1696" i="8"/>
  <c r="H1700" i="8"/>
  <c r="H1704" i="8"/>
  <c r="H1708" i="8"/>
  <c r="H1712" i="8"/>
  <c r="H1716" i="8"/>
  <c r="H1720" i="8"/>
  <c r="H1724" i="8"/>
  <c r="H1728" i="8"/>
  <c r="H1732" i="8"/>
  <c r="H1736" i="8"/>
  <c r="H1740" i="8"/>
  <c r="H1744" i="8"/>
  <c r="H1748" i="8"/>
  <c r="H1752" i="8"/>
  <c r="H1756" i="8"/>
  <c r="H1760" i="8"/>
  <c r="H1764" i="8"/>
  <c r="H1768" i="8"/>
  <c r="H1772" i="8"/>
  <c r="H1776" i="8"/>
  <c r="H1780" i="8"/>
  <c r="H1784" i="8"/>
  <c r="H1788" i="8"/>
  <c r="H1792" i="8"/>
  <c r="H1796" i="8"/>
  <c r="H1800" i="8"/>
  <c r="H1804" i="8"/>
  <c r="H1808" i="8"/>
  <c r="H1816" i="8"/>
  <c r="H1820" i="8"/>
  <c r="H1824" i="8"/>
  <c r="H1828" i="8"/>
  <c r="H1832" i="8"/>
  <c r="H1836" i="8"/>
  <c r="H1840" i="8"/>
  <c r="H1844" i="8"/>
  <c r="H1848" i="8"/>
  <c r="H1852" i="8"/>
  <c r="H1856" i="8"/>
  <c r="H1860" i="8"/>
  <c r="H1864" i="8"/>
  <c r="H1868" i="8"/>
  <c r="H1872" i="8"/>
  <c r="H1876" i="8"/>
  <c r="H1880" i="8"/>
  <c r="H1884" i="8"/>
  <c r="H1888" i="8"/>
  <c r="H1892" i="8"/>
  <c r="H1896" i="8"/>
  <c r="H1900" i="8"/>
  <c r="H1904" i="8"/>
  <c r="H1908" i="8"/>
  <c r="H1912" i="8"/>
  <c r="H1916" i="8"/>
  <c r="H1920" i="8"/>
  <c r="H1924" i="8"/>
  <c r="H1928" i="8"/>
  <c r="H1932" i="8"/>
  <c r="H1936" i="8"/>
  <c r="H1940" i="8"/>
  <c r="H1944" i="8"/>
  <c r="H1948" i="8"/>
  <c r="H1952" i="8"/>
  <c r="H1956" i="8"/>
  <c r="H1960" i="8"/>
  <c r="H1964" i="8"/>
  <c r="H1968" i="8"/>
  <c r="H1972" i="8"/>
  <c r="H1976" i="8"/>
  <c r="H1980" i="8"/>
  <c r="H1984" i="8"/>
  <c r="H1988" i="8"/>
  <c r="H1992" i="8"/>
  <c r="H1996" i="8"/>
  <c r="H2000" i="8"/>
  <c r="H2004" i="8"/>
  <c r="H2008" i="8"/>
  <c r="H2012" i="8"/>
  <c r="H2016" i="8"/>
  <c r="H2020" i="8"/>
  <c r="H2024" i="8"/>
  <c r="H2028" i="8"/>
  <c r="H2032" i="8"/>
  <c r="H2036" i="8"/>
  <c r="H2040" i="8"/>
  <c r="H2044" i="8"/>
  <c r="H2048" i="8"/>
  <c r="H2052" i="8"/>
  <c r="H2056" i="8"/>
  <c r="H2060" i="8"/>
  <c r="H2064" i="8"/>
  <c r="H2068" i="8"/>
  <c r="H2072" i="8"/>
  <c r="H2076" i="8"/>
  <c r="H2080" i="8"/>
  <c r="H2084" i="8"/>
  <c r="H2088" i="8"/>
  <c r="H2092" i="8"/>
  <c r="H2096" i="8"/>
  <c r="H2100" i="8"/>
  <c r="H2104" i="8"/>
  <c r="H2108" i="8"/>
  <c r="H2112" i="8"/>
  <c r="H2116" i="8"/>
  <c r="H2120" i="8"/>
  <c r="H2124" i="8"/>
  <c r="H2128" i="8"/>
  <c r="H2132" i="8"/>
  <c r="H2136" i="8"/>
  <c r="H2140" i="8"/>
  <c r="H2144" i="8"/>
  <c r="H2148" i="8"/>
  <c r="H2152" i="8"/>
  <c r="H2156" i="8"/>
  <c r="H2160" i="8"/>
  <c r="H2164" i="8"/>
  <c r="H2168" i="8"/>
  <c r="H2172" i="8"/>
  <c r="H2176" i="8"/>
  <c r="H2180" i="8"/>
  <c r="H2184" i="8"/>
  <c r="H2188" i="8"/>
  <c r="H2192" i="8"/>
  <c r="H2196" i="8"/>
  <c r="H2200" i="8"/>
  <c r="H2204" i="8"/>
  <c r="H2208" i="8"/>
  <c r="H2212" i="8"/>
  <c r="H2216" i="8"/>
  <c r="H2220" i="8"/>
  <c r="H2224" i="8"/>
  <c r="H2228" i="8"/>
  <c r="H2232" i="8"/>
  <c r="H2236" i="8"/>
  <c r="H2240" i="8"/>
  <c r="H2244" i="8"/>
  <c r="H2248" i="8"/>
  <c r="H2252" i="8"/>
  <c r="H2256" i="8"/>
  <c r="H2260" i="8"/>
  <c r="H2264" i="8"/>
  <c r="H2268" i="8"/>
  <c r="H2272" i="8"/>
  <c r="H2276" i="8"/>
  <c r="H2280" i="8"/>
  <c r="H2284" i="8"/>
  <c r="H2308" i="8"/>
  <c r="H2312" i="8"/>
  <c r="H2316" i="8"/>
  <c r="H2320" i="8"/>
  <c r="H2324" i="8"/>
  <c r="H2328" i="8"/>
  <c r="H2332" i="8"/>
  <c r="H2336" i="8"/>
  <c r="H2340" i="8"/>
  <c r="H2344" i="8"/>
  <c r="H2348" i="8"/>
  <c r="H2352" i="8"/>
  <c r="H2356" i="8"/>
  <c r="H2360" i="8"/>
  <c r="H2364" i="8"/>
  <c r="H2368" i="8"/>
  <c r="H2372" i="8"/>
  <c r="H2376" i="8"/>
  <c r="H2380" i="8"/>
  <c r="H2384" i="8"/>
  <c r="H2388" i="8"/>
  <c r="H2392" i="8"/>
  <c r="H2396" i="8"/>
  <c r="H2400" i="8"/>
  <c r="H2404" i="8"/>
  <c r="H2408" i="8"/>
  <c r="H2412" i="8"/>
  <c r="H2416" i="8"/>
  <c r="H2420" i="8"/>
  <c r="H2424" i="8"/>
  <c r="H2428" i="8"/>
  <c r="H2432" i="8"/>
  <c r="H2436" i="8"/>
  <c r="H2440" i="8"/>
  <c r="H2444" i="8"/>
  <c r="H2448" i="8"/>
  <c r="H2452" i="8"/>
  <c r="H2456" i="8"/>
  <c r="H2460" i="8"/>
  <c r="H2464" i="8"/>
  <c r="H2468" i="8"/>
  <c r="H2472" i="8"/>
  <c r="H2476" i="8"/>
  <c r="H2480" i="8"/>
  <c r="H2484" i="8"/>
  <c r="H2488" i="8"/>
  <c r="H2492" i="8"/>
  <c r="H2496" i="8"/>
  <c r="H2500" i="8"/>
  <c r="H2504" i="8"/>
  <c r="H2508" i="8"/>
  <c r="H2512" i="8"/>
  <c r="H2516" i="8"/>
  <c r="H2520" i="8"/>
  <c r="H2524" i="8"/>
  <c r="H2528" i="8"/>
  <c r="H2532" i="8"/>
  <c r="H2536" i="8"/>
  <c r="H2540" i="8"/>
  <c r="H2544" i="8"/>
  <c r="H2548" i="8"/>
  <c r="H2552" i="8"/>
  <c r="H2556" i="8"/>
  <c r="H2560" i="8"/>
  <c r="H2564" i="8"/>
  <c r="H2568" i="8"/>
  <c r="H2572" i="8"/>
  <c r="H2576" i="8"/>
  <c r="H2580" i="8"/>
  <c r="H2584" i="8"/>
  <c r="H2588" i="8"/>
  <c r="H2592" i="8"/>
  <c r="H2596" i="8"/>
  <c r="H2600" i="8"/>
  <c r="H2604" i="8"/>
  <c r="H2608" i="8"/>
  <c r="H2612" i="8"/>
  <c r="H2616" i="8"/>
  <c r="H2620" i="8"/>
  <c r="H2624" i="8"/>
  <c r="H2628" i="8"/>
  <c r="H2632" i="8"/>
  <c r="H2636" i="8"/>
  <c r="H2640" i="8"/>
  <c r="H2644" i="8"/>
  <c r="H2648" i="8"/>
  <c r="H2652" i="8"/>
  <c r="H2656" i="8"/>
  <c r="H2660" i="8"/>
  <c r="H2664" i="8"/>
  <c r="H2668" i="8"/>
  <c r="H2672" i="8"/>
  <c r="H2676" i="8"/>
  <c r="H2704" i="8"/>
  <c r="H2756" i="8"/>
  <c r="H2760" i="8"/>
  <c r="H2764" i="8"/>
  <c r="H2768" i="8"/>
  <c r="H2772" i="8"/>
  <c r="H2776" i="8"/>
  <c r="H2780" i="8"/>
  <c r="H2784" i="8"/>
  <c r="H2788" i="8"/>
  <c r="H2792" i="8"/>
  <c r="H2796" i="8"/>
  <c r="H2800" i="8"/>
  <c r="H2804" i="8"/>
  <c r="H2808" i="8"/>
  <c r="H2812" i="8"/>
  <c r="H2816" i="8"/>
  <c r="H2820" i="8"/>
  <c r="H2824" i="8"/>
  <c r="H2828" i="8"/>
  <c r="H2832" i="8"/>
  <c r="H2836" i="8"/>
  <c r="H2840" i="8"/>
  <c r="H2844" i="8"/>
  <c r="H2848" i="8"/>
  <c r="H2852" i="8"/>
  <c r="H2856" i="8"/>
  <c r="H2860" i="8"/>
  <c r="H2864" i="8"/>
  <c r="H2868" i="8"/>
  <c r="H2872" i="8"/>
  <c r="H2876" i="8"/>
  <c r="H2880" i="8"/>
  <c r="H2884" i="8"/>
  <c r="H2888" i="8"/>
  <c r="H2892" i="8"/>
  <c r="H2896" i="8"/>
  <c r="H2900" i="8"/>
  <c r="H2904" i="8"/>
  <c r="H2908" i="8"/>
  <c r="H2912" i="8"/>
  <c r="H2916" i="8"/>
  <c r="H2920" i="8"/>
  <c r="H2924" i="8"/>
  <c r="H2928" i="8"/>
  <c r="H2932" i="8"/>
  <c r="H2936" i="8"/>
  <c r="H2940" i="8"/>
  <c r="H2944" i="8"/>
  <c r="H2948" i="8"/>
  <c r="H2952" i="8"/>
  <c r="H2956" i="8"/>
  <c r="H2960" i="8"/>
  <c r="H2964" i="8"/>
  <c r="H2968" i="8"/>
  <c r="H2972" i="8"/>
  <c r="H2976" i="8"/>
  <c r="H2980" i="8"/>
  <c r="H2984" i="8"/>
  <c r="H2988" i="8"/>
  <c r="H2992" i="8"/>
  <c r="H2996" i="8"/>
  <c r="H3000" i="8"/>
  <c r="H3004" i="8"/>
  <c r="H3008" i="8"/>
  <c r="H3012" i="8"/>
  <c r="H3016" i="8"/>
  <c r="H3020" i="8"/>
  <c r="H3024" i="8"/>
  <c r="H3028" i="8"/>
  <c r="H3032" i="8"/>
  <c r="H3036" i="8"/>
  <c r="H3040" i="8"/>
  <c r="H3044" i="8"/>
  <c r="H3048" i="8"/>
  <c r="H3052" i="8"/>
  <c r="H3056" i="8"/>
  <c r="H3060" i="8"/>
  <c r="H3064" i="8"/>
  <c r="H3068" i="8"/>
  <c r="H3072" i="8"/>
  <c r="H3076" i="8"/>
  <c r="H3080" i="8"/>
  <c r="H3084" i="8"/>
  <c r="H3088" i="8"/>
  <c r="H3092" i="8"/>
  <c r="H3096" i="8"/>
  <c r="H3100" i="8"/>
  <c r="H3104" i="8"/>
  <c r="H3108" i="8"/>
  <c r="H3112" i="8"/>
  <c r="H3116" i="8"/>
  <c r="H3120" i="8"/>
  <c r="H3124" i="8"/>
  <c r="H3180" i="8"/>
  <c r="H3184" i="8"/>
  <c r="H3188" i="8"/>
  <c r="H3192" i="8"/>
  <c r="H3196" i="8"/>
  <c r="H3200" i="8"/>
  <c r="H3204" i="8"/>
  <c r="H3208" i="8"/>
  <c r="H3212" i="8"/>
  <c r="H3216" i="8"/>
  <c r="H3220" i="8"/>
  <c r="H3224" i="8"/>
  <c r="H3228" i="8"/>
  <c r="H3232" i="8"/>
  <c r="H3236" i="8"/>
  <c r="H3240" i="8"/>
  <c r="H3244" i="8"/>
  <c r="H3248" i="8"/>
  <c r="H3252" i="8"/>
  <c r="H3256" i="8"/>
  <c r="H3260" i="8"/>
  <c r="H3264" i="8"/>
  <c r="H3268" i="8"/>
  <c r="H3272" i="8"/>
  <c r="H3276" i="8"/>
  <c r="H3280" i="8"/>
  <c r="H3284" i="8"/>
  <c r="H3288" i="8"/>
  <c r="H3292" i="8"/>
  <c r="H3296" i="8"/>
  <c r="H3300" i="8"/>
  <c r="H3304" i="8"/>
  <c r="H3308" i="8"/>
  <c r="H3312" i="8"/>
  <c r="H3316" i="8"/>
  <c r="H3320" i="8"/>
  <c r="H3324" i="8"/>
  <c r="H3328" i="8"/>
  <c r="H3332" i="8"/>
  <c r="H3336" i="8"/>
  <c r="H3340" i="8"/>
  <c r="H3344" i="8"/>
  <c r="H3348" i="8"/>
  <c r="H3352" i="8"/>
  <c r="H3356" i="8"/>
  <c r="H3360" i="8"/>
  <c r="H3364" i="8"/>
  <c r="H3368" i="8"/>
  <c r="H3372" i="8"/>
  <c r="H3376" i="8"/>
  <c r="H3380" i="8"/>
  <c r="H3384" i="8"/>
  <c r="H3388" i="8"/>
  <c r="H3392" i="8"/>
  <c r="H3396" i="8"/>
  <c r="H3400" i="8"/>
  <c r="H3404" i="8"/>
  <c r="H3408" i="8"/>
  <c r="H3412" i="8"/>
  <c r="H3416" i="8"/>
  <c r="H3420" i="8"/>
  <c r="H3424" i="8"/>
  <c r="H3428" i="8"/>
  <c r="H3432" i="8"/>
  <c r="H3436" i="8"/>
  <c r="H3440" i="8"/>
  <c r="H3444" i="8"/>
  <c r="H3448" i="8"/>
  <c r="H3452" i="8"/>
  <c r="H3456" i="8"/>
  <c r="H3460" i="8"/>
  <c r="H3464" i="8"/>
  <c r="H3468" i="8"/>
  <c r="H3472" i="8"/>
  <c r="H3476" i="8"/>
  <c r="H3480" i="8"/>
  <c r="H3484" i="8"/>
  <c r="H3488" i="8"/>
  <c r="H3492" i="8"/>
  <c r="H3496" i="8"/>
  <c r="H3500" i="8"/>
  <c r="H3504" i="8"/>
  <c r="H3508" i="8"/>
  <c r="H3512" i="8"/>
  <c r="H3516" i="8"/>
  <c r="H3520" i="8"/>
  <c r="H3524" i="8"/>
  <c r="H3528" i="8"/>
  <c r="H3532" i="8"/>
  <c r="H3536" i="8"/>
  <c r="H3540" i="8"/>
  <c r="H3544" i="8"/>
  <c r="H3548" i="8"/>
  <c r="H3552" i="8"/>
  <c r="H3556" i="8"/>
  <c r="H3560" i="8"/>
  <c r="H3564" i="8"/>
  <c r="H3568" i="8"/>
  <c r="H3572" i="8"/>
  <c r="H3576" i="8"/>
  <c r="H3580" i="8"/>
  <c r="H3584" i="8"/>
  <c r="H3588" i="8"/>
  <c r="H3592" i="8"/>
  <c r="H3600" i="8"/>
  <c r="H3604" i="8"/>
  <c r="H3608" i="8"/>
  <c r="H3612" i="8"/>
  <c r="H3616" i="8"/>
  <c r="H3620" i="8"/>
  <c r="H3624" i="8"/>
  <c r="H3628" i="8"/>
  <c r="H3632" i="8"/>
  <c r="H3636" i="8"/>
  <c r="H3640" i="8"/>
  <c r="H3644" i="8"/>
  <c r="H3648" i="8"/>
  <c r="H3652" i="8"/>
  <c r="H3656" i="8"/>
  <c r="H3660" i="8"/>
  <c r="H3664" i="8"/>
  <c r="H3668" i="8"/>
  <c r="H3672" i="8"/>
  <c r="H3676" i="8"/>
  <c r="H3680" i="8"/>
  <c r="H3684" i="8"/>
  <c r="H3688" i="8"/>
  <c r="H3692" i="8"/>
  <c r="H3696" i="8"/>
  <c r="H3700" i="8"/>
  <c r="H3704" i="8"/>
  <c r="H3708" i="8"/>
  <c r="H3712" i="8"/>
  <c r="H3716" i="8"/>
  <c r="H3720" i="8"/>
  <c r="H3724" i="8"/>
  <c r="H3728" i="8"/>
  <c r="H3732" i="8"/>
  <c r="H3736" i="8"/>
  <c r="H3740" i="8"/>
  <c r="H3744" i="8"/>
  <c r="H3748" i="8"/>
  <c r="H3752" i="8"/>
  <c r="H3756" i="8"/>
  <c r="H3760" i="8"/>
  <c r="H3764" i="8"/>
  <c r="H3768" i="8"/>
  <c r="H3772" i="8"/>
  <c r="H3776" i="8"/>
  <c r="H3780" i="8"/>
  <c r="H3784" i="8"/>
  <c r="H3788" i="8"/>
  <c r="H3792" i="8"/>
  <c r="H3796" i="8"/>
  <c r="H3800" i="8"/>
  <c r="H3804" i="8"/>
  <c r="H1079" i="8"/>
  <c r="H1083" i="8"/>
  <c r="H1087" i="8"/>
  <c r="H1091" i="8"/>
  <c r="H1095" i="8"/>
  <c r="H1099" i="8"/>
  <c r="H1103" i="8"/>
  <c r="H1107" i="8"/>
  <c r="H1111" i="8"/>
  <c r="H1115" i="8"/>
  <c r="H1119" i="8"/>
  <c r="H1123" i="8"/>
  <c r="H1127" i="8"/>
  <c r="H1131" i="8"/>
  <c r="H1135" i="8"/>
  <c r="H1139" i="8"/>
  <c r="H1143" i="8"/>
  <c r="H1147" i="8"/>
  <c r="H1151" i="8"/>
  <c r="H1155" i="8"/>
  <c r="H1159" i="8"/>
  <c r="H1163" i="8"/>
  <c r="H1167" i="8"/>
  <c r="H1171" i="8"/>
  <c r="H1175" i="8"/>
  <c r="H1179" i="8"/>
  <c r="H1183" i="8"/>
  <c r="H1187" i="8"/>
  <c r="H1191" i="8"/>
  <c r="H1195" i="8"/>
  <c r="H1199" i="8"/>
  <c r="H1203" i="8"/>
  <c r="H1207" i="8"/>
  <c r="H1211" i="8"/>
  <c r="H1215" i="8"/>
  <c r="H1219" i="8"/>
  <c r="H1223" i="8"/>
  <c r="H1227" i="8"/>
  <c r="H1231" i="8"/>
  <c r="H1235" i="8"/>
  <c r="H1239" i="8"/>
  <c r="H1243" i="8"/>
  <c r="H1247" i="8"/>
  <c r="H1251" i="8"/>
  <c r="H1255" i="8"/>
  <c r="H1259" i="8"/>
  <c r="H1263" i="8"/>
  <c r="H1267" i="8"/>
  <c r="H1271" i="8"/>
  <c r="H1275" i="8"/>
  <c r="H1279" i="8"/>
  <c r="H1283" i="8"/>
  <c r="H1287" i="8"/>
  <c r="H1291" i="8"/>
  <c r="H1295" i="8"/>
  <c r="H1299" i="8"/>
  <c r="H1303" i="8"/>
  <c r="H1307" i="8"/>
  <c r="H1311" i="8"/>
  <c r="H1315" i="8"/>
  <c r="H1319" i="8"/>
  <c r="H1323" i="8"/>
  <c r="H1327" i="8"/>
  <c r="H1331" i="8"/>
  <c r="H1335" i="8"/>
  <c r="H1339" i="8"/>
  <c r="H1343" i="8"/>
  <c r="H1347" i="8"/>
  <c r="H1351" i="8"/>
  <c r="H1355" i="8"/>
  <c r="H1359" i="8"/>
  <c r="H1367" i="8"/>
  <c r="H1371" i="8"/>
  <c r="H1375" i="8"/>
  <c r="H1379" i="8"/>
  <c r="H1383" i="8"/>
  <c r="H1387" i="8"/>
  <c r="H1391" i="8"/>
  <c r="H1395" i="8"/>
  <c r="H1399" i="8"/>
  <c r="H1403" i="8"/>
  <c r="H1407" i="8"/>
  <c r="H1411" i="8"/>
  <c r="H1415" i="8"/>
  <c r="H1419" i="8"/>
  <c r="H1423" i="8"/>
  <c r="H1427" i="8"/>
  <c r="H1431" i="8"/>
  <c r="H1435" i="8"/>
  <c r="H1439" i="8"/>
  <c r="H1443" i="8"/>
  <c r="H1447" i="8"/>
  <c r="H1451" i="8"/>
  <c r="H1455" i="8"/>
  <c r="H1459" i="8"/>
  <c r="H1463" i="8"/>
  <c r="H1467" i="8"/>
  <c r="H1471" i="8"/>
  <c r="H1475" i="8"/>
  <c r="H1479" i="8"/>
  <c r="H1483" i="8"/>
  <c r="H1487" i="8"/>
  <c r="H1491" i="8"/>
  <c r="H1495" i="8"/>
  <c r="H1499" i="8"/>
  <c r="H1503" i="8"/>
  <c r="H1507" i="8"/>
  <c r="H1511" i="8"/>
  <c r="H1515" i="8"/>
  <c r="H1519" i="8"/>
  <c r="H1523" i="8"/>
  <c r="H1527" i="8"/>
  <c r="H1531" i="8"/>
  <c r="H1535" i="8"/>
  <c r="H1539" i="8"/>
  <c r="H1543" i="8"/>
  <c r="H1547" i="8"/>
  <c r="H1551" i="8"/>
  <c r="H1555" i="8"/>
  <c r="H1559" i="8"/>
  <c r="H1563" i="8"/>
  <c r="H1567" i="8"/>
  <c r="H1571" i="8"/>
  <c r="H1575" i="8"/>
  <c r="H1579" i="8"/>
  <c r="H1583" i="8"/>
  <c r="H1587" i="8"/>
  <c r="H1591" i="8"/>
  <c r="H1595" i="8"/>
  <c r="H1599" i="8"/>
  <c r="H1603" i="8"/>
  <c r="H1607" i="8"/>
  <c r="H1611" i="8"/>
  <c r="H1615" i="8"/>
  <c r="H1619" i="8"/>
  <c r="H1623" i="8"/>
  <c r="H1627" i="8"/>
  <c r="H1631" i="8"/>
  <c r="H1635" i="8"/>
  <c r="H1639" i="8"/>
  <c r="H1643" i="8"/>
  <c r="H1647" i="8"/>
  <c r="H1651" i="8"/>
  <c r="H1655" i="8"/>
  <c r="H1659" i="8"/>
  <c r="H1663" i="8"/>
  <c r="H1667" i="8"/>
  <c r="H1671" i="8"/>
  <c r="H1675" i="8"/>
  <c r="H1679" i="8"/>
  <c r="H1683" i="8"/>
  <c r="H1687" i="8"/>
  <c r="H1691" i="8"/>
  <c r="H1695" i="8"/>
  <c r="H1699" i="8"/>
  <c r="H1703" i="8"/>
  <c r="H1707" i="8"/>
  <c r="H1711" i="8"/>
  <c r="H1715" i="8"/>
  <c r="H1719" i="8"/>
  <c r="H1723" i="8"/>
  <c r="H1727" i="8"/>
  <c r="H1731" i="8"/>
  <c r="H1735" i="8"/>
  <c r="H1739" i="8"/>
  <c r="H1743" i="8"/>
  <c r="H1747" i="8"/>
  <c r="H1751" i="8"/>
  <c r="H1755" i="8"/>
  <c r="H1759" i="8"/>
  <c r="H1763" i="8"/>
  <c r="H1767" i="8"/>
  <c r="H1771" i="8"/>
  <c r="H1775" i="8"/>
  <c r="H1779" i="8"/>
  <c r="H1783" i="8"/>
  <c r="H1787" i="8"/>
  <c r="H1791" i="8"/>
  <c r="H1795" i="8"/>
  <c r="H1799" i="8"/>
  <c r="H1803" i="8"/>
  <c r="H1807" i="8"/>
  <c r="H1811" i="8"/>
  <c r="H1815" i="8"/>
  <c r="H1819" i="8"/>
  <c r="H1823" i="8"/>
  <c r="H1827" i="8"/>
  <c r="H1831" i="8"/>
  <c r="H1835" i="8"/>
  <c r="H1839" i="8"/>
  <c r="H1863" i="8"/>
  <c r="H1867" i="8"/>
  <c r="H1871" i="8"/>
  <c r="H1875" i="8"/>
  <c r="H1879" i="8"/>
  <c r="H1883" i="8"/>
  <c r="H1887" i="8"/>
  <c r="H1891" i="8"/>
  <c r="H1895" i="8"/>
  <c r="H1899" i="8"/>
  <c r="H1903" i="8"/>
  <c r="H1907" i="8"/>
  <c r="H1911" i="8"/>
  <c r="H1915" i="8"/>
  <c r="H1919" i="8"/>
  <c r="H1923" i="8"/>
  <c r="H1927" i="8"/>
  <c r="H1931" i="8"/>
  <c r="H1935" i="8"/>
  <c r="H1939" i="8"/>
  <c r="H1943" i="8"/>
  <c r="H1947" i="8"/>
  <c r="H1951" i="8"/>
  <c r="H1955" i="8"/>
  <c r="H1959" i="8"/>
  <c r="H1963" i="8"/>
  <c r="H1967" i="8"/>
  <c r="H1971" i="8"/>
  <c r="H1975" i="8"/>
  <c r="H1979" i="8"/>
  <c r="H1983" i="8"/>
  <c r="H1987" i="8"/>
  <c r="H1991" i="8"/>
  <c r="H1995" i="8"/>
  <c r="H1999" i="8"/>
  <c r="H2003" i="8"/>
  <c r="H2007" i="8"/>
  <c r="H2011" i="8"/>
  <c r="H2015" i="8"/>
  <c r="H2019" i="8"/>
  <c r="H2023" i="8"/>
  <c r="H2027" i="8"/>
  <c r="H2031" i="8"/>
  <c r="H2035" i="8"/>
  <c r="H2039" i="8"/>
  <c r="H2043" i="8"/>
  <c r="H2047" i="8"/>
  <c r="H2051" i="8"/>
  <c r="H2055" i="8"/>
  <c r="H2059" i="8"/>
  <c r="H2063" i="8"/>
  <c r="H2067" i="8"/>
  <c r="H2071" i="8"/>
  <c r="H2075" i="8"/>
  <c r="H2079" i="8"/>
  <c r="H2083" i="8"/>
  <c r="H2087" i="8"/>
  <c r="H2091" i="8"/>
  <c r="H2095" i="8"/>
  <c r="H2099" i="8"/>
  <c r="H2103" i="8"/>
  <c r="H2107" i="8"/>
  <c r="H2111" i="8"/>
  <c r="H2115" i="8"/>
  <c r="H2119" i="8"/>
  <c r="H2123" i="8"/>
  <c r="H2127" i="8"/>
  <c r="H2131" i="8"/>
  <c r="H2135" i="8"/>
  <c r="H2139" i="8"/>
  <c r="H2143" i="8"/>
  <c r="H2147" i="8"/>
  <c r="H2151" i="8"/>
  <c r="H2155" i="8"/>
  <c r="H2159" i="8"/>
  <c r="H2163" i="8"/>
  <c r="H2167" i="8"/>
  <c r="H2171" i="8"/>
  <c r="H2175" i="8"/>
  <c r="H2179" i="8"/>
  <c r="H2183" i="8"/>
  <c r="H2187" i="8"/>
  <c r="H2191" i="8"/>
  <c r="H2195" i="8"/>
  <c r="H2199" i="8"/>
  <c r="H2203" i="8"/>
  <c r="H2207" i="8"/>
  <c r="H2211" i="8"/>
  <c r="H2215" i="8"/>
  <c r="H2219" i="8"/>
  <c r="H2223" i="8"/>
  <c r="H2227" i="8"/>
  <c r="H2231" i="8"/>
  <c r="H2255" i="8"/>
  <c r="H2287" i="8"/>
  <c r="H2307" i="8"/>
  <c r="H2311" i="8"/>
  <c r="H2315" i="8"/>
  <c r="H2319" i="8"/>
  <c r="H2323" i="8"/>
  <c r="H2327" i="8"/>
  <c r="H2331" i="8"/>
  <c r="H2335" i="8"/>
  <c r="H2339" i="8"/>
  <c r="H2343" i="8"/>
  <c r="H2347" i="8"/>
  <c r="H2351" i="8"/>
  <c r="H2355" i="8"/>
  <c r="H2359" i="8"/>
  <c r="H2363" i="8"/>
  <c r="H2367" i="8"/>
  <c r="H2371" i="8"/>
  <c r="H2375" i="8"/>
  <c r="H2379" i="8"/>
  <c r="H2383" i="8"/>
  <c r="H2387" i="8"/>
  <c r="H2391" i="8"/>
  <c r="H2395" i="8"/>
  <c r="H2399" i="8"/>
  <c r="H2403" i="8"/>
  <c r="H2407" i="8"/>
  <c r="H2411" i="8"/>
  <c r="H2415" i="8"/>
  <c r="H2419" i="8"/>
  <c r="H2423" i="8"/>
  <c r="H2427" i="8"/>
  <c r="H2431" i="8"/>
  <c r="H2435" i="8"/>
  <c r="H2439" i="8"/>
  <c r="H2443" i="8"/>
  <c r="H2447" i="8"/>
  <c r="H2451" i="8"/>
  <c r="H2455" i="8"/>
  <c r="H2459" i="8"/>
  <c r="H2463" i="8"/>
  <c r="H2467" i="8"/>
  <c r="H2471" i="8"/>
  <c r="H2475" i="8"/>
  <c r="H2479" i="8"/>
  <c r="H2483" i="8"/>
  <c r="H2487" i="8"/>
  <c r="H2491" i="8"/>
  <c r="H2495" i="8"/>
  <c r="H2499" i="8"/>
  <c r="H2503" i="8"/>
  <c r="H2507" i="8"/>
  <c r="H2511" i="8"/>
  <c r="H2515" i="8"/>
  <c r="H2519" i="8"/>
  <c r="H2523" i="8"/>
  <c r="H2527" i="8"/>
  <c r="H2531" i="8"/>
  <c r="H2535" i="8"/>
  <c r="H2539" i="8"/>
  <c r="H2543" i="8"/>
  <c r="H2547" i="8"/>
  <c r="H2551" i="8"/>
  <c r="H2555" i="8"/>
  <c r="H2559" i="8"/>
  <c r="H2563" i="8"/>
  <c r="H2567" i="8"/>
  <c r="H2571" i="8"/>
  <c r="H2575" i="8"/>
  <c r="H2579" i="8"/>
  <c r="H2583" i="8"/>
  <c r="H2587" i="8"/>
  <c r="H2591" i="8"/>
  <c r="H2595" i="8"/>
  <c r="H2599" i="8"/>
  <c r="H2603" i="8"/>
  <c r="H2607" i="8"/>
  <c r="H2611" i="8"/>
  <c r="H2615" i="8"/>
  <c r="H2619" i="8"/>
  <c r="H2623" i="8"/>
  <c r="H2627" i="8"/>
  <c r="H2631" i="8"/>
  <c r="H2635" i="8"/>
  <c r="H2639" i="8"/>
  <c r="H2643" i="8"/>
  <c r="H2647" i="8"/>
  <c r="H2651" i="8"/>
  <c r="H2655" i="8"/>
  <c r="H2659" i="8"/>
  <c r="H2663" i="8"/>
  <c r="H2667" i="8"/>
  <c r="H2671" i="8"/>
  <c r="H2675" i="8"/>
  <c r="H2679" i="8"/>
  <c r="H2735" i="8"/>
  <c r="H2739" i="8"/>
  <c r="H2743" i="8"/>
  <c r="H2747" i="8"/>
  <c r="H2751" i="8"/>
  <c r="H2755" i="8"/>
  <c r="H2759" i="8"/>
  <c r="H2763" i="8"/>
  <c r="H2767" i="8"/>
  <c r="H2771" i="8"/>
  <c r="H2775" i="8"/>
  <c r="H2779" i="8"/>
  <c r="H2783" i="8"/>
  <c r="H2787" i="8"/>
  <c r="H2791" i="8"/>
  <c r="H2795" i="8"/>
  <c r="H2799" i="8"/>
  <c r="H2803" i="8"/>
  <c r="H2807" i="8"/>
  <c r="H2811" i="8"/>
  <c r="H2815" i="8"/>
  <c r="H2819" i="8"/>
  <c r="H2823" i="8"/>
  <c r="H2827" i="8"/>
  <c r="H2831" i="8"/>
  <c r="H2835" i="8"/>
  <c r="H2839" i="8"/>
  <c r="H2843" i="8"/>
  <c r="H2847" i="8"/>
  <c r="H2851" i="8"/>
  <c r="H2855" i="8"/>
  <c r="H2859" i="8"/>
  <c r="H2863" i="8"/>
  <c r="H2867" i="8"/>
  <c r="H2871" i="8"/>
  <c r="H2875" i="8"/>
  <c r="H2879" i="8"/>
  <c r="H2883" i="8"/>
  <c r="H2887" i="8"/>
  <c r="H2891" i="8"/>
  <c r="H2895" i="8"/>
  <c r="H2899" i="8"/>
  <c r="H2903" i="8"/>
  <c r="H2907" i="8"/>
  <c r="H2911" i="8"/>
  <c r="H2915" i="8"/>
  <c r="H2919" i="8"/>
  <c r="H2923" i="8"/>
  <c r="H2927" i="8"/>
  <c r="H2931" i="8"/>
  <c r="H2935" i="8"/>
  <c r="H2939" i="8"/>
  <c r="H2943" i="8"/>
  <c r="H2947" i="8"/>
  <c r="H2951" i="8"/>
  <c r="H2955" i="8"/>
  <c r="H2959" i="8"/>
  <c r="H2963" i="8"/>
  <c r="H2967" i="8"/>
  <c r="H2971" i="8"/>
  <c r="H2975" i="8"/>
  <c r="H2979" i="8"/>
  <c r="H2983" i="8"/>
  <c r="H2987" i="8"/>
  <c r="H2991" i="8"/>
  <c r="H2995" i="8"/>
  <c r="H2999" i="8"/>
  <c r="H3003" i="8"/>
  <c r="H3007" i="8"/>
  <c r="H3011" i="8"/>
  <c r="H3015" i="8"/>
  <c r="H3019" i="8"/>
  <c r="H3023" i="8"/>
  <c r="H3027" i="8"/>
  <c r="H3031" i="8"/>
  <c r="H3035" i="8"/>
  <c r="H3039" i="8"/>
  <c r="H3043" i="8"/>
  <c r="H3047" i="8"/>
  <c r="H3051" i="8"/>
  <c r="H3055" i="8"/>
  <c r="H3059" i="8"/>
  <c r="H3063" i="8"/>
  <c r="H3067" i="8"/>
  <c r="H3071" i="8"/>
  <c r="H3075" i="8"/>
  <c r="H3079" i="8"/>
  <c r="H3083" i="8"/>
  <c r="H3087" i="8"/>
  <c r="H3091" i="8"/>
  <c r="H3095" i="8"/>
  <c r="H3099" i="8"/>
  <c r="H3103" i="8"/>
  <c r="H3107" i="8"/>
  <c r="H3111" i="8"/>
  <c r="H3115" i="8"/>
  <c r="H3119" i="8"/>
  <c r="H3123" i="8"/>
  <c r="H3127" i="8"/>
  <c r="H3131" i="8"/>
  <c r="H3135" i="8"/>
  <c r="H3139" i="8"/>
  <c r="H3143" i="8"/>
  <c r="H3151" i="8"/>
  <c r="H3155" i="8"/>
  <c r="H3159" i="8"/>
  <c r="H3163" i="8"/>
  <c r="H3167" i="8"/>
  <c r="H3171" i="8"/>
  <c r="H3175" i="8"/>
  <c r="H3179" i="8"/>
  <c r="H3183" i="8"/>
  <c r="H3187" i="8"/>
  <c r="H3191" i="8"/>
  <c r="H3195" i="8"/>
  <c r="H3199" i="8"/>
  <c r="H3203" i="8"/>
  <c r="H3207" i="8"/>
  <c r="H3211" i="8"/>
  <c r="H3215" i="8"/>
  <c r="H3219" i="8"/>
  <c r="H3223" i="8"/>
  <c r="H3227" i="8"/>
  <c r="H3231" i="8"/>
  <c r="H3235" i="8"/>
  <c r="H3239" i="8"/>
  <c r="H3243" i="8"/>
  <c r="H3247" i="8"/>
  <c r="H3251" i="8"/>
  <c r="H3255" i="8"/>
  <c r="H3259" i="8"/>
  <c r="H3263" i="8"/>
  <c r="H3267" i="8"/>
  <c r="H3271" i="8"/>
  <c r="H3275" i="8"/>
  <c r="H3279" i="8"/>
  <c r="H3283" i="8"/>
  <c r="H3287" i="8"/>
  <c r="H3291" i="8"/>
  <c r="H3295" i="8"/>
  <c r="H3299" i="8"/>
  <c r="H3303" i="8"/>
  <c r="H3307" i="8"/>
  <c r="H3311" i="8"/>
  <c r="H3315" i="8"/>
  <c r="H3319" i="8"/>
  <c r="H3323" i="8"/>
  <c r="H3327" i="8"/>
  <c r="H3331" i="8"/>
  <c r="H3335" i="8"/>
  <c r="H3339" i="8"/>
  <c r="H3343" i="8"/>
  <c r="H3347" i="8"/>
  <c r="H3351" i="8"/>
  <c r="H3355" i="8"/>
  <c r="H3359" i="8"/>
  <c r="H3363" i="8"/>
  <c r="H3367" i="8"/>
  <c r="H3371" i="8"/>
  <c r="H3375" i="8"/>
  <c r="H3379" i="8"/>
  <c r="H3383" i="8"/>
  <c r="H3387" i="8"/>
  <c r="H3391" i="8"/>
  <c r="H3395" i="8"/>
  <c r="H3399" i="8"/>
  <c r="H3403" i="8"/>
  <c r="H3407" i="8"/>
  <c r="H3411" i="8"/>
  <c r="H3415" i="8"/>
  <c r="H3419" i="8"/>
  <c r="H3423" i="8"/>
  <c r="H3427" i="8"/>
  <c r="H3431" i="8"/>
  <c r="H3435" i="8"/>
  <c r="H3439" i="8"/>
  <c r="H3443" i="8"/>
  <c r="H3447" i="8"/>
  <c r="H3451" i="8"/>
  <c r="H3455" i="8"/>
  <c r="H3459" i="8"/>
  <c r="H3463" i="8"/>
  <c r="H3467" i="8"/>
  <c r="H3471" i="8"/>
  <c r="H3475" i="8"/>
  <c r="H3479" i="8"/>
  <c r="H3483" i="8"/>
  <c r="H3487" i="8"/>
  <c r="H3491" i="8"/>
  <c r="H3495" i="8"/>
  <c r="H3499" i="8"/>
  <c r="H3503" i="8"/>
  <c r="H3507" i="8"/>
  <c r="H3511" i="8"/>
  <c r="H3515" i="8"/>
  <c r="H3519" i="8"/>
  <c r="H3523" i="8"/>
  <c r="H3527" i="8"/>
  <c r="H3531" i="8"/>
  <c r="H3535" i="8"/>
  <c r="H3539" i="8"/>
  <c r="H3543" i="8"/>
  <c r="H3547" i="8"/>
  <c r="H3551" i="8"/>
  <c r="H3555" i="8"/>
  <c r="H3559" i="8"/>
  <c r="H3563" i="8"/>
  <c r="H3567" i="8"/>
  <c r="H3571" i="8"/>
  <c r="H3575" i="8"/>
  <c r="H3579" i="8"/>
  <c r="H3583" i="8"/>
  <c r="H3587" i="8"/>
  <c r="H3591" i="8"/>
  <c r="H3595" i="8"/>
  <c r="H3599" i="8"/>
  <c r="H3603" i="8"/>
  <c r="H3607" i="8"/>
  <c r="H3611" i="8"/>
  <c r="H3615" i="8"/>
  <c r="H3619" i="8"/>
  <c r="H3623" i="8"/>
  <c r="H3635" i="8"/>
  <c r="H3639" i="8"/>
  <c r="H3643" i="8"/>
  <c r="H3647" i="8"/>
  <c r="H3651" i="8"/>
  <c r="H3655" i="8"/>
  <c r="H3659" i="8"/>
  <c r="H3663" i="8"/>
  <c r="H3667" i="8"/>
  <c r="H3671" i="8"/>
  <c r="H3675" i="8"/>
  <c r="H3679" i="8"/>
  <c r="H3683" i="8"/>
  <c r="H3687" i="8"/>
  <c r="H3691" i="8"/>
  <c r="H3695" i="8"/>
  <c r="H3699" i="8"/>
  <c r="H3703" i="8"/>
  <c r="H3707" i="8"/>
  <c r="H3711" i="8"/>
  <c r="H3715" i="8"/>
  <c r="H3719" i="8"/>
  <c r="H3723" i="8"/>
  <c r="H3727" i="8"/>
  <c r="H3731" i="8"/>
  <c r="H3735" i="8"/>
  <c r="H3739" i="8"/>
  <c r="H3743" i="8"/>
  <c r="H3747" i="8"/>
  <c r="H3751" i="8"/>
  <c r="H3755" i="8"/>
  <c r="H3759" i="8"/>
  <c r="H3763" i="8"/>
  <c r="H3767" i="8"/>
  <c r="H3771" i="8"/>
  <c r="H3775" i="8"/>
  <c r="H3779" i="8"/>
  <c r="H3783" i="8"/>
  <c r="H3787" i="8"/>
  <c r="H3791" i="8"/>
  <c r="H3795" i="8"/>
  <c r="H3799" i="8"/>
  <c r="H3803" i="8"/>
  <c r="H3807" i="8"/>
  <c r="H3811" i="8"/>
  <c r="H3815" i="8"/>
  <c r="H3819" i="8"/>
  <c r="H3823" i="8"/>
  <c r="H3827" i="8"/>
  <c r="H3831" i="8"/>
  <c r="H3835" i="8"/>
  <c r="H3839" i="8"/>
  <c r="H3843" i="8"/>
  <c r="H3847" i="8"/>
  <c r="H3851" i="8"/>
  <c r="H3855" i="8"/>
  <c r="H3859" i="8"/>
  <c r="H3863" i="8"/>
  <c r="H3867" i="8"/>
  <c r="H3871" i="8"/>
  <c r="H3875" i="8"/>
  <c r="H3879" i="8"/>
  <c r="H3883" i="8"/>
  <c r="H3887" i="8"/>
  <c r="H3891" i="8"/>
  <c r="H3895" i="8"/>
  <c r="H3899" i="8"/>
  <c r="H3903" i="8"/>
  <c r="H3907" i="8"/>
  <c r="H3911" i="8"/>
  <c r="H3915" i="8"/>
  <c r="H3919" i="8"/>
  <c r="H3923" i="8"/>
  <c r="H3927" i="8"/>
  <c r="H3931" i="8"/>
  <c r="H3935" i="8"/>
  <c r="H3939" i="8"/>
  <c r="H3943" i="8"/>
  <c r="H3947" i="8"/>
  <c r="H3951" i="8"/>
  <c r="H3955" i="8"/>
  <c r="H3808" i="8"/>
  <c r="H3812" i="8"/>
  <c r="H3816" i="8"/>
  <c r="H3820" i="8"/>
  <c r="H3824" i="8"/>
  <c r="H3828" i="8"/>
  <c r="H3832" i="8"/>
  <c r="H3836" i="8"/>
  <c r="H3840" i="8"/>
  <c r="H3844" i="8"/>
  <c r="H3848" i="8"/>
  <c r="H3852" i="8"/>
  <c r="H3856" i="8"/>
  <c r="H3860" i="8"/>
  <c r="H3864" i="8"/>
  <c r="H3868" i="8"/>
  <c r="H3872" i="8"/>
  <c r="H3876" i="8"/>
  <c r="H3880" i="8"/>
  <c r="H3884" i="8"/>
  <c r="H3888" i="8"/>
  <c r="H3892" i="8"/>
  <c r="H3896" i="8"/>
  <c r="H3900" i="8"/>
  <c r="H3904" i="8"/>
  <c r="H3908" i="8"/>
  <c r="H3912" i="8"/>
  <c r="H3916" i="8"/>
  <c r="H3920" i="8"/>
  <c r="H3924" i="8"/>
  <c r="H3928" i="8"/>
  <c r="H3932" i="8"/>
  <c r="H3936" i="8"/>
  <c r="H3940" i="8"/>
  <c r="H3944" i="8"/>
  <c r="H3948" i="8"/>
  <c r="H3952" i="8"/>
  <c r="H3956" i="8"/>
  <c r="H3960" i="8"/>
  <c r="H3964" i="8"/>
  <c r="H3968" i="8"/>
  <c r="H3972" i="8"/>
  <c r="H3976" i="8"/>
  <c r="H3980" i="8"/>
  <c r="H3984" i="8"/>
  <c r="H3988" i="8"/>
  <c r="H3992" i="8"/>
  <c r="H3996" i="8"/>
  <c r="H4000" i="8"/>
  <c r="H4004" i="8"/>
  <c r="H4008" i="8"/>
  <c r="H4012" i="8"/>
  <c r="H4016" i="8"/>
  <c r="H4020" i="8"/>
  <c r="H4024" i="8"/>
  <c r="H4028" i="8"/>
  <c r="H4032" i="8"/>
  <c r="H4036" i="8"/>
  <c r="H4040" i="8"/>
  <c r="H4044" i="8"/>
  <c r="H4048" i="8"/>
  <c r="H4052" i="8"/>
  <c r="H4056" i="8"/>
  <c r="H4060" i="8"/>
  <c r="H4064" i="8"/>
  <c r="H4068" i="8"/>
  <c r="H4080" i="8"/>
  <c r="H4084" i="8"/>
  <c r="H4088" i="8"/>
  <c r="H4092" i="8"/>
  <c r="H4096" i="8"/>
  <c r="H4100" i="8"/>
  <c r="H4104" i="8"/>
  <c r="H4108" i="8"/>
  <c r="H4112" i="8"/>
  <c r="H4116" i="8"/>
  <c r="H4120" i="8"/>
  <c r="H4124" i="8"/>
  <c r="H4128" i="8"/>
  <c r="H4132" i="8"/>
  <c r="H4136" i="8"/>
  <c r="H4140" i="8"/>
  <c r="H4144" i="8"/>
  <c r="H4148" i="8"/>
  <c r="H4152" i="8"/>
  <c r="H4156" i="8"/>
  <c r="H4160" i="8"/>
  <c r="H4164" i="8"/>
  <c r="H4168" i="8"/>
  <c r="H4172" i="8"/>
  <c r="H4176" i="8"/>
  <c r="H4180" i="8"/>
  <c r="H4184" i="8"/>
  <c r="H4188" i="8"/>
  <c r="H4192" i="8"/>
  <c r="H4196" i="8"/>
  <c r="H4200" i="8"/>
  <c r="H4204" i="8"/>
  <c r="H4208" i="8"/>
  <c r="H4212" i="8"/>
  <c r="H4216" i="8"/>
  <c r="H4220" i="8"/>
  <c r="H4224" i="8"/>
  <c r="H4228" i="8"/>
  <c r="H4232" i="8"/>
  <c r="H4236" i="8"/>
  <c r="H4240" i="8"/>
  <c r="H4244" i="8"/>
  <c r="H4248" i="8"/>
  <c r="H4252" i="8"/>
  <c r="H4256" i="8"/>
  <c r="H4260" i="8"/>
  <c r="H4264" i="8"/>
  <c r="H4268" i="8"/>
  <c r="H4272" i="8"/>
  <c r="H4276" i="8"/>
  <c r="H4280" i="8"/>
  <c r="H4284" i="8"/>
  <c r="H4288" i="8"/>
  <c r="H4292" i="8"/>
  <c r="H4296" i="8"/>
  <c r="H4300" i="8"/>
  <c r="H4304" i="8"/>
  <c r="H4308" i="8"/>
  <c r="H4312" i="8"/>
  <c r="H4316" i="8"/>
  <c r="H4320" i="8"/>
  <c r="H4324" i="8"/>
  <c r="H4328" i="8"/>
  <c r="H4332" i="8"/>
  <c r="H4336" i="8"/>
  <c r="H4340" i="8"/>
  <c r="H4344" i="8"/>
  <c r="H4348" i="8"/>
  <c r="H4352" i="8"/>
  <c r="H4356" i="8"/>
  <c r="H4360" i="8"/>
  <c r="H4364" i="8"/>
  <c r="H4368" i="8"/>
  <c r="H4372" i="8"/>
  <c r="H4376" i="8"/>
  <c r="H4380" i="8"/>
  <c r="H4384" i="8"/>
  <c r="H4388" i="8"/>
  <c r="H4392" i="8"/>
  <c r="H4396" i="8"/>
  <c r="H4400" i="8"/>
  <c r="H4404" i="8"/>
  <c r="H4408" i="8"/>
  <c r="H4412" i="8"/>
  <c r="H4416" i="8"/>
  <c r="H4420" i="8"/>
  <c r="H4424" i="8"/>
  <c r="H4428" i="8"/>
  <c r="H4432" i="8"/>
  <c r="H4436" i="8"/>
  <c r="H4440" i="8"/>
  <c r="H4444" i="8"/>
  <c r="H4448" i="8"/>
  <c r="H4452" i="8"/>
  <c r="H4456" i="8"/>
  <c r="H4460" i="8"/>
  <c r="H4488" i="8"/>
  <c r="H4524" i="8"/>
  <c r="H4528" i="8"/>
  <c r="H4532" i="8"/>
  <c r="H4536" i="8"/>
  <c r="H4540" i="8"/>
  <c r="H4544" i="8"/>
  <c r="H4548" i="8"/>
  <c r="H4552" i="8"/>
  <c r="H4556" i="8"/>
  <c r="H4560" i="8"/>
  <c r="H4564" i="8"/>
  <c r="H4568" i="8"/>
  <c r="H4572" i="8"/>
  <c r="H4576" i="8"/>
  <c r="H4580" i="8"/>
  <c r="H4584" i="8"/>
  <c r="H4588" i="8"/>
  <c r="H4592" i="8"/>
  <c r="H4596" i="8"/>
  <c r="H4600" i="8"/>
  <c r="H4604" i="8"/>
  <c r="H4608" i="8"/>
  <c r="H4612" i="8"/>
  <c r="H4616" i="8"/>
  <c r="H4620" i="8"/>
  <c r="H4624" i="8"/>
  <c r="H4628" i="8"/>
  <c r="H4632" i="8"/>
  <c r="H4636" i="8"/>
  <c r="H4640" i="8"/>
  <c r="H4644" i="8"/>
  <c r="H4648" i="8"/>
  <c r="H4652" i="8"/>
  <c r="H4656" i="8"/>
  <c r="H4660" i="8"/>
  <c r="H4664" i="8"/>
  <c r="H4668" i="8"/>
  <c r="H4672" i="8"/>
  <c r="H4676" i="8"/>
  <c r="H4680" i="8"/>
  <c r="H4684" i="8"/>
  <c r="H4688" i="8"/>
  <c r="H4692" i="8"/>
  <c r="H4696" i="8"/>
  <c r="H4700" i="8"/>
  <c r="H4704" i="8"/>
  <c r="H4708" i="8"/>
  <c r="H4712" i="8"/>
  <c r="H4716" i="8"/>
  <c r="H4720" i="8"/>
  <c r="H4724" i="8"/>
  <c r="H4728" i="8"/>
  <c r="H4732" i="8"/>
  <c r="H4736" i="8"/>
  <c r="H4740" i="8"/>
  <c r="H4744" i="8"/>
  <c r="H4748" i="8"/>
  <c r="H4752" i="8"/>
  <c r="H4756" i="8"/>
  <c r="H4760" i="8"/>
  <c r="H4764" i="8"/>
  <c r="H4768" i="8"/>
  <c r="H4772" i="8"/>
  <c r="H4776" i="8"/>
  <c r="H4780" i="8"/>
  <c r="H4784" i="8"/>
  <c r="H4788" i="8"/>
  <c r="H4792" i="8"/>
  <c r="H4796" i="8"/>
  <c r="H4800" i="8"/>
  <c r="H4804" i="8"/>
  <c r="H4808" i="8"/>
  <c r="H4812" i="8"/>
  <c r="H4816" i="8"/>
  <c r="H4820" i="8"/>
  <c r="H4824" i="8"/>
  <c r="H4828" i="8"/>
  <c r="H4832" i="8"/>
  <c r="H4836" i="8"/>
  <c r="H4840" i="8"/>
  <c r="H4844" i="8"/>
  <c r="H4848" i="8"/>
  <c r="H4852" i="8"/>
  <c r="H4856" i="8"/>
  <c r="H4860" i="8"/>
  <c r="H4864" i="8"/>
  <c r="H4868" i="8"/>
  <c r="H4872" i="8"/>
  <c r="H4876" i="8"/>
  <c r="H4880" i="8"/>
  <c r="H4884" i="8"/>
  <c r="H4888" i="8"/>
  <c r="H4892" i="8"/>
  <c r="H4896" i="8"/>
  <c r="H4900" i="8"/>
  <c r="H4904" i="8"/>
  <c r="H4908" i="8"/>
  <c r="H4964" i="8"/>
  <c r="H4968" i="8"/>
  <c r="H4972" i="8"/>
  <c r="H4976" i="8"/>
  <c r="H4980" i="8"/>
  <c r="H4984" i="8"/>
  <c r="H4988" i="8"/>
  <c r="H4992" i="8"/>
  <c r="H4996" i="8"/>
  <c r="H5000" i="8"/>
  <c r="H5004" i="8"/>
  <c r="H5008" i="8"/>
  <c r="H5012" i="8"/>
  <c r="H5016" i="8"/>
  <c r="H5020" i="8"/>
  <c r="H5024" i="8"/>
  <c r="H5028" i="8"/>
  <c r="H5032" i="8"/>
  <c r="H5036" i="8"/>
  <c r="H5040" i="8"/>
  <c r="H5044" i="8"/>
  <c r="H5048" i="8"/>
  <c r="H5052" i="8"/>
  <c r="H5056" i="8"/>
  <c r="H5060" i="8"/>
  <c r="H5064" i="8"/>
  <c r="H5068" i="8"/>
  <c r="H5072" i="8"/>
  <c r="H5076" i="8"/>
  <c r="H5080" i="8"/>
  <c r="H5084" i="8"/>
  <c r="H5088" i="8"/>
  <c r="H5092" i="8"/>
  <c r="H5096" i="8"/>
  <c r="H5100" i="8"/>
  <c r="H5104" i="8"/>
  <c r="H5108" i="8"/>
  <c r="H5112" i="8"/>
  <c r="H5116" i="8"/>
  <c r="H5120" i="8"/>
  <c r="H5124" i="8"/>
  <c r="H5128" i="8"/>
  <c r="H5132" i="8"/>
  <c r="H5136" i="8"/>
  <c r="H5140" i="8"/>
  <c r="H5144" i="8"/>
  <c r="H5148" i="8"/>
  <c r="H5152" i="8"/>
  <c r="H5156" i="8"/>
  <c r="H5160" i="8"/>
  <c r="H5164" i="8"/>
  <c r="H5168" i="8"/>
  <c r="H5172" i="8"/>
  <c r="H5176" i="8"/>
  <c r="H5180" i="8"/>
  <c r="H5184" i="8"/>
  <c r="H5188" i="8"/>
  <c r="H5192" i="8"/>
  <c r="H5196" i="8"/>
  <c r="H5200" i="8"/>
  <c r="H5204" i="8"/>
  <c r="H5208" i="8"/>
  <c r="H5212" i="8"/>
  <c r="H5216" i="8"/>
  <c r="H5220" i="8"/>
  <c r="H5224" i="8"/>
  <c r="H5228" i="8"/>
  <c r="H5232" i="8"/>
  <c r="H5236" i="8"/>
  <c r="H5240" i="8"/>
  <c r="H5244" i="8"/>
  <c r="H5248" i="8"/>
  <c r="H5252" i="8"/>
  <c r="H5256" i="8"/>
  <c r="H5260" i="8"/>
  <c r="H5264" i="8"/>
  <c r="H5268" i="8"/>
  <c r="H5272" i="8"/>
  <c r="H5276" i="8"/>
  <c r="H5280" i="8"/>
  <c r="H5284" i="8"/>
  <c r="H5288" i="8"/>
  <c r="H5292" i="8"/>
  <c r="H5296" i="8"/>
  <c r="H5300" i="8"/>
  <c r="H5304" i="8"/>
  <c r="H5308" i="8"/>
  <c r="H5312" i="8"/>
  <c r="H5316" i="8"/>
  <c r="H5320" i="8"/>
  <c r="H5324" i="8"/>
  <c r="H5328" i="8"/>
  <c r="H5332" i="8"/>
  <c r="H5336" i="8"/>
  <c r="H5340" i="8"/>
  <c r="H5344" i="8"/>
  <c r="H5348" i="8"/>
  <c r="H5352" i="8"/>
  <c r="H5356" i="8"/>
  <c r="H5360" i="8"/>
  <c r="H5364" i="8"/>
  <c r="H5368" i="8"/>
  <c r="H5372" i="8"/>
  <c r="H5376" i="8"/>
  <c r="H5384" i="8"/>
  <c r="H5388" i="8"/>
  <c r="H5392" i="8"/>
  <c r="H5396" i="8"/>
  <c r="H5400" i="8"/>
  <c r="H5404" i="8"/>
  <c r="H5408" i="8"/>
  <c r="H5412" i="8"/>
  <c r="H5416" i="8"/>
  <c r="H5420" i="8"/>
  <c r="H5424" i="8"/>
  <c r="H5428" i="8"/>
  <c r="H5432" i="8"/>
  <c r="H5436" i="8"/>
  <c r="H5440" i="8"/>
  <c r="H5444" i="8"/>
  <c r="H5448" i="8"/>
  <c r="H5452" i="8"/>
  <c r="H5456" i="8"/>
  <c r="H5460" i="8"/>
  <c r="H5464" i="8"/>
  <c r="H5468" i="8"/>
  <c r="H5472" i="8"/>
  <c r="H5476" i="8"/>
  <c r="H5480" i="8"/>
  <c r="H5484" i="8"/>
  <c r="H5488" i="8"/>
  <c r="H5492" i="8"/>
  <c r="H5496" i="8"/>
  <c r="H5500" i="8"/>
  <c r="H5504" i="8"/>
  <c r="H5508" i="8"/>
  <c r="H5512" i="8"/>
  <c r="H5516" i="8"/>
  <c r="H5520" i="8"/>
  <c r="H5524" i="8"/>
  <c r="H5528" i="8"/>
  <c r="H5532" i="8"/>
  <c r="H5536" i="8"/>
  <c r="H5540" i="8"/>
  <c r="H5544" i="8"/>
  <c r="H5548" i="8"/>
  <c r="H5552" i="8"/>
  <c r="H5556" i="8"/>
  <c r="H5560" i="8"/>
  <c r="H5564" i="8"/>
  <c r="H5568" i="8"/>
  <c r="H5572" i="8"/>
  <c r="H5576" i="8"/>
  <c r="H5580" i="8"/>
  <c r="H5584" i="8"/>
  <c r="H5588" i="8"/>
  <c r="H5592" i="8"/>
  <c r="H5596" i="8"/>
  <c r="H5600" i="8"/>
  <c r="H5604" i="8"/>
  <c r="H5608" i="8"/>
  <c r="H5612" i="8"/>
  <c r="H5616" i="8"/>
  <c r="H5620" i="8"/>
  <c r="H5624" i="8"/>
  <c r="H5628" i="8"/>
  <c r="H5632" i="8"/>
  <c r="H5636" i="8"/>
  <c r="H5640" i="8"/>
  <c r="H5644" i="8"/>
  <c r="H5648" i="8"/>
  <c r="H5652" i="8"/>
  <c r="H5656" i="8"/>
  <c r="H5660" i="8"/>
  <c r="H5664" i="8"/>
  <c r="H5668" i="8"/>
  <c r="H5672" i="8"/>
  <c r="H5676" i="8"/>
  <c r="H5680" i="8"/>
  <c r="H5684" i="8"/>
  <c r="H5688" i="8"/>
  <c r="H5692" i="8"/>
  <c r="H5696" i="8"/>
  <c r="H5700" i="8"/>
  <c r="H5704" i="8"/>
  <c r="H5708" i="8"/>
  <c r="H5712" i="8"/>
  <c r="H5716" i="8"/>
  <c r="H5720" i="8"/>
  <c r="H5724" i="8"/>
  <c r="H5728" i="8"/>
  <c r="H5732" i="8"/>
  <c r="H5736" i="8"/>
  <c r="H5740" i="8"/>
  <c r="H5744" i="8"/>
  <c r="H5748" i="8"/>
  <c r="H5752" i="8"/>
  <c r="H5756" i="8"/>
  <c r="H5760" i="8"/>
  <c r="H5764" i="8"/>
  <c r="H5768" i="8"/>
  <c r="H5772" i="8"/>
  <c r="H5776" i="8"/>
  <c r="H5780" i="8"/>
  <c r="H5784" i="8"/>
  <c r="H5788" i="8"/>
  <c r="H5792" i="8"/>
  <c r="H5796" i="8"/>
  <c r="H5800" i="8"/>
  <c r="H5804" i="8"/>
  <c r="H5808" i="8"/>
  <c r="H5812" i="8"/>
  <c r="H5816" i="8"/>
  <c r="H5820" i="8"/>
  <c r="H5824" i="8"/>
  <c r="H5828" i="8"/>
  <c r="H5832" i="8"/>
  <c r="H5836" i="8"/>
  <c r="H5840" i="8"/>
  <c r="H5844" i="8"/>
  <c r="H5848" i="8"/>
  <c r="H5852" i="8"/>
  <c r="H5856" i="8"/>
  <c r="H5860" i="8"/>
  <c r="H5864" i="8"/>
  <c r="H5868" i="8"/>
  <c r="H5872" i="8"/>
  <c r="H5876" i="8"/>
  <c r="H5880" i="8"/>
  <c r="H5884" i="8"/>
  <c r="H5888" i="8"/>
  <c r="H5892" i="8"/>
  <c r="H5896" i="8"/>
  <c r="H5900" i="8"/>
  <c r="H5904" i="8"/>
  <c r="H5908" i="8"/>
  <c r="H5912" i="8"/>
  <c r="H5916" i="8"/>
  <c r="H5920" i="8"/>
  <c r="H5924" i="8"/>
  <c r="H5928" i="8"/>
  <c r="H5932" i="8"/>
  <c r="H5936" i="8"/>
  <c r="H5940" i="8"/>
  <c r="H5944" i="8"/>
  <c r="H5948" i="8"/>
  <c r="H5952" i="8"/>
  <c r="H5956" i="8"/>
  <c r="H5960" i="8"/>
  <c r="H5964" i="8"/>
  <c r="H5968" i="8"/>
  <c r="H5972" i="8"/>
  <c r="H5976" i="8"/>
  <c r="H5980" i="8"/>
  <c r="H5984" i="8"/>
  <c r="H5988" i="8"/>
  <c r="H5992" i="8"/>
  <c r="H5996" i="8"/>
  <c r="H6000" i="8"/>
  <c r="H6004" i="8"/>
  <c r="H6008" i="8"/>
  <c r="H6012" i="8"/>
  <c r="H6016" i="8"/>
  <c r="H6020" i="8"/>
  <c r="H6024" i="8"/>
  <c r="H6028" i="8"/>
  <c r="H6032" i="8"/>
  <c r="H6036" i="8"/>
  <c r="H6040" i="8"/>
  <c r="H6044" i="8"/>
  <c r="H6048" i="8"/>
  <c r="H6052" i="8"/>
  <c r="H6056" i="8"/>
  <c r="H6060" i="8"/>
  <c r="H6064" i="8"/>
  <c r="H6068" i="8"/>
  <c r="H6072" i="8"/>
  <c r="H6076" i="8"/>
  <c r="H6080" i="8"/>
  <c r="H6084" i="8"/>
  <c r="H6088" i="8"/>
  <c r="H6092" i="8"/>
  <c r="H6096" i="8"/>
  <c r="H6100" i="8"/>
  <c r="H6104" i="8"/>
  <c r="H6108" i="8"/>
  <c r="H6112" i="8"/>
  <c r="H6116" i="8"/>
  <c r="H6120" i="8"/>
  <c r="H6124" i="8"/>
  <c r="H6128" i="8"/>
  <c r="H6132" i="8"/>
  <c r="H6136" i="8"/>
  <c r="H6140" i="8"/>
  <c r="H6144" i="8"/>
  <c r="H6148" i="8"/>
  <c r="H6152" i="8"/>
  <c r="H6156" i="8"/>
  <c r="H6160" i="8"/>
  <c r="H6164" i="8"/>
  <c r="H6168" i="8"/>
  <c r="H6172" i="8"/>
  <c r="H6176" i="8"/>
  <c r="H6180" i="8"/>
  <c r="H6184" i="8"/>
  <c r="H6188" i="8"/>
  <c r="H6192" i="8"/>
  <c r="H6196" i="8"/>
  <c r="H6200" i="8"/>
  <c r="H6204" i="8"/>
  <c r="H6208" i="8"/>
  <c r="H6212" i="8"/>
  <c r="H6216" i="8"/>
  <c r="H6220" i="8"/>
  <c r="H6224" i="8"/>
  <c r="H6228" i="8"/>
  <c r="H6232" i="8"/>
  <c r="H6236" i="8"/>
  <c r="H6240" i="8"/>
  <c r="H6244" i="8"/>
  <c r="H6272" i="8"/>
  <c r="H6292" i="8"/>
  <c r="H6296" i="8"/>
  <c r="H6300" i="8"/>
  <c r="H6304" i="8"/>
  <c r="H6308" i="8"/>
  <c r="H6312" i="8"/>
  <c r="H6316" i="8"/>
  <c r="H6320" i="8"/>
  <c r="H6324" i="8"/>
  <c r="H6328" i="8"/>
  <c r="H6332" i="8"/>
  <c r="H6336" i="8"/>
  <c r="H6340" i="8"/>
  <c r="H6344" i="8"/>
  <c r="H6348" i="8"/>
  <c r="H6352" i="8"/>
  <c r="H6356" i="8"/>
  <c r="H6360" i="8"/>
  <c r="H6364" i="8"/>
  <c r="H6368" i="8"/>
  <c r="H6372" i="8"/>
  <c r="H6376" i="8"/>
  <c r="H6380" i="8"/>
  <c r="H6384" i="8"/>
  <c r="H6388" i="8"/>
  <c r="H6392" i="8"/>
  <c r="H6396" i="8"/>
  <c r="H6400" i="8"/>
  <c r="H6404" i="8"/>
  <c r="H6408" i="8"/>
  <c r="H6412" i="8"/>
  <c r="H6416" i="8"/>
  <c r="H6420" i="8"/>
  <c r="H6424" i="8"/>
  <c r="H6428" i="8"/>
  <c r="H6432" i="8"/>
  <c r="H6436" i="8"/>
  <c r="H6440" i="8"/>
  <c r="H6444" i="8"/>
  <c r="H6448" i="8"/>
  <c r="H6452" i="8"/>
  <c r="H6456" i="8"/>
  <c r="H6460" i="8"/>
  <c r="H6464" i="8"/>
  <c r="H6468" i="8"/>
  <c r="H6472" i="8"/>
  <c r="H6476" i="8"/>
  <c r="H6480" i="8"/>
  <c r="H6484" i="8"/>
  <c r="H6488" i="8"/>
  <c r="H6492" i="8"/>
  <c r="H6496" i="8"/>
  <c r="H6500" i="8"/>
  <c r="H6504" i="8"/>
  <c r="H6508" i="8"/>
  <c r="H6512" i="8"/>
  <c r="H6516" i="8"/>
  <c r="H6520" i="8"/>
  <c r="H6524" i="8"/>
  <c r="H6528" i="8"/>
  <c r="H6532" i="8"/>
  <c r="H6536" i="8"/>
  <c r="H6540" i="8"/>
  <c r="H6544" i="8"/>
  <c r="H6548" i="8"/>
  <c r="H6552" i="8"/>
  <c r="H6556" i="8"/>
  <c r="H6560" i="8"/>
  <c r="H6564" i="8"/>
  <c r="H6568" i="8"/>
  <c r="H6572" i="8"/>
  <c r="H6576" i="8"/>
  <c r="H6580" i="8"/>
  <c r="H6584" i="8"/>
  <c r="H6588" i="8"/>
  <c r="H6592" i="8"/>
  <c r="H6596" i="8"/>
  <c r="H6600" i="8"/>
  <c r="H6604" i="8"/>
  <c r="H6608" i="8"/>
  <c r="H6612" i="8"/>
  <c r="H6616" i="8"/>
  <c r="H6620" i="8"/>
  <c r="H6624" i="8"/>
  <c r="H6628" i="8"/>
  <c r="H6632" i="8"/>
  <c r="H6636" i="8"/>
  <c r="H6640" i="8"/>
  <c r="H6644" i="8"/>
  <c r="H6648" i="8"/>
  <c r="H6652" i="8"/>
  <c r="H6656" i="8"/>
  <c r="H6660" i="8"/>
  <c r="H6664" i="8"/>
  <c r="H6668" i="8"/>
  <c r="H6672" i="8"/>
  <c r="H6676" i="8"/>
  <c r="H6680" i="8"/>
  <c r="H6684" i="8"/>
  <c r="H6688" i="8"/>
  <c r="H6692" i="8"/>
  <c r="H3959" i="8"/>
  <c r="H3963" i="8"/>
  <c r="H3967" i="8"/>
  <c r="H3971" i="8"/>
  <c r="H3975" i="8"/>
  <c r="H3979" i="8"/>
  <c r="H3983" i="8"/>
  <c r="H3987" i="8"/>
  <c r="H3991" i="8"/>
  <c r="H3995" i="8"/>
  <c r="H3999" i="8"/>
  <c r="H4003" i="8"/>
  <c r="H4007" i="8"/>
  <c r="H4011" i="8"/>
  <c r="H4015" i="8"/>
  <c r="H4039" i="8"/>
  <c r="H4071" i="8"/>
  <c r="H4083" i="8"/>
  <c r="H4087" i="8"/>
  <c r="H4091" i="8"/>
  <c r="H4095" i="8"/>
  <c r="H4099" i="8"/>
  <c r="H4103" i="8"/>
  <c r="H4107" i="8"/>
  <c r="H4111" i="8"/>
  <c r="H4115" i="8"/>
  <c r="H4119" i="8"/>
  <c r="H4123" i="8"/>
  <c r="H4127" i="8"/>
  <c r="H4131" i="8"/>
  <c r="H4135" i="8"/>
  <c r="H4139" i="8"/>
  <c r="H4143" i="8"/>
  <c r="H4147" i="8"/>
  <c r="H4151" i="8"/>
  <c r="H4155" i="8"/>
  <c r="H4159" i="8"/>
  <c r="H4163" i="8"/>
  <c r="H4167" i="8"/>
  <c r="H4171" i="8"/>
  <c r="H4175" i="8"/>
  <c r="H4179" i="8"/>
  <c r="H4183" i="8"/>
  <c r="H4187" i="8"/>
  <c r="H4191" i="8"/>
  <c r="H4195" i="8"/>
  <c r="H4199" i="8"/>
  <c r="H4203" i="8"/>
  <c r="H4207" i="8"/>
  <c r="H4211" i="8"/>
  <c r="H4215" i="8"/>
  <c r="H4219" i="8"/>
  <c r="H4223" i="8"/>
  <c r="H4227" i="8"/>
  <c r="H4231" i="8"/>
  <c r="H4235" i="8"/>
  <c r="H4239" i="8"/>
  <c r="H4243" i="8"/>
  <c r="H4247" i="8"/>
  <c r="H4251" i="8"/>
  <c r="H4255" i="8"/>
  <c r="H4259" i="8"/>
  <c r="H4263" i="8"/>
  <c r="H4267" i="8"/>
  <c r="H4271" i="8"/>
  <c r="H4275" i="8"/>
  <c r="H4279" i="8"/>
  <c r="H4283" i="8"/>
  <c r="H4287" i="8"/>
  <c r="H4291" i="8"/>
  <c r="H4295" i="8"/>
  <c r="H4299" i="8"/>
  <c r="H4303" i="8"/>
  <c r="H4307" i="8"/>
  <c r="H4311" i="8"/>
  <c r="H4315" i="8"/>
  <c r="H4319" i="8"/>
  <c r="H4323" i="8"/>
  <c r="H4327" i="8"/>
  <c r="H4331" i="8"/>
  <c r="H4335" i="8"/>
  <c r="H4339" i="8"/>
  <c r="H4343" i="8"/>
  <c r="H4347" i="8"/>
  <c r="H4351" i="8"/>
  <c r="H4355" i="8"/>
  <c r="H4359" i="8"/>
  <c r="H4363" i="8"/>
  <c r="H4367" i="8"/>
  <c r="H4371" i="8"/>
  <c r="H4375" i="8"/>
  <c r="H4379" i="8"/>
  <c r="H4383" i="8"/>
  <c r="H4387" i="8"/>
  <c r="H4391" i="8"/>
  <c r="H4395" i="8"/>
  <c r="H4399" i="8"/>
  <c r="H4403" i="8"/>
  <c r="H4407" i="8"/>
  <c r="H4411" i="8"/>
  <c r="H4415" i="8"/>
  <c r="H4419" i="8"/>
  <c r="H4423" i="8"/>
  <c r="H4427" i="8"/>
  <c r="H4431" i="8"/>
  <c r="H4435" i="8"/>
  <c r="H4439" i="8"/>
  <c r="H4443" i="8"/>
  <c r="H4447" i="8"/>
  <c r="H4451" i="8"/>
  <c r="H4455" i="8"/>
  <c r="H4459" i="8"/>
  <c r="H4463" i="8"/>
  <c r="H4519" i="8"/>
  <c r="H4523" i="8"/>
  <c r="H4527" i="8"/>
  <c r="H4531" i="8"/>
  <c r="H4535" i="8"/>
  <c r="H4539" i="8"/>
  <c r="H4543" i="8"/>
  <c r="H4547" i="8"/>
  <c r="H4551" i="8"/>
  <c r="H4555" i="8"/>
  <c r="H4559" i="8"/>
  <c r="H4563" i="8"/>
  <c r="H4567" i="8"/>
  <c r="H4571" i="8"/>
  <c r="H4575" i="8"/>
  <c r="H4579" i="8"/>
  <c r="H4583" i="8"/>
  <c r="H4587" i="8"/>
  <c r="H4591" i="8"/>
  <c r="H4595" i="8"/>
  <c r="H4599" i="8"/>
  <c r="H4603" i="8"/>
  <c r="H4607" i="8"/>
  <c r="H4611" i="8"/>
  <c r="H4615" i="8"/>
  <c r="H4619" i="8"/>
  <c r="H4623" i="8"/>
  <c r="H4627" i="8"/>
  <c r="H4631" i="8"/>
  <c r="H4635" i="8"/>
  <c r="H4639" i="8"/>
  <c r="H4643" i="8"/>
  <c r="H4647" i="8"/>
  <c r="H4651" i="8"/>
  <c r="H4655" i="8"/>
  <c r="H4659" i="8"/>
  <c r="H4663" i="8"/>
  <c r="H4667" i="8"/>
  <c r="H4671" i="8"/>
  <c r="H4675" i="8"/>
  <c r="H4679" i="8"/>
  <c r="H4683" i="8"/>
  <c r="H4687" i="8"/>
  <c r="H4691" i="8"/>
  <c r="H4695" i="8"/>
  <c r="H4699" i="8"/>
  <c r="H4703" i="8"/>
  <c r="H4707" i="8"/>
  <c r="H4711" i="8"/>
  <c r="H4715" i="8"/>
  <c r="H4719" i="8"/>
  <c r="H4723" i="8"/>
  <c r="H4727" i="8"/>
  <c r="H4731" i="8"/>
  <c r="H4735" i="8"/>
  <c r="H4739" i="8"/>
  <c r="H4743" i="8"/>
  <c r="H4747" i="8"/>
  <c r="H4751" i="8"/>
  <c r="H4755" i="8"/>
  <c r="H4759" i="8"/>
  <c r="H4763" i="8"/>
  <c r="H4767" i="8"/>
  <c r="H4771" i="8"/>
  <c r="H4775" i="8"/>
  <c r="H4779" i="8"/>
  <c r="H4783" i="8"/>
  <c r="H4787" i="8"/>
  <c r="H4791" i="8"/>
  <c r="H4795" i="8"/>
  <c r="H4799" i="8"/>
  <c r="H4803" i="8"/>
  <c r="H4807" i="8"/>
  <c r="H4811" i="8"/>
  <c r="H4815" i="8"/>
  <c r="H4819" i="8"/>
  <c r="H4823" i="8"/>
  <c r="H4827" i="8"/>
  <c r="H4831" i="8"/>
  <c r="H4835" i="8"/>
  <c r="H4839" i="8"/>
  <c r="H4843" i="8"/>
  <c r="H4847" i="8"/>
  <c r="H4851" i="8"/>
  <c r="H4855" i="8"/>
  <c r="H4859" i="8"/>
  <c r="H4863" i="8"/>
  <c r="H4867" i="8"/>
  <c r="H4871" i="8"/>
  <c r="H4875" i="8"/>
  <c r="H4879" i="8"/>
  <c r="H4883" i="8"/>
  <c r="H4887" i="8"/>
  <c r="H4891" i="8"/>
  <c r="H4895" i="8"/>
  <c r="H4899" i="8"/>
  <c r="H4903" i="8"/>
  <c r="H4907" i="8"/>
  <c r="H4911" i="8"/>
  <c r="H4915" i="8"/>
  <c r="H4919" i="8"/>
  <c r="H4923" i="8"/>
  <c r="H4927" i="8"/>
  <c r="H4935" i="8"/>
  <c r="H4939" i="8"/>
  <c r="H4943" i="8"/>
  <c r="H4947" i="8"/>
  <c r="H4951" i="8"/>
  <c r="H4955" i="8"/>
  <c r="H4959" i="8"/>
  <c r="H4963" i="8"/>
  <c r="H4967" i="8"/>
  <c r="H4971" i="8"/>
  <c r="H4975" i="8"/>
  <c r="H4979" i="8"/>
  <c r="H4983" i="8"/>
  <c r="H4987" i="8"/>
  <c r="H4991" i="8"/>
  <c r="H4995" i="8"/>
  <c r="H4999" i="8"/>
  <c r="H5003" i="8"/>
  <c r="H5007" i="8"/>
  <c r="H5011" i="8"/>
  <c r="H5015" i="8"/>
  <c r="H5019" i="8"/>
  <c r="H5023" i="8"/>
  <c r="H5027" i="8"/>
  <c r="H5031" i="8"/>
  <c r="H5035" i="8"/>
  <c r="H5039" i="8"/>
  <c r="H5043" i="8"/>
  <c r="H5047" i="8"/>
  <c r="H5051" i="8"/>
  <c r="H5055" i="8"/>
  <c r="H5059" i="8"/>
  <c r="H5063" i="8"/>
  <c r="H5067" i="8"/>
  <c r="H5071" i="8"/>
  <c r="H5075" i="8"/>
  <c r="H5079" i="8"/>
  <c r="H5083" i="8"/>
  <c r="H5087" i="8"/>
  <c r="H5091" i="8"/>
  <c r="H5095" i="8"/>
  <c r="H5099" i="8"/>
  <c r="H5103" i="8"/>
  <c r="H5107" i="8"/>
  <c r="H5111" i="8"/>
  <c r="H5115" i="8"/>
  <c r="H5119" i="8"/>
  <c r="H5123" i="8"/>
  <c r="H5127" i="8"/>
  <c r="H5131" i="8"/>
  <c r="H5135" i="8"/>
  <c r="H5139" i="8"/>
  <c r="H5143" i="8"/>
  <c r="H5147" i="8"/>
  <c r="H5151" i="8"/>
  <c r="H5155" i="8"/>
  <c r="H5159" i="8"/>
  <c r="H5163" i="8"/>
  <c r="H5167" i="8"/>
  <c r="H5171" i="8"/>
  <c r="H5175" i="8"/>
  <c r="H5179" i="8"/>
  <c r="H5183" i="8"/>
  <c r="H5187" i="8"/>
  <c r="H5191" i="8"/>
  <c r="H5195" i="8"/>
  <c r="H5199" i="8"/>
  <c r="H5203" i="8"/>
  <c r="H5207" i="8"/>
  <c r="H5211" i="8"/>
  <c r="H5215" i="8"/>
  <c r="H5219" i="8"/>
  <c r="H5223" i="8"/>
  <c r="H5227" i="8"/>
  <c r="H5231" i="8"/>
  <c r="H5235" i="8"/>
  <c r="H5239" i="8"/>
  <c r="H5243" i="8"/>
  <c r="H5247" i="8"/>
  <c r="H5251" i="8"/>
  <c r="H5255" i="8"/>
  <c r="H5259" i="8"/>
  <c r="H5263" i="8"/>
  <c r="H5267" i="8"/>
  <c r="H5271" i="8"/>
  <c r="H5275" i="8"/>
  <c r="H5279" i="8"/>
  <c r="H5283" i="8"/>
  <c r="H5287" i="8"/>
  <c r="H5291" i="8"/>
  <c r="H5295" i="8"/>
  <c r="H5299" i="8"/>
  <c r="H5303" i="8"/>
  <c r="H5307" i="8"/>
  <c r="H5311" i="8"/>
  <c r="H5315" i="8"/>
  <c r="H5319" i="8"/>
  <c r="H5323" i="8"/>
  <c r="H5327" i="8"/>
  <c r="H5331" i="8"/>
  <c r="H5335" i="8"/>
  <c r="H5339" i="8"/>
  <c r="H5343" i="8"/>
  <c r="H5347" i="8"/>
  <c r="H5351" i="8"/>
  <c r="H5355" i="8"/>
  <c r="H5359" i="8"/>
  <c r="H5363" i="8"/>
  <c r="H5367" i="8"/>
  <c r="H5371" i="8"/>
  <c r="H5375" i="8"/>
  <c r="H5379" i="8"/>
  <c r="H5383" i="8"/>
  <c r="H5387" i="8"/>
  <c r="H5391" i="8"/>
  <c r="H5395" i="8"/>
  <c r="H5399" i="8"/>
  <c r="H5403" i="8"/>
  <c r="H5407" i="8"/>
  <c r="H5411" i="8"/>
  <c r="H5415" i="8"/>
  <c r="H5419" i="8"/>
  <c r="H5423" i="8"/>
  <c r="H5427" i="8"/>
  <c r="H5431" i="8"/>
  <c r="H5435" i="8"/>
  <c r="H5439" i="8"/>
  <c r="H5443" i="8"/>
  <c r="H5447" i="8"/>
  <c r="H5451" i="8"/>
  <c r="H5455" i="8"/>
  <c r="H5459" i="8"/>
  <c r="H5463" i="8"/>
  <c r="H5467" i="8"/>
  <c r="H5471" i="8"/>
  <c r="H5475" i="8"/>
  <c r="H5479" i="8"/>
  <c r="H5483" i="8"/>
  <c r="H5487" i="8"/>
  <c r="H5491" i="8"/>
  <c r="H5495" i="8"/>
  <c r="H5499" i="8"/>
  <c r="H5503" i="8"/>
  <c r="H5507" i="8"/>
  <c r="H5511" i="8"/>
  <c r="H5515" i="8"/>
  <c r="H5519" i="8"/>
  <c r="H5523" i="8"/>
  <c r="H5527" i="8"/>
  <c r="H5531" i="8"/>
  <c r="H5535" i="8"/>
  <c r="H5539" i="8"/>
  <c r="H5543" i="8"/>
  <c r="H5547" i="8"/>
  <c r="H5551" i="8"/>
  <c r="H5555" i="8"/>
  <c r="H5559" i="8"/>
  <c r="H5563" i="8"/>
  <c r="H5567" i="8"/>
  <c r="H5571" i="8"/>
  <c r="H5575" i="8"/>
  <c r="H5579" i="8"/>
  <c r="H5583" i="8"/>
  <c r="H5587" i="8"/>
  <c r="H5591" i="8"/>
  <c r="H5595" i="8"/>
  <c r="H5599" i="8"/>
  <c r="H5603" i="8"/>
  <c r="H5607" i="8"/>
  <c r="H5611" i="8"/>
  <c r="H5615" i="8"/>
  <c r="H5619" i="8"/>
  <c r="H5623" i="8"/>
  <c r="H5627" i="8"/>
  <c r="H5631" i="8"/>
  <c r="H5635" i="8"/>
  <c r="H5639" i="8"/>
  <c r="H5643" i="8"/>
  <c r="H5647" i="8"/>
  <c r="H5651" i="8"/>
  <c r="H5655" i="8"/>
  <c r="H5659" i="8"/>
  <c r="H5663" i="8"/>
  <c r="H5667" i="8"/>
  <c r="H5671" i="8"/>
  <c r="H5675" i="8"/>
  <c r="H5679" i="8"/>
  <c r="H5683" i="8"/>
  <c r="H5687" i="8"/>
  <c r="H5691" i="8"/>
  <c r="H5695" i="8"/>
  <c r="H5699" i="8"/>
  <c r="H5703" i="8"/>
  <c r="H5707" i="8"/>
  <c r="H5711" i="8"/>
  <c r="H5715" i="8"/>
  <c r="H5719" i="8"/>
  <c r="H5723" i="8"/>
  <c r="H5727" i="8"/>
  <c r="H5731" i="8"/>
  <c r="H5735" i="8"/>
  <c r="H5739" i="8"/>
  <c r="H5743" i="8"/>
  <c r="H5747" i="8"/>
  <c r="H5751" i="8"/>
  <c r="H5755" i="8"/>
  <c r="H5759" i="8"/>
  <c r="H5763" i="8"/>
  <c r="H5767" i="8"/>
  <c r="H5771" i="8"/>
  <c r="H5775" i="8"/>
  <c r="H5779" i="8"/>
  <c r="H5783" i="8"/>
  <c r="H5787" i="8"/>
  <c r="H5791" i="8"/>
  <c r="H5795" i="8"/>
  <c r="H5799" i="8"/>
  <c r="H5823" i="8"/>
  <c r="H5851" i="8"/>
  <c r="H5855" i="8"/>
  <c r="H5859" i="8"/>
  <c r="H5863" i="8"/>
  <c r="H5867" i="8"/>
  <c r="H5871" i="8"/>
  <c r="H5875" i="8"/>
  <c r="H5879" i="8"/>
  <c r="H5883" i="8"/>
  <c r="H5887" i="8"/>
  <c r="H5891" i="8"/>
  <c r="H5895" i="8"/>
  <c r="H5899" i="8"/>
  <c r="H5903" i="8"/>
  <c r="H5907" i="8"/>
  <c r="H5911" i="8"/>
  <c r="H5915" i="8"/>
  <c r="H5919" i="8"/>
  <c r="H5923" i="8"/>
  <c r="H5927" i="8"/>
  <c r="H5931" i="8"/>
  <c r="H5935" i="8"/>
  <c r="H5939" i="8"/>
  <c r="H5943" i="8"/>
  <c r="H5947" i="8"/>
  <c r="H5951" i="8"/>
  <c r="H5955" i="8"/>
  <c r="H5959" i="8"/>
  <c r="H5963" i="8"/>
  <c r="H5967" i="8"/>
  <c r="H5971" i="8"/>
  <c r="H5975" i="8"/>
  <c r="H5979" i="8"/>
  <c r="H5983" i="8"/>
  <c r="H5987" i="8"/>
  <c r="H5991" i="8"/>
  <c r="H5995" i="8"/>
  <c r="H5999" i="8"/>
  <c r="H6003" i="8"/>
  <c r="H6007" i="8"/>
  <c r="H6011" i="8"/>
  <c r="H6015" i="8"/>
  <c r="H6019" i="8"/>
  <c r="H6023" i="8"/>
  <c r="H6027" i="8"/>
  <c r="H6031" i="8"/>
  <c r="H6035" i="8"/>
  <c r="H6039" i="8"/>
  <c r="H6043" i="8"/>
  <c r="H6047" i="8"/>
  <c r="H6051" i="8"/>
  <c r="H6055" i="8"/>
  <c r="H6059" i="8"/>
  <c r="H6063" i="8"/>
  <c r="H6067" i="8"/>
  <c r="H6071" i="8"/>
  <c r="H6075" i="8"/>
  <c r="H6079" i="8"/>
  <c r="H6083" i="8"/>
  <c r="H6087" i="8"/>
  <c r="H6091" i="8"/>
  <c r="H6095" i="8"/>
  <c r="H6099" i="8"/>
  <c r="H6103" i="8"/>
  <c r="H6107" i="8"/>
  <c r="H6111" i="8"/>
  <c r="H6115" i="8"/>
  <c r="H6119" i="8"/>
  <c r="H6123" i="8"/>
  <c r="H6127" i="8"/>
  <c r="H6131" i="8"/>
  <c r="H6135" i="8"/>
  <c r="H6139" i="8"/>
  <c r="H6143" i="8"/>
  <c r="H6147" i="8"/>
  <c r="H6151" i="8"/>
  <c r="H6155" i="8"/>
  <c r="H6159" i="8"/>
  <c r="H6163" i="8"/>
  <c r="H6167" i="8"/>
  <c r="H6171" i="8"/>
  <c r="H6175" i="8"/>
  <c r="H6179" i="8"/>
  <c r="H6183" i="8"/>
  <c r="H6187" i="8"/>
  <c r="H6191" i="8"/>
  <c r="H6195" i="8"/>
  <c r="H6199" i="8"/>
  <c r="H6203" i="8"/>
  <c r="H6207" i="8"/>
  <c r="H6211" i="8"/>
  <c r="H6215" i="8"/>
  <c r="H6219" i="8"/>
  <c r="H6223" i="8"/>
  <c r="H6227" i="8"/>
  <c r="H6231" i="8"/>
  <c r="H6235" i="8"/>
  <c r="H6239" i="8"/>
  <c r="H6243" i="8"/>
  <c r="H6247" i="8"/>
  <c r="H6295" i="8"/>
  <c r="H6299" i="8"/>
  <c r="H6303" i="8"/>
  <c r="H6307" i="8"/>
  <c r="H6311" i="8"/>
  <c r="H6315" i="8"/>
  <c r="H6319" i="8"/>
  <c r="H6323" i="8"/>
  <c r="H6327" i="8"/>
  <c r="H6331" i="8"/>
  <c r="H6335" i="8"/>
  <c r="H6339" i="8"/>
  <c r="H6343" i="8"/>
  <c r="H6347" i="8"/>
  <c r="H6351" i="8"/>
  <c r="H6355" i="8"/>
  <c r="H6359" i="8"/>
  <c r="H6363" i="8"/>
  <c r="H6367" i="8"/>
  <c r="H6371" i="8"/>
  <c r="H6375" i="8"/>
  <c r="H6379" i="8"/>
  <c r="H6383" i="8"/>
  <c r="H6387" i="8"/>
  <c r="H6391" i="8"/>
  <c r="H6395" i="8"/>
  <c r="H6399" i="8"/>
  <c r="H6403" i="8"/>
  <c r="H6407" i="8"/>
  <c r="H6411" i="8"/>
  <c r="H6415" i="8"/>
  <c r="H6419" i="8"/>
  <c r="H6423" i="8"/>
  <c r="H6427" i="8"/>
  <c r="H6431" i="8"/>
  <c r="H6435" i="8"/>
  <c r="H6439" i="8"/>
  <c r="H6443" i="8"/>
  <c r="H6447" i="8"/>
  <c r="H6451" i="8"/>
  <c r="H6455" i="8"/>
  <c r="H6459" i="8"/>
  <c r="H6463" i="8"/>
  <c r="H6467" i="8"/>
  <c r="H6471" i="8"/>
  <c r="H6475" i="8"/>
  <c r="H6479" i="8"/>
  <c r="H6483" i="8"/>
  <c r="H6487" i="8"/>
  <c r="H6491" i="8"/>
  <c r="H6495" i="8"/>
  <c r="H6740" i="8"/>
  <c r="H6744" i="8"/>
  <c r="H6748" i="8"/>
  <c r="H6752" i="8"/>
  <c r="H6756" i="8"/>
  <c r="H6760" i="8"/>
  <c r="H6764" i="8"/>
  <c r="H6768" i="8"/>
  <c r="H6772" i="8"/>
  <c r="H6776" i="8"/>
  <c r="H6780" i="8"/>
  <c r="H6784" i="8"/>
  <c r="H6788" i="8"/>
  <c r="H6792" i="8"/>
  <c r="H6796" i="8"/>
  <c r="H6800" i="8"/>
  <c r="H6804" i="8"/>
  <c r="H6808" i="8"/>
  <c r="H6812" i="8"/>
  <c r="H6816" i="8"/>
  <c r="H6820" i="8"/>
  <c r="H6824" i="8"/>
  <c r="H6828" i="8"/>
  <c r="H6832" i="8"/>
  <c r="H6836" i="8"/>
  <c r="H6840" i="8"/>
  <c r="H6844" i="8"/>
  <c r="H6848" i="8"/>
  <c r="H6852" i="8"/>
  <c r="H6856" i="8"/>
  <c r="H6860" i="8"/>
  <c r="H6864" i="8"/>
  <c r="H6868" i="8"/>
  <c r="H6872" i="8"/>
  <c r="H6876" i="8"/>
  <c r="H6880" i="8"/>
  <c r="H6884" i="8"/>
  <c r="H6888" i="8"/>
  <c r="H6892" i="8"/>
  <c r="H6896" i="8"/>
  <c r="H6900" i="8"/>
  <c r="H6904" i="8"/>
  <c r="H6908" i="8"/>
  <c r="H6912" i="8"/>
  <c r="H6916" i="8"/>
  <c r="H6920" i="8"/>
  <c r="H6924" i="8"/>
  <c r="H6928" i="8"/>
  <c r="H6932" i="8"/>
  <c r="H6936" i="8"/>
  <c r="H6940" i="8"/>
  <c r="H6944" i="8"/>
  <c r="H6948" i="8"/>
  <c r="H6952" i="8"/>
  <c r="H6956" i="8"/>
  <c r="H6960" i="8"/>
  <c r="H6964" i="8"/>
  <c r="H6968" i="8"/>
  <c r="H6972" i="8"/>
  <c r="H6976" i="8"/>
  <c r="H6980" i="8"/>
  <c r="H6984" i="8"/>
  <c r="H6988" i="8"/>
  <c r="H6992" i="8"/>
  <c r="H6996" i="8"/>
  <c r="H7000" i="8"/>
  <c r="H7004" i="8"/>
  <c r="H7008" i="8"/>
  <c r="H7012" i="8"/>
  <c r="H7016" i="8"/>
  <c r="H7020" i="8"/>
  <c r="H7024" i="8"/>
  <c r="H7028" i="8"/>
  <c r="H7032" i="8"/>
  <c r="H7036" i="8"/>
  <c r="H7040" i="8"/>
  <c r="H7044" i="8"/>
  <c r="H7048" i="8"/>
  <c r="H7052" i="8"/>
  <c r="H7056" i="8"/>
  <c r="H7060" i="8"/>
  <c r="H7064" i="8"/>
  <c r="H7068" i="8"/>
  <c r="H7072" i="8"/>
  <c r="H7076" i="8"/>
  <c r="H7080" i="8"/>
  <c r="H7084" i="8"/>
  <c r="H7088" i="8"/>
  <c r="H7092" i="8"/>
  <c r="H7096" i="8"/>
  <c r="H7100" i="8"/>
  <c r="H7104" i="8"/>
  <c r="H7108" i="8"/>
  <c r="H7112" i="8"/>
  <c r="H7116" i="8"/>
  <c r="H7120" i="8"/>
  <c r="H7124" i="8"/>
  <c r="H7128" i="8"/>
  <c r="H7132" i="8"/>
  <c r="H7136" i="8"/>
  <c r="H6499" i="8"/>
  <c r="H6503" i="8"/>
  <c r="H6507" i="8"/>
  <c r="H6511" i="8"/>
  <c r="H6515" i="8"/>
  <c r="H6519" i="8"/>
  <c r="H6523" i="8"/>
  <c r="H6527" i="8"/>
  <c r="H6531" i="8"/>
  <c r="H6535" i="8"/>
  <c r="H6539" i="8"/>
  <c r="H6543" i="8"/>
  <c r="H6547" i="8"/>
  <c r="H6551" i="8"/>
  <c r="H6555" i="8"/>
  <c r="H6559" i="8"/>
  <c r="H6563" i="8"/>
  <c r="H6567" i="8"/>
  <c r="H6571" i="8"/>
  <c r="H6575" i="8"/>
  <c r="H6579" i="8"/>
  <c r="H6583" i="8"/>
  <c r="H6587" i="8"/>
  <c r="H6591" i="8"/>
  <c r="H6595" i="8"/>
  <c r="H6599" i="8"/>
  <c r="H6603" i="8"/>
  <c r="H6607" i="8"/>
  <c r="H6611" i="8"/>
  <c r="H6615" i="8"/>
  <c r="H6619" i="8"/>
  <c r="H6623" i="8"/>
  <c r="H6627" i="8"/>
  <c r="H6631" i="8"/>
  <c r="H6635" i="8"/>
  <c r="H6639" i="8"/>
  <c r="H6643" i="8"/>
  <c r="H6647" i="8"/>
  <c r="H6651" i="8"/>
  <c r="H6655" i="8"/>
  <c r="H6659" i="8"/>
  <c r="H6663" i="8"/>
  <c r="H6667" i="8"/>
  <c r="H6671" i="8"/>
  <c r="H6675" i="8"/>
  <c r="H6679" i="8"/>
  <c r="H6683" i="8"/>
  <c r="H6687" i="8"/>
  <c r="H6691" i="8"/>
  <c r="H6695" i="8"/>
  <c r="H6699" i="8"/>
  <c r="H6703" i="8"/>
  <c r="H6707" i="8"/>
  <c r="H6711" i="8"/>
  <c r="H6719" i="8"/>
  <c r="H6723" i="8"/>
  <c r="H6727" i="8"/>
  <c r="H6731" i="8"/>
  <c r="H6735" i="8"/>
  <c r="H6739" i="8"/>
  <c r="H6743" i="8"/>
  <c r="H6747" i="8"/>
  <c r="H6751" i="8"/>
  <c r="H6755" i="8"/>
  <c r="H6759" i="8"/>
  <c r="H6763" i="8"/>
  <c r="H6767" i="8"/>
  <c r="H6771" i="8"/>
  <c r="H6775" i="8"/>
  <c r="H6779" i="8"/>
  <c r="H6783" i="8"/>
  <c r="H6787" i="8"/>
  <c r="H6791" i="8"/>
  <c r="H6795" i="8"/>
  <c r="H6799" i="8"/>
  <c r="H6803" i="8"/>
  <c r="H6807" i="8"/>
  <c r="H6811" i="8"/>
  <c r="H6815" i="8"/>
  <c r="H6819" i="8"/>
  <c r="H6823" i="8"/>
  <c r="H6827" i="8"/>
  <c r="H6831" i="8"/>
  <c r="H6835" i="8"/>
  <c r="H6839" i="8"/>
  <c r="H6843" i="8"/>
  <c r="H6847" i="8"/>
  <c r="H6851" i="8"/>
  <c r="H6855" i="8"/>
  <c r="H6859" i="8"/>
  <c r="H6863" i="8"/>
  <c r="H6867" i="8"/>
  <c r="H6871" i="8"/>
  <c r="H6875" i="8"/>
  <c r="H6879" i="8"/>
  <c r="H6883" i="8"/>
  <c r="H6887" i="8"/>
  <c r="H6891" i="8"/>
  <c r="H6895" i="8"/>
  <c r="H6899" i="8"/>
  <c r="H6903" i="8"/>
  <c r="H6907" i="8"/>
  <c r="H6911" i="8"/>
  <c r="H6915" i="8"/>
  <c r="H6919" i="8"/>
  <c r="H6923" i="8"/>
  <c r="H6927" i="8"/>
  <c r="H6931" i="8"/>
  <c r="H6935" i="8"/>
  <c r="H6939" i="8"/>
  <c r="H6943" i="8"/>
  <c r="H6947" i="8"/>
  <c r="H6951" i="8"/>
  <c r="H6955" i="8"/>
  <c r="H6959" i="8"/>
  <c r="H6963" i="8"/>
  <c r="H6967" i="8"/>
  <c r="H6971" i="8"/>
  <c r="H6975" i="8"/>
  <c r="H6979" i="8"/>
  <c r="H6983" i="8"/>
  <c r="H6987" i="8"/>
  <c r="H6991" i="8"/>
  <c r="H6995" i="8"/>
  <c r="H6999" i="8"/>
  <c r="H7003" i="8"/>
  <c r="H7007" i="8"/>
  <c r="H7011" i="8"/>
  <c r="H7015" i="8"/>
  <c r="H7019" i="8"/>
  <c r="H7023" i="8"/>
  <c r="H7027" i="8"/>
  <c r="H7031" i="8"/>
  <c r="H7035" i="8"/>
  <c r="H7039" i="8"/>
  <c r="H7043" i="8"/>
  <c r="H7047" i="8"/>
  <c r="H7051" i="8"/>
  <c r="H7055" i="8"/>
  <c r="H7059" i="8"/>
  <c r="H7063" i="8"/>
  <c r="H7067" i="8"/>
  <c r="H7071" i="8"/>
  <c r="H7075" i="8"/>
  <c r="H7079" i="8"/>
  <c r="H7083" i="8"/>
  <c r="H7087" i="8"/>
  <c r="H7091" i="8"/>
  <c r="H7095" i="8"/>
  <c r="H7099" i="8"/>
  <c r="H7103" i="8"/>
  <c r="H7107" i="8"/>
  <c r="H7111" i="8"/>
  <c r="H7115" i="8"/>
  <c r="H7119" i="8"/>
  <c r="H7123" i="8"/>
  <c r="H7127" i="8"/>
  <c r="H7131" i="8"/>
  <c r="H7135" i="8"/>
  <c r="H12715" i="8"/>
  <c r="H12719" i="8"/>
  <c r="H12723" i="8"/>
  <c r="H12727" i="8"/>
  <c r="H12731" i="8"/>
  <c r="H12735" i="8"/>
  <c r="H12739" i="8"/>
  <c r="H12743" i="8"/>
  <c r="H12747" i="8"/>
  <c r="H12751" i="8"/>
  <c r="H12755" i="8"/>
  <c r="H12759" i="8"/>
  <c r="H12763" i="8"/>
  <c r="H12767" i="8"/>
  <c r="H12771" i="8"/>
  <c r="H12775" i="8"/>
  <c r="H12779" i="8"/>
  <c r="H12783" i="8"/>
  <c r="H12787" i="8"/>
  <c r="H12791" i="8"/>
  <c r="H12795" i="8"/>
  <c r="H12799" i="8"/>
  <c r="H12803" i="8"/>
  <c r="H12807" i="8"/>
  <c r="H12811" i="8"/>
  <c r="H12815" i="8"/>
  <c r="H12819" i="8"/>
  <c r="H12823" i="8"/>
  <c r="H12827" i="8"/>
  <c r="H12831" i="8"/>
  <c r="H12835" i="8"/>
  <c r="H12839" i="8"/>
  <c r="H12843" i="8"/>
  <c r="H12847" i="8"/>
  <c r="H12851" i="8"/>
  <c r="H12855" i="8"/>
  <c r="H12859" i="8"/>
  <c r="H12863" i="8"/>
  <c r="H12867" i="8"/>
  <c r="H12871" i="8"/>
  <c r="H12875" i="8"/>
  <c r="H12879" i="8"/>
  <c r="H12883" i="8"/>
  <c r="H12887" i="8"/>
  <c r="H12891" i="8"/>
  <c r="H12895" i="8"/>
  <c r="H12899" i="8"/>
  <c r="H12903" i="8"/>
  <c r="H12907" i="8"/>
  <c r="H12911" i="8"/>
  <c r="H12915" i="8"/>
  <c r="H12919" i="8"/>
  <c r="H12923" i="8"/>
  <c r="H12927" i="8"/>
  <c r="H12931" i="8"/>
  <c r="H12935" i="8"/>
  <c r="H7587" i="8"/>
  <c r="H7591" i="8"/>
  <c r="H7595" i="8"/>
  <c r="H7599" i="8"/>
  <c r="H7603" i="8"/>
  <c r="H7607" i="8"/>
  <c r="H7611" i="8"/>
  <c r="H7615" i="8"/>
  <c r="H7619" i="8"/>
  <c r="H7623" i="8"/>
  <c r="H7627" i="8"/>
  <c r="H7631" i="8"/>
  <c r="H7635" i="8"/>
  <c r="H7639" i="8"/>
  <c r="H7643" i="8"/>
  <c r="H7647" i="8"/>
  <c r="H7651" i="8"/>
  <c r="H7655" i="8"/>
  <c r="H7659" i="8"/>
  <c r="H7663" i="8"/>
  <c r="H7667" i="8"/>
  <c r="H7671" i="8"/>
  <c r="H7675" i="8"/>
  <c r="H7679" i="8"/>
  <c r="H7683" i="8"/>
  <c r="H7687" i="8"/>
  <c r="H7691" i="8"/>
  <c r="H7695" i="8"/>
  <c r="H7699" i="8"/>
  <c r="H7703" i="8"/>
  <c r="H7707" i="8"/>
  <c r="H7711" i="8"/>
  <c r="H7715" i="8"/>
  <c r="H7719" i="8"/>
  <c r="H7723" i="8"/>
  <c r="H7727" i="8"/>
  <c r="H7731" i="8"/>
  <c r="H7735" i="8"/>
  <c r="H7739" i="8"/>
  <c r="H7743" i="8"/>
  <c r="H7747" i="8"/>
  <c r="S68" i="1"/>
  <c r="S291" i="1"/>
  <c r="H9623" i="8"/>
  <c r="H9" i="8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21" i="8"/>
  <c r="H129" i="8"/>
  <c r="H137" i="8"/>
  <c r="H145" i="8"/>
  <c r="H153" i="8"/>
  <c r="H161" i="8"/>
  <c r="H169" i="8"/>
  <c r="H177" i="8"/>
  <c r="H185" i="8"/>
  <c r="H193" i="8"/>
  <c r="H201" i="8"/>
  <c r="H209" i="8"/>
  <c r="H217" i="8"/>
  <c r="H225" i="8"/>
  <c r="H233" i="8"/>
  <c r="H241" i="8"/>
  <c r="H249" i="8"/>
  <c r="H257" i="8"/>
  <c r="H265" i="8"/>
  <c r="H273" i="8"/>
  <c r="H281" i="8"/>
  <c r="H289" i="8"/>
  <c r="H297" i="8"/>
  <c r="H305" i="8"/>
  <c r="H313" i="8"/>
  <c r="H321" i="8"/>
  <c r="H329" i="8"/>
  <c r="H337" i="8"/>
  <c r="H345" i="8"/>
  <c r="H353" i="8"/>
  <c r="H361" i="8"/>
  <c r="H369" i="8"/>
  <c r="H377" i="8"/>
  <c r="H389" i="8"/>
  <c r="H393" i="8"/>
  <c r="H401" i="8"/>
  <c r="H413" i="8"/>
  <c r="H421" i="8"/>
  <c r="H429" i="8"/>
  <c r="H437" i="8"/>
  <c r="H445" i="8"/>
  <c r="H453" i="8"/>
  <c r="H461" i="8"/>
  <c r="H469" i="8"/>
  <c r="H477" i="8"/>
  <c r="H485" i="8"/>
  <c r="H493" i="8"/>
  <c r="H501" i="8"/>
  <c r="H509" i="8"/>
  <c r="H517" i="8"/>
  <c r="H525" i="8"/>
  <c r="H533" i="8"/>
  <c r="H541" i="8"/>
  <c r="H549" i="8"/>
  <c r="H553" i="8"/>
  <c r="H565" i="8"/>
  <c r="H573" i="8"/>
  <c r="H581" i="8"/>
  <c r="H589" i="8"/>
  <c r="H597" i="8"/>
  <c r="H605" i="8"/>
  <c r="H613" i="8"/>
  <c r="H621" i="8"/>
  <c r="H629" i="8"/>
  <c r="H637" i="8"/>
  <c r="H645" i="8"/>
  <c r="H653" i="8"/>
  <c r="H661" i="8"/>
  <c r="H669" i="8"/>
  <c r="H677" i="8"/>
  <c r="H685" i="8"/>
  <c r="H693" i="8"/>
  <c r="H701" i="8"/>
  <c r="H709" i="8"/>
  <c r="H717" i="8"/>
  <c r="H725" i="8"/>
  <c r="H733" i="8"/>
  <c r="H741" i="8"/>
  <c r="H749" i="8"/>
  <c r="H757" i="8"/>
  <c r="H765" i="8"/>
  <c r="H777" i="8"/>
  <c r="H785" i="8"/>
  <c r="H793" i="8"/>
  <c r="H801" i="8"/>
  <c r="H809" i="8"/>
  <c r="H817" i="8"/>
  <c r="H825" i="8"/>
  <c r="H833" i="8"/>
  <c r="H841" i="8"/>
  <c r="H849" i="8"/>
  <c r="H857" i="8"/>
  <c r="H865" i="8"/>
  <c r="H873" i="8"/>
  <c r="H881" i="8"/>
  <c r="H889" i="8"/>
  <c r="H897" i="8"/>
  <c r="H905" i="8"/>
  <c r="H913" i="8"/>
  <c r="H921" i="8"/>
  <c r="H929" i="8"/>
  <c r="H937" i="8"/>
  <c r="H945" i="8"/>
  <c r="H953" i="8"/>
  <c r="H961" i="8"/>
  <c r="H969" i="8"/>
  <c r="H977" i="8"/>
  <c r="H985" i="8"/>
  <c r="H993" i="8"/>
  <c r="H1001" i="8"/>
  <c r="H1009" i="8"/>
  <c r="H1017" i="8"/>
  <c r="H1025" i="8"/>
  <c r="H1033" i="8"/>
  <c r="H1041" i="8"/>
  <c r="H1049" i="8"/>
  <c r="H1057" i="8"/>
  <c r="H1065" i="8"/>
  <c r="H1073" i="8"/>
  <c r="H1081" i="8"/>
  <c r="H1089" i="8"/>
  <c r="H1097" i="8"/>
  <c r="H1105" i="8"/>
  <c r="H1113" i="8"/>
  <c r="H1121" i="8"/>
  <c r="H1129" i="8"/>
  <c r="H1137" i="8"/>
  <c r="H1145" i="8"/>
  <c r="H1153" i="8"/>
  <c r="H1161" i="8"/>
  <c r="H1169" i="8"/>
  <c r="H1177" i="8"/>
  <c r="H1185" i="8"/>
  <c r="H1193" i="8"/>
  <c r="H1201" i="8"/>
  <c r="H1209" i="8"/>
  <c r="H1217" i="8"/>
  <c r="H1225" i="8"/>
  <c r="H1233" i="8"/>
  <c r="H1241" i="8"/>
  <c r="H1249" i="8"/>
  <c r="H1257" i="8"/>
  <c r="H1265" i="8"/>
  <c r="H1273" i="8"/>
  <c r="H1281" i="8"/>
  <c r="H1289" i="8"/>
  <c r="H1297" i="8"/>
  <c r="H1305" i="8"/>
  <c r="H1313" i="8"/>
  <c r="H1321" i="8"/>
  <c r="H1329" i="8"/>
  <c r="H1337" i="8"/>
  <c r="H1345" i="8"/>
  <c r="H1353" i="8"/>
  <c r="H1361" i="8"/>
  <c r="H1369" i="8"/>
  <c r="H1377" i="8"/>
  <c r="H1385" i="8"/>
  <c r="H1393" i="8"/>
  <c r="H1401" i="8"/>
  <c r="H1409" i="8"/>
  <c r="H1417" i="8"/>
  <c r="H1425" i="8"/>
  <c r="H1433" i="8"/>
  <c r="H1441" i="8"/>
  <c r="H1449" i="8"/>
  <c r="H1457" i="8"/>
  <c r="H1465" i="8"/>
  <c r="H1473" i="8"/>
  <c r="H1481" i="8"/>
  <c r="H1489" i="8"/>
  <c r="H1497" i="8"/>
  <c r="H1505" i="8"/>
  <c r="H1513" i="8"/>
  <c r="H1521" i="8"/>
  <c r="H1529" i="8"/>
  <c r="H1537" i="8"/>
  <c r="H1545" i="8"/>
  <c r="H1553" i="8"/>
  <c r="H1561" i="8"/>
  <c r="H1569" i="8"/>
  <c r="H1577" i="8"/>
  <c r="H1585" i="8"/>
  <c r="H1593" i="8"/>
  <c r="H1601" i="8"/>
  <c r="H1609" i="8"/>
  <c r="H1617" i="8"/>
  <c r="H1625" i="8"/>
  <c r="H1633" i="8"/>
  <c r="H1641" i="8"/>
  <c r="H1649" i="8"/>
  <c r="H1657" i="8"/>
  <c r="H1669" i="8"/>
  <c r="H1677" i="8"/>
  <c r="H1685" i="8"/>
  <c r="H1693" i="8"/>
  <c r="H1701" i="8"/>
  <c r="H1709" i="8"/>
  <c r="H1717" i="8"/>
  <c r="H1725" i="8"/>
  <c r="H1733" i="8"/>
  <c r="H1741" i="8"/>
  <c r="H1749" i="8"/>
  <c r="H1757" i="8"/>
  <c r="H1765" i="8"/>
  <c r="H1773" i="8"/>
  <c r="H1781" i="8"/>
  <c r="H1789" i="8"/>
  <c r="H1797" i="8"/>
  <c r="H1805" i="8"/>
  <c r="H1813" i="8"/>
  <c r="H1821" i="8"/>
  <c r="H1829" i="8"/>
  <c r="H1837" i="8"/>
  <c r="H1849" i="8"/>
  <c r="H1857" i="8"/>
  <c r="H1865" i="8"/>
  <c r="H1873" i="8"/>
  <c r="H1881" i="8"/>
  <c r="H1889" i="8"/>
  <c r="H1897" i="8"/>
  <c r="H1905" i="8"/>
  <c r="H1913" i="8"/>
  <c r="H1921" i="8"/>
  <c r="H1929" i="8"/>
  <c r="H1937" i="8"/>
  <c r="H1945" i="8"/>
  <c r="H1953" i="8"/>
  <c r="H1961" i="8"/>
  <c r="H1969" i="8"/>
  <c r="H1977" i="8"/>
  <c r="H1985" i="8"/>
  <c r="H1993" i="8"/>
  <c r="H2001" i="8"/>
  <c r="H2009" i="8"/>
  <c r="H2017" i="8"/>
  <c r="H2025" i="8"/>
  <c r="H2033" i="8"/>
  <c r="H2041" i="8"/>
  <c r="H2049" i="8"/>
  <c r="H2057" i="8"/>
  <c r="H2065" i="8"/>
  <c r="H2073" i="8"/>
  <c r="H2081" i="8"/>
  <c r="H2089" i="8"/>
  <c r="H2097" i="8"/>
  <c r="H2105" i="8"/>
  <c r="H2113" i="8"/>
  <c r="H2121" i="8"/>
  <c r="H2129" i="8"/>
  <c r="H2137" i="8"/>
  <c r="H2145" i="8"/>
  <c r="H2153" i="8"/>
  <c r="H2161" i="8"/>
  <c r="H2169" i="8"/>
  <c r="H2177" i="8"/>
  <c r="H2185" i="8"/>
  <c r="H2193" i="8"/>
  <c r="H2201" i="8"/>
  <c r="H2209" i="8"/>
  <c r="H2217" i="8"/>
  <c r="H2225" i="8"/>
  <c r="H2233" i="8"/>
  <c r="H2241" i="8"/>
  <c r="H2249" i="8"/>
  <c r="H2257" i="8"/>
  <c r="H2265" i="8"/>
  <c r="H2273" i="8"/>
  <c r="H2281" i="8"/>
  <c r="H2289" i="8"/>
  <c r="H2297" i="8"/>
  <c r="H2305" i="8"/>
  <c r="H2313" i="8"/>
  <c r="H2321" i="8"/>
  <c r="H2329" i="8"/>
  <c r="H2337" i="8"/>
  <c r="H2345" i="8"/>
  <c r="H2353" i="8"/>
  <c r="H2361" i="8"/>
  <c r="H2369" i="8"/>
  <c r="H2377" i="8"/>
  <c r="H2385" i="8"/>
  <c r="H2393" i="8"/>
  <c r="H2401" i="8"/>
  <c r="H2409" i="8"/>
  <c r="H2417" i="8"/>
  <c r="H2425" i="8"/>
  <c r="H2433" i="8"/>
  <c r="H2441" i="8"/>
  <c r="H2449" i="8"/>
  <c r="H2457" i="8"/>
  <c r="H2465" i="8"/>
  <c r="H2473" i="8"/>
  <c r="H2481" i="8"/>
  <c r="H2489" i="8"/>
  <c r="H2497" i="8"/>
  <c r="H2505" i="8"/>
  <c r="H2513" i="8"/>
  <c r="H2521" i="8"/>
  <c r="H2529" i="8"/>
  <c r="H2537" i="8"/>
  <c r="H2545" i="8"/>
  <c r="H2553" i="8"/>
  <c r="H2561" i="8"/>
  <c r="H2569" i="8"/>
  <c r="H2577" i="8"/>
  <c r="H2585" i="8"/>
  <c r="H2593" i="8"/>
  <c r="H2601" i="8"/>
  <c r="H2609" i="8"/>
  <c r="H2617" i="8"/>
  <c r="H2625" i="8"/>
  <c r="H2633" i="8"/>
  <c r="H2641" i="8"/>
  <c r="H2649" i="8"/>
  <c r="H2657" i="8"/>
  <c r="H2665" i="8"/>
  <c r="H2673" i="8"/>
  <c r="H2681" i="8"/>
  <c r="H2689" i="8"/>
  <c r="H2697" i="8"/>
  <c r="H2705" i="8"/>
  <c r="H2713" i="8"/>
  <c r="H2721" i="8"/>
  <c r="H2729" i="8"/>
  <c r="H2737" i="8"/>
  <c r="H2745" i="8"/>
  <c r="H2753" i="8"/>
  <c r="H2761" i="8"/>
  <c r="H2769" i="8"/>
  <c r="H2777" i="8"/>
  <c r="H2785" i="8"/>
  <c r="H2793" i="8"/>
  <c r="H2801" i="8"/>
  <c r="H2809" i="8"/>
  <c r="H2817" i="8"/>
  <c r="H2825" i="8"/>
  <c r="H2833" i="8"/>
  <c r="H2841" i="8"/>
  <c r="H2849" i="8"/>
  <c r="H2857" i="8"/>
  <c r="H2865" i="8"/>
  <c r="H2873" i="8"/>
  <c r="H2881" i="8"/>
  <c r="H2889" i="8"/>
  <c r="H2897" i="8"/>
  <c r="H2905" i="8"/>
  <c r="H2913" i="8"/>
  <c r="H2921" i="8"/>
  <c r="H2929" i="8"/>
  <c r="H2937" i="8"/>
  <c r="H2945" i="8"/>
  <c r="H2953" i="8"/>
  <c r="H2961" i="8"/>
  <c r="H2969" i="8"/>
  <c r="H2977" i="8"/>
  <c r="H2985" i="8"/>
  <c r="H2993" i="8"/>
  <c r="H3001" i="8"/>
  <c r="H3009" i="8"/>
  <c r="H3017" i="8"/>
  <c r="H3025" i="8"/>
  <c r="H3033" i="8"/>
  <c r="H3041" i="8"/>
  <c r="H3049" i="8"/>
  <c r="H3057" i="8"/>
  <c r="H3065" i="8"/>
  <c r="H3073" i="8"/>
  <c r="H3081" i="8"/>
  <c r="H3089" i="8"/>
  <c r="H3097" i="8"/>
  <c r="H3105" i="8"/>
  <c r="H3113" i="8"/>
  <c r="H3121" i="8"/>
  <c r="H3129" i="8"/>
  <c r="H3137" i="8"/>
  <c r="H3145" i="8"/>
  <c r="H3153" i="8"/>
  <c r="H3161" i="8"/>
  <c r="H3169" i="8"/>
  <c r="H3177" i="8"/>
  <c r="H3185" i="8"/>
  <c r="H3193" i="8"/>
  <c r="H3201" i="8"/>
  <c r="H3209" i="8"/>
  <c r="H3217" i="8"/>
  <c r="H3225" i="8"/>
  <c r="H3233" i="8"/>
  <c r="H3241" i="8"/>
  <c r="H3249" i="8"/>
  <c r="H3257" i="8"/>
  <c r="H3265" i="8"/>
  <c r="H3273" i="8"/>
  <c r="H3281" i="8"/>
  <c r="H3289" i="8"/>
  <c r="H3297" i="8"/>
  <c r="H3305" i="8"/>
  <c r="H3313" i="8"/>
  <c r="H3321" i="8"/>
  <c r="H3329" i="8"/>
  <c r="H3337" i="8"/>
  <c r="H3345" i="8"/>
  <c r="H3353" i="8"/>
  <c r="H3361" i="8"/>
  <c r="H3369" i="8"/>
  <c r="H3377" i="8"/>
  <c r="H3385" i="8"/>
  <c r="H3393" i="8"/>
  <c r="H3401" i="8"/>
  <c r="H3409" i="8"/>
  <c r="H3417" i="8"/>
  <c r="H3429" i="8"/>
  <c r="H3437" i="8"/>
  <c r="H3445" i="8"/>
  <c r="H3449" i="8"/>
  <c r="H3457" i="8"/>
  <c r="H3465" i="8"/>
  <c r="H3477" i="8"/>
  <c r="H3485" i="8"/>
  <c r="H3493" i="8"/>
  <c r="H3501" i="8"/>
  <c r="H3509" i="8"/>
  <c r="H3517" i="8"/>
  <c r="H3525" i="8"/>
  <c r="H3533" i="8"/>
  <c r="H3541" i="8"/>
  <c r="H3549" i="8"/>
  <c r="H3557" i="8"/>
  <c r="H3565" i="8"/>
  <c r="H3573" i="8"/>
  <c r="H3581" i="8"/>
  <c r="H3589" i="8"/>
  <c r="H3597" i="8"/>
  <c r="H3605" i="8"/>
  <c r="H3609" i="8"/>
  <c r="H3617" i="8"/>
  <c r="H3625" i="8"/>
  <c r="H3633" i="8"/>
  <c r="H3641" i="8"/>
  <c r="H3649" i="8"/>
  <c r="H3657" i="8"/>
  <c r="H3665" i="8"/>
  <c r="H3673" i="8"/>
  <c r="H3685" i="8"/>
  <c r="H3693" i="8"/>
  <c r="H3701" i="8"/>
  <c r="H3709" i="8"/>
  <c r="H3713" i="8"/>
  <c r="H3721" i="8"/>
  <c r="H3729" i="8"/>
  <c r="H3737" i="8"/>
  <c r="H3745" i="8"/>
  <c r="H3753" i="8"/>
  <c r="H3761" i="8"/>
  <c r="H3769" i="8"/>
  <c r="H3777" i="8"/>
  <c r="H3785" i="8"/>
  <c r="H3793" i="8"/>
  <c r="H3801" i="8"/>
  <c r="H3809" i="8"/>
  <c r="H3817" i="8"/>
  <c r="H3825" i="8"/>
  <c r="H3833" i="8"/>
  <c r="H3841" i="8"/>
  <c r="H3849" i="8"/>
  <c r="H3857" i="8"/>
  <c r="H3865" i="8"/>
  <c r="H3873" i="8"/>
  <c r="H3881" i="8"/>
  <c r="H3889" i="8"/>
  <c r="H3897" i="8"/>
  <c r="H3905" i="8"/>
  <c r="H3913" i="8"/>
  <c r="H3921" i="8"/>
  <c r="H3929" i="8"/>
  <c r="H3937" i="8"/>
  <c r="H3945" i="8"/>
  <c r="H3953" i="8"/>
  <c r="H3961" i="8"/>
  <c r="H3969" i="8"/>
  <c r="H3977" i="8"/>
  <c r="H3985" i="8"/>
  <c r="H3993" i="8"/>
  <c r="H4001" i="8"/>
  <c r="H4009" i="8"/>
  <c r="H4017" i="8"/>
  <c r="H4025" i="8"/>
  <c r="H4033" i="8"/>
  <c r="H4041" i="8"/>
  <c r="H4049" i="8"/>
  <c r="H4057" i="8"/>
  <c r="H4065" i="8"/>
  <c r="H4073" i="8"/>
  <c r="H4081" i="8"/>
  <c r="H4089" i="8"/>
  <c r="H4097" i="8"/>
  <c r="H4105" i="8"/>
  <c r="H4113" i="8"/>
  <c r="H4121" i="8"/>
  <c r="H4129" i="8"/>
  <c r="H4137" i="8"/>
  <c r="H4145" i="8"/>
  <c r="H4153" i="8"/>
  <c r="H4161" i="8"/>
  <c r="H4169" i="8"/>
  <c r="H4177" i="8"/>
  <c r="H4189" i="8"/>
  <c r="H4197" i="8"/>
  <c r="H4205" i="8"/>
  <c r="H4213" i="8"/>
  <c r="H4221" i="8"/>
  <c r="H4229" i="8"/>
  <c r="H4237" i="8"/>
  <c r="H4245" i="8"/>
  <c r="H4253" i="8"/>
  <c r="H4261" i="8"/>
  <c r="H4269" i="8"/>
  <c r="H4277" i="8"/>
  <c r="H4289" i="8"/>
  <c r="H4357" i="8"/>
  <c r="H5" i="8"/>
  <c r="H13" i="8"/>
  <c r="H21" i="8"/>
  <c r="H29" i="8"/>
  <c r="H37" i="8"/>
  <c r="H45" i="8"/>
  <c r="H53" i="8"/>
  <c r="H61" i="8"/>
  <c r="H69" i="8"/>
  <c r="H77" i="8"/>
  <c r="H85" i="8"/>
  <c r="H93" i="8"/>
  <c r="H101" i="8"/>
  <c r="H109" i="8"/>
  <c r="H117" i="8"/>
  <c r="H125" i="8"/>
  <c r="H133" i="8"/>
  <c r="H141" i="8"/>
  <c r="H149" i="8"/>
  <c r="H157" i="8"/>
  <c r="H165" i="8"/>
  <c r="H173" i="8"/>
  <c r="H181" i="8"/>
  <c r="H189" i="8"/>
  <c r="H197" i="8"/>
  <c r="H205" i="8"/>
  <c r="H213" i="8"/>
  <c r="H221" i="8"/>
  <c r="H229" i="8"/>
  <c r="H237" i="8"/>
  <c r="H245" i="8"/>
  <c r="H253" i="8"/>
  <c r="H261" i="8"/>
  <c r="H269" i="8"/>
  <c r="H277" i="8"/>
  <c r="H285" i="8"/>
  <c r="H293" i="8"/>
  <c r="H301" i="8"/>
  <c r="H309" i="8"/>
  <c r="H317" i="8"/>
  <c r="H325" i="8"/>
  <c r="H333" i="8"/>
  <c r="H341" i="8"/>
  <c r="H349" i="8"/>
  <c r="H357" i="8"/>
  <c r="H365" i="8"/>
  <c r="H373" i="8"/>
  <c r="H381" i="8"/>
  <c r="H385" i="8"/>
  <c r="H397" i="8"/>
  <c r="H405" i="8"/>
  <c r="H409" i="8"/>
  <c r="H417" i="8"/>
  <c r="H425" i="8"/>
  <c r="H433" i="8"/>
  <c r="H441" i="8"/>
  <c r="H449" i="8"/>
  <c r="H457" i="8"/>
  <c r="H465" i="8"/>
  <c r="H473" i="8"/>
  <c r="H481" i="8"/>
  <c r="H489" i="8"/>
  <c r="H497" i="8"/>
  <c r="H505" i="8"/>
  <c r="H513" i="8"/>
  <c r="H521" i="8"/>
  <c r="H529" i="8"/>
  <c r="H537" i="8"/>
  <c r="H545" i="8"/>
  <c r="H557" i="8"/>
  <c r="H561" i="8"/>
  <c r="H569" i="8"/>
  <c r="H577" i="8"/>
  <c r="H585" i="8"/>
  <c r="H593" i="8"/>
  <c r="H601" i="8"/>
  <c r="H609" i="8"/>
  <c r="H617" i="8"/>
  <c r="H625" i="8"/>
  <c r="H633" i="8"/>
  <c r="H641" i="8"/>
  <c r="H649" i="8"/>
  <c r="H657" i="8"/>
  <c r="H665" i="8"/>
  <c r="H673" i="8"/>
  <c r="H681" i="8"/>
  <c r="H689" i="8"/>
  <c r="H697" i="8"/>
  <c r="H705" i="8"/>
  <c r="H713" i="8"/>
  <c r="H721" i="8"/>
  <c r="H729" i="8"/>
  <c r="H737" i="8"/>
  <c r="H745" i="8"/>
  <c r="H753" i="8"/>
  <c r="H761" i="8"/>
  <c r="H769" i="8"/>
  <c r="H773" i="8"/>
  <c r="H781" i="8"/>
  <c r="H789" i="8"/>
  <c r="H797" i="8"/>
  <c r="H805" i="8"/>
  <c r="H813" i="8"/>
  <c r="H821" i="8"/>
  <c r="H829" i="8"/>
  <c r="H837" i="8"/>
  <c r="H845" i="8"/>
  <c r="H853" i="8"/>
  <c r="H861" i="8"/>
  <c r="H869" i="8"/>
  <c r="H877" i="8"/>
  <c r="H885" i="8"/>
  <c r="H893" i="8"/>
  <c r="H901" i="8"/>
  <c r="H909" i="8"/>
  <c r="H917" i="8"/>
  <c r="H925" i="8"/>
  <c r="H933" i="8"/>
  <c r="H941" i="8"/>
  <c r="H949" i="8"/>
  <c r="H957" i="8"/>
  <c r="H965" i="8"/>
  <c r="H973" i="8"/>
  <c r="H981" i="8"/>
  <c r="H989" i="8"/>
  <c r="H997" i="8"/>
  <c r="H1005" i="8"/>
  <c r="H1013" i="8"/>
  <c r="H1021" i="8"/>
  <c r="H1029" i="8"/>
  <c r="H1037" i="8"/>
  <c r="H1045" i="8"/>
  <c r="H1053" i="8"/>
  <c r="H1061" i="8"/>
  <c r="H1069" i="8"/>
  <c r="H1077" i="8"/>
  <c r="H1085" i="8"/>
  <c r="H1093" i="8"/>
  <c r="H1101" i="8"/>
  <c r="H1109" i="8"/>
  <c r="H1117" i="8"/>
  <c r="H1125" i="8"/>
  <c r="H1133" i="8"/>
  <c r="H1141" i="8"/>
  <c r="H1149" i="8"/>
  <c r="H1157" i="8"/>
  <c r="H1165" i="8"/>
  <c r="H1173" i="8"/>
  <c r="H1181" i="8"/>
  <c r="H1189" i="8"/>
  <c r="H1197" i="8"/>
  <c r="H1205" i="8"/>
  <c r="H1213" i="8"/>
  <c r="H1221" i="8"/>
  <c r="H1229" i="8"/>
  <c r="H1237" i="8"/>
  <c r="H1245" i="8"/>
  <c r="H1253" i="8"/>
  <c r="H1261" i="8"/>
  <c r="H1269" i="8"/>
  <c r="H1277" i="8"/>
  <c r="H1285" i="8"/>
  <c r="H1293" i="8"/>
  <c r="H1301" i="8"/>
  <c r="H1309" i="8"/>
  <c r="H1317" i="8"/>
  <c r="H1325" i="8"/>
  <c r="H1333" i="8"/>
  <c r="H1341" i="8"/>
  <c r="H1349" i="8"/>
  <c r="H1357" i="8"/>
  <c r="H1365" i="8"/>
  <c r="H1373" i="8"/>
  <c r="H1381" i="8"/>
  <c r="H1389" i="8"/>
  <c r="H1397" i="8"/>
  <c r="H1405" i="8"/>
  <c r="H1413" i="8"/>
  <c r="H1421" i="8"/>
  <c r="H1429" i="8"/>
  <c r="H1437" i="8"/>
  <c r="H1445" i="8"/>
  <c r="H1453" i="8"/>
  <c r="H1461" i="8"/>
  <c r="H1469" i="8"/>
  <c r="H1477" i="8"/>
  <c r="H1485" i="8"/>
  <c r="H1493" i="8"/>
  <c r="H1501" i="8"/>
  <c r="H1509" i="8"/>
  <c r="H1517" i="8"/>
  <c r="H1525" i="8"/>
  <c r="H1533" i="8"/>
  <c r="H1541" i="8"/>
  <c r="H1549" i="8"/>
  <c r="H1557" i="8"/>
  <c r="H1565" i="8"/>
  <c r="H1573" i="8"/>
  <c r="H1581" i="8"/>
  <c r="H1589" i="8"/>
  <c r="H1597" i="8"/>
  <c r="H1605" i="8"/>
  <c r="H1613" i="8"/>
  <c r="H1621" i="8"/>
  <c r="H1629" i="8"/>
  <c r="H1637" i="8"/>
  <c r="H1645" i="8"/>
  <c r="H1653" i="8"/>
  <c r="H1661" i="8"/>
  <c r="H1665" i="8"/>
  <c r="H1673" i="8"/>
  <c r="H1681" i="8"/>
  <c r="H1689" i="8"/>
  <c r="H1697" i="8"/>
  <c r="H1705" i="8"/>
  <c r="H1713" i="8"/>
  <c r="H1721" i="8"/>
  <c r="H1729" i="8"/>
  <c r="H1737" i="8"/>
  <c r="H1745" i="8"/>
  <c r="H1753" i="8"/>
  <c r="H1761" i="8"/>
  <c r="H1769" i="8"/>
  <c r="H1777" i="8"/>
  <c r="H1785" i="8"/>
  <c r="H1793" i="8"/>
  <c r="H1801" i="8"/>
  <c r="H1809" i="8"/>
  <c r="H1817" i="8"/>
  <c r="H1825" i="8"/>
  <c r="H1833" i="8"/>
  <c r="H1841" i="8"/>
  <c r="H1845" i="8"/>
  <c r="H1853" i="8"/>
  <c r="H1861" i="8"/>
  <c r="H1869" i="8"/>
  <c r="H1877" i="8"/>
  <c r="H1885" i="8"/>
  <c r="H1893" i="8"/>
  <c r="H1901" i="8"/>
  <c r="H1909" i="8"/>
  <c r="H1917" i="8"/>
  <c r="H1925" i="8"/>
  <c r="H1933" i="8"/>
  <c r="H1941" i="8"/>
  <c r="H1949" i="8"/>
  <c r="H1957" i="8"/>
  <c r="H1965" i="8"/>
  <c r="H1973" i="8"/>
  <c r="H1981" i="8"/>
  <c r="H1989" i="8"/>
  <c r="H1997" i="8"/>
  <c r="H2005" i="8"/>
  <c r="H2013" i="8"/>
  <c r="H2021" i="8"/>
  <c r="H2029" i="8"/>
  <c r="H2037" i="8"/>
  <c r="H2045" i="8"/>
  <c r="H2053" i="8"/>
  <c r="H2061" i="8"/>
  <c r="H2069" i="8"/>
  <c r="H2077" i="8"/>
  <c r="H2085" i="8"/>
  <c r="H2093" i="8"/>
  <c r="H2101" i="8"/>
  <c r="H2109" i="8"/>
  <c r="H2117" i="8"/>
  <c r="H2125" i="8"/>
  <c r="H2133" i="8"/>
  <c r="H2141" i="8"/>
  <c r="H2149" i="8"/>
  <c r="H2157" i="8"/>
  <c r="H2165" i="8"/>
  <c r="H2173" i="8"/>
  <c r="H2181" i="8"/>
  <c r="H2189" i="8"/>
  <c r="H2197" i="8"/>
  <c r="H2205" i="8"/>
  <c r="H2213" i="8"/>
  <c r="H2221" i="8"/>
  <c r="H2229" i="8"/>
  <c r="H2237" i="8"/>
  <c r="H2245" i="8"/>
  <c r="H2253" i="8"/>
  <c r="H2261" i="8"/>
  <c r="H2269" i="8"/>
  <c r="H2277" i="8"/>
  <c r="H2285" i="8"/>
  <c r="H2293" i="8"/>
  <c r="H2301" i="8"/>
  <c r="H2309" i="8"/>
  <c r="H2317" i="8"/>
  <c r="H2325" i="8"/>
  <c r="H2333" i="8"/>
  <c r="H2341" i="8"/>
  <c r="H2349" i="8"/>
  <c r="H2357" i="8"/>
  <c r="H2365" i="8"/>
  <c r="H2373" i="8"/>
  <c r="H2381" i="8"/>
  <c r="H2389" i="8"/>
  <c r="H2397" i="8"/>
  <c r="H2405" i="8"/>
  <c r="H2413" i="8"/>
  <c r="H2421" i="8"/>
  <c r="H2429" i="8"/>
  <c r="H2437" i="8"/>
  <c r="H2445" i="8"/>
  <c r="H2453" i="8"/>
  <c r="H2461" i="8"/>
  <c r="H2469" i="8"/>
  <c r="H2477" i="8"/>
  <c r="H2485" i="8"/>
  <c r="H2493" i="8"/>
  <c r="H2501" i="8"/>
  <c r="H2509" i="8"/>
  <c r="H2517" i="8"/>
  <c r="H2525" i="8"/>
  <c r="H2533" i="8"/>
  <c r="H2541" i="8"/>
  <c r="H2549" i="8"/>
  <c r="H2557" i="8"/>
  <c r="H2565" i="8"/>
  <c r="H2573" i="8"/>
  <c r="H2581" i="8"/>
  <c r="H2589" i="8"/>
  <c r="H2597" i="8"/>
  <c r="H2605" i="8"/>
  <c r="H2613" i="8"/>
  <c r="H2621" i="8"/>
  <c r="H2629" i="8"/>
  <c r="H2637" i="8"/>
  <c r="H2645" i="8"/>
  <c r="H2653" i="8"/>
  <c r="H2661" i="8"/>
  <c r="H2669" i="8"/>
  <c r="H2677" i="8"/>
  <c r="H2685" i="8"/>
  <c r="H2693" i="8"/>
  <c r="H2701" i="8"/>
  <c r="H2709" i="8"/>
  <c r="H2717" i="8"/>
  <c r="H2725" i="8"/>
  <c r="H2733" i="8"/>
  <c r="H2741" i="8"/>
  <c r="H2749" i="8"/>
  <c r="H2757" i="8"/>
  <c r="H2765" i="8"/>
  <c r="H2773" i="8"/>
  <c r="H2781" i="8"/>
  <c r="H2789" i="8"/>
  <c r="H2797" i="8"/>
  <c r="H2805" i="8"/>
  <c r="H2813" i="8"/>
  <c r="H2821" i="8"/>
  <c r="H2829" i="8"/>
  <c r="H2837" i="8"/>
  <c r="H2845" i="8"/>
  <c r="H2853" i="8"/>
  <c r="H2861" i="8"/>
  <c r="H2869" i="8"/>
  <c r="H2877" i="8"/>
  <c r="H2885" i="8"/>
  <c r="H2893" i="8"/>
  <c r="H2901" i="8"/>
  <c r="H2909" i="8"/>
  <c r="H2917" i="8"/>
  <c r="H2925" i="8"/>
  <c r="H2933" i="8"/>
  <c r="H2941" i="8"/>
  <c r="H2949" i="8"/>
  <c r="H2957" i="8"/>
  <c r="H2965" i="8"/>
  <c r="H2973" i="8"/>
  <c r="H2981" i="8"/>
  <c r="H2989" i="8"/>
  <c r="H2997" i="8"/>
  <c r="H3005" i="8"/>
  <c r="H3013" i="8"/>
  <c r="H3021" i="8"/>
  <c r="H3029" i="8"/>
  <c r="H3037" i="8"/>
  <c r="H3045" i="8"/>
  <c r="H3053" i="8"/>
  <c r="H3061" i="8"/>
  <c r="H3069" i="8"/>
  <c r="H3077" i="8"/>
  <c r="H3085" i="8"/>
  <c r="H3093" i="8"/>
  <c r="H3101" i="8"/>
  <c r="H3109" i="8"/>
  <c r="H3117" i="8"/>
  <c r="H3125" i="8"/>
  <c r="H3133" i="8"/>
  <c r="H3141" i="8"/>
  <c r="H3149" i="8"/>
  <c r="H3157" i="8"/>
  <c r="H3165" i="8"/>
  <c r="H3173" i="8"/>
  <c r="H3181" i="8"/>
  <c r="H3189" i="8"/>
  <c r="H3197" i="8"/>
  <c r="H3205" i="8"/>
  <c r="H3213" i="8"/>
  <c r="H3221" i="8"/>
  <c r="H3229" i="8"/>
  <c r="H3237" i="8"/>
  <c r="H3245" i="8"/>
  <c r="H3253" i="8"/>
  <c r="H3261" i="8"/>
  <c r="H3269" i="8"/>
  <c r="H3277" i="8"/>
  <c r="H3285" i="8"/>
  <c r="H3293" i="8"/>
  <c r="H3301" i="8"/>
  <c r="H3309" i="8"/>
  <c r="H3317" i="8"/>
  <c r="H3325" i="8"/>
  <c r="H3333" i="8"/>
  <c r="H3341" i="8"/>
  <c r="H3349" i="8"/>
  <c r="H3357" i="8"/>
  <c r="H3365" i="8"/>
  <c r="H3373" i="8"/>
  <c r="H3381" i="8"/>
  <c r="H3389" i="8"/>
  <c r="H3397" i="8"/>
  <c r="H3405" i="8"/>
  <c r="H3413" i="8"/>
  <c r="H3421" i="8"/>
  <c r="H3425" i="8"/>
  <c r="H3433" i="8"/>
  <c r="H3441" i="8"/>
  <c r="H3453" i="8"/>
  <c r="H3461" i="8"/>
  <c r="H3469" i="8"/>
  <c r="H3473" i="8"/>
  <c r="H3481" i="8"/>
  <c r="H3489" i="8"/>
  <c r="H3497" i="8"/>
  <c r="H3505" i="8"/>
  <c r="H3513" i="8"/>
  <c r="H3521" i="8"/>
  <c r="H3529" i="8"/>
  <c r="H3537" i="8"/>
  <c r="H3545" i="8"/>
  <c r="H3553" i="8"/>
  <c r="H3561" i="8"/>
  <c r="H3569" i="8"/>
  <c r="H3577" i="8"/>
  <c r="H3585" i="8"/>
  <c r="H3593" i="8"/>
  <c r="H3601" i="8"/>
  <c r="H3613" i="8"/>
  <c r="H3621" i="8"/>
  <c r="H3629" i="8"/>
  <c r="H3637" i="8"/>
  <c r="H3645" i="8"/>
  <c r="H3653" i="8"/>
  <c r="H3661" i="8"/>
  <c r="H3669" i="8"/>
  <c r="H3677" i="8"/>
  <c r="H3681" i="8"/>
  <c r="H3689" i="8"/>
  <c r="H3697" i="8"/>
  <c r="H3705" i="8"/>
  <c r="H3717" i="8"/>
  <c r="H3725" i="8"/>
  <c r="H3733" i="8"/>
  <c r="H3741" i="8"/>
  <c r="H3749" i="8"/>
  <c r="H3757" i="8"/>
  <c r="H3765" i="8"/>
  <c r="H3773" i="8"/>
  <c r="H3781" i="8"/>
  <c r="H3789" i="8"/>
  <c r="H3797" i="8"/>
  <c r="H3805" i="8"/>
  <c r="H3813" i="8"/>
  <c r="H3821" i="8"/>
  <c r="H3829" i="8"/>
  <c r="H3837" i="8"/>
  <c r="H3845" i="8"/>
  <c r="H3853" i="8"/>
  <c r="H3861" i="8"/>
  <c r="H3869" i="8"/>
  <c r="H3877" i="8"/>
  <c r="H3885" i="8"/>
  <c r="H3893" i="8"/>
  <c r="H3901" i="8"/>
  <c r="H3909" i="8"/>
  <c r="H3917" i="8"/>
  <c r="H3925" i="8"/>
  <c r="H3933" i="8"/>
  <c r="H3941" i="8"/>
  <c r="H3949" i="8"/>
  <c r="H3957" i="8"/>
  <c r="H3965" i="8"/>
  <c r="H3973" i="8"/>
  <c r="H3981" i="8"/>
  <c r="H3989" i="8"/>
  <c r="H3997" i="8"/>
  <c r="H4005" i="8"/>
  <c r="H4013" i="8"/>
  <c r="H4021" i="8"/>
  <c r="H4029" i="8"/>
  <c r="H4037" i="8"/>
  <c r="H4045" i="8"/>
  <c r="H4053" i="8"/>
  <c r="H4061" i="8"/>
  <c r="H4069" i="8"/>
  <c r="H4077" i="8"/>
  <c r="H4085" i="8"/>
  <c r="H4093" i="8"/>
  <c r="H4101" i="8"/>
  <c r="H4109" i="8"/>
  <c r="H4117" i="8"/>
  <c r="H4125" i="8"/>
  <c r="H4133" i="8"/>
  <c r="H4141" i="8"/>
  <c r="H4149" i="8"/>
  <c r="H4157" i="8"/>
  <c r="H4165" i="8"/>
  <c r="H4173" i="8"/>
  <c r="H4181" i="8"/>
  <c r="H4185" i="8"/>
  <c r="H4193" i="8"/>
  <c r="H4201" i="8"/>
  <c r="H4209" i="8"/>
  <c r="H4217" i="8"/>
  <c r="H4225" i="8"/>
  <c r="H4233" i="8"/>
  <c r="H4241" i="8"/>
  <c r="H4249" i="8"/>
  <c r="H4257" i="8"/>
  <c r="H4265" i="8"/>
  <c r="H4273" i="8"/>
  <c r="H4281" i="8"/>
  <c r="H4285" i="8"/>
  <c r="H4293" i="8"/>
  <c r="H4297" i="8"/>
  <c r="H4301" i="8"/>
  <c r="H4305" i="8"/>
  <c r="H4309" i="8"/>
  <c r="H4313" i="8"/>
  <c r="H4317" i="8"/>
  <c r="H4321" i="8"/>
  <c r="H4325" i="8"/>
  <c r="H4329" i="8"/>
  <c r="H4333" i="8"/>
  <c r="H4337" i="8"/>
  <c r="H4341" i="8"/>
  <c r="H4345" i="8"/>
  <c r="H4349" i="8"/>
  <c r="H4353" i="8"/>
  <c r="H4361" i="8"/>
  <c r="H4365" i="8"/>
  <c r="H4373" i="8"/>
  <c r="H4381" i="8"/>
  <c r="H4389" i="8"/>
  <c r="H4397" i="8"/>
  <c r="H4405" i="8"/>
  <c r="H4413" i="8"/>
  <c r="H4421" i="8"/>
  <c r="H4429" i="8"/>
  <c r="H4437" i="8"/>
  <c r="H4445" i="8"/>
  <c r="H4453" i="8"/>
  <c r="H4461" i="8"/>
  <c r="H4469" i="8"/>
  <c r="H4477" i="8"/>
  <c r="H4485" i="8"/>
  <c r="H4493" i="8"/>
  <c r="H4501" i="8"/>
  <c r="H4509" i="8"/>
  <c r="H4517" i="8"/>
  <c r="H4525" i="8"/>
  <c r="H4533" i="8"/>
  <c r="H4541" i="8"/>
  <c r="H4549" i="8"/>
  <c r="H4557" i="8"/>
  <c r="H4565" i="8"/>
  <c r="H4573" i="8"/>
  <c r="H4581" i="8"/>
  <c r="H4589" i="8"/>
  <c r="H4597" i="8"/>
  <c r="H4605" i="8"/>
  <c r="H4613" i="8"/>
  <c r="H4621" i="8"/>
  <c r="H4629" i="8"/>
  <c r="H4637" i="8"/>
  <c r="H4645" i="8"/>
  <c r="H4653" i="8"/>
  <c r="H4661" i="8"/>
  <c r="H4669" i="8"/>
  <c r="H4677" i="8"/>
  <c r="H4685" i="8"/>
  <c r="H4693" i="8"/>
  <c r="H4701" i="8"/>
  <c r="H4709" i="8"/>
  <c r="H4717" i="8"/>
  <c r="H4725" i="8"/>
  <c r="H4733" i="8"/>
  <c r="H4741" i="8"/>
  <c r="H4749" i="8"/>
  <c r="H4757" i="8"/>
  <c r="H4765" i="8"/>
  <c r="H4773" i="8"/>
  <c r="H4781" i="8"/>
  <c r="H4789" i="8"/>
  <c r="H4797" i="8"/>
  <c r="H4805" i="8"/>
  <c r="H4813" i="8"/>
  <c r="H4821" i="8"/>
  <c r="H4829" i="8"/>
  <c r="H4837" i="8"/>
  <c r="H4845" i="8"/>
  <c r="H4853" i="8"/>
  <c r="H4861" i="8"/>
  <c r="H4869" i="8"/>
  <c r="H4877" i="8"/>
  <c r="H4885" i="8"/>
  <c r="H4893" i="8"/>
  <c r="H4901" i="8"/>
  <c r="H4909" i="8"/>
  <c r="H4917" i="8"/>
  <c r="H4925" i="8"/>
  <c r="H4933" i="8"/>
  <c r="H4945" i="8"/>
  <c r="H4953" i="8"/>
  <c r="H4961" i="8"/>
  <c r="H4969" i="8"/>
  <c r="H4977" i="8"/>
  <c r="H4985" i="8"/>
  <c r="H4993" i="8"/>
  <c r="H5001" i="8"/>
  <c r="H5009" i="8"/>
  <c r="H5017" i="8"/>
  <c r="H5025" i="8"/>
  <c r="H5033" i="8"/>
  <c r="H5041" i="8"/>
  <c r="H5049" i="8"/>
  <c r="H5057" i="8"/>
  <c r="H5065" i="8"/>
  <c r="H5073" i="8"/>
  <c r="H5081" i="8"/>
  <c r="H5089" i="8"/>
  <c r="H5097" i="8"/>
  <c r="H5105" i="8"/>
  <c r="H5113" i="8"/>
  <c r="H5121" i="8"/>
  <c r="H5129" i="8"/>
  <c r="H5137" i="8"/>
  <c r="H5145" i="8"/>
  <c r="H5153" i="8"/>
  <c r="H5161" i="8"/>
  <c r="H5169" i="8"/>
  <c r="H5177" i="8"/>
  <c r="H5189" i="8"/>
  <c r="H5197" i="8"/>
  <c r="H5201" i="8"/>
  <c r="H5209" i="8"/>
  <c r="H5217" i="8"/>
  <c r="H5225" i="8"/>
  <c r="H5233" i="8"/>
  <c r="H5241" i="8"/>
  <c r="H5249" i="8"/>
  <c r="H5257" i="8"/>
  <c r="H5265" i="8"/>
  <c r="H5273" i="8"/>
  <c r="H5281" i="8"/>
  <c r="H5289" i="8"/>
  <c r="H5297" i="8"/>
  <c r="H5305" i="8"/>
  <c r="H5313" i="8"/>
  <c r="H5321" i="8"/>
  <c r="H5329" i="8"/>
  <c r="H5337" i="8"/>
  <c r="H5345" i="8"/>
  <c r="H5353" i="8"/>
  <c r="H5361" i="8"/>
  <c r="H5369" i="8"/>
  <c r="H5377" i="8"/>
  <c r="H5385" i="8"/>
  <c r="H5393" i="8"/>
  <c r="H5401" i="8"/>
  <c r="H5409" i="8"/>
  <c r="H5417" i="8"/>
  <c r="H5425" i="8"/>
  <c r="H5433" i="8"/>
  <c r="H5441" i="8"/>
  <c r="H5449" i="8"/>
  <c r="H5457" i="8"/>
  <c r="H5465" i="8"/>
  <c r="H5473" i="8"/>
  <c r="H5481" i="8"/>
  <c r="H5489" i="8"/>
  <c r="H5497" i="8"/>
  <c r="H5505" i="8"/>
  <c r="H5513" i="8"/>
  <c r="H5521" i="8"/>
  <c r="H5529" i="8"/>
  <c r="H5537" i="8"/>
  <c r="H5545" i="8"/>
  <c r="H5553" i="8"/>
  <c r="H5561" i="8"/>
  <c r="H5569" i="8"/>
  <c r="H5577" i="8"/>
  <c r="H5585" i="8"/>
  <c r="H5593" i="8"/>
  <c r="H5601" i="8"/>
  <c r="H5609" i="8"/>
  <c r="H5617" i="8"/>
  <c r="H5625" i="8"/>
  <c r="H5633" i="8"/>
  <c r="H5641" i="8"/>
  <c r="H5649" i="8"/>
  <c r="H5657" i="8"/>
  <c r="H5665" i="8"/>
  <c r="H5673" i="8"/>
  <c r="H5681" i="8"/>
  <c r="H5689" i="8"/>
  <c r="H5697" i="8"/>
  <c r="H5705" i="8"/>
  <c r="H5713" i="8"/>
  <c r="H5721" i="8"/>
  <c r="H5729" i="8"/>
  <c r="H5737" i="8"/>
  <c r="H5745" i="8"/>
  <c r="H5753" i="8"/>
  <c r="H5761" i="8"/>
  <c r="H5769" i="8"/>
  <c r="H5777" i="8"/>
  <c r="H5785" i="8"/>
  <c r="H5793" i="8"/>
  <c r="H5801" i="8"/>
  <c r="H5809" i="8"/>
  <c r="H5817" i="8"/>
  <c r="H5825" i="8"/>
  <c r="H5833" i="8"/>
  <c r="H5845" i="8"/>
  <c r="H5853" i="8"/>
  <c r="H5861" i="8"/>
  <c r="H5869" i="8"/>
  <c r="H5873" i="8"/>
  <c r="H5881" i="8"/>
  <c r="H5889" i="8"/>
  <c r="H5901" i="8"/>
  <c r="H5909" i="8"/>
  <c r="H5917" i="8"/>
  <c r="H5921" i="8"/>
  <c r="H5929" i="8"/>
  <c r="H5941" i="8"/>
  <c r="H5949" i="8"/>
  <c r="H5957" i="8"/>
  <c r="H5965" i="8"/>
  <c r="H5973" i="8"/>
  <c r="H5981" i="8"/>
  <c r="H5989" i="8"/>
  <c r="H5997" i="8"/>
  <c r="H6005" i="8"/>
  <c r="H6013" i="8"/>
  <c r="H6021" i="8"/>
  <c r="H6029" i="8"/>
  <c r="H6037" i="8"/>
  <c r="H6045" i="8"/>
  <c r="H6053" i="8"/>
  <c r="H6061" i="8"/>
  <c r="H6069" i="8"/>
  <c r="H6077" i="8"/>
  <c r="H6085" i="8"/>
  <c r="H6093" i="8"/>
  <c r="H6101" i="8"/>
  <c r="H6109" i="8"/>
  <c r="H6117" i="8"/>
  <c r="H6125" i="8"/>
  <c r="H6133" i="8"/>
  <c r="H6141" i="8"/>
  <c r="H6149" i="8"/>
  <c r="H6157" i="8"/>
  <c r="H6165" i="8"/>
  <c r="H6173" i="8"/>
  <c r="H6181" i="8"/>
  <c r="H6189" i="8"/>
  <c r="H6197" i="8"/>
  <c r="H6205" i="8"/>
  <c r="H6213" i="8"/>
  <c r="H6221" i="8"/>
  <c r="H6229" i="8"/>
  <c r="H6237" i="8"/>
  <c r="H6245" i="8"/>
  <c r="H6253" i="8"/>
  <c r="H6261" i="8"/>
  <c r="H6269" i="8"/>
  <c r="H6277" i="8"/>
  <c r="H6285" i="8"/>
  <c r="H6293" i="8"/>
  <c r="H6301" i="8"/>
  <c r="H6309" i="8"/>
  <c r="H6317" i="8"/>
  <c r="H6325" i="8"/>
  <c r="H6333" i="8"/>
  <c r="H6341" i="8"/>
  <c r="H6349" i="8"/>
  <c r="H6357" i="8"/>
  <c r="H6365" i="8"/>
  <c r="H6373" i="8"/>
  <c r="H6381" i="8"/>
  <c r="H6389" i="8"/>
  <c r="H6397" i="8"/>
  <c r="H6409" i="8"/>
  <c r="H6417" i="8"/>
  <c r="H6425" i="8"/>
  <c r="H6433" i="8"/>
  <c r="H6441" i="8"/>
  <c r="H6449" i="8"/>
  <c r="H6457" i="8"/>
  <c r="H6465" i="8"/>
  <c r="H6473" i="8"/>
  <c r="H6481" i="8"/>
  <c r="H6489" i="8"/>
  <c r="H6497" i="8"/>
  <c r="H6505" i="8"/>
  <c r="H6513" i="8"/>
  <c r="H6521" i="8"/>
  <c r="H6529" i="8"/>
  <c r="H6537" i="8"/>
  <c r="H6545" i="8"/>
  <c r="H6553" i="8"/>
  <c r="H6561" i="8"/>
  <c r="H6569" i="8"/>
  <c r="H6577" i="8"/>
  <c r="H6585" i="8"/>
  <c r="H6593" i="8"/>
  <c r="H6601" i="8"/>
  <c r="H6609" i="8"/>
  <c r="H6617" i="8"/>
  <c r="H6625" i="8"/>
  <c r="H6633" i="8"/>
  <c r="H6641" i="8"/>
  <c r="H6649" i="8"/>
  <c r="H6657" i="8"/>
  <c r="H6665" i="8"/>
  <c r="H6673" i="8"/>
  <c r="H6681" i="8"/>
  <c r="H6689" i="8"/>
  <c r="H6697" i="8"/>
  <c r="H6705" i="8"/>
  <c r="H6713" i="8"/>
  <c r="H6721" i="8"/>
  <c r="H6729" i="8"/>
  <c r="H6737" i="8"/>
  <c r="H6745" i="8"/>
  <c r="H6753" i="8"/>
  <c r="H6761" i="8"/>
  <c r="H6769" i="8"/>
  <c r="H6777" i="8"/>
  <c r="H6785" i="8"/>
  <c r="H6793" i="8"/>
  <c r="H6801" i="8"/>
  <c r="H6809" i="8"/>
  <c r="H6817" i="8"/>
  <c r="H6825" i="8"/>
  <c r="H6833" i="8"/>
  <c r="H6841" i="8"/>
  <c r="H6849" i="8"/>
  <c r="H6857" i="8"/>
  <c r="H6865" i="8"/>
  <c r="H6873" i="8"/>
  <c r="H6881" i="8"/>
  <c r="H6889" i="8"/>
  <c r="H6897" i="8"/>
  <c r="H6905" i="8"/>
  <c r="H6913" i="8"/>
  <c r="H6921" i="8"/>
  <c r="H6929" i="8"/>
  <c r="H6937" i="8"/>
  <c r="H6949" i="8"/>
  <c r="H6957" i="8"/>
  <c r="H6965" i="8"/>
  <c r="H6973" i="8"/>
  <c r="H6981" i="8"/>
  <c r="H6989" i="8"/>
  <c r="H6997" i="8"/>
  <c r="H7005" i="8"/>
  <c r="H7013" i="8"/>
  <c r="H7021" i="8"/>
  <c r="H7029" i="8"/>
  <c r="H7037" i="8"/>
  <c r="H7045" i="8"/>
  <c r="H7053" i="8"/>
  <c r="H7061" i="8"/>
  <c r="H7069" i="8"/>
  <c r="H4369" i="8"/>
  <c r="H4377" i="8"/>
  <c r="H4385" i="8"/>
  <c r="H4393" i="8"/>
  <c r="H4401" i="8"/>
  <c r="H4409" i="8"/>
  <c r="H4417" i="8"/>
  <c r="H4425" i="8"/>
  <c r="H4433" i="8"/>
  <c r="H4441" i="8"/>
  <c r="H4449" i="8"/>
  <c r="H4457" i="8"/>
  <c r="H4465" i="8"/>
  <c r="H4473" i="8"/>
  <c r="H4481" i="8"/>
  <c r="H4489" i="8"/>
  <c r="H4497" i="8"/>
  <c r="H4505" i="8"/>
  <c r="H4513" i="8"/>
  <c r="H4521" i="8"/>
  <c r="H4529" i="8"/>
  <c r="H4537" i="8"/>
  <c r="H4545" i="8"/>
  <c r="H4553" i="8"/>
  <c r="H4561" i="8"/>
  <c r="H4569" i="8"/>
  <c r="H4577" i="8"/>
  <c r="H4585" i="8"/>
  <c r="H4593" i="8"/>
  <c r="H4601" i="8"/>
  <c r="H4609" i="8"/>
  <c r="H4617" i="8"/>
  <c r="H4625" i="8"/>
  <c r="H4633" i="8"/>
  <c r="H4641" i="8"/>
  <c r="H4649" i="8"/>
  <c r="H4657" i="8"/>
  <c r="H4665" i="8"/>
  <c r="H4673" i="8"/>
  <c r="H4681" i="8"/>
  <c r="H4689" i="8"/>
  <c r="H4697" i="8"/>
  <c r="H4705" i="8"/>
  <c r="H4713" i="8"/>
  <c r="H4721" i="8"/>
  <c r="H4729" i="8"/>
  <c r="H4737" i="8"/>
  <c r="H4745" i="8"/>
  <c r="H4753" i="8"/>
  <c r="H4761" i="8"/>
  <c r="H4769" i="8"/>
  <c r="H4777" i="8"/>
  <c r="H4785" i="8"/>
  <c r="H4793" i="8"/>
  <c r="H4801" i="8"/>
  <c r="H4809" i="8"/>
  <c r="H4817" i="8"/>
  <c r="H4825" i="8"/>
  <c r="H4833" i="8"/>
  <c r="H4841" i="8"/>
  <c r="H4849" i="8"/>
  <c r="H4857" i="8"/>
  <c r="H4865" i="8"/>
  <c r="H4873" i="8"/>
  <c r="H4881" i="8"/>
  <c r="H4889" i="8"/>
  <c r="H4897" i="8"/>
  <c r="H4905" i="8"/>
  <c r="H4913" i="8"/>
  <c r="H4921" i="8"/>
  <c r="H4929" i="8"/>
  <c r="H4937" i="8"/>
  <c r="H4941" i="8"/>
  <c r="H4949" i="8"/>
  <c r="H4957" i="8"/>
  <c r="H4965" i="8"/>
  <c r="H4973" i="8"/>
  <c r="H4981" i="8"/>
  <c r="H4989" i="8"/>
  <c r="H4997" i="8"/>
  <c r="H5005" i="8"/>
  <c r="H5013" i="8"/>
  <c r="H5021" i="8"/>
  <c r="H5029" i="8"/>
  <c r="H5037" i="8"/>
  <c r="H5045" i="8"/>
  <c r="H5053" i="8"/>
  <c r="H5061" i="8"/>
  <c r="H5069" i="8"/>
  <c r="H5077" i="8"/>
  <c r="H5085" i="8"/>
  <c r="H5093" i="8"/>
  <c r="H5101" i="8"/>
  <c r="H5109" i="8"/>
  <c r="H5117" i="8"/>
  <c r="H5125" i="8"/>
  <c r="H5133" i="8"/>
  <c r="H5141" i="8"/>
  <c r="H5149" i="8"/>
  <c r="H5157" i="8"/>
  <c r="H5165" i="8"/>
  <c r="H5173" i="8"/>
  <c r="H5181" i="8"/>
  <c r="H5185" i="8"/>
  <c r="H5193" i="8"/>
  <c r="H5205" i="8"/>
  <c r="H5213" i="8"/>
  <c r="H5221" i="8"/>
  <c r="H5229" i="8"/>
  <c r="H5237" i="8"/>
  <c r="H5245" i="8"/>
  <c r="H5253" i="8"/>
  <c r="H5261" i="8"/>
  <c r="H5269" i="8"/>
  <c r="H5277" i="8"/>
  <c r="H5285" i="8"/>
  <c r="H5293" i="8"/>
  <c r="H5301" i="8"/>
  <c r="H5309" i="8"/>
  <c r="H5317" i="8"/>
  <c r="H5325" i="8"/>
  <c r="H5333" i="8"/>
  <c r="H5341" i="8"/>
  <c r="H5349" i="8"/>
  <c r="H5357" i="8"/>
  <c r="H5365" i="8"/>
  <c r="H5373" i="8"/>
  <c r="H5381" i="8"/>
  <c r="H5389" i="8"/>
  <c r="H5397" i="8"/>
  <c r="H5405" i="8"/>
  <c r="H5413" i="8"/>
  <c r="H5421" i="8"/>
  <c r="H5429" i="8"/>
  <c r="H5437" i="8"/>
  <c r="H5445" i="8"/>
  <c r="H5453" i="8"/>
  <c r="H5461" i="8"/>
  <c r="H5469" i="8"/>
  <c r="H5477" i="8"/>
  <c r="H5485" i="8"/>
  <c r="H5493" i="8"/>
  <c r="H5501" i="8"/>
  <c r="H5509" i="8"/>
  <c r="H5517" i="8"/>
  <c r="H5525" i="8"/>
  <c r="H5533" i="8"/>
  <c r="H5541" i="8"/>
  <c r="H5549" i="8"/>
  <c r="H5557" i="8"/>
  <c r="H5565" i="8"/>
  <c r="H5573" i="8"/>
  <c r="H5581" i="8"/>
  <c r="H5589" i="8"/>
  <c r="H5597" i="8"/>
  <c r="H5605" i="8"/>
  <c r="H5613" i="8"/>
  <c r="H5621" i="8"/>
  <c r="H5629" i="8"/>
  <c r="H5637" i="8"/>
  <c r="H5645" i="8"/>
  <c r="H5653" i="8"/>
  <c r="H5661" i="8"/>
  <c r="H5669" i="8"/>
  <c r="H5677" i="8"/>
  <c r="H5685" i="8"/>
  <c r="H5693" i="8"/>
  <c r="H5701" i="8"/>
  <c r="H5709" i="8"/>
  <c r="H5717" i="8"/>
  <c r="H5725" i="8"/>
  <c r="H5733" i="8"/>
  <c r="H5741" i="8"/>
  <c r="H5749" i="8"/>
  <c r="H5757" i="8"/>
  <c r="H5765" i="8"/>
  <c r="H5773" i="8"/>
  <c r="H5781" i="8"/>
  <c r="H5789" i="8"/>
  <c r="H5797" i="8"/>
  <c r="H5805" i="8"/>
  <c r="H5813" i="8"/>
  <c r="H5821" i="8"/>
  <c r="H5829" i="8"/>
  <c r="H5837" i="8"/>
  <c r="H5841" i="8"/>
  <c r="H5849" i="8"/>
  <c r="H5857" i="8"/>
  <c r="H5865" i="8"/>
  <c r="H5877" i="8"/>
  <c r="H5885" i="8"/>
  <c r="H5893" i="8"/>
  <c r="H5897" i="8"/>
  <c r="H5905" i="8"/>
  <c r="H5913" i="8"/>
  <c r="H5925" i="8"/>
  <c r="H5933" i="8"/>
  <c r="H5937" i="8"/>
  <c r="H5945" i="8"/>
  <c r="H5953" i="8"/>
  <c r="H5961" i="8"/>
  <c r="H5969" i="8"/>
  <c r="H5977" i="8"/>
  <c r="H5985" i="8"/>
  <c r="H5993" i="8"/>
  <c r="H6001" i="8"/>
  <c r="H6009" i="8"/>
  <c r="H6017" i="8"/>
  <c r="H6025" i="8"/>
  <c r="H6033" i="8"/>
  <c r="H6041" i="8"/>
  <c r="H6049" i="8"/>
  <c r="H6057" i="8"/>
  <c r="H6065" i="8"/>
  <c r="H6073" i="8"/>
  <c r="H6081" i="8"/>
  <c r="H6089" i="8"/>
  <c r="H6097" i="8"/>
  <c r="H6105" i="8"/>
  <c r="H6113" i="8"/>
  <c r="H6121" i="8"/>
  <c r="H6129" i="8"/>
  <c r="H6137" i="8"/>
  <c r="H6145" i="8"/>
  <c r="H6153" i="8"/>
  <c r="H6161" i="8"/>
  <c r="H6169" i="8"/>
  <c r="H6177" i="8"/>
  <c r="H6185" i="8"/>
  <c r="H6193" i="8"/>
  <c r="H6201" i="8"/>
  <c r="H6209" i="8"/>
  <c r="H6217" i="8"/>
  <c r="H6225" i="8"/>
  <c r="H6233" i="8"/>
  <c r="H6241" i="8"/>
  <c r="H6249" i="8"/>
  <c r="H6257" i="8"/>
  <c r="H6265" i="8"/>
  <c r="H6273" i="8"/>
  <c r="H6281" i="8"/>
  <c r="H6289" i="8"/>
  <c r="H6297" i="8"/>
  <c r="H6305" i="8"/>
  <c r="H6313" i="8"/>
  <c r="H6321" i="8"/>
  <c r="H6329" i="8"/>
  <c r="H6337" i="8"/>
  <c r="H6345" i="8"/>
  <c r="H6353" i="8"/>
  <c r="H6361" i="8"/>
  <c r="H6369" i="8"/>
  <c r="H6377" i="8"/>
  <c r="H6385" i="8"/>
  <c r="H6393" i="8"/>
  <c r="H6401" i="8"/>
  <c r="H6405" i="8"/>
  <c r="H6413" i="8"/>
  <c r="H6421" i="8"/>
  <c r="H6429" i="8"/>
  <c r="H6437" i="8"/>
  <c r="H6445" i="8"/>
  <c r="H6453" i="8"/>
  <c r="H6461" i="8"/>
  <c r="H6469" i="8"/>
  <c r="H6477" i="8"/>
  <c r="H6485" i="8"/>
  <c r="H6493" i="8"/>
  <c r="H6501" i="8"/>
  <c r="H6509" i="8"/>
  <c r="H6517" i="8"/>
  <c r="H6525" i="8"/>
  <c r="H6533" i="8"/>
  <c r="H6541" i="8"/>
  <c r="H6549" i="8"/>
  <c r="H6557" i="8"/>
  <c r="H6565" i="8"/>
  <c r="H6573" i="8"/>
  <c r="H6581" i="8"/>
  <c r="H6589" i="8"/>
  <c r="H6597" i="8"/>
  <c r="H6605" i="8"/>
  <c r="H6613" i="8"/>
  <c r="H6621" i="8"/>
  <c r="H6629" i="8"/>
  <c r="H6637" i="8"/>
  <c r="H6645" i="8"/>
  <c r="H6653" i="8"/>
  <c r="H6661" i="8"/>
  <c r="H6669" i="8"/>
  <c r="H6677" i="8"/>
  <c r="H6685" i="8"/>
  <c r="H6693" i="8"/>
  <c r="H6701" i="8"/>
  <c r="H6709" i="8"/>
  <c r="H6717" i="8"/>
  <c r="H6725" i="8"/>
  <c r="H6733" i="8"/>
  <c r="H6741" i="8"/>
  <c r="H6749" i="8"/>
  <c r="H6757" i="8"/>
  <c r="H6765" i="8"/>
  <c r="H6773" i="8"/>
  <c r="H6781" i="8"/>
  <c r="H6789" i="8"/>
  <c r="H6797" i="8"/>
  <c r="H6805" i="8"/>
  <c r="H6813" i="8"/>
  <c r="H6821" i="8"/>
  <c r="H6829" i="8"/>
  <c r="H6837" i="8"/>
  <c r="H6845" i="8"/>
  <c r="H6853" i="8"/>
  <c r="H6861" i="8"/>
  <c r="H6869" i="8"/>
  <c r="H6877" i="8"/>
  <c r="H6885" i="8"/>
  <c r="H6893" i="8"/>
  <c r="H6901" i="8"/>
  <c r="H6909" i="8"/>
  <c r="H6917" i="8"/>
  <c r="H6925" i="8"/>
  <c r="H6933" i="8"/>
  <c r="H6941" i="8"/>
  <c r="H6945" i="8"/>
  <c r="H6953" i="8"/>
  <c r="H6961" i="8"/>
  <c r="H6969" i="8"/>
  <c r="H6977" i="8"/>
  <c r="H6985" i="8"/>
  <c r="H6993" i="8"/>
  <c r="H7001" i="8"/>
  <c r="H7009" i="8"/>
  <c r="H7017" i="8"/>
  <c r="H7025" i="8"/>
  <c r="H7033" i="8"/>
  <c r="H7041" i="8"/>
  <c r="H7049" i="8"/>
  <c r="H7057" i="8"/>
  <c r="H7065" i="8"/>
  <c r="H7073" i="8"/>
  <c r="H7077" i="8"/>
  <c r="H7085" i="8"/>
  <c r="H7093" i="8"/>
  <c r="H7101" i="8"/>
  <c r="H7109" i="8"/>
  <c r="H7117" i="8"/>
  <c r="H7125" i="8"/>
  <c r="H7133" i="8"/>
  <c r="H7141" i="8"/>
  <c r="H7149" i="8"/>
  <c r="H7157" i="8"/>
  <c r="H7165" i="8"/>
  <c r="H7173" i="8"/>
  <c r="H7181" i="8"/>
  <c r="H7189" i="8"/>
  <c r="H7197" i="8"/>
  <c r="H7205" i="8"/>
  <c r="H7213" i="8"/>
  <c r="H7225" i="8"/>
  <c r="H7233" i="8"/>
  <c r="H7241" i="8"/>
  <c r="H7249" i="8"/>
  <c r="H7257" i="8"/>
  <c r="H7265" i="8"/>
  <c r="H7273" i="8"/>
  <c r="H7281" i="8"/>
  <c r="H7289" i="8"/>
  <c r="H7297" i="8"/>
  <c r="H7305" i="8"/>
  <c r="H7313" i="8"/>
  <c r="H7321" i="8"/>
  <c r="H7329" i="8"/>
  <c r="H7337" i="8"/>
  <c r="H7345" i="8"/>
  <c r="H7353" i="8"/>
  <c r="H7361" i="8"/>
  <c r="H7369" i="8"/>
  <c r="H7377" i="8"/>
  <c r="H7385" i="8"/>
  <c r="H7393" i="8"/>
  <c r="H7401" i="8"/>
  <c r="H7409" i="8"/>
  <c r="H7417" i="8"/>
  <c r="H7425" i="8"/>
  <c r="H7433" i="8"/>
  <c r="H7441" i="8"/>
  <c r="H7449" i="8"/>
  <c r="H7457" i="8"/>
  <c r="H7465" i="8"/>
  <c r="H7473" i="8"/>
  <c r="H7481" i="8"/>
  <c r="H7489" i="8"/>
  <c r="H7497" i="8"/>
  <c r="H7505" i="8"/>
  <c r="H7513" i="8"/>
  <c r="H7521" i="8"/>
  <c r="H7529" i="8"/>
  <c r="H7537" i="8"/>
  <c r="H7545" i="8"/>
  <c r="H7553" i="8"/>
  <c r="H7561" i="8"/>
  <c r="H7569" i="8"/>
  <c r="H7577" i="8"/>
  <c r="H7585" i="8"/>
  <c r="H7593" i="8"/>
  <c r="H7601" i="8"/>
  <c r="H7609" i="8"/>
  <c r="H7617" i="8"/>
  <c r="H7625" i="8"/>
  <c r="H7633" i="8"/>
  <c r="H7641" i="8"/>
  <c r="H7649" i="8"/>
  <c r="H7657" i="8"/>
  <c r="H7665" i="8"/>
  <c r="H7673" i="8"/>
  <c r="H7681" i="8"/>
  <c r="H7689" i="8"/>
  <c r="H7697" i="8"/>
  <c r="H7705" i="8"/>
  <c r="H7713" i="8"/>
  <c r="H7721" i="8"/>
  <c r="H7729" i="8"/>
  <c r="H7737" i="8"/>
  <c r="H7745" i="8"/>
  <c r="H7753" i="8"/>
  <c r="H7761" i="8"/>
  <c r="H7769" i="8"/>
  <c r="H7777" i="8"/>
  <c r="H7785" i="8"/>
  <c r="H7793" i="8"/>
  <c r="H7801" i="8"/>
  <c r="H7809" i="8"/>
  <c r="H7817" i="8"/>
  <c r="H7825" i="8"/>
  <c r="H7833" i="8"/>
  <c r="H7841" i="8"/>
  <c r="H7849" i="8"/>
  <c r="H7857" i="8"/>
  <c r="H7865" i="8"/>
  <c r="H7873" i="8"/>
  <c r="H7881" i="8"/>
  <c r="H7889" i="8"/>
  <c r="H7897" i="8"/>
  <c r="H7905" i="8"/>
  <c r="H7913" i="8"/>
  <c r="H7921" i="8"/>
  <c r="H7929" i="8"/>
  <c r="H7937" i="8"/>
  <c r="H7945" i="8"/>
  <c r="H7953" i="8"/>
  <c r="H7961" i="8"/>
  <c r="H7973" i="8"/>
  <c r="H7981" i="8"/>
  <c r="H7989" i="8"/>
  <c r="H7997" i="8"/>
  <c r="H8005" i="8"/>
  <c r="H8013" i="8"/>
  <c r="H8021" i="8"/>
  <c r="H8029" i="8"/>
  <c r="H8037" i="8"/>
  <c r="H8041" i="8"/>
  <c r="H8053" i="8"/>
  <c r="H8061" i="8"/>
  <c r="H8069" i="8"/>
  <c r="H8077" i="8"/>
  <c r="H8085" i="8"/>
  <c r="H8093" i="8"/>
  <c r="H8101" i="8"/>
  <c r="H8109" i="8"/>
  <c r="H8117" i="8"/>
  <c r="H8125" i="8"/>
  <c r="H8133" i="8"/>
  <c r="H8141" i="8"/>
  <c r="H8145" i="8"/>
  <c r="H8153" i="8"/>
  <c r="H8161" i="8"/>
  <c r="H8169" i="8"/>
  <c r="H8181" i="8"/>
  <c r="H8189" i="8"/>
  <c r="H8197" i="8"/>
  <c r="H8205" i="8"/>
  <c r="H8213" i="8"/>
  <c r="H8217" i="8"/>
  <c r="H8225" i="8"/>
  <c r="H8237" i="8"/>
  <c r="H8245" i="8"/>
  <c r="H8249" i="8"/>
  <c r="H8257" i="8"/>
  <c r="H8265" i="8"/>
  <c r="H8273" i="8"/>
  <c r="H8281" i="8"/>
  <c r="H8289" i="8"/>
  <c r="H8301" i="8"/>
  <c r="H8309" i="8"/>
  <c r="H8317" i="8"/>
  <c r="H8325" i="8"/>
  <c r="H8333" i="8"/>
  <c r="H8341" i="8"/>
  <c r="H8349" i="8"/>
  <c r="H8353" i="8"/>
  <c r="H8361" i="8"/>
  <c r="H8369" i="8"/>
  <c r="H8381" i="8"/>
  <c r="H8389" i="8"/>
  <c r="H8397" i="8"/>
  <c r="H8401" i="8"/>
  <c r="H8409" i="8"/>
  <c r="H8417" i="8"/>
  <c r="H8421" i="8"/>
  <c r="H8425" i="8"/>
  <c r="H8429" i="8"/>
  <c r="H8433" i="8"/>
  <c r="H8437" i="8"/>
  <c r="H8441" i="8"/>
  <c r="H8445" i="8"/>
  <c r="H8453" i="8"/>
  <c r="H8457" i="8"/>
  <c r="H8461" i="8"/>
  <c r="H8465" i="8"/>
  <c r="H8469" i="8"/>
  <c r="H8473" i="8"/>
  <c r="H8477" i="8"/>
  <c r="H8481" i="8"/>
  <c r="H8485" i="8"/>
  <c r="H8489" i="8"/>
  <c r="H8493" i="8"/>
  <c r="H8497" i="8"/>
  <c r="H8501" i="8"/>
  <c r="H8505" i="8"/>
  <c r="H8509" i="8"/>
  <c r="H8513" i="8"/>
  <c r="H8517" i="8"/>
  <c r="H8521" i="8"/>
  <c r="H8525" i="8"/>
  <c r="H8529" i="8"/>
  <c r="H8533" i="8"/>
  <c r="H8537" i="8"/>
  <c r="H8541" i="8"/>
  <c r="H8545" i="8"/>
  <c r="H8549" i="8"/>
  <c r="H8553" i="8"/>
  <c r="H8557" i="8"/>
  <c r="H8561" i="8"/>
  <c r="H8565" i="8"/>
  <c r="H8569" i="8"/>
  <c r="H8573" i="8"/>
  <c r="H8577" i="8"/>
  <c r="H8581" i="8"/>
  <c r="H8585" i="8"/>
  <c r="H8589" i="8"/>
  <c r="H8593" i="8"/>
  <c r="H8597" i="8"/>
  <c r="H8601" i="8"/>
  <c r="H8605" i="8"/>
  <c r="H8609" i="8"/>
  <c r="H8613" i="8"/>
  <c r="H8617" i="8"/>
  <c r="H8621" i="8"/>
  <c r="H8625" i="8"/>
  <c r="H8629" i="8"/>
  <c r="H8633" i="8"/>
  <c r="H8637" i="8"/>
  <c r="H8641" i="8"/>
  <c r="H8645" i="8"/>
  <c r="H8649" i="8"/>
  <c r="H8653" i="8"/>
  <c r="H8657" i="8"/>
  <c r="H8661" i="8"/>
  <c r="H8665" i="8"/>
  <c r="H8669" i="8"/>
  <c r="H8673" i="8"/>
  <c r="H8677" i="8"/>
  <c r="H8681" i="8"/>
  <c r="H8685" i="8"/>
  <c r="H8689" i="8"/>
  <c r="H8693" i="8"/>
  <c r="H8697" i="8"/>
  <c r="H8701" i="8"/>
  <c r="H8705" i="8"/>
  <c r="H8709" i="8"/>
  <c r="H8713" i="8"/>
  <c r="H8717" i="8"/>
  <c r="H8721" i="8"/>
  <c r="H8725" i="8"/>
  <c r="H8729" i="8"/>
  <c r="H8733" i="8"/>
  <c r="H8737" i="8"/>
  <c r="H8741" i="8"/>
  <c r="H8745" i="8"/>
  <c r="H8749" i="8"/>
  <c r="H8753" i="8"/>
  <c r="H8757" i="8"/>
  <c r="H8761" i="8"/>
  <c r="H8765" i="8"/>
  <c r="H8769" i="8"/>
  <c r="H8773" i="8"/>
  <c r="H8777" i="8"/>
  <c r="H8781" i="8"/>
  <c r="H8785" i="8"/>
  <c r="H8789" i="8"/>
  <c r="H8793" i="8"/>
  <c r="H8797" i="8"/>
  <c r="H8801" i="8"/>
  <c r="H8805" i="8"/>
  <c r="H8809" i="8"/>
  <c r="H8813" i="8"/>
  <c r="H8817" i="8"/>
  <c r="H8821" i="8"/>
  <c r="H8825" i="8"/>
  <c r="H8829" i="8"/>
  <c r="H8833" i="8"/>
  <c r="H8837" i="8"/>
  <c r="H8841" i="8"/>
  <c r="H8845" i="8"/>
  <c r="H8849" i="8"/>
  <c r="H8853" i="8"/>
  <c r="H8857" i="8"/>
  <c r="H8861" i="8"/>
  <c r="H8865" i="8"/>
  <c r="H8869" i="8"/>
  <c r="H8873" i="8"/>
  <c r="H8877" i="8"/>
  <c r="H8881" i="8"/>
  <c r="H8885" i="8"/>
  <c r="H8889" i="8"/>
  <c r="H8893" i="8"/>
  <c r="H8897" i="8"/>
  <c r="H8901" i="8"/>
  <c r="H8905" i="8"/>
  <c r="H8909" i="8"/>
  <c r="H8913" i="8"/>
  <c r="H8917" i="8"/>
  <c r="H8921" i="8"/>
  <c r="H8925" i="8"/>
  <c r="H8929" i="8"/>
  <c r="H8933" i="8"/>
  <c r="H8937" i="8"/>
  <c r="H8941" i="8"/>
  <c r="H8945" i="8"/>
  <c r="H8949" i="8"/>
  <c r="H8953" i="8"/>
  <c r="H8957" i="8"/>
  <c r="H8961" i="8"/>
  <c r="H8965" i="8"/>
  <c r="H8969" i="8"/>
  <c r="H8973" i="8"/>
  <c r="H8977" i="8"/>
  <c r="H8981" i="8"/>
  <c r="H8985" i="8"/>
  <c r="H8989" i="8"/>
  <c r="H8993" i="8"/>
  <c r="H8997" i="8"/>
  <c r="H9001" i="8"/>
  <c r="H9005" i="8"/>
  <c r="H9009" i="8"/>
  <c r="H9013" i="8"/>
  <c r="H9017" i="8"/>
  <c r="H9021" i="8"/>
  <c r="H9025" i="8"/>
  <c r="H9029" i="8"/>
  <c r="H9033" i="8"/>
  <c r="H9037" i="8"/>
  <c r="H9041" i="8"/>
  <c r="H9045" i="8"/>
  <c r="H9049" i="8"/>
  <c r="H9053" i="8"/>
  <c r="H9057" i="8"/>
  <c r="H9061" i="8"/>
  <c r="H9065" i="8"/>
  <c r="H9069" i="8"/>
  <c r="H9073" i="8"/>
  <c r="H9077" i="8"/>
  <c r="H9081" i="8"/>
  <c r="H9085" i="8"/>
  <c r="H9089" i="8"/>
  <c r="H9093" i="8"/>
  <c r="H9097" i="8"/>
  <c r="H9101" i="8"/>
  <c r="H9105" i="8"/>
  <c r="H9109" i="8"/>
  <c r="H9113" i="8"/>
  <c r="H9117" i="8"/>
  <c r="H9121" i="8"/>
  <c r="H9125" i="8"/>
  <c r="H9129" i="8"/>
  <c r="H9133" i="8"/>
  <c r="H9137" i="8"/>
  <c r="H9141" i="8"/>
  <c r="H9145" i="8"/>
  <c r="H9149" i="8"/>
  <c r="H9153" i="8"/>
  <c r="H9157" i="8"/>
  <c r="H9161" i="8"/>
  <c r="H9165" i="8"/>
  <c r="H9169" i="8"/>
  <c r="H9173" i="8"/>
  <c r="H9177" i="8"/>
  <c r="H9181" i="8"/>
  <c r="H9185" i="8"/>
  <c r="H9189" i="8"/>
  <c r="H9193" i="8"/>
  <c r="H9197" i="8"/>
  <c r="H9201" i="8"/>
  <c r="H9205" i="8"/>
  <c r="H9209" i="8"/>
  <c r="H9213" i="8"/>
  <c r="H9217" i="8"/>
  <c r="H9221" i="8"/>
  <c r="H9225" i="8"/>
  <c r="H9229" i="8"/>
  <c r="H9233" i="8"/>
  <c r="H9237" i="8"/>
  <c r="H9241" i="8"/>
  <c r="H9245" i="8"/>
  <c r="H9249" i="8"/>
  <c r="H9253" i="8"/>
  <c r="H9257" i="8"/>
  <c r="H9261" i="8"/>
  <c r="H9265" i="8"/>
  <c r="H9269" i="8"/>
  <c r="H9273" i="8"/>
  <c r="H9277" i="8"/>
  <c r="H9281" i="8"/>
  <c r="H9285" i="8"/>
  <c r="H9289" i="8"/>
  <c r="H9293" i="8"/>
  <c r="H9297" i="8"/>
  <c r="H9301" i="8"/>
  <c r="H9305" i="8"/>
  <c r="H9309" i="8"/>
  <c r="H9313" i="8"/>
  <c r="H9317" i="8"/>
  <c r="H9321" i="8"/>
  <c r="H9325" i="8"/>
  <c r="H9329" i="8"/>
  <c r="H9333" i="8"/>
  <c r="H9337" i="8"/>
  <c r="H9341" i="8"/>
  <c r="H9345" i="8"/>
  <c r="H9349" i="8"/>
  <c r="H9353" i="8"/>
  <c r="H9357" i="8"/>
  <c r="H9361" i="8"/>
  <c r="H9365" i="8"/>
  <c r="H9369" i="8"/>
  <c r="H9373" i="8"/>
  <c r="H9377" i="8"/>
  <c r="H9381" i="8"/>
  <c r="H9385" i="8"/>
  <c r="H9389" i="8"/>
  <c r="H9393" i="8"/>
  <c r="H9397" i="8"/>
  <c r="H9401" i="8"/>
  <c r="H9405" i="8"/>
  <c r="H9409" i="8"/>
  <c r="H9413" i="8"/>
  <c r="H9417" i="8"/>
  <c r="H9421" i="8"/>
  <c r="H9425" i="8"/>
  <c r="H9429" i="8"/>
  <c r="H9433" i="8"/>
  <c r="H9437" i="8"/>
  <c r="H9441" i="8"/>
  <c r="H9445" i="8"/>
  <c r="H9449" i="8"/>
  <c r="H9453" i="8"/>
  <c r="H9457" i="8"/>
  <c r="H9461" i="8"/>
  <c r="H9465" i="8"/>
  <c r="H9469" i="8"/>
  <c r="H9473" i="8"/>
  <c r="H9477" i="8"/>
  <c r="H9481" i="8"/>
  <c r="H9485" i="8"/>
  <c r="H9489" i="8"/>
  <c r="H9493" i="8"/>
  <c r="H9497" i="8"/>
  <c r="H9501" i="8"/>
  <c r="H9505" i="8"/>
  <c r="H9509" i="8"/>
  <c r="H9513" i="8"/>
  <c r="H9517" i="8"/>
  <c r="H9521" i="8"/>
  <c r="H9525" i="8"/>
  <c r="H9529" i="8"/>
  <c r="H9533" i="8"/>
  <c r="H9537" i="8"/>
  <c r="H9541" i="8"/>
  <c r="H9545" i="8"/>
  <c r="H9549" i="8"/>
  <c r="H9553" i="8"/>
  <c r="H9557" i="8"/>
  <c r="H9561" i="8"/>
  <c r="H9565" i="8"/>
  <c r="H9569" i="8"/>
  <c r="H9573" i="8"/>
  <c r="H9577" i="8"/>
  <c r="H9581" i="8"/>
  <c r="H9585" i="8"/>
  <c r="H9589" i="8"/>
  <c r="H9593" i="8"/>
  <c r="H9597" i="8"/>
  <c r="H9601" i="8"/>
  <c r="H9605" i="8"/>
  <c r="H9609" i="8"/>
  <c r="H9613" i="8"/>
  <c r="H9617" i="8"/>
  <c r="H9621" i="8"/>
  <c r="H9625" i="8"/>
  <c r="H9629" i="8"/>
  <c r="H9633" i="8"/>
  <c r="H9637" i="8"/>
  <c r="H9641" i="8"/>
  <c r="H9645" i="8"/>
  <c r="H9649" i="8"/>
  <c r="H9653" i="8"/>
  <c r="H9657" i="8"/>
  <c r="H9661" i="8"/>
  <c r="H9665" i="8"/>
  <c r="H9669" i="8"/>
  <c r="H9673" i="8"/>
  <c r="H9677" i="8"/>
  <c r="H9681" i="8"/>
  <c r="H9685" i="8"/>
  <c r="H9689" i="8"/>
  <c r="H9693" i="8"/>
  <c r="H9697" i="8"/>
  <c r="H9701" i="8"/>
  <c r="H9705" i="8"/>
  <c r="H9709" i="8"/>
  <c r="H9713" i="8"/>
  <c r="H9717" i="8"/>
  <c r="H9721" i="8"/>
  <c r="H9725" i="8"/>
  <c r="H9729" i="8"/>
  <c r="H9733" i="8"/>
  <c r="H9737" i="8"/>
  <c r="H9741" i="8"/>
  <c r="H9745" i="8"/>
  <c r="H9749" i="8"/>
  <c r="H9753" i="8"/>
  <c r="H9757" i="8"/>
  <c r="H9761" i="8"/>
  <c r="H9765" i="8"/>
  <c r="H9769" i="8"/>
  <c r="H9773" i="8"/>
  <c r="H9777" i="8"/>
  <c r="H9781" i="8"/>
  <c r="H9785" i="8"/>
  <c r="H9789" i="8"/>
  <c r="H9793" i="8"/>
  <c r="H9797" i="8"/>
  <c r="H9801" i="8"/>
  <c r="H9805" i="8"/>
  <c r="H9809" i="8"/>
  <c r="H9813" i="8"/>
  <c r="H9817" i="8"/>
  <c r="H9821" i="8"/>
  <c r="H9825" i="8"/>
  <c r="H9833" i="8"/>
  <c r="H9837" i="8"/>
  <c r="H9841" i="8"/>
  <c r="H9845" i="8"/>
  <c r="H9849" i="8"/>
  <c r="H9853" i="8"/>
  <c r="H9857" i="8"/>
  <c r="H9861" i="8"/>
  <c r="H9865" i="8"/>
  <c r="H9869" i="8"/>
  <c r="H9873" i="8"/>
  <c r="H9877" i="8"/>
  <c r="H9881" i="8"/>
  <c r="H9885" i="8"/>
  <c r="H9889" i="8"/>
  <c r="H9893" i="8"/>
  <c r="H9897" i="8"/>
  <c r="H9901" i="8"/>
  <c r="H9905" i="8"/>
  <c r="H9909" i="8"/>
  <c r="H9913" i="8"/>
  <c r="H9917" i="8"/>
  <c r="H9921" i="8"/>
  <c r="H9925" i="8"/>
  <c r="H9929" i="8"/>
  <c r="H9933" i="8"/>
  <c r="H9937" i="8"/>
  <c r="H9941" i="8"/>
  <c r="H9945" i="8"/>
  <c r="H9949" i="8"/>
  <c r="H9953" i="8"/>
  <c r="H9957" i="8"/>
  <c r="H9961" i="8"/>
  <c r="H9965" i="8"/>
  <c r="H9969" i="8"/>
  <c r="H9973" i="8"/>
  <c r="H9977" i="8"/>
  <c r="H9981" i="8"/>
  <c r="H9985" i="8"/>
  <c r="H9989" i="8"/>
  <c r="H9993" i="8"/>
  <c r="H9997" i="8"/>
  <c r="H10001" i="8"/>
  <c r="H10005" i="8"/>
  <c r="H10009" i="8"/>
  <c r="H10013" i="8"/>
  <c r="H10017" i="8"/>
  <c r="H10021" i="8"/>
  <c r="H10025" i="8"/>
  <c r="H10029" i="8"/>
  <c r="H10033" i="8"/>
  <c r="H10037" i="8"/>
  <c r="H10041" i="8"/>
  <c r="H10045" i="8"/>
  <c r="H10049" i="8"/>
  <c r="H10053" i="8"/>
  <c r="H10057" i="8"/>
  <c r="H10061" i="8"/>
  <c r="H10065" i="8"/>
  <c r="H10069" i="8"/>
  <c r="H10073" i="8"/>
  <c r="H10077" i="8"/>
  <c r="H10081" i="8"/>
  <c r="H10085" i="8"/>
  <c r="H10089" i="8"/>
  <c r="H10093" i="8"/>
  <c r="H10097" i="8"/>
  <c r="H10101" i="8"/>
  <c r="H10105" i="8"/>
  <c r="H10109" i="8"/>
  <c r="H10113" i="8"/>
  <c r="H10117" i="8"/>
  <c r="H10121" i="8"/>
  <c r="H10125" i="8"/>
  <c r="H10129" i="8"/>
  <c r="H10133" i="8"/>
  <c r="H10137" i="8"/>
  <c r="H10141" i="8"/>
  <c r="H10145" i="8"/>
  <c r="H10149" i="8"/>
  <c r="H10153" i="8"/>
  <c r="H10157" i="8"/>
  <c r="H10161" i="8"/>
  <c r="H10165" i="8"/>
  <c r="H10169" i="8"/>
  <c r="H10173" i="8"/>
  <c r="H10177" i="8"/>
  <c r="H10181" i="8"/>
  <c r="H10185" i="8"/>
  <c r="H10189" i="8"/>
  <c r="H10193" i="8"/>
  <c r="H10197" i="8"/>
  <c r="H10201" i="8"/>
  <c r="H10205" i="8"/>
  <c r="H10209" i="8"/>
  <c r="H10213" i="8"/>
  <c r="H7081" i="8"/>
  <c r="H7089" i="8"/>
  <c r="H7097" i="8"/>
  <c r="H7105" i="8"/>
  <c r="H7113" i="8"/>
  <c r="H7121" i="8"/>
  <c r="H7129" i="8"/>
  <c r="H7137" i="8"/>
  <c r="H7145" i="8"/>
  <c r="H7153" i="8"/>
  <c r="H7161" i="8"/>
  <c r="H7169" i="8"/>
  <c r="H7177" i="8"/>
  <c r="H7185" i="8"/>
  <c r="H7193" i="8"/>
  <c r="H7201" i="8"/>
  <c r="H7209" i="8"/>
  <c r="H7217" i="8"/>
  <c r="H7221" i="8"/>
  <c r="H7229" i="8"/>
  <c r="H7237" i="8"/>
  <c r="H7245" i="8"/>
  <c r="H7253" i="8"/>
  <c r="H7261" i="8"/>
  <c r="H7269" i="8"/>
  <c r="H7277" i="8"/>
  <c r="H7285" i="8"/>
  <c r="H7293" i="8"/>
  <c r="H7301" i="8"/>
  <c r="H7309" i="8"/>
  <c r="H7317" i="8"/>
  <c r="H7325" i="8"/>
  <c r="H7333" i="8"/>
  <c r="H7341" i="8"/>
  <c r="H7349" i="8"/>
  <c r="H7357" i="8"/>
  <c r="H7365" i="8"/>
  <c r="H7373" i="8"/>
  <c r="H7381" i="8"/>
  <c r="H7389" i="8"/>
  <c r="H7397" i="8"/>
  <c r="H7405" i="8"/>
  <c r="H7413" i="8"/>
  <c r="H7421" i="8"/>
  <c r="H7429" i="8"/>
  <c r="H7437" i="8"/>
  <c r="H7445" i="8"/>
  <c r="H7453" i="8"/>
  <c r="H7461" i="8"/>
  <c r="H7469" i="8"/>
  <c r="H7477" i="8"/>
  <c r="H7485" i="8"/>
  <c r="H7493" i="8"/>
  <c r="H7501" i="8"/>
  <c r="H7509" i="8"/>
  <c r="H7517" i="8"/>
  <c r="H7525" i="8"/>
  <c r="H7533" i="8"/>
  <c r="H7541" i="8"/>
  <c r="H7549" i="8"/>
  <c r="H7557" i="8"/>
  <c r="H7565" i="8"/>
  <c r="H7573" i="8"/>
  <c r="H7581" i="8"/>
  <c r="H7589" i="8"/>
  <c r="H7597" i="8"/>
  <c r="H7605" i="8"/>
  <c r="H7613" i="8"/>
  <c r="H7621" i="8"/>
  <c r="H7629" i="8"/>
  <c r="H7637" i="8"/>
  <c r="H7645" i="8"/>
  <c r="H7653" i="8"/>
  <c r="H7661" i="8"/>
  <c r="H7669" i="8"/>
  <c r="H7677" i="8"/>
  <c r="H7685" i="8"/>
  <c r="H7693" i="8"/>
  <c r="H7701" i="8"/>
  <c r="H7709" i="8"/>
  <c r="H7717" i="8"/>
  <c r="H7725" i="8"/>
  <c r="H7733" i="8"/>
  <c r="H7741" i="8"/>
  <c r="H7749" i="8"/>
  <c r="H7757" i="8"/>
  <c r="H7765" i="8"/>
  <c r="H7773" i="8"/>
  <c r="H7781" i="8"/>
  <c r="H7789" i="8"/>
  <c r="H7797" i="8"/>
  <c r="H7805" i="8"/>
  <c r="H7813" i="8"/>
  <c r="H7821" i="8"/>
  <c r="H7829" i="8"/>
  <c r="H7837" i="8"/>
  <c r="H7845" i="8"/>
  <c r="H7853" i="8"/>
  <c r="H7861" i="8"/>
  <c r="H7869" i="8"/>
  <c r="H7877" i="8"/>
  <c r="H7885" i="8"/>
  <c r="H7893" i="8"/>
  <c r="H7901" i="8"/>
  <c r="H7909" i="8"/>
  <c r="H7917" i="8"/>
  <c r="H7925" i="8"/>
  <c r="H7933" i="8"/>
  <c r="H7941" i="8"/>
  <c r="H7949" i="8"/>
  <c r="H7957" i="8"/>
  <c r="H7965" i="8"/>
  <c r="H7969" i="8"/>
  <c r="H7977" i="8"/>
  <c r="H7985" i="8"/>
  <c r="H7993" i="8"/>
  <c r="H8001" i="8"/>
  <c r="H8009" i="8"/>
  <c r="H8017" i="8"/>
  <c r="H8025" i="8"/>
  <c r="H8033" i="8"/>
  <c r="H8045" i="8"/>
  <c r="H8049" i="8"/>
  <c r="H8057" i="8"/>
  <c r="H8065" i="8"/>
  <c r="H8073" i="8"/>
  <c r="H8081" i="8"/>
  <c r="H8089" i="8"/>
  <c r="H8097" i="8"/>
  <c r="H8105" i="8"/>
  <c r="H8113" i="8"/>
  <c r="H8121" i="8"/>
  <c r="H8129" i="8"/>
  <c r="H8137" i="8"/>
  <c r="H8149" i="8"/>
  <c r="H8157" i="8"/>
  <c r="H8165" i="8"/>
  <c r="H8173" i="8"/>
  <c r="H8177" i="8"/>
  <c r="H8185" i="8"/>
  <c r="H8193" i="8"/>
  <c r="H8201" i="8"/>
  <c r="H8209" i="8"/>
  <c r="H8221" i="8"/>
  <c r="H8229" i="8"/>
  <c r="H8233" i="8"/>
  <c r="H8241" i="8"/>
  <c r="H8253" i="8"/>
  <c r="H8261" i="8"/>
  <c r="H8269" i="8"/>
  <c r="H8277" i="8"/>
  <c r="H8285" i="8"/>
  <c r="H8293" i="8"/>
  <c r="H8297" i="8"/>
  <c r="H8305" i="8"/>
  <c r="H8313" i="8"/>
  <c r="H8321" i="8"/>
  <c r="H8329" i="8"/>
  <c r="H8337" i="8"/>
  <c r="H8345" i="8"/>
  <c r="H8357" i="8"/>
  <c r="H8365" i="8"/>
  <c r="H8373" i="8"/>
  <c r="H8377" i="8"/>
  <c r="H8385" i="8"/>
  <c r="H8393" i="8"/>
  <c r="H8405" i="8"/>
  <c r="H8413" i="8"/>
  <c r="H8449" i="8"/>
  <c r="H9829" i="8"/>
  <c r="H10217" i="8"/>
  <c r="H10221" i="8"/>
  <c r="H10225" i="8"/>
  <c r="H10229" i="8"/>
  <c r="H10233" i="8"/>
  <c r="H10237" i="8"/>
  <c r="H10241" i="8"/>
  <c r="H10245" i="8"/>
  <c r="H10249" i="8"/>
  <c r="H10253" i="8"/>
  <c r="H10257" i="8"/>
  <c r="H10261" i="8"/>
  <c r="H10265" i="8"/>
  <c r="H10269" i="8"/>
  <c r="H10273" i="8"/>
  <c r="H10277" i="8"/>
  <c r="H10281" i="8"/>
  <c r="H10285" i="8"/>
  <c r="H10289" i="8"/>
  <c r="H10293" i="8"/>
  <c r="H10297" i="8"/>
  <c r="H10301" i="8"/>
  <c r="H10305" i="8"/>
  <c r="H10309" i="8"/>
  <c r="H10313" i="8"/>
  <c r="H10317" i="8"/>
  <c r="H10321" i="8"/>
  <c r="H10325" i="8"/>
  <c r="H10329" i="8"/>
  <c r="H10333" i="8"/>
  <c r="H10337" i="8"/>
  <c r="H10341" i="8"/>
  <c r="H10345" i="8"/>
  <c r="H10349" i="8"/>
  <c r="H10353" i="8"/>
  <c r="H10357" i="8"/>
  <c r="H10361" i="8"/>
  <c r="H10365" i="8"/>
  <c r="H10369" i="8"/>
  <c r="H10373" i="8"/>
  <c r="H10377" i="8"/>
  <c r="H10381" i="8"/>
  <c r="H10385" i="8"/>
  <c r="H10389" i="8"/>
  <c r="H10393" i="8"/>
  <c r="H10397" i="8"/>
  <c r="H10401" i="8"/>
  <c r="H10405" i="8"/>
  <c r="H10409" i="8"/>
  <c r="H10413" i="8"/>
  <c r="H10417" i="8"/>
  <c r="H10421" i="8"/>
  <c r="H10425" i="8"/>
  <c r="H10429" i="8"/>
  <c r="H10433" i="8"/>
  <c r="H10437" i="8"/>
  <c r="H10441" i="8"/>
  <c r="H10445" i="8"/>
  <c r="H10449" i="8"/>
  <c r="H10453" i="8"/>
  <c r="H10457" i="8"/>
  <c r="H10461" i="8"/>
  <c r="H10465" i="8"/>
  <c r="H10469" i="8"/>
  <c r="H10473" i="8"/>
  <c r="H10477" i="8"/>
  <c r="H10481" i="8"/>
  <c r="H10485" i="8"/>
  <c r="H10489" i="8"/>
  <c r="H10493" i="8"/>
  <c r="H10497" i="8"/>
  <c r="H10501" i="8"/>
  <c r="H10505" i="8"/>
  <c r="H10509" i="8"/>
  <c r="H10513" i="8"/>
  <c r="H10517" i="8"/>
  <c r="H10521" i="8"/>
  <c r="H10525" i="8"/>
  <c r="H10529" i="8"/>
  <c r="H10533" i="8"/>
  <c r="H10537" i="8"/>
  <c r="H10541" i="8"/>
  <c r="H10545" i="8"/>
  <c r="H10549" i="8"/>
  <c r="H10553" i="8"/>
  <c r="H10557" i="8"/>
  <c r="H10561" i="8"/>
  <c r="H10565" i="8"/>
  <c r="H10569" i="8"/>
  <c r="H10573" i="8"/>
  <c r="H10577" i="8"/>
  <c r="H10581" i="8"/>
  <c r="H10585" i="8"/>
  <c r="H10589" i="8"/>
  <c r="H10593" i="8"/>
  <c r="H10597" i="8"/>
  <c r="H10601" i="8"/>
  <c r="H10605" i="8"/>
  <c r="H10609" i="8"/>
  <c r="H10613" i="8"/>
  <c r="H10617" i="8"/>
  <c r="H10621" i="8"/>
  <c r="H10625" i="8"/>
  <c r="H10629" i="8"/>
  <c r="H10633" i="8"/>
  <c r="H10637" i="8"/>
  <c r="H10641" i="8"/>
  <c r="H10645" i="8"/>
  <c r="H10649" i="8"/>
  <c r="H10653" i="8"/>
  <c r="H10657" i="8"/>
  <c r="H10661" i="8"/>
  <c r="H10665" i="8"/>
  <c r="H10669" i="8"/>
  <c r="H10673" i="8"/>
  <c r="H10677" i="8"/>
  <c r="H10681" i="8"/>
  <c r="H10685" i="8"/>
  <c r="H10689" i="8"/>
  <c r="H10693" i="8"/>
  <c r="H10697" i="8"/>
  <c r="H10701" i="8"/>
  <c r="H10705" i="8"/>
  <c r="H10709" i="8"/>
  <c r="H10713" i="8"/>
  <c r="H10717" i="8"/>
  <c r="H10721" i="8"/>
  <c r="H10725" i="8"/>
  <c r="H10729" i="8"/>
  <c r="H10733" i="8"/>
  <c r="H10737" i="8"/>
  <c r="H10741" i="8"/>
  <c r="H10745" i="8"/>
  <c r="H10749" i="8"/>
  <c r="H10753" i="8"/>
  <c r="H10757" i="8"/>
  <c r="H10761" i="8"/>
  <c r="H10765" i="8"/>
  <c r="H10769" i="8"/>
  <c r="H10773" i="8"/>
  <c r="H10777" i="8"/>
  <c r="H10781" i="8"/>
  <c r="H10785" i="8"/>
  <c r="H10789" i="8"/>
  <c r="H10793" i="8"/>
  <c r="H10797" i="8"/>
  <c r="H10801" i="8"/>
  <c r="H10805" i="8"/>
  <c r="H10809" i="8"/>
  <c r="H10813" i="8"/>
  <c r="H10817" i="8"/>
  <c r="H10821" i="8"/>
  <c r="H10825" i="8"/>
  <c r="H10829" i="8"/>
  <c r="H10833" i="8"/>
  <c r="H10837" i="8"/>
  <c r="H10841" i="8"/>
  <c r="H10845" i="8"/>
  <c r="H10849" i="8"/>
  <c r="H10853" i="8"/>
  <c r="H10857" i="8"/>
  <c r="H10861" i="8"/>
  <c r="H10865" i="8"/>
  <c r="H10869" i="8"/>
  <c r="H10873" i="8"/>
  <c r="H10877" i="8"/>
  <c r="H10881" i="8"/>
  <c r="H10885" i="8"/>
  <c r="H10889" i="8"/>
  <c r="H10893" i="8"/>
  <c r="H10897" i="8"/>
  <c r="H10901" i="8"/>
  <c r="H10905" i="8"/>
  <c r="H10909" i="8"/>
  <c r="H10913" i="8"/>
  <c r="H10917" i="8"/>
  <c r="H10921" i="8"/>
  <c r="H10925" i="8"/>
  <c r="H10929" i="8"/>
  <c r="H10933" i="8"/>
  <c r="H10937" i="8"/>
  <c r="H10941" i="8"/>
  <c r="H10945" i="8"/>
  <c r="H10949" i="8"/>
  <c r="H10953" i="8"/>
  <c r="H10957" i="8"/>
  <c r="H10961" i="8"/>
  <c r="H10965" i="8"/>
  <c r="H10969" i="8"/>
  <c r="H10973" i="8"/>
  <c r="H10977" i="8"/>
  <c r="H10981" i="8"/>
  <c r="H10985" i="8"/>
  <c r="H10989" i="8"/>
  <c r="H10993" i="8"/>
  <c r="H10997" i="8"/>
  <c r="H11001" i="8"/>
  <c r="H11005" i="8"/>
  <c r="H11009" i="8"/>
  <c r="H11013" i="8"/>
  <c r="H11017" i="8"/>
  <c r="H11021" i="8"/>
  <c r="H11025" i="8"/>
  <c r="H11029" i="8"/>
  <c r="H11033" i="8"/>
  <c r="H11037" i="8"/>
  <c r="H11041" i="8"/>
  <c r="H11045" i="8"/>
  <c r="H11049" i="8"/>
  <c r="H11053" i="8"/>
  <c r="H11057" i="8"/>
  <c r="H11061" i="8"/>
  <c r="H11065" i="8"/>
  <c r="H11069" i="8"/>
  <c r="H11073" i="8"/>
  <c r="H11077" i="8"/>
  <c r="H11081" i="8"/>
  <c r="H11085" i="8"/>
  <c r="H11089" i="8"/>
  <c r="H11093" i="8"/>
  <c r="H11097" i="8"/>
  <c r="H11101" i="8"/>
  <c r="H11105" i="8"/>
  <c r="H11109" i="8"/>
  <c r="H11113" i="8"/>
  <c r="H11117" i="8"/>
  <c r="H11121" i="8"/>
  <c r="H11125" i="8"/>
  <c r="H11129" i="8"/>
  <c r="H11133" i="8"/>
  <c r="H11137" i="8"/>
  <c r="H11141" i="8"/>
  <c r="H11145" i="8"/>
  <c r="H11149" i="8"/>
  <c r="H11153" i="8"/>
  <c r="H11157" i="8"/>
  <c r="H11161" i="8"/>
  <c r="H11165" i="8"/>
  <c r="H11169" i="8"/>
  <c r="H11173" i="8"/>
  <c r="H11177" i="8"/>
  <c r="H11181" i="8"/>
  <c r="H11185" i="8"/>
  <c r="H11189" i="8"/>
  <c r="H11193" i="8"/>
  <c r="H11197" i="8"/>
  <c r="H11201" i="8"/>
  <c r="H11205" i="8"/>
  <c r="H11209" i="8"/>
  <c r="H11213" i="8"/>
  <c r="H11217" i="8"/>
  <c r="H11221" i="8"/>
  <c r="H11225" i="8"/>
  <c r="H11229" i="8"/>
  <c r="H11233" i="8"/>
  <c r="H11237" i="8"/>
  <c r="H11241" i="8"/>
  <c r="H11245" i="8"/>
  <c r="H11249" i="8"/>
  <c r="H11253" i="8"/>
  <c r="H11257" i="8"/>
  <c r="H11261" i="8"/>
  <c r="H11265" i="8"/>
  <c r="H11269" i="8"/>
  <c r="H11273" i="8"/>
  <c r="H11277" i="8"/>
  <c r="H11281" i="8"/>
  <c r="H11285" i="8"/>
  <c r="H11289" i="8"/>
  <c r="H11293" i="8"/>
  <c r="H11297" i="8"/>
  <c r="H11301" i="8"/>
  <c r="H11305" i="8"/>
  <c r="H11309" i="8"/>
  <c r="H11313" i="8"/>
  <c r="H11317" i="8"/>
  <c r="H11321" i="8"/>
  <c r="H11325" i="8"/>
  <c r="H11329" i="8"/>
  <c r="H11333" i="8"/>
  <c r="H11337" i="8"/>
  <c r="H11341" i="8"/>
  <c r="H11345" i="8"/>
  <c r="H11349" i="8"/>
  <c r="H11353" i="8"/>
  <c r="H11357" i="8"/>
  <c r="H11361" i="8"/>
  <c r="H11365" i="8"/>
  <c r="H11369" i="8"/>
  <c r="H11373" i="8"/>
  <c r="H11377" i="8"/>
  <c r="H11381" i="8"/>
  <c r="H11385" i="8"/>
  <c r="H11389" i="8"/>
  <c r="H11393" i="8"/>
  <c r="H11397" i="8"/>
  <c r="H11401" i="8"/>
  <c r="H11405" i="8"/>
  <c r="H11409" i="8"/>
  <c r="H11413" i="8"/>
  <c r="H11417" i="8"/>
  <c r="H11421" i="8"/>
  <c r="H11425" i="8"/>
  <c r="H11429" i="8"/>
  <c r="H11433" i="8"/>
  <c r="H11437" i="8"/>
  <c r="H11441" i="8"/>
  <c r="H11445" i="8"/>
  <c r="H11449" i="8"/>
  <c r="H11453" i="8"/>
  <c r="H11457" i="8"/>
  <c r="H11461" i="8"/>
  <c r="H11465" i="8"/>
  <c r="H11469" i="8"/>
  <c r="H11473" i="8"/>
  <c r="H11477" i="8"/>
  <c r="H11481" i="8"/>
  <c r="H11485" i="8"/>
  <c r="H11489" i="8"/>
  <c r="H11493" i="8"/>
  <c r="H11497" i="8"/>
  <c r="H11501" i="8"/>
  <c r="H11505" i="8"/>
  <c r="H11509" i="8"/>
  <c r="H11513" i="8"/>
  <c r="H11517" i="8"/>
  <c r="H11521" i="8"/>
  <c r="H11525" i="8"/>
  <c r="H11529" i="8"/>
  <c r="H11533" i="8"/>
  <c r="H11537" i="8"/>
  <c r="H11541" i="8"/>
  <c r="H11545" i="8"/>
  <c r="H11549" i="8"/>
  <c r="H11553" i="8"/>
  <c r="H11557" i="8"/>
  <c r="H11561" i="8"/>
  <c r="H11565" i="8"/>
  <c r="H11569" i="8"/>
  <c r="H11573" i="8"/>
  <c r="H11577" i="8"/>
  <c r="H11581" i="8"/>
  <c r="H11585" i="8"/>
  <c r="H11589" i="8"/>
  <c r="H11593" i="8"/>
  <c r="H11597" i="8"/>
  <c r="H11601" i="8"/>
  <c r="H11605" i="8"/>
  <c r="H11609" i="8"/>
  <c r="H11613" i="8"/>
  <c r="H11617" i="8"/>
  <c r="H11621" i="8"/>
  <c r="H11625" i="8"/>
  <c r="H11629" i="8"/>
  <c r="H11633" i="8"/>
  <c r="H11637" i="8"/>
  <c r="H11641" i="8"/>
  <c r="H11645" i="8"/>
  <c r="H11649" i="8"/>
  <c r="H11653" i="8"/>
  <c r="H11657" i="8"/>
  <c r="H11661" i="8"/>
  <c r="H11665" i="8"/>
  <c r="H11669" i="8"/>
  <c r="H11673" i="8"/>
  <c r="H11677" i="8"/>
  <c r="H11681" i="8"/>
  <c r="H11685" i="8"/>
  <c r="H11689" i="8"/>
  <c r="H11693" i="8"/>
  <c r="H11697" i="8"/>
  <c r="H11701" i="8"/>
  <c r="H11705" i="8"/>
  <c r="H11709" i="8"/>
  <c r="H11713" i="8"/>
  <c r="H11717" i="8"/>
  <c r="H11721" i="8"/>
  <c r="H11725" i="8"/>
  <c r="H11729" i="8"/>
  <c r="H11733" i="8"/>
  <c r="H11737" i="8"/>
  <c r="H11741" i="8"/>
  <c r="H11745" i="8"/>
  <c r="H11749" i="8"/>
  <c r="H11753" i="8"/>
  <c r="H11757" i="8"/>
  <c r="H11761" i="8"/>
  <c r="H11765" i="8"/>
  <c r="H11769" i="8"/>
  <c r="H11773" i="8"/>
  <c r="H11777" i="8"/>
  <c r="H11781" i="8"/>
  <c r="H11785" i="8"/>
  <c r="H11789" i="8"/>
  <c r="H11793" i="8"/>
  <c r="H11797" i="8"/>
  <c r="H11801" i="8"/>
  <c r="H11805" i="8"/>
  <c r="H11809" i="8"/>
  <c r="H11813" i="8"/>
  <c r="H11817" i="8"/>
  <c r="H11821" i="8"/>
  <c r="H11825" i="8"/>
  <c r="H11829" i="8"/>
  <c r="H11833" i="8"/>
  <c r="H11837" i="8"/>
  <c r="H11841" i="8"/>
  <c r="H11845" i="8"/>
  <c r="H11849" i="8"/>
  <c r="H11853" i="8"/>
  <c r="H11857" i="8"/>
  <c r="H11861" i="8"/>
  <c r="H11865" i="8"/>
  <c r="H11869" i="8"/>
  <c r="H11873" i="8"/>
  <c r="H11877" i="8"/>
  <c r="H11881" i="8"/>
  <c r="H11885" i="8"/>
  <c r="H11889" i="8"/>
  <c r="H11893" i="8"/>
  <c r="H11897" i="8"/>
  <c r="H11901" i="8"/>
  <c r="H11905" i="8"/>
  <c r="H11909" i="8"/>
  <c r="H11913" i="8"/>
  <c r="H11917" i="8"/>
  <c r="H11921" i="8"/>
  <c r="H11925" i="8"/>
  <c r="H11929" i="8"/>
  <c r="H11933" i="8"/>
  <c r="H11937" i="8"/>
  <c r="H11941" i="8"/>
  <c r="H11945" i="8"/>
  <c r="H11949" i="8"/>
  <c r="H11953" i="8"/>
  <c r="H11957" i="8"/>
  <c r="H11961" i="8"/>
  <c r="H11965" i="8"/>
  <c r="H11969" i="8"/>
  <c r="H11973" i="8"/>
  <c r="H11977" i="8"/>
  <c r="H11981" i="8"/>
  <c r="H11985" i="8"/>
  <c r="H11989" i="8"/>
  <c r="H11993" i="8"/>
  <c r="H11997" i="8"/>
  <c r="H12001" i="8"/>
  <c r="H12005" i="8"/>
  <c r="H12009" i="8"/>
  <c r="H12013" i="8"/>
  <c r="H12017" i="8"/>
  <c r="H12021" i="8"/>
  <c r="H12025" i="8"/>
  <c r="H12029" i="8"/>
  <c r="H12033" i="8"/>
  <c r="H12037" i="8"/>
  <c r="H12041" i="8"/>
  <c r="H12045" i="8"/>
  <c r="H12049" i="8"/>
  <c r="H12053" i="8"/>
  <c r="H12057" i="8"/>
  <c r="H12061" i="8"/>
  <c r="H12065" i="8"/>
  <c r="H12069" i="8"/>
  <c r="H12073" i="8"/>
  <c r="H12077" i="8"/>
  <c r="H12081" i="8"/>
  <c r="H12085" i="8"/>
  <c r="H12089" i="8"/>
  <c r="H12093" i="8"/>
  <c r="H12097" i="8"/>
  <c r="H12101" i="8"/>
  <c r="H12105" i="8"/>
  <c r="H12109" i="8"/>
  <c r="H12113" i="8"/>
  <c r="H12117" i="8"/>
  <c r="H12121" i="8"/>
  <c r="H12125" i="8"/>
  <c r="H12129" i="8"/>
  <c r="H12133" i="8"/>
  <c r="H12137" i="8"/>
  <c r="H12141" i="8"/>
  <c r="H12145" i="8"/>
  <c r="H12149" i="8"/>
  <c r="H12153" i="8"/>
  <c r="H12157" i="8"/>
  <c r="H12161" i="8"/>
  <c r="H12165" i="8"/>
  <c r="H12169" i="8"/>
  <c r="H12173" i="8"/>
  <c r="H12177" i="8"/>
  <c r="H12181" i="8"/>
  <c r="H12185" i="8"/>
  <c r="H12189" i="8"/>
  <c r="H12193" i="8"/>
  <c r="H12197" i="8"/>
  <c r="H12201" i="8"/>
  <c r="H12205" i="8"/>
  <c r="H12209" i="8"/>
  <c r="H12213" i="8"/>
  <c r="H12217" i="8"/>
  <c r="H12221" i="8"/>
  <c r="H12225" i="8"/>
  <c r="H12229" i="8"/>
  <c r="H12233" i="8"/>
  <c r="H12237" i="8"/>
  <c r="H12241" i="8"/>
  <c r="H12245" i="8"/>
  <c r="H12249" i="8"/>
  <c r="H12253" i="8"/>
  <c r="H12257" i="8"/>
  <c r="H6" i="8"/>
  <c r="H10" i="8"/>
  <c r="H14" i="8"/>
  <c r="H18" i="8"/>
  <c r="H22" i="8"/>
  <c r="H26" i="8"/>
  <c r="H30" i="8"/>
  <c r="H34" i="8"/>
  <c r="H38" i="8"/>
  <c r="H42" i="8"/>
  <c r="H46" i="8"/>
  <c r="H50" i="8"/>
  <c r="H54" i="8"/>
  <c r="H58" i="8"/>
  <c r="H62" i="8"/>
  <c r="H66" i="8"/>
  <c r="H70" i="8"/>
  <c r="H74" i="8"/>
  <c r="H78" i="8"/>
  <c r="H82" i="8"/>
  <c r="H86" i="8"/>
  <c r="H90" i="8"/>
  <c r="H94" i="8"/>
  <c r="H98" i="8"/>
  <c r="H102" i="8"/>
  <c r="H106" i="8"/>
  <c r="H110" i="8"/>
  <c r="H114" i="8"/>
  <c r="H118" i="8"/>
  <c r="H122" i="8"/>
  <c r="H126" i="8"/>
  <c r="H130" i="8"/>
  <c r="H134" i="8"/>
  <c r="H138" i="8"/>
  <c r="H142" i="8"/>
  <c r="H146" i="8"/>
  <c r="H150" i="8"/>
  <c r="H154" i="8"/>
  <c r="H158" i="8"/>
  <c r="H162" i="8"/>
  <c r="H166" i="8"/>
  <c r="H170" i="8"/>
  <c r="H174" i="8"/>
  <c r="H178" i="8"/>
  <c r="H182" i="8"/>
  <c r="H186" i="8"/>
  <c r="H190" i="8"/>
  <c r="H194" i="8"/>
  <c r="H198" i="8"/>
  <c r="H202" i="8"/>
  <c r="H206" i="8"/>
  <c r="H210" i="8"/>
  <c r="H214" i="8"/>
  <c r="H218" i="8"/>
  <c r="H222" i="8"/>
  <c r="H226" i="8"/>
  <c r="H230" i="8"/>
  <c r="H234" i="8"/>
  <c r="H238" i="8"/>
  <c r="H242" i="8"/>
  <c r="H246" i="8"/>
  <c r="H250" i="8"/>
  <c r="H254" i="8"/>
  <c r="H258" i="8"/>
  <c r="H262" i="8"/>
  <c r="H266" i="8"/>
  <c r="H270" i="8"/>
  <c r="H274" i="8"/>
  <c r="H278" i="8"/>
  <c r="H282" i="8"/>
  <c r="H286" i="8"/>
  <c r="H290" i="8"/>
  <c r="H294" i="8"/>
  <c r="H298" i="8"/>
  <c r="H302" i="8"/>
  <c r="H306" i="8"/>
  <c r="H310" i="8"/>
  <c r="H314" i="8"/>
  <c r="H318" i="8"/>
  <c r="H322" i="8"/>
  <c r="H326" i="8"/>
  <c r="H12261" i="8"/>
  <c r="H12265" i="8"/>
  <c r="H12269" i="8"/>
  <c r="H12273" i="8"/>
  <c r="H12277" i="8"/>
  <c r="H12281" i="8"/>
  <c r="H12285" i="8"/>
  <c r="H12289" i="8"/>
  <c r="H12293" i="8"/>
  <c r="H12297" i="8"/>
  <c r="H12301" i="8"/>
  <c r="H12305" i="8"/>
  <c r="H12309" i="8"/>
  <c r="H12313" i="8"/>
  <c r="H12317" i="8"/>
  <c r="H12321" i="8"/>
  <c r="H12325" i="8"/>
  <c r="H12329" i="8"/>
  <c r="H12333" i="8"/>
  <c r="H12337" i="8"/>
  <c r="H12341" i="8"/>
  <c r="H12345" i="8"/>
  <c r="H12349" i="8"/>
  <c r="H12353" i="8"/>
  <c r="H12357" i="8"/>
  <c r="H12361" i="8"/>
  <c r="H12365" i="8"/>
  <c r="H12369" i="8"/>
  <c r="H12373" i="8"/>
  <c r="H12377" i="8"/>
  <c r="H12381" i="8"/>
  <c r="H12385" i="8"/>
  <c r="H12389" i="8"/>
  <c r="H12393" i="8"/>
  <c r="H12397" i="8"/>
  <c r="H12401" i="8"/>
  <c r="H12405" i="8"/>
  <c r="H12409" i="8"/>
  <c r="H12413" i="8"/>
  <c r="H12417" i="8"/>
  <c r="H12421" i="8"/>
  <c r="H12425" i="8"/>
  <c r="H12429" i="8"/>
  <c r="H12433" i="8"/>
  <c r="H12437" i="8"/>
  <c r="H12441" i="8"/>
  <c r="H12445" i="8"/>
  <c r="H12449" i="8"/>
  <c r="H12453" i="8"/>
  <c r="H12457" i="8"/>
  <c r="H12461" i="8"/>
  <c r="H12465" i="8"/>
  <c r="H12469" i="8"/>
  <c r="H12473" i="8"/>
  <c r="H12477" i="8"/>
  <c r="H12481" i="8"/>
  <c r="H12485" i="8"/>
  <c r="H12489" i="8"/>
  <c r="H12493" i="8"/>
  <c r="H12497" i="8"/>
  <c r="H12501" i="8"/>
  <c r="H12505" i="8"/>
  <c r="H12509" i="8"/>
  <c r="H12513" i="8"/>
  <c r="H12517" i="8"/>
  <c r="H12521" i="8"/>
  <c r="H12525" i="8"/>
  <c r="H12529" i="8"/>
  <c r="H12533" i="8"/>
  <c r="H12537" i="8"/>
  <c r="H12541" i="8"/>
  <c r="H12545" i="8"/>
  <c r="H12549" i="8"/>
  <c r="H12553" i="8"/>
  <c r="H12557" i="8"/>
  <c r="H12561" i="8"/>
  <c r="H12565" i="8"/>
  <c r="H12569" i="8"/>
  <c r="H12573" i="8"/>
  <c r="H12577" i="8"/>
  <c r="H12581" i="8"/>
  <c r="H12585" i="8"/>
  <c r="H12589" i="8"/>
  <c r="H12593" i="8"/>
  <c r="H330" i="8"/>
  <c r="H334" i="8"/>
  <c r="H338" i="8"/>
  <c r="H342" i="8"/>
  <c r="H346" i="8"/>
  <c r="H350" i="8"/>
  <c r="H354" i="8"/>
  <c r="H358" i="8"/>
  <c r="H362" i="8"/>
  <c r="H366" i="8"/>
  <c r="H370" i="8"/>
  <c r="H374" i="8"/>
  <c r="H378" i="8"/>
  <c r="H382" i="8"/>
  <c r="H386" i="8"/>
  <c r="H390" i="8"/>
  <c r="H394" i="8"/>
  <c r="H398" i="8"/>
  <c r="H402" i="8"/>
  <c r="H406" i="8"/>
  <c r="H410" i="8"/>
  <c r="H414" i="8"/>
  <c r="H418" i="8"/>
  <c r="H422" i="8"/>
  <c r="H426" i="8"/>
  <c r="H430" i="8"/>
  <c r="H434" i="8"/>
  <c r="H438" i="8"/>
  <c r="H442" i="8"/>
  <c r="H446" i="8"/>
  <c r="H450" i="8"/>
  <c r="H454" i="8"/>
  <c r="H458" i="8"/>
  <c r="H462" i="8"/>
  <c r="H466" i="8"/>
  <c r="H470" i="8"/>
  <c r="H474" i="8"/>
  <c r="H478" i="8"/>
  <c r="H482" i="8"/>
  <c r="H486" i="8"/>
  <c r="H490" i="8"/>
  <c r="H494" i="8"/>
  <c r="H498" i="8"/>
  <c r="H502" i="8"/>
  <c r="H506" i="8"/>
  <c r="H510" i="8"/>
  <c r="H514" i="8"/>
  <c r="H518" i="8"/>
  <c r="H522" i="8"/>
  <c r="H526" i="8"/>
  <c r="H530" i="8"/>
  <c r="H534" i="8"/>
  <c r="H538" i="8"/>
  <c r="H542" i="8"/>
  <c r="H546" i="8"/>
  <c r="H550" i="8"/>
  <c r="H554" i="8"/>
  <c r="H558" i="8"/>
  <c r="H562" i="8"/>
  <c r="H566" i="8"/>
  <c r="H570" i="8"/>
  <c r="H574" i="8"/>
  <c r="H578" i="8"/>
  <c r="H582" i="8"/>
  <c r="H586" i="8"/>
  <c r="H590" i="8"/>
  <c r="H594" i="8"/>
  <c r="H598" i="8"/>
  <c r="H602" i="8"/>
  <c r="H606" i="8"/>
  <c r="H610" i="8"/>
  <c r="H614" i="8"/>
  <c r="H618" i="8"/>
  <c r="H622" i="8"/>
  <c r="H626" i="8"/>
  <c r="H630" i="8"/>
  <c r="H634" i="8"/>
  <c r="H638" i="8"/>
  <c r="H642" i="8"/>
  <c r="H646" i="8"/>
  <c r="H650" i="8"/>
  <c r="H654" i="8"/>
  <c r="H658" i="8"/>
  <c r="H662" i="8"/>
  <c r="H666" i="8"/>
  <c r="H12939" i="8"/>
  <c r="H12943" i="8"/>
  <c r="H12947" i="8"/>
  <c r="H12951" i="8"/>
  <c r="H12955" i="8"/>
  <c r="H12959" i="8"/>
  <c r="H12963" i="8"/>
  <c r="H12967" i="8"/>
  <c r="H12971" i="8"/>
  <c r="H12975" i="8"/>
  <c r="H12979" i="8"/>
  <c r="H12983" i="8"/>
  <c r="H12987" i="8"/>
  <c r="H12991" i="8"/>
  <c r="H12995" i="8"/>
  <c r="H12999" i="8"/>
  <c r="H13003" i="8"/>
  <c r="H13007" i="8"/>
  <c r="H13011" i="8"/>
  <c r="H13015" i="8"/>
  <c r="H13019" i="8"/>
  <c r="H13023" i="8"/>
  <c r="H13027" i="8"/>
  <c r="H13031" i="8"/>
  <c r="H13035" i="8"/>
  <c r="H13039" i="8"/>
  <c r="H13043" i="8"/>
  <c r="H13047" i="8"/>
  <c r="H13051" i="8"/>
  <c r="H13055" i="8"/>
  <c r="H13059" i="8"/>
  <c r="H13063" i="8"/>
  <c r="H13067" i="8"/>
  <c r="H13071" i="8"/>
  <c r="H13075" i="8"/>
  <c r="H13079" i="8"/>
  <c r="H13083" i="8"/>
  <c r="H13087" i="8"/>
  <c r="H13091" i="8"/>
  <c r="H13095" i="8"/>
  <c r="H13099" i="8"/>
  <c r="H13103" i="8"/>
  <c r="H13107" i="8"/>
  <c r="H13111" i="8"/>
  <c r="H13115" i="8"/>
  <c r="H13119" i="8"/>
  <c r="H13123" i="8"/>
  <c r="H13127" i="8"/>
  <c r="H13131" i="8"/>
  <c r="H13135" i="8"/>
  <c r="H13139" i="8"/>
  <c r="H13143" i="8"/>
  <c r="H13147" i="8"/>
  <c r="H13151" i="8"/>
  <c r="H13155" i="8"/>
  <c r="H13159" i="8"/>
  <c r="H12597" i="8"/>
  <c r="H12601" i="8"/>
  <c r="H12605" i="8"/>
  <c r="H12609" i="8"/>
  <c r="H12613" i="8"/>
  <c r="H12617" i="8"/>
  <c r="H12621" i="8"/>
  <c r="H12625" i="8"/>
  <c r="H12629" i="8"/>
  <c r="H12633" i="8"/>
  <c r="H12637" i="8"/>
  <c r="H12641" i="8"/>
  <c r="H12645" i="8"/>
  <c r="H12649" i="8"/>
  <c r="H12653" i="8"/>
  <c r="H12657" i="8"/>
  <c r="H12661" i="8"/>
  <c r="H12665" i="8"/>
  <c r="H12669" i="8"/>
  <c r="H12673" i="8"/>
  <c r="H12677" i="8"/>
  <c r="H12681" i="8"/>
  <c r="H12685" i="8"/>
  <c r="H12689" i="8"/>
  <c r="H12693" i="8"/>
  <c r="H12697" i="8"/>
  <c r="H12701" i="8"/>
  <c r="H12705" i="8"/>
  <c r="H12709" i="8"/>
  <c r="H12713" i="8"/>
  <c r="H12717" i="8"/>
  <c r="H12721" i="8"/>
  <c r="H12725" i="8"/>
  <c r="H12729" i="8"/>
  <c r="H12733" i="8"/>
  <c r="H12737" i="8"/>
  <c r="H12741" i="8"/>
  <c r="H12745" i="8"/>
  <c r="H12749" i="8"/>
  <c r="H12753" i="8"/>
  <c r="H12757" i="8"/>
  <c r="H12761" i="8"/>
  <c r="H12765" i="8"/>
  <c r="H12769" i="8"/>
  <c r="H12773" i="8"/>
  <c r="H12777" i="8"/>
  <c r="H12781" i="8"/>
  <c r="H12785" i="8"/>
  <c r="H12789" i="8"/>
  <c r="H12793" i="8"/>
  <c r="H12797" i="8"/>
  <c r="H12801" i="8"/>
  <c r="H12805" i="8"/>
  <c r="H12809" i="8"/>
  <c r="H12813" i="8"/>
  <c r="H12817" i="8"/>
  <c r="H12821" i="8"/>
  <c r="H12825" i="8"/>
  <c r="H12829" i="8"/>
  <c r="H12833" i="8"/>
  <c r="H12837" i="8"/>
  <c r="H12841" i="8"/>
  <c r="H12845" i="8"/>
  <c r="H12849" i="8"/>
  <c r="H12853" i="8"/>
  <c r="H12857" i="8"/>
  <c r="H12861" i="8"/>
  <c r="H12865" i="8"/>
  <c r="H12869" i="8"/>
  <c r="H12873" i="8"/>
  <c r="H12877" i="8"/>
  <c r="H12881" i="8"/>
  <c r="H12885" i="8"/>
  <c r="H12889" i="8"/>
  <c r="H12893" i="8"/>
  <c r="H12897" i="8"/>
  <c r="H12901" i="8"/>
  <c r="H12905" i="8"/>
  <c r="H12909" i="8"/>
  <c r="H12913" i="8"/>
  <c r="H12917" i="8"/>
  <c r="H12921" i="8"/>
  <c r="H12925" i="8"/>
  <c r="H12929" i="8"/>
  <c r="H12933" i="8"/>
  <c r="H670" i="8"/>
  <c r="H674" i="8"/>
  <c r="H678" i="8"/>
  <c r="H682" i="8"/>
  <c r="H686" i="8"/>
  <c r="H690" i="8"/>
  <c r="H694" i="8"/>
  <c r="H698" i="8"/>
  <c r="H702" i="8"/>
  <c r="H706" i="8"/>
  <c r="H710" i="8"/>
  <c r="H714" i="8"/>
  <c r="H718" i="8"/>
  <c r="H722" i="8"/>
  <c r="H726" i="8"/>
  <c r="H730" i="8"/>
  <c r="H734" i="8"/>
  <c r="H738" i="8"/>
  <c r="H742" i="8"/>
  <c r="H746" i="8"/>
  <c r="H750" i="8"/>
  <c r="H754" i="8"/>
  <c r="H758" i="8"/>
  <c r="H762" i="8"/>
  <c r="H766" i="8"/>
  <c r="H770" i="8"/>
  <c r="H774" i="8"/>
  <c r="H778" i="8"/>
  <c r="H782" i="8"/>
  <c r="H786" i="8"/>
  <c r="H790" i="8"/>
  <c r="H794" i="8"/>
  <c r="H798" i="8"/>
  <c r="H802" i="8"/>
  <c r="H806" i="8"/>
  <c r="H810" i="8"/>
  <c r="H814" i="8"/>
  <c r="H818" i="8"/>
  <c r="H822" i="8"/>
  <c r="H826" i="8"/>
  <c r="H830" i="8"/>
  <c r="H834" i="8"/>
  <c r="H838" i="8"/>
  <c r="H842" i="8"/>
  <c r="H846" i="8"/>
  <c r="H850" i="8"/>
  <c r="H854" i="8"/>
  <c r="H858" i="8"/>
  <c r="H862" i="8"/>
  <c r="H866" i="8"/>
  <c r="H870" i="8"/>
  <c r="H874" i="8"/>
  <c r="H878" i="8"/>
  <c r="H882" i="8"/>
  <c r="H886" i="8"/>
  <c r="H890" i="8"/>
  <c r="H894" i="8"/>
  <c r="H898" i="8"/>
  <c r="H902" i="8"/>
  <c r="H906" i="8"/>
  <c r="H910" i="8"/>
  <c r="H914" i="8"/>
  <c r="H918" i="8"/>
  <c r="H922" i="8"/>
  <c r="H926" i="8"/>
  <c r="H930" i="8"/>
  <c r="H934" i="8"/>
  <c r="H938" i="8"/>
  <c r="H942" i="8"/>
  <c r="H946" i="8"/>
  <c r="H950" i="8"/>
  <c r="H954" i="8"/>
  <c r="H958" i="8"/>
  <c r="H962" i="8"/>
  <c r="H966" i="8"/>
  <c r="H970" i="8"/>
  <c r="H974" i="8"/>
  <c r="H978" i="8"/>
  <c r="H982" i="8"/>
  <c r="H986" i="8"/>
  <c r="H990" i="8"/>
  <c r="H994" i="8"/>
  <c r="H998" i="8"/>
  <c r="H1002" i="8"/>
  <c r="H1006" i="8"/>
  <c r="H1010" i="8"/>
  <c r="H1014" i="8"/>
  <c r="H1018" i="8"/>
  <c r="H1022" i="8"/>
  <c r="H1026" i="8"/>
  <c r="H1030" i="8"/>
  <c r="H1034" i="8"/>
  <c r="H1038" i="8"/>
  <c r="H1042" i="8"/>
  <c r="H1046" i="8"/>
  <c r="H1050" i="8"/>
  <c r="H1054" i="8"/>
  <c r="H1058" i="8"/>
  <c r="H1062" i="8"/>
  <c r="H1066" i="8"/>
  <c r="H1070" i="8"/>
  <c r="H1074" i="8"/>
  <c r="H1078" i="8"/>
  <c r="H1082" i="8"/>
  <c r="H1086" i="8"/>
  <c r="H1090" i="8"/>
  <c r="H1094" i="8"/>
  <c r="H1098" i="8"/>
  <c r="H1102" i="8"/>
  <c r="H1106" i="8"/>
  <c r="H1110" i="8"/>
  <c r="H1114" i="8"/>
  <c r="H1118" i="8"/>
  <c r="H1122" i="8"/>
  <c r="H1126" i="8"/>
  <c r="H1130" i="8"/>
  <c r="H1134" i="8"/>
  <c r="H1138" i="8"/>
  <c r="H1142" i="8"/>
  <c r="H1146" i="8"/>
  <c r="H1150" i="8"/>
  <c r="H1154" i="8"/>
  <c r="H1158" i="8"/>
  <c r="H1162" i="8"/>
  <c r="H1166" i="8"/>
  <c r="H1170" i="8"/>
  <c r="H1174" i="8"/>
  <c r="H1178" i="8"/>
  <c r="H1182" i="8"/>
  <c r="H1186" i="8"/>
  <c r="H1190" i="8"/>
  <c r="H1194" i="8"/>
  <c r="H1198" i="8"/>
  <c r="H1202" i="8"/>
  <c r="H1206" i="8"/>
  <c r="H1210" i="8"/>
  <c r="H1214" i="8"/>
  <c r="H1218" i="8"/>
  <c r="H1222" i="8"/>
  <c r="H1226" i="8"/>
  <c r="H1230" i="8"/>
  <c r="H1234" i="8"/>
  <c r="H1238" i="8"/>
  <c r="H1242" i="8"/>
  <c r="H1246" i="8"/>
  <c r="H1250" i="8"/>
  <c r="H1254" i="8"/>
  <c r="H1258" i="8"/>
  <c r="H1262" i="8"/>
  <c r="H1266" i="8"/>
  <c r="H1270" i="8"/>
  <c r="H1274" i="8"/>
  <c r="H1278" i="8"/>
  <c r="H1282" i="8"/>
  <c r="H1286" i="8"/>
  <c r="H1290" i="8"/>
  <c r="H1294" i="8"/>
  <c r="H1298" i="8"/>
  <c r="H1302" i="8"/>
  <c r="H1306" i="8"/>
  <c r="H1310" i="8"/>
  <c r="H1314" i="8"/>
  <c r="H1318" i="8"/>
  <c r="H1322" i="8"/>
  <c r="H1326" i="8"/>
  <c r="H1330" i="8"/>
  <c r="H1334" i="8"/>
  <c r="H1338" i="8"/>
  <c r="H1342" i="8"/>
  <c r="H1346" i="8"/>
  <c r="H1350" i="8"/>
  <c r="H1354" i="8"/>
  <c r="H1358" i="8"/>
  <c r="H1362" i="8"/>
  <c r="H1366" i="8"/>
  <c r="H1370" i="8"/>
  <c r="H1374" i="8"/>
  <c r="H1378" i="8"/>
  <c r="H1382" i="8"/>
  <c r="H1386" i="8"/>
  <c r="H1390" i="8"/>
  <c r="H1394" i="8"/>
  <c r="H1398" i="8"/>
  <c r="H1402" i="8"/>
  <c r="H1406" i="8"/>
  <c r="H1410" i="8"/>
  <c r="H1414" i="8"/>
  <c r="H1418" i="8"/>
  <c r="H1422" i="8"/>
  <c r="H1426" i="8"/>
  <c r="H1430" i="8"/>
  <c r="H1434" i="8"/>
  <c r="H1438" i="8"/>
  <c r="H1442" i="8"/>
  <c r="H1446" i="8"/>
  <c r="H1450" i="8"/>
  <c r="H1454" i="8"/>
  <c r="H1458" i="8"/>
  <c r="H1462" i="8"/>
  <c r="H1466" i="8"/>
  <c r="H1470" i="8"/>
  <c r="H1474" i="8"/>
  <c r="H1478" i="8"/>
  <c r="H1482" i="8"/>
  <c r="H1486" i="8"/>
  <c r="H1490" i="8"/>
  <c r="H1494" i="8"/>
  <c r="H1498" i="8"/>
  <c r="H1502" i="8"/>
  <c r="H1506" i="8"/>
  <c r="H1510" i="8"/>
  <c r="H1514" i="8"/>
  <c r="H1518" i="8"/>
  <c r="H1522" i="8"/>
  <c r="H1526" i="8"/>
  <c r="H1530" i="8"/>
  <c r="H1534" i="8"/>
  <c r="H1538" i="8"/>
  <c r="H1542" i="8"/>
  <c r="H1546" i="8"/>
  <c r="H1550" i="8"/>
  <c r="H1554" i="8"/>
  <c r="H1558" i="8"/>
  <c r="H1562" i="8"/>
  <c r="H1566" i="8"/>
  <c r="H1570" i="8"/>
  <c r="H1574" i="8"/>
  <c r="H1578" i="8"/>
  <c r="H1582" i="8"/>
  <c r="H1586" i="8"/>
  <c r="H1590" i="8"/>
  <c r="H1594" i="8"/>
  <c r="H1598" i="8"/>
  <c r="H1602" i="8"/>
  <c r="H1606" i="8"/>
  <c r="H1610" i="8"/>
  <c r="H1614" i="8"/>
  <c r="H1618" i="8"/>
  <c r="H1622" i="8"/>
  <c r="H1626" i="8"/>
  <c r="H1630" i="8"/>
  <c r="H1634" i="8"/>
  <c r="H1638" i="8"/>
  <c r="H1642" i="8"/>
  <c r="H1646" i="8"/>
  <c r="H1650" i="8"/>
  <c r="H1654" i="8"/>
  <c r="H1658" i="8"/>
  <c r="H1662" i="8"/>
  <c r="H1666" i="8"/>
  <c r="H1670" i="8"/>
  <c r="H1674" i="8"/>
  <c r="H1678" i="8"/>
  <c r="H1682" i="8"/>
  <c r="H1686" i="8"/>
  <c r="H1690" i="8"/>
  <c r="H1694" i="8"/>
  <c r="H1698" i="8"/>
  <c r="H1702" i="8"/>
  <c r="H1706" i="8"/>
  <c r="H1710" i="8"/>
  <c r="H1714" i="8"/>
  <c r="H1718" i="8"/>
  <c r="H1722" i="8"/>
  <c r="H1726" i="8"/>
  <c r="H1730" i="8"/>
  <c r="H1734" i="8"/>
  <c r="H1738" i="8"/>
  <c r="H1742" i="8"/>
  <c r="H1746" i="8"/>
  <c r="H1750" i="8"/>
  <c r="H1754" i="8"/>
  <c r="H1758" i="8"/>
  <c r="H1762" i="8"/>
  <c r="H1766" i="8"/>
  <c r="H1770" i="8"/>
  <c r="H1774" i="8"/>
  <c r="H1778" i="8"/>
  <c r="H1782" i="8"/>
  <c r="H1786" i="8"/>
  <c r="H1790" i="8"/>
  <c r="H1794" i="8"/>
  <c r="H1798" i="8"/>
  <c r="H1802" i="8"/>
  <c r="H1806" i="8"/>
  <c r="H1810" i="8"/>
  <c r="H1814" i="8"/>
  <c r="H1818" i="8"/>
  <c r="H1822" i="8"/>
  <c r="H1826" i="8"/>
  <c r="H1830" i="8"/>
  <c r="H1834" i="8"/>
  <c r="H1838" i="8"/>
  <c r="H1842" i="8"/>
  <c r="H1846" i="8"/>
  <c r="H1850" i="8"/>
  <c r="H1854" i="8"/>
  <c r="H1858" i="8"/>
  <c r="H1862" i="8"/>
  <c r="H1866" i="8"/>
  <c r="H1870" i="8"/>
  <c r="H1874" i="8"/>
  <c r="H1878" i="8"/>
  <c r="H1882" i="8"/>
  <c r="H1886" i="8"/>
  <c r="H1890" i="8"/>
  <c r="H1894" i="8"/>
  <c r="H1898" i="8"/>
  <c r="H1902" i="8"/>
  <c r="H1906" i="8"/>
  <c r="H1910" i="8"/>
  <c r="H1914" i="8"/>
  <c r="H1918" i="8"/>
  <c r="H1922" i="8"/>
  <c r="H1926" i="8"/>
  <c r="H1930" i="8"/>
  <c r="H1934" i="8"/>
  <c r="H1938" i="8"/>
  <c r="H1942" i="8"/>
  <c r="H1946" i="8"/>
  <c r="H1950" i="8"/>
  <c r="H1954" i="8"/>
  <c r="H1958" i="8"/>
  <c r="H1962" i="8"/>
  <c r="H1966" i="8"/>
  <c r="H1970" i="8"/>
  <c r="H1974" i="8"/>
  <c r="H1978" i="8"/>
  <c r="H1982" i="8"/>
  <c r="H1986" i="8"/>
  <c r="H1990" i="8"/>
  <c r="H1994" i="8"/>
  <c r="H1998" i="8"/>
  <c r="H2002" i="8"/>
  <c r="H2006" i="8"/>
  <c r="H2010" i="8"/>
  <c r="H2014" i="8"/>
  <c r="H2018" i="8"/>
  <c r="H2022" i="8"/>
  <c r="H2026" i="8"/>
  <c r="H2030" i="8"/>
  <c r="H2034" i="8"/>
  <c r="H2038" i="8"/>
  <c r="H2042" i="8"/>
  <c r="H2046" i="8"/>
  <c r="H2050" i="8"/>
  <c r="H2054" i="8"/>
  <c r="H2058" i="8"/>
  <c r="H2062" i="8"/>
  <c r="H2066" i="8"/>
  <c r="H2070" i="8"/>
  <c r="H2074" i="8"/>
  <c r="H2078" i="8"/>
  <c r="H2082" i="8"/>
  <c r="H2086" i="8"/>
  <c r="H2090" i="8"/>
  <c r="H2094" i="8"/>
  <c r="H2098" i="8"/>
  <c r="H2102" i="8"/>
  <c r="H2106" i="8"/>
  <c r="H2110" i="8"/>
  <c r="H2114" i="8"/>
  <c r="H2118" i="8"/>
  <c r="H2122" i="8"/>
  <c r="H2126" i="8"/>
  <c r="H2130" i="8"/>
  <c r="H2134" i="8"/>
  <c r="H2138" i="8"/>
  <c r="H2142" i="8"/>
  <c r="H2146" i="8"/>
  <c r="H2150" i="8"/>
  <c r="H2154" i="8"/>
  <c r="H2158" i="8"/>
  <c r="H2162" i="8"/>
  <c r="H2166" i="8"/>
  <c r="H2170" i="8"/>
  <c r="H2174" i="8"/>
  <c r="H2178" i="8"/>
  <c r="H2182" i="8"/>
  <c r="H2186" i="8"/>
  <c r="H2190" i="8"/>
  <c r="H2194" i="8"/>
  <c r="H2198" i="8"/>
  <c r="H2202" i="8"/>
  <c r="H2206" i="8"/>
  <c r="H2210" i="8"/>
  <c r="H2214" i="8"/>
  <c r="H2218" i="8"/>
  <c r="H2222" i="8"/>
  <c r="H2226" i="8"/>
  <c r="H2230" i="8"/>
  <c r="H2234" i="8"/>
  <c r="H2238" i="8"/>
  <c r="H2242" i="8"/>
  <c r="H2246" i="8"/>
  <c r="H2250" i="8"/>
  <c r="H2254" i="8"/>
  <c r="H2258" i="8"/>
  <c r="H2262" i="8"/>
  <c r="H2266" i="8"/>
  <c r="H2270" i="8"/>
  <c r="H2274" i="8"/>
  <c r="H2278" i="8"/>
  <c r="H2282" i="8"/>
  <c r="H2286" i="8"/>
  <c r="H2290" i="8"/>
  <c r="H2294" i="8"/>
  <c r="H2298" i="8"/>
  <c r="H2302" i="8"/>
  <c r="H2306" i="8"/>
  <c r="H2310" i="8"/>
  <c r="H2314" i="8"/>
  <c r="H2318" i="8"/>
  <c r="H2322" i="8"/>
  <c r="H2326" i="8"/>
  <c r="H2330" i="8"/>
  <c r="H2334" i="8"/>
  <c r="H2338" i="8"/>
  <c r="H2342" i="8"/>
  <c r="H2346" i="8"/>
  <c r="H2350" i="8"/>
  <c r="H2354" i="8"/>
  <c r="H2358" i="8"/>
  <c r="H2362" i="8"/>
  <c r="H2366" i="8"/>
  <c r="H2370" i="8"/>
  <c r="H2374" i="8"/>
  <c r="H2378" i="8"/>
  <c r="H2382" i="8"/>
  <c r="H2386" i="8"/>
  <c r="H2390" i="8"/>
  <c r="H2394" i="8"/>
  <c r="H2398" i="8"/>
  <c r="H2402" i="8"/>
  <c r="H2406" i="8"/>
  <c r="H2410" i="8"/>
  <c r="H2414" i="8"/>
  <c r="H2418" i="8"/>
  <c r="H2422" i="8"/>
  <c r="H2426" i="8"/>
  <c r="H2430" i="8"/>
  <c r="H2434" i="8"/>
  <c r="H2438" i="8"/>
  <c r="H2442" i="8"/>
  <c r="H2446" i="8"/>
  <c r="H2450" i="8"/>
  <c r="H2454" i="8"/>
  <c r="H2458" i="8"/>
  <c r="H2462" i="8"/>
  <c r="H2466" i="8"/>
  <c r="H2470" i="8"/>
  <c r="H2474" i="8"/>
  <c r="H2478" i="8"/>
  <c r="H2482" i="8"/>
  <c r="H2486" i="8"/>
  <c r="H2490" i="8"/>
  <c r="H2494" i="8"/>
  <c r="H2498" i="8"/>
  <c r="H2502" i="8"/>
  <c r="H2506" i="8"/>
  <c r="H2510" i="8"/>
  <c r="H2514" i="8"/>
  <c r="H2518" i="8"/>
  <c r="H2522" i="8"/>
  <c r="H2526" i="8"/>
  <c r="H2530" i="8"/>
  <c r="H2534" i="8"/>
  <c r="H2538" i="8"/>
  <c r="H2542" i="8"/>
  <c r="H2546" i="8"/>
  <c r="H2550" i="8"/>
  <c r="H2554" i="8"/>
  <c r="H2558" i="8"/>
  <c r="H2562" i="8"/>
  <c r="H2566" i="8"/>
  <c r="H2570" i="8"/>
  <c r="H2574" i="8"/>
  <c r="H2578" i="8"/>
  <c r="H2582" i="8"/>
  <c r="H2586" i="8"/>
  <c r="H2590" i="8"/>
  <c r="H2594" i="8"/>
  <c r="H2598" i="8"/>
  <c r="H2602" i="8"/>
  <c r="H2606" i="8"/>
  <c r="H2610" i="8"/>
  <c r="H2614" i="8"/>
  <c r="H2618" i="8"/>
  <c r="H2622" i="8"/>
  <c r="H2626" i="8"/>
  <c r="H2630" i="8"/>
  <c r="H2634" i="8"/>
  <c r="H2638" i="8"/>
  <c r="H2642" i="8"/>
  <c r="H2646" i="8"/>
  <c r="H2650" i="8"/>
  <c r="H2654" i="8"/>
  <c r="H2658" i="8"/>
  <c r="H2662" i="8"/>
  <c r="H2666" i="8"/>
  <c r="H2670" i="8"/>
  <c r="H2674" i="8"/>
  <c r="H2678" i="8"/>
  <c r="H2682" i="8"/>
  <c r="H2686" i="8"/>
  <c r="H2690" i="8"/>
  <c r="H2694" i="8"/>
  <c r="H2698" i="8"/>
  <c r="H2702" i="8"/>
  <c r="H2706" i="8"/>
  <c r="H2710" i="8"/>
  <c r="H2714" i="8"/>
  <c r="H2718" i="8"/>
  <c r="H2722" i="8"/>
  <c r="H2726" i="8"/>
  <c r="H2730" i="8"/>
  <c r="H2734" i="8"/>
  <c r="H2738" i="8"/>
  <c r="H2742" i="8"/>
  <c r="H2746" i="8"/>
  <c r="H2750" i="8"/>
  <c r="H2754" i="8"/>
  <c r="H2758" i="8"/>
  <c r="H2762" i="8"/>
  <c r="H2766" i="8"/>
  <c r="H2770" i="8"/>
  <c r="H2774" i="8"/>
  <c r="H2778" i="8"/>
  <c r="H2782" i="8"/>
  <c r="H2786" i="8"/>
  <c r="H2790" i="8"/>
  <c r="H2794" i="8"/>
  <c r="H2798" i="8"/>
  <c r="H2802" i="8"/>
  <c r="H2806" i="8"/>
  <c r="H2810" i="8"/>
  <c r="H2814" i="8"/>
  <c r="H2818" i="8"/>
  <c r="H2822" i="8"/>
  <c r="H2826" i="8"/>
  <c r="H2830" i="8"/>
  <c r="H2834" i="8"/>
  <c r="H2838" i="8"/>
  <c r="H2842" i="8"/>
  <c r="H2846" i="8"/>
  <c r="H2850" i="8"/>
  <c r="H2854" i="8"/>
  <c r="H2858" i="8"/>
  <c r="H2862" i="8"/>
  <c r="H2866" i="8"/>
  <c r="H2870" i="8"/>
  <c r="H2874" i="8"/>
  <c r="H2878" i="8"/>
  <c r="H2882" i="8"/>
  <c r="H2886" i="8"/>
  <c r="H2890" i="8"/>
  <c r="H2894" i="8"/>
  <c r="H2898" i="8"/>
  <c r="H2902" i="8"/>
  <c r="H2906" i="8"/>
  <c r="H2910" i="8"/>
  <c r="H2914" i="8"/>
  <c r="H2918" i="8"/>
  <c r="H2922" i="8"/>
  <c r="H2926" i="8"/>
  <c r="H2930" i="8"/>
  <c r="H2934" i="8"/>
  <c r="H2938" i="8"/>
  <c r="H2942" i="8"/>
  <c r="H2946" i="8"/>
  <c r="H2950" i="8"/>
  <c r="H2954" i="8"/>
  <c r="H2958" i="8"/>
  <c r="H2962" i="8"/>
  <c r="H2966" i="8"/>
  <c r="H2970" i="8"/>
  <c r="H2974" i="8"/>
  <c r="H2978" i="8"/>
  <c r="H2982" i="8"/>
  <c r="H2986" i="8"/>
  <c r="H2990" i="8"/>
  <c r="H2994" i="8"/>
  <c r="H2998" i="8"/>
  <c r="H3002" i="8"/>
  <c r="H3006" i="8"/>
  <c r="H3010" i="8"/>
  <c r="H3014" i="8"/>
  <c r="H3018" i="8"/>
  <c r="H3022" i="8"/>
  <c r="H3026" i="8"/>
  <c r="H3030" i="8"/>
  <c r="H3034" i="8"/>
  <c r="H3038" i="8"/>
  <c r="H3042" i="8"/>
  <c r="H3046" i="8"/>
  <c r="H3050" i="8"/>
  <c r="H3054" i="8"/>
  <c r="H3058" i="8"/>
  <c r="H3062" i="8"/>
  <c r="H3066" i="8"/>
  <c r="H3070" i="8"/>
  <c r="H3074" i="8"/>
  <c r="H3078" i="8"/>
  <c r="H3082" i="8"/>
  <c r="H3086" i="8"/>
  <c r="H3090" i="8"/>
  <c r="H3094" i="8"/>
  <c r="H3098" i="8"/>
  <c r="H3102" i="8"/>
  <c r="H3106" i="8"/>
  <c r="H3110" i="8"/>
  <c r="H3114" i="8"/>
  <c r="H3118" i="8"/>
  <c r="H3122" i="8"/>
  <c r="H3126" i="8"/>
  <c r="H3130" i="8"/>
  <c r="H3134" i="8"/>
  <c r="H3138" i="8"/>
  <c r="H3142" i="8"/>
  <c r="H3146" i="8"/>
  <c r="H3150" i="8"/>
  <c r="H3154" i="8"/>
  <c r="H3158" i="8"/>
  <c r="H3162" i="8"/>
  <c r="H3166" i="8"/>
  <c r="H3170" i="8"/>
  <c r="H3174" i="8"/>
  <c r="H3178" i="8"/>
  <c r="H3182" i="8"/>
  <c r="H3186" i="8"/>
  <c r="H3190" i="8"/>
  <c r="H3194" i="8"/>
  <c r="H3198" i="8"/>
  <c r="H3202" i="8"/>
  <c r="H3206" i="8"/>
  <c r="H3210" i="8"/>
  <c r="H3214" i="8"/>
  <c r="H3218" i="8"/>
  <c r="H3222" i="8"/>
  <c r="H3226" i="8"/>
  <c r="H3230" i="8"/>
  <c r="H3234" i="8"/>
  <c r="H3238" i="8"/>
  <c r="H3242" i="8"/>
  <c r="H3246" i="8"/>
  <c r="H3250" i="8"/>
  <c r="H3254" i="8"/>
  <c r="H3258" i="8"/>
  <c r="H3262" i="8"/>
  <c r="H3266" i="8"/>
  <c r="H3270" i="8"/>
  <c r="H3274" i="8"/>
  <c r="H3278" i="8"/>
  <c r="H3282" i="8"/>
  <c r="H3286" i="8"/>
  <c r="H3290" i="8"/>
  <c r="H3294" i="8"/>
  <c r="H3298" i="8"/>
  <c r="H3302" i="8"/>
  <c r="H3306" i="8"/>
  <c r="H3310" i="8"/>
  <c r="H3314" i="8"/>
  <c r="H3318" i="8"/>
  <c r="H3322" i="8"/>
  <c r="H3326" i="8"/>
  <c r="H3330" i="8"/>
  <c r="H3334" i="8"/>
  <c r="H3338" i="8"/>
  <c r="H3342" i="8"/>
  <c r="H3346" i="8"/>
  <c r="H3350" i="8"/>
  <c r="H3354" i="8"/>
  <c r="H3358" i="8"/>
  <c r="H3362" i="8"/>
  <c r="H3366" i="8"/>
  <c r="H3370" i="8"/>
  <c r="H3374" i="8"/>
  <c r="H3378" i="8"/>
  <c r="H3382" i="8"/>
  <c r="H3386" i="8"/>
  <c r="H3390" i="8"/>
  <c r="H3394" i="8"/>
  <c r="H3398" i="8"/>
  <c r="H3402" i="8"/>
  <c r="H3406" i="8"/>
  <c r="H3410" i="8"/>
  <c r="H3414" i="8"/>
  <c r="H3418" i="8"/>
  <c r="H3422" i="8"/>
  <c r="H3426" i="8"/>
  <c r="H3430" i="8"/>
  <c r="H3434" i="8"/>
  <c r="H3438" i="8"/>
  <c r="H3442" i="8"/>
  <c r="H3446" i="8"/>
  <c r="H3450" i="8"/>
  <c r="H3454" i="8"/>
  <c r="H3458" i="8"/>
  <c r="H3462" i="8"/>
  <c r="H3466" i="8"/>
  <c r="H3470" i="8"/>
  <c r="H3474" i="8"/>
  <c r="H3478" i="8"/>
  <c r="H3482" i="8"/>
  <c r="H3486" i="8"/>
  <c r="H3490" i="8"/>
  <c r="H3494" i="8"/>
  <c r="H3498" i="8"/>
  <c r="H3502" i="8"/>
  <c r="H3506" i="8"/>
  <c r="H3510" i="8"/>
  <c r="H3514" i="8"/>
  <c r="H3518" i="8"/>
  <c r="H3522" i="8"/>
  <c r="H3526" i="8"/>
  <c r="H3530" i="8"/>
  <c r="H3534" i="8"/>
  <c r="H3538" i="8"/>
  <c r="H3542" i="8"/>
  <c r="H3546" i="8"/>
  <c r="H3550" i="8"/>
  <c r="H3554" i="8"/>
  <c r="H3558" i="8"/>
  <c r="H3562" i="8"/>
  <c r="H3566" i="8"/>
  <c r="H3570" i="8"/>
  <c r="H3574" i="8"/>
  <c r="H3578" i="8"/>
  <c r="H3582" i="8"/>
  <c r="H3586" i="8"/>
  <c r="H3590" i="8"/>
  <c r="H3594" i="8"/>
  <c r="H3598" i="8"/>
  <c r="H3602" i="8"/>
  <c r="H3606" i="8"/>
  <c r="H3610" i="8"/>
  <c r="H3614" i="8"/>
  <c r="H3618" i="8"/>
  <c r="H3622" i="8"/>
  <c r="H3626" i="8"/>
  <c r="H3630" i="8"/>
  <c r="H3634" i="8"/>
  <c r="H3638" i="8"/>
  <c r="H3642" i="8"/>
  <c r="H3646" i="8"/>
  <c r="H3650" i="8"/>
  <c r="H3654" i="8"/>
  <c r="H3658" i="8"/>
  <c r="H3662" i="8"/>
  <c r="H3666" i="8"/>
  <c r="H3670" i="8"/>
  <c r="H3674" i="8"/>
  <c r="H3678" i="8"/>
  <c r="H3682" i="8"/>
  <c r="H3686" i="8"/>
  <c r="H3690" i="8"/>
  <c r="H3694" i="8"/>
  <c r="H3698" i="8"/>
  <c r="H3702" i="8"/>
  <c r="H3706" i="8"/>
  <c r="H3710" i="8"/>
  <c r="H3714" i="8"/>
  <c r="H3718" i="8"/>
  <c r="H3722" i="8"/>
  <c r="H3726" i="8"/>
  <c r="H3730" i="8"/>
  <c r="H3734" i="8"/>
  <c r="H3738" i="8"/>
  <c r="H3742" i="8"/>
  <c r="H3746" i="8"/>
  <c r="H3750" i="8"/>
  <c r="H3754" i="8"/>
  <c r="H3758" i="8"/>
  <c r="H3762" i="8"/>
  <c r="H3766" i="8"/>
  <c r="H3770" i="8"/>
  <c r="H3774" i="8"/>
  <c r="H3778" i="8"/>
  <c r="H3782" i="8"/>
  <c r="H3786" i="8"/>
  <c r="H3790" i="8"/>
  <c r="H3794" i="8"/>
  <c r="H3798" i="8"/>
  <c r="H3802" i="8"/>
  <c r="H3806" i="8"/>
  <c r="H3810" i="8"/>
  <c r="H3814" i="8"/>
  <c r="H3818" i="8"/>
  <c r="H3822" i="8"/>
  <c r="H3826" i="8"/>
  <c r="H3830" i="8"/>
  <c r="H3834" i="8"/>
  <c r="H3838" i="8"/>
  <c r="H3842" i="8"/>
  <c r="H3846" i="8"/>
  <c r="H3850" i="8"/>
  <c r="H3854" i="8"/>
  <c r="H3858" i="8"/>
  <c r="H3862" i="8"/>
  <c r="H3866" i="8"/>
  <c r="H3870" i="8"/>
  <c r="H3874" i="8"/>
  <c r="H3878" i="8"/>
  <c r="H3882" i="8"/>
  <c r="H3886" i="8"/>
  <c r="H3890" i="8"/>
  <c r="H3894" i="8"/>
  <c r="H3898" i="8"/>
  <c r="H3902" i="8"/>
  <c r="H3906" i="8"/>
  <c r="H3910" i="8"/>
  <c r="H3914" i="8"/>
  <c r="H3918" i="8"/>
  <c r="H3922" i="8"/>
  <c r="H3926" i="8"/>
  <c r="H3930" i="8"/>
  <c r="H3934" i="8"/>
  <c r="H3938" i="8"/>
  <c r="H3942" i="8"/>
  <c r="H3946" i="8"/>
  <c r="H3950" i="8"/>
  <c r="H3954" i="8"/>
  <c r="H3958" i="8"/>
  <c r="H3962" i="8"/>
  <c r="H3966" i="8"/>
  <c r="H3970" i="8"/>
  <c r="H3974" i="8"/>
  <c r="H3978" i="8"/>
  <c r="H3982" i="8"/>
  <c r="H3986" i="8"/>
  <c r="H3990" i="8"/>
  <c r="H3994" i="8"/>
  <c r="H3998" i="8"/>
  <c r="H4002" i="8"/>
  <c r="H4006" i="8"/>
  <c r="H4010" i="8"/>
  <c r="H4014" i="8"/>
  <c r="H4018" i="8"/>
  <c r="H4022" i="8"/>
  <c r="H4026" i="8"/>
  <c r="H4030" i="8"/>
  <c r="H4034" i="8"/>
  <c r="H4038" i="8"/>
  <c r="H4042" i="8"/>
  <c r="H4046" i="8"/>
  <c r="H4050" i="8"/>
  <c r="H4054" i="8"/>
  <c r="H4058" i="8"/>
  <c r="H4062" i="8"/>
  <c r="H4066" i="8"/>
  <c r="H4070" i="8"/>
  <c r="H4074" i="8"/>
  <c r="H4078" i="8"/>
  <c r="H4082" i="8"/>
  <c r="H4086" i="8"/>
  <c r="H4090" i="8"/>
  <c r="H4094" i="8"/>
  <c r="H4098" i="8"/>
  <c r="H4102" i="8"/>
  <c r="H4106" i="8"/>
  <c r="H4110" i="8"/>
  <c r="H4114" i="8"/>
  <c r="H4118" i="8"/>
  <c r="H4122" i="8"/>
  <c r="H4126" i="8"/>
  <c r="H4130" i="8"/>
  <c r="H4134" i="8"/>
  <c r="H4138" i="8"/>
  <c r="H4142" i="8"/>
  <c r="H4146" i="8"/>
  <c r="H4150" i="8"/>
  <c r="H4154" i="8"/>
  <c r="H4158" i="8"/>
  <c r="H4162" i="8"/>
  <c r="H4166" i="8"/>
  <c r="H4170" i="8"/>
  <c r="H4174" i="8"/>
  <c r="H4178" i="8"/>
  <c r="H4182" i="8"/>
  <c r="H4186" i="8"/>
  <c r="H4190" i="8"/>
  <c r="H4194" i="8"/>
  <c r="H4198" i="8"/>
  <c r="H4202" i="8"/>
  <c r="H4206" i="8"/>
  <c r="H4210" i="8"/>
  <c r="H4214" i="8"/>
  <c r="H4218" i="8"/>
  <c r="H4222" i="8"/>
  <c r="H4226" i="8"/>
  <c r="H4230" i="8"/>
  <c r="H4234" i="8"/>
  <c r="H4238" i="8"/>
  <c r="H4242" i="8"/>
  <c r="H4246" i="8"/>
  <c r="H4250" i="8"/>
  <c r="H4254" i="8"/>
  <c r="H4258" i="8"/>
  <c r="H4262" i="8"/>
  <c r="H4266" i="8"/>
  <c r="H4270" i="8"/>
  <c r="H4274" i="8"/>
  <c r="H4278" i="8"/>
  <c r="H4282" i="8"/>
  <c r="H4286" i="8"/>
  <c r="H4290" i="8"/>
  <c r="H4294" i="8"/>
  <c r="H4298" i="8"/>
  <c r="H4302" i="8"/>
  <c r="H4306" i="8"/>
  <c r="H4310" i="8"/>
  <c r="H4314" i="8"/>
  <c r="H4318" i="8"/>
  <c r="H4322" i="8"/>
  <c r="H4326" i="8"/>
  <c r="H4330" i="8"/>
  <c r="H4334" i="8"/>
  <c r="H4338" i="8"/>
  <c r="H4342" i="8"/>
  <c r="H4346" i="8"/>
  <c r="H4350" i="8"/>
  <c r="H4354" i="8"/>
  <c r="H4358" i="8"/>
  <c r="H4362" i="8"/>
  <c r="H4366" i="8"/>
  <c r="H4370" i="8"/>
  <c r="H4374" i="8"/>
  <c r="H4378" i="8"/>
  <c r="H4382" i="8"/>
  <c r="H4386" i="8"/>
  <c r="H4390" i="8"/>
  <c r="H4394" i="8"/>
  <c r="H4398" i="8"/>
  <c r="H4402" i="8"/>
  <c r="H4406" i="8"/>
  <c r="H4410" i="8"/>
  <c r="H4414" i="8"/>
  <c r="H4418" i="8"/>
  <c r="H4422" i="8"/>
  <c r="H4426" i="8"/>
  <c r="H4430" i="8"/>
  <c r="H4434" i="8"/>
  <c r="H4438" i="8"/>
  <c r="H4442" i="8"/>
  <c r="H4446" i="8"/>
  <c r="H4450" i="8"/>
  <c r="H4454" i="8"/>
  <c r="H4458" i="8"/>
  <c r="H4462" i="8"/>
  <c r="H4466" i="8"/>
  <c r="H4470" i="8"/>
  <c r="H4474" i="8"/>
  <c r="H4478" i="8"/>
  <c r="H4482" i="8"/>
  <c r="H4486" i="8"/>
  <c r="H4490" i="8"/>
  <c r="H4494" i="8"/>
  <c r="H4498" i="8"/>
  <c r="H4502" i="8"/>
  <c r="H4506" i="8"/>
  <c r="H4510" i="8"/>
  <c r="H4514" i="8"/>
  <c r="H4518" i="8"/>
  <c r="H4522" i="8"/>
  <c r="H4526" i="8"/>
  <c r="H4530" i="8"/>
  <c r="H4534" i="8"/>
  <c r="H4538" i="8"/>
  <c r="H4542" i="8"/>
  <c r="H4546" i="8"/>
  <c r="H4550" i="8"/>
  <c r="H4554" i="8"/>
  <c r="H4558" i="8"/>
  <c r="H4562" i="8"/>
  <c r="H4566" i="8"/>
  <c r="H4570" i="8"/>
  <c r="H4574" i="8"/>
  <c r="H4578" i="8"/>
  <c r="H4582" i="8"/>
  <c r="H4586" i="8"/>
  <c r="H4590" i="8"/>
  <c r="H4594" i="8"/>
  <c r="H4598" i="8"/>
  <c r="H4602" i="8"/>
  <c r="H4606" i="8"/>
  <c r="H4610" i="8"/>
  <c r="H4614" i="8"/>
  <c r="H4618" i="8"/>
  <c r="H4622" i="8"/>
  <c r="H4626" i="8"/>
  <c r="H4630" i="8"/>
  <c r="H4634" i="8"/>
  <c r="H4638" i="8"/>
  <c r="H4642" i="8"/>
  <c r="H4646" i="8"/>
  <c r="H4650" i="8"/>
  <c r="H4654" i="8"/>
  <c r="H4658" i="8"/>
  <c r="H4662" i="8"/>
  <c r="H4666" i="8"/>
  <c r="H4670" i="8"/>
  <c r="H4674" i="8"/>
  <c r="H4678" i="8"/>
  <c r="H4682" i="8"/>
  <c r="H4686" i="8"/>
  <c r="H4690" i="8"/>
  <c r="H4694" i="8"/>
  <c r="H4698" i="8"/>
  <c r="H4702" i="8"/>
  <c r="H4706" i="8"/>
  <c r="H4710" i="8"/>
  <c r="H4714" i="8"/>
  <c r="H4718" i="8"/>
  <c r="H4722" i="8"/>
  <c r="H4726" i="8"/>
  <c r="H4730" i="8"/>
  <c r="H4734" i="8"/>
  <c r="H4738" i="8"/>
  <c r="H4742" i="8"/>
  <c r="H4746" i="8"/>
  <c r="H4750" i="8"/>
  <c r="H4754" i="8"/>
  <c r="H4758" i="8"/>
  <c r="H4762" i="8"/>
  <c r="H4766" i="8"/>
  <c r="H4770" i="8"/>
  <c r="H4774" i="8"/>
  <c r="H4778" i="8"/>
  <c r="H4782" i="8"/>
  <c r="H4786" i="8"/>
  <c r="H4790" i="8"/>
  <c r="H4794" i="8"/>
  <c r="H4798" i="8"/>
  <c r="H4802" i="8"/>
  <c r="H4806" i="8"/>
  <c r="H4810" i="8"/>
  <c r="H4814" i="8"/>
  <c r="H4818" i="8"/>
  <c r="H4822" i="8"/>
  <c r="H4826" i="8"/>
  <c r="H4830" i="8"/>
  <c r="H4834" i="8"/>
  <c r="H4838" i="8"/>
  <c r="H4842" i="8"/>
  <c r="H4846" i="8"/>
  <c r="H4850" i="8"/>
  <c r="H4854" i="8"/>
  <c r="H4858" i="8"/>
  <c r="H4862" i="8"/>
  <c r="H4866" i="8"/>
  <c r="H4870" i="8"/>
  <c r="H4874" i="8"/>
  <c r="H4878" i="8"/>
  <c r="H4882" i="8"/>
  <c r="H4886" i="8"/>
  <c r="H4890" i="8"/>
  <c r="H4894" i="8"/>
  <c r="H4898" i="8"/>
  <c r="H4902" i="8"/>
  <c r="H4906" i="8"/>
  <c r="H4910" i="8"/>
  <c r="H4914" i="8"/>
  <c r="H4918" i="8"/>
  <c r="H4922" i="8"/>
  <c r="H4926" i="8"/>
  <c r="H4930" i="8"/>
  <c r="H4934" i="8"/>
  <c r="H4938" i="8"/>
  <c r="H4942" i="8"/>
  <c r="H4946" i="8"/>
  <c r="H4950" i="8"/>
  <c r="H4954" i="8"/>
  <c r="H4958" i="8"/>
  <c r="H4962" i="8"/>
  <c r="H4966" i="8"/>
  <c r="H4970" i="8"/>
  <c r="H4974" i="8"/>
  <c r="H4978" i="8"/>
  <c r="H4982" i="8"/>
  <c r="H4986" i="8"/>
  <c r="H4990" i="8"/>
  <c r="H4994" i="8"/>
  <c r="H4998" i="8"/>
  <c r="H5002" i="8"/>
  <c r="H5006" i="8"/>
  <c r="H5010" i="8"/>
  <c r="H5014" i="8"/>
  <c r="H5018" i="8"/>
  <c r="H5022" i="8"/>
  <c r="H5026" i="8"/>
  <c r="H5030" i="8"/>
  <c r="H5034" i="8"/>
  <c r="H5038" i="8"/>
  <c r="H5042" i="8"/>
  <c r="H5046" i="8"/>
  <c r="H5050" i="8"/>
  <c r="H5054" i="8"/>
  <c r="H5058" i="8"/>
  <c r="H5062" i="8"/>
  <c r="H5066" i="8"/>
  <c r="H5070" i="8"/>
  <c r="H5074" i="8"/>
  <c r="H5078" i="8"/>
  <c r="H5082" i="8"/>
  <c r="H5086" i="8"/>
  <c r="H5090" i="8"/>
  <c r="H5094" i="8"/>
  <c r="H5098" i="8"/>
  <c r="H5102" i="8"/>
  <c r="H5106" i="8"/>
  <c r="H5110" i="8"/>
  <c r="H5114" i="8"/>
  <c r="H5118" i="8"/>
  <c r="H5122" i="8"/>
  <c r="H5126" i="8"/>
  <c r="H5130" i="8"/>
  <c r="H5134" i="8"/>
  <c r="H5138" i="8"/>
  <c r="H5142" i="8"/>
  <c r="H5146" i="8"/>
  <c r="H5150" i="8"/>
  <c r="H5154" i="8"/>
  <c r="H5158" i="8"/>
  <c r="H5162" i="8"/>
  <c r="H5166" i="8"/>
  <c r="H5170" i="8"/>
  <c r="H5174" i="8"/>
  <c r="H5178" i="8"/>
  <c r="H5182" i="8"/>
  <c r="H5186" i="8"/>
  <c r="H5190" i="8"/>
  <c r="H5194" i="8"/>
  <c r="H5198" i="8"/>
  <c r="H5202" i="8"/>
  <c r="H5206" i="8"/>
  <c r="H5210" i="8"/>
  <c r="H5214" i="8"/>
  <c r="H5218" i="8"/>
  <c r="H5222" i="8"/>
  <c r="H5226" i="8"/>
  <c r="H5230" i="8"/>
  <c r="H5234" i="8"/>
  <c r="H5238" i="8"/>
  <c r="H5242" i="8"/>
  <c r="H5246" i="8"/>
  <c r="H5250" i="8"/>
  <c r="H5254" i="8"/>
  <c r="H5258" i="8"/>
  <c r="H5262" i="8"/>
  <c r="H5266" i="8"/>
  <c r="H5270" i="8"/>
  <c r="H5274" i="8"/>
  <c r="H5278" i="8"/>
  <c r="H5282" i="8"/>
  <c r="H5286" i="8"/>
  <c r="H5290" i="8"/>
  <c r="H5294" i="8"/>
  <c r="H5298" i="8"/>
  <c r="H5302" i="8"/>
  <c r="H5306" i="8"/>
  <c r="H5310" i="8"/>
  <c r="H5314" i="8"/>
  <c r="H5318" i="8"/>
  <c r="H5322" i="8"/>
  <c r="H5326" i="8"/>
  <c r="H5330" i="8"/>
  <c r="H5334" i="8"/>
  <c r="H5338" i="8"/>
  <c r="H5342" i="8"/>
  <c r="H5346" i="8"/>
  <c r="H5350" i="8"/>
  <c r="H5354" i="8"/>
  <c r="H5358" i="8"/>
  <c r="H5362" i="8"/>
  <c r="H5366" i="8"/>
  <c r="H5370" i="8"/>
  <c r="H5374" i="8"/>
  <c r="H5378" i="8"/>
  <c r="H5382" i="8"/>
  <c r="H5386" i="8"/>
  <c r="H5390" i="8"/>
  <c r="H5394" i="8"/>
  <c r="H5398" i="8"/>
  <c r="H5402" i="8"/>
  <c r="H5406" i="8"/>
  <c r="H5410" i="8"/>
  <c r="H5414" i="8"/>
  <c r="H5418" i="8"/>
  <c r="H5422" i="8"/>
  <c r="H5426" i="8"/>
  <c r="H5430" i="8"/>
  <c r="H5434" i="8"/>
  <c r="H5438" i="8"/>
  <c r="H5442" i="8"/>
  <c r="H5446" i="8"/>
  <c r="H5450" i="8"/>
  <c r="H5454" i="8"/>
  <c r="H5458" i="8"/>
  <c r="H5462" i="8"/>
  <c r="H5466" i="8"/>
  <c r="H5470" i="8"/>
  <c r="H5474" i="8"/>
  <c r="H5478" i="8"/>
  <c r="H5482" i="8"/>
  <c r="H5486" i="8"/>
  <c r="H5490" i="8"/>
  <c r="H5494" i="8"/>
  <c r="H5498" i="8"/>
  <c r="H5502" i="8"/>
  <c r="H5506" i="8"/>
  <c r="H5510" i="8"/>
  <c r="H5514" i="8"/>
  <c r="H5518" i="8"/>
  <c r="H5522" i="8"/>
  <c r="H5526" i="8"/>
  <c r="H5530" i="8"/>
  <c r="H5534" i="8"/>
  <c r="H5538" i="8"/>
  <c r="H5542" i="8"/>
  <c r="H5546" i="8"/>
  <c r="H5550" i="8"/>
  <c r="H5554" i="8"/>
  <c r="H5558" i="8"/>
  <c r="H5562" i="8"/>
  <c r="H5566" i="8"/>
  <c r="H5570" i="8"/>
  <c r="H5574" i="8"/>
  <c r="H5578" i="8"/>
  <c r="H5582" i="8"/>
  <c r="H5586" i="8"/>
  <c r="H5590" i="8"/>
  <c r="H5594" i="8"/>
  <c r="H5598" i="8"/>
  <c r="H5602" i="8"/>
  <c r="H5606" i="8"/>
  <c r="H5610" i="8"/>
  <c r="H5614" i="8"/>
  <c r="H5618" i="8"/>
  <c r="H5622" i="8"/>
  <c r="H5626" i="8"/>
  <c r="H5630" i="8"/>
  <c r="H5634" i="8"/>
  <c r="H5638" i="8"/>
  <c r="H5642" i="8"/>
  <c r="H5646" i="8"/>
  <c r="H5650" i="8"/>
  <c r="H5654" i="8"/>
  <c r="H5658" i="8"/>
  <c r="H5662" i="8"/>
  <c r="H5666" i="8"/>
  <c r="H5670" i="8"/>
  <c r="H5674" i="8"/>
  <c r="H5678" i="8"/>
  <c r="H5682" i="8"/>
  <c r="H5686" i="8"/>
  <c r="H5690" i="8"/>
  <c r="H5694" i="8"/>
  <c r="H5698" i="8"/>
  <c r="H5702" i="8"/>
  <c r="H5706" i="8"/>
  <c r="H5710" i="8"/>
  <c r="H5714" i="8"/>
  <c r="H5718" i="8"/>
  <c r="H5722" i="8"/>
  <c r="H5726" i="8"/>
  <c r="H5730" i="8"/>
  <c r="H5734" i="8"/>
  <c r="H5738" i="8"/>
  <c r="H5742" i="8"/>
  <c r="H5746" i="8"/>
  <c r="H5750" i="8"/>
  <c r="H5754" i="8"/>
  <c r="H5758" i="8"/>
  <c r="H5762" i="8"/>
  <c r="H5766" i="8"/>
  <c r="H5770" i="8"/>
  <c r="H5774" i="8"/>
  <c r="H5778" i="8"/>
  <c r="H5782" i="8"/>
  <c r="H5786" i="8"/>
  <c r="H5790" i="8"/>
  <c r="H5794" i="8"/>
  <c r="H5798" i="8"/>
  <c r="H5802" i="8"/>
  <c r="H5806" i="8"/>
  <c r="H5810" i="8"/>
  <c r="H5814" i="8"/>
  <c r="H5818" i="8"/>
  <c r="H5822" i="8"/>
  <c r="H5826" i="8"/>
  <c r="H5830" i="8"/>
  <c r="H5834" i="8"/>
  <c r="H5838" i="8"/>
  <c r="H5842" i="8"/>
  <c r="H5846" i="8"/>
  <c r="H5850" i="8"/>
  <c r="H5854" i="8"/>
  <c r="H5858" i="8"/>
  <c r="H5862" i="8"/>
  <c r="H5866" i="8"/>
  <c r="H5870" i="8"/>
  <c r="H5874" i="8"/>
  <c r="H5878" i="8"/>
  <c r="H5882" i="8"/>
  <c r="H5886" i="8"/>
  <c r="H5890" i="8"/>
  <c r="H5894" i="8"/>
  <c r="H5898" i="8"/>
  <c r="H5902" i="8"/>
  <c r="H5906" i="8"/>
  <c r="H5910" i="8"/>
  <c r="H5914" i="8"/>
  <c r="H5918" i="8"/>
  <c r="H5922" i="8"/>
  <c r="H5926" i="8"/>
  <c r="H5930" i="8"/>
  <c r="H5934" i="8"/>
  <c r="H5938" i="8"/>
  <c r="H5942" i="8"/>
  <c r="H5946" i="8"/>
  <c r="H5950" i="8"/>
  <c r="H5954" i="8"/>
  <c r="H5958" i="8"/>
  <c r="H5962" i="8"/>
  <c r="H5966" i="8"/>
  <c r="H5970" i="8"/>
  <c r="H5974" i="8"/>
  <c r="H5978" i="8"/>
  <c r="H5982" i="8"/>
  <c r="H5986" i="8"/>
  <c r="H5990" i="8"/>
  <c r="H5994" i="8"/>
  <c r="H5998" i="8"/>
  <c r="H6002" i="8"/>
  <c r="H6006" i="8"/>
  <c r="H6010" i="8"/>
  <c r="H6014" i="8"/>
  <c r="H6018" i="8"/>
  <c r="H6022" i="8"/>
  <c r="H6026" i="8"/>
  <c r="H6030" i="8"/>
  <c r="H6034" i="8"/>
  <c r="H6038" i="8"/>
  <c r="H6042" i="8"/>
  <c r="H6046" i="8"/>
  <c r="H6050" i="8"/>
  <c r="H6054" i="8"/>
  <c r="H6058" i="8"/>
  <c r="H6062" i="8"/>
  <c r="H6066" i="8"/>
  <c r="H6070" i="8"/>
  <c r="H6074" i="8"/>
  <c r="H6078" i="8"/>
  <c r="H6082" i="8"/>
  <c r="H6086" i="8"/>
  <c r="H6090" i="8"/>
  <c r="H6094" i="8"/>
  <c r="H6098" i="8"/>
  <c r="H6102" i="8"/>
  <c r="H6106" i="8"/>
  <c r="H6110" i="8"/>
  <c r="H6114" i="8"/>
  <c r="H6118" i="8"/>
  <c r="H6122" i="8"/>
  <c r="H6126" i="8"/>
  <c r="H6130" i="8"/>
  <c r="H6134" i="8"/>
  <c r="H6138" i="8"/>
  <c r="H6142" i="8"/>
  <c r="H6146" i="8"/>
  <c r="H6150" i="8"/>
  <c r="H6154" i="8"/>
  <c r="H6158" i="8"/>
  <c r="H6162" i="8"/>
  <c r="H6166" i="8"/>
  <c r="H6170" i="8"/>
  <c r="H6174" i="8"/>
  <c r="H6178" i="8"/>
  <c r="H6182" i="8"/>
  <c r="H6186" i="8"/>
  <c r="H6190" i="8"/>
  <c r="H6194" i="8"/>
  <c r="H6198" i="8"/>
  <c r="H6202" i="8"/>
  <c r="H6206" i="8"/>
  <c r="H6210" i="8"/>
  <c r="H6214" i="8"/>
  <c r="H6218" i="8"/>
  <c r="H6222" i="8"/>
  <c r="H6226" i="8"/>
  <c r="H6230" i="8"/>
  <c r="H6234" i="8"/>
  <c r="H6238" i="8"/>
  <c r="H6242" i="8"/>
  <c r="H6246" i="8"/>
  <c r="H6250" i="8"/>
  <c r="H6254" i="8"/>
  <c r="H6258" i="8"/>
  <c r="H6262" i="8"/>
  <c r="H6266" i="8"/>
  <c r="H6270" i="8"/>
  <c r="H6274" i="8"/>
  <c r="H6278" i="8"/>
  <c r="H6282" i="8"/>
  <c r="H6286" i="8"/>
  <c r="H6290" i="8"/>
  <c r="H6294" i="8"/>
  <c r="H6298" i="8"/>
  <c r="H6302" i="8"/>
  <c r="H6306" i="8"/>
  <c r="H6310" i="8"/>
  <c r="H6314" i="8"/>
  <c r="H6318" i="8"/>
  <c r="H6322" i="8"/>
  <c r="H6326" i="8"/>
  <c r="H6330" i="8"/>
  <c r="H6334" i="8"/>
  <c r="H6338" i="8"/>
  <c r="H6342" i="8"/>
  <c r="H6346" i="8"/>
  <c r="H6350" i="8"/>
  <c r="H6354" i="8"/>
  <c r="H6358" i="8"/>
  <c r="H6362" i="8"/>
  <c r="H6366" i="8"/>
  <c r="H6370" i="8"/>
  <c r="H6374" i="8"/>
  <c r="H6378" i="8"/>
  <c r="H6382" i="8"/>
  <c r="H6386" i="8"/>
  <c r="H6390" i="8"/>
  <c r="H6394" i="8"/>
  <c r="H6398" i="8"/>
  <c r="H6402" i="8"/>
  <c r="H6406" i="8"/>
  <c r="H6410" i="8"/>
  <c r="H6414" i="8"/>
  <c r="H6418" i="8"/>
  <c r="H6422" i="8"/>
  <c r="H6426" i="8"/>
  <c r="H6430" i="8"/>
  <c r="H6434" i="8"/>
  <c r="H6438" i="8"/>
  <c r="H6442" i="8"/>
  <c r="H6446" i="8"/>
  <c r="H6450" i="8"/>
  <c r="H6454" i="8"/>
  <c r="H6458" i="8"/>
  <c r="H6462" i="8"/>
  <c r="H6466" i="8"/>
  <c r="H6470" i="8"/>
  <c r="H6474" i="8"/>
  <c r="H6478" i="8"/>
  <c r="H6482" i="8"/>
  <c r="H6486" i="8"/>
  <c r="H6490" i="8"/>
  <c r="H6494" i="8"/>
  <c r="H6498" i="8"/>
  <c r="H6502" i="8"/>
  <c r="H6506" i="8"/>
  <c r="H6510" i="8"/>
  <c r="H6514" i="8"/>
  <c r="H6518" i="8"/>
  <c r="H6522" i="8"/>
  <c r="H6526" i="8"/>
  <c r="H6530" i="8"/>
  <c r="H6534" i="8"/>
  <c r="H6538" i="8"/>
  <c r="H6542" i="8"/>
  <c r="H6546" i="8"/>
  <c r="H6550" i="8"/>
  <c r="H6554" i="8"/>
  <c r="H6558" i="8"/>
  <c r="H6562" i="8"/>
  <c r="H6566" i="8"/>
  <c r="H6570" i="8"/>
  <c r="H6574" i="8"/>
  <c r="H6578" i="8"/>
  <c r="H6582" i="8"/>
  <c r="H6586" i="8"/>
  <c r="H6590" i="8"/>
  <c r="H6594" i="8"/>
  <c r="H6598" i="8"/>
  <c r="H6602" i="8"/>
  <c r="H6606" i="8"/>
  <c r="H6610" i="8"/>
  <c r="H6614" i="8"/>
  <c r="H6618" i="8"/>
  <c r="H6622" i="8"/>
  <c r="H6626" i="8"/>
  <c r="H6630" i="8"/>
  <c r="H6634" i="8"/>
  <c r="H6638" i="8"/>
  <c r="H6642" i="8"/>
  <c r="H6646" i="8"/>
  <c r="H6650" i="8"/>
  <c r="H6654" i="8"/>
  <c r="H6658" i="8"/>
  <c r="H6662" i="8"/>
  <c r="H6666" i="8"/>
  <c r="H6670" i="8"/>
  <c r="H6674" i="8"/>
  <c r="H6678" i="8"/>
  <c r="H6682" i="8"/>
  <c r="H6686" i="8"/>
  <c r="H6690" i="8"/>
  <c r="H6694" i="8"/>
  <c r="H6698" i="8"/>
  <c r="H6702" i="8"/>
  <c r="H6706" i="8"/>
  <c r="H6710" i="8"/>
  <c r="H6714" i="8"/>
  <c r="H6718" i="8"/>
  <c r="H6722" i="8"/>
  <c r="H6726" i="8"/>
  <c r="H6730" i="8"/>
  <c r="H6734" i="8"/>
  <c r="H6738" i="8"/>
  <c r="H6742" i="8"/>
  <c r="H6746" i="8"/>
  <c r="H6750" i="8"/>
  <c r="H6754" i="8"/>
  <c r="H6758" i="8"/>
  <c r="H6762" i="8"/>
  <c r="H6766" i="8"/>
  <c r="H6770" i="8"/>
  <c r="H6774" i="8"/>
  <c r="H6778" i="8"/>
  <c r="H6782" i="8"/>
  <c r="H6786" i="8"/>
  <c r="H6790" i="8"/>
  <c r="H6794" i="8"/>
  <c r="H6798" i="8"/>
  <c r="H6802" i="8"/>
  <c r="H6806" i="8"/>
  <c r="H6810" i="8"/>
  <c r="H6814" i="8"/>
  <c r="H6818" i="8"/>
  <c r="H6822" i="8"/>
  <c r="H6826" i="8"/>
  <c r="H6830" i="8"/>
  <c r="H6834" i="8"/>
  <c r="H6838" i="8"/>
  <c r="H6842" i="8"/>
  <c r="H6846" i="8"/>
  <c r="H6850" i="8"/>
  <c r="H6854" i="8"/>
  <c r="H6858" i="8"/>
  <c r="H6862" i="8"/>
  <c r="H6866" i="8"/>
  <c r="H6870" i="8"/>
  <c r="H6874" i="8"/>
  <c r="H6878" i="8"/>
  <c r="H6882" i="8"/>
  <c r="H6886" i="8"/>
  <c r="H6890" i="8"/>
  <c r="H6894" i="8"/>
  <c r="H6898" i="8"/>
  <c r="H6902" i="8"/>
  <c r="H6906" i="8"/>
  <c r="H6910" i="8"/>
  <c r="H6914" i="8"/>
  <c r="H6918" i="8"/>
  <c r="H6922" i="8"/>
  <c r="H6926" i="8"/>
  <c r="H6930" i="8"/>
  <c r="H6934" i="8"/>
  <c r="H6938" i="8"/>
  <c r="H6942" i="8"/>
  <c r="H6946" i="8"/>
  <c r="H6950" i="8"/>
  <c r="H6954" i="8"/>
  <c r="H6958" i="8"/>
  <c r="H6962" i="8"/>
  <c r="H6966" i="8"/>
  <c r="H6970" i="8"/>
  <c r="H6974" i="8"/>
  <c r="H6978" i="8"/>
  <c r="H6982" i="8"/>
  <c r="H6986" i="8"/>
  <c r="H6990" i="8"/>
  <c r="H6994" i="8"/>
  <c r="H6998" i="8"/>
  <c r="H7002" i="8"/>
  <c r="H7006" i="8"/>
  <c r="H7010" i="8"/>
  <c r="H7014" i="8"/>
  <c r="H7018" i="8"/>
  <c r="H7022" i="8"/>
  <c r="H7026" i="8"/>
  <c r="H7030" i="8"/>
  <c r="H7034" i="8"/>
  <c r="H7038" i="8"/>
  <c r="H7042" i="8"/>
  <c r="H7046" i="8"/>
  <c r="H7050" i="8"/>
  <c r="H7054" i="8"/>
  <c r="H7058" i="8"/>
  <c r="H7062" i="8"/>
  <c r="H7066" i="8"/>
  <c r="H7070" i="8"/>
  <c r="H7074" i="8"/>
  <c r="H7078" i="8"/>
  <c r="H7082" i="8"/>
  <c r="H7086" i="8"/>
  <c r="H7090" i="8"/>
  <c r="H7094" i="8"/>
  <c r="H7098" i="8"/>
  <c r="H7102" i="8"/>
  <c r="H7106" i="8"/>
  <c r="H7110" i="8"/>
  <c r="H7114" i="8"/>
  <c r="H7118" i="8"/>
  <c r="H7122" i="8"/>
  <c r="H7126" i="8"/>
  <c r="H7130" i="8"/>
  <c r="H7134" i="8"/>
  <c r="H7138" i="8"/>
  <c r="H7142" i="8"/>
  <c r="H7146" i="8"/>
  <c r="H7150" i="8"/>
  <c r="H7154" i="8"/>
  <c r="H7158" i="8"/>
  <c r="H7162" i="8"/>
  <c r="H7166" i="8"/>
  <c r="H7170" i="8"/>
  <c r="H7174" i="8"/>
  <c r="H7178" i="8"/>
  <c r="H7182" i="8"/>
  <c r="H7186" i="8"/>
  <c r="H7190" i="8"/>
  <c r="H7194" i="8"/>
  <c r="H7198" i="8"/>
  <c r="H7202" i="8"/>
  <c r="H7206" i="8"/>
  <c r="H7210" i="8"/>
  <c r="H7214" i="8"/>
  <c r="H7218" i="8"/>
  <c r="H7222" i="8"/>
  <c r="H7226" i="8"/>
  <c r="H7230" i="8"/>
  <c r="H7234" i="8"/>
  <c r="H7238" i="8"/>
  <c r="H7242" i="8"/>
  <c r="H7246" i="8"/>
  <c r="H7250" i="8"/>
  <c r="H7254" i="8"/>
  <c r="H7258" i="8"/>
  <c r="H7262" i="8"/>
  <c r="H7266" i="8"/>
  <c r="H7270" i="8"/>
  <c r="H7274" i="8"/>
  <c r="H7278" i="8"/>
  <c r="H7282" i="8"/>
  <c r="H7286" i="8"/>
  <c r="H7290" i="8"/>
  <c r="H7294" i="8"/>
  <c r="H7298" i="8"/>
  <c r="H7302" i="8"/>
  <c r="H7306" i="8"/>
  <c r="H7310" i="8"/>
  <c r="H7314" i="8"/>
  <c r="H7318" i="8"/>
  <c r="H7322" i="8"/>
  <c r="H7326" i="8"/>
  <c r="H7330" i="8"/>
  <c r="H7334" i="8"/>
  <c r="H7338" i="8"/>
  <c r="H7342" i="8"/>
  <c r="H7346" i="8"/>
  <c r="H7350" i="8"/>
  <c r="H7354" i="8"/>
  <c r="H7358" i="8"/>
  <c r="H7362" i="8"/>
  <c r="H7366" i="8"/>
  <c r="H7370" i="8"/>
  <c r="H7374" i="8"/>
  <c r="H7378" i="8"/>
  <c r="H7382" i="8"/>
  <c r="H7386" i="8"/>
  <c r="H7390" i="8"/>
  <c r="H7394" i="8"/>
  <c r="H7398" i="8"/>
  <c r="H7402" i="8"/>
  <c r="H7406" i="8"/>
  <c r="H7410" i="8"/>
  <c r="H7414" i="8"/>
  <c r="H7418" i="8"/>
  <c r="H7422" i="8"/>
  <c r="H7426" i="8"/>
  <c r="H7430" i="8"/>
  <c r="H7434" i="8"/>
  <c r="H7438" i="8"/>
  <c r="H7442" i="8"/>
  <c r="H7446" i="8"/>
  <c r="H7450" i="8"/>
  <c r="H7454" i="8"/>
  <c r="H7458" i="8"/>
  <c r="H7462" i="8"/>
  <c r="H7466" i="8"/>
  <c r="H7470" i="8"/>
  <c r="H7474" i="8"/>
  <c r="H7478" i="8"/>
  <c r="H7482" i="8"/>
  <c r="H7486" i="8"/>
  <c r="H7490" i="8"/>
  <c r="H7494" i="8"/>
  <c r="H7498" i="8"/>
  <c r="H7502" i="8"/>
  <c r="H7506" i="8"/>
  <c r="H7510" i="8"/>
  <c r="H7514" i="8"/>
  <c r="H7518" i="8"/>
  <c r="H7522" i="8"/>
  <c r="H7526" i="8"/>
  <c r="H7530" i="8"/>
  <c r="H7534" i="8"/>
  <c r="H7538" i="8"/>
  <c r="H7542" i="8"/>
  <c r="H7546" i="8"/>
  <c r="H7550" i="8"/>
  <c r="H7554" i="8"/>
  <c r="H7558" i="8"/>
  <c r="H7562" i="8"/>
  <c r="H7566" i="8"/>
  <c r="H7570" i="8"/>
  <c r="H7574" i="8"/>
  <c r="H7578" i="8"/>
  <c r="H7582" i="8"/>
  <c r="H7586" i="8"/>
  <c r="H7590" i="8"/>
  <c r="H7594" i="8"/>
  <c r="H7598" i="8"/>
  <c r="H7602" i="8"/>
  <c r="H7606" i="8"/>
  <c r="H7610" i="8"/>
  <c r="H7614" i="8"/>
  <c r="H7618" i="8"/>
  <c r="H7622" i="8"/>
  <c r="H7626" i="8"/>
  <c r="H7630" i="8"/>
  <c r="H7634" i="8"/>
  <c r="H7638" i="8"/>
  <c r="H7642" i="8"/>
  <c r="H7646" i="8"/>
  <c r="H7650" i="8"/>
  <c r="H7654" i="8"/>
  <c r="H7658" i="8"/>
  <c r="H7662" i="8"/>
  <c r="H7666" i="8"/>
  <c r="H7670" i="8"/>
  <c r="H7674" i="8"/>
  <c r="H7678" i="8"/>
  <c r="H7682" i="8"/>
  <c r="H7686" i="8"/>
  <c r="H7690" i="8"/>
  <c r="H7694" i="8"/>
  <c r="H7698" i="8"/>
  <c r="H7702" i="8"/>
  <c r="H7706" i="8"/>
  <c r="H7710" i="8"/>
  <c r="H7714" i="8"/>
  <c r="H7718" i="8"/>
  <c r="H7722" i="8"/>
  <c r="H7726" i="8"/>
  <c r="H7730" i="8"/>
  <c r="H7734" i="8"/>
  <c r="H7738" i="8"/>
  <c r="H7742" i="8"/>
  <c r="H7746" i="8"/>
  <c r="H7750" i="8"/>
  <c r="H7754" i="8"/>
  <c r="H7758" i="8"/>
  <c r="H7762" i="8"/>
  <c r="H7766" i="8"/>
  <c r="H7770" i="8"/>
  <c r="H7774" i="8"/>
  <c r="H7778" i="8"/>
  <c r="H7782" i="8"/>
  <c r="H7786" i="8"/>
  <c r="H7790" i="8"/>
  <c r="H7794" i="8"/>
  <c r="H7798" i="8"/>
  <c r="H7802" i="8"/>
  <c r="H7806" i="8"/>
  <c r="H7810" i="8"/>
  <c r="H7814" i="8"/>
  <c r="H7818" i="8"/>
  <c r="H7822" i="8"/>
  <c r="H7826" i="8"/>
  <c r="H7830" i="8"/>
  <c r="H7834" i="8"/>
  <c r="H7838" i="8"/>
  <c r="H7842" i="8"/>
  <c r="H7846" i="8"/>
  <c r="H7850" i="8"/>
  <c r="H7854" i="8"/>
  <c r="H7858" i="8"/>
  <c r="H7862" i="8"/>
  <c r="H7866" i="8"/>
  <c r="H7870" i="8"/>
  <c r="H7874" i="8"/>
  <c r="H7878" i="8"/>
  <c r="H7882" i="8"/>
  <c r="H7886" i="8"/>
  <c r="H7890" i="8"/>
  <c r="H7894" i="8"/>
  <c r="H7898" i="8"/>
  <c r="H7902" i="8"/>
  <c r="H7906" i="8"/>
  <c r="H7910" i="8"/>
  <c r="H7914" i="8"/>
  <c r="H7918" i="8"/>
  <c r="H7922" i="8"/>
  <c r="H7926" i="8"/>
  <c r="H7930" i="8"/>
  <c r="H7934" i="8"/>
  <c r="H7938" i="8"/>
  <c r="H7942" i="8"/>
  <c r="H7946" i="8"/>
  <c r="H7950" i="8"/>
  <c r="H7954" i="8"/>
  <c r="H7958" i="8"/>
  <c r="H7962" i="8"/>
  <c r="H7966" i="8"/>
  <c r="H7970" i="8"/>
  <c r="H7974" i="8"/>
  <c r="H7978" i="8"/>
  <c r="H7982" i="8"/>
  <c r="H7986" i="8"/>
  <c r="H7990" i="8"/>
  <c r="H7994" i="8"/>
  <c r="H7998" i="8"/>
  <c r="H8002" i="8"/>
  <c r="H8006" i="8"/>
  <c r="H8010" i="8"/>
  <c r="H8014" i="8"/>
  <c r="H8018" i="8"/>
  <c r="H8022" i="8"/>
  <c r="H8026" i="8"/>
  <c r="H8030" i="8"/>
  <c r="H8034" i="8"/>
  <c r="H8038" i="8"/>
  <c r="H8042" i="8"/>
  <c r="H8046" i="8"/>
  <c r="H8050" i="8"/>
  <c r="H8054" i="8"/>
  <c r="H8058" i="8"/>
  <c r="H8062" i="8"/>
  <c r="H8066" i="8"/>
  <c r="H8070" i="8"/>
  <c r="H8074" i="8"/>
  <c r="H8078" i="8"/>
  <c r="H8082" i="8"/>
  <c r="H8086" i="8"/>
  <c r="H8090" i="8"/>
  <c r="H8094" i="8"/>
  <c r="H8098" i="8"/>
  <c r="H8102" i="8"/>
  <c r="H8106" i="8"/>
  <c r="H8110" i="8"/>
  <c r="H8114" i="8"/>
  <c r="H8118" i="8"/>
  <c r="H8122" i="8"/>
  <c r="H8126" i="8"/>
  <c r="H8130" i="8"/>
  <c r="H8134" i="8"/>
  <c r="H8138" i="8"/>
  <c r="H8142" i="8"/>
  <c r="H8146" i="8"/>
  <c r="H8150" i="8"/>
  <c r="H8154" i="8"/>
  <c r="H8158" i="8"/>
  <c r="H8162" i="8"/>
  <c r="H8166" i="8"/>
  <c r="H8170" i="8"/>
  <c r="H8174" i="8"/>
  <c r="H8178" i="8"/>
  <c r="H8182" i="8"/>
  <c r="H8186" i="8"/>
  <c r="H8190" i="8"/>
  <c r="H8194" i="8"/>
  <c r="H8198" i="8"/>
  <c r="H8202" i="8"/>
  <c r="H8206" i="8"/>
  <c r="H8210" i="8"/>
  <c r="H8214" i="8"/>
  <c r="H8218" i="8"/>
  <c r="H8222" i="8"/>
  <c r="H8226" i="8"/>
  <c r="H8230" i="8"/>
  <c r="H8234" i="8"/>
  <c r="H8238" i="8"/>
  <c r="H8242" i="8"/>
  <c r="H8246" i="8"/>
  <c r="H8250" i="8"/>
  <c r="H8254" i="8"/>
  <c r="H8258" i="8"/>
  <c r="H8262" i="8"/>
  <c r="H8266" i="8"/>
  <c r="H8270" i="8"/>
  <c r="H8274" i="8"/>
  <c r="H8278" i="8"/>
  <c r="H8282" i="8"/>
  <c r="H8286" i="8"/>
  <c r="H8290" i="8"/>
  <c r="H8294" i="8"/>
  <c r="H8298" i="8"/>
  <c r="H8302" i="8"/>
  <c r="H8306" i="8"/>
  <c r="H8310" i="8"/>
  <c r="H8314" i="8"/>
  <c r="H8318" i="8"/>
  <c r="H8322" i="8"/>
  <c r="H8326" i="8"/>
  <c r="H8330" i="8"/>
  <c r="H8334" i="8"/>
  <c r="H8338" i="8"/>
  <c r="H8342" i="8"/>
  <c r="H8346" i="8"/>
  <c r="H8350" i="8"/>
  <c r="H8354" i="8"/>
  <c r="H8358" i="8"/>
  <c r="H8362" i="8"/>
  <c r="H8366" i="8"/>
  <c r="H8370" i="8"/>
  <c r="H8374" i="8"/>
  <c r="H8378" i="8"/>
  <c r="H8382" i="8"/>
  <c r="H8386" i="8"/>
  <c r="H8390" i="8"/>
  <c r="H8394" i="8"/>
  <c r="H8398" i="8"/>
  <c r="H8402" i="8"/>
  <c r="H8406" i="8"/>
  <c r="H8410" i="8"/>
  <c r="H8414" i="8"/>
  <c r="H8418" i="8"/>
  <c r="H8422" i="8"/>
  <c r="H8426" i="8"/>
  <c r="H8430" i="8"/>
  <c r="H8434" i="8"/>
  <c r="H8438" i="8"/>
  <c r="H8442" i="8"/>
  <c r="H8446" i="8"/>
  <c r="H8450" i="8"/>
  <c r="H8454" i="8"/>
  <c r="H8458" i="8"/>
  <c r="H8462" i="8"/>
  <c r="H8466" i="8"/>
  <c r="H8470" i="8"/>
  <c r="H8474" i="8"/>
  <c r="H8478" i="8"/>
  <c r="H8482" i="8"/>
  <c r="H8486" i="8"/>
  <c r="H8490" i="8"/>
  <c r="H8494" i="8"/>
  <c r="H8498" i="8"/>
  <c r="H8502" i="8"/>
  <c r="H8506" i="8"/>
  <c r="H8510" i="8"/>
  <c r="H8514" i="8"/>
  <c r="H8518" i="8"/>
  <c r="H8522" i="8"/>
  <c r="H8526" i="8"/>
  <c r="H8530" i="8"/>
  <c r="H8534" i="8"/>
  <c r="H8538" i="8"/>
  <c r="H8542" i="8"/>
  <c r="H8546" i="8"/>
  <c r="H8550" i="8"/>
  <c r="H8554" i="8"/>
  <c r="H8558" i="8"/>
  <c r="H8562" i="8"/>
  <c r="H8566" i="8"/>
  <c r="H8570" i="8"/>
  <c r="H8574" i="8"/>
  <c r="H8578" i="8"/>
  <c r="H8582" i="8"/>
  <c r="H8586" i="8"/>
  <c r="H8590" i="8"/>
  <c r="H8594" i="8"/>
  <c r="H8598" i="8"/>
  <c r="H8602" i="8"/>
  <c r="H8606" i="8"/>
  <c r="H8610" i="8"/>
  <c r="H8614" i="8"/>
  <c r="H8618" i="8"/>
  <c r="H8622" i="8"/>
  <c r="H8626" i="8"/>
  <c r="H8630" i="8"/>
  <c r="H8634" i="8"/>
  <c r="H8638" i="8"/>
  <c r="H8642" i="8"/>
  <c r="H8646" i="8"/>
  <c r="H8650" i="8"/>
  <c r="H8654" i="8"/>
  <c r="H8658" i="8"/>
  <c r="H8662" i="8"/>
  <c r="H8666" i="8"/>
  <c r="H8670" i="8"/>
  <c r="H8674" i="8"/>
  <c r="H8678" i="8"/>
  <c r="H8682" i="8"/>
  <c r="H8686" i="8"/>
  <c r="H8690" i="8"/>
  <c r="H8694" i="8"/>
  <c r="H8698" i="8"/>
  <c r="H8702" i="8"/>
  <c r="H8706" i="8"/>
  <c r="H8710" i="8"/>
  <c r="H8714" i="8"/>
  <c r="H8718" i="8"/>
  <c r="H8722" i="8"/>
  <c r="H8726" i="8"/>
  <c r="H8730" i="8"/>
  <c r="H8734" i="8"/>
  <c r="H8738" i="8"/>
  <c r="H8742" i="8"/>
  <c r="H8746" i="8"/>
  <c r="H8750" i="8"/>
  <c r="H8754" i="8"/>
  <c r="H8758" i="8"/>
  <c r="H8762" i="8"/>
  <c r="H8766" i="8"/>
  <c r="H8770" i="8"/>
  <c r="H8774" i="8"/>
  <c r="H8778" i="8"/>
  <c r="H8782" i="8"/>
  <c r="H8786" i="8"/>
  <c r="H8790" i="8"/>
  <c r="H8794" i="8"/>
  <c r="H8798" i="8"/>
  <c r="H8802" i="8"/>
  <c r="H8806" i="8"/>
  <c r="H8810" i="8"/>
  <c r="H8814" i="8"/>
  <c r="H8818" i="8"/>
  <c r="H8822" i="8"/>
  <c r="H8826" i="8"/>
  <c r="H8830" i="8"/>
  <c r="H8834" i="8"/>
  <c r="H8838" i="8"/>
  <c r="H8842" i="8"/>
  <c r="H8846" i="8"/>
  <c r="H8850" i="8"/>
  <c r="H8854" i="8"/>
  <c r="H8858" i="8"/>
  <c r="H8862" i="8"/>
  <c r="H8866" i="8"/>
  <c r="H8870" i="8"/>
  <c r="H8874" i="8"/>
  <c r="H8878" i="8"/>
  <c r="H8882" i="8"/>
  <c r="H8886" i="8"/>
  <c r="H8890" i="8"/>
  <c r="H8894" i="8"/>
  <c r="H8898" i="8"/>
  <c r="H8902" i="8"/>
  <c r="H8906" i="8"/>
  <c r="H8910" i="8"/>
  <c r="H8914" i="8"/>
  <c r="H8918" i="8"/>
  <c r="H8922" i="8"/>
  <c r="H8926" i="8"/>
  <c r="H8930" i="8"/>
  <c r="H8934" i="8"/>
  <c r="H8938" i="8"/>
  <c r="H8942" i="8"/>
  <c r="H8946" i="8"/>
  <c r="H8950" i="8"/>
  <c r="H8954" i="8"/>
  <c r="H8958" i="8"/>
  <c r="H8962" i="8"/>
  <c r="H8966" i="8"/>
  <c r="H8970" i="8"/>
  <c r="H8974" i="8"/>
  <c r="H8978" i="8"/>
  <c r="H8982" i="8"/>
  <c r="H8986" i="8"/>
  <c r="H8990" i="8"/>
  <c r="H8994" i="8"/>
  <c r="H8998" i="8"/>
  <c r="H9002" i="8"/>
  <c r="H9006" i="8"/>
  <c r="H9010" i="8"/>
  <c r="H9014" i="8"/>
  <c r="H9018" i="8"/>
  <c r="H9022" i="8"/>
  <c r="H9026" i="8"/>
  <c r="H9030" i="8"/>
  <c r="H9034" i="8"/>
  <c r="H9038" i="8"/>
  <c r="H9042" i="8"/>
  <c r="H9046" i="8"/>
  <c r="H9050" i="8"/>
  <c r="H9054" i="8"/>
  <c r="H9058" i="8"/>
  <c r="H9062" i="8"/>
  <c r="H9066" i="8"/>
  <c r="H9070" i="8"/>
  <c r="H9074" i="8"/>
  <c r="H9078" i="8"/>
  <c r="H9082" i="8"/>
  <c r="H9086" i="8"/>
  <c r="H9090" i="8"/>
  <c r="H9094" i="8"/>
  <c r="H9098" i="8"/>
  <c r="H9102" i="8"/>
  <c r="H9106" i="8"/>
  <c r="H9110" i="8"/>
  <c r="H9114" i="8"/>
  <c r="H9118" i="8"/>
  <c r="H9122" i="8"/>
  <c r="H9126" i="8"/>
  <c r="H9130" i="8"/>
  <c r="H9134" i="8"/>
  <c r="H9138" i="8"/>
  <c r="H9142" i="8"/>
  <c r="H9146" i="8"/>
  <c r="H9150" i="8"/>
  <c r="H9154" i="8"/>
  <c r="H9158" i="8"/>
  <c r="H9162" i="8"/>
  <c r="H9166" i="8"/>
  <c r="H9170" i="8"/>
  <c r="H9174" i="8"/>
  <c r="H9178" i="8"/>
  <c r="H9182" i="8"/>
  <c r="H9186" i="8"/>
  <c r="H9190" i="8"/>
  <c r="H9194" i="8"/>
  <c r="H9198" i="8"/>
  <c r="H9202" i="8"/>
  <c r="H9206" i="8"/>
  <c r="H9210" i="8"/>
  <c r="H9214" i="8"/>
  <c r="H9218" i="8"/>
  <c r="H9222" i="8"/>
  <c r="H9226" i="8"/>
  <c r="H9230" i="8"/>
  <c r="H9234" i="8"/>
  <c r="H9238" i="8"/>
  <c r="H9242" i="8"/>
  <c r="H9246" i="8"/>
  <c r="H9250" i="8"/>
  <c r="H9254" i="8"/>
  <c r="H9258" i="8"/>
  <c r="H9262" i="8"/>
  <c r="H9266" i="8"/>
  <c r="H9270" i="8"/>
  <c r="H9274" i="8"/>
  <c r="H9278" i="8"/>
  <c r="H9282" i="8"/>
  <c r="H9286" i="8"/>
  <c r="H9290" i="8"/>
  <c r="H9294" i="8"/>
  <c r="H9298" i="8"/>
  <c r="H9302" i="8"/>
  <c r="H9306" i="8"/>
  <c r="H9310" i="8"/>
  <c r="H9314" i="8"/>
  <c r="H9318" i="8"/>
  <c r="H9322" i="8"/>
  <c r="H9326" i="8"/>
  <c r="H9330" i="8"/>
  <c r="H9334" i="8"/>
  <c r="H9338" i="8"/>
  <c r="H9342" i="8"/>
  <c r="H9346" i="8"/>
  <c r="H9350" i="8"/>
  <c r="H9354" i="8"/>
  <c r="H9358" i="8"/>
  <c r="H9362" i="8"/>
  <c r="H9366" i="8"/>
  <c r="H9370" i="8"/>
  <c r="H9374" i="8"/>
  <c r="H9378" i="8"/>
  <c r="H9382" i="8"/>
  <c r="H9386" i="8"/>
  <c r="H9390" i="8"/>
  <c r="H9394" i="8"/>
  <c r="H9398" i="8"/>
  <c r="H9402" i="8"/>
  <c r="H9406" i="8"/>
  <c r="H9410" i="8"/>
  <c r="H9414" i="8"/>
  <c r="H9418" i="8"/>
  <c r="H9422" i="8"/>
  <c r="H9426" i="8"/>
  <c r="H9430" i="8"/>
  <c r="H9434" i="8"/>
  <c r="H9438" i="8"/>
  <c r="H9442" i="8"/>
  <c r="H9446" i="8"/>
  <c r="H9450" i="8"/>
  <c r="H9454" i="8"/>
  <c r="H9458" i="8"/>
  <c r="H9462" i="8"/>
  <c r="H9466" i="8"/>
  <c r="H9470" i="8"/>
  <c r="H9474" i="8"/>
  <c r="H9478" i="8"/>
  <c r="H9482" i="8"/>
  <c r="H9486" i="8"/>
  <c r="H9490" i="8"/>
  <c r="H9494" i="8"/>
  <c r="H9498" i="8"/>
  <c r="H9502" i="8"/>
  <c r="H9506" i="8"/>
  <c r="H9510" i="8"/>
  <c r="H9514" i="8"/>
  <c r="H9518" i="8"/>
  <c r="H9522" i="8"/>
  <c r="H9526" i="8"/>
  <c r="H9530" i="8"/>
  <c r="H9534" i="8"/>
  <c r="H9538" i="8"/>
  <c r="H9542" i="8"/>
  <c r="H9546" i="8"/>
  <c r="H9550" i="8"/>
  <c r="H9554" i="8"/>
  <c r="H9558" i="8"/>
  <c r="H9562" i="8"/>
  <c r="H9566" i="8"/>
  <c r="H9570" i="8"/>
  <c r="H9574" i="8"/>
  <c r="H9578" i="8"/>
  <c r="H9582" i="8"/>
  <c r="H9586" i="8"/>
  <c r="H9590" i="8"/>
  <c r="H9594" i="8"/>
  <c r="H9598" i="8"/>
  <c r="H9602" i="8"/>
  <c r="H9606" i="8"/>
  <c r="H9610" i="8"/>
  <c r="H9614" i="8"/>
  <c r="H9618" i="8"/>
  <c r="H9622" i="8"/>
  <c r="H9626" i="8"/>
  <c r="H9630" i="8"/>
  <c r="H9634" i="8"/>
  <c r="H9638" i="8"/>
  <c r="H9642" i="8"/>
  <c r="H9646" i="8"/>
  <c r="H9650" i="8"/>
  <c r="H9654" i="8"/>
  <c r="H9658" i="8"/>
  <c r="H9662" i="8"/>
  <c r="H9666" i="8"/>
  <c r="H9670" i="8"/>
  <c r="H9674" i="8"/>
  <c r="H9678" i="8"/>
  <c r="H9682" i="8"/>
  <c r="H9686" i="8"/>
  <c r="H9690" i="8"/>
  <c r="H9694" i="8"/>
  <c r="H9698" i="8"/>
  <c r="H9702" i="8"/>
  <c r="H9706" i="8"/>
  <c r="H9710" i="8"/>
  <c r="H9714" i="8"/>
  <c r="H9718" i="8"/>
  <c r="H9722" i="8"/>
  <c r="H9726" i="8"/>
  <c r="H9730" i="8"/>
  <c r="H9734" i="8"/>
  <c r="H9738" i="8"/>
  <c r="H9742" i="8"/>
  <c r="H9746" i="8"/>
  <c r="H9750" i="8"/>
  <c r="H9754" i="8"/>
  <c r="H9758" i="8"/>
  <c r="H9762" i="8"/>
  <c r="H9766" i="8"/>
  <c r="H9770" i="8"/>
  <c r="H9774" i="8"/>
  <c r="H9778" i="8"/>
  <c r="H9782" i="8"/>
  <c r="H9786" i="8"/>
  <c r="H9790" i="8"/>
  <c r="H9794" i="8"/>
  <c r="H9798" i="8"/>
  <c r="H9802" i="8"/>
  <c r="H9806" i="8"/>
  <c r="H9810" i="8"/>
  <c r="H9814" i="8"/>
  <c r="H9818" i="8"/>
  <c r="H9822" i="8"/>
  <c r="H9826" i="8"/>
  <c r="H9830" i="8"/>
  <c r="H9834" i="8"/>
  <c r="H9838" i="8"/>
  <c r="H9842" i="8"/>
  <c r="H9846" i="8"/>
  <c r="H9850" i="8"/>
  <c r="H9854" i="8"/>
  <c r="H9858" i="8"/>
  <c r="H9862" i="8"/>
  <c r="H9866" i="8"/>
  <c r="H9870" i="8"/>
  <c r="H9874" i="8"/>
  <c r="H9878" i="8"/>
  <c r="H9882" i="8"/>
  <c r="H9886" i="8"/>
  <c r="H9890" i="8"/>
  <c r="H9894" i="8"/>
  <c r="H9898" i="8"/>
  <c r="H9902" i="8"/>
  <c r="H9906" i="8"/>
  <c r="H9910" i="8"/>
  <c r="H9914" i="8"/>
  <c r="H9918" i="8"/>
  <c r="H9922" i="8"/>
  <c r="H9926" i="8"/>
  <c r="H9930" i="8"/>
  <c r="H9934" i="8"/>
  <c r="H9938" i="8"/>
  <c r="H9942" i="8"/>
  <c r="H9946" i="8"/>
  <c r="H9950" i="8"/>
  <c r="H9954" i="8"/>
  <c r="H9958" i="8"/>
  <c r="H9962" i="8"/>
  <c r="H9966" i="8"/>
  <c r="H9970" i="8"/>
  <c r="H9974" i="8"/>
  <c r="H9978" i="8"/>
  <c r="H9982" i="8"/>
  <c r="H9986" i="8"/>
  <c r="H9990" i="8"/>
  <c r="H9994" i="8"/>
  <c r="H9998" i="8"/>
  <c r="H10002" i="8"/>
  <c r="H10006" i="8"/>
  <c r="H10010" i="8"/>
  <c r="H10014" i="8"/>
  <c r="H10018" i="8"/>
  <c r="H10022" i="8"/>
  <c r="H10026" i="8"/>
  <c r="H10030" i="8"/>
  <c r="H10034" i="8"/>
  <c r="H10038" i="8"/>
  <c r="H10042" i="8"/>
  <c r="H10046" i="8"/>
  <c r="H10050" i="8"/>
  <c r="H10054" i="8"/>
  <c r="H10058" i="8"/>
  <c r="H10062" i="8"/>
  <c r="H10066" i="8"/>
  <c r="H10070" i="8"/>
  <c r="H10074" i="8"/>
  <c r="H10078" i="8"/>
  <c r="H10082" i="8"/>
  <c r="H10086" i="8"/>
  <c r="H10090" i="8"/>
  <c r="H10094" i="8"/>
  <c r="H10098" i="8"/>
  <c r="H10102" i="8"/>
  <c r="H10106" i="8"/>
  <c r="H10110" i="8"/>
  <c r="H10114" i="8"/>
  <c r="H10118" i="8"/>
  <c r="H10122" i="8"/>
  <c r="H10126" i="8"/>
  <c r="H10130" i="8"/>
  <c r="H10134" i="8"/>
  <c r="H10138" i="8"/>
  <c r="H10142" i="8"/>
  <c r="H10146" i="8"/>
  <c r="H10150" i="8"/>
  <c r="H10154" i="8"/>
  <c r="H10158" i="8"/>
  <c r="H10162" i="8"/>
  <c r="H10166" i="8"/>
  <c r="H10170" i="8"/>
  <c r="H10174" i="8"/>
  <c r="H10178" i="8"/>
  <c r="H10182" i="8"/>
  <c r="H10186" i="8"/>
  <c r="H10190" i="8"/>
  <c r="H10194" i="8"/>
  <c r="H10198" i="8"/>
  <c r="H10202" i="8"/>
  <c r="H10206" i="8"/>
  <c r="H10210" i="8"/>
  <c r="H10214" i="8"/>
  <c r="H10218" i="8"/>
  <c r="H10222" i="8"/>
  <c r="H10226" i="8"/>
  <c r="H10230" i="8"/>
  <c r="H10234" i="8"/>
  <c r="H10238" i="8"/>
  <c r="H10242" i="8"/>
  <c r="H10246" i="8"/>
  <c r="H10250" i="8"/>
  <c r="H10254" i="8"/>
  <c r="H10258" i="8"/>
  <c r="H10262" i="8"/>
  <c r="H10266" i="8"/>
  <c r="H10270" i="8"/>
  <c r="H10274" i="8"/>
  <c r="H10278" i="8"/>
  <c r="H10282" i="8"/>
  <c r="H10286" i="8"/>
  <c r="H10290" i="8"/>
  <c r="H10294" i="8"/>
  <c r="H10298" i="8"/>
  <c r="H10302" i="8"/>
  <c r="H10306" i="8"/>
  <c r="H10310" i="8"/>
  <c r="H10314" i="8"/>
  <c r="H10318" i="8"/>
  <c r="H10322" i="8"/>
  <c r="H10326" i="8"/>
  <c r="H10330" i="8"/>
  <c r="H10334" i="8"/>
  <c r="H10338" i="8"/>
  <c r="H10342" i="8"/>
  <c r="H10346" i="8"/>
  <c r="H10350" i="8"/>
  <c r="H10354" i="8"/>
  <c r="H10358" i="8"/>
  <c r="H10362" i="8"/>
  <c r="H10366" i="8"/>
  <c r="H10370" i="8"/>
  <c r="H10374" i="8"/>
  <c r="H10378" i="8"/>
  <c r="H10382" i="8"/>
  <c r="H10386" i="8"/>
  <c r="H10390" i="8"/>
  <c r="H10394" i="8"/>
  <c r="H10398" i="8"/>
  <c r="H10402" i="8"/>
  <c r="H10406" i="8"/>
  <c r="H10410" i="8"/>
  <c r="H10414" i="8"/>
  <c r="H10418" i="8"/>
  <c r="H10422" i="8"/>
  <c r="H10426" i="8"/>
  <c r="H10430" i="8"/>
  <c r="H10434" i="8"/>
  <c r="H10438" i="8"/>
  <c r="H10442" i="8"/>
  <c r="H10446" i="8"/>
  <c r="H10450" i="8"/>
  <c r="H10454" i="8"/>
  <c r="H10458" i="8"/>
  <c r="H10462" i="8"/>
  <c r="H10466" i="8"/>
  <c r="H10470" i="8"/>
  <c r="H10474" i="8"/>
  <c r="H10478" i="8"/>
  <c r="H10482" i="8"/>
  <c r="H10486" i="8"/>
  <c r="H10490" i="8"/>
  <c r="H10494" i="8"/>
  <c r="H10498" i="8"/>
  <c r="H10502" i="8"/>
  <c r="H10506" i="8"/>
  <c r="H10510" i="8"/>
  <c r="H10514" i="8"/>
  <c r="H10518" i="8"/>
  <c r="H10522" i="8"/>
  <c r="H10526" i="8"/>
  <c r="H10530" i="8"/>
  <c r="H10534" i="8"/>
  <c r="H10538" i="8"/>
  <c r="H10542" i="8"/>
  <c r="H10546" i="8"/>
  <c r="H10550" i="8"/>
  <c r="H10554" i="8"/>
  <c r="H10558" i="8"/>
  <c r="H10562" i="8"/>
  <c r="H10566" i="8"/>
  <c r="H10570" i="8"/>
  <c r="H10574" i="8"/>
  <c r="H10578" i="8"/>
  <c r="H10582" i="8"/>
  <c r="H10586" i="8"/>
  <c r="H10590" i="8"/>
  <c r="H10594" i="8"/>
  <c r="H10598" i="8"/>
  <c r="H10602" i="8"/>
  <c r="H10606" i="8"/>
  <c r="H10610" i="8"/>
  <c r="H10614" i="8"/>
  <c r="H10618" i="8"/>
  <c r="H10622" i="8"/>
  <c r="H10626" i="8"/>
  <c r="H10630" i="8"/>
  <c r="H10634" i="8"/>
  <c r="H10638" i="8"/>
  <c r="H10642" i="8"/>
  <c r="H10646" i="8"/>
  <c r="H10650" i="8"/>
  <c r="H10654" i="8"/>
  <c r="H10658" i="8"/>
  <c r="H10662" i="8"/>
  <c r="H10666" i="8"/>
  <c r="H10670" i="8"/>
  <c r="H10674" i="8"/>
  <c r="H10678" i="8"/>
  <c r="H10682" i="8"/>
  <c r="H10686" i="8"/>
  <c r="H10690" i="8"/>
  <c r="H10694" i="8"/>
  <c r="H10698" i="8"/>
  <c r="H10702" i="8"/>
  <c r="H10706" i="8"/>
  <c r="H10710" i="8"/>
  <c r="H10714" i="8"/>
  <c r="H10718" i="8"/>
  <c r="H10722" i="8"/>
  <c r="H10726" i="8"/>
  <c r="H10730" i="8"/>
  <c r="H10734" i="8"/>
  <c r="H10738" i="8"/>
  <c r="H10742" i="8"/>
  <c r="H10746" i="8"/>
  <c r="H10750" i="8"/>
  <c r="H10754" i="8"/>
  <c r="H10758" i="8"/>
  <c r="H10762" i="8"/>
  <c r="H10766" i="8"/>
  <c r="H10770" i="8"/>
  <c r="H10774" i="8"/>
  <c r="H10778" i="8"/>
  <c r="H10782" i="8"/>
  <c r="H10786" i="8"/>
  <c r="H10790" i="8"/>
  <c r="H10794" i="8"/>
  <c r="H10798" i="8"/>
  <c r="H10802" i="8"/>
  <c r="H10806" i="8"/>
  <c r="H10810" i="8"/>
  <c r="H10814" i="8"/>
  <c r="H10818" i="8"/>
  <c r="H10822" i="8"/>
  <c r="H10826" i="8"/>
  <c r="H10830" i="8"/>
  <c r="H10834" i="8"/>
  <c r="H10838" i="8"/>
  <c r="H10842" i="8"/>
  <c r="H10846" i="8"/>
  <c r="H10850" i="8"/>
  <c r="H10854" i="8"/>
  <c r="H10858" i="8"/>
  <c r="H10862" i="8"/>
  <c r="H10866" i="8"/>
  <c r="H10870" i="8"/>
  <c r="H10874" i="8"/>
  <c r="H10878" i="8"/>
  <c r="H10882" i="8"/>
  <c r="H10886" i="8"/>
  <c r="H10890" i="8"/>
  <c r="H10894" i="8"/>
  <c r="H10898" i="8"/>
  <c r="H10902" i="8"/>
  <c r="H10906" i="8"/>
  <c r="H10910" i="8"/>
  <c r="H10914" i="8"/>
  <c r="H10918" i="8"/>
  <c r="H10922" i="8"/>
  <c r="H10926" i="8"/>
  <c r="H10930" i="8"/>
  <c r="H10934" i="8"/>
  <c r="H10938" i="8"/>
  <c r="H10942" i="8"/>
  <c r="H10946" i="8"/>
  <c r="H10950" i="8"/>
  <c r="H10954" i="8"/>
  <c r="H10958" i="8"/>
  <c r="H10962" i="8"/>
  <c r="H10966" i="8"/>
  <c r="H10970" i="8"/>
  <c r="H10974" i="8"/>
  <c r="H10978" i="8"/>
  <c r="H10982" i="8"/>
  <c r="H10986" i="8"/>
  <c r="H10990" i="8"/>
  <c r="H10994" i="8"/>
  <c r="H10998" i="8"/>
  <c r="H11002" i="8"/>
  <c r="H11006" i="8"/>
  <c r="H11010" i="8"/>
  <c r="H11014" i="8"/>
  <c r="H11018" i="8"/>
  <c r="H11022" i="8"/>
  <c r="H11026" i="8"/>
  <c r="H11030" i="8"/>
  <c r="H11034" i="8"/>
  <c r="H11038" i="8"/>
  <c r="H11042" i="8"/>
  <c r="H11046" i="8"/>
  <c r="H11050" i="8"/>
  <c r="H11054" i="8"/>
  <c r="H11058" i="8"/>
  <c r="H11062" i="8"/>
  <c r="H11066" i="8"/>
  <c r="H11070" i="8"/>
  <c r="H11074" i="8"/>
  <c r="H11078" i="8"/>
  <c r="H11082" i="8"/>
  <c r="H11086" i="8"/>
  <c r="H11090" i="8"/>
  <c r="H11094" i="8"/>
  <c r="H11098" i="8"/>
  <c r="H11102" i="8"/>
  <c r="H11106" i="8"/>
  <c r="H11110" i="8"/>
  <c r="H11114" i="8"/>
  <c r="H11118" i="8"/>
  <c r="H11122" i="8"/>
  <c r="H11126" i="8"/>
  <c r="H11130" i="8"/>
  <c r="H11134" i="8"/>
  <c r="H11138" i="8"/>
  <c r="H11142" i="8"/>
  <c r="H11146" i="8"/>
  <c r="H11150" i="8"/>
  <c r="H11154" i="8"/>
  <c r="H11158" i="8"/>
  <c r="H11162" i="8"/>
  <c r="H11166" i="8"/>
  <c r="H11170" i="8"/>
  <c r="H11174" i="8"/>
  <c r="H11178" i="8"/>
  <c r="H11182" i="8"/>
  <c r="H11186" i="8"/>
  <c r="H11190" i="8"/>
  <c r="H11194" i="8"/>
  <c r="H11198" i="8"/>
  <c r="H11202" i="8"/>
  <c r="H11206" i="8"/>
  <c r="H11210" i="8"/>
  <c r="H11214" i="8"/>
  <c r="H11218" i="8"/>
  <c r="H11222" i="8"/>
  <c r="H11226" i="8"/>
  <c r="H11230" i="8"/>
  <c r="H11234" i="8"/>
  <c r="H11238" i="8"/>
  <c r="H11242" i="8"/>
  <c r="H11246" i="8"/>
  <c r="H11250" i="8"/>
  <c r="H11254" i="8"/>
  <c r="H11258" i="8"/>
  <c r="H11262" i="8"/>
  <c r="H11266" i="8"/>
  <c r="H11270" i="8"/>
  <c r="H11274" i="8"/>
  <c r="H11278" i="8"/>
  <c r="H11282" i="8"/>
  <c r="H11286" i="8"/>
  <c r="H11290" i="8"/>
  <c r="H11294" i="8"/>
  <c r="H11298" i="8"/>
  <c r="H11302" i="8"/>
  <c r="H11306" i="8"/>
  <c r="H11310" i="8"/>
  <c r="H11314" i="8"/>
  <c r="H11318" i="8"/>
  <c r="H11322" i="8"/>
  <c r="H11326" i="8"/>
  <c r="H11330" i="8"/>
  <c r="H11334" i="8"/>
  <c r="H11338" i="8"/>
  <c r="H11342" i="8"/>
  <c r="H11346" i="8"/>
  <c r="H11350" i="8"/>
  <c r="H11354" i="8"/>
  <c r="H11358" i="8"/>
  <c r="H11362" i="8"/>
  <c r="H11366" i="8"/>
  <c r="H11370" i="8"/>
  <c r="H11374" i="8"/>
  <c r="H11378" i="8"/>
  <c r="H11382" i="8"/>
  <c r="H11386" i="8"/>
  <c r="H11390" i="8"/>
  <c r="H11394" i="8"/>
  <c r="H11398" i="8"/>
  <c r="H11402" i="8"/>
  <c r="H11406" i="8"/>
  <c r="H11410" i="8"/>
  <c r="H11414" i="8"/>
  <c r="H11418" i="8"/>
  <c r="H11422" i="8"/>
  <c r="H11426" i="8"/>
  <c r="H11430" i="8"/>
  <c r="H11434" i="8"/>
  <c r="H11438" i="8"/>
  <c r="H11442" i="8"/>
  <c r="H11446" i="8"/>
  <c r="H11450" i="8"/>
  <c r="H11454" i="8"/>
  <c r="H11458" i="8"/>
  <c r="H11462" i="8"/>
  <c r="H11466" i="8"/>
  <c r="H11470" i="8"/>
  <c r="H11474" i="8"/>
  <c r="H11478" i="8"/>
  <c r="H11482" i="8"/>
  <c r="H11486" i="8"/>
  <c r="H11490" i="8"/>
  <c r="H11494" i="8"/>
  <c r="H11498" i="8"/>
  <c r="H11502" i="8"/>
  <c r="H11506" i="8"/>
  <c r="H11510" i="8"/>
  <c r="H11514" i="8"/>
  <c r="H11518" i="8"/>
  <c r="H11522" i="8"/>
  <c r="H11526" i="8"/>
  <c r="H11530" i="8"/>
  <c r="H11534" i="8"/>
  <c r="H11538" i="8"/>
  <c r="H11542" i="8"/>
  <c r="H11546" i="8"/>
  <c r="H11550" i="8"/>
  <c r="H11554" i="8"/>
  <c r="H11558" i="8"/>
  <c r="H11562" i="8"/>
  <c r="H11566" i="8"/>
  <c r="H11570" i="8"/>
  <c r="H11574" i="8"/>
  <c r="H11578" i="8"/>
  <c r="H11582" i="8"/>
  <c r="H11586" i="8"/>
  <c r="H11590" i="8"/>
  <c r="H11594" i="8"/>
  <c r="H11598" i="8"/>
  <c r="H11602" i="8"/>
  <c r="H11606" i="8"/>
  <c r="H11610" i="8"/>
  <c r="H11614" i="8"/>
  <c r="H11618" i="8"/>
  <c r="H11622" i="8"/>
  <c r="H11626" i="8"/>
  <c r="H11630" i="8"/>
  <c r="H11634" i="8"/>
  <c r="H11638" i="8"/>
  <c r="H11642" i="8"/>
  <c r="H11646" i="8"/>
  <c r="H11650" i="8"/>
  <c r="H11654" i="8"/>
  <c r="H11658" i="8"/>
  <c r="H11662" i="8"/>
  <c r="H11666" i="8"/>
  <c r="H11670" i="8"/>
  <c r="H11674" i="8"/>
  <c r="H11678" i="8"/>
  <c r="H11682" i="8"/>
  <c r="H11686" i="8"/>
  <c r="H11690" i="8"/>
  <c r="H11694" i="8"/>
  <c r="H11698" i="8"/>
  <c r="H11702" i="8"/>
  <c r="H11706" i="8"/>
  <c r="H11710" i="8"/>
  <c r="H11714" i="8"/>
  <c r="H11718" i="8"/>
  <c r="H11722" i="8"/>
  <c r="H11726" i="8"/>
  <c r="H11730" i="8"/>
  <c r="H11734" i="8"/>
  <c r="H11738" i="8"/>
  <c r="H11742" i="8"/>
  <c r="H11746" i="8"/>
  <c r="H11750" i="8"/>
  <c r="H11754" i="8"/>
  <c r="H11758" i="8"/>
  <c r="H11762" i="8"/>
  <c r="H11766" i="8"/>
  <c r="H11770" i="8"/>
  <c r="H11774" i="8"/>
  <c r="H11778" i="8"/>
  <c r="H11782" i="8"/>
  <c r="H11786" i="8"/>
  <c r="H11790" i="8"/>
  <c r="H11794" i="8"/>
  <c r="H11798" i="8"/>
  <c r="H11802" i="8"/>
  <c r="H11806" i="8"/>
  <c r="H11810" i="8"/>
  <c r="H11814" i="8"/>
  <c r="H11818" i="8"/>
  <c r="H11822" i="8"/>
  <c r="H11826" i="8"/>
  <c r="H11830" i="8"/>
  <c r="H11834" i="8"/>
  <c r="H11838" i="8"/>
  <c r="H11842" i="8"/>
  <c r="H11846" i="8"/>
  <c r="H11850" i="8"/>
  <c r="H11854" i="8"/>
  <c r="H11858" i="8"/>
  <c r="H11862" i="8"/>
  <c r="H11866" i="8"/>
  <c r="H11870" i="8"/>
  <c r="H11874" i="8"/>
  <c r="H11878" i="8"/>
  <c r="H11882" i="8"/>
  <c r="H11886" i="8"/>
  <c r="H11890" i="8"/>
  <c r="H11894" i="8"/>
  <c r="H11898" i="8"/>
  <c r="H11902" i="8"/>
  <c r="H11906" i="8"/>
  <c r="H11910" i="8"/>
  <c r="H11914" i="8"/>
  <c r="H11918" i="8"/>
  <c r="H11922" i="8"/>
  <c r="H11926" i="8"/>
  <c r="H11930" i="8"/>
  <c r="H11934" i="8"/>
  <c r="H11938" i="8"/>
  <c r="H11942" i="8"/>
  <c r="H11946" i="8"/>
  <c r="H11950" i="8"/>
  <c r="H11954" i="8"/>
  <c r="H11958" i="8"/>
  <c r="H11962" i="8"/>
  <c r="H11966" i="8"/>
  <c r="H11970" i="8"/>
  <c r="H11974" i="8"/>
  <c r="H11978" i="8"/>
  <c r="H11982" i="8"/>
  <c r="H11986" i="8"/>
  <c r="H11990" i="8"/>
  <c r="H11994" i="8"/>
  <c r="H11998" i="8"/>
  <c r="H12002" i="8"/>
  <c r="H12006" i="8"/>
  <c r="H12010" i="8"/>
  <c r="H12014" i="8"/>
  <c r="H12018" i="8"/>
  <c r="H12022" i="8"/>
  <c r="H12026" i="8"/>
  <c r="H12030" i="8"/>
  <c r="H12034" i="8"/>
  <c r="H12038" i="8"/>
  <c r="H12042" i="8"/>
  <c r="H12046" i="8"/>
  <c r="H12050" i="8"/>
  <c r="H12054" i="8"/>
  <c r="H12058" i="8"/>
  <c r="H12062" i="8"/>
  <c r="H12066" i="8"/>
  <c r="H12070" i="8"/>
  <c r="H12074" i="8"/>
  <c r="H12078" i="8"/>
  <c r="H12082" i="8"/>
  <c r="H12086" i="8"/>
  <c r="H12090" i="8"/>
  <c r="H12094" i="8"/>
  <c r="H12098" i="8"/>
  <c r="H12102" i="8"/>
  <c r="H12106" i="8"/>
  <c r="H12110" i="8"/>
  <c r="H12114" i="8"/>
  <c r="H12118" i="8"/>
  <c r="H12122" i="8"/>
  <c r="H12126" i="8"/>
  <c r="H12130" i="8"/>
  <c r="H12134" i="8"/>
  <c r="H12138" i="8"/>
  <c r="H12142" i="8"/>
  <c r="H12146" i="8"/>
  <c r="H12150" i="8"/>
  <c r="H12154" i="8"/>
  <c r="H12158" i="8"/>
  <c r="H12162" i="8"/>
  <c r="H12166" i="8"/>
  <c r="H12170" i="8"/>
  <c r="H12174" i="8"/>
  <c r="H12178" i="8"/>
  <c r="H12182" i="8"/>
  <c r="H12186" i="8"/>
  <c r="H12190" i="8"/>
  <c r="H12194" i="8"/>
  <c r="H12198" i="8"/>
  <c r="H12202" i="8"/>
  <c r="H12206" i="8"/>
  <c r="H12210" i="8"/>
  <c r="H12214" i="8"/>
  <c r="H12218" i="8"/>
  <c r="H12222" i="8"/>
  <c r="H12226" i="8"/>
  <c r="H12230" i="8"/>
  <c r="H12234" i="8"/>
  <c r="H12238" i="8"/>
  <c r="H12242" i="8"/>
  <c r="H12246" i="8"/>
  <c r="H12250" i="8"/>
  <c r="H12254" i="8"/>
  <c r="H12258" i="8"/>
  <c r="H12262" i="8"/>
  <c r="H12266" i="8"/>
  <c r="H12270" i="8"/>
  <c r="H12274" i="8"/>
  <c r="H12278" i="8"/>
  <c r="H12282" i="8"/>
  <c r="H12286" i="8"/>
  <c r="H12290" i="8"/>
  <c r="H12294" i="8"/>
  <c r="H12298" i="8"/>
  <c r="H12302" i="8"/>
  <c r="H12306" i="8"/>
  <c r="H12310" i="8"/>
  <c r="H12314" i="8"/>
  <c r="H12318" i="8"/>
  <c r="H12322" i="8"/>
  <c r="H12326" i="8"/>
  <c r="H12330" i="8"/>
  <c r="H12334" i="8"/>
  <c r="H12338" i="8"/>
  <c r="H12342" i="8"/>
  <c r="H12346" i="8"/>
  <c r="H12350" i="8"/>
  <c r="H12354" i="8"/>
  <c r="H12358" i="8"/>
  <c r="H12362" i="8"/>
  <c r="H12366" i="8"/>
  <c r="H12370" i="8"/>
  <c r="H12374" i="8"/>
  <c r="H12378" i="8"/>
  <c r="H12382" i="8"/>
  <c r="H12386" i="8"/>
  <c r="H12390" i="8"/>
  <c r="H12394" i="8"/>
  <c r="H12398" i="8"/>
  <c r="H12402" i="8"/>
  <c r="H12406" i="8"/>
  <c r="H12410" i="8"/>
  <c r="H12414" i="8"/>
  <c r="H12418" i="8"/>
  <c r="H12422" i="8"/>
  <c r="H12426" i="8"/>
  <c r="H12430" i="8"/>
  <c r="H12434" i="8"/>
  <c r="H12438" i="8"/>
  <c r="H12442" i="8"/>
  <c r="H12446" i="8"/>
  <c r="H12450" i="8"/>
  <c r="H12454" i="8"/>
  <c r="H12458" i="8"/>
  <c r="H12462" i="8"/>
  <c r="H12466" i="8"/>
  <c r="H12470" i="8"/>
  <c r="H12474" i="8"/>
  <c r="H12478" i="8"/>
  <c r="H12482" i="8"/>
  <c r="H12486" i="8"/>
  <c r="H12490" i="8"/>
  <c r="H12494" i="8"/>
  <c r="H12498" i="8"/>
  <c r="H12502" i="8"/>
  <c r="H12506" i="8"/>
  <c r="H12510" i="8"/>
  <c r="H12514" i="8"/>
  <c r="H12518" i="8"/>
  <c r="H12522" i="8"/>
  <c r="H12526" i="8"/>
  <c r="H12530" i="8"/>
  <c r="H12534" i="8"/>
  <c r="H12538" i="8"/>
  <c r="H12542" i="8"/>
  <c r="H12546" i="8"/>
  <c r="H12550" i="8"/>
  <c r="H12554" i="8"/>
  <c r="H12558" i="8"/>
  <c r="H12562" i="8"/>
  <c r="H12566" i="8"/>
  <c r="H12570" i="8"/>
  <c r="H12574" i="8"/>
  <c r="H12578" i="8"/>
  <c r="H12582" i="8"/>
  <c r="H12586" i="8"/>
  <c r="H12590" i="8"/>
  <c r="H12594" i="8"/>
  <c r="H12598" i="8"/>
  <c r="H12602" i="8"/>
  <c r="H12606" i="8"/>
  <c r="H12610" i="8"/>
  <c r="H12614" i="8"/>
  <c r="H12618" i="8"/>
  <c r="H12622" i="8"/>
  <c r="H12626" i="8"/>
  <c r="H12630" i="8"/>
  <c r="H12634" i="8"/>
  <c r="H12638" i="8"/>
  <c r="H12642" i="8"/>
  <c r="H12646" i="8"/>
  <c r="H12650" i="8"/>
  <c r="H12654" i="8"/>
  <c r="H12658" i="8"/>
  <c r="H12662" i="8"/>
  <c r="H12666" i="8"/>
  <c r="H12670" i="8"/>
  <c r="H12674" i="8"/>
  <c r="H12678" i="8"/>
  <c r="H12682" i="8"/>
  <c r="H12686" i="8"/>
  <c r="H12690" i="8"/>
  <c r="H12694" i="8"/>
  <c r="H12698" i="8"/>
  <c r="H12702" i="8"/>
  <c r="H12706" i="8"/>
  <c r="H12710" i="8"/>
  <c r="H12714" i="8"/>
  <c r="H12718" i="8"/>
  <c r="H12722" i="8"/>
  <c r="H12726" i="8"/>
  <c r="H12730" i="8"/>
  <c r="H12734" i="8"/>
  <c r="H12738" i="8"/>
  <c r="H12742" i="8"/>
  <c r="H12746" i="8"/>
  <c r="H12750" i="8"/>
  <c r="H12754" i="8"/>
  <c r="H12758" i="8"/>
  <c r="H12762" i="8"/>
  <c r="H12766" i="8"/>
  <c r="H12770" i="8"/>
  <c r="H12774" i="8"/>
  <c r="H12778" i="8"/>
  <c r="H12782" i="8"/>
  <c r="H12786" i="8"/>
  <c r="H12790" i="8"/>
  <c r="H12794" i="8"/>
  <c r="H12798" i="8"/>
  <c r="H12802" i="8"/>
  <c r="H12806" i="8"/>
  <c r="H12810" i="8"/>
  <c r="H12814" i="8"/>
  <c r="H12818" i="8"/>
  <c r="H12822" i="8"/>
  <c r="H12826" i="8"/>
  <c r="H12830" i="8"/>
  <c r="H12834" i="8"/>
  <c r="H12838" i="8"/>
  <c r="H12842" i="8"/>
  <c r="H12846" i="8"/>
  <c r="H12850" i="8"/>
  <c r="H12854" i="8"/>
  <c r="H12858" i="8"/>
  <c r="H12862" i="8"/>
  <c r="H12866" i="8"/>
  <c r="H12870" i="8"/>
  <c r="H12874" i="8"/>
  <c r="H12878" i="8"/>
  <c r="H12882" i="8"/>
  <c r="H12886" i="8"/>
  <c r="H12890" i="8"/>
  <c r="H12894" i="8"/>
  <c r="H12898" i="8"/>
  <c r="H12902" i="8"/>
  <c r="H12906" i="8"/>
  <c r="H12910" i="8"/>
  <c r="H12914" i="8"/>
  <c r="H12918" i="8"/>
  <c r="H12922" i="8"/>
  <c r="H12926" i="8"/>
  <c r="H12930" i="8"/>
  <c r="H12934" i="8"/>
  <c r="H13001" i="8"/>
  <c r="H13005" i="8"/>
  <c r="H13009" i="8"/>
  <c r="H13013" i="8"/>
  <c r="H13017" i="8"/>
  <c r="H13021" i="8"/>
  <c r="H13025" i="8"/>
  <c r="H13029" i="8"/>
  <c r="H13033" i="8"/>
  <c r="H13037" i="8"/>
  <c r="H13041" i="8"/>
  <c r="H13045" i="8"/>
  <c r="H13049" i="8"/>
  <c r="H13053" i="8"/>
  <c r="H13057" i="8"/>
  <c r="H13061" i="8"/>
  <c r="H13065" i="8"/>
  <c r="H13069" i="8"/>
  <c r="H13073" i="8"/>
  <c r="H13077" i="8"/>
  <c r="H13081" i="8"/>
  <c r="H13085" i="8"/>
  <c r="H13089" i="8"/>
  <c r="H13093" i="8"/>
  <c r="H13097" i="8"/>
  <c r="H13101" i="8"/>
  <c r="H13105" i="8"/>
  <c r="H13109" i="8"/>
  <c r="H13113" i="8"/>
  <c r="H13117" i="8"/>
  <c r="H13121" i="8"/>
  <c r="H13125" i="8"/>
  <c r="H13129" i="8"/>
  <c r="H13133" i="8"/>
  <c r="H13137" i="8"/>
  <c r="H13141" i="8"/>
  <c r="H13145" i="8"/>
  <c r="H13149" i="8"/>
  <c r="H13153" i="8"/>
  <c r="H13157" i="8"/>
  <c r="H12940" i="8"/>
  <c r="H12944" i="8"/>
  <c r="H12948" i="8"/>
  <c r="H12952" i="8"/>
  <c r="H12956" i="8"/>
  <c r="H12960" i="8"/>
  <c r="H12964" i="8"/>
  <c r="H12968" i="8"/>
  <c r="H12972" i="8"/>
  <c r="H12976" i="8"/>
  <c r="H12980" i="8"/>
  <c r="H12984" i="8"/>
  <c r="H12988" i="8"/>
  <c r="H12992" i="8"/>
  <c r="H12996" i="8"/>
  <c r="H13000" i="8"/>
  <c r="H13004" i="8"/>
  <c r="H13008" i="8"/>
  <c r="H13012" i="8"/>
  <c r="H13016" i="8"/>
  <c r="H13020" i="8"/>
  <c r="H13024" i="8"/>
  <c r="H13028" i="8"/>
  <c r="H13032" i="8"/>
  <c r="H13036" i="8"/>
  <c r="H13040" i="8"/>
  <c r="H13044" i="8"/>
  <c r="H13048" i="8"/>
  <c r="H13052" i="8"/>
  <c r="H13056" i="8"/>
  <c r="H13060" i="8"/>
  <c r="H13064" i="8"/>
  <c r="H13068" i="8"/>
  <c r="H13072" i="8"/>
  <c r="H13076" i="8"/>
  <c r="H13080" i="8"/>
  <c r="H13084" i="8"/>
  <c r="H13088" i="8"/>
  <c r="H13092" i="8"/>
  <c r="H13096" i="8"/>
  <c r="H13100" i="8"/>
  <c r="H13104" i="8"/>
  <c r="H13108" i="8"/>
  <c r="H13112" i="8"/>
  <c r="H13116" i="8"/>
  <c r="H13120" i="8"/>
  <c r="H13124" i="8"/>
  <c r="H13128" i="8"/>
  <c r="H13132" i="8"/>
  <c r="H13136" i="8"/>
  <c r="H13140" i="8"/>
  <c r="H13144" i="8"/>
  <c r="H13148" i="8"/>
  <c r="H13152" i="8"/>
  <c r="H13156" i="8"/>
  <c r="H13160" i="8"/>
  <c r="H13162" i="8"/>
  <c r="H13164" i="8"/>
  <c r="H13166" i="8"/>
  <c r="H13168" i="8"/>
  <c r="H13170" i="8"/>
  <c r="H13172" i="8"/>
  <c r="H13174" i="8"/>
  <c r="H13176" i="8"/>
  <c r="H13178" i="8"/>
  <c r="H13180" i="8"/>
  <c r="H13182" i="8"/>
  <c r="H13184" i="8"/>
  <c r="H13186" i="8"/>
  <c r="H13188" i="8"/>
  <c r="H13190" i="8"/>
  <c r="H13192" i="8"/>
  <c r="H13194" i="8"/>
  <c r="H13196" i="8"/>
  <c r="H13198" i="8"/>
  <c r="H13200" i="8"/>
  <c r="H13202" i="8"/>
  <c r="H13204" i="8"/>
  <c r="H13206" i="8"/>
  <c r="H13208" i="8"/>
  <c r="H13210" i="8"/>
  <c r="H13212" i="8"/>
  <c r="H13214" i="8"/>
  <c r="H13216" i="8"/>
  <c r="H13218" i="8"/>
  <c r="H13220" i="8"/>
  <c r="H13222" i="8"/>
  <c r="H13224" i="8"/>
  <c r="H13226" i="8"/>
  <c r="H13228" i="8"/>
  <c r="H13230" i="8"/>
  <c r="H13232" i="8"/>
  <c r="H13234" i="8"/>
  <c r="H13236" i="8"/>
  <c r="H13238" i="8"/>
  <c r="H13240" i="8"/>
  <c r="H13242" i="8"/>
  <c r="H13244" i="8"/>
  <c r="H13246" i="8"/>
  <c r="H13248" i="8"/>
  <c r="H13250" i="8"/>
  <c r="H13252" i="8"/>
  <c r="H13254" i="8"/>
  <c r="H13256" i="8"/>
  <c r="H13258" i="8"/>
  <c r="H13260" i="8"/>
  <c r="H13262" i="8"/>
  <c r="H13264" i="8"/>
  <c r="H13266" i="8"/>
  <c r="H13268" i="8"/>
  <c r="H13270" i="8"/>
  <c r="H13272" i="8"/>
  <c r="H13274" i="8"/>
  <c r="H13276" i="8"/>
  <c r="H13278" i="8"/>
  <c r="H13280" i="8"/>
  <c r="H13282" i="8"/>
  <c r="H13284" i="8"/>
  <c r="H13286" i="8"/>
  <c r="H13288" i="8"/>
  <c r="H13290" i="8"/>
  <c r="H13292" i="8"/>
  <c r="H13294" i="8"/>
  <c r="H13296" i="8"/>
  <c r="H13298" i="8"/>
  <c r="H13300" i="8"/>
  <c r="H13302" i="8"/>
  <c r="H13304" i="8"/>
  <c r="H13306" i="8"/>
  <c r="H13308" i="8"/>
  <c r="H13310" i="8"/>
  <c r="H13312" i="8"/>
  <c r="H13314" i="8"/>
  <c r="H13316" i="8"/>
  <c r="H13318" i="8"/>
  <c r="H13320" i="8"/>
  <c r="H13322" i="8"/>
  <c r="H13324" i="8"/>
  <c r="H13326" i="8"/>
  <c r="H13328" i="8"/>
  <c r="H13330" i="8"/>
  <c r="H13332" i="8"/>
  <c r="H13334" i="8"/>
  <c r="H13336" i="8"/>
  <c r="H13338" i="8"/>
  <c r="H13340" i="8"/>
  <c r="H13342" i="8"/>
  <c r="H13344" i="8"/>
  <c r="H13346" i="8"/>
  <c r="H13348" i="8"/>
  <c r="H13350" i="8"/>
  <c r="H13352" i="8"/>
  <c r="H13354" i="8"/>
  <c r="H13356" i="8"/>
  <c r="H13358" i="8"/>
  <c r="H13360" i="8"/>
  <c r="H13362" i="8"/>
  <c r="H13364" i="8"/>
  <c r="H13366" i="8"/>
  <c r="H13368" i="8"/>
  <c r="H13370" i="8"/>
  <c r="H13372" i="8"/>
  <c r="H13374" i="8"/>
  <c r="H13376" i="8"/>
  <c r="H13378" i="8"/>
  <c r="H13380" i="8"/>
  <c r="H13382" i="8"/>
  <c r="H12937" i="8"/>
  <c r="H12941" i="8"/>
  <c r="H12945" i="8"/>
  <c r="H12949" i="8"/>
  <c r="H12953" i="8"/>
  <c r="H12957" i="8"/>
  <c r="H12961" i="8"/>
  <c r="H12965" i="8"/>
  <c r="H12969" i="8"/>
  <c r="H12973" i="8"/>
  <c r="H12977" i="8"/>
  <c r="H12981" i="8"/>
  <c r="H12985" i="8"/>
  <c r="H12989" i="8"/>
  <c r="H12993" i="8"/>
  <c r="H12997" i="8"/>
  <c r="H12938" i="8"/>
  <c r="H12942" i="8"/>
  <c r="H12946" i="8"/>
  <c r="H12950" i="8"/>
  <c r="H12954" i="8"/>
  <c r="H12958" i="8"/>
  <c r="H12962" i="8"/>
  <c r="H12966" i="8"/>
  <c r="H12970" i="8"/>
  <c r="H12974" i="8"/>
  <c r="H12978" i="8"/>
  <c r="H12982" i="8"/>
  <c r="H12986" i="8"/>
  <c r="H12990" i="8"/>
  <c r="H12994" i="8"/>
  <c r="H12998" i="8"/>
  <c r="H13002" i="8"/>
  <c r="H13006" i="8"/>
  <c r="H13010" i="8"/>
  <c r="H13014" i="8"/>
  <c r="H13018" i="8"/>
  <c r="H13022" i="8"/>
  <c r="H13026" i="8"/>
  <c r="H13030" i="8"/>
  <c r="H13034" i="8"/>
  <c r="H13038" i="8"/>
  <c r="H13042" i="8"/>
  <c r="H13046" i="8"/>
  <c r="H13050" i="8"/>
  <c r="H13054" i="8"/>
  <c r="H13058" i="8"/>
  <c r="H13062" i="8"/>
  <c r="H13066" i="8"/>
  <c r="H13070" i="8"/>
  <c r="H13074" i="8"/>
  <c r="H13078" i="8"/>
  <c r="H13082" i="8"/>
  <c r="H13086" i="8"/>
  <c r="H13090" i="8"/>
  <c r="H13094" i="8"/>
  <c r="H13098" i="8"/>
  <c r="H13102" i="8"/>
  <c r="H13106" i="8"/>
  <c r="H13110" i="8"/>
  <c r="H13114" i="8"/>
  <c r="H13118" i="8"/>
  <c r="H13122" i="8"/>
  <c r="H13126" i="8"/>
  <c r="H13130" i="8"/>
  <c r="H13134" i="8"/>
  <c r="H13138" i="8"/>
  <c r="H13142" i="8"/>
  <c r="H13146" i="8"/>
  <c r="H13150" i="8"/>
  <c r="H13154" i="8"/>
  <c r="H13158" i="8"/>
  <c r="H13161" i="8"/>
  <c r="H13163" i="8"/>
  <c r="H13165" i="8"/>
  <c r="H13167" i="8"/>
  <c r="H13169" i="8"/>
  <c r="H13171" i="8"/>
  <c r="H13173" i="8"/>
  <c r="H13175" i="8"/>
  <c r="H13177" i="8"/>
  <c r="H13179" i="8"/>
  <c r="H13181" i="8"/>
  <c r="H13183" i="8"/>
  <c r="H13185" i="8"/>
  <c r="H13187" i="8"/>
  <c r="H13189" i="8"/>
  <c r="H13191" i="8"/>
  <c r="H13193" i="8"/>
  <c r="H13195" i="8"/>
  <c r="H13197" i="8"/>
  <c r="H13199" i="8"/>
  <c r="H13201" i="8"/>
  <c r="H13203" i="8"/>
  <c r="H13205" i="8"/>
  <c r="H13207" i="8"/>
  <c r="H13209" i="8"/>
  <c r="H13211" i="8"/>
  <c r="H13213" i="8"/>
  <c r="H13215" i="8"/>
  <c r="H13217" i="8"/>
  <c r="H13219" i="8"/>
  <c r="H13221" i="8"/>
  <c r="H13223" i="8"/>
  <c r="H13225" i="8"/>
  <c r="H13227" i="8"/>
  <c r="H13229" i="8"/>
  <c r="H13231" i="8"/>
  <c r="H13233" i="8"/>
  <c r="H13235" i="8"/>
  <c r="H13237" i="8"/>
  <c r="H13239" i="8"/>
  <c r="H13241" i="8"/>
  <c r="H13243" i="8"/>
  <c r="H13245" i="8"/>
  <c r="H13247" i="8"/>
  <c r="H13249" i="8"/>
  <c r="H13251" i="8"/>
  <c r="H13253" i="8"/>
  <c r="H13255" i="8"/>
  <c r="H13257" i="8"/>
  <c r="H13259" i="8"/>
  <c r="H13261" i="8"/>
  <c r="H13263" i="8"/>
  <c r="H13265" i="8"/>
  <c r="H13267" i="8"/>
  <c r="H13269" i="8"/>
  <c r="H13271" i="8"/>
  <c r="H13273" i="8"/>
  <c r="H13275" i="8"/>
  <c r="H13277" i="8"/>
  <c r="H13279" i="8"/>
  <c r="H13281" i="8"/>
  <c r="H13283" i="8"/>
  <c r="H13285" i="8"/>
  <c r="H13287" i="8"/>
  <c r="H13289" i="8"/>
  <c r="H13291" i="8"/>
  <c r="H13293" i="8"/>
  <c r="H13295" i="8"/>
  <c r="H13297" i="8"/>
  <c r="H13299" i="8"/>
  <c r="H13301" i="8"/>
  <c r="H13303" i="8"/>
  <c r="H13305" i="8"/>
  <c r="H13307" i="8"/>
  <c r="H13309" i="8"/>
  <c r="H13311" i="8"/>
  <c r="H13313" i="8"/>
  <c r="H13315" i="8"/>
  <c r="H13317" i="8"/>
  <c r="H13319" i="8"/>
  <c r="H13321" i="8"/>
  <c r="H13323" i="8"/>
  <c r="H13325" i="8"/>
  <c r="H13327" i="8"/>
  <c r="H13329" i="8"/>
  <c r="H13331" i="8"/>
  <c r="H13333" i="8"/>
  <c r="H13335" i="8"/>
  <c r="H13337" i="8"/>
  <c r="H13339" i="8"/>
  <c r="H13341" i="8"/>
  <c r="H13343" i="8"/>
  <c r="H13345" i="8"/>
  <c r="H13347" i="8"/>
  <c r="H13349" i="8"/>
  <c r="H13351" i="8"/>
  <c r="H13353" i="8"/>
  <c r="H13355" i="8"/>
  <c r="H13357" i="8"/>
  <c r="H13359" i="8"/>
  <c r="H13361" i="8"/>
  <c r="H13363" i="8"/>
  <c r="H13365" i="8"/>
  <c r="H13367" i="8"/>
  <c r="H13369" i="8"/>
  <c r="H13371" i="8"/>
  <c r="H13373" i="8"/>
  <c r="H13375" i="8"/>
  <c r="H13377" i="8"/>
  <c r="H13379" i="8"/>
  <c r="H13381" i="8"/>
</calcChain>
</file>

<file path=xl/sharedStrings.xml><?xml version="1.0" encoding="utf-8"?>
<sst xmlns="http://schemas.openxmlformats.org/spreadsheetml/2006/main" count="52930" uniqueCount="9566">
  <si>
    <t>ol_country_id</t>
  </si>
  <si>
    <t>ol_country_name</t>
  </si>
  <si>
    <t>Bollstam</t>
  </si>
  <si>
    <t>Lordena</t>
  </si>
  <si>
    <t>Silnik</t>
  </si>
  <si>
    <t>Raimei</t>
  </si>
  <si>
    <t>Schattenmond</t>
  </si>
  <si>
    <t>Dinazor</t>
  </si>
  <si>
    <t>Igra</t>
  </si>
  <si>
    <t>Pokemonia</t>
  </si>
  <si>
    <t>INSERT INTO</t>
  </si>
  <si>
    <t>PlayerCountry</t>
  </si>
  <si>
    <t>VALUES</t>
  </si>
  <si>
    <t>(</t>
  </si>
  <si>
    <t>)</t>
  </si>
  <si>
    <t>"</t>
  </si>
  <si>
    <t>;</t>
  </si>
  <si>
    <t>,</t>
  </si>
  <si>
    <t>'</t>
  </si>
  <si>
    <t>TeamRegion</t>
  </si>
  <si>
    <t>team_region_id</t>
  </si>
  <si>
    <t>team_region_name</t>
  </si>
  <si>
    <t>Africa</t>
  </si>
  <si>
    <t>America</t>
  </si>
  <si>
    <t>Europa</t>
  </si>
  <si>
    <t>sp_record_id</t>
  </si>
  <si>
    <t>sp_record_name</t>
  </si>
  <si>
    <t>sp_record_best</t>
  </si>
  <si>
    <t>sp_record_last</t>
  </si>
  <si>
    <t>SportsRecords</t>
  </si>
  <si>
    <t>TeamSports</t>
  </si>
  <si>
    <t>team_sport_id</t>
  </si>
  <si>
    <t>team_sport_name</t>
  </si>
  <si>
    <t>Atletismo</t>
  </si>
  <si>
    <t>BMX</t>
  </si>
  <si>
    <t>Equitacion</t>
  </si>
  <si>
    <t>Halterofilia</t>
  </si>
  <si>
    <t>Natacion</t>
  </si>
  <si>
    <t>Patinaje</t>
  </si>
  <si>
    <t>Piraguismo</t>
  </si>
  <si>
    <t>Remo</t>
  </si>
  <si>
    <t>Saltos</t>
  </si>
  <si>
    <t>Skateboarding</t>
  </si>
  <si>
    <t>Vela</t>
  </si>
  <si>
    <t>Volleyball</t>
  </si>
  <si>
    <t>Basketball</t>
  </si>
  <si>
    <t>Beisbol</t>
  </si>
  <si>
    <t>Badminton</t>
  </si>
  <si>
    <t>Curling</t>
  </si>
  <si>
    <t>Tenis</t>
  </si>
  <si>
    <t>Rugby</t>
  </si>
  <si>
    <t>Squash</t>
  </si>
  <si>
    <t>VoleyPlaya</t>
  </si>
  <si>
    <t>Balonmano</t>
  </si>
  <si>
    <t>Hockey</t>
  </si>
  <si>
    <t>Esgrima</t>
  </si>
  <si>
    <t>20km Marcha Femenino</t>
  </si>
  <si>
    <t>20km Marcha Masculino</t>
  </si>
  <si>
    <t>Gimnasia Artistica</t>
  </si>
  <si>
    <t>Ciclismo Urbano</t>
  </si>
  <si>
    <t>Tiro Deportivo</t>
  </si>
  <si>
    <t>Gimnasia Ritmica</t>
  </si>
  <si>
    <t>Gimnasia en Trampolin</t>
  </si>
  <si>
    <t>Nado Sincronizado</t>
  </si>
  <si>
    <t>Tiro con Arco</t>
  </si>
  <si>
    <t>Tiro con Arco Femenino</t>
  </si>
  <si>
    <t>Tiro con Arco Masculino</t>
  </si>
  <si>
    <t>Triple Salto Femenino</t>
  </si>
  <si>
    <t>Triple Salto Masculino</t>
  </si>
  <si>
    <t>100M</t>
  </si>
  <si>
    <t>Tokyo</t>
  </si>
  <si>
    <t>100ML</t>
  </si>
  <si>
    <t>110MV</t>
  </si>
  <si>
    <t>200MEI</t>
  </si>
  <si>
    <t>4X100R</t>
  </si>
  <si>
    <t>ESCALADA DEPORTIVA</t>
  </si>
  <si>
    <t>LANZAMIENTO DE MARTILLO</t>
  </si>
  <si>
    <t>SALTO DE LONGITUD</t>
  </si>
  <si>
    <t>Blizzard Blitz</t>
  </si>
  <si>
    <t>Excitebike</t>
  </si>
  <si>
    <t>Canyon Chasm</t>
  </si>
  <si>
    <t>Congo Course</t>
  </si>
  <si>
    <t>Construction Yard</t>
  </si>
  <si>
    <t>Detroit, Michigan</t>
  </si>
  <si>
    <t>Goldmine Rush</t>
  </si>
  <si>
    <t>Houston, Texas</t>
  </si>
  <si>
    <t>Kyoto, Japan</t>
  </si>
  <si>
    <t>Las Vegas, Nevada</t>
  </si>
  <si>
    <t>Leftys Mill</t>
  </si>
  <si>
    <t>Long Island, New York</t>
  </si>
  <si>
    <t>Los Angeles, California</t>
  </si>
  <si>
    <t>Madrid, Espania</t>
  </si>
  <si>
    <t>Mountain Quarry</t>
  </si>
  <si>
    <t>Nashville, Tenesee</t>
  </si>
  <si>
    <t>Orlando, Florida</t>
  </si>
  <si>
    <t>Phoenix, Arizona</t>
  </si>
  <si>
    <t>Rainforest Run</t>
  </si>
  <si>
    <t>Seattle, Washington</t>
  </si>
  <si>
    <t>The Gravel Pit</t>
  </si>
  <si>
    <t>A-1 Ring, Austria</t>
  </si>
  <si>
    <t>Albert Park, Australia</t>
  </si>
  <si>
    <t>Barcelona, Espania</t>
  </si>
  <si>
    <t>Buenos Aires, Argentina</t>
  </si>
  <si>
    <t>Hockenheim, Alemania</t>
  </si>
  <si>
    <t>Hungaroring, Hungria</t>
  </si>
  <si>
    <t>Imola, San Marino</t>
  </si>
  <si>
    <t>Interlagos, Brasil</t>
  </si>
  <si>
    <t>Jerez, Espania</t>
  </si>
  <si>
    <t>Magny-Cours, Francia</t>
  </si>
  <si>
    <t>Montecarlo, Monaco</t>
  </si>
  <si>
    <t>Montreal, Canada</t>
  </si>
  <si>
    <t>Monza, Italia</t>
  </si>
  <si>
    <t>Nurburgring, Luxemburgo</t>
  </si>
  <si>
    <t>Silverstone, Reino Unido</t>
  </si>
  <si>
    <t>Spa Francochamps, Belgica</t>
  </si>
  <si>
    <t>Suzuka, Japon</t>
  </si>
  <si>
    <t>U A-1 Ring, Austria</t>
  </si>
  <si>
    <t>U Albert Park, Australia</t>
  </si>
  <si>
    <t>U Barcelona, Espania</t>
  </si>
  <si>
    <t>U Buenos Aires, Argentina</t>
  </si>
  <si>
    <t>U Hockenheim, Alemania</t>
  </si>
  <si>
    <t>U Hungaroring, Hungria</t>
  </si>
  <si>
    <t>U Imola, San Marino</t>
  </si>
  <si>
    <t>U Interlagos, Brasil</t>
  </si>
  <si>
    <t>U Jerez, Espania</t>
  </si>
  <si>
    <t>U Magny-Cours, Francia</t>
  </si>
  <si>
    <t>U Montecarlo, Monaco</t>
  </si>
  <si>
    <t>U Montreal, Canada</t>
  </si>
  <si>
    <t>U Monza, Italia</t>
  </si>
  <si>
    <t>U Nurburgring, Luxemburgo</t>
  </si>
  <si>
    <t>U Silverstone, Reino Unido</t>
  </si>
  <si>
    <t>U Spa Francochamps, Belgica</t>
  </si>
  <si>
    <t>U Suzuka, Japon</t>
  </si>
  <si>
    <t>Big Blue</t>
  </si>
  <si>
    <t>F-Zero</t>
  </si>
  <si>
    <t>Big Blue 2</t>
  </si>
  <si>
    <t>Big Hand</t>
  </si>
  <si>
    <t>Copas</t>
  </si>
  <si>
    <t>Death Race E</t>
  </si>
  <si>
    <t>Death Race T</t>
  </si>
  <si>
    <t>Devils Forest</t>
  </si>
  <si>
    <t>Devils Forest 2</t>
  </si>
  <si>
    <t>Devils Forest 3</t>
  </si>
  <si>
    <t>Fire Field</t>
  </si>
  <si>
    <t>Mute City</t>
  </si>
  <si>
    <t>Mute City 2</t>
  </si>
  <si>
    <t>Mute City 3</t>
  </si>
  <si>
    <t>Port Town</t>
  </si>
  <si>
    <t>Port Town 2</t>
  </si>
  <si>
    <t>Red Cannyon</t>
  </si>
  <si>
    <t>Red Cannyon 2</t>
  </si>
  <si>
    <t>Sand Ocean</t>
  </si>
  <si>
    <t>Sand Ocean 2</t>
  </si>
  <si>
    <t>Sector Alpha</t>
  </si>
  <si>
    <t>Sector Beta</t>
  </si>
  <si>
    <t>Silence</t>
  </si>
  <si>
    <t>Silence 2</t>
  </si>
  <si>
    <t>Space Plant</t>
  </si>
  <si>
    <t>White Land</t>
  </si>
  <si>
    <t>White Land 2</t>
  </si>
  <si>
    <t>Archivos Dp</t>
  </si>
  <si>
    <t>GoldenEye</t>
  </si>
  <si>
    <t>Archivos Mt</t>
  </si>
  <si>
    <t>Archivos Pt</t>
  </si>
  <si>
    <t>Archivos Tm</t>
  </si>
  <si>
    <t>Azteca Dp</t>
  </si>
  <si>
    <t>Azteca Mt</t>
  </si>
  <si>
    <t>Azteca Pt</t>
  </si>
  <si>
    <t>Azteca Tm</t>
  </si>
  <si>
    <t>Bunker Dp</t>
  </si>
  <si>
    <t>Bunker II Dp</t>
  </si>
  <si>
    <t>Bunker II Mt</t>
  </si>
  <si>
    <t>Bunker II Pt</t>
  </si>
  <si>
    <t>Bunker II Tm</t>
  </si>
  <si>
    <t>Bunker Mt</t>
  </si>
  <si>
    <t>Bunker Pt</t>
  </si>
  <si>
    <t>Bunker Tm</t>
  </si>
  <si>
    <t>Calles Dp</t>
  </si>
  <si>
    <t>Calles Mt</t>
  </si>
  <si>
    <t>Calles Pt</t>
  </si>
  <si>
    <t>Calles Tm</t>
  </si>
  <si>
    <t>Cavernas Dp</t>
  </si>
  <si>
    <t>Cavernas Mt</t>
  </si>
  <si>
    <t>Cavernas Pt</t>
  </si>
  <si>
    <t>Cavernas Tm</t>
  </si>
  <si>
    <t>Control Dp</t>
  </si>
  <si>
    <t>Control Mt</t>
  </si>
  <si>
    <t>Control Pt</t>
  </si>
  <si>
    <t>Control Tm</t>
  </si>
  <si>
    <t>Cuna Dp</t>
  </si>
  <si>
    <t>Cuna Mt</t>
  </si>
  <si>
    <t>Cuna Pt</t>
  </si>
  <si>
    <t>Cuna Tm</t>
  </si>
  <si>
    <t>Deposito Dp</t>
  </si>
  <si>
    <t>Deposito Mt</t>
  </si>
  <si>
    <t>Deposito Pt</t>
  </si>
  <si>
    <t>Deposito Tm</t>
  </si>
  <si>
    <t>Egipcio Dp</t>
  </si>
  <si>
    <t>Egipcio Mt</t>
  </si>
  <si>
    <t>Egipcio Pt</t>
  </si>
  <si>
    <t>Egipcio Tm</t>
  </si>
  <si>
    <t>Estatua Dp</t>
  </si>
  <si>
    <t>Estatua Mt</t>
  </si>
  <si>
    <t>Estatua Pt</t>
  </si>
  <si>
    <t>Estatua Tm</t>
  </si>
  <si>
    <t>Fragata Dp</t>
  </si>
  <si>
    <t>Fragata Mt</t>
  </si>
  <si>
    <t>Fragata Pt</t>
  </si>
  <si>
    <t>Fragata Tm</t>
  </si>
  <si>
    <t>Huida Dp</t>
  </si>
  <si>
    <t>Huida Mt</t>
  </si>
  <si>
    <t>Huida Pt</t>
  </si>
  <si>
    <t>Huida Tm</t>
  </si>
  <si>
    <t>Jungla Dp</t>
  </si>
  <si>
    <t>Jungla Mt</t>
  </si>
  <si>
    <t>Jungla Pt</t>
  </si>
  <si>
    <t>Jungla Tm</t>
  </si>
  <si>
    <t>Planta Dp</t>
  </si>
  <si>
    <t>Planta Mt</t>
  </si>
  <si>
    <t>Planta Pt</t>
  </si>
  <si>
    <t>Planta Tm</t>
  </si>
  <si>
    <t>Presa Dp</t>
  </si>
  <si>
    <t>Presa Mt</t>
  </si>
  <si>
    <t>Presa Pt</t>
  </si>
  <si>
    <t>Presa Tm</t>
  </si>
  <si>
    <t>Silo Dp</t>
  </si>
  <si>
    <t>Silo Mt</t>
  </si>
  <si>
    <t>Silo Pt</t>
  </si>
  <si>
    <t>Silo Tm</t>
  </si>
  <si>
    <t>Superficie Dp</t>
  </si>
  <si>
    <t>Superficie II Dp</t>
  </si>
  <si>
    <t>Superficie II Mt</t>
  </si>
  <si>
    <t>Superficie II Pt</t>
  </si>
  <si>
    <t>Superficie II Tm</t>
  </si>
  <si>
    <t>Superficie Mt</t>
  </si>
  <si>
    <t>Superficie Pt</t>
  </si>
  <si>
    <t>Superficie Tm</t>
  </si>
  <si>
    <t>Tren Dp</t>
  </si>
  <si>
    <t>Tren Mt</t>
  </si>
  <si>
    <t>Tren Pt</t>
  </si>
  <si>
    <t>Tren Tm</t>
  </si>
  <si>
    <t>Banshee Boardwalk</t>
  </si>
  <si>
    <t>Mario Kart</t>
  </si>
  <si>
    <t>Bowsers Castle</t>
  </si>
  <si>
    <t>Choco Mountain</t>
  </si>
  <si>
    <t>DKs Jungle Parkway</t>
  </si>
  <si>
    <t>Frappe Snowland</t>
  </si>
  <si>
    <t>Kalimari Desert</t>
  </si>
  <si>
    <t>Koopa Troopa Beach</t>
  </si>
  <si>
    <t>Luigi Raceway</t>
  </si>
  <si>
    <t>Mario Raceway</t>
  </si>
  <si>
    <t>Moo Moo Farm</t>
  </si>
  <si>
    <t>Rainbow Road</t>
  </si>
  <si>
    <t>Royal Raceway</t>
  </si>
  <si>
    <t>Sherbet Land</t>
  </si>
  <si>
    <t>Toads Turnpike</t>
  </si>
  <si>
    <t>Wario Stadium</t>
  </si>
  <si>
    <t>Yoshi Valley</t>
  </si>
  <si>
    <t>110M VALLAS</t>
  </si>
  <si>
    <t>GIMNASIA</t>
  </si>
  <si>
    <t>LANZAMIENTO DE DISCO</t>
  </si>
  <si>
    <t>LANZAMIENTO DE JABALINA</t>
  </si>
  <si>
    <t>LANZAMIENTO DE PESO</t>
  </si>
  <si>
    <t>SALTO DE ALTURA</t>
  </si>
  <si>
    <t>TRIPLE SALTO</t>
  </si>
  <si>
    <t>10 Multiman</t>
  </si>
  <si>
    <t>100 Multiman</t>
  </si>
  <si>
    <t>15Min Multiman</t>
  </si>
  <si>
    <t>3Min Multiman</t>
  </si>
  <si>
    <t>Adventure</t>
  </si>
  <si>
    <t>All Star</t>
  </si>
  <si>
    <t>Board the Platforms</t>
  </si>
  <si>
    <t>Break the Targets</t>
  </si>
  <si>
    <t>Classic</t>
  </si>
  <si>
    <t>Homerun Contest</t>
  </si>
  <si>
    <t>Munecos</t>
  </si>
  <si>
    <t>campo_busqueda</t>
  </si>
  <si>
    <t>Formula1</t>
  </si>
  <si>
    <t>Super Smash</t>
  </si>
  <si>
    <t>Goldeneye</t>
  </si>
  <si>
    <t>TournamentStage</t>
  </si>
  <si>
    <t>tourn_stage_id</t>
  </si>
  <si>
    <t>tourn_stage_name</t>
  </si>
  <si>
    <t>FASE PREVIA</t>
  </si>
  <si>
    <t>FASE DE GRUPOS</t>
  </si>
  <si>
    <t>16AVOS DE FINAL</t>
  </si>
  <si>
    <t>OCTAVOS DE FINAL</t>
  </si>
  <si>
    <t>CUARTOS DE FINAL</t>
  </si>
  <si>
    <t>SEMIFINAL</t>
  </si>
  <si>
    <t>FINAL</t>
  </si>
  <si>
    <t>PlayerTournamentSports</t>
  </si>
  <si>
    <t>player_trn_sport_id</t>
  </si>
  <si>
    <t>player_trn_sport_name</t>
  </si>
  <si>
    <t>GE-Time</t>
  </si>
  <si>
    <t>GE-Kills</t>
  </si>
  <si>
    <t>GE-License to Kill</t>
  </si>
  <si>
    <t>GE-SSDV</t>
  </si>
  <si>
    <t>GE-Teams</t>
  </si>
  <si>
    <t>MK-Battles</t>
  </si>
  <si>
    <t>SSB-Time</t>
  </si>
  <si>
    <t>SSB-Lives</t>
  </si>
  <si>
    <t>SSB-Coins</t>
  </si>
  <si>
    <t>SSB-Stamina</t>
  </si>
  <si>
    <t>Jenga</t>
  </si>
  <si>
    <t>Ajedrez</t>
  </si>
  <si>
    <t>Domino</t>
  </si>
  <si>
    <t>Parques</t>
  </si>
  <si>
    <t>Horripicasa</t>
  </si>
  <si>
    <t>Lucha</t>
  </si>
  <si>
    <t>Hockey en Piso</t>
  </si>
  <si>
    <t>Futbol</t>
  </si>
  <si>
    <t>Baloncesto</t>
  </si>
  <si>
    <t>team_id</t>
  </si>
  <si>
    <t>team_name</t>
  </si>
  <si>
    <t>team_type</t>
  </si>
  <si>
    <t>region</t>
  </si>
  <si>
    <t>team_flag</t>
  </si>
  <si>
    <t>team_shield</t>
  </si>
  <si>
    <t>country</t>
  </si>
  <si>
    <t>World Stars</t>
  </si>
  <si>
    <t>Europe Stars</t>
  </si>
  <si>
    <t>Africa Stars</t>
  </si>
  <si>
    <t>Camerun</t>
  </si>
  <si>
    <t>Costa de Marfil</t>
  </si>
  <si>
    <t>Argelia</t>
  </si>
  <si>
    <t>Ghana</t>
  </si>
  <si>
    <t>Etiopia</t>
  </si>
  <si>
    <t>Brasil</t>
  </si>
  <si>
    <t>Colombia</t>
  </si>
  <si>
    <t>America Stars</t>
  </si>
  <si>
    <t>Chile</t>
  </si>
  <si>
    <t>Ecuador</t>
  </si>
  <si>
    <t>El Salvador</t>
  </si>
  <si>
    <t>Haiti</t>
  </si>
  <si>
    <t>Belice</t>
  </si>
  <si>
    <t>Guyana</t>
  </si>
  <si>
    <t>Republica Centroafricana</t>
  </si>
  <si>
    <t>Benin</t>
  </si>
  <si>
    <t>Guinea Bissau</t>
  </si>
  <si>
    <t>Malawi</t>
  </si>
  <si>
    <t>Botswana</t>
  </si>
  <si>
    <t>Burundi</t>
  </si>
  <si>
    <t>Marruecos</t>
  </si>
  <si>
    <t>Mauricio</t>
  </si>
  <si>
    <t>Chad</t>
  </si>
  <si>
    <t>Lesotho</t>
  </si>
  <si>
    <t>Eritrea</t>
  </si>
  <si>
    <t>Liberia</t>
  </si>
  <si>
    <t>Paraguay</t>
  </si>
  <si>
    <t>Estados Unidos</t>
  </si>
  <si>
    <t>Peru</t>
  </si>
  <si>
    <t>Venezuela</t>
  </si>
  <si>
    <t>Jamaica</t>
  </si>
  <si>
    <t>Bolivia</t>
  </si>
  <si>
    <t>Costa Rica</t>
  </si>
  <si>
    <t>Canada</t>
  </si>
  <si>
    <t>Nicaragua</t>
  </si>
  <si>
    <t>Angola</t>
  </si>
  <si>
    <t>Zimbaue</t>
  </si>
  <si>
    <t>Uganda</t>
  </si>
  <si>
    <t>Mauritania</t>
  </si>
  <si>
    <t>Nigeria</t>
  </si>
  <si>
    <t>Senegal</t>
  </si>
  <si>
    <t>Sudafrica</t>
  </si>
  <si>
    <t>Tunez</t>
  </si>
  <si>
    <t>Egipto</t>
  </si>
  <si>
    <t>Burkina Faso</t>
  </si>
  <si>
    <t>Zambia</t>
  </si>
  <si>
    <t>Comoras</t>
  </si>
  <si>
    <t>Congo</t>
  </si>
  <si>
    <t>Ruanda</t>
  </si>
  <si>
    <t>Cabo Verde</t>
  </si>
  <si>
    <t>Namibia</t>
  </si>
  <si>
    <t>Yibuti</t>
  </si>
  <si>
    <t>Seychelles</t>
  </si>
  <si>
    <t>Somalia</t>
  </si>
  <si>
    <t>Argentina</t>
  </si>
  <si>
    <t>Uruguay</t>
  </si>
  <si>
    <t>Mexico</t>
  </si>
  <si>
    <t>Mali</t>
  </si>
  <si>
    <t>Republica Democratica del Congo</t>
  </si>
  <si>
    <t>Kenia</t>
  </si>
  <si>
    <t>Guinea</t>
  </si>
  <si>
    <t>Gabon</t>
  </si>
  <si>
    <t>Tanzania</t>
  </si>
  <si>
    <t>Sierra Leona</t>
  </si>
  <si>
    <t>Madagascar</t>
  </si>
  <si>
    <t>Niger</t>
  </si>
  <si>
    <t>Togo</t>
  </si>
  <si>
    <t>Sudan del Sur</t>
  </si>
  <si>
    <t>Libia</t>
  </si>
  <si>
    <t>Gambia</t>
  </si>
  <si>
    <t>Guinea Ecuatorial</t>
  </si>
  <si>
    <t>Mozambique</t>
  </si>
  <si>
    <t>Sudan</t>
  </si>
  <si>
    <t>Suazilandia</t>
  </si>
  <si>
    <t>Guatemala</t>
  </si>
  <si>
    <t>Honduras</t>
  </si>
  <si>
    <t>Panama</t>
  </si>
  <si>
    <t>Surinam</t>
  </si>
  <si>
    <t>Antigua y Barbuda</t>
  </si>
  <si>
    <t>Puerto Rico</t>
  </si>
  <si>
    <t>Republica Dominicana</t>
  </si>
  <si>
    <t>Bermudas</t>
  </si>
  <si>
    <t>Curazao</t>
  </si>
  <si>
    <t>Granada</t>
  </si>
  <si>
    <t>Cuba</t>
  </si>
  <si>
    <t>Trinidad y Tobago</t>
  </si>
  <si>
    <t>Barbados</t>
  </si>
  <si>
    <t>Santa Lucia</t>
  </si>
  <si>
    <t>Islas Caiman</t>
  </si>
  <si>
    <t>San Cristobal y Nieves</t>
  </si>
  <si>
    <t>San Vicente y las Granadinas</t>
  </si>
  <si>
    <t>Dominica</t>
  </si>
  <si>
    <t>Santo Tome y Principe</t>
  </si>
  <si>
    <t>Aruba</t>
  </si>
  <si>
    <t>Montserrat</t>
  </si>
  <si>
    <t>Islas Virgenes Britanicas</t>
  </si>
  <si>
    <t>Islas Turcas y Caicos</t>
  </si>
  <si>
    <t>Bahamas</t>
  </si>
  <si>
    <t>Anguila</t>
  </si>
  <si>
    <t>Islas Virgenes Estadounidenses</t>
  </si>
  <si>
    <t>Japon</t>
  </si>
  <si>
    <t>Nueva Zelanda</t>
  </si>
  <si>
    <t>Asia Stars</t>
  </si>
  <si>
    <t>Corea del Sur</t>
  </si>
  <si>
    <t>Australia</t>
  </si>
  <si>
    <t>Iran</t>
  </si>
  <si>
    <t>Arabia Saudita</t>
  </si>
  <si>
    <t>China</t>
  </si>
  <si>
    <t>Kazajistan</t>
  </si>
  <si>
    <t>Irak</t>
  </si>
  <si>
    <t>Qatar</t>
  </si>
  <si>
    <t>Bahrein</t>
  </si>
  <si>
    <t>Kirguistan</t>
  </si>
  <si>
    <t>Emiratos Arabes Unidos</t>
  </si>
  <si>
    <t>Kuwait</t>
  </si>
  <si>
    <t>Tailandia</t>
  </si>
  <si>
    <t>Vietnam</t>
  </si>
  <si>
    <t>Turkmenistan</t>
  </si>
  <si>
    <t>Afganistan</t>
  </si>
  <si>
    <t>Papua Nueva Guinea</t>
  </si>
  <si>
    <t>Tayikistan</t>
  </si>
  <si>
    <t>Uzbekistan</t>
  </si>
  <si>
    <t>Indonesia</t>
  </si>
  <si>
    <t>Filipinas</t>
  </si>
  <si>
    <t>Nepal</t>
  </si>
  <si>
    <t>Corea del Norte</t>
  </si>
  <si>
    <t>Siria</t>
  </si>
  <si>
    <t>Palestina</t>
  </si>
  <si>
    <t>Singapur</t>
  </si>
  <si>
    <t>Jordania</t>
  </si>
  <si>
    <t>Taiwan</t>
  </si>
  <si>
    <t>Birmania</t>
  </si>
  <si>
    <t>Butan</t>
  </si>
  <si>
    <t>Laos</t>
  </si>
  <si>
    <t>Micronesia</t>
  </si>
  <si>
    <t>Oman</t>
  </si>
  <si>
    <t>India</t>
  </si>
  <si>
    <t>Fiji</t>
  </si>
  <si>
    <t>Mongolia</t>
  </si>
  <si>
    <t>Islas Salomon</t>
  </si>
  <si>
    <t>Camboya</t>
  </si>
  <si>
    <t>Malasia</t>
  </si>
  <si>
    <t>Maldivas</t>
  </si>
  <si>
    <t>Bangladesh</t>
  </si>
  <si>
    <t>Tuvalu</t>
  </si>
  <si>
    <t>Tahiti</t>
  </si>
  <si>
    <t>Libano</t>
  </si>
  <si>
    <t>Hong Kong</t>
  </si>
  <si>
    <t>Islas Marshall</t>
  </si>
  <si>
    <t>Yemen</t>
  </si>
  <si>
    <t>Timor Oriental</t>
  </si>
  <si>
    <t>Samoa</t>
  </si>
  <si>
    <t>Pakistan</t>
  </si>
  <si>
    <t>Kiribati</t>
  </si>
  <si>
    <t>Tonga</t>
  </si>
  <si>
    <t>Guam</t>
  </si>
  <si>
    <t>Brunei</t>
  </si>
  <si>
    <t>Palaos</t>
  </si>
  <si>
    <t>Nauru</t>
  </si>
  <si>
    <t>Vanuatu</t>
  </si>
  <si>
    <t>Samoa Americana</t>
  </si>
  <si>
    <t>Sri Lanka</t>
  </si>
  <si>
    <t>Macao</t>
  </si>
  <si>
    <t>Nueva Caledonia</t>
  </si>
  <si>
    <t>Islas Cook</t>
  </si>
  <si>
    <t>Francia</t>
  </si>
  <si>
    <t>Italia</t>
  </si>
  <si>
    <t>Alemania</t>
  </si>
  <si>
    <t>Espania</t>
  </si>
  <si>
    <t>Paises Bajos</t>
  </si>
  <si>
    <t>Noruega</t>
  </si>
  <si>
    <t>Inglaterra</t>
  </si>
  <si>
    <t>Polonia</t>
  </si>
  <si>
    <t>Dinamarca</t>
  </si>
  <si>
    <t>Suecia</t>
  </si>
  <si>
    <t>Republica Checa</t>
  </si>
  <si>
    <t>Croacia</t>
  </si>
  <si>
    <t>Serbia</t>
  </si>
  <si>
    <t>Rusia</t>
  </si>
  <si>
    <t>Turquia</t>
  </si>
  <si>
    <t>Ucrania</t>
  </si>
  <si>
    <t>Irlanda del Norte</t>
  </si>
  <si>
    <t>Portugal</t>
  </si>
  <si>
    <t>Belgica</t>
  </si>
  <si>
    <t>Rumania</t>
  </si>
  <si>
    <t>Suiza</t>
  </si>
  <si>
    <t>Grecia</t>
  </si>
  <si>
    <t>Eslovaquia</t>
  </si>
  <si>
    <t>Bulgaria</t>
  </si>
  <si>
    <t>Finlandia</t>
  </si>
  <si>
    <t>Hungria</t>
  </si>
  <si>
    <t>Irlanda</t>
  </si>
  <si>
    <t>Austria</t>
  </si>
  <si>
    <t>Escocia</t>
  </si>
  <si>
    <t>Bosnia y Herzegovina</t>
  </si>
  <si>
    <t>Gales</t>
  </si>
  <si>
    <t>Eslovenia</t>
  </si>
  <si>
    <t>Islandia</t>
  </si>
  <si>
    <t>Albania</t>
  </si>
  <si>
    <t>Montenegro</t>
  </si>
  <si>
    <t>Macedonia del Norte</t>
  </si>
  <si>
    <t>Luxemburgo</t>
  </si>
  <si>
    <t>Georgia</t>
  </si>
  <si>
    <t>Bielorrusia</t>
  </si>
  <si>
    <t>Islas Feroe</t>
  </si>
  <si>
    <t>Lituania</t>
  </si>
  <si>
    <t>Kosovo</t>
  </si>
  <si>
    <t>Armenia</t>
  </si>
  <si>
    <t>Israel</t>
  </si>
  <si>
    <t>Estonia</t>
  </si>
  <si>
    <t>Letonia</t>
  </si>
  <si>
    <t>Monaco</t>
  </si>
  <si>
    <t>Chipre</t>
  </si>
  <si>
    <t>Azerbaijan</t>
  </si>
  <si>
    <t>Gibraltar</t>
  </si>
  <si>
    <t>Moldavia</t>
  </si>
  <si>
    <t>Andorra</t>
  </si>
  <si>
    <t>Malta</t>
  </si>
  <si>
    <t>Liechtenstein</t>
  </si>
  <si>
    <t>San Marino</t>
  </si>
  <si>
    <t>NationalTeams</t>
  </si>
  <si>
    <t>M</t>
  </si>
  <si>
    <t>rank</t>
  </si>
  <si>
    <t>F</t>
  </si>
  <si>
    <t>ruta_b</t>
  </si>
  <si>
    <t>E:\imagenes</t>
  </si>
  <si>
    <t>\banderas\afganistan.jpg</t>
  </si>
  <si>
    <t>\banderas\africa stars.png</t>
  </si>
  <si>
    <t>\banderas\albania.jpg</t>
  </si>
  <si>
    <t>\banderas\alemania.jpg</t>
  </si>
  <si>
    <t>\banderas\america stars.png</t>
  </si>
  <si>
    <t>\banderas\andorra.jpg</t>
  </si>
  <si>
    <t>\banderas\angola.jpg</t>
  </si>
  <si>
    <t>\banderas\anguila.png</t>
  </si>
  <si>
    <t>\banderas\antigua.png</t>
  </si>
  <si>
    <t>\banderas\arabia saudita.jpg</t>
  </si>
  <si>
    <t>\banderas\argelia.jpg</t>
  </si>
  <si>
    <t>\banderas\argentina.jpg</t>
  </si>
  <si>
    <t>\banderas\armenia.jpg</t>
  </si>
  <si>
    <t>\banderas\aruba.png</t>
  </si>
  <si>
    <t>\banderas\asia stars.png</t>
  </si>
  <si>
    <t>\banderas\australia.jpg</t>
  </si>
  <si>
    <t>\banderas\austria.jpg</t>
  </si>
  <si>
    <t>\banderas\azerbaijan.jpg</t>
  </si>
  <si>
    <t>\banderas\bahamas.jpg</t>
  </si>
  <si>
    <t>\banderas\bahrein.jpg</t>
  </si>
  <si>
    <t>\banderas\bangladesh.png</t>
  </si>
  <si>
    <t>\banderas\barbados.jpg</t>
  </si>
  <si>
    <t>\banderas\belgica.jpg</t>
  </si>
  <si>
    <t>\banderas\belice.png</t>
  </si>
  <si>
    <t>\banderas\benin.png</t>
  </si>
  <si>
    <t>\banderas\bermudas.png</t>
  </si>
  <si>
    <t>\banderas\belarus.jpg</t>
  </si>
  <si>
    <t>\banderas\birmania.png</t>
  </si>
  <si>
    <t>\banderas\bolivia.jpg</t>
  </si>
  <si>
    <t>\banderas\bosnia.jpg</t>
  </si>
  <si>
    <t>\banderas\botswana.png</t>
  </si>
  <si>
    <t>\banderas\brasil.jpg</t>
  </si>
  <si>
    <t>\banderas\brunei.png</t>
  </si>
  <si>
    <t>\banderas\bulgaria.jpg</t>
  </si>
  <si>
    <t>\banderas\burkina faso.jpg</t>
  </si>
  <si>
    <t>\banderas\burundi.png</t>
  </si>
  <si>
    <t>\banderas\butan.png</t>
  </si>
  <si>
    <t>\banderas\cabo verde.png</t>
  </si>
  <si>
    <t>\banderas\camboya.png</t>
  </si>
  <si>
    <t>\banderas\camerun.jpg</t>
  </si>
  <si>
    <t>\banderas\canada.jpg</t>
  </si>
  <si>
    <t>\banderas\chad.png</t>
  </si>
  <si>
    <t>\banderas\chile.jpg</t>
  </si>
  <si>
    <t>\banderas\china.jpg</t>
  </si>
  <si>
    <t>\banderas\chipre.jpg</t>
  </si>
  <si>
    <t>\banderas\colombia.jpg</t>
  </si>
  <si>
    <t>\banderas\comoras.png</t>
  </si>
  <si>
    <t>\banderas\congo.jpg</t>
  </si>
  <si>
    <t>\banderas\corea del norte.jpg</t>
  </si>
  <si>
    <t>\banderas\corea del sur.jpg</t>
  </si>
  <si>
    <t>\banderas\costa de marfil.jpg</t>
  </si>
  <si>
    <t>\banderas\costa rica.jpg</t>
  </si>
  <si>
    <t>\banderas\croacia.jpg</t>
  </si>
  <si>
    <t>\banderas\cuba.jpg</t>
  </si>
  <si>
    <t>\banderas\curazao.png</t>
  </si>
  <si>
    <t>\banderas\dinamarca.jpg</t>
  </si>
  <si>
    <t>\banderas\dominica.png</t>
  </si>
  <si>
    <t>\banderas\ecuador.jpg</t>
  </si>
  <si>
    <t>\banderas\egipto.jpg</t>
  </si>
  <si>
    <t>\banderas\el salvador.jpg</t>
  </si>
  <si>
    <t>\banderas\emiratos arabes unidos.jpg</t>
  </si>
  <si>
    <t>\banderas\eritrea.png</t>
  </si>
  <si>
    <t>\banderas\escocia.png</t>
  </si>
  <si>
    <t>\banderas\eslovaquia.jpg</t>
  </si>
  <si>
    <t>\banderas\eslovenia.jpg</t>
  </si>
  <si>
    <t>\banderas\estados unidos.jpg</t>
  </si>
  <si>
    <t>\banderas\estonia.jpg</t>
  </si>
  <si>
    <t>\banderas\etiopia.jpg</t>
  </si>
  <si>
    <t>\banderas\europe stars.png</t>
  </si>
  <si>
    <t>\banderas\fiji.jpg</t>
  </si>
  <si>
    <t>\banderas\filipinas.jpg</t>
  </si>
  <si>
    <t>\banderas\finlandia.jpg</t>
  </si>
  <si>
    <t>\banderas\francia.jpg</t>
  </si>
  <si>
    <t>\banderas\gabon.png</t>
  </si>
  <si>
    <t>\banderas\gales.png</t>
  </si>
  <si>
    <t>\banderas\gambia.png</t>
  </si>
  <si>
    <t>\banderas\georgia.jpg</t>
  </si>
  <si>
    <t>\banderas\ghana.jpg</t>
  </si>
  <si>
    <t>\banderas\gibraltar.png</t>
  </si>
  <si>
    <t>\banderas\granada.png</t>
  </si>
  <si>
    <t>\banderas\grecia.jpg</t>
  </si>
  <si>
    <t>\banderas\guam.png</t>
  </si>
  <si>
    <t>\banderas\guatemala.png</t>
  </si>
  <si>
    <t>\banderas\guinea.jpg</t>
  </si>
  <si>
    <t>\banderas\guinea bissau.png</t>
  </si>
  <si>
    <t>\banderas\guinea ecuatorial.png</t>
  </si>
  <si>
    <t>\banderas\guyana.png</t>
  </si>
  <si>
    <t>\banderas\haiti.jpg</t>
  </si>
  <si>
    <t>\banderas\honduras.jpg</t>
  </si>
  <si>
    <t>\banderas\hong kong.png</t>
  </si>
  <si>
    <t>\banderas\hungria.jpg</t>
  </si>
  <si>
    <t>\banderas\india.jpg</t>
  </si>
  <si>
    <t>\banderas\indonesia.jpg</t>
  </si>
  <si>
    <t>\banderas\inglaterra.png</t>
  </si>
  <si>
    <t>\banderas\irak.jpg</t>
  </si>
  <si>
    <t>\banderas\iran.jpg</t>
  </si>
  <si>
    <t>\banderas\irlanda.jpg</t>
  </si>
  <si>
    <t>\banderas\irlanda del norte.png</t>
  </si>
  <si>
    <t>\banderas\islandia.jpg</t>
  </si>
  <si>
    <t>\banderas\islas caiman.png</t>
  </si>
  <si>
    <t>\banderas\cook.png</t>
  </si>
  <si>
    <t>\banderas\islas feroe.png</t>
  </si>
  <si>
    <t>\banderas\islas marshall.png</t>
  </si>
  <si>
    <t>\banderas\islas salomon.png</t>
  </si>
  <si>
    <t>\banderas\caicos.png</t>
  </si>
  <si>
    <t>\banderas\virgb.png</t>
  </si>
  <si>
    <t>\banderas\virusa.png</t>
  </si>
  <si>
    <t>\banderas\israel.jpg</t>
  </si>
  <si>
    <t>\banderas\italia.jpg</t>
  </si>
  <si>
    <t>\banderas\jamaica.jpg</t>
  </si>
  <si>
    <t>\banderas\japon.jpg</t>
  </si>
  <si>
    <t>\banderas\jordania.jpg</t>
  </si>
  <si>
    <t>\banderas\kazajistan.jpg</t>
  </si>
  <si>
    <t>\banderas\kenia.jpg</t>
  </si>
  <si>
    <t>\banderas\kirguistan.jpg</t>
  </si>
  <si>
    <t>\banderas\kiribati.png</t>
  </si>
  <si>
    <t>\banderas\kosovo.png</t>
  </si>
  <si>
    <t>\banderas\kuwait.jpg</t>
  </si>
  <si>
    <t>\banderas\laos.png</t>
  </si>
  <si>
    <t>\banderas\lesotho.png</t>
  </si>
  <si>
    <t>\banderas\letonia.jpg</t>
  </si>
  <si>
    <t>\banderas\libano.jpg</t>
  </si>
  <si>
    <t>\banderas\liberia.jpg</t>
  </si>
  <si>
    <t>\banderas\libia.png</t>
  </si>
  <si>
    <t>\banderas\liechtenstein.jpg</t>
  </si>
  <si>
    <t>\banderas\lituania.jpg</t>
  </si>
  <si>
    <t>\banderas\luxemburgo.jpg</t>
  </si>
  <si>
    <t>\banderas\macao.png</t>
  </si>
  <si>
    <t>\banderas\macedonia.jpg</t>
  </si>
  <si>
    <t>\banderas\madagascar.png</t>
  </si>
  <si>
    <t>\banderas\malasia.jpg</t>
  </si>
  <si>
    <t>\banderas\malawi.png</t>
  </si>
  <si>
    <t>\banderas\maldivas.png</t>
  </si>
  <si>
    <t>\banderas\mali.jpg</t>
  </si>
  <si>
    <t>\banderas\malta.jpg</t>
  </si>
  <si>
    <t>\banderas\marruecos.jpg</t>
  </si>
  <si>
    <t>\banderas\mauricio.png</t>
  </si>
  <si>
    <t>\banderas\mauritania.png</t>
  </si>
  <si>
    <t>\banderas\mexico.jpg</t>
  </si>
  <si>
    <t>\banderas\micronesia.png</t>
  </si>
  <si>
    <t>\banderas\moldavia.jpg</t>
  </si>
  <si>
    <t>\banderas\monaco.jpg</t>
  </si>
  <si>
    <t>\banderas\mongolia.jpg</t>
  </si>
  <si>
    <t>\banderas\montenegro.jpg</t>
  </si>
  <si>
    <t>\banderas\montserrat.png</t>
  </si>
  <si>
    <t>\banderas\mozambique.png</t>
  </si>
  <si>
    <t>\banderas\namibia.png</t>
  </si>
  <si>
    <t>\banderas\nauru.png</t>
  </si>
  <si>
    <t>\banderas\nepal.jpg</t>
  </si>
  <si>
    <t>\banderas\nicaragua.jpg</t>
  </si>
  <si>
    <t>\banderas\niger.png</t>
  </si>
  <si>
    <t>\banderas\nigeria.jpg</t>
  </si>
  <si>
    <t>\banderas\noruega.jpg</t>
  </si>
  <si>
    <t>\banderas\caledonia.png</t>
  </si>
  <si>
    <t>\banderas\nueva zelanda.jpg</t>
  </si>
  <si>
    <t>\banderas\oman.jpg</t>
  </si>
  <si>
    <t>\banderas\holanda.jpg</t>
  </si>
  <si>
    <t>\banderas\pakistan.jpg</t>
  </si>
  <si>
    <t>\banderas\palaos.png</t>
  </si>
  <si>
    <t>\banderas\palestina.png</t>
  </si>
  <si>
    <t>\banderas\panama.jpg</t>
  </si>
  <si>
    <t>\banderas\papua nueva guinea.jpg</t>
  </si>
  <si>
    <t>\banderas\paraguay.jpg</t>
  </si>
  <si>
    <t>\banderas\peru.jpg</t>
  </si>
  <si>
    <t>\banderas\polonia.jpg</t>
  </si>
  <si>
    <t>\banderas\portugal.jpg</t>
  </si>
  <si>
    <t>\banderas\puerto rico.png</t>
  </si>
  <si>
    <t>\banderas\qatar.jpg</t>
  </si>
  <si>
    <t>\banderas\republica centroafricana.jpg</t>
  </si>
  <si>
    <t>\banderas\republica checa.jpg</t>
  </si>
  <si>
    <t>\banderas\republica democratica del congo.jpg</t>
  </si>
  <si>
    <t>\banderas\republica dominicana.png</t>
  </si>
  <si>
    <t>\banderas\ruanda.png</t>
  </si>
  <si>
    <t>\banderas\rumania.jpg</t>
  </si>
  <si>
    <t>\banderas\rusia.jpg</t>
  </si>
  <si>
    <t>\banderas\samoa.png</t>
  </si>
  <si>
    <t>\banderas\samoa americana.png</t>
  </si>
  <si>
    <t>\banderas\san cristobal.png</t>
  </si>
  <si>
    <t>\banderas\san marino.jpg</t>
  </si>
  <si>
    <t>\banderas\san vicente.png</t>
  </si>
  <si>
    <t>\banderas\santa lucia.png</t>
  </si>
  <si>
    <t>\banderas\santo tome.png</t>
  </si>
  <si>
    <t>\banderas\senegal.jpg</t>
  </si>
  <si>
    <t>\banderas\serbia.jpg</t>
  </si>
  <si>
    <t>\banderas\seychelles.png</t>
  </si>
  <si>
    <t>\banderas\sierra leona.png</t>
  </si>
  <si>
    <t>\banderas\singapur.jpg</t>
  </si>
  <si>
    <t>\banderas\siria.png</t>
  </si>
  <si>
    <t>\banderas\somalia.png</t>
  </si>
  <si>
    <t>\banderas\sri lanka.png</t>
  </si>
  <si>
    <t>\banderas\suazilandia.png</t>
  </si>
  <si>
    <t>\banderas\sudafrica.jpg</t>
  </si>
  <si>
    <t>\banderas\sudan.jpg</t>
  </si>
  <si>
    <t>\banderas\sudan del sur.png</t>
  </si>
  <si>
    <t>\banderas\suecia.png</t>
  </si>
  <si>
    <t>\banderas\suiza.jpg</t>
  </si>
  <si>
    <t>\banderas\surinam.png</t>
  </si>
  <si>
    <t>\banderas\polinesia francesa.png</t>
  </si>
  <si>
    <t>\banderas\tailandia.jpg</t>
  </si>
  <si>
    <t>\banderas\taiwan.png</t>
  </si>
  <si>
    <t>\banderas\tanzania.jpg</t>
  </si>
  <si>
    <t>\banderas\tayikistan.jpg</t>
  </si>
  <si>
    <t>\banderas\timor oriental.png</t>
  </si>
  <si>
    <t>\banderas\togo.png</t>
  </si>
  <si>
    <t>\banderas\tonga.png</t>
  </si>
  <si>
    <t>\banderas\trinidad y tobago.jpg</t>
  </si>
  <si>
    <t>\banderas\tunez.jpg</t>
  </si>
  <si>
    <t>\banderas\turkmenistan.jpg</t>
  </si>
  <si>
    <t>\banderas\turquia.jpg</t>
  </si>
  <si>
    <t>\banderas\tuvalu.png</t>
  </si>
  <si>
    <t>\banderas\ucrania.jpg</t>
  </si>
  <si>
    <t>\banderas\uganda.png</t>
  </si>
  <si>
    <t>\banderas\uruguay.jpg</t>
  </si>
  <si>
    <t>\banderas\uzbekistan.jpg</t>
  </si>
  <si>
    <t>\banderas\vanuatu.png</t>
  </si>
  <si>
    <t>\banderas\venezuela.jpg</t>
  </si>
  <si>
    <t>\banderas\vietnam.jpg</t>
  </si>
  <si>
    <t>\banderas\world stars.png</t>
  </si>
  <si>
    <t>\banderas\yemen.png</t>
  </si>
  <si>
    <t>\banderas\yibuti.png</t>
  </si>
  <si>
    <t>\banderas\zambia.jpg</t>
  </si>
  <si>
    <t>\banderas\zimbaue.jpg</t>
  </si>
  <si>
    <t>\escudos\afganistan.png</t>
  </si>
  <si>
    <t>\escudos\africa stars.png</t>
  </si>
  <si>
    <t>\escudos\albania.png</t>
  </si>
  <si>
    <t>\escudos\alemania.png</t>
  </si>
  <si>
    <t>\escudos\america stars.png</t>
  </si>
  <si>
    <t>\escudos\andorra.png</t>
  </si>
  <si>
    <t>\escudos\angola.png</t>
  </si>
  <si>
    <t>\escudos\anguila.png</t>
  </si>
  <si>
    <t>\escudos\antigua.png</t>
  </si>
  <si>
    <t>\escudos\arabia saudita.png</t>
  </si>
  <si>
    <t>\escudos\argelia.png</t>
  </si>
  <si>
    <t>\escudos\argentina.png</t>
  </si>
  <si>
    <t>\escudos\armenia.png</t>
  </si>
  <si>
    <t>\escudos\aruba.png</t>
  </si>
  <si>
    <t>\escudos\asia stars.png</t>
  </si>
  <si>
    <t>\escudos\australia.png</t>
  </si>
  <si>
    <t>\escudos\austria.png</t>
  </si>
  <si>
    <t>\escudos\azerbaijan.png</t>
  </si>
  <si>
    <t>\escudos\bahamas.png</t>
  </si>
  <si>
    <t>\escudos\bahrein.png</t>
  </si>
  <si>
    <t>\escudos\bangladesh.png</t>
  </si>
  <si>
    <t>\escudos\barbados.png</t>
  </si>
  <si>
    <t>\escudos\belgica.png</t>
  </si>
  <si>
    <t>\escudos\belice.png</t>
  </si>
  <si>
    <t>\escudos\benin.png</t>
  </si>
  <si>
    <t>\escudos\bermudas.png</t>
  </si>
  <si>
    <t>\escudos\belarus.png</t>
  </si>
  <si>
    <t>\escudos\birmania.png</t>
  </si>
  <si>
    <t>\escudos\bolivia.png</t>
  </si>
  <si>
    <t>\escudos\bosnia.png</t>
  </si>
  <si>
    <t>\escudos\botswana.png</t>
  </si>
  <si>
    <t>\escudos\brasil.png</t>
  </si>
  <si>
    <t>\escudos\brunei.png</t>
  </si>
  <si>
    <t>\escudos\bulgaria.png</t>
  </si>
  <si>
    <t>\escudos\burkina faso.PNG</t>
  </si>
  <si>
    <t>\escudos\burundi.png</t>
  </si>
  <si>
    <t>\escudos\butan.png</t>
  </si>
  <si>
    <t>\escudos\cabo verde.png</t>
  </si>
  <si>
    <t>\escudos\camboya.png</t>
  </si>
  <si>
    <t>\escudos\camerun.png</t>
  </si>
  <si>
    <t>\escudos\canada.png</t>
  </si>
  <si>
    <t>\escudos\chad.PNG</t>
  </si>
  <si>
    <t>\escudos\chile.png</t>
  </si>
  <si>
    <t>\escudos\china.png</t>
  </si>
  <si>
    <t>\escudos\chipre.PNG</t>
  </si>
  <si>
    <t>\escudos\colombia.png</t>
  </si>
  <si>
    <t>\escudos\comoras.png</t>
  </si>
  <si>
    <t>\escudos\congo.png</t>
  </si>
  <si>
    <t>\escudos\corea del norte.png</t>
  </si>
  <si>
    <t>\escudos\corea del sur.png</t>
  </si>
  <si>
    <t>\escudos\costa de marfil.png</t>
  </si>
  <si>
    <t>\escudos\costa rica.png</t>
  </si>
  <si>
    <t>\escudos\croacia.PNG</t>
  </si>
  <si>
    <t>\escudos\cuba.png</t>
  </si>
  <si>
    <t>\escudos\curazao.png</t>
  </si>
  <si>
    <t>\escudos\dinamarca.png</t>
  </si>
  <si>
    <t>\escudos\dominica.png</t>
  </si>
  <si>
    <t>\escudos\ecuador.png</t>
  </si>
  <si>
    <t>\escudos\egipto.PNG</t>
  </si>
  <si>
    <t>\escudos\el salvador.png</t>
  </si>
  <si>
    <t>\escudos\emiratos arabes unidos.png</t>
  </si>
  <si>
    <t>\escudos\eritrea.png</t>
  </si>
  <si>
    <t>\escudos\escocia.PNG</t>
  </si>
  <si>
    <t>\escudos\eslovaquia.PNG</t>
  </si>
  <si>
    <t>\escudos\eslovenia.PNG</t>
  </si>
  <si>
    <t>\escudos\estados unidos.png</t>
  </si>
  <si>
    <t>\escudos\estonia.png</t>
  </si>
  <si>
    <t>\escudos\etiopia.png</t>
  </si>
  <si>
    <t>\escudos\europe stars.png</t>
  </si>
  <si>
    <t>\escudos\fiji.png</t>
  </si>
  <si>
    <t>\escudos\filipinas.png</t>
  </si>
  <si>
    <t>\escudos\finlandia.PNG</t>
  </si>
  <si>
    <t>\escudos\francia.png</t>
  </si>
  <si>
    <t>\escudos\gabon.PNG</t>
  </si>
  <si>
    <t>\escudos\gales.png</t>
  </si>
  <si>
    <t>\escudos\gambia.png</t>
  </si>
  <si>
    <t>\escudos\georgia.png</t>
  </si>
  <si>
    <t>\escudos\ghana.png</t>
  </si>
  <si>
    <t>\escudos\gibraltar.png</t>
  </si>
  <si>
    <t>\escudos\granada.png</t>
  </si>
  <si>
    <t>\escudos\grecia.png</t>
  </si>
  <si>
    <t>\escudos\guam.png</t>
  </si>
  <si>
    <t>\escudos\guatemala.png</t>
  </si>
  <si>
    <t>\escudos\guinea.PNG</t>
  </si>
  <si>
    <t>\escudos\guinea bissau.png</t>
  </si>
  <si>
    <t>\escudos\guinea ecuatorial.png</t>
  </si>
  <si>
    <t>\escudos\guyana.png</t>
  </si>
  <si>
    <t>\escudos\haiti.png</t>
  </si>
  <si>
    <t>\escudos\honduras.png</t>
  </si>
  <si>
    <t>\escudos\hong kong.png</t>
  </si>
  <si>
    <t>\escudos\hungria.png</t>
  </si>
  <si>
    <t>\escudos\india.png</t>
  </si>
  <si>
    <t>\escudos\indonesia.png</t>
  </si>
  <si>
    <t>\escudos\inglaterra.png</t>
  </si>
  <si>
    <t>\escudos\irak.png</t>
  </si>
  <si>
    <t>\escudos\iran.png</t>
  </si>
  <si>
    <t>\escudos\irlanda.png</t>
  </si>
  <si>
    <t>\escudos\irlanda del norte.png</t>
  </si>
  <si>
    <t>\escudos\islandia.png</t>
  </si>
  <si>
    <t>\escudos\islas caiman.png</t>
  </si>
  <si>
    <t>\escudos\cook.png</t>
  </si>
  <si>
    <t>\escudos\islas feroe.png</t>
  </si>
  <si>
    <t>\escudos\islas marshall.png</t>
  </si>
  <si>
    <t>\escudos\islas salomon.png</t>
  </si>
  <si>
    <t>\escudos\caicos.png</t>
  </si>
  <si>
    <t>\escudos\virgb.png</t>
  </si>
  <si>
    <t>\escudos\virusa.png</t>
  </si>
  <si>
    <t>\escudos\israel.PNG</t>
  </si>
  <si>
    <t>\escudos\italia.png</t>
  </si>
  <si>
    <t>\escudos\jamaica.png</t>
  </si>
  <si>
    <t>\escudos\japon.png</t>
  </si>
  <si>
    <t>\escudos\jordania.png</t>
  </si>
  <si>
    <t>\escudos\kazajistan.png</t>
  </si>
  <si>
    <t>\escudos\kenia.png</t>
  </si>
  <si>
    <t>\escudos\kirguistan.png</t>
  </si>
  <si>
    <t>\escudos\kiribati.png</t>
  </si>
  <si>
    <t>\escudos\kosovo.png</t>
  </si>
  <si>
    <t>\escudos\kuwait.png</t>
  </si>
  <si>
    <t>\escudos\laos.png</t>
  </si>
  <si>
    <t>\escudos\lesotho.png</t>
  </si>
  <si>
    <t>\escudos\letonia.png</t>
  </si>
  <si>
    <t>\escudos\libano.png</t>
  </si>
  <si>
    <t>\escudos\liberia.png</t>
  </si>
  <si>
    <t>\escudos\libia.png</t>
  </si>
  <si>
    <t>\escudos\liechtenstein.png</t>
  </si>
  <si>
    <t>\escudos\lituania.PNG</t>
  </si>
  <si>
    <t>\escudos\luxemburgo.png</t>
  </si>
  <si>
    <t>\escudos\macao.png</t>
  </si>
  <si>
    <t>\escudos\macedonia.png</t>
  </si>
  <si>
    <t>\escudos\madagascar.png</t>
  </si>
  <si>
    <t>\escudos\malasia.png</t>
  </si>
  <si>
    <t>\escudos\malawi.png</t>
  </si>
  <si>
    <t>\escudos\maldivas.png</t>
  </si>
  <si>
    <t>\escudos\mali.png</t>
  </si>
  <si>
    <t>\escudos\malta.png</t>
  </si>
  <si>
    <t>\escudos\marruecos.PNG</t>
  </si>
  <si>
    <t>\escudos\mauricio.png</t>
  </si>
  <si>
    <t>\escudos\mauritania.png</t>
  </si>
  <si>
    <t>\escudos\mexico.png</t>
  </si>
  <si>
    <t>\escudos\micronesia.png</t>
  </si>
  <si>
    <t>\escudos\moldavia.png</t>
  </si>
  <si>
    <t>\escudos\monaco.png</t>
  </si>
  <si>
    <t>\escudos\mongolia.png</t>
  </si>
  <si>
    <t>\escudos\montenegro.png</t>
  </si>
  <si>
    <t>\escudos\montserrat.png</t>
  </si>
  <si>
    <t>\escudos\mozambique.png</t>
  </si>
  <si>
    <t>\escudos\namibia.png</t>
  </si>
  <si>
    <t>\escudos\nauru.png</t>
  </si>
  <si>
    <t>\escudos\nepal.png</t>
  </si>
  <si>
    <t>\escudos\nicaragua.png</t>
  </si>
  <si>
    <t>\escudos\niger.png</t>
  </si>
  <si>
    <t>\escudos\nigeria.png</t>
  </si>
  <si>
    <t>\escudos\noruega.png</t>
  </si>
  <si>
    <t>\escudos\caledonia.png</t>
  </si>
  <si>
    <t>\escudos\nueva zelanda.png</t>
  </si>
  <si>
    <t>\escudos\oman.png</t>
  </si>
  <si>
    <t>\escudos\holanda.png</t>
  </si>
  <si>
    <t>\escudos\pakistan.png</t>
  </si>
  <si>
    <t>\escudos\palaos.png</t>
  </si>
  <si>
    <t>\escudos\palestina.png</t>
  </si>
  <si>
    <t>\escudos\panama.png</t>
  </si>
  <si>
    <t>\escudos\papua nueva guinea.png</t>
  </si>
  <si>
    <t>\escudos\paraguay.png</t>
  </si>
  <si>
    <t>\escudos\peru.png</t>
  </si>
  <si>
    <t>\escudos\polonia.png</t>
  </si>
  <si>
    <t>\escudos\portugal.png</t>
  </si>
  <si>
    <t>\escudos\puerto rico.png</t>
  </si>
  <si>
    <t>\escudos\qatar.png</t>
  </si>
  <si>
    <t>\escudos\republica centroafricana.PNG</t>
  </si>
  <si>
    <t>\escudos\republica checa.png</t>
  </si>
  <si>
    <t>\escudos\republica democratica del congo.png</t>
  </si>
  <si>
    <t>\escudos\republica dominicana.png</t>
  </si>
  <si>
    <t>\escudos\ruanda.png</t>
  </si>
  <si>
    <t>\escudos\rumania.png</t>
  </si>
  <si>
    <t>\escudos\rusia.png</t>
  </si>
  <si>
    <t>\escudos\samoa.png</t>
  </si>
  <si>
    <t>\escudos\samoa americana.png</t>
  </si>
  <si>
    <t>\escudos\san cristobal.png</t>
  </si>
  <si>
    <t>\escudos\san marino.png</t>
  </si>
  <si>
    <t>\escudos\san vicente.png</t>
  </si>
  <si>
    <t>\escudos\santa lucia.png</t>
  </si>
  <si>
    <t>\escudos\santo tome.png</t>
  </si>
  <si>
    <t>\escudos\senegal.png</t>
  </si>
  <si>
    <t>\escudos\serbia.png</t>
  </si>
  <si>
    <t>\escudos\seychelles.png</t>
  </si>
  <si>
    <t>\escudos\sierra leona.png</t>
  </si>
  <si>
    <t>\escudos\singapur.png</t>
  </si>
  <si>
    <t>\escudos\siria.png</t>
  </si>
  <si>
    <t>\escudos\somalia.png</t>
  </si>
  <si>
    <t>\escudos\sri lanka.png</t>
  </si>
  <si>
    <t>\escudos\suazilandia.png</t>
  </si>
  <si>
    <t>\escudos\sudafrica.png</t>
  </si>
  <si>
    <t>\escudos\sudan.png</t>
  </si>
  <si>
    <t>\escudos\sudan del sur.png</t>
  </si>
  <si>
    <t>\escudos\suecia.png</t>
  </si>
  <si>
    <t>\escudos\suiza.png</t>
  </si>
  <si>
    <t>\escudos\surinam.png</t>
  </si>
  <si>
    <t>\escudos\polinesia francesa.png</t>
  </si>
  <si>
    <t>\escudos\tailandia.png</t>
  </si>
  <si>
    <t>\escudos\taiwan.png</t>
  </si>
  <si>
    <t>\escudos\tanzania.png</t>
  </si>
  <si>
    <t>\escudos\tayikistan.png</t>
  </si>
  <si>
    <t>\escudos\timor oriental.png</t>
  </si>
  <si>
    <t>\escudos\togo.PNG</t>
  </si>
  <si>
    <t>\escudos\tonga.png</t>
  </si>
  <si>
    <t>\escudos\trinidad y tobago.png</t>
  </si>
  <si>
    <t>\escudos\tunez.PNG</t>
  </si>
  <si>
    <t>\escudos\turkmenistan.png</t>
  </si>
  <si>
    <t>\escudos\turquia.png</t>
  </si>
  <si>
    <t>\escudos\tuvalu.png</t>
  </si>
  <si>
    <t>\escudos\ucrania.png</t>
  </si>
  <si>
    <t>\escudos\uganda.png</t>
  </si>
  <si>
    <t>\escudos\uruguay.png</t>
  </si>
  <si>
    <t>\escudos\uzbekistan.png</t>
  </si>
  <si>
    <t>\escudos\vanuatu.png</t>
  </si>
  <si>
    <t>\escudos\venezuela.png</t>
  </si>
  <si>
    <t>\escudos\vietnam.png</t>
  </si>
  <si>
    <t>\escudos\world stars.png</t>
  </si>
  <si>
    <t>\escudos\yemen.png</t>
  </si>
  <si>
    <t>\escudos\yibuti.png</t>
  </si>
  <si>
    <t>\escudos\zambia.PNG</t>
  </si>
  <si>
    <t>\escudos\zimbaue.png</t>
  </si>
  <si>
    <t>ruta_e</t>
  </si>
  <si>
    <t>Afganistan Fem</t>
  </si>
  <si>
    <t>Africa Stars Fem</t>
  </si>
  <si>
    <t>Albania Fem</t>
  </si>
  <si>
    <t>Alemania Fem</t>
  </si>
  <si>
    <t>America Stars Fem</t>
  </si>
  <si>
    <t>Andorra Fem</t>
  </si>
  <si>
    <t>Angola Fem</t>
  </si>
  <si>
    <t>Anguila Fem</t>
  </si>
  <si>
    <t>Antigua y Barbuda Fem</t>
  </si>
  <si>
    <t>Arabia Saudita Fem</t>
  </si>
  <si>
    <t>Argelia Fem</t>
  </si>
  <si>
    <t>Argentina Fem</t>
  </si>
  <si>
    <t>Armenia Fem</t>
  </si>
  <si>
    <t>Aruba Fem</t>
  </si>
  <si>
    <t>Asia Stars Fem</t>
  </si>
  <si>
    <t>Australia Fem</t>
  </si>
  <si>
    <t>Austria Fem</t>
  </si>
  <si>
    <t>Azerbaijan Fem</t>
  </si>
  <si>
    <t>Bahamas Fem</t>
  </si>
  <si>
    <t>Bahrein Fem</t>
  </si>
  <si>
    <t>Bangladesh Fem</t>
  </si>
  <si>
    <t>Barbados Fem</t>
  </si>
  <si>
    <t>Belgica Fem</t>
  </si>
  <si>
    <t>Belice Fem</t>
  </si>
  <si>
    <t>Benin Fem</t>
  </si>
  <si>
    <t>Bermudas Fem</t>
  </si>
  <si>
    <t>Bielorrusia Fem</t>
  </si>
  <si>
    <t>Birmania Fem</t>
  </si>
  <si>
    <t>Bolivia Fem</t>
  </si>
  <si>
    <t>Bosnia y Herzegovina Fem</t>
  </si>
  <si>
    <t>Botswana Fem</t>
  </si>
  <si>
    <t>Brasil Fem</t>
  </si>
  <si>
    <t>Brunei Fem</t>
  </si>
  <si>
    <t>Bulgaria Fem</t>
  </si>
  <si>
    <t>Burkina Faso Fem</t>
  </si>
  <si>
    <t>Burundi Fem</t>
  </si>
  <si>
    <t>Butan Fem</t>
  </si>
  <si>
    <t>Cabo Verde Fem</t>
  </si>
  <si>
    <t>Camboya Fem</t>
  </si>
  <si>
    <t>Camerun Fem</t>
  </si>
  <si>
    <t>Canada Fem</t>
  </si>
  <si>
    <t>Chad Fem</t>
  </si>
  <si>
    <t>Chile Fem</t>
  </si>
  <si>
    <t>China Fem</t>
  </si>
  <si>
    <t>Chipre Fem</t>
  </si>
  <si>
    <t>Colombia Fem</t>
  </si>
  <si>
    <t>Comoras Fem</t>
  </si>
  <si>
    <t>Congo Fem</t>
  </si>
  <si>
    <t>Corea del Norte Fem</t>
  </si>
  <si>
    <t>Corea del Sur Fem</t>
  </si>
  <si>
    <t>Costa de Marfil Fem</t>
  </si>
  <si>
    <t>Costa Rica Fem</t>
  </si>
  <si>
    <t>Croacia Fem</t>
  </si>
  <si>
    <t>Cuba Fem</t>
  </si>
  <si>
    <t>Curazao Fem</t>
  </si>
  <si>
    <t>Dinamarca Fem</t>
  </si>
  <si>
    <t>Dominica Fem</t>
  </si>
  <si>
    <t>Ecuador Fem</t>
  </si>
  <si>
    <t>Egipto Fem</t>
  </si>
  <si>
    <t>El Salvador Fem</t>
  </si>
  <si>
    <t>Emiratos Arabes Unidos Fem</t>
  </si>
  <si>
    <t>Eritrea Fem</t>
  </si>
  <si>
    <t>Escocia Fem</t>
  </si>
  <si>
    <t>Eslovaquia Fem</t>
  </si>
  <si>
    <t>Eslovenia Fem</t>
  </si>
  <si>
    <t>Espania Fem</t>
  </si>
  <si>
    <t>Estados Unidos Fem</t>
  </si>
  <si>
    <t>Estonia Fem</t>
  </si>
  <si>
    <t>Etiopia Fem</t>
  </si>
  <si>
    <t>Europe Stars Fem</t>
  </si>
  <si>
    <t>Fiji Fem</t>
  </si>
  <si>
    <t>Filipinas Fem</t>
  </si>
  <si>
    <t>Finlandia Fem</t>
  </si>
  <si>
    <t>Francia Fem</t>
  </si>
  <si>
    <t>Gabon Fem</t>
  </si>
  <si>
    <t>Gales Fem</t>
  </si>
  <si>
    <t>Gambia Fem</t>
  </si>
  <si>
    <t>Georgia Fem</t>
  </si>
  <si>
    <t>Ghana Fem</t>
  </si>
  <si>
    <t>Gibraltar Fem</t>
  </si>
  <si>
    <t>Granada Fem</t>
  </si>
  <si>
    <t>Grecia Fem</t>
  </si>
  <si>
    <t>Guam Fem</t>
  </si>
  <si>
    <t>Guatemala Fem</t>
  </si>
  <si>
    <t>Guinea Fem</t>
  </si>
  <si>
    <t>Guinea Bissau Fem</t>
  </si>
  <si>
    <t>Guinea Ecuatorial Fem</t>
  </si>
  <si>
    <t>Guyana Fem</t>
  </si>
  <si>
    <t>Haiti Fem</t>
  </si>
  <si>
    <t>Honduras Fem</t>
  </si>
  <si>
    <t>Hong Kong Fem</t>
  </si>
  <si>
    <t>Hungria Fem</t>
  </si>
  <si>
    <t>India Fem</t>
  </si>
  <si>
    <t>Indonesia Fem</t>
  </si>
  <si>
    <t>Inglaterra Fem</t>
  </si>
  <si>
    <t>Irak Fem</t>
  </si>
  <si>
    <t>Iran Fem</t>
  </si>
  <si>
    <t>Irlanda Fem</t>
  </si>
  <si>
    <t>Irlanda del Norte Fem</t>
  </si>
  <si>
    <t>Islandia Fem</t>
  </si>
  <si>
    <t>Islas Caiman Fem</t>
  </si>
  <si>
    <t>Islas Cook Fem</t>
  </si>
  <si>
    <t>Islas Feroe Fem</t>
  </si>
  <si>
    <t>Islas Marshall Fem</t>
  </si>
  <si>
    <t>Islas Salomon Fem</t>
  </si>
  <si>
    <t>Islas Turcas y Caicos Fem</t>
  </si>
  <si>
    <t>Islas Virgenes Britanicas Fem</t>
  </si>
  <si>
    <t>Islas Virgenes Estadounidenses Fem</t>
  </si>
  <si>
    <t>Israel Fem</t>
  </si>
  <si>
    <t>Italia Fem</t>
  </si>
  <si>
    <t>Jamaica Fem</t>
  </si>
  <si>
    <t>Japon Fem</t>
  </si>
  <si>
    <t>Jordania Fem</t>
  </si>
  <si>
    <t>Kazajistan Fem</t>
  </si>
  <si>
    <t>Kenia Fem</t>
  </si>
  <si>
    <t>Kirguistan Fem</t>
  </si>
  <si>
    <t>Kiribati Fem</t>
  </si>
  <si>
    <t>Kosovo Fem</t>
  </si>
  <si>
    <t>Kuwait Fem</t>
  </si>
  <si>
    <t>Laos Fem</t>
  </si>
  <si>
    <t>Lesotho Fem</t>
  </si>
  <si>
    <t>Letonia Fem</t>
  </si>
  <si>
    <t>Libano Fem</t>
  </si>
  <si>
    <t>Liberia Fem</t>
  </si>
  <si>
    <t>Libia Fem</t>
  </si>
  <si>
    <t>Liechtenstein Fem</t>
  </si>
  <si>
    <t>Lituania Fem</t>
  </si>
  <si>
    <t>Luxemburgo Fem</t>
  </si>
  <si>
    <t>Macao Fem</t>
  </si>
  <si>
    <t>Macedonia del Norte Fem</t>
  </si>
  <si>
    <t>Madagascar Fem</t>
  </si>
  <si>
    <t>Malasia Fem</t>
  </si>
  <si>
    <t>Malawi Fem</t>
  </si>
  <si>
    <t>Maldivas Fem</t>
  </si>
  <si>
    <t>Mali Fem</t>
  </si>
  <si>
    <t>Malta Fem</t>
  </si>
  <si>
    <t>Marruecos Fem</t>
  </si>
  <si>
    <t>Mauricio Fem</t>
  </si>
  <si>
    <t>Mauritania Fem</t>
  </si>
  <si>
    <t>Mexico Fem</t>
  </si>
  <si>
    <t>Micronesia Fem</t>
  </si>
  <si>
    <t>Moldavia Fem</t>
  </si>
  <si>
    <t>Monaco Fem</t>
  </si>
  <si>
    <t>Mongolia Fem</t>
  </si>
  <si>
    <t>Montenegro Fem</t>
  </si>
  <si>
    <t>Montserrat Fem</t>
  </si>
  <si>
    <t>Mozambique Fem</t>
  </si>
  <si>
    <t>Namibia Fem</t>
  </si>
  <si>
    <t>Nauru Fem</t>
  </si>
  <si>
    <t>Nepal Fem</t>
  </si>
  <si>
    <t>Nicaragua Fem</t>
  </si>
  <si>
    <t>Niger Fem</t>
  </si>
  <si>
    <t>Nigeria Fem</t>
  </si>
  <si>
    <t>Noruega Fem</t>
  </si>
  <si>
    <t>Nueva Caledonia Fem</t>
  </si>
  <si>
    <t>Nueva Zelanda Fem</t>
  </si>
  <si>
    <t>Oman Fem</t>
  </si>
  <si>
    <t>Paises Bajos Fem</t>
  </si>
  <si>
    <t>Pakistan Fem</t>
  </si>
  <si>
    <t>Palaos Fem</t>
  </si>
  <si>
    <t>Palestina Fem</t>
  </si>
  <si>
    <t>Panama Fem</t>
  </si>
  <si>
    <t>Papua Nueva Guinea Fem</t>
  </si>
  <si>
    <t>Paraguay Fem</t>
  </si>
  <si>
    <t>Peru Fem</t>
  </si>
  <si>
    <t>Polonia Fem</t>
  </si>
  <si>
    <t>Portugal Fem</t>
  </si>
  <si>
    <t>Puerto Rico Fem</t>
  </si>
  <si>
    <t>Qatar Fem</t>
  </si>
  <si>
    <t>Republica Centroaficana Fem</t>
  </si>
  <si>
    <t>Republica Checa Fem</t>
  </si>
  <si>
    <t>Republica Democratica del Congo Fem</t>
  </si>
  <si>
    <t>Republica Dominicana Fem</t>
  </si>
  <si>
    <t>Ruanda Fem</t>
  </si>
  <si>
    <t>Rumania Fem</t>
  </si>
  <si>
    <t>Rusia Fem</t>
  </si>
  <si>
    <t>Samoa Fem</t>
  </si>
  <si>
    <t>Samoa Americana Fem</t>
  </si>
  <si>
    <t>San Cristobal y Nieves Fem</t>
  </si>
  <si>
    <t>San Marino Fem</t>
  </si>
  <si>
    <t>San Vicente y las Granadinas Fem</t>
  </si>
  <si>
    <t>Santa Lucia Fem</t>
  </si>
  <si>
    <t>Santo Tome y Principe Fem</t>
  </si>
  <si>
    <t>Senegal Fem</t>
  </si>
  <si>
    <t>Serbia Fem</t>
  </si>
  <si>
    <t>Seychelles Fem</t>
  </si>
  <si>
    <t>Sierra Leona Fem</t>
  </si>
  <si>
    <t>Singapur Fem</t>
  </si>
  <si>
    <t>Siria Fem</t>
  </si>
  <si>
    <t>Somalia Fem</t>
  </si>
  <si>
    <t>Sri Lanka Fem</t>
  </si>
  <si>
    <t>Suazilandia Fem</t>
  </si>
  <si>
    <t>Sudafrica Fem</t>
  </si>
  <si>
    <t>Sudan Fem</t>
  </si>
  <si>
    <t>Sudan del Sur Fem</t>
  </si>
  <si>
    <t>Suecia Fem</t>
  </si>
  <si>
    <t>Suiza Fem</t>
  </si>
  <si>
    <t>Surinam Fem</t>
  </si>
  <si>
    <t>Tahiti Fem</t>
  </si>
  <si>
    <t>Tailandia Fem</t>
  </si>
  <si>
    <t>Taiwan Fem</t>
  </si>
  <si>
    <t>Tanzania Fem</t>
  </si>
  <si>
    <t>Tayikistan Fem</t>
  </si>
  <si>
    <t>Timor Oriental Fem</t>
  </si>
  <si>
    <t>Togo Fem</t>
  </si>
  <si>
    <t>Tonga Fem</t>
  </si>
  <si>
    <t>Trinidad y Tobago Fem</t>
  </si>
  <si>
    <t>Tunez Fem</t>
  </si>
  <si>
    <t>Turkmenistan Fem</t>
  </si>
  <si>
    <t>Turquia Fem</t>
  </si>
  <si>
    <t>Tuvalu Fem</t>
  </si>
  <si>
    <t>Ucrania Fem</t>
  </si>
  <si>
    <t>Uganda Fem</t>
  </si>
  <si>
    <t>Uruguay Fem</t>
  </si>
  <si>
    <t>Uzbekistan Fem</t>
  </si>
  <si>
    <t>Vanuatu Fem</t>
  </si>
  <si>
    <t>Venezuela Fem</t>
  </si>
  <si>
    <t>Vietnam Fem</t>
  </si>
  <si>
    <t>World Stars Fem</t>
  </si>
  <si>
    <t>Yemen Fem</t>
  </si>
  <si>
    <t>Yibuti Fem</t>
  </si>
  <si>
    <t>Zambia Fem</t>
  </si>
  <si>
    <t>Zimbaue Fem</t>
  </si>
  <si>
    <t>team</t>
  </si>
  <si>
    <t>sport</t>
  </si>
  <si>
    <t>POS</t>
  </si>
  <si>
    <t>Futbol Masculino</t>
  </si>
  <si>
    <t>Futbol Femenino</t>
  </si>
  <si>
    <t>Futsal Masculino</t>
  </si>
  <si>
    <t>Futsal Femenino</t>
  </si>
  <si>
    <t>Tenis de Mesa</t>
  </si>
  <si>
    <t>Volleyball Femenino</t>
  </si>
  <si>
    <t>Basketball Femenino</t>
  </si>
  <si>
    <t>Beisbol Femenino</t>
  </si>
  <si>
    <t>Badminton Femenino</t>
  </si>
  <si>
    <t>Curling Femenino</t>
  </si>
  <si>
    <t>Tenis Femenino</t>
  </si>
  <si>
    <t>Rugby Femenino</t>
  </si>
  <si>
    <t>Squash Femenino</t>
  </si>
  <si>
    <t>Voley Playa Femenino</t>
  </si>
  <si>
    <t>Tenis de Mesa Femenino</t>
  </si>
  <si>
    <t>Balonmano Femenino</t>
  </si>
  <si>
    <t>Hockey Femenino</t>
  </si>
  <si>
    <t>Esgrima Femenino</t>
  </si>
  <si>
    <t>Voley Playa</t>
  </si>
  <si>
    <t>RNK</t>
  </si>
  <si>
    <t>id_team</t>
  </si>
  <si>
    <t>Volleyball Masculino</t>
  </si>
  <si>
    <t>Basketball Masculino</t>
  </si>
  <si>
    <t>Beisbol Masculino</t>
  </si>
  <si>
    <t>Badminton Masculino</t>
  </si>
  <si>
    <t>Curling Masculino</t>
  </si>
  <si>
    <t>Tenis Masculino</t>
  </si>
  <si>
    <t>Rugby Masculino</t>
  </si>
  <si>
    <t>Squash Masculino</t>
  </si>
  <si>
    <t>Voley Playa Masculino</t>
  </si>
  <si>
    <t>Tenis de Mesa Masculino</t>
  </si>
  <si>
    <t>Balonmano Masculino</t>
  </si>
  <si>
    <t>Hockey Masculino</t>
  </si>
  <si>
    <t>Esgrima Masculino</t>
  </si>
  <si>
    <t>Bobsleigh</t>
  </si>
  <si>
    <t>Luge</t>
  </si>
  <si>
    <t>Skeleton</t>
  </si>
  <si>
    <t>Snowboard Acrobatico</t>
  </si>
  <si>
    <t>team_rank</t>
  </si>
  <si>
    <t>ruta</t>
  </si>
  <si>
    <t>Alan</t>
  </si>
  <si>
    <t>Martin</t>
  </si>
  <si>
    <t>Lee</t>
  </si>
  <si>
    <t>Ken</t>
  </si>
  <si>
    <t>Karl</t>
  </si>
  <si>
    <t>Mark</t>
  </si>
  <si>
    <t>Pete</t>
  </si>
  <si>
    <t>Grant</t>
  </si>
  <si>
    <t>Sally</t>
  </si>
  <si>
    <t>Graeme</t>
  </si>
  <si>
    <t>B</t>
  </si>
  <si>
    <t>Duncan</t>
  </si>
  <si>
    <t>Dave</t>
  </si>
  <si>
    <t>Boo</t>
  </si>
  <si>
    <t>James Bond</t>
  </si>
  <si>
    <t>Paratropopa</t>
  </si>
  <si>
    <t>Shyguy</t>
  </si>
  <si>
    <t>Alec Trevelyan</t>
  </si>
  <si>
    <t>Jim Rivers</t>
  </si>
  <si>
    <t>Sarah Hill</t>
  </si>
  <si>
    <t>Bobby Malone</t>
  </si>
  <si>
    <t>Vicky Steele</t>
  </si>
  <si>
    <t>Ricky Stern</t>
  </si>
  <si>
    <t>Nigel York</t>
  </si>
  <si>
    <t>Michael Schuhmacher</t>
  </si>
  <si>
    <t>Gerhard Berger</t>
  </si>
  <si>
    <t>Ralph Schuhmacher</t>
  </si>
  <si>
    <t>Jean Alesi</t>
  </si>
  <si>
    <t>Mika Hakkinen</t>
  </si>
  <si>
    <t>Damon Hill</t>
  </si>
  <si>
    <t>David Coulthard</t>
  </si>
  <si>
    <t>Pedro Diniz</t>
  </si>
  <si>
    <t>Giancarlo Fisichella</t>
  </si>
  <si>
    <t>Eddie Irvine</t>
  </si>
  <si>
    <t>Oliver Panis</t>
  </si>
  <si>
    <t>Jos Verstappen</t>
  </si>
  <si>
    <t>Shinji Nakano</t>
  </si>
  <si>
    <t>Jarno Trulli</t>
  </si>
  <si>
    <t>Jan Magnussen</t>
  </si>
  <si>
    <t>Mika Salo</t>
  </si>
  <si>
    <t>Mr.Game and Watch</t>
  </si>
  <si>
    <t>Ness</t>
  </si>
  <si>
    <t>Dr.Mario</t>
  </si>
  <si>
    <t>Falco</t>
  </si>
  <si>
    <t>Zelda</t>
  </si>
  <si>
    <t>Roy</t>
  </si>
  <si>
    <t>Pichu</t>
  </si>
  <si>
    <t>Mewtwo</t>
  </si>
  <si>
    <t>Marth</t>
  </si>
  <si>
    <t>Kirby</t>
  </si>
  <si>
    <t>Jigglypuff</t>
  </si>
  <si>
    <t>Nicola Larini</t>
  </si>
  <si>
    <t>Rubens Barrichello</t>
  </si>
  <si>
    <t>Johny Herbert</t>
  </si>
  <si>
    <t>Ukyo Katayama</t>
  </si>
  <si>
    <t>Super Arrow</t>
  </si>
  <si>
    <t>Jack Levin</t>
  </si>
  <si>
    <t>Bio Rex</t>
  </si>
  <si>
    <t>Jody Summer</t>
  </si>
  <si>
    <t>The Skull</t>
  </si>
  <si>
    <t>Pico</t>
  </si>
  <si>
    <t>Octoman</t>
  </si>
  <si>
    <t>Billy</t>
  </si>
  <si>
    <t>Leon</t>
  </si>
  <si>
    <t>Kate Alen</t>
  </si>
  <si>
    <t>Blood Falcon</t>
  </si>
  <si>
    <t>Baba</t>
  </si>
  <si>
    <t>James McCloud</t>
  </si>
  <si>
    <t>Mighty Gazelle</t>
  </si>
  <si>
    <t>Gomar y Shioh</t>
  </si>
  <si>
    <t>Black Shadow</t>
  </si>
  <si>
    <t>John Tanaka</t>
  </si>
  <si>
    <t>Samurai Goroh</t>
  </si>
  <si>
    <t>Roger Buster</t>
  </si>
  <si>
    <t>Beastman</t>
  </si>
  <si>
    <t>Silver Neelsen</t>
  </si>
  <si>
    <t>Antonio Guster</t>
  </si>
  <si>
    <t>Draq</t>
  </si>
  <si>
    <t>Michael Chain</t>
  </si>
  <si>
    <t>Zoda</t>
  </si>
  <si>
    <t>Baby Mario</t>
  </si>
  <si>
    <t>Birdo</t>
  </si>
  <si>
    <t>Natalya Simonova</t>
  </si>
  <si>
    <t>Arkady Ourumov</t>
  </si>
  <si>
    <t>Boris Grishenko</t>
  </si>
  <si>
    <t>Baron Samedi</t>
  </si>
  <si>
    <t>Dimitri Mishkin</t>
  </si>
  <si>
    <t>Mandibulas</t>
  </si>
  <si>
    <t>Mayday</t>
  </si>
  <si>
    <t>Oddjob</t>
  </si>
  <si>
    <t>Rosika</t>
  </si>
  <si>
    <t>Xenia Onatopp</t>
  </si>
  <si>
    <t>Captain Falcon</t>
  </si>
  <si>
    <t>Link</t>
  </si>
  <si>
    <t>Samus</t>
  </si>
  <si>
    <t>Pikachu</t>
  </si>
  <si>
    <t>Ice Climbers</t>
  </si>
  <si>
    <t>Ganondorf</t>
  </si>
  <si>
    <t>Fox</t>
  </si>
  <si>
    <t>Mario/Luigi</t>
  </si>
  <si>
    <t>Dr.Mario/Mr.Game &amp; Watch</t>
  </si>
  <si>
    <t>Young Link</t>
  </si>
  <si>
    <t>Bowser/Captain Falcon</t>
  </si>
  <si>
    <t>Peach/Kirby</t>
  </si>
  <si>
    <t>Ness/Ice Climbers</t>
  </si>
  <si>
    <t>Marth/Roy</t>
  </si>
  <si>
    <t>Ganondorf/Link</t>
  </si>
  <si>
    <t>Zelda/Young Link</t>
  </si>
  <si>
    <t>Pikachu/Mewtwo</t>
  </si>
  <si>
    <t>Pichu/Jigglypuff</t>
  </si>
  <si>
    <t>Falco/Fox</t>
  </si>
  <si>
    <t>DK/Yoshi</t>
  </si>
  <si>
    <t>ol_player_id</t>
  </si>
  <si>
    <t>ol_player_name</t>
  </si>
  <si>
    <t>ol_player_value</t>
  </si>
  <si>
    <t>ol_player_image</t>
  </si>
  <si>
    <t>\personajes\mishkin.png</t>
  </si>
  <si>
    <t>\personajes\goldeneye.png</t>
  </si>
  <si>
    <t>\personajes\xenia.png</t>
  </si>
  <si>
    <t>\personajes\ourumov.png</t>
  </si>
  <si>
    <t>\personajes\bond.png</t>
  </si>
  <si>
    <t>\personajes\rosika.png</t>
  </si>
  <si>
    <t>\personajes\samedi.png</t>
  </si>
  <si>
    <t>\personajes\mayday.png</t>
  </si>
  <si>
    <t>\personajes\boris.png</t>
  </si>
  <si>
    <t>\personajes\natalya.png</t>
  </si>
  <si>
    <t>\personajes\valentin.png</t>
  </si>
  <si>
    <t>\personajes\oddjob.png</t>
  </si>
  <si>
    <t>\personajes\trevelyan.png</t>
  </si>
  <si>
    <t>\personajes\jaws.png</t>
  </si>
  <si>
    <t>\personajes\yoshi.png</t>
  </si>
  <si>
    <t>\personajes\mario.png</t>
  </si>
  <si>
    <t>\personajes\peach.png</t>
  </si>
  <si>
    <t>\personajes\toad.png</t>
  </si>
  <si>
    <t>\personajes\wario.png</t>
  </si>
  <si>
    <t>\personajes\donkeykong.png</t>
  </si>
  <si>
    <t>\personajes\luigi.png</t>
  </si>
  <si>
    <t>\personajes\bowser.png</t>
  </si>
  <si>
    <t>\personajes\link.png</t>
  </si>
  <si>
    <t>\personajes\ganondorf.png</t>
  </si>
  <si>
    <t>\personajes\pikachu.png</t>
  </si>
  <si>
    <t>\personajes\samus.png</t>
  </si>
  <si>
    <t>\personajes\fox.png</t>
  </si>
  <si>
    <t>\personajes\falco.png</t>
  </si>
  <si>
    <t>\personajes\kirby.png</t>
  </si>
  <si>
    <t>\personajes\roy.png</t>
  </si>
  <si>
    <t>\personajes\marth.png</t>
  </si>
  <si>
    <t>\personajes\drmario.png</t>
  </si>
  <si>
    <t>\personajes\jigglypuff.png</t>
  </si>
  <si>
    <t>\personajes\iceclimbers.png</t>
  </si>
  <si>
    <t>\personajes\zelda.png</t>
  </si>
  <si>
    <t>\personajes\mrgame.png</t>
  </si>
  <si>
    <t>\personajes\younglink.png</t>
  </si>
  <si>
    <t>\personajes\mewtwo.png</t>
  </si>
  <si>
    <t>\personajes\ness.png</t>
  </si>
  <si>
    <t>\personajes\pichu.png</t>
  </si>
  <si>
    <t>\personajes\ssblogo.png</t>
  </si>
  <si>
    <t>\personajes\jim_rivers.png</t>
  </si>
  <si>
    <t>Lordena_GE</t>
  </si>
  <si>
    <t>Bollstam_GE</t>
  </si>
  <si>
    <t>Dinazor_GE</t>
  </si>
  <si>
    <t>Igra_GE</t>
  </si>
  <si>
    <t>Silnik_GE</t>
  </si>
  <si>
    <t>Raimei_GE</t>
  </si>
  <si>
    <t>Pokemonia_GE</t>
  </si>
  <si>
    <t>Schattenmond_GE</t>
  </si>
  <si>
    <t>Alec Trevelyan/Pete</t>
  </si>
  <si>
    <t>James Bond/Alan</t>
  </si>
  <si>
    <t>Arkady Ourumov/Dimitri Mishkin</t>
  </si>
  <si>
    <t>B/Lee</t>
  </si>
  <si>
    <t>Baron Samedi/Mandibulas</t>
  </si>
  <si>
    <t>Boris Grishenko/Grant</t>
  </si>
  <si>
    <t>Duncan/Dave</t>
  </si>
  <si>
    <t>Ken/Graeme</t>
  </si>
  <si>
    <t>Karl/Martin</t>
  </si>
  <si>
    <t>Mark/Valentin Zukovsky</t>
  </si>
  <si>
    <t>Valentin Zukovsky</t>
  </si>
  <si>
    <t>Xenia Onatopp/Rosika</t>
  </si>
  <si>
    <t>Natalya Simonova/Sally</t>
  </si>
  <si>
    <t>Mayday/Oddjob</t>
  </si>
  <si>
    <t>Mario Tenis</t>
  </si>
  <si>
    <t>Daisy_MP</t>
  </si>
  <si>
    <t>Daisy_MT</t>
  </si>
  <si>
    <t>Waluigi_MP</t>
  </si>
  <si>
    <t>Waluigi_MT</t>
  </si>
  <si>
    <t>Mario Party</t>
  </si>
  <si>
    <t>Yoshi_MK</t>
  </si>
  <si>
    <t>Yoshi_MT</t>
  </si>
  <si>
    <t>Yoshi_MP</t>
  </si>
  <si>
    <t>Yoshi_SSB</t>
  </si>
  <si>
    <t>Mario_MK</t>
  </si>
  <si>
    <t>Mario_MT</t>
  </si>
  <si>
    <t>Mario_MP</t>
  </si>
  <si>
    <t>Mario_SSB</t>
  </si>
  <si>
    <t>Peach_MK</t>
  </si>
  <si>
    <t>Peach_MT</t>
  </si>
  <si>
    <t>Peach_MP</t>
  </si>
  <si>
    <t>Peach_SSB</t>
  </si>
  <si>
    <t>Toad_MK</t>
  </si>
  <si>
    <t>Toad_MT</t>
  </si>
  <si>
    <t>Wario_MT</t>
  </si>
  <si>
    <t>Wario_MK</t>
  </si>
  <si>
    <t>Donkey Kong_MK</t>
  </si>
  <si>
    <t>Donkey Kong_MT</t>
  </si>
  <si>
    <t>Donkey Kong_MP</t>
  </si>
  <si>
    <t>Donkey Kong_SSB</t>
  </si>
  <si>
    <t>Luigi_MK</t>
  </si>
  <si>
    <t>Luigi_MT</t>
  </si>
  <si>
    <t>Luigi_MP</t>
  </si>
  <si>
    <t>Luigi_SSB</t>
  </si>
  <si>
    <t>Bowser_MK</t>
  </si>
  <si>
    <t>Bowser_MT</t>
  </si>
  <si>
    <t>\personajes\sarah_hill.png</t>
  </si>
  <si>
    <t>\personajes\bobby_malone.png</t>
  </si>
  <si>
    <t>\personajes\vicky_steele.png</t>
  </si>
  <si>
    <t>\personajes\ricky_stern.png</t>
  </si>
  <si>
    <t>\personajes\nigel_york.png</t>
  </si>
  <si>
    <t>\personajes\daisy.png</t>
  </si>
  <si>
    <t>\personajes\waluigi.png</t>
  </si>
  <si>
    <t>\personajes\baby_mario.png</t>
  </si>
  <si>
    <t>\personajes\birdo.png</t>
  </si>
  <si>
    <t>\personajes\boo.png</t>
  </si>
  <si>
    <t>\personajes\paratroopa.png</t>
  </si>
  <si>
    <t>\personajes\shyguy.png</t>
  </si>
  <si>
    <t>Juan Pablo Montoya</t>
  </si>
  <si>
    <t>Heinz Harald Frentzen</t>
  </si>
  <si>
    <t>Mrs Arrow</t>
  </si>
  <si>
    <t>Dr Stewart</t>
  </si>
  <si>
    <t>Mr Ead</t>
  </si>
  <si>
    <t>Dr Clash</t>
  </si>
  <si>
    <t>Donkey Kong Jr.</t>
  </si>
  <si>
    <t>Adebast-Alib Sdender</t>
  </si>
  <si>
    <t>Adil Bar-Bednet</t>
  </si>
  <si>
    <t>Airdenia Welsekali</t>
  </si>
  <si>
    <t>Akdemeri Lambard</t>
  </si>
  <si>
    <t>Alan Lambard</t>
  </si>
  <si>
    <t>Albier Goriden</t>
  </si>
  <si>
    <t>Alejandro Pancher</t>
  </si>
  <si>
    <t>Alfileid Ficha</t>
  </si>
  <si>
    <t>Alfilosk Terenas</t>
  </si>
  <si>
    <t>Alfredo Carrero</t>
  </si>
  <si>
    <t>Amalina Ramaswami</t>
  </si>
  <si>
    <t>Amarilon Stern</t>
  </si>
  <si>
    <t>Amber Rosser</t>
  </si>
  <si>
    <t>Amimik Lambard</t>
  </si>
  <si>
    <t>Arskan Cavereid</t>
  </si>
  <si>
    <t>Asdefat Feliz</t>
  </si>
  <si>
    <t>Ashkari Ficha</t>
  </si>
  <si>
    <t>Ashon Ketchum</t>
  </si>
  <si>
    <t>Astar Devepas</t>
  </si>
  <si>
    <t>Asulin Eohamon</t>
  </si>
  <si>
    <t>Axevaki Feliz</t>
  </si>
  <si>
    <t>Baloncito Futsal Golero</t>
  </si>
  <si>
    <t>Baloncito II Futsal Golero</t>
  </si>
  <si>
    <t>Barney Romerito</t>
  </si>
  <si>
    <t>Barneyson Romerito</t>
  </si>
  <si>
    <t>Basahmi Pancher</t>
  </si>
  <si>
    <t>Bazen Amok II</t>
  </si>
  <si>
    <t>Belfgarf Hiserka</t>
  </si>
  <si>
    <t>Berdeni Lambard</t>
  </si>
  <si>
    <t>Bernardo Golero</t>
  </si>
  <si>
    <t>Besdisoi Polskas</t>
  </si>
  <si>
    <t>Bidonio Carrero</t>
  </si>
  <si>
    <t>Billy Kim</t>
  </si>
  <si>
    <t>Bispita Feliz</t>
  </si>
  <si>
    <t>Blastoise Morado</t>
  </si>
  <si>
    <t>Blastoise Rosado</t>
  </si>
  <si>
    <t>Brandon Saikrsen</t>
  </si>
  <si>
    <t>Bulbasaur Morado</t>
  </si>
  <si>
    <t>Bulbasaur Rosado</t>
  </si>
  <si>
    <t>Cabalier Azudje</t>
  </si>
  <si>
    <t>Cafelina Ramaswami</t>
  </si>
  <si>
    <t>Cafita Feliz</t>
  </si>
  <si>
    <t>Camil Osina</t>
  </si>
  <si>
    <t>Cara Feliz</t>
  </si>
  <si>
    <t>Carata Feliz</t>
  </si>
  <si>
    <t>Carita Amarillaf Feliz</t>
  </si>
  <si>
    <t>Carita Feliz</t>
  </si>
  <si>
    <t>Carita Gorram Feliz</t>
  </si>
  <si>
    <t>Carita Gorran Feliz</t>
  </si>
  <si>
    <t>Carita Gorraz Feliz</t>
  </si>
  <si>
    <t>Carita Llavero Feliz</t>
  </si>
  <si>
    <t>Carita Panucha Feliz</t>
  </si>
  <si>
    <t>Carlitos Romerito</t>
  </si>
  <si>
    <t>Carlos Carrero</t>
  </si>
  <si>
    <t>Carnoksen Lunien</t>
  </si>
  <si>
    <t>Carota Feliz</t>
  </si>
  <si>
    <t>Carriunda Carrero</t>
  </si>
  <si>
    <t>Carro Feliz</t>
  </si>
  <si>
    <t>Carsadi Feliz</t>
  </si>
  <si>
    <t>Catalina Osina</t>
  </si>
  <si>
    <t>Centrax Stern</t>
  </si>
  <si>
    <t>Charmander Morado</t>
  </si>
  <si>
    <t>Chasmy Stern</t>
  </si>
  <si>
    <t>Cocodrilo Romerito</t>
  </si>
  <si>
    <t>Compurtel Bernal</t>
  </si>
  <si>
    <t>Compurtela Bernal</t>
  </si>
  <si>
    <t>Coneji Romerito</t>
  </si>
  <si>
    <t>Cubi Bernal</t>
  </si>
  <si>
    <t>Dakar Di Torakzi</t>
  </si>
  <si>
    <t>Dakor Ficha</t>
  </si>
  <si>
    <t>Damon Minsk</t>
  </si>
  <si>
    <t>Daniel Alkahios</t>
  </si>
  <si>
    <t>Dannar Kennet</t>
  </si>
  <si>
    <t>Davvas Kazielapis</t>
  </si>
  <si>
    <t>Dearvesk Devepas</t>
  </si>
  <si>
    <t>Debem Weleides</t>
  </si>
  <si>
    <t>Devon Weleides</t>
  </si>
  <si>
    <t>Diego Armando Golero</t>
  </si>
  <si>
    <t>Dieter Roi</t>
  </si>
  <si>
    <t>Dimitri Fayzulin</t>
  </si>
  <si>
    <t>Dimtry Stern</t>
  </si>
  <si>
    <t>Dirokales Lambard</t>
  </si>
  <si>
    <t>Dominik Jadar</t>
  </si>
  <si>
    <t>Duraznito Romerito</t>
  </si>
  <si>
    <t>Durazno Romerito</t>
  </si>
  <si>
    <t>Eder Carrero</t>
  </si>
  <si>
    <t>Edrefen Lambard</t>
  </si>
  <si>
    <t>Eduardo Carrero</t>
  </si>
  <si>
    <t>Eevee Rosado</t>
  </si>
  <si>
    <t>Enakari Ficha</t>
  </si>
  <si>
    <t>Enokch Mattis</t>
  </si>
  <si>
    <t>Espuma Rosada</t>
  </si>
  <si>
    <t>Euclides Gomez</t>
  </si>
  <si>
    <t>Eukar Sokratis</t>
  </si>
  <si>
    <t>Fardenio Carrero</t>
  </si>
  <si>
    <t>Feiler Feliz</t>
  </si>
  <si>
    <t>Fenix Romerito</t>
  </si>
  <si>
    <t>Fernanda Golero</t>
  </si>
  <si>
    <t>Fernando Golero</t>
  </si>
  <si>
    <t>Firiien Ferokalus</t>
  </si>
  <si>
    <t>Fredskien Ficha</t>
  </si>
  <si>
    <t>Freya Ficha</t>
  </si>
  <si>
    <t>Frideken Carrero</t>
  </si>
  <si>
    <t>Froggy Ranas</t>
  </si>
  <si>
    <t>Futbol Futsal Golero</t>
  </si>
  <si>
    <t>Gabriel Lambard</t>
  </si>
  <si>
    <t>Gairdenia Welsekali</t>
  </si>
  <si>
    <t>Gairner Lambard</t>
  </si>
  <si>
    <t>Gaminari Devepas</t>
  </si>
  <si>
    <t>Ganhorrar Romerito</t>
  </si>
  <si>
    <t>Gengar Rosa</t>
  </si>
  <si>
    <t>Gohan Stern</t>
  </si>
  <si>
    <t>Goku Stern</t>
  </si>
  <si>
    <t>Golf Blanco</t>
  </si>
  <si>
    <t>Golfina Blanca</t>
  </si>
  <si>
    <t>Goten Stern</t>
  </si>
  <si>
    <t>Gryd Piksu</t>
  </si>
  <si>
    <t>Gyturske Dekjus</t>
  </si>
  <si>
    <t>Harold Pancher</t>
  </si>
  <si>
    <t>Hirken Huntellar</t>
  </si>
  <si>
    <t>Hjarjkar Dtrkar</t>
  </si>
  <si>
    <t>Horsea Parmalat</t>
  </si>
  <si>
    <t>Hulkien di Torakzi</t>
  </si>
  <si>
    <t>Igor Ferden</t>
  </si>
  <si>
    <t>Ikitesk Zerwakys</t>
  </si>
  <si>
    <t>Indar Stern</t>
  </si>
  <si>
    <t>Indokar Drago</t>
  </si>
  <si>
    <t>Ingune Remaswam</t>
  </si>
  <si>
    <t>Iruka Umino</t>
  </si>
  <si>
    <t>Iyikis Lambard</t>
  </si>
  <si>
    <t>James Ketchum</t>
  </si>
  <si>
    <t>James Lambard</t>
  </si>
  <si>
    <t>Jan Annushka</t>
  </si>
  <si>
    <t>Jdaune Rosser</t>
  </si>
  <si>
    <t>Jhonan Carrero</t>
  </si>
  <si>
    <t>Jhonas Lambard</t>
  </si>
  <si>
    <t>Kadun Drakar</t>
  </si>
  <si>
    <t>Kashani Zerenas</t>
  </si>
  <si>
    <t>Kilseny Van Roose</t>
  </si>
  <si>
    <t>Kirksen Di Torakzi</t>
  </si>
  <si>
    <t>Krabby Verde</t>
  </si>
  <si>
    <t>La Parca</t>
  </si>
  <si>
    <t>Laksis Alfilosk</t>
  </si>
  <si>
    <t>Lawrence Lambard</t>
  </si>
  <si>
    <t>Lenny Lambard</t>
  </si>
  <si>
    <t>Lidehari Feliz</t>
  </si>
  <si>
    <t>Likesari Feliz</t>
  </si>
  <si>
    <t>Lola Feliz</t>
  </si>
  <si>
    <t>Lorin Romerito</t>
  </si>
  <si>
    <t>Lukaz Devepas</t>
  </si>
  <si>
    <t>Manuel Devepas</t>
  </si>
  <si>
    <t>Manzana Gengraf</t>
  </si>
  <si>
    <t>Merric Mercel</t>
  </si>
  <si>
    <t>Mesogogo Stern</t>
  </si>
  <si>
    <t>Michael Fiba</t>
  </si>
  <si>
    <t>Michael Gomez</t>
  </si>
  <si>
    <t>Michael Jr. Fiba</t>
  </si>
  <si>
    <t>Minokor Lunien</t>
  </si>
  <si>
    <t>Misty Ketchum</t>
  </si>
  <si>
    <t>Munashe Eldar</t>
  </si>
  <si>
    <t>Nakur Devepas</t>
  </si>
  <si>
    <t>Nanden Pepsi</t>
  </si>
  <si>
    <t>Negri Romerito</t>
  </si>
  <si>
    <t>Nidrikus Lambard</t>
  </si>
  <si>
    <t>Ogren Zadosky</t>
  </si>
  <si>
    <t>Okatanis Likende</t>
  </si>
  <si>
    <t>Onix Morado</t>
  </si>
  <si>
    <t>Pablo Marmol</t>
  </si>
  <si>
    <t>Pachyler Stern</t>
  </si>
  <si>
    <t>Paletin Parmalat</t>
  </si>
  <si>
    <t>Patricia Gomez</t>
  </si>
  <si>
    <t>Pecas Romerito</t>
  </si>
  <si>
    <t>Pedro Picapiedra</t>
  </si>
  <si>
    <t>Pep Pepsi</t>
  </si>
  <si>
    <t>Pera Frutas Feliz</t>
  </si>
  <si>
    <t>Petro Sky</t>
  </si>
  <si>
    <t>Pigglet Romerito</t>
  </si>
  <si>
    <t>Pikacha Romerito</t>
  </si>
  <si>
    <t>Pikache Romerito</t>
  </si>
  <si>
    <t>Pikachu Romerito</t>
  </si>
  <si>
    <t>Pikachu Rosa</t>
  </si>
  <si>
    <t>Pincotie Stern</t>
  </si>
  <si>
    <t>Pineco Stern</t>
  </si>
  <si>
    <t>Pluto Mouse</t>
  </si>
  <si>
    <t>Polinen Plsken</t>
  </si>
  <si>
    <t>Poliwhirl Rosa</t>
  </si>
  <si>
    <t>Poliwhirl Verde</t>
  </si>
  <si>
    <t>Ponyta Morado</t>
  </si>
  <si>
    <t>Psyduck Morado</t>
  </si>
  <si>
    <t>Psyduck Rosa</t>
  </si>
  <si>
    <t>Quirlren Jo</t>
  </si>
  <si>
    <t>Raichu Amarillo</t>
  </si>
  <si>
    <t>Rainnesse Ficha</t>
  </si>
  <si>
    <t>Rebuksen Gomez</t>
  </si>
  <si>
    <t>Red Fiba</t>
  </si>
  <si>
    <t>Reggy Romerito</t>
  </si>
  <si>
    <t>Reiner Helge</t>
  </si>
  <si>
    <t>Rhydon Rosa</t>
  </si>
  <si>
    <t>Ricardo Carrero</t>
  </si>
  <si>
    <t>Ridier Ferokallus</t>
  </si>
  <si>
    <t>Rojin Cheveroni</t>
  </si>
  <si>
    <t>Sabio de las Hojas Ramaswami</t>
  </si>
  <si>
    <t>Saiken Drogba</t>
  </si>
  <si>
    <t>Saiken Helge</t>
  </si>
  <si>
    <t>Sakubsy Devepas</t>
  </si>
  <si>
    <t>Saraita II Feliz</t>
  </si>
  <si>
    <t>Sasakan Devepas</t>
  </si>
  <si>
    <t>Sayturske Dekjus</t>
  </si>
  <si>
    <t>Sedine Vrjan</t>
  </si>
  <si>
    <t>Serder Lambard</t>
  </si>
  <si>
    <t>Serkalis  Derkaer</t>
  </si>
  <si>
    <t>Silvanus Akadius</t>
  </si>
  <si>
    <t>Silvestre</t>
  </si>
  <si>
    <t>Simon Simex</t>
  </si>
  <si>
    <t>Skadius Jo</t>
  </si>
  <si>
    <t>Skayrish Lambard</t>
  </si>
  <si>
    <t>Sombrerin Osina</t>
  </si>
  <si>
    <t>Spiderman Stern</t>
  </si>
  <si>
    <t>Spinny Delaojhe</t>
  </si>
  <si>
    <t>Starmie Rosa</t>
  </si>
  <si>
    <t>Stego Ramaswami</t>
  </si>
  <si>
    <t>Stephan Scoiller</t>
  </si>
  <si>
    <t>Suni Ianus</t>
  </si>
  <si>
    <t>Tarkan Gomez</t>
  </si>
  <si>
    <t>Teider Drogba</t>
  </si>
  <si>
    <t>Tenis Romerito</t>
  </si>
  <si>
    <t>Tennis Dos Gris</t>
  </si>
  <si>
    <t>Tennis Romerito</t>
  </si>
  <si>
    <t>Terdonio Carrero</t>
  </si>
  <si>
    <t>Terseiden Kalou</t>
  </si>
  <si>
    <t>Thomas Cairnse</t>
  </si>
  <si>
    <t>Toris Lambard</t>
  </si>
  <si>
    <t>Torraid Kedanis</t>
  </si>
  <si>
    <t>Torrduo Kedanis</t>
  </si>
  <si>
    <t>Torrereid Kedanis</t>
  </si>
  <si>
    <t>Trixie Carrero</t>
  </si>
  <si>
    <t>Tyranno Tride-Teris</t>
  </si>
  <si>
    <t>Varsk Jomenik</t>
  </si>
  <si>
    <t>Veonkie Schulz</t>
  </si>
  <si>
    <t>Vicent Zamav</t>
  </si>
  <si>
    <t>Virnsker Feliz</t>
  </si>
  <si>
    <t>Vulpix Morado</t>
  </si>
  <si>
    <t>Vulpix Rosado</t>
  </si>
  <si>
    <t>Waldor Lunien</t>
  </si>
  <si>
    <t>Warsken Lambard</t>
  </si>
  <si>
    <t>William Carrero</t>
  </si>
  <si>
    <t>Wilson Gomez</t>
  </si>
  <si>
    <t>Xanana Ramaswami</t>
  </si>
  <si>
    <t>Ximene Felixus</t>
  </si>
  <si>
    <t>Yadir Lambard</t>
  </si>
  <si>
    <t>Yadun Lambard</t>
  </si>
  <si>
    <t>Yedine Vrjan</t>
  </si>
  <si>
    <t>Yirten Sadani</t>
  </si>
  <si>
    <t>Zaxar Sprite</t>
  </si>
  <si>
    <t>Zeiden Ficha</t>
  </si>
  <si>
    <t>Zubat Verde</t>
  </si>
  <si>
    <t>Greymon Stern</t>
  </si>
  <si>
    <t>\personajes\olympics.png</t>
  </si>
  <si>
    <t>Lordena_MN</t>
  </si>
  <si>
    <t>Bollstam_MN</t>
  </si>
  <si>
    <t>Schattenmond_MN</t>
  </si>
  <si>
    <t>Dinazor_MN</t>
  </si>
  <si>
    <t>Raimei_MN</t>
  </si>
  <si>
    <t>Silnik_MN</t>
  </si>
  <si>
    <t>Igra_MN</t>
  </si>
  <si>
    <t>Pokemonia_MN</t>
  </si>
  <si>
    <t>Teofilo Jr. Carrero</t>
  </si>
  <si>
    <t>Andres Pancher</t>
  </si>
  <si>
    <t>Akilani Olibdenas</t>
  </si>
  <si>
    <t>Avulin Stern</t>
  </si>
  <si>
    <t>Derome Vaeijen</t>
  </si>
  <si>
    <t>Espuma Naranja Proteccion</t>
  </si>
  <si>
    <t>Karani Olibdenas</t>
  </si>
  <si>
    <t>Kiroseni Olibdenas</t>
  </si>
  <si>
    <t>Leon Pancher</t>
  </si>
  <si>
    <t>Lorenzo Corazon</t>
  </si>
  <si>
    <t>Raul Carrero</t>
  </si>
  <si>
    <t>Vampy Olibdenas</t>
  </si>
  <si>
    <t>club_league</t>
  </si>
  <si>
    <t>club_league_id</t>
  </si>
  <si>
    <t>club_league_name</t>
  </si>
  <si>
    <t>1. Deild Karla</t>
  </si>
  <si>
    <t>2. Bundesliga</t>
  </si>
  <si>
    <t>2. HNL 2024-25</t>
  </si>
  <si>
    <t>2. Liga</t>
  </si>
  <si>
    <t>3F Superliga</t>
  </si>
  <si>
    <t>A League</t>
  </si>
  <si>
    <t>A Lyga</t>
  </si>
  <si>
    <t>Abissnet Superiore</t>
  </si>
  <si>
    <t>Admiral Bundesliga</t>
  </si>
  <si>
    <t>Algerian Ligue 2</t>
  </si>
  <si>
    <t>Algerian Ligue Professionnelle 1</t>
  </si>
  <si>
    <t>Allsvenskan</t>
  </si>
  <si>
    <t>Armenian Premier League</t>
  </si>
  <si>
    <t>Azadegan League</t>
  </si>
  <si>
    <t>Azerbaijan First Division</t>
  </si>
  <si>
    <t>Azerbaijan Premier League</t>
  </si>
  <si>
    <t>Bahrain Premier League</t>
  </si>
  <si>
    <t>Bangladesh Premier League</t>
  </si>
  <si>
    <t>Belarusian Premier League</t>
  </si>
  <si>
    <t>Besta Deild Karla</t>
  </si>
  <si>
    <t>Bhutan Premier League</t>
  </si>
  <si>
    <t>Botola</t>
  </si>
  <si>
    <t>Brasileirao Betano</t>
  </si>
  <si>
    <t>Brasileirao Serie B</t>
  </si>
  <si>
    <t>Brunei Super League</t>
  </si>
  <si>
    <t>Bundesliga</t>
  </si>
  <si>
    <t>Burkinabe Premier League</t>
  </si>
  <si>
    <t>Cambodian Premier League</t>
  </si>
  <si>
    <t>Campeonato Uruguayo de Primera Division</t>
  </si>
  <si>
    <t>Campionato Sammarinese di Calcio</t>
  </si>
  <si>
    <t>Canadian Premier League</t>
  </si>
  <si>
    <t>Challenger Pro League</t>
  </si>
  <si>
    <t>Championnat Special Division 1</t>
  </si>
  <si>
    <t>China League One</t>
  </si>
  <si>
    <t>Chinese Super League</t>
  </si>
  <si>
    <t>Congo DR Super Liga</t>
  </si>
  <si>
    <t>Cymru Premier</t>
  </si>
  <si>
    <t>Cypriot First Division</t>
  </si>
  <si>
    <t>Cypriot Second Division</t>
  </si>
  <si>
    <t>Czech First League</t>
  </si>
  <si>
    <t>Czech National Football League</t>
  </si>
  <si>
    <t>Division Intermedia</t>
  </si>
  <si>
    <t>Division Profesional</t>
  </si>
  <si>
    <t>DPR Korea Premier Football League</t>
  </si>
  <si>
    <t>Eerste Divisie</t>
  </si>
  <si>
    <t>EFL Championship</t>
  </si>
  <si>
    <t>Egyptian Premier League</t>
  </si>
  <si>
    <t>Egyptian Second Division A</t>
  </si>
  <si>
    <t>Ekstraklasa</t>
  </si>
  <si>
    <t>Elite One</t>
  </si>
  <si>
    <t>Eliteserien</t>
  </si>
  <si>
    <t>Eredivisie</t>
  </si>
  <si>
    <t>Erovnuli Liga</t>
  </si>
  <si>
    <t>Erovnuli Liga 2</t>
  </si>
  <si>
    <t>Faroe Islands Premier League</t>
  </si>
  <si>
    <t>FD League</t>
  </si>
  <si>
    <t>Fiji Premier League</t>
  </si>
  <si>
    <t>First League of the Federation of Bosnia</t>
  </si>
  <si>
    <t>First Professional Football League</t>
  </si>
  <si>
    <t>GFF Elite League</t>
  </si>
  <si>
    <t>Ghana Premier League</t>
  </si>
  <si>
    <t>Gibraltar Football League</t>
  </si>
  <si>
    <t>Girabola</t>
  </si>
  <si>
    <t>Hong Kong Premier League</t>
  </si>
  <si>
    <t>I League</t>
  </si>
  <si>
    <t>I Liga</t>
  </si>
  <si>
    <t>Indian Super League</t>
  </si>
  <si>
    <t>Iraq Stars League</t>
  </si>
  <si>
    <t>Iraqi Premier Divsion League</t>
  </si>
  <si>
    <t>Ireland First Division</t>
  </si>
  <si>
    <t>Ireland Premier Division</t>
  </si>
  <si>
    <t>Israeli Premier League</t>
  </si>
  <si>
    <t>J1 League</t>
  </si>
  <si>
    <t>J2 League</t>
  </si>
  <si>
    <t>Jamaica Premier League</t>
  </si>
  <si>
    <t>Jordanian First Division League</t>
  </si>
  <si>
    <t>Jordanian Second Division League</t>
  </si>
  <si>
    <t>Jupiler Pro League</t>
  </si>
  <si>
    <t>K1 League</t>
  </si>
  <si>
    <t>K2 League</t>
  </si>
  <si>
    <t>Kategoria e Pare</t>
  </si>
  <si>
    <t>Kazakhstan Premier League</t>
  </si>
  <si>
    <t>Kuwait Premier League</t>
  </si>
  <si>
    <t>Kyrgyz Premier League</t>
  </si>
  <si>
    <t>LaLiga EA Sports</t>
  </si>
  <si>
    <t>LaLiga Hypermotion</t>
  </si>
  <si>
    <t>Lao League 1</t>
  </si>
  <si>
    <t>Latvian Higher League</t>
  </si>
  <si>
    <t>Lebanese Premier League</t>
  </si>
  <si>
    <t>Liechtenstein Cup</t>
  </si>
  <si>
    <t>Liga 1</t>
  </si>
  <si>
    <t>Liga 1 de Futbol Profesional</t>
  </si>
  <si>
    <t>Liga 2</t>
  </si>
  <si>
    <t>Liga 2 de Futbol Profesional</t>
  </si>
  <si>
    <t>Liga BetPlay Dimayor</t>
  </si>
  <si>
    <t>Liga de Ascenso Caixun</t>
  </si>
  <si>
    <t>Liga de Elite</t>
  </si>
  <si>
    <t>Liga de Primera Itau</t>
  </si>
  <si>
    <t>Liga Dominicana de Futbol</t>
  </si>
  <si>
    <t>Liga Futebol Timor Leste</t>
  </si>
  <si>
    <t>Liga Hondubet</t>
  </si>
  <si>
    <t>Liga I</t>
  </si>
  <si>
    <t>Liga II</t>
  </si>
  <si>
    <t>Liga Leumit</t>
  </si>
  <si>
    <t>Liga LPF</t>
  </si>
  <si>
    <t>Liga MX</t>
  </si>
  <si>
    <t>Liga Primera</t>
  </si>
  <si>
    <t>Liga Profesional Argentina</t>
  </si>
  <si>
    <t>Liga Promerica</t>
  </si>
  <si>
    <t>LigaPro Ecuabet</t>
  </si>
  <si>
    <t>LigaPro Ecuabet Serie B</t>
  </si>
  <si>
    <t>Ligue 1</t>
  </si>
  <si>
    <t>Ligue 1 Mauritania</t>
  </si>
  <si>
    <t>Ligue 1 Pro</t>
  </si>
  <si>
    <t>Ligue 2</t>
  </si>
  <si>
    <t>Luxembourg National Division</t>
  </si>
  <si>
    <t>Macedonian First League</t>
  </si>
  <si>
    <t>Macedonian Second League</t>
  </si>
  <si>
    <t>Major League Soccer</t>
  </si>
  <si>
    <t>Malaysia A1 SemiPro League</t>
  </si>
  <si>
    <t>Malaysia Super League</t>
  </si>
  <si>
    <t>Malian Premiere Division</t>
  </si>
  <si>
    <t>Maltese Premier League</t>
  </si>
  <si>
    <t>Meistriliiga</t>
  </si>
  <si>
    <t>Mocambola</t>
  </si>
  <si>
    <t>MonacoBet Liga</t>
  </si>
  <si>
    <t>Mongolian Premier League</t>
  </si>
  <si>
    <t>Montenegrin First League</t>
  </si>
  <si>
    <t>Montenegrin Second League</t>
  </si>
  <si>
    <t>Myanmar National League</t>
  </si>
  <si>
    <t>Namibia Premiership</t>
  </si>
  <si>
    <t>National First Division</t>
  </si>
  <si>
    <t>Nemzeti Bajnoksag I</t>
  </si>
  <si>
    <t>Nepal Super League</t>
  </si>
  <si>
    <t>New Zealand National League</t>
  </si>
  <si>
    <t>NIFL Championship</t>
  </si>
  <si>
    <t>NIFL Premiership</t>
  </si>
  <si>
    <t>Nigeria Premier Football League</t>
  </si>
  <si>
    <t>NordicBet Liga</t>
  </si>
  <si>
    <t>Norwegian First Division</t>
  </si>
  <si>
    <t>Oman Professional League</t>
  </si>
  <si>
    <t>Papua NG Premier Soccer League</t>
  </si>
  <si>
    <t>Persian Gulf Pro League</t>
  </si>
  <si>
    <t>Philippines Football League</t>
  </si>
  <si>
    <t>Premier League</t>
  </si>
  <si>
    <t>Premier League of Bosnia</t>
  </si>
  <si>
    <t>Primeira Liga</t>
  </si>
  <si>
    <t>Primera B Nacional</t>
  </si>
  <si>
    <t>Primera Divisio</t>
  </si>
  <si>
    <t>Primera Division Cubana</t>
  </si>
  <si>
    <t>Primera Division de El Salvador</t>
  </si>
  <si>
    <t>Primera Division de Guatemala</t>
  </si>
  <si>
    <t>Primera Division de Venezuela</t>
  </si>
  <si>
    <t>Primera Division Paraguaya</t>
  </si>
  <si>
    <t>Prva hrvatska nogometna liga</t>
  </si>
  <si>
    <t>Qatar Stars League</t>
  </si>
  <si>
    <t>Qatari Second Division</t>
  </si>
  <si>
    <t>Russian First League</t>
  </si>
  <si>
    <t>Russian Premier League</t>
  </si>
  <si>
    <t>Saudi Pro League</t>
  </si>
  <si>
    <t>Scottish Championship</t>
  </si>
  <si>
    <t>Scottish Premiership</t>
  </si>
  <si>
    <t>Second Professional Football League</t>
  </si>
  <si>
    <t>Segunda Division CRI</t>
  </si>
  <si>
    <t>Segunda Division de Venezuela</t>
  </si>
  <si>
    <t>Segunda Division Profesional</t>
  </si>
  <si>
    <t>Segunda Liga</t>
  </si>
  <si>
    <t>Sekshon Paga</t>
  </si>
  <si>
    <t>Senegal Ligue 1</t>
  </si>
  <si>
    <t>Serbian First League</t>
  </si>
  <si>
    <t>Serbian SuperLiga</t>
  </si>
  <si>
    <t>Serie A</t>
  </si>
  <si>
    <t>Serie B</t>
  </si>
  <si>
    <t>Singapore Premier League</t>
  </si>
  <si>
    <t>SKNFA Premier League</t>
  </si>
  <si>
    <t>Slovak First Football League</t>
  </si>
  <si>
    <t>Slovenian Prva Liga</t>
  </si>
  <si>
    <t>Slovenian Second League</t>
  </si>
  <si>
    <t>South African Premiership</t>
  </si>
  <si>
    <t>Super League Greece 1</t>
  </si>
  <si>
    <t>Super League Greece 2</t>
  </si>
  <si>
    <t>Super Lig</t>
  </si>
  <si>
    <t>Super Liga</t>
  </si>
  <si>
    <t>Superettan</t>
  </si>
  <si>
    <t>Superleague of Kosovo</t>
  </si>
  <si>
    <t>SVB Hoofdklasse</t>
  </si>
  <si>
    <t>Swiss Challenge League</t>
  </si>
  <si>
    <t>Swiss Super League</t>
  </si>
  <si>
    <t>Syrian Premier League</t>
  </si>
  <si>
    <t>Tahiti League 1</t>
  </si>
  <si>
    <t>Taiwan Football Premier League</t>
  </si>
  <si>
    <t>Tajikistan Higher League</t>
  </si>
  <si>
    <t>TFF 1. Lig</t>
  </si>
  <si>
    <t>Thai League 1</t>
  </si>
  <si>
    <t>Thai League 2</t>
  </si>
  <si>
    <t>Torneo BetPlay Dimayor</t>
  </si>
  <si>
    <t>TT Premier Football League</t>
  </si>
  <si>
    <t>Tunisian Ligue Professionnelle 1</t>
  </si>
  <si>
    <t>UAE Pro League</t>
  </si>
  <si>
    <t>Uganda Premier League</t>
  </si>
  <si>
    <t>Ukranian First League</t>
  </si>
  <si>
    <t>Ukranian Premier League</t>
  </si>
  <si>
    <t>Uzbekistan Super League</t>
  </si>
  <si>
    <t>V.League 1</t>
  </si>
  <si>
    <t>V.League 2</t>
  </si>
  <si>
    <t>Veikkausliiga</t>
  </si>
  <si>
    <t>Ykkosliiga</t>
  </si>
  <si>
    <t>Yokary Liga</t>
  </si>
  <si>
    <t>Zambia Super League</t>
  </si>
  <si>
    <t>Zimbabwe Premier Soccer League</t>
  </si>
  <si>
    <t>club_id</t>
  </si>
  <si>
    <t>club_name</t>
  </si>
  <si>
    <t>club_value</t>
  </si>
  <si>
    <t>club_country</t>
  </si>
  <si>
    <t>KF Bylis</t>
  </si>
  <si>
    <t>FC Dinamo City</t>
  </si>
  <si>
    <t>KF Egnatia Rrogozhine</t>
  </si>
  <si>
    <t>AF Elbasani</t>
  </si>
  <si>
    <t>Flamurtari FC</t>
  </si>
  <si>
    <t>FK Partizani</t>
  </si>
  <si>
    <t>KF Teuta</t>
  </si>
  <si>
    <t>KF Tirana</t>
  </si>
  <si>
    <t>Vora FK</t>
  </si>
  <si>
    <t>KF Vllaznia</t>
  </si>
  <si>
    <t>KS Burreli</t>
  </si>
  <si>
    <t>KS Pogradeci</t>
  </si>
  <si>
    <t>FK Apolonia Fier</t>
  </si>
  <si>
    <t>KS Lushnja</t>
  </si>
  <si>
    <t>KF Korabi</t>
  </si>
  <si>
    <t>KS Kastrioti</t>
  </si>
  <si>
    <t>FK Kukesi</t>
  </si>
  <si>
    <t>KF Valbona</t>
  </si>
  <si>
    <t>KF Erzeni Shijak</t>
  </si>
  <si>
    <t>FC Bayern Munchen</t>
  </si>
  <si>
    <t>Borussia Dortmund</t>
  </si>
  <si>
    <t>Borussia Monchengladbach</t>
  </si>
  <si>
    <t>VFL Bochum</t>
  </si>
  <si>
    <t>VFB Stuttgart</t>
  </si>
  <si>
    <t>VFL Wolfsburg</t>
  </si>
  <si>
    <t>Bayer 04 Leverkusen</t>
  </si>
  <si>
    <t>TSG 1899 Hoffenheim</t>
  </si>
  <si>
    <t>FC Union Berlin</t>
  </si>
  <si>
    <t>Eintracht Frankfurt</t>
  </si>
  <si>
    <t>RB Leipzig</t>
  </si>
  <si>
    <t>Hertha BSC</t>
  </si>
  <si>
    <t>FC Augsburg</t>
  </si>
  <si>
    <t>FC Koln</t>
  </si>
  <si>
    <t>FSV Mainz 05</t>
  </si>
  <si>
    <t>SpVgg Greuther Furth</t>
  </si>
  <si>
    <t>Hannover 96</t>
  </si>
  <si>
    <t>FC Nuremberg</t>
  </si>
  <si>
    <t>Arminia Bielefeld</t>
  </si>
  <si>
    <t>Eintracht Braunschweig</t>
  </si>
  <si>
    <t>1.FC Kaiserslautern</t>
  </si>
  <si>
    <t>Karlsruher SC</t>
  </si>
  <si>
    <t>SC Freiburg</t>
  </si>
  <si>
    <t>FC Schalke 04</t>
  </si>
  <si>
    <t>Holstein Kiel</t>
  </si>
  <si>
    <t>Preussen Munster</t>
  </si>
  <si>
    <t>FC Heidenheim</t>
  </si>
  <si>
    <t>Werder Bremen</t>
  </si>
  <si>
    <t>Dynamo Dresden</t>
  </si>
  <si>
    <t>FC St.Pauli</t>
  </si>
  <si>
    <t>SV Elversberg</t>
  </si>
  <si>
    <t>FC Magdeburg</t>
  </si>
  <si>
    <t>Hamburg SV</t>
  </si>
  <si>
    <t>SV Darmstadt 98</t>
  </si>
  <si>
    <t>Fortuna Dusseldorf</t>
  </si>
  <si>
    <t>SC Paderborn 07</t>
  </si>
  <si>
    <t>Inter Club dEscaldes</t>
  </si>
  <si>
    <t>Atletic Club dEscaldes</t>
  </si>
  <si>
    <t>FC Santa Coloma</t>
  </si>
  <si>
    <t>FC Rangers</t>
  </si>
  <si>
    <t>FC Ordino</t>
  </si>
  <si>
    <t>Penya Encarnada dAndorra</t>
  </si>
  <si>
    <t>FC Pas de la Casa</t>
  </si>
  <si>
    <t>CF Esperanca dAndorra</t>
  </si>
  <si>
    <t>FS La Massana</t>
  </si>
  <si>
    <t>FC Alashkert</t>
  </si>
  <si>
    <t>FC Ararat Yerevan</t>
  </si>
  <si>
    <t>FC Ararat Armenia</t>
  </si>
  <si>
    <t>FC Gandzasar Kapan</t>
  </si>
  <si>
    <t>FC Noah</t>
  </si>
  <si>
    <t>FC Pyunik</t>
  </si>
  <si>
    <t>FC Shirak</t>
  </si>
  <si>
    <t>FC Urartu</t>
  </si>
  <si>
    <t>FC Van</t>
  </si>
  <si>
    <t>FC West Armenia</t>
  </si>
  <si>
    <t>LASK Linz</t>
  </si>
  <si>
    <t>SK Rapid Wien</t>
  </si>
  <si>
    <t>Sturm Graz</t>
  </si>
  <si>
    <t>FK Austria Wien</t>
  </si>
  <si>
    <t>Grazer AK</t>
  </si>
  <si>
    <t>FC Blau Weiss Linz</t>
  </si>
  <si>
    <t>SC Rheindorf Altach</t>
  </si>
  <si>
    <t>TSV Hartberg</t>
  </si>
  <si>
    <t>Wolfsberger AC</t>
  </si>
  <si>
    <t>ASK Voitsberg</t>
  </si>
  <si>
    <t>DSV Leoben</t>
  </si>
  <si>
    <t>FC Admira Wacker Modling</t>
  </si>
  <si>
    <t>FC Liefering</t>
  </si>
  <si>
    <t>First Vienna FC</t>
  </si>
  <si>
    <t>Floridsdorfer AC</t>
  </si>
  <si>
    <t>Kapfenberger SV</t>
  </si>
  <si>
    <t>RB Salzburg</t>
  </si>
  <si>
    <t>SC Austria Lustenau</t>
  </si>
  <si>
    <t>SC Bregenz</t>
  </si>
  <si>
    <t>SK Rapid Wien II</t>
  </si>
  <si>
    <t>SKN St.Polten</t>
  </si>
  <si>
    <t>SV Austria Salzburg</t>
  </si>
  <si>
    <t>SV Horn</t>
  </si>
  <si>
    <t>SV Lafnitz</t>
  </si>
  <si>
    <t>SV Ried</t>
  </si>
  <si>
    <t>SV Stripfing</t>
  </si>
  <si>
    <t>WSG Tirol</t>
  </si>
  <si>
    <t>Qarabag FK</t>
  </si>
  <si>
    <t>Sumgayit FK</t>
  </si>
  <si>
    <t>Araz Naxcivan PFK</t>
  </si>
  <si>
    <t>Zira FK</t>
  </si>
  <si>
    <t>Sabail FK</t>
  </si>
  <si>
    <t>Kapaz PFK</t>
  </si>
  <si>
    <t>Gabala SC</t>
  </si>
  <si>
    <t>Neftcy PFK</t>
  </si>
  <si>
    <t>Turan Tovuz</t>
  </si>
  <si>
    <t>Mil Mugan FK</t>
  </si>
  <si>
    <t>Karvan FK</t>
  </si>
  <si>
    <t>Mingacevir FK</t>
  </si>
  <si>
    <t>Zagatala PFK</t>
  </si>
  <si>
    <t>MOIK Baku</t>
  </si>
  <si>
    <t>Jabrayil FK</t>
  </si>
  <si>
    <t>Baku Sporting</t>
  </si>
  <si>
    <t>Difai Agsu</t>
  </si>
  <si>
    <t>Qarabag Lokbatan FK</t>
  </si>
  <si>
    <t>Shamakhi FK</t>
  </si>
  <si>
    <t>Club Brugge KV</t>
  </si>
  <si>
    <t>KRC Genk</t>
  </si>
  <si>
    <t>RSC Anderlecht</t>
  </si>
  <si>
    <t>KAA Gent</t>
  </si>
  <si>
    <t>Royal Charleroi SC</t>
  </si>
  <si>
    <t>Cercle Brugge KSV</t>
  </si>
  <si>
    <t>KAS Eupen</t>
  </si>
  <si>
    <t>Royal Antwerp FC</t>
  </si>
  <si>
    <t>KV Mechelen</t>
  </si>
  <si>
    <t>OH Leuven</t>
  </si>
  <si>
    <t>Westerlo</t>
  </si>
  <si>
    <t>Beerschot</t>
  </si>
  <si>
    <t>SK Beveren</t>
  </si>
  <si>
    <t>Club NXT</t>
  </si>
  <si>
    <t>Daring Brussels</t>
  </si>
  <si>
    <t>Royal Francs Borains</t>
  </si>
  <si>
    <t>Jong KAA Gent</t>
  </si>
  <si>
    <t>Kortrijk</t>
  </si>
  <si>
    <t>Lierse SK</t>
  </si>
  <si>
    <t>KSC Lokeren</t>
  </si>
  <si>
    <t>Lommel SK</t>
  </si>
  <si>
    <t>Olympic Charleroi</t>
  </si>
  <si>
    <t>Patro Eisden Maasmechelen</t>
  </si>
  <si>
    <t>RFC Liege</t>
  </si>
  <si>
    <t>RSCA Futures</t>
  </si>
  <si>
    <t>RFC Seraing</t>
  </si>
  <si>
    <t>FCV Dender</t>
  </si>
  <si>
    <t>RAAL La Louviere</t>
  </si>
  <si>
    <t>Sint Truidense VV</t>
  </si>
  <si>
    <t>Standard Liege</t>
  </si>
  <si>
    <t>Union Saint Gilloise</t>
  </si>
  <si>
    <t>SV Zulte Waregem</t>
  </si>
  <si>
    <t>FC Maxline Vitebsk</t>
  </si>
  <si>
    <t>FC Slavia Mozyr</t>
  </si>
  <si>
    <t>FC Dynamo Minsk</t>
  </si>
  <si>
    <t>FC Isloch Minsk Raion</t>
  </si>
  <si>
    <t>FC Dynamo Brest</t>
  </si>
  <si>
    <t>FC Neman Grodno</t>
  </si>
  <si>
    <t>FC Torpedo BelAZ Zhodino</t>
  </si>
  <si>
    <t>FC Gomel</t>
  </si>
  <si>
    <t>FC Vitebsk</t>
  </si>
  <si>
    <t>FC Minsk</t>
  </si>
  <si>
    <t>FC Arsenal Dzerzhinsk</t>
  </si>
  <si>
    <t>FC BATE Borisov</t>
  </si>
  <si>
    <t>FC Slutsk</t>
  </si>
  <si>
    <t>FC Naftan Novopolotsk</t>
  </si>
  <si>
    <t>FC Smorgon</t>
  </si>
  <si>
    <t>FC Molodechno</t>
  </si>
  <si>
    <t>NK Stupcanica Olovo</t>
  </si>
  <si>
    <t>NK Bratstvo Gracanica</t>
  </si>
  <si>
    <t>FK Radnik Hadzici</t>
  </si>
  <si>
    <t>NK Celik Zenica</t>
  </si>
  <si>
    <t>FK Buducnost Banovici</t>
  </si>
  <si>
    <t>FK Tuzla City</t>
  </si>
  <si>
    <t>NK Travnik</t>
  </si>
  <si>
    <t>HNK Tomislav</t>
  </si>
  <si>
    <t>NK TOSK Tesanj</t>
  </si>
  <si>
    <t>NK Jedinstvo Bihac</t>
  </si>
  <si>
    <t>OFK Gradina</t>
  </si>
  <si>
    <t>FK Gorazde</t>
  </si>
  <si>
    <t>NK Zvijezda Gradacac</t>
  </si>
  <si>
    <t>FK Gornji Rahic</t>
  </si>
  <si>
    <t>FK Radnicki Lukavac</t>
  </si>
  <si>
    <t>FK Borac Banja Luka</t>
  </si>
  <si>
    <t>HSK Posusje</t>
  </si>
  <si>
    <t>FK Radnik Bijeljina</t>
  </si>
  <si>
    <t>FK Rudar Prijedor</t>
  </si>
  <si>
    <t>FK Sarajevo</t>
  </si>
  <si>
    <t>FK Sloga Doboj</t>
  </si>
  <si>
    <t>NK Siroki Brijeg</t>
  </si>
  <si>
    <t>FK Velez Mostar</t>
  </si>
  <si>
    <t>HSK Zrinjski Mostar</t>
  </si>
  <si>
    <t>FK Zeljeznicar Sarajevo</t>
  </si>
  <si>
    <t>PFC Ludogorets Razgrad</t>
  </si>
  <si>
    <t>PFC Levski Sofia</t>
  </si>
  <si>
    <t>FC Lokomotiv Sofia</t>
  </si>
  <si>
    <t>Beroe Stara Zagora</t>
  </si>
  <si>
    <t>Cherno More</t>
  </si>
  <si>
    <t>FC CSKA 1948 Sofia</t>
  </si>
  <si>
    <t>CSKA Sofia</t>
  </si>
  <si>
    <t>PFC Lokomotiv Plovdiv</t>
  </si>
  <si>
    <t>Septemvri Sofia</t>
  </si>
  <si>
    <t>FC Krumovgrad</t>
  </si>
  <si>
    <t>PFC Slavia Sofia</t>
  </si>
  <si>
    <t>FC Spartak Varna</t>
  </si>
  <si>
    <t>FC Arda Kardzhali</t>
  </si>
  <si>
    <t>PFK Botev Plovdiv</t>
  </si>
  <si>
    <t>Botev Vratsa</t>
  </si>
  <si>
    <t>FC Hebar Pazardzhik</t>
  </si>
  <si>
    <t>FC Dobrudzha Dobrich</t>
  </si>
  <si>
    <t>FC Montana</t>
  </si>
  <si>
    <t>OFC Belasitsa Petrich</t>
  </si>
  <si>
    <t>FC Chernomorets 1919 Burgas</t>
  </si>
  <si>
    <t>CSKA Sofia II</t>
  </si>
  <si>
    <t>FC Dunav Ruse</t>
  </si>
  <si>
    <t>Etar Veliko Tarnovo</t>
  </si>
  <si>
    <t>FC Fratria</t>
  </si>
  <si>
    <t>Lokomotiv Gorna Oryahovitsa</t>
  </si>
  <si>
    <t>PFC Ludogorets Razgrad II</t>
  </si>
  <si>
    <t>FC Marek Dupnitsa</t>
  </si>
  <si>
    <t>FC Minyor Pernik</t>
  </si>
  <si>
    <t>FC Pirin Blagoevgrad</t>
  </si>
  <si>
    <t>FC Sevlievo</t>
  </si>
  <si>
    <t>OFC Spartak Pleven</t>
  </si>
  <si>
    <t>FC Sportist Svoge</t>
  </si>
  <si>
    <t>OFC Vihren Sandanski</t>
  </si>
  <si>
    <t>FC Yantra Gabrovo</t>
  </si>
  <si>
    <t>FC Viktoria Plzen</t>
  </si>
  <si>
    <t>SK Slavia Praha</t>
  </si>
  <si>
    <t>AC Sparta Praha</t>
  </si>
  <si>
    <t>FC Hradec Kralove</t>
  </si>
  <si>
    <t>MFK Karvina</t>
  </si>
  <si>
    <t>Bohemians Praha 1905</t>
  </si>
  <si>
    <t>FK Jablonec</t>
  </si>
  <si>
    <t>FK Pardubice</t>
  </si>
  <si>
    <t>FK Mlada Boleslav</t>
  </si>
  <si>
    <t>FK Teplice</t>
  </si>
  <si>
    <t>FC Slovan Liberec</t>
  </si>
  <si>
    <t>FC Banik Ostrava</t>
  </si>
  <si>
    <t>FK Dukla Praha</t>
  </si>
  <si>
    <t>FC Slovacko</t>
  </si>
  <si>
    <t>SK Sigma Olomouc</t>
  </si>
  <si>
    <t>FC Zlin</t>
  </si>
  <si>
    <t>MFK Chrudim</t>
  </si>
  <si>
    <t>MFK Vyskov</t>
  </si>
  <si>
    <t>FC Silon Taborsko</t>
  </si>
  <si>
    <t>AC Sparta Praha B</t>
  </si>
  <si>
    <t>FC Sellier Bellot Vlasim</t>
  </si>
  <si>
    <t>FC Zbrojovka Brno</t>
  </si>
  <si>
    <t>SK Artis Brno</t>
  </si>
  <si>
    <t>FK Viktoria Zizkov</t>
  </si>
  <si>
    <t>FC Vysocina Jihlava</t>
  </si>
  <si>
    <t>SK Slavia Praha B</t>
  </si>
  <si>
    <t>1.SK Prostejov</t>
  </si>
  <si>
    <t>SFC Opava</t>
  </si>
  <si>
    <t>FC Banik Ostrava B</t>
  </si>
  <si>
    <t>FK Varnsdorf</t>
  </si>
  <si>
    <t>SK Sigma Olomouc B</t>
  </si>
  <si>
    <t>APOEL FC</t>
  </si>
  <si>
    <t>Apollon Limassol FC</t>
  </si>
  <si>
    <t>Ethnikos Achna FC</t>
  </si>
  <si>
    <t>AEZ Zakakiou</t>
  </si>
  <si>
    <t>Pafos FC</t>
  </si>
  <si>
    <t>Omonia Nicosia</t>
  </si>
  <si>
    <t>Anorthosis Famagusta</t>
  </si>
  <si>
    <t>AEK Larnaca FC</t>
  </si>
  <si>
    <t>Karmiotissa FC</t>
  </si>
  <si>
    <t>AEL Limassol</t>
  </si>
  <si>
    <t>Doxa Katokopias FC</t>
  </si>
  <si>
    <t>Othellos Athienou FC</t>
  </si>
  <si>
    <t>Aris Limassol</t>
  </si>
  <si>
    <t>Nea Salamis Famagusta FC</t>
  </si>
  <si>
    <t>Omonia Aradippou</t>
  </si>
  <si>
    <t>Enosis Neon Paralimni</t>
  </si>
  <si>
    <t>PAC Omonia 29M</t>
  </si>
  <si>
    <t>Krasava ENY Ypsonas FC</t>
  </si>
  <si>
    <t>Digenis Akritas Morphou</t>
  </si>
  <si>
    <t>Akritas Chlorakas</t>
  </si>
  <si>
    <t>Olympiakos Nicosia</t>
  </si>
  <si>
    <t>ASIL Lysi</t>
  </si>
  <si>
    <t>Achyronas Onisilos FC</t>
  </si>
  <si>
    <t>PAEEK</t>
  </si>
  <si>
    <t>Spartakos Kitiou FC</t>
  </si>
  <si>
    <t>MEAP Pera Choriou Nisou</t>
  </si>
  <si>
    <t>Chalkanoras Idaliou</t>
  </si>
  <si>
    <t>Ayia Napa FC</t>
  </si>
  <si>
    <t>Anagennisi Deryneia</t>
  </si>
  <si>
    <t>Peyia 2014</t>
  </si>
  <si>
    <t>Dinamo Zagreb</t>
  </si>
  <si>
    <t>NK Slaven Belupo</t>
  </si>
  <si>
    <t>HNK Rijeka</t>
  </si>
  <si>
    <t>Hajduk Split</t>
  </si>
  <si>
    <t>NK Osijek</t>
  </si>
  <si>
    <t>HNK Gorica</t>
  </si>
  <si>
    <t>Lokomotiva Zagreb</t>
  </si>
  <si>
    <t>HNK Sibenik</t>
  </si>
  <si>
    <t>NK Varazdin</t>
  </si>
  <si>
    <t>NK Istra 1961</t>
  </si>
  <si>
    <t>BSK Bijelo Brdo</t>
  </si>
  <si>
    <t>HNK Cibalia</t>
  </si>
  <si>
    <t>NK Croatia Zmijavci</t>
  </si>
  <si>
    <t>NK Dubrava</t>
  </si>
  <si>
    <t>NK Dugopolje</t>
  </si>
  <si>
    <t>NK Jarun Zagreb</t>
  </si>
  <si>
    <t>NK Opatija</t>
  </si>
  <si>
    <t>HNK Orijent 1919</t>
  </si>
  <si>
    <t>NK Rudes</t>
  </si>
  <si>
    <t>NK Sesvete</t>
  </si>
  <si>
    <t>HNK Vukovar 1991</t>
  </si>
  <si>
    <t>NK Zrinski Osjecko 1664</t>
  </si>
  <si>
    <t>FC Midtjylland</t>
  </si>
  <si>
    <t>Brondby IF</t>
  </si>
  <si>
    <t>FC Kobenhavn</t>
  </si>
  <si>
    <t>Silkeborg IF</t>
  </si>
  <si>
    <t>Randers FC</t>
  </si>
  <si>
    <t>Sonderjyske</t>
  </si>
  <si>
    <t>Viborg FF</t>
  </si>
  <si>
    <t>FC Nordsjaelland</t>
  </si>
  <si>
    <t>Vejle BK</t>
  </si>
  <si>
    <t>Aarhus GF</t>
  </si>
  <si>
    <t>FC Fredericia</t>
  </si>
  <si>
    <t>Odense BK</t>
  </si>
  <si>
    <t>AC Horsens</t>
  </si>
  <si>
    <t>Hvidovre IF</t>
  </si>
  <si>
    <t>Kolding IF</t>
  </si>
  <si>
    <t>Esbjerg FB</t>
  </si>
  <si>
    <t>Hillerod FB</t>
  </si>
  <si>
    <t>Hobro IK</t>
  </si>
  <si>
    <t>BK 1893</t>
  </si>
  <si>
    <t>HB Koge</t>
  </si>
  <si>
    <t>Vendsyssel FF</t>
  </si>
  <si>
    <t>FC Roskilde</t>
  </si>
  <si>
    <t>Rangers FC</t>
  </si>
  <si>
    <t>Motherwell FC</t>
  </si>
  <si>
    <t>Celtic FC</t>
  </si>
  <si>
    <t>Dundee United FC</t>
  </si>
  <si>
    <t>St Johnstone FC</t>
  </si>
  <si>
    <t>Heart of Midlothian FC</t>
  </si>
  <si>
    <t>Hibernian FC</t>
  </si>
  <si>
    <t>Aberdeen FC</t>
  </si>
  <si>
    <t>Dundee FC</t>
  </si>
  <si>
    <t>Ross County FC</t>
  </si>
  <si>
    <t>Kilmarnock FC</t>
  </si>
  <si>
    <t>Airdrieonians FC</t>
  </si>
  <si>
    <t>Arbroath FC</t>
  </si>
  <si>
    <t>Ayr United FC</t>
  </si>
  <si>
    <t>Dunfermline Athletic FC</t>
  </si>
  <si>
    <t>Greenock Morton FC</t>
  </si>
  <si>
    <t>Partick Thistle FC</t>
  </si>
  <si>
    <t>Queens Park FC</t>
  </si>
  <si>
    <t>Raith Rovers FC</t>
  </si>
  <si>
    <t>Falkirk FC</t>
  </si>
  <si>
    <t>Livingston FC</t>
  </si>
  <si>
    <t>St Mirren FC</t>
  </si>
  <si>
    <t>SK Slovan Bratislava</t>
  </si>
  <si>
    <t>DAC Dunajska Streda</t>
  </si>
  <si>
    <t>AS Trencin</t>
  </si>
  <si>
    <t>FK Zeleziarne Podbrezova</t>
  </si>
  <si>
    <t>MFK Ruzomberok</t>
  </si>
  <si>
    <t>FC ViOn Zlate Moravce</t>
  </si>
  <si>
    <t>FC Spartak Trnava</t>
  </si>
  <si>
    <t>FC Kosice</t>
  </si>
  <si>
    <t>MFK Zemplin Michalovce</t>
  </si>
  <si>
    <t>MSK Zilina</t>
  </si>
  <si>
    <t>MFK Skalica</t>
  </si>
  <si>
    <t>MSK Povazska Bystrica</t>
  </si>
  <si>
    <t>Tatran Presov</t>
  </si>
  <si>
    <t>MSK Zilina B</t>
  </si>
  <si>
    <t>FK Pohronie</t>
  </si>
  <si>
    <t>SK Slovan Bratislava B</t>
  </si>
  <si>
    <t>FK Humenne</t>
  </si>
  <si>
    <t>KFC Komarno</t>
  </si>
  <si>
    <t>OFK Dynamo Malzenice</t>
  </si>
  <si>
    <t>FC Petrzalka</t>
  </si>
  <si>
    <t>MFK Zvolen</t>
  </si>
  <si>
    <t>Redfox FC Stara Lubovna</t>
  </si>
  <si>
    <t>FC Tatran Presov</t>
  </si>
  <si>
    <t>MFK Tatran Liptovsky Mikulas</t>
  </si>
  <si>
    <t>FC STK 1914 Samorin</t>
  </si>
  <si>
    <t>MSK Puchov</t>
  </si>
  <si>
    <t>NS Mura</t>
  </si>
  <si>
    <t>NK Olimpija Ljubjana</t>
  </si>
  <si>
    <t>NK Maribor</t>
  </si>
  <si>
    <t>NK Celje</t>
  </si>
  <si>
    <t>NK Domzale</t>
  </si>
  <si>
    <t>NK Bravo</t>
  </si>
  <si>
    <t>NK Radomlje</t>
  </si>
  <si>
    <t>ND Primorje</t>
  </si>
  <si>
    <t>FC Koper</t>
  </si>
  <si>
    <t>NK Aluminij</t>
  </si>
  <si>
    <t>ND Beltinci</t>
  </si>
  <si>
    <t>ND Bilje</t>
  </si>
  <si>
    <t>NK Bistrica</t>
  </si>
  <si>
    <t>NK Brinje</t>
  </si>
  <si>
    <t>ND Dravinja</t>
  </si>
  <si>
    <t>ND Ilirija 1911</t>
  </si>
  <si>
    <t>NK Jadran Dekani</t>
  </si>
  <si>
    <t>NK Jesenice</t>
  </si>
  <si>
    <t>NK Krka</t>
  </si>
  <si>
    <t>NK Krsko Posavje</t>
  </si>
  <si>
    <t>NK Nafta 1903</t>
  </si>
  <si>
    <t>NK Rudar Velenje</t>
  </si>
  <si>
    <t>ND Slovan</t>
  </si>
  <si>
    <t>NK Tabor Sezana</t>
  </si>
  <si>
    <t>NK Triglav Kranj</t>
  </si>
  <si>
    <t>Real Madrid CF</t>
  </si>
  <si>
    <t>Atletico de Madrid</t>
  </si>
  <si>
    <t>FC Barcelona</t>
  </si>
  <si>
    <t>Real Sociedad</t>
  </si>
  <si>
    <t>Villareal CF</t>
  </si>
  <si>
    <t>Sevilla FC</t>
  </si>
  <si>
    <t>Celta Vigo</t>
  </si>
  <si>
    <t>Atheltic Club</t>
  </si>
  <si>
    <t>Levante UD</t>
  </si>
  <si>
    <t>Rayo Vallecano</t>
  </si>
  <si>
    <t>Valencia CF</t>
  </si>
  <si>
    <t>Girona FC</t>
  </si>
  <si>
    <t>Real Betis</t>
  </si>
  <si>
    <t>Granada CF</t>
  </si>
  <si>
    <t>RCD Espanyol</t>
  </si>
  <si>
    <t>CA Osasuna</t>
  </si>
  <si>
    <t>UD Almeria</t>
  </si>
  <si>
    <t>Cadiz CF</t>
  </si>
  <si>
    <t>Elche CF</t>
  </si>
  <si>
    <t>RCD Mallorca</t>
  </si>
  <si>
    <t>SD Eibar</t>
  </si>
  <si>
    <t>Getafe CF</t>
  </si>
  <si>
    <t>Deportivo Alaves</t>
  </si>
  <si>
    <t>Real Valladolid CF</t>
  </si>
  <si>
    <t>UD Las Palmas</t>
  </si>
  <si>
    <t>SD Huesca</t>
  </si>
  <si>
    <t>Malaga CF</t>
  </si>
  <si>
    <t>Sporting de Gijon</t>
  </si>
  <si>
    <t>Real Sociedad B</t>
  </si>
  <si>
    <t>Real Oviedo</t>
  </si>
  <si>
    <t>CD Mirandes</t>
  </si>
  <si>
    <t>Burgos CF</t>
  </si>
  <si>
    <t>Real Zaragoza</t>
  </si>
  <si>
    <t>Albacete</t>
  </si>
  <si>
    <t>CD Castellon</t>
  </si>
  <si>
    <t>AD Ceuta FC</t>
  </si>
  <si>
    <t>Cordoba CF</t>
  </si>
  <si>
    <t>Cultural y Deportiva Leonesa</t>
  </si>
  <si>
    <t>Racing de Santander</t>
  </si>
  <si>
    <t>FCI Levadia Tallinn</t>
  </si>
  <si>
    <t>FC Flora Tallinn</t>
  </si>
  <si>
    <t>Nomme Kalju FC</t>
  </si>
  <si>
    <t>Paide Linnameeskond</t>
  </si>
  <si>
    <t>JK Narva Trans</t>
  </si>
  <si>
    <t>Parnu Vaprus</t>
  </si>
  <si>
    <t>Tartu Tammeka</t>
  </si>
  <si>
    <t>Harju JK</t>
  </si>
  <si>
    <t>FC Kuressaare</t>
  </si>
  <si>
    <t>Tallinna Kalev</t>
  </si>
  <si>
    <t>HJK Helsinki</t>
  </si>
  <si>
    <t>Kuopion Palloseura</t>
  </si>
  <si>
    <t>FC Lahti</t>
  </si>
  <si>
    <t>Ekenas Idrottsforening</t>
  </si>
  <si>
    <t>FC Inter Turku</t>
  </si>
  <si>
    <t>IF Gnistan</t>
  </si>
  <si>
    <t>AC Oulu</t>
  </si>
  <si>
    <t>SJK Seinajoki</t>
  </si>
  <si>
    <t>IFK Mariehamn</t>
  </si>
  <si>
    <t>Tampereen Ilves</t>
  </si>
  <si>
    <t>Vaasan Palloseura</t>
  </si>
  <si>
    <t>FC Haka</t>
  </si>
  <si>
    <t>Jaro</t>
  </si>
  <si>
    <t>Kotkan Tyovaen Palloilijat</t>
  </si>
  <si>
    <t>Turun Palloseura</t>
  </si>
  <si>
    <t>Klubi 04</t>
  </si>
  <si>
    <t>PK 35</t>
  </si>
  <si>
    <t>SJK Akatemia</t>
  </si>
  <si>
    <t>Jippo</t>
  </si>
  <si>
    <t>Jarvenpaan Palloseura</t>
  </si>
  <si>
    <t>Kapylan Pallo</t>
  </si>
  <si>
    <t>Salon Palloilijat</t>
  </si>
  <si>
    <t>Paris Saint Germain</t>
  </si>
  <si>
    <t>AS Monaco</t>
  </si>
  <si>
    <t>Olympique de Lyon</t>
  </si>
  <si>
    <t>Olympique de Marsella</t>
  </si>
  <si>
    <t>Lille OSC</t>
  </si>
  <si>
    <t>OGC Nice</t>
  </si>
  <si>
    <t>Stade Rennais FC</t>
  </si>
  <si>
    <t>FC Metz</t>
  </si>
  <si>
    <t>FC Nantes</t>
  </si>
  <si>
    <t>Stade Reims</t>
  </si>
  <si>
    <t>Stade Brestois 29</t>
  </si>
  <si>
    <t>Angers SCO</t>
  </si>
  <si>
    <t>RC Lens</t>
  </si>
  <si>
    <t>ES Troyes</t>
  </si>
  <si>
    <t>AS Saint Etienne</t>
  </si>
  <si>
    <t>Montpellier HSC</t>
  </si>
  <si>
    <t>AC Ajaccio</t>
  </si>
  <si>
    <t>AJ Auxerre</t>
  </si>
  <si>
    <t>Le Havre AC</t>
  </si>
  <si>
    <t>SC Bastia</t>
  </si>
  <si>
    <t>En Avant Guingamp</t>
  </si>
  <si>
    <t>Grenoble Foot 38</t>
  </si>
  <si>
    <t>Rodez AF</t>
  </si>
  <si>
    <t>FC Lorient</t>
  </si>
  <si>
    <t>Paris FC</t>
  </si>
  <si>
    <t>Clermont Foot 63</t>
  </si>
  <si>
    <t>USL Dunkerque</t>
  </si>
  <si>
    <t>Pau FC</t>
  </si>
  <si>
    <t>AS Nancy Lorraine</t>
  </si>
  <si>
    <t>RC Strasbourg Alsace</t>
  </si>
  <si>
    <t>Toulouse FC</t>
  </si>
  <si>
    <t>Amiens Sporting Club</t>
  </si>
  <si>
    <t>Annecy FC</t>
  </si>
  <si>
    <t>Stade Lavallois</t>
  </si>
  <si>
    <t>Le Mans FC</t>
  </si>
  <si>
    <t>Red Star FC</t>
  </si>
  <si>
    <t>Airbus UK Broughton FC</t>
  </si>
  <si>
    <t>Brickfield Rangers</t>
  </si>
  <si>
    <t>Buckley Town FC</t>
  </si>
  <si>
    <t>Caersws FC</t>
  </si>
  <si>
    <t>Denbigh Town FC</t>
  </si>
  <si>
    <t>Flint Mountain FC</t>
  </si>
  <si>
    <t>Gresford Athletic FC</t>
  </si>
  <si>
    <t>Guilsfield FC</t>
  </si>
  <si>
    <t>Holyhead Hotspur</t>
  </si>
  <si>
    <t>Holywell Town FC</t>
  </si>
  <si>
    <t>Llandudno FC</t>
  </si>
  <si>
    <t>Mold Alexandra FC</t>
  </si>
  <si>
    <t>Newtown FC</t>
  </si>
  <si>
    <t>Penrhyncoch FC</t>
  </si>
  <si>
    <t>CPD Y Rhyl 1879</t>
  </si>
  <si>
    <t>Ruthin Town FC</t>
  </si>
  <si>
    <t>Bala Town FC</t>
  </si>
  <si>
    <t>Barry Town United</t>
  </si>
  <si>
    <t>Briton Ferrey Llansawel AFC</t>
  </si>
  <si>
    <t>Caernarfon Town</t>
  </si>
  <si>
    <t>Cardiff Metropolitan University</t>
  </si>
  <si>
    <t>Colwyn Bay</t>
  </si>
  <si>
    <t>Connah Quay Nomads FC</t>
  </si>
  <si>
    <t>Flint Town United</t>
  </si>
  <si>
    <t>Haverfordwest County</t>
  </si>
  <si>
    <t>Llanelli Town AFC</t>
  </si>
  <si>
    <t>Penybont FC</t>
  </si>
  <si>
    <t>The New Saints</t>
  </si>
  <si>
    <t>Aberstwyth Town FC</t>
  </si>
  <si>
    <t>Afan Lido  FC</t>
  </si>
  <si>
    <t>Ammandford AFC</t>
  </si>
  <si>
    <t>Baglan Dragons FC</t>
  </si>
  <si>
    <t>Cardiff Draconians FC</t>
  </si>
  <si>
    <t>Cambrian United FC</t>
  </si>
  <si>
    <t>Caerau Ely AFC</t>
  </si>
  <si>
    <t>Carmarthen Town FC</t>
  </si>
  <si>
    <t>Cwmbran Celtic FC</t>
  </si>
  <si>
    <t>Llantwit Major</t>
  </si>
  <si>
    <t>Newport City FC</t>
  </si>
  <si>
    <t>Treowen Stars FC</t>
  </si>
  <si>
    <t>Pontypridd United FC</t>
  </si>
  <si>
    <t>Trefelin BGC</t>
  </si>
  <si>
    <t>Trethomas Bluebirds AFC</t>
  </si>
  <si>
    <t>Ynyshir Albions FC</t>
  </si>
  <si>
    <t>FC Iberia 1999</t>
  </si>
  <si>
    <t>FC Dila Gori</t>
  </si>
  <si>
    <t>FC Dinamo Batumi</t>
  </si>
  <si>
    <t>FC Dinamo Tbilisi</t>
  </si>
  <si>
    <t>FC Torpedo Kutaisi</t>
  </si>
  <si>
    <t>FC Gagra</t>
  </si>
  <si>
    <t>FC Samgurali Tskaltubo</t>
  </si>
  <si>
    <t>FC Gareji Sagarejo</t>
  </si>
  <si>
    <t>FC Kolkheti 1913 Poti</t>
  </si>
  <si>
    <t>FC Telavi</t>
  </si>
  <si>
    <t>Delfino Pescara</t>
  </si>
  <si>
    <t>FC Dinamo Tbilisi 2</t>
  </si>
  <si>
    <t>FC Gonio</t>
  </si>
  <si>
    <t>FC Iberia 1999 2</t>
  </si>
  <si>
    <t>FC Locomotive Tbilisi</t>
  </si>
  <si>
    <t>FC Merani Martvili</t>
  </si>
  <si>
    <t>FC Meshakhte Tkibuli</t>
  </si>
  <si>
    <t>FC Rustavi</t>
  </si>
  <si>
    <t>FC Samtredia</t>
  </si>
  <si>
    <t>FC Sioni Bolnisi</t>
  </si>
  <si>
    <t>FC Spaeri</t>
  </si>
  <si>
    <t>FC Brunos Magpies</t>
  </si>
  <si>
    <t>College 1975 FC</t>
  </si>
  <si>
    <t>Europa FC</t>
  </si>
  <si>
    <t>Europa Point FC</t>
  </si>
  <si>
    <t>Glacis United FC</t>
  </si>
  <si>
    <t>FC Hound Dogs</t>
  </si>
  <si>
    <t>Lincoln Red Imps FC</t>
  </si>
  <si>
    <t>Lions Gibraltar</t>
  </si>
  <si>
    <t>Lynx FC</t>
  </si>
  <si>
    <t>Manchester 62 FC</t>
  </si>
  <si>
    <t>Mons Calpe SC</t>
  </si>
  <si>
    <t>St Josephs FC</t>
  </si>
  <si>
    <t>Olympiacos Piraeus</t>
  </si>
  <si>
    <t>PAOK Thessaloniki</t>
  </si>
  <si>
    <t>AEK Athens</t>
  </si>
  <si>
    <t>Panathinaikos FC</t>
  </si>
  <si>
    <t>Panetolikos FC</t>
  </si>
  <si>
    <t>Panserraikos FC</t>
  </si>
  <si>
    <t>PAS Lamia 1964</t>
  </si>
  <si>
    <t>Asteras Tripolis FC</t>
  </si>
  <si>
    <t>Atromitos FC</t>
  </si>
  <si>
    <t>Athens Kallithea</t>
  </si>
  <si>
    <t>Volos FC</t>
  </si>
  <si>
    <t>Levadiakos FC</t>
  </si>
  <si>
    <t>OFI FC</t>
  </si>
  <si>
    <t>Aris Thessaloniki FC</t>
  </si>
  <si>
    <t>AE Kifisia FC</t>
  </si>
  <si>
    <t>Athlitiki Enosi Larissa FC</t>
  </si>
  <si>
    <t>Anagennisi Karditsa FC</t>
  </si>
  <si>
    <t>Asteras Tripolis FC B</t>
  </si>
  <si>
    <t>Chania FC</t>
  </si>
  <si>
    <t>Egaleo FC</t>
  </si>
  <si>
    <t>Hellas Syros</t>
  </si>
  <si>
    <t>GS Ilioupolis</t>
  </si>
  <si>
    <t>Iraklis FC</t>
  </si>
  <si>
    <t>Kalamata FC</t>
  </si>
  <si>
    <t>Kampaniakos FC</t>
  </si>
  <si>
    <t>Kavala FC</t>
  </si>
  <si>
    <t>Makedonikos FC</t>
  </si>
  <si>
    <t>Marko 1927 FC</t>
  </si>
  <si>
    <t>AC Reggiana</t>
  </si>
  <si>
    <t>Nestos Chrysoupoli FC</t>
  </si>
  <si>
    <t>Niki Volos FC</t>
  </si>
  <si>
    <t>Olympiacos Piraeus B</t>
  </si>
  <si>
    <t>Panionios GSS</t>
  </si>
  <si>
    <t>PAOK Thessaloniki B</t>
  </si>
  <si>
    <t>PAS Giannina FC</t>
  </si>
  <si>
    <t>AFC Ajax</t>
  </si>
  <si>
    <t>PSV Eindhoven</t>
  </si>
  <si>
    <t>Feyenoord Rotterdam</t>
  </si>
  <si>
    <t>AZ Alkmaar</t>
  </si>
  <si>
    <t>FC Twente</t>
  </si>
  <si>
    <t>Vitesse</t>
  </si>
  <si>
    <t>Fortuna Sittard</t>
  </si>
  <si>
    <t>Go Ahead Eagles</t>
  </si>
  <si>
    <t>Heracles Almelo</t>
  </si>
  <si>
    <t>FC Utrecht</t>
  </si>
  <si>
    <t>FC Groningen</t>
  </si>
  <si>
    <t>NEC Nijmegen</t>
  </si>
  <si>
    <t>Sparta Rotterdam</t>
  </si>
  <si>
    <t>Willem II Tilburg</t>
  </si>
  <si>
    <t>RKC Waalwijk</t>
  </si>
  <si>
    <t>ADO Den Haag</t>
  </si>
  <si>
    <t>Almere City</t>
  </si>
  <si>
    <t>SC Cambuur Leeuwarden</t>
  </si>
  <si>
    <t>De Graafschap</t>
  </si>
  <si>
    <t>FC Den Bosch</t>
  </si>
  <si>
    <t>FC Dordrecht</t>
  </si>
  <si>
    <t>FC Eindhoven</t>
  </si>
  <si>
    <t>FC Emmen</t>
  </si>
  <si>
    <t>Helmond Sport</t>
  </si>
  <si>
    <t>Jong Ajax</t>
  </si>
  <si>
    <t>Jong AZ Alkmaar</t>
  </si>
  <si>
    <t>Jong PSV Eindhoven</t>
  </si>
  <si>
    <t>Jong Utrecht</t>
  </si>
  <si>
    <t>MVV Maastricht</t>
  </si>
  <si>
    <t>TOP Oss</t>
  </si>
  <si>
    <t>Roda JC</t>
  </si>
  <si>
    <t>VVV-Venlo</t>
  </si>
  <si>
    <t>SBV Excelsior</t>
  </si>
  <si>
    <t>SC Heerenveen</t>
  </si>
  <si>
    <t>NAC Breda</t>
  </si>
  <si>
    <t>Telstar</t>
  </si>
  <si>
    <t>FC Volendam</t>
  </si>
  <si>
    <t>PEC Zwolle</t>
  </si>
  <si>
    <t>Debreceni VSC</t>
  </si>
  <si>
    <t>Diosgyori VTK</t>
  </si>
  <si>
    <t>ETO FC Gyor</t>
  </si>
  <si>
    <t>Ferencvarosi TC</t>
  </si>
  <si>
    <t>Kazincbarcikai SC</t>
  </si>
  <si>
    <t>Kisvarda FC</t>
  </si>
  <si>
    <t>MTK FC</t>
  </si>
  <si>
    <t>Nyiregyhaza Spartacus</t>
  </si>
  <si>
    <t>Paksi FC</t>
  </si>
  <si>
    <t>Puskas Akademia FC</t>
  </si>
  <si>
    <t>Ujpest FC</t>
  </si>
  <si>
    <t>Zalaegerszegi TE</t>
  </si>
  <si>
    <t>Birmingham City</t>
  </si>
  <si>
    <t>Blackburn Rovers</t>
  </si>
  <si>
    <t>Bristol City</t>
  </si>
  <si>
    <t>Charlton Athletic</t>
  </si>
  <si>
    <t>Coventry City</t>
  </si>
  <si>
    <t>Derby County</t>
  </si>
  <si>
    <t>Hull City</t>
  </si>
  <si>
    <t>Ipswich Town</t>
  </si>
  <si>
    <t>Leicester City</t>
  </si>
  <si>
    <t>Middlesbrough FC</t>
  </si>
  <si>
    <t>Millwall FC</t>
  </si>
  <si>
    <t>Norwich City</t>
  </si>
  <si>
    <t>Oxford United</t>
  </si>
  <si>
    <t>Portsmouth FC</t>
  </si>
  <si>
    <t>Preston North End</t>
  </si>
  <si>
    <t>Queens Park Rangers</t>
  </si>
  <si>
    <t>Sheffield United FC</t>
  </si>
  <si>
    <t>Sheffield Wednesday FC</t>
  </si>
  <si>
    <t>Southampton FC</t>
  </si>
  <si>
    <t>Stoke City</t>
  </si>
  <si>
    <t>Swansea City</t>
  </si>
  <si>
    <t>Watford FC</t>
  </si>
  <si>
    <t>West Bromwich Albion</t>
  </si>
  <si>
    <t>Wrexham FC</t>
  </si>
  <si>
    <t>Arsenal FC</t>
  </si>
  <si>
    <t>Aston Villa FC</t>
  </si>
  <si>
    <t>AFC Bournemouth</t>
  </si>
  <si>
    <t>Brentford FC</t>
  </si>
  <si>
    <t>Brighton Hove Albion FC</t>
  </si>
  <si>
    <t>Burnley FC</t>
  </si>
  <si>
    <t>Chelsea FC</t>
  </si>
  <si>
    <t>Crystal Palace FC</t>
  </si>
  <si>
    <t>Everton FC</t>
  </si>
  <si>
    <t>Fulham FC</t>
  </si>
  <si>
    <t>Leeds United FC</t>
  </si>
  <si>
    <t>Liverpool FC</t>
  </si>
  <si>
    <t>Manchester City</t>
  </si>
  <si>
    <t>Manchester United</t>
  </si>
  <si>
    <t>Newcastle United</t>
  </si>
  <si>
    <t>Nottingham Forest</t>
  </si>
  <si>
    <t>Sunderland FC</t>
  </si>
  <si>
    <t>Tottenham Hotspur</t>
  </si>
  <si>
    <t>West Ham United</t>
  </si>
  <si>
    <t>Wolverhampton Wanderers</t>
  </si>
  <si>
    <t>Dundalk  FC</t>
  </si>
  <si>
    <t>Cobh Ramblers FC</t>
  </si>
  <si>
    <t>Bray Wanderers FC</t>
  </si>
  <si>
    <t>Treaty United FC</t>
  </si>
  <si>
    <t>University College Dublin AFC</t>
  </si>
  <si>
    <t>Wexford FC</t>
  </si>
  <si>
    <t>Kerry FC</t>
  </si>
  <si>
    <t>Finn Harps FC</t>
  </si>
  <si>
    <t>Longford Town FC</t>
  </si>
  <si>
    <t>Athlone Town FC</t>
  </si>
  <si>
    <t>Shamrock Rovers FC</t>
  </si>
  <si>
    <t>Bohemians FC</t>
  </si>
  <si>
    <t>Drogheda United FC</t>
  </si>
  <si>
    <t>St Patricks Athletic FC</t>
  </si>
  <si>
    <t>Shelbourne FC</t>
  </si>
  <si>
    <t>Derry City FC</t>
  </si>
  <si>
    <t>Galway United FC</t>
  </si>
  <si>
    <t>Waterford FC</t>
  </si>
  <si>
    <t>Sligo Rovers FC</t>
  </si>
  <si>
    <t>Cork City FC</t>
  </si>
  <si>
    <t>IR</t>
  </si>
  <si>
    <t>Njardvik FC</t>
  </si>
  <si>
    <t>Handknattleiksfelag Kopavogs</t>
  </si>
  <si>
    <t>Brottur Reykjavik</t>
  </si>
  <si>
    <t>Knattspyrndeild Keflavik</t>
  </si>
  <si>
    <t>Grindavik</t>
  </si>
  <si>
    <t>Bor Akureyri</t>
  </si>
  <si>
    <t>Ibrottafelagid Leiknir</t>
  </si>
  <si>
    <t>Ibrottafelagid Fylkir</t>
  </si>
  <si>
    <t>Ungmennafelagid Fjolnir</t>
  </si>
  <si>
    <t>UMF Selfoss</t>
  </si>
  <si>
    <t>Vikingur Reykjavik</t>
  </si>
  <si>
    <t>Breidablik</t>
  </si>
  <si>
    <t>Vestri</t>
  </si>
  <si>
    <t>Valur</t>
  </si>
  <si>
    <t>Stjarnan FC</t>
  </si>
  <si>
    <t>Fram</t>
  </si>
  <si>
    <t>UMF Afturelding</t>
  </si>
  <si>
    <t>IBV</t>
  </si>
  <si>
    <t>Knattspyrnufelag Reykjavikur</t>
  </si>
  <si>
    <t>Knattspyrnufelag Akureyrar</t>
  </si>
  <si>
    <t>FH</t>
  </si>
  <si>
    <t>Ibrottabandalag Akraness</t>
  </si>
  <si>
    <t>Klaksvikar IF</t>
  </si>
  <si>
    <t>Havnar Boltfelag</t>
  </si>
  <si>
    <t>NSI Runavik</t>
  </si>
  <si>
    <t>Vikingur</t>
  </si>
  <si>
    <t>B36 Torshavn</t>
  </si>
  <si>
    <t>EB Streymur</t>
  </si>
  <si>
    <t>B68 Toftir</t>
  </si>
  <si>
    <t>07 Vestur</t>
  </si>
  <si>
    <t>Tvoroyrar Boltfelag</t>
  </si>
  <si>
    <t>FC Suduroy</t>
  </si>
  <si>
    <t>Beitar Jerusalem FC</t>
  </si>
  <si>
    <t>Bnei Sakhnin FC</t>
  </si>
  <si>
    <t>FC Ashdod</t>
  </si>
  <si>
    <t>Hapoel Beer Sheva FC</t>
  </si>
  <si>
    <t>Hapoel Hadera FC</t>
  </si>
  <si>
    <t>Hapoel Haifa FC</t>
  </si>
  <si>
    <t>Hapoel Jerusalem</t>
  </si>
  <si>
    <t>Ironi Tiberias</t>
  </si>
  <si>
    <t>Ironi Kiryat Shmona</t>
  </si>
  <si>
    <t>Maccabi Bnei Reineh FC</t>
  </si>
  <si>
    <t>Maccabi Haifa FC</t>
  </si>
  <si>
    <t>Maccabi Netanya FC</t>
  </si>
  <si>
    <t>Maccabi Petah Tikva FC</t>
  </si>
  <si>
    <t>Maccabi Tel Aviv FC</t>
  </si>
  <si>
    <t>Hapoel Tel Aviv FC</t>
  </si>
  <si>
    <t>Hapoel Petah Tikva FC</t>
  </si>
  <si>
    <t>Hapoel Kfar Shalem FC</t>
  </si>
  <si>
    <t>Hapoel Ramat Gan Givatayim FC</t>
  </si>
  <si>
    <t>Bnei Yehuda Tel Aviv FC</t>
  </si>
  <si>
    <t>Maccabi Herzliya FC</t>
  </si>
  <si>
    <t>Hapoel Kfar Saba FC</t>
  </si>
  <si>
    <t>Hapoel Rishon LeZion FC</t>
  </si>
  <si>
    <t>FC Kafr Qasim</t>
  </si>
  <si>
    <t>Hapoel Acre FC</t>
  </si>
  <si>
    <t>Hapoel Raanana AFC</t>
  </si>
  <si>
    <t>Hapoel Nir Ramat HaSharon FC</t>
  </si>
  <si>
    <t>Maccabi Jaffa FC</t>
  </si>
  <si>
    <t>Hapoel Nof HaGalil FC</t>
  </si>
  <si>
    <t>Hapoel Afula</t>
  </si>
  <si>
    <t>Hapoel Umm alFahm FC</t>
  </si>
  <si>
    <t>Atalanta BC</t>
  </si>
  <si>
    <t>Bologna FC</t>
  </si>
  <si>
    <t>Cagliari Calcio</t>
  </si>
  <si>
    <t>US Cremonese</t>
  </si>
  <si>
    <t>ACF Fiorentina</t>
  </si>
  <si>
    <t>Genoa CFC</t>
  </si>
  <si>
    <t>Hellas Verona FC</t>
  </si>
  <si>
    <t>Internazionale</t>
  </si>
  <si>
    <t>Juventus FC</t>
  </si>
  <si>
    <t>SS Lazio</t>
  </si>
  <si>
    <t>US Lecce</t>
  </si>
  <si>
    <t>AC Milan</t>
  </si>
  <si>
    <t>SSC Napoli</t>
  </si>
  <si>
    <t>Parma Calcio</t>
  </si>
  <si>
    <t>AS Roma</t>
  </si>
  <si>
    <t>US Sassuolo</t>
  </si>
  <si>
    <t>Torino FC</t>
  </si>
  <si>
    <t>Udinese Calcio</t>
  </si>
  <si>
    <t>US Avellino</t>
  </si>
  <si>
    <t>SSC Bari</t>
  </si>
  <si>
    <t>Carrarese Calcio</t>
  </si>
  <si>
    <t>US Catanzaro</t>
  </si>
  <si>
    <t>Cesena FC</t>
  </si>
  <si>
    <t>Empoli FC</t>
  </si>
  <si>
    <t>Frosinone Calcio</t>
  </si>
  <si>
    <t>Juve Stabia</t>
  </si>
  <si>
    <t>Mantova 1911</t>
  </si>
  <si>
    <t>Modena FC</t>
  </si>
  <si>
    <t>AC Monza</t>
  </si>
  <si>
    <t>Calcio Padova</t>
  </si>
  <si>
    <t>Palermo FC</t>
  </si>
  <si>
    <t>Spezia Calcio</t>
  </si>
  <si>
    <t>FC Sudtirol</t>
  </si>
  <si>
    <t>Venezia FC</t>
  </si>
  <si>
    <t>Virtus Entella</t>
  </si>
  <si>
    <t>FC Aktobe</t>
  </si>
  <si>
    <t>Astana FC</t>
  </si>
  <si>
    <t>FC Atyrau</t>
  </si>
  <si>
    <t>FC Elimai</t>
  </si>
  <si>
    <t>FC Jenis</t>
  </si>
  <si>
    <t>FC Kairat</t>
  </si>
  <si>
    <t>FC Kaysar</t>
  </si>
  <si>
    <t>FC Kyzylzhar</t>
  </si>
  <si>
    <t>FC Okzhetpes</t>
  </si>
  <si>
    <t>FC Ordabasy</t>
  </si>
  <si>
    <t>FC Tobol</t>
  </si>
  <si>
    <t>FC Turan</t>
  </si>
  <si>
    <t>FC Ulytau</t>
  </si>
  <si>
    <t>FC Zhetysu</t>
  </si>
  <si>
    <t>FC Ballkani</t>
  </si>
  <si>
    <t>KF Drenica</t>
  </si>
  <si>
    <t>FC Drita</t>
  </si>
  <si>
    <t>KF Dukagjini</t>
  </si>
  <si>
    <t>FC Ferizaj</t>
  </si>
  <si>
    <t>SC Gjilani</t>
  </si>
  <si>
    <t>KF Llapi</t>
  </si>
  <si>
    <t>KF Malisheva</t>
  </si>
  <si>
    <t>FC Prishtina</t>
  </si>
  <si>
    <t>KF Prishtina e Re</t>
  </si>
  <si>
    <t>Riga FC</t>
  </si>
  <si>
    <t>FK RFS</t>
  </si>
  <si>
    <t>FK Auda</t>
  </si>
  <si>
    <t>FK Liepaja</t>
  </si>
  <si>
    <t>FS Jelgava</t>
  </si>
  <si>
    <t>BFC Daugavpils</t>
  </si>
  <si>
    <t>SK Super Nova</t>
  </si>
  <si>
    <t>FK Grobina</t>
  </si>
  <si>
    <t>FK Tukums 2000</t>
  </si>
  <si>
    <t>FK Metta</t>
  </si>
  <si>
    <t>FC Schaan</t>
  </si>
  <si>
    <t>FC Ruggell</t>
  </si>
  <si>
    <t>FC Triesen</t>
  </si>
  <si>
    <t>FC Triesenberg</t>
  </si>
  <si>
    <t>FC Balzers</t>
  </si>
  <si>
    <t>USV Eschen Mauren</t>
  </si>
  <si>
    <t>FC Schaan II</t>
  </si>
  <si>
    <t>FC Ruggell II</t>
  </si>
  <si>
    <t>FC Triesen II</t>
  </si>
  <si>
    <t>FC Vaduz II</t>
  </si>
  <si>
    <t>FC Triesenberg II</t>
  </si>
  <si>
    <t>FC Balzers II</t>
  </si>
  <si>
    <t>USV Eschen Mauren II</t>
  </si>
  <si>
    <t>FK Kauno Zalgiris</t>
  </si>
  <si>
    <t>FC Hegelmann</t>
  </si>
  <si>
    <t>FK Suduva</t>
  </si>
  <si>
    <t>FA Siauliai</t>
  </si>
  <si>
    <t>FK Panevezys</t>
  </si>
  <si>
    <t>FC Dziugas Telsiai</t>
  </si>
  <si>
    <t>FK Banga Gargzdai</t>
  </si>
  <si>
    <t>FK Zalgiris Vilnius</t>
  </si>
  <si>
    <t>FK Riteriai</t>
  </si>
  <si>
    <t>DFK Dainava</t>
  </si>
  <si>
    <t>FC Atert Bissen</t>
  </si>
  <si>
    <t>FC Differdange 03</t>
  </si>
  <si>
    <t>F91 Dudelange</t>
  </si>
  <si>
    <t>US Hostert</t>
  </si>
  <si>
    <t>FC Jeunesse Canach</t>
  </si>
  <si>
    <t>Jeunesse Esch</t>
  </si>
  <si>
    <t>UN Kaerjeng 97</t>
  </si>
  <si>
    <t>FC Mamer 32</t>
  </si>
  <si>
    <t>US Mondorf les Bains</t>
  </si>
  <si>
    <t>FC Progres Niederkorn</t>
  </si>
  <si>
    <t>Racing FC Union Luxembourg</t>
  </si>
  <si>
    <t>FC Rodange 91</t>
  </si>
  <si>
    <t>FC Swift Hesperange</t>
  </si>
  <si>
    <t>FC UNA Strassen</t>
  </si>
  <si>
    <t>Union Titus Petange</t>
  </si>
  <si>
    <t>FC Victoria Rosport</t>
  </si>
  <si>
    <t>KF Shkendija</t>
  </si>
  <si>
    <t>FK Sileks</t>
  </si>
  <si>
    <t>FK Rabotnichki</t>
  </si>
  <si>
    <t>FC Struga</t>
  </si>
  <si>
    <t>FK Vardar</t>
  </si>
  <si>
    <t>FK Pelister</t>
  </si>
  <si>
    <t>KF Shkupi</t>
  </si>
  <si>
    <t>GFK Tikvesh</t>
  </si>
  <si>
    <t>FC AP Brera Strumica</t>
  </si>
  <si>
    <t>KF Gostivari</t>
  </si>
  <si>
    <t>FK Voska Sport</t>
  </si>
  <si>
    <t>FK Makedonija GP</t>
  </si>
  <si>
    <t>KF Arsimi 1973</t>
  </si>
  <si>
    <t>KF Bashkimi</t>
  </si>
  <si>
    <t>FK Bregalnica Stip</t>
  </si>
  <si>
    <t>FK Detonit Plachkovica</t>
  </si>
  <si>
    <t>FK Sasa</t>
  </si>
  <si>
    <t>FK Ohrid</t>
  </si>
  <si>
    <t>FK Belasica</t>
  </si>
  <si>
    <t>FK Kozhuf</t>
  </si>
  <si>
    <t>FK Skopje</t>
  </si>
  <si>
    <t>FK Novaci</t>
  </si>
  <si>
    <t>Leixoes SC</t>
  </si>
  <si>
    <t>FK Pobeda AD</t>
  </si>
  <si>
    <t>FK Vardar Negotino</t>
  </si>
  <si>
    <t>FK Osogovo</t>
  </si>
  <si>
    <t>FK Borec</t>
  </si>
  <si>
    <t>FK Vardarski</t>
  </si>
  <si>
    <t>Birkirkara FC</t>
  </si>
  <si>
    <t>Floriana FC</t>
  </si>
  <si>
    <t>Sliema Wanderers FC</t>
  </si>
  <si>
    <t>Hibernians FC</t>
  </si>
  <si>
    <t>Mosta FC</t>
  </si>
  <si>
    <t>Hamrun Spartans FC</t>
  </si>
  <si>
    <t>Gzira United FC</t>
  </si>
  <si>
    <t>Melita FC</t>
  </si>
  <si>
    <t>Marsaxlokk FC</t>
  </si>
  <si>
    <t>Balzan FC</t>
  </si>
  <si>
    <t>Naxxar Lions FC</t>
  </si>
  <si>
    <t>Zabbar St. Patrick FC</t>
  </si>
  <si>
    <t>FC Dacia Buiucani</t>
  </si>
  <si>
    <t>FC Sheriff Tiraspol</t>
  </si>
  <si>
    <t>FC Milsami Orhei</t>
  </si>
  <si>
    <t>FC Balti</t>
  </si>
  <si>
    <t>FC Petrocub Hincesti</t>
  </si>
  <si>
    <t>FC Zimbru Chisinau</t>
  </si>
  <si>
    <t>CSF Spartanii Sportul</t>
  </si>
  <si>
    <t>FC Politehnica UTM Chisinau</t>
  </si>
  <si>
    <t>FK Buducnost Podgorica</t>
  </si>
  <si>
    <t>OFK Petrovac</t>
  </si>
  <si>
    <t>FK Sutjeska</t>
  </si>
  <si>
    <t>FK Decic</t>
  </si>
  <si>
    <t>FK Mornar Bar</t>
  </si>
  <si>
    <t>FK Bokelj</t>
  </si>
  <si>
    <t>FK Jedinstvo Bijelo Polje</t>
  </si>
  <si>
    <t>FK Arsenal Tivat</t>
  </si>
  <si>
    <t>FK Jezero</t>
  </si>
  <si>
    <t>FK Otrant Olympic</t>
  </si>
  <si>
    <t>OFK Mladost DG</t>
  </si>
  <si>
    <t>FK Rudar Pljevlja</t>
  </si>
  <si>
    <t>FK Lovcen</t>
  </si>
  <si>
    <t>FK Igalo</t>
  </si>
  <si>
    <t>FK Iskra</t>
  </si>
  <si>
    <t>OFK Grbalj</t>
  </si>
  <si>
    <t>OFK Mladost 1970</t>
  </si>
  <si>
    <t>FK Kom</t>
  </si>
  <si>
    <t>FK Ibar</t>
  </si>
  <si>
    <t>Harland and Wolff Welders FC</t>
  </si>
  <si>
    <t>Limavady United FC</t>
  </si>
  <si>
    <t>Annagh United FC</t>
  </si>
  <si>
    <t>Ards FC</t>
  </si>
  <si>
    <t>Dundela FC</t>
  </si>
  <si>
    <t>Institute FC</t>
  </si>
  <si>
    <t>Armagh City FC</t>
  </si>
  <si>
    <t>Ballinamallard United FC</t>
  </si>
  <si>
    <t>Ballyclare Comrades FC</t>
  </si>
  <si>
    <t>Newington FC</t>
  </si>
  <si>
    <t>Newry City AFC</t>
  </si>
  <si>
    <t>Loughgall FC</t>
  </si>
  <si>
    <t>Ballymena United FC</t>
  </si>
  <si>
    <t>Bangor FC</t>
  </si>
  <si>
    <t>Carrick Rangers FC</t>
  </si>
  <si>
    <t>Cliftonville FC</t>
  </si>
  <si>
    <t>Coleraine FC</t>
  </si>
  <si>
    <t>Crusaders FC</t>
  </si>
  <si>
    <t>Dungannon Swifts FC</t>
  </si>
  <si>
    <t>Glenavon FC</t>
  </si>
  <si>
    <t>Glentoran FC</t>
  </si>
  <si>
    <t>Larne FC</t>
  </si>
  <si>
    <t>Linfield FC</t>
  </si>
  <si>
    <t>Portadown FC</t>
  </si>
  <si>
    <t>Molde FK</t>
  </si>
  <si>
    <t>Rosenborg BK</t>
  </si>
  <si>
    <t>FK Bodo Glimt</t>
  </si>
  <si>
    <t>Tromso IL</t>
  </si>
  <si>
    <t>KFUM Kameratene Oslo</t>
  </si>
  <si>
    <t>HamKam</t>
  </si>
  <si>
    <t>Viking FK</t>
  </si>
  <si>
    <t>SK Brann</t>
  </si>
  <si>
    <t>Sandefjord</t>
  </si>
  <si>
    <t>Sarpsborg 08 FF</t>
  </si>
  <si>
    <t>FK Haugesund</t>
  </si>
  <si>
    <t>Lillestrom SK</t>
  </si>
  <si>
    <t>Odd BK</t>
  </si>
  <si>
    <t>Fredrikstad FK</t>
  </si>
  <si>
    <t>Kristiansund BK</t>
  </si>
  <si>
    <t>Stromsgodset TfB</t>
  </si>
  <si>
    <t>Bryne FK</t>
  </si>
  <si>
    <t>Valerenga</t>
  </si>
  <si>
    <t>IK Start</t>
  </si>
  <si>
    <t>Kongsvinger IL</t>
  </si>
  <si>
    <t>Sogndal</t>
  </si>
  <si>
    <t>Egersunds IK</t>
  </si>
  <si>
    <t>Ranheim</t>
  </si>
  <si>
    <t>Moss FK</t>
  </si>
  <si>
    <t>IL Hodd</t>
  </si>
  <si>
    <t>Aalesunds FK</t>
  </si>
  <si>
    <t>Raufoss IL</t>
  </si>
  <si>
    <t>Stabaek</t>
  </si>
  <si>
    <t>Asane</t>
  </si>
  <si>
    <t>Lyn 1896 FK</t>
  </si>
  <si>
    <t>Mjondalen IF</t>
  </si>
  <si>
    <t>Skeid</t>
  </si>
  <si>
    <t>Legia Warsaw</t>
  </si>
  <si>
    <t>Lech Poznan</t>
  </si>
  <si>
    <t>Radomiak Radom</t>
  </si>
  <si>
    <t>Rakow Czestochowa</t>
  </si>
  <si>
    <t>Widzew Lodz</t>
  </si>
  <si>
    <t>Zaglebie Lubin</t>
  </si>
  <si>
    <t>Lechia Gdansk</t>
  </si>
  <si>
    <t>Stal Mielec</t>
  </si>
  <si>
    <t>KS Cracovia</t>
  </si>
  <si>
    <t>GKS Katowice</t>
  </si>
  <si>
    <t>Gornik Zabrze</t>
  </si>
  <si>
    <t>Jagiellonia Bialystok</t>
  </si>
  <si>
    <t>Korona Kielce</t>
  </si>
  <si>
    <t>Motor Lublin</t>
  </si>
  <si>
    <t>Piast Gliwice</t>
  </si>
  <si>
    <t>Pogon Szczecin</t>
  </si>
  <si>
    <t>Slask Wroclaw</t>
  </si>
  <si>
    <t>Arka Gdynia</t>
  </si>
  <si>
    <t>Bruk Bet Termalica Nieciecza</t>
  </si>
  <si>
    <t>Wisla Plock</t>
  </si>
  <si>
    <t>Chrobry Glogow</t>
  </si>
  <si>
    <t>GKS Tychy</t>
  </si>
  <si>
    <t>Gornik Leczna</t>
  </si>
  <si>
    <t>LKS Lodz</t>
  </si>
  <si>
    <t>Miedz Legnica</t>
  </si>
  <si>
    <t>Odra Opole</t>
  </si>
  <si>
    <t>Pogon Grodzisk Mazowiecki</t>
  </si>
  <si>
    <t>Pogon Siedlce</t>
  </si>
  <si>
    <t>Polonia Bytom</t>
  </si>
  <si>
    <t>Polonia Warsaw</t>
  </si>
  <si>
    <t>Ruch Chorzow</t>
  </si>
  <si>
    <t>Stal Rzeszow</t>
  </si>
  <si>
    <t>Wieczysta Krakow</t>
  </si>
  <si>
    <t>Wisla Krakow</t>
  </si>
  <si>
    <t>Znicz Pruszkow</t>
  </si>
  <si>
    <t>SL Benfica</t>
  </si>
  <si>
    <t>FC Porto</t>
  </si>
  <si>
    <t>Sporting CP</t>
  </si>
  <si>
    <t>Portimonense SC</t>
  </si>
  <si>
    <t>Vitoria Guimaraes</t>
  </si>
  <si>
    <t>FC Famalicao</t>
  </si>
  <si>
    <t>CD Santa Clara</t>
  </si>
  <si>
    <t>FC Arouca</t>
  </si>
  <si>
    <t>Estoril Praia</t>
  </si>
  <si>
    <t>Gil Vicente FC</t>
  </si>
  <si>
    <t>CS Maritimo</t>
  </si>
  <si>
    <t>Moreirense FC</t>
  </si>
  <si>
    <t>CD Tondela</t>
  </si>
  <si>
    <t>Boavista FC</t>
  </si>
  <si>
    <t>FC Vizela</t>
  </si>
  <si>
    <t>FC Alverca</t>
  </si>
  <si>
    <t>AVS Futebol SAD</t>
  </si>
  <si>
    <t>Casa Pia AC</t>
  </si>
  <si>
    <t>CF Estrela da Amadora</t>
  </si>
  <si>
    <t>Nacional de Madeira</t>
  </si>
  <si>
    <t>Rio Ave FC</t>
  </si>
  <si>
    <t>Sporting de Braga</t>
  </si>
  <si>
    <t>Academico de Viseu</t>
  </si>
  <si>
    <t>SL Benfica B</t>
  </si>
  <si>
    <t>GD Chaves</t>
  </si>
  <si>
    <t>SC Farense</t>
  </si>
  <si>
    <t>CD Feirense</t>
  </si>
  <si>
    <t>FC Felgueiras 1932</t>
  </si>
  <si>
    <t>Lusitano FC</t>
  </si>
  <si>
    <t>FC Pacos de Ferreira</t>
  </si>
  <si>
    <t>FC Penafiel</t>
  </si>
  <si>
    <t>FC Porto B</t>
  </si>
  <si>
    <t>Sporting CP B</t>
  </si>
  <si>
    <t>SCU Torreense</t>
  </si>
  <si>
    <t>UD Leiria</t>
  </si>
  <si>
    <t>FC Steaua Bucuresti</t>
  </si>
  <si>
    <t>FC Petrolul Ploiesti</t>
  </si>
  <si>
    <t>FC U Craiova 1948</t>
  </si>
  <si>
    <t>FC Botosani</t>
  </si>
  <si>
    <t>FCV Farul Constanta</t>
  </si>
  <si>
    <t>Sepsi OSK</t>
  </si>
  <si>
    <t>Universitatea Craiova</t>
  </si>
  <si>
    <t>Politehnica Iasi</t>
  </si>
  <si>
    <t>CFR Cluj</t>
  </si>
  <si>
    <t>FC Hermannstadt</t>
  </si>
  <si>
    <t>Rapid Bucuresti</t>
  </si>
  <si>
    <t>Universitatea Cluj</t>
  </si>
  <si>
    <t>FC Dinamo Bucuresti</t>
  </si>
  <si>
    <t>Otelul Galati</t>
  </si>
  <si>
    <t>FC Voluntari</t>
  </si>
  <si>
    <t>UTA Arad</t>
  </si>
  <si>
    <t>FC Arges Pitesti</t>
  </si>
  <si>
    <t>FK Csikszereda Miercurea Ciuc</t>
  </si>
  <si>
    <t>FC Metaloglobus Bucuresti</t>
  </si>
  <si>
    <t>AFC Unirea Slobozia</t>
  </si>
  <si>
    <t>CSC 1599 Selimbar</t>
  </si>
  <si>
    <t>CS Afumati</t>
  </si>
  <si>
    <t>FC Bacau</t>
  </si>
  <si>
    <t>FC Bihor Oradea</t>
  </si>
  <si>
    <t>CSM Ceahlaul Piatra Neamt</t>
  </si>
  <si>
    <t>Chindia Targoviste</t>
  </si>
  <si>
    <t>Concordia Chiajna</t>
  </si>
  <si>
    <t>FC Corvinul Hunedoara</t>
  </si>
  <si>
    <t>CS Dinamo Bucuresti</t>
  </si>
  <si>
    <t>CS Gloria Bistrita</t>
  </si>
  <si>
    <t>Gloria Buzau</t>
  </si>
  <si>
    <t>Metalul Buzau</t>
  </si>
  <si>
    <t>CSM Resita</t>
  </si>
  <si>
    <t>CSM Slatina</t>
  </si>
  <si>
    <t>CSM Olimpia Satu Mare</t>
  </si>
  <si>
    <t>CSA Steaua Bucuresti</t>
  </si>
  <si>
    <t>CS Tunari</t>
  </si>
  <si>
    <t>Unirea Ungheni</t>
  </si>
  <si>
    <t>FC Zenit Saint Petersburg</t>
  </si>
  <si>
    <t>FC Krasnodar</t>
  </si>
  <si>
    <t>FC Spartak Moskva</t>
  </si>
  <si>
    <t>CSKA Moscow</t>
  </si>
  <si>
    <t>FC Lokomotiv Moskva</t>
  </si>
  <si>
    <t>FC Rubin Kazan</t>
  </si>
  <si>
    <t>FC Dynamo Moscow</t>
  </si>
  <si>
    <t>FC Sochi</t>
  </si>
  <si>
    <t>FC Arsenal Tula</t>
  </si>
  <si>
    <t>FC Rostov</t>
  </si>
  <si>
    <t>PFC Krylia Sovetov Samara</t>
  </si>
  <si>
    <t>FC Khimki</t>
  </si>
  <si>
    <t>FC Ufa</t>
  </si>
  <si>
    <t>FC Pari Nizhny Novgorod</t>
  </si>
  <si>
    <t>FC Ural Yekaterinburg</t>
  </si>
  <si>
    <t>Baltika Kaliningrad</t>
  </si>
  <si>
    <t>FK Torpedo Moscow</t>
  </si>
  <si>
    <t>FC Chernomorets Novorossiysk</t>
  </si>
  <si>
    <t>SKA Khabarovsk</t>
  </si>
  <si>
    <t>FC Rodina Moscow</t>
  </si>
  <si>
    <t>FK Yenisey Krasnoyarsk</t>
  </si>
  <si>
    <t>SC Rotor Volgograd</t>
  </si>
  <si>
    <t>KAMAZ Naberezhnye Chelny</t>
  </si>
  <si>
    <t>FC Neftekhimik Nizhnekamsk</t>
  </si>
  <si>
    <t>FC Chayka Peschanokopskoye</t>
  </si>
  <si>
    <t>PFC Sokol Saratov</t>
  </si>
  <si>
    <t>FC Alania Vladikavkaz</t>
  </si>
  <si>
    <t>FC Tyumen</t>
  </si>
  <si>
    <t>FC Akron Tolyatti</t>
  </si>
  <si>
    <t>FC Dynamo Makhachkala</t>
  </si>
  <si>
    <t>FC Orenburg</t>
  </si>
  <si>
    <t>FC Fakel Voronezh</t>
  </si>
  <si>
    <t>AC Virtus</t>
  </si>
  <si>
    <t>SP La Fiorita</t>
  </si>
  <si>
    <t>Tre Fiori FC</t>
  </si>
  <si>
    <t>SS Folgore Falciano Calcio</t>
  </si>
  <si>
    <t>SS Cosmos</t>
  </si>
  <si>
    <t>SP Tre Penne</t>
  </si>
  <si>
    <t>AS San Giovanni</t>
  </si>
  <si>
    <t>FC Fiorentino</t>
  </si>
  <si>
    <t>SS Murata</t>
  </si>
  <si>
    <t>SC Faetano</t>
  </si>
  <si>
    <t>AC Juvenes Dogana</t>
  </si>
  <si>
    <t>FC Domagnano</t>
  </si>
  <si>
    <t>AC Libertas</t>
  </si>
  <si>
    <t>SP Cailungo</t>
  </si>
  <si>
    <t>SS Pennarossa</t>
  </si>
  <si>
    <t>San Marino Academy U22</t>
  </si>
  <si>
    <t>FK Crvena Zvezda</t>
  </si>
  <si>
    <t>FK Mladost Lucani</t>
  </si>
  <si>
    <t>FK Radnicki Nis</t>
  </si>
  <si>
    <t>FK Napredak Krusevac</t>
  </si>
  <si>
    <t>FK Partizan</t>
  </si>
  <si>
    <t>FK TSC</t>
  </si>
  <si>
    <t>FK Cukaricki</t>
  </si>
  <si>
    <t>FK IMT</t>
  </si>
  <si>
    <t>FK Novi Pazar</t>
  </si>
  <si>
    <t>FK Radnicki 1923</t>
  </si>
  <si>
    <t>FK Macva Sabac</t>
  </si>
  <si>
    <t>FK Mladost GAT</t>
  </si>
  <si>
    <t>FK Vozdovac</t>
  </si>
  <si>
    <t>FK Borac 1926</t>
  </si>
  <si>
    <t>RFK Graficar</t>
  </si>
  <si>
    <t>OFK Vrsac</t>
  </si>
  <si>
    <t>FK Zemun</t>
  </si>
  <si>
    <t>FK Radnicki Sremska Mitrovica</t>
  </si>
  <si>
    <t>GFK Dubocica</t>
  </si>
  <si>
    <t>FK Smederevo 1924</t>
  </si>
  <si>
    <t>GFK Sloven Ruma</t>
  </si>
  <si>
    <t>FK Trayal</t>
  </si>
  <si>
    <t>FK Indija</t>
  </si>
  <si>
    <t>GFK Sloboda</t>
  </si>
  <si>
    <t>FK Javor Ivanjica</t>
  </si>
  <si>
    <t>OFK Beograd</t>
  </si>
  <si>
    <t>FK Radnik Surdulica</t>
  </si>
  <si>
    <t>FK Spartak Subotica</t>
  </si>
  <si>
    <t>FK Vojvodina</t>
  </si>
  <si>
    <t>FK Zeleznicar Pancevo</t>
  </si>
  <si>
    <t>Malmo FF</t>
  </si>
  <si>
    <t>AIK</t>
  </si>
  <si>
    <t>GAIS</t>
  </si>
  <si>
    <t>Djugardens IF</t>
  </si>
  <si>
    <t>IF Brommapojkarna</t>
  </si>
  <si>
    <t>IFK Goteborg</t>
  </si>
  <si>
    <t>IK Sirius</t>
  </si>
  <si>
    <t>Hammarby IF</t>
  </si>
  <si>
    <t>IF Elfsborg</t>
  </si>
  <si>
    <t>BK Hacken</t>
  </si>
  <si>
    <t>IFK Varnamo</t>
  </si>
  <si>
    <t>Kalmar FF</t>
  </si>
  <si>
    <t>IFK Norrkoping</t>
  </si>
  <si>
    <t>Vasteras SK</t>
  </si>
  <si>
    <t>Mjallby AIF</t>
  </si>
  <si>
    <t>Degerfors IF</t>
  </si>
  <si>
    <t>Halmstads BK</t>
  </si>
  <si>
    <t>Osters IF</t>
  </si>
  <si>
    <t>Varbergs BoIS</t>
  </si>
  <si>
    <t>Orgryte IS</t>
  </si>
  <si>
    <t>IK Oddevold</t>
  </si>
  <si>
    <t>Landskrona BoIS</t>
  </si>
  <si>
    <t>Falkenbergs FF</t>
  </si>
  <si>
    <t>GIF Sundsvall</t>
  </si>
  <si>
    <t>Sandvikens IF</t>
  </si>
  <si>
    <t>Ostersunds FK</t>
  </si>
  <si>
    <t>IK Brage</t>
  </si>
  <si>
    <t>Utsiktens BK</t>
  </si>
  <si>
    <t>Helsingborgs IF</t>
  </si>
  <si>
    <t>Trelleborgs FF</t>
  </si>
  <si>
    <t>Orebro SK</t>
  </si>
  <si>
    <t>Umea FC</t>
  </si>
  <si>
    <t>BSC Young Boys</t>
  </si>
  <si>
    <t>FC Basel</t>
  </si>
  <si>
    <t>Servette FC</t>
  </si>
  <si>
    <t>FC Zurich</t>
  </si>
  <si>
    <t>FC Stade Lausanne Ouchy</t>
  </si>
  <si>
    <t>Grasshopper Club Zurich</t>
  </si>
  <si>
    <t>FC Luzern</t>
  </si>
  <si>
    <t>FC Lugano</t>
  </si>
  <si>
    <t>FC St. Gallen 1879</t>
  </si>
  <si>
    <t>FC Sion</t>
  </si>
  <si>
    <t>FC Winterthur</t>
  </si>
  <si>
    <t>FC Aarau</t>
  </si>
  <si>
    <t>Etiole Carouge FC</t>
  </si>
  <si>
    <t>FC Wil</t>
  </si>
  <si>
    <t>AC Bellinzona</t>
  </si>
  <si>
    <t>Neuchatel Xamax FC</t>
  </si>
  <si>
    <t>FC Stade Nyonnais</t>
  </si>
  <si>
    <t>FC Schaffhausen</t>
  </si>
  <si>
    <t>FC Lausanne Sport</t>
  </si>
  <si>
    <t>FC Thun 1898</t>
  </si>
  <si>
    <t>Fenerbahce</t>
  </si>
  <si>
    <t>Besiktas</t>
  </si>
  <si>
    <t>Galatasaray SK</t>
  </si>
  <si>
    <t>Fatih Karagumruk</t>
  </si>
  <si>
    <t>Trabzonspor</t>
  </si>
  <si>
    <t>Rizespor</t>
  </si>
  <si>
    <t>Alanyaspor</t>
  </si>
  <si>
    <t>Kayserispor</t>
  </si>
  <si>
    <t>Adana Demirspor</t>
  </si>
  <si>
    <t>Kasimpasa</t>
  </si>
  <si>
    <t>Antalyaspor</t>
  </si>
  <si>
    <t>Goztepe SK</t>
  </si>
  <si>
    <t>Hatayspor</t>
  </si>
  <si>
    <t>Gaziantep</t>
  </si>
  <si>
    <t>Istanbulspor</t>
  </si>
  <si>
    <t>Sivasspor</t>
  </si>
  <si>
    <t>Konyaspor</t>
  </si>
  <si>
    <t>Istanbul Basaksehir</t>
  </si>
  <si>
    <t>Eyupspor</t>
  </si>
  <si>
    <t>Genclerbirligi SK</t>
  </si>
  <si>
    <t>Kocaelispor</t>
  </si>
  <si>
    <t>Samsunspor</t>
  </si>
  <si>
    <t>Amedspor</t>
  </si>
  <si>
    <t>Bandirmaspor</t>
  </si>
  <si>
    <t>Bodrum FK</t>
  </si>
  <si>
    <t>Corum FK</t>
  </si>
  <si>
    <t>Erzurumspor</t>
  </si>
  <si>
    <t>Esenler Erokspor</t>
  </si>
  <si>
    <t>Igdir FK</t>
  </si>
  <si>
    <t>Ankara Keciorengucu SK</t>
  </si>
  <si>
    <t>Manisa FK</t>
  </si>
  <si>
    <t>Pendikspor</t>
  </si>
  <si>
    <t>Sakaryaspor</t>
  </si>
  <si>
    <t>Sariyer SK</t>
  </si>
  <si>
    <t>Serik Belediyespor</t>
  </si>
  <si>
    <t>Umraniyespor</t>
  </si>
  <si>
    <t>Vanspor</t>
  </si>
  <si>
    <t>FC Shakhtar Donetsk</t>
  </si>
  <si>
    <t>Dynamo Kyiv</t>
  </si>
  <si>
    <t>FC Rukh Lviv</t>
  </si>
  <si>
    <t>FC Mynai</t>
  </si>
  <si>
    <t>FC Chornomorets Odesa</t>
  </si>
  <si>
    <t>FC Polissya Zhytomyr</t>
  </si>
  <si>
    <t>FC Metalist 1925 Kharkiv</t>
  </si>
  <si>
    <t>FC Zorya Luhansk</t>
  </si>
  <si>
    <t>LNZ Cherkasy</t>
  </si>
  <si>
    <t>Obolon Kyiv</t>
  </si>
  <si>
    <t>NK Veres Rivne</t>
  </si>
  <si>
    <t>FC Kolos Kovalivka</t>
  </si>
  <si>
    <t>FC Oleksandriya</t>
  </si>
  <si>
    <t>FC Vorskla Poltava</t>
  </si>
  <si>
    <t>FC Ahrobiznes Volochysk</t>
  </si>
  <si>
    <t>FSC Bukovyna Chernivtsi</t>
  </si>
  <si>
    <t>FC Chernihiv</t>
  </si>
  <si>
    <t>FSC Mariupol</t>
  </si>
  <si>
    <t>FC Inhulets Petrove</t>
  </si>
  <si>
    <t>FC Livyi Bereh Kyiv</t>
  </si>
  <si>
    <t>FC Metalist Kharkov</t>
  </si>
  <si>
    <t>FC Nyva Ternopil</t>
  </si>
  <si>
    <t>FC Podillya Khmelnytskyi</t>
  </si>
  <si>
    <t>FC Probiy Horodenka</t>
  </si>
  <si>
    <t>FC Prykarpattia Ivano Frankivsk</t>
  </si>
  <si>
    <t>FC UCSA Tarasivka</t>
  </si>
  <si>
    <t>FC Viktoriya Sumy</t>
  </si>
  <si>
    <t>FC Epitsentr Kamianets Podilskyi</t>
  </si>
  <si>
    <t>FC Karpaty Lviv</t>
  </si>
  <si>
    <t>FC Kryvbas Kryvyi Rih</t>
  </si>
  <si>
    <t>FC Kudrivka</t>
  </si>
  <si>
    <t>SC Poltava</t>
  </si>
  <si>
    <t>CA Boca Juniors</t>
  </si>
  <si>
    <t>CA River Plate</t>
  </si>
  <si>
    <t>CA Velez Sarsfield</t>
  </si>
  <si>
    <t>Racing Club</t>
  </si>
  <si>
    <t>CA Newells Old Boys</t>
  </si>
  <si>
    <t>Club de Gimnasia y Esgrima La Plata</t>
  </si>
  <si>
    <t>Argentinos Juniors</t>
  </si>
  <si>
    <t>CA Lanus</t>
  </si>
  <si>
    <t>CA Talleres de Cordoba</t>
  </si>
  <si>
    <t>CS Defensa y Justicia</t>
  </si>
  <si>
    <t>CA Rosario Central</t>
  </si>
  <si>
    <t>CA Aldosivi</t>
  </si>
  <si>
    <t>CA Banfield</t>
  </si>
  <si>
    <t>CA Platense</t>
  </si>
  <si>
    <t>CA San Lorenzo de Almagro</t>
  </si>
  <si>
    <t>CA Tucuman</t>
  </si>
  <si>
    <t>Estudiantes de la Plata</t>
  </si>
  <si>
    <t>CA Central Cordoba</t>
  </si>
  <si>
    <t>CA Huracan</t>
  </si>
  <si>
    <t>CA Sarmiento</t>
  </si>
  <si>
    <t>CA Union de Santa Fe</t>
  </si>
  <si>
    <t>CD Godoy Cruz</t>
  </si>
  <si>
    <t>CA Barracas Central</t>
  </si>
  <si>
    <t>CA Belgrano</t>
  </si>
  <si>
    <t>CA San Martin</t>
  </si>
  <si>
    <t>CA Tigre</t>
  </si>
  <si>
    <t>CS Independiente Rivadavia</t>
  </si>
  <si>
    <t>Deportivo Riestra</t>
  </si>
  <si>
    <t>Instituto Atletico Central Cordoba</t>
  </si>
  <si>
    <t>Arsenal FC de Sarandi</t>
  </si>
  <si>
    <t>CA Colon</t>
  </si>
  <si>
    <t>CA Patronato</t>
  </si>
  <si>
    <t>CA All Boys</t>
  </si>
  <si>
    <t>CA Alvarado</t>
  </si>
  <si>
    <t>CA Atlanta</t>
  </si>
  <si>
    <t>CA Central Norte</t>
  </si>
  <si>
    <t>CA Chacarita Juniors</t>
  </si>
  <si>
    <t>CA Chaco For Ever</t>
  </si>
  <si>
    <t>CA Colegiales</t>
  </si>
  <si>
    <t>CA Defensores de Belgrano</t>
  </si>
  <si>
    <t>CA Defensores Unidos</t>
  </si>
  <si>
    <t>CA Estudiantes de Buenos Aires</t>
  </si>
  <si>
    <t>CA Gimnasia de Mendoza</t>
  </si>
  <si>
    <t>CA Gimnasia y Esgrima</t>
  </si>
  <si>
    <t>CA Guemes</t>
  </si>
  <si>
    <t>CA Los Andes</t>
  </si>
  <si>
    <t>CA Mitre</t>
  </si>
  <si>
    <t>CA Nueva Chicago</t>
  </si>
  <si>
    <t>CA Racing</t>
  </si>
  <si>
    <t>CA San Martin de Tucuman</t>
  </si>
  <si>
    <t>CA San Miguel</t>
  </si>
  <si>
    <t>CA San Telmo</t>
  </si>
  <si>
    <t>CA Talleres de Escalada</t>
  </si>
  <si>
    <t>CA Temperley</t>
  </si>
  <si>
    <t>CD Moron</t>
  </si>
  <si>
    <t>Club Agropecuario Argentino</t>
  </si>
  <si>
    <t>Club Almagro</t>
  </si>
  <si>
    <t>Club Almirante Brown</t>
  </si>
  <si>
    <t>Club de Gimnasia y Tiro</t>
  </si>
  <si>
    <t>Club Deportivo Maipu</t>
  </si>
  <si>
    <t>Club Ferro Carril Oeste</t>
  </si>
  <si>
    <t>Club Tristan Suarez</t>
  </si>
  <si>
    <t>Deportivo Madryn</t>
  </si>
  <si>
    <t>Estudiantes de Rio Cuarto</t>
  </si>
  <si>
    <t>Quilmes AC</t>
  </si>
  <si>
    <t>CA Nacional Potosi</t>
  </si>
  <si>
    <t>CAB Boliviano</t>
  </si>
  <si>
    <t>Paysandu SC</t>
  </si>
  <si>
    <t>CCD Jorge Wilstermann</t>
  </si>
  <si>
    <t>CD Always Ready</t>
  </si>
  <si>
    <t>CD Aurora</t>
  </si>
  <si>
    <t>CD Oriente Petrolero</t>
  </si>
  <si>
    <t>CD San Antonio Bulo Bulo</t>
  </si>
  <si>
    <t>CD Totora Real Oruro</t>
  </si>
  <si>
    <t>CDC Real Tomayapo</t>
  </si>
  <si>
    <t>CDSC Guabira</t>
  </si>
  <si>
    <t>Club Bolivar</t>
  </si>
  <si>
    <t>Club Independiente Petrolero</t>
  </si>
  <si>
    <t>Club The Strongest</t>
  </si>
  <si>
    <t>CSD Blooming</t>
  </si>
  <si>
    <t>FC Universitario de Vinto</t>
  </si>
  <si>
    <t>GV CD San Jose</t>
  </si>
  <si>
    <t>Club Atletico Mineiro</t>
  </si>
  <si>
    <t>CR Flamengo</t>
  </si>
  <si>
    <t>SE Palmeiras</t>
  </si>
  <si>
    <t>Fortaleza EC</t>
  </si>
  <si>
    <t>Sao Paulo FC</t>
  </si>
  <si>
    <t>SC Internacional</t>
  </si>
  <si>
    <t>Athletico Paranaense</t>
  </si>
  <si>
    <t>EC Bahia</t>
  </si>
  <si>
    <t>Santos FC</t>
  </si>
  <si>
    <t>SC Corinthians</t>
  </si>
  <si>
    <t>Ceara SC</t>
  </si>
  <si>
    <t>Fluminense FC</t>
  </si>
  <si>
    <t>America Mineiro</t>
  </si>
  <si>
    <t>Chapecoense</t>
  </si>
  <si>
    <t>SC Recife</t>
  </si>
  <si>
    <t>Cuiaba EC</t>
  </si>
  <si>
    <t>EC Juventude</t>
  </si>
  <si>
    <t>Red Bull Bragantino</t>
  </si>
  <si>
    <t>AC Goianiense</t>
  </si>
  <si>
    <t>Botafogo FR</t>
  </si>
  <si>
    <t>CR Vasco da Gama</t>
  </si>
  <si>
    <t>Cruzeiro EC</t>
  </si>
  <si>
    <t>EC Vitoria</t>
  </si>
  <si>
    <t>Gremio FBPA</t>
  </si>
  <si>
    <t>Mirassol FC</t>
  </si>
  <si>
    <t>Amazonas FC</t>
  </si>
  <si>
    <t>Athletic Club</t>
  </si>
  <si>
    <t>Avai FC</t>
  </si>
  <si>
    <t>Botafogo FC</t>
  </si>
  <si>
    <t>Clube do Remo</t>
  </si>
  <si>
    <t>Coritiba FC</t>
  </si>
  <si>
    <t>CR Brasil</t>
  </si>
  <si>
    <t>Criciuma EC</t>
  </si>
  <si>
    <t>Ferroviaria de Esportes</t>
  </si>
  <si>
    <t>Goias EC</t>
  </si>
  <si>
    <t>Gremio Novorizontino</t>
  </si>
  <si>
    <t>Operario EC</t>
  </si>
  <si>
    <t>Persija Jakarta</t>
  </si>
  <si>
    <t>Vila Nova FC</t>
  </si>
  <si>
    <t>Volta Redonda FC</t>
  </si>
  <si>
    <t>Atletico Ottawa</t>
  </si>
  <si>
    <t>Cavalry FC</t>
  </si>
  <si>
    <t>Forge FC</t>
  </si>
  <si>
    <t>HFX Wanderers FC</t>
  </si>
  <si>
    <t>Pacific FC</t>
  </si>
  <si>
    <t>Valour FC</t>
  </si>
  <si>
    <t>Vancouver FC</t>
  </si>
  <si>
    <t>York United FC</t>
  </si>
  <si>
    <t>CD Universidad Catolica de Chile</t>
  </si>
  <si>
    <t>Everton de Vinia del Mar</t>
  </si>
  <si>
    <t>Club Universidad de Chile</t>
  </si>
  <si>
    <t>CSD Colo Colo</t>
  </si>
  <si>
    <t>CD Ohiggins</t>
  </si>
  <si>
    <t>Union Espaniola</t>
  </si>
  <si>
    <t>CD Niublense</t>
  </si>
  <si>
    <t>CD Palestino</t>
  </si>
  <si>
    <t>CD Union la Calera</t>
  </si>
  <si>
    <t>CD Santiago Wanderers</t>
  </si>
  <si>
    <t>Audax Italiano</t>
  </si>
  <si>
    <t>CD Cobresal</t>
  </si>
  <si>
    <t>CD Huachipato</t>
  </si>
  <si>
    <t>Coquimbo Unido</t>
  </si>
  <si>
    <t>Deportes La Serena</t>
  </si>
  <si>
    <t>CD Cobreloa</t>
  </si>
  <si>
    <t>CD Magallanes</t>
  </si>
  <si>
    <t>CD Provincial Curico Unido</t>
  </si>
  <si>
    <t>CD San Marcos de Arica</t>
  </si>
  <si>
    <t>CD Santiago Morning</t>
  </si>
  <si>
    <t>CD Union San Felipe</t>
  </si>
  <si>
    <t>CD Universidad de Concepcion</t>
  </si>
  <si>
    <t>CSD Concepcion</t>
  </si>
  <si>
    <t>CSD Rangers</t>
  </si>
  <si>
    <t>Deportes Antofagasta</t>
  </si>
  <si>
    <t>Deportes Copiapo</t>
  </si>
  <si>
    <t>Deportes Recoleta</t>
  </si>
  <si>
    <t>Deportes Santa Cruz</t>
  </si>
  <si>
    <t>Deportes Temuco</t>
  </si>
  <si>
    <t>San Luis de Quillota</t>
  </si>
  <si>
    <t>Deportes Iquique</t>
  </si>
  <si>
    <t>Deportes Limache</t>
  </si>
  <si>
    <t>Atletico Nacional</t>
  </si>
  <si>
    <t>Deportivo Cali</t>
  </si>
  <si>
    <t>Junior de Barranquilla</t>
  </si>
  <si>
    <t>America de Cali</t>
  </si>
  <si>
    <t>Deportes Tolima</t>
  </si>
  <si>
    <t>Millonarios FC</t>
  </si>
  <si>
    <t>Deportivo Pereira</t>
  </si>
  <si>
    <t>Independiente Medellin</t>
  </si>
  <si>
    <t>Alianza Valledupar FC</t>
  </si>
  <si>
    <t>Atletico Bucaramanga</t>
  </si>
  <si>
    <t>CD La Equidad</t>
  </si>
  <si>
    <t>Independiente Santa Fe</t>
  </si>
  <si>
    <t>Once Caldas</t>
  </si>
  <si>
    <t>Aguilas Doradas</t>
  </si>
  <si>
    <t>Deportivo Pasto</t>
  </si>
  <si>
    <t>Jaguares de Cordoba</t>
  </si>
  <si>
    <t>Envigado FC</t>
  </si>
  <si>
    <t>Atletico Huila</t>
  </si>
  <si>
    <t>Deportes Quindio</t>
  </si>
  <si>
    <t>Patriotas Boyaca</t>
  </si>
  <si>
    <t>Boyaca Chico FC</t>
  </si>
  <si>
    <t>Club Llaneros</t>
  </si>
  <si>
    <t>Fortaleza CEIF</t>
  </si>
  <si>
    <t>Union Magdalena</t>
  </si>
  <si>
    <t>Atletico FC</t>
  </si>
  <si>
    <t>Barranquilla FC</t>
  </si>
  <si>
    <t>Boca Juniors de Cali</t>
  </si>
  <si>
    <t>Bogota FC</t>
  </si>
  <si>
    <t>CD Real Santander</t>
  </si>
  <si>
    <t>Cucuta Deportivo FC</t>
  </si>
  <si>
    <t>Internacional FC de Palmira</t>
  </si>
  <si>
    <t>Itagui Leones FC</t>
  </si>
  <si>
    <t>Orsomarso SC</t>
  </si>
  <si>
    <t>Real Cartagena FC</t>
  </si>
  <si>
    <t>Real Cundinamarca</t>
  </si>
  <si>
    <t>Tigres FC</t>
  </si>
  <si>
    <t>AD Municipal Liberia</t>
  </si>
  <si>
    <t>AD Municipal Perez Zeledon</t>
  </si>
  <si>
    <t>AD San Carlos</t>
  </si>
  <si>
    <t>CS Cartagines</t>
  </si>
  <si>
    <t>CS Herediano</t>
  </si>
  <si>
    <t>Deportivo Saprissa</t>
  </si>
  <si>
    <t>Guadalupe FC</t>
  </si>
  <si>
    <t>LD Alajuelense</t>
  </si>
  <si>
    <t>Puntarenas FC</t>
  </si>
  <si>
    <t>Sporting FC</t>
  </si>
  <si>
    <t>AD Aserri FC</t>
  </si>
  <si>
    <t>AD Cariari</t>
  </si>
  <si>
    <t>AD Carmelita</t>
  </si>
  <si>
    <t>AD Cofutpa</t>
  </si>
  <si>
    <t>AD Municipal Grecia</t>
  </si>
  <si>
    <t>AD Municipal Turrialba</t>
  </si>
  <si>
    <t>AD Sarchi</t>
  </si>
  <si>
    <t>CS Uruguay de Coronado</t>
  </si>
  <si>
    <t>Deportivo Upala FC</t>
  </si>
  <si>
    <t>Escorpiones de Belen FC</t>
  </si>
  <si>
    <t>Futbol Consultants</t>
  </si>
  <si>
    <t>Inter de San Carlos</t>
  </si>
  <si>
    <t>Jicaral Sercoba</t>
  </si>
  <si>
    <t>Limon Black Star</t>
  </si>
  <si>
    <t>PFA Antioquia FC</t>
  </si>
  <si>
    <t>Quepos Cambute FC</t>
  </si>
  <si>
    <t>San Carlos FC</t>
  </si>
  <si>
    <t>Artemisa San Cristobal</t>
  </si>
  <si>
    <t>FC Cienfuegos</t>
  </si>
  <si>
    <t>FC La Habana</t>
  </si>
  <si>
    <t>FC Matanzas</t>
  </si>
  <si>
    <t>FC Mayabeque Guines</t>
  </si>
  <si>
    <t>FC Villa Clara</t>
  </si>
  <si>
    <t>Isla de la Juventud</t>
  </si>
  <si>
    <t>Pinar del Rio</t>
  </si>
  <si>
    <t>CRKSV Jong Colombia</t>
  </si>
  <si>
    <t>CRKSV Jong Holland</t>
  </si>
  <si>
    <t>CSD Barber</t>
  </si>
  <si>
    <t>CVV Inter Willemstad</t>
  </si>
  <si>
    <t>RKSV Centro Dominguito</t>
  </si>
  <si>
    <t>RKSV Scherpenheuvel</t>
  </si>
  <si>
    <t>SC Atletiko Salinia</t>
  </si>
  <si>
    <t>SV Unie Brion Trappers</t>
  </si>
  <si>
    <t>SV Victory Boys</t>
  </si>
  <si>
    <t>UD Banda Abou</t>
  </si>
  <si>
    <t>Barcelona SC</t>
  </si>
  <si>
    <t>Liga de Quito</t>
  </si>
  <si>
    <t>Independiente del Valle</t>
  </si>
  <si>
    <t>CD Universidad Catolica</t>
  </si>
  <si>
    <t>Delfin SC</t>
  </si>
  <si>
    <t>Libertad FC</t>
  </si>
  <si>
    <t>Mushuc Runa SC</t>
  </si>
  <si>
    <t>Imbabura SC</t>
  </si>
  <si>
    <t>CD El Nacional</t>
  </si>
  <si>
    <t>Club Deportivo Cuenca</t>
  </si>
  <si>
    <t>Cumbaya FC</t>
  </si>
  <si>
    <t>CD Macara</t>
  </si>
  <si>
    <t>CS Emelec</t>
  </si>
  <si>
    <t>SD Aucas</t>
  </si>
  <si>
    <t>CD Tecnico Universitario</t>
  </si>
  <si>
    <t>Orense SC</t>
  </si>
  <si>
    <t>Manta FC</t>
  </si>
  <si>
    <t>Vinotinto FC</t>
  </si>
  <si>
    <t>22 de Julio FC</t>
  </si>
  <si>
    <t>9 de Octubre FC</t>
  </si>
  <si>
    <t>CA Vinotinto</t>
  </si>
  <si>
    <t>CD Independiente Juniors</t>
  </si>
  <si>
    <t>CD Vargas Torres</t>
  </si>
  <si>
    <t>Chacaritas FC</t>
  </si>
  <si>
    <t>Gualaceo SC</t>
  </si>
  <si>
    <t>Guayaquil City FC</t>
  </si>
  <si>
    <t>Leones FC</t>
  </si>
  <si>
    <t>San Antonio FC</t>
  </si>
  <si>
    <t>AD Isidro Metapan</t>
  </si>
  <si>
    <t>CD Aguila</t>
  </si>
  <si>
    <t>CD Cacahuatique</t>
  </si>
  <si>
    <t>CD Dragon</t>
  </si>
  <si>
    <t>CD FAS</t>
  </si>
  <si>
    <t>CD Luis Angel Firpo</t>
  </si>
  <si>
    <t>CD Municipal Limenio</t>
  </si>
  <si>
    <t>CD Platense</t>
  </si>
  <si>
    <t>Fuerte San Francisco</t>
  </si>
  <si>
    <t>Once Deportivo FC</t>
  </si>
  <si>
    <t>Atlanta United FC</t>
  </si>
  <si>
    <t>Austin FC</t>
  </si>
  <si>
    <t>CF Montreal</t>
  </si>
  <si>
    <t>Charlotte FC</t>
  </si>
  <si>
    <t>Chicago Fire FC</t>
  </si>
  <si>
    <t>Colorado Rapids</t>
  </si>
  <si>
    <t>Columbus Crew</t>
  </si>
  <si>
    <t>DC United</t>
  </si>
  <si>
    <t>FC Cincinnati</t>
  </si>
  <si>
    <t>FC Dallas</t>
  </si>
  <si>
    <t>Houston Dynamo FC</t>
  </si>
  <si>
    <t>Inter Miami CF</t>
  </si>
  <si>
    <t>Los Angeles FC</t>
  </si>
  <si>
    <t>Los Angeles Galaxy</t>
  </si>
  <si>
    <t>Minnesota United FC</t>
  </si>
  <si>
    <t>Nashville SC</t>
  </si>
  <si>
    <t>New England Revolution</t>
  </si>
  <si>
    <t>New York City FC</t>
  </si>
  <si>
    <t>Orlando City SC</t>
  </si>
  <si>
    <t>Philadelphia Union</t>
  </si>
  <si>
    <t>Portland Timbers</t>
  </si>
  <si>
    <t>RB New York</t>
  </si>
  <si>
    <t>Real Salt Lake</t>
  </si>
  <si>
    <t>San Diego FC</t>
  </si>
  <si>
    <t>San Jose Earthquakes</t>
  </si>
  <si>
    <t>Seattle Sounders FC</t>
  </si>
  <si>
    <t>Sporting Kansas City</t>
  </si>
  <si>
    <t>St.Louis City SC</t>
  </si>
  <si>
    <t>Toronto FC</t>
  </si>
  <si>
    <t>Vancouver Whitecaps</t>
  </si>
  <si>
    <t>AFF Guatemala</t>
  </si>
  <si>
    <t>Aurora FC</t>
  </si>
  <si>
    <t>Barberena FC</t>
  </si>
  <si>
    <t>CD Iztapa</t>
  </si>
  <si>
    <t>CD Nueva Concepcion</t>
  </si>
  <si>
    <t>CD Santa Lucia Cotzumalguapa</t>
  </si>
  <si>
    <t>CF Universidad</t>
  </si>
  <si>
    <t>Chiquimulilla FC</t>
  </si>
  <si>
    <t>Coatepeque FC</t>
  </si>
  <si>
    <t>CSD Sacachispas</t>
  </si>
  <si>
    <t>CSD Suchitepequez</t>
  </si>
  <si>
    <t>Democracia FC</t>
  </si>
  <si>
    <t>Deportivo Mictlan</t>
  </si>
  <si>
    <t>Gualan</t>
  </si>
  <si>
    <t>Juventud Copalera</t>
  </si>
  <si>
    <t>La Libertad</t>
  </si>
  <si>
    <t>Pajapita</t>
  </si>
  <si>
    <t>Quiche FC</t>
  </si>
  <si>
    <t>San Benito FC</t>
  </si>
  <si>
    <t>San Pedro FC</t>
  </si>
  <si>
    <t>Anns Grove FC</t>
  </si>
  <si>
    <t>Buxton United FC</t>
  </si>
  <si>
    <t>Fruta Conquerors FC</t>
  </si>
  <si>
    <t>Guyana Defence Force FC</t>
  </si>
  <si>
    <t>Milerock</t>
  </si>
  <si>
    <t>Victotia Kings FC</t>
  </si>
  <si>
    <t>Western Tigers FC</t>
  </si>
  <si>
    <t>America des Cayes</t>
  </si>
  <si>
    <t>AS Capoise</t>
  </si>
  <si>
    <t>AS Cavaly</t>
  </si>
  <si>
    <t>Baltimore SC</t>
  </si>
  <si>
    <t>Don Bosco FC</t>
  </si>
  <si>
    <t>FC Juventus des Cayes</t>
  </si>
  <si>
    <t>FIC Cap Haitien</t>
  </si>
  <si>
    <t>Ouanaminthe FC</t>
  </si>
  <si>
    <t>Racing Club Haitien</t>
  </si>
  <si>
    <t>Real Hope FA</t>
  </si>
  <si>
    <t>Tempete FC</t>
  </si>
  <si>
    <t>Triomphe Liancourt FC</t>
  </si>
  <si>
    <t>Violette AC</t>
  </si>
  <si>
    <t>CD Genesis</t>
  </si>
  <si>
    <t>CD Lobos UPNFM</t>
  </si>
  <si>
    <t>CD Marathon</t>
  </si>
  <si>
    <t>CD Real Espania</t>
  </si>
  <si>
    <t>CD Real Sociedad</t>
  </si>
  <si>
    <t>CD Victoria</t>
  </si>
  <si>
    <t>Club Olimpia Deportivo</t>
  </si>
  <si>
    <t>FC Motagua</t>
  </si>
  <si>
    <t>Juticalpa FC</t>
  </si>
  <si>
    <t>Olancho FC</t>
  </si>
  <si>
    <t>Arnett Gardens FC</t>
  </si>
  <si>
    <t>Cavalier FC</t>
  </si>
  <si>
    <t>Chapelton Maroons FC</t>
  </si>
  <si>
    <t>Dunbeholden FC</t>
  </si>
  <si>
    <t>Harbour View FC</t>
  </si>
  <si>
    <t>Humble Lions FC</t>
  </si>
  <si>
    <t>Molynes United FC</t>
  </si>
  <si>
    <t>Montego Bay United FC</t>
  </si>
  <si>
    <t>Mount Pleasant FA</t>
  </si>
  <si>
    <t>Portmore United FC</t>
  </si>
  <si>
    <t>Racing United FC</t>
  </si>
  <si>
    <t>Tivoli Gardens FC</t>
  </si>
  <si>
    <t>Vere United FC</t>
  </si>
  <si>
    <t>Waterhouse FC</t>
  </si>
  <si>
    <t>Atlas FC</t>
  </si>
  <si>
    <t>CA San Luis</t>
  </si>
  <si>
    <t>CD Guadalajara</t>
  </si>
  <si>
    <t>CF Cruz Azul</t>
  </si>
  <si>
    <t>CF Monterrey</t>
  </si>
  <si>
    <t>CF Pachuca</t>
  </si>
  <si>
    <t>Club America</t>
  </si>
  <si>
    <t>Club Leon</t>
  </si>
  <si>
    <t>Deportivo Toluca</t>
  </si>
  <si>
    <t>FC Juarez</t>
  </si>
  <si>
    <t>Mazatlan FC</t>
  </si>
  <si>
    <t>Necaxa</t>
  </si>
  <si>
    <t>Puebla</t>
  </si>
  <si>
    <t>Pumas de la UNAM</t>
  </si>
  <si>
    <t>Queretaro FC</t>
  </si>
  <si>
    <t>Santos Laguna</t>
  </si>
  <si>
    <t>Tigres UANL</t>
  </si>
  <si>
    <t>Xolos de Tijuana</t>
  </si>
  <si>
    <t>ART Municipal Jalapa</t>
  </si>
  <si>
    <t>CD Walter Ferretti</t>
  </si>
  <si>
    <t>CS Sebaco</t>
  </si>
  <si>
    <t>Deportivo Ocotal</t>
  </si>
  <si>
    <t>Diriangen FC</t>
  </si>
  <si>
    <t>Managua FC</t>
  </si>
  <si>
    <t>Matagalpa FC</t>
  </si>
  <si>
    <t>Rancho Santana FC</t>
  </si>
  <si>
    <t>Real Esteli FC</t>
  </si>
  <si>
    <t>UNAN Managua FC</t>
  </si>
  <si>
    <t>CD Arabe Unido de Colon</t>
  </si>
  <si>
    <t>CD Herrera</t>
  </si>
  <si>
    <t>CD Plaza Amador</t>
  </si>
  <si>
    <t>CD Potros del Este</t>
  </si>
  <si>
    <t>CD Universitario</t>
  </si>
  <si>
    <t>Sporting San Miguelito</t>
  </si>
  <si>
    <t>Tauro FC</t>
  </si>
  <si>
    <t>Umecit FC</t>
  </si>
  <si>
    <t>Veraguas United FC</t>
  </si>
  <si>
    <t>Club Libertad</t>
  </si>
  <si>
    <t>Club Olimpia</t>
  </si>
  <si>
    <t>Club Cerro Portenio</t>
  </si>
  <si>
    <t>Club Guarani</t>
  </si>
  <si>
    <t>CS Ameliano</t>
  </si>
  <si>
    <t>Club Nacional</t>
  </si>
  <si>
    <t>CS 2 de Mayo</t>
  </si>
  <si>
    <t>Club General Caballero JLM</t>
  </si>
  <si>
    <t>CS Luquenio</t>
  </si>
  <si>
    <t>Club Sol de America</t>
  </si>
  <si>
    <t>Club Tacuary</t>
  </si>
  <si>
    <t>CD Capiata</t>
  </si>
  <si>
    <t>CD Santani</t>
  </si>
  <si>
    <t>Club 12 de Junio</t>
  </si>
  <si>
    <t>Club Fernando de la Mora</t>
  </si>
  <si>
    <t>Club River Plate</t>
  </si>
  <si>
    <t>Club Rubio Niu</t>
  </si>
  <si>
    <t>CS Carapegua</t>
  </si>
  <si>
    <t>CS San Lorenzo</t>
  </si>
  <si>
    <t>Encarnacion FC</t>
  </si>
  <si>
    <t>Guairenia FC</t>
  </si>
  <si>
    <t>Independiente FC</t>
  </si>
  <si>
    <t>Pastoreo FC</t>
  </si>
  <si>
    <t>Resistencia SC</t>
  </si>
  <si>
    <t>CA Tembetary</t>
  </si>
  <si>
    <t>Deportivo Recoleta</t>
  </si>
  <si>
    <t>Sportivo Trinidense</t>
  </si>
  <si>
    <t>Club Alianza Lima</t>
  </si>
  <si>
    <t>FBC Melgar</t>
  </si>
  <si>
    <t>Sporting Cristal</t>
  </si>
  <si>
    <t>Club Sport Huancayo</t>
  </si>
  <si>
    <t>Club Universidad Tecnica de Cajamarca</t>
  </si>
  <si>
    <t>Club Alianza Atletico Sullana</t>
  </si>
  <si>
    <t>Club Cienciano</t>
  </si>
  <si>
    <t>Club Universitario de Deportes</t>
  </si>
  <si>
    <t>AD Tarma</t>
  </si>
  <si>
    <t>Ayacucho FC</t>
  </si>
  <si>
    <t>CD Comerciantes Unidos</t>
  </si>
  <si>
    <t>CD Garcilaso</t>
  </si>
  <si>
    <t>Cusco FC</t>
  </si>
  <si>
    <t>Deportivo Binacional FC</t>
  </si>
  <si>
    <t>CD Union Comercio</t>
  </si>
  <si>
    <t>Club Atletico Grau</t>
  </si>
  <si>
    <t>Carlos A. Mannucci</t>
  </si>
  <si>
    <t>CD Los Chankas CYC</t>
  </si>
  <si>
    <t>Club Sport Boys</t>
  </si>
  <si>
    <t>Universidad Cesar Vallejo</t>
  </si>
  <si>
    <t>ACD Juan Pablo II College</t>
  </si>
  <si>
    <t>Alianza Universidad de Huanuco</t>
  </si>
  <si>
    <t>AD Cantolao</t>
  </si>
  <si>
    <t>ADA Jaen</t>
  </si>
  <si>
    <t>CD Bentin Tacna Heroica</t>
  </si>
  <si>
    <t>CD Moquegua</t>
  </si>
  <si>
    <t>CD Universidad San Martin</t>
  </si>
  <si>
    <t>Comerciantes FC</t>
  </si>
  <si>
    <t>CS Santos FC</t>
  </si>
  <si>
    <t>Deportivo Coopsol</t>
  </si>
  <si>
    <t>Deportivo Llacuabamba</t>
  </si>
  <si>
    <t>FC Cajamarca</t>
  </si>
  <si>
    <t>FC San Marcos</t>
  </si>
  <si>
    <t>Pirata FC</t>
  </si>
  <si>
    <t>Atlantico FC</t>
  </si>
  <si>
    <t>Atletico Vega Real</t>
  </si>
  <si>
    <t>CA Pantoja</t>
  </si>
  <si>
    <t>CA San Cristobal</t>
  </si>
  <si>
    <t>CBA Santo Domingo</t>
  </si>
  <si>
    <t>Cibao FC</t>
  </si>
  <si>
    <t>Delfines del Este FC</t>
  </si>
  <si>
    <t>Jarabacoa FC</t>
  </si>
  <si>
    <t>Moca FC</t>
  </si>
  <si>
    <t>OM FC</t>
  </si>
  <si>
    <t>Salcedo FC</t>
  </si>
  <si>
    <t>Santa Fe FC</t>
  </si>
  <si>
    <t>Bath United FC</t>
  </si>
  <si>
    <t>Cayon FC</t>
  </si>
  <si>
    <t>Conaree FC</t>
  </si>
  <si>
    <t>Mantab United</t>
  </si>
  <si>
    <t>Old Road United Jets</t>
  </si>
  <si>
    <t>Sandy Point FC</t>
  </si>
  <si>
    <t>Security Forces United FC</t>
  </si>
  <si>
    <t>St Pauls United</t>
  </si>
  <si>
    <t>St Peters Strikers FC</t>
  </si>
  <si>
    <t>Village Superstars FC</t>
  </si>
  <si>
    <t>Broki</t>
  </si>
  <si>
    <t xml:space="preserve">Flora </t>
  </si>
  <si>
    <t>Inter Moengotapoe</t>
  </si>
  <si>
    <t>Inter Wanica</t>
  </si>
  <si>
    <t>Politie Voetbal Vrienden</t>
  </si>
  <si>
    <t>Robinhood</t>
  </si>
  <si>
    <t>Sport Vereniging Transvaal</t>
  </si>
  <si>
    <t>SV Leo Victor</t>
  </si>
  <si>
    <t>SV Notch</t>
  </si>
  <si>
    <t>SV Voorwaarts</t>
  </si>
  <si>
    <t>Central FC</t>
  </si>
  <si>
    <t>Club Sando</t>
  </si>
  <si>
    <t>Cunupia FC</t>
  </si>
  <si>
    <t>Defence Force FC</t>
  </si>
  <si>
    <t>La Horquetta Rangers FC</t>
  </si>
  <si>
    <t>Miscellaneous Police FC</t>
  </si>
  <si>
    <t>Morvant Caledonia United</t>
  </si>
  <si>
    <t>North East Stars</t>
  </si>
  <si>
    <t>Point Fortin Civic FC</t>
  </si>
  <si>
    <t>San Juan Jabloteh FC</t>
  </si>
  <si>
    <t>Vice CT Connection</t>
  </si>
  <si>
    <t>CA Peniarol</t>
  </si>
  <si>
    <t>Defensor Sporting</t>
  </si>
  <si>
    <t>CA Boston River</t>
  </si>
  <si>
    <t>Montevideo Wanderers FC</t>
  </si>
  <si>
    <t>CA Cerro</t>
  </si>
  <si>
    <t>CA River Plate de Uruguay</t>
  </si>
  <si>
    <t>Club Nacional de Football</t>
  </si>
  <si>
    <t>CA Progreso</t>
  </si>
  <si>
    <t>Cerro Largo FC</t>
  </si>
  <si>
    <t>Danubio FC</t>
  </si>
  <si>
    <t>CA Fenix</t>
  </si>
  <si>
    <t>Club Deportivo Maldonado</t>
  </si>
  <si>
    <t>Rampla Juniors FC</t>
  </si>
  <si>
    <t>CS Miramar Misiones</t>
  </si>
  <si>
    <t>CA Juventud</t>
  </si>
  <si>
    <t>Montevideo City Torque</t>
  </si>
  <si>
    <t>Plaza Colonia</t>
  </si>
  <si>
    <t>Racing Club de Montevideo</t>
  </si>
  <si>
    <t>Albion FC</t>
  </si>
  <si>
    <t>CA Artigas</t>
  </si>
  <si>
    <t>CA Atenas</t>
  </si>
  <si>
    <t>CA Rentistas</t>
  </si>
  <si>
    <t>Central Espaniol FC</t>
  </si>
  <si>
    <t>Club Oriental de Football</t>
  </si>
  <si>
    <t>Colon FC</t>
  </si>
  <si>
    <t>CS Cerrito</t>
  </si>
  <si>
    <t>La Luz FC</t>
  </si>
  <si>
    <t>Tacuarembo FC</t>
  </si>
  <si>
    <t>Uruguay Montevideo FC</t>
  </si>
  <si>
    <t>Deportivo Tachira FC</t>
  </si>
  <si>
    <t>Caracas FC</t>
  </si>
  <si>
    <t>Metropolitanos FC</t>
  </si>
  <si>
    <t>Monagas SC</t>
  </si>
  <si>
    <t>Anzoategui FC</t>
  </si>
  <si>
    <t>Deportivo La Guaira FC</t>
  </si>
  <si>
    <t>Estudiantes de Merida FC</t>
  </si>
  <si>
    <t>Academia Puerto Cabello</t>
  </si>
  <si>
    <t>Deportivo Rayo Zuliano</t>
  </si>
  <si>
    <t>Universidad Central FC</t>
  </si>
  <si>
    <t>Zamora FC</t>
  </si>
  <si>
    <t>Carabobo FC</t>
  </si>
  <si>
    <t>Portuguesa FC</t>
  </si>
  <si>
    <t>Angostura FC</t>
  </si>
  <si>
    <t>Yaracuyanos FC</t>
  </si>
  <si>
    <t>Academia Puerto Cabello B</t>
  </si>
  <si>
    <t>Aragua FC</t>
  </si>
  <si>
    <t>Atletico El Vigia</t>
  </si>
  <si>
    <t>Barquisimeto</t>
  </si>
  <si>
    <t>Bolivar FC</t>
  </si>
  <si>
    <t>CS Maritimo de Venezuela</t>
  </si>
  <si>
    <t>Deportivo Miranda FC</t>
  </si>
  <si>
    <t>Dynamo Puerto FC</t>
  </si>
  <si>
    <t>Heroes de Falcon</t>
  </si>
  <si>
    <t>Mineros de Guayana</t>
  </si>
  <si>
    <t>Monagas SC B</t>
  </si>
  <si>
    <t>Real Frontera SC</t>
  </si>
  <si>
    <t>Titanes FC Guanare</t>
  </si>
  <si>
    <t>Trujillanos FC</t>
  </si>
  <si>
    <t>Urenia SC</t>
  </si>
  <si>
    <t>Al Nassr FC</t>
  </si>
  <si>
    <t>Al Ittihad</t>
  </si>
  <si>
    <t>Al Ahli Saudi FC</t>
  </si>
  <si>
    <t>Urawa Red Diamonds</t>
  </si>
  <si>
    <t>Yokohama F.Marinos</t>
  </si>
  <si>
    <t>Cerezo Osaka</t>
  </si>
  <si>
    <t>FC Tokyo</t>
  </si>
  <si>
    <t>Al Ain SC</t>
  </si>
  <si>
    <t>Gamba Osaka</t>
  </si>
  <si>
    <t>Perth Glory FC</t>
  </si>
  <si>
    <t>Al Safa FC</t>
  </si>
  <si>
    <t>Vissel Kobe</t>
  </si>
  <si>
    <t>Kawasaki Frontale</t>
  </si>
  <si>
    <t>Kashiwa Reysol</t>
  </si>
  <si>
    <t>Al Hilal Saudi FC</t>
  </si>
  <si>
    <t>Fencibles United AFC</t>
  </si>
  <si>
    <t>Al Sadd SC</t>
  </si>
  <si>
    <t>Auckland City FC</t>
  </si>
  <si>
    <t>Al Jubail</t>
  </si>
  <si>
    <t>FC Muras United</t>
  </si>
  <si>
    <t>Ventforet Kofu</t>
  </si>
  <si>
    <t>Birkenhead United AFC</t>
  </si>
  <si>
    <t>FC Imabari</t>
  </si>
  <si>
    <t>Hwaseong FC</t>
  </si>
  <si>
    <t>FC Bishkek City</t>
  </si>
  <si>
    <t>Al Bukiryah FC</t>
  </si>
  <si>
    <t>Shanghai Port FC</t>
  </si>
  <si>
    <t>Shanghai Shenhua FC</t>
  </si>
  <si>
    <t>Al Duhail SC</t>
  </si>
  <si>
    <t>Kashima Antlers</t>
  </si>
  <si>
    <t>Shandong Taishan FC</t>
  </si>
  <si>
    <t>Nagoya Grampus</t>
  </si>
  <si>
    <t>Shimizu S Pulse</t>
  </si>
  <si>
    <t>Sanfrecce Hiroshima</t>
  </si>
  <si>
    <t>Ulsan HD FC</t>
  </si>
  <si>
    <t>Bucheon FC 1995</t>
  </si>
  <si>
    <t>Jeonbuk Hyundai Motors FC</t>
  </si>
  <si>
    <t>FC Dordoi Bishkek</t>
  </si>
  <si>
    <t>Fujieda MYFC</t>
  </si>
  <si>
    <t>Kataller Toyama</t>
  </si>
  <si>
    <t>FC Anyang</t>
  </si>
  <si>
    <t>Manurewa AFC</t>
  </si>
  <si>
    <t>FC Talant</t>
  </si>
  <si>
    <t>Asiagoal Bishkek</t>
  </si>
  <si>
    <t>Sydney FC</t>
  </si>
  <si>
    <t>Al Batin FC</t>
  </si>
  <si>
    <t>Beijing Guoan FC</t>
  </si>
  <si>
    <t>Ehime FC</t>
  </si>
  <si>
    <t>Al Jaish SC</t>
  </si>
  <si>
    <t>Fagiano Okayama</t>
  </si>
  <si>
    <t>FC Neftchi Kochkor Ata</t>
  </si>
  <si>
    <t>Gyeongnam FC</t>
  </si>
  <si>
    <t>East Coast Bays AFC</t>
  </si>
  <si>
    <t>Al Ittihad Ahli SC</t>
  </si>
  <si>
    <t>Esteghlal FC</t>
  </si>
  <si>
    <t>Suwon FC</t>
  </si>
  <si>
    <t>Jeonnam Dragons</t>
  </si>
  <si>
    <t>Shenzhen Peng City FC</t>
  </si>
  <si>
    <t>Ohod</t>
  </si>
  <si>
    <t>Yokohama FC</t>
  </si>
  <si>
    <t>JEF United Chiba</t>
  </si>
  <si>
    <t>Tokushima Vortis</t>
  </si>
  <si>
    <t>RB Omiya Ardija</t>
  </si>
  <si>
    <t>FC Kyrgyzaltyn</t>
  </si>
  <si>
    <t>Sagan Tosu</t>
  </si>
  <si>
    <t>Al Wathba SC</t>
  </si>
  <si>
    <t>Vegalta Sendai</t>
  </si>
  <si>
    <t>Seongnam FC</t>
  </si>
  <si>
    <t>Al Ain FC</t>
  </si>
  <si>
    <t>Al Qadsiah</t>
  </si>
  <si>
    <t>Eastern Suburbs AFC</t>
  </si>
  <si>
    <t>Al Jandal SC</t>
  </si>
  <si>
    <t>Tishreen SC</t>
  </si>
  <si>
    <t>Viettel FC</t>
  </si>
  <si>
    <t>Neom SC</t>
  </si>
  <si>
    <t>Al Mesaimeer SC</t>
  </si>
  <si>
    <t>Song Lam Nghe An FC</t>
  </si>
  <si>
    <t>Jeju United FC</t>
  </si>
  <si>
    <t>Al Bidda SC</t>
  </si>
  <si>
    <t>Tractor SC</t>
  </si>
  <si>
    <t>Melbourne Victory FC</t>
  </si>
  <si>
    <t>Shabab Al Ahli</t>
  </si>
  <si>
    <t>Mito HollyHock</t>
  </si>
  <si>
    <t>Persepolis FC</t>
  </si>
  <si>
    <t>Blaublitz Akita</t>
  </si>
  <si>
    <t>FC Pohang Steelers</t>
  </si>
  <si>
    <t>Shonan Bellmare</t>
  </si>
  <si>
    <t>Pakhtakor FC</t>
  </si>
  <si>
    <t>Oita Trinita</t>
  </si>
  <si>
    <t>Dalian Yingbo FC</t>
  </si>
  <si>
    <t>Al Wahda FC</t>
  </si>
  <si>
    <t>Jableh SC</t>
  </si>
  <si>
    <t>Bhayangkara Presisi Lampung FC</t>
  </si>
  <si>
    <t>PVF CAND FC</t>
  </si>
  <si>
    <t>FC Alga Bishkek</t>
  </si>
  <si>
    <t>Khatoco Khanh Hoa FC</t>
  </si>
  <si>
    <t>Busan lPark FC</t>
  </si>
  <si>
    <t>Tadamour SC</t>
  </si>
  <si>
    <t>Western United FC</t>
  </si>
  <si>
    <t>Ansan Greeners FC</t>
  </si>
  <si>
    <t>Qingdao Red Lions FC</t>
  </si>
  <si>
    <t>Tokyo Verdy</t>
  </si>
  <si>
    <t>Hoa Binh FC</t>
  </si>
  <si>
    <t>Al Zulfi FC</t>
  </si>
  <si>
    <t>Newcastle Jets FC</t>
  </si>
  <si>
    <t>Gimcheon Sangmu FC</t>
  </si>
  <si>
    <t>Sagesse SC</t>
  </si>
  <si>
    <t>Ba Ria Vung Tau FC</t>
  </si>
  <si>
    <t>Al Ansar FC</t>
  </si>
  <si>
    <t>PSBS Biak</t>
  </si>
  <si>
    <t>Al Ahed FC</t>
  </si>
  <si>
    <t>Persela Lamongan</t>
  </si>
  <si>
    <t>Al Riyadi Al Abbasiyah</t>
  </si>
  <si>
    <t>Melbourne City FC</t>
  </si>
  <si>
    <t>Hokkaido Consadole Sapporo</t>
  </si>
  <si>
    <t>FC Uzgen</t>
  </si>
  <si>
    <t>Machida Zelvia</t>
  </si>
  <si>
    <t>West Coast Rangers FC</t>
  </si>
  <si>
    <t>FC Seoul</t>
  </si>
  <si>
    <t>Johor Darul Tazim FC</t>
  </si>
  <si>
    <t>Bay Olympic FC</t>
  </si>
  <si>
    <t>FC Alay Osh</t>
  </si>
  <si>
    <t>Al Sailiya SC</t>
  </si>
  <si>
    <t>Khor Fakkan</t>
  </si>
  <si>
    <t>FC Abdysh Ata</t>
  </si>
  <si>
    <t>Al Ettifaq</t>
  </si>
  <si>
    <t>Al Orooba</t>
  </si>
  <si>
    <t>Foolad Khuzestan FC</t>
  </si>
  <si>
    <t>Al Fayha</t>
  </si>
  <si>
    <t>Al Kholood</t>
  </si>
  <si>
    <t>Malut Utara United FC</t>
  </si>
  <si>
    <t>Adelaide United FC</t>
  </si>
  <si>
    <t>Taliya SC</t>
  </si>
  <si>
    <t>Ho Chi Minh City Youth FC</t>
  </si>
  <si>
    <t>SHB Da Nang FC</t>
  </si>
  <si>
    <t>Gwangju FC</t>
  </si>
  <si>
    <t>Armed Forces FC</t>
  </si>
  <si>
    <t>Tauranga City AFC</t>
  </si>
  <si>
    <t>Dalian Kun City FC</t>
  </si>
  <si>
    <t>Vvaren Nagasaki</t>
  </si>
  <si>
    <t>Becamex Binh Duong FC</t>
  </si>
  <si>
    <t>Immigration FC</t>
  </si>
  <si>
    <t>Al Jabalain FC</t>
  </si>
  <si>
    <t>Madura United FC</t>
  </si>
  <si>
    <t>Renofa Yamaguchi</t>
  </si>
  <si>
    <t>Montedio Yamagata</t>
  </si>
  <si>
    <t>Arema FC</t>
  </si>
  <si>
    <t>Malkiya SCC</t>
  </si>
  <si>
    <t>Al Fateh SC</t>
  </si>
  <si>
    <t>Persis Solo Surakarta</t>
  </si>
  <si>
    <t>Bunga Raya FC</t>
  </si>
  <si>
    <t>Yunnan Yukun FC</t>
  </si>
  <si>
    <t>Shenzhen Juniors FC</t>
  </si>
  <si>
    <t>Garudayaksa FC</t>
  </si>
  <si>
    <t>Kendal Tornado FC</t>
  </si>
  <si>
    <t>Al Rayyan SC</t>
  </si>
  <si>
    <t>Muaither SC</t>
  </si>
  <si>
    <t>Daegu FC</t>
  </si>
  <si>
    <t>Al Wasl FC</t>
  </si>
  <si>
    <t>Western Springs AFC</t>
  </si>
  <si>
    <t>Kalba FC</t>
  </si>
  <si>
    <t>Ajman FC</t>
  </si>
  <si>
    <t>Kyoto Sanga</t>
  </si>
  <si>
    <t>FC Oshsu Aldier</t>
  </si>
  <si>
    <t>Gimpo Citizen FC</t>
  </si>
  <si>
    <t>Al Kharaitiyat SC</t>
  </si>
  <si>
    <t>Avispa Fukuoka</t>
  </si>
  <si>
    <t>FC Iibris Bishkek</t>
  </si>
  <si>
    <t>Dong Nai FC</t>
  </si>
  <si>
    <t>Thep Xanh Nam Dinh</t>
  </si>
  <si>
    <t>Persekat Tegal</t>
  </si>
  <si>
    <t>Zhejiang PFC</t>
  </si>
  <si>
    <t>Diyala SC</t>
  </si>
  <si>
    <t>Persiku Kudus</t>
  </si>
  <si>
    <t>Hutteen SC</t>
  </si>
  <si>
    <t>Nigata Albirex</t>
  </si>
  <si>
    <t>Hue FC</t>
  </si>
  <si>
    <t>Haiphong FC</t>
  </si>
  <si>
    <t>Thanh Hoa FC</t>
  </si>
  <si>
    <t>Long An FC</t>
  </si>
  <si>
    <t>FC Bars Issyk Kul</t>
  </si>
  <si>
    <t>Jebi SC</t>
  </si>
  <si>
    <t>Amnokgang SC</t>
  </si>
  <si>
    <t>Perlis Guar Syed Alwi FC</t>
  </si>
  <si>
    <t>FC Mashal Mubarek</t>
  </si>
  <si>
    <t>Cheonan City FC</t>
  </si>
  <si>
    <t>Al Bahrain SC</t>
  </si>
  <si>
    <t>Al Gharraf SC</t>
  </si>
  <si>
    <t>Hoang Anh Gia Lai FC</t>
  </si>
  <si>
    <t>East Riffa Club</t>
  </si>
  <si>
    <t>Shabab Baalbek SC</t>
  </si>
  <si>
    <t>Suphanburi FC</t>
  </si>
  <si>
    <t>Incheon United FC</t>
  </si>
  <si>
    <t>Al Hazem FC</t>
  </si>
  <si>
    <t>Abha FC</t>
  </si>
  <si>
    <t>Macarthur FC</t>
  </si>
  <si>
    <t>Chungnam Asan FC</t>
  </si>
  <si>
    <t>Geylang International FC</t>
  </si>
  <si>
    <t>Shaanxi Union FC</t>
  </si>
  <si>
    <t>Lion City Sailors FC</t>
  </si>
  <si>
    <t>Balestier Khalsa FC</t>
  </si>
  <si>
    <t>Truong Tuoi Binh Phuoc FC</t>
  </si>
  <si>
    <t>Melaka FC</t>
  </si>
  <si>
    <t>Damac FC</t>
  </si>
  <si>
    <t>Dibba Al Hisn</t>
  </si>
  <si>
    <t>Dong Thap FC</t>
  </si>
  <si>
    <t>Al Khaldiya SC</t>
  </si>
  <si>
    <t>Dewa United Banten FC</t>
  </si>
  <si>
    <t>Al Fotuwa SC</t>
  </si>
  <si>
    <t>UM Damansara United</t>
  </si>
  <si>
    <t>Kedah FA</t>
  </si>
  <si>
    <t>Kasetsart FC</t>
  </si>
  <si>
    <t>Masafi Al Junoob SC</t>
  </si>
  <si>
    <t>Changchun Yatai FC</t>
  </si>
  <si>
    <t>Meizhou Hakka FC</t>
  </si>
  <si>
    <t>Qingdao Hainiu FC</t>
  </si>
  <si>
    <t>Al Shamal SC</t>
  </si>
  <si>
    <t>Jeddah SC</t>
  </si>
  <si>
    <t>Auckland United FC</t>
  </si>
  <si>
    <t>Chengdu Rongcheng FC</t>
  </si>
  <si>
    <t>Buriram United FC</t>
  </si>
  <si>
    <t>Al Adalah FC</t>
  </si>
  <si>
    <t>Daejeon Citizen FC</t>
  </si>
  <si>
    <t>Al Riyadh FC</t>
  </si>
  <si>
    <t>Roasso Kumamoto</t>
  </si>
  <si>
    <t>Iwaki FC</t>
  </si>
  <si>
    <t>Al Faisaly KSA FC</t>
  </si>
  <si>
    <t>Royal Malaysian Police FC</t>
  </si>
  <si>
    <t>Al Tai FC</t>
  </si>
  <si>
    <t>Perak FA</t>
  </si>
  <si>
    <t>Manama Club</t>
  </si>
  <si>
    <t>Al Khaleej</t>
  </si>
  <si>
    <t>Jubilo Iwata</t>
  </si>
  <si>
    <t>Suwon Samsung Bluewings</t>
  </si>
  <si>
    <t>Persita Tangerang</t>
  </si>
  <si>
    <t>BG Pathum United FC</t>
  </si>
  <si>
    <t>Persijap Jepara</t>
  </si>
  <si>
    <t>Al Sinaat Al Kharabaiya SC</t>
  </si>
  <si>
    <t>Qizilqum Zarafshon</t>
  </si>
  <si>
    <t>True Bangkok United FC</t>
  </si>
  <si>
    <t>Persiba Balikpapan</t>
  </si>
  <si>
    <t>Persipura Jayapura</t>
  </si>
  <si>
    <t>Kelantan Darul Naim FC</t>
  </si>
  <si>
    <t>Sobaeksu SC</t>
  </si>
  <si>
    <t>Yanbian Longding FC</t>
  </si>
  <si>
    <t>Gangwon FC</t>
  </si>
  <si>
    <t>Quang Nam FC</t>
  </si>
  <si>
    <t>Terengganu FC</t>
  </si>
  <si>
    <t>Young Lions FC</t>
  </si>
  <si>
    <t>Al Shouleh SC</t>
  </si>
  <si>
    <t>Western Sydney Wanderers FC</t>
  </si>
  <si>
    <t>Shanghai Jiading Huilong FC</t>
  </si>
  <si>
    <t>Persiraja Kutaraja</t>
  </si>
  <si>
    <t>Duli Pengiran Muda Mahkota FC</t>
  </si>
  <si>
    <t>Samut Prakan City FC</t>
  </si>
  <si>
    <t>Wan Tendong Stable FC</t>
  </si>
  <si>
    <t>Hekari United</t>
  </si>
  <si>
    <t>Brisbane Roar FC</t>
  </si>
  <si>
    <t>Central Coast Mariners FC</t>
  </si>
  <si>
    <t>Manjung City FC</t>
  </si>
  <si>
    <t>FC Altyn Asyr</t>
  </si>
  <si>
    <t>Al Markhiya SC</t>
  </si>
  <si>
    <t>Wuhan Three Towns FC</t>
  </si>
  <si>
    <t>Umm Salal SC</t>
  </si>
  <si>
    <t>Sharjah FC</t>
  </si>
  <si>
    <t>Sepahan SC</t>
  </si>
  <si>
    <t>Nantong Zhiyun FC</t>
  </si>
  <si>
    <t>Al Khor SC</t>
  </si>
  <si>
    <t>Cong An Hanoi FC</t>
  </si>
  <si>
    <t>Chungbuk Cheongju FC</t>
  </si>
  <si>
    <t>Tianjin Jinmen Tiger FC</t>
  </si>
  <si>
    <t>Penang FC</t>
  </si>
  <si>
    <t>Semen Padang FC</t>
  </si>
  <si>
    <t>Kitchee SC</t>
  </si>
  <si>
    <t>Al Wehdat SC</t>
  </si>
  <si>
    <t>Chongqing Tonglianglong FC</t>
  </si>
  <si>
    <t>Shijiazhuang Gongfu FC</t>
  </si>
  <si>
    <t>Persebaya Surabaya</t>
  </si>
  <si>
    <t>Adhyaksa FC Banten</t>
  </si>
  <si>
    <t>Al Okhdood</t>
  </si>
  <si>
    <t>Hougang United FC</t>
  </si>
  <si>
    <t>Sitra Club</t>
  </si>
  <si>
    <t>PSIM Yogyakarta</t>
  </si>
  <si>
    <t>Chainat Hornbill FC</t>
  </si>
  <si>
    <t>Al Waab SC</t>
  </si>
  <si>
    <t>Quy Nhon Binh Dinh FC</t>
  </si>
  <si>
    <t>Kedah Darul Aman FC</t>
  </si>
  <si>
    <t>Lusail SC</t>
  </si>
  <si>
    <t xml:space="preserve">Johor Darul Tazim II FC </t>
  </si>
  <si>
    <t>Bengaluru FC</t>
  </si>
  <si>
    <t>Hong Linh Ha Tinh FC</t>
  </si>
  <si>
    <t>Shabab Al Sahel FC</t>
  </si>
  <si>
    <t>PSM Makassar</t>
  </si>
  <si>
    <t>Mes Sungun Azerbaijan SC</t>
  </si>
  <si>
    <t>Al Riffa SC</t>
  </si>
  <si>
    <t>Barito Putera</t>
  </si>
  <si>
    <t>Mosul SC</t>
  </si>
  <si>
    <t>Al Karamah SC</t>
  </si>
  <si>
    <t>Al Muharraq SC</t>
  </si>
  <si>
    <t>Ashgabat FK</t>
  </si>
  <si>
    <t>Deltras FC</t>
  </si>
  <si>
    <t>Nebitci FT</t>
  </si>
  <si>
    <t>Phrae United FC</t>
  </si>
  <si>
    <t>Sriwijaya FC</t>
  </si>
  <si>
    <t>Port Moresby Strikers</t>
  </si>
  <si>
    <t>Al Hussein</t>
  </si>
  <si>
    <t>Al Ramadi SC</t>
  </si>
  <si>
    <t>Wellington Phoenix FC</t>
  </si>
  <si>
    <t>Naft Gachsaran FC</t>
  </si>
  <si>
    <t>Admiralty FC</t>
  </si>
  <si>
    <t>United Highlands</t>
  </si>
  <si>
    <t>Churchill Brothers FC</t>
  </si>
  <si>
    <t>FC Goa</t>
  </si>
  <si>
    <t>Al Kadhimiya</t>
  </si>
  <si>
    <t>Masafi Al Wasat</t>
  </si>
  <si>
    <t>Preah Kgan Reach Svay Rieng FC</t>
  </si>
  <si>
    <t>Inter Kashi FC</t>
  </si>
  <si>
    <t>SC Damash Guilan</t>
  </si>
  <si>
    <t>Qingdao West Coast FC</t>
  </si>
  <si>
    <t>Al Shahaniya SC</t>
  </si>
  <si>
    <t>Henan FC</t>
  </si>
  <si>
    <t>Al Wakrah SC</t>
  </si>
  <si>
    <t>Al Ahli SC</t>
  </si>
  <si>
    <t>FC Istiklol Dushanbe</t>
  </si>
  <si>
    <t>CLB Ha Noi</t>
  </si>
  <si>
    <t>Ho Chi Minh City FC</t>
  </si>
  <si>
    <t>Al Bataeh</t>
  </si>
  <si>
    <t>Phu Dong Ninh Binh FC</t>
  </si>
  <si>
    <t>Al Jazira</t>
  </si>
  <si>
    <t>Al Ahli Manama</t>
  </si>
  <si>
    <t>PSS Sleman</t>
  </si>
  <si>
    <t>Pattaya United FC</t>
  </si>
  <si>
    <t>Newroz SC</t>
  </si>
  <si>
    <t>Muangthong United FC</t>
  </si>
  <si>
    <t>Albirex Niigata FC</t>
  </si>
  <si>
    <t>April 25 SC</t>
  </si>
  <si>
    <t>Sonbong SC</t>
  </si>
  <si>
    <t>Al Fahad SC</t>
  </si>
  <si>
    <t>FC Neftchi Fergana</t>
  </si>
  <si>
    <t>Erbil SC</t>
  </si>
  <si>
    <t>Al Sinaa SC</t>
  </si>
  <si>
    <t>Liaoning Tieren FC</t>
  </si>
  <si>
    <t>Shams Azar FC</t>
  </si>
  <si>
    <t>Kelantan Red Warrior FC</t>
  </si>
  <si>
    <t>Al Jolan SC</t>
  </si>
  <si>
    <t>Safa SC</t>
  </si>
  <si>
    <t>Sumsel United</t>
  </si>
  <si>
    <t>Selangor FC 23</t>
  </si>
  <si>
    <t>PFC Navbahor Namangan</t>
  </si>
  <si>
    <t>Dagon Stars United FC</t>
  </si>
  <si>
    <t>Chanmari FC</t>
  </si>
  <si>
    <t>FC Dinamo Samarqand</t>
  </si>
  <si>
    <t>Surkhon Termiz</t>
  </si>
  <si>
    <t>Borneo FC Samarinda</t>
  </si>
  <si>
    <t>Suva FC</t>
  </si>
  <si>
    <t>Nadi FC</t>
  </si>
  <si>
    <t>ISI Dangkor Senchey FC</t>
  </si>
  <si>
    <t>Sisaket United FC</t>
  </si>
  <si>
    <t>Tainan City FC</t>
  </si>
  <si>
    <t>Gokulam Kerala FC</t>
  </si>
  <si>
    <t>AC Taipei</t>
  </si>
  <si>
    <t>Delhi FC</t>
  </si>
  <si>
    <t>Gol Gohar Sirjan FC</t>
  </si>
  <si>
    <t>Navua FC</t>
  </si>
  <si>
    <t>Mes Rafsanjan FC</t>
  </si>
  <si>
    <t>Kirivong Sok Sen Chey FC</t>
  </si>
  <si>
    <t>Deir Abi Saeed SC</t>
  </si>
  <si>
    <t>Baniyas Club</t>
  </si>
  <si>
    <t>Machan FC</t>
  </si>
  <si>
    <t>PSIS Semarang</t>
  </si>
  <si>
    <t>FC Bekasi City</t>
  </si>
  <si>
    <t>Aali CSC</t>
  </si>
  <si>
    <t>Rayong FC</t>
  </si>
  <si>
    <t>Nejmeh SC</t>
  </si>
  <si>
    <t>Tanjong Pagar United FC</t>
  </si>
  <si>
    <t>Kuching City FC</t>
  </si>
  <si>
    <t>Al Wahda SC</t>
  </si>
  <si>
    <t>Persipal FC</t>
  </si>
  <si>
    <t>BG Tampines Rovers FC</t>
  </si>
  <si>
    <t>Uthai Thani FC</t>
  </si>
  <si>
    <t>Chiangrai United FC</t>
  </si>
  <si>
    <t>Ryomyong SC</t>
  </si>
  <si>
    <t>Mes Shahr Babak FC</t>
  </si>
  <si>
    <t>FC Andijon</t>
  </si>
  <si>
    <t>Naft Maysan SC</t>
  </si>
  <si>
    <t>Wolmido SC</t>
  </si>
  <si>
    <t>Persikad Kota</t>
  </si>
  <si>
    <t>Lae City Dwellers</t>
  </si>
  <si>
    <t>PT Prachuap FC</t>
  </si>
  <si>
    <t>Sogdiyona Jizzakh</t>
  </si>
  <si>
    <t>Suzhou Dongwu FC</t>
  </si>
  <si>
    <t>Lampang FC</t>
  </si>
  <si>
    <t>NorthEast United FC</t>
  </si>
  <si>
    <t>PSMS Sekitarnya</t>
  </si>
  <si>
    <t>Racing Beirut</t>
  </si>
  <si>
    <t>Punjab FC</t>
  </si>
  <si>
    <t>Ba FA</t>
  </si>
  <si>
    <t>IDSEA Champasak United FC</t>
  </si>
  <si>
    <t>FK Arkadag</t>
  </si>
  <si>
    <t>Ming Chuan University FC</t>
  </si>
  <si>
    <t>Chadormalou Ardakan SC</t>
  </si>
  <si>
    <t>Sanat Naft Abadan FC</t>
  </si>
  <si>
    <t xml:space="preserve">Shahrdari Noshahr FC  </t>
  </si>
  <si>
    <t>Chanthaburi FC</t>
  </si>
  <si>
    <t>Sagaing United FC</t>
  </si>
  <si>
    <t>Diamond Harbour FC</t>
  </si>
  <si>
    <t>Samma FC</t>
  </si>
  <si>
    <t>Angkor Tiger FC</t>
  </si>
  <si>
    <t>Al Baqaa</t>
  </si>
  <si>
    <t>Life FC</t>
  </si>
  <si>
    <t>Saipa FC</t>
  </si>
  <si>
    <t>Al Gharafa SC</t>
  </si>
  <si>
    <t>Selangor FC</t>
  </si>
  <si>
    <t>Persib Indonesia</t>
  </si>
  <si>
    <t>FK Buxoro</t>
  </si>
  <si>
    <t>Persik Kediri</t>
  </si>
  <si>
    <t>Trat FC</t>
  </si>
  <si>
    <t>Malavan Bandar FC</t>
  </si>
  <si>
    <t>Nanjing City FC</t>
  </si>
  <si>
    <t>Naft Al Basra SC</t>
  </si>
  <si>
    <t>Port FC</t>
  </si>
  <si>
    <t>AL Talaba SC</t>
  </si>
  <si>
    <t>Al Zawraa SC</t>
  </si>
  <si>
    <t>Negeri Sembilan FC</t>
  </si>
  <si>
    <t>PSPS Sekitarnya</t>
  </si>
  <si>
    <t>Ario Eslamshahr FC</t>
  </si>
  <si>
    <t>Hong Kong FC</t>
  </si>
  <si>
    <t>Hong Kong Rangers FC</t>
  </si>
  <si>
    <t>Hyderabad FC</t>
  </si>
  <si>
    <t>Chabab SC Ghazieh</t>
  </si>
  <si>
    <t>Kowloon City SC</t>
  </si>
  <si>
    <t>Chiangmai United FC</t>
  </si>
  <si>
    <t>Bali United FC</t>
  </si>
  <si>
    <t>Bangkok Bravo AFC</t>
  </si>
  <si>
    <t>Kokand 1912</t>
  </si>
  <si>
    <t>Al Naft SC</t>
  </si>
  <si>
    <t>Komara Gulf FC</t>
  </si>
  <si>
    <t>Eastern District SA</t>
  </si>
  <si>
    <t>FC Bunyodkor</t>
  </si>
  <si>
    <t>FC OKMK</t>
  </si>
  <si>
    <t>Lamphun Warriors FC</t>
  </si>
  <si>
    <t>Lee Man FC</t>
  </si>
  <si>
    <t>Al Quwa Al Jawiya</t>
  </si>
  <si>
    <t>FC Nasaf Qarshi</t>
  </si>
  <si>
    <t>Al Hedod SC</t>
  </si>
  <si>
    <t>Al Najaf SC</t>
  </si>
  <si>
    <t>Aluminium Arak FC</t>
  </si>
  <si>
    <t>Royal Thimphu College FC</t>
  </si>
  <si>
    <t>Tensung FC</t>
  </si>
  <si>
    <t>Nadroga FA</t>
  </si>
  <si>
    <t>Police Tero FC</t>
  </si>
  <si>
    <t>Al Nasiriya SC</t>
  </si>
  <si>
    <t>Besat Kermanshah FC</t>
  </si>
  <si>
    <t>FC Sagadam</t>
  </si>
  <si>
    <t>Al Nahda</t>
  </si>
  <si>
    <t>Al Salmiya SC</t>
  </si>
  <si>
    <t>Leopard Cat FC</t>
  </si>
  <si>
    <t>Nafr Al Wasat SC</t>
  </si>
  <si>
    <t>FK Kopetdag Asgabat</t>
  </si>
  <si>
    <t>Dempo SC</t>
  </si>
  <si>
    <t>Luang Prabang FC</t>
  </si>
  <si>
    <t>Nasinu FC</t>
  </si>
  <si>
    <t>Khaitan SC</t>
  </si>
  <si>
    <t>Kerala Blasters FC</t>
  </si>
  <si>
    <t>Jhapa FC</t>
  </si>
  <si>
    <t>AL Hashemiya SC</t>
  </si>
  <si>
    <t>Harima SC</t>
  </si>
  <si>
    <t>Guangdong GZ Power FC</t>
  </si>
  <si>
    <t>Xorazm FK Urganch</t>
  </si>
  <si>
    <t>Kuala Lumpur City FC</t>
  </si>
  <si>
    <t>Chonburi FC</t>
  </si>
  <si>
    <t>Maysan SC</t>
  </si>
  <si>
    <t>Zakho SC</t>
  </si>
  <si>
    <t>Duhok SC</t>
  </si>
  <si>
    <t>Jiangxi Dingnan United FC</t>
  </si>
  <si>
    <t>Mahasarakham SBT FC</t>
  </si>
  <si>
    <t>MOI Kompong Dewa FC</t>
  </si>
  <si>
    <t>Esteghlal Khuzestan FC</t>
  </si>
  <si>
    <t>Guangxi Pingguo FC</t>
  </si>
  <si>
    <t>Karbala SC</t>
  </si>
  <si>
    <t>North District FC</t>
  </si>
  <si>
    <t>Amanat Baghdad SC</t>
  </si>
  <si>
    <t>Bourj FC</t>
  </si>
  <si>
    <t>Palayesh Naft FC</t>
  </si>
  <si>
    <t>Ayutthaya United FC</t>
  </si>
  <si>
    <t>Dagon Port FC</t>
  </si>
  <si>
    <t>Namdhari FC</t>
  </si>
  <si>
    <t>Al Hussein SC</t>
  </si>
  <si>
    <t>Taipei Vikings FC</t>
  </si>
  <si>
    <t>Malaysian University FT</t>
  </si>
  <si>
    <t>Al Minaa SC</t>
  </si>
  <si>
    <t>Nagaworld FC</t>
  </si>
  <si>
    <t>Shillong Lajong FC</t>
  </si>
  <si>
    <t>Foshan Nanshi FC</t>
  </si>
  <si>
    <t>Al Bahri SC</t>
  </si>
  <si>
    <t>Morobe Wawens</t>
  </si>
  <si>
    <t>Afak SC</t>
  </si>
  <si>
    <t>Lae City FC</t>
  </si>
  <si>
    <t>Mumbay City FC</t>
  </si>
  <si>
    <t>Hartha SC</t>
  </si>
  <si>
    <t>Nakhon Si United FC</t>
  </si>
  <si>
    <t>Chennaiyin FC</t>
  </si>
  <si>
    <t>Odisha FC</t>
  </si>
  <si>
    <t>Southern District</t>
  </si>
  <si>
    <t>Al Karma SC</t>
  </si>
  <si>
    <t>Tavua FC</t>
  </si>
  <si>
    <t>Saham FC</t>
  </si>
  <si>
    <t>Daga United FC</t>
  </si>
  <si>
    <t>Phnom Penh Crown FC</t>
  </si>
  <si>
    <t>Al Arabi Irbid SC</t>
  </si>
  <si>
    <t>Al Rustaq FC</t>
  </si>
  <si>
    <t>Shan United FC</t>
  </si>
  <si>
    <t>Phuntsholing Heroes FC</t>
  </si>
  <si>
    <t>Pokhara Thunders</t>
  </si>
  <si>
    <t>Abahani Limited Dhaka</t>
  </si>
  <si>
    <t>Fortis FC</t>
  </si>
  <si>
    <t>Ratchaburi FC</t>
  </si>
  <si>
    <t>Sukhothai FC</t>
  </si>
  <si>
    <t>FC Merw Mary</t>
  </si>
  <si>
    <t>Sulaymani Peshmarga SC</t>
  </si>
  <si>
    <t>Niroye Zamini FC</t>
  </si>
  <si>
    <t>Paykan FC</t>
  </si>
  <si>
    <t>Emami East Bengal FC</t>
  </si>
  <si>
    <t>Ghaz Al Shamal</t>
  </si>
  <si>
    <t>Lautoka FC</t>
  </si>
  <si>
    <t>Eastern SC</t>
  </si>
  <si>
    <t>Yadanarbon FC</t>
  </si>
  <si>
    <t>Nakhon Ratchasima FC</t>
  </si>
  <si>
    <t>Hang Yuan FC</t>
  </si>
  <si>
    <t>Zob Ahan Esfahan FC</t>
  </si>
  <si>
    <t>Taichung Futuro FC</t>
  </si>
  <si>
    <t>Al Seeb</t>
  </si>
  <si>
    <t>Al Tadhamon SC</t>
  </si>
  <si>
    <t>Boeung Ket FC</t>
  </si>
  <si>
    <t>Al Qadsia SC</t>
  </si>
  <si>
    <t>Jamshedpur FC</t>
  </si>
  <si>
    <t>Al Qasim SC</t>
  </si>
  <si>
    <t>Ayeyawady United FC</t>
  </si>
  <si>
    <t>Kanchanaburi Power FC</t>
  </si>
  <si>
    <t>Nassaji Mazandaran FC</t>
  </si>
  <si>
    <t>Al Jalil SC</t>
  </si>
  <si>
    <t>Fajr Sepasi Shiraz FC</t>
  </si>
  <si>
    <t>Arhaba SC</t>
  </si>
  <si>
    <t>FC Shurtan Guzar</t>
  </si>
  <si>
    <t>FC Pars Jonoubi Jam</t>
  </si>
  <si>
    <t>Master FC</t>
  </si>
  <si>
    <t>Ahal FK</t>
  </si>
  <si>
    <t>Thimpu City FC</t>
  </si>
  <si>
    <t>Ezra FC</t>
  </si>
  <si>
    <t>Sahab SC</t>
  </si>
  <si>
    <t>FC Chitwan</t>
  </si>
  <si>
    <t>Doqarah SC</t>
  </si>
  <si>
    <t>Kufrsoum SC</t>
  </si>
  <si>
    <t>AS Temanava</t>
  </si>
  <si>
    <t>SC Bengaluru</t>
  </si>
  <si>
    <t>FC Kheybar</t>
  </si>
  <si>
    <t>Shahr Raz Shiraz FC</t>
  </si>
  <si>
    <t>Shahdari Astara FC</t>
  </si>
  <si>
    <t>Al Kahrabaa SC</t>
  </si>
  <si>
    <t>Al Karkh SC</t>
  </si>
  <si>
    <t>Ibri Club</t>
  </si>
  <si>
    <t>Tai Po FC</t>
  </si>
  <si>
    <t>Havadar SC</t>
  </si>
  <si>
    <t>Ittihad Al Ramtha</t>
  </si>
  <si>
    <t>Mes Kerman FC</t>
  </si>
  <si>
    <t>Hantharwady United FC</t>
  </si>
  <si>
    <t>Taipower FC</t>
  </si>
  <si>
    <t>Al Kuwait SC</t>
  </si>
  <si>
    <t>Tiffy Army FA</t>
  </si>
  <si>
    <t>Lao Army FC</t>
  </si>
  <si>
    <t>Sreenidi Deccan FC</t>
  </si>
  <si>
    <t>Saham Club</t>
  </si>
  <si>
    <t>Sur SC</t>
  </si>
  <si>
    <t>Kazma SC</t>
  </si>
  <si>
    <t>Rajasthan United FC</t>
  </si>
  <si>
    <t>Dhaka Wanderers</t>
  </si>
  <si>
    <t>Sama Al Sarhan SC</t>
  </si>
  <si>
    <t>Bangladesh Police FC</t>
  </si>
  <si>
    <t>Umm Al Qutain SC</t>
  </si>
  <si>
    <t>Real Kashmir FC</t>
  </si>
  <si>
    <t>Rahmatganj Muslim</t>
  </si>
  <si>
    <t>Deren FC</t>
  </si>
  <si>
    <t>AS Olympique de Mahina</t>
  </si>
  <si>
    <t>Bashundhara Kings</t>
  </si>
  <si>
    <t>Shabab Hwarah SC</t>
  </si>
  <si>
    <t>Amman FC</t>
  </si>
  <si>
    <t>Young Elephants FC</t>
  </si>
  <si>
    <t>Myawady FC</t>
  </si>
  <si>
    <t>Thitsar Arman FC</t>
  </si>
  <si>
    <t>Viengchanh FC</t>
  </si>
  <si>
    <t>Oman Club</t>
  </si>
  <si>
    <t>Ghor Al Safi SC</t>
  </si>
  <si>
    <t>Kathmandu Rayzrs FC</t>
  </si>
  <si>
    <t>Regar TadAZ Tursunzoda</t>
  </si>
  <si>
    <t>Rewa FC</t>
  </si>
  <si>
    <t>Al Karmel SC</t>
  </si>
  <si>
    <t>Visakha FC</t>
  </si>
  <si>
    <t>ISPE FC</t>
  </si>
  <si>
    <t>Al Fahaheel SC</t>
  </si>
  <si>
    <t>Butwal Lumbini FC</t>
  </si>
  <si>
    <t>Rakhine United FC</t>
  </si>
  <si>
    <t>Jerash SC</t>
  </si>
  <si>
    <t>Aizawl FC</t>
  </si>
  <si>
    <t>AS Dragon</t>
  </si>
  <si>
    <t>AS Pirae</t>
  </si>
  <si>
    <t>AS Tamarii Punaruu</t>
  </si>
  <si>
    <t>AS Mataiea</t>
  </si>
  <si>
    <t>Indera SC</t>
  </si>
  <si>
    <t>CSKA Pamir Dushanbe</t>
  </si>
  <si>
    <t>Al Tura SC</t>
  </si>
  <si>
    <t>Hosilot Farkhor</t>
  </si>
  <si>
    <t>Barkchi Hisor</t>
  </si>
  <si>
    <t>FC Ravshan Kulob</t>
  </si>
  <si>
    <t>Vakhsh Bokhtar</t>
  </si>
  <si>
    <t>Namtha United FC</t>
  </si>
  <si>
    <t>Panjsher Balkh</t>
  </si>
  <si>
    <t>Al Khaburah SC</t>
  </si>
  <si>
    <t>Paro FC</t>
  </si>
  <si>
    <t>Sohar SC</t>
  </si>
  <si>
    <t>Yangon United FC</t>
  </si>
  <si>
    <t>Mohun Bagan SG</t>
  </si>
  <si>
    <t>Al Nasr SC</t>
  </si>
  <si>
    <t>Bahla Club</t>
  </si>
  <si>
    <t>FC Ulaanbaatar</t>
  </si>
  <si>
    <t>Labasa FC</t>
  </si>
  <si>
    <t>AC de Ultramar</t>
  </si>
  <si>
    <t>Cebu FC</t>
  </si>
  <si>
    <t>Tuv Azarganuud FC</t>
  </si>
  <si>
    <t>Fakirerpool Young Men</t>
  </si>
  <si>
    <t>Khangarid FC</t>
  </si>
  <si>
    <t>DIT FC</t>
  </si>
  <si>
    <t>Benfica de Macau FC</t>
  </si>
  <si>
    <t>Dhangadhi FC</t>
  </si>
  <si>
    <t>Lalitpur City FC</t>
  </si>
  <si>
    <t>Transport United FC</t>
  </si>
  <si>
    <t>AS Excelsior</t>
  </si>
  <si>
    <t>Samtse FC</t>
  </si>
  <si>
    <t>Aguilas Umak FC</t>
  </si>
  <si>
    <t>Kota Ranger FC</t>
  </si>
  <si>
    <t>Tsirang FC</t>
  </si>
  <si>
    <t>Lun Lok</t>
  </si>
  <si>
    <t>Maharlika FC</t>
  </si>
  <si>
    <t>Hang Sai</t>
  </si>
  <si>
    <t>Hunters FC</t>
  </si>
  <si>
    <t>CD Monte Carlo</t>
  </si>
  <si>
    <t>University of Macau FC</t>
  </si>
  <si>
    <t>Loyola FC</t>
  </si>
  <si>
    <t>AKSE Bersatu FC</t>
  </si>
  <si>
    <t>Emmanuel FC</t>
  </si>
  <si>
    <t>Panchor Murai FC</t>
  </si>
  <si>
    <t>Khovd FC</t>
  </si>
  <si>
    <t>Kasuka FC</t>
  </si>
  <si>
    <t>Royal Brunei Police Force SC</t>
  </si>
  <si>
    <t>SC Cabinda</t>
  </si>
  <si>
    <t>AS Central Sport</t>
  </si>
  <si>
    <t>Brunei Shell Recreation FC</t>
  </si>
  <si>
    <t>Brothers Union</t>
  </si>
  <si>
    <t>Kaya FC Iloilo</t>
  </si>
  <si>
    <t>Jerudong FC</t>
  </si>
  <si>
    <t>AS Tefana</t>
  </si>
  <si>
    <t>One Taguig FC</t>
  </si>
  <si>
    <t>Chittagong Abahani</t>
  </si>
  <si>
    <t>Karketu Dili FC</t>
  </si>
  <si>
    <t>SLB Laulara</t>
  </si>
  <si>
    <t>Rimba Star FC</t>
  </si>
  <si>
    <t>Erchim FC</t>
  </si>
  <si>
    <t>Cheng Fung</t>
  </si>
  <si>
    <t>AS Ponta Leste</t>
  </si>
  <si>
    <t>Windsor Arch Ka I</t>
  </si>
  <si>
    <t>Eskhata Khujand</t>
  </si>
  <si>
    <t>FC Hulbuk Vose</t>
  </si>
  <si>
    <t>FK Khujand</t>
  </si>
  <si>
    <t>AS Pueu</t>
  </si>
  <si>
    <t>Brera Ilch FC</t>
  </si>
  <si>
    <t>Stallion Laguna FC</t>
  </si>
  <si>
    <t>AS Venus</t>
  </si>
  <si>
    <t>Mendiola 1991 FC</t>
  </si>
  <si>
    <t>SP Falcons</t>
  </si>
  <si>
    <t>Gala FC</t>
  </si>
  <si>
    <t>AS Tiare Tahiti</t>
  </si>
  <si>
    <t>Khoromkhon FC</t>
  </si>
  <si>
    <t>Manila Digger FC</t>
  </si>
  <si>
    <t>AS Marca FC</t>
  </si>
  <si>
    <t>Philippines YNT FC</t>
  </si>
  <si>
    <t>FC Porto Taibesse</t>
  </si>
  <si>
    <t>Lun Bawang FC</t>
  </si>
  <si>
    <t>Duli Pengiran Muda Mahkota FC II</t>
  </si>
  <si>
    <t>MUST CPK FT</t>
  </si>
  <si>
    <t>Kuala Belait FC</t>
  </si>
  <si>
    <t>Wijaya FC</t>
  </si>
  <si>
    <t>AS Academica</t>
  </si>
  <si>
    <t>Royal Brunei Armed Forces SC</t>
  </si>
  <si>
    <t>Assalam FC</t>
  </si>
  <si>
    <t>Academica Lobito</t>
  </si>
  <si>
    <t>ASK Dragao</t>
  </si>
  <si>
    <t>CD Primeiro de Agosto</t>
  </si>
  <si>
    <t>Cuando Cubando FC</t>
  </si>
  <si>
    <t>Desportivo da Huila</t>
  </si>
  <si>
    <t>Desportivo da Lunda Sul</t>
  </si>
  <si>
    <t>FC Bravos do Maquis</t>
  </si>
  <si>
    <t>GD Interclube</t>
  </si>
  <si>
    <t>GD Isaac de Benguela</t>
  </si>
  <si>
    <t>GD Sagrada Esperanca</t>
  </si>
  <si>
    <t>Petro de Luanda</t>
  </si>
  <si>
    <t>Recreativo do Libolo</t>
  </si>
  <si>
    <t>Santa Rita de Cassia FC</t>
  </si>
  <si>
    <t>SC Benguela</t>
  </si>
  <si>
    <t>Wiliete SC</t>
  </si>
  <si>
    <t>AS Khroub</t>
  </si>
  <si>
    <t>CA Batna</t>
  </si>
  <si>
    <t>HB Chelghoum Laid</t>
  </si>
  <si>
    <t>IB Khemis El Khechna</t>
  </si>
  <si>
    <t>IRB Ouargla</t>
  </si>
  <si>
    <t>JS Djijel</t>
  </si>
  <si>
    <t>JS Mordj Menaiel</t>
  </si>
  <si>
    <t>MB Rouissat</t>
  </si>
  <si>
    <t>MO Constantine</t>
  </si>
  <si>
    <t>MSP Batna</t>
  </si>
  <si>
    <t>NRB Teleghma</t>
  </si>
  <si>
    <t>Olympique Magrane</t>
  </si>
  <si>
    <t>US Chaouia</t>
  </si>
  <si>
    <t>US El Harrach</t>
  </si>
  <si>
    <t>US Souf</t>
  </si>
  <si>
    <t>USM Annaba</t>
  </si>
  <si>
    <t>ASO Chlef</t>
  </si>
  <si>
    <t>CR Belouizdad</t>
  </si>
  <si>
    <t>CS Constantine</t>
  </si>
  <si>
    <t>ES Mostaganem</t>
  </si>
  <si>
    <t>ES Setif</t>
  </si>
  <si>
    <t>JS Kabylie</t>
  </si>
  <si>
    <t>JS Saoura</t>
  </si>
  <si>
    <t>MC Alger</t>
  </si>
  <si>
    <t>MC El Bayadh</t>
  </si>
  <si>
    <t>MC Oran</t>
  </si>
  <si>
    <t>NC Magra</t>
  </si>
  <si>
    <t>Olympique Akbou</t>
  </si>
  <si>
    <t>Paradou AC</t>
  </si>
  <si>
    <t>US Biskra</t>
  </si>
  <si>
    <t>USM Alger</t>
  </si>
  <si>
    <t>USM Khenchela</t>
  </si>
  <si>
    <t>AS Douanes BF</t>
  </si>
  <si>
    <t>AS Fonctionnaires</t>
  </si>
  <si>
    <t>AS Police</t>
  </si>
  <si>
    <t>AS SONABEL</t>
  </si>
  <si>
    <t>ASEC Koudougou</t>
  </si>
  <si>
    <t>ASF Bobo Dioulasso</t>
  </si>
  <si>
    <t>ASFA Yennenga</t>
  </si>
  <si>
    <t>Etoile Filante de Ouagadougou</t>
  </si>
  <si>
    <t>Majestic FC</t>
  </si>
  <si>
    <t>Rahimo FC</t>
  </si>
  <si>
    <t>Rail Club du Kadiogo</t>
  </si>
  <si>
    <t>Real du Faso</t>
  </si>
  <si>
    <t>Royal FC</t>
  </si>
  <si>
    <t>Salitas FC</t>
  </si>
  <si>
    <t>US des Forces Armees</t>
  </si>
  <si>
    <t>Vitesse FC</t>
  </si>
  <si>
    <t>Aigle Royal de Mungo</t>
  </si>
  <si>
    <t>AS Fortuna</t>
  </si>
  <si>
    <t>Bamboutos FC</t>
  </si>
  <si>
    <t>Canon Yaounde</t>
  </si>
  <si>
    <t>Colombe FC</t>
  </si>
  <si>
    <t>Coton Sport FC</t>
  </si>
  <si>
    <t>Dynamo de Douala FC</t>
  </si>
  <si>
    <t>Fauve Azur Elite FC</t>
  </si>
  <si>
    <t>Gazelle FA de Garoua</t>
  </si>
  <si>
    <t>Les Astres FC</t>
  </si>
  <si>
    <t>Panthere Sportive du Nde FC</t>
  </si>
  <si>
    <t>PWD Bamenda</t>
  </si>
  <si>
    <t>Stade Renard FC</t>
  </si>
  <si>
    <t>US de Douala</t>
  </si>
  <si>
    <t>Victoria United</t>
  </si>
  <si>
    <t>AS Cheminots</t>
  </si>
  <si>
    <t>AS Otoho</t>
  </si>
  <si>
    <t>CARA Brazzaville</t>
  </si>
  <si>
    <t>CSMD Diables Noirs</t>
  </si>
  <si>
    <t>Etoile du Congo</t>
  </si>
  <si>
    <t>Inter Club</t>
  </si>
  <si>
    <t>Jeunesse Unie de Kintele</t>
  </si>
  <si>
    <t>JS Talangai</t>
  </si>
  <si>
    <t>Kondzo</t>
  </si>
  <si>
    <t>Leopards de Dolisie</t>
  </si>
  <si>
    <t>Nathalys</t>
  </si>
  <si>
    <t>Nouvelle Generation</t>
  </si>
  <si>
    <t>Patronage Sainte Anne</t>
  </si>
  <si>
    <t>VC Mokanda</t>
  </si>
  <si>
    <t>AFAD de Djekanou</t>
  </si>
  <si>
    <t>AS Denguele</t>
  </si>
  <si>
    <t>ASEC Mimosas</t>
  </si>
  <si>
    <t>Bouake FC</t>
  </si>
  <si>
    <t>CO Korhogo</t>
  </si>
  <si>
    <t>FC OSA</t>
  </si>
  <si>
    <t>FC San Pedro</t>
  </si>
  <si>
    <t>Inova SCA</t>
  </si>
  <si>
    <t>LYS Sassandra</t>
  </si>
  <si>
    <t>Mouna FC</t>
  </si>
  <si>
    <t>Racing Club Abidjan</t>
  </si>
  <si>
    <t>SO de lArmee</t>
  </si>
  <si>
    <t>SOL FC</t>
  </si>
  <si>
    <t>Stade dAbidjan</t>
  </si>
  <si>
    <t>Stella Club dAdjame</t>
  </si>
  <si>
    <t>Zoman FC</t>
  </si>
  <si>
    <t>Al Ahly SC</t>
  </si>
  <si>
    <t>Al Ittihad Alexandria</t>
  </si>
  <si>
    <t>Al Masry SC</t>
  </si>
  <si>
    <t>Ceramica Cleopatra FC</t>
  </si>
  <si>
    <t>El Gouhna FC</t>
  </si>
  <si>
    <t>ENPPI SC</t>
  </si>
  <si>
    <t>Ghazl El Mahalla SC</t>
  </si>
  <si>
    <t>Haras el Hodoud SC</t>
  </si>
  <si>
    <t>Ismaily SC</t>
  </si>
  <si>
    <t>Modern Sport FC</t>
  </si>
  <si>
    <t>National Bank of Egypt SC</t>
  </si>
  <si>
    <t>Petrojet SC</t>
  </si>
  <si>
    <t>Pharco FC</t>
  </si>
  <si>
    <t>Black Bulls</t>
  </si>
  <si>
    <t>Pyramids FC</t>
  </si>
  <si>
    <t>Smouha SC</t>
  </si>
  <si>
    <t>Talaea el Gaish SC</t>
  </si>
  <si>
    <t>Zamalek SC</t>
  </si>
  <si>
    <t>ZED FC</t>
  </si>
  <si>
    <t>Abou Qir Fertilizers SC</t>
  </si>
  <si>
    <t>Al Mokawloon Al Arab SC</t>
  </si>
  <si>
    <t>Alexandria SC</t>
  </si>
  <si>
    <t>Aswan SC</t>
  </si>
  <si>
    <t>Asyut Petroleum SC</t>
  </si>
  <si>
    <t>Baladiyat El Mahalla SC</t>
  </si>
  <si>
    <t>Dayrout SC</t>
  </si>
  <si>
    <t>El Dakhleya SC</t>
  </si>
  <si>
    <t>EL Mansoura SC</t>
  </si>
  <si>
    <t>EL Qanah FC</t>
  </si>
  <si>
    <t>El Sekka El Hadid SC</t>
  </si>
  <si>
    <t>Kahraba Ismailia SC</t>
  </si>
  <si>
    <t>La Viena FC</t>
  </si>
  <si>
    <t>Proxy SC</t>
  </si>
  <si>
    <t>Raya Ghazl Kafr El Dawar SC</t>
  </si>
  <si>
    <t>Suez SC</t>
  </si>
  <si>
    <t>Tanta SC</t>
  </si>
  <si>
    <t>Telecom Egypt SC</t>
  </si>
  <si>
    <t>Tersana SC</t>
  </si>
  <si>
    <t>Wadi Degla SC</t>
  </si>
  <si>
    <t>Accra Hearts of Oak SC</t>
  </si>
  <si>
    <t>Accra Lions FC</t>
  </si>
  <si>
    <t>Aduana FC</t>
  </si>
  <si>
    <t>Asante Kotoko SC</t>
  </si>
  <si>
    <t>Bechem United FC</t>
  </si>
  <si>
    <t>Berekum United FC</t>
  </si>
  <si>
    <t>Bibiano GoldStars SC</t>
  </si>
  <si>
    <t>Dreams FC</t>
  </si>
  <si>
    <t>FC Samartex 1996</t>
  </si>
  <si>
    <t>Heart of Lions FC</t>
  </si>
  <si>
    <t>Holy Stars FC</t>
  </si>
  <si>
    <t>Karela United FC</t>
  </si>
  <si>
    <t>Legon Cities FC</t>
  </si>
  <si>
    <t>Medeama SC</t>
  </si>
  <si>
    <t>Nations FC</t>
  </si>
  <si>
    <t>Nsoatreman FC</t>
  </si>
  <si>
    <t>Vision FC</t>
  </si>
  <si>
    <t>Young Apostles</t>
  </si>
  <si>
    <t>Academie SOAR</t>
  </si>
  <si>
    <t>AS Ashanti Golden Boys</t>
  </si>
  <si>
    <t>AS Kaloum</t>
  </si>
  <si>
    <t>CI de Kamsar</t>
  </si>
  <si>
    <t>Elephant de Coleah</t>
  </si>
  <si>
    <t>FC Sequence de Dixinn</t>
  </si>
  <si>
    <t>Fello Star de Labe</t>
  </si>
  <si>
    <t>Flamme Olympique FC</t>
  </si>
  <si>
    <t>Hafia FC</t>
  </si>
  <si>
    <t>Horoya AC</t>
  </si>
  <si>
    <t>Loubha Telimele FC</t>
  </si>
  <si>
    <t>Milo FC</t>
  </si>
  <si>
    <t>Satellite FC</t>
  </si>
  <si>
    <t>Wakriya AC</t>
  </si>
  <si>
    <t>Afrique Football Elite</t>
  </si>
  <si>
    <t>AS Bakaridjan de Baroueli</t>
  </si>
  <si>
    <t>AS Korofina</t>
  </si>
  <si>
    <t>AS Onze Createurs de Niarela</t>
  </si>
  <si>
    <t>AS Police de Bamako</t>
  </si>
  <si>
    <t>AS Real Bamako</t>
  </si>
  <si>
    <t>Binga FC</t>
  </si>
  <si>
    <t>Djoliba AC</t>
  </si>
  <si>
    <t>Etoiles Mande</t>
  </si>
  <si>
    <t>FC Diarra</t>
  </si>
  <si>
    <t>Stade Malien</t>
  </si>
  <si>
    <t>US Bougouba</t>
  </si>
  <si>
    <t>US Bougouni</t>
  </si>
  <si>
    <t>USFAS Bamako</t>
  </si>
  <si>
    <t>AS des Forces Royales</t>
  </si>
  <si>
    <t>CODM Merkes</t>
  </si>
  <si>
    <t>Difaa Hassani El Jadidi</t>
  </si>
  <si>
    <t>ECA Zemamra</t>
  </si>
  <si>
    <t>Fath Union Sport</t>
  </si>
  <si>
    <t>Hassania Union dAgadir</t>
  </si>
  <si>
    <t>Ittihad Riadi Tanger</t>
  </si>
  <si>
    <t>JS Soualem</t>
  </si>
  <si>
    <t>MA Tetouan</t>
  </si>
  <si>
    <t>Maghreb Fez</t>
  </si>
  <si>
    <t>Olympic Club Safi</t>
  </si>
  <si>
    <t>Raja CA</t>
  </si>
  <si>
    <t>Renaissance Sportive de Berkane</t>
  </si>
  <si>
    <t>SC Chabab Mohammedia</t>
  </si>
  <si>
    <t>Union Touarga</t>
  </si>
  <si>
    <t>Wydad AC</t>
  </si>
  <si>
    <t>ACS Ksar</t>
  </si>
  <si>
    <t>ADK Moderne Kaedi</t>
  </si>
  <si>
    <t>Al Hilal SC</t>
  </si>
  <si>
    <t>Al Merrikh SC</t>
  </si>
  <si>
    <t>AS Douane</t>
  </si>
  <si>
    <t>AS Garde Nationale</t>
  </si>
  <si>
    <t>AS Pompier</t>
  </si>
  <si>
    <t>ASC Gendrim</t>
  </si>
  <si>
    <t>ASC Snim</t>
  </si>
  <si>
    <t>Chemal FC</t>
  </si>
  <si>
    <t>FC Nouadhibou</t>
  </si>
  <si>
    <t>FC Tevragh Zeina</t>
  </si>
  <si>
    <t>Inter Nouakchott</t>
  </si>
  <si>
    <t>Nouakchott Kings</t>
  </si>
  <si>
    <t>Nzidane</t>
  </si>
  <si>
    <t>Toulde</t>
  </si>
  <si>
    <t>Baia de Pemba</t>
  </si>
  <si>
    <t>CD Costa do Sol</t>
  </si>
  <si>
    <t>CD Matchedje de Maputo</t>
  </si>
  <si>
    <t>Ferroviario da Beira</t>
  </si>
  <si>
    <t>Ferroviario de Lichinga</t>
  </si>
  <si>
    <t>Ferroviario de Nacala Velha</t>
  </si>
  <si>
    <t>Ferroviario de Quelimane</t>
  </si>
  <si>
    <t>Ferroviario Maputo</t>
  </si>
  <si>
    <t>Ferroviario Nampula</t>
  </si>
  <si>
    <t>UD Songo</t>
  </si>
  <si>
    <t>Vilankulo FC</t>
  </si>
  <si>
    <t>African Stars FC</t>
  </si>
  <si>
    <t>Blue Boys FC</t>
  </si>
  <si>
    <t>Blue Waters FC</t>
  </si>
  <si>
    <t>Bucks Buccaneers FC</t>
  </si>
  <si>
    <t>Cuca Tops FC</t>
  </si>
  <si>
    <t>Eeshoke Chula Chula FC</t>
  </si>
  <si>
    <t>Julinho Sporting FC</t>
  </si>
  <si>
    <t>Khomas NAMPOL FC</t>
  </si>
  <si>
    <t>KK Palace</t>
  </si>
  <si>
    <t>Mighty Gunners FC</t>
  </si>
  <si>
    <t>Okahandja United FC</t>
  </si>
  <si>
    <t>Ongos Valley FC</t>
  </si>
  <si>
    <t>The Tigers FC</t>
  </si>
  <si>
    <t>UNAM FC</t>
  </si>
  <si>
    <t>Young African FC</t>
  </si>
  <si>
    <t>Young Brazilians FC</t>
  </si>
  <si>
    <t>Abia Warriors FC</t>
  </si>
  <si>
    <t>Akwa United FC</t>
  </si>
  <si>
    <t>Bayelsa United FC</t>
  </si>
  <si>
    <t>Bendel Insurance FC</t>
  </si>
  <si>
    <t>El Kanemi Warriors FC</t>
  </si>
  <si>
    <t>Enugu Rangers International FC</t>
  </si>
  <si>
    <t>Enyimba FC</t>
  </si>
  <si>
    <t>Heartland FC</t>
  </si>
  <si>
    <t>Ikorodu City FC</t>
  </si>
  <si>
    <t>Kano Pillars FC</t>
  </si>
  <si>
    <t>Katsina United FC</t>
  </si>
  <si>
    <t>Kwara United FC</t>
  </si>
  <si>
    <t>Lobi Stars FC</t>
  </si>
  <si>
    <t>Nasarawa United FC</t>
  </si>
  <si>
    <t>Niger Tornadoes FC</t>
  </si>
  <si>
    <t>Plateau United FC</t>
  </si>
  <si>
    <t>Remo Stars FC</t>
  </si>
  <si>
    <t>Rivers United FC</t>
  </si>
  <si>
    <t>Shooting Stars SC</t>
  </si>
  <si>
    <t>Sunshine Stars FC</t>
  </si>
  <si>
    <t>AC Rangers</t>
  </si>
  <si>
    <t>AF Anges Verts</t>
  </si>
  <si>
    <t>AS Maniema Union</t>
  </si>
  <si>
    <t>AS SIMBA Kolwezi</t>
  </si>
  <si>
    <t>AS Vita Club</t>
  </si>
  <si>
    <t>DC Motemba Pembe</t>
  </si>
  <si>
    <t>Don Bosco Lubumbashi</t>
  </si>
  <si>
    <t>FC Les Aigles du Congo</t>
  </si>
  <si>
    <t>FC Saint Eloi Lupopo</t>
  </si>
  <si>
    <t>FC Tanganyika</t>
  </si>
  <si>
    <t>Sanga Balende</t>
  </si>
  <si>
    <t>Stade TP Mazembe</t>
  </si>
  <si>
    <t>AS Dakar Sacre Coeur</t>
  </si>
  <si>
    <t>AS de Pikine</t>
  </si>
  <si>
    <t>AS Douanes</t>
  </si>
  <si>
    <t>AS Generation Foot</t>
  </si>
  <si>
    <t>ASC jaraaf</t>
  </si>
  <si>
    <t>ASC Suneor</t>
  </si>
  <si>
    <t>ASCE La Linguere</t>
  </si>
  <si>
    <t>Casa Sports de Ziguinchor</t>
  </si>
  <si>
    <t>CNEPS Excellence</t>
  </si>
  <si>
    <t>Diambars FC</t>
  </si>
  <si>
    <t>Guediawaye FC</t>
  </si>
  <si>
    <t>Stade de Mbour</t>
  </si>
  <si>
    <t>Teungueth FC</t>
  </si>
  <si>
    <t>US Goree</t>
  </si>
  <si>
    <t>Baroka FC</t>
  </si>
  <si>
    <t>Black Leopards FC</t>
  </si>
  <si>
    <t>Cape Town Spurs FC</t>
  </si>
  <si>
    <t>Casric Stars FC</t>
  </si>
  <si>
    <t>Durban City</t>
  </si>
  <si>
    <t>Highbury FC</t>
  </si>
  <si>
    <t>Hungry Lions FC</t>
  </si>
  <si>
    <t>JDR Stars</t>
  </si>
  <si>
    <t>Kruger United</t>
  </si>
  <si>
    <t>Leruma United</t>
  </si>
  <si>
    <t>Milford FC</t>
  </si>
  <si>
    <t>Orbit College</t>
  </si>
  <si>
    <t>Pretoria Callies FC</t>
  </si>
  <si>
    <t>University of Pretoria FC</t>
  </si>
  <si>
    <t>Upington City</t>
  </si>
  <si>
    <t>Venda FC</t>
  </si>
  <si>
    <t>AmaZulu FC</t>
  </si>
  <si>
    <t>Cape Town City FC</t>
  </si>
  <si>
    <t>Chippa United FC</t>
  </si>
  <si>
    <t>Golden Arrows FC</t>
  </si>
  <si>
    <t>Kaizer Chiefs FC</t>
  </si>
  <si>
    <t>Magesi FC</t>
  </si>
  <si>
    <t>Mamelodi Sundowns FC</t>
  </si>
  <si>
    <t>Marumo Gallants FC</t>
  </si>
  <si>
    <t>Orlando Pirates FC</t>
  </si>
  <si>
    <t>Polokwane City FC</t>
  </si>
  <si>
    <t>Richards Bay FC</t>
  </si>
  <si>
    <t>Sekhukhune United FC</t>
  </si>
  <si>
    <t>Stellenbosch FC</t>
  </si>
  <si>
    <t>SuperSport United FC</t>
  </si>
  <si>
    <t>TS Galaxy FC</t>
  </si>
  <si>
    <t>AS Gabes</t>
  </si>
  <si>
    <t>AS Marsa</t>
  </si>
  <si>
    <t>AS Soliman</t>
  </si>
  <si>
    <t>CA Bizertin</t>
  </si>
  <si>
    <t>Club Africain</t>
  </si>
  <si>
    <t>CS Sfaxien</t>
  </si>
  <si>
    <t>ES Metlaoui</t>
  </si>
  <si>
    <t>ES Sahel</t>
  </si>
  <si>
    <t>ES Tunis</t>
  </si>
  <si>
    <t>ES Zarzis</t>
  </si>
  <si>
    <t>JS El Omrane</t>
  </si>
  <si>
    <t>JS Kairouan</t>
  </si>
  <si>
    <t>Olympique de Beja</t>
  </si>
  <si>
    <t>Stade Tunisien</t>
  </si>
  <si>
    <t>US Ben Guerdane</t>
  </si>
  <si>
    <t>US Monastir</t>
  </si>
  <si>
    <t>Bright Stars FC</t>
  </si>
  <si>
    <t>BUL Jinja FC</t>
  </si>
  <si>
    <t>Express FC</t>
  </si>
  <si>
    <t>Kampala Capital City FC</t>
  </si>
  <si>
    <t>Kitara FC</t>
  </si>
  <si>
    <t>Lugazi FC</t>
  </si>
  <si>
    <t>Maroons FC</t>
  </si>
  <si>
    <t>Mbale Heroes FC</t>
  </si>
  <si>
    <t>Mbarara City FC</t>
  </si>
  <si>
    <t>National Enterprise Corporation FC</t>
  </si>
  <si>
    <t>Police FC</t>
  </si>
  <si>
    <t>SC Villa</t>
  </si>
  <si>
    <t>Uganda Revenue FC</t>
  </si>
  <si>
    <t>UPDF Simba FC</t>
  </si>
  <si>
    <t>Vipers SC</t>
  </si>
  <si>
    <t>Wakiso Giants FC</t>
  </si>
  <si>
    <t>Atletico Lusaka FC</t>
  </si>
  <si>
    <t>Forest Rangers FC</t>
  </si>
  <si>
    <t>Green Buffaloes FC</t>
  </si>
  <si>
    <t>Green Eagles FC</t>
  </si>
  <si>
    <t>Indeni FC</t>
  </si>
  <si>
    <t>Kabwe Warriors FC</t>
  </si>
  <si>
    <t>Lumwana Radiants FC</t>
  </si>
  <si>
    <t>Maestro United Zambia FC</t>
  </si>
  <si>
    <t>Mufulira Wanderers FC</t>
  </si>
  <si>
    <t>Mutondo Stars FC</t>
  </si>
  <si>
    <t>NAPSA Stars</t>
  </si>
  <si>
    <t>Nchanga Rangers FC</t>
  </si>
  <si>
    <t>Nkana FC</t>
  </si>
  <si>
    <t>Nkwazi FC</t>
  </si>
  <si>
    <t>Power Dynamos FC</t>
  </si>
  <si>
    <t>Red Arrows FC</t>
  </si>
  <si>
    <t>Zanaco FC</t>
  </si>
  <si>
    <t>ZESCO United FC</t>
  </si>
  <si>
    <t>Bikita Minerals FC</t>
  </si>
  <si>
    <t>CAPS United FC</t>
  </si>
  <si>
    <t>Chicken Inn FC</t>
  </si>
  <si>
    <t>Dynamos FC</t>
  </si>
  <si>
    <t>FC Platinum</t>
  </si>
  <si>
    <t>Green Fuel FC</t>
  </si>
  <si>
    <t>Herentals FC</t>
  </si>
  <si>
    <t>Highlanders FC</t>
  </si>
  <si>
    <t>Kwekwe United FC</t>
  </si>
  <si>
    <t>Manica Diamonds FC</t>
  </si>
  <si>
    <t>MWOS FC</t>
  </si>
  <si>
    <t>Ngezi Platinum FC</t>
  </si>
  <si>
    <t>Scottland FC</t>
  </si>
  <si>
    <t>Simba Bhora</t>
  </si>
  <si>
    <t>TelOne FC</t>
  </si>
  <si>
    <t>Triangle United FC</t>
  </si>
  <si>
    <t>Yadah Stars FC</t>
  </si>
  <si>
    <t>ZPC Kariba FC</t>
  </si>
  <si>
    <t>\escudos_cl\Europa\Faroe Islands Premier League\07 Vestur.png</t>
  </si>
  <si>
    <t>\escudos_cl\Europa\2. Bundesliga\1.FC Kaiserslautern.png</t>
  </si>
  <si>
    <t>\escudos_cl\Europa\Czech National Football League\1.SK Prostejov.png</t>
  </si>
  <si>
    <t>\escudos_cl\America\LigaPro Ecuabet Serie B\22 de Julio FC.png</t>
  </si>
  <si>
    <t>\escudos_cl\America\LigaPro Ecuabet Serie B\9 de Octubre FC.png</t>
  </si>
  <si>
    <t>\escudos_cl\Europa\Norwegian First Division\Aalesunds FK.png</t>
  </si>
  <si>
    <t>\escudos_cl\Asia\Bahrain Premier League\Aali CSC.png</t>
  </si>
  <si>
    <t>\escudos_cl\Europa\3F Superliga\Aarhus GF.png</t>
  </si>
  <si>
    <t>\escudos_cl\Asia\Bangladesh Premier League\Abahani Limited Dhaka.png</t>
  </si>
  <si>
    <t>\escudos_cl\Europa\Scottish Premiership\Aberdeen FC.png</t>
  </si>
  <si>
    <t>\escudos_cl\Europa\Cymru South\Aberstwyth Town FC.png</t>
  </si>
  <si>
    <t>\escudos_cl\Asia\FD League\Abha FC.png</t>
  </si>
  <si>
    <t>\escudos_cl\Africa\Nigeria Premier Football League\Abia Warriors FC.png</t>
  </si>
  <si>
    <t>\escudos_cl\Africa\Egyptian Second Division A\Abou Qir Fertilizers SC.png</t>
  </si>
  <si>
    <t>\escudos_cl\Europa\Ligue 2\AC Ajaccio.png</t>
  </si>
  <si>
    <t>\escudos_cl\Europa\Swiss Challenge League\AC Bellinzona.png</t>
  </si>
  <si>
    <t>\escudos_cl\Asia\Liga Futebol Timor Leste\AC de Ultramar.png</t>
  </si>
  <si>
    <t>\escudos_cl\America\Brasileirao Serie B\AC Goianiense.png</t>
  </si>
  <si>
    <t>\escudos_cl\Europa\NordicBet Liga\AC Horsens.png</t>
  </si>
  <si>
    <t>\escudos_cl\Europa\Campionato Sammarinese di Calcio\AC Juvenes Dogana.png</t>
  </si>
  <si>
    <t>\escudos_cl\Europa\Campionato Sammarinese di Calcio\AC Libertas.png</t>
  </si>
  <si>
    <t>\escudos_cl\Europa\Serie A\AC Milan.png</t>
  </si>
  <si>
    <t>\escudos_cl\Europa\Serie B\AC Monza.png</t>
  </si>
  <si>
    <t>\escudos_cl\Europa\Veikkausliiga\AC Oulu.png</t>
  </si>
  <si>
    <t>\escudos_cl\Africa\Congo DR Super Liga\AC Rangers.png</t>
  </si>
  <si>
    <t>\escudos_cl\Europa\Serie B\AC Reggiana.png</t>
  </si>
  <si>
    <t>\escudos_cl\Europa\Czech First League\AC Sparta Praha.png</t>
  </si>
  <si>
    <t>\escudos_cl\Europa\Czech National Football League\AC Sparta Praha B.png</t>
  </si>
  <si>
    <t>\escudos_cl\Asia\Taiwan Football Premier League\AC Taipei.png</t>
  </si>
  <si>
    <t>\escudos_cl\Europa\Campionato Sammarinese di Calcio\AC Virtus.png</t>
  </si>
  <si>
    <t>\escudos_cl\America\Primera Division de Venezuela\Academia Puerto Cabello.png</t>
  </si>
  <si>
    <t>\escudos_cl\America\Segunda Division de Venezuela\Academia Puerto Cabello B.png</t>
  </si>
  <si>
    <t>\escudos_cl\Africa\Girabola\Academica Lobito.png</t>
  </si>
  <si>
    <t>\escudos_cl\Europa\Segunda Liga\Academico de Viseu.png</t>
  </si>
  <si>
    <t>\escudos_cl\Africa\Ligue 1 Pro\Academie SOAR.png</t>
  </si>
  <si>
    <t>\escudos_cl\Africa\Ghana Premier League\Accra Hearts of Oak SC.png</t>
  </si>
  <si>
    <t>\escudos_cl\Africa\Ghana Premier League\Accra Lions FC.png</t>
  </si>
  <si>
    <t>\escudos_cl\America\Liga 1 de Futbol Profesional\ACD Juan Pablo II College.png</t>
  </si>
  <si>
    <t>\escudos_cl\Europa\Serie A\ACF Fiorentina.png</t>
  </si>
  <si>
    <t>\escudos_cl\Europa\Cypriot Second Division\Achyronas Onisilos FC.png</t>
  </si>
  <si>
    <t>\escudos_cl\Africa\Ligue 1 Mauritania\ACS Ksar.png</t>
  </si>
  <si>
    <t>\escudos_cl\America\Segunda Division CRI\AD Aserri FC.png</t>
  </si>
  <si>
    <t>\escudos_cl\America\Liga 2 de Futbol Profesional\AD Cantolao.png</t>
  </si>
  <si>
    <t>\escudos_cl\America\Segunda Division CRI\AD Cariari.png</t>
  </si>
  <si>
    <t>\escudos_cl\America\Segunda Division CRI\AD Carmelita.png</t>
  </si>
  <si>
    <t>\escudos_cl\Europa\LaLiga Hypermotion\AD Ceuta FC.png</t>
  </si>
  <si>
    <t>\escudos_cl\America\Segunda Division CRI\AD Cofutpa.png</t>
  </si>
  <si>
    <t>\escudos_cl\America\Primera Division de El Salvador\AD Isidro Metapan.png</t>
  </si>
  <si>
    <t>\escudos_cl\America\Segunda Division CRI\AD Municipal Grecia.png</t>
  </si>
  <si>
    <t>\escudos_cl\America\Liga Promerica\AD Municipal Liberia.png</t>
  </si>
  <si>
    <t>\escudos_cl\America\Liga Promerica\AD Municipal Perez Zeledon.png</t>
  </si>
  <si>
    <t>\escudos_cl\America\Segunda Division CRI\AD Municipal Turrialba.png</t>
  </si>
  <si>
    <t>\escudos_cl\America\Liga Promerica\AD San Carlos.png</t>
  </si>
  <si>
    <t>\escudos_cl\America\Segunda Division CRI\AD Sarchi.png</t>
  </si>
  <si>
    <t>\escudos_cl\America\Liga 1 de Futbol Profesional\AD Tarma.png</t>
  </si>
  <si>
    <t>\escudos_cl\America\Liga 2 de Futbol Profesional\ADA Jaen.png</t>
  </si>
  <si>
    <t>\escudos_cl\Europa\TFF 1. Lig\Adana Demirspor.png</t>
  </si>
  <si>
    <t>\escudos_cl\Asia\A League\Adelaide United FC.png</t>
  </si>
  <si>
    <t>\escudos_cl\Asia\Liga 2\Adhyaksa FC Banten.png</t>
  </si>
  <si>
    <t>\escudos_cl\Africa\Ligue 1 Mauritania\ADK Moderne Kaedi.png</t>
  </si>
  <si>
    <t>\escudos_cl\Asia\Papua NG Premier Soccer League\Admiralty FC.png</t>
  </si>
  <si>
    <t>\escudos_cl\Europa\Eerste Divisie\ADO Den Haag.png</t>
  </si>
  <si>
    <t>\escudos_cl\Africa\Ghana Premier League\Aduana FC.png</t>
  </si>
  <si>
    <t>\escudos_cl\Europa\Super League Greece 1\AE Kifisia FC.png</t>
  </si>
  <si>
    <t>\escudos_cl\Europa\Super League Greece 1\AEK Athens.png</t>
  </si>
  <si>
    <t>\escudos_cl\Europa\Cypriot First Division\AEK Larnaca FC.png</t>
  </si>
  <si>
    <t>\escudos_cl\Europa\Cypriot First Division\AEL Limassol.png</t>
  </si>
  <si>
    <t>\escudos_cl\Europa\Cypriot Second Division\AEZ Zakakiou.png</t>
  </si>
  <si>
    <t>\escudos_cl\Africa\Congo DR Super Liga\AF Anges Verts.png</t>
  </si>
  <si>
    <t>\escudos_cl\Europa\Abissnet Superiore\AF Elbasani.png</t>
  </si>
  <si>
    <t>\escudos_cl\Africa\Ligue 1\AFAD de Djekanou.png</t>
  </si>
  <si>
    <t>\escudos_cl\Asia\Iraqi Premier Divsion League\Afak SC.png</t>
  </si>
  <si>
    <t>\escudos_cl\Europa\Cymru South\Afan Lido  FC.png</t>
  </si>
  <si>
    <t>\escudos_cl\Europa\Eredivisie\AFC Ajax.png</t>
  </si>
  <si>
    <t>\escudos_cl\Europa\Premier League\AFC Bournemouth.png</t>
  </si>
  <si>
    <t>\escudos_cl\Europa\Liga I\AFC Unirea Slobozia.png</t>
  </si>
  <si>
    <t>\escudos_cl\America\Primera Division de Guatemala\AFF Guatemala.png</t>
  </si>
  <si>
    <t>\escudos_cl\Africa\Namibia Premiership\African Stars FC.png</t>
  </si>
  <si>
    <t>\escudos_cl\Africa\Malian Premiere Division\Afrique Football Elite.png</t>
  </si>
  <si>
    <t>\escudos_cl\America\Liga BetPlay Dimayor\Aguilas Doradas.png</t>
  </si>
  <si>
    <t>\escudos_cl\Asia\Philippines Football League\Aguilas Umak FC.png</t>
  </si>
  <si>
    <t>\escudos_cl\Asia\Yokary Liga\Ahal FK.png</t>
  </si>
  <si>
    <t>\escudos_cl\Africa\Elite One\Aigle Royal de Mungo.png</t>
  </si>
  <si>
    <t>\escudos_cl\Europa\Allsvenskan\AIK.png</t>
  </si>
  <si>
    <t>\escudos_cl\Europa\Cymru North\Airbus UK Broughton FC.png</t>
  </si>
  <si>
    <t>\escudos_cl\Europa\Scottish Championship\Airdrieonians FC.png</t>
  </si>
  <si>
    <t>\escudos_cl\Asia\I League\Aizawl FC.png</t>
  </si>
  <si>
    <t>\escudos_cl\Europa\Ligue 1\AJ Auxerre.png</t>
  </si>
  <si>
    <t>\escudos_cl\Asia\UAE Pro League\Ajman FC.png</t>
  </si>
  <si>
    <t>\escudos_cl\Europa\Cypriot Second Division\Akritas Chlorakas.png</t>
  </si>
  <si>
    <t>\escudos_cl\Asia\Brunei Super League\AKSE Bersatu FC.png</t>
  </si>
  <si>
    <t>\escudos_cl\Africa\Nigeria Premier Football League\Akwa United FC.png</t>
  </si>
  <si>
    <t>\escudos_cl\Asia\FD League\Al Adalah FC.png</t>
  </si>
  <si>
    <t>\escudos_cl\Asia\Lebanese Premier League\Al Ahed FC.png</t>
  </si>
  <si>
    <t>\escudos_cl\Asia\Bahrain Premier League\Al Ahli Manama.png</t>
  </si>
  <si>
    <t>\escudos_cl\Asia\Saudi Pro League\Al Ahli Saudi FC.png</t>
  </si>
  <si>
    <t>\escudos_cl\Asia\Qatar Stars League\Al Ahli SC.png</t>
  </si>
  <si>
    <t>\escudos_cl\Africa\Egyptian Premier League\Al Ahly SC.png</t>
  </si>
  <si>
    <t>\escudos_cl\Asia\UAE Pro League\Al Ain FC.png</t>
  </si>
  <si>
    <t>\escudos_cl\Asia\FD League\Al Ain SC.png</t>
  </si>
  <si>
    <t>\escudos_cl\Asia\Lebanese Premier League\Al Ansar FC.png</t>
  </si>
  <si>
    <t>\escudos_cl\Asia\Jordanian First Division League\Al Arabi Irbid SC.png</t>
  </si>
  <si>
    <t>\escudos_cl\Asia\FD League\Al Arabi SC.png</t>
  </si>
  <si>
    <t>\escudos_cl\Asia\Qatar Stars League\Al Arabi SC.png</t>
  </si>
  <si>
    <t>\escudos_cl\Asia\Kuwait Premier League\Al Arabi SC.png</t>
  </si>
  <si>
    <t>\escudos_cl\Asia\Bahrain Premier League\Al Bahrain SC.png</t>
  </si>
  <si>
    <t>\escudos_cl\Asia\Iraqi Premier Divsion League\Al Bahri SC.png</t>
  </si>
  <si>
    <t>\escudos_cl\Asia\Jordanian First Division League\Al Baqaa.png</t>
  </si>
  <si>
    <t>\escudos_cl\Asia\UAE Pro League\Al Bataeh.png</t>
  </si>
  <si>
    <t>\escudos_cl\Asia\FD League\Al Batin FC.png</t>
  </si>
  <si>
    <t>\escudos_cl\Asia\Qatari Second Division\Al Bidda SC.png</t>
  </si>
  <si>
    <t>\escudos_cl\Asia\FD League\Al Bukiryah FC.png</t>
  </si>
  <si>
    <t>\escudos_cl\Asia\Qatar Stars League\Al Duhail SC.png</t>
  </si>
  <si>
    <t>\escudos_cl\Asia\Saudi Pro League\Al Ettifaq.png</t>
  </si>
  <si>
    <t>\escudos_cl\Asia\Iraqi Premier Divsion League\Al Fahad SC.png</t>
  </si>
  <si>
    <t>\escudos_cl\Asia\Kuwait Premier League\Al Fahaheel SC.png</t>
  </si>
  <si>
    <t>\escudos_cl\Asia\FD League\Al Faisaly KSA FC.png</t>
  </si>
  <si>
    <t>\escudos_cl\Asia\Saudi Pro League\Al Fateh SC.png</t>
  </si>
  <si>
    <t>\escudos_cl\Asia\Saudi Pro League\Al Fayha.png</t>
  </si>
  <si>
    <t>\escudos_cl\Asia\Syrian Premier League\Al Fotuwa SC.png</t>
  </si>
  <si>
    <t>\escudos_cl\Asia\Qatar Stars League\Al Gharafa SC.png</t>
  </si>
  <si>
    <t>\escudos_cl\Asia\Iraqi Premier Divsion League\Al Gharraf SC.png</t>
  </si>
  <si>
    <t>\escudos_cl\Asia\Jordanian First Division League\AL Hashemiya SC.png</t>
  </si>
  <si>
    <t>\escudos_cl\Asia\Saudi Pro League\Al Hazem FC.png</t>
  </si>
  <si>
    <t>\escudos_cl\Asia\Iraq Stars League\Al Hedod SC.png</t>
  </si>
  <si>
    <t>\escudos_cl\Asia\Saudi Pro League\Al Hilal Saudi FC.png</t>
  </si>
  <si>
    <t>\escudos_cl\Africa\Ligue 1 Mauritania\Al Hilal SC.png</t>
  </si>
  <si>
    <t>\escudos_cl\Asia\Iraqi Premier Divsion League\Al Hussein.png</t>
  </si>
  <si>
    <t>\escudos_cl\Asia\Jordanian First Division League\Al Hussein SC.png</t>
  </si>
  <si>
    <t>\escudos_cl\Asia\Saudi Pro League\Al Ittihad.png</t>
  </si>
  <si>
    <t>\escudos_cl\Asia\Syrian Premier League\Al Ittihad Ahli SC.png</t>
  </si>
  <si>
    <t>\escudos_cl\Africa\Egyptian Premier League\Al Ittihad Alexandria.png</t>
  </si>
  <si>
    <t>\escudos_cl\Asia\FD League\Al Jabalain FC.png</t>
  </si>
  <si>
    <t>\escudos_cl\Asia\Syrian Premier League\Al Jaish SC.png</t>
  </si>
  <si>
    <t>\escudos_cl\Asia\Jordanian First Division League\Al Jalil SC.png</t>
  </si>
  <si>
    <t>\escudos_cl\Asia\FD League\Al Jandal SC.png</t>
  </si>
  <si>
    <t>\escudos_cl\Asia\UAE Pro League\Al Jazira.png</t>
  </si>
  <si>
    <t>\escudos_cl\Asia\Iraqi Premier Divsion League\Al Jolan SC.png</t>
  </si>
  <si>
    <t>\escudos_cl\Asia\FD League\Al Jubail.png</t>
  </si>
  <si>
    <t>\escudos_cl\Asia\Iraqi Premier Divsion League\Al Kadhimiya.png</t>
  </si>
  <si>
    <t>\escudos_cl\Asia\Iraq Stars League\Al Kahrabaa SC.png</t>
  </si>
  <si>
    <t>\escudos_cl\Asia\Syrian Premier League\Al Karamah SC.png</t>
  </si>
  <si>
    <t>\escudos_cl\Asia\Iraq Stars League\Al Karkh SC.png</t>
  </si>
  <si>
    <t>\escudos_cl\Asia\Iraq Stars League\Al Karma SC.png</t>
  </si>
  <si>
    <t>\escudos_cl\Asia\Jordanian First Division League\Al Karmel SC.png</t>
  </si>
  <si>
    <t>\escudos_cl\Asia\Oman Professional League\Al Khaburah SC.png</t>
  </si>
  <si>
    <t>\escudos_cl\Asia\Bahrain Premier League\Al Khaldiya SC.png</t>
  </si>
  <si>
    <t>\escudos_cl\Asia\Saudi Pro League\Al Khaleej.png</t>
  </si>
  <si>
    <t>\escudos_cl\Asia\Qatari Second Division\Al Kharaitiyat SC.png</t>
  </si>
  <si>
    <t>\escudos_cl\Asia\Saudi Pro League\Al Kholood.png</t>
  </si>
  <si>
    <t>\escudos_cl\Asia\Qatar Stars League\Al Khor SC.png</t>
  </si>
  <si>
    <t>\escudos_cl\Asia\Kuwait Premier League\Al Kuwait SC.png</t>
  </si>
  <si>
    <t>\escudos_cl\Asia\Qatari Second Division\Al Markhiya SC.png</t>
  </si>
  <si>
    <t>\escudos_cl\Africa\Egyptian Premier League\Al Masry SC.png</t>
  </si>
  <si>
    <t>\escudos_cl\Africa\Ligue 1 Mauritania\Al Merrikh SC.png</t>
  </si>
  <si>
    <t>\escudos_cl\Asia\Qatari Second Division\Al Mesaimeer SC.png</t>
  </si>
  <si>
    <t>\escudos_cl\Asia\Iraq Stars League\Al Minaa SC.png</t>
  </si>
  <si>
    <t>\escudos_cl\Africa\Egyptian Second Division A\Al Mokawloon Al Arab SC.png</t>
  </si>
  <si>
    <t>\escudos_cl\Asia\Bahrain Premier League\Al Muharraq SC.png</t>
  </si>
  <si>
    <t>\escudos_cl\Asia\Iraq Stars League\Al Naft SC.png</t>
  </si>
  <si>
    <t>\escudos_cl\Asia\Oman Professional League\Al Nahda.png</t>
  </si>
  <si>
    <t>\escudos_cl\Asia\Iraq Stars League\Al Najaf SC.png</t>
  </si>
  <si>
    <t>\escudos_cl\Asia\Saudi Pro League\Al Najma SC.png</t>
  </si>
  <si>
    <t>\escudos_cl\Asia\Bahrain Premier League\Al Najma SC.png</t>
  </si>
  <si>
    <t>\escudos_cl\Asia\Iraqi Premier Divsion League\Al Nasiriya SC.png</t>
  </si>
  <si>
    <t>\escudos_cl\Asia\UAE Pro League\Al Nasr CSC.png</t>
  </si>
  <si>
    <t>\escudos_cl\Asia\Oman Professional League\Al Nasr CSC.png</t>
  </si>
  <si>
    <t>\escudos_cl\Asia\Kuwait Premier League\Al Nasr SC.png</t>
  </si>
  <si>
    <t>\escudos_cl\Asia\Saudi Pro League\Al Nassr FC.png</t>
  </si>
  <si>
    <t>\escudos_cl\Asia\Saudi Pro League\Al Okhdood.png</t>
  </si>
  <si>
    <t>\escudos_cl\Asia\UAE Pro League\Al Orooba.png</t>
  </si>
  <si>
    <t>\escudos_cl\Asia\Kuwait Premier League\Al Qadsia SC.png</t>
  </si>
  <si>
    <t>\escudos_cl\Asia\Saudi Pro League\Al Qadsiah.png</t>
  </si>
  <si>
    <t>\escudos_cl\Asia\Iraq Stars League\Al Qasim SC.png</t>
  </si>
  <si>
    <t>\escudos_cl\Asia\Iraq Stars League\Al Quwa Al Jawiya.png</t>
  </si>
  <si>
    <t>\escudos_cl\Asia\Iraqi Premier Divsion League\Al Ramadi SC.png</t>
  </si>
  <si>
    <t>\escudos_cl\Asia\Qatar Stars League\Al Rayyan SC.png</t>
  </si>
  <si>
    <t>\escudos_cl\Asia\Bahrain Premier League\Al Riffa SC.png</t>
  </si>
  <si>
    <t>\escudos_cl\Asia\Saudi Pro League\Al Riyadh FC.png</t>
  </si>
  <si>
    <t>\escudos_cl\Asia\Lebanese Premier League\Al Riyadi Al Abbasiyah.png</t>
  </si>
  <si>
    <t>\escudos_cl\Asia\Oman Professional League\Al Rustaq FC.png</t>
  </si>
  <si>
    <t>\escudos_cl\Asia\Qatar Stars League\Al Sadd SC.png</t>
  </si>
  <si>
    <t>\escudos_cl\Asia\FD League\Al Safa FC.png</t>
  </si>
  <si>
    <t>\escudos_cl\Asia\Qatari Second Division\Al Sailiya SC.png</t>
  </si>
  <si>
    <t>\escudos_cl\Asia\Kuwait Premier League\Al Salmiya SC.png</t>
  </si>
  <si>
    <t>\escudos_cl\Asia\Oman Professional League\Al Seeb.png</t>
  </si>
  <si>
    <t>\escudos_cl\Asia\Saudi Pro League\Al Shabab.png</t>
  </si>
  <si>
    <t>\escudos_cl\Asia\Bahrain Premier League\Al Shabab.png</t>
  </si>
  <si>
    <t>\escudos_cl\Asia\Oman Professional League\Al Shabab.png</t>
  </si>
  <si>
    <t>\escudos_cl\Asia\Qatar Stars League\Al Shahaniya SC.png</t>
  </si>
  <si>
    <t>\escudos_cl\Asia\Qatar Stars League\Al Shamal SC.png</t>
  </si>
  <si>
    <t>\escudos_cl\Asia\Syrian Premier League\Al Shorta SC.png</t>
  </si>
  <si>
    <t>\escudos_cl\Asia\Iraq Stars League\Al Shorta SC.png</t>
  </si>
  <si>
    <t>\escudos_cl\Asia\Syrian Premier League\Al Shouleh SC.png</t>
  </si>
  <si>
    <t>\escudos_cl\Asia\Iraqi Premier Divsion League\Al Sinaa SC.png</t>
  </si>
  <si>
    <t>\escudos_cl\Asia\Iraqi Premier Divsion League\Al Sinaat Al Kharabaiya SC.png</t>
  </si>
  <si>
    <t>\escudos_cl\Asia\Kuwait Premier League\Al Tadhamon SC.png</t>
  </si>
  <si>
    <t>\escudos_cl\Asia\FD League\Al Tai FC.png</t>
  </si>
  <si>
    <t>\escudos_cl\Asia\Iraq Stars League\AL Talaba SC.png</t>
  </si>
  <si>
    <t>\escudos_cl\Asia\Jordanian Second Division League\Al Tura SC.png</t>
  </si>
  <si>
    <t>\escudos_cl\Asia\Qatari Second Division\Al Waab SC.png</t>
  </si>
  <si>
    <t>\escudos_cl\Asia\UAE Pro League\Al Wahda FC.png</t>
  </si>
  <si>
    <t>\escudos_cl\Asia\Syrian Premier League\Al Wahda SC.png</t>
  </si>
  <si>
    <t>\escudos_cl\Asia\Qatar Stars League\Al Wakrah SC.png</t>
  </si>
  <si>
    <t>\escudos_cl\Asia\UAE Pro League\Al Wasl FC.png</t>
  </si>
  <si>
    <t>\escudos_cl\Asia\Syrian Premier League\Al Wathba SC.png</t>
  </si>
  <si>
    <t>\escudos_cl\Asia\Jordanian First Division League\Al Wehdat SC.png</t>
  </si>
  <si>
    <t>\escudos_cl\Asia\Jordanian First Division League\Al Yarmouk SC.png</t>
  </si>
  <si>
    <t>\escudos_cl\Asia\Kuwait Premier League\Al Yarmouk SC.png</t>
  </si>
  <si>
    <t>\escudos_cl\Asia\Iraq Stars League\Al Zawraa SC.png</t>
  </si>
  <si>
    <t>\escudos_cl\Asia\FD League\Al Zulfi FC.png</t>
  </si>
  <si>
    <t>\escudos_cl\Europa\Super Lig\Alanyaspor.png</t>
  </si>
  <si>
    <t>\escudos_cl\Europa\LaLiga Hypermotion\Albacete.png</t>
  </si>
  <si>
    <t>\escudos_cl\America\Segunda Division Profesional\Albion FC.png</t>
  </si>
  <si>
    <t>\escudos_cl\Asia\Singapore Premier League\Albirex Niigata FC.png</t>
  </si>
  <si>
    <t>\escudos_cl\Africa\Egyptian Second Division A\Alexandria SC.png</t>
  </si>
  <si>
    <t>\escudos_cl\America\Primera Division de El Salvador\Alianza FC.png</t>
  </si>
  <si>
    <t>\escudos_cl\America\Liga LPF\Alianza FC.png</t>
  </si>
  <si>
    <t>\escudos_cl\America\Liga 1 de Futbol Profesional\Alianza Universidad de Huanuco.png</t>
  </si>
  <si>
    <t>\escudos_cl\America\Liga BetPlay Dimayor\Alianza Valledupar FC.png</t>
  </si>
  <si>
    <t>\escudos_cl\Europa\Eerste Divisie\Almere City.png</t>
  </si>
  <si>
    <t>\escudos_cl\Asia\Persian Gulf Pro League\Aluminium Arak FC.png</t>
  </si>
  <si>
    <t>\escudos_cl\Asia\Iraqi Premier Divsion League\Amanat Baghdad SC.png</t>
  </si>
  <si>
    <t>\escudos_cl\America\Brasileirao Serie B\Amazonas FC.png</t>
  </si>
  <si>
    <t>\escudos_cl\Africa\South African Premiership\AmaZulu FC.png</t>
  </si>
  <si>
    <t>\escudos_cl\Europa\TFF 1. Lig\Amedspor.png</t>
  </si>
  <si>
    <t>\escudos_cl\America\Liga BetPlay Dimayor\America de Cali.png</t>
  </si>
  <si>
    <t>\escudos_cl\America\Championnat Special Division 1\America des Cayes.png</t>
  </si>
  <si>
    <t>\escudos_cl\America\Brasileirao Serie B\America Mineiro.png</t>
  </si>
  <si>
    <t>\escudos_cl\Europa\Ligue 2\Amiens Sporting Club.png</t>
  </si>
  <si>
    <t>\escudos_cl\Asia\Jordanian First Division League\Amman FC.png</t>
  </si>
  <si>
    <t>\escudos_cl\Europa\Cymru South\Ammandford AFC.png</t>
  </si>
  <si>
    <t>\escudos_cl\Asia\DPR Korea Premier Football League\Amnokgang SC.png</t>
  </si>
  <si>
    <t>\escudos_cl\Europa\Cypriot Second Division\Anagennisi Deryneia.png</t>
  </si>
  <si>
    <t>\escudos_cl\Europa\Super League Greece 2\Anagennisi Karditsa FC.png</t>
  </si>
  <si>
    <t>\escudos_cl\Europa\Ligue 1\Angers SCO.png</t>
  </si>
  <si>
    <t>\escudos_cl\Asia\Cambodian Premier League\Angkor Tiger FC.png</t>
  </si>
  <si>
    <t>\escudos_cl\America\Segunda Division de Venezuela\Angostura FC.png</t>
  </si>
  <si>
    <t>\escudos_cl\Europa\TFF 1. Lig\Ankara Keciorengucu SK.png</t>
  </si>
  <si>
    <t>\escudos_cl\Europa\NIFL Championship\Annagh United FC.png</t>
  </si>
  <si>
    <t>\escudos_cl\Europa\Ligue 2\Annecy FC.png</t>
  </si>
  <si>
    <t>\escudos_cl\America\GFF Elite League\Anns Grove FC.png</t>
  </si>
  <si>
    <t>\escudos_cl\Europa\Cypriot First Division\Anorthosis Famagusta.png</t>
  </si>
  <si>
    <t>\escudos_cl\Asia\K2 League\Ansan Greeners FC.png</t>
  </si>
  <si>
    <t>\escudos_cl\Europa\Super Lig\Antalyaspor.png</t>
  </si>
  <si>
    <t>\escudos_cl\America\Primera Division de Venezuela\Anzoategui FC.png</t>
  </si>
  <si>
    <t>\escudos_cl\Europa\Cypriot First Division\APOEL FC.png</t>
  </si>
  <si>
    <t>\escudos_cl\Europa\Cypriot First Division\Apollon Limassol FC.png</t>
  </si>
  <si>
    <t>\escudos_cl\Asia\DPR Korea Premier Football League\April 25 SC.png</t>
  </si>
  <si>
    <t>\escudos_cl\America\Segunda Division de Venezuela\Aragua FC.png</t>
  </si>
  <si>
    <t>\escudos_cl\Europa\Azerbaijan Premier League\Araz Naxcivan PFK.png</t>
  </si>
  <si>
    <t>\escudos_cl\Europa\Scottish Championship\Arbroath FC.png</t>
  </si>
  <si>
    <t>\escudos_cl\Europa\NIFL Championship\Ards FC.png</t>
  </si>
  <si>
    <t>\escudos_cl\Asia\Liga 1\Arema FC.png</t>
  </si>
  <si>
    <t>\escudos_cl\America\Liga Profesional Argentina\Argentinos Juniors.png</t>
  </si>
  <si>
    <t>\escudos_cl\Asia\Jordanian Second Division League\Arhaba SC.png</t>
  </si>
  <si>
    <t>\escudos_cl\Asia\Azadegan League\Ario Eslamshahr FC.png</t>
  </si>
  <si>
    <t>\escudos_cl\Europa\Cypriot First Division\Aris Limassol.png</t>
  </si>
  <si>
    <t>\escudos_cl\Europa\Super League Greece 1\Aris Thessaloniki FC.png</t>
  </si>
  <si>
    <t>\escudos_cl\Europa\Ekstraklasa\Arka Gdynia.png</t>
  </si>
  <si>
    <t>\escudos_cl\Europa\NIFL Championship\Armagh City FC.png</t>
  </si>
  <si>
    <t>\escudos_cl\Asia\Malaysia A1 SemiPro League\Armed Forces FC.png</t>
  </si>
  <si>
    <t>\escudos_cl\Europa\2. Bundesliga\Arminia Bielefeld.png</t>
  </si>
  <si>
    <t>\escudos_cl\America\Jamaica Premier League\Arnett Gardens FC.png</t>
  </si>
  <si>
    <t>\escudos_cl\Europa\Premier League\Arsenal FC.png</t>
  </si>
  <si>
    <t>\escudos_cl\America\Primera B Nacional\Arsenal FC de Sarandi.png</t>
  </si>
  <si>
    <t>\escudos_cl\America\Liga Primera\ART Municipal Jalapa.png</t>
  </si>
  <si>
    <t>\escudos_cl\America\Primera Division Cubana\Artemisa San Cristobal.png</t>
  </si>
  <si>
    <t>\escudos_cl\Asia\Liga Futebol Timor Leste\AS Academica.png</t>
  </si>
  <si>
    <t>\escudos_cl\Africa\Ligue 1 Pro\AS Ashanti Golden Boys.png</t>
  </si>
  <si>
    <t>\escudos_cl\Africa\Malian Premiere Division\AS Bakaridjan de Baroueli.png</t>
  </si>
  <si>
    <t>\escudos_cl\America\Championnat Special Division 1\AS Capoise.png</t>
  </si>
  <si>
    <t>\escudos_cl\America\Championnat Special Division 1\AS Cavaly.png</t>
  </si>
  <si>
    <t>\escudos_cl\Asia\Tahiti League 1\AS Central Sport.png</t>
  </si>
  <si>
    <t>\escudos_cl\Africa\Ligue 1\AS Cheminots.png</t>
  </si>
  <si>
    <t>\escudos_cl\Africa\Senegal Ligue 1\AS Dakar Sacre Coeur.png</t>
  </si>
  <si>
    <t>\escudos_cl\Africa\Senegal Ligue 1\AS de Pikine.png</t>
  </si>
  <si>
    <t>\escudos_cl\Africa\Ligue 1\AS Denguele.png</t>
  </si>
  <si>
    <t>\escudos_cl\Africa\Botola\AS des Forces Royales.png</t>
  </si>
  <si>
    <t>\escudos_cl\Africa\Ligue 1 Mauritania\AS Douane.png</t>
  </si>
  <si>
    <t>\escudos_cl\Africa\Senegal Ligue 1\AS Douanes.png</t>
  </si>
  <si>
    <t>\escudos_cl\Africa\Burkinabe Premier League\AS Douanes BF.png</t>
  </si>
  <si>
    <t>\escudos_cl\Asia\Tahiti League 1\AS Dragon.png</t>
  </si>
  <si>
    <t>\escudos_cl\Asia\Tahiti League 1\AS Excelsior.png</t>
  </si>
  <si>
    <t>\escudos_cl\Africa\Burkinabe Premier League\AS Fonctionnaires.png</t>
  </si>
  <si>
    <t>\escudos_cl\Africa\Elite One\AS Fortuna.png</t>
  </si>
  <si>
    <t>\escudos_cl\Africa\Tunisian Ligue Professionnelle 1\AS Gabes.png</t>
  </si>
  <si>
    <t>\escudos_cl\Africa\Ligue 1 Mauritania\AS Garde Nationale.png</t>
  </si>
  <si>
    <t>\escudos_cl\Africa\Senegal Ligue 1\AS Generation Foot.png</t>
  </si>
  <si>
    <t>\escudos_cl\Africa\Ligue 1 Pro\AS Kaloum.png</t>
  </si>
  <si>
    <t>\escudos_cl\Africa\Algerian Ligue 2\AS Khroub.png</t>
  </si>
  <si>
    <t>\escudos_cl\Africa\Malian Premiere Division\AS Korofina.png</t>
  </si>
  <si>
    <t>\escudos_cl\Africa\Congo DR Super Liga\AS Maniema Union.png</t>
  </si>
  <si>
    <t>\escudos_cl\Asia\Liga Futebol Timor Leste\AS Marca FC.png</t>
  </si>
  <si>
    <t>\escudos_cl\Africa\Tunisian Ligue Professionnelle 1\AS Marsa.png</t>
  </si>
  <si>
    <t>\escudos_cl\Asia\Tahiti League 1\AS Mataiea.png</t>
  </si>
  <si>
    <t>\escudos_cl\Europa\Ligue 1\AS Monaco.png</t>
  </si>
  <si>
    <t>\escudos_cl\Europa\Ligue 2\AS Nancy Lorraine.png</t>
  </si>
  <si>
    <t>\escudos_cl\Asia\Tahiti League 1\AS Olympique de Mahina.png</t>
  </si>
  <si>
    <t>\escudos_cl\Africa\Malian Premiere Division\AS Onze Createurs de Niarela.png</t>
  </si>
  <si>
    <t>\escudos_cl\Africa\Ligue 1\AS Otoho.png</t>
  </si>
  <si>
    <t>\escudos_cl\Asia\Tahiti League 1\AS Pirae.png</t>
  </si>
  <si>
    <t>\escudos_cl\Africa\Burkinabe Premier League\AS Police.png</t>
  </si>
  <si>
    <t>\escudos_cl\Africa\Malian Premiere Division\AS Police de Bamako.png</t>
  </si>
  <si>
    <t>\escudos_cl\Africa\Ligue 1 Mauritania\AS Pompier.png</t>
  </si>
  <si>
    <t>\escudos_cl\Asia\Liga Futebol Timor Leste\AS Ponta Leste.png</t>
  </si>
  <si>
    <t>\escudos_cl\Asia\Tahiti League 1\AS Pueu.png</t>
  </si>
  <si>
    <t>\escudos_cl\Africa\Malian Premiere Division\AS Real Bamako.png</t>
  </si>
  <si>
    <t>\escudos_cl\Europa\Serie A\AS Roma.png</t>
  </si>
  <si>
    <t>\escudos_cl\Europa\Ligue 2\AS Saint Etienne.png</t>
  </si>
  <si>
    <t>\escudos_cl\Europa\Campionato Sammarinese di Calcio\AS San Giovanni.png</t>
  </si>
  <si>
    <t>\escudos_cl\Africa\Congo DR Super Liga\AS SIMBA Kolwezi.png</t>
  </si>
  <si>
    <t>\escudos_cl\Africa\Tunisian Ligue Professionnelle 1\AS Soliman.png</t>
  </si>
  <si>
    <t>\escudos_cl\Africa\Burkinabe Premier League\AS SONABEL.png</t>
  </si>
  <si>
    <t>\escudos_cl\Asia\Tahiti League 1\AS Tamarii Punaruu.png</t>
  </si>
  <si>
    <t>\escudos_cl\Asia\Tahiti League 1\AS Tefana.png</t>
  </si>
  <si>
    <t>\escudos_cl\Asia\Tahiti League 1\AS Temanava.png</t>
  </si>
  <si>
    <t>\escudos_cl\Asia\Tahiti League 1\AS Tiare Tahiti.png</t>
  </si>
  <si>
    <t>\escudos_cl\Europa\Slovak First Football League\AS Trencin.png</t>
  </si>
  <si>
    <t>\escudos_cl\Asia\Tahiti League 1\AS Venus.png</t>
  </si>
  <si>
    <t>\escudos_cl\Africa\Congo DR Super Liga\AS Vita Club.png</t>
  </si>
  <si>
    <t>\escudos_cl\Europa\Norwegian First Division\Asane.png</t>
  </si>
  <si>
    <t>\escudos_cl\Africa\Ghana Premier League\Asante Kotoko SC.png</t>
  </si>
  <si>
    <t>\escudos_cl\Africa\Ligue 1 Mauritania\ASC Gendrim.png</t>
  </si>
  <si>
    <t>\escudos_cl\Africa\Senegal Ligue 1\ASC jaraaf.png</t>
  </si>
  <si>
    <t>\escudos_cl\Africa\Ligue 1 Mauritania\ASC Snim.png</t>
  </si>
  <si>
    <t>\escudos_cl\Africa\Senegal Ligue 1\ASC Suneor.png</t>
  </si>
  <si>
    <t>\escudos_cl\Africa\Senegal Ligue 1\ASCE La Linguere.png</t>
  </si>
  <si>
    <t>\escudos_cl\Africa\Burkinabe Premier League\ASEC Koudougou.png</t>
  </si>
  <si>
    <t>\escudos_cl\Africa\Ligue 1\ASEC Mimosas.png</t>
  </si>
  <si>
    <t>\escudos_cl\Africa\Burkinabe Premier League\ASF Bobo Dioulasso.png</t>
  </si>
  <si>
    <t>\escudos_cl\Africa\Burkinabe Premier League\ASFA Yennenga.png</t>
  </si>
  <si>
    <t>\escudos_cl\Asia\Yokary Liga\Ashgabat FK.png</t>
  </si>
  <si>
    <t>\escudos_cl\Asia\Kyrgyz Premier League\Asiagoal Bishkek.png</t>
  </si>
  <si>
    <t>\escudos_cl\Europa\Cypriot Second Division\ASIL Lysi.png</t>
  </si>
  <si>
    <t>\escudos_cl\Africa\Girabola\ASK Dragao.png</t>
  </si>
  <si>
    <t>\escudos_cl\Europa\2. Liga\ASK Voitsberg.png</t>
  </si>
  <si>
    <t>\escudos_cl\Africa\Algerian Ligue Professionnelle 1\ASO Chlef.png</t>
  </si>
  <si>
    <t>\escudos_cl\Asia\Liga Futebol Timor Leste\Assalam FC.png</t>
  </si>
  <si>
    <t>\escudos_cl\Europa\Kazakhstan Premier League\Astana FC.png</t>
  </si>
  <si>
    <t>\escudos_cl\Europa\Super League Greece 1\Asteras Tripolis FC.png</t>
  </si>
  <si>
    <t>\escudos_cl\Europa\Super League Greece 2\Asteras Tripolis FC B.png</t>
  </si>
  <si>
    <t>\escudos_cl\Europa\Premier League\Aston Villa FC.png</t>
  </si>
  <si>
    <t>\escudos_cl\Africa\Egyptian Second Division A\Aswan SC.png</t>
  </si>
  <si>
    <t>\escudos_cl\Africa\Egyptian Second Division A\Asyut Petroleum SC.png</t>
  </si>
  <si>
    <t>\escudos_cl\Europa\Serie A\Atalanta BC.png</t>
  </si>
  <si>
    <t>\escudos_cl\Europa\LaLiga EA Sports\Atheltic Club.png</t>
  </si>
  <si>
    <t>\escudos_cl\Europa\Super League Greece 2\Athens Kallithea.png</t>
  </si>
  <si>
    <t>\escudos_cl\America\Brasileirao Serie B\Athletic Club.png</t>
  </si>
  <si>
    <t>\escudos_cl\America\Brasileirao Serie B\Athletico Paranaense.png</t>
  </si>
  <si>
    <t>\escudos_cl\Europa\Super League Greece 1\Athlitiki Enosi Larissa FC.png</t>
  </si>
  <si>
    <t>\escudos_cl\Europa\Ireland First Division\Athlone Town FC.png</t>
  </si>
  <si>
    <t>\escudos_cl\America\Major League Soccer\Atlanta United FC.png</t>
  </si>
  <si>
    <t>\escudos_cl\America\Liga Dominicana de Futbol\Atlantico FC.png</t>
  </si>
  <si>
    <t>\escudos_cl\America\Liga MX\Atlas FC.png</t>
  </si>
  <si>
    <t>\escudos_cl\Europa\Primera Divisio\Atletic Club dEscaldes.png</t>
  </si>
  <si>
    <t>\escudos_cl\America\Liga BetPlay Dimayor\Atletico Bucaramanga.png</t>
  </si>
  <si>
    <t>\escudos_cl\Europa\LaLiga EA Sports\Atletico de Madrid.png</t>
  </si>
  <si>
    <t>\escudos_cl\America\Segunda Division de Venezuela\Atletico El Vigia.png</t>
  </si>
  <si>
    <t>\escudos_cl\America\Torneo BetPlay Dimayor\Atletico FC.png</t>
  </si>
  <si>
    <t>\escudos_cl\America\Torneo BetPlay Dimayor\Atletico Huila.png</t>
  </si>
  <si>
    <t>\escudos_cl\Africa\Zambia Super League\Atletico Lusaka FC.png</t>
  </si>
  <si>
    <t>\escudos_cl\America\Liga BetPlay Dimayor\Atletico Nacional.png</t>
  </si>
  <si>
    <t>\escudos_cl\America\Canadian Premier League\Atletico Ottawa.png</t>
  </si>
  <si>
    <t>\escudos_cl\America\Liga Dominicana de Futbol\Atletico Vega Real.png</t>
  </si>
  <si>
    <t>\escudos_cl\Europa\Super League Greece 1\Atromitos FC.png</t>
  </si>
  <si>
    <t>\escudos_cl\Asia\New Zealand National League\Auckland City FC.png</t>
  </si>
  <si>
    <t>\escudos_cl\Asia\A League\Auckland FC.png</t>
  </si>
  <si>
    <t>\escudos_cl\Asia\New Zealand National League\Auckland FC.png</t>
  </si>
  <si>
    <t>\escudos_cl\Asia\New Zealand National League\Auckland United FC.png</t>
  </si>
  <si>
    <t>\escudos_cl\America\Liga de Primera Itau\Audax Italiano.png</t>
  </si>
  <si>
    <t>\escudos_cl\America\Primera Division de Guatemala\Aurora FC.png</t>
  </si>
  <si>
    <t>\escudos_cl\America\Major League Soccer\Austin FC.png</t>
  </si>
  <si>
    <t>\escudos_cl\America\Brasileirao Serie B\Avai FC.png</t>
  </si>
  <si>
    <t>\escudos_cl\Asia\J1 League\Avispa Fukuoka.png</t>
  </si>
  <si>
    <t>\escudos_cl\Europa\Primeira Liga\AVS Futebol SAD.png</t>
  </si>
  <si>
    <t>\escudos_cl\America\Liga 1 de Futbol Profesional\Ayacucho FC.png</t>
  </si>
  <si>
    <t>\escudos_cl\Asia\Myanmar National League\Ayeyawady United FC.png</t>
  </si>
  <si>
    <t>\escudos_cl\Europa\Cypriot Second Division\Ayia Napa FC.png</t>
  </si>
  <si>
    <t>\escudos_cl\Europa\Scottish Championship\Ayr United FC.png</t>
  </si>
  <si>
    <t>\escudos_cl\Asia\Thai League 1\Ayutthaya United FC.png</t>
  </si>
  <si>
    <t>\escudos_cl\Europa\Eredivisie\AZ Alkmaar.png</t>
  </si>
  <si>
    <t>\escudos_cl\Europa\Faroe Islands Premier League\B36 Torshavn.png</t>
  </si>
  <si>
    <t>\escudos_cl\Europa\Faroe Islands Premier League\B68 Toftir.png</t>
  </si>
  <si>
    <t>\escudos_cl\Asia\Fiji Premier League\Ba FA.png</t>
  </si>
  <si>
    <t>\escudos_cl\Asia\V.League 2\Ba Ria Vung Tau FC.png</t>
  </si>
  <si>
    <t>\escudos_cl\Europa\Cymru South\Baglan Dragons FC.png</t>
  </si>
  <si>
    <t>\escudos_cl\Asia\Oman Professional League\Bahla Club.png</t>
  </si>
  <si>
    <t>\escudos_cl\Africa\Mocambola\Baia de Pemba.png</t>
  </si>
  <si>
    <t>\escudos_cl\Europa\Azerbaijan First Division\Baku Sporting.png</t>
  </si>
  <si>
    <t>\escudos_cl\Europa\Cymru Premier\Bala Town FC.png</t>
  </si>
  <si>
    <t>\escudos_cl\Africa\Egyptian Second Division A\Baladiyat El Mahalla SC.png</t>
  </si>
  <si>
    <t>\escudos_cl\Asia\Singapore Premier League\Balestier Khalsa FC.png</t>
  </si>
  <si>
    <t>\escudos_cl\Asia\Liga 1\Bali United FC.png</t>
  </si>
  <si>
    <t>\escudos_cl\Europa\NIFL Championship\Ballinamallard United FC.png</t>
  </si>
  <si>
    <t>\escudos_cl\Europa\NIFL Championship\Ballyclare Comrades FC.png</t>
  </si>
  <si>
    <t>\escudos_cl\Europa\NIFL Premiership\Ballymena United FC.png</t>
  </si>
  <si>
    <t>\escudos_cl\Europa\Russian First League\Baltika Kaliningrad.png</t>
  </si>
  <si>
    <t>\escudos_cl\America\Championnat Special Division 1\Baltimore SC.png</t>
  </si>
  <si>
    <t>\escudos_cl\Europa\Maltese Premier League\Balzan FC.png</t>
  </si>
  <si>
    <t>\escudos_cl\Africa\Elite One\Bamboutos FC.png</t>
  </si>
  <si>
    <t>\escudos_cl\Europa\TFF 1. Lig\Bandirmaspor.png</t>
  </si>
  <si>
    <t>\escudos_cl\Asia\Thai League 2\Bangkok Bravo AFC.png</t>
  </si>
  <si>
    <t>\escudos_cl\Asia\Bangladesh Premier League\Bangladesh Police FC.png</t>
  </si>
  <si>
    <t>\escudos_cl\Europa\NIFL Premiership\Bangor FC.png</t>
  </si>
  <si>
    <t>\escudos_cl\Asia\UAE Pro League\Baniyas Club.png</t>
  </si>
  <si>
    <t>\escudos_cl\America\Primera Division de Guatemala\Barberena FC.png</t>
  </si>
  <si>
    <t>\escudos_cl\America\LigaPro Ecuabet\Barcelona SC.png</t>
  </si>
  <si>
    <t>\escudos_cl\Asia\Liga 2\Barito Putera.png</t>
  </si>
  <si>
    <t>\escudos_cl\Asia\Tajikistan Higher League\Barkchi Hisor.png</t>
  </si>
  <si>
    <t>\escudos_cl\Africa\National First Division\Baroka FC.png</t>
  </si>
  <si>
    <t>\escudos_cl\America\Segunda Division de Venezuela\Barquisimeto.png</t>
  </si>
  <si>
    <t>\escudos_cl\America\Torneo BetPlay Dimayor\Barranquilla FC.png</t>
  </si>
  <si>
    <t>\escudos_cl\Europa\Cymru Premier\Barry Town United.png</t>
  </si>
  <si>
    <t>\escudos_cl\Asia\Bangladesh Premier League\Bashundhara Kings.png</t>
  </si>
  <si>
    <t>\escudos_cl\America\SKNFA Premier League\Bath United FC.png</t>
  </si>
  <si>
    <t>\escudos_cl\Asia\New Zealand National League\Bay Olympic FC.png</t>
  </si>
  <si>
    <t>\escudos_cl\Africa\Nigeria Premier Football League\Bayelsa United FC.png</t>
  </si>
  <si>
    <t>\escudos_cl\Europa\Bundesliga\Bayer 04 Leverkusen.png</t>
  </si>
  <si>
    <t>\escudos_cl\Asia\V.League 1\Becamex Binh Duong FC.png</t>
  </si>
  <si>
    <t>\escudos_cl\Africa\Ghana Premier League\Bechem United FC.png</t>
  </si>
  <si>
    <t>\escudos_cl\Europa\Challenger Pro League\Beerschot.png</t>
  </si>
  <si>
    <t>\escudos_cl\Asia\Chinese Super League\Beijing Guoan FC.png</t>
  </si>
  <si>
    <t>\escudos_cl\Europa\Israeli Premier League\Beitar Jerusalem FC.png</t>
  </si>
  <si>
    <t>\escudos_cl\Africa\Nigeria Premier Football League\Bendel Insurance FC.png</t>
  </si>
  <si>
    <t>\escudos_cl\Asia\Liga de Elite\Benfica de Macau FC.png</t>
  </si>
  <si>
    <t>\escudos_cl\Asia\Indian Super League\Bengaluru FC.png</t>
  </si>
  <si>
    <t>\escudos_cl\Africa\Ghana Premier League\Berekum United FC.png</t>
  </si>
  <si>
    <t>\escudos_cl\Europa\First Professional Football League\Beroe Stara Zagora.png</t>
  </si>
  <si>
    <t>\escudos_cl\Asia\Azadegan League\Besat Kermanshah FC.png</t>
  </si>
  <si>
    <t>\escudos_cl\Europa\Super Lig\Besiktas.png</t>
  </si>
  <si>
    <t>\escudos_cl\Europa\Latvian Higher League\BFC Daugavpils.png</t>
  </si>
  <si>
    <t>\escudos_cl\Asia\Thai League 1\BG Pathum United FC.png</t>
  </si>
  <si>
    <t>\escudos_cl\Asia\Singapore Premier League\BG Tampines Rovers FC.png</t>
  </si>
  <si>
    <t>\escudos_cl\Asia\Liga 1\Bhayangkara Presisi Lampung FC.png</t>
  </si>
  <si>
    <t>\escudos_cl\Africa\Ghana Premier League\Bibiano GoldStars SC.png</t>
  </si>
  <si>
    <t>\escudos_cl\Africa\Zimbabwe Premier Soccer League\Bikita Minerals FC.png</t>
  </si>
  <si>
    <t>\escudos_cl\Africa\Malian Premiere Division\Binga FC.png</t>
  </si>
  <si>
    <t>\escudos_cl\Asia\New Zealand National League\Birkenhead United AFC.png</t>
  </si>
  <si>
    <t>\escudos_cl\Europa\Maltese Premier League\Birkirkara FC.png</t>
  </si>
  <si>
    <t>\escudos_cl\Europa\EFL Championship\Birmingham City.png</t>
  </si>
  <si>
    <t>\escudos_cl\Europa\NordicBet Liga\BK 1893.png</t>
  </si>
  <si>
    <t>\escudos_cl\Europa\Allsvenskan\BK Hacken.png</t>
  </si>
  <si>
    <t>\escudos_cl\Africa\Mocambola\Black Bulls.png</t>
  </si>
  <si>
    <t>\escudos_cl\Africa\National First Division\Black Leopards FC.png</t>
  </si>
  <si>
    <t>\escudos_cl\Europa\EFL Championship\Blackburn Rovers.png</t>
  </si>
  <si>
    <t>\escudos_cl\Asia\J2 League\Blaublitz Akita.png</t>
  </si>
  <si>
    <t>\escudos_cl\Africa\Namibia Premiership\Blue Boys FC.png</t>
  </si>
  <si>
    <t>\escudos_cl\Africa\Namibia Premiership\Blue Waters FC.png</t>
  </si>
  <si>
    <t>\escudos_cl\Europa\Israeli Premier League\Bnei Sakhnin FC.png</t>
  </si>
  <si>
    <t>\escudos_cl\Europa\Liga Leumit\Bnei Yehuda Tel Aviv FC.png</t>
  </si>
  <si>
    <t>\escudos_cl\Europa\Segunda Liga\Boavista FC.png</t>
  </si>
  <si>
    <t>\escudos_cl\America\Torneo BetPlay Dimayor\Boca Juniors de Cali.png</t>
  </si>
  <si>
    <t>\escudos_cl\Europa\TFF 1. Lig\Bodrum FK.png</t>
  </si>
  <si>
    <t>\escudos_cl\Asia\Cambodian Premier League\Boeung Ket FC.png</t>
  </si>
  <si>
    <t>\escudos_cl\America\Torneo BetPlay Dimayor\Bogota FC.png</t>
  </si>
  <si>
    <t>\escudos_cl\Europa\Ireland Premier Division\Bohemians FC.png</t>
  </si>
  <si>
    <t>\escudos_cl\Europa\Czech First League\Bohemians Praha 1905.png</t>
  </si>
  <si>
    <t>\escudos_cl\America\Segunda Division de Venezuela\Bolivar FC.png</t>
  </si>
  <si>
    <t>\escudos_cl\Europa\Serie A\Bologna FC.png</t>
  </si>
  <si>
    <t>\escudos_cl\Europa\1. Deild Karla\Bor Akureyri.png</t>
  </si>
  <si>
    <t>\escudos_cl\Asia\Liga 1\Borneo FC Samarinda.png</t>
  </si>
  <si>
    <t>\escudos_cl\Europa\Bundesliga\Borussia Dortmund.png</t>
  </si>
  <si>
    <t>\escudos_cl\Europa\Bundesliga\Borussia Monchengladbach.png</t>
  </si>
  <si>
    <t>\escudos_cl\America\Brasileirao Serie B\Botafogo FC.png</t>
  </si>
  <si>
    <t>\escudos_cl\America\Brasileirao Betano\Botafogo FR.png</t>
  </si>
  <si>
    <t>\escudos_cl\Europa\First Professional Football League\Botev Vratsa.png</t>
  </si>
  <si>
    <t>\escudos_cl\Africa\Ligue 1\Bouake FC.png</t>
  </si>
  <si>
    <t>\escudos_cl\Asia\Lebanese Premier League\Bourj FC.png</t>
  </si>
  <si>
    <t>\escudos_cl\America\Liga BetPlay Dimayor\Boyaca Chico FC.png</t>
  </si>
  <si>
    <t>\escudos_cl\Europa\Ireland First Division\Bray Wanderers FC.png</t>
  </si>
  <si>
    <t>\escudos_cl\Europa\Besta Deild Karla\Breidablik.png</t>
  </si>
  <si>
    <t>\escudos_cl\Europa\Premier League\Brentford FC.png</t>
  </si>
  <si>
    <t>\escudos_cl\Asia\Mongolian Premier League\Brera Ilch FC.png</t>
  </si>
  <si>
    <t>\escudos_cl\Europa\Cymru North\Brickfield Rangers.png</t>
  </si>
  <si>
    <t>\escudos_cl\Africa\Uganda Premier League\Bright Stars FC.png</t>
  </si>
  <si>
    <t>\escudos_cl\Europa\Premier League\Brighton Hove Albion FC.png</t>
  </si>
  <si>
    <t>\escudos_cl\Asia\A League\Brisbane Roar FC.png</t>
  </si>
  <si>
    <t>\escudos_cl\Europa\EFL Championship\Bristol City.png</t>
  </si>
  <si>
    <t>\escudos_cl\Europa\Cymru Premier\Briton Ferrey Llansawel AFC.png</t>
  </si>
  <si>
    <t>\escudos_cl\America\SVB Hoofdklasse\Broki.png</t>
  </si>
  <si>
    <t>\escudos_cl\Europa\3F Superliga\Brondby IF.png</t>
  </si>
  <si>
    <t>\escudos_cl\Asia\Bangladesh Premier League\Brothers Union.png</t>
  </si>
  <si>
    <t>\escudos_cl\Europa\1. Deild Karla\Brottur Reykjavik.png</t>
  </si>
  <si>
    <t>\escudos_cl\Europa\Ekstraklasa\Bruk Bet Termalica Nieciecza.png</t>
  </si>
  <si>
    <t>\escudos_cl\Asia\Brunei Super League\Brunei Shell Recreation FC.png</t>
  </si>
  <si>
    <t>\escudos_cl\Europa\Eliteserien\Bryne FK.png</t>
  </si>
  <si>
    <t>\escudos_cl\Europa\Swiss Super League\BSC Young Boys.png</t>
  </si>
  <si>
    <t>\escudos_cl\Europa\2. HNL 2024-25\BSK Bijelo Brdo.png</t>
  </si>
  <si>
    <t>\escudos_cl\Asia\K2 League\Bucheon FC 1995.png</t>
  </si>
  <si>
    <t>\escudos_cl\Europa\Cymru North\Buckley Town FC.png</t>
  </si>
  <si>
    <t>\escudos_cl\Africa\Namibia Premiership\Bucks Buccaneers FC.png</t>
  </si>
  <si>
    <t>\escudos_cl\Africa\Uganda Premier League\BUL Jinja FC.png</t>
  </si>
  <si>
    <t>\escudos_cl\Asia\Malaysia A1 SemiPro League\Bunga Raya FC.png</t>
  </si>
  <si>
    <t>\escudos_cl\Europa\LaLiga Hypermotion\Burgos CF.png</t>
  </si>
  <si>
    <t>\escudos_cl\Asia\Thai League 1\Buriram United FC.png</t>
  </si>
  <si>
    <t>\escudos_cl\Europa\Premier League\Burnley FC.png</t>
  </si>
  <si>
    <t>\escudos_cl\Asia\K2 League\Busan lPark FC.png</t>
  </si>
  <si>
    <t>\escudos_cl\Asia\Nepal Super League\Butwal Lumbini FC.png</t>
  </si>
  <si>
    <t>\escudos_cl\America\GFF Elite League\Buxton United FC.png</t>
  </si>
  <si>
    <t>\escudos_cl\America\Liga Profesional Argentina\CA Aldosivi.png</t>
  </si>
  <si>
    <t>\escudos_cl\America\Primera B Nacional\CA All Boys.png</t>
  </si>
  <si>
    <t>\escudos_cl\America\Primera B Nacional\CA Alvarado.png</t>
  </si>
  <si>
    <t>\escudos_cl\America\Segunda Division Profesional\CA Artigas.png</t>
  </si>
  <si>
    <t>\escudos_cl\America\Segunda Division Profesional\CA Atenas.png</t>
  </si>
  <si>
    <t>\escudos_cl\America\Primera B Nacional\CA Atlanta.png</t>
  </si>
  <si>
    <t>\escudos_cl\America\Liga Profesional Argentina\CA Banfield.png</t>
  </si>
  <si>
    <t>\escudos_cl\America\Liga Profesional Argentina\CA Barracas Central.png</t>
  </si>
  <si>
    <t>\escudos_cl\Africa\Algerian Ligue 2\CA Batna.png</t>
  </si>
  <si>
    <t>\escudos_cl\America\Liga Profesional Argentina\CA Belgrano.png</t>
  </si>
  <si>
    <t>\escudos_cl\Africa\Tunisian Ligue Professionnelle 1\CA Bizertin.png</t>
  </si>
  <si>
    <t>\escudos_cl\America\Liga Profesional Argentina\CA Boca Juniors.png</t>
  </si>
  <si>
    <t>\escudos_cl\America\Campeonato Uruguayo de Primera Division\CA Boston River.png</t>
  </si>
  <si>
    <t>\escudos_cl\America\Liga Profesional Argentina\CA Central Cordoba.png</t>
  </si>
  <si>
    <t>\escudos_cl\America\Primera B Nacional\CA Central Norte.png</t>
  </si>
  <si>
    <t>\escudos_cl\America\Campeonato Uruguayo de Primera Division\CA Cerro.png</t>
  </si>
  <si>
    <t>\escudos_cl\America\Primera B Nacional\CA Chacarita Juniors.png</t>
  </si>
  <si>
    <t>\escudos_cl\America\Primera B Nacional\CA Chaco For Ever.png</t>
  </si>
  <si>
    <t>\escudos_cl\America\Primera B Nacional\CA Colegiales.png</t>
  </si>
  <si>
    <t>\escudos_cl\America\Primera B Nacional\CA Colon.png</t>
  </si>
  <si>
    <t>\escudos_cl\America\Primera B Nacional\CA Defensores de Belgrano.png</t>
  </si>
  <si>
    <t>\escudos_cl\America\Primera B Nacional\CA Defensores Unidos.png</t>
  </si>
  <si>
    <t>\escudos_cl\America\Primera B Nacional\CA Estudiantes de Buenos Aires.png</t>
  </si>
  <si>
    <t>\escudos_cl\America\Segunda Division Profesional\CA Fenix.png</t>
  </si>
  <si>
    <t>\escudos_cl\America\Primera B Nacional\CA Gimnasia de Mendoza.png</t>
  </si>
  <si>
    <t>\escudos_cl\America\Primera B Nacional\CA Gimnasia y Esgrima.png</t>
  </si>
  <si>
    <t>\escudos_cl\America\Primera B Nacional\CA Guemes.png</t>
  </si>
  <si>
    <t>\escudos_cl\America\Liga Profesional Argentina\CA Huracan.png</t>
  </si>
  <si>
    <t>\escudos_cl\America\Liga Profesional Argentina\CA Independiente.png</t>
  </si>
  <si>
    <t>\escudos_cl\America\Liga LPF\CA Independiente.png</t>
  </si>
  <si>
    <t>\escudos_cl\America\Campeonato Uruguayo de Primera Division\CA Juventud.png</t>
  </si>
  <si>
    <t>\escudos_cl\America\Liga Profesional Argentina\CA Lanus.png</t>
  </si>
  <si>
    <t>\escudos_cl\America\Primera B Nacional\CA Los Andes.png</t>
  </si>
  <si>
    <t>\escudos_cl\America\Primera B Nacional\CA Mitre.png</t>
  </si>
  <si>
    <t>\escudos_cl\America\Division Profesional\CA Nacional Potosi.png</t>
  </si>
  <si>
    <t>\escudos_cl\America\Liga Profesional Argentina\CA Newells Old Boys.png</t>
  </si>
  <si>
    <t>\escudos_cl\America\Primera B Nacional\CA Nueva Chicago.png</t>
  </si>
  <si>
    <t>\escudos_cl\Europa\LaLiga EA Sports\CA Osasuna.png</t>
  </si>
  <si>
    <t>\escudos_cl\America\Liga Dominicana de Futbol\CA Pantoja.png</t>
  </si>
  <si>
    <t>\escudos_cl\America\Primera B Nacional\CA Patronato.png</t>
  </si>
  <si>
    <t>\escudos_cl\America\Campeonato Uruguayo de Primera Division\CA Peniarol.png</t>
  </si>
  <si>
    <t>\escudos_cl\America\Liga Profesional Argentina\CA Platense.png</t>
  </si>
  <si>
    <t>\escudos_cl\America\Campeonato Uruguayo de Primera Division\CA Progreso.png</t>
  </si>
  <si>
    <t>\escudos_cl\America\Primera B Nacional\CA Racing.png</t>
  </si>
  <si>
    <t>\escudos_cl\America\Segunda Division Profesional\CA Rentistas.png</t>
  </si>
  <si>
    <t>\escudos_cl\America\Liga Profesional Argentina\CA River Plate.png</t>
  </si>
  <si>
    <t>\escudos_cl\America\Campeonato Uruguayo de Primera Division\CA River Plate de Uruguay.png</t>
  </si>
  <si>
    <t>\escudos_cl\America\Liga Profesional Argentina\CA Rosario Central.png</t>
  </si>
  <si>
    <t>\escudos_cl\America\Liga Dominicana de Futbol\CA San Cristobal.png</t>
  </si>
  <si>
    <t>\escudos_cl\America\Liga Profesional Argentina\CA San Lorenzo de Almagro.png</t>
  </si>
  <si>
    <t>\escudos_cl\America\Liga MX\CA San Luis.png</t>
  </si>
  <si>
    <t>\escudos_cl\America\Liga Profesional Argentina\CA San Martin.png</t>
  </si>
  <si>
    <t>\escudos_cl\America\Primera B Nacional\CA San Martin de Tucuman.png</t>
  </si>
  <si>
    <t>\escudos_cl\America\Primera B Nacional\CA San Miguel.png</t>
  </si>
  <si>
    <t>\escudos_cl\America\Primera B Nacional\CA San Telmo.png</t>
  </si>
  <si>
    <t>\escudos_cl\America\Liga Profesional Argentina\CA Sarmiento.png</t>
  </si>
  <si>
    <t>\escudos_cl\America\Liga Profesional Argentina\CA Talleres de Cordoba.png</t>
  </si>
  <si>
    <t>\escudos_cl\America\Primera B Nacional\CA Talleres de Escalada.png</t>
  </si>
  <si>
    <t>\escudos_cl\America\Primera Division Paraguaya\CA Tembetary.png</t>
  </si>
  <si>
    <t>\escudos_cl\America\Primera B Nacional\CA Temperley.png</t>
  </si>
  <si>
    <t>\escudos_cl\America\Liga Profesional Argentina\CA Tigre.png</t>
  </si>
  <si>
    <t>\escudos_cl\America\Liga Profesional Argentina\CA Tucuman.png</t>
  </si>
  <si>
    <t>\escudos_cl\America\Liga Profesional Argentina\CA Union de Santa Fe.png</t>
  </si>
  <si>
    <t>\escudos_cl\America\Liga Profesional Argentina\CA Velez Sarsfield.png</t>
  </si>
  <si>
    <t>\escudos_cl\America\LigaPro Ecuabet Serie B\CA Vinotinto.png</t>
  </si>
  <si>
    <t>\escudos_cl\America\Division Profesional\CAB Boliviano.png</t>
  </si>
  <si>
    <t>\escudos_cl\Europa\LaLiga Hypermotion\Cadiz CF.png</t>
  </si>
  <si>
    <t>\escudos_cl\Europa\Cymru South\Caerau Ely AFC.png</t>
  </si>
  <si>
    <t>\escudos_cl\Europa\Cymru Premier\Caernarfon Town.png</t>
  </si>
  <si>
    <t>\escudos_cl\Europa\Cymru North\Caersws FC.png</t>
  </si>
  <si>
    <t>\escudos_cl\Europa\Serie A\Cagliari Calcio.png</t>
  </si>
  <si>
    <t>\escudos_cl\Europa\Serie B\Calcio Padova.png</t>
  </si>
  <si>
    <t>\escudos_cl\Europa\Cymru South\Cambrian United FC.png</t>
  </si>
  <si>
    <t>\escudos_cl\Africa\Elite One\Canon Yaounde.png</t>
  </si>
  <si>
    <t>\escudos_cl\Africa\South African Premiership\Cape Town City FC.png</t>
  </si>
  <si>
    <t>\escudos_cl\Africa\National First Division\Cape Town Spurs FC.png</t>
  </si>
  <si>
    <t>\escudos_cl\Africa\Zimbabwe Premier Soccer League\CAPS United FC.png</t>
  </si>
  <si>
    <t>\escudos_cl\Africa\Ligue 1\CARA Brazzaville.png</t>
  </si>
  <si>
    <t>\escudos_cl\America\Primera Division de Venezuela\Carabobo FC.png</t>
  </si>
  <si>
    <t>\escudos_cl\America\Primera Division de Venezuela\Caracas FC.png</t>
  </si>
  <si>
    <t>\escudos_cl\Europa\Cymru South\Cardiff Draconians FC.png</t>
  </si>
  <si>
    <t>\escudos_cl\Europa\Cymru Premier\Cardiff Metropolitan University.png</t>
  </si>
  <si>
    <t>\escudos_cl\America\Liga 2 de Futbol Profesional\Carlos A. Mannucci.png</t>
  </si>
  <si>
    <t>\escudos_cl\Europa\Cymru South\Carmarthen Town FC.png</t>
  </si>
  <si>
    <t>\escudos_cl\Europa\Serie B\Carrarese Calcio.png</t>
  </si>
  <si>
    <t>\escudos_cl\Europa\NIFL Premiership\Carrick Rangers FC.png</t>
  </si>
  <si>
    <t>\escudos_cl\Europa\Primeira Liga\Casa Pia AC.png</t>
  </si>
  <si>
    <t>\escudos_cl\Africa\Senegal Ligue 1\Casa Sports de Ziguinchor.png</t>
  </si>
  <si>
    <t>\escudos_cl\Africa\National First Division\Casric Stars FC.png</t>
  </si>
  <si>
    <t>\escudos_cl\America\Jamaica Premier League\Cavalier FC.png</t>
  </si>
  <si>
    <t>\escudos_cl\America\Canadian Premier League\Cavalry FC.png</t>
  </si>
  <si>
    <t>\escudos_cl\America\SKNFA Premier League\Cayon FC.png</t>
  </si>
  <si>
    <t>\escudos_cl\America\Liga Dominicana de Futbol\CBA Santo Domingo.png</t>
  </si>
  <si>
    <t>\escudos_cl\America\Division Profesional\CCD Jorge Wilstermann.png</t>
  </si>
  <si>
    <t>\escudos_cl\America\Primera Division de El Salvador\CD Aguila.png</t>
  </si>
  <si>
    <t>\escudos_cl\America\Division Profesional\CD Always Ready.png</t>
  </si>
  <si>
    <t>\escudos_cl\America\Liga LPF\CD Arabe Unido de Colon.png</t>
  </si>
  <si>
    <t>\escudos_cl\America\Division Profesional\CD Aurora.png</t>
  </si>
  <si>
    <t>\escudos_cl\America\Liga 2 de Futbol Profesional\CD Bentin Tacna Heroica.png</t>
  </si>
  <si>
    <t>\escudos_cl\America\Primera Division de El Salvador\CD Cacahuatique.png</t>
  </si>
  <si>
    <t>\escudos_cl\America\Division Intermedia\CD Capiata.png</t>
  </si>
  <si>
    <t>\escudos_cl\Europa\LaLiga Hypermotion\CD Castellon.png</t>
  </si>
  <si>
    <t>\escudos_cl\America\Liga de Ascenso Caixun\CD Cobreloa.png</t>
  </si>
  <si>
    <t>\escudos_cl\America\Liga de Primera Itau\CD Cobresal.png</t>
  </si>
  <si>
    <t>\escudos_cl\America\Liga 1 de Futbol Profesional\CD Comerciantes Unidos.png</t>
  </si>
  <si>
    <t>\escudos_cl\Africa\Mocambola\CD Costa do Sol.png</t>
  </si>
  <si>
    <t>\escudos_cl\America\Primera Division de El Salvador\CD Dragon.png</t>
  </si>
  <si>
    <t>\escudos_cl\America\LigaPro Ecuabet\CD El Nacional.png</t>
  </si>
  <si>
    <t>\escudos_cl\America\Primera Division de El Salvador\CD FAS.png</t>
  </si>
  <si>
    <t>\escudos_cl\Europa\Segunda Liga\CD Feirense.png</t>
  </si>
  <si>
    <t>\escudos_cl\America\Liga 1 de Futbol Profesional\CD Garcilaso.png</t>
  </si>
  <si>
    <t>\escudos_cl\America\Liga Hondubet\CD Genesis.png</t>
  </si>
  <si>
    <t>\escudos_cl\America\Liga Profesional Argentina\CD Godoy Cruz.png</t>
  </si>
  <si>
    <t>\escudos_cl\America\Liga MX\CD Guadalajara.png</t>
  </si>
  <si>
    <t>\escudos_cl\America\Liga LPF\CD Herrera.png</t>
  </si>
  <si>
    <t>\escudos_cl\America\Liga de Primera Itau\CD Huachipato.png</t>
  </si>
  <si>
    <t>\escudos_cl\America\LigaPro Ecuabet Serie B\CD Independiente Juniors.png</t>
  </si>
  <si>
    <t>\escudos_cl\America\Primera Division de Guatemala\CD Iztapa.png</t>
  </si>
  <si>
    <t>\escudos_cl\America\Liga BetPlay Dimayor\CD La Equidad.png</t>
  </si>
  <si>
    <t>\escudos_cl\America\Liga Hondubet\CD Lobos UPNFM.png</t>
  </si>
  <si>
    <t>\escudos_cl\America\Liga 1 de Futbol Profesional\CD Los Chankas CYC.png</t>
  </si>
  <si>
    <t>\escudos_cl\America\Primera Division de El Salvador\CD Luis Angel Firpo.png</t>
  </si>
  <si>
    <t>\escudos_cl\America\LigaPro Ecuabet\CD Macara.png</t>
  </si>
  <si>
    <t>\escudos_cl\America\Liga de Ascenso Caixun\CD Magallanes.png</t>
  </si>
  <si>
    <t>\escudos_cl\America\Liga Hondubet\CD Marathon.png</t>
  </si>
  <si>
    <t>\escudos_cl\Africa\Mocambola\CD Matchedje de Maputo.png</t>
  </si>
  <si>
    <t>\escudos_cl\Europa\LaLiga Hypermotion\CD Mirandes.png</t>
  </si>
  <si>
    <t>\escudos_cl\Asia\Liga de Elite\CD Monte Carlo.png</t>
  </si>
  <si>
    <t>\escudos_cl\America\Liga 2 de Futbol Profesional\CD Moquegua.png</t>
  </si>
  <si>
    <t>\escudos_cl\America\Primera B Nacional\CD Moron.png</t>
  </si>
  <si>
    <t>\escudos_cl\America\Primera Division de El Salvador\CD Municipal Limenio.png</t>
  </si>
  <si>
    <t>\escudos_cl\America\Liga de Primera Itau\CD Niublense.png</t>
  </si>
  <si>
    <t>\escudos_cl\America\Primera Division de Guatemala\CD Nueva Concepcion.png</t>
  </si>
  <si>
    <t>\escudos_cl\America\Liga de Primera Itau\CD Ohiggins.png</t>
  </si>
  <si>
    <t>\escudos_cl\America\Division Profesional\CD Oriente Petrolero.png</t>
  </si>
  <si>
    <t>\escudos_cl\America\Liga de Primera Itau\CD Palestino.png</t>
  </si>
  <si>
    <t>\escudos_cl\America\Primera Division de El Salvador\CD Platense.png</t>
  </si>
  <si>
    <t>\escudos_cl\America\Liga LPF\CD Plaza Amador.png</t>
  </si>
  <si>
    <t>\escudos_cl\America\Liga LPF\CD Potros del Este.png</t>
  </si>
  <si>
    <t>\escudos_cl\Africa\Girabola\CD Primeiro de Agosto.png</t>
  </si>
  <si>
    <t>\escudos_cl\America\Liga de Ascenso Caixun\CD Provincial Curico Unido.png</t>
  </si>
  <si>
    <t>\escudos_cl\America\Liga Hondubet\CD Real Espania.png</t>
  </si>
  <si>
    <t>\escudos_cl\America\Torneo BetPlay Dimayor\CD Real Santander.png</t>
  </si>
  <si>
    <t>\escudos_cl\America\Liga Hondubet\CD Real Sociedad.png</t>
  </si>
  <si>
    <t>\escudos_cl\America\Division Profesional\CD San Antonio Bulo Bulo.png</t>
  </si>
  <si>
    <t>\escudos_cl\America\Liga de Ascenso Caixun\CD San Marcos de Arica.png</t>
  </si>
  <si>
    <t>\escudos_cl\Europa\Primeira Liga\CD Santa Clara.png</t>
  </si>
  <si>
    <t>\escudos_cl\America\Primera Division de Guatemala\CD Santa Lucia Cotzumalguapa.png</t>
  </si>
  <si>
    <t>\escudos_cl\America\Division Intermedia\CD Santani.png</t>
  </si>
  <si>
    <t>\escudos_cl\America\Liga de Ascenso Caixun\CD Santiago Morning.png</t>
  </si>
  <si>
    <t>\escudos_cl\America\Liga de Ascenso Caixun\CD Santiago Wanderers.png</t>
  </si>
  <si>
    <t>\escudos_cl\America\LigaPro Ecuabet\CD Tecnico Universitario.png</t>
  </si>
  <si>
    <t>\escudos_cl\Europa\Primeira Liga\CD Tondela.png</t>
  </si>
  <si>
    <t>\escudos_cl\America\Division Profesional\CD Totora Real Oruro.png</t>
  </si>
  <si>
    <t>\escudos_cl\America\Liga 2 de Futbol Profesional\CD Union Comercio.png</t>
  </si>
  <si>
    <t>\escudos_cl\America\Liga de Primera Itau\CD Union la Calera.png</t>
  </si>
  <si>
    <t>\escudos_cl\America\Liga de Ascenso Caixun\CD Union San Felipe.png</t>
  </si>
  <si>
    <t>\escudos_cl\America\LigaPro Ecuabet\CD Universidad Catolica.png</t>
  </si>
  <si>
    <t>\escudos_cl\America\Liga de Primera Itau\CD Universidad Catolica de Chile.png</t>
  </si>
  <si>
    <t>\escudos_cl\America\Liga de Ascenso Caixun\CD Universidad de Concepcion.png</t>
  </si>
  <si>
    <t>\escudos_cl\America\Liga 2 de Futbol Profesional\CD Universidad San Martin.png</t>
  </si>
  <si>
    <t>\escudos_cl\America\Liga LPF\CD Universitario.png</t>
  </si>
  <si>
    <t>\escudos_cl\America\LigaPro Ecuabet Serie B\CD Vargas Torres.png</t>
  </si>
  <si>
    <t>\escudos_cl\America\Liga Hondubet\CD Victoria.png</t>
  </si>
  <si>
    <t>\escudos_cl\America\Liga Primera\CD Walter Ferretti.png</t>
  </si>
  <si>
    <t>\escudos_cl\America\Division Profesional\CDC Real Tomayapo.png</t>
  </si>
  <si>
    <t>\escudos_cl\America\Division Profesional\CDSC Guabira.png</t>
  </si>
  <si>
    <t>\escudos_cl\America\Brasileirao Betano\Ceara SC.png</t>
  </si>
  <si>
    <t>\escudos_cl\Asia\Philippines Football League\Cebu FC.png</t>
  </si>
  <si>
    <t>\escudos_cl\Europa\LaLiga EA Sports\Celta Vigo.png</t>
  </si>
  <si>
    <t>\escudos_cl\Europa\Scottish Premiership\Celtic FC.png</t>
  </si>
  <si>
    <t>\escudos_cl\Asia\A League\Central Coast Mariners FC.png</t>
  </si>
  <si>
    <t>\escudos_cl\America\Segunda Division Profesional\Central Espaniol FC.png</t>
  </si>
  <si>
    <t>\escudos_cl\America\TT Premier Football League\Central FC.png</t>
  </si>
  <si>
    <t>\escudos_cl\Africa\Egyptian Premier League\Ceramica Cleopatra FC.png</t>
  </si>
  <si>
    <t>\escudos_cl\Europa\Jupiler Pro League\Cercle Brugge KSV.png</t>
  </si>
  <si>
    <t>\escudos_cl\Asia\J1 League\Cerezo Osaka.png</t>
  </si>
  <si>
    <t>\escudos_cl\America\Campeonato Uruguayo de Primera Division\Cerro Largo FC.png</t>
  </si>
  <si>
    <t>\escudos_cl\Europa\Serie B\Cesena FC.png</t>
  </si>
  <si>
    <t>\escudos_cl\America\Liga MX\CF Cruz Azul.png</t>
  </si>
  <si>
    <t>\escudos_cl\Europa\Primera Divisio\CF Esperanca dAndorra.png</t>
  </si>
  <si>
    <t>\escudos_cl\Europa\Primeira Liga\CF Estrela da Amadora.png</t>
  </si>
  <si>
    <t>\escudos_cl\America\Liga MX\CF Monterrey.png</t>
  </si>
  <si>
    <t>\escudos_cl\America\Major League Soccer\CF Montreal.png</t>
  </si>
  <si>
    <t>\escudos_cl\America\Liga MX\CF Pachuca.png</t>
  </si>
  <si>
    <t>\escudos_cl\America\Primera Division de Guatemala\CF Universidad.png</t>
  </si>
  <si>
    <t>\escudos_cl\Europa\Liga I\CFR Cluj.png</t>
  </si>
  <si>
    <t>\escudos_cl\Asia\Lebanese Premier League\Chabab SC Ghazieh.png</t>
  </si>
  <si>
    <t>\escudos_cl\America\LigaPro Ecuabet Serie B\Chacaritas FC.png</t>
  </si>
  <si>
    <t>\escudos_cl\Asia\Persian Gulf Pro League\Chadormalou Ardakan SC.png</t>
  </si>
  <si>
    <t>\escudos_cl\Asia\Thai League 2\Chainat Hornbill FC.png</t>
  </si>
  <si>
    <t>\escudos_cl\Europa\Cypriot Second Division\Chalkanoras Idaliou.png</t>
  </si>
  <si>
    <t>\escudos_cl\Asia\Chinese Super League\Changchun Yatai FC.png</t>
  </si>
  <si>
    <t>\escudos_cl\Europa\Super League Greece 2\Chania FC.png</t>
  </si>
  <si>
    <t>\escudos_cl\Asia\I League\Chanmari FC.png</t>
  </si>
  <si>
    <t>\escudos_cl\Asia\Thai League 2\Chanthaburi FC.png</t>
  </si>
  <si>
    <t>\escudos_cl\America\Brasileirao Serie B\Chapecoense.png</t>
  </si>
  <si>
    <t>\escudos_cl\America\Jamaica Premier League\Chapelton Maroons FC.png</t>
  </si>
  <si>
    <t>\escudos_cl\America\Major League Soccer\Charlotte FC.png</t>
  </si>
  <si>
    <t>\escudos_cl\Europa\EFL Championship\Charlton Athletic.png</t>
  </si>
  <si>
    <t>\escudos_cl\Europa\Premier League\Chelsea FC.png</t>
  </si>
  <si>
    <t>\escudos_cl\Africa\Ligue 1 Mauritania\Chemal FC.png</t>
  </si>
  <si>
    <t>\escudos_cl\Asia\Liga de Elite\Cheng Fung.png</t>
  </si>
  <si>
    <t>\escudos_cl\Asia\Chinese Super League\Chengdu Rongcheng FC.png</t>
  </si>
  <si>
    <t>\escudos_cl\Asia\Indian Super League\Chennaiyin FC.png</t>
  </si>
  <si>
    <t>\escudos_cl\Asia\K2 League\Cheonan City FC.png</t>
  </si>
  <si>
    <t>\escudos_cl\Europa\First Professional Football League\Cherno More.png</t>
  </si>
  <si>
    <t>\escudos_cl\Asia\Thai League 2\Chiangmai United FC.png</t>
  </si>
  <si>
    <t>\escudos_cl\Asia\Thai League 1\Chiangrai United FC.png</t>
  </si>
  <si>
    <t>\escudos_cl\America\Major League Soccer\Chicago Fire FC.png</t>
  </si>
  <si>
    <t>\escudos_cl\Africa\Zimbabwe Premier Soccer League\Chicken Inn FC.png</t>
  </si>
  <si>
    <t>\escudos_cl\Europa\Liga II\Chindia Targoviste.png</t>
  </si>
  <si>
    <t>\escudos_cl\Africa\South African Premiership\Chippa United FC.png</t>
  </si>
  <si>
    <t>\escudos_cl\America\Primera Division de Guatemala\Chiquimulilla FC.png</t>
  </si>
  <si>
    <t>\escudos_cl\Asia\Bangladesh Premier League\Chittagong Abahani.png</t>
  </si>
  <si>
    <t>\escudos_cl\Asia\Thai League 1\Chonburi FC.png</t>
  </si>
  <si>
    <t>\escudos_cl\Asia\China League One\Chongqing Tonglianglong FC.png</t>
  </si>
  <si>
    <t>\escudos_cl\Europa\I Liga\Chrobry Glogow.png</t>
  </si>
  <si>
    <t>\escudos_cl\Asia\K2 League\Chungbuk Cheongju FC.png</t>
  </si>
  <si>
    <t>\escudos_cl\Asia\K2 League\Chungnam Asan FC.png</t>
  </si>
  <si>
    <t>\escudos_cl\Asia\Indian Super League\Churchill Brothers FC.png</t>
  </si>
  <si>
    <t>\escudos_cl\Africa\Ligue 1 Pro\CI de Kamsar.png</t>
  </si>
  <si>
    <t>\escudos_cl\America\Liga Dominicana de Futbol\Cibao FC.png</t>
  </si>
  <si>
    <t>\escudos_cl\Asia\V.League 1\CLB Ha Noi.png</t>
  </si>
  <si>
    <t>\escudos_cl\Europa\Ligue 2\Clermont Foot 63.png</t>
  </si>
  <si>
    <t>\escudos_cl\Europa\NIFL Premiership\Cliftonville FC.png</t>
  </si>
  <si>
    <t>\escudos_cl\America\Division Intermedia\Club 12 de Junio.png</t>
  </si>
  <si>
    <t>\escudos_cl\Africa\Tunisian Ligue Professionnelle 1\Club Africain.png</t>
  </si>
  <si>
    <t>\escudos_cl\America\Primera B Nacional\Club Agropecuario Argentino.png</t>
  </si>
  <si>
    <t>\escudos_cl\America\Liga 1 de Futbol Profesional\Club Alianza Atletico Sullana.png</t>
  </si>
  <si>
    <t>\escudos_cl\America\Liga 1 de Futbol Profesional\Club Alianza Lima.png</t>
  </si>
  <si>
    <t>\escudos_cl\America\Primera B Nacional\Club Almagro.png</t>
  </si>
  <si>
    <t>\escudos_cl\America\Primera B Nacional\Club Almirante Brown.png</t>
  </si>
  <si>
    <t>\escudos_cl\America\Liga MX\Club America.png</t>
  </si>
  <si>
    <t>\escudos_cl\America\Liga 1 de Futbol Profesional\Club Atletico Grau.png</t>
  </si>
  <si>
    <t>\escudos_cl\America\Brasileirao Betano\Club Atletico Mineiro.png</t>
  </si>
  <si>
    <t>\escudos_cl\America\Division Profesional\Club Bolivar.png</t>
  </si>
  <si>
    <t>\escudos_cl\Europa\Jupiler Pro League\Club Brugge KV.png</t>
  </si>
  <si>
    <t>\escudos_cl\America\Primera Division Paraguaya\Club Cerro Portenio.png</t>
  </si>
  <si>
    <t>\escudos_cl\America\Liga 1 de Futbol Profesional\Club Cienciano.png</t>
  </si>
  <si>
    <t>\escudos_cl\America\Liga Profesional Argentina\Club de Gimnasia y Esgrima La Plata.png</t>
  </si>
  <si>
    <t>\escudos_cl\America\Primera B Nacional\Club de Gimnasia y Tiro.png</t>
  </si>
  <si>
    <t>\escudos_cl\America\LigaPro Ecuabet\Club Deportivo Cuenca.png</t>
  </si>
  <si>
    <t>\escudos_cl\America\Primera B Nacional\Club Deportivo Maipu.png</t>
  </si>
  <si>
    <t>\escudos_cl\America\Segunda Division Profesional\Club Deportivo Maldonado.png</t>
  </si>
  <si>
    <t>\escudos_cl\America\Division Intermedia\Club Fernando de la Mora.png</t>
  </si>
  <si>
    <t>\escudos_cl\America\Primera B Nacional\Club Ferro Carril Oeste.png</t>
  </si>
  <si>
    <t>\escudos_cl\America\Primera Division Paraguaya\Club General Caballero JLM.png</t>
  </si>
  <si>
    <t>\escudos_cl\America\Primera Division Paraguaya\Club Guarani.png</t>
  </si>
  <si>
    <t>\escudos_cl\America\Division Profesional\Club Independiente Petrolero.png</t>
  </si>
  <si>
    <t>\escudos_cl\America\Liga MX\Club Leon.png</t>
  </si>
  <si>
    <t>\escudos_cl\America\Primera Division Paraguaya\Club Libertad.png</t>
  </si>
  <si>
    <t>\escudos_cl\America\Liga BetPlay Dimayor\Club Llaneros.png</t>
  </si>
  <si>
    <t>\escudos_cl\America\Primera Division Paraguaya\Club Nacional.png</t>
  </si>
  <si>
    <t>\escudos_cl\America\Campeonato Uruguayo de Primera Division\Club Nacional de Football.png</t>
  </si>
  <si>
    <t>\escudos_cl\Europa\Challenger Pro League\Club NXT.png</t>
  </si>
  <si>
    <t>\escudos_cl\America\Primera Division Paraguaya\Club Olimpia.png</t>
  </si>
  <si>
    <t>\escudos_cl\America\Liga Hondubet\Club Olimpia Deportivo.png</t>
  </si>
  <si>
    <t>\escudos_cl\America\Segunda Division Profesional\Club Oriental de Football.png</t>
  </si>
  <si>
    <t>\escudos_cl\America\Division Intermedia\Club River Plate.png</t>
  </si>
  <si>
    <t>\escudos_cl\America\Division Intermedia\Club Rubio Niu.png</t>
  </si>
  <si>
    <t>\escudos_cl\America\TT Premier Football League\Club Sando.png</t>
  </si>
  <si>
    <t>\escudos_cl\America\Division Intermedia\Club Sol de America.png</t>
  </si>
  <si>
    <t>\escudos_cl\America\Liga 1 de Futbol Profesional\Club Sport Boys.png</t>
  </si>
  <si>
    <t>\escudos_cl\America\Liga 1 de Futbol Profesional\Club Sport Huancayo.png</t>
  </si>
  <si>
    <t>\escudos_cl\America\Division Intermedia\Club Tacuary.png</t>
  </si>
  <si>
    <t>\escudos_cl\America\Division Profesional\Club The Strongest.png</t>
  </si>
  <si>
    <t>\escudos_cl\America\Primera B Nacional\Club Tristan Suarez.png</t>
  </si>
  <si>
    <t>\escudos_cl\America\Liga de Primera Itau\Club Universidad de Chile.png</t>
  </si>
  <si>
    <t>\escudos_cl\America\Liga 1 de Futbol Profesional\Club Universidad Tecnica de Cajamarca.png</t>
  </si>
  <si>
    <t>\escudos_cl\America\Liga 1 de Futbol Profesional\Club Universitario de Deportes.png</t>
  </si>
  <si>
    <t>\escudos_cl\America\Brasileirao Serie B\Clube do Remo.png</t>
  </si>
  <si>
    <t>\escudos_cl\Africa\Senegal Ligue 1\CNEPS Excellence.png</t>
  </si>
  <si>
    <t>\escudos_cl\Africa\Ligue 1\CO Korhogo.png</t>
  </si>
  <si>
    <t>\escudos_cl\America\Primera Division de Guatemala\Coatepeque FC.png</t>
  </si>
  <si>
    <t>\escudos_cl\Europa\Ireland First Division\Cobh Ramblers FC.png</t>
  </si>
  <si>
    <t>\escudos_cl\Africa\Botola\CODM Merkes.png</t>
  </si>
  <si>
    <t>\escudos_cl\Europa\NIFL Premiership\Coleraine FC.png</t>
  </si>
  <si>
    <t>\escudos_cl\Europa\Gibraltar Football League\College 1975 FC.png</t>
  </si>
  <si>
    <t>\escudos_cl\Africa\Elite One\Colombe FC.png</t>
  </si>
  <si>
    <t>\escudos_cl\America\Segunda Division Profesional\Colon FC.png</t>
  </si>
  <si>
    <t>\escudos_cl\America\Major League Soccer\Colorado Rapids.png</t>
  </si>
  <si>
    <t>\escudos_cl\America\Major League Soccer\Columbus Crew.png</t>
  </si>
  <si>
    <t>\escudos_cl\Europa\Cymru Premier\Colwyn Bay.png</t>
  </si>
  <si>
    <t>\escudos_cl\America\Liga 2 de Futbol Profesional\Comerciantes FC.png</t>
  </si>
  <si>
    <t>\escudos_cl\America\SKNFA Premier League\Conaree FC.png</t>
  </si>
  <si>
    <t>\escudos_cl\Europa\Liga II\Concordia Chiajna.png</t>
  </si>
  <si>
    <t>\escudos_cl\Asia\V.League 1\Cong An Hanoi FC.png</t>
  </si>
  <si>
    <t>\escudos_cl\Europa\Cymru Premier\Connah Quay Nomads FC.png</t>
  </si>
  <si>
    <t>\escudos_cl\America\Liga de Primera Itau\Coquimbo Unido.png</t>
  </si>
  <si>
    <t>\escudos_cl\Europa\LaLiga Hypermotion\Cordoba CF.png</t>
  </si>
  <si>
    <t>\escudos_cl\America\Brasileirao Serie B\Coritiba FC.png</t>
  </si>
  <si>
    <t>\escudos_cl\Europa\Ireland Premier Division\Cork City FC.png</t>
  </si>
  <si>
    <t>\escudos_cl\Europa\TFF 1. Lig\Corum FK.png</t>
  </si>
  <si>
    <t>\escudos_cl\Africa\Elite One\Coton Sport FC.png</t>
  </si>
  <si>
    <t>\escudos_cl\Europa\EFL Championship\Coventry City.png</t>
  </si>
  <si>
    <t>\escudos_cl\Europa\Cymru North\CPD Y Rhyl 1879.png</t>
  </si>
  <si>
    <t>\escudos_cl\Africa\Algerian Ligue Professionnelle 1\CR Belouizdad.png</t>
  </si>
  <si>
    <t>\escudos_cl\America\Brasileirao Serie B\CR Brasil.png</t>
  </si>
  <si>
    <t>\escudos_cl\America\Brasileirao Betano\CR Flamengo.png</t>
  </si>
  <si>
    <t>\escudos_cl\America\Brasileirao Betano\CR Vasco da Gama.png</t>
  </si>
  <si>
    <t>\escudos_cl\America\Brasileirao Serie B\Criciuma EC.png</t>
  </si>
  <si>
    <t>\escudos_cl\America\Sekshon Paga\CRKSV Jong Colombia.png</t>
  </si>
  <si>
    <t>\escudos_cl\America\Sekshon Paga\CRKSV Jong Holland.png</t>
  </si>
  <si>
    <t>\escudos_cl\Europa\NIFL Premiership\Crusaders FC.png</t>
  </si>
  <si>
    <t>\escudos_cl\America\Brasileirao Betano\Cruzeiro EC.png</t>
  </si>
  <si>
    <t>\escudos_cl\Europa\Premier League\Crystal Palace FC.png</t>
  </si>
  <si>
    <t>\escudos_cl\America\Primera Division Paraguaya\CS 2 de Mayo.png</t>
  </si>
  <si>
    <t>\escudos_cl\Europa\Liga II\CS Afumati.png</t>
  </si>
  <si>
    <t>\escudos_cl\America\Primera Division Paraguaya\CS Ameliano.png</t>
  </si>
  <si>
    <t>\escudos_cl\America\Division Intermedia\CS Carapegua.png</t>
  </si>
  <si>
    <t>\escudos_cl\America\Liga Promerica\CS Cartagines.png</t>
  </si>
  <si>
    <t>\escudos_cl\America\Segunda Division Profesional\CS Cerrito.png</t>
  </si>
  <si>
    <t>\escudos_cl\Africa\Algerian Ligue Professionnelle 1\CS Constantine.png</t>
  </si>
  <si>
    <t>\escudos_cl\America\Liga Profesional Argentina\CS Defensa y Justicia.png</t>
  </si>
  <si>
    <t>\escudos_cl\Europa\Liga II\CS Dinamo Bucuresti.png</t>
  </si>
  <si>
    <t>\escudos_cl\America\LigaPro Ecuabet\CS Emelec.png</t>
  </si>
  <si>
    <t>\escudos_cl\Europa\Liga II\CS Gloria Bistrita.png</t>
  </si>
  <si>
    <t>\escudos_cl\America\Liga Promerica\CS Herediano.png</t>
  </si>
  <si>
    <t>\escudos_cl\America\Liga Profesional Argentina\CS Independiente Rivadavia.png</t>
  </si>
  <si>
    <t>\escudos_cl\America\Primera Division Paraguaya\CS Luquenio.png</t>
  </si>
  <si>
    <t>\escudos_cl\Europa\Segunda Liga\CS Maritimo.png</t>
  </si>
  <si>
    <t>\escudos_cl\America\Segunda Division de Venezuela\CS Maritimo de Venezuela.png</t>
  </si>
  <si>
    <t>\escudos_cl\America\Campeonato Uruguayo de Primera Division\CS Miramar Misiones.png</t>
  </si>
  <si>
    <t>\escudos_cl\America\Division Intermedia\CS San Lorenzo.png</t>
  </si>
  <si>
    <t>\escudos_cl\America\Liga 2 de Futbol Profesional\CS Santos FC.png</t>
  </si>
  <si>
    <t>\escudos_cl\America\Liga Primera\CS Sebaco.png</t>
  </si>
  <si>
    <t>\escudos_cl\Africa\Tunisian Ligue Professionnelle 1\CS Sfaxien.png</t>
  </si>
  <si>
    <t>\escudos_cl\Europa\Liga II\CS Tunari.png</t>
  </si>
  <si>
    <t>\escudos_cl\America\Segunda Division CRI\CS Uruguay de Coronado.png</t>
  </si>
  <si>
    <t>\escudos_cl\Europa\Liga II\CSA Steaua Bucuresti.png</t>
  </si>
  <si>
    <t>\escudos_cl\Europa\Liga II\CSC 1599 Selimbar.png</t>
  </si>
  <si>
    <t>\escudos_cl\America\Sekshon Paga\CSD Barber.png</t>
  </si>
  <si>
    <t>\escudos_cl\America\Division Profesional\CSD Blooming.png</t>
  </si>
  <si>
    <t>\escudos_cl\America\Liga de Primera Itau\CSD Colo Colo.png</t>
  </si>
  <si>
    <t>\escudos_cl\America\Liga de Ascenso Caixun\CSD Concepcion.png</t>
  </si>
  <si>
    <t>\escudos_cl\America\Liga de Ascenso Caixun\CSD Rangers.png</t>
  </si>
  <si>
    <t>\escudos_cl\America\Primera Division de Guatemala\CSD Sacachispas.png</t>
  </si>
  <si>
    <t>\escudos_cl\America\Primera Division de Guatemala\CSD Suchitepequez.png</t>
  </si>
  <si>
    <t>\escudos_cl\Europa\Super Liga\CSF Spartanii Sportul.png</t>
  </si>
  <si>
    <t>\escudos_cl\Europa\Russian Premier League\CSKA Moscow.png</t>
  </si>
  <si>
    <t>\escudos_cl\Asia\Tajikistan Higher League\CSKA Pamir Dushanbe.png</t>
  </si>
  <si>
    <t>\escudos_cl\Europa\First Professional Football League\CSKA Sofia.png</t>
  </si>
  <si>
    <t>\escudos_cl\Europa\Second Professional Football League\CSKA Sofia II.png</t>
  </si>
  <si>
    <t>\escudos_cl\Europa\Liga II\CSM Ceahlaul Piatra Neamt.png</t>
  </si>
  <si>
    <t>\escudos_cl\Europa\Liga II\CSM Olimpia Satu Mare.png</t>
  </si>
  <si>
    <t>\escudos_cl\Europa\Liga II\CSM Resita.png</t>
  </si>
  <si>
    <t>\escudos_cl\Europa\Liga II\CSM Slatina.png</t>
  </si>
  <si>
    <t>\escudos_cl\Africa\Ligue 1\CSMD Diables Noirs.png</t>
  </si>
  <si>
    <t>\escudos_cl\Africa\Girabola\Cuando Cubando FC.png</t>
  </si>
  <si>
    <t>\escudos_cl\Africa\Namibia Premiership\Cuca Tops FC.png</t>
  </si>
  <si>
    <t>\escudos_cl\America\Torneo BetPlay Dimayor\Cucuta Deportivo FC.png</t>
  </si>
  <si>
    <t>\escudos_cl\America\Brasileirao Serie B\Cuiaba EC.png</t>
  </si>
  <si>
    <t>\escudos_cl\Europa\LaLiga Hypermotion\Cultural y Deportiva Leonesa.png</t>
  </si>
  <si>
    <t>\escudos_cl\America\LigaPro Ecuabet Serie B\Cumbaya FC.png</t>
  </si>
  <si>
    <t>\escudos_cl\America\TT Premier Football League\Cunupia FC.png</t>
  </si>
  <si>
    <t>\escudos_cl\America\Liga 1 de Futbol Profesional\Cusco FC.png</t>
  </si>
  <si>
    <t>\escudos_cl\America\Sekshon Paga\CVV Inter Willemstad.png</t>
  </si>
  <si>
    <t>\escudos_cl\Europa\Cymru South\Cwmbran Celtic FC.png</t>
  </si>
  <si>
    <t>\escudos_cl\Europa\Slovak First Football League\DAC Dunajska Streda.png</t>
  </si>
  <si>
    <t>\escudos_cl\Asia\K1 League\Daegu FC.png</t>
  </si>
  <si>
    <t>\escudos_cl\Asia\K1 League\Daejeon Citizen FC.png</t>
  </si>
  <si>
    <t>\escudos_cl\Asia\Bhutan Premier League\Daga United FC.png</t>
  </si>
  <si>
    <t>\escudos_cl\Asia\Myanmar National League\Dagon Port FC.png</t>
  </si>
  <si>
    <t>\escudos_cl\Asia\Myanmar National League\Dagon Stars United FC.png</t>
  </si>
  <si>
    <t>\escudos_cl\Asia\China League One\Dalian Kun City FC.png</t>
  </si>
  <si>
    <t>\escudos_cl\Asia\Chinese Super League\Dalian Yingbo FC.png</t>
  </si>
  <si>
    <t>\escudos_cl\Asia\Saudi Pro League\Damac FC.png</t>
  </si>
  <si>
    <t>\escudos_cl\America\Campeonato Uruguayo de Primera Division\Danubio FC.png</t>
  </si>
  <si>
    <t>\escudos_cl\Europa\Challenger Pro League\Daring Brussels.png</t>
  </si>
  <si>
    <t>\escudos_cl\Africa\Egyptian Second Division A\Dayrout SC.png</t>
  </si>
  <si>
    <t>\escudos_cl\Africa\Congo DR Super Liga\DC Motemba Pembe.png</t>
  </si>
  <si>
    <t>\escudos_cl\America\Major League Soccer\DC United.png</t>
  </si>
  <si>
    <t>\escudos_cl\Europa\Eerste Divisie\De Graafschap.png</t>
  </si>
  <si>
    <t>\escudos_cl\Europa\Nemzeti Bajnoksag I\Debreceni VSC.png</t>
  </si>
  <si>
    <t>\escudos_cl\America\TT Premier Football League\Defence Force FC.png</t>
  </si>
  <si>
    <t>\escudos_cl\America\Campeonato Uruguayo de Primera Division\Defensor Sporting.png</t>
  </si>
  <si>
    <t>\escudos_cl\Europa\Allsvenskan\Degerfors IF.png</t>
  </si>
  <si>
    <t>\escudos_cl\Asia\Jordanian Second Division League\Deir Abi Saeed SC.png</t>
  </si>
  <si>
    <t>\escudos_cl\America\LigaPro Ecuabet\Delfin SC.png</t>
  </si>
  <si>
    <t>\escudos_cl\America\Liga Dominicana de Futbol\Delfines del Este FC.png</t>
  </si>
  <si>
    <t>\escudos_cl\Europa\Serie B\Delfino Pescara.png</t>
  </si>
  <si>
    <t>\escudos_cl\Asia\I League\Delhi FC.png</t>
  </si>
  <si>
    <t>\escudos_cl\Asia\Liga 2\Deltras FC.png</t>
  </si>
  <si>
    <t>\escudos_cl\America\Primera Division de Guatemala\Democracia FC.png</t>
  </si>
  <si>
    <t>\escudos_cl\Asia\I League\Dempo SC.png</t>
  </si>
  <si>
    <t>\escudos_cl\Europa\Cymru North\Denbigh Town FC.png</t>
  </si>
  <si>
    <t>\escudos_cl\America\Liga de Ascenso Caixun\Deportes Antofagasta.png</t>
  </si>
  <si>
    <t>\escudos_cl\America\Liga de Ascenso Caixun\Deportes Copiapo.png</t>
  </si>
  <si>
    <t>\escudos_cl\America\Liga de Primera Itau\Deportes Iquique.png</t>
  </si>
  <si>
    <t>\escudos_cl\America\Liga de Primera Itau\Deportes La Serena.png</t>
  </si>
  <si>
    <t>\escudos_cl\America\Liga de Primera Itau\Deportes Limache.png</t>
  </si>
  <si>
    <t>\escudos_cl\America\Torneo BetPlay Dimayor\Deportes Quindio.png</t>
  </si>
  <si>
    <t>\escudos_cl\America\Liga de Ascenso Caixun\Deportes Recoleta.png</t>
  </si>
  <si>
    <t>\escudos_cl\America\Liga de Ascenso Caixun\Deportes Santa Cruz.png</t>
  </si>
  <si>
    <t>\escudos_cl\America\Liga de Ascenso Caixun\Deportes Temuco.png</t>
  </si>
  <si>
    <t>\escudos_cl\America\Liga BetPlay Dimayor\Deportes Tolima.png</t>
  </si>
  <si>
    <t>\escudos_cl\Europa\LaLiga EA Sports\Deportivo Alaves.png</t>
  </si>
  <si>
    <t>\escudos_cl\America\Liga 1 de Futbol Profesional\Deportivo Binacional FC.png</t>
  </si>
  <si>
    <t>\escudos_cl\America\Liga BetPlay Dimayor\Deportivo Cali.png</t>
  </si>
  <si>
    <t>\escudos_cl\America\Liga 2 de Futbol Profesional\Deportivo Coopsol.png</t>
  </si>
  <si>
    <t>\escudos_cl\America\Primera Division de Venezuela\Deportivo La Guaira FC.png</t>
  </si>
  <si>
    <t>\escudos_cl\America\Liga 2 de Futbol Profesional\Deportivo Llacuabamba.png</t>
  </si>
  <si>
    <t>\escudos_cl\America\Primera B Nacional\Deportivo Madryn.png</t>
  </si>
  <si>
    <t>\escudos_cl\America\Primera Division de Guatemala\Deportivo Mictlan.png</t>
  </si>
  <si>
    <t>\escudos_cl\America\Segunda Division de Venezuela\Deportivo Miranda FC.png</t>
  </si>
  <si>
    <t>\escudos_cl\America\Liga Primera\Deportivo Ocotal.png</t>
  </si>
  <si>
    <t>\escudos_cl\America\Liga BetPlay Dimayor\Deportivo Pasto.png</t>
  </si>
  <si>
    <t>\escudos_cl\America\Liga BetPlay Dimayor\Deportivo Pereira.png</t>
  </si>
  <si>
    <t>\escudos_cl\America\Primera Division de Venezuela\Deportivo Rayo Zuliano.png</t>
  </si>
  <si>
    <t>\escudos_cl\America\Primera Division Paraguaya\Deportivo Recoleta.png</t>
  </si>
  <si>
    <t>\escudos_cl\America\Liga Profesional Argentina\Deportivo Riestra.png</t>
  </si>
  <si>
    <t>\escudos_cl\America\Liga Promerica\Deportivo Saprissa.png</t>
  </si>
  <si>
    <t>\escudos_cl\America\Primera Division de Venezuela\Deportivo Tachira FC.png</t>
  </si>
  <si>
    <t>\escudos_cl\America\Liga MX\Deportivo Toluca.png</t>
  </si>
  <si>
    <t>\escudos_cl\America\Segunda Division CRI\Deportivo Upala FC.png</t>
  </si>
  <si>
    <t>\escudos_cl\Europa\EFL Championship\Derby County.png</t>
  </si>
  <si>
    <t>\escudos_cl\Asia\Mongolian Premier League\Deren FC.png</t>
  </si>
  <si>
    <t>\escudos_cl\Europa\Ireland Premier Division\Derry City FC.png</t>
  </si>
  <si>
    <t>\escudos_cl\Africa\Girabola\Desportivo da Huila.png</t>
  </si>
  <si>
    <t>\escudos_cl\Africa\Girabola\Desportivo da Lunda Sul.png</t>
  </si>
  <si>
    <t>\escudos_cl\Asia\Liga 1\Dewa United Banten FC.png</t>
  </si>
  <si>
    <t>\escudos_cl\Europa\A Lyga\DFK Dainava.png</t>
  </si>
  <si>
    <t>\escudos_cl\Asia\Bangladesh Premier League\Dhaka Wanderers.png</t>
  </si>
  <si>
    <t>\escudos_cl\Asia\Nepal Super League\Dhangadhi FC.png</t>
  </si>
  <si>
    <t>\escudos_cl\Africa\Senegal Ligue 1\Diambars FC.png</t>
  </si>
  <si>
    <t>\escudos_cl\Asia\I League\Diamond Harbour FC.png</t>
  </si>
  <si>
    <t>\escudos_cl\Asia\UAE Pro League\Dibba Al Hisn.png</t>
  </si>
  <si>
    <t>\escudos_cl\Africa\Botola\Difaa Hassani El Jadidi.png</t>
  </si>
  <si>
    <t>\escudos_cl\Europa\Azerbaijan First Division\Difai Agsu.png</t>
  </si>
  <si>
    <t>\escudos_cl\Europa\Cypriot Second Division\Digenis Akritas Morphou.png</t>
  </si>
  <si>
    <t>\escudos_cl\Europa\Prva hrvatska nogometna liga\Dinamo Zagreb.png</t>
  </si>
  <si>
    <t>\escudos_cl\Europa\Nemzeti Bajnoksag I\Diosgyori VTK.png</t>
  </si>
  <si>
    <t>\escudos_cl\America\Liga Primera\Diriangen FC.png</t>
  </si>
  <si>
    <t>\escudos_cl\Asia\Liga Futebol Timor Leste\DIT FC.png</t>
  </si>
  <si>
    <t>\escudos_cl\Asia\Iraq Stars League\Diyala SC.png</t>
  </si>
  <si>
    <t>\escudos_cl\Africa\Malian Premiere Division\Djoliba AC.png</t>
  </si>
  <si>
    <t>\escudos_cl\Europa\Allsvenskan\Djugardens IF.png</t>
  </si>
  <si>
    <t>\escudos_cl\America\Championnat Special Division 1\Don Bosco FC.png</t>
  </si>
  <si>
    <t>\escudos_cl\Africa\Congo DR Super Liga\Don Bosco Lubumbashi.png</t>
  </si>
  <si>
    <t>\escudos_cl\Asia\V.League 2\Dong Nai FC.png</t>
  </si>
  <si>
    <t>\escudos_cl\Asia\V.League 2\Dong Thap FC.png</t>
  </si>
  <si>
    <t>\escudos_cl\Asia\Jordanian First Division League\Doqarah SC.png</t>
  </si>
  <si>
    <t>\escudos_cl\Europa\Cypriot Second Division\Doxa Katokopias FC.png</t>
  </si>
  <si>
    <t>\escudos_cl\Africa\Ghana Premier League\Dreams FC.png</t>
  </si>
  <si>
    <t>\escudos_cl\Europa\Ireland Premier Division\Drogheda United FC.png</t>
  </si>
  <si>
    <t>\escudos_cl\Europa\2. Liga\DSV Leoben.png</t>
  </si>
  <si>
    <t>\escudos_cl\Asia\Iraq Stars League\Duhok SC.png</t>
  </si>
  <si>
    <t>\escudos_cl\Asia\Malaysia Super League\Duli Pengiran Muda Mahkota FC.png</t>
  </si>
  <si>
    <t>\escudos_cl\Asia\Brunei Super League\Duli Pengiran Muda Mahkota FC II.png</t>
  </si>
  <si>
    <t>\escudos_cl\America\Jamaica Premier League\Dunbeholden FC.png</t>
  </si>
  <si>
    <t>\escudos_cl\Europa\Ireland First Division\Dundalk  FC.png</t>
  </si>
  <si>
    <t>\escudos_cl\Europa\Scottish Premiership\Dundee FC.png</t>
  </si>
  <si>
    <t>\escudos_cl\Europa\Scottish Premiership\Dundee United FC.png</t>
  </si>
  <si>
    <t>\escudos_cl\Europa\NIFL Championship\Dundela FC.png</t>
  </si>
  <si>
    <t>\escudos_cl\Europa\Scottish Championship\Dunfermline Athletic FC.png</t>
  </si>
  <si>
    <t>\escudos_cl\Europa\NIFL Premiership\Dungannon Swifts FC.png</t>
  </si>
  <si>
    <t>\escudos_cl\Africa\National First Division\Durban City.png</t>
  </si>
  <si>
    <t>\escudos_cl\Africa\Elite One\Dynamo de Douala FC.png</t>
  </si>
  <si>
    <t>\escudos_cl\Europa\2. Bundesliga\Dynamo Dresden.png</t>
  </si>
  <si>
    <t>\escudos_cl\Europa\Ukranian Premier League\Dynamo Kyiv.png</t>
  </si>
  <si>
    <t>\escudos_cl\America\Segunda Division de Venezuela\Dynamo Puerto FC.png</t>
  </si>
  <si>
    <t>\escudos_cl\Africa\Zimbabwe Premier Soccer League\Dynamos FC.png</t>
  </si>
  <si>
    <t>\escudos_cl\Asia\New Zealand National League\East Coast Bays AFC.png</t>
  </si>
  <si>
    <t>\escudos_cl\Asia\Bahrain Premier League\East Riffa Club.png</t>
  </si>
  <si>
    <t>\escudos_cl\Asia\Hong Kong Premier League\Eastern District SA.png</t>
  </si>
  <si>
    <t>\escudos_cl\Asia\Hong Kong Premier League\Eastern SC.png</t>
  </si>
  <si>
    <t>\escudos_cl\Asia\New Zealand National League\Eastern Suburbs AFC.png</t>
  </si>
  <si>
    <t>\escudos_cl\Europa\Faroe Islands Premier League\EB Streymur.png</t>
  </si>
  <si>
    <t>\escudos_cl\America\Brasileirao Betano\EC Bahia.png</t>
  </si>
  <si>
    <t>\escudos_cl\America\Brasileirao Betano\EC Juventude.png</t>
  </si>
  <si>
    <t>\escudos_cl\America\Brasileirao Betano\EC Vitoria.png</t>
  </si>
  <si>
    <t>\escudos_cl\Africa\Botola\ECA Zemamra.png</t>
  </si>
  <si>
    <t>\escudos_cl\Africa\Namibia Premiership\Eeshoke Chula Chula FC.png</t>
  </si>
  <si>
    <t>\escudos_cl\Europa\Super League Greece 2\Egaleo FC.png</t>
  </si>
  <si>
    <t>\escudos_cl\Europa\Norwegian First Division\Egersunds IK.png</t>
  </si>
  <si>
    <t>\escudos_cl\Asia\J2 League\Ehime FC.png</t>
  </si>
  <si>
    <t>\escudos_cl\Europa\2. Bundesliga\Eintracht Braunschweig.png</t>
  </si>
  <si>
    <t>\escudos_cl\Europa\Bundesliga\Eintracht Frankfurt.png</t>
  </si>
  <si>
    <t>\escudos_cl\Europa\Ykkosliiga\Ekenas Idrottsforening.png</t>
  </si>
  <si>
    <t>\escudos_cl\Africa\Egyptian Second Division A\El Dakhleya SC.png</t>
  </si>
  <si>
    <t>\escudos_cl\Africa\Egyptian Premier League\El Gouhna FC.png</t>
  </si>
  <si>
    <t>\escudos_cl\Africa\Nigeria Premier Football League\El Kanemi Warriors FC.png</t>
  </si>
  <si>
    <t>\escudos_cl\Africa\Egyptian Second Division A\EL Mansoura SC.png</t>
  </si>
  <si>
    <t>\escudos_cl\Africa\Egyptian Second Division A\EL Qanah FC.png</t>
  </si>
  <si>
    <t>\escudos_cl\Africa\Egyptian Second Division A\El Sekka El Hadid SC.png</t>
  </si>
  <si>
    <t>\escudos_cl\Europa\LaLiga EA Sports\Elche CF.png</t>
  </si>
  <si>
    <t>\escudos_cl\Africa\Ligue 1 Pro\Elephant de Coleah.png</t>
  </si>
  <si>
    <t>\escudos_cl\Asia\Indian Super League\Emami East Bengal FC.png</t>
  </si>
  <si>
    <t>\escudos_cl\Asia\Liga Futebol Timor Leste\Emmanuel FC.png</t>
  </si>
  <si>
    <t>\escudos_cl\Europa\Serie B\Empoli FC.png</t>
  </si>
  <si>
    <t>\escudos_cl\Europa\Ligue 2\En Avant Guingamp.png</t>
  </si>
  <si>
    <t>\escudos_cl\America\Division Intermedia\Encarnacion FC.png</t>
  </si>
  <si>
    <t>\escudos_cl\Europa\Cypriot First Division\Enosis Neon Paralimni.png</t>
  </si>
  <si>
    <t>\escudos_cl\Africa\Egyptian Premier League\ENPPI SC.png</t>
  </si>
  <si>
    <t>\escudos_cl\Africa\Nigeria Premier Football League\Enugu Rangers International FC.png</t>
  </si>
  <si>
    <t>\escudos_cl\America\Liga BetPlay Dimayor\Envigado FC.png</t>
  </si>
  <si>
    <t>\escudos_cl\Africa\Nigeria Premier Football League\Enyimba FC.png</t>
  </si>
  <si>
    <t>\escudos_cl\Asia\Iraq Stars League\Erbil SC.png</t>
  </si>
  <si>
    <t>\escudos_cl\Asia\Mongolian Premier League\Erchim FC.png</t>
  </si>
  <si>
    <t>\escudos_cl\Europa\TFF 1. Lig\Erzurumspor.png</t>
  </si>
  <si>
    <t>\escudos_cl\Africa\Tunisian Ligue Professionnelle 1\ES Metlaoui.png</t>
  </si>
  <si>
    <t>\escudos_cl\Africa\Algerian Ligue Professionnelle 1\ES Mostaganem.png</t>
  </si>
  <si>
    <t>\escudos_cl\Africa\Tunisian Ligue Professionnelle 1\ES Sahel.png</t>
  </si>
  <si>
    <t>\escudos_cl\Africa\Algerian Ligue Professionnelle 1\ES Setif.png</t>
  </si>
  <si>
    <t>\escudos_cl\Europa\Ligue 2\ES Troyes.png</t>
  </si>
  <si>
    <t>\escudos_cl\Africa\Tunisian Ligue Professionnelle 1\ES Tunis.png</t>
  </si>
  <si>
    <t>\escudos_cl\Africa\Tunisian Ligue Professionnelle 1\ES Zarzis.png</t>
  </si>
  <si>
    <t>\escudos_cl\Europa\NordicBet Liga\Esbjerg FB.png</t>
  </si>
  <si>
    <t>\escudos_cl\America\Segunda Division CRI\Escorpiones de Belen FC.png</t>
  </si>
  <si>
    <t>\escudos_cl\Europa\TFF 1. Lig\Esenler Erokspor.png</t>
  </si>
  <si>
    <t>\escudos_cl\Asia\Tajikistan Higher League\Eskhata Khujand.png</t>
  </si>
  <si>
    <t>\escudos_cl\Asia\Persian Gulf Pro League\Esteghlal FC.png</t>
  </si>
  <si>
    <t>\escudos_cl\Asia\Persian Gulf Pro League\Esteghlal Khuzestan FC.png</t>
  </si>
  <si>
    <t>\escudos_cl\Europa\Primeira Liga\Estoril Praia.png</t>
  </si>
  <si>
    <t>\escudos_cl\America\Liga Profesional Argentina\Estudiantes de la Plata.png</t>
  </si>
  <si>
    <t>\escudos_cl\America\Primera Division de Venezuela\Estudiantes de Merida FC.png</t>
  </si>
  <si>
    <t>\escudos_cl\America\Primera B Nacional\Estudiantes de Rio Cuarto.png</t>
  </si>
  <si>
    <t>\escudos_cl\Europa\Second Professional Football League\Etar Veliko Tarnovo.png</t>
  </si>
  <si>
    <t>\escudos_cl\Europa\Cypriot First Division\Ethnikos Achna FC.png</t>
  </si>
  <si>
    <t>\escudos_cl\Europa\Swiss Challenge League\Etiole Carouge FC.png</t>
  </si>
  <si>
    <t>\escudos_cl\Europa\Nemzeti Bajnoksag I\ETO FC Gyor.png</t>
  </si>
  <si>
    <t>\escudos_cl\Africa\Ligue 1\Etoile du Congo.png</t>
  </si>
  <si>
    <t>\escudos_cl\Africa\Burkinabe Premier League\Etoile Filante de Ouagadougou.png</t>
  </si>
  <si>
    <t>\escudos_cl\Africa\Malian Premiere Division\Etoiles Mande.png</t>
  </si>
  <si>
    <t>\escudos_cl\Europa\Gibraltar Football League\Europa FC.png</t>
  </si>
  <si>
    <t>\escudos_cl\Europa\Gibraltar Football League\Europa Point FC.png</t>
  </si>
  <si>
    <t>\escudos_cl\America\Liga de Primera Itau\Everton de Vinia del Mar.png</t>
  </si>
  <si>
    <t>\escudos_cl\Europa\Premier League\Everton FC.png</t>
  </si>
  <si>
    <t>\escudos_cl\Africa\Uganda Premier League\Express FC.png</t>
  </si>
  <si>
    <t>\escudos_cl\Europa\Super Lig\Eyupspor.png</t>
  </si>
  <si>
    <t>\escudos_cl\Asia\Lao League 1\Ezra FC.png</t>
  </si>
  <si>
    <t>\escudos_cl\Europa\Luxembourg National Division\F91 Dudelange.png</t>
  </si>
  <si>
    <t>\escudos_cl\Europa\A Lyga\FA Siauliai.png</t>
  </si>
  <si>
    <t>\escudos_cl\Asia\J1 League\Fagiano Okayama.png</t>
  </si>
  <si>
    <t>\escudos_cl\Asia\Azadegan League\Fajr Sepasi Shiraz FC.png</t>
  </si>
  <si>
    <t>\escudos_cl\Asia\Bangladesh Premier League\Fakirerpool Young Men.png</t>
  </si>
  <si>
    <t>\escudos_cl\Europa\Superettan\Falkenbergs FF.png</t>
  </si>
  <si>
    <t>\escudos_cl\Europa\Scottish Premiership\Falkirk FC.png</t>
  </si>
  <si>
    <t>\escudos_cl\Africa\Botola\Fath Union Sport.png</t>
  </si>
  <si>
    <t>\escudos_cl\Europa\Super Lig\Fatih Karagumruk.png</t>
  </si>
  <si>
    <t>\escudos_cl\Africa\Elite One\Fauve Azur Elite FC.png</t>
  </si>
  <si>
    <t>\escudos_cl\America\Liga 1 de Futbol Profesional\FBC Melgar.png</t>
  </si>
  <si>
    <t>\escudos_cl\Europa\Swiss Challenge League\FC Aarau.png</t>
  </si>
  <si>
    <t>\escudos_cl\Asia\Kyrgyz Premier League\FC Abdysh Ata.png</t>
  </si>
  <si>
    <t>\escudos_cl\Europa\2. Liga\FC Admira Wacker Modling.png</t>
  </si>
  <si>
    <t>\escudos_cl\Europa\Ukranian First League\FC Ahrobiznes Volochysk.png</t>
  </si>
  <si>
    <t>\escudos_cl\Europa\Russian Premier League\FC Akron Tolyatti.png</t>
  </si>
  <si>
    <t>\escudos_cl\Europa\Kazakhstan Premier League\FC Aktobe.png</t>
  </si>
  <si>
    <t>\escudos_cl\Europa\Russian First League\FC Alania Vladikavkaz.png</t>
  </si>
  <si>
    <t>\escudos_cl\Europa\Armenian Premier League\FC Alashkert.png</t>
  </si>
  <si>
    <t>\escudos_cl\Asia\Kyrgyz Premier League\FC Alay Osh.png</t>
  </si>
  <si>
    <t>\escudos_cl\Asia\Kyrgyz Premier League\FC Alga Bishkek.png</t>
  </si>
  <si>
    <t>\escudos_cl\Asia\Yokary Liga\FC Altyn Asyr.png</t>
  </si>
  <si>
    <t>\escudos_cl\Europa\Primeira Liga\FC Alverca.png</t>
  </si>
  <si>
    <t>\escudos_cl\Asia\Uzbekistan Super League\FC Andijon.png</t>
  </si>
  <si>
    <t>\escudos_cl\Asia\K1 League\FC Anyang.png</t>
  </si>
  <si>
    <t>\escudos_cl\Europa\Macedonian First League\FC AP Brera Strumica.png</t>
  </si>
  <si>
    <t>\escudos_cl\Europa\Armenian Premier League\FC Ararat Armenia.png</t>
  </si>
  <si>
    <t>\escudos_cl\Europa\Armenian Premier League\FC Ararat Yerevan.png</t>
  </si>
  <si>
    <t>\escudos_cl\Europa\First Professional Football League\FC Arda Kardzhali.png</t>
  </si>
  <si>
    <t>\escudos_cl\Europa\Liga I\FC Arges Pitesti.png</t>
  </si>
  <si>
    <t>\escudos_cl\Europa\Primeira Liga\FC Arouca.png</t>
  </si>
  <si>
    <t>\escudos_cl\Europa\Belarusian Premier League\FC Arsenal Dzerzhinsk.png</t>
  </si>
  <si>
    <t>\escudos_cl\Europa\Russian First League\FC Arsenal Tula.png</t>
  </si>
  <si>
    <t>\escudos_cl\Europa\Israeli Premier League\FC Ashdod.png</t>
  </si>
  <si>
    <t>\escudos_cl\Europa\Luxembourg National Division\FC Atert Bissen.png</t>
  </si>
  <si>
    <t>\escudos_cl\Europa\Kazakhstan Premier League\FC Atyrau.png</t>
  </si>
  <si>
    <t>\escudos_cl\Europa\Bundesliga\FC Augsburg.png</t>
  </si>
  <si>
    <t>\escudos_cl\Europa\Liga II\FC Bacau.png</t>
  </si>
  <si>
    <t>\escudos_cl\Europa\Superleague of Kosovo\FC Ballkani.png</t>
  </si>
  <si>
    <t>\escudos_cl\Europa\Super Liga\FC Balti.png</t>
  </si>
  <si>
    <t>\escudos_cl\Europa\Liechtenstein Cup\FC Balzers.png</t>
  </si>
  <si>
    <t>\escudos_cl\Europa\Liechtenstein Cup\FC Balzers II.png</t>
  </si>
  <si>
    <t>\escudos_cl\Europa\Czech First League\FC Banik Ostrava.png</t>
  </si>
  <si>
    <t>\escudos_cl\Europa\Czech National Football League\FC Banik Ostrava B.png</t>
  </si>
  <si>
    <t>\escudos_cl\Europa\LaLiga EA Sports\FC Barcelona.png</t>
  </si>
  <si>
    <t>\escudos_cl\Asia\Kyrgyz Premier League\FC Bars Issyk Kul.png</t>
  </si>
  <si>
    <t>\escudos_cl\Europa\Swiss Super League\FC Basel.png</t>
  </si>
  <si>
    <t>\escudos_cl\Europa\Belarusian Premier League\FC BATE Borisov.png</t>
  </si>
  <si>
    <t>\escudos_cl\Europa\Bundesliga\FC Bayern Munchen.png</t>
  </si>
  <si>
    <t>\escudos_cl\Asia\Liga 2\FC Bekasi City.png</t>
  </si>
  <si>
    <t>\escudos_cl\Europa\Liga II\FC Bihor Oradea.png</t>
  </si>
  <si>
    <t>\escudos_cl\Asia\Kyrgyz Premier League\FC Bishkek City.png</t>
  </si>
  <si>
    <t>\escudos_cl\Europa\Admiral Bundesliga\FC Blau Weiss Linz.png</t>
  </si>
  <si>
    <t>\escudos_cl\Europa\Liga I\FC Botosani.png</t>
  </si>
  <si>
    <t>\escudos_cl\Africa\Girabola\FC Bravos do Maquis.png</t>
  </si>
  <si>
    <t>\escudos_cl\Europa\Gibraltar Football League\FC Brunos Magpies.png</t>
  </si>
  <si>
    <t>\escudos_cl\Asia\Uzbekistan Super League\FC Bunyodkor.png</t>
  </si>
  <si>
    <t>\escudos_cl\America\Liga 2 de Futbol Profesional\FC Cajamarca.png</t>
  </si>
  <si>
    <t>\escudos_cl\Europa\Russian First League\FC Chayka Peschanokopskoye.png</t>
  </si>
  <si>
    <t>\escudos_cl\Europa\Ukranian First League\FC Chernihiv.png</t>
  </si>
  <si>
    <t>\escudos_cl\Europa\Second Professional Football League\FC Chernomorets 1919 Burgas.png</t>
  </si>
  <si>
    <t>\escudos_cl\Europa\Russian First League\FC Chernomorets Novorossiysk.png</t>
  </si>
  <si>
    <t>\escudos_cl\Asia\Nepal Super League\FC Chitwan.png</t>
  </si>
  <si>
    <t>\escudos_cl\Europa\Ukranian First League\FC Chornomorets Odesa.png</t>
  </si>
  <si>
    <t>\escudos_cl\America\Primera Division Cubana\FC Cienfuegos.png</t>
  </si>
  <si>
    <t>\escudos_cl\America\Major League Soccer\FC Cincinnati.png</t>
  </si>
  <si>
    <t>\escudos_cl\Europa\Liga II\FC Corvinul Hunedoara.png</t>
  </si>
  <si>
    <t>\escudos_cl\Europa\First Professional Football League\FC CSKA 1948 Sofia.png</t>
  </si>
  <si>
    <t>\escudos_cl\Europa\Super Liga\FC Dacia Buiucani.png</t>
  </si>
  <si>
    <t>\escudos_cl\America\Major League Soccer\FC Dallas.png</t>
  </si>
  <si>
    <t>\escudos_cl\Europa\Eerste Divisie\FC Den Bosch.png</t>
  </si>
  <si>
    <t>\escudos_cl\Africa\Malian Premiere Division\FC Diarra.png</t>
  </si>
  <si>
    <t>\escudos_cl\Europa\Luxembourg National Division\FC Differdange 03.png</t>
  </si>
  <si>
    <t>\escudos_cl\Europa\Erovnuli Liga\FC Dila Gori.png</t>
  </si>
  <si>
    <t>\escudos_cl\Europa\Erovnuli Liga\FC Dinamo Batumi.png</t>
  </si>
  <si>
    <t>\escudos_cl\Europa\Liga I\FC Dinamo Bucuresti.png</t>
  </si>
  <si>
    <t>\escudos_cl\Europa\Abissnet Superiore\FC Dinamo City.png</t>
  </si>
  <si>
    <t>\escudos_cl\Asia\Uzbekistan Super League\FC Dinamo Samarqand.png</t>
  </si>
  <si>
    <t>\escudos_cl\Europa\Erovnuli Liga\FC Dinamo Tbilisi.png</t>
  </si>
  <si>
    <t>\escudos_cl\Europa\Erovnuli Liga 2\FC Dinamo Tbilisi 2.png</t>
  </si>
  <si>
    <t>\escudos_cl\Europa\First Professional Football League\FC Dobrudzha Dobrich.png</t>
  </si>
  <si>
    <t>\escudos_cl\Europa\Campionato Sammarinese di Calcio\FC Domagnano.png</t>
  </si>
  <si>
    <t>\escudos_cl\Asia\Kyrgyz Premier League\FC Dordoi Bishkek.png</t>
  </si>
  <si>
    <t>\escudos_cl\Europa\Eerste Divisie\FC Dordrecht.png</t>
  </si>
  <si>
    <t>\escudos_cl\Europa\Superleague of Kosovo\FC Drita.png</t>
  </si>
  <si>
    <t>\escudos_cl\Europa\Second Professional Football League\FC Dunav Ruse.png</t>
  </si>
  <si>
    <t>\escudos_cl\Europa\Belarusian Premier League\FC Dynamo Brest.png</t>
  </si>
  <si>
    <t>\escudos_cl\Europa\Russian Premier League\FC Dynamo Makhachkala.png</t>
  </si>
  <si>
    <t>\escudos_cl\Europa\Belarusian Premier League\FC Dynamo Minsk.png</t>
  </si>
  <si>
    <t>\escudos_cl\Europa\Russian Premier League\FC Dynamo Moscow.png</t>
  </si>
  <si>
    <t>\escudos_cl\Europa\A Lyga\FC Dziugas Telsiai.png</t>
  </si>
  <si>
    <t>\escudos_cl\Europa\Eerste Divisie\FC Eindhoven.png</t>
  </si>
  <si>
    <t>\escudos_cl\Europa\Kazakhstan Premier League\FC Elimai.png</t>
  </si>
  <si>
    <t>\escudos_cl\Europa\Eerste Divisie\FC Emmen.png</t>
  </si>
  <si>
    <t>\escudos_cl\Europa\Ukranian Premier League\FC Epitsentr Kamianets Podilskyi.png</t>
  </si>
  <si>
    <t>\escudos_cl\Europa\Russian Premier League\FC Fakel Voronezh.png</t>
  </si>
  <si>
    <t>\escudos_cl\Europa\Primeira Liga\FC Famalicao.png</t>
  </si>
  <si>
    <t>\escudos_cl\Europa\Segunda Liga\FC Felgueiras 1932.png</t>
  </si>
  <si>
    <t>\escudos_cl\Europa\Superleague of Kosovo\FC Ferizaj.png</t>
  </si>
  <si>
    <t>\escudos_cl\Europa\Campionato Sammarinese di Calcio\FC Fiorentino.png</t>
  </si>
  <si>
    <t>\escudos_cl\Europa\Meistriliiga\FC Flora Tallinn.png</t>
  </si>
  <si>
    <t>\escudos_cl\Europa\Second Professional Football League\FC Fratria.png</t>
  </si>
  <si>
    <t>\escudos_cl\Europa\3F Superliga\FC Fredericia.png</t>
  </si>
  <si>
    <t>\escudos_cl\Europa\Erovnuli Liga\FC Gagra.png</t>
  </si>
  <si>
    <t>\escudos_cl\Europa\Armenian Premier League\FC Gandzasar Kapan.png</t>
  </si>
  <si>
    <t>\escudos_cl\Europa\Erovnuli Liga\FC Gareji Sagarejo.png</t>
  </si>
  <si>
    <t>\escudos_cl\Asia\Indian Super League\FC Goa.png</t>
  </si>
  <si>
    <t>\escudos_cl\Europa\Belarusian Premier League\FC Gomel.png</t>
  </si>
  <si>
    <t>\escudos_cl\Europa\Erovnuli Liga 2\FC Gonio.png</t>
  </si>
  <si>
    <t>\escudos_cl\Europa\Eredivisie\FC Groningen.png</t>
  </si>
  <si>
    <t>\escudos_cl\Europa\Veikkausliiga\FC Haka.png</t>
  </si>
  <si>
    <t>\escudos_cl\Europa\Second Professional Football League\FC Hebar Pazardzhik.png</t>
  </si>
  <si>
    <t>\escudos_cl\Europa\A Lyga\FC Hegelmann.png</t>
  </si>
  <si>
    <t>\escudos_cl\Europa\Bundesliga\FC Heidenheim.png</t>
  </si>
  <si>
    <t>\escudos_cl\Europa\Liga I\FC Hermannstadt.png</t>
  </si>
  <si>
    <t>\escudos_cl\Europa\Gibraltar Football League\FC Hound Dogs.png</t>
  </si>
  <si>
    <t>\escudos_cl\Europa\Czech First League\FC Hradec Kralove.png</t>
  </si>
  <si>
    <t>\escudos_cl\Asia\Tajikistan Higher League\FC Hulbuk Vose.png</t>
  </si>
  <si>
    <t>\escudos_cl\Europa\Erovnuli Liga\FC Iberia 1999.png</t>
  </si>
  <si>
    <t>\escudos_cl\Europa\Erovnuli Liga 2\FC Iberia 1999 2.png</t>
  </si>
  <si>
    <t>\escudos_cl\Asia\Kyrgyz Premier League\FC Iibris Bishkek.png</t>
  </si>
  <si>
    <t>\escudos_cl\Asia\J2 League\FC Imabari.png</t>
  </si>
  <si>
    <t>\escudos_cl\Europa\Ukranian First League\FC Inhulets Petrove.png</t>
  </si>
  <si>
    <t>\escudos_cl\Europa\Veikkausliiga\FC Inter Turku.png</t>
  </si>
  <si>
    <t>\escudos_cl\Europa\Belarusian Premier League\FC Isloch Minsk Raion.png</t>
  </si>
  <si>
    <t>\escudos_cl\Asia\Tajikistan Higher League\FC Istiklol Dushanbe.png</t>
  </si>
  <si>
    <t>\escudos_cl\Europa\Kazakhstan Premier League\FC Jenis.png</t>
  </si>
  <si>
    <t>\escudos_cl\Europa\Luxembourg National Division\FC Jeunesse Canach.png</t>
  </si>
  <si>
    <t>\escudos_cl\America\Liga MX\FC Juarez.png</t>
  </si>
  <si>
    <t>\escudos_cl\America\Championnat Special Division 1\FC Juventus des Cayes.png</t>
  </si>
  <si>
    <t>\escudos_cl\Europa\Liga Leumit\FC Kafr Qasim.png</t>
  </si>
  <si>
    <t>\escudos_cl\Europa\Kazakhstan Premier League\FC Kairat.png</t>
  </si>
  <si>
    <t>\escudos_cl\Europa\Ukranian Premier League\FC Karpaty Lviv.png</t>
  </si>
  <si>
    <t>\escudos_cl\Europa\Kazakhstan Premier League\FC Kaysar.png</t>
  </si>
  <si>
    <t>\escudos_cl\Asia\Persian Gulf Pro League\FC Kheybar.png</t>
  </si>
  <si>
    <t>\escudos_cl\Europa\Russian Premier League\FC Khimki.png</t>
  </si>
  <si>
    <t>\escudos_cl\Europa\3F Superliga\FC Kobenhavn.png</t>
  </si>
  <si>
    <t>\escudos_cl\Europa\Erovnuli Liga\FC Kolkheti 1913 Poti.png</t>
  </si>
  <si>
    <t>\escudos_cl\Europa\Bundesliga\FC Koln.png</t>
  </si>
  <si>
    <t>\escudos_cl\Europa\Ukranian Premier League\FC Kolos Kovalivka.png</t>
  </si>
  <si>
    <t>\escudos_cl\Europa\Slovenian Prva Liga\FC Koper.png</t>
  </si>
  <si>
    <t>\escudos_cl\Europa\Slovak First Football League\FC Kosice.png</t>
  </si>
  <si>
    <t>\escudos_cl\Europa\Russian Premier League\FC Krasnodar.png</t>
  </si>
  <si>
    <t>\escudos_cl\Europa\Second Professional Football League\FC Krumovgrad.png</t>
  </si>
  <si>
    <t>\escudos_cl\Europa\Ukranian Premier League\FC Kryvbas Kryvyi Rih.png</t>
  </si>
  <si>
    <t>\escudos_cl\Europa\Ukranian Premier League\FC Kudrivka.png</t>
  </si>
  <si>
    <t>\escudos_cl\Europa\Meistriliiga\FC Kuressaare.png</t>
  </si>
  <si>
    <t>\escudos_cl\Asia\Kyrgyz Premier League\FC Kyrgyzaltyn.png</t>
  </si>
  <si>
    <t>\escudos_cl\Europa\Kazakhstan Premier League\FC Kyzylzhar.png</t>
  </si>
  <si>
    <t>\escudos_cl\America\Primera Division Cubana\FC La Habana.png</t>
  </si>
  <si>
    <t>\escudos_cl\Europa\Ykkosliiga\FC Lahti.png</t>
  </si>
  <si>
    <t>\escudos_cl\Europa\Swiss Super League\FC Lausanne Sport.png</t>
  </si>
  <si>
    <t>\escudos_cl\Africa\Congo DR Super Liga\FC Les Aigles du Congo.png</t>
  </si>
  <si>
    <t>\escudos_cl\Europa\2. Liga\FC Liefering.png</t>
  </si>
  <si>
    <t>\escudos_cl\Europa\Ukranian First League\FC Livyi Bereh Kyiv.png</t>
  </si>
  <si>
    <t>\escudos_cl\Europa\Erovnuli Liga 2\FC Locomotive Tbilisi.png</t>
  </si>
  <si>
    <t>\escudos_cl\Europa\Russian Premier League\FC Lokomotiv Moskva.png</t>
  </si>
  <si>
    <t>\escudos_cl\Europa\First Professional Football League\FC Lokomotiv Sofia.png</t>
  </si>
  <si>
    <t>\escudos_cl\Europa\Ligue 1\FC Lorient.png</t>
  </si>
  <si>
    <t>\escudos_cl\Europa\Swiss Super League\FC Lugano.png</t>
  </si>
  <si>
    <t>\escudos_cl\Europa\Swiss Super League\FC Luzern.png</t>
  </si>
  <si>
    <t>\escudos_cl\Europa\2. Bundesliga\FC Magdeburg.png</t>
  </si>
  <si>
    <t>\escudos_cl\Europa\Luxembourg National Division\FC Mamer 32.png</t>
  </si>
  <si>
    <t>\escudos_cl\Europa\Second Professional Football League\FC Marek Dupnitsa.png</t>
  </si>
  <si>
    <t>\escudos_cl\Asia\Uzbekistan Super League\FC Mashal Mubarek.png</t>
  </si>
  <si>
    <t>\escudos_cl\America\Primera Division Cubana\FC Matanzas.png</t>
  </si>
  <si>
    <t>\escudos_cl\Europa\Belarusian Premier League\FC Maxline Vitebsk.png</t>
  </si>
  <si>
    <t>\escudos_cl\America\Primera Division Cubana\FC Mayabeque Guines.png</t>
  </si>
  <si>
    <t>\escudos_cl\Europa\Erovnuli Liga 2\FC Merani Martvili.png</t>
  </si>
  <si>
    <t>\escudos_cl\Asia\Yokary Liga\FC Merw Mary.png</t>
  </si>
  <si>
    <t>\escudos_cl\Europa\Erovnuli Liga 2\FC Meshakhte Tkibuli.png</t>
  </si>
  <si>
    <t>\escudos_cl\Europa\Ukranian Premier League\FC Metalist 1925 Kharkiv.png</t>
  </si>
  <si>
    <t>\escudos_cl\Europa\Ukranian First League\FC Metalist Kharkov.png</t>
  </si>
  <si>
    <t>\escudos_cl\Europa\Liga I\FC Metaloglobus Bucuresti.png</t>
  </si>
  <si>
    <t>\escudos_cl\Europa\Ligue 1\FC Metz.png</t>
  </si>
  <si>
    <t>\escudos_cl\Europa\3F Superliga\FC Midtjylland.png</t>
  </si>
  <si>
    <t>\escudos_cl\Europa\Super Liga\FC Milsami Orhei.png</t>
  </si>
  <si>
    <t>\escudos_cl\Europa\Belarusian Premier League\FC Minsk.png</t>
  </si>
  <si>
    <t>\escudos_cl\Europa\Second Professional Football League\FC Minyor Pernik.png</t>
  </si>
  <si>
    <t>\escudos_cl\Europa\Belarusian Premier League\FC Molodechno.png</t>
  </si>
  <si>
    <t>\escudos_cl\Europa\First Professional Football League\FC Montana.png</t>
  </si>
  <si>
    <t>\escudos_cl\America\Liga Hondubet\FC Motagua.png</t>
  </si>
  <si>
    <t>\escudos_cl\Asia\Kyrgyz Premier League\FC Muras United.png</t>
  </si>
  <si>
    <t>\escudos_cl\Europa\Ukranian First League\FC Mynai.png</t>
  </si>
  <si>
    <t>\escudos_cl\Europa\Belarusian Premier League\FC Naftan Novopolotsk.png</t>
  </si>
  <si>
    <t>\escudos_cl\Europa\Ligue 1\FC Nantes.png</t>
  </si>
  <si>
    <t>\escudos_cl\Asia\Uzbekistan Super League\FC Nasaf Qarshi.png</t>
  </si>
  <si>
    <t>\escudos_cl\Asia\Uzbekistan Super League\FC Neftchi Fergana.png</t>
  </si>
  <si>
    <t>\escudos_cl\Asia\Kyrgyz Premier League\FC Neftchi Kochkor Ata.png</t>
  </si>
  <si>
    <t>\escudos_cl\Europa\Russian First League\FC Neftekhimik Nizhnekamsk.png</t>
  </si>
  <si>
    <t>\escudos_cl\Europa\Belarusian Premier League\FC Neman Grodno.png</t>
  </si>
  <si>
    <t>\escudos_cl\Europa\Armenian Premier League\FC Noah.png</t>
  </si>
  <si>
    <t>\escudos_cl\Europa\3F Superliga\FC Nordsjaelland.png</t>
  </si>
  <si>
    <t>\escudos_cl\Africa\Ligue 1 Mauritania\FC Nouadhibou.png</t>
  </si>
  <si>
    <t>\escudos_cl\Europa\2. Bundesliga\FC Nuremberg.png</t>
  </si>
  <si>
    <t>\escudos_cl\Europa\Ukranian First League\FC Nyva Ternopil.png</t>
  </si>
  <si>
    <t>\escudos_cl\Asia\Uzbekistan Super League\FC OKMK.png</t>
  </si>
  <si>
    <t>\escudos_cl\Europa\Kazakhstan Premier League\FC Okzhetpes.png</t>
  </si>
  <si>
    <t>\escudos_cl\Europa\Ukranian Premier League\FC Oleksandriya.png</t>
  </si>
  <si>
    <t>\escudos_cl\Europa\Kazakhstan Premier League\FC Ordabasy.png</t>
  </si>
  <si>
    <t>\escudos_cl\Europa\Primera Divisio\FC Ordino.png</t>
  </si>
  <si>
    <t>\escudos_cl\Europa\Russian Premier League\FC Orenburg.png</t>
  </si>
  <si>
    <t>\escudos_cl\Africa\Ligue 1\FC OSA.png</t>
  </si>
  <si>
    <t>\escudos_cl\Asia\Kyrgyz Premier League\FC Oshsu Aldier.png</t>
  </si>
  <si>
    <t>\escudos_cl\Europa\Segunda Liga\FC Pacos de Ferreira.png</t>
  </si>
  <si>
    <t>\escudos_cl\Europa\Russian Premier League\FC Pari Nizhny Novgorod.png</t>
  </si>
  <si>
    <t>\escudos_cl\Asia\Azadegan League\FC Pars Jonoubi Jam.png</t>
  </si>
  <si>
    <t>\escudos_cl\Europa\Primera Divisio\FC Pas de la Casa.png</t>
  </si>
  <si>
    <t>\escudos_cl\Europa\Segunda Liga\FC Penafiel.png</t>
  </si>
  <si>
    <t>\escudos_cl\Europa\Super Liga\FC Petrocub Hincesti.png</t>
  </si>
  <si>
    <t>\escudos_cl\Europa\Liga I\FC Petrolul Ploiesti.png</t>
  </si>
  <si>
    <t>\escudos_cl\Europa\MonacoBet Liga\FC Petrzalka.png</t>
  </si>
  <si>
    <t>\escudos_cl\Europa\Second Professional Football League\FC Pirin Blagoevgrad.png</t>
  </si>
  <si>
    <t>\escudos_cl\Africa\Zimbabwe Premier Soccer League\FC Platinum.png</t>
  </si>
  <si>
    <t>\escudos_cl\Europa\Ukranian First League\FC Podillya Khmelnytskyi.png</t>
  </si>
  <si>
    <t>\escudos_cl\Asia\K1 League\FC Pohang Steelers.png</t>
  </si>
  <si>
    <t>\escudos_cl\Europa\Ukranian Premier League\FC Polissya Zhytomyr.png</t>
  </si>
  <si>
    <t>\escudos_cl\Europa\Super Liga\FC Politehnica UTM Chisinau.png</t>
  </si>
  <si>
    <t>\escudos_cl\Europa\Primeira Liga\FC Porto.png</t>
  </si>
  <si>
    <t>\escudos_cl\Europa\Segunda Liga\FC Porto B.png</t>
  </si>
  <si>
    <t>\escudos_cl\Asia\Liga Futebol Timor Leste\FC Porto Taibesse.png</t>
  </si>
  <si>
    <t>\escudos_cl\Europa\Superleague of Kosovo\FC Prishtina.png</t>
  </si>
  <si>
    <t>\escudos_cl\Europa\Ukranian First League\FC Probiy Horodenka.png</t>
  </si>
  <si>
    <t>\escudos_cl\Europa\Luxembourg National Division\FC Progres Niederkorn.png</t>
  </si>
  <si>
    <t>\escudos_cl\Europa\Ukranian First League\FC Prykarpattia Ivano Frankivsk.png</t>
  </si>
  <si>
    <t>\escudos_cl\Europa\Armenian Premier League\FC Pyunik.png</t>
  </si>
  <si>
    <t>\escudos_cl\Europa\Primera Divisio\FC Rangers.png</t>
  </si>
  <si>
    <t>\escudos_cl\Asia\Tajikistan Higher League\FC Ravshan Kulob.png</t>
  </si>
  <si>
    <t>\escudos_cl\Europa\Luxembourg National Division\FC Rodange 91.png</t>
  </si>
  <si>
    <t>\escudos_cl\Europa\Russian First League\FC Rodina Moscow.png</t>
  </si>
  <si>
    <t>\escudos_cl\Europa\NordicBet Liga\FC Roskilde.png</t>
  </si>
  <si>
    <t>\escudos_cl\Europa\Russian Premier League\FC Rostov.png</t>
  </si>
  <si>
    <t>\escudos_cl\Europa\Russian Premier League\FC Rubin Kazan.png</t>
  </si>
  <si>
    <t>\escudos_cl\Europa\Liechtenstein Cup\FC Ruggell.png</t>
  </si>
  <si>
    <t>\escudos_cl\Europa\Liechtenstein Cup\FC Ruggell II.png</t>
  </si>
  <si>
    <t>\escudos_cl\Europa\Ukranian Premier League\FC Rukh Lviv.png</t>
  </si>
  <si>
    <t>\escudos_cl\Europa\Erovnuli Liga 2\FC Rustavi.png</t>
  </si>
  <si>
    <t>\escudos_cl\Asia\Yokary Liga\FC Sagadam.png</t>
  </si>
  <si>
    <t>\escudos_cl\Africa\Congo DR Super Liga\FC Saint Eloi Lupopo.png</t>
  </si>
  <si>
    <t>\escudos_cl\Africa\Ghana Premier League\FC Samartex 1996.png</t>
  </si>
  <si>
    <t>\escudos_cl\Europa\Erovnuli Liga\FC Samgurali Tskaltubo.png</t>
  </si>
  <si>
    <t>\escudos_cl\Europa\Erovnuli Liga 2\FC Samtredia.png</t>
  </si>
  <si>
    <t>\escudos_cl\America\Liga 2 de Futbol Profesional\FC San Marcos.png</t>
  </si>
  <si>
    <t>\escudos_cl\Africa\Ligue 1\FC San Pedro.png</t>
  </si>
  <si>
    <t>\escudos_cl\Europa\Primera Divisio\FC Santa Coloma.png</t>
  </si>
  <si>
    <t>\escudos_cl\Europa\Liechtenstein Cup\FC Schaan.png</t>
  </si>
  <si>
    <t>\escudos_cl\Europa\Liechtenstein Cup\FC Schaan II.png</t>
  </si>
  <si>
    <t>\escudos_cl\Europa\Swiss Challenge League\FC Schaffhausen.png</t>
  </si>
  <si>
    <t>\escudos_cl\Europa\2. Bundesliga\FC Schalke 04.png</t>
  </si>
  <si>
    <t>\escudos_cl\Europa\Czech National Football League\FC Sellier Bellot Vlasim.png</t>
  </si>
  <si>
    <t>\escudos_cl\Asia\K1 League\FC Seoul.png</t>
  </si>
  <si>
    <t>\escudos_cl\Africa\Ligue 1 Pro\FC Sequence de Dixinn.png</t>
  </si>
  <si>
    <t>\escudos_cl\Europa\Second Professional Football League\FC Sevlievo.png</t>
  </si>
  <si>
    <t>\escudos_cl\Europa\Ukranian Premier League\FC Shakhtar Donetsk.png</t>
  </si>
  <si>
    <t>\escudos_cl\Europa\Super Liga\FC Sheriff Tiraspol.png</t>
  </si>
  <si>
    <t>\escudos_cl\Europa\Armenian Premier League\FC Shirak.png</t>
  </si>
  <si>
    <t>\escudos_cl\Asia\Uzbekistan Super League\FC Shurtan Guzar.png</t>
  </si>
  <si>
    <t>\escudos_cl\Europa\Czech National Football League\FC Silon Taborsko.png</t>
  </si>
  <si>
    <t>\escudos_cl\Europa\Swiss Super League\FC Sion.png</t>
  </si>
  <si>
    <t>\escudos_cl\Europa\Erovnuli Liga 2\FC Sioni Bolnisi.png</t>
  </si>
  <si>
    <t>\escudos_cl\Europa\Belarusian Premier League\FC Slavia Mozyr.png</t>
  </si>
  <si>
    <t>\escudos_cl\Europa\Czech First League\FC Slovacko.png</t>
  </si>
  <si>
    <t>\escudos_cl\Europa\Czech First League\FC Slovan Liberec.png</t>
  </si>
  <si>
    <t>\escudos_cl\Europa\Belarusian Premier League\FC Slutsk.png</t>
  </si>
  <si>
    <t>\escudos_cl\Europa\Belarusian Premier League\FC Smorgon.png</t>
  </si>
  <si>
    <t>\escudos_cl\Europa\Russian First League\FC Sochi.png</t>
  </si>
  <si>
    <t>\escudos_cl\Europa\Erovnuli Liga 2\FC Spaeri.png</t>
  </si>
  <si>
    <t>\escudos_cl\Europa\Russian Premier League\FC Spartak Moskva.png</t>
  </si>
  <si>
    <t>\escudos_cl\Europa\Slovak First Football League\FC Spartak Trnava.png</t>
  </si>
  <si>
    <t>\escudos_cl\Europa\First Professional Football League\FC Spartak Varna.png</t>
  </si>
  <si>
    <t>\escudos_cl\Europa\Second Professional Football League\FC Sportist Svoge.png</t>
  </si>
  <si>
    <t>\escudos_cl\Europa\Swiss Super League\FC St. Gallen 1879.png</t>
  </si>
  <si>
    <t>\escudos_cl\Europa\Bundesliga\FC St.Pauli.png</t>
  </si>
  <si>
    <t>\escudos_cl\Europa\Swiss Challenge League\FC Stade Lausanne Ouchy.png</t>
  </si>
  <si>
    <t>\escudos_cl\Europa\Swiss Challenge League\FC Stade Nyonnais.png</t>
  </si>
  <si>
    <t>\escudos_cl\Europa\Liga I\FC Steaua Bucuresti.png</t>
  </si>
  <si>
    <t>\escudos_cl\Europa\MonacoBet Liga\FC STK 1914 Samorin.png</t>
  </si>
  <si>
    <t>\escudos_cl\Europa\Macedonian First League\FC Struga.png</t>
  </si>
  <si>
    <t>\escudos_cl\Europa\Serie B\FC Sudtirol.png</t>
  </si>
  <si>
    <t>\escudos_cl\Europa\Faroe Islands Premier League\FC Suduroy.png</t>
  </si>
  <si>
    <t>\escudos_cl\Europa\Luxembourg National Division\FC Swift Hesperange.png</t>
  </si>
  <si>
    <t>\escudos_cl\Asia\Kyrgyz Premier League\FC Talant.png</t>
  </si>
  <si>
    <t>\escudos_cl\Africa\Congo DR Super Liga\FC Tanganyika.png</t>
  </si>
  <si>
    <t>\escudos_cl\Europa\Slovak First Football League\FC Tatran Presov.png</t>
  </si>
  <si>
    <t>\escudos_cl\Europa\Erovnuli Liga\FC Telavi.png</t>
  </si>
  <si>
    <t>\escudos_cl\Africa\Ligue 1 Mauritania\FC Tevragh Zeina.png</t>
  </si>
  <si>
    <t>\escudos_cl\Europa\Swiss Super League\FC Thun 1898.png</t>
  </si>
  <si>
    <t>\escudos_cl\Europa\Kazakhstan Premier League\FC Tobol.png</t>
  </si>
  <si>
    <t>\escudos_cl\Asia\J1 League\FC Tokyo.png</t>
  </si>
  <si>
    <t>\escudos_cl\Europa\Belarusian Premier League\FC Torpedo BelAZ Zhodino.png</t>
  </si>
  <si>
    <t>\escudos_cl\Europa\Erovnuli Liga\FC Torpedo Kutaisi.png</t>
  </si>
  <si>
    <t>\escudos_cl\Europa\Liechtenstein Cup\FC Triesen.png</t>
  </si>
  <si>
    <t>\escudos_cl\Europa\Liechtenstein Cup\FC Triesen II.png</t>
  </si>
  <si>
    <t>\escudos_cl\Europa\Liechtenstein Cup\FC Triesenberg.png</t>
  </si>
  <si>
    <t>\escudos_cl\Europa\Liechtenstein Cup\FC Triesenberg II.png</t>
  </si>
  <si>
    <t>\escudos_cl\Europa\Kazakhstan Premier League\FC Turan.png</t>
  </si>
  <si>
    <t>\escudos_cl\Europa\Eredivisie\FC Twente.png</t>
  </si>
  <si>
    <t>\escudos_cl\Europa\Russian First League\FC Tyumen.png</t>
  </si>
  <si>
    <t>\escudos_cl\Europa\Liga II\FC U Craiova 1948.png</t>
  </si>
  <si>
    <t>\escudos_cl\Europa\Ukranian First League\FC UCSA Tarasivka.png</t>
  </si>
  <si>
    <t>\escudos_cl\Europa\Russian First League\FC Ufa.png</t>
  </si>
  <si>
    <t>\escudos_cl\Asia\Mongolian Premier League\FC Ulaanbaatar.png</t>
  </si>
  <si>
    <t>\escudos_cl\Europa\Kazakhstan Premier League\FC Ulytau.png</t>
  </si>
  <si>
    <t>\escudos_cl\Europa\Luxembourg National Division\FC UNA Strassen.png</t>
  </si>
  <si>
    <t>\escudos_cl\Europa\Bundesliga\FC Union Berlin.png</t>
  </si>
  <si>
    <t>\escudos_cl\America\Division Profesional\FC Universitario de Vinto.png</t>
  </si>
  <si>
    <t>\escudos_cl\Europa\Russian First League\FC Ural Yekaterinburg.png</t>
  </si>
  <si>
    <t>\escudos_cl\Europa\Armenian Premier League\FC Urartu.png</t>
  </si>
  <si>
    <t>\escudos_cl\Europa\Eredivisie\FC Utrecht.png</t>
  </si>
  <si>
    <t>\escudos_cl\Asia\Kyrgyz Premier League\FC Uzgen.png</t>
  </si>
  <si>
    <t>\escudos_cl\Europa\Liechtenstein Cup\FC Vaduz.png</t>
  </si>
  <si>
    <t>\escudos_cl\Europa\Swiss Challenge League\FC Vaduz.png</t>
  </si>
  <si>
    <t>\escudos_cl\Europa\Liechtenstein Cup\FC Vaduz II.png</t>
  </si>
  <si>
    <t>\escudos_cl\Europa\Armenian Premier League\FC Van.png</t>
  </si>
  <si>
    <t>\escudos_cl\Europa\Luxembourg National Division\FC Victoria Rosport.png</t>
  </si>
  <si>
    <t>\escudos_cl\Europa\Czech First League\FC Viktoria Plzen.png</t>
  </si>
  <si>
    <t>\escudos_cl\Europa\Ukranian First League\FC Viktoriya Sumy.png</t>
  </si>
  <si>
    <t>\escudos_cl\America\Primera Division Cubana\FC Villa Clara.png</t>
  </si>
  <si>
    <t>\escudos_cl\Europa\MonacoBet Liga\FC ViOn Zlate Moravce.png</t>
  </si>
  <si>
    <t>\escudos_cl\Europa\Belarusian Premier League\FC Vitebsk.png</t>
  </si>
  <si>
    <t>\escudos_cl\Europa\Segunda Liga\FC Vizela.png</t>
  </si>
  <si>
    <t>\escudos_cl\Europa\Eredivisie\FC Volendam.png</t>
  </si>
  <si>
    <t>\escudos_cl\Europa\Liga II\FC Voluntari.png</t>
  </si>
  <si>
    <t>\escudos_cl\Europa\Ukranian First League\FC Vorskla Poltava.png</t>
  </si>
  <si>
    <t>\escudos_cl\Europa\Czech National Football League\FC Vysocina Jihlava.png</t>
  </si>
  <si>
    <t>\escudos_cl\Europa\Armenian Premier League\FC West Armenia.png</t>
  </si>
  <si>
    <t>\escudos_cl\Europa\Swiss Challenge League\FC Wil.png</t>
  </si>
  <si>
    <t>\escudos_cl\Europa\Swiss Super League\FC Winterthur.png</t>
  </si>
  <si>
    <t>\escudos_cl\Europa\Second Professional Football League\FC Yantra Gabrovo.png</t>
  </si>
  <si>
    <t>\escudos_cl\Europa\Czech National Football League\FC Zbrojovka Brno.png</t>
  </si>
  <si>
    <t>\escudos_cl\Europa\Russian Premier League\FC Zenit Saint Petersburg.png</t>
  </si>
  <si>
    <t>\escudos_cl\Europa\Kazakhstan Premier League\FC Zhetysu.png</t>
  </si>
  <si>
    <t>\escudos_cl\Europa\Super Liga\FC Zimbru Chisinau.png</t>
  </si>
  <si>
    <t>\escudos_cl\Europa\Czech First League\FC Zlin.png</t>
  </si>
  <si>
    <t>\escudos_cl\Europa\Ukranian Premier League\FC Zorya Luhansk.png</t>
  </si>
  <si>
    <t>\escudos_cl\Europa\Swiss Super League\FC Zurich.png</t>
  </si>
  <si>
    <t>\escudos_cl\Europa\Meistriliiga\FCI Levadia Tallinn.png</t>
  </si>
  <si>
    <t>\escudos_cl\Europa\Jupiler Pro League\FCV Dender.png</t>
  </si>
  <si>
    <t>\escudos_cl\Europa\Liga I\FCV Farul Constanta.png</t>
  </si>
  <si>
    <t>\escudos_cl\Africa\Ligue 1 Pro\Fello Star de Labe.png</t>
  </si>
  <si>
    <t>\escudos_cl\Asia\New Zealand National League\Fencibles United AFC.png</t>
  </si>
  <si>
    <t>\escudos_cl\Europa\Super Lig\Fenerbahce.png</t>
  </si>
  <si>
    <t>\escudos_cl\Europa\Nemzeti Bajnoksag I\Ferencvarosi TC.png</t>
  </si>
  <si>
    <t>\escudos_cl\America\Brasileirao Serie B\Ferroviaria de Esportes.png</t>
  </si>
  <si>
    <t>\escudos_cl\Africa\Mocambola\Ferroviario da Beira.png</t>
  </si>
  <si>
    <t>\escudos_cl\Africa\Mocambola\Ferroviario de Lichinga.png</t>
  </si>
  <si>
    <t>\escudos_cl\Africa\Mocambola\Ferroviario de Nacala Velha.png</t>
  </si>
  <si>
    <t>\escudos_cl\Africa\Mocambola\Ferroviario de Quelimane.png</t>
  </si>
  <si>
    <t>\escudos_cl\Africa\Mocambola\Ferroviario Maputo.png</t>
  </si>
  <si>
    <t>\escudos_cl\Africa\Mocambola\Ferroviario Nampula.png</t>
  </si>
  <si>
    <t>\escudos_cl\Europa\Eredivisie\Feyenoord Rotterdam.png</t>
  </si>
  <si>
    <t>\escudos_cl\Europa\Besta Deild Karla\FH.png</t>
  </si>
  <si>
    <t>\escudos_cl\America\Championnat Special Division 1\FIC Cap Haitien.png</t>
  </si>
  <si>
    <t>\escudos_cl\Europa\Ireland First Division\Finn Harps FC.png</t>
  </si>
  <si>
    <t>\escudos_cl\Europa\2. Liga\First Vienna FC.png</t>
  </si>
  <si>
    <t>\escudos_cl\Europa\Kategoria e Pare\FK Apolonia Fier.png</t>
  </si>
  <si>
    <t>\escudos_cl\Asia\Yokary Liga\FK Arkadag.png</t>
  </si>
  <si>
    <t>\escudos_cl\Europa\Montenegrin First League\FK Arsenal Tivat.png</t>
  </si>
  <si>
    <t>\escudos_cl\Europa\Latvian Higher League\FK Auda.png</t>
  </si>
  <si>
    <t>\escudos_cl\Europa\Admiral Bundesliga\FK Austria Wien.png</t>
  </si>
  <si>
    <t>\escudos_cl\Europa\A Lyga\FK Banga Gargzdai.png</t>
  </si>
  <si>
    <t>\escudos_cl\Europa\Macedonian Second League\FK Belasica.png</t>
  </si>
  <si>
    <t>\escudos_cl\Europa\Eliteserien\FK Bodo Glimt.png</t>
  </si>
  <si>
    <t>\escudos_cl\Europa\Montenegrin First League\FK Bokelj.png</t>
  </si>
  <si>
    <t>\escudos_cl\Europa\Serbian First League\FK Borac 1926.png</t>
  </si>
  <si>
    <t>\escudos_cl\Europa\Premier League of Bosnia\FK Borac Banja Luka.png</t>
  </si>
  <si>
    <t>\escudos_cl\Europa\Macedonian Second League\FK Borec.png</t>
  </si>
  <si>
    <t>\escudos_cl\Europa\Macedonian Second League\FK Bregalnica Stip.png</t>
  </si>
  <si>
    <t>\escudos_cl\Europa\First League of the Federation of Bosnia\FK Buducnost Banovici.png</t>
  </si>
  <si>
    <t>\escudos_cl\Europa\Montenegrin First League\FK Buducnost Podgorica.png</t>
  </si>
  <si>
    <t>\escudos_cl\Asia\Uzbekistan Super League\FK Buxoro.png</t>
  </si>
  <si>
    <t>\escudos_cl\Europa\Serbian SuperLiga\FK Crvena Zvezda.png</t>
  </si>
  <si>
    <t>\escudos_cl\Europa\Liga I\FK Csikszereda Miercurea Ciuc.png</t>
  </si>
  <si>
    <t>\escudos_cl\Europa\Serbian SuperLiga\FK Cukaricki.png</t>
  </si>
  <si>
    <t>\escudos_cl\Europa\Montenegrin First League\FK Decic.png</t>
  </si>
  <si>
    <t>\escudos_cl\Europa\Macedonian Second League\FK Detonit Plachkovica.png</t>
  </si>
  <si>
    <t>\escudos_cl\Europa\Czech First League\FK Dukla Praha.png</t>
  </si>
  <si>
    <t>\escudos_cl\Europa\First League of the Federation of Bosnia\FK Gorazde.png</t>
  </si>
  <si>
    <t>\escudos_cl\Europa\First League of the Federation of Bosnia\FK Gornji Rahic.png</t>
  </si>
  <si>
    <t>\escudos_cl\Europa\Latvian Higher League\FK Grobina.png</t>
  </si>
  <si>
    <t>\escudos_cl\Europa\Eliteserien\FK Haugesund.png</t>
  </si>
  <si>
    <t>\escudos_cl\Europa\MonacoBet Liga\FK Humenne.png</t>
  </si>
  <si>
    <t>\escudos_cl\Europa\Montenegrin Second League\FK Ibar.png</t>
  </si>
  <si>
    <t>\escudos_cl\Europa\Montenegrin Second League\FK Igalo.png</t>
  </si>
  <si>
    <t>\escudos_cl\Europa\Serbian SuperLiga\FK IMT.png</t>
  </si>
  <si>
    <t>\escudos_cl\Europa\Serbian First League\FK Indija.png</t>
  </si>
  <si>
    <t>\escudos_cl\Europa\Montenegrin Second League\FK Iskra.png</t>
  </si>
  <si>
    <t>\escudos_cl\Europa\Czech First League\FK Jablonec.png</t>
  </si>
  <si>
    <t>\escudos_cl\Europa\Serbian SuperLiga\FK Javor Ivanjica.png</t>
  </si>
  <si>
    <t>\escudos_cl\Europa\Montenegrin First League\FK Jedinstvo Bijelo Polje.png</t>
  </si>
  <si>
    <t>\escudos_cl\Europa\Montenegrin First League\FK Jezero.png</t>
  </si>
  <si>
    <t>\escudos_cl\Europa\A Lyga\FK Kauno Zalgiris.png</t>
  </si>
  <si>
    <t>\escudos_cl\Asia\Tajikistan Higher League\FK Khujand.png</t>
  </si>
  <si>
    <t>\escudos_cl\Europa\Montenegrin Second League\FK Kom.png</t>
  </si>
  <si>
    <t>\escudos_cl\Asia\Yokary Liga\FK Kopetdag Asgabat.png</t>
  </si>
  <si>
    <t>\escudos_cl\Europa\Macedonian Second League\FK Kozhuf.png</t>
  </si>
  <si>
    <t>\escudos_cl\Europa\Kategoria e Pare\FK Kukesi.png</t>
  </si>
  <si>
    <t>\escudos_cl\Europa\Latvian Higher League\FK Liepaja.png</t>
  </si>
  <si>
    <t>\escudos_cl\Europa\Montenegrin Second League\FK Lovcen.png</t>
  </si>
  <si>
    <t>\escudos_cl\Europa\Serbian First League\FK Macva Sabac.png</t>
  </si>
  <si>
    <t>\escudos_cl\Europa\Macedonian Second League\FK Makedonija GP.png</t>
  </si>
  <si>
    <t>\escudos_cl\Europa\Latvian Higher League\FK Metta.png</t>
  </si>
  <si>
    <t>\escudos_cl\Europa\Czech First League\FK Mlada Boleslav.png</t>
  </si>
  <si>
    <t>\escudos_cl\Europa\Serbian First League\FK Mladost GAT.png</t>
  </si>
  <si>
    <t>\escudos_cl\Europa\Serbian SuperLiga\FK Mladost Lucani.png</t>
  </si>
  <si>
    <t>\escudos_cl\Europa\Montenegrin First League\FK Mornar Bar.png</t>
  </si>
  <si>
    <t>\escudos_cl\Europa\Serbian SuperLiga\FK Napredak Krusevac.png</t>
  </si>
  <si>
    <t>\escudos_cl\Europa\Macedonian Second League\FK Novaci.png</t>
  </si>
  <si>
    <t>\escudos_cl\Europa\Serbian SuperLiga\FK Novi Pazar.png</t>
  </si>
  <si>
    <t>\escudos_cl\Europa\Macedonian Second League\FK Ohrid.png</t>
  </si>
  <si>
    <t>\escudos_cl\Europa\Macedonian Second League\FK Osogovo.png</t>
  </si>
  <si>
    <t>\escudos_cl\Europa\Montenegrin First League\FK Otrant Olympic.png</t>
  </si>
  <si>
    <t>\escudos_cl\Europa\A Lyga\FK Panevezys.png</t>
  </si>
  <si>
    <t>\escudos_cl\Europa\Czech First League\FK Pardubice.png</t>
  </si>
  <si>
    <t>\escudos_cl\Europa\Serbian SuperLiga\FK Partizan.png</t>
  </si>
  <si>
    <t>\escudos_cl\Europa\Abissnet Superiore\FK Partizani.png</t>
  </si>
  <si>
    <t>\escudos_cl\Europa\Macedonian First League\FK Pelister.png</t>
  </si>
  <si>
    <t>\escudos_cl\Europa\Macedonian Second League\FK Pobeda AD.png</t>
  </si>
  <si>
    <t>\escudos_cl\Europa\MonacoBet Liga\FK Pohronie.png</t>
  </si>
  <si>
    <t>\escudos_cl\Europa\Macedonian First League\FK Rabotnichki.png</t>
  </si>
  <si>
    <t>\escudos_cl\Europa\Serbian SuperLiga\FK Radnicki 1923.png</t>
  </si>
  <si>
    <t>\escudos_cl\Europa\First League of the Federation of Bosnia\FK Radnicki Lukavac.png</t>
  </si>
  <si>
    <t>\escudos_cl\Europa\Serbian SuperLiga\FK Radnicki Nis.png</t>
  </si>
  <si>
    <t>\escudos_cl\Europa\Serbian First League\FK Radnicki Sremska Mitrovica.png</t>
  </si>
  <si>
    <t>\escudos_cl\Europa\Premier League of Bosnia\FK Radnik Bijeljina.png</t>
  </si>
  <si>
    <t>\escudos_cl\Europa\First League of the Federation of Bosnia\FK Radnik Hadzici.png</t>
  </si>
  <si>
    <t>\escudos_cl\Europa\Serbian SuperLiga\FK Radnik Surdulica.png</t>
  </si>
  <si>
    <t>\escudos_cl\Europa\Latvian Higher League\FK RFS.png</t>
  </si>
  <si>
    <t>\escudos_cl\Europa\A Lyga\FK Riteriai.png</t>
  </si>
  <si>
    <t>\escudos_cl\Europa\Montenegrin Second League\FK Rudar Pljevlja.png</t>
  </si>
  <si>
    <t>\escudos_cl\Europa\Premier League of Bosnia\FK Rudar Prijedor.png</t>
  </si>
  <si>
    <t>\escudos_cl\Europa\Premier League of Bosnia\FK Sarajevo.png</t>
  </si>
  <si>
    <t>\escudos_cl\Europa\Macedonian Second League\FK Sasa.png</t>
  </si>
  <si>
    <t>\escudos_cl\Europa\Macedonian First League\FK Sileks.png</t>
  </si>
  <si>
    <t>\escudos_cl\Europa\Macedonian Second League\FK Skopje.png</t>
  </si>
  <si>
    <t>\escudos_cl\Europa\Premier League of Bosnia\FK Sloga Doboj.png</t>
  </si>
  <si>
    <t>\escudos_cl\Europa\Serbian First League\FK Smederevo 1924.png</t>
  </si>
  <si>
    <t>\escudos_cl\Europa\Serbian SuperLiga\FK Spartak Subotica.png</t>
  </si>
  <si>
    <t>\escudos_cl\Europa\A Lyga\FK Suduva.png</t>
  </si>
  <si>
    <t>\escudos_cl\Europa\Montenegrin First League\FK Sutjeska.png</t>
  </si>
  <si>
    <t>\escudos_cl\Europa\Czech First League\FK Teplice.png</t>
  </si>
  <si>
    <t>\escudos_cl\Europa\Russian First League\FK Torpedo Moscow.png</t>
  </si>
  <si>
    <t>\escudos_cl\Europa\Serbian First League\FK Trayal.png</t>
  </si>
  <si>
    <t>\escudos_cl\Europa\Serbian SuperLiga\FK TSC.png</t>
  </si>
  <si>
    <t>\escudos_cl\Europa\Latvian Higher League\FK Tukums 2000.png</t>
  </si>
  <si>
    <t>\escudos_cl\Europa\First League of the Federation of Bosnia\FK Tuzla City.png</t>
  </si>
  <si>
    <t>\escudos_cl\Europa\Macedonian First League\FK Vardar.png</t>
  </si>
  <si>
    <t>\escudos_cl\Europa\Macedonian Second League\FK Vardar Negotino.png</t>
  </si>
  <si>
    <t>\escudos_cl\Europa\Macedonian Second League\FK Vardarski.png</t>
  </si>
  <si>
    <t>\escudos_cl\Europa\Czech National Football League\FK Varnsdorf.png</t>
  </si>
  <si>
    <t>\escudos_cl\Europa\Premier League of Bosnia\FK Velez Mostar.png</t>
  </si>
  <si>
    <t>\escudos_cl\Europa\Czech National Football League\FK Viktoria Zizkov.png</t>
  </si>
  <si>
    <t>\escudos_cl\Europa\Serbian SuperLiga\FK Vojvodina.png</t>
  </si>
  <si>
    <t>\escudos_cl\Europa\Macedonian First League\FK Voska Sport.png</t>
  </si>
  <si>
    <t>\escudos_cl\Europa\Serbian First League\FK Vozdovac.png</t>
  </si>
  <si>
    <t>\escudos_cl\Europa\Russian First League\FK Yenisey Krasnoyarsk.png</t>
  </si>
  <si>
    <t>\escudos_cl\Europa\A Lyga\FK Zalgiris Vilnius.png</t>
  </si>
  <si>
    <t>\escudos_cl\Europa\Slovak First Football League\FK Zeleziarne Podbrezova.png</t>
  </si>
  <si>
    <t>\escudos_cl\Europa\Serbian SuperLiga\FK Zeleznicar Pancevo.png</t>
  </si>
  <si>
    <t>\escudos_cl\Europa\Premier League of Bosnia\FK Zeljeznicar Sarajevo.png</t>
  </si>
  <si>
    <t>\escudos_cl\Europa\Serbian First League\FK Zemun.png</t>
  </si>
  <si>
    <t>\escudos_cl\Africa\Ligue 1 Pro\Flamme Olympique FC.png</t>
  </si>
  <si>
    <t>\escudos_cl\Europa\Abissnet Superiore\Flamurtari FC.png</t>
  </si>
  <si>
    <t>\escudos_cl\Europa\Cymru North\Flint Mountain FC.png</t>
  </si>
  <si>
    <t>\escudos_cl\Europa\Cymru Premier\Flint Town United.png</t>
  </si>
  <si>
    <t>\escudos_cl\America\SVB Hoofdklasse\Flora .png</t>
  </si>
  <si>
    <t>\escudos_cl\Europa\Maltese Premier League\Floriana FC.png</t>
  </si>
  <si>
    <t>\escudos_cl\Europa\2. Liga\Floridsdorfer AC.png</t>
  </si>
  <si>
    <t>\escudos_cl\America\Brasileirao Betano\Fluminense FC.png</t>
  </si>
  <si>
    <t>\escudos_cl\Asia\Persian Gulf Pro League\Foolad Khuzestan FC.png</t>
  </si>
  <si>
    <t>\escudos_cl\Africa\Zambia Super League\Forest Rangers FC.png</t>
  </si>
  <si>
    <t>\escudos_cl\America\Canadian Premier League\Forge FC.png</t>
  </si>
  <si>
    <t>\escudos_cl\America\Liga BetPlay Dimayor\Fortaleza CEIF.png</t>
  </si>
  <si>
    <t>\escudos_cl\America\Brasileirao Betano\Fortaleza EC.png</t>
  </si>
  <si>
    <t>\escudos_cl\Asia\Bangladesh Premier League\Fortis FC.png</t>
  </si>
  <si>
    <t>\escudos_cl\Europa\2. Bundesliga\Fortuna Dusseldorf.png</t>
  </si>
  <si>
    <t>\escudos_cl\Europa\Eredivisie\Fortuna Sittard.png</t>
  </si>
  <si>
    <t>\escudos_cl\Asia\China League One\Foshan Nanshi FC.png</t>
  </si>
  <si>
    <t>\escudos_cl\Europa\Besta Deild Karla\Fram.png</t>
  </si>
  <si>
    <t>\escudos_cl\Europa\Eliteserien\Fredrikstad FK.png</t>
  </si>
  <si>
    <t>\escudos_cl\Europa\Serie B\Frosinone Calcio.png</t>
  </si>
  <si>
    <t>\escudos_cl\America\GFF Elite League\Fruta Conquerors FC.png</t>
  </si>
  <si>
    <t>\escudos_cl\Europa\Latvian Higher League\FS Jelgava.png</t>
  </si>
  <si>
    <t>\escudos_cl\Europa\Primera Divisio\FS La Massana.png</t>
  </si>
  <si>
    <t>\escudos_cl\Europa\Ukranian First League\FSC Bukovyna Chernivtsi.png</t>
  </si>
  <si>
    <t>\escudos_cl\Europa\Ukranian First League\FSC Mariupol.png</t>
  </si>
  <si>
    <t>\escudos_cl\Europa\Bundesliga\FSV Mainz 05.png</t>
  </si>
  <si>
    <t>\escudos_cl\America\Primera Division de El Salvador\Fuerte San Francisco.png</t>
  </si>
  <si>
    <t>\escudos_cl\Asia\J2 League\Fujieda MYFC.png</t>
  </si>
  <si>
    <t>\escudos_cl\Europa\Premier League\Fulham FC.png</t>
  </si>
  <si>
    <t>\escudos_cl\America\Segunda Division CRI\Futbol Consultants.png</t>
  </si>
  <si>
    <t>\escudos_cl\Europa\Azerbaijan First Division\Gabala SC.png</t>
  </si>
  <si>
    <t>\escudos_cl\Europa\Allsvenskan\GAIS.png</t>
  </si>
  <si>
    <t>\escudos_cl\Asia\Liga de Elite\Gala FC.png</t>
  </si>
  <si>
    <t>\escudos_cl\Europa\Super Lig\Galatasaray SK.png</t>
  </si>
  <si>
    <t>\escudos_cl\Europa\Ireland Premier Division\Galway United FC.png</t>
  </si>
  <si>
    <t>\escudos_cl\Asia\J1 League\Gamba Osaka.png</t>
  </si>
  <si>
    <t>\escudos_cl\Asia\K1 League\Gangwon FC.png</t>
  </si>
  <si>
    <t>\escudos_cl\Asia\Liga 2\Garudayaksa FC.png</t>
  </si>
  <si>
    <t>\escudos_cl\Africa\Elite One\Gazelle FA de Garoua.png</t>
  </si>
  <si>
    <t>\escudos_cl\Europa\Super Lig\Gaziantep.png</t>
  </si>
  <si>
    <t>\escudos_cl\Europa\Segunda Liga\GD Chaves.png</t>
  </si>
  <si>
    <t>\escudos_cl\Africa\Girabola\GD Interclube.png</t>
  </si>
  <si>
    <t>\escudos_cl\Africa\Girabola\GD Isaac de Benguela.png</t>
  </si>
  <si>
    <t>\escudos_cl\Africa\Girabola\GD Sagrada Esperanca.png</t>
  </si>
  <si>
    <t>\escudos_cl\Europa\Super Lig\Genclerbirligi SK.png</t>
  </si>
  <si>
    <t>\escudos_cl\Europa\Serie A\Genoa CFC.png</t>
  </si>
  <si>
    <t>\escudos_cl\Europa\LaLiga EA Sports\Getafe CF.png</t>
  </si>
  <si>
    <t>\escudos_cl\Asia\Singapore Premier League\Geylang International FC.png</t>
  </si>
  <si>
    <t>\escudos_cl\Europa\Serbian First League\GFK Dubocica.png</t>
  </si>
  <si>
    <t>\escudos_cl\Europa\Serbian First League\GFK Sloboda.png</t>
  </si>
  <si>
    <t>\escudos_cl\Europa\Serbian First League\GFK Sloven Ruma.png</t>
  </si>
  <si>
    <t>\escudos_cl\Europa\Macedonian First League\GFK Tikvesh.png</t>
  </si>
  <si>
    <t>\escudos_cl\Asia\Iraqi Premier Divsion League\Ghaz Al Shamal.png</t>
  </si>
  <si>
    <t>\escudos_cl\Africa\Egyptian Premier League\Ghazl El Mahalla SC.png</t>
  </si>
  <si>
    <t>\escudos_cl\Asia\Jordanian Second Division League\Ghor Al Safi SC.png</t>
  </si>
  <si>
    <t>\escudos_cl\Europa\Superettan\GIF Sundsvall.png</t>
  </si>
  <si>
    <t>\escudos_cl\Europa\Primeira Liga\Gil Vicente FC.png</t>
  </si>
  <si>
    <t>\escudos_cl\Asia\K1 League\Gimcheon Sangmu FC.png</t>
  </si>
  <si>
    <t>\escudos_cl\Asia\K2 League\Gimpo Citizen FC.png</t>
  </si>
  <si>
    <t>\escudos_cl\Europa\LaLiga EA Sports\Girona FC.png</t>
  </si>
  <si>
    <t>\escudos_cl\Europa\Ekstraklasa\GKS Katowice.png</t>
  </si>
  <si>
    <t>\escudos_cl\Europa\I Liga\GKS Tychy.png</t>
  </si>
  <si>
    <t>\escudos_cl\Europa\Gibraltar Football League\Glacis United FC.png</t>
  </si>
  <si>
    <t>\escudos_cl\Europa\NIFL Premiership\Glenavon FC.png</t>
  </si>
  <si>
    <t>\escudos_cl\Europa\NIFL Premiership\Glentoran FC.png</t>
  </si>
  <si>
    <t>\escudos_cl\Europa\Liga II\Gloria Buzau.png</t>
  </si>
  <si>
    <t>\escudos_cl\Europa\Eredivisie\Go Ahead Eagles.png</t>
  </si>
  <si>
    <t>\escudos_cl\America\Brasileirao Serie B\Goias EC.png</t>
  </si>
  <si>
    <t>\escudos_cl\Asia\I League\Gokulam Kerala FC.png</t>
  </si>
  <si>
    <t>\escudos_cl\Asia\Persian Gulf Pro League\Gol Gohar Sirjan FC.png</t>
  </si>
  <si>
    <t>\escudos_cl\Africa\South African Premiership\Golden Arrows FC.png</t>
  </si>
  <si>
    <t>\escudos_cl\Europa\I Liga\Gornik Leczna.png</t>
  </si>
  <si>
    <t>\escudos_cl\Europa\Ekstraklasa\Gornik Zabrze.png</t>
  </si>
  <si>
    <t>\escudos_cl\Europa\Super Lig\Goztepe SK.png</t>
  </si>
  <si>
    <t>\escudos_cl\Europa\LaLiga Hypermotion\Granada CF.png</t>
  </si>
  <si>
    <t>\escudos_cl\Europa\Swiss Super League\Grasshopper Club Zurich.png</t>
  </si>
  <si>
    <t>\escudos_cl\Europa\Admiral Bundesliga\Grazer AK.png</t>
  </si>
  <si>
    <t>\escudos_cl\Africa\Zambia Super League\Green Buffaloes FC.png</t>
  </si>
  <si>
    <t>\escudos_cl\Africa\Zambia Super League\Green Eagles FC.png</t>
  </si>
  <si>
    <t>\escudos_cl\Africa\Zimbabwe Premier Soccer League\Green Fuel FC.png</t>
  </si>
  <si>
    <t>\escudos_cl\Europa\Scottish Championship\Greenock Morton FC.png</t>
  </si>
  <si>
    <t>\escudos_cl\America\Brasileirao Betano\Gremio FBPA.png</t>
  </si>
  <si>
    <t>\escudos_cl\America\Brasileirao Serie B\Gremio Novorizontino.png</t>
  </si>
  <si>
    <t>\escudos_cl\Europa\Ligue 2\Grenoble Foot 38.png</t>
  </si>
  <si>
    <t>\escudos_cl\Europa\Cymru North\Gresford Athletic FC.png</t>
  </si>
  <si>
    <t>\escudos_cl\Europa\1. Deild Karla\Grindavik.png</t>
  </si>
  <si>
    <t>\escudos_cl\Europa\Super League Greece 2\GS Ilioupolis.png</t>
  </si>
  <si>
    <t>\escudos_cl\America\Liga Promerica\Guadalupe FC.png</t>
  </si>
  <si>
    <t>\escudos_cl\America\Division Intermedia\Guairenia FC.png</t>
  </si>
  <si>
    <t>\escudos_cl\America\LigaPro Ecuabet Serie B\Gualaceo SC.png</t>
  </si>
  <si>
    <t>\escudos_cl\America\Primera Division de Guatemala\Gualan.png</t>
  </si>
  <si>
    <t>\escudos_cl\Asia\China League One\Guangdong GZ Power FC.png</t>
  </si>
  <si>
    <t>\escudos_cl\Asia\China League One\Guangxi Pingguo FC.png</t>
  </si>
  <si>
    <t>\escudos_cl\America\LigaPro Ecuabet Serie B\Guayaquil City FC.png</t>
  </si>
  <si>
    <t>\escudos_cl\Africa\Senegal Ligue 1\Guediawaye FC.png</t>
  </si>
  <si>
    <t>\escudos_cl\Europa\Cymru North\Guilsfield FC.png</t>
  </si>
  <si>
    <t>\escudos_cl\America\GFF Elite League\Guyana Defence Force FC.png</t>
  </si>
  <si>
    <t>\escudos_cl\America\Division Profesional\GV CD San Jose.png</t>
  </si>
  <si>
    <t>\escudos_cl\Asia\K1 League\Gwangju FC.png</t>
  </si>
  <si>
    <t>\escudos_cl\Asia\K2 League\Gyeongnam FC.png</t>
  </si>
  <si>
    <t>\escudos_cl\Europa\Maltese Premier League\Gzira United FC.png</t>
  </si>
  <si>
    <t>\escudos_cl\Africa\Ligue 1 Pro\Hafia FC.png</t>
  </si>
  <si>
    <t>\escudos_cl\Asia\V.League 1\Haiphong FC.png</t>
  </si>
  <si>
    <t>\escudos_cl\Europa\Prva hrvatska nogometna liga\Hajduk Split.png</t>
  </si>
  <si>
    <t>\escudos_cl\Europa\Allsvenskan\Halmstads BK.png</t>
  </si>
  <si>
    <t>\escudos_cl\Europa\Bundesliga\Hamburg SV.png</t>
  </si>
  <si>
    <t>\escudos_cl\Europa\Eliteserien\HamKam.png</t>
  </si>
  <si>
    <t>\escudos_cl\Europa\Allsvenskan\Hammarby IF.png</t>
  </si>
  <si>
    <t>\escudos_cl\Europa\Maltese Premier League\Hamrun Spartans FC.png</t>
  </si>
  <si>
    <t>\escudos_cl\Europa\1. Deild Karla\Handknattleiksfelag Kopavogs.png</t>
  </si>
  <si>
    <t>\escudos_cl\Asia\Liga de Elite\Hang Sai.png</t>
  </si>
  <si>
    <t>\escudos_cl\Asia\Taiwan Football Premier League\Hang Yuan FC.png</t>
  </si>
  <si>
    <t>\escudos_cl\Europa\2. Bundesliga\Hannover 96.png</t>
  </si>
  <si>
    <t>\escudos_cl\Asia\Myanmar National League\Hantharwady United FC.png</t>
  </si>
  <si>
    <t>\escudos_cl\Europa\Liga Leumit\Hapoel Acre FC.png</t>
  </si>
  <si>
    <t>\escudos_cl\Europa\Liga Leumit\Hapoel Afula.png</t>
  </si>
  <si>
    <t>\escudos_cl\Europa\Israeli Premier League\Hapoel Beer Sheva FC.png</t>
  </si>
  <si>
    <t>\escudos_cl\Europa\Israeli Premier League\Hapoel Hadera FC.png</t>
  </si>
  <si>
    <t>\escudos_cl\Europa\Israeli Premier League\Hapoel Haifa FC.png</t>
  </si>
  <si>
    <t>\escudos_cl\Europa\Israeli Premier League\Hapoel Jerusalem.png</t>
  </si>
  <si>
    <t>\escudos_cl\Europa\Liga Leumit\Hapoel Kfar Saba FC.png</t>
  </si>
  <si>
    <t>\escudos_cl\Europa\Liga Leumit\Hapoel Kfar Shalem FC.png</t>
  </si>
  <si>
    <t>\escudos_cl\Europa\Liga Leumit\Hapoel Nir Ramat HaSharon FC.png</t>
  </si>
  <si>
    <t>\escudos_cl\Europa\Liga Leumit\Hapoel Nof HaGalil FC.png</t>
  </si>
  <si>
    <t>\escudos_cl\Europa\Liga Leumit\Hapoel Petah Tikva FC.png</t>
  </si>
  <si>
    <t>\escudos_cl\Europa\Liga Leumit\Hapoel Raanana AFC.png</t>
  </si>
  <si>
    <t>\escudos_cl\Europa\Liga Leumit\Hapoel Ramat Gan Givatayim FC.png</t>
  </si>
  <si>
    <t>\escudos_cl\Europa\Liga Leumit\Hapoel Rishon LeZion FC.png</t>
  </si>
  <si>
    <t>\escudos_cl\Europa\Liga Leumit\Hapoel Tel Aviv FC.png</t>
  </si>
  <si>
    <t>\escudos_cl\Europa\Liga Leumit\Hapoel Umm alFahm FC.png</t>
  </si>
  <si>
    <t>\escudos_cl\Africa\Egyptian Premier League\Haras el Hodoud SC.png</t>
  </si>
  <si>
    <t>\escudos_cl\America\Jamaica Premier League\Harbour View FC.png</t>
  </si>
  <si>
    <t>\escudos_cl\Asia\Jordanian Second Division League\Harima SC.png</t>
  </si>
  <si>
    <t>\escudos_cl\Europa\Meistriliiga\Harju JK.png</t>
  </si>
  <si>
    <t>\escudos_cl\Europa\NIFL Championship\Harland and Wolff Welders FC.png</t>
  </si>
  <si>
    <t>\escudos_cl\Asia\Jordanian Second Division League\Hartha SC.png</t>
  </si>
  <si>
    <t>\escudos_cl\Africa\Botola\Hassania Union dAgadir.png</t>
  </si>
  <si>
    <t>\escudos_cl\Europa\TFF 1. Lig\Hatayspor.png</t>
  </si>
  <si>
    <t>\escudos_cl\Asia\Persian Gulf Pro League\Havadar SC.png</t>
  </si>
  <si>
    <t>\escudos_cl\Europa\Cymru Premier\Haverfordwest County.png</t>
  </si>
  <si>
    <t>\escudos_cl\Europa\Faroe Islands Premier League\Havnar Boltfelag.png</t>
  </si>
  <si>
    <t>\escudos_cl\Africa\Algerian Ligue 2\HB Chelghoum Laid.png</t>
  </si>
  <si>
    <t>\escudos_cl\Europa\NordicBet Liga\HB Koge.png</t>
  </si>
  <si>
    <t>\escudos_cl\Africa\Ghana Premier League\Heart of Lions FC.png</t>
  </si>
  <si>
    <t>\escudos_cl\Europa\Scottish Premiership\Heart of Midlothian FC.png</t>
  </si>
  <si>
    <t>\escudos_cl\Africa\Nigeria Premier Football League\Heartland FC.png</t>
  </si>
  <si>
    <t>\escudos_cl\Asia\Papua NG Premier Soccer League\Hekari United.png</t>
  </si>
  <si>
    <t>\escudos_cl\Europa\Super League Greece 2\Hellas Syros.png</t>
  </si>
  <si>
    <t>\escudos_cl\Europa\Serie A\Hellas Verona FC.png</t>
  </si>
  <si>
    <t>\escudos_cl\Europa\Eerste Divisie\Helmond Sport.png</t>
  </si>
  <si>
    <t>\escudos_cl\Europa\Superettan\Helsingborgs IF.png</t>
  </si>
  <si>
    <t>\escudos_cl\Asia\Chinese Super League\Henan FC.png</t>
  </si>
  <si>
    <t>\escudos_cl\Europa\Eredivisie\Heracles Almelo.png</t>
  </si>
  <si>
    <t>\escudos_cl\Africa\Zimbabwe Premier Soccer League\Herentals FC.png</t>
  </si>
  <si>
    <t>\escudos_cl\America\Segunda Division de Venezuela\Heroes de Falcon.png</t>
  </si>
  <si>
    <t>\escudos_cl\Europa\2. Bundesliga\Hertha BSC.png</t>
  </si>
  <si>
    <t>\escudos_cl\America\Canadian Premier League\HFX Wanderers FC.png</t>
  </si>
  <si>
    <t>\escudos_cl\Europa\Scottish Premiership\Hibernian FC.png</t>
  </si>
  <si>
    <t>\escudos_cl\Europa\Maltese Premier League\Hibernians FC.png</t>
  </si>
  <si>
    <t>\escudos_cl\Africa\National First Division\Highbury FC.png</t>
  </si>
  <si>
    <t>\escudos_cl\Africa\Zimbabwe Premier Soccer League\Highlanders FC.png</t>
  </si>
  <si>
    <t>\escudos_cl\Europa\NordicBet Liga\Hillerod FB.png</t>
  </si>
  <si>
    <t>\escudos_cl\Europa\Veikkausliiga\HJK Helsinki.png</t>
  </si>
  <si>
    <t>\escudos_cl\Europa\2. HNL 2024-25\HNK Cibalia.png</t>
  </si>
  <si>
    <t>\escudos_cl\Europa\Prva hrvatska nogometna liga\HNK Gorica.png</t>
  </si>
  <si>
    <t>\escudos_cl\Europa\2. HNL 2024-25\HNK Orijent 1919.png</t>
  </si>
  <si>
    <t>\escudos_cl\Europa\Prva hrvatska nogometna liga\HNK Rijeka.png</t>
  </si>
  <si>
    <t>\escudos_cl\Europa\Prva hrvatska nogometna liga\HNK Sibenik.png</t>
  </si>
  <si>
    <t>\escudos_cl\Europa\First League of the Federation of Bosnia\HNK Tomislav.png</t>
  </si>
  <si>
    <t>\escudos_cl\Europa\2. HNL 2024-25\HNK Vukovar 1991.png</t>
  </si>
  <si>
    <t>\escudos_cl\Asia\V.League 1\Ho Chi Minh City FC.png</t>
  </si>
  <si>
    <t>\escudos_cl\Asia\V.League 2\Ho Chi Minh City Youth FC.png</t>
  </si>
  <si>
    <t>\escudos_cl\Asia\V.League 2\Hoa Binh FC.png</t>
  </si>
  <si>
    <t>\escudos_cl\Asia\V.League 1\Hoang Anh Gia Lai FC.png</t>
  </si>
  <si>
    <t>\escudos_cl\Europa\NordicBet Liga\Hobro IK.png</t>
  </si>
  <si>
    <t>\escudos_cl\Asia\J2 League\Hokkaido Consadole Sapporo.png</t>
  </si>
  <si>
    <t>\escudos_cl\Europa\2. Bundesliga\Holstein Kiel.png</t>
  </si>
  <si>
    <t>\escudos_cl\Africa\Ghana Premier League\Holy Stars FC.png</t>
  </si>
  <si>
    <t>\escudos_cl\Europa\Cymru North\Holyhead Hotspur.png</t>
  </si>
  <si>
    <t>\escudos_cl\Europa\Cymru North\Holywell Town FC.png</t>
  </si>
  <si>
    <t>\escudos_cl\Asia\Hong Kong Premier League\Hong Kong FC.png</t>
  </si>
  <si>
    <t>\escudos_cl\Asia\Hong Kong Premier League\Hong Kong Rangers FC.png</t>
  </si>
  <si>
    <t>\escudos_cl\Asia\V.League 1\Hong Linh Ha Tinh FC.png</t>
  </si>
  <si>
    <t>\escudos_cl\Africa\Ligue 1 Pro\Horoya AC.png</t>
  </si>
  <si>
    <t>\escudos_cl\Asia\Tajikistan Higher League\Hosilot Farkhor.png</t>
  </si>
  <si>
    <t>\escudos_cl\Asia\Singapore Premier League\Hougang United FC.png</t>
  </si>
  <si>
    <t>\escudos_cl\America\Major League Soccer\Houston Dynamo FC.png</t>
  </si>
  <si>
    <t>\escudos_cl\Europa\Premier League of Bosnia\HSK Posusje.png</t>
  </si>
  <si>
    <t>\escudos_cl\Europa\Premier League of Bosnia\HSK Zrinjski Mostar.png</t>
  </si>
  <si>
    <t>\escudos_cl\Asia\V.League 2\Hue FC.png</t>
  </si>
  <si>
    <t>\escudos_cl\Europa\EFL Championship\Hull City.png</t>
  </si>
  <si>
    <t>\escudos_cl\America\Jamaica Premier League\Humble Lions FC.png</t>
  </si>
  <si>
    <t>\escudos_cl\Africa\National First Division\Hungry Lions FC.png</t>
  </si>
  <si>
    <t>\escudos_cl\Asia\Mongolian Premier League\Hunters FC.png</t>
  </si>
  <si>
    <t>\escudos_cl\Asia\Syrian Premier League\Hutteen SC.png</t>
  </si>
  <si>
    <t>\escudos_cl\Europa\NordicBet Liga\Hvidovre IF.png</t>
  </si>
  <si>
    <t>\escudos_cl\Asia\K2 League\Hwaseong FC.png</t>
  </si>
  <si>
    <t>\escudos_cl\Asia\Indian Super League\Hyderabad FC.png</t>
  </si>
  <si>
    <t>\escudos_cl\Africa\Algerian Ligue 2\IB Khemis El Khechna.png</t>
  </si>
  <si>
    <t>\escudos_cl\Asia\Oman Professional League\Ibri Club.png</t>
  </si>
  <si>
    <t>\escudos_cl\Europa\Besta Deild Karla\Ibrottabandalag Akraness.png</t>
  </si>
  <si>
    <t>\escudos_cl\Europa\1. Deild Karla\Ibrottafelagid Fylkir.png</t>
  </si>
  <si>
    <t>\escudos_cl\Europa\1. Deild Karla\Ibrottafelagid Leiknir.png</t>
  </si>
  <si>
    <t>\escudos_cl\Europa\Besta Deild Karla\IBV.png</t>
  </si>
  <si>
    <t>\escudos_cl\Asia\Lao League 1\IDSEA Champasak United FC.png</t>
  </si>
  <si>
    <t>\escudos_cl\Europa\Allsvenskan\IF Brommapojkarna.png</t>
  </si>
  <si>
    <t>\escudos_cl\Europa\Allsvenskan\IF Elfsborg.png</t>
  </si>
  <si>
    <t>\escudos_cl\Europa\Veikkausliiga\IF Gnistan.png</t>
  </si>
  <si>
    <t>\escudos_cl\Europa\Allsvenskan\IFK Goteborg.png</t>
  </si>
  <si>
    <t>\escudos_cl\Europa\Veikkausliiga\IFK Mariehamn.png</t>
  </si>
  <si>
    <t>\escudos_cl\Europa\Allsvenskan\IFK Norrkoping.png</t>
  </si>
  <si>
    <t>\escudos_cl\Europa\Allsvenskan\IFK Varnamo.png</t>
  </si>
  <si>
    <t>\escudos_cl\Europa\TFF 1. Lig\Igdir FK.png</t>
  </si>
  <si>
    <t>\escudos_cl\Europa\Superettan\IK Brage.png</t>
  </si>
  <si>
    <t>\escudos_cl\Europa\Superettan\IK Oddevold.png</t>
  </si>
  <si>
    <t>\escudos_cl\Europa\Allsvenskan\IK Sirius.png</t>
  </si>
  <si>
    <t>\escudos_cl\Europa\Norwegian First Division\IK Start.png</t>
  </si>
  <si>
    <t>\escudos_cl\Africa\Nigeria Premier Football League\Ikorodu City FC.png</t>
  </si>
  <si>
    <t>\escudos_cl\Europa\Norwegian First Division\IL Hodd.png</t>
  </si>
  <si>
    <t>\escudos_cl\America\LigaPro Ecuabet Serie B\Imbabura SC.png</t>
  </si>
  <si>
    <t>\escudos_cl\Asia\Malaysia Super League\Immigration FC.png</t>
  </si>
  <si>
    <t>\escudos_cl\Asia\K2 League\Incheon United FC.png</t>
  </si>
  <si>
    <t>\escudos_cl\Africa\Zambia Super League\Indeni FC.png</t>
  </si>
  <si>
    <t>\escudos_cl\America\LigaPro Ecuabet\Independiente del Valle.png</t>
  </si>
  <si>
    <t>\escudos_cl\America\Division Intermedia\Independiente FC.png</t>
  </si>
  <si>
    <t>\escudos_cl\America\Liga BetPlay Dimayor\Independiente Medellin.png</t>
  </si>
  <si>
    <t>\escudos_cl\America\Liga BetPlay Dimayor\Independiente Santa Fe.png</t>
  </si>
  <si>
    <t>\escudos_cl\Asia\Brunei Super League\Indera SC.png</t>
  </si>
  <si>
    <t>\escudos_cl\Africa\Ligue 1\Inova SCA.png</t>
  </si>
  <si>
    <t>\escudos_cl\Europa\NIFL Championship\Institute FC.png</t>
  </si>
  <si>
    <t>\escudos_cl\America\Liga Profesional Argentina\Instituto Atletico Central Cordoba.png</t>
  </si>
  <si>
    <t>\escudos_cl\Africa\Ligue 1\Inter Club.png</t>
  </si>
  <si>
    <t>\escudos_cl\Europa\Primera Divisio\Inter Club dEscaldes.png</t>
  </si>
  <si>
    <t>\escudos_cl\America\Segunda Division CRI\Inter de San Carlos.png</t>
  </si>
  <si>
    <t>\escudos_cl\Asia\I League\Inter Kashi FC.png</t>
  </si>
  <si>
    <t>\escudos_cl\America\Major League Soccer\Inter Miami CF.png</t>
  </si>
  <si>
    <t>\escudos_cl\America\SVB Hoofdklasse\Inter Moengotapoe.png</t>
  </si>
  <si>
    <t>\escudos_cl\Africa\Ligue 1 Mauritania\Inter Nouakchott.png</t>
  </si>
  <si>
    <t>\escudos_cl\America\SVB Hoofdklasse\Inter Wanica.png</t>
  </si>
  <si>
    <t>\escudos_cl\America\Torneo BetPlay Dimayor\Internacional FC de Palmira.png</t>
  </si>
  <si>
    <t>\escudos_cl\Europa\Serie A\Internazionale.png</t>
  </si>
  <si>
    <t>\escudos_cl\Europa\EFL Championship\Ipswich Town.png</t>
  </si>
  <si>
    <t>\escudos_cl\Europa\1. Deild Karla\IR.png</t>
  </si>
  <si>
    <t>\escudos_cl\Europa\Super League Greece 2\Iraklis FC.png</t>
  </si>
  <si>
    <t>\escudos_cl\Africa\Algerian Ligue 2\IRB Ouargla.png</t>
  </si>
  <si>
    <t>\escudos_cl\Europa\Israeli Premier League\Ironi Kiryat Shmona.png</t>
  </si>
  <si>
    <t>\escudos_cl\Europa\Israeli Premier League\Ironi Tiberias.png</t>
  </si>
  <si>
    <t>\escudos_cl\Asia\Cambodian Premier League\ISI Dangkor Senchey FC.png</t>
  </si>
  <si>
    <t>\escudos_cl\America\Primera Division Cubana\Isla de la Juventud.png</t>
  </si>
  <si>
    <t>\escudos_cl\Africa\Egyptian Premier League\Ismaily SC.png</t>
  </si>
  <si>
    <t>\escudos_cl\Asia\Myanmar National League\ISPE FC.png</t>
  </si>
  <si>
    <t>\escudos_cl\Europa\Super Lig\Istanbul Basaksehir.png</t>
  </si>
  <si>
    <t>\escudos_cl\Europa\TFF 1. Lig\Istanbulspor.png</t>
  </si>
  <si>
    <t>\escudos_cl\America\Torneo BetPlay Dimayor\Itagui Leones FC.png</t>
  </si>
  <si>
    <t>\escudos_cl\Asia\Jordanian First Division League\Ittihad Al Ramtha.png</t>
  </si>
  <si>
    <t>\escudos_cl\Africa\Botola\Ittihad Riadi Tanger.png</t>
  </si>
  <si>
    <t>\escudos_cl\Asia\J2 League\Iwaki FC.png</t>
  </si>
  <si>
    <t>\escudos_cl\Asia\Syrian Premier League\Jableh SC.png</t>
  </si>
  <si>
    <t>\escudos_cl\Europa\Azerbaijan First Division\Jabrayil FK.png</t>
  </si>
  <si>
    <t>\escudos_cl\Europa\Ekstraklasa\Jagiellonia Bialystok.png</t>
  </si>
  <si>
    <t>\escudos_cl\America\Torneo BetPlay Dimayor\Jaguares de Cordoba.png</t>
  </si>
  <si>
    <t>\escudos_cl\Asia\Indian Super League\Jamshedpur FC.png</t>
  </si>
  <si>
    <t>\escudos_cl\America\Liga Dominicana de Futbol\Jarabacoa FC.png</t>
  </si>
  <si>
    <t>\escudos_cl\Europa\Veikkausliiga\Jaro.png</t>
  </si>
  <si>
    <t>\escudos_cl\Europa\Ykkosliiga\Jarvenpaan Palloseura.png</t>
  </si>
  <si>
    <t>\escudos_cl\Africa\National First Division\JDR Stars.png</t>
  </si>
  <si>
    <t>\escudos_cl\Asia\DPR Korea Premier Football League\Jebi SC.png</t>
  </si>
  <si>
    <t>\escudos_cl\Asia\FD League\Jeddah SC.png</t>
  </si>
  <si>
    <t>\escudos_cl\Asia\J2 League\JEF United Chiba.png</t>
  </si>
  <si>
    <t>\escudos_cl\Asia\K1 League\Jeju United FC.png</t>
  </si>
  <si>
    <t>\escudos_cl\Asia\K1 League\Jeonbuk Hyundai Motors FC.png</t>
  </si>
  <si>
    <t>\escudos_cl\Asia\K2 League\Jeonnam Dragons.png</t>
  </si>
  <si>
    <t>\escudos_cl\Asia\Jordanian First Division League\Jerash SC.png</t>
  </si>
  <si>
    <t>\escudos_cl\Asia\Brunei Super League\Jerudong FC.png</t>
  </si>
  <si>
    <t>\escudos_cl\Europa\Luxembourg National Division\Jeunesse Esch.png</t>
  </si>
  <si>
    <t>\escudos_cl\Africa\Ligue 1\Jeunesse Unie de Kintele.png</t>
  </si>
  <si>
    <t>\escudos_cl\Asia\Nepal Super League\Jhapa FC.png</t>
  </si>
  <si>
    <t>\escudos_cl\Asia\China League One\Jiangxi Dingnan United FC.png</t>
  </si>
  <si>
    <t>\escudos_cl\America\Segunda Division CRI\Jicaral Sercoba.png</t>
  </si>
  <si>
    <t>\escudos_cl\Europa\Ykkosliiga\Jippo.png</t>
  </si>
  <si>
    <t>\escudos_cl\Europa\Meistriliiga\JK Narva Trans.png</t>
  </si>
  <si>
    <t>\escudos_cl\Asia\Malaysia Super League\Johor Darul Tazim FC.png</t>
  </si>
  <si>
    <t>\escudos_cl\Asia\Malaysia A1 SemiPro League\Johor Darul Tazim II FC .png</t>
  </si>
  <si>
    <t>\escudos_cl\Europa\Eerste Divisie\Jong Ajax.png</t>
  </si>
  <si>
    <t>\escudos_cl\Europa\Eerste Divisie\Jong AZ Alkmaar.png</t>
  </si>
  <si>
    <t>\escudos_cl\Europa\Challenger Pro League\Jong KAA Gent.png</t>
  </si>
  <si>
    <t>\escudos_cl\Europa\Eerste Divisie\Jong PSV Eindhoven.png</t>
  </si>
  <si>
    <t>\escudos_cl\Europa\Eerste Divisie\Jong Utrecht.png</t>
  </si>
  <si>
    <t>\escudos_cl\Africa\Algerian Ligue 2\JS Djijel.png</t>
  </si>
  <si>
    <t>\escudos_cl\Africa\Tunisian Ligue Professionnelle 1\JS El Omrane.png</t>
  </si>
  <si>
    <t>\escudos_cl\Africa\Algerian Ligue Professionnelle 1\JS Kabylie.png</t>
  </si>
  <si>
    <t>\escudos_cl\Africa\Tunisian Ligue Professionnelle 1\JS Kairouan.png</t>
  </si>
  <si>
    <t>\escudos_cl\Africa\Algerian Ligue 2\JS Mordj Menaiel.png</t>
  </si>
  <si>
    <t>\escudos_cl\Africa\Algerian Ligue Professionnelle 1\JS Saoura.png</t>
  </si>
  <si>
    <t>\escudos_cl\Africa\Botola\JS Soualem.png</t>
  </si>
  <si>
    <t>\escudos_cl\Africa\Ligue 1\JS Talangai.png</t>
  </si>
  <si>
    <t>\escudos_cl\Asia\J2 League\Jubilo Iwata.png</t>
  </si>
  <si>
    <t>\escudos_cl\Africa\Namibia Premiership\Julinho Sporting FC.png</t>
  </si>
  <si>
    <t>\escudos_cl\America\Liga BetPlay Dimayor\Junior de Barranquilla.png</t>
  </si>
  <si>
    <t>\escudos_cl\America\Liga Hondubet\Juticalpa FC.png</t>
  </si>
  <si>
    <t>\escudos_cl\Europa\Serie B\Juve Stabia.png</t>
  </si>
  <si>
    <t>\escudos_cl\America\Primera Division de Guatemala\Juventud Copalera.png</t>
  </si>
  <si>
    <t>\escudos_cl\Europa\Serie A\Juventus FC.png</t>
  </si>
  <si>
    <t>\escudos_cl\Europa\Jupiler Pro League\KAA Gent.png</t>
  </si>
  <si>
    <t>\escudos_cl\Africa\Zambia Super League\Kabwe Warriors FC.png</t>
  </si>
  <si>
    <t>\escudos_cl\Africa\Egyptian Second Division A\Kahraba Ismailia SC.png</t>
  </si>
  <si>
    <t>\escudos_cl\Africa\South African Premiership\Kaizer Chiefs FC.png</t>
  </si>
  <si>
    <t>\escudos_cl\Europa\Super League Greece 2\Kalamata FC.png</t>
  </si>
  <si>
    <t>\escudos_cl\Asia\UAE Pro League\Kalba FC.png</t>
  </si>
  <si>
    <t>\escudos_cl\Europa\Superettan\Kalmar FF.png</t>
  </si>
  <si>
    <t>\escudos_cl\Europa\Russian First League\KAMAZ Naberezhnye Chelny.png</t>
  </si>
  <si>
    <t>\escudos_cl\Africa\Uganda Premier League\Kampala Capital City FC.png</t>
  </si>
  <si>
    <t>\escudos_cl\Europa\Super League Greece 2\Kampaniakos FC.png</t>
  </si>
  <si>
    <t>\escudos_cl\Asia\Thai League 1\Kanchanaburi Power FC.png</t>
  </si>
  <si>
    <t>\escudos_cl\Africa\Nigeria Premier Football League\Kano Pillars FC.png</t>
  </si>
  <si>
    <t>\escudos_cl\Europa\Azerbaijan Premier League\Kapaz PFK.png</t>
  </si>
  <si>
    <t>\escudos_cl\Europa\2. Liga\Kapfenberger SV.png</t>
  </si>
  <si>
    <t>\escudos_cl\Europa\Ykkosliiga\Kapylan Pallo.png</t>
  </si>
  <si>
    <t>\escudos_cl\Asia\Iraq Stars League\Karbala SC.png</t>
  </si>
  <si>
    <t>\escudos_cl\Africa\Ghana Premier League\Karela United FC.png</t>
  </si>
  <si>
    <t>\escudos_cl\Asia\Liga Futebol Timor Leste\Karketu Dili FC.png</t>
  </si>
  <si>
    <t>\escudos_cl\Europa\2. Bundesliga\Karlsruher SC.png</t>
  </si>
  <si>
    <t>\escudos_cl\Europa\Cypriot First Division\Karmiotissa FC.png</t>
  </si>
  <si>
    <t>\escudos_cl\Europa\Azerbaijan First Division\Karvan FK.png</t>
  </si>
  <si>
    <t>\escudos_cl\Europa\Challenger Pro League\KAS Eupen.png</t>
  </si>
  <si>
    <t>\escudos_cl\Asia\Thai League 2\Kasetsart FC.png</t>
  </si>
  <si>
    <t>\escudos_cl\Asia\J1 League\Kashima Antlers.png</t>
  </si>
  <si>
    <t>\escudos_cl\Asia\J1 League\Kashiwa Reysol.png</t>
  </si>
  <si>
    <t>\escudos_cl\Europa\Super Lig\Kasimpasa.png</t>
  </si>
  <si>
    <t>\escudos_cl\Asia\Brunei Super League\Kasuka FC.png</t>
  </si>
  <si>
    <t>\escudos_cl\Asia\J2 League\Kataller Toyama.png</t>
  </si>
  <si>
    <t>\escudos_cl\Asia\Nepal Super League\Kathmandu Rayzrs FC.png</t>
  </si>
  <si>
    <t>\escudos_cl\Africa\Nigeria Premier Football League\Katsina United FC.png</t>
  </si>
  <si>
    <t>\escudos_cl\Europa\Super League Greece 2\Kavala FC.png</t>
  </si>
  <si>
    <t>\escudos_cl\Asia\J1 League\Kawasaki Frontale.png</t>
  </si>
  <si>
    <t>\escudos_cl\Asia\Philippines Football League\Kaya FC Iloilo.png</t>
  </si>
  <si>
    <t>\escudos_cl\Europa\Super Lig\Kayserispor.png</t>
  </si>
  <si>
    <t>\escudos_cl\Europa\Nemzeti Bajnoksag I\Kazincbarcikai SC.png</t>
  </si>
  <si>
    <t>\escudos_cl\Asia\Kuwait Premier League\Kazma SC.png</t>
  </si>
  <si>
    <t>\escudos_cl\Asia\Malaysia A1 SemiPro League\Kedah Darul Aman FC.png</t>
  </si>
  <si>
    <t>\escudos_cl\Asia\Malaysia A1 SemiPro League\Kedah FA.png</t>
  </si>
  <si>
    <t>\escudos_cl\Asia\Malaysia Super League\Kelantan Darul Naim FC.png</t>
  </si>
  <si>
    <t>\escudos_cl\Asia\Malaysia A1 SemiPro League\Kelantan Red Warrior FC.png</t>
  </si>
  <si>
    <t>\escudos_cl\Asia\Liga 2\Kendal Tornado FC.png</t>
  </si>
  <si>
    <t>\escudos_cl\Asia\Indian Super League\Kerala Blasters FC.png</t>
  </si>
  <si>
    <t>\escudos_cl\Europa\Ireland First Division\Kerry FC.png</t>
  </si>
  <si>
    <t>\escudos_cl\Europa\Macedonian Second League\KF Arsimi 1973.png</t>
  </si>
  <si>
    <t>\escudos_cl\Europa\Macedonian Second League\KF Bashkimi.png</t>
  </si>
  <si>
    <t>\escudos_cl\Europa\Kategoria e Pare\KF Besa.png</t>
  </si>
  <si>
    <t>\escudos_cl\Europa\Macedonian First League\KF Besa.png</t>
  </si>
  <si>
    <t>\escudos_cl\Europa\Abissnet Superiore\KF Bylis.png</t>
  </si>
  <si>
    <t>\escudos_cl\Europa\Superleague of Kosovo\KF Drenica.png</t>
  </si>
  <si>
    <t>\escudos_cl\Europa\Superleague of Kosovo\KF Dukagjini.png</t>
  </si>
  <si>
    <t>\escudos_cl\Europa\Abissnet Superiore\KF Egnatia Rrogozhine.png</t>
  </si>
  <si>
    <t>\escudos_cl\Europa\Kategoria e Pare\KF Erzeni Shijak.png</t>
  </si>
  <si>
    <t>\escudos_cl\Europa\Macedonian First League\KF Gostivari.png</t>
  </si>
  <si>
    <t>\escudos_cl\Europa\Kategoria e Pare\KF Korabi.png</t>
  </si>
  <si>
    <t>\escudos_cl\Europa\Superleague of Kosovo\KF Llapi.png</t>
  </si>
  <si>
    <t>\escudos_cl\Europa\Superleague of Kosovo\KF Malisheva.png</t>
  </si>
  <si>
    <t>\escudos_cl\Europa\Superleague of Kosovo\KF Prishtina e Re.png</t>
  </si>
  <si>
    <t>\escudos_cl\Europa\Macedonian First League\KF Shkendija.png</t>
  </si>
  <si>
    <t>\escudos_cl\Europa\Macedonian First League\KF Shkupi.png</t>
  </si>
  <si>
    <t>\escudos_cl\Europa\Abissnet Superiore\KF Teuta.png</t>
  </si>
  <si>
    <t>\escudos_cl\Europa\Abissnet Superiore\KF Tirana.png</t>
  </si>
  <si>
    <t>\escudos_cl\Europa\Kategoria e Pare\KF Valbona.png</t>
  </si>
  <si>
    <t>\escudos_cl\Europa\Abissnet Superiore\KF Vllaznia.png</t>
  </si>
  <si>
    <t>\escudos_cl\Europa\Slovak First Football League\KFC Komarno.png</t>
  </si>
  <si>
    <t>\escudos_cl\Europa\Eliteserien\KFUM Kameratene Oslo.png</t>
  </si>
  <si>
    <t>\escudos_cl\Asia\Kuwait Premier League\Khaitan SC.png</t>
  </si>
  <si>
    <t>\escudos_cl\Asia\Mongolian Premier League\Khangarid FC.png</t>
  </si>
  <si>
    <t>\escudos_cl\Asia\V.League 2\Khatoco Khanh Hoa FC.png</t>
  </si>
  <si>
    <t>\escudos_cl\Africa\Namibia Premiership\Khomas NAMPOL FC.png</t>
  </si>
  <si>
    <t>\escudos_cl\Asia\UAE Pro League\Khor Fakkan.png</t>
  </si>
  <si>
    <t>\escudos_cl\Asia\Mongolian Premier League\Khoromkhon FC.png</t>
  </si>
  <si>
    <t>\escudos_cl\Asia\Mongolian Premier League\Khovd FC.png</t>
  </si>
  <si>
    <t>\escudos_cl\Europa\Scottish Premiership\Kilmarnock FC.png</t>
  </si>
  <si>
    <t>\escudos_cl\Asia\Cambodian Premier League\Kirivong Sok Sen Chey FC.png</t>
  </si>
  <si>
    <t>\escudos_cl\Europa\Nemzeti Bajnoksag I\Kisvarda FC.png</t>
  </si>
  <si>
    <t>\escudos_cl\Africa\Uganda Premier League\Kitara FC.png</t>
  </si>
  <si>
    <t>\escudos_cl\Asia\Hong Kong Premier League\Kitchee SC.png</t>
  </si>
  <si>
    <t>\escudos_cl\Africa\Namibia Premiership\KK Palace.png</t>
  </si>
  <si>
    <t>\escudos_cl\Europa\Faroe Islands Premier League\Klaksvikar IF.png</t>
  </si>
  <si>
    <t>\escudos_cl\Europa\Ykkosliiga\Klubi 04.png</t>
  </si>
  <si>
    <t>\escudos_cl\Europa\1. Deild Karla\Knattspyrndeild Keflavik.png</t>
  </si>
  <si>
    <t>\escudos_cl\Europa\Besta Deild Karla\Knattspyrnufelag Akureyrar.png</t>
  </si>
  <si>
    <t>\escudos_cl\Europa\Besta Deild Karla\Knattspyrnufelag Reykjavikur.png</t>
  </si>
  <si>
    <t>\escudos_cl\Europa\Super Lig\Kocaelispor.png</t>
  </si>
  <si>
    <t>\escudos_cl\Asia\Uzbekistan Super League\Kokand 1912.png</t>
  </si>
  <si>
    <t>\escudos_cl\Europa\NordicBet Liga\Kolding IF.png</t>
  </si>
  <si>
    <t>\escudos_cl\Asia\Papua NG Premier Soccer League\Komara Gulf FC.png</t>
  </si>
  <si>
    <t>\escudos_cl\Africa\Ligue 1\Kondzo.png</t>
  </si>
  <si>
    <t>\escudos_cl\Europa\Norwegian First Division\Kongsvinger IL.png</t>
  </si>
  <si>
    <t>\escudos_cl\Europa\Super Lig\Konyaspor.png</t>
  </si>
  <si>
    <t>\escudos_cl\Europa\Ekstraklasa\Korona Kielce.png</t>
  </si>
  <si>
    <t>\escudos_cl\Europa\Challenger Pro League\Kortrijk.png</t>
  </si>
  <si>
    <t>\escudos_cl\Asia\Brunei Super League\Kota Ranger FC.png</t>
  </si>
  <si>
    <t>\escudos_cl\Europa\Veikkausliiga\Kotkan Tyovaen Palloilijat.png</t>
  </si>
  <si>
    <t>\escudos_cl\Asia\Hong Kong Premier League\Kowloon City SC.png</t>
  </si>
  <si>
    <t>\escudos_cl\Europa\Cypriot Second Division\Krasava ENY Ypsonas FC.png</t>
  </si>
  <si>
    <t>\escudos_cl\Europa\Jupiler Pro League\KRC Genk.png</t>
  </si>
  <si>
    <t>\escudos_cl\Europa\Eliteserien\Kristiansund BK.png</t>
  </si>
  <si>
    <t>\escudos_cl\Africa\National First Division\Kruger United.png</t>
  </si>
  <si>
    <t>\escudos_cl\Europa\Kategoria e Pare\KS Burreli.png</t>
  </si>
  <si>
    <t>\escudos_cl\Europa\Ekstraklasa\KS Cracovia.png</t>
  </si>
  <si>
    <t>\escudos_cl\Europa\Kategoria e Pare\KS Kastrioti.png</t>
  </si>
  <si>
    <t>\escudos_cl\Europa\Kategoria e Pare\KS Lushnja.png</t>
  </si>
  <si>
    <t>\escudos_cl\Europa\Kategoria e Pare\KS Pogradeci.png</t>
  </si>
  <si>
    <t>\escudos_cl\Europa\Challenger Pro League\KSC Lokeren.png</t>
  </si>
  <si>
    <t>\escudos_cl\Asia\Brunei Super League\Kuala Belait FC.png</t>
  </si>
  <si>
    <t>\escudos_cl\Asia\Malaysia Super League\Kuala Lumpur City FC.png</t>
  </si>
  <si>
    <t>\escudos_cl\Asia\Malaysia Super League\Kuching City FC.png</t>
  </si>
  <si>
    <t>\escudos_cl\Asia\Jordanian First Division League\Kufrsoum SC.png</t>
  </si>
  <si>
    <t>\escudos_cl\Europa\Veikkausliiga\Kuopion Palloseura.png</t>
  </si>
  <si>
    <t>\escudos_cl\Europa\Jupiler Pro League\KV Mechelen.png</t>
  </si>
  <si>
    <t>\escudos_cl\Africa\Nigeria Premier Football League\Kwara United FC.png</t>
  </si>
  <si>
    <t>\escudos_cl\Africa\Zimbabwe Premier Soccer League\Kwekwe United FC.png</t>
  </si>
  <si>
    <t>\escudos_cl\Asia\J1 League\Kyoto Sanga.png</t>
  </si>
  <si>
    <t>\escudos_cl\America\TT Premier Football League\La Horquetta Rangers FC.png</t>
  </si>
  <si>
    <t>\escudos_cl\America\Primera Division de Guatemala\La Libertad.png</t>
  </si>
  <si>
    <t>\escudos_cl\America\Segunda Division Profesional\La Luz FC.png</t>
  </si>
  <si>
    <t>\escudos_cl\Africa\Egyptian Second Division A\La Viena FC.png</t>
  </si>
  <si>
    <t>\escudos_cl\Asia\Fiji Premier League\Labasa FC.png</t>
  </si>
  <si>
    <t>\escudos_cl\Asia\Papua NG Premier Soccer League\Lae City Dwellers.png</t>
  </si>
  <si>
    <t>\escudos_cl\Asia\Papua NG Premier Soccer League\Lae City FC.png</t>
  </si>
  <si>
    <t>\escudos_cl\Asia\Nepal Super League\Lalitpur City FC.png</t>
  </si>
  <si>
    <t>\escudos_cl\Asia\Thai League 2\Lampang FC.png</t>
  </si>
  <si>
    <t>\escudos_cl\Asia\Thai League 1\Lamphun Warriors FC.png</t>
  </si>
  <si>
    <t>\escudos_cl\Europa\Superettan\Landskrona BoIS.png</t>
  </si>
  <si>
    <t>\escudos_cl\Asia\Lao League 1\Lao Army FC.png</t>
  </si>
  <si>
    <t>\escudos_cl\Europa\NIFL Premiership\Larne FC.png</t>
  </si>
  <si>
    <t>\escudos_cl\Europa\Admiral Bundesliga\LASK Linz.png</t>
  </si>
  <si>
    <t>\escudos_cl\Asia\Fiji Premier League\Lautoka FC.png</t>
  </si>
  <si>
    <t>\escudos_cl\America\Liga Promerica\LD Alajuelense.png</t>
  </si>
  <si>
    <t>\escudos_cl\Europa\Ligue 1\Le Havre AC.png</t>
  </si>
  <si>
    <t>\escudos_cl\Europa\Ligue 2\Le Mans FC.png</t>
  </si>
  <si>
    <t>\escudos_cl\Europa\Ekstraklasa\Lech Poznan.png</t>
  </si>
  <si>
    <t>\escudos_cl\Europa\Ekstraklasa\Lechia Gdansk.png</t>
  </si>
  <si>
    <t>\escudos_cl\Asia\Hong Kong Premier League\Lee Man FC.png</t>
  </si>
  <si>
    <t>\escudos_cl\Europa\Premier League\Leeds United FC.png</t>
  </si>
  <si>
    <t>\escudos_cl\Europa\Ekstraklasa\Legia Warsaw.png</t>
  </si>
  <si>
    <t>\escudos_cl\Africa\Ghana Premier League\Legon Cities FC.png</t>
  </si>
  <si>
    <t>\escudos_cl\Europa\EFL Championship\Leicester City.png</t>
  </si>
  <si>
    <t>\escudos_cl\Europa\Segunda Liga\Leixoes SC.png</t>
  </si>
  <si>
    <t>\escudos_cl\America\LigaPro Ecuabet Serie B\Leones FC.png</t>
  </si>
  <si>
    <t>\escudos_cl\Asia\Taiwan Football Premier League\Leopard Cat FC.png</t>
  </si>
  <si>
    <t>\escudos_cl\Africa\Ligue 1\Leopards de Dolisie.png</t>
  </si>
  <si>
    <t>\escudos_cl\Africa\National First Division\Leruma United.png</t>
  </si>
  <si>
    <t>\escudos_cl\Africa\Elite One\Les Astres FC.png</t>
  </si>
  <si>
    <t>\escudos_cl\Europa\Super League Greece 1\Levadiakos FC.png</t>
  </si>
  <si>
    <t>\escudos_cl\Europa\LaLiga EA Sports\Levante UD.png</t>
  </si>
  <si>
    <t>\escudos_cl\Asia\China League One\Liaoning Tieren FC.png</t>
  </si>
  <si>
    <t>\escudos_cl\America\LigaPro Ecuabet\Libertad FC.png</t>
  </si>
  <si>
    <t>\escudos_cl\Europa\Challenger Pro League\Lierse SK.png</t>
  </si>
  <si>
    <t>\escudos_cl\Asia\Cambodian Premier League\Life FC.png</t>
  </si>
  <si>
    <t>\escudos_cl\America\LigaPro Ecuabet\Liga de Quito.png</t>
  </si>
  <si>
    <t>\escudos_cl\Europa\Ligue 1\Lille OSC.png</t>
  </si>
  <si>
    <t>\escudos_cl\Europa\Norwegian First Division\Lillestrom SK.png</t>
  </si>
  <si>
    <t>\escudos_cl\Europa\NIFL Championship\Limavady United FC.png</t>
  </si>
  <si>
    <t>\escudos_cl\America\Segunda Division CRI\Limon Black Star.png</t>
  </si>
  <si>
    <t>\escudos_cl\Europa\Gibraltar Football League\Lincoln Red Imps FC.png</t>
  </si>
  <si>
    <t>\escudos_cl\Europa\NIFL Premiership\Linfield FC.png</t>
  </si>
  <si>
    <t>\escudos_cl\Asia\Singapore Premier League\Lion City Sailors FC.png</t>
  </si>
  <si>
    <t>\escudos_cl\Europa\Gibraltar Football League\Lions Gibraltar.png</t>
  </si>
  <si>
    <t>\escudos_cl\Europa\Premier League\Liverpool FC.png</t>
  </si>
  <si>
    <t>\escudos_cl\America\Campeonato Uruguayo de Primera Division\Liverpool FC.png</t>
  </si>
  <si>
    <t>\escudos_cl\Europa\Scottish Premiership\Livingston FC.png</t>
  </si>
  <si>
    <t>\escudos_cl\Europa\I Liga\LKS Lodz.png</t>
  </si>
  <si>
    <t>\escudos_cl\Europa\Cymru North\Llandudno FC.png</t>
  </si>
  <si>
    <t>\escudos_cl\Europa\Cymru Premier\Llanelli Town AFC.png</t>
  </si>
  <si>
    <t>\escudos_cl\Europa\Cymru South\Llantwit Major.png</t>
  </si>
  <si>
    <t>\escudos_cl\Europa\Ukranian Premier League\LNZ Cherkasy.png</t>
  </si>
  <si>
    <t>\escudos_cl\Africa\Nigeria Premier Football League\Lobi Stars FC.png</t>
  </si>
  <si>
    <t>\escudos_cl\Europa\Second Professional Football League\Lokomotiv Gorna Oryahovitsa.png</t>
  </si>
  <si>
    <t>\escudos_cl\Europa\Prva hrvatska nogometna liga\Lokomotiva Zagreb.png</t>
  </si>
  <si>
    <t>\escudos_cl\Europa\Challenger Pro League\Lommel SK.png</t>
  </si>
  <si>
    <t>\escudos_cl\Asia\V.League 2\Long An FC.png</t>
  </si>
  <si>
    <t>\escudos_cl\Europa\Ireland First Division\Longford Town FC.png</t>
  </si>
  <si>
    <t>\escudos_cl\America\Major League Soccer\Los Angeles FC.png</t>
  </si>
  <si>
    <t>\escudos_cl\America\Major League Soccer\Los Angeles Galaxy.png</t>
  </si>
  <si>
    <t>\escudos_cl\Africa\Ligue 1 Pro\Loubha Telimele FC.png</t>
  </si>
  <si>
    <t>\escudos_cl\Europa\NIFL Championship\Loughgall FC.png</t>
  </si>
  <si>
    <t>\escudos_cl\Asia\Philippines Football League\Loyola FC.png</t>
  </si>
  <si>
    <t>\escudos_cl\Asia\Lao League 1\Luang Prabang FC.png</t>
  </si>
  <si>
    <t>\escudos_cl\Africa\Uganda Premier League\Lugazi FC.png</t>
  </si>
  <si>
    <t>\escudos_cl\Africa\Zambia Super League\Lumwana Radiants FC.png</t>
  </si>
  <si>
    <t>\escudos_cl\Asia\Brunei Super League\Lun Bawang FC.png</t>
  </si>
  <si>
    <t>\escudos_cl\Asia\Liga de Elite\Lun Lok.png</t>
  </si>
  <si>
    <t>\escudos_cl\Asia\Qatari Second Division\Lusail SC.png</t>
  </si>
  <si>
    <t>\escudos_cl\Europa\Segunda Liga\Lusitano FC.png</t>
  </si>
  <si>
    <t>\escudos_cl\Europa\Norwegian First Division\Lyn 1896 FK.png</t>
  </si>
  <si>
    <t>\escudos_cl\Europa\Gibraltar Football League\Lynx FC.png</t>
  </si>
  <si>
    <t>\escudos_cl\Africa\Ligue 1\LYS Sassandra.png</t>
  </si>
  <si>
    <t>\escudos_cl\Africa\Botola\MA Tetouan.png</t>
  </si>
  <si>
    <t>\escudos_cl\Asia\A League\Macarthur FC.png</t>
  </si>
  <si>
    <t>\escudos_cl\Europa\Israeli Premier League\Maccabi Bnei Reineh FC.png</t>
  </si>
  <si>
    <t>\escudos_cl\Europa\Israeli Premier League\Maccabi Haifa FC.png</t>
  </si>
  <si>
    <t>\escudos_cl\Europa\Liga Leumit\Maccabi Herzliya FC.png</t>
  </si>
  <si>
    <t>\escudos_cl\Europa\Liga Leumit\Maccabi Jaffa FC.png</t>
  </si>
  <si>
    <t>\escudos_cl\Europa\Israeli Premier League\Maccabi Netanya FC.png</t>
  </si>
  <si>
    <t>\escudos_cl\Europa\Israeli Premier League\Maccabi Petah Tikva FC.png</t>
  </si>
  <si>
    <t>\escudos_cl\Europa\Israeli Premier League\Maccabi Tel Aviv FC.png</t>
  </si>
  <si>
    <t>\escudos_cl\Asia\Malaysia A1 SemiPro League\Machan FC.png</t>
  </si>
  <si>
    <t>\escudos_cl\Asia\J1 League\Machida Zelvia.png</t>
  </si>
  <si>
    <t>\escudos_cl\Asia\Liga 1\Madura United FC.png</t>
  </si>
  <si>
    <t>\escudos_cl\Africa\Zambia Super League\Maestro United Zambia FC.png</t>
  </si>
  <si>
    <t>\escudos_cl\Africa\South African Premiership\Magesi FC.png</t>
  </si>
  <si>
    <t>\escudos_cl\Africa\Botola\Maghreb Fez.png</t>
  </si>
  <si>
    <t>\escudos_cl\Asia\Philippines Football League\Maharlika FC.png</t>
  </si>
  <si>
    <t>\escudos_cl\Asia\Thai League 2\Mahasarakham SBT FC.png</t>
  </si>
  <si>
    <t>\escudos_cl\Africa\Burkinabe Premier League\Majestic FC.png</t>
  </si>
  <si>
    <t>\escudos_cl\Europa\Super League Greece 2\Makedonikos FC.png</t>
  </si>
  <si>
    <t>\escudos_cl\Europa\LaLiga Hypermotion\Malaga CF.png</t>
  </si>
  <si>
    <t>\escudos_cl\Asia\Persian Gulf Pro League\Malavan Bandar FC.png</t>
  </si>
  <si>
    <t>\escudos_cl\Asia\Malaysia A1 SemiPro League\Malaysian University FT.png</t>
  </si>
  <si>
    <t>\escudos_cl\Asia\Bahrain Premier League\Malkiya SCC.png</t>
  </si>
  <si>
    <t>\escudos_cl\Europa\Allsvenskan\Malmo FF.png</t>
  </si>
  <si>
    <t>\escudos_cl\Asia\Liga 1\Malut Utara United FC.png</t>
  </si>
  <si>
    <t>\escudos_cl\Africa\South African Premiership\Mamelodi Sundowns FC.png</t>
  </si>
  <si>
    <t>\escudos_cl\America\Liga Primera\Managua FC.png</t>
  </si>
  <si>
    <t>\escudos_cl\Asia\Bahrain Premier League\Manama Club.png</t>
  </si>
  <si>
    <t>\escudos_cl\Europa\Gibraltar Football League\Manchester 62 FC.png</t>
  </si>
  <si>
    <t>\escudos_cl\Europa\Premier League\Manchester City.png</t>
  </si>
  <si>
    <t>\escudos_cl\Europa\Premier League\Manchester United.png</t>
  </si>
  <si>
    <t>\escudos_cl\Africa\Zimbabwe Premier Soccer League\Manica Diamonds FC.png</t>
  </si>
  <si>
    <t>\escudos_cl\Asia\Philippines Football League\Manila Digger FC.png</t>
  </si>
  <si>
    <t>\escudos_cl\Europa\TFF 1. Lig\Manisa FK.png</t>
  </si>
  <si>
    <t>\escudos_cl\Asia\Malaysia A1 SemiPro League\Manjung City FC.png</t>
  </si>
  <si>
    <t>\escudos_cl\America\LigaPro Ecuabet\Manta FC.png</t>
  </si>
  <si>
    <t>\escudos_cl\America\SKNFA Premier League\Mantab United.png</t>
  </si>
  <si>
    <t>\escudos_cl\Europa\Serie B\Mantova 1911.png</t>
  </si>
  <si>
    <t>\escudos_cl\Asia\New Zealand National League\Manurewa AFC.png</t>
  </si>
  <si>
    <t>\escudos_cl\Europa\Super League Greece 2\Marko 1927 FC.png</t>
  </si>
  <si>
    <t>\escudos_cl\Africa\Uganda Premier League\Maroons FC.png</t>
  </si>
  <si>
    <t>\escudos_cl\Europa\Maltese Premier League\Marsaxlokk FC.png</t>
  </si>
  <si>
    <t>\escudos_cl\Africa\South African Premiership\Marumo Gallants FC.png</t>
  </si>
  <si>
    <t>\escudos_cl\Asia\Iraqi Premier Divsion League\Masafi Al Junoob SC.png</t>
  </si>
  <si>
    <t>\escudos_cl\Asia\Iraqi Premier Divsion League\Masafi Al Wasat.png</t>
  </si>
  <si>
    <t>\escudos_cl\Asia\Lao League 1\Master FC.png</t>
  </si>
  <si>
    <t>\escudos_cl\America\Liga Primera\Matagalpa FC.png</t>
  </si>
  <si>
    <t>\escudos_cl\Asia\Iraqi Premier Divsion League\Maysan SC.png</t>
  </si>
  <si>
    <t>\escudos_cl\America\Liga MX\Mazatlan FC.png</t>
  </si>
  <si>
    <t>\escudos_cl\Africa\Algerian Ligue 2\MB Rouissat.png</t>
  </si>
  <si>
    <t>\escudos_cl\Africa\Uganda Premier League\Mbale Heroes FC.png</t>
  </si>
  <si>
    <t>\escudos_cl\Africa\Uganda Premier League\Mbarara City FC.png</t>
  </si>
  <si>
    <t>\escudos_cl\Africa\Algerian Ligue Professionnelle 1\MC Alger.png</t>
  </si>
  <si>
    <t>\escudos_cl\Africa\Algerian Ligue Professionnelle 1\MC El Bayadh.png</t>
  </si>
  <si>
    <t>\escudos_cl\Africa\Algerian Ligue Professionnelle 1\MC Oran.png</t>
  </si>
  <si>
    <t>\escudos_cl\Europa\Cypriot Second Division\MEAP Pera Choriou Nisou.png</t>
  </si>
  <si>
    <t>\escudos_cl\Africa\Ghana Premier League\Medeama SC.png</t>
  </si>
  <si>
    <t>\escudos_cl\Asia\Chinese Super League\Meizhou Hakka FC.png</t>
  </si>
  <si>
    <t>\escudos_cl\Asia\Malaysia Super League\Melaka FC.png</t>
  </si>
  <si>
    <t>\escudos_cl\Asia\A League\Melbourne City FC.png</t>
  </si>
  <si>
    <t>\escudos_cl\Asia\A League\Melbourne Victory FC.png</t>
  </si>
  <si>
    <t>\escudos_cl\Europa\Maltese Premier League\Melita FC.png</t>
  </si>
  <si>
    <t>\escudos_cl\Asia\Philippines Football League\Mendiola 1991 FC.png</t>
  </si>
  <si>
    <t>\escudos_cl\Asia\Azadegan League\Mes Kerman FC.png</t>
  </si>
  <si>
    <t>\escudos_cl\Asia\Persian Gulf Pro League\Mes Rafsanjan FC.png</t>
  </si>
  <si>
    <t>\escudos_cl\Asia\Azadegan League\Mes Shahr Babak FC.png</t>
  </si>
  <si>
    <t>\escudos_cl\Asia\Azadegan League\Mes Sungun Azerbaijan SC.png</t>
  </si>
  <si>
    <t>\escudos_cl\Europa\Liga II\Metalul Buzau.png</t>
  </si>
  <si>
    <t>\escudos_cl\America\Primera Division de Venezuela\Metropolitanos FC.png</t>
  </si>
  <si>
    <t>\escudos_cl\Europa\Czech National Football League\MFK Chrudim.png</t>
  </si>
  <si>
    <t>\escudos_cl\Europa\Czech First League\MFK Karvina.png</t>
  </si>
  <si>
    <t>\escudos_cl\Europa\Slovak First Football League\MFK Ruzomberok.png</t>
  </si>
  <si>
    <t>\escudos_cl\Europa\Slovak First Football League\MFK Skalica.png</t>
  </si>
  <si>
    <t>\escudos_cl\Europa\MonacoBet Liga\MFK Tatran Liptovsky Mikulas.png</t>
  </si>
  <si>
    <t>\escudos_cl\Europa\Czech National Football League\MFK Vyskov.png</t>
  </si>
  <si>
    <t>\escudos_cl\Europa\Slovak First Football League\MFK Zemplin Michalovce.png</t>
  </si>
  <si>
    <t>\escudos_cl\Europa\MonacoBet Liga\MFK Zvolen.png</t>
  </si>
  <si>
    <t>\escudos_cl\Europa\EFL Championship\Middlesbrough FC.png</t>
  </si>
  <si>
    <t>\escudos_cl\Europa\I Liga\Miedz Legnica.png</t>
  </si>
  <si>
    <t>\escudos_cl\Africa\Namibia Premiership\Mighty Gunners FC.png</t>
  </si>
  <si>
    <t>\escudos_cl\Europa\Azerbaijan First Division\Mil Mugan FK.png</t>
  </si>
  <si>
    <t>\escudos_cl\America\GFF Elite League\Milerock.png</t>
  </si>
  <si>
    <t>\escudos_cl\Africa\National First Division\Milford FC.png</t>
  </si>
  <si>
    <t>\escudos_cl\America\Liga BetPlay Dimayor\Millonarios FC.png</t>
  </si>
  <si>
    <t>\escudos_cl\Europa\EFL Championship\Millwall FC.png</t>
  </si>
  <si>
    <t>\escudos_cl\Africa\Ligue 1 Pro\Milo FC.png</t>
  </si>
  <si>
    <t>\escudos_cl\America\Segunda Division de Venezuela\Mineros de Guayana.png</t>
  </si>
  <si>
    <t>\escudos_cl\Asia\Taiwan Football Premier League\Ming Chuan University FC.png</t>
  </si>
  <si>
    <t>\escudos_cl\Europa\Azerbaijan First Division\Mingacevir FK.png</t>
  </si>
  <si>
    <t>\escudos_cl\America\Major League Soccer\Minnesota United FC.png</t>
  </si>
  <si>
    <t>\escudos_cl\America\Brasileirao Betano\Mirassol FC.png</t>
  </si>
  <si>
    <t>\escudos_cl\America\TT Premier Football League\Miscellaneous Police FC.png</t>
  </si>
  <si>
    <t>\escudos_cl\Asia\J2 League\Mito HollyHock.png</t>
  </si>
  <si>
    <t>\escudos_cl\Europa\Allsvenskan\Mjallby AIF.png</t>
  </si>
  <si>
    <t>\escudos_cl\Europa\Norwegian First Division\Mjondalen IF.png</t>
  </si>
  <si>
    <t>\escudos_cl\Africa\Algerian Ligue 2\MO Constantine.png</t>
  </si>
  <si>
    <t>\escudos_cl\America\Liga Dominicana de Futbol\Moca FC.png</t>
  </si>
  <si>
    <t>\escudos_cl\Europa\Serie B\Modena FC.png</t>
  </si>
  <si>
    <t>\escudos_cl\Africa\Egyptian Premier League\Modern Sport FC.png</t>
  </si>
  <si>
    <t>\escudos_cl\Asia\Indian Super League\Mohammedan SC.png</t>
  </si>
  <si>
    <t>\escudos_cl\Asia\Bangladesh Premier League\Mohammedan SC.png</t>
  </si>
  <si>
    <t>\escudos_cl\Asia\Indian Super League\Mohun Bagan SG.png</t>
  </si>
  <si>
    <t>\escudos_cl\Asia\Cambodian Premier League\MOI Kompong Dewa FC.png</t>
  </si>
  <si>
    <t>\escudos_cl\Europa\Azerbaijan First Division\MOIK Baku.png</t>
  </si>
  <si>
    <t>\escudos_cl\Europa\Cymru North\Mold Alexandra FC.png</t>
  </si>
  <si>
    <t>\escudos_cl\Europa\Eliteserien\Molde FK.png</t>
  </si>
  <si>
    <t>\escudos_cl\America\Jamaica Premier League\Molynes United FC.png</t>
  </si>
  <si>
    <t>\escudos_cl\America\Primera Division de Venezuela\Monagas SC.png</t>
  </si>
  <si>
    <t>\escudos_cl\America\Segunda Division de Venezuela\Monagas SC B.png</t>
  </si>
  <si>
    <t>\escudos_cl\Europa\Gibraltar Football League\Mons Calpe SC.png</t>
  </si>
  <si>
    <t>\escudos_cl\Asia\J2 League\Montedio Yamagata.png</t>
  </si>
  <si>
    <t>\escudos_cl\America\Jamaica Premier League\Montego Bay United FC.png</t>
  </si>
  <si>
    <t>\escudos_cl\America\Campeonato Uruguayo de Primera Division\Montevideo City Torque.png</t>
  </si>
  <si>
    <t>\escudos_cl\America\Campeonato Uruguayo de Primera Division\Montevideo Wanderers FC.png</t>
  </si>
  <si>
    <t>\escudos_cl\Europa\Ligue 2\Montpellier HSC.png</t>
  </si>
  <si>
    <t>\escudos_cl\Europa\Primeira Liga\Moreirense FC.png</t>
  </si>
  <si>
    <t>\escudos_cl\Asia\Papua NG Premier Soccer League\Morobe Wawens.png</t>
  </si>
  <si>
    <t>\escudos_cl\America\TT Premier Football League\Morvant Caledonia United.png</t>
  </si>
  <si>
    <t>\escudos_cl\Europa\Norwegian First Division\Moss FK.png</t>
  </si>
  <si>
    <t>\escudos_cl\Europa\Maltese Premier League\Mosta FC.png</t>
  </si>
  <si>
    <t>\escudos_cl\Asia\Iraqi Premier Divsion League\Mosul SC.png</t>
  </si>
  <si>
    <t>\escudos_cl\Europa\Scottish Premiership\Motherwell FC.png</t>
  </si>
  <si>
    <t>\escudos_cl\Europa\Ekstraklasa\Motor Lublin.png</t>
  </si>
  <si>
    <t>\escudos_cl\Africa\Ligue 1\Mouna FC.png</t>
  </si>
  <si>
    <t>\escudos_cl\America\Jamaica Premier League\Mount Pleasant FA.png</t>
  </si>
  <si>
    <t>\escudos_cl\Europa\MonacoBet Liga\MSK Povazska Bystrica.png</t>
  </si>
  <si>
    <t>\escudos_cl\Europa\MonacoBet Liga\MSK Puchov.png</t>
  </si>
  <si>
    <t>\escudos_cl\Europa\Slovak First Football League\MSK Zilina.png</t>
  </si>
  <si>
    <t>\escudos_cl\Europa\MonacoBet Liga\MSK Zilina B.png</t>
  </si>
  <si>
    <t>\escudos_cl\Africa\Algerian Ligue 2\MSP Batna.png</t>
  </si>
  <si>
    <t>\escudos_cl\Europa\Nemzeti Bajnoksag I\MTK FC.png</t>
  </si>
  <si>
    <t>\escudos_cl\Asia\Qatari Second Division\Muaither SC.png</t>
  </si>
  <si>
    <t>\escudos_cl\Asia\Thai League 1\Muangthong United FC.png</t>
  </si>
  <si>
    <t>\escudos_cl\Africa\Zambia Super League\Mufulira Wanderers FC.png</t>
  </si>
  <si>
    <t>\escudos_cl\Asia\Indian Super League\Mumbay City FC.png</t>
  </si>
  <si>
    <t>\escudos_cl\America\LigaPro Ecuabet\Mushuc Runa SC.png</t>
  </si>
  <si>
    <t>\escudos_cl\Asia\Liga de Elite\MUST CPK FT.png</t>
  </si>
  <si>
    <t>\escudos_cl\Africa\Zambia Super League\Mutondo Stars FC.png</t>
  </si>
  <si>
    <t>\escudos_cl\Europa\Eerste Divisie\MVV Maastricht.png</t>
  </si>
  <si>
    <t>\escudos_cl\Africa\Zimbabwe Premier Soccer League\MWOS FC.png</t>
  </si>
  <si>
    <t>\escudos_cl\Asia\Myanmar National League\Myawady FC.png</t>
  </si>
  <si>
    <t>\escudos_cl\Europa\Eredivisie\NAC Breda.png</t>
  </si>
  <si>
    <t>\escudos_cl\Europa\Primeira Liga\Nacional de Madeira.png</t>
  </si>
  <si>
    <t>\escudos_cl\Asia\Fiji Premier League\Nadi FC.png</t>
  </si>
  <si>
    <t>\escudos_cl\Asia\Fiji Premier League\Nadroga FA.png</t>
  </si>
  <si>
    <t>\escudos_cl\Asia\Iraqi Premier Divsion League\Nafr Al Wasat SC.png</t>
  </si>
  <si>
    <t>\escudos_cl\Asia\Iraq Stars League\Naft Al Basra SC.png</t>
  </si>
  <si>
    <t>\escudos_cl\Asia\Azadegan League\Naft Gachsaran FC.png</t>
  </si>
  <si>
    <t>\escudos_cl\Asia\Iraq Stars League\Naft Maysan SC.png</t>
  </si>
  <si>
    <t>\escudos_cl\Asia\Cambodian Premier League\Nagaworld FC.png</t>
  </si>
  <si>
    <t>\escudos_cl\Asia\J1 League\Nagoya Grampus.png</t>
  </si>
  <si>
    <t>\escudos_cl\Asia\Thai League 1\Nakhon Ratchasima FC.png</t>
  </si>
  <si>
    <t>\escudos_cl\Asia\Thai League 2\Nakhon Si United FC.png</t>
  </si>
  <si>
    <t>\escudos_cl\Asia\I League\Namdhari FC.png</t>
  </si>
  <si>
    <t>\escudos_cl\Asia\Lao League 1\Namtha United FC.png</t>
  </si>
  <si>
    <t>\escudos_cl\Asia\China League One\Nanjing City FC.png</t>
  </si>
  <si>
    <t>\escudos_cl\Asia\China League One\Nantong Zhiyun FC.png</t>
  </si>
  <si>
    <t>\escudos_cl\Africa\Zambia Super League\NAPSA Stars.png</t>
  </si>
  <si>
    <t>\escudos_cl\Africa\Nigeria Premier Football League\Nasarawa United FC.png</t>
  </si>
  <si>
    <t>\escudos_cl\America\Major League Soccer\Nashville SC.png</t>
  </si>
  <si>
    <t>\escudos_cl\Asia\Fiji Premier League\Nasinu FC.png</t>
  </si>
  <si>
    <t>\escudos_cl\Asia\Persian Gulf Pro League\Nassaji Mazandaran FC.png</t>
  </si>
  <si>
    <t>\escudos_cl\Africa\Ligue 1\Nathalys.png</t>
  </si>
  <si>
    <t>\escudos_cl\Africa\Egyptian Premier League\National Bank of Egypt SC.png</t>
  </si>
  <si>
    <t>\escudos_cl\Africa\Uganda Premier League\National Enterprise Corporation FC.png</t>
  </si>
  <si>
    <t>\escudos_cl\Africa\Ghana Premier League\Nations FC.png</t>
  </si>
  <si>
    <t>\escudos_cl\Asia\Fiji Premier League\Navua FC.png</t>
  </si>
  <si>
    <t>\escudos_cl\Europa\Maltese Premier League\Naxxar Lions FC.png</t>
  </si>
  <si>
    <t>\escudos_cl\Africa\Algerian Ligue Professionnelle 1\NC Magra.png</t>
  </si>
  <si>
    <t>\escudos_cl\Africa\Zambia Super League\Nchanga Rangers FC.png</t>
  </si>
  <si>
    <t>\escudos_cl\Europa\Slovenian Second League\ND Beltinci.png</t>
  </si>
  <si>
    <t>\escudos_cl\Europa\Slovenian Second League\ND Bilje.png</t>
  </si>
  <si>
    <t>\escudos_cl\Europa\Slovenian Second League\ND Dravinja.png</t>
  </si>
  <si>
    <t>\escudos_cl\Europa\Slovenian Second League\ND Ilirija 1911.png</t>
  </si>
  <si>
    <t>\escudos_cl\Europa\Slovenian Prva Liga\ND Primorje.png</t>
  </si>
  <si>
    <t>\escudos_cl\Europa\Slovenian Second League\ND Slovan.png</t>
  </si>
  <si>
    <t>\escudos_cl\Europa\Cypriot First Division\Nea Salamis Famagusta FC.png</t>
  </si>
  <si>
    <t>\escudos_cl\Asia\Yokary Liga\Nebitci FT.png</t>
  </si>
  <si>
    <t>\escudos_cl\Europa\Eredivisie\NEC Nijmegen.png</t>
  </si>
  <si>
    <t>\escudos_cl\America\Liga MX\Necaxa.png</t>
  </si>
  <si>
    <t>\escudos_cl\Europa\Azerbaijan Premier League\Neftcy PFK.png</t>
  </si>
  <si>
    <t>\escudos_cl\Asia\Malaysia Super League\Negeri Sembilan FC.png</t>
  </si>
  <si>
    <t>\escudos_cl\Asia\Lebanese Premier League\Nejmeh SC.png</t>
  </si>
  <si>
    <t>\escudos_cl\Asia\Saudi Pro League\Neom SC.png</t>
  </si>
  <si>
    <t>\escudos_cl\Europa\Super League Greece 2\Nestos Chrysoupoli FC.png</t>
  </si>
  <si>
    <t>\escudos_cl\Europa\Swiss Challenge League\Neuchatel Xamax FC.png</t>
  </si>
  <si>
    <t>\escudos_cl\America\Major League Soccer\New England Revolution.png</t>
  </si>
  <si>
    <t>\escudos_cl\America\Major League Soccer\New York City FC.png</t>
  </si>
  <si>
    <t>\escudos_cl\Asia\A League\Newcastle Jets FC.png</t>
  </si>
  <si>
    <t>\escudos_cl\Europa\Premier League\Newcastle United.png</t>
  </si>
  <si>
    <t>\escudos_cl\Europa\NIFL Championship\Newington FC.png</t>
  </si>
  <si>
    <t>\escudos_cl\Europa\Cymru South\Newport City FC.png</t>
  </si>
  <si>
    <t>\escudos_cl\Asia\Iraq Stars League\Newroz SC.png</t>
  </si>
  <si>
    <t>\escudos_cl\Europa\NIFL Championship\Newry City AFC.png</t>
  </si>
  <si>
    <t>\escudos_cl\Europa\Cymru North\Newtown FC.png</t>
  </si>
  <si>
    <t>\escudos_cl\Africa\Zimbabwe Premier Soccer League\Ngezi Platinum FC.png</t>
  </si>
  <si>
    <t>\escudos_cl\Asia\J1 League\Nigata Albirex.png</t>
  </si>
  <si>
    <t>\escudos_cl\Africa\Nigeria Premier Football League\Niger Tornadoes FC.png</t>
  </si>
  <si>
    <t>\escudos_cl\Europa\Super League Greece 2\Niki Volos FC.png</t>
  </si>
  <si>
    <t>\escudos_cl\Asia\Azadegan League\Niroye Zamini FC.png</t>
  </si>
  <si>
    <t>\escudos_cl\Europa\1. Deild Karla\Njardvik FC.png</t>
  </si>
  <si>
    <t>\escudos_cl\Europa\Slovenian Prva Liga\NK Aluminij.png</t>
  </si>
  <si>
    <t>\escudos_cl\Europa\Slovenian Second League\NK Bistrica.png</t>
  </si>
  <si>
    <t>\escudos_cl\Europa\First League of the Federation of Bosnia\NK Bratstvo Gracanica.png</t>
  </si>
  <si>
    <t>\escudos_cl\Europa\Slovenian Prva Liga\NK Bravo.png</t>
  </si>
  <si>
    <t>\escudos_cl\Europa\Slovenian Second League\NK Brinje.png</t>
  </si>
  <si>
    <t>\escudos_cl\Europa\First League of the Federation of Bosnia\NK Celik Zenica.png</t>
  </si>
  <si>
    <t>\escudos_cl\Europa\Slovenian Prva Liga\NK Celje.png</t>
  </si>
  <si>
    <t>\escudos_cl\Europa\2. HNL 2024-25\NK Croatia Zmijavci.png</t>
  </si>
  <si>
    <t>\escudos_cl\Europa\Slovenian Prva Liga\NK Domzale.png</t>
  </si>
  <si>
    <t>\escudos_cl\Europa\2. HNL 2024-25\NK Dubrava.png</t>
  </si>
  <si>
    <t>\escudos_cl\Europa\2. HNL 2024-25\NK Dugopolje.png</t>
  </si>
  <si>
    <t>\escudos_cl\Europa\Prva hrvatska nogometna liga\NK Istra 1961.png</t>
  </si>
  <si>
    <t>\escudos_cl\Europa\Slovenian Second League\NK Jadran Dekani.png</t>
  </si>
  <si>
    <t>\escudos_cl\Europa\2. HNL 2024-25\NK Jarun Zagreb.png</t>
  </si>
  <si>
    <t>\escudos_cl\Europa\First League of the Federation of Bosnia\NK Jedinstvo Bihac.png</t>
  </si>
  <si>
    <t>\escudos_cl\Europa\Slovenian Second League\NK Jesenice.png</t>
  </si>
  <si>
    <t>\escudos_cl\Europa\Slovenian Second League\NK Krka.png</t>
  </si>
  <si>
    <t>\escudos_cl\Europa\Slovenian Second League\NK Krsko Posavje.png</t>
  </si>
  <si>
    <t>\escudos_cl\Europa\Slovenian Prva Liga\NK Maribor.png</t>
  </si>
  <si>
    <t>\escudos_cl\Europa\Slovenian Second League\NK Nafta 1903.png</t>
  </si>
  <si>
    <t>\escudos_cl\Europa\Slovenian Prva Liga\NK Olimpija Ljubjana.png</t>
  </si>
  <si>
    <t>\escudos_cl\Europa\2. HNL 2024-25\NK Opatija.png</t>
  </si>
  <si>
    <t>\escudos_cl\Europa\Prva hrvatska nogometna liga\NK Osijek.png</t>
  </si>
  <si>
    <t>\escudos_cl\Europa\Slovenian Prva Liga\NK Radomlje.png</t>
  </si>
  <si>
    <t>\escudos_cl\Europa\Slovenian Second League\NK Rudar Velenje.png</t>
  </si>
  <si>
    <t>\escudos_cl\Europa\2. HNL 2024-25\NK Rudes.png</t>
  </si>
  <si>
    <t>\escudos_cl\Europa\2. HNL 2024-25\NK Sesvete.png</t>
  </si>
  <si>
    <t>\escudos_cl\Europa\Premier League of Bosnia\NK Siroki Brijeg.png</t>
  </si>
  <si>
    <t>\escudos_cl\Europa\Prva hrvatska nogometna liga\NK Slaven Belupo.png</t>
  </si>
  <si>
    <t>\escudos_cl\Europa\First League of the Federation of Bosnia\NK Stupcanica Olovo.png</t>
  </si>
  <si>
    <t>\escudos_cl\Europa\Slovenian Second League\NK Tabor Sezana.png</t>
  </si>
  <si>
    <t>\escudos_cl\Europa\First League of the Federation of Bosnia\NK TOSK Tesanj.png</t>
  </si>
  <si>
    <t>\escudos_cl\Europa\First League of the Federation of Bosnia\NK Travnik.png</t>
  </si>
  <si>
    <t>\escudos_cl\Europa\Slovenian Second League\NK Triglav Kranj.png</t>
  </si>
  <si>
    <t>\escudos_cl\Europa\Prva hrvatska nogometna liga\NK Varazdin.png</t>
  </si>
  <si>
    <t>\escudos_cl\Europa\Ukranian Premier League\NK Veres Rivne.png</t>
  </si>
  <si>
    <t>\escudos_cl\Europa\2. HNL 2024-25\NK Zrinski Osjecko 1664.png</t>
  </si>
  <si>
    <t>\escudos_cl\Europa\First League of the Federation of Bosnia\NK Zvijezda Gradacac.png</t>
  </si>
  <si>
    <t>\escudos_cl\Africa\Zambia Super League\Nkana FC.png</t>
  </si>
  <si>
    <t>\escudos_cl\Africa\Zambia Super League\Nkwazi FC.png</t>
  </si>
  <si>
    <t>\escudos_cl\Europa\Meistriliiga\Nomme Kalju FC.png</t>
  </si>
  <si>
    <t>\escudos_cl\Asia\Hong Kong Premier League\North District FC.png</t>
  </si>
  <si>
    <t>\escudos_cl\America\TT Premier Football League\North East Stars.png</t>
  </si>
  <si>
    <t>\escudos_cl\Asia\Indian Super League\NorthEast United FC.png</t>
  </si>
  <si>
    <t>\escudos_cl\Europa\EFL Championship\Norwich City.png</t>
  </si>
  <si>
    <t>\escudos_cl\Europa\Premier League\Nottingham Forest.png</t>
  </si>
  <si>
    <t>\escudos_cl\Africa\Ligue 1 Mauritania\Nouakchott Kings.png</t>
  </si>
  <si>
    <t>\escudos_cl\Africa\Ligue 1\Nouvelle Generation.png</t>
  </si>
  <si>
    <t>\escudos_cl\Africa\Algerian Ligue 2\NRB Teleghma.png</t>
  </si>
  <si>
    <t>\escudos_cl\Europa\Slovenian Prva Liga\NS Mura.png</t>
  </si>
  <si>
    <t>\escudos_cl\Europa\Faroe Islands Premier League\NSI Runavik.png</t>
  </si>
  <si>
    <t>\escudos_cl\Africa\Ghana Premier League\Nsoatreman FC.png</t>
  </si>
  <si>
    <t>\escudos_cl\Europa\Nemzeti Bajnoksag I\Nyiregyhaza Spartacus.png</t>
  </si>
  <si>
    <t>\escudos_cl\Africa\Ligue 1 Mauritania\Nzidane.png</t>
  </si>
  <si>
    <t>\escudos_cl\Europa\Ukranian Premier League\Obolon Kyiv.png</t>
  </si>
  <si>
    <t>\escudos_cl\Europa\Norwegian First Division\Odd BK.png</t>
  </si>
  <si>
    <t>\escudos_cl\Europa\3F Superliga\Odense BK.png</t>
  </si>
  <si>
    <t>\escudos_cl\Asia\Indian Super League\Odisha FC.png</t>
  </si>
  <si>
    <t>\escudos_cl\Europa\I Liga\Odra Opole.png</t>
  </si>
  <si>
    <t>\escudos_cl\Europa\Second Professional Football League\OFC Belasitsa Petrich.png</t>
  </si>
  <si>
    <t>\escudos_cl\Europa\Second Professional Football League\OFC Spartak Pleven.png</t>
  </si>
  <si>
    <t>\escudos_cl\Europa\Second Professional Football League\OFC Vihren Sandanski.png</t>
  </si>
  <si>
    <t>\escudos_cl\Europa\Super League Greece 1\OFI FC.png</t>
  </si>
  <si>
    <t>\escudos_cl\Europa\Serbian SuperLiga\OFK Beograd.png</t>
  </si>
  <si>
    <t>\escudos_cl\Europa\MonacoBet Liga\OFK Dynamo Malzenice.png</t>
  </si>
  <si>
    <t>\escudos_cl\Europa\First League of the Federation of Bosnia\OFK Gradina.png</t>
  </si>
  <si>
    <t>\escudos_cl\Europa\Montenegrin Second League\OFK Grbalj.png</t>
  </si>
  <si>
    <t>\escudos_cl\Europa\Montenegrin Second League\OFK Mladost 1970.png</t>
  </si>
  <si>
    <t>\escudos_cl\Europa\Montenegrin Second League\OFK Mladost DG.png</t>
  </si>
  <si>
    <t>\escudos_cl\Europa\Montenegrin First League\OFK Petrovac.png</t>
  </si>
  <si>
    <t>\escudos_cl\Europa\Serbian First League\OFK Vrsac.png</t>
  </si>
  <si>
    <t>\escudos_cl\Europa\Ligue 1\OGC Nice.png</t>
  </si>
  <si>
    <t>\escudos_cl\Europa\Jupiler Pro League\OH Leuven.png</t>
  </si>
  <si>
    <t>\escudos_cl\Asia\FD League\Ohod.png</t>
  </si>
  <si>
    <t>\escudos_cl\Asia\J2 League\Oita Trinita.png</t>
  </si>
  <si>
    <t>\escudos_cl\Africa\Namibia Premiership\Okahandja United FC.png</t>
  </si>
  <si>
    <t>\escudos_cl\America\Liga Hondubet\Olancho FC.png</t>
  </si>
  <si>
    <t>\escudos_cl\America\SKNFA Premier League\Old Road United Jets.png</t>
  </si>
  <si>
    <t>\escudos_cl\Europa\Super League Greece 1\Olympiacos Piraeus.png</t>
  </si>
  <si>
    <t>\escudos_cl\Europa\Super League Greece 2\Olympiacos Piraeus B.png</t>
  </si>
  <si>
    <t>\escudos_cl\Europa\Cypriot Second Division\Olympiakos Nicosia.png</t>
  </si>
  <si>
    <t>\escudos_cl\Europa\Challenger Pro League\Olympic Charleroi.png</t>
  </si>
  <si>
    <t>\escudos_cl\Africa\Botola\Olympic Club Safi.png</t>
  </si>
  <si>
    <t>\escudos_cl\Africa\Algerian Ligue Professionnelle 1\Olympique Akbou.png</t>
  </si>
  <si>
    <t>\escudos_cl\Africa\Tunisian Ligue Professionnelle 1\Olympique de Beja.png</t>
  </si>
  <si>
    <t>\escudos_cl\Europa\Ligue 1\Olympique de Lyon.png</t>
  </si>
  <si>
    <t>\escudos_cl\Europa\Ligue 1\Olympique de Marsella.png</t>
  </si>
  <si>
    <t>\escudos_cl\Africa\Algerian Ligue 2\Olympique Magrane.png</t>
  </si>
  <si>
    <t>\escudos_cl\America\Liga Dominicana de Futbol\OM FC.png</t>
  </si>
  <si>
    <t>\escudos_cl\Asia\Oman Professional League\Oman Club.png</t>
  </si>
  <si>
    <t>\escudos_cl\Europa\Cypriot First Division\Omonia Aradippou.png</t>
  </si>
  <si>
    <t>\escudos_cl\Europa\Cypriot First Division\Omonia Nicosia.png</t>
  </si>
  <si>
    <t>\escudos_cl\America\Liga BetPlay Dimayor\Once Caldas.png</t>
  </si>
  <si>
    <t>\escudos_cl\America\Primera Division de El Salvador\Once Deportivo FC.png</t>
  </si>
  <si>
    <t>\escudos_cl\Asia\Philippines Football League\One Taguig FC.png</t>
  </si>
  <si>
    <t>\escudos_cl\Africa\Namibia Premiership\Ongos Valley FC.png</t>
  </si>
  <si>
    <t>\escudos_cl\America\Brasileirao Serie B\Operario EC.png</t>
  </si>
  <si>
    <t>\escudos_cl\Africa\National First Division\Orbit College.png</t>
  </si>
  <si>
    <t>\escudos_cl\Europa\Superettan\Orebro SK.png</t>
  </si>
  <si>
    <t>\escudos_cl\America\LigaPro Ecuabet\Orense SC.png</t>
  </si>
  <si>
    <t>\escudos_cl\Europa\Superettan\Orgryte IS.png</t>
  </si>
  <si>
    <t>\escudos_cl\America\Major League Soccer\Orlando City SC.png</t>
  </si>
  <si>
    <t>\escudos_cl\Africa\South African Premiership\Orlando Pirates FC.png</t>
  </si>
  <si>
    <t>\escudos_cl\America\Torneo BetPlay Dimayor\Orsomarso SC.png</t>
  </si>
  <si>
    <t>\escudos_cl\Europa\Allsvenskan\Osters IF.png</t>
  </si>
  <si>
    <t>\escudos_cl\Europa\Superettan\Ostersunds FK.png</t>
  </si>
  <si>
    <t>\escudos_cl\Europa\Liga I\Otelul Galati.png</t>
  </si>
  <si>
    <t>\escudos_cl\Europa\Cypriot Second Division\Othellos Athienou FC.png</t>
  </si>
  <si>
    <t>\escudos_cl\America\Championnat Special Division 1\Ouanaminthe FC.png</t>
  </si>
  <si>
    <t>\escudos_cl\Europa\EFL Championship\Oxford United.png</t>
  </si>
  <si>
    <t>\escudos_cl\Europa\Cypriot First Division\PAC Omonia 29M.png</t>
  </si>
  <si>
    <t>\escudos_cl\America\Canadian Premier League\Pacific FC.png</t>
  </si>
  <si>
    <t>\escudos_cl\Europa\Cypriot Second Division\PAEEK.png</t>
  </si>
  <si>
    <t>\escudos_cl\Europa\Cypriot First Division\Pafos FC.png</t>
  </si>
  <si>
    <t>\escudos_cl\Europa\Meistriliiga\Paide Linnameeskond.png</t>
  </si>
  <si>
    <t>\escudos_cl\America\Primera Division de Guatemala\Pajapita.png</t>
  </si>
  <si>
    <t>\escudos_cl\Asia\Uzbekistan Super League\Pakhtakor FC.png</t>
  </si>
  <si>
    <t>\escudos_cl\Europa\Nemzeti Bajnoksag I\Paksi FC.png</t>
  </si>
  <si>
    <t>\escudos_cl\Asia\Azadegan League\Palayesh Naft FC.png</t>
  </si>
  <si>
    <t>\escudos_cl\Europa\Serie B\Palermo FC.png</t>
  </si>
  <si>
    <t>\escudos_cl\Europa\Super League Greece 1\Panathinaikos FC.png</t>
  </si>
  <si>
    <t>\escudos_cl\Asia\Brunei Super League\Panchor Murai FC.png</t>
  </si>
  <si>
    <t>\escudos_cl\Europa\Super League Greece 1\Panetolikos FC.png</t>
  </si>
  <si>
    <t>\escudos_cl\Europa\Super League Greece 2\Panionios GSS.png</t>
  </si>
  <si>
    <t>\escudos_cl\Asia\Tajikistan Higher League\Panjsher Balkh.png</t>
  </si>
  <si>
    <t>\escudos_cl\Europa\Super League Greece 1\Panserraikos FC.png</t>
  </si>
  <si>
    <t>\escudos_cl\Africa\Elite One\Panthere Sportive du Nde FC.png</t>
  </si>
  <si>
    <t>\escudos_cl\Europa\Super League Greece 1\PAOK Thessaloniki.png</t>
  </si>
  <si>
    <t>\escudos_cl\Europa\Super League Greece 2\PAOK Thessaloniki B.png</t>
  </si>
  <si>
    <t>\escudos_cl\Africa\Algerian Ligue Professionnelle 1\Paradou AC.png</t>
  </si>
  <si>
    <t>\escudos_cl\Europa\Ligue 1\Paris FC.png</t>
  </si>
  <si>
    <t>\escudos_cl\Europa\Ligue 1\Paris Saint Germain.png</t>
  </si>
  <si>
    <t>\escudos_cl\Europa\Serie A\Parma Calcio.png</t>
  </si>
  <si>
    <t>\escudos_cl\Europa\Meistriliiga\Parnu Vaprus.png</t>
  </si>
  <si>
    <t>\escudos_cl\Asia\Bhutan Premier League\Paro FC.png</t>
  </si>
  <si>
    <t>\escudos_cl\Europa\Scottish Championship\Partick Thistle FC.png</t>
  </si>
  <si>
    <t>\escudos_cl\Europa\Super League Greece 2\PAS Giannina FC.png</t>
  </si>
  <si>
    <t>\escudos_cl\Europa\Super League Greece 2\PAS Lamia 1964.png</t>
  </si>
  <si>
    <t>\escudos_cl\America\Division Intermedia\Pastoreo FC.png</t>
  </si>
  <si>
    <t>\escudos_cl\America\Torneo BetPlay Dimayor\Patriotas Boyaca.png</t>
  </si>
  <si>
    <t>\escudos_cl\Europa\Challenger Pro League\Patro Eisden Maasmechelen.png</t>
  </si>
  <si>
    <t>\escudos_cl\Africa\Ligue 1\Patronage Sainte Anne.png</t>
  </si>
  <si>
    <t>\escudos_cl\Asia\Thai League 2\Pattaya United FC.png</t>
  </si>
  <si>
    <t>\escudos_cl\Europa\Ligue 2\Pau FC.png</t>
  </si>
  <si>
    <t>\escudos_cl\Asia\Azadegan League\Paykan FC.png</t>
  </si>
  <si>
    <t>\escudos_cl\America\Brasileirao Serie B\Paysandu SC.png</t>
  </si>
  <si>
    <t>\escudos_cl\Europa\Eredivisie\PEC Zwolle.png</t>
  </si>
  <si>
    <t>\escudos_cl\Asia\Malaysia Super League\Penang FC.png</t>
  </si>
  <si>
    <t>\escudos_cl\Europa\TFF 1. Lig\Pendikspor.png</t>
  </si>
  <si>
    <t>\escudos_cl\Europa\Cymru North\Penrhyncoch FC.png</t>
  </si>
  <si>
    <t>\escudos_cl\Europa\Primera Divisio\Penya Encarnada dAndorra.png</t>
  </si>
  <si>
    <t>\escudos_cl\Europa\Cymru Premier\Penybont FC.png</t>
  </si>
  <si>
    <t>\escudos_cl\Asia\Malaysia A1 SemiPro League\Perak FA.png</t>
  </si>
  <si>
    <t>\escudos_cl\Asia\Malaysia A1 SemiPro League\Perlis Guar Syed Alwi FC.png</t>
  </si>
  <si>
    <t>\escudos_cl\Asia\Liga 1\Persebaya Surabaya.png</t>
  </si>
  <si>
    <t>\escudos_cl\Asia\Liga 2\Persekat Tegal.png</t>
  </si>
  <si>
    <t>\escudos_cl\Asia\Liga 2\Persela Lamongan.png</t>
  </si>
  <si>
    <t>\escudos_cl\Asia\Persian Gulf Pro League\Persepolis FC.png</t>
  </si>
  <si>
    <t>\escudos_cl\Asia\Liga 1\Persib Indonesia.png</t>
  </si>
  <si>
    <t>\escudos_cl\Asia\Liga 2\Persiba Balikpapan.png</t>
  </si>
  <si>
    <t>\escudos_cl\Asia\Liga 1\Persija Jakarta.png</t>
  </si>
  <si>
    <t>\escudos_cl\Asia\Liga 1\Persijap Jepara.png</t>
  </si>
  <si>
    <t>\escudos_cl\Asia\Liga 1\Persik Kediri.png</t>
  </si>
  <si>
    <t>\escudos_cl\Asia\Liga 2\Persikad Kota.png</t>
  </si>
  <si>
    <t>\escudos_cl\Asia\Liga 2\Persiku Kudus.png</t>
  </si>
  <si>
    <t>\escudos_cl\Asia\Liga 2\Persipal FC.png</t>
  </si>
  <si>
    <t>\escudos_cl\Asia\Liga 2\Persipura Jayapura.png</t>
  </si>
  <si>
    <t>\escudos_cl\Asia\Liga 2\Persiraja Kutaraja.png</t>
  </si>
  <si>
    <t>\escudos_cl\Asia\Liga 1\Persis Solo Surakarta.png</t>
  </si>
  <si>
    <t>\escudos_cl\Asia\Liga 1\Persita Tangerang.png</t>
  </si>
  <si>
    <t>\escudos_cl\Asia\A League\Perth Glory FC.png</t>
  </si>
  <si>
    <t>\escudos_cl\Africa\Girabola\Petro de Luanda.png</t>
  </si>
  <si>
    <t>\escudos_cl\Africa\Egyptian Premier League\Petrojet SC.png</t>
  </si>
  <si>
    <t>\escudos_cl\Europa\Cypriot Second Division\Peyia 2014.png</t>
  </si>
  <si>
    <t>\escudos_cl\America\Segunda Division CRI\PFA Antioquia FC.png</t>
  </si>
  <si>
    <t>\escudos_cl\Europa\Russian Premier League\PFC Krylia Sovetov Samara.png</t>
  </si>
  <si>
    <t>\escudos_cl\Europa\First Professional Football League\PFC Levski Sofia.png</t>
  </si>
  <si>
    <t>\escudos_cl\Europa\First Professional Football League\PFC Lokomotiv Plovdiv.png</t>
  </si>
  <si>
    <t>\escudos_cl\Europa\First Professional Football League\PFC Ludogorets Razgrad.png</t>
  </si>
  <si>
    <t>\escudos_cl\Europa\Second Professional Football League\PFC Ludogorets Razgrad II.png</t>
  </si>
  <si>
    <t>\escudos_cl\Asia\Uzbekistan Super League\PFC Navbahor Namangan.png</t>
  </si>
  <si>
    <t>\escudos_cl\Europa\First Professional Football League\PFC Slavia Sofia.png</t>
  </si>
  <si>
    <t>\escudos_cl\Europa\Russian First League\PFC Sokol Saratov.png</t>
  </si>
  <si>
    <t>\escudos_cl\Europa\First Professional Football League\PFK Botev Plovdiv.png</t>
  </si>
  <si>
    <t>\escudos_cl\Africa\Egyptian Premier League\Pharco FC.png</t>
  </si>
  <si>
    <t>\escudos_cl\America\Major League Soccer\Philadelphia Union.png</t>
  </si>
  <si>
    <t>\escudos_cl\Asia\Philippines Football League\Philippines YNT FC.png</t>
  </si>
  <si>
    <t>\escudos_cl\Asia\Cambodian Premier League\Phnom Penh Crown FC.png</t>
  </si>
  <si>
    <t>\escudos_cl\Asia\Thai League 2\Phrae United FC.png</t>
  </si>
  <si>
    <t>\escudos_cl\Asia\V.League 2\Phu Dong Ninh Binh FC.png</t>
  </si>
  <si>
    <t>\escudos_cl\Asia\Bhutan Premier League\Phuntsholing Heroes FC.png</t>
  </si>
  <si>
    <t>\escudos_cl\Europa\Ekstraklasa\Piast Gliwice.png</t>
  </si>
  <si>
    <t>\escudos_cl\America\Primera Division Cubana\Pinar del Rio.png</t>
  </si>
  <si>
    <t>\escudos_cl\America\Liga 2 de Futbol Profesional\Pirata FC.png</t>
  </si>
  <si>
    <t>\escudos_cl\Europa\Ykkosliiga\PK 35.png</t>
  </si>
  <si>
    <t>\escudos_cl\Africa\Nigeria Premier Football League\Plateau United FC.png</t>
  </si>
  <si>
    <t>\escudos_cl\America\Campeonato Uruguayo de Primera Division\Plaza Colonia.png</t>
  </si>
  <si>
    <t>\escudos_cl\Europa\I Liga\Pogon Grodzisk Mazowiecki.png</t>
  </si>
  <si>
    <t>\escudos_cl\Europa\I Liga\Pogon Siedlce.png</t>
  </si>
  <si>
    <t>\escudos_cl\Europa\Ekstraklasa\Pogon Szczecin.png</t>
  </si>
  <si>
    <t>\escudos_cl\America\TT Premier Football League\Point Fortin Civic FC.png</t>
  </si>
  <si>
    <t>\escudos_cl\Asia\Nepal Super League\Pokhara Thunders.png</t>
  </si>
  <si>
    <t>\escudos_cl\Africa\Uganda Premier League\Police FC.png</t>
  </si>
  <si>
    <t>\escudos_cl\Asia\Thai League 2\Police Tero FC.png</t>
  </si>
  <si>
    <t>\escudos_cl\Europa\Liga II\Politehnica Iasi.png</t>
  </si>
  <si>
    <t>\escudos_cl\America\SVB Hoofdklasse\Politie Voetbal Vrienden.png</t>
  </si>
  <si>
    <t>\escudos_cl\Africa\South African Premiership\Polokwane City FC.png</t>
  </si>
  <si>
    <t>\escudos_cl\Europa\I Liga\Polonia Bytom.png</t>
  </si>
  <si>
    <t>\escudos_cl\Europa\I Liga\Polonia Warsaw.png</t>
  </si>
  <si>
    <t>\escudos_cl\Europa\Cymru South\Pontypridd United FC.png</t>
  </si>
  <si>
    <t>\escudos_cl\Asia\Thai League 1\Port FC.png</t>
  </si>
  <si>
    <t>\escudos_cl\Asia\Papua NG Premier Soccer League\Port Moresby Strikers.png</t>
  </si>
  <si>
    <t>\escudos_cl\Europa\NIFL Premiership\Portadown FC.png</t>
  </si>
  <si>
    <t>\escudos_cl\Europa\Segunda Liga\Portimonense SC.png</t>
  </si>
  <si>
    <t>\escudos_cl\America\Major League Soccer\Portland Timbers.png</t>
  </si>
  <si>
    <t>\escudos_cl\America\Jamaica Premier League\Portmore United FC.png</t>
  </si>
  <si>
    <t>\escudos_cl\Europa\EFL Championship\Portsmouth FC.png</t>
  </si>
  <si>
    <t>\escudos_cl\America\Primera Division de Venezuela\Portuguesa FC.png</t>
  </si>
  <si>
    <t>\escudos_cl\Africa\Zambia Super League\Power Dynamos FC.png</t>
  </si>
  <si>
    <t>\escudos_cl\Asia\Cambodian Premier League\Preah Kgan Reach Svay Rieng FC.png</t>
  </si>
  <si>
    <t>\escudos_cl\Europa\EFL Championship\Preston North End.png</t>
  </si>
  <si>
    <t>\escudos_cl\Africa\National First Division\Pretoria Callies FC.png</t>
  </si>
  <si>
    <t>\escudos_cl\Europa\2. Bundesliga\Preussen Munster.png</t>
  </si>
  <si>
    <t>\escudos_cl\Africa\Egyptian Second Division A\Proxy SC.png</t>
  </si>
  <si>
    <t>\escudos_cl\Asia\Liga 1\PSBS Biak.png</t>
  </si>
  <si>
    <t>\escudos_cl\Asia\Liga 1\PSIM Yogyakarta.png</t>
  </si>
  <si>
    <t>\escudos_cl\Asia\Liga 2\PSIS Semarang.png</t>
  </si>
  <si>
    <t>\escudos_cl\Asia\Liga 1\PSM Makassar.png</t>
  </si>
  <si>
    <t>\escudos_cl\Asia\Liga 2\PSMS Sekitarnya.png</t>
  </si>
  <si>
    <t>\escudos_cl\Asia\Liga 2\PSPS Sekitarnya.png</t>
  </si>
  <si>
    <t>\escudos_cl\Asia\Liga 2\PSS Sleman.png</t>
  </si>
  <si>
    <t>\escudos_cl\Europa\Eredivisie\PSV Eindhoven.png</t>
  </si>
  <si>
    <t>\escudos_cl\Asia\Thai League 1\PT Prachuap FC.png</t>
  </si>
  <si>
    <t>\escudos_cl\America\Liga MX\Puebla.png</t>
  </si>
  <si>
    <t>\escudos_cl\America\Liga MX\Pumas de la UNAM.png</t>
  </si>
  <si>
    <t>\escudos_cl\Asia\Indian Super League\Punjab FC.png</t>
  </si>
  <si>
    <t>\escudos_cl\America\Liga Promerica\Puntarenas FC.png</t>
  </si>
  <si>
    <t>\escudos_cl\Europa\Nemzeti Bajnoksag I\Puskas Akademia FC.png</t>
  </si>
  <si>
    <t>\escudos_cl\Asia\V.League 2\PVF CAND FC.png</t>
  </si>
  <si>
    <t>\escudos_cl\Africa\Elite One\PWD Bamenda.png</t>
  </si>
  <si>
    <t>\escudos_cl\Africa\Egyptian Premier League\Pyramids FC.png</t>
  </si>
  <si>
    <t>\escudos_cl\Europa\Azerbaijan Premier League\Qarabag FK.png</t>
  </si>
  <si>
    <t>\escudos_cl\Europa\Azerbaijan First Division\Qarabag Lokbatan FK.png</t>
  </si>
  <si>
    <t>\escudos_cl\Asia\Chinese Super League\Qingdao Hainiu FC.png</t>
  </si>
  <si>
    <t>\escudos_cl\Asia\China League One\Qingdao Red Lions FC.png</t>
  </si>
  <si>
    <t>\escudos_cl\Asia\Chinese Super League\Qingdao West Coast FC.png</t>
  </si>
  <si>
    <t>\escudos_cl\Asia\Uzbekistan Super League\Qizilqum Zarafshon.png</t>
  </si>
  <si>
    <t>\escudos_cl\Asia\V.League 1\Quang Nam FC.png</t>
  </si>
  <si>
    <t>\escudos_cl\Europa\Scottish Championship\Queens Park FC.png</t>
  </si>
  <si>
    <t>\escudos_cl\Europa\EFL Championship\Queens Park Rangers.png</t>
  </si>
  <si>
    <t>\escudos_cl\America\Segunda Division CRI\Quepos Cambute FC.png</t>
  </si>
  <si>
    <t>\escudos_cl\America\Liga MX\Queretaro FC.png</t>
  </si>
  <si>
    <t>\escudos_cl\America\Primera Division de Guatemala\Quiche FC.png</t>
  </si>
  <si>
    <t>\escudos_cl\America\Primera B Nacional\Quilmes AC.png</t>
  </si>
  <si>
    <t>\escudos_cl\Asia\V.League 1\Quy Nhon Binh Dinh FC.png</t>
  </si>
  <si>
    <t>\escudos_cl\Europa\Jupiler Pro League\RAAL La Louviere.png</t>
  </si>
  <si>
    <t>\escudos_cl\Asia\Lebanese Premier League\Racing Beirut.png</t>
  </si>
  <si>
    <t>\escudos_cl\America\Liga Profesional Argentina\Racing Club.png</t>
  </si>
  <si>
    <t>\escudos_cl\Africa\Ligue 1\Racing Club Abidjan.png</t>
  </si>
  <si>
    <t>\escudos_cl\America\Campeonato Uruguayo de Primera Division\Racing Club de Montevideo.png</t>
  </si>
  <si>
    <t>\escudos_cl\America\Championnat Special Division 1\Racing Club Haitien.png</t>
  </si>
  <si>
    <t>\escudos_cl\Europa\LaLiga Hypermotion\Racing de Santander.png</t>
  </si>
  <si>
    <t>\escudos_cl\Europa\Luxembourg National Division\Racing FC Union Luxembourg.png</t>
  </si>
  <si>
    <t>\escudos_cl\America\Jamaica Premier League\Racing United FC.png</t>
  </si>
  <si>
    <t>\escudos_cl\Europa\Ekstraklasa\Radomiak Radom.png</t>
  </si>
  <si>
    <t>\escudos_cl\Africa\Burkinabe Premier League\Rahimo FC.png</t>
  </si>
  <si>
    <t>\escudos_cl\Asia\Bangladesh Premier League\Rahmatganj Muslim.png</t>
  </si>
  <si>
    <t>\escudos_cl\Africa\Burkinabe Premier League\Rail Club du Kadiogo.png</t>
  </si>
  <si>
    <t>\escudos_cl\Europa\Scottish Championship\Raith Rovers FC.png</t>
  </si>
  <si>
    <t>\escudos_cl\Africa\Botola\Raja CA.png</t>
  </si>
  <si>
    <t>\escudos_cl\Asia\I League\Rajasthan United FC.png</t>
  </si>
  <si>
    <t>\escudos_cl\Asia\Myanmar National League\Rakhine United FC.png</t>
  </si>
  <si>
    <t>\escudos_cl\Europa\Ekstraklasa\Rakow Czestochowa.png</t>
  </si>
  <si>
    <t>\escudos_cl\America\Segunda Division Profesional\Rampla Juniors FC.png</t>
  </si>
  <si>
    <t>\escudos_cl\America\Liga Primera\Rancho Santana FC.png</t>
  </si>
  <si>
    <t>\escudos_cl\Europa\3F Superliga\Randers FC.png</t>
  </si>
  <si>
    <t>\escudos_cl\Europa\Scottish Premiership\Rangers FC.png</t>
  </si>
  <si>
    <t>\escudos_cl\Europa\Norwegian First Division\Ranheim.png</t>
  </si>
  <si>
    <t>\escudos_cl\Europa\Liga I\Rapid Bucuresti.png</t>
  </si>
  <si>
    <t>\escudos_cl\Asia\Thai League 1\Ratchaburi FC.png</t>
  </si>
  <si>
    <t>\escudos_cl\Europa\Norwegian First Division\Raufoss IL.png</t>
  </si>
  <si>
    <t>\escudos_cl\Africa\Egyptian Second Division A\Raya Ghazl Kafr El Dawar SC.png</t>
  </si>
  <si>
    <t>\escudos_cl\Europa\LaLiga EA Sports\Rayo Vallecano.png</t>
  </si>
  <si>
    <t>\escudos_cl\Asia\Thai League 1\Rayong FC.png</t>
  </si>
  <si>
    <t>\escudos_cl\Europa\Bundesliga\RB Leipzig.png</t>
  </si>
  <si>
    <t>\escudos_cl\America\Major League Soccer\RB New York.png</t>
  </si>
  <si>
    <t>\escudos_cl\Asia\J2 League\RB Omiya Ardija.png</t>
  </si>
  <si>
    <t>\escudos_cl\Europa\Admiral Bundesliga\RB Salzburg.png</t>
  </si>
  <si>
    <t>\escudos_cl\Europa\Ligue 1\RC Lens.png</t>
  </si>
  <si>
    <t>\escudos_cl\Europa\Ligue 1\RC Strasbourg Alsace.png</t>
  </si>
  <si>
    <t>\escudos_cl\Europa\LaLiga EA Sports\RCD Espanyol.png</t>
  </si>
  <si>
    <t>\escudos_cl\Europa\LaLiga EA Sports\RCD Mallorca.png</t>
  </si>
  <si>
    <t>\escudos_cl\Europa\LaLiga EA Sports\Real Betis.png</t>
  </si>
  <si>
    <t>\escudos_cl\America\Torneo BetPlay Dimayor\Real Cartagena FC.png</t>
  </si>
  <si>
    <t>\escudos_cl\America\Torneo BetPlay Dimayor\Real Cundinamarca.png</t>
  </si>
  <si>
    <t>\escudos_cl\Africa\Burkinabe Premier League\Real du Faso.png</t>
  </si>
  <si>
    <t>\escudos_cl\America\Liga Primera\Real Esteli FC.png</t>
  </si>
  <si>
    <t>\escudos_cl\America\Segunda Division de Venezuela\Real Frontera SC.png</t>
  </si>
  <si>
    <t>\escudos_cl\America\Championnat Special Division 1\Real Hope FA.png</t>
  </si>
  <si>
    <t>\escudos_cl\Asia\I League\Real Kashmir FC.png</t>
  </si>
  <si>
    <t>\escudos_cl\Europa\LaLiga EA Sports\Real Madrid CF.png</t>
  </si>
  <si>
    <t>\escudos_cl\Europa\LaLiga EA Sports\Real Oviedo.png</t>
  </si>
  <si>
    <t>\escudos_cl\America\Major League Soccer\Real Salt Lake.png</t>
  </si>
  <si>
    <t>\escudos_cl\Europa\LaLiga EA Sports\Real Sociedad.png</t>
  </si>
  <si>
    <t>\escudos_cl\Europa\LaLiga Hypermotion\Real Sociedad B.png</t>
  </si>
  <si>
    <t>\escudos_cl\Europa\LaLiga Hypermotion\Real Valladolid CF.png</t>
  </si>
  <si>
    <t>\escudos_cl\Europa\LaLiga Hypermotion\Real Zaragoza.png</t>
  </si>
  <si>
    <t>\escudos_cl\Africa\Girabola\Recreativo do Libolo.png</t>
  </si>
  <si>
    <t>\escudos_cl\Africa\Zambia Super League\Red Arrows FC.png</t>
  </si>
  <si>
    <t>\escudos_cl\America\Brasileirao Betano\Red Bull Bragantino.png</t>
  </si>
  <si>
    <t>\escudos_cl\Europa\Ligue 2\Red Star FC.png</t>
  </si>
  <si>
    <t>\escudos_cl\Europa\MonacoBet Liga\Redfox FC Stara Lubovna.png</t>
  </si>
  <si>
    <t>\escudos_cl\Asia\Tajikistan Higher League\Regar TadAZ Tursunzoda.png</t>
  </si>
  <si>
    <t>\escudos_cl\Africa\Nigeria Premier Football League\Remo Stars FC.png</t>
  </si>
  <si>
    <t>\escudos_cl\Africa\Botola\Renaissance Sportive de Berkane.png</t>
  </si>
  <si>
    <t>\escudos_cl\Asia\J2 League\Renofa Yamaguchi.png</t>
  </si>
  <si>
    <t>\escudos_cl\America\Division Intermedia\Resistencia SC.png</t>
  </si>
  <si>
    <t>\escudos_cl\Asia\Fiji Premier League\Rewa FC.png</t>
  </si>
  <si>
    <t>\escudos_cl\Europa\Challenger Pro League\RFC Liege.png</t>
  </si>
  <si>
    <t>\escudos_cl\Europa\Challenger Pro League\RFC Seraing.png</t>
  </si>
  <si>
    <t>\escudos_cl\Europa\Serbian First League\RFK Graficar.png</t>
  </si>
  <si>
    <t>\escudos_cl\Africa\South African Premiership\Richards Bay FC.png</t>
  </si>
  <si>
    <t>\escudos_cl\Europa\Latvian Higher League\Riga FC.png</t>
  </si>
  <si>
    <t>\escudos_cl\Asia\Brunei Super League\Rimba Star FC.png</t>
  </si>
  <si>
    <t>\escudos_cl\Europa\Primeira Liga\Rio Ave FC.png</t>
  </si>
  <si>
    <t>\escudos_cl\Africa\Nigeria Premier Football League\Rivers United FC.png</t>
  </si>
  <si>
    <t>\escudos_cl\Europa\Super Lig\Rizespor.png</t>
  </si>
  <si>
    <t>\escudos_cl\Europa\Eerste Divisie\RKC Waalwijk.png</t>
  </si>
  <si>
    <t>\escudos_cl\America\Sekshon Paga\RKSV Centro Dominguito.png</t>
  </si>
  <si>
    <t>\escudos_cl\America\Sekshon Paga\RKSV Scherpenheuvel.png</t>
  </si>
  <si>
    <t>\escudos_cl\Asia\J2 League\Roasso Kumamoto.png</t>
  </si>
  <si>
    <t>\escudos_cl\America\SVB Hoofdklasse\Robinhood.png</t>
  </si>
  <si>
    <t>\escudos_cl\Europa\Eerste Divisie\Roda JC.png</t>
  </si>
  <si>
    <t>\escudos_cl\Europa\Ligue 2\Rodez AF.png</t>
  </si>
  <si>
    <t>\escudos_cl\Europa\Eliteserien\Rosenborg BK.png</t>
  </si>
  <si>
    <t>\escudos_cl\Europa\Scottish Championship\Ross County FC.png</t>
  </si>
  <si>
    <t>\escudos_cl\Europa\Jupiler Pro League\Royal Antwerp FC.png</t>
  </si>
  <si>
    <t>\escudos_cl\Asia\Brunei Super League\Royal Brunei Armed Forces SC.png</t>
  </si>
  <si>
    <t>\escudos_cl\Asia\Brunei Super League\Royal Brunei Police Force SC.png</t>
  </si>
  <si>
    <t>\escudos_cl\Europa\Jupiler Pro League\Royal Charleroi SC.png</t>
  </si>
  <si>
    <t>\escudos_cl\Africa\Burkinabe Premier League\Royal FC.png</t>
  </si>
  <si>
    <t>\escudos_cl\Europa\Challenger Pro League\Royal Francs Borains.png</t>
  </si>
  <si>
    <t>\escudos_cl\Asia\Malaysia Super League\Royal Malaysian Police FC.png</t>
  </si>
  <si>
    <t>\escudos_cl\Asia\Bhutan Premier League\Royal Thimphu College FC.png</t>
  </si>
  <si>
    <t>\escudos_cl\Europa\Jupiler Pro League\RSC Anderlecht.png</t>
  </si>
  <si>
    <t>\escudos_cl\Europa\Challenger Pro League\RSCA Futures.png</t>
  </si>
  <si>
    <t>\escudos_cl\Europa\I Liga\Ruch Chorzow.png</t>
  </si>
  <si>
    <t>\escudos_cl\Europa\Cymru North\Ruthin Town FC.png</t>
  </si>
  <si>
    <t>\escudos_cl\Asia\DPR Korea Premier Football League\Ryomyong SC.png</t>
  </si>
  <si>
    <t>\escudos_cl\Europa\Azerbaijan Premier League\Sabah FC.png</t>
  </si>
  <si>
    <t>\escudos_cl\Asia\Malaysia Super League\Sabah FC.png</t>
  </si>
  <si>
    <t>\escudos_cl\Europa\Azerbaijan Premier League\Sabail FK.png</t>
  </si>
  <si>
    <t>\escudos_cl\Asia\Lebanese Premier League\Safa SC.png</t>
  </si>
  <si>
    <t>\escudos_cl\Asia\Myanmar National League\Sagaing United FC.png</t>
  </si>
  <si>
    <t>\escudos_cl\Asia\J2 League\Sagan Tosu.png</t>
  </si>
  <si>
    <t>\escudos_cl\Asia\Lebanese Premier League\Sagesse SC.png</t>
  </si>
  <si>
    <t>\escudos_cl\Asia\Jordanian First Division League\Sahab SC.png</t>
  </si>
  <si>
    <t>\escudos_cl\Asia\Oman Professional League\Saham Club.png</t>
  </si>
  <si>
    <t>\escudos_cl\Asia\Jordanian Second Division League\Saham FC.png</t>
  </si>
  <si>
    <t>\escudos_cl\Asia\Azadegan League\Saipa FC.png</t>
  </si>
  <si>
    <t>\escudos_cl\Europa\TFF 1. Lig\Sakaryaspor.png</t>
  </si>
  <si>
    <t>\escudos_cl\America\Liga Dominicana de Futbol\Salcedo FC.png</t>
  </si>
  <si>
    <t>\escudos_cl\Africa\Burkinabe Premier League\Salitas FC.png</t>
  </si>
  <si>
    <t>\escudos_cl\Europa\Ykkosliiga\Salon Palloilijat.png</t>
  </si>
  <si>
    <t>\escudos_cl\Asia\Jordanian First Division League\Sama Al Sarhan SC.png</t>
  </si>
  <si>
    <t>\escudos_cl\Asia\Jordanian First Division League\Samma FC.png</t>
  </si>
  <si>
    <t>\escudos_cl\Europa\Super Lig\Samsunspor.png</t>
  </si>
  <si>
    <t>\escudos_cl\Asia\Bhutan Premier League\Samtse FC.png</t>
  </si>
  <si>
    <t>\escudos_cl\Asia\Thai League 2\Samut Prakan City FC.png</t>
  </si>
  <si>
    <t>\escudos_cl\America\LigaPro Ecuabet Serie B\San Antonio FC.png</t>
  </si>
  <si>
    <t>\escudos_cl\America\Primera Division de Guatemala\San Benito FC.png</t>
  </si>
  <si>
    <t>\escudos_cl\America\Segunda Division CRI\San Carlos FC.png</t>
  </si>
  <si>
    <t>\escudos_cl\America\Major League Soccer\San Diego FC.png</t>
  </si>
  <si>
    <t>\escudos_cl\America\Major League Soccer\San Jose Earthquakes.png</t>
  </si>
  <si>
    <t>\escudos_cl\America\TT Premier Football League\San Juan Jabloteh FC.png</t>
  </si>
  <si>
    <t>\escudos_cl\America\Liga de Ascenso Caixun\San Luis de Quillota.png</t>
  </si>
  <si>
    <t>\escudos_cl\Europa\Campionato Sammarinese di Calcio\San Marino Academy U22.png</t>
  </si>
  <si>
    <t>\escudos_cl\America\Primera Division de Guatemala\San Pedro FC.png</t>
  </si>
  <si>
    <t>\escudos_cl\Asia\Azadegan League\Sanat Naft Abadan FC.png</t>
  </si>
  <si>
    <t>\escudos_cl\Europa\Eliteserien\Sandefjord.png</t>
  </si>
  <si>
    <t>\escudos_cl\Europa\Superettan\Sandvikens IF.png</t>
  </si>
  <si>
    <t>\escudos_cl\America\SKNFA Premier League\Sandy Point FC.png</t>
  </si>
  <si>
    <t>\escudos_cl\Asia\J1 League\Sanfrecce Hiroshima.png</t>
  </si>
  <si>
    <t>\escudos_cl\Africa\Congo DR Super Liga\Sanga Balende.png</t>
  </si>
  <si>
    <t>\escudos_cl\America\Liga Dominicana de Futbol\Santa Fe FC.png</t>
  </si>
  <si>
    <t>\escudos_cl\Africa\Girabola\Santa Rita de Cassia FC.png</t>
  </si>
  <si>
    <t>\escudos_cl\America\Brasileirao Betano\Santos FC.png</t>
  </si>
  <si>
    <t>\escudos_cl\America\GFF Elite League\Santos FC.png</t>
  </si>
  <si>
    <t>\escudos_cl\America\Liga MX\Santos Laguna.png</t>
  </si>
  <si>
    <t>\escudos_cl\America\Brasileirao Betano\Sao Paulo FC.png</t>
  </si>
  <si>
    <t>\escudos_cl\Europa\TFF 1. Lig\Sariyer SK.png</t>
  </si>
  <si>
    <t>\escudos_cl\Europa\Eliteserien\Sarpsborg 08 FF.png</t>
  </si>
  <si>
    <t>\escudos_cl\Africa\Ligue 1 Pro\Satellite FC.png</t>
  </si>
  <si>
    <t>\escudos_cl\Europa\Eredivisie\SBV Excelsior.png</t>
  </si>
  <si>
    <t>\escudos_cl\America\Sekshon Paga\SC Atletiko Salinia.png</t>
  </si>
  <si>
    <t>\escudos_cl\Europa\2. Liga\SC Austria Lustenau.png</t>
  </si>
  <si>
    <t>\escudos_cl\Europa\Ligue 2\SC Bastia.png</t>
  </si>
  <si>
    <t>\escudos_cl\Asia\I League\SC Bengaluru.png</t>
  </si>
  <si>
    <t>\escudos_cl\Africa\Girabola\SC Benguela.png</t>
  </si>
  <si>
    <t>\escudos_cl\Europa\2. Liga\SC Bregenz.png</t>
  </si>
  <si>
    <t>\escudos_cl\Africa\Girabola\SC Cabinda.png</t>
  </si>
  <si>
    <t>\escudos_cl\Europa\Eerste Divisie\SC Cambuur Leeuwarden.png</t>
  </si>
  <si>
    <t>\escudos_cl\Africa\Botola\SC Chabab Mohammedia.png</t>
  </si>
  <si>
    <t>\escudos_cl\America\Brasileirao Betano\SC Corinthians.png</t>
  </si>
  <si>
    <t>\escudos_cl\Asia\Azadegan League\SC Damash Guilan.png</t>
  </si>
  <si>
    <t>\escudos_cl\Europa\Campionato Sammarinese di Calcio\SC Faetano.png</t>
  </si>
  <si>
    <t>\escudos_cl\Europa\Segunda Liga\SC Farense.png</t>
  </si>
  <si>
    <t>\escudos_cl\Europa\Bundesliga\SC Freiburg.png</t>
  </si>
  <si>
    <t>\escudos_cl\Europa\Superleague of Kosovo\SC Gjilani.png</t>
  </si>
  <si>
    <t>\escudos_cl\Europa\Eredivisie\SC Heerenveen.png</t>
  </si>
  <si>
    <t>\escudos_cl\America\Brasileirao Betano\SC Internacional.png</t>
  </si>
  <si>
    <t>\escudos_cl\Europa\2. Bundesliga\SC Paderborn 07.png</t>
  </si>
  <si>
    <t>\escudos_cl\Europa\Ukranian Premier League\SC Poltava.png</t>
  </si>
  <si>
    <t>\escudos_cl\America\Brasileirao Betano\SC Recife.png</t>
  </si>
  <si>
    <t>\escudos_cl\Europa\Admiral Bundesliga\SC Rheindorf Altach.png</t>
  </si>
  <si>
    <t>\escudos_cl\Europa\Russian First League\SC Rotor Volgograd.png</t>
  </si>
  <si>
    <t>\escudos_cl\Africa\Uganda Premier League\SC Villa.png</t>
  </si>
  <si>
    <t>\escudos_cl\Africa\Zimbabwe Premier Soccer League\Scottland FC.png</t>
  </si>
  <si>
    <t>\escudos_cl\Europa\Segunda Liga\SCU Torreense.png</t>
  </si>
  <si>
    <t>\escudos_cl\America\LigaPro Ecuabet\SD Aucas.png</t>
  </si>
  <si>
    <t>\escudos_cl\Europa\LaLiga Hypermotion\SD Eibar.png</t>
  </si>
  <si>
    <t>\escudos_cl\Europa\LaLiga Hypermotion\SD Huesca.png</t>
  </si>
  <si>
    <t>\escudos_cl\America\Brasileirao Betano\SE Palmeiras.png</t>
  </si>
  <si>
    <t>\escudos_cl\America\Major League Soccer\Seattle Sounders FC.png</t>
  </si>
  <si>
    <t>\escudos_cl\America\SKNFA Premier League\Security Forces United FC.png</t>
  </si>
  <si>
    <t>\escudos_cl\Africa\South African Premiership\Sekhukhune United FC.png</t>
  </si>
  <si>
    <t>\escudos_cl\Asia\Malaysia Super League\Selangor FC.png</t>
  </si>
  <si>
    <t>\escudos_cl\Asia\Malaysia A1 SemiPro League\Selangor FC 23.png</t>
  </si>
  <si>
    <t>\escudos_cl\Asia\Liga 1\Semen Padang FC.png</t>
  </si>
  <si>
    <t>\escudos_cl\Asia\K2 League\Seongnam FC.png</t>
  </si>
  <si>
    <t>\escudos_cl\Asia\Persian Gulf Pro League\Sepahan SC.png</t>
  </si>
  <si>
    <t>\escudos_cl\Europa\Liga II\Sepsi OSK.png</t>
  </si>
  <si>
    <t>\escudos_cl\Europa\First Professional Football League\Septemvri Sofia.png</t>
  </si>
  <si>
    <t>\escudos_cl\Europa\TFF 1. Lig\Serik Belediyespor.png</t>
  </si>
  <si>
    <t>\escudos_cl\Europa\Swiss Super League\Servette FC.png</t>
  </si>
  <si>
    <t>\escudos_cl\Europa\LaLiga EA Sports\Sevilla FC.png</t>
  </si>
  <si>
    <t>\escudos_cl\Europa\Czech National Football League\SFC Opava.png</t>
  </si>
  <si>
    <t>\escudos_cl\Asia\China League One\Shaanxi Union FC.png</t>
  </si>
  <si>
    <t>\escudos_cl\Asia\UAE Pro League\Shabab Al Ahli.png</t>
  </si>
  <si>
    <t>\escudos_cl\Asia\Lebanese Premier League\Shabab Al Sahel FC.png</t>
  </si>
  <si>
    <t>\escudos_cl\Asia\Lebanese Premier League\Shabab Baalbek SC.png</t>
  </si>
  <si>
    <t>\escudos_cl\Asia\Jordanian Second Division League\Shabab Hwarah SC.png</t>
  </si>
  <si>
    <t>\escudos_cl\Asia\Azadegan League\Shahdari Astara FC.png</t>
  </si>
  <si>
    <t>\escudos_cl\Asia\Azadegan League\Shahr Raz Shiraz FC.png</t>
  </si>
  <si>
    <t>\escudos_cl\Asia\Azadegan League\Shahrdari Noshahr FC  .png</t>
  </si>
  <si>
    <t>\escudos_cl\Europa\Azerbaijan Premier League\Shamakhi FK.png</t>
  </si>
  <si>
    <t>\escudos_cl\Europa\Ireland Premier Division\Shamrock Rovers FC.png</t>
  </si>
  <si>
    <t>\escudos_cl\Asia\Persian Gulf Pro League\Shams Azar FC.png</t>
  </si>
  <si>
    <t>\escudos_cl\Asia\Myanmar National League\Shan United FC.png</t>
  </si>
  <si>
    <t>\escudos_cl\Asia\Chinese Super League\Shandong Taishan FC.png</t>
  </si>
  <si>
    <t>\escudos_cl\Asia\China League One\Shanghai Jiading Huilong FC.png</t>
  </si>
  <si>
    <t>\escudos_cl\Asia\Chinese Super League\Shanghai Port FC.png</t>
  </si>
  <si>
    <t>\escudos_cl\Asia\Chinese Super League\Shanghai Shenhua FC.png</t>
  </si>
  <si>
    <t>\escudos_cl\Asia\UAE Pro League\Sharjah FC.png</t>
  </si>
  <si>
    <t>\escudos_cl\Asia\V.League 1\SHB Da Nang FC.png</t>
  </si>
  <si>
    <t>\escudos_cl\Europa\EFL Championship\Sheffield United FC.png</t>
  </si>
  <si>
    <t>\escudos_cl\Europa\EFL Championship\Sheffield Wednesday FC.png</t>
  </si>
  <si>
    <t>\escudos_cl\Europa\Ireland Premier Division\Shelbourne FC.png</t>
  </si>
  <si>
    <t>\escudos_cl\Asia\China League One\Shenzhen Juniors FC.png</t>
  </si>
  <si>
    <t>\escudos_cl\Asia\Chinese Super League\Shenzhen Peng City FC.png</t>
  </si>
  <si>
    <t>\escudos_cl\Asia\China League One\Shijiazhuang Gongfu FC.png</t>
  </si>
  <si>
    <t>\escudos_cl\Asia\I League\Shillong Lajong FC.png</t>
  </si>
  <si>
    <t>\escudos_cl\Asia\J1 League\Shimizu S Pulse.png</t>
  </si>
  <si>
    <t>\escudos_cl\Asia\J1 League\Shonan Bellmare.png</t>
  </si>
  <si>
    <t>\escudos_cl\Africa\Nigeria Premier Football League\Shooting Stars SC.png</t>
  </si>
  <si>
    <t>\escudos_cl\Europa\3F Superliga\Silkeborg IF.png</t>
  </si>
  <si>
    <t>\escudos_cl\Africa\Zimbabwe Premier Soccer League\Simba Bhora.png</t>
  </si>
  <si>
    <t>\escudos_cl\Europa\Jupiler Pro League\Sint Truidense VV.png</t>
  </si>
  <si>
    <t>\escudos_cl\Asia\Thai League 2\Sisaket United FC.png</t>
  </si>
  <si>
    <t>\escudos_cl\Asia\Bahrain Premier League\Sitra Club.png</t>
  </si>
  <si>
    <t>\escudos_cl\Europa\TFF 1. Lig\Sivasspor.png</t>
  </si>
  <si>
    <t>\escudos_cl\Europa\Ykkosliiga\SJK Akatemia.png</t>
  </si>
  <si>
    <t>\escudos_cl\Europa\Veikkausliiga\SJK Seinajoki.png</t>
  </si>
  <si>
    <t>\escudos_cl\Europa\Czech National Football League\SK Artis Brno.png</t>
  </si>
  <si>
    <t>\escudos_cl\Europa\Challenger Pro League\SK Beveren.png</t>
  </si>
  <si>
    <t>\escudos_cl\Europa\Eliteserien\SK Brann.png</t>
  </si>
  <si>
    <t>\escudos_cl\Europa\Admiral Bundesliga\SK Rapid Wien.png</t>
  </si>
  <si>
    <t>\escudos_cl\Europa\2. Liga\SK Rapid Wien II.png</t>
  </si>
  <si>
    <t>\escudos_cl\Europa\Czech First League\SK Sigma Olomouc.png</t>
  </si>
  <si>
    <t>\escudos_cl\Europa\Czech National Football League\SK Sigma Olomouc B.png</t>
  </si>
  <si>
    <t>\escudos_cl\Europa\Czech First League\SK Slavia Praha.png</t>
  </si>
  <si>
    <t>\escudos_cl\Europa\Czech National Football League\SK Slavia Praha B.png</t>
  </si>
  <si>
    <t>\escudos_cl\Europa\Slovak First Football League\SK Slovan Bratislava.png</t>
  </si>
  <si>
    <t>\escudos_cl\Europa\MonacoBet Liga\SK Slovan Bratislava B.png</t>
  </si>
  <si>
    <t>\escudos_cl\Europa\Latvian Higher League\SK Super Nova.png</t>
  </si>
  <si>
    <t>\escudos_cl\Europa\Russian First League\SKA Khabarovsk.png</t>
  </si>
  <si>
    <t>\escudos_cl\Europa\Norwegian First Division\Skeid.png</t>
  </si>
  <si>
    <t>\escudos_cl\Europa\2. Liga\SKN St.Polten.png</t>
  </si>
  <si>
    <t>\escudos_cl\Europa\Primeira Liga\SL Benfica.png</t>
  </si>
  <si>
    <t>\escudos_cl\Europa\Segunda Liga\SL Benfica B.png</t>
  </si>
  <si>
    <t>\escudos_cl\Europa\I Liga\Slask Wroclaw.png</t>
  </si>
  <si>
    <t>\escudos_cl\Asia\Liga Futebol Timor Leste\SLB Laulara.png</t>
  </si>
  <si>
    <t>\escudos_cl\Europa\Maltese Premier League\Sliema Wanderers FC.png</t>
  </si>
  <si>
    <t>\escudos_cl\Europa\Ireland Premier Division\Sligo Rovers FC.png</t>
  </si>
  <si>
    <t>\escudos_cl\Africa\Egyptian Premier League\Smouha SC.png</t>
  </si>
  <si>
    <t>\escudos_cl\Africa\Ligue 1\SO de lArmee.png</t>
  </si>
  <si>
    <t>\escudos_cl\Asia\DPR Korea Premier Football League\Sobaeksu SC.png</t>
  </si>
  <si>
    <t>\escudos_cl\Asia\Uzbekistan Super League\Sogdiyona Jizzakh.png</t>
  </si>
  <si>
    <t>\escudos_cl\Europa\Norwegian First Division\Sogndal.png</t>
  </si>
  <si>
    <t>\escudos_cl\Asia\Oman Professional League\Sohar SC.png</t>
  </si>
  <si>
    <t>\escudos_cl\Africa\Ligue 1\SOL FC.png</t>
  </si>
  <si>
    <t>\escudos_cl\Asia\DPR Korea Premier Football League\Sonbong SC.png</t>
  </si>
  <si>
    <t>\escudos_cl\Europa\3F Superliga\Sonderjyske.png</t>
  </si>
  <si>
    <t>\escudos_cl\Asia\V.League 1\Song Lam Nghe An FC.png</t>
  </si>
  <si>
    <t>\escudos_cl\Europa\EFL Championship\Southampton FC.png</t>
  </si>
  <si>
    <t>\escudos_cl\Asia\Hong Kong Premier League\Southern District.png</t>
  </si>
  <si>
    <t>\escudos_cl\Europa\Campionato Sammarinese di Calcio\SP Cailungo.png</t>
  </si>
  <si>
    <t>\escudos_cl\Asia\Mongolian Premier League\SP Falcons.png</t>
  </si>
  <si>
    <t>\escudos_cl\Europa\Campionato Sammarinese di Calcio\SP La Fiorita.png</t>
  </si>
  <si>
    <t>\escudos_cl\Europa\Campionato Sammarinese di Calcio\SP Tre Penne.png</t>
  </si>
  <si>
    <t>\escudos_cl\Europa\Eredivisie\Sparta Rotterdam.png</t>
  </si>
  <si>
    <t>\escudos_cl\Europa\Cypriot Second Division\Spartakos Kitiou FC.png</t>
  </si>
  <si>
    <t>\escudos_cl\Europa\Serie B\Spezia Calcio.png</t>
  </si>
  <si>
    <t>\escudos_cl\America\SVB Hoofdklasse\Sport Vereniging Transvaal.png</t>
  </si>
  <si>
    <t>\escudos_cl\Europa\Primeira Liga\Sporting CP.png</t>
  </si>
  <si>
    <t>\escudos_cl\Europa\Segunda Liga\Sporting CP B.png</t>
  </si>
  <si>
    <t>\escudos_cl\America\Liga 1 de Futbol Profesional\Sporting Cristal.png</t>
  </si>
  <si>
    <t>\escudos_cl\Europa\Primeira Liga\Sporting de Braga.png</t>
  </si>
  <si>
    <t>\escudos_cl\Europa\LaLiga Hypermotion\Sporting de Gijon.png</t>
  </si>
  <si>
    <t>\escudos_cl\America\Liga Promerica\Sporting FC.png</t>
  </si>
  <si>
    <t>\escudos_cl\America\Major League Soccer\Sporting Kansas City.png</t>
  </si>
  <si>
    <t>\escudos_cl\America\Liga LPF\Sporting San Miguelito.png</t>
  </si>
  <si>
    <t>\escudos_cl\America\Primera Division Paraguaya\Sportivo Trinidense.png</t>
  </si>
  <si>
    <t>\escudos_cl\Europa\2. Bundesliga\SpVgg Greuther Furth.png</t>
  </si>
  <si>
    <t>\escudos_cl\Asia\I League\Sreenidi Deccan FC.png</t>
  </si>
  <si>
    <t>\escudos_cl\Asia\Liga 2\Sriwijaya FC.png</t>
  </si>
  <si>
    <t>\escudos_cl\Europa\Campionato Sammarinese di Calcio\SS Cosmos.png</t>
  </si>
  <si>
    <t>\escudos_cl\Europa\Campionato Sammarinese di Calcio\SS Folgore Falciano Calcio.png</t>
  </si>
  <si>
    <t>\escudos_cl\Europa\Serie A\SS Lazio.png</t>
  </si>
  <si>
    <t>\escudos_cl\Europa\Campionato Sammarinese di Calcio\SS Murata.png</t>
  </si>
  <si>
    <t>\escudos_cl\Europa\Campionato Sammarinese di Calcio\SS Pennarossa.png</t>
  </si>
  <si>
    <t>\escudos_cl\Europa\Serie B\SSC Bari.png</t>
  </si>
  <si>
    <t>\escudos_cl\Europa\Serie A\SSC Napoli.png</t>
  </si>
  <si>
    <t>\escudos_cl\Europa\Scottish Championship\St Johnstone FC.png</t>
  </si>
  <si>
    <t>\escudos_cl\Europa\Gibraltar Football League\St Josephs FC.png</t>
  </si>
  <si>
    <t>\escudos_cl\Europa\Scottish Premiership\St Mirren FC.png</t>
  </si>
  <si>
    <t>\escudos_cl\Europa\Ireland Premier Division\St Patricks Athletic FC.png</t>
  </si>
  <si>
    <t>\escudos_cl\America\SKNFA Premier League\St Pauls United.png</t>
  </si>
  <si>
    <t>\escudos_cl\America\SKNFA Premier League\St Peters Strikers FC.png</t>
  </si>
  <si>
    <t>\escudos_cl\America\Major League Soccer\St.Louis City SC.png</t>
  </si>
  <si>
    <t>\escudos_cl\Europa\Norwegian First Division\Stabaek.png</t>
  </si>
  <si>
    <t>\escudos_cl\Europa\Ligue 1\Stade Brestois 29.png</t>
  </si>
  <si>
    <t>\escudos_cl\Africa\Ligue 1\Stade dAbidjan.png</t>
  </si>
  <si>
    <t>\escudos_cl\Africa\Senegal Ligue 1\Stade de Mbour.png</t>
  </si>
  <si>
    <t>\escudos_cl\Europa\Ligue 2\Stade Lavallois.png</t>
  </si>
  <si>
    <t>\escudos_cl\Africa\Malian Premiere Division\Stade Malien.png</t>
  </si>
  <si>
    <t>\escudos_cl\Europa\Ligue 2\Stade Reims.png</t>
  </si>
  <si>
    <t>\escudos_cl\Africa\Elite One\Stade Renard FC.png</t>
  </si>
  <si>
    <t>\escudos_cl\Europa\Ligue 1\Stade Rennais FC.png</t>
  </si>
  <si>
    <t>\escudos_cl\Africa\Congo DR Super Liga\Stade TP Mazembe.png</t>
  </si>
  <si>
    <t>\escudos_cl\Africa\Tunisian Ligue Professionnelle 1\Stade Tunisien.png</t>
  </si>
  <si>
    <t>\escudos_cl\Europa\I Liga\Stal Mielec.png</t>
  </si>
  <si>
    <t>\escudos_cl\Europa\I Liga\Stal Rzeszow.png</t>
  </si>
  <si>
    <t>\escudos_cl\Asia\Philippines Football League\Stallion Laguna FC.png</t>
  </si>
  <si>
    <t>\escudos_cl\Europa\Jupiler Pro League\Standard Liege.png</t>
  </si>
  <si>
    <t>\escudos_cl\Africa\Ligue 1\Stella Club dAdjame.png</t>
  </si>
  <si>
    <t>\escudos_cl\Africa\South African Premiership\Stellenbosch FC.png</t>
  </si>
  <si>
    <t>\escudos_cl\Europa\Besta Deild Karla\Stjarnan FC.png</t>
  </si>
  <si>
    <t>\escudos_cl\Europa\EFL Championship\Stoke City.png</t>
  </si>
  <si>
    <t>\escudos_cl\Europa\Eliteserien\Stromsgodset TfB.png</t>
  </si>
  <si>
    <t>\escudos_cl\Europa\Admiral Bundesliga\Sturm Graz.png</t>
  </si>
  <si>
    <t>\escudos_cl\Africa\Egyptian Second Division A\Suez SC.png</t>
  </si>
  <si>
    <t>\escudos_cl\Asia\Thai League 1\Sukhothai FC.png</t>
  </si>
  <si>
    <t>\escudos_cl\Asia\Iraqi Premier Divsion League\Sulaymani Peshmarga SC.png</t>
  </si>
  <si>
    <t>\escudos_cl\Europa\Azerbaijan Premier League\Sumgayit FK.png</t>
  </si>
  <si>
    <t>\escudos_cl\Asia\Liga 2\Sumsel United.png</t>
  </si>
  <si>
    <t>\escudos_cl\Europa\Premier League\Sunderland FC.png</t>
  </si>
  <si>
    <t>\escudos_cl\Africa\Nigeria Premier Football League\Sunshine Stars FC.png</t>
  </si>
  <si>
    <t>\escudos_cl\Africa\South African Premiership\SuperSport United FC.png</t>
  </si>
  <si>
    <t>\escudos_cl\Asia\Thai League 2\Suphanburi FC.png</t>
  </si>
  <si>
    <t>\escudos_cl\Asia\Oman Professional League\Sur SC.png</t>
  </si>
  <si>
    <t>\escudos_cl\Asia\Uzbekistan Super League\Surkhon Termiz.png</t>
  </si>
  <si>
    <t>\escudos_cl\Asia\Fiji Premier League\Suva FC.png</t>
  </si>
  <si>
    <t>\escudos_cl\Asia\K1 League\Suwon FC.png</t>
  </si>
  <si>
    <t>\escudos_cl\Asia\K2 League\Suwon Samsung Bluewings.png</t>
  </si>
  <si>
    <t>\escudos_cl\Asia\China League One\Suzhou Dongwu FC.png</t>
  </si>
  <si>
    <t>\escudos_cl\Europa\2. Liga\SV Austria Salzburg.png</t>
  </si>
  <si>
    <t>\escudos_cl\Europa\2. Bundesliga\SV Darmstadt 98.png</t>
  </si>
  <si>
    <t>\escudos_cl\Europa\2. Bundesliga\SV Elversberg.png</t>
  </si>
  <si>
    <t>\escudos_cl\Europa\2. Liga\SV Horn.png</t>
  </si>
  <si>
    <t>\escudos_cl\Europa\2. Liga\SV Lafnitz.png</t>
  </si>
  <si>
    <t>\escudos_cl\America\SVB Hoofdklasse\SV Leo Victor.png</t>
  </si>
  <si>
    <t>\escudos_cl\America\SVB Hoofdklasse\SV Notch.png</t>
  </si>
  <si>
    <t>\escudos_cl\Europa\Admiral Bundesliga\SV Ried.png</t>
  </si>
  <si>
    <t>\escudos_cl\Europa\2. Liga\SV Stripfing.png</t>
  </si>
  <si>
    <t>\escudos_cl\America\Sekshon Paga\SV Unie Brion Trappers.png</t>
  </si>
  <si>
    <t>\escudos_cl\America\Sekshon Paga\SV Victory Boys.png</t>
  </si>
  <si>
    <t>\escudos_cl\America\SVB Hoofdklasse\SV Voorwaarts.png</t>
  </si>
  <si>
    <t>\escudos_cl\Europa\Jupiler Pro League\SV Zulte Waregem.png</t>
  </si>
  <si>
    <t>\escudos_cl\Europa\EFL Championship\Swansea City.png</t>
  </si>
  <si>
    <t>\escudos_cl\Asia\A League\Sydney FC.png</t>
  </si>
  <si>
    <t>\escudos_cl\America\Segunda Division Profesional\Tacuarembo FC.png</t>
  </si>
  <si>
    <t>\escudos_cl\Asia\Lebanese Premier League\Tadamour SC.png</t>
  </si>
  <si>
    <t>\escudos_cl\Asia\Hong Kong Premier League\Tai Po FC.png</t>
  </si>
  <si>
    <t>\escudos_cl\Asia\Taiwan Football Premier League\Taichung Futuro FC.png</t>
  </si>
  <si>
    <t>\escudos_cl\Asia\Taiwan Football Premier League\Tainan City FC.png</t>
  </si>
  <si>
    <t>\escudos_cl\Asia\Taiwan Football Premier League\Taipei Vikings FC.png</t>
  </si>
  <si>
    <t>\escudos_cl\Asia\Taiwan Football Premier League\Taipower FC.png</t>
  </si>
  <si>
    <t>\escudos_cl\Africa\Egyptian Premier League\Talaea el Gaish SC.png</t>
  </si>
  <si>
    <t>\escudos_cl\Asia\Syrian Premier League\Taliya SC.png</t>
  </si>
  <si>
    <t>\escudos_cl\Europa\Meistriliiga\Tallinna Kalev.png</t>
  </si>
  <si>
    <t>\escudos_cl\Europa\Veikkausliiga\Tampereen Ilves.png</t>
  </si>
  <si>
    <t>\escudos_cl\Asia\Singapore Premier League\Tanjong Pagar United FC.png</t>
  </si>
  <si>
    <t>\escudos_cl\Africa\Egyptian Second Division A\Tanta SC.png</t>
  </si>
  <si>
    <t>\escudos_cl\Europa\Meistriliiga\Tartu Tammeka.png</t>
  </si>
  <si>
    <t>\escudos_cl\Europa\MonacoBet Liga\Tatran Presov.png</t>
  </si>
  <si>
    <t>\escudos_cl\Asia\New Zealand National League\Tauranga City AFC.png</t>
  </si>
  <si>
    <t>\escudos_cl\America\Liga LPF\Tauro FC.png</t>
  </si>
  <si>
    <t>\escudos_cl\Asia\Fiji Premier League\Tavua FC.png</t>
  </si>
  <si>
    <t>\escudos_cl\Africa\Egyptian Second Division A\Telecom Egypt SC.png</t>
  </si>
  <si>
    <t>\escudos_cl\Africa\Zimbabwe Premier Soccer League\TelOne FC.png</t>
  </si>
  <si>
    <t>\escudos_cl\Europa\Eredivisie\Telstar.png</t>
  </si>
  <si>
    <t>\escudos_cl\America\Championnat Special Division 1\Tempete FC.png</t>
  </si>
  <si>
    <t>\escudos_cl\Asia\Bhutan Premier League\Tensung FC.png</t>
  </si>
  <si>
    <t>\escudos_cl\Asia\Malaysia Super League\Terengganu FC.png</t>
  </si>
  <si>
    <t>\escudos_cl\Africa\Egyptian Second Division A\Tersana SC.png</t>
  </si>
  <si>
    <t>\escudos_cl\Africa\Senegal Ligue 1\Teungueth FC.png</t>
  </si>
  <si>
    <t>\escudos_cl\Asia\V.League 1\Thanh Hoa FC.png</t>
  </si>
  <si>
    <t>\escudos_cl\Europa\Cymru Premier\The New Saints.png</t>
  </si>
  <si>
    <t>\escudos_cl\Africa\Namibia Premiership\The Tigers FC.png</t>
  </si>
  <si>
    <t>\escudos_cl\Asia\V.League 1\Thep Xanh Nam Dinh.png</t>
  </si>
  <si>
    <t>\escudos_cl\Asia\Bhutan Premier League\Thimpu City FC.png</t>
  </si>
  <si>
    <t>\escudos_cl\Asia\Myanmar National League\Thitsar Arman FC.png</t>
  </si>
  <si>
    <t>\escudos_cl\Asia\Chinese Super League\Tianjin Jinmen Tiger FC.png</t>
  </si>
  <si>
    <t>\escudos_cl\Asia\Cambodian Premier League\Tiffy Army FA.png</t>
  </si>
  <si>
    <t>\escudos_cl\America\Torneo BetPlay Dimayor\Tigres FC.png</t>
  </si>
  <si>
    <t>\escudos_cl\America\Liga MX\Tigres UANL.png</t>
  </si>
  <si>
    <t>\escudos_cl\Asia\Syrian Premier League\Tishreen SC.png</t>
  </si>
  <si>
    <t>\escudos_cl\America\Segunda Division de Venezuela\Titanes FC Guanare.png</t>
  </si>
  <si>
    <t>\escudos_cl\America\Jamaica Premier League\Tivoli Gardens FC.png</t>
  </si>
  <si>
    <t>\escudos_cl\Asia\J2 League\Tokushima Vortis.png</t>
  </si>
  <si>
    <t>\escudos_cl\Asia\J1 League\Tokyo Verdy.png</t>
  </si>
  <si>
    <t>\escudos_cl\Europa\Eerste Divisie\TOP Oss.png</t>
  </si>
  <si>
    <t>\escudos_cl\Europa\Serie A\Torino FC.png</t>
  </si>
  <si>
    <t>\escudos_cl\America\Major League Soccer\Toronto FC.png</t>
  </si>
  <si>
    <t>\escudos_cl\Europa\Premier League\Tottenham Hotspur.png</t>
  </si>
  <si>
    <t>\escudos_cl\Africa\Ligue 1 Mauritania\Toulde.png</t>
  </si>
  <si>
    <t>\escudos_cl\Europa\Ligue 1\Toulouse FC.png</t>
  </si>
  <si>
    <t>\escudos_cl\Europa\Super Lig\Trabzonspor.png</t>
  </si>
  <si>
    <t>\escudos_cl\Asia\Persian Gulf Pro League\Tractor SC.png</t>
  </si>
  <si>
    <t>\escudos_cl\Asia\Bhutan Premier League\Transport United FC.png</t>
  </si>
  <si>
    <t>\escudos_cl\Asia\Thai League 2\Trat FC.png</t>
  </si>
  <si>
    <t>\escudos_cl\Europa\Campionato Sammarinese di Calcio\Tre Fiori FC.png</t>
  </si>
  <si>
    <t>\escudos_cl\Europa\Ireland First Division\Treaty United FC.png</t>
  </si>
  <si>
    <t>\escudos_cl\Europa\Cymru South\Trefelin BGC.png</t>
  </si>
  <si>
    <t>\escudos_cl\Europa\Superettan\Trelleborgs FF.png</t>
  </si>
  <si>
    <t>\escudos_cl\Europa\Cymru South\Treowen Stars FC.png</t>
  </si>
  <si>
    <t>\escudos_cl\Europa\Cymru South\Trethomas Bluebirds AFC.png</t>
  </si>
  <si>
    <t>\escudos_cl\Africa\Zimbabwe Premier Soccer League\Triangle United FC.png</t>
  </si>
  <si>
    <t>\escudos_cl\America\Championnat Special Division 1\Triomphe Liancourt FC.png</t>
  </si>
  <si>
    <t>\escudos_cl\Europa\Eliteserien\Tromso IL.png</t>
  </si>
  <si>
    <t>\escudos_cl\Asia\Thai League 1\True Bangkok United FC.png</t>
  </si>
  <si>
    <t>\escudos_cl\America\Segunda Division de Venezuela\Trujillanos FC.png</t>
  </si>
  <si>
    <t>\escudos_cl\Asia\V.League 2\Truong Tuoi Binh Phuoc FC.png</t>
  </si>
  <si>
    <t>\escudos_cl\Africa\South African Premiership\TS Galaxy FC.png</t>
  </si>
  <si>
    <t>\escudos_cl\Europa\Bundesliga\TSG 1899 Hoffenheim.png</t>
  </si>
  <si>
    <t>\escudos_cl\Asia\Bhutan Premier League\Tsirang FC.png</t>
  </si>
  <si>
    <t>\escudos_cl\Europa\Admiral Bundesliga\TSV Hartberg.png</t>
  </si>
  <si>
    <t>\escudos_cl\Europa\Azerbaijan Premier League\Turan Tovuz.png</t>
  </si>
  <si>
    <t>\escudos_cl\Europa\Ykkosliiga\Turun Palloseura.png</t>
  </si>
  <si>
    <t>\escudos_cl\Asia\Mongolian Premier League\Tuv Azarganuud FC.png</t>
  </si>
  <si>
    <t>\escudos_cl\Europa\Faroe Islands Premier League\Tvoroyrar Boltfelag.png</t>
  </si>
  <si>
    <t>\escudos_cl\Europa\LaLiga Hypermotion\UD Almeria.png</t>
  </si>
  <si>
    <t>\escudos_cl\America\Sekshon Paga\UD Banda Abou.png</t>
  </si>
  <si>
    <t>\escudos_cl\Europa\LaLiga Hypermotion\UD Las Palmas.png</t>
  </si>
  <si>
    <t>\escudos_cl\Europa\Segunda Liga\UD Leiria.png</t>
  </si>
  <si>
    <t>\escudos_cl\Africa\Mocambola\UD Songo.png</t>
  </si>
  <si>
    <t>\escudos_cl\Europa\Serie A\Udinese Calcio.png</t>
  </si>
  <si>
    <t>\escudos_cl\Africa\Uganda Premier League\Uganda Revenue FC.png</t>
  </si>
  <si>
    <t>\escudos_cl\Europa\Nemzeti Bajnoksag I\Ujpest FC.png</t>
  </si>
  <si>
    <t>\escudos_cl\Asia\K1 League\Ulsan HD FC.png</t>
  </si>
  <si>
    <t>\escudos_cl\Asia\Malaysia A1 SemiPro League\UM Damansara United.png</t>
  </si>
  <si>
    <t>\escudos_cl\Europa\Superettan\Umea FC.png</t>
  </si>
  <si>
    <t>\escudos_cl\America\Liga LPF\Umecit FC.png</t>
  </si>
  <si>
    <t>\escudos_cl\Europa\Besta Deild Karla\UMF Afturelding.png</t>
  </si>
  <si>
    <t>\escudos_cl\Europa\1. Deild Karla\UMF Selfoss.png</t>
  </si>
  <si>
    <t>\escudos_cl\Asia\Jordanian First Division League\Umm Al Qutain SC.png</t>
  </si>
  <si>
    <t>\escudos_cl\Asia\Qatar Stars League\Umm Salal SC.png</t>
  </si>
  <si>
    <t>\escudos_cl\Europa\TFF 1. Lig\Umraniyespor.png</t>
  </si>
  <si>
    <t>\escudos_cl\Europa\Luxembourg National Division\UN Kaerjeng 97.png</t>
  </si>
  <si>
    <t>\escudos_cl\Africa\Namibia Premiership\UNAM FC.png</t>
  </si>
  <si>
    <t>\escudos_cl\America\Liga Primera\UNAN Managua FC.png</t>
  </si>
  <si>
    <t>\escudos_cl\Europa\1. Deild Karla\Ungmennafelagid Fjolnir.png</t>
  </si>
  <si>
    <t>\escudos_cl\America\Liga de Primera Itau\Union Espaniola.png</t>
  </si>
  <si>
    <t>\escudos_cl\America\Liga BetPlay Dimayor\Union Magdalena.png</t>
  </si>
  <si>
    <t>\escudos_cl\Europa\Jupiler Pro League\Union Saint Gilloise.png</t>
  </si>
  <si>
    <t>\escudos_cl\Europa\Luxembourg National Division\Union Titus Petange.png</t>
  </si>
  <si>
    <t>\escudos_cl\Africa\Botola\Union Touarga.png</t>
  </si>
  <si>
    <t>\escudos_cl\Europa\Liga II\Unirea Ungheni.png</t>
  </si>
  <si>
    <t>\escudos_cl\Asia\Papua NG Premier Soccer League\United Highlands.png</t>
  </si>
  <si>
    <t>\escudos_cl\America\Primera Division de Venezuela\Universidad Central FC.png</t>
  </si>
  <si>
    <t>\escudos_cl\America\Liga 2 de Futbol Profesional\Universidad Cesar Vallejo.png</t>
  </si>
  <si>
    <t>\escudos_cl\Europa\Liga I\Universitatea Cluj.png</t>
  </si>
  <si>
    <t>\escudos_cl\Europa\Liga I\Universitatea Craiova.png</t>
  </si>
  <si>
    <t>\escudos_cl\Europa\Ireland First Division\University College Dublin AFC.png</t>
  </si>
  <si>
    <t>\escudos_cl\Asia\Liga de Elite\University of Macau FC.png</t>
  </si>
  <si>
    <t>\escudos_cl\Africa\National First Division\University of Pretoria FC.png</t>
  </si>
  <si>
    <t>\escudos_cl\Africa\Uganda Premier League\UPDF Simba FC.png</t>
  </si>
  <si>
    <t>\escudos_cl\Africa\National First Division\Upington City.png</t>
  </si>
  <si>
    <t>\escudos_cl\Asia\J1 League\Urawa Red Diamonds.png</t>
  </si>
  <si>
    <t>\escudos_cl\America\Segunda Division de Venezuela\Urenia SC.png</t>
  </si>
  <si>
    <t>\escudos_cl\America\Segunda Division Profesional\Uruguay Montevideo FC.png</t>
  </si>
  <si>
    <t>\escudos_cl\Europa\Serie B\US Avellino.png</t>
  </si>
  <si>
    <t>\escudos_cl\Africa\Tunisian Ligue Professionnelle 1\US Ben Guerdane.png</t>
  </si>
  <si>
    <t>\escudos_cl\Africa\Algerian Ligue Professionnelle 1\US Biskra.png</t>
  </si>
  <si>
    <t>\escudos_cl\Africa\Malian Premiere Division\US Bougouba.png</t>
  </si>
  <si>
    <t>\escudos_cl\Africa\Malian Premiere Division\US Bougouni.png</t>
  </si>
  <si>
    <t>\escudos_cl\Europa\Serie B\US Catanzaro.png</t>
  </si>
  <si>
    <t>\escudos_cl\Africa\Algerian Ligue 2\US Chaouia.png</t>
  </si>
  <si>
    <t>\escudos_cl\Europa\Serie A\US Cremonese.png</t>
  </si>
  <si>
    <t>\escudos_cl\Africa\Elite One\US de Douala.png</t>
  </si>
  <si>
    <t>\escudos_cl\Africa\Burkinabe Premier League\US des Forces Armees.png</t>
  </si>
  <si>
    <t>\escudos_cl\Africa\Algerian Ligue 2\US El Harrach.png</t>
  </si>
  <si>
    <t>\escudos_cl\Africa\Senegal Ligue 1\US Goree.png</t>
  </si>
  <si>
    <t>\escudos_cl\Europa\Luxembourg National Division\US Hostert.png</t>
  </si>
  <si>
    <t>\escudos_cl\Europa\Serie A\US Lecce.png</t>
  </si>
  <si>
    <t>\escudos_cl\Africa\Tunisian Ligue Professionnelle 1\US Monastir.png</t>
  </si>
  <si>
    <t>\escudos_cl\Europa\Luxembourg National Division\US Mondorf les Bains.png</t>
  </si>
  <si>
    <t>\escudos_cl\Europa\Serie A\US Sassuolo.png</t>
  </si>
  <si>
    <t>\escudos_cl\Africa\Algerian Ligue 2\US Souf.png</t>
  </si>
  <si>
    <t>\escudos_cl\Africa\Malian Premiere Division\USFAS Bamako.png</t>
  </si>
  <si>
    <t>\escudos_cl\Europa\Ligue 2\USL Dunkerque.png</t>
  </si>
  <si>
    <t>\escudos_cl\Africa\Algerian Ligue Professionnelle 1\USM Alger.png</t>
  </si>
  <si>
    <t>\escudos_cl\Africa\Algerian Ligue 2\USM Annaba.png</t>
  </si>
  <si>
    <t>\escudos_cl\Africa\Algerian Ligue Professionnelle 1\USM Khenchela.png</t>
  </si>
  <si>
    <t>\escudos_cl\Europa\Liechtenstein Cup\USV Eschen Mauren.png</t>
  </si>
  <si>
    <t>\escudos_cl\Europa\Liechtenstein Cup\USV Eschen Mauren II.png</t>
  </si>
  <si>
    <t>\escudos_cl\Europa\Liga I\UTA Arad.png</t>
  </si>
  <si>
    <t>\escudos_cl\Asia\Thai League 1\Uthai Thani FC.png</t>
  </si>
  <si>
    <t>\escudos_cl\Europa\Superettan\Utsiktens BK.png</t>
  </si>
  <si>
    <t>\escudos_cl\Europa\Veikkausliiga\Vaasan Palloseura.png</t>
  </si>
  <si>
    <t>\escudos_cl\Asia\Tajikistan Higher League\Vakhsh Bokhtar.png</t>
  </si>
  <si>
    <t>\escudos_cl\Europa\LaLiga EA Sports\Valencia CF.png</t>
  </si>
  <si>
    <t>\escudos_cl\Europa\Eliteserien\Valerenga.png</t>
  </si>
  <si>
    <t>\escudos_cl\America\Canadian Premier League\Valour FC.png</t>
  </si>
  <si>
    <t>\escudos_cl\Europa\Besta Deild Karla\Valur.png</t>
  </si>
  <si>
    <t>\escudos_cl\America\Canadian Premier League\Vancouver FC.png</t>
  </si>
  <si>
    <t>\escudos_cl\America\Major League Soccer\Vancouver Whitecaps.png</t>
  </si>
  <si>
    <t>\escudos_cl\Europa\TFF 1. Lig\Vanspor.png</t>
  </si>
  <si>
    <t>\escudos_cl\Europa\Superettan\Varbergs BoIS.png</t>
  </si>
  <si>
    <t>\escudos_cl\Europa\Superettan\Vasteras SK.png</t>
  </si>
  <si>
    <t>\escudos_cl\Africa\Ligue 1\VC Mokanda.png</t>
  </si>
  <si>
    <t>\escudos_cl\Asia\J2 League\Vegalta Sendai.png</t>
  </si>
  <si>
    <t>\escudos_cl\Europa\3F Superliga\Vejle BK.png</t>
  </si>
  <si>
    <t>\escudos_cl\Africa\National First Division\Venda FC.png</t>
  </si>
  <si>
    <t>\escudos_cl\Europa\NordicBet Liga\Vendsyssel FF.png</t>
  </si>
  <si>
    <t>\escudos_cl\Europa\Serie B\Venezia FC.png</t>
  </si>
  <si>
    <t>\escudos_cl\Asia\J2 League\Ventforet Kofu.png</t>
  </si>
  <si>
    <t>\escudos_cl\America\Liga LPF\Veraguas United FC.png</t>
  </si>
  <si>
    <t>\escudos_cl\America\Jamaica Premier League\Vere United FC.png</t>
  </si>
  <si>
    <t>\escudos_cl\Europa\Besta Deild Karla\Vestri.png</t>
  </si>
  <si>
    <t>\escudos_cl\Europa\Bundesliga\VFB Stuttgart.png</t>
  </si>
  <si>
    <t>\escudos_cl\Europa\2. Bundesliga\VFL Bochum.png</t>
  </si>
  <si>
    <t>\escudos_cl\Europa\Bundesliga\VFL Wolfsburg.png</t>
  </si>
  <si>
    <t>\escudos_cl\Europa\3F Superliga\Viborg FF.png</t>
  </si>
  <si>
    <t>\escudos_cl\America\TT Premier Football League\Vice CT Connection.png</t>
  </si>
  <si>
    <t>\escudos_cl\Africa\Elite One\Victoria United.png</t>
  </si>
  <si>
    <t>\escudos_cl\America\GFF Elite League\Victotia Kings FC.png</t>
  </si>
  <si>
    <t>\escudos_cl\Asia\Lao League 1\Viengchanh FC.png</t>
  </si>
  <si>
    <t>\escudos_cl\Asia\V.League 1\Viettel FC.png</t>
  </si>
  <si>
    <t>\escudos_cl\Europa\Eliteserien\Viking FK.png</t>
  </si>
  <si>
    <t>\escudos_cl\Europa\Faroe Islands Premier League\Vikingur.png</t>
  </si>
  <si>
    <t>\escudos_cl\Europa\Besta Deild Karla\Vikingur Reykjavik.png</t>
  </si>
  <si>
    <t>\escudos_cl\America\Brasileirao Serie B\Vila Nova FC.png</t>
  </si>
  <si>
    <t>\escudos_cl\Africa\Mocambola\Vilankulo FC.png</t>
  </si>
  <si>
    <t>\escudos_cl\America\SKNFA Premier League\Village Superstars FC.png</t>
  </si>
  <si>
    <t>\escudos_cl\Europa\LaLiga EA Sports\Villareal CF.png</t>
  </si>
  <si>
    <t>\escudos_cl\America\LigaPro Ecuabet\Vinotinto FC.png</t>
  </si>
  <si>
    <t>\escudos_cl\America\Championnat Special Division 1\Violette AC.png</t>
  </si>
  <si>
    <t>\escudos_cl\Africa\Uganda Premier League\Vipers SC.png</t>
  </si>
  <si>
    <t>\escudos_cl\Europa\Serie B\Virtus Entella.png</t>
  </si>
  <si>
    <t>\escudos_cl\Asia\Cambodian Premier League\Visakha FC.png</t>
  </si>
  <si>
    <t>\escudos_cl\Africa\Ghana Premier League\Vision FC.png</t>
  </si>
  <si>
    <t>\escudos_cl\Asia\J1 League\Vissel Kobe.png</t>
  </si>
  <si>
    <t>\escudos_cl\Europa\Eerste Divisie\Vitesse.png</t>
  </si>
  <si>
    <t>\escudos_cl\Africa\Burkinabe Premier League\Vitesse FC.png</t>
  </si>
  <si>
    <t>\escudos_cl\Europa\Primeira Liga\Vitoria Guimaraes.png</t>
  </si>
  <si>
    <t>\escudos_cl\Europa\Super League Greece 1\Volos FC.png</t>
  </si>
  <si>
    <t>\escudos_cl\America\Brasileirao Serie B\Volta Redonda FC.png</t>
  </si>
  <si>
    <t>\escudos_cl\Europa\Abissnet Superiore\Vora FK.png</t>
  </si>
  <si>
    <t>\escudos_cl\Asia\J2 League\Vvaren Nagasaki.png</t>
  </si>
  <si>
    <t>\escudos_cl\Europa\Eerste Divisie\VVV-Venlo.png</t>
  </si>
  <si>
    <t>\escudos_cl\Africa\Egyptian Second Division A\Wadi Degla SC.png</t>
  </si>
  <si>
    <t>\escudos_cl\Africa\Uganda Premier League\Wakiso Giants FC.png</t>
  </si>
  <si>
    <t>\escudos_cl\Africa\Ligue 1 Pro\Wakriya AC.png</t>
  </si>
  <si>
    <t>\escudos_cl\Asia\Malaysia A1 SemiPro League\Wan Tendong Stable FC.png</t>
  </si>
  <si>
    <t>\escudos_cl\Europa\Ireland Premier Division\Waterford FC.png</t>
  </si>
  <si>
    <t>\escudos_cl\America\Jamaica Premier League\Waterhouse FC.png</t>
  </si>
  <si>
    <t>\escudos_cl\Europa\EFL Championship\Watford FC.png</t>
  </si>
  <si>
    <t>\escudos_cl\Asia\A League\Wellington Phoenix FC.png</t>
  </si>
  <si>
    <t>\escudos_cl\Europa\Bundesliga\Werder Bremen.png</t>
  </si>
  <si>
    <t>\escudos_cl\Europa\EFL Championship\West Bromwich Albion.png</t>
  </si>
  <si>
    <t>\escudos_cl\Asia\New Zealand National League\West Coast Rangers FC.png</t>
  </si>
  <si>
    <t>\escudos_cl\Europa\Premier League\West Ham United.png</t>
  </si>
  <si>
    <t>\escudos_cl\Europa\Jupiler Pro League\Westerlo.png</t>
  </si>
  <si>
    <t>\escudos_cl\Asia\New Zealand National League\Western Springs AFC.png</t>
  </si>
  <si>
    <t>\escudos_cl\Asia\A League\Western Sydney Wanderers FC.png</t>
  </si>
  <si>
    <t>\escudos_cl\America\GFF Elite League\Western Tigers FC.png</t>
  </si>
  <si>
    <t>\escudos_cl\Asia\A League\Western United FC.png</t>
  </si>
  <si>
    <t>\escudos_cl\Europa\Ireland First Division\Wexford FC.png</t>
  </si>
  <si>
    <t>\escudos_cl\Europa\Ekstraklasa\Widzew Lodz.png</t>
  </si>
  <si>
    <t>\escudos_cl\Europa\I Liga\Wieczysta Krakow.png</t>
  </si>
  <si>
    <t>\escudos_cl\Asia\Brunei Super League\Wijaya FC.png</t>
  </si>
  <si>
    <t>\escudos_cl\Africa\Girabola\Wiliete SC.png</t>
  </si>
  <si>
    <t>\escudos_cl\Europa\Eerste Divisie\Willem II Tilburg.png</t>
  </si>
  <si>
    <t>\escudos_cl\Asia\Liga de Elite\Windsor Arch Ka I.png</t>
  </si>
  <si>
    <t>\escudos_cl\Europa\I Liga\Wisla Krakow.png</t>
  </si>
  <si>
    <t>\escudos_cl\Europa\Ekstraklasa\Wisla Plock.png</t>
  </si>
  <si>
    <t>\escudos_cl\Europa\Admiral Bundesliga\Wolfsberger AC.png</t>
  </si>
  <si>
    <t>\escudos_cl\Asia\DPR Korea Premier Football League\Wolmido SC.png</t>
  </si>
  <si>
    <t>\escudos_cl\Europa\Premier League\Wolverhampton Wanderers.png</t>
  </si>
  <si>
    <t>\escudos_cl\Europa\EFL Championship\Wrexham FC.png</t>
  </si>
  <si>
    <t>\escudos_cl\Europa\Admiral Bundesliga\WSG Tirol.png</t>
  </si>
  <si>
    <t>\escudos_cl\Asia\Chinese Super League\Wuhan Three Towns FC.png</t>
  </si>
  <si>
    <t>\escudos_cl\Africa\Botola\Wydad AC.png</t>
  </si>
  <si>
    <t>\escudos_cl\America\Liga MX\Xolos de Tijuana.png</t>
  </si>
  <si>
    <t>\escudos_cl\Asia\Uzbekistan Super League\Xorazm FK Urganch.png</t>
  </si>
  <si>
    <t>\escudos_cl\Africa\Zimbabwe Premier Soccer League\Yadah Stars FC.png</t>
  </si>
  <si>
    <t>\escudos_cl\Asia\Myanmar National League\Yadanarbon FC.png</t>
  </si>
  <si>
    <t>\escudos_cl\Asia\China League One\Yanbian Longding FC.png</t>
  </si>
  <si>
    <t>\escudos_cl\Asia\Myanmar National League\Yangon United FC.png</t>
  </si>
  <si>
    <t>\escudos_cl\America\Primera Division de Venezuela\Yaracuyanos FC.png</t>
  </si>
  <si>
    <t>\escudos_cl\Europa\Cymru South\Ynyshir Albions FC.png</t>
  </si>
  <si>
    <t>\escudos_cl\Asia\J1 League\Yokohama F.Marinos.png</t>
  </si>
  <si>
    <t>\escudos_cl\Asia\J1 League\Yokohama FC.png</t>
  </si>
  <si>
    <t>\escudos_cl\America\Canadian Premier League\York United FC.png</t>
  </si>
  <si>
    <t>\escudos_cl\Africa\Namibia Premiership\Young African FC.png</t>
  </si>
  <si>
    <t>\escudos_cl\Africa\Ghana Premier League\Young Apostles.png</t>
  </si>
  <si>
    <t>\escudos_cl\Africa\Namibia Premiership\Young Brazilians FC.png</t>
  </si>
  <si>
    <t>\escudos_cl\Asia\Lao League 1\Young Elephants FC.png</t>
  </si>
  <si>
    <t>\escudos_cl\Asia\Singapore Premier League\Young Lions FC.png</t>
  </si>
  <si>
    <t>\escudos_cl\Asia\Chinese Super League\Yunnan Yukun FC.png</t>
  </si>
  <si>
    <t>\escudos_cl\Europa\Maltese Premier League\Zabbar St. Patrick FC.png</t>
  </si>
  <si>
    <t>\escudos_cl\Europa\Azerbaijan First Division\Zagatala PFK.png</t>
  </si>
  <si>
    <t>\escudos_cl\Europa\Ekstraklasa\Zaglebie Lubin.png</t>
  </si>
  <si>
    <t>\escudos_cl\Asia\Iraq Stars League\Zakho SC.png</t>
  </si>
  <si>
    <t>\escudos_cl\Europa\Nemzeti Bajnoksag I\Zalaegerszegi TE.png</t>
  </si>
  <si>
    <t>\escudos_cl\Africa\Egyptian Premier League\Zamalek SC.png</t>
  </si>
  <si>
    <t>\escudos_cl\America\Primera Division de Venezuela\Zamora FC.png</t>
  </si>
  <si>
    <t>\escudos_cl\Africa\Zambia Super League\Zanaco FC.png</t>
  </si>
  <si>
    <t>\escudos_cl\Africa\Egyptian Premier League\ZED FC.png</t>
  </si>
  <si>
    <t>\escudos_cl\Africa\Zambia Super League\ZESCO United FC.png</t>
  </si>
  <si>
    <t>\escudos_cl\Asia\Chinese Super League\Zhejiang PFC.png</t>
  </si>
  <si>
    <t>\escudos_cl\Europa\Azerbaijan Premier League\Zira FK.png</t>
  </si>
  <si>
    <t>\escudos_cl\Europa\I Liga\Znicz Pruszkow.png</t>
  </si>
  <si>
    <t>\escudos_cl\Asia\Persian Gulf Pro League\Zob Ahan Esfahan FC.png</t>
  </si>
  <si>
    <t>\escudos_cl\Africa\Ligue 1\Zoman FC.png</t>
  </si>
  <si>
    <t>\escudos_cl\Africa\Zimbabwe Premier Soccer League\ZPC Kariba FC.png</t>
  </si>
  <si>
    <t>ClubLeague</t>
  </si>
  <si>
    <t xml:space="preserve">INSERT INTO </t>
  </si>
  <si>
    <t xml:space="preserve"> VALUES </t>
  </si>
  <si>
    <t>pg_read_binary_file</t>
  </si>
  <si>
    <t>OlympicPlayers</t>
  </si>
  <si>
    <t>Clubs</t>
  </si>
  <si>
    <t>club_shield</t>
  </si>
  <si>
    <t>TeamRanks</t>
  </si>
  <si>
    <t>SP_001</t>
  </si>
  <si>
    <t>SP_002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</si>
  <si>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</si>
  <si>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</si>
  <si>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</si>
  <si>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</si>
  <si>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</si>
  <si>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</si>
  <si>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</si>
  <si>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</si>
  <si>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</si>
  <si>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</si>
  <si>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</si>
  <si>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</si>
  <si>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</si>
  <si>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</si>
  <si>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</si>
  <si>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</si>
  <si>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</si>
  <si>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</si>
  <si>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</si>
  <si>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</si>
  <si>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</si>
  <si>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</si>
  <si>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</si>
  <si>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</si>
  <si>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</si>
  <si>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</si>
  <si>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</si>
  <si>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</si>
  <si>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</si>
  <si>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</si>
  <si>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</si>
  <si>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</si>
  <si>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</si>
  <si>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</si>
  <si>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</si>
  <si>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</si>
  <si>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</si>
  <si>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</si>
  <si>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</si>
  <si>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</si>
  <si>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</si>
  <si>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</si>
  <si>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</si>
  <si>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</si>
  <si>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</si>
  <si>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</si>
  <si>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</si>
  <si>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</si>
  <si>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</si>
  <si>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</si>
  <si>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</si>
  <si>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</si>
  <si>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</si>
  <si>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</si>
  <si>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</si>
  <si>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</si>
  <si>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</si>
  <si>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</si>
  <si>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</si>
  <si>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</si>
  <si>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</si>
  <si>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</si>
  <si>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</si>
  <si>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</si>
  <si>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</si>
  <si>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</si>
  <si>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</si>
  <si>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</si>
  <si>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</si>
  <si>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</si>
  <si>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</si>
  <si>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</si>
  <si>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</si>
  <si>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</si>
  <si>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</si>
  <si>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</si>
  <si>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</si>
  <si>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</si>
  <si>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</si>
  <si>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</si>
  <si>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</si>
  <si>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</si>
  <si>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SP_085</t>
  </si>
  <si>
    <t>SP_086</t>
  </si>
  <si>
    <t>SP_087</t>
  </si>
  <si>
    <t>SP_088</t>
  </si>
  <si>
    <t>SP_089</t>
  </si>
  <si>
    <t>SP_090</t>
  </si>
  <si>
    <t>SP_091</t>
  </si>
  <si>
    <t>SP_092</t>
  </si>
  <si>
    <t>SP_093</t>
  </si>
  <si>
    <t>SP_094</t>
  </si>
  <si>
    <t>SP_095</t>
  </si>
  <si>
    <t>SP_096</t>
  </si>
  <si>
    <t>SP_097</t>
  </si>
  <si>
    <t>SP_098</t>
  </si>
  <si>
    <t>SP_099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</si>
  <si>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</si>
  <si>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</si>
  <si>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</si>
  <si>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</si>
  <si>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</si>
  <si>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</si>
  <si>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</si>
  <si>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</si>
  <si>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</si>
  <si>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</si>
  <si>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</si>
  <si>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</si>
  <si>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</si>
  <si>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</si>
  <si>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</si>
  <si>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</si>
  <si>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</si>
  <si>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</si>
  <si>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</si>
  <si>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</si>
  <si>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</si>
  <si>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</si>
  <si>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</si>
  <si>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</si>
  <si>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t>SP_124</t>
  </si>
  <si>
    <t>SP_125</t>
  </si>
  <si>
    <t>SP_126</t>
  </si>
  <si>
    <t>SP_127</t>
  </si>
  <si>
    <t>SP_128</t>
  </si>
  <si>
    <t>SP_129</t>
  </si>
  <si>
    <t>SP_130</t>
  </si>
  <si>
    <t>SP_131</t>
  </si>
  <si>
    <t>SP_132</t>
  </si>
  <si>
    <t>SP_133</t>
  </si>
  <si>
    <t>SP_134</t>
  </si>
  <si>
    <t>SP_135</t>
  </si>
  <si>
    <t>SP_136</t>
  </si>
  <si>
    <t>SP_137</t>
  </si>
  <si>
    <t>SP_138</t>
  </si>
  <si>
    <t>SP_139</t>
  </si>
  <si>
    <t>SP_140</t>
  </si>
  <si>
    <t>SP_141</t>
  </si>
  <si>
    <t>SP_142</t>
  </si>
  <si>
    <t>SP_143</t>
  </si>
  <si>
    <t>SP_144</t>
  </si>
  <si>
    <t>SP_145</t>
  </si>
  <si>
    <t>SP_146</t>
  </si>
  <si>
    <t>SP_147</t>
  </si>
  <si>
    <t>SP_148</t>
  </si>
  <si>
    <t>SP_149</t>
  </si>
  <si>
    <t>SP_150</t>
  </si>
  <si>
    <t>SP_151</t>
  </si>
  <si>
    <t>SP_152</t>
  </si>
  <si>
    <t>SP_153</t>
  </si>
  <si>
    <t>SP_154</t>
  </si>
  <si>
    <t>SP_155</t>
  </si>
  <si>
    <t>SP_156</t>
  </si>
  <si>
    <t>SP_157</t>
  </si>
  <si>
    <t>SP_158</t>
  </si>
  <si>
    <t>SP_159</t>
  </si>
  <si>
    <t>SP_160</t>
  </si>
  <si>
    <t>SP_161</t>
  </si>
  <si>
    <t>SP_162</t>
  </si>
  <si>
    <t>SP_163</t>
  </si>
  <si>
    <t>SP_164</t>
  </si>
  <si>
    <t>SP_165</t>
  </si>
  <si>
    <t>SP_166</t>
  </si>
  <si>
    <t>SP_167</t>
  </si>
  <si>
    <t>SP_168</t>
  </si>
  <si>
    <t>SP_169</t>
  </si>
  <si>
    <t>SP_170</t>
  </si>
  <si>
    <t>SP_171</t>
  </si>
  <si>
    <t>SP_172</t>
  </si>
  <si>
    <t>SP_173</t>
  </si>
  <si>
    <t>SP_174</t>
  </si>
  <si>
    <t>SP_175</t>
  </si>
  <si>
    <t>SP_176</t>
  </si>
  <si>
    <t>SP_177</t>
  </si>
  <si>
    <t>SP_178</t>
  </si>
  <si>
    <t>SP_179</t>
  </si>
  <si>
    <t>SP_180</t>
  </si>
  <si>
    <t>SP_181</t>
  </si>
  <si>
    <t>SP_182</t>
  </si>
  <si>
    <t>SP_183</t>
  </si>
  <si>
    <t>SP_184</t>
  </si>
  <si>
    <t>SP_185</t>
  </si>
  <si>
    <t>SP_186</t>
  </si>
  <si>
    <t>SP_187</t>
  </si>
  <si>
    <t>SP_188</t>
  </si>
  <si>
    <t>SP_189</t>
  </si>
  <si>
    <t>SP_190</t>
  </si>
  <si>
    <t>SP_191</t>
  </si>
  <si>
    <t>SP_192</t>
  </si>
  <si>
    <t>SP_193</t>
  </si>
  <si>
    <t>SP_194</t>
  </si>
  <si>
    <t>SP_195</t>
  </si>
  <si>
    <t>SP_196</t>
  </si>
  <si>
    <t>SP_197</t>
  </si>
  <si>
    <t>SP_198</t>
  </si>
  <si>
    <t>SP_199</t>
  </si>
  <si>
    <t>SP_200</t>
  </si>
  <si>
    <t>SP_201</t>
  </si>
  <si>
    <t>SP_202</t>
  </si>
  <si>
    <t>SP_203</t>
  </si>
  <si>
    <t>SP_204</t>
  </si>
  <si>
    <t>SP_205</t>
  </si>
  <si>
    <t>SP_206</t>
  </si>
  <si>
    <t>SP_207</t>
  </si>
  <si>
    <t>SP_208</t>
  </si>
  <si>
    <t>SP_209</t>
  </si>
  <si>
    <t>SP_210</t>
  </si>
  <si>
    <t>SP_211</t>
  </si>
  <si>
    <t>SP_212</t>
  </si>
  <si>
    <t>SP_213</t>
  </si>
  <si>
    <t>SP_214</t>
  </si>
  <si>
    <t>SP_215</t>
  </si>
  <si>
    <t>SP_216</t>
  </si>
  <si>
    <t>SP_217</t>
  </si>
  <si>
    <t>SP_218</t>
  </si>
  <si>
    <t>SP_219</t>
  </si>
  <si>
    <t>SP_220</t>
  </si>
  <si>
    <t>SP_221</t>
  </si>
  <si>
    <t>SP_222</t>
  </si>
  <si>
    <t>SP_223</t>
  </si>
  <si>
    <t>SP_224</t>
  </si>
  <si>
    <t>SP_225</t>
  </si>
  <si>
    <t>SP_226</t>
  </si>
  <si>
    <t>SP_227</t>
  </si>
  <si>
    <t>SP_228</t>
  </si>
  <si>
    <t>SP_229</t>
  </si>
  <si>
    <t>SP_230</t>
  </si>
  <si>
    <t>SP_231</t>
  </si>
  <si>
    <t>SP_232</t>
  </si>
  <si>
    <t>SP_233</t>
  </si>
  <si>
    <t>SP_234</t>
  </si>
  <si>
    <t>SP_235</t>
  </si>
  <si>
    <t>SP_236</t>
  </si>
  <si>
    <t>SP_237</t>
  </si>
  <si>
    <t>SP_238</t>
  </si>
  <si>
    <t>SP_239</t>
  </si>
  <si>
    <t>SP_240</t>
  </si>
  <si>
    <t>SP_241</t>
  </si>
  <si>
    <t>SP_242</t>
  </si>
  <si>
    <t>SP_243</t>
  </si>
  <si>
    <t>SP_244</t>
  </si>
  <si>
    <t>SP_245</t>
  </si>
  <si>
    <t>SP_246</t>
  </si>
  <si>
    <t>SP_247</t>
  </si>
  <si>
    <t>SP_248</t>
  </si>
  <si>
    <t>SP_249</t>
  </si>
  <si>
    <t>SP_250</t>
  </si>
  <si>
    <t>SP_251</t>
  </si>
  <si>
    <t>SP_252</t>
  </si>
  <si>
    <t>SP_253</t>
  </si>
  <si>
    <t>SP_254</t>
  </si>
  <si>
    <t>SP_255</t>
  </si>
  <si>
    <t>SP_256</t>
  </si>
  <si>
    <t>SP_257</t>
  </si>
  <si>
    <t>SP_258</t>
  </si>
  <si>
    <t>SP_259</t>
  </si>
  <si>
    <t>SP_260</t>
  </si>
  <si>
    <t>SP_261</t>
  </si>
  <si>
    <t>SP_262</t>
  </si>
  <si>
    <t>SP_263</t>
  </si>
  <si>
    <t>SP_264</t>
  </si>
  <si>
    <t>SP_265</t>
  </si>
  <si>
    <t>SP_266</t>
  </si>
  <si>
    <t>SP_267</t>
  </si>
  <si>
    <t>SP_268</t>
  </si>
  <si>
    <t>SP_269</t>
  </si>
  <si>
    <t>SP_270</t>
  </si>
  <si>
    <t>SP_271</t>
  </si>
  <si>
    <t>SP_272</t>
  </si>
  <si>
    <t>SP_273</t>
  </si>
  <si>
    <t>SP_274</t>
  </si>
  <si>
    <t>SP_275</t>
  </si>
  <si>
    <t>SP_276</t>
  </si>
  <si>
    <t>SP_277</t>
  </si>
  <si>
    <t>SP_278</t>
  </si>
  <si>
    <t>SP_279</t>
  </si>
  <si>
    <t>SP_280</t>
  </si>
  <si>
    <t>SP_281</t>
  </si>
  <si>
    <t>SP_282</t>
  </si>
  <si>
    <t>SP_283</t>
  </si>
  <si>
    <t>SP_284</t>
  </si>
  <si>
    <t>SP_285</t>
  </si>
  <si>
    <t>SP_286</t>
  </si>
  <si>
    <t>SP_287</t>
  </si>
  <si>
    <t>SP_288</t>
  </si>
  <si>
    <t>SP_289</t>
  </si>
  <si>
    <t>SP_290</t>
  </si>
  <si>
    <t>SP_291</t>
  </si>
  <si>
    <t>SP_292</t>
  </si>
  <si>
    <t>SP_293</t>
  </si>
  <si>
    <t>SP_294</t>
  </si>
  <si>
    <t>SP_295</t>
  </si>
  <si>
    <t>SP_296</t>
  </si>
  <si>
    <t>SP_297</t>
  </si>
  <si>
    <t>SP_298</t>
  </si>
  <si>
    <t>SP_299</t>
  </si>
  <si>
    <t>SP_300</t>
  </si>
  <si>
    <t>SP_301</t>
  </si>
  <si>
    <t>SP_302</t>
  </si>
  <si>
    <t>SP_303</t>
  </si>
  <si>
    <t>SP_304</t>
  </si>
  <si>
    <t>SP_305</t>
  </si>
  <si>
    <t>SP_306</t>
  </si>
  <si>
    <t>SP_307</t>
  </si>
  <si>
    <t>SP_308</t>
  </si>
  <si>
    <t>SP_309</t>
  </si>
  <si>
    <t>SP_310</t>
  </si>
  <si>
    <t>SP_311</t>
  </si>
  <si>
    <t>SP_312</t>
  </si>
  <si>
    <t>SP_313</t>
  </si>
  <si>
    <t>SP_314</t>
  </si>
  <si>
    <t>SP_315</t>
  </si>
  <si>
    <t>SP_316</t>
  </si>
  <si>
    <t>SP_317</t>
  </si>
  <si>
    <t>SP_318</t>
  </si>
  <si>
    <t>SP_319</t>
  </si>
  <si>
    <t>SP_320</t>
  </si>
  <si>
    <t>SP_321</t>
  </si>
  <si>
    <t>SP_322</t>
  </si>
  <si>
    <t>SP_323</t>
  </si>
  <si>
    <t>SP_324</t>
  </si>
  <si>
    <t>SP_325</t>
  </si>
  <si>
    <t>SP_326</t>
  </si>
  <si>
    <t>SP_327</t>
  </si>
  <si>
    <t>SP_328</t>
  </si>
  <si>
    <t>SP_329</t>
  </si>
  <si>
    <t>SP_330</t>
  </si>
  <si>
    <t>SP_331</t>
  </si>
  <si>
    <t>SP_332</t>
  </si>
  <si>
    <t>SP_333</t>
  </si>
  <si>
    <t>SP_334</t>
  </si>
  <si>
    <t>SP_335</t>
  </si>
  <si>
    <t>SP_336</t>
  </si>
  <si>
    <t>SP_337</t>
  </si>
  <si>
    <t>SP_338</t>
  </si>
  <si>
    <t>SP_339</t>
  </si>
  <si>
    <t>SP_340</t>
  </si>
  <si>
    <t>SP_341</t>
  </si>
  <si>
    <t>SP_342</t>
  </si>
  <si>
    <t>SP_343</t>
  </si>
  <si>
    <t>SP_344</t>
  </si>
  <si>
    <t>SP_345</t>
  </si>
  <si>
    <t>SP_346</t>
  </si>
  <si>
    <t>SP_347</t>
  </si>
  <si>
    <t>SP_348</t>
  </si>
  <si>
    <t>SP_349</t>
  </si>
  <si>
    <t>SP_350</t>
  </si>
  <si>
    <t>SP_351</t>
  </si>
  <si>
    <t>SP_352</t>
  </si>
  <si>
    <t>SP_353</t>
  </si>
  <si>
    <t>SP_354</t>
  </si>
  <si>
    <t>SP_355</t>
  </si>
  <si>
    <t>SP_356</t>
  </si>
  <si>
    <t>SP_357</t>
  </si>
  <si>
    <t>SP_358</t>
  </si>
  <si>
    <t>SP_359</t>
  </si>
  <si>
    <t>SP_360</t>
  </si>
  <si>
    <t>SP_361</t>
  </si>
  <si>
    <t>SP_362</t>
  </si>
  <si>
    <t>SP_363</t>
  </si>
  <si>
    <t>SP_364</t>
  </si>
  <si>
    <t>SP_365</t>
  </si>
  <si>
    <t>SP_366</t>
  </si>
  <si>
    <t>SP_367</t>
  </si>
  <si>
    <t>SP_368</t>
  </si>
  <si>
    <t>SP_369</t>
  </si>
  <si>
    <t>SP_370</t>
  </si>
  <si>
    <t>SP_371</t>
  </si>
  <si>
    <t>SP_372</t>
  </si>
  <si>
    <t>SP_373</t>
  </si>
  <si>
    <t>SP_374</t>
  </si>
  <si>
    <t>SP_375</t>
  </si>
  <si>
    <t>SP_376</t>
  </si>
  <si>
    <t>SP_377</t>
  </si>
  <si>
    <t>SP_378</t>
  </si>
  <si>
    <t>SP_379</t>
  </si>
  <si>
    <t>SP_380</t>
  </si>
  <si>
    <t>SP_381</t>
  </si>
  <si>
    <t>SP_382</t>
  </si>
  <si>
    <t>SP_383</t>
  </si>
  <si>
    <t>SP_384</t>
  </si>
  <si>
    <t>SP_385</t>
  </si>
  <si>
    <t>SP_386</t>
  </si>
  <si>
    <t>SP_387</t>
  </si>
  <si>
    <t>SP_388</t>
  </si>
  <si>
    <t>SP_389</t>
  </si>
  <si>
    <t>SP_390</t>
  </si>
  <si>
    <t>SP_391</t>
  </si>
  <si>
    <t>SP_392</t>
  </si>
  <si>
    <t>SP_393</t>
  </si>
  <si>
    <t>SP_394</t>
  </si>
  <si>
    <t>SP_395</t>
  </si>
  <si>
    <t>SP_396</t>
  </si>
  <si>
    <t>SP_397</t>
  </si>
  <si>
    <t>SP_398</t>
  </si>
  <si>
    <t>SP_399</t>
  </si>
  <si>
    <t>SP_400</t>
  </si>
  <si>
    <t>SP_401</t>
  </si>
  <si>
    <t>SP_402</t>
  </si>
  <si>
    <t>SP_403</t>
  </si>
  <si>
    <t>SP_404</t>
  </si>
  <si>
    <t>SP_405</t>
  </si>
  <si>
    <t>SP_406</t>
  </si>
  <si>
    <t>SP_407</t>
  </si>
  <si>
    <t>SP_408</t>
  </si>
  <si>
    <t>SP_409</t>
  </si>
  <si>
    <t>SP_410</t>
  </si>
  <si>
    <t>SP_411</t>
  </si>
  <si>
    <t>SP_412</t>
  </si>
  <si>
    <t>SP_413</t>
  </si>
  <si>
    <t>SP_414</t>
  </si>
  <si>
    <t>SP_415</t>
  </si>
  <si>
    <t>SP_416</t>
  </si>
  <si>
    <t>SP_417</t>
  </si>
  <si>
    <t>SP_418</t>
  </si>
  <si>
    <t>SP_419</t>
  </si>
  <si>
    <t>SP_420</t>
  </si>
  <si>
    <t>SP_421</t>
  </si>
  <si>
    <t>SP_422</t>
  </si>
  <si>
    <t>SP_423</t>
  </si>
  <si>
    <t>SP_424</t>
  </si>
  <si>
    <t>SP_425</t>
  </si>
  <si>
    <t>SP_426</t>
  </si>
  <si>
    <t>SP_427</t>
  </si>
  <si>
    <t>SP_428</t>
  </si>
  <si>
    <t>SP_429</t>
  </si>
  <si>
    <t>SP_430</t>
  </si>
  <si>
    <t>SP_431</t>
  </si>
  <si>
    <t>SP_432</t>
  </si>
  <si>
    <t>SP_433</t>
  </si>
  <si>
    <t>SP_434</t>
  </si>
  <si>
    <t>SP_435</t>
  </si>
  <si>
    <t>SP_436</t>
  </si>
  <si>
    <t>\escudos\espania.png</t>
  </si>
  <si>
    <t>\banderas\espania.jpg</t>
  </si>
  <si>
    <t>\personajes\donkeykong_jr.png</t>
  </si>
  <si>
    <t>Deportivo de La Corunia</t>
  </si>
  <si>
    <t>\escudos_cl\Europa\LaLiga Hypermotion\Deportivo de La Corunia.png</t>
  </si>
  <si>
    <t>Difference</t>
  </si>
  <si>
    <t>Futsal</t>
  </si>
  <si>
    <t>Prob.</t>
  </si>
  <si>
    <t>1/1.5</t>
  </si>
  <si>
    <t>1/3.5</t>
  </si>
  <si>
    <t>1/7.5</t>
  </si>
  <si>
    <t>1/12.5</t>
  </si>
  <si>
    <t>1/18.5</t>
  </si>
  <si>
    <t>1/32.5</t>
  </si>
  <si>
    <t>1/37.5</t>
  </si>
  <si>
    <t>1/65.5</t>
  </si>
  <si>
    <t>1/73.5</t>
  </si>
  <si>
    <t>1/125.5</t>
  </si>
  <si>
    <t>1/175.5</t>
  </si>
  <si>
    <t>Ranking</t>
  </si>
  <si>
    <t>T1</t>
  </si>
  <si>
    <t>T2</t>
  </si>
  <si>
    <t>T3</t>
  </si>
  <si>
    <t>T4</t>
  </si>
  <si>
    <t>T5</t>
  </si>
  <si>
    <t>T6</t>
  </si>
  <si>
    <t>T7</t>
  </si>
  <si>
    <t>1/42.5</t>
  </si>
  <si>
    <t>Esqui Alpino</t>
  </si>
  <si>
    <t>Esqui Acrobatico</t>
  </si>
  <si>
    <t>Patinaje de Velocidad sobre Hielo</t>
  </si>
  <si>
    <t>Patinaje Artistico sobre Hielo</t>
  </si>
  <si>
    <t>Esqui Nordico</t>
  </si>
  <si>
    <t>Ciclismo BMX</t>
  </si>
  <si>
    <t>Ciclismo de Montania</t>
  </si>
  <si>
    <t>Ciclismo de Pista</t>
  </si>
  <si>
    <t>Ciclismo de Ruta</t>
  </si>
  <si>
    <t>Asia</t>
  </si>
  <si>
    <t>Oceania</t>
  </si>
  <si>
    <t>Patinaje de Velocidad Sobre Hielo</t>
  </si>
  <si>
    <t>Patinaje Artistico Sobre Hielo</t>
  </si>
  <si>
    <t>Biatlon</t>
  </si>
  <si>
    <t>Snowboard de Velocidad</t>
  </si>
  <si>
    <t>Altetismo</t>
  </si>
  <si>
    <t>Natacion Sincronizada</t>
  </si>
  <si>
    <t>Tiro</t>
  </si>
  <si>
    <t>Medallas por Deporte</t>
  </si>
  <si>
    <t>Records Activos</t>
  </si>
  <si>
    <t>Mejor Resultado</t>
  </si>
  <si>
    <t>Peor Resultado</t>
  </si>
  <si>
    <t>Titulos por Deporte</t>
  </si>
  <si>
    <t xml:space="preserve">    Continental</t>
  </si>
  <si>
    <t xml:space="preserve">    Mundial</t>
  </si>
  <si>
    <t>Victorias</t>
  </si>
  <si>
    <t>Derrotas</t>
  </si>
  <si>
    <t>Empates (si hay)</t>
  </si>
  <si>
    <t>Equipo/Pais/Club</t>
  </si>
  <si>
    <t>Liga (si es club)</t>
  </si>
  <si>
    <t>Medallas (en general)</t>
  </si>
  <si>
    <t>Registro por Pais/Equipo</t>
  </si>
  <si>
    <t>Texto</t>
  </si>
  <si>
    <t>Tabla</t>
  </si>
  <si>
    <t>Serie de Textos</t>
  </si>
  <si>
    <t>Informacion</t>
  </si>
  <si>
    <t>Deporte</t>
  </si>
  <si>
    <t>Selección</t>
  </si>
  <si>
    <t>Registro por Torneo</t>
  </si>
  <si>
    <t>Año</t>
  </si>
  <si>
    <t>Fase Previa</t>
  </si>
  <si>
    <t>Torneo por continente</t>
  </si>
  <si>
    <t>Fase de Grupos</t>
  </si>
  <si>
    <t>Fase Final</t>
  </si>
  <si>
    <t>Tabla General</t>
  </si>
  <si>
    <t>Serie de Tablas</t>
  </si>
  <si>
    <t>Llave del Torneo + Tabla</t>
  </si>
  <si>
    <t>Llaves de cada torneo + Tabla</t>
  </si>
  <si>
    <t>Contenedor</t>
  </si>
  <si>
    <t>Record Actual</t>
  </si>
  <si>
    <t>Historico de Records</t>
  </si>
  <si>
    <t>Pais</t>
  </si>
  <si>
    <t>Registro de Records</t>
  </si>
  <si>
    <t>Informacion - Si es un torneo</t>
  </si>
  <si>
    <t>Informacion - Si es por eventos</t>
  </si>
  <si>
    <t>Eventos de Tabla</t>
  </si>
  <si>
    <t>Eventos de torneo</t>
  </si>
  <si>
    <t xml:space="preserve">Llaves de cada torneo </t>
  </si>
  <si>
    <t>Medallero General</t>
  </si>
  <si>
    <t>Equipo/Pais/Club o PM</t>
  </si>
  <si>
    <t>RadioButton</t>
  </si>
  <si>
    <t xml:space="preserve">    Oros</t>
  </si>
  <si>
    <t xml:space="preserve">    Platas</t>
  </si>
  <si>
    <t xml:space="preserve">    Bronces</t>
  </si>
  <si>
    <t xml:space="preserve">    Total</t>
  </si>
  <si>
    <t>dif</t>
  </si>
  <si>
    <t>MAX</t>
  </si>
  <si>
    <t>MIN</t>
  </si>
  <si>
    <t>team_sport_class</t>
  </si>
  <si>
    <t>L</t>
  </si>
  <si>
    <t>T</t>
  </si>
  <si>
    <t>1/1.02</t>
  </si>
  <si>
    <t>1/1.2</t>
  </si>
  <si>
    <t>1/1.45</t>
  </si>
  <si>
    <t>1/1.65</t>
  </si>
  <si>
    <t>1/1.85</t>
  </si>
  <si>
    <t>1/2.25</t>
  </si>
  <si>
    <t>1/2.75</t>
  </si>
  <si>
    <t>1/3.55</t>
  </si>
  <si>
    <t>1/4.15</t>
  </si>
  <si>
    <t>1/8.5</t>
  </si>
  <si>
    <t>1/17.5</t>
  </si>
  <si>
    <t>SSB-Ligthning</t>
  </si>
  <si>
    <t>SSB-Single</t>
  </si>
  <si>
    <t>SSB-Sudden</t>
  </si>
  <si>
    <t>Fase previa</t>
  </si>
  <si>
    <t>4 Continentes</t>
  </si>
  <si>
    <t>8 Grupos</t>
  </si>
  <si>
    <t>2 Clasificados</t>
  </si>
  <si>
    <t>Total 16 x Continente</t>
  </si>
  <si>
    <t>Torneo Continental</t>
  </si>
  <si>
    <t>16 Equipos</t>
  </si>
  <si>
    <t>8 Clasificados</t>
  </si>
  <si>
    <t>Total 32 x Continente</t>
  </si>
  <si>
    <t>32 Equipos</t>
  </si>
  <si>
    <t>Total 16 Equipos</t>
  </si>
  <si>
    <t>Final</t>
  </si>
  <si>
    <t>1/2/3/4</t>
  </si>
  <si>
    <t>26 Participantes</t>
  </si>
  <si>
    <t>2 Grupos</t>
  </si>
  <si>
    <t>4 Clasificados</t>
  </si>
  <si>
    <t>Total 8 en 2 Grupos</t>
  </si>
  <si>
    <t>8 Equipos</t>
  </si>
  <si>
    <t>Por equipos</t>
  </si>
  <si>
    <t>13 Equipos</t>
  </si>
  <si>
    <t>Bowser_SSB</t>
  </si>
  <si>
    <t>Samus/Samus</t>
  </si>
  <si>
    <t>25 Participantes</t>
  </si>
  <si>
    <t>1 Clasificado</t>
  </si>
  <si>
    <t>Total 8 en 8 Grupos</t>
  </si>
  <si>
    <t>2 Gruposs</t>
  </si>
  <si>
    <t>Challenger</t>
  </si>
  <si>
    <t>UEFA</t>
  </si>
  <si>
    <t>España</t>
  </si>
  <si>
    <t>Champions</t>
  </si>
  <si>
    <t>Europa League</t>
  </si>
  <si>
    <t>Conference League</t>
  </si>
  <si>
    <t>Champions League</t>
  </si>
  <si>
    <t>-</t>
  </si>
  <si>
    <t>CONMEBOL</t>
  </si>
  <si>
    <t>Copa Libertadores</t>
  </si>
  <si>
    <t>Copa Sudamericana</t>
  </si>
  <si>
    <t>AFC</t>
  </si>
  <si>
    <t>Champions Elite</t>
  </si>
  <si>
    <t>Champions Two</t>
  </si>
  <si>
    <t>E.A.Unidos</t>
  </si>
  <si>
    <t>CAF</t>
  </si>
  <si>
    <t>Confederation Cup</t>
  </si>
  <si>
    <t>DR Congo</t>
  </si>
  <si>
    <t>Rep.Centroaficana</t>
  </si>
  <si>
    <t>Botsuana</t>
  </si>
  <si>
    <t>Rep.Dominicana</t>
  </si>
  <si>
    <t>OFC</t>
  </si>
  <si>
    <t>Papua NG</t>
  </si>
  <si>
    <t>1Q2</t>
  </si>
  <si>
    <t>1Q1</t>
  </si>
  <si>
    <t>1 Q1</t>
  </si>
  <si>
    <t>16 Clasificados</t>
  </si>
  <si>
    <t>Libertadores</t>
  </si>
  <si>
    <t>Sudamericana</t>
  </si>
  <si>
    <t>Fase Liga</t>
  </si>
  <si>
    <t>36 Equipos</t>
  </si>
  <si>
    <t>24 Equipos</t>
  </si>
  <si>
    <t>6 Grupos 24 Eq.</t>
  </si>
  <si>
    <t>Champions 2</t>
  </si>
  <si>
    <t>8 Grupos 32 Eq.</t>
  </si>
  <si>
    <t>CAF Champions</t>
  </si>
  <si>
    <t>CAF Conference</t>
  </si>
  <si>
    <t>Mundial Clubes</t>
  </si>
  <si>
    <t>12 UEFA</t>
  </si>
  <si>
    <t>6 CONMEBOL</t>
  </si>
  <si>
    <t>4 CONCACAF</t>
  </si>
  <si>
    <t>4 CAF</t>
  </si>
  <si>
    <t>4 AFC</t>
  </si>
  <si>
    <t>2 OFC</t>
  </si>
  <si>
    <t>sport_class</t>
  </si>
  <si>
    <t>R</t>
  </si>
  <si>
    <t>H</t>
  </si>
  <si>
    <t>100 METROS</t>
  </si>
  <si>
    <t>200 METROS</t>
  </si>
  <si>
    <t>400 METROS</t>
  </si>
  <si>
    <t>800 METROS</t>
  </si>
  <si>
    <t>update "Clubs" set club_value = 1 where club_value &gt;81 and club_value &lt;= 87;</t>
  </si>
  <si>
    <t>update "Clubs" set club_value = 2 where club_value &gt;74 and club_value &lt;= 81;</t>
  </si>
  <si>
    <t>update "Clubs" set club_value = 3 where club_value &gt;68 and club_value &lt;= 74;</t>
  </si>
  <si>
    <t>update "Clubs" set club_value = 4 where club_value &gt;61 and club_value &lt;= 68;</t>
  </si>
  <si>
    <t>update "Clubs" set club_value = 5 where club_value &gt;55 and club_value &lt;= 61;</t>
  </si>
  <si>
    <t>update "Clubs" set club_value = 6 where club_value &gt;48 and club_value &lt;= 55;</t>
  </si>
  <si>
    <t>club_first_qual</t>
  </si>
  <si>
    <t>club_second_qual</t>
  </si>
  <si>
    <t>club_third_qual</t>
  </si>
  <si>
    <t>club_first_prev_qual</t>
  </si>
  <si>
    <t>club_second_prev_qual</t>
  </si>
  <si>
    <t>club_third_prev_qual</t>
  </si>
  <si>
    <t>16 directos</t>
  </si>
  <si>
    <t>1 Q</t>
  </si>
  <si>
    <t>2 Clasficados</t>
  </si>
  <si>
    <t>club_division</t>
  </si>
  <si>
    <t>club_prom_reg</t>
  </si>
  <si>
    <t>clas_direct</t>
  </si>
  <si>
    <t>2D</t>
  </si>
  <si>
    <t>Y</t>
  </si>
  <si>
    <t>1D</t>
  </si>
  <si>
    <t>28 directos</t>
  </si>
  <si>
    <t>30 directo</t>
  </si>
  <si>
    <t>N</t>
  </si>
  <si>
    <t>Cymru Second</t>
  </si>
  <si>
    <t>Region</t>
  </si>
  <si>
    <t>6 Clasificados</t>
  </si>
  <si>
    <t>8 Grupos 32 Equipos</t>
  </si>
  <si>
    <t>4 Grupos 18 Eq.</t>
  </si>
  <si>
    <t>update "Clubs" set club_value = 7 where club_value &lt;=48 and club_value &gt;= 40;</t>
  </si>
  <si>
    <t>38 previos / 3 gr</t>
  </si>
  <si>
    <t>17 previos/ 2 gr</t>
  </si>
  <si>
    <t>38 previos / 2 gr</t>
  </si>
  <si>
    <t>Fase previa 15</t>
  </si>
  <si>
    <t>Masculino</t>
  </si>
  <si>
    <t>100m</t>
  </si>
  <si>
    <t>200m</t>
  </si>
  <si>
    <t>400m</t>
  </si>
  <si>
    <t>800m</t>
  </si>
  <si>
    <t>1500m</t>
  </si>
  <si>
    <t>110m Vallas</t>
  </si>
  <si>
    <t>Salto de altura</t>
  </si>
  <si>
    <t>Salto con pértiga</t>
  </si>
  <si>
    <t>Salto de longitud</t>
  </si>
  <si>
    <t>Peso</t>
  </si>
  <si>
    <t>Disco</t>
  </si>
  <si>
    <t>Jabalina</t>
  </si>
  <si>
    <t>4x100m</t>
  </si>
  <si>
    <t>Decatlón</t>
  </si>
  <si>
    <t>Femenino</t>
  </si>
  <si>
    <t>100m Vallas</t>
  </si>
  <si>
    <t>Heptatlón</t>
  </si>
  <si>
    <t>Mixto</t>
  </si>
  <si>
    <t>Eventos Correr</t>
  </si>
  <si>
    <t>Eventos Saltar</t>
  </si>
  <si>
    <t>Eventos Lanzar</t>
  </si>
  <si>
    <t>Salto alto</t>
  </si>
  <si>
    <t>A*(B-T)'C</t>
  </si>
  <si>
    <t>T en s</t>
  </si>
  <si>
    <t>A*(M-B)'C</t>
  </si>
  <si>
    <t>M en cm</t>
  </si>
  <si>
    <t>A*(D-B)'C</t>
  </si>
  <si>
    <t>D en m</t>
  </si>
  <si>
    <t>A</t>
  </si>
  <si>
    <t>C</t>
  </si>
  <si>
    <t>Carrera masculina</t>
  </si>
  <si>
    <t>Carrera femenina</t>
  </si>
  <si>
    <t>Descenso masculino</t>
  </si>
  <si>
    <t>Campo a través masculino</t>
  </si>
  <si>
    <t>Descenso femenino</t>
  </si>
  <si>
    <t>Campo a través femenino</t>
  </si>
  <si>
    <t>Ciclismo de Montaña</t>
  </si>
  <si>
    <t>Velocidad masculina</t>
  </si>
  <si>
    <t>Velocidad por equipos masculina</t>
  </si>
  <si>
    <t>Persecución por equipos masculina</t>
  </si>
  <si>
    <t>Keirin masculino</t>
  </si>
  <si>
    <t>Madison masculino</t>
  </si>
  <si>
    <t>Ómnium masculino</t>
  </si>
  <si>
    <t>Velocidad femenina</t>
  </si>
  <si>
    <t>Velocidad por equipos femenina</t>
  </si>
  <si>
    <t>Persecución por equipos femenina</t>
  </si>
  <si>
    <t>Keirin femenino</t>
  </si>
  <si>
    <t>Madison femenino</t>
  </si>
  <si>
    <t>Ómnium femenino</t>
  </si>
  <si>
    <t>Contrarreloj masculino</t>
  </si>
  <si>
    <t>Contrarreloj femenino</t>
  </si>
  <si>
    <t>BMX estilo libre parque masculino</t>
  </si>
  <si>
    <t>BMX estilo libre parque femenino</t>
  </si>
  <si>
    <t>Doma clásica individual</t>
  </si>
  <si>
    <t>Doma estilo libre individual</t>
  </si>
  <si>
    <t>Doma por equipos</t>
  </si>
  <si>
    <t>Salto de obstáculos individual</t>
  </si>
  <si>
    <t>Salto de obstáculos por equipos</t>
  </si>
  <si>
    <t>Concurso completo individual</t>
  </si>
  <si>
    <t>Concurso completo por equipos</t>
  </si>
  <si>
    <t>Concurso general individual masculino</t>
  </si>
  <si>
    <t>Concurso general por equipos masculino</t>
  </si>
  <si>
    <t>Barras paralelas masculinas</t>
  </si>
  <si>
    <t>Barra fija masculina</t>
  </si>
  <si>
    <t>Anillas masculinas</t>
  </si>
  <si>
    <t>Caballo con arzones masculino</t>
  </si>
  <si>
    <t>Suelo masculino</t>
  </si>
  <si>
    <t>Salto de potro masculino</t>
  </si>
  <si>
    <t>Concurso general individual femenino</t>
  </si>
  <si>
    <t>Concurso general por equipos femenino</t>
  </si>
  <si>
    <t>Barras asimétricas femeninas</t>
  </si>
  <si>
    <t>Barra fija femenina</t>
  </si>
  <si>
    <t>Suelo femenino</t>
  </si>
  <si>
    <t>Salto de potro femenino</t>
  </si>
  <si>
    <t>Trampolín masculino</t>
  </si>
  <si>
    <t>Trampolín por equipo masculino</t>
  </si>
  <si>
    <t>Trampolín sincronizado masculino</t>
  </si>
  <si>
    <t>Acrobático masculino</t>
  </si>
  <si>
    <t>Acrobático por equipo masculino</t>
  </si>
  <si>
    <t>Trampolín femenino</t>
  </si>
  <si>
    <t>Trampolín por equipo femenino</t>
  </si>
  <si>
    <t>Trampolín sincronizado femenino</t>
  </si>
  <si>
    <t>Acrobático femenino</t>
  </si>
  <si>
    <t>Acrobático por equipo femenino</t>
  </si>
  <si>
    <t>Aro</t>
  </si>
  <si>
    <t>Pelota</t>
  </si>
  <si>
    <t>Mazas</t>
  </si>
  <si>
    <t>Cinta</t>
  </si>
  <si>
    <t>60 kg arranque masculino</t>
  </si>
  <si>
    <t>60 kg envión masculino</t>
  </si>
  <si>
    <t>65 kg arranque masculino</t>
  </si>
  <si>
    <t>65 kg envión masculino</t>
  </si>
  <si>
    <t>71 kg arranque masculino</t>
  </si>
  <si>
    <t>71 kg envión masculino</t>
  </si>
  <si>
    <t>79 kg arranque masculino</t>
  </si>
  <si>
    <t>79 kg envión masculino</t>
  </si>
  <si>
    <t>88 kg arranque masculino</t>
  </si>
  <si>
    <t>88 kg envión masculino</t>
  </si>
  <si>
    <t>94 kg arranque masculino</t>
  </si>
  <si>
    <t>94 kg envión masculino</t>
  </si>
  <si>
    <t>110 kg arranque masculino</t>
  </si>
  <si>
    <t>110 kg envión masculino</t>
  </si>
  <si>
    <t>+110 kg arranque masculino</t>
  </si>
  <si>
    <t>+110 kg envión masculino</t>
  </si>
  <si>
    <t>48 kg arranque femenino</t>
  </si>
  <si>
    <t>48 kg envión femenino</t>
  </si>
  <si>
    <t>53 kg arranque femenino</t>
  </si>
  <si>
    <t>53 kg envión femenino</t>
  </si>
  <si>
    <t>58 kg arranque femenino</t>
  </si>
  <si>
    <t>58 kg envión femenino</t>
  </si>
  <si>
    <t>63 kg arranque femenino</t>
  </si>
  <si>
    <t>63 kg envión femenino</t>
  </si>
  <si>
    <t>69 kg arranque femenino</t>
  </si>
  <si>
    <t>69 kg envión femenino</t>
  </si>
  <si>
    <t>77 kg arranque femenino</t>
  </si>
  <si>
    <t>77 kg envión femenino</t>
  </si>
  <si>
    <t>86 kg arranque femenino</t>
  </si>
  <si>
    <t>86 kg envión femenino</t>
  </si>
  <si>
    <t>+86 kg arranque femenino</t>
  </si>
  <si>
    <t>+86 kg envión femenino</t>
  </si>
  <si>
    <t>Solo rutina técnica</t>
  </si>
  <si>
    <t>Solo prueba libre</t>
  </si>
  <si>
    <t>Dúo rutina técnica</t>
  </si>
  <si>
    <t>Dúo prueba libre</t>
  </si>
  <si>
    <t>Equipo rutina técnica</t>
  </si>
  <si>
    <t>Equipo prueba libre</t>
  </si>
  <si>
    <t>Equipo rutina acrobática</t>
  </si>
  <si>
    <t>Natación Sincronizada</t>
  </si>
  <si>
    <t>Natación</t>
  </si>
  <si>
    <t>Libre</t>
  </si>
  <si>
    <t>50m</t>
  </si>
  <si>
    <t>4x200m</t>
  </si>
  <si>
    <t>Espalda</t>
  </si>
  <si>
    <t>Braza</t>
  </si>
  <si>
    <t>Mariposa</t>
  </si>
  <si>
    <t>Combinado</t>
  </si>
  <si>
    <t>Abiertas</t>
  </si>
  <si>
    <t>3km eliminacion</t>
  </si>
  <si>
    <t>5km</t>
  </si>
  <si>
    <t>10km</t>
  </si>
  <si>
    <t>6km</t>
  </si>
  <si>
    <t>200m dual contrarreloj senior masculino</t>
  </si>
  <si>
    <t>500m pista sprint senior masculino</t>
  </si>
  <si>
    <t>1000m pista sprint senior masculino</t>
  </si>
  <si>
    <t>5000m pista puntos senior masculino</t>
  </si>
  <si>
    <t>10000m pista eliminación senior masculino</t>
  </si>
  <si>
    <t>3000m pista relevos senior masculino</t>
  </si>
  <si>
    <t>100m ruta sprint senior masculino</t>
  </si>
  <si>
    <t>Una vuelta ruta senior masculina</t>
  </si>
  <si>
    <t>10000m ruta puntos senior masculino</t>
  </si>
  <si>
    <t>15000m ruta eliminación senior masculino</t>
  </si>
  <si>
    <t>Maratón masculina</t>
  </si>
  <si>
    <t>K1 200m masculino</t>
  </si>
  <si>
    <t>K1 500m masculino</t>
  </si>
  <si>
    <t>K2 1000m masculino</t>
  </si>
  <si>
    <t>C1 200m masculino</t>
  </si>
  <si>
    <t>C1 500m masculino</t>
  </si>
  <si>
    <t>C2 1000m masculino</t>
  </si>
  <si>
    <t>K1 200m femenino</t>
  </si>
  <si>
    <t>K1 1000m femenino</t>
  </si>
  <si>
    <t>C2 200m femenino</t>
  </si>
  <si>
    <t>C1 500m femenino</t>
  </si>
  <si>
    <t>C1 1000m femenino</t>
  </si>
  <si>
    <t>Piragüismo</t>
  </si>
  <si>
    <t>Scull individual masculino</t>
  </si>
  <si>
    <t>Doble scull masculino</t>
  </si>
  <si>
    <t>Cuatro scull masculino</t>
  </si>
  <si>
    <t>Dos sin timonel masculino</t>
  </si>
  <si>
    <t>Cuatro sin timonel masculino</t>
  </si>
  <si>
    <t>Ocho con timonel masculino</t>
  </si>
  <si>
    <t>Doble scull ligero masculino</t>
  </si>
  <si>
    <t>Scull individual femenino</t>
  </si>
  <si>
    <t>Doble scull femenino</t>
  </si>
  <si>
    <t>Cuatro scull femenino</t>
  </si>
  <si>
    <t>Dos sin timonel femenino</t>
  </si>
  <si>
    <t>Cuatro sin timonel femenino</t>
  </si>
  <si>
    <t>Ocho con timonel femenino</t>
  </si>
  <si>
    <t>Doble scull ligero femenino</t>
  </si>
  <si>
    <t>Trampolin 3m</t>
  </si>
  <si>
    <t>Trampolin sincronizado 3m</t>
  </si>
  <si>
    <t>Plataforma 10m</t>
  </si>
  <si>
    <t>Plataforma sincronizada 10m</t>
  </si>
  <si>
    <t>Plataforma 27m</t>
  </si>
  <si>
    <t>Plataforma 18m</t>
  </si>
  <si>
    <t>Skeet masculino</t>
  </si>
  <si>
    <t>Laser masculino</t>
  </si>
  <si>
    <t>iQfoil masculino</t>
  </si>
  <si>
    <t>Formula Kite masculino</t>
  </si>
  <si>
    <t>49er masculino</t>
  </si>
  <si>
    <t>Laser femenino</t>
  </si>
  <si>
    <t>iQfoil femenino</t>
  </si>
  <si>
    <t>Formula Kite femenino</t>
  </si>
  <si>
    <t>49er femenino</t>
  </si>
  <si>
    <t>470 Mixto</t>
  </si>
  <si>
    <t>Nacra 17 Mixto</t>
  </si>
  <si>
    <t>10km velocidad masculino</t>
  </si>
  <si>
    <t>20km individual masculino</t>
  </si>
  <si>
    <t>4x7,5km masculino</t>
  </si>
  <si>
    <t>7,5km velocidad femenino</t>
  </si>
  <si>
    <t>15km individual femenino</t>
  </si>
  <si>
    <t>Doble masculino</t>
  </si>
  <si>
    <t>Cuádruple masculino</t>
  </si>
  <si>
    <t>Individual femenino</t>
  </si>
  <si>
    <t>Doble femenino</t>
  </si>
  <si>
    <t>Baches masculino</t>
  </si>
  <si>
    <t>Halfpipe masculino</t>
  </si>
  <si>
    <t>Salto aéreo masculino</t>
  </si>
  <si>
    <t>Big air masculino</t>
  </si>
  <si>
    <t>Slopestyle masculino</t>
  </si>
  <si>
    <t>Baches femenino</t>
  </si>
  <si>
    <t>Halfpipe femenino</t>
  </si>
  <si>
    <t>Salto aéreo femenino</t>
  </si>
  <si>
    <t>Big air femenino</t>
  </si>
  <si>
    <t>Slopestyle femenino</t>
  </si>
  <si>
    <t>Salto aéreo por equipos mixto</t>
  </si>
  <si>
    <t>Eslalon masculino</t>
  </si>
  <si>
    <t>Eslalon gigante masculino</t>
  </si>
  <si>
    <t>Supergigante masculino</t>
  </si>
  <si>
    <t>Combinado masculino</t>
  </si>
  <si>
    <t>Eslalon femenino</t>
  </si>
  <si>
    <t>Eslalon gigante femenino</t>
  </si>
  <si>
    <t>Supergigante femenino</t>
  </si>
  <si>
    <t>Combinado femenino</t>
  </si>
  <si>
    <t>Esquí de fondo 15km masculino</t>
  </si>
  <si>
    <t>Esquí de fondo 50km masculino</t>
  </si>
  <si>
    <t>Esquí de fondo 4x10km masculino</t>
  </si>
  <si>
    <t>Trampolín individual masculino</t>
  </si>
  <si>
    <t>Trampolín grande individual masculino</t>
  </si>
  <si>
    <t>Trampolín grande por equipos masculino</t>
  </si>
  <si>
    <t>Esquí de fondo 10km femenino</t>
  </si>
  <si>
    <t>Esquí de fondo 4x5km femenino</t>
  </si>
  <si>
    <t>Trampolín individual femenino</t>
  </si>
  <si>
    <t>Individual masculino</t>
  </si>
  <si>
    <t>Equipo mixto</t>
  </si>
  <si>
    <t>Parejas</t>
  </si>
  <si>
    <t>Danza en hielo</t>
  </si>
  <si>
    <t>Patinaje Artistico H</t>
  </si>
  <si>
    <t>Patinaje Velocidad H</t>
  </si>
  <si>
    <t>500m masculino</t>
  </si>
  <si>
    <t>1000m masculino</t>
  </si>
  <si>
    <t>1500m masculino</t>
  </si>
  <si>
    <t>5000m masculino</t>
  </si>
  <si>
    <t>10000m masculino</t>
  </si>
  <si>
    <t>500m femenino</t>
  </si>
  <si>
    <t>1000m femenino</t>
  </si>
  <si>
    <t>1500m femenino</t>
  </si>
  <si>
    <t>3000m femenino</t>
  </si>
  <si>
    <t>5000m femenino</t>
  </si>
  <si>
    <t>Snowboard</t>
  </si>
  <si>
    <t>Park masculino</t>
  </si>
  <si>
    <t>Street masculino</t>
  </si>
  <si>
    <t>Park femenino</t>
  </si>
  <si>
    <t>Street femenino</t>
  </si>
  <si>
    <t>best_res</t>
  </si>
  <si>
    <t>last_res</t>
  </si>
  <si>
    <t>200m dual contrarreloj senior femenino</t>
  </si>
  <si>
    <t>500m pista sprint senior femenino</t>
  </si>
  <si>
    <t>1000m pista sprint senior femenino</t>
  </si>
  <si>
    <t>5000m pista puntos senior femenino</t>
  </si>
  <si>
    <t>10000m pista eliminación senior femenino</t>
  </si>
  <si>
    <t>3000m pista relevos senior femenino</t>
  </si>
  <si>
    <t>100m ruta sprint senior femenino</t>
  </si>
  <si>
    <t>Una vuelta ruta senior femenina</t>
  </si>
  <si>
    <t>10000m ruta puntos senior femenino</t>
  </si>
  <si>
    <t>15000m ruta eliminación senior femenino</t>
  </si>
  <si>
    <t>Maratón femenina</t>
  </si>
  <si>
    <t>Al Arabi SC SAU</t>
  </si>
  <si>
    <t>Al Arabi SC QAT</t>
  </si>
  <si>
    <t>Al Arabi SC KUW</t>
  </si>
  <si>
    <t>Al Najma SC SAU</t>
  </si>
  <si>
    <t>Al Najma SC BHR</t>
  </si>
  <si>
    <t>Al Nasr CSC UAE</t>
  </si>
  <si>
    <t>Al Nasr CSC OMN</t>
  </si>
  <si>
    <t>Al Shabab SAU</t>
  </si>
  <si>
    <t>Al Shabab BHR</t>
  </si>
  <si>
    <t>Al Shabab OMN</t>
  </si>
  <si>
    <t>Al Shorta SC SYR</t>
  </si>
  <si>
    <t>Al Shorta SC IRK</t>
  </si>
  <si>
    <t>Al Yarmouk SC JOR</t>
  </si>
  <si>
    <t>Al Yarmouk SC KUW</t>
  </si>
  <si>
    <t>Alianza FC SLV</t>
  </si>
  <si>
    <t>Alianza FC PAN</t>
  </si>
  <si>
    <t>Auckland FC AUS</t>
  </si>
  <si>
    <t>Auckland FC NZL</t>
  </si>
  <si>
    <t>CA Independiente ARG</t>
  </si>
  <si>
    <t>CA Independiente PAN</t>
  </si>
  <si>
    <t>FC Vaduz LIE</t>
  </si>
  <si>
    <t>FC Vaduz SUI</t>
  </si>
  <si>
    <t>KF Besa ALB</t>
  </si>
  <si>
    <t>KF Besa MKD</t>
  </si>
  <si>
    <t>Liverpool FC URU</t>
  </si>
  <si>
    <t>Mohammedan SC IND</t>
  </si>
  <si>
    <t>Mohammedan SC BGE</t>
  </si>
  <si>
    <t>Sabah FC AZE</t>
  </si>
  <si>
    <t>Sabah FC MAS</t>
  </si>
  <si>
    <t>Santos FC HND</t>
  </si>
  <si>
    <t>League 1 CIV</t>
  </si>
  <si>
    <t>League 1 CON</t>
  </si>
  <si>
    <t>Tiempo</t>
  </si>
  <si>
    <t>Reglas</t>
  </si>
  <si>
    <t>Carrera Por puntos</t>
  </si>
  <si>
    <t>16 Sprints (Puntua 4 primeros (5,3,2,1))</t>
  </si>
  <si>
    <t>Madison</t>
  </si>
  <si>
    <t>20 Sprints (Puntua 4 primeros (5,3,2,1))</t>
  </si>
  <si>
    <t>Omnium</t>
  </si>
  <si>
    <t>4 Pruebas - 40 Puntos ganador (puesto desc. 2)</t>
  </si>
  <si>
    <t>Eliminación</t>
  </si>
  <si>
    <t>Puntos</t>
  </si>
  <si>
    <t>Keirin</t>
  </si>
  <si>
    <t>Cada N-Vueltas, peor resultado - Eliminado</t>
  </si>
  <si>
    <t>Termina si queda uno solo</t>
  </si>
  <si>
    <t>Ultimo Sprint puntua doble</t>
  </si>
  <si>
    <t>Formula</t>
  </si>
  <si>
    <t>Run=(0.3D)+(0.25E)+(0.2A)+(0.15F)+(0.1C)+R−P</t>
  </si>
  <si>
    <t>D - Dificultad</t>
  </si>
  <si>
    <t>E - Ejecución</t>
  </si>
  <si>
    <t>A - Amplitud</t>
  </si>
  <si>
    <t>F - Flow</t>
  </si>
  <si>
    <t>C - Creatividad</t>
  </si>
  <si>
    <t>R - Random</t>
  </si>
  <si>
    <t>P - Penalización</t>
  </si>
  <si>
    <t>P1 - -5</t>
  </si>
  <si>
    <t>P2 - -10</t>
  </si>
  <si>
    <t>P3 - -20</t>
  </si>
  <si>
    <t>P4 - -40</t>
  </si>
  <si>
    <t>Gimnasia Artística</t>
  </si>
  <si>
    <t>Total - Suma de pruebas (5 - Hombres, 4 - Mujeres)</t>
  </si>
  <si>
    <t>E - Ejecución - 10 baja según penalizaciones</t>
  </si>
  <si>
    <t>D - Dificultad - 4.5 a 7.0</t>
  </si>
  <si>
    <t>Formula: D + (E - P)</t>
  </si>
  <si>
    <t>Concurso completo</t>
  </si>
  <si>
    <t>P - Penalización - 0,1 a 1.0</t>
  </si>
  <si>
    <t>Gimnasia Rítmica</t>
  </si>
  <si>
    <t>Total - Suma de pruebas (4)</t>
  </si>
  <si>
    <t>Formula: D + A (E - P)</t>
  </si>
  <si>
    <t>D - Dificultad - 12.0 a 18.0</t>
  </si>
  <si>
    <t>A - Componente Artístico - 6.5 a 10.0</t>
  </si>
  <si>
    <t>Gimnasia en trampolín</t>
  </si>
  <si>
    <t>Formula: D + (T + H + E + S* - P)</t>
  </si>
  <si>
    <t>D - Dificultad - 13.0 a 18.0</t>
  </si>
  <si>
    <t>T - Tiempo de Vuelo - 15.0 a 18.0</t>
  </si>
  <si>
    <t>H - Despl.Horizontal - 15.0 a 18.0</t>
  </si>
  <si>
    <t>S - Sincronización (si aplica) - 7.0 a 10.0</t>
  </si>
  <si>
    <t>D - Dificultad - 25.0 a 40.0</t>
  </si>
  <si>
    <t>A - Componente Artístico - 6.5 a 9.0</t>
  </si>
  <si>
    <t>S - Sincronización (si aplica) - 6.5 a 9.0</t>
  </si>
  <si>
    <t>Technical=(0.4D)+(0.35E)+(0.15A)+(0.1S)−P</t>
  </si>
  <si>
    <t>Formula técnica</t>
  </si>
  <si>
    <t>Fórmula libre</t>
  </si>
  <si>
    <t>Free=(0.35D)+(0.25E)+(0.3A)+(0.1S)−P</t>
  </si>
  <si>
    <t>Acro=(0.45D)+(0.2E)+(0.2A)+(0.15S)−P</t>
  </si>
  <si>
    <t>Fórmula acrobático</t>
  </si>
  <si>
    <t>K2 500m femenino</t>
  </si>
  <si>
    <t>50m Rifle en 3 posiciones masculino</t>
  </si>
  <si>
    <t>10m Rifle de aire masculina</t>
  </si>
  <si>
    <t>25m Pistola fuego rapido masculina</t>
  </si>
  <si>
    <t>10m Pistola de aire masculina</t>
  </si>
  <si>
    <t>Foso olímpico masculino</t>
  </si>
  <si>
    <t>50m Rifle en 3 posiciones femenino</t>
  </si>
  <si>
    <t>10m Rifle de aire femenina</t>
  </si>
  <si>
    <t>25m Pistola femenina</t>
  </si>
  <si>
    <t>10m Pistola de aire femenina</t>
  </si>
  <si>
    <t>Foso olímpico femenino</t>
  </si>
  <si>
    <t>Skeet femenino</t>
  </si>
  <si>
    <t>10m Rifle de aire mixto</t>
  </si>
  <si>
    <t>10m Pistola de aire mixto</t>
  </si>
  <si>
    <t>Foso olímpico mixto</t>
  </si>
  <si>
    <t>Evento</t>
  </si>
  <si>
    <t>Clasificación</t>
  </si>
  <si>
    <t>50m Rifle 3 posiciones</t>
  </si>
  <si>
    <t>60 disparos</t>
  </si>
  <si>
    <t>~45+ disparos</t>
  </si>
  <si>
    <t>10m Rifle aire</t>
  </si>
  <si>
    <t>24 disparos</t>
  </si>
  <si>
    <t>10m Pistola aire</t>
  </si>
  <si>
    <t>25m Pistola rápida</t>
  </si>
  <si>
    <t>Series de 5</t>
  </si>
  <si>
    <t>Trap</t>
  </si>
  <si>
    <t>125 platos</t>
  </si>
  <si>
    <t>50 platos</t>
  </si>
  <si>
    <t>Skeet</t>
  </si>
  <si>
    <t>60 platos</t>
  </si>
  <si>
    <t>Rifle mixto</t>
  </si>
  <si>
    <t>60 disparos equipo</t>
  </si>
  <si>
    <t>A 16 puntos</t>
  </si>
  <si>
    <t>Pistola mixta</t>
  </si>
  <si>
    <t>Trap mixto</t>
  </si>
  <si>
    <t>150 platos equipo</t>
  </si>
  <si>
    <t>8 Vueltas - Final: Suma de las vueltas</t>
  </si>
  <si>
    <t>Cuatro Heats - Final Suma Heats</t>
  </si>
  <si>
    <t>Park</t>
  </si>
  <si>
    <t>Street</t>
  </si>
  <si>
    <t>3 Rondas</t>
  </si>
  <si>
    <t>3 Rondas 0 a 100 puntos</t>
  </si>
  <si>
    <t>2 Runs + 5 Tricks (0 a 100 puntos)</t>
  </si>
  <si>
    <t>F: Suma de las tres rondas</t>
  </si>
  <si>
    <t>F: Elige el mejor Run + 2 Mejores Tricks</t>
  </si>
  <si>
    <t>V - Variedad</t>
  </si>
  <si>
    <t>O - Originalidad</t>
  </si>
  <si>
    <t>C - Consistencia</t>
  </si>
  <si>
    <t>P - Penalizacion</t>
  </si>
  <si>
    <t>Total = (D*0,25)+(E*0,25)+(A*0,15)+(F*0,15)+(V*0,1)+(O*0,05)+(C*0,05)-P</t>
  </si>
  <si>
    <t>U - Uso</t>
  </si>
  <si>
    <t>Total = (D*0,2)+(E*0,3)+(F*0,25)+(V*0,15)+(U*0,1)-P</t>
  </si>
  <si>
    <t>Elige el máximo</t>
  </si>
  <si>
    <t>Puede fallar - 0 o 1</t>
  </si>
  <si>
    <t>Doma por equipos - Suma 3 Par.</t>
  </si>
  <si>
    <t>Salto por equipos - Suma 3 Par.</t>
  </si>
  <si>
    <t>Concurso Compl. - Suma 4 Par.</t>
  </si>
  <si>
    <t>Doma Individual</t>
  </si>
  <si>
    <t>T - Técnica</t>
  </si>
  <si>
    <t>D - Doma</t>
  </si>
  <si>
    <t>P - Precision</t>
  </si>
  <si>
    <t>S - Sincronía</t>
  </si>
  <si>
    <t>R - Ritmo</t>
  </si>
  <si>
    <t>C - Concentración</t>
  </si>
  <si>
    <t>Score=(T×0.26)+(D×0.26)+(P×0.14)+(S×0.14)+(R×0.10)+(C×0.08)+Random</t>
  </si>
  <si>
    <t>Doma Libre</t>
  </si>
  <si>
    <t>B - Balance</t>
  </si>
  <si>
    <t>Score=(T×0.26)+(C×0.15)+(D×0.26)+(S×0.14)+(R×0.10)+(B×0.09)+Forma+Random</t>
  </si>
  <si>
    <t>Salto obstáculos</t>
  </si>
  <si>
    <t>4 Pen si no hay salto</t>
  </si>
  <si>
    <t>4 Pen si el caballo rechaza</t>
  </si>
  <si>
    <t>Ganador: Menos Pen</t>
  </si>
  <si>
    <t>Doma: 100 - Puntaje obtenido</t>
  </si>
  <si>
    <t>Saltos: Penalizaciones</t>
  </si>
  <si>
    <t>Cross Country: Penalizaciones</t>
  </si>
  <si>
    <t>Ganador: Menor puntaje</t>
  </si>
  <si>
    <t>12,5km persecucion masculino</t>
  </si>
  <si>
    <t>15km equipos masculino</t>
  </si>
  <si>
    <t>10km persecucion femenino</t>
  </si>
  <si>
    <t>12,5km equipos femenino</t>
  </si>
  <si>
    <t>4x6 km femenino</t>
  </si>
  <si>
    <t>4x6km mixto</t>
  </si>
  <si>
    <t>Esquí de fondo 30km masculino</t>
  </si>
  <si>
    <t>Esquí de fondo 15km femenino</t>
  </si>
  <si>
    <t>Esquí de fondo 30km femenino</t>
  </si>
  <si>
    <t>Trampolín grande por equipos mixto</t>
  </si>
  <si>
    <t>Combinada nórdica TN + 10km individual masculino</t>
  </si>
  <si>
    <t>Combinada nórdica TG + 10km individual masculino</t>
  </si>
  <si>
    <t>Combinada nórdica TN + 4x5km por equipos masculino</t>
  </si>
  <si>
    <t>Eslalon Gigante Paralelo Masculino</t>
  </si>
  <si>
    <t>Slopestyle Masculino</t>
  </si>
  <si>
    <t>Halfpipe Masculino</t>
  </si>
  <si>
    <t>Cross Masculino</t>
  </si>
  <si>
    <t>Big Air Masculino</t>
  </si>
  <si>
    <t>Eslalon Gigante Paralelo Femenino</t>
  </si>
  <si>
    <t>Slopestyle Femenino</t>
  </si>
  <si>
    <t>Halfpipe Femenino</t>
  </si>
  <si>
    <t>Cross Femenino</t>
  </si>
  <si>
    <t>Big Air Femenino</t>
  </si>
  <si>
    <t>Team Cross Mixto</t>
  </si>
  <si>
    <t>Slopestyle</t>
  </si>
  <si>
    <t>Eslalon Gigante</t>
  </si>
  <si>
    <t>Torneo - Gana el mejor</t>
  </si>
  <si>
    <t>3 Rondas - Elige el mejor puntaje</t>
  </si>
  <si>
    <t>F: (0,3*T)+(0,25*E)+(0,15*A)+(0,1*R)+(0,1*L)+(0,1*S) - P</t>
  </si>
  <si>
    <t>T - Tricks</t>
  </si>
  <si>
    <t>E - Ejecucion</t>
  </si>
  <si>
    <t>R - Rieles</t>
  </si>
  <si>
    <t>L - Landing/Caida</t>
  </si>
  <si>
    <t>S - Estilo</t>
  </si>
  <si>
    <t>P - Penalizaciones</t>
  </si>
  <si>
    <t>Todos 0 - 100 menos dif. 40-100</t>
  </si>
  <si>
    <t>Halfpipe</t>
  </si>
  <si>
    <t>F: (0,28*T)+(0,25*A)+(0,2*E)+(0,1*F)+(0,1*L)+(0,07*S) - P</t>
  </si>
  <si>
    <t>Cada penalización -2.5 a -12,5</t>
  </si>
  <si>
    <t>Big Air</t>
  </si>
  <si>
    <t>3 Rondas - Suma las dos mejores</t>
  </si>
  <si>
    <t>F: (0,35*T)+(0,15*A)+(0,25*E)+(0,05*G)+(0,15*L)+(0,05*S) - P</t>
  </si>
  <si>
    <t>G - Grab</t>
  </si>
  <si>
    <t>Suma de 4 Heats</t>
  </si>
  <si>
    <t>Skeleton/Bobsleigh/Luge</t>
  </si>
  <si>
    <t>Total: Tiempo + (Tiros fallidos * 25)</t>
  </si>
  <si>
    <t>Pen por disparos fallidos(5)</t>
  </si>
  <si>
    <t>Velocidad 20km</t>
  </si>
  <si>
    <t>Total: Tiempo + (Tiros fallidos * 60)</t>
  </si>
  <si>
    <t>Velocidad 10km/Pers.12,5km/15km Equipo</t>
  </si>
  <si>
    <t>4x7,5km</t>
  </si>
  <si>
    <t>Pen por disparos fallidos(8)</t>
  </si>
  <si>
    <t>Total: (Tiempo*4) + (Tiros fallidos * 25)</t>
  </si>
  <si>
    <t>Total: Suma de 2 Runs</t>
  </si>
  <si>
    <t>Eslalon/Eslalon Gigante</t>
  </si>
  <si>
    <t>Total: Suma (Descenso + Eslalon)</t>
  </si>
  <si>
    <t>Esquí Acrobático</t>
  </si>
  <si>
    <t>Baches</t>
  </si>
  <si>
    <t>G - Giros</t>
  </si>
  <si>
    <t>J - Saltos/Jumps</t>
  </si>
  <si>
    <t>T - Tiempo</t>
  </si>
  <si>
    <t>P - Penalizaciones (0 a 15)</t>
  </si>
  <si>
    <t>Puntaje: (G*0,6) + (J*0,2) + (T*0,2) -P</t>
  </si>
  <si>
    <t>Puntaje: (D*0,25)+(A*0,2)+(V*0,15)+(E*0,3)+(L*0,1)-P</t>
  </si>
  <si>
    <t>L - Landing/Aterrizaje</t>
  </si>
  <si>
    <t>P - Penalizaciones (0 a 20)</t>
  </si>
  <si>
    <t>Salto Aéreo</t>
  </si>
  <si>
    <t>Puntaje: ((F*0,2)+(EA*0,5)+(L*0,3))-P)*DD</t>
  </si>
  <si>
    <t>DD - Grado de dificultad</t>
  </si>
  <si>
    <t>F - Despegue</t>
  </si>
  <si>
    <t>EA - Ejecución Aérea</t>
  </si>
  <si>
    <t>P - Penalización (0 a 30)</t>
  </si>
  <si>
    <t>Puntaje: (D*0,3)+(A*0,15)+(E*0,3)+(L*0,2)+(S*0,05)-P</t>
  </si>
  <si>
    <t>P - Penalizaciones (0 a 25)</t>
  </si>
  <si>
    <t>F - Fluidez</t>
  </si>
  <si>
    <t>Puntaje: (D*0,25)+(V*0,2)+(F*0,15)+(E*0,25)+(L*0,15)-P</t>
  </si>
  <si>
    <t>Ski Cross</t>
  </si>
  <si>
    <t>Puntaje: BT-TB+P</t>
  </si>
  <si>
    <t>P - Penalizaciones (0 a 10)</t>
  </si>
  <si>
    <t>TB - Bonus Técnico (0 a 5)</t>
  </si>
  <si>
    <t>BT - Tiempo Base (60 a 70)</t>
  </si>
  <si>
    <t>Salto Aéreo por Equipos</t>
  </si>
  <si>
    <t>Puntaje = DD*(Ejecución(2 Masculino/1 Femenino))</t>
  </si>
  <si>
    <t>Patinaje Artístico</t>
  </si>
  <si>
    <t>Technical Element Score (TES)</t>
  </si>
  <si>
    <t>TES: BV + GOE</t>
  </si>
  <si>
    <t>BV - Valor Base (45-90)M (35-70)F (40-80)P</t>
  </si>
  <si>
    <t>GOE - Ejecución Técnica (-10 a 25)</t>
  </si>
  <si>
    <t>Program Component Score (PCS)</t>
  </si>
  <si>
    <t>PCS: SS + C + I + T + S</t>
  </si>
  <si>
    <t>SS - Skating Skills 0 a 20</t>
  </si>
  <si>
    <t>C - Coreografía 0 a 20</t>
  </si>
  <si>
    <t>I - Interpretación 0 a 20</t>
  </si>
  <si>
    <t>Final Score: PCS + TCS - P</t>
  </si>
  <si>
    <t>T - Transiciones 0 a 20</t>
  </si>
  <si>
    <t>S - Sincronización 0 a 20</t>
  </si>
  <si>
    <t>TES: BV + GOE + L</t>
  </si>
  <si>
    <t>L - Liftings/Elevaciones 0 a 20</t>
  </si>
  <si>
    <t>PCS: S + C + I</t>
  </si>
  <si>
    <t>S - Sincronización 0 a 25</t>
  </si>
  <si>
    <t>En Parejas/Danza sobre Hielo</t>
  </si>
  <si>
    <t>Esquí Nórdico - Trampolín</t>
  </si>
  <si>
    <t>Total: DP + SP + WC + GC - P</t>
  </si>
  <si>
    <t>Distancia: DP = BP + ((D-K) x MV))</t>
  </si>
  <si>
    <t>D - Distancia</t>
  </si>
  <si>
    <t>K - Valor K del salto (60 - N, 120 - G)</t>
  </si>
  <si>
    <t>SP - Puntos de Estilo (0 a 60)</t>
  </si>
  <si>
    <t>WC - Compensación Viento (-20 a 20)</t>
  </si>
  <si>
    <t>GC - Compensación Salida (-10 a 10)</t>
  </si>
  <si>
    <t>BP - Puntos Base (80-160)</t>
  </si>
  <si>
    <t>MV - Valor en metros (50-100)</t>
  </si>
  <si>
    <t>Trampolín Individual (Suma de dos rondas)</t>
  </si>
  <si>
    <t>Trampolín Mixto (Suma de integrantes, 2M, 4MX)</t>
  </si>
  <si>
    <t>Combinada Nórdica</t>
  </si>
  <si>
    <t>TN + 10km individual masculino</t>
  </si>
  <si>
    <t>TG + 10km individual masculino</t>
  </si>
  <si>
    <t>TN + 4x5km por equipos masculino</t>
  </si>
  <si>
    <t>Formula = (Puntaje Salto + Tiempo Carrera)</t>
  </si>
  <si>
    <t>Laser</t>
  </si>
  <si>
    <t>Pt = T+V+E+C</t>
  </si>
  <si>
    <t>C - Corriente/Oleaje (0-180s)</t>
  </si>
  <si>
    <t>E - Errores (0-240s)</t>
  </si>
  <si>
    <t>V - Variación viento (0-300s)</t>
  </si>
  <si>
    <t>iQFoil</t>
  </si>
  <si>
    <t>V - Variación viento (0-240s)</t>
  </si>
  <si>
    <t>E - Errores (0-90s)</t>
  </si>
  <si>
    <t>Pt = T+V+E+P</t>
  </si>
  <si>
    <t>P - Penalizaciones (0-30s)</t>
  </si>
  <si>
    <t>Kite</t>
  </si>
  <si>
    <t>Pt = T+V+M+P</t>
  </si>
  <si>
    <t>V - Variación viento (0-180s)</t>
  </si>
  <si>
    <t>P - Penalizaciones (0-20s)</t>
  </si>
  <si>
    <t>M - Maniobras (0-45s)</t>
  </si>
  <si>
    <t>Pt = T+V+B+M</t>
  </si>
  <si>
    <t>M - Maniobras (0-120s)</t>
  </si>
  <si>
    <t>B - Balance (0-90s)</t>
  </si>
  <si>
    <t>49er</t>
  </si>
  <si>
    <t>Pt = T+V+C+A</t>
  </si>
  <si>
    <t>V - Variación viento (0-360s)</t>
  </si>
  <si>
    <t>C - Coordinación (0-180s)</t>
  </si>
  <si>
    <t>A - Táctica (0-240s)</t>
  </si>
  <si>
    <t>P - Penalizaciones (0-180s)</t>
  </si>
  <si>
    <t>General: D * (J1+J2+J3)*0,6 - S*</t>
  </si>
  <si>
    <t>D - Dificultad (1.2-4.2)</t>
  </si>
  <si>
    <t>J - Jueces (1-10); elimina mayor y menor</t>
  </si>
  <si>
    <t>S - Penalización (si es sincronizado) (0-1)</t>
  </si>
  <si>
    <t>Masculino/Mixto 6 saltos, Femenino 5 saltos</t>
  </si>
  <si>
    <t>100m Masculino</t>
  </si>
  <si>
    <t>200m Masculino</t>
  </si>
  <si>
    <t>400m Masculino</t>
  </si>
  <si>
    <t>800m Masculino</t>
  </si>
  <si>
    <t>1500m Masculino</t>
  </si>
  <si>
    <t>5000m Masculino</t>
  </si>
  <si>
    <t>10000m Masculino</t>
  </si>
  <si>
    <t>110m Vallas Masculino</t>
  </si>
  <si>
    <t>400m Vallas Masculino</t>
  </si>
  <si>
    <t>3000m Obstáculos Masculino</t>
  </si>
  <si>
    <t>35km Marcha Masculino</t>
  </si>
  <si>
    <t>Maratón Masculino</t>
  </si>
  <si>
    <t>Salto de altura Masculino</t>
  </si>
  <si>
    <t>Salto con pértiga Masculino</t>
  </si>
  <si>
    <t>Salto de longitud Masculino</t>
  </si>
  <si>
    <t>Peso Masculino</t>
  </si>
  <si>
    <t>Disco Masculino</t>
  </si>
  <si>
    <t>Martillo Masculino</t>
  </si>
  <si>
    <t>Jabalina Masculino</t>
  </si>
  <si>
    <t>4x100m Masculino</t>
  </si>
  <si>
    <t>4x400m Masculino</t>
  </si>
  <si>
    <t>Decatlón Masculino</t>
  </si>
  <si>
    <t>100m Femenino</t>
  </si>
  <si>
    <t>200m Femenino</t>
  </si>
  <si>
    <t>400m Femenino</t>
  </si>
  <si>
    <t>800m Femenino</t>
  </si>
  <si>
    <t>1500m Femenino</t>
  </si>
  <si>
    <t>5000m Femenino</t>
  </si>
  <si>
    <t>10000m Femenino</t>
  </si>
  <si>
    <t>100m Vallas Femenino</t>
  </si>
  <si>
    <t>400m Vallas Femenino</t>
  </si>
  <si>
    <t>3000m Obstáculos Femenino</t>
  </si>
  <si>
    <t>35km Marcha Femenino</t>
  </si>
  <si>
    <t>Maratón Femenino</t>
  </si>
  <si>
    <t>Salto de altura Femenino</t>
  </si>
  <si>
    <t>Salto con pértiga Femenino</t>
  </si>
  <si>
    <t>Salto de longitud Femenino</t>
  </si>
  <si>
    <t>Peso Femenino</t>
  </si>
  <si>
    <t>Disco Femenino</t>
  </si>
  <si>
    <t>Martillo Femenino</t>
  </si>
  <si>
    <t>Jabalina Femenino</t>
  </si>
  <si>
    <t>4x100m Femenino</t>
  </si>
  <si>
    <t>4x400m Femenino</t>
  </si>
  <si>
    <t>Heptatlón Femenino</t>
  </si>
  <si>
    <t>4x400m Mixto</t>
  </si>
  <si>
    <t>sport_rules</t>
  </si>
  <si>
    <t>T - Tiempo único</t>
  </si>
  <si>
    <t>H - Heats</t>
  </si>
  <si>
    <t>R - Ronda (elige el mejor)</t>
  </si>
  <si>
    <t>P - Puntaje calculado</t>
  </si>
  <si>
    <t>P</t>
  </si>
  <si>
    <t>E - Eliminación</t>
  </si>
  <si>
    <t>E</t>
  </si>
  <si>
    <t>BMX Carrera masculina</t>
  </si>
  <si>
    <t>BMX Carrera femenina</t>
  </si>
  <si>
    <t>Ruta Carrera masculina</t>
  </si>
  <si>
    <t>Ruta Carrera femenina</t>
  </si>
  <si>
    <t>Solo rutina técnica Masculina</t>
  </si>
  <si>
    <t>Solo prueba libre Masculina</t>
  </si>
  <si>
    <t>Solo rutina técnica Femenina</t>
  </si>
  <si>
    <t>Solo prueba libre Femenina</t>
  </si>
  <si>
    <t>Dúo rutina técnica Femenina</t>
  </si>
  <si>
    <t>Dúo prueba libre Femenina</t>
  </si>
  <si>
    <t>Dúo rutina técnica Mixta</t>
  </si>
  <si>
    <t>Dúo prueba libre Mixta</t>
  </si>
  <si>
    <t>Equipo rutina técnica Mixta</t>
  </si>
  <si>
    <t>Equipo prueba libre Mixta</t>
  </si>
  <si>
    <t>Equipo rutina acrobática Mixta</t>
  </si>
  <si>
    <t>Trampolin 3m Masculino</t>
  </si>
  <si>
    <t>Trampolin sincronizado 3m Masculino</t>
  </si>
  <si>
    <t>Plataforma 10m Masculina</t>
  </si>
  <si>
    <t>Plataforma sincronizada 10m Masculina</t>
  </si>
  <si>
    <t>Plataforma 27m Masculina</t>
  </si>
  <si>
    <t>Trampolin 3m Femenino</t>
  </si>
  <si>
    <t>Trampolin sincronizado 3m Femenino</t>
  </si>
  <si>
    <t>Plataforma 10m Femenina</t>
  </si>
  <si>
    <t>Plataforma sincronizada 10m Femenina</t>
  </si>
  <si>
    <t>Plataforma 18m Femenina</t>
  </si>
  <si>
    <t>Trampolin sincronizado 3m Mixto</t>
  </si>
  <si>
    <t>Plataforma sincronizada 10m Mixta</t>
  </si>
  <si>
    <t>50m Libre Masculino</t>
  </si>
  <si>
    <t>100m Libre Masculino</t>
  </si>
  <si>
    <t>200m Libre Masculino</t>
  </si>
  <si>
    <t>400m Libre Masculino</t>
  </si>
  <si>
    <t>800m Libre Masculino</t>
  </si>
  <si>
    <t>1500m Libre Masculino</t>
  </si>
  <si>
    <t>4x100m Libre Masculino</t>
  </si>
  <si>
    <t>4x200m Libre Masculino</t>
  </si>
  <si>
    <t>50m Espalda Masculino</t>
  </si>
  <si>
    <t>100m Espalda Masculino</t>
  </si>
  <si>
    <t>200m Espalda Masculino</t>
  </si>
  <si>
    <t>50m Braza Masculino</t>
  </si>
  <si>
    <t>100m Braza Masculino</t>
  </si>
  <si>
    <t>200m Braza Masculino</t>
  </si>
  <si>
    <t>50m Mariposa Masculino</t>
  </si>
  <si>
    <t>100m Mariposa Masculino</t>
  </si>
  <si>
    <t>200m Mariposa Masculino</t>
  </si>
  <si>
    <t>200m Combinado Masculino</t>
  </si>
  <si>
    <t>400m Combinado Masculino</t>
  </si>
  <si>
    <t>3km eliminacion AA Masculino</t>
  </si>
  <si>
    <t>5km AA Masculino</t>
  </si>
  <si>
    <t>10km AA Masculino</t>
  </si>
  <si>
    <t>50m Libre Femenino</t>
  </si>
  <si>
    <t>100m Libre Femenino</t>
  </si>
  <si>
    <t>200m Libre Femenino</t>
  </si>
  <si>
    <t>400m Libre Femenino</t>
  </si>
  <si>
    <t>800m Libre Femenino</t>
  </si>
  <si>
    <t>1500m Libre Femenino</t>
  </si>
  <si>
    <t>4x100m Libre Femenino</t>
  </si>
  <si>
    <t>4x200m Libre Femenino</t>
  </si>
  <si>
    <t>50m Espalda Femenino</t>
  </si>
  <si>
    <t>100m Espalda Femenino</t>
  </si>
  <si>
    <t>200m Espalda Femenino</t>
  </si>
  <si>
    <t>50m Braza Femenino</t>
  </si>
  <si>
    <t>100m Braza Femenino</t>
  </si>
  <si>
    <t>200m Braza Femenino</t>
  </si>
  <si>
    <t>50m Mariposa Femenino</t>
  </si>
  <si>
    <t>100m Mariposa Femenino</t>
  </si>
  <si>
    <t>200m Mariposa Femenino</t>
  </si>
  <si>
    <t>200m Combinado Femenino</t>
  </si>
  <si>
    <t>400m Combinado Femenino</t>
  </si>
  <si>
    <t>3km eliminacion AA Femenino</t>
  </si>
  <si>
    <t>5km AA Femenino</t>
  </si>
  <si>
    <t>10km AA Femenino</t>
  </si>
  <si>
    <t>4x100m Libre Mixto</t>
  </si>
  <si>
    <t>4x100m Combinado Mixto</t>
  </si>
  <si>
    <t>6km AA Mixto</t>
  </si>
  <si>
    <t>Bobsleigh Doble masculino</t>
  </si>
  <si>
    <t>Bobsleigh Cuádruple masculino</t>
  </si>
  <si>
    <t>Bobsleigh Individual femenino</t>
  </si>
  <si>
    <t>Bobsleigh Doble femenino</t>
  </si>
  <si>
    <t>Luge Individual masculino</t>
  </si>
  <si>
    <t>Luge Doble masculino</t>
  </si>
  <si>
    <t>Luge Individual femenino</t>
  </si>
  <si>
    <t>Luge Equipo mixto</t>
  </si>
  <si>
    <t>Skeleton Individual masculino</t>
  </si>
  <si>
    <t>Skeleton Individual femenino</t>
  </si>
  <si>
    <t>Patinaje Artistico Individual masculino</t>
  </si>
  <si>
    <t>Patinaje Artistico Individual femenino</t>
  </si>
  <si>
    <t>Patinaje Artistico en Parejas</t>
  </si>
  <si>
    <t>Patinaje Hielo 500m masculino</t>
  </si>
  <si>
    <t>Patinaje Hielo 1000m masculino</t>
  </si>
  <si>
    <t>Patinaje Hielo 1500m masculino</t>
  </si>
  <si>
    <t>Patinaje Hielo 5000m masculino</t>
  </si>
  <si>
    <t>Patinaje Hielo 10000m masculino</t>
  </si>
  <si>
    <t>Patinaje Hielo 500m femenino</t>
  </si>
  <si>
    <t>Patinaje Hielo 1000m femenino</t>
  </si>
  <si>
    <t>Patinaje Hielo 1500m femenino</t>
  </si>
  <si>
    <t>Patinaje Hielo 3000m femenino</t>
  </si>
  <si>
    <t>Patinaje Hielo 5000m femenino</t>
  </si>
  <si>
    <t>SP_437</t>
  </si>
  <si>
    <t>SP_438</t>
  </si>
  <si>
    <t>SP_439</t>
  </si>
  <si>
    <t>SP_440</t>
  </si>
  <si>
    <t>SP_441</t>
  </si>
  <si>
    <t>SP_442</t>
  </si>
  <si>
    <t>SP_443</t>
  </si>
  <si>
    <t>SP_444</t>
  </si>
  <si>
    <t>SP_445</t>
  </si>
  <si>
    <t>SP_446</t>
  </si>
  <si>
    <t>SP_447</t>
  </si>
  <si>
    <t>SP_448</t>
  </si>
  <si>
    <t>SP_449</t>
  </si>
  <si>
    <t>SP_450</t>
  </si>
  <si>
    <t>SP_451</t>
  </si>
  <si>
    <t>SP_452</t>
  </si>
  <si>
    <t>SP_453</t>
  </si>
  <si>
    <t>SP_454</t>
  </si>
  <si>
    <t>SP_455</t>
  </si>
  <si>
    <t>SP_456</t>
  </si>
  <si>
    <t>SP_457</t>
  </si>
  <si>
    <t>SP_458</t>
  </si>
  <si>
    <t>SP_459</t>
  </si>
  <si>
    <t>SP_460</t>
  </si>
  <si>
    <t>SP_461</t>
  </si>
  <si>
    <t>SP_462</t>
  </si>
  <si>
    <t>SP_463</t>
  </si>
  <si>
    <t>SP_464</t>
  </si>
  <si>
    <t>SP_465</t>
  </si>
  <si>
    <t>SP_466</t>
  </si>
  <si>
    <t>SP_467</t>
  </si>
  <si>
    <t>SP_468</t>
  </si>
  <si>
    <t>SP_469</t>
  </si>
  <si>
    <t>SP_470</t>
  </si>
  <si>
    <t>SP_471</t>
  </si>
  <si>
    <t>SP_472</t>
  </si>
  <si>
    <t>SP_473</t>
  </si>
  <si>
    <t>SP_474</t>
  </si>
  <si>
    <t>SP_475</t>
  </si>
  <si>
    <t>SP_476</t>
  </si>
  <si>
    <t>SP_477</t>
  </si>
  <si>
    <t>SP_478</t>
  </si>
  <si>
    <t>SP_479</t>
  </si>
  <si>
    <t>SP_480</t>
  </si>
  <si>
    <t>SP_481</t>
  </si>
  <si>
    <t>SP_482</t>
  </si>
  <si>
    <t>SP_483</t>
  </si>
  <si>
    <t>SP_484</t>
  </si>
  <si>
    <t>SP_485</t>
  </si>
  <si>
    <t>SP_486</t>
  </si>
  <si>
    <t>SP_487</t>
  </si>
  <si>
    <t>SP_488</t>
  </si>
  <si>
    <t>SP_489</t>
  </si>
  <si>
    <t>SP_490</t>
  </si>
  <si>
    <t>SP_491</t>
  </si>
  <si>
    <t>SP_492</t>
  </si>
  <si>
    <t>SP_493</t>
  </si>
  <si>
    <t>SP_494</t>
  </si>
  <si>
    <t>SP_495</t>
  </si>
  <si>
    <t>SP_496</t>
  </si>
  <si>
    <t>SP_497</t>
  </si>
  <si>
    <t>SP_498</t>
  </si>
  <si>
    <t>SP_499</t>
  </si>
  <si>
    <t>SP_500</t>
  </si>
  <si>
    <t>SP_501</t>
  </si>
  <si>
    <t>SP_502</t>
  </si>
  <si>
    <t>SP_503</t>
  </si>
  <si>
    <t>SP_504</t>
  </si>
  <si>
    <t>SP_505</t>
  </si>
  <si>
    <t>SP_506</t>
  </si>
  <si>
    <t>SP_507</t>
  </si>
  <si>
    <t>SP_508</t>
  </si>
  <si>
    <t>SP_509</t>
  </si>
  <si>
    <t>SP_510</t>
  </si>
  <si>
    <t>SP_511</t>
  </si>
  <si>
    <t>SP_512</t>
  </si>
  <si>
    <t>SP_513</t>
  </si>
  <si>
    <t>SP_514</t>
  </si>
  <si>
    <t>SP_515</t>
  </si>
  <si>
    <t>SP_516</t>
  </si>
  <si>
    <t>SP_517</t>
  </si>
  <si>
    <t>SP_518</t>
  </si>
  <si>
    <t>SP_519</t>
  </si>
  <si>
    <t>SP_520</t>
  </si>
  <si>
    <t>SP_521</t>
  </si>
  <si>
    <t>SP_522</t>
  </si>
  <si>
    <t>SP_523</t>
  </si>
  <si>
    <t>SP_524</t>
  </si>
  <si>
    <t>SP_525</t>
  </si>
  <si>
    <t>SP_526</t>
  </si>
  <si>
    <t>SP_527</t>
  </si>
  <si>
    <t>SP_528</t>
  </si>
  <si>
    <t>SP_529</t>
  </si>
  <si>
    <t>SP_530</t>
  </si>
  <si>
    <t>SP_531</t>
  </si>
  <si>
    <t>SP_532</t>
  </si>
  <si>
    <t>SP_533</t>
  </si>
  <si>
    <t>SP_534</t>
  </si>
  <si>
    <t>SP_535</t>
  </si>
  <si>
    <t>SP_536</t>
  </si>
  <si>
    <t>SP_537</t>
  </si>
  <si>
    <t>SP_538</t>
  </si>
  <si>
    <t>SP_539</t>
  </si>
  <si>
    <t>SP_540</t>
  </si>
  <si>
    <t>SP_541</t>
  </si>
  <si>
    <t>SP_542</t>
  </si>
  <si>
    <t>SP_543</t>
  </si>
  <si>
    <t>SP_544</t>
  </si>
  <si>
    <t>SP_545</t>
  </si>
  <si>
    <t>SP_546</t>
  </si>
  <si>
    <t>SP_547</t>
  </si>
  <si>
    <t>SP_548</t>
  </si>
  <si>
    <t>SP_549</t>
  </si>
  <si>
    <t>SP_550</t>
  </si>
  <si>
    <t>SP_551</t>
  </si>
  <si>
    <t>SP_552</t>
  </si>
  <si>
    <t>SP_553</t>
  </si>
  <si>
    <t>SP_554</t>
  </si>
  <si>
    <t>SP_555</t>
  </si>
  <si>
    <t>SP_556</t>
  </si>
  <si>
    <t>SP_557</t>
  </si>
  <si>
    <t>SP_558</t>
  </si>
  <si>
    <t>SP_559</t>
  </si>
  <si>
    <t>SP_560</t>
  </si>
  <si>
    <t>SP_561</t>
  </si>
  <si>
    <t>SP_562</t>
  </si>
  <si>
    <t>SP_563</t>
  </si>
  <si>
    <t>SP_564</t>
  </si>
  <si>
    <t>SP_565</t>
  </si>
  <si>
    <t>SP_566</t>
  </si>
  <si>
    <t>SP_567</t>
  </si>
  <si>
    <t>SP_568</t>
  </si>
  <si>
    <t>SP_569</t>
  </si>
  <si>
    <t>SP_570</t>
  </si>
  <si>
    <t>SP_571</t>
  </si>
  <si>
    <t>SP_572</t>
  </si>
  <si>
    <t>SP_573</t>
  </si>
  <si>
    <t>SP_574</t>
  </si>
  <si>
    <t>SP_575</t>
  </si>
  <si>
    <t>SP_576</t>
  </si>
  <si>
    <t>SP_577</t>
  </si>
  <si>
    <t>SP_578</t>
  </si>
  <si>
    <t>SP_579</t>
  </si>
  <si>
    <t>SP_580</t>
  </si>
  <si>
    <t>SP_581</t>
  </si>
  <si>
    <t>SP_582</t>
  </si>
  <si>
    <t>SP_583</t>
  </si>
  <si>
    <t>SP_584</t>
  </si>
  <si>
    <t>SP_585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</si>
</sst>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\ ???/???"/>
    <numFmt numFmtId="166" formatCode="0.00000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name val="Courier New"/>
      <family val="3"/>
    </font>
    <font>
      <sz val="10"/>
      <color theme="1"/>
      <name val="Courier New"/>
      <family val="3"/>
    </font>
    <font>
      <sz val="11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left" indent="4"/>
    </xf>
    <xf numFmtId="1" fontId="5" fillId="0" borderId="0" xfId="0" applyNumberFormat="1" applyFont="1" applyAlignment="1">
      <alignment horizontal="left" indent="4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2" fontId="7" fillId="0" borderId="0" xfId="0" applyNumberFormat="1" applyFont="1"/>
    <xf numFmtId="2" fontId="6" fillId="0" borderId="0" xfId="0" applyNumberFormat="1" applyFont="1"/>
    <xf numFmtId="1" fontId="7" fillId="0" borderId="0" xfId="0" applyNumberFormat="1" applyFont="1"/>
    <xf numFmtId="0" fontId="0" fillId="4" borderId="0" xfId="0" applyFill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/>
    </xf>
    <xf numFmtId="164" fontId="6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E76DF-C9B9-4F83-A70B-AE7CF77CBFEA}" name="Tabla1" displayName="Tabla1" ref="A1:BM447" totalsRowShown="0">
  <autoFilter ref="A1:BM447" xr:uid="{C44E76DF-C9B9-4F83-A70B-AE7CF77CBFEA}"/>
  <sortState xmlns:xlrd2="http://schemas.microsoft.com/office/spreadsheetml/2017/richdata2" ref="A2:BM447">
    <sortCondition ref="BM1:BM447"/>
  </sortState>
  <tableColumns count="65">
    <tableColumn id="1" xr3:uid="{A4613BF2-1F9E-4ED5-A13B-91717DA28345}" name="id_team"/>
    <tableColumn id="2" xr3:uid="{F98D2282-296C-4A1F-B9B9-2C28E02F8670}" name="team_name"/>
    <tableColumn id="37" xr3:uid="{1E851A7E-A8B9-419A-B75A-95F35B07A0DF}" name="Futbol Masculino">
      <calculatedColumnFormula>IFERROR(VLOOKUP(Tabla1[[#This Row],[team_name]],fut_masc,2,0),7)</calculatedColumnFormula>
    </tableColumn>
    <tableColumn id="38" xr3:uid="{F715A123-F54E-403C-AF5F-5F4A7923F704}" name="Futbol Femenino">
      <calculatedColumnFormula>IFERROR(VLOOKUP(Tabla1[[#This Row],[team_name]],fut_fem,2,0),7)</calculatedColumnFormula>
    </tableColumn>
    <tableColumn id="39" xr3:uid="{EE6672D0-BA4F-4597-A040-FB24097E26B7}" name="Futsal Masculino">
      <calculatedColumnFormula>IFERROR(VLOOKUP(Tabla1[[#This Row],[team_name]],fts_masc,2,0),7)</calculatedColumnFormula>
    </tableColumn>
    <tableColumn id="40" xr3:uid="{BC8558A7-66DE-44F7-93A7-EAE17152DCAC}" name="Futsal Femenino">
      <calculatedColumnFormula>IFERROR(VLOOKUP(Tabla1[[#This Row],[team_name]],fts_fem,2,0),7)</calculatedColumnFormula>
    </tableColumn>
    <tableColumn id="41" xr3:uid="{176ECE12-4D48-4196-A747-DB65CFFA32D2}" name="Volleyball">
      <calculatedColumnFormula>IFERROR(VLOOKUP(Tabla1[[#This Row],[team_name]],vol_masc,2,0),7)</calculatedColumnFormula>
    </tableColumn>
    <tableColumn id="42" xr3:uid="{BCA3EF16-8403-4EAF-901C-9575B5A9AB36}" name="Basketball">
      <calculatedColumnFormula>IFERROR(VLOOKUP(Tabla1[[#This Row],[team_name]],bas_masc,2,0),7)</calculatedColumnFormula>
    </tableColumn>
    <tableColumn id="43" xr3:uid="{D329C831-9D49-4A3D-AA07-3C398600A0B1}" name="Beisbol">
      <calculatedColumnFormula>IFERROR(VLOOKUP(Tabla1[[#This Row],[team_name]],bes_masc,2,0),7)</calculatedColumnFormula>
    </tableColumn>
    <tableColumn id="44" xr3:uid="{CC718BBC-D802-4676-A212-419A779BD40D}" name="Badminton">
      <calculatedColumnFormula>IFERROR(VLOOKUP(Tabla1[[#This Row],[team_name]],bad_masc,2,0),7)</calculatedColumnFormula>
    </tableColumn>
    <tableColumn id="45" xr3:uid="{3B7F7B79-A462-456C-BB2D-8975C7D7F718}" name="Curling">
      <calculatedColumnFormula>IFERROR(VLOOKUP(Tabla1[[#This Row],[team_name]],cur_masc,2,0),7)</calculatedColumnFormula>
    </tableColumn>
    <tableColumn id="46" xr3:uid="{E6CE1206-C134-4184-9D65-1E330F659AA6}" name="Tenis">
      <calculatedColumnFormula>IFERROR(VLOOKUP(Tabla1[[#This Row],[team_name]],ten_masc,2,0),7)</calculatedColumnFormula>
    </tableColumn>
    <tableColumn id="27" xr3:uid="{1B3DD319-63C0-4C16-A572-EAE29CE307CF}" name="Rugby">
      <calculatedColumnFormula>IFERROR(VLOOKUP(Tabla1[[#This Row],[team_name]],rug_masc,2,0),7)</calculatedColumnFormula>
    </tableColumn>
    <tableColumn id="28" xr3:uid="{B0961D2D-4984-4400-A5D1-C23519A98570}" name="Squash">
      <calculatedColumnFormula>IFERROR(VLOOKUP(Tabla1[[#This Row],[team_name]],sqs_masc,2,0),7)</calculatedColumnFormula>
    </tableColumn>
    <tableColumn id="29" xr3:uid="{F6B38B1B-3D71-4E61-A63D-D938FC8B6B72}" name="VoleyPlaya">
      <calculatedColumnFormula>IFERROR(VLOOKUP(Tabla1[[#This Row],[team_name]],vlp_masc,2,0),7)</calculatedColumnFormula>
    </tableColumn>
    <tableColumn id="30" xr3:uid="{784F36AC-C599-4E07-93E7-D5ACC9FE414D}" name="Tenis de Mesa">
      <calculatedColumnFormula>IFERROR(VLOOKUP(Tabla1[[#This Row],[team_name]],tem_masc,2,0),7)</calculatedColumnFormula>
    </tableColumn>
    <tableColumn id="31" xr3:uid="{A849CE3C-859C-46B7-A30A-56F7366A3CC9}" name="Balonmano">
      <calculatedColumnFormula>IFERROR(VLOOKUP(Tabla1[[#This Row],[team_name]],bal_masc,2,0),7)</calculatedColumnFormula>
    </tableColumn>
    <tableColumn id="32" xr3:uid="{3000CB96-7562-4A44-8D24-34968886F3C5}" name="Hockey">
      <calculatedColumnFormula>IFERROR(VLOOKUP(Tabla1[[#This Row],[team_name]],hck_masc,2,0),7)</calculatedColumnFormula>
    </tableColumn>
    <tableColumn id="33" xr3:uid="{D8EE26BD-1481-4980-AB52-4E2E45707C42}" name="Tiro con Arco">
      <calculatedColumnFormula>IFERROR(VLOOKUP(Tabla1[[#This Row],[team_name]],arc_masc,2,0),7)</calculatedColumnFormula>
    </tableColumn>
    <tableColumn id="34" xr3:uid="{ABBFEBFF-E893-4C6B-AA12-3E1D5597B7EA}" name="Esgrima">
      <calculatedColumnFormula>IFERROR(VLOOKUP(Tabla1[[#This Row],[team_name]],esg_masc,2,0),7)</calculatedColumnFormula>
    </tableColumn>
    <tableColumn id="53" xr3:uid="{FFE58532-E4B4-4BC1-B85F-822F21ACF972}" name="Volleyball Femenino">
      <calculatedColumnFormula>IFERROR(VLOOKUP(Tabla1[[#This Row],[team_name]],vol_fem,2,0),7)</calculatedColumnFormula>
    </tableColumn>
    <tableColumn id="54" xr3:uid="{D88F8410-0975-414C-BDF7-3B5D51AD8DAE}" name="Basketball Femenino">
      <calculatedColumnFormula>IFERROR(VLOOKUP(Tabla1[[#This Row],[team_name]],bas_fem,2,0),7)</calculatedColumnFormula>
    </tableColumn>
    <tableColumn id="55" xr3:uid="{50E485BF-39B4-4A41-AAF8-166AB9467B5D}" name="Beisbol Femenino">
      <calculatedColumnFormula>IFERROR(VLOOKUP(Tabla1[[#This Row],[team_name]],bes_fem,2,0),7)</calculatedColumnFormula>
    </tableColumn>
    <tableColumn id="56" xr3:uid="{DCF3B1F9-BA58-4D23-BFC5-ECFAFD292D81}" name="Badminton Femenino">
      <calculatedColumnFormula>IFERROR(VLOOKUP(Tabla1[[#This Row],[team_name]],bad_fem,2,0),7)</calculatedColumnFormula>
    </tableColumn>
    <tableColumn id="57" xr3:uid="{C676260E-91B3-4F81-8757-B8B0807B8C9B}" name="Curling Femenino">
      <calculatedColumnFormula>IFERROR(VLOOKUP(Tabla1[[#This Row],[team_name]],cur_fem,2,0),7)</calculatedColumnFormula>
    </tableColumn>
    <tableColumn id="58" xr3:uid="{477F652A-CC23-4157-98EE-491590A16926}" name="Tenis Femenino">
      <calculatedColumnFormula>IFERROR(VLOOKUP(Tabla1[[#This Row],[team_name]],ten_fem,2,0),7)</calculatedColumnFormula>
    </tableColumn>
    <tableColumn id="59" xr3:uid="{786598FD-FC74-4BF3-8244-8FCC4DEC6CBC}" name="Rugby Femenino">
      <calculatedColumnFormula>IFERROR(VLOOKUP(Tabla1[[#This Row],[team_name]],rug_fem,2,0),7)</calculatedColumnFormula>
    </tableColumn>
    <tableColumn id="60" xr3:uid="{891995B6-4071-496A-A24F-0609DBC96CB5}" name="Squash Femenino">
      <calculatedColumnFormula>IFERROR(VLOOKUP(Tabla1[[#This Row],[team_name]],sqs_fem,2,0),7)</calculatedColumnFormula>
    </tableColumn>
    <tableColumn id="49" xr3:uid="{5422F3C4-9A99-4F33-BCFE-A5722FC563B6}" name="Voley Playa Femenino">
      <calculatedColumnFormula>IFERROR(VLOOKUP(Tabla1[[#This Row],[team_name]],vlp_fem,2,0),7)</calculatedColumnFormula>
    </tableColumn>
    <tableColumn id="50" xr3:uid="{48AF85EB-F516-4F39-8923-45FAFEA3A121}" name="Tenis de Mesa Femenino">
      <calculatedColumnFormula>IFERROR(VLOOKUP(Tabla1[[#This Row],[team_name]],tem_fem,2,0),7)</calculatedColumnFormula>
    </tableColumn>
    <tableColumn id="51" xr3:uid="{3716707D-8BCA-4352-BC63-C697B621260E}" name="Balonmano Femenino">
      <calculatedColumnFormula>IFERROR(VLOOKUP(Tabla1[[#This Row],[team_name]],bal_fem,2,0),7)</calculatedColumnFormula>
    </tableColumn>
    <tableColumn id="52" xr3:uid="{9D5F98B1-7AD9-4001-9E81-6DDD9D5C0EBD}" name="Hockey Femenino">
      <calculatedColumnFormula>IFERROR(VLOOKUP(Tabla1[[#This Row],[team_name]],hck_fem,2,0),7)</calculatedColumnFormula>
    </tableColumn>
    <tableColumn id="47" xr3:uid="{6D9C8F02-7313-4D09-9348-66274A6990E1}" name="Tiro con Arco Femenino">
      <calculatedColumnFormula>IFERROR(VLOOKUP(Tabla1[[#This Row],[team_name]],esg_fem,2,0),7)</calculatedColumnFormula>
    </tableColumn>
    <tableColumn id="48" xr3:uid="{ACB1BE78-E303-4446-B617-0A81336F41C4}" name="Esgrima Femenino">
      <calculatedColumnFormula>IFERROR(VLOOKUP(Tabla1[[#This Row],[team_name]],esg_fem,2,0),7)</calculatedColumnFormula>
    </tableColumn>
    <tableColumn id="7" xr3:uid="{C90DF561-5A08-453F-AA61-2AD1BC546CB3}" name="Altetismo"/>
    <tableColumn id="8" xr3:uid="{55C943F3-2E74-4C07-A37D-19E3F92910B3}" name="Ciclismo BMX"/>
    <tableColumn id="9" xr3:uid="{FFF6C964-D113-40BF-81A2-9ADBCA6CB35D}" name="Ciclismo de Montania"/>
    <tableColumn id="10" xr3:uid="{B19DB046-C734-40C1-B7A6-4CACFAEA11E7}" name="Ciclismo de Pista"/>
    <tableColumn id="11" xr3:uid="{2D806918-F2A2-4F34-AC08-B854A92C8831}" name="Ciclismo de Ruta"/>
    <tableColumn id="12" xr3:uid="{09745D0C-3A6F-4742-B80B-31E437582285}" name="Ciclismo Urbano"/>
    <tableColumn id="13" xr3:uid="{80F11011-E708-48D7-BDD3-3549D0F493A9}" name="Equitacion"/>
    <tableColumn id="14" xr3:uid="{ADB10E19-0837-4D17-BD03-8087E59DB822}" name="Gimnasia Artistica"/>
    <tableColumn id="15" xr3:uid="{EC408BE1-CE49-4E26-AA69-AC4FBBBE6E95}" name="Gimnasia en Trampolin"/>
    <tableColumn id="16" xr3:uid="{CEE71685-36A0-4203-A21D-9BC4E4DFE3BA}" name="Gimnasia Ritmica"/>
    <tableColumn id="17" xr3:uid="{B15E1797-F64E-4E6E-BED3-E8F091818FEC}" name="Halterofilia"/>
    <tableColumn id="18" xr3:uid="{7298B4A1-7085-4244-BCC8-7AE14B856F27}" name="Natacion Sincronizada"/>
    <tableColumn id="19" xr3:uid="{A8BE064C-9077-419F-9696-AD37C6C7528A}" name="Natacion"/>
    <tableColumn id="20" xr3:uid="{965CB9BA-4964-4517-B883-79391688C2D4}" name="Patinaje"/>
    <tableColumn id="21" xr3:uid="{74B07312-E090-43D6-8ACF-004051150D7F}" name="Piraguismo"/>
    <tableColumn id="22" xr3:uid="{060864FD-3155-441D-AD6D-06D93BD52918}" name="Remo"/>
    <tableColumn id="23" xr3:uid="{7F0779A1-54F1-4773-91E0-A09B4BE3BA9A}" name="Saltos"/>
    <tableColumn id="24" xr3:uid="{5B895181-0ACB-44CF-A813-C789273F9D3A}" name="Skateboarding"/>
    <tableColumn id="25" xr3:uid="{F931EAFE-1D20-4157-BCB6-B942EC1E36A8}" name="Tiro"/>
    <tableColumn id="26" xr3:uid="{6CBFC6A9-D73B-4EF5-9F17-97DD1CFF548C}" name="Vela"/>
    <tableColumn id="61" xr3:uid="{B503D425-E33D-4FF9-A79F-FC2E03BEB5F1}" name="Bobsleigh"/>
    <tableColumn id="62" xr3:uid="{7125FA16-07E0-440C-BF77-D931D633F0F7}" name="Luge"/>
    <tableColumn id="63" xr3:uid="{5F5D655D-8C20-40BD-9389-ADD6AAE51000}" name="Skeleton"/>
    <tableColumn id="64" xr3:uid="{70751383-E60D-4DB3-9EC0-0AA9A43FD77D}" name="Esqui Alpino"/>
    <tableColumn id="65" xr3:uid="{6679709C-A2C7-4473-A71B-42B9B5BCA0B2}" name="Esqui Acrobatico"/>
    <tableColumn id="66" xr3:uid="{B773F3DE-EB6F-4DCE-82A9-DDDCABCF37C3}" name="Snowboard de Velocidad"/>
    <tableColumn id="67" xr3:uid="{0656E89D-571E-4A22-9747-41D94638129E}" name="Snowboard Acrobatico"/>
    <tableColumn id="68" xr3:uid="{0AB8E0FB-52DC-4ACF-B9EC-59E0AE1F1543}" name="Patinaje de Velocidad sobre Hielo"/>
    <tableColumn id="3" xr3:uid="{6770B0DF-9432-4839-9E97-711D0398C6B1}" name="Patinaje Artistico Sobre Hielo"/>
    <tableColumn id="4" xr3:uid="{641D5944-570C-4293-AF54-7DC5394BA9FA}" name="Esqui Nordico"/>
    <tableColumn id="5" xr3:uid="{586486E2-8AF7-40A4-89F7-3120D530A10C}" name="Biatl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782D-F498-4894-AF77-CC04480A0B1A}">
  <dimension ref="B1:Z448"/>
  <sheetViews>
    <sheetView topLeftCell="A151" workbookViewId="0">
      <selection activeCell="C164" sqref="C164"/>
    </sheetView>
    <sheetView workbookViewId="1"/>
  </sheetViews>
  <sheetFormatPr baseColWidth="10" defaultRowHeight="15" x14ac:dyDescent="0.25"/>
  <cols>
    <col min="3" max="3" width="31.140625" bestFit="1" customWidth="1"/>
    <col min="4" max="4" width="31.140625" hidden="1" customWidth="1"/>
    <col min="6" max="6" width="11.42578125" style="2" hidden="1" customWidth="1"/>
    <col min="7" max="9" width="11.42578125" hidden="1" customWidth="1"/>
    <col min="10" max="10" width="14.28515625" hidden="1" customWidth="1"/>
    <col min="11" max="11" width="14.42578125" customWidth="1"/>
    <col min="12" max="12" width="44" hidden="1" customWidth="1"/>
    <col min="13" max="13" width="44" customWidth="1"/>
    <col min="14" max="14" width="43.5703125" hidden="1" customWidth="1"/>
    <col min="15" max="15" width="43.5703125" customWidth="1"/>
    <col min="16" max="16" width="13.7109375" hidden="1" customWidth="1"/>
    <col min="17" max="17" width="12.7109375" bestFit="1" customWidth="1"/>
    <col min="19" max="19" width="255.7109375" bestFit="1" customWidth="1"/>
  </cols>
  <sheetData>
    <row r="1" spans="2:26" x14ac:dyDescent="0.25">
      <c r="B1" s="37" t="s">
        <v>542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S1" t="s">
        <v>8024</v>
      </c>
      <c r="T1" t="s">
        <v>8025</v>
      </c>
      <c r="U1" t="s">
        <v>13</v>
      </c>
      <c r="V1" t="s">
        <v>14</v>
      </c>
      <c r="W1" t="s">
        <v>15</v>
      </c>
      <c r="X1" s="1" t="s">
        <v>18</v>
      </c>
      <c r="Y1" t="s">
        <v>17</v>
      </c>
      <c r="Z1" t="s">
        <v>16</v>
      </c>
    </row>
    <row r="2" spans="2:26" x14ac:dyDescent="0.25">
      <c r="B2" t="s">
        <v>312</v>
      </c>
      <c r="C2" t="s">
        <v>313</v>
      </c>
      <c r="E2" t="s">
        <v>314</v>
      </c>
      <c r="F2" s="2" t="s">
        <v>544</v>
      </c>
      <c r="I2" s="4" t="s">
        <v>547</v>
      </c>
      <c r="J2" t="s">
        <v>315</v>
      </c>
      <c r="K2" t="s">
        <v>20</v>
      </c>
      <c r="L2" t="s">
        <v>546</v>
      </c>
      <c r="M2" t="s">
        <v>316</v>
      </c>
      <c r="N2" t="s">
        <v>992</v>
      </c>
      <c r="O2" t="s">
        <v>317</v>
      </c>
      <c r="P2" t="s">
        <v>318</v>
      </c>
      <c r="Q2" t="s">
        <v>0</v>
      </c>
      <c r="S2" t="s">
        <v>8026</v>
      </c>
    </row>
    <row r="3" spans="2:26" x14ac:dyDescent="0.25">
      <c r="B3">
        <v>1</v>
      </c>
      <c r="C3" t="s">
        <v>440</v>
      </c>
      <c r="E3" t="s">
        <v>543</v>
      </c>
      <c r="F3" s="3"/>
      <c r="G3">
        <v>52</v>
      </c>
      <c r="H3">
        <v>56</v>
      </c>
      <c r="I3">
        <v>56</v>
      </c>
      <c r="J3" t="s">
        <v>8504</v>
      </c>
      <c r="K3">
        <f>INDEX(TeamRegion!B:B,MATCH(J3,TeamRegion!C:C,0))</f>
        <v>2</v>
      </c>
      <c r="L3" t="s">
        <v>548</v>
      </c>
      <c r="M3" t="str">
        <f t="shared" ref="M3:M66" si="0">_xlfn.CONCAT($I$2,L3)</f>
        <v>E:\imagenes\banderas\afganistan.jpg</v>
      </c>
      <c r="N3" t="s">
        <v>770</v>
      </c>
      <c r="O3" t="str">
        <f t="shared" ref="O3:O66" si="1">_xlfn.CONCAT($I$2,N3)</f>
        <v>E:\imagenes\escudos\afganistan.png</v>
      </c>
      <c r="P3" t="s">
        <v>7</v>
      </c>
      <c r="Q3">
        <f>INDEX(PlayerCountry!B:B,MATCH(P3,PlayerCountry!C:C,0))</f>
        <v>2</v>
      </c>
      <c r="S3" t="str">
        <f>_xlfn.CONCAT($S$1,$W$1,$B$1,$W$1," ",$U$1,$C$2,$Y$1,$E$2,$Y$1,$K$2,$Y$1,$M$2,$Y$1,$O$2,$Y$1,$Q$2,$V$1,$T$1,$U$1,$X$1,C3,$X$1,$Y$1,$X$1,E3,$X$1,$Y$1,K3,$Y$1,$S$2,$U$1,$X$1,M3,$X$1,$V$1,$Y$1,$S$2,$U$1,$X$1,O3,$X$1,$V$1,$Y$1,Q3,$V$1,$Z$1)</f>
        <v>INSERT INTO "NationalTeams" (team_name,team_type,team_region_id,team_flag,team_shield,ol_country_id) VALUES ('Afganistan','M',2,pg_read_binary_file('E:\imagenes\banderas\afganistan.jpg'),pg_read_binary_file('E:\imagenes\escudos\afganistan.png'),2);</v>
      </c>
    </row>
    <row r="4" spans="2:26" x14ac:dyDescent="0.25">
      <c r="B4">
        <v>2</v>
      </c>
      <c r="C4" t="s">
        <v>321</v>
      </c>
      <c r="E4" t="s">
        <v>543</v>
      </c>
      <c r="F4" s="3"/>
      <c r="G4">
        <v>75</v>
      </c>
      <c r="H4">
        <v>71</v>
      </c>
      <c r="I4">
        <v>74</v>
      </c>
      <c r="J4" t="s">
        <v>22</v>
      </c>
      <c r="K4">
        <f>INDEX(TeamRegion!B:B,MATCH(J4,TeamRegion!C:C,0))</f>
        <v>1</v>
      </c>
      <c r="L4" t="s">
        <v>549</v>
      </c>
      <c r="M4" t="str">
        <f t="shared" si="0"/>
        <v>E:\imagenes\banderas\africa stars.png</v>
      </c>
      <c r="N4" t="s">
        <v>771</v>
      </c>
      <c r="O4" t="str">
        <f t="shared" si="1"/>
        <v>E:\imagenes\escudos\africa stars.png</v>
      </c>
      <c r="P4" t="s">
        <v>8</v>
      </c>
      <c r="Q4">
        <f>INDEX(PlayerCountry!B:B,MATCH(P4,PlayerCountry!C:C,0))</f>
        <v>3</v>
      </c>
      <c r="S4" t="str">
        <f t="shared" ref="S4:S67" si="2">_xlfn.CONCAT($S$1,$W$1,$B$1,$W$1," ",$U$1,$C$2,$Y$1,$E$2,$Y$1,$K$2,$Y$1,$M$2,$Y$1,$O$2,$Y$1,$Q$2,$V$1,$T$1,$U$1,$X$1,C4,$X$1,$Y$1,$X$1,E4,$X$1,$Y$1,K4,$Y$1,$S$2,$U$1,$X$1,M4,$X$1,$V$1,$Y$1,$S$2,$U$1,$X$1,O4,$X$1,$V$1,$Y$1,Q4,$V$1,$Z$1)</f>
        <v>INSERT INTO "NationalTeams" (team_name,team_type,team_region_id,team_flag,team_shield,ol_country_id) VALUES ('Africa Stars','M',1,pg_read_binary_file('E:\imagenes\banderas\africa stars.png'),pg_read_binary_file('E:\imagenes\escudos\africa stars.png'),3);</v>
      </c>
    </row>
    <row r="5" spans="2:26" x14ac:dyDescent="0.25">
      <c r="B5">
        <v>3</v>
      </c>
      <c r="C5" t="s">
        <v>520</v>
      </c>
      <c r="E5" t="s">
        <v>543</v>
      </c>
      <c r="F5" s="3"/>
      <c r="G5">
        <v>75</v>
      </c>
      <c r="H5">
        <v>66</v>
      </c>
      <c r="I5">
        <v>65</v>
      </c>
      <c r="J5" t="s">
        <v>24</v>
      </c>
      <c r="K5">
        <f>INDEX(TeamRegion!B:B,MATCH(J5,TeamRegion!C:C,0))</f>
        <v>4</v>
      </c>
      <c r="L5" t="s">
        <v>550</v>
      </c>
      <c r="M5" t="str">
        <f t="shared" si="0"/>
        <v>E:\imagenes\banderas\albania.jpg</v>
      </c>
      <c r="N5" t="s">
        <v>772</v>
      </c>
      <c r="O5" t="str">
        <f t="shared" si="1"/>
        <v>E:\imagenes\escudos\albania.png</v>
      </c>
      <c r="P5" t="s">
        <v>7</v>
      </c>
      <c r="Q5">
        <f>INDEX(PlayerCountry!B:B,MATCH(P5,PlayerCountry!C:C,0))</f>
        <v>2</v>
      </c>
      <c r="S5" t="str">
        <f t="shared" si="2"/>
        <v>INSERT INTO "NationalTeams" (team_name,team_type,team_region_id,team_flag,team_shield,ol_country_id) VALUES ('Albania','M',4,pg_read_binary_file('E:\imagenes\banderas\albania.jpg'),pg_read_binary_file('E:\imagenes\escudos\albania.png'),2);</v>
      </c>
    </row>
    <row r="6" spans="2:26" x14ac:dyDescent="0.25">
      <c r="B6">
        <v>4</v>
      </c>
      <c r="C6" t="s">
        <v>489</v>
      </c>
      <c r="E6" t="s">
        <v>543</v>
      </c>
      <c r="F6" s="3"/>
      <c r="G6">
        <v>85</v>
      </c>
      <c r="H6">
        <v>87</v>
      </c>
      <c r="I6">
        <v>84</v>
      </c>
      <c r="J6" t="s">
        <v>24</v>
      </c>
      <c r="K6">
        <f>INDEX(TeamRegion!B:B,MATCH(J6,TeamRegion!C:C,0))</f>
        <v>4</v>
      </c>
      <c r="L6" t="s">
        <v>551</v>
      </c>
      <c r="M6" t="str">
        <f t="shared" si="0"/>
        <v>E:\imagenes\banderas\alemania.jpg</v>
      </c>
      <c r="N6" t="s">
        <v>773</v>
      </c>
      <c r="O6" t="str">
        <f t="shared" si="1"/>
        <v>E:\imagenes\escudos\alemania.png</v>
      </c>
      <c r="P6" t="s">
        <v>7</v>
      </c>
      <c r="Q6">
        <f>INDEX(PlayerCountry!B:B,MATCH(P6,PlayerCountry!C:C,0))</f>
        <v>2</v>
      </c>
      <c r="S6" t="str">
        <f t="shared" si="2"/>
        <v>INSERT INTO "NationalTeams" (team_name,team_type,team_region_id,team_flag,team_shield,ol_country_id) VALUES ('Alemania','M',4,pg_read_binary_file('E:\imagenes\banderas\alemania.jpg'),pg_read_binary_file('E:\imagenes\escudos\alemania.png'),2);</v>
      </c>
    </row>
    <row r="7" spans="2:26" x14ac:dyDescent="0.25">
      <c r="B7">
        <v>5</v>
      </c>
      <c r="C7" t="s">
        <v>329</v>
      </c>
      <c r="E7" t="s">
        <v>543</v>
      </c>
      <c r="F7" s="3"/>
      <c r="G7">
        <v>76</v>
      </c>
      <c r="H7">
        <v>77</v>
      </c>
      <c r="I7">
        <v>78</v>
      </c>
      <c r="J7" t="s">
        <v>23</v>
      </c>
      <c r="K7">
        <f>INDEX(TeamRegion!B:B,MATCH(J7,TeamRegion!C:C,0))</f>
        <v>3</v>
      </c>
      <c r="L7" t="s">
        <v>552</v>
      </c>
      <c r="M7" t="str">
        <f t="shared" si="0"/>
        <v>E:\imagenes\banderas\america stars.png</v>
      </c>
      <c r="N7" t="s">
        <v>774</v>
      </c>
      <c r="O7" t="str">
        <f t="shared" si="1"/>
        <v>E:\imagenes\escudos\america stars.png</v>
      </c>
      <c r="P7" t="s">
        <v>7</v>
      </c>
      <c r="Q7">
        <f>INDEX(PlayerCountry!B:B,MATCH(P7,PlayerCountry!C:C,0))</f>
        <v>2</v>
      </c>
      <c r="S7" t="str">
        <f t="shared" si="2"/>
        <v>INSERT INTO "NationalTeams" (team_name,team_type,team_region_id,team_flag,team_shield,ol_country_id) VALUES ('America Stars','M',3,pg_read_binary_file('E:\imagenes\banderas\america stars.png'),pg_read_binary_file('E:\imagenes\escudos\america stars.png'),2);</v>
      </c>
    </row>
    <row r="8" spans="2:26" x14ac:dyDescent="0.25">
      <c r="B8">
        <v>6</v>
      </c>
      <c r="C8" t="s">
        <v>538</v>
      </c>
      <c r="E8" t="s">
        <v>543</v>
      </c>
      <c r="F8" s="3"/>
      <c r="G8">
        <v>56</v>
      </c>
      <c r="H8">
        <v>53</v>
      </c>
      <c r="I8">
        <v>54</v>
      </c>
      <c r="J8" t="s">
        <v>24</v>
      </c>
      <c r="K8">
        <f>INDEX(TeamRegion!B:B,MATCH(J8,TeamRegion!C:C,0))</f>
        <v>4</v>
      </c>
      <c r="L8" t="s">
        <v>553</v>
      </c>
      <c r="M8" t="str">
        <f t="shared" si="0"/>
        <v>E:\imagenes\banderas\andorra.jpg</v>
      </c>
      <c r="N8" t="s">
        <v>775</v>
      </c>
      <c r="O8" t="str">
        <f t="shared" si="1"/>
        <v>E:\imagenes\escudos\andorra.png</v>
      </c>
      <c r="P8" t="s">
        <v>2</v>
      </c>
      <c r="Q8">
        <f>INDEX(PlayerCountry!B:B,MATCH(P8,PlayerCountry!C:C,0))</f>
        <v>1</v>
      </c>
      <c r="S8" t="str">
        <f t="shared" si="2"/>
        <v>INSERT INTO "NationalTeams" (team_name,team_type,team_region_id,team_flag,team_shield,ol_country_id) VALUES ('Andorra','M',4,pg_read_binary_file('E:\imagenes\banderas\andorra.jpg'),pg_read_binary_file('E:\imagenes\escudos\andorra.png'),1);</v>
      </c>
    </row>
    <row r="9" spans="2:26" x14ac:dyDescent="0.25">
      <c r="B9">
        <v>7</v>
      </c>
      <c r="C9" t="s">
        <v>357</v>
      </c>
      <c r="E9" t="s">
        <v>543</v>
      </c>
      <c r="F9" s="3"/>
      <c r="G9">
        <v>64</v>
      </c>
      <c r="H9">
        <v>61</v>
      </c>
      <c r="I9">
        <v>62</v>
      </c>
      <c r="J9" t="s">
        <v>22</v>
      </c>
      <c r="K9">
        <f>INDEX(TeamRegion!B:B,MATCH(J9,TeamRegion!C:C,0))</f>
        <v>1</v>
      </c>
      <c r="L9" t="s">
        <v>554</v>
      </c>
      <c r="M9" t="str">
        <f t="shared" si="0"/>
        <v>E:\imagenes\banderas\angola.jpg</v>
      </c>
      <c r="N9" t="s">
        <v>776</v>
      </c>
      <c r="O9" t="str">
        <f t="shared" si="1"/>
        <v>E:\imagenes\escudos\angola.png</v>
      </c>
      <c r="P9" t="s">
        <v>4</v>
      </c>
      <c r="Q9">
        <f>INDEX(PlayerCountry!B:B,MATCH(P9,PlayerCountry!C:C,0))</f>
        <v>8</v>
      </c>
      <c r="S9" t="str">
        <f t="shared" si="2"/>
        <v>INSERT INTO "NationalTeams" (team_name,team_type,team_region_id,team_flag,team_shield,ol_country_id) VALUES ('Angola','M',1,pg_read_binary_file('E:\imagenes\banderas\angola.jpg'),pg_read_binary_file('E:\imagenes\escudos\angola.png'),8);</v>
      </c>
    </row>
    <row r="10" spans="2:26" x14ac:dyDescent="0.25">
      <c r="B10">
        <v>8</v>
      </c>
      <c r="C10" t="s">
        <v>420</v>
      </c>
      <c r="E10" t="s">
        <v>543</v>
      </c>
      <c r="F10" s="3"/>
      <c r="G10">
        <v>46</v>
      </c>
      <c r="H10">
        <v>47</v>
      </c>
      <c r="I10">
        <v>46</v>
      </c>
      <c r="J10" t="s">
        <v>23</v>
      </c>
      <c r="K10">
        <f>INDEX(TeamRegion!B:B,MATCH(J10,TeamRegion!C:C,0))</f>
        <v>3</v>
      </c>
      <c r="L10" t="s">
        <v>555</v>
      </c>
      <c r="M10" t="str">
        <f t="shared" si="0"/>
        <v>E:\imagenes\banderas\anguila.png</v>
      </c>
      <c r="N10" t="s">
        <v>777</v>
      </c>
      <c r="O10" t="str">
        <f t="shared" si="1"/>
        <v>E:\imagenes\escudos\anguila.png</v>
      </c>
      <c r="P10" t="s">
        <v>9</v>
      </c>
      <c r="Q10">
        <f>INDEX(PlayerCountry!B:B,MATCH(P10,PlayerCountry!C:C,0))</f>
        <v>5</v>
      </c>
      <c r="S10" t="str">
        <f t="shared" si="2"/>
        <v>INSERT INTO "NationalTeams" (team_name,team_type,team_region_id,team_flag,team_shield,ol_country_id) VALUES ('Anguila','M',3,pg_read_binary_file('E:\imagenes\banderas\anguila.png'),pg_read_binary_file('E:\imagenes\escudos\anguila.png'),5);</v>
      </c>
    </row>
    <row r="11" spans="2:26" x14ac:dyDescent="0.25">
      <c r="B11">
        <v>9</v>
      </c>
      <c r="C11" t="s">
        <v>400</v>
      </c>
      <c r="E11" t="s">
        <v>543</v>
      </c>
      <c r="F11" s="3"/>
      <c r="G11">
        <v>58</v>
      </c>
      <c r="H11">
        <v>58</v>
      </c>
      <c r="I11">
        <v>59</v>
      </c>
      <c r="J11" t="s">
        <v>23</v>
      </c>
      <c r="K11">
        <f>INDEX(TeamRegion!B:B,MATCH(J11,TeamRegion!C:C,0))</f>
        <v>3</v>
      </c>
      <c r="L11" t="s">
        <v>556</v>
      </c>
      <c r="M11" t="str">
        <f t="shared" si="0"/>
        <v>E:\imagenes\banderas\antigua.png</v>
      </c>
      <c r="N11" t="s">
        <v>778</v>
      </c>
      <c r="O11" t="str">
        <f t="shared" si="1"/>
        <v>E:\imagenes\escudos\antigua.png</v>
      </c>
      <c r="P11" t="s">
        <v>8</v>
      </c>
      <c r="Q11">
        <f>INDEX(PlayerCountry!B:B,MATCH(P11,PlayerCountry!C:C,0))</f>
        <v>3</v>
      </c>
      <c r="S11" t="str">
        <f t="shared" si="2"/>
        <v>INSERT INTO "NationalTeams" (team_name,team_type,team_region_id,team_flag,team_shield,ol_country_id) VALUES ('Antigua y Barbuda','M',3,pg_read_binary_file('E:\imagenes\banderas\antigua.png'),pg_read_binary_file('E:\imagenes\escudos\antigua.png'),3);</v>
      </c>
    </row>
    <row r="12" spans="2:26" x14ac:dyDescent="0.25">
      <c r="B12">
        <v>10</v>
      </c>
      <c r="C12" t="s">
        <v>428</v>
      </c>
      <c r="E12" t="s">
        <v>543</v>
      </c>
      <c r="F12" s="3"/>
      <c r="G12">
        <v>67</v>
      </c>
      <c r="H12">
        <v>68</v>
      </c>
      <c r="I12">
        <v>72</v>
      </c>
      <c r="J12" t="s">
        <v>8504</v>
      </c>
      <c r="K12">
        <f>INDEX(TeamRegion!B:B,MATCH(J12,TeamRegion!C:C,0))</f>
        <v>2</v>
      </c>
      <c r="L12" t="s">
        <v>557</v>
      </c>
      <c r="M12" t="str">
        <f t="shared" si="0"/>
        <v>E:\imagenes\banderas\arabia saudita.jpg</v>
      </c>
      <c r="N12" t="s">
        <v>779</v>
      </c>
      <c r="O12" t="str">
        <f t="shared" si="1"/>
        <v>E:\imagenes\escudos\arabia saudita.png</v>
      </c>
      <c r="P12" t="s">
        <v>5</v>
      </c>
      <c r="Q12">
        <f>INDEX(PlayerCountry!B:B,MATCH(P12,PlayerCountry!C:C,0))</f>
        <v>6</v>
      </c>
      <c r="S12" t="str">
        <f t="shared" si="2"/>
        <v>INSERT INTO "NationalTeams" (team_name,team_type,team_region_id,team_flag,team_shield,ol_country_id) VALUES ('Arabia Saudita','M',2,pg_read_binary_file('E:\imagenes\banderas\arabia saudita.jpg'),pg_read_binary_file('E:\imagenes\escudos\arabia saudita.png'),6);</v>
      </c>
    </row>
    <row r="13" spans="2:26" x14ac:dyDescent="0.25">
      <c r="B13">
        <v>11</v>
      </c>
      <c r="C13" t="s">
        <v>324</v>
      </c>
      <c r="E13" t="s">
        <v>543</v>
      </c>
      <c r="F13" s="3"/>
      <c r="G13">
        <v>73</v>
      </c>
      <c r="H13">
        <v>75</v>
      </c>
      <c r="I13">
        <v>82</v>
      </c>
      <c r="J13" t="s">
        <v>22</v>
      </c>
      <c r="K13">
        <f>INDEX(TeamRegion!B:B,MATCH(J13,TeamRegion!C:C,0))</f>
        <v>1</v>
      </c>
      <c r="L13" t="s">
        <v>558</v>
      </c>
      <c r="M13" t="str">
        <f t="shared" si="0"/>
        <v>E:\imagenes\banderas\argelia.jpg</v>
      </c>
      <c r="N13" t="s">
        <v>780</v>
      </c>
      <c r="O13" t="str">
        <f t="shared" si="1"/>
        <v>E:\imagenes\escudos\argelia.png</v>
      </c>
      <c r="P13" t="s">
        <v>7</v>
      </c>
      <c r="Q13">
        <f>INDEX(PlayerCountry!B:B,MATCH(P13,PlayerCountry!C:C,0))</f>
        <v>2</v>
      </c>
      <c r="S13" t="str">
        <f t="shared" si="2"/>
        <v>INSERT INTO "NationalTeams" (team_name,team_type,team_region_id,team_flag,team_shield,ol_country_id) VALUES ('Argelia','M',1,pg_read_binary_file('E:\imagenes\banderas\argelia.jpg'),pg_read_binary_file('E:\imagenes\escudos\argelia.png'),2);</v>
      </c>
    </row>
    <row r="14" spans="2:26" x14ac:dyDescent="0.25">
      <c r="B14">
        <v>12</v>
      </c>
      <c r="C14" t="s">
        <v>376</v>
      </c>
      <c r="E14" t="s">
        <v>543</v>
      </c>
      <c r="F14" s="3"/>
      <c r="G14">
        <v>81</v>
      </c>
      <c r="H14">
        <v>83</v>
      </c>
      <c r="I14">
        <v>91</v>
      </c>
      <c r="J14" t="s">
        <v>23</v>
      </c>
      <c r="K14">
        <f>INDEX(TeamRegion!B:B,MATCH(J14,TeamRegion!C:C,0))</f>
        <v>3</v>
      </c>
      <c r="L14" t="s">
        <v>559</v>
      </c>
      <c r="M14" t="str">
        <f t="shared" si="0"/>
        <v>E:\imagenes\banderas\argentina.jpg</v>
      </c>
      <c r="N14" t="s">
        <v>781</v>
      </c>
      <c r="O14" t="str">
        <f t="shared" si="1"/>
        <v>E:\imagenes\escudos\argentina.png</v>
      </c>
      <c r="P14" t="s">
        <v>2</v>
      </c>
      <c r="Q14">
        <f>INDEX(PlayerCountry!B:B,MATCH(P14,PlayerCountry!C:C,0))</f>
        <v>1</v>
      </c>
      <c r="S14" t="str">
        <f t="shared" si="2"/>
        <v>INSERT INTO "NationalTeams" (team_name,team_type,team_region_id,team_flag,team_shield,ol_country_id) VALUES ('Argentina','M',3,pg_read_binary_file('E:\imagenes\banderas\argentina.jpg'),pg_read_binary_file('E:\imagenes\escudos\argentina.png'),1);</v>
      </c>
    </row>
    <row r="15" spans="2:26" x14ac:dyDescent="0.25">
      <c r="B15">
        <v>13</v>
      </c>
      <c r="C15" t="s">
        <v>529</v>
      </c>
      <c r="E15" t="s">
        <v>543</v>
      </c>
      <c r="F15" s="3"/>
      <c r="G15">
        <v>64</v>
      </c>
      <c r="H15">
        <v>71</v>
      </c>
      <c r="I15">
        <v>67</v>
      </c>
      <c r="J15" t="s">
        <v>24</v>
      </c>
      <c r="K15">
        <f>INDEX(TeamRegion!B:B,MATCH(J15,TeamRegion!C:C,0))</f>
        <v>4</v>
      </c>
      <c r="L15" t="s">
        <v>560</v>
      </c>
      <c r="M15" t="str">
        <f t="shared" si="0"/>
        <v>E:\imagenes\banderas\armenia.jpg</v>
      </c>
      <c r="N15" t="s">
        <v>782</v>
      </c>
      <c r="O15" t="str">
        <f t="shared" si="1"/>
        <v>E:\imagenes\escudos\armenia.png</v>
      </c>
      <c r="P15" t="s">
        <v>8</v>
      </c>
      <c r="Q15">
        <f>INDEX(PlayerCountry!B:B,MATCH(P15,PlayerCountry!C:C,0))</f>
        <v>3</v>
      </c>
      <c r="S15" t="str">
        <f t="shared" si="2"/>
        <v>INSERT INTO "NationalTeams" (team_name,team_type,team_region_id,team_flag,team_shield,ol_country_id) VALUES ('Armenia','M',4,pg_read_binary_file('E:\imagenes\banderas\armenia.jpg'),pg_read_binary_file('E:\imagenes\escudos\armenia.png'),3);</v>
      </c>
    </row>
    <row r="16" spans="2:26" x14ac:dyDescent="0.25">
      <c r="B16">
        <v>14</v>
      </c>
      <c r="C16" t="s">
        <v>415</v>
      </c>
      <c r="E16" t="s">
        <v>543</v>
      </c>
      <c r="F16" s="3"/>
      <c r="G16">
        <v>48</v>
      </c>
      <c r="H16">
        <v>49</v>
      </c>
      <c r="I16">
        <v>47</v>
      </c>
      <c r="J16" t="s">
        <v>23</v>
      </c>
      <c r="K16">
        <f>INDEX(TeamRegion!B:B,MATCH(J16,TeamRegion!C:C,0))</f>
        <v>3</v>
      </c>
      <c r="L16" t="s">
        <v>561</v>
      </c>
      <c r="M16" t="str">
        <f t="shared" si="0"/>
        <v>E:\imagenes\banderas\aruba.png</v>
      </c>
      <c r="N16" t="s">
        <v>783</v>
      </c>
      <c r="O16" t="str">
        <f t="shared" si="1"/>
        <v>E:\imagenes\escudos\aruba.png</v>
      </c>
      <c r="P16" t="s">
        <v>2</v>
      </c>
      <c r="Q16">
        <f>INDEX(PlayerCountry!B:B,MATCH(P16,PlayerCountry!C:C,0))</f>
        <v>1</v>
      </c>
      <c r="S16" t="str">
        <f t="shared" si="2"/>
        <v>INSERT INTO "NationalTeams" (team_name,team_type,team_region_id,team_flag,team_shield,ol_country_id) VALUES ('Aruba','M',3,pg_read_binary_file('E:\imagenes\banderas\aruba.png'),pg_read_binary_file('E:\imagenes\escudos\aruba.png'),1);</v>
      </c>
    </row>
    <row r="17" spans="2:19" x14ac:dyDescent="0.25">
      <c r="B17">
        <v>15</v>
      </c>
      <c r="C17" t="s">
        <v>424</v>
      </c>
      <c r="E17" t="s">
        <v>543</v>
      </c>
      <c r="F17" s="3"/>
      <c r="G17">
        <v>75</v>
      </c>
      <c r="H17">
        <v>76</v>
      </c>
      <c r="I17">
        <v>77</v>
      </c>
      <c r="J17" t="s">
        <v>8504</v>
      </c>
      <c r="K17">
        <f>INDEX(TeamRegion!B:B,MATCH(J17,TeamRegion!C:C,0))</f>
        <v>2</v>
      </c>
      <c r="L17" t="s">
        <v>562</v>
      </c>
      <c r="M17" t="str">
        <f t="shared" si="0"/>
        <v>E:\imagenes\banderas\asia stars.png</v>
      </c>
      <c r="N17" t="s">
        <v>784</v>
      </c>
      <c r="O17" t="str">
        <f t="shared" si="1"/>
        <v>E:\imagenes\escudos\asia stars.png</v>
      </c>
      <c r="P17" t="s">
        <v>8</v>
      </c>
      <c r="Q17">
        <f>INDEX(PlayerCountry!B:B,MATCH(P17,PlayerCountry!C:C,0))</f>
        <v>3</v>
      </c>
      <c r="S17" t="str">
        <f t="shared" si="2"/>
        <v>INSERT INTO "NationalTeams" (team_name,team_type,team_region_id,team_flag,team_shield,ol_country_id) VALUES ('Asia Stars','M',2,pg_read_binary_file('E:\imagenes\banderas\asia stars.png'),pg_read_binary_file('E:\imagenes\escudos\asia stars.png'),3);</v>
      </c>
    </row>
    <row r="18" spans="2:19" x14ac:dyDescent="0.25">
      <c r="B18">
        <v>16</v>
      </c>
      <c r="C18" t="s">
        <v>426</v>
      </c>
      <c r="E18" t="s">
        <v>543</v>
      </c>
      <c r="F18" s="3"/>
      <c r="G18">
        <v>69</v>
      </c>
      <c r="H18">
        <v>72</v>
      </c>
      <c r="I18">
        <v>69</v>
      </c>
      <c r="J18" t="s">
        <v>8505</v>
      </c>
      <c r="K18">
        <f>INDEX(TeamRegion!B:B,MATCH(J18,TeamRegion!C:C,0))</f>
        <v>5</v>
      </c>
      <c r="L18" t="s">
        <v>563</v>
      </c>
      <c r="M18" t="str">
        <f t="shared" si="0"/>
        <v>E:\imagenes\banderas\australia.jpg</v>
      </c>
      <c r="N18" t="s">
        <v>785</v>
      </c>
      <c r="O18" t="str">
        <f t="shared" si="1"/>
        <v>E:\imagenes\escudos\australia.png</v>
      </c>
      <c r="P18" t="s">
        <v>6</v>
      </c>
      <c r="Q18">
        <f>INDEX(PlayerCountry!B:B,MATCH(P18,PlayerCountry!C:C,0))</f>
        <v>7</v>
      </c>
      <c r="S18" t="str">
        <f t="shared" si="2"/>
        <v>INSERT INTO "NationalTeams" (team_name,team_type,team_region_id,team_flag,team_shield,ol_country_id) VALUES ('Australia','M',5,pg_read_binary_file('E:\imagenes\banderas\australia.jpg'),pg_read_binary_file('E:\imagenes\escudos\australia.png'),7);</v>
      </c>
    </row>
    <row r="19" spans="2:19" x14ac:dyDescent="0.25">
      <c r="B19">
        <v>17</v>
      </c>
      <c r="C19" t="s">
        <v>514</v>
      </c>
      <c r="E19" t="s">
        <v>543</v>
      </c>
      <c r="F19" s="3"/>
      <c r="G19">
        <v>73</v>
      </c>
      <c r="H19">
        <v>80</v>
      </c>
      <c r="I19">
        <v>77</v>
      </c>
      <c r="J19" t="s">
        <v>24</v>
      </c>
      <c r="K19">
        <f>INDEX(TeamRegion!B:B,MATCH(J19,TeamRegion!C:C,0))</f>
        <v>4</v>
      </c>
      <c r="L19" t="s">
        <v>564</v>
      </c>
      <c r="M19" t="str">
        <f t="shared" si="0"/>
        <v>E:\imagenes\banderas\austria.jpg</v>
      </c>
      <c r="N19" t="s">
        <v>786</v>
      </c>
      <c r="O19" t="str">
        <f t="shared" si="1"/>
        <v>E:\imagenes\escudos\austria.png</v>
      </c>
      <c r="P19" t="s">
        <v>8</v>
      </c>
      <c r="Q19">
        <f>INDEX(PlayerCountry!B:B,MATCH(P19,PlayerCountry!C:C,0))</f>
        <v>3</v>
      </c>
      <c r="S19" t="str">
        <f t="shared" si="2"/>
        <v>INSERT INTO "NationalTeams" (team_name,team_type,team_region_id,team_flag,team_shield,ol_country_id) VALUES ('Austria','M',4,pg_read_binary_file('E:\imagenes\banderas\austria.jpg'),pg_read_binary_file('E:\imagenes\escudos\austria.png'),3);</v>
      </c>
    </row>
    <row r="20" spans="2:19" x14ac:dyDescent="0.25">
      <c r="B20">
        <v>18</v>
      </c>
      <c r="C20" t="s">
        <v>535</v>
      </c>
      <c r="E20" t="s">
        <v>543</v>
      </c>
      <c r="F20" s="3"/>
      <c r="G20">
        <v>65</v>
      </c>
      <c r="H20">
        <v>67</v>
      </c>
      <c r="I20">
        <v>62</v>
      </c>
      <c r="J20" t="s">
        <v>24</v>
      </c>
      <c r="K20">
        <f>INDEX(TeamRegion!B:B,MATCH(J20,TeamRegion!C:C,0))</f>
        <v>4</v>
      </c>
      <c r="L20" t="s">
        <v>565</v>
      </c>
      <c r="M20" t="str">
        <f t="shared" si="0"/>
        <v>E:\imagenes\banderas\azerbaijan.jpg</v>
      </c>
      <c r="N20" t="s">
        <v>787</v>
      </c>
      <c r="O20" t="str">
        <f t="shared" si="1"/>
        <v>E:\imagenes\escudos\azerbaijan.png</v>
      </c>
      <c r="P20" t="s">
        <v>2</v>
      </c>
      <c r="Q20">
        <f>INDEX(PlayerCountry!B:B,MATCH(P20,PlayerCountry!C:C,0))</f>
        <v>1</v>
      </c>
      <c r="S20" t="str">
        <f t="shared" si="2"/>
        <v>INSERT INTO "NationalTeams" (team_name,team_type,team_region_id,team_flag,team_shield,ol_country_id) VALUES ('Azerbaijan','M',4,pg_read_binary_file('E:\imagenes\banderas\azerbaijan.jpg'),pg_read_binary_file('E:\imagenes\escudos\azerbaijan.png'),1);</v>
      </c>
    </row>
    <row r="21" spans="2:19" x14ac:dyDescent="0.25">
      <c r="B21">
        <v>19</v>
      </c>
      <c r="C21" t="s">
        <v>419</v>
      </c>
      <c r="E21" t="s">
        <v>543</v>
      </c>
      <c r="F21" s="3"/>
      <c r="G21">
        <v>50</v>
      </c>
      <c r="H21">
        <v>48</v>
      </c>
      <c r="I21">
        <v>47</v>
      </c>
      <c r="J21" t="s">
        <v>23</v>
      </c>
      <c r="K21">
        <f>INDEX(TeamRegion!B:B,MATCH(J21,TeamRegion!C:C,0))</f>
        <v>3</v>
      </c>
      <c r="L21" t="s">
        <v>566</v>
      </c>
      <c r="M21" t="str">
        <f t="shared" si="0"/>
        <v>E:\imagenes\banderas\bahamas.jpg</v>
      </c>
      <c r="N21" t="s">
        <v>788</v>
      </c>
      <c r="O21" t="str">
        <f t="shared" si="1"/>
        <v>E:\imagenes\escudos\bahamas.png</v>
      </c>
      <c r="P21" t="s">
        <v>2</v>
      </c>
      <c r="Q21">
        <f>INDEX(PlayerCountry!B:B,MATCH(P21,PlayerCountry!C:C,0))</f>
        <v>1</v>
      </c>
      <c r="S21" t="str">
        <f t="shared" si="2"/>
        <v>INSERT INTO "NationalTeams" (team_name,team_type,team_region_id,team_flag,team_shield,ol_country_id) VALUES ('Bahamas','M',3,pg_read_binary_file('E:\imagenes\banderas\bahamas.jpg'),pg_read_binary_file('E:\imagenes\escudos\bahamas.png'),1);</v>
      </c>
    </row>
    <row r="22" spans="2:19" x14ac:dyDescent="0.25">
      <c r="B22">
        <v>20</v>
      </c>
      <c r="C22" t="s">
        <v>433</v>
      </c>
      <c r="E22" t="s">
        <v>543</v>
      </c>
      <c r="F22" s="3"/>
      <c r="G22">
        <v>58</v>
      </c>
      <c r="H22">
        <v>60</v>
      </c>
      <c r="I22">
        <v>60</v>
      </c>
      <c r="J22" t="s">
        <v>8504</v>
      </c>
      <c r="K22">
        <f>INDEX(TeamRegion!B:B,MATCH(J22,TeamRegion!C:C,0))</f>
        <v>2</v>
      </c>
      <c r="L22" t="s">
        <v>567</v>
      </c>
      <c r="M22" t="str">
        <f t="shared" si="0"/>
        <v>E:\imagenes\banderas\bahrein.jpg</v>
      </c>
      <c r="N22" t="s">
        <v>789</v>
      </c>
      <c r="O22" t="str">
        <f t="shared" si="1"/>
        <v>E:\imagenes\escudos\bahrein.png</v>
      </c>
      <c r="P22" t="s">
        <v>6</v>
      </c>
      <c r="Q22">
        <f>INDEX(PlayerCountry!B:B,MATCH(P22,PlayerCountry!C:C,0))</f>
        <v>7</v>
      </c>
      <c r="S22" t="str">
        <f t="shared" si="2"/>
        <v>INSERT INTO "NationalTeams" (team_name,team_type,team_region_id,team_flag,team_shield,ol_country_id) VALUES ('Bahrein','M',2,pg_read_binary_file('E:\imagenes\banderas\bahrein.jpg'),pg_read_binary_file('E:\imagenes\escudos\bahrein.png'),7);</v>
      </c>
    </row>
    <row r="23" spans="2:19" x14ac:dyDescent="0.25">
      <c r="B23">
        <v>21</v>
      </c>
      <c r="C23" t="s">
        <v>465</v>
      </c>
      <c r="E23" t="s">
        <v>543</v>
      </c>
      <c r="F23" s="3"/>
      <c r="G23">
        <v>54</v>
      </c>
      <c r="H23">
        <v>57</v>
      </c>
      <c r="I23">
        <v>53</v>
      </c>
      <c r="J23" t="s">
        <v>8504</v>
      </c>
      <c r="K23">
        <f>INDEX(TeamRegion!B:B,MATCH(J23,TeamRegion!C:C,0))</f>
        <v>2</v>
      </c>
      <c r="L23" t="s">
        <v>568</v>
      </c>
      <c r="M23" t="str">
        <f t="shared" si="0"/>
        <v>E:\imagenes\banderas\bangladesh.png</v>
      </c>
      <c r="N23" t="s">
        <v>790</v>
      </c>
      <c r="O23" t="str">
        <f t="shared" si="1"/>
        <v>E:\imagenes\escudos\bangladesh.png</v>
      </c>
      <c r="P23" t="s">
        <v>5</v>
      </c>
      <c r="Q23">
        <f>INDEX(PlayerCountry!B:B,MATCH(P23,PlayerCountry!C:C,0))</f>
        <v>6</v>
      </c>
      <c r="S23" t="str">
        <f t="shared" si="2"/>
        <v>INSERT INTO "NationalTeams" (team_name,team_type,team_region_id,team_flag,team_shield,ol_country_id) VALUES ('Bangladesh','M',2,pg_read_binary_file('E:\imagenes\banderas\bangladesh.png'),pg_read_binary_file('E:\imagenes\escudos\bangladesh.png'),6);</v>
      </c>
    </row>
    <row r="24" spans="2:19" x14ac:dyDescent="0.25">
      <c r="B24">
        <v>22</v>
      </c>
      <c r="C24" t="s">
        <v>408</v>
      </c>
      <c r="E24" t="s">
        <v>543</v>
      </c>
      <c r="F24" s="3"/>
      <c r="G24">
        <v>57</v>
      </c>
      <c r="H24">
        <v>59</v>
      </c>
      <c r="I24">
        <v>56</v>
      </c>
      <c r="J24" t="s">
        <v>23</v>
      </c>
      <c r="K24">
        <f>INDEX(TeamRegion!B:B,MATCH(J24,TeamRegion!C:C,0))</f>
        <v>3</v>
      </c>
      <c r="L24" t="s">
        <v>569</v>
      </c>
      <c r="M24" t="str">
        <f t="shared" si="0"/>
        <v>E:\imagenes\banderas\barbados.jpg</v>
      </c>
      <c r="N24" t="s">
        <v>791</v>
      </c>
      <c r="O24" t="str">
        <f t="shared" si="1"/>
        <v>E:\imagenes\escudos\barbados.png</v>
      </c>
      <c r="P24" t="s">
        <v>7</v>
      </c>
      <c r="Q24">
        <f>INDEX(PlayerCountry!B:B,MATCH(P24,PlayerCountry!C:C,0))</f>
        <v>2</v>
      </c>
      <c r="S24" t="str">
        <f t="shared" si="2"/>
        <v>INSERT INTO "NationalTeams" (team_name,team_type,team_region_id,team_flag,team_shield,ol_country_id) VALUES ('Barbados','M',3,pg_read_binary_file('E:\imagenes\banderas\barbados.jpg'),pg_read_binary_file('E:\imagenes\escudos\barbados.png'),2);</v>
      </c>
    </row>
    <row r="25" spans="2:19" x14ac:dyDescent="0.25">
      <c r="B25">
        <v>23</v>
      </c>
      <c r="C25" t="s">
        <v>505</v>
      </c>
      <c r="E25" t="s">
        <v>543</v>
      </c>
      <c r="F25" s="3"/>
      <c r="G25">
        <v>82</v>
      </c>
      <c r="H25">
        <v>87</v>
      </c>
      <c r="I25">
        <v>84</v>
      </c>
      <c r="J25" t="s">
        <v>24</v>
      </c>
      <c r="K25">
        <f>INDEX(TeamRegion!B:B,MATCH(J25,TeamRegion!C:C,0))</f>
        <v>4</v>
      </c>
      <c r="L25" t="s">
        <v>570</v>
      </c>
      <c r="M25" t="str">
        <f t="shared" si="0"/>
        <v>E:\imagenes\banderas\belgica.jpg</v>
      </c>
      <c r="N25" t="s">
        <v>792</v>
      </c>
      <c r="O25" t="str">
        <f t="shared" si="1"/>
        <v>E:\imagenes\escudos\belgica.png</v>
      </c>
      <c r="P25" t="s">
        <v>2</v>
      </c>
      <c r="Q25">
        <f>INDEX(PlayerCountry!B:B,MATCH(P25,PlayerCountry!C:C,0))</f>
        <v>1</v>
      </c>
      <c r="S25" t="str">
        <f t="shared" si="2"/>
        <v>INSERT INTO "NationalTeams" (team_name,team_type,team_region_id,team_flag,team_shield,ol_country_id) VALUES ('Belgica','M',4,pg_read_binary_file('E:\imagenes\banderas\belgica.jpg'),pg_read_binary_file('E:\imagenes\escudos\belgica.png'),1);</v>
      </c>
    </row>
    <row r="26" spans="2:19" x14ac:dyDescent="0.25">
      <c r="B26">
        <v>24</v>
      </c>
      <c r="C26" t="s">
        <v>334</v>
      </c>
      <c r="E26" t="s">
        <v>543</v>
      </c>
      <c r="F26" s="3"/>
      <c r="G26">
        <v>58</v>
      </c>
      <c r="H26">
        <v>55</v>
      </c>
      <c r="I26">
        <v>57</v>
      </c>
      <c r="J26" t="s">
        <v>23</v>
      </c>
      <c r="K26">
        <f>INDEX(TeamRegion!B:B,MATCH(J26,TeamRegion!C:C,0))</f>
        <v>3</v>
      </c>
      <c r="L26" t="s">
        <v>571</v>
      </c>
      <c r="M26" t="str">
        <f t="shared" si="0"/>
        <v>E:\imagenes\banderas\belice.png</v>
      </c>
      <c r="N26" t="s">
        <v>793</v>
      </c>
      <c r="O26" t="str">
        <f t="shared" si="1"/>
        <v>E:\imagenes\escudos\belice.png</v>
      </c>
      <c r="P26" t="s">
        <v>2</v>
      </c>
      <c r="Q26">
        <f>INDEX(PlayerCountry!B:B,MATCH(P26,PlayerCountry!C:C,0))</f>
        <v>1</v>
      </c>
      <c r="S26" t="str">
        <f t="shared" si="2"/>
        <v>INSERT INTO "NationalTeams" (team_name,team_type,team_region_id,team_flag,team_shield,ol_country_id) VALUES ('Belice','M',3,pg_read_binary_file('E:\imagenes\banderas\belice.png'),pg_read_binary_file('E:\imagenes\escudos\belice.png'),1);</v>
      </c>
    </row>
    <row r="27" spans="2:19" x14ac:dyDescent="0.25">
      <c r="B27">
        <v>25</v>
      </c>
      <c r="C27" t="s">
        <v>337</v>
      </c>
      <c r="E27" t="s">
        <v>543</v>
      </c>
      <c r="F27" s="3"/>
      <c r="G27">
        <v>62</v>
      </c>
      <c r="H27">
        <v>66</v>
      </c>
      <c r="I27">
        <v>66</v>
      </c>
      <c r="J27" t="s">
        <v>22</v>
      </c>
      <c r="K27">
        <f>INDEX(TeamRegion!B:B,MATCH(J27,TeamRegion!C:C,0))</f>
        <v>1</v>
      </c>
      <c r="L27" t="s">
        <v>572</v>
      </c>
      <c r="M27" t="str">
        <f t="shared" si="0"/>
        <v>E:\imagenes\banderas\benin.png</v>
      </c>
      <c r="N27" t="s">
        <v>794</v>
      </c>
      <c r="O27" t="str">
        <f t="shared" si="1"/>
        <v>E:\imagenes\escudos\benin.png</v>
      </c>
      <c r="P27" t="s">
        <v>7</v>
      </c>
      <c r="Q27">
        <f>INDEX(PlayerCountry!B:B,MATCH(P27,PlayerCountry!C:C,0))</f>
        <v>2</v>
      </c>
      <c r="S27" t="str">
        <f t="shared" si="2"/>
        <v>INSERT INTO "NationalTeams" (team_name,team_type,team_region_id,team_flag,team_shield,ol_country_id) VALUES ('Benin','M',1,pg_read_binary_file('E:\imagenes\banderas\benin.png'),pg_read_binary_file('E:\imagenes\escudos\benin.png'),2);</v>
      </c>
    </row>
    <row r="28" spans="2:19" x14ac:dyDescent="0.25">
      <c r="B28">
        <v>26</v>
      </c>
      <c r="C28" t="s">
        <v>403</v>
      </c>
      <c r="E28" t="s">
        <v>543</v>
      </c>
      <c r="F28" s="3"/>
      <c r="G28">
        <v>58</v>
      </c>
      <c r="H28">
        <v>53</v>
      </c>
      <c r="I28">
        <v>55</v>
      </c>
      <c r="J28" t="s">
        <v>23</v>
      </c>
      <c r="K28">
        <f>INDEX(TeamRegion!B:B,MATCH(J28,TeamRegion!C:C,0))</f>
        <v>3</v>
      </c>
      <c r="L28" t="s">
        <v>573</v>
      </c>
      <c r="M28" t="str">
        <f t="shared" si="0"/>
        <v>E:\imagenes\banderas\bermudas.png</v>
      </c>
      <c r="N28" t="s">
        <v>795</v>
      </c>
      <c r="O28" t="str">
        <f t="shared" si="1"/>
        <v>E:\imagenes\escudos\bermudas.png</v>
      </c>
      <c r="P28" t="s">
        <v>3</v>
      </c>
      <c r="Q28">
        <f>INDEX(PlayerCountry!B:B,MATCH(P28,PlayerCountry!C:C,0))</f>
        <v>4</v>
      </c>
      <c r="S28" t="str">
        <f t="shared" si="2"/>
        <v>INSERT INTO "NationalTeams" (team_name,team_type,team_region_id,team_flag,team_shield,ol_country_id) VALUES ('Bermudas','M',3,pg_read_binary_file('E:\imagenes\banderas\bermudas.png'),pg_read_binary_file('E:\imagenes\escudos\bermudas.png'),4);</v>
      </c>
    </row>
    <row r="29" spans="2:19" x14ac:dyDescent="0.25">
      <c r="B29">
        <v>27</v>
      </c>
      <c r="C29" t="s">
        <v>525</v>
      </c>
      <c r="E29" t="s">
        <v>543</v>
      </c>
      <c r="F29" s="3"/>
      <c r="G29">
        <v>69</v>
      </c>
      <c r="H29">
        <v>68</v>
      </c>
      <c r="I29">
        <v>64</v>
      </c>
      <c r="J29" t="s">
        <v>24</v>
      </c>
      <c r="K29">
        <f>INDEX(TeamRegion!B:B,MATCH(J29,TeamRegion!C:C,0))</f>
        <v>4</v>
      </c>
      <c r="L29" t="s">
        <v>574</v>
      </c>
      <c r="M29" t="str">
        <f t="shared" si="0"/>
        <v>E:\imagenes\banderas\belarus.jpg</v>
      </c>
      <c r="N29" t="s">
        <v>796</v>
      </c>
      <c r="O29" t="str">
        <f t="shared" si="1"/>
        <v>E:\imagenes\escudos\belarus.png</v>
      </c>
      <c r="P29" t="s">
        <v>2</v>
      </c>
      <c r="Q29">
        <f>INDEX(PlayerCountry!B:B,MATCH(P29,PlayerCountry!C:C,0))</f>
        <v>1</v>
      </c>
      <c r="S29" t="str">
        <f t="shared" si="2"/>
        <v>INSERT INTO "NationalTeams" (team_name,team_type,team_region_id,team_flag,team_shield,ol_country_id) VALUES ('Bielorrusia','M',4,pg_read_binary_file('E:\imagenes\banderas\belarus.jpg'),pg_read_binary_file('E:\imagenes\escudos\belarus.png'),1);</v>
      </c>
    </row>
    <row r="30" spans="2:19" x14ac:dyDescent="0.25">
      <c r="B30">
        <v>28</v>
      </c>
      <c r="C30" t="s">
        <v>453</v>
      </c>
      <c r="E30" t="s">
        <v>543</v>
      </c>
      <c r="F30" s="3"/>
      <c r="G30">
        <v>51</v>
      </c>
      <c r="H30">
        <v>56</v>
      </c>
      <c r="I30">
        <v>56</v>
      </c>
      <c r="J30" t="s">
        <v>8504</v>
      </c>
      <c r="K30">
        <f>INDEX(TeamRegion!B:B,MATCH(J30,TeamRegion!C:C,0))</f>
        <v>2</v>
      </c>
      <c r="L30" t="s">
        <v>575</v>
      </c>
      <c r="M30" t="str">
        <f t="shared" si="0"/>
        <v>E:\imagenes\banderas\birmania.png</v>
      </c>
      <c r="N30" t="s">
        <v>797</v>
      </c>
      <c r="O30" t="str">
        <f t="shared" si="1"/>
        <v>E:\imagenes\escudos\birmania.png</v>
      </c>
      <c r="P30" t="s">
        <v>2</v>
      </c>
      <c r="Q30">
        <f>INDEX(PlayerCountry!B:B,MATCH(P30,PlayerCountry!C:C,0))</f>
        <v>1</v>
      </c>
      <c r="S30" t="str">
        <f t="shared" si="2"/>
        <v>INSERT INTO "NationalTeams" (team_name,team_type,team_region_id,team_flag,team_shield,ol_country_id) VALUES ('Birmania','M',2,pg_read_binary_file('E:\imagenes\banderas\birmania.png'),pg_read_binary_file('E:\imagenes\escudos\birmania.png'),1);</v>
      </c>
    </row>
    <row r="31" spans="2:19" x14ac:dyDescent="0.25">
      <c r="B31">
        <v>29</v>
      </c>
      <c r="C31" t="s">
        <v>353</v>
      </c>
      <c r="E31" t="s">
        <v>543</v>
      </c>
      <c r="F31" s="3"/>
      <c r="G31">
        <v>67</v>
      </c>
      <c r="H31">
        <v>66</v>
      </c>
      <c r="I31">
        <v>67</v>
      </c>
      <c r="J31" t="s">
        <v>23</v>
      </c>
      <c r="K31">
        <f>INDEX(TeamRegion!B:B,MATCH(J31,TeamRegion!C:C,0))</f>
        <v>3</v>
      </c>
      <c r="L31" t="s">
        <v>576</v>
      </c>
      <c r="M31" t="str">
        <f t="shared" si="0"/>
        <v>E:\imagenes\banderas\bolivia.jpg</v>
      </c>
      <c r="N31" t="s">
        <v>798</v>
      </c>
      <c r="O31" t="str">
        <f t="shared" si="1"/>
        <v>E:\imagenes\escudos\bolivia.png</v>
      </c>
      <c r="P31" t="s">
        <v>4</v>
      </c>
      <c r="Q31">
        <f>INDEX(PlayerCountry!B:B,MATCH(P31,PlayerCountry!C:C,0))</f>
        <v>8</v>
      </c>
      <c r="S31" t="str">
        <f t="shared" si="2"/>
        <v>INSERT INTO "NationalTeams" (team_name,team_type,team_region_id,team_flag,team_shield,ol_country_id) VALUES ('Bolivia','M',3,pg_read_binary_file('E:\imagenes\banderas\bolivia.jpg'),pg_read_binary_file('E:\imagenes\escudos\bolivia.png'),8);</v>
      </c>
    </row>
    <row r="32" spans="2:19" x14ac:dyDescent="0.25">
      <c r="B32">
        <v>30</v>
      </c>
      <c r="C32" t="s">
        <v>516</v>
      </c>
      <c r="E32" t="s">
        <v>543</v>
      </c>
      <c r="F32" s="3"/>
      <c r="G32">
        <v>70</v>
      </c>
      <c r="H32">
        <v>79</v>
      </c>
      <c r="I32">
        <v>74</v>
      </c>
      <c r="J32" t="s">
        <v>24</v>
      </c>
      <c r="K32">
        <f>INDEX(TeamRegion!B:B,MATCH(J32,TeamRegion!C:C,0))</f>
        <v>4</v>
      </c>
      <c r="L32" t="s">
        <v>577</v>
      </c>
      <c r="M32" t="str">
        <f t="shared" si="0"/>
        <v>E:\imagenes\banderas\bosnia.jpg</v>
      </c>
      <c r="N32" t="s">
        <v>799</v>
      </c>
      <c r="O32" t="str">
        <f t="shared" si="1"/>
        <v>E:\imagenes\escudos\bosnia.png</v>
      </c>
      <c r="P32" t="s">
        <v>5</v>
      </c>
      <c r="Q32">
        <f>INDEX(PlayerCountry!B:B,MATCH(P32,PlayerCountry!C:C,0))</f>
        <v>6</v>
      </c>
      <c r="S32" t="str">
        <f t="shared" si="2"/>
        <v>INSERT INTO "NationalTeams" (team_name,team_type,team_region_id,team_flag,team_shield,ol_country_id) VALUES ('Bosnia y Herzegovina','M',4,pg_read_binary_file('E:\imagenes\banderas\bosnia.jpg'),pg_read_binary_file('E:\imagenes\escudos\bosnia.png'),6);</v>
      </c>
    </row>
    <row r="33" spans="2:19" x14ac:dyDescent="0.25">
      <c r="B33">
        <v>31</v>
      </c>
      <c r="C33" t="s">
        <v>340</v>
      </c>
      <c r="E33" t="s">
        <v>543</v>
      </c>
      <c r="F33" s="3"/>
      <c r="G33">
        <v>59</v>
      </c>
      <c r="H33">
        <v>61</v>
      </c>
      <c r="I33">
        <v>60</v>
      </c>
      <c r="J33" t="s">
        <v>22</v>
      </c>
      <c r="K33">
        <f>INDEX(TeamRegion!B:B,MATCH(J33,TeamRegion!C:C,0))</f>
        <v>1</v>
      </c>
      <c r="L33" t="s">
        <v>578</v>
      </c>
      <c r="M33" t="str">
        <f t="shared" si="0"/>
        <v>E:\imagenes\banderas\botswana.png</v>
      </c>
      <c r="N33" t="s">
        <v>800</v>
      </c>
      <c r="O33" t="str">
        <f t="shared" si="1"/>
        <v>E:\imagenes\escudos\botswana.png</v>
      </c>
      <c r="P33" t="s">
        <v>3</v>
      </c>
      <c r="Q33">
        <f>INDEX(PlayerCountry!B:B,MATCH(P33,PlayerCountry!C:C,0))</f>
        <v>4</v>
      </c>
      <c r="S33" t="str">
        <f t="shared" si="2"/>
        <v>INSERT INTO "NationalTeams" (team_name,team_type,team_region_id,team_flag,team_shield,ol_country_id) VALUES ('Botswana','M',1,pg_read_binary_file('E:\imagenes\banderas\botswana.png'),pg_read_binary_file('E:\imagenes\escudos\botswana.png'),4);</v>
      </c>
    </row>
    <row r="34" spans="2:19" x14ac:dyDescent="0.25">
      <c r="B34">
        <v>32</v>
      </c>
      <c r="C34" t="s">
        <v>327</v>
      </c>
      <c r="E34" t="s">
        <v>543</v>
      </c>
      <c r="F34" s="3"/>
      <c r="G34">
        <v>85</v>
      </c>
      <c r="H34">
        <v>85</v>
      </c>
      <c r="I34">
        <v>88</v>
      </c>
      <c r="J34" t="s">
        <v>23</v>
      </c>
      <c r="K34">
        <f>INDEX(TeamRegion!B:B,MATCH(J34,TeamRegion!C:C,0))</f>
        <v>3</v>
      </c>
      <c r="L34" t="s">
        <v>579</v>
      </c>
      <c r="M34" t="str">
        <f t="shared" si="0"/>
        <v>E:\imagenes\banderas\brasil.jpg</v>
      </c>
      <c r="N34" t="s">
        <v>801</v>
      </c>
      <c r="O34" t="str">
        <f t="shared" si="1"/>
        <v>E:\imagenes\escudos\brasil.png</v>
      </c>
      <c r="P34" t="s">
        <v>7</v>
      </c>
      <c r="Q34">
        <f>INDEX(PlayerCountry!B:B,MATCH(P34,PlayerCountry!C:C,0))</f>
        <v>2</v>
      </c>
      <c r="S34" t="str">
        <f t="shared" si="2"/>
        <v>INSERT INTO "NationalTeams" (team_name,team_type,team_region_id,team_flag,team_shield,ol_country_id) VALUES ('Brasil','M',3,pg_read_binary_file('E:\imagenes\banderas\brasil.jpg'),pg_read_binary_file('E:\imagenes\escudos\brasil.png'),2);</v>
      </c>
    </row>
    <row r="35" spans="2:19" x14ac:dyDescent="0.25">
      <c r="B35">
        <v>33</v>
      </c>
      <c r="C35" t="s">
        <v>478</v>
      </c>
      <c r="E35" t="s">
        <v>543</v>
      </c>
      <c r="F35" s="3"/>
      <c r="G35">
        <v>52</v>
      </c>
      <c r="H35">
        <v>50</v>
      </c>
      <c r="I35">
        <v>51</v>
      </c>
      <c r="J35" t="s">
        <v>8504</v>
      </c>
      <c r="K35">
        <f>INDEX(TeamRegion!B:B,MATCH(J35,TeamRegion!C:C,0))</f>
        <v>2</v>
      </c>
      <c r="L35" t="s">
        <v>580</v>
      </c>
      <c r="M35" t="str">
        <f t="shared" si="0"/>
        <v>E:\imagenes\banderas\brunei.png</v>
      </c>
      <c r="N35" t="s">
        <v>802</v>
      </c>
      <c r="O35" t="str">
        <f t="shared" si="1"/>
        <v>E:\imagenes\escudos\brunei.png</v>
      </c>
      <c r="P35" t="s">
        <v>8</v>
      </c>
      <c r="Q35">
        <f>INDEX(PlayerCountry!B:B,MATCH(P35,PlayerCountry!C:C,0))</f>
        <v>3</v>
      </c>
      <c r="S35" t="str">
        <f t="shared" si="2"/>
        <v>INSERT INTO "NationalTeams" (team_name,team_type,team_region_id,team_flag,team_shield,ol_country_id) VALUES ('Brunei','M',2,pg_read_binary_file('E:\imagenes\banderas\brunei.png'),pg_read_binary_file('E:\imagenes\escudos\brunei.png'),3);</v>
      </c>
    </row>
    <row r="36" spans="2:19" x14ac:dyDescent="0.25">
      <c r="B36">
        <v>34</v>
      </c>
      <c r="C36" t="s">
        <v>510</v>
      </c>
      <c r="E36" t="s">
        <v>543</v>
      </c>
      <c r="F36" s="3"/>
      <c r="G36">
        <v>67</v>
      </c>
      <c r="H36">
        <v>68</v>
      </c>
      <c r="I36">
        <v>64</v>
      </c>
      <c r="J36" t="s">
        <v>24</v>
      </c>
      <c r="K36">
        <f>INDEX(TeamRegion!B:B,MATCH(J36,TeamRegion!C:C,0))</f>
        <v>4</v>
      </c>
      <c r="L36" t="s">
        <v>581</v>
      </c>
      <c r="M36" t="str">
        <f t="shared" si="0"/>
        <v>E:\imagenes\banderas\bulgaria.jpg</v>
      </c>
      <c r="N36" t="s">
        <v>803</v>
      </c>
      <c r="O36" t="str">
        <f t="shared" si="1"/>
        <v>E:\imagenes\escudos\bulgaria.png</v>
      </c>
      <c r="P36" t="s">
        <v>7</v>
      </c>
      <c r="Q36">
        <f>INDEX(PlayerCountry!B:B,MATCH(P36,PlayerCountry!C:C,0))</f>
        <v>2</v>
      </c>
      <c r="S36" t="str">
        <f t="shared" si="2"/>
        <v>INSERT INTO "NationalTeams" (team_name,team_type,team_region_id,team_flag,team_shield,ol_country_id) VALUES ('Bulgaria','M',4,pg_read_binary_file('E:\imagenes\banderas\bulgaria.jpg'),pg_read_binary_file('E:\imagenes\escudos\bulgaria.png'),2);</v>
      </c>
    </row>
    <row r="37" spans="2:19" x14ac:dyDescent="0.25">
      <c r="B37">
        <v>35</v>
      </c>
      <c r="C37" t="s">
        <v>366</v>
      </c>
      <c r="E37" t="s">
        <v>543</v>
      </c>
      <c r="F37" s="3"/>
      <c r="G37">
        <v>69</v>
      </c>
      <c r="H37">
        <v>70</v>
      </c>
      <c r="I37">
        <v>73</v>
      </c>
      <c r="J37" t="s">
        <v>22</v>
      </c>
      <c r="K37">
        <f>INDEX(TeamRegion!B:B,MATCH(J37,TeamRegion!C:C,0))</f>
        <v>1</v>
      </c>
      <c r="L37" t="s">
        <v>582</v>
      </c>
      <c r="M37" t="str">
        <f t="shared" si="0"/>
        <v>E:\imagenes\banderas\burkina faso.jpg</v>
      </c>
      <c r="N37" t="s">
        <v>804</v>
      </c>
      <c r="O37" t="str">
        <f t="shared" si="1"/>
        <v>E:\imagenes\escudos\burkina faso.PNG</v>
      </c>
      <c r="P37" t="s">
        <v>4</v>
      </c>
      <c r="Q37">
        <f>INDEX(PlayerCountry!B:B,MATCH(P37,PlayerCountry!C:C,0))</f>
        <v>8</v>
      </c>
      <c r="S37" t="str">
        <f t="shared" si="2"/>
        <v>INSERT INTO "NationalTeams" (team_name,team_type,team_region_id,team_flag,team_shield,ol_country_id) VALUES ('Burkina Faso','M',1,pg_read_binary_file('E:\imagenes\banderas\burkina faso.jpg'),pg_read_binary_file('E:\imagenes\escudos\burkina faso.PNG'),8);</v>
      </c>
    </row>
    <row r="38" spans="2:19" x14ac:dyDescent="0.25">
      <c r="B38">
        <v>36</v>
      </c>
      <c r="C38" t="s">
        <v>341</v>
      </c>
      <c r="E38" t="s">
        <v>543</v>
      </c>
      <c r="F38" s="3"/>
      <c r="G38">
        <v>58</v>
      </c>
      <c r="H38">
        <v>58</v>
      </c>
      <c r="I38">
        <v>59</v>
      </c>
      <c r="J38" t="s">
        <v>22</v>
      </c>
      <c r="K38">
        <f>INDEX(TeamRegion!B:B,MATCH(J38,TeamRegion!C:C,0))</f>
        <v>1</v>
      </c>
      <c r="L38" t="s">
        <v>583</v>
      </c>
      <c r="M38" t="str">
        <f t="shared" si="0"/>
        <v>E:\imagenes\banderas\burundi.png</v>
      </c>
      <c r="N38" t="s">
        <v>805</v>
      </c>
      <c r="O38" t="str">
        <f t="shared" si="1"/>
        <v>E:\imagenes\escudos\burundi.png</v>
      </c>
      <c r="P38" t="s">
        <v>8</v>
      </c>
      <c r="Q38">
        <f>INDEX(PlayerCountry!B:B,MATCH(P38,PlayerCountry!C:C,0))</f>
        <v>3</v>
      </c>
      <c r="S38" t="str">
        <f t="shared" si="2"/>
        <v>INSERT INTO "NationalTeams" (team_name,team_type,team_region_id,team_flag,team_shield,ol_country_id) VALUES ('Burundi','M',1,pg_read_binary_file('E:\imagenes\banderas\burundi.png'),pg_read_binary_file('E:\imagenes\escudos\burundi.png'),3);</v>
      </c>
    </row>
    <row r="39" spans="2:19" x14ac:dyDescent="0.25">
      <c r="B39">
        <v>37</v>
      </c>
      <c r="C39" t="s">
        <v>454</v>
      </c>
      <c r="E39" t="s">
        <v>543</v>
      </c>
      <c r="F39" s="3"/>
      <c r="G39">
        <v>56</v>
      </c>
      <c r="H39">
        <v>56</v>
      </c>
      <c r="I39">
        <v>54</v>
      </c>
      <c r="J39" t="s">
        <v>8504</v>
      </c>
      <c r="K39">
        <f>INDEX(TeamRegion!B:B,MATCH(J39,TeamRegion!C:C,0))</f>
        <v>2</v>
      </c>
      <c r="L39" t="s">
        <v>584</v>
      </c>
      <c r="M39" t="str">
        <f t="shared" si="0"/>
        <v>E:\imagenes\banderas\butan.png</v>
      </c>
      <c r="N39" t="s">
        <v>806</v>
      </c>
      <c r="O39" t="str">
        <f t="shared" si="1"/>
        <v>E:\imagenes\escudos\butan.png</v>
      </c>
      <c r="P39" t="s">
        <v>5</v>
      </c>
      <c r="Q39">
        <f>INDEX(PlayerCountry!B:B,MATCH(P39,PlayerCountry!C:C,0))</f>
        <v>6</v>
      </c>
      <c r="S39" t="str">
        <f t="shared" si="2"/>
        <v>INSERT INTO "NationalTeams" (team_name,team_type,team_region_id,team_flag,team_shield,ol_country_id) VALUES ('Butan','M',2,pg_read_binary_file('E:\imagenes\banderas\butan.png'),pg_read_binary_file('E:\imagenes\escudos\butan.png'),6);</v>
      </c>
    </row>
    <row r="40" spans="2:19" x14ac:dyDescent="0.25">
      <c r="B40">
        <v>38</v>
      </c>
      <c r="C40" t="s">
        <v>371</v>
      </c>
      <c r="E40" t="s">
        <v>543</v>
      </c>
      <c r="F40" s="3"/>
      <c r="G40">
        <v>61</v>
      </c>
      <c r="H40">
        <v>67</v>
      </c>
      <c r="I40">
        <v>74</v>
      </c>
      <c r="J40" t="s">
        <v>22</v>
      </c>
      <c r="K40">
        <f>INDEX(TeamRegion!B:B,MATCH(J40,TeamRegion!C:C,0))</f>
        <v>1</v>
      </c>
      <c r="L40" t="s">
        <v>585</v>
      </c>
      <c r="M40" t="str">
        <f t="shared" si="0"/>
        <v>E:\imagenes\banderas\cabo verde.png</v>
      </c>
      <c r="N40" t="s">
        <v>807</v>
      </c>
      <c r="O40" t="str">
        <f t="shared" si="1"/>
        <v>E:\imagenes\escudos\cabo verde.png</v>
      </c>
      <c r="P40" t="s">
        <v>7</v>
      </c>
      <c r="Q40">
        <f>INDEX(PlayerCountry!B:B,MATCH(P40,PlayerCountry!C:C,0))</f>
        <v>2</v>
      </c>
      <c r="S40" t="str">
        <f t="shared" si="2"/>
        <v>INSERT INTO "NationalTeams" (team_name,team_type,team_region_id,team_flag,team_shield,ol_country_id) VALUES ('Cabo Verde','M',1,pg_read_binary_file('E:\imagenes\banderas\cabo verde.png'),pg_read_binary_file('E:\imagenes\escudos\cabo verde.png'),2);</v>
      </c>
    </row>
    <row r="41" spans="2:19" x14ac:dyDescent="0.25">
      <c r="B41">
        <v>39</v>
      </c>
      <c r="C41" t="s">
        <v>462</v>
      </c>
      <c r="E41" t="s">
        <v>543</v>
      </c>
      <c r="F41" s="3"/>
      <c r="G41">
        <v>56</v>
      </c>
      <c r="H41">
        <v>57</v>
      </c>
      <c r="I41">
        <v>58</v>
      </c>
      <c r="J41" t="s">
        <v>8504</v>
      </c>
      <c r="K41">
        <f>INDEX(TeamRegion!B:B,MATCH(J41,TeamRegion!C:C,0))</f>
        <v>2</v>
      </c>
      <c r="L41" t="s">
        <v>586</v>
      </c>
      <c r="M41" t="str">
        <f t="shared" si="0"/>
        <v>E:\imagenes\banderas\camboya.png</v>
      </c>
      <c r="N41" t="s">
        <v>808</v>
      </c>
      <c r="O41" t="str">
        <f t="shared" si="1"/>
        <v>E:\imagenes\escudos\camboya.png</v>
      </c>
      <c r="P41" t="s">
        <v>8</v>
      </c>
      <c r="Q41">
        <f>INDEX(PlayerCountry!B:B,MATCH(P41,PlayerCountry!C:C,0))</f>
        <v>3</v>
      </c>
      <c r="S41" t="str">
        <f t="shared" si="2"/>
        <v>INSERT INTO "NationalTeams" (team_name,team_type,team_region_id,team_flag,team_shield,ol_country_id) VALUES ('Camboya','M',2,pg_read_binary_file('E:\imagenes\banderas\camboya.png'),pg_read_binary_file('E:\imagenes\escudos\camboya.png'),3);</v>
      </c>
    </row>
    <row r="42" spans="2:19" x14ac:dyDescent="0.25">
      <c r="B42">
        <v>40</v>
      </c>
      <c r="C42" t="s">
        <v>322</v>
      </c>
      <c r="E42" t="s">
        <v>543</v>
      </c>
      <c r="F42" s="3"/>
      <c r="G42">
        <v>75</v>
      </c>
      <c r="H42">
        <v>71</v>
      </c>
      <c r="I42">
        <v>74</v>
      </c>
      <c r="J42" t="s">
        <v>22</v>
      </c>
      <c r="K42">
        <f>INDEX(TeamRegion!B:B,MATCH(J42,TeamRegion!C:C,0))</f>
        <v>1</v>
      </c>
      <c r="L42" t="s">
        <v>587</v>
      </c>
      <c r="M42" t="str">
        <f t="shared" si="0"/>
        <v>E:\imagenes\banderas\camerun.jpg</v>
      </c>
      <c r="N42" t="s">
        <v>809</v>
      </c>
      <c r="O42" t="str">
        <f t="shared" si="1"/>
        <v>E:\imagenes\escudos\camerun.png</v>
      </c>
      <c r="P42" t="s">
        <v>7</v>
      </c>
      <c r="Q42">
        <f>INDEX(PlayerCountry!B:B,MATCH(P42,PlayerCountry!C:C,0))</f>
        <v>2</v>
      </c>
      <c r="S42" t="str">
        <f t="shared" si="2"/>
        <v>INSERT INTO "NationalTeams" (team_name,team_type,team_region_id,team_flag,team_shield,ol_country_id) VALUES ('Camerun','M',1,pg_read_binary_file('E:\imagenes\banderas\camerun.jpg'),pg_read_binary_file('E:\imagenes\escudos\camerun.png'),2);</v>
      </c>
    </row>
    <row r="43" spans="2:19" x14ac:dyDescent="0.25">
      <c r="B43">
        <v>41</v>
      </c>
      <c r="C43" t="s">
        <v>355</v>
      </c>
      <c r="E43" t="s">
        <v>543</v>
      </c>
      <c r="F43" s="3"/>
      <c r="G43">
        <v>72</v>
      </c>
      <c r="H43">
        <v>67</v>
      </c>
      <c r="I43">
        <v>72</v>
      </c>
      <c r="J43" t="s">
        <v>23</v>
      </c>
      <c r="K43">
        <f>INDEX(TeamRegion!B:B,MATCH(J43,TeamRegion!C:C,0))</f>
        <v>3</v>
      </c>
      <c r="L43" t="s">
        <v>588</v>
      </c>
      <c r="M43" t="str">
        <f t="shared" si="0"/>
        <v>E:\imagenes\banderas\canada.jpg</v>
      </c>
      <c r="N43" t="s">
        <v>810</v>
      </c>
      <c r="O43" t="str">
        <f t="shared" si="1"/>
        <v>E:\imagenes\escudos\canada.png</v>
      </c>
      <c r="P43" t="s">
        <v>2</v>
      </c>
      <c r="Q43">
        <f>INDEX(PlayerCountry!B:B,MATCH(P43,PlayerCountry!C:C,0))</f>
        <v>1</v>
      </c>
      <c r="S43" t="str">
        <f t="shared" si="2"/>
        <v>INSERT INTO "NationalTeams" (team_name,team_type,team_region_id,team_flag,team_shield,ol_country_id) VALUES ('Canada','M',3,pg_read_binary_file('E:\imagenes\banderas\canada.jpg'),pg_read_binary_file('E:\imagenes\escudos\canada.png'),1);</v>
      </c>
    </row>
    <row r="44" spans="2:19" x14ac:dyDescent="0.25">
      <c r="B44">
        <v>42</v>
      </c>
      <c r="C44" t="s">
        <v>344</v>
      </c>
      <c r="E44" t="s">
        <v>543</v>
      </c>
      <c r="F44" s="3"/>
      <c r="G44">
        <v>53</v>
      </c>
      <c r="H44">
        <v>54</v>
      </c>
      <c r="I44">
        <v>54</v>
      </c>
      <c r="J44" t="s">
        <v>22</v>
      </c>
      <c r="K44">
        <f>INDEX(TeamRegion!B:B,MATCH(J44,TeamRegion!C:C,0))</f>
        <v>1</v>
      </c>
      <c r="L44" t="s">
        <v>589</v>
      </c>
      <c r="M44" t="str">
        <f t="shared" si="0"/>
        <v>E:\imagenes\banderas\chad.png</v>
      </c>
      <c r="N44" t="s">
        <v>811</v>
      </c>
      <c r="O44" t="str">
        <f t="shared" si="1"/>
        <v>E:\imagenes\escudos\chad.PNG</v>
      </c>
      <c r="P44" t="s">
        <v>3</v>
      </c>
      <c r="Q44">
        <f>INDEX(PlayerCountry!B:B,MATCH(P44,PlayerCountry!C:C,0))</f>
        <v>4</v>
      </c>
      <c r="S44" t="str">
        <f t="shared" si="2"/>
        <v>INSERT INTO "NationalTeams" (team_name,team_type,team_region_id,team_flag,team_shield,ol_country_id) VALUES ('Chad','M',1,pg_read_binary_file('E:\imagenes\banderas\chad.png'),pg_read_binary_file('E:\imagenes\escudos\chad.PNG'),4);</v>
      </c>
    </row>
    <row r="45" spans="2:19" x14ac:dyDescent="0.25">
      <c r="B45">
        <v>43</v>
      </c>
      <c r="C45" t="s">
        <v>330</v>
      </c>
      <c r="E45" t="s">
        <v>543</v>
      </c>
      <c r="F45" s="3"/>
      <c r="G45">
        <v>74</v>
      </c>
      <c r="H45">
        <v>78</v>
      </c>
      <c r="I45">
        <v>77</v>
      </c>
      <c r="J45" t="s">
        <v>23</v>
      </c>
      <c r="K45">
        <f>INDEX(TeamRegion!B:B,MATCH(J45,TeamRegion!C:C,0))</f>
        <v>3</v>
      </c>
      <c r="L45" t="s">
        <v>590</v>
      </c>
      <c r="M45" t="str">
        <f t="shared" si="0"/>
        <v>E:\imagenes\banderas\chile.jpg</v>
      </c>
      <c r="N45" t="s">
        <v>812</v>
      </c>
      <c r="O45" t="str">
        <f t="shared" si="1"/>
        <v>E:\imagenes\escudos\chile.png</v>
      </c>
      <c r="P45" t="s">
        <v>2</v>
      </c>
      <c r="Q45">
        <f>INDEX(PlayerCountry!B:B,MATCH(P45,PlayerCountry!C:C,0))</f>
        <v>1</v>
      </c>
      <c r="S45" t="str">
        <f t="shared" si="2"/>
        <v>INSERT INTO "NationalTeams" (team_name,team_type,team_region_id,team_flag,team_shield,ol_country_id) VALUES ('Chile','M',3,pg_read_binary_file('E:\imagenes\banderas\chile.jpg'),pg_read_binary_file('E:\imagenes\escudos\chile.png'),1);</v>
      </c>
    </row>
    <row r="46" spans="2:19" x14ac:dyDescent="0.25">
      <c r="B46">
        <v>44</v>
      </c>
      <c r="C46" t="s">
        <v>429</v>
      </c>
      <c r="E46" t="s">
        <v>543</v>
      </c>
      <c r="F46" s="3"/>
      <c r="G46">
        <v>64</v>
      </c>
      <c r="H46">
        <v>65</v>
      </c>
      <c r="I46">
        <v>72</v>
      </c>
      <c r="J46" t="s">
        <v>8504</v>
      </c>
      <c r="K46">
        <f>INDEX(TeamRegion!B:B,MATCH(J46,TeamRegion!C:C,0))</f>
        <v>2</v>
      </c>
      <c r="L46" t="s">
        <v>591</v>
      </c>
      <c r="M46" t="str">
        <f t="shared" si="0"/>
        <v>E:\imagenes\banderas\china.jpg</v>
      </c>
      <c r="N46" t="s">
        <v>813</v>
      </c>
      <c r="O46" t="str">
        <f t="shared" si="1"/>
        <v>E:\imagenes\escudos\china.png</v>
      </c>
      <c r="P46" t="s">
        <v>5</v>
      </c>
      <c r="Q46">
        <f>INDEX(PlayerCountry!B:B,MATCH(P46,PlayerCountry!C:C,0))</f>
        <v>6</v>
      </c>
      <c r="S46" t="str">
        <f t="shared" si="2"/>
        <v>INSERT INTO "NationalTeams" (team_name,team_type,team_region_id,team_flag,team_shield,ol_country_id) VALUES ('China','M',2,pg_read_binary_file('E:\imagenes\banderas\china.jpg'),pg_read_binary_file('E:\imagenes\escudos\china.png'),6);</v>
      </c>
    </row>
    <row r="47" spans="2:19" x14ac:dyDescent="0.25">
      <c r="B47">
        <v>45</v>
      </c>
      <c r="C47" t="s">
        <v>534</v>
      </c>
      <c r="E47" t="s">
        <v>543</v>
      </c>
      <c r="F47" s="3"/>
      <c r="G47">
        <v>66</v>
      </c>
      <c r="H47">
        <v>64</v>
      </c>
      <c r="I47">
        <v>63</v>
      </c>
      <c r="J47" t="s">
        <v>24</v>
      </c>
      <c r="K47">
        <f>INDEX(TeamRegion!B:B,MATCH(J47,TeamRegion!C:C,0))</f>
        <v>4</v>
      </c>
      <c r="L47" t="s">
        <v>592</v>
      </c>
      <c r="M47" t="str">
        <f t="shared" si="0"/>
        <v>E:\imagenes\banderas\chipre.jpg</v>
      </c>
      <c r="N47" t="s">
        <v>814</v>
      </c>
      <c r="O47" t="str">
        <f t="shared" si="1"/>
        <v>E:\imagenes\escudos\chipre.PNG</v>
      </c>
      <c r="P47" t="s">
        <v>9</v>
      </c>
      <c r="Q47">
        <f>INDEX(PlayerCountry!B:B,MATCH(P47,PlayerCountry!C:C,0))</f>
        <v>5</v>
      </c>
      <c r="S47" t="str">
        <f t="shared" si="2"/>
        <v>INSERT INTO "NationalTeams" (team_name,team_type,team_region_id,team_flag,team_shield,ol_country_id) VALUES ('Chipre','M',4,pg_read_binary_file('E:\imagenes\banderas\chipre.jpg'),pg_read_binary_file('E:\imagenes\escudos\chipre.PNG'),5);</v>
      </c>
    </row>
    <row r="48" spans="2:19" x14ac:dyDescent="0.25">
      <c r="B48">
        <v>46</v>
      </c>
      <c r="C48" t="s">
        <v>328</v>
      </c>
      <c r="E48" t="s">
        <v>543</v>
      </c>
      <c r="F48" s="3"/>
      <c r="G48">
        <v>78</v>
      </c>
      <c r="H48">
        <v>74</v>
      </c>
      <c r="I48">
        <v>82</v>
      </c>
      <c r="J48" t="s">
        <v>23</v>
      </c>
      <c r="K48">
        <f>INDEX(TeamRegion!B:B,MATCH(J48,TeamRegion!C:C,0))</f>
        <v>3</v>
      </c>
      <c r="L48" t="s">
        <v>593</v>
      </c>
      <c r="M48" t="str">
        <f t="shared" si="0"/>
        <v>E:\imagenes\banderas\colombia.jpg</v>
      </c>
      <c r="N48" t="s">
        <v>815</v>
      </c>
      <c r="O48" t="str">
        <f t="shared" si="1"/>
        <v>E:\imagenes\escudos\colombia.png</v>
      </c>
      <c r="P48" t="s">
        <v>2</v>
      </c>
      <c r="Q48">
        <f>INDEX(PlayerCountry!B:B,MATCH(P48,PlayerCountry!C:C,0))</f>
        <v>1</v>
      </c>
      <c r="S48" t="str">
        <f t="shared" si="2"/>
        <v>INSERT INTO "NationalTeams" (team_name,team_type,team_region_id,team_flag,team_shield,ol_country_id) VALUES ('Colombia','M',3,pg_read_binary_file('E:\imagenes\banderas\colombia.jpg'),pg_read_binary_file('E:\imagenes\escudos\colombia.png'),1);</v>
      </c>
    </row>
    <row r="49" spans="2:19" x14ac:dyDescent="0.25">
      <c r="B49">
        <v>47</v>
      </c>
      <c r="C49" t="s">
        <v>368</v>
      </c>
      <c r="E49" t="s">
        <v>543</v>
      </c>
      <c r="F49" s="3"/>
      <c r="G49">
        <v>61</v>
      </c>
      <c r="H49">
        <v>63</v>
      </c>
      <c r="I49">
        <v>62</v>
      </c>
      <c r="J49" t="s">
        <v>22</v>
      </c>
      <c r="K49">
        <f>INDEX(TeamRegion!B:B,MATCH(J49,TeamRegion!C:C,0))</f>
        <v>1</v>
      </c>
      <c r="L49" t="s">
        <v>594</v>
      </c>
      <c r="M49" t="str">
        <f t="shared" si="0"/>
        <v>E:\imagenes\banderas\comoras.png</v>
      </c>
      <c r="N49" t="s">
        <v>816</v>
      </c>
      <c r="O49" t="str">
        <f t="shared" si="1"/>
        <v>E:\imagenes\escudos\comoras.png</v>
      </c>
      <c r="P49" t="s">
        <v>2</v>
      </c>
      <c r="Q49">
        <f>INDEX(PlayerCountry!B:B,MATCH(P49,PlayerCountry!C:C,0))</f>
        <v>1</v>
      </c>
      <c r="S49" t="str">
        <f t="shared" si="2"/>
        <v>INSERT INTO "NationalTeams" (team_name,team_type,team_region_id,team_flag,team_shield,ol_country_id) VALUES ('Comoras','M',1,pg_read_binary_file('E:\imagenes\banderas\comoras.png'),pg_read_binary_file('E:\imagenes\escudos\comoras.png'),1);</v>
      </c>
    </row>
    <row r="50" spans="2:19" x14ac:dyDescent="0.25">
      <c r="B50">
        <v>48</v>
      </c>
      <c r="C50" t="s">
        <v>369</v>
      </c>
      <c r="E50" t="s">
        <v>543</v>
      </c>
      <c r="F50" s="3"/>
      <c r="G50">
        <v>56</v>
      </c>
      <c r="H50">
        <v>62</v>
      </c>
      <c r="I50">
        <v>64</v>
      </c>
      <c r="J50" t="s">
        <v>22</v>
      </c>
      <c r="K50">
        <f>INDEX(TeamRegion!B:B,MATCH(J50,TeamRegion!C:C,0))</f>
        <v>1</v>
      </c>
      <c r="L50" t="s">
        <v>595</v>
      </c>
      <c r="M50" t="str">
        <f t="shared" si="0"/>
        <v>E:\imagenes\banderas\congo.jpg</v>
      </c>
      <c r="N50" t="s">
        <v>817</v>
      </c>
      <c r="O50" t="str">
        <f t="shared" si="1"/>
        <v>E:\imagenes\escudos\congo.png</v>
      </c>
      <c r="P50" t="s">
        <v>4</v>
      </c>
      <c r="Q50">
        <f>INDEX(PlayerCountry!B:B,MATCH(P50,PlayerCountry!C:C,0))</f>
        <v>8</v>
      </c>
      <c r="S50" t="str">
        <f t="shared" si="2"/>
        <v>INSERT INTO "NationalTeams" (team_name,team_type,team_region_id,team_flag,team_shield,ol_country_id) VALUES ('Congo','M',1,pg_read_binary_file('E:\imagenes\banderas\congo.jpg'),pg_read_binary_file('E:\imagenes\escudos\congo.png'),8);</v>
      </c>
    </row>
    <row r="51" spans="2:19" x14ac:dyDescent="0.25">
      <c r="B51">
        <v>49</v>
      </c>
      <c r="C51" t="s">
        <v>447</v>
      </c>
      <c r="E51" t="s">
        <v>543</v>
      </c>
      <c r="F51" s="3"/>
      <c r="G51">
        <v>55</v>
      </c>
      <c r="H51">
        <v>59</v>
      </c>
      <c r="I51">
        <v>65</v>
      </c>
      <c r="J51" t="s">
        <v>8504</v>
      </c>
      <c r="K51">
        <f>INDEX(TeamRegion!B:B,MATCH(J51,TeamRegion!C:C,0))</f>
        <v>2</v>
      </c>
      <c r="L51" t="s">
        <v>596</v>
      </c>
      <c r="M51" t="str">
        <f t="shared" si="0"/>
        <v>E:\imagenes\banderas\corea del norte.jpg</v>
      </c>
      <c r="N51" t="s">
        <v>818</v>
      </c>
      <c r="O51" t="str">
        <f t="shared" si="1"/>
        <v>E:\imagenes\escudos\corea del norte.png</v>
      </c>
      <c r="P51" t="s">
        <v>5</v>
      </c>
      <c r="Q51">
        <f>INDEX(PlayerCountry!B:B,MATCH(P51,PlayerCountry!C:C,0))</f>
        <v>6</v>
      </c>
      <c r="S51" t="str">
        <f t="shared" si="2"/>
        <v>INSERT INTO "NationalTeams" (team_name,team_type,team_region_id,team_flag,team_shield,ol_country_id) VALUES ('Corea del Norte','M',2,pg_read_binary_file('E:\imagenes\banderas\corea del norte.jpg'),pg_read_binary_file('E:\imagenes\escudos\corea del norte.png'),6);</v>
      </c>
    </row>
    <row r="52" spans="2:19" x14ac:dyDescent="0.25">
      <c r="B52">
        <v>50</v>
      </c>
      <c r="C52" t="s">
        <v>425</v>
      </c>
      <c r="E52" t="s">
        <v>543</v>
      </c>
      <c r="F52" s="3"/>
      <c r="G52">
        <v>67</v>
      </c>
      <c r="H52">
        <v>79</v>
      </c>
      <c r="I52">
        <v>67</v>
      </c>
      <c r="J52" t="s">
        <v>8504</v>
      </c>
      <c r="K52">
        <f>INDEX(TeamRegion!B:B,MATCH(J52,TeamRegion!C:C,0))</f>
        <v>2</v>
      </c>
      <c r="L52" t="s">
        <v>597</v>
      </c>
      <c r="M52" t="str">
        <f t="shared" si="0"/>
        <v>E:\imagenes\banderas\corea del sur.jpg</v>
      </c>
      <c r="N52" t="s">
        <v>819</v>
      </c>
      <c r="O52" t="str">
        <f t="shared" si="1"/>
        <v>E:\imagenes\escudos\corea del sur.png</v>
      </c>
      <c r="P52" t="s">
        <v>5</v>
      </c>
      <c r="Q52">
        <f>INDEX(PlayerCountry!B:B,MATCH(P52,PlayerCountry!C:C,0))</f>
        <v>6</v>
      </c>
      <c r="S52" t="str">
        <f t="shared" si="2"/>
        <v>INSERT INTO "NationalTeams" (team_name,team_type,team_region_id,team_flag,team_shield,ol_country_id) VALUES ('Corea del Sur','M',2,pg_read_binary_file('E:\imagenes\banderas\corea del sur.jpg'),pg_read_binary_file('E:\imagenes\escudos\corea del sur.png'),6);</v>
      </c>
    </row>
    <row r="53" spans="2:19" x14ac:dyDescent="0.25">
      <c r="B53">
        <v>51</v>
      </c>
      <c r="C53" t="s">
        <v>323</v>
      </c>
      <c r="E53" t="s">
        <v>543</v>
      </c>
      <c r="F53" s="3"/>
      <c r="G53">
        <v>70</v>
      </c>
      <c r="H53">
        <v>76</v>
      </c>
      <c r="I53">
        <v>79</v>
      </c>
      <c r="J53" t="s">
        <v>22</v>
      </c>
      <c r="K53">
        <f>INDEX(TeamRegion!B:B,MATCH(J53,TeamRegion!C:C,0))</f>
        <v>1</v>
      </c>
      <c r="L53" t="s">
        <v>598</v>
      </c>
      <c r="M53" t="str">
        <f t="shared" si="0"/>
        <v>E:\imagenes\banderas\costa de marfil.jpg</v>
      </c>
      <c r="N53" t="s">
        <v>820</v>
      </c>
      <c r="O53" t="str">
        <f t="shared" si="1"/>
        <v>E:\imagenes\escudos\costa de marfil.png</v>
      </c>
      <c r="P53" t="s">
        <v>6</v>
      </c>
      <c r="Q53">
        <f>INDEX(PlayerCountry!B:B,MATCH(P53,PlayerCountry!C:C,0))</f>
        <v>7</v>
      </c>
      <c r="S53" t="str">
        <f t="shared" si="2"/>
        <v>INSERT INTO "NationalTeams" (team_name,team_type,team_region_id,team_flag,team_shield,ol_country_id) VALUES ('Costa de Marfil','M',1,pg_read_binary_file('E:\imagenes\banderas\costa de marfil.jpg'),pg_read_binary_file('E:\imagenes\escudos\costa de marfil.png'),7);</v>
      </c>
    </row>
    <row r="54" spans="2:19" x14ac:dyDescent="0.25">
      <c r="B54">
        <v>52</v>
      </c>
      <c r="C54" t="s">
        <v>354</v>
      </c>
      <c r="E54" t="s">
        <v>543</v>
      </c>
      <c r="F54" s="3"/>
      <c r="G54">
        <v>75</v>
      </c>
      <c r="H54">
        <v>64</v>
      </c>
      <c r="I54">
        <v>70</v>
      </c>
      <c r="J54" t="s">
        <v>23</v>
      </c>
      <c r="K54">
        <f>INDEX(TeamRegion!B:B,MATCH(J54,TeamRegion!C:C,0))</f>
        <v>3</v>
      </c>
      <c r="L54" t="s">
        <v>599</v>
      </c>
      <c r="M54" t="str">
        <f t="shared" si="0"/>
        <v>E:\imagenes\banderas\costa rica.jpg</v>
      </c>
      <c r="N54" t="s">
        <v>821</v>
      </c>
      <c r="O54" t="str">
        <f t="shared" si="1"/>
        <v>E:\imagenes\escudos\costa rica.png</v>
      </c>
      <c r="P54" t="s">
        <v>4</v>
      </c>
      <c r="Q54">
        <f>INDEX(PlayerCountry!B:B,MATCH(P54,PlayerCountry!C:C,0))</f>
        <v>8</v>
      </c>
      <c r="S54" t="str">
        <f t="shared" si="2"/>
        <v>INSERT INTO "NationalTeams" (team_name,team_type,team_region_id,team_flag,team_shield,ol_country_id) VALUES ('Costa Rica','M',3,pg_read_binary_file('E:\imagenes\banderas\costa rica.jpg'),pg_read_binary_file('E:\imagenes\escudos\costa rica.png'),8);</v>
      </c>
    </row>
    <row r="55" spans="2:19" x14ac:dyDescent="0.25">
      <c r="B55">
        <v>53</v>
      </c>
      <c r="C55" t="s">
        <v>498</v>
      </c>
      <c r="E55" t="s">
        <v>543</v>
      </c>
      <c r="F55" s="3"/>
      <c r="G55">
        <v>76</v>
      </c>
      <c r="H55">
        <v>83</v>
      </c>
      <c r="I55">
        <v>79</v>
      </c>
      <c r="J55" t="s">
        <v>24</v>
      </c>
      <c r="K55">
        <f>INDEX(TeamRegion!B:B,MATCH(J55,TeamRegion!C:C,0))</f>
        <v>4</v>
      </c>
      <c r="L55" t="s">
        <v>600</v>
      </c>
      <c r="M55" t="str">
        <f t="shared" si="0"/>
        <v>E:\imagenes\banderas\croacia.jpg</v>
      </c>
      <c r="N55" t="s">
        <v>822</v>
      </c>
      <c r="O55" t="str">
        <f t="shared" si="1"/>
        <v>E:\imagenes\escudos\croacia.PNG</v>
      </c>
      <c r="P55" t="s">
        <v>5</v>
      </c>
      <c r="Q55">
        <f>INDEX(PlayerCountry!B:B,MATCH(P55,PlayerCountry!C:C,0))</f>
        <v>6</v>
      </c>
      <c r="S55" t="str">
        <f t="shared" si="2"/>
        <v>INSERT INTO "NationalTeams" (team_name,team_type,team_region_id,team_flag,team_shield,ol_country_id) VALUES ('Croacia','M',4,pg_read_binary_file('E:\imagenes\banderas\croacia.jpg'),pg_read_binary_file('E:\imagenes\escudos\croacia.PNG'),6);</v>
      </c>
    </row>
    <row r="56" spans="2:19" x14ac:dyDescent="0.25">
      <c r="B56">
        <v>54</v>
      </c>
      <c r="C56" t="s">
        <v>406</v>
      </c>
      <c r="E56" t="s">
        <v>543</v>
      </c>
      <c r="F56" s="3"/>
      <c r="G56">
        <v>58</v>
      </c>
      <c r="H56">
        <v>57</v>
      </c>
      <c r="I56">
        <v>58</v>
      </c>
      <c r="J56" t="s">
        <v>23</v>
      </c>
      <c r="K56">
        <f>INDEX(TeamRegion!B:B,MATCH(J56,TeamRegion!C:C,0))</f>
        <v>3</v>
      </c>
      <c r="L56" t="s">
        <v>601</v>
      </c>
      <c r="M56" t="str">
        <f t="shared" si="0"/>
        <v>E:\imagenes\banderas\cuba.jpg</v>
      </c>
      <c r="N56" t="s">
        <v>823</v>
      </c>
      <c r="O56" t="str">
        <f t="shared" si="1"/>
        <v>E:\imagenes\escudos\cuba.png</v>
      </c>
      <c r="P56" t="s">
        <v>9</v>
      </c>
      <c r="Q56">
        <f>INDEX(PlayerCountry!B:B,MATCH(P56,PlayerCountry!C:C,0))</f>
        <v>5</v>
      </c>
      <c r="S56" t="str">
        <f t="shared" si="2"/>
        <v>INSERT INTO "NationalTeams" (team_name,team_type,team_region_id,team_flag,team_shield,ol_country_id) VALUES ('Cuba','M',3,pg_read_binary_file('E:\imagenes\banderas\cuba.jpg'),pg_read_binary_file('E:\imagenes\escudos\cuba.png'),5);</v>
      </c>
    </row>
    <row r="57" spans="2:19" x14ac:dyDescent="0.25">
      <c r="B57">
        <v>55</v>
      </c>
      <c r="C57" t="s">
        <v>404</v>
      </c>
      <c r="E57" t="s">
        <v>543</v>
      </c>
      <c r="F57" s="3"/>
      <c r="G57">
        <v>66</v>
      </c>
      <c r="H57">
        <v>65</v>
      </c>
      <c r="I57">
        <v>71</v>
      </c>
      <c r="J57" t="s">
        <v>23</v>
      </c>
      <c r="K57">
        <f>INDEX(TeamRegion!B:B,MATCH(J57,TeamRegion!C:C,0))</f>
        <v>3</v>
      </c>
      <c r="L57" t="s">
        <v>602</v>
      </c>
      <c r="M57" t="str">
        <f t="shared" si="0"/>
        <v>E:\imagenes\banderas\curazao.png</v>
      </c>
      <c r="N57" t="s">
        <v>824</v>
      </c>
      <c r="O57" t="str">
        <f t="shared" si="1"/>
        <v>E:\imagenes\escudos\curazao.png</v>
      </c>
      <c r="P57" t="s">
        <v>2</v>
      </c>
      <c r="Q57">
        <f>INDEX(PlayerCountry!B:B,MATCH(P57,PlayerCountry!C:C,0))</f>
        <v>1</v>
      </c>
      <c r="S57" t="str">
        <f t="shared" si="2"/>
        <v>INSERT INTO "NationalTeams" (team_name,team_type,team_region_id,team_flag,team_shield,ol_country_id) VALUES ('Curazao','M',3,pg_read_binary_file('E:\imagenes\banderas\curazao.png'),pg_read_binary_file('E:\imagenes\escudos\curazao.png'),1);</v>
      </c>
    </row>
    <row r="58" spans="2:19" x14ac:dyDescent="0.25">
      <c r="B58">
        <v>56</v>
      </c>
      <c r="C58" t="s">
        <v>495</v>
      </c>
      <c r="E58" t="s">
        <v>543</v>
      </c>
      <c r="F58" s="3"/>
      <c r="G58">
        <v>79</v>
      </c>
      <c r="H58">
        <v>79</v>
      </c>
      <c r="I58">
        <v>75</v>
      </c>
      <c r="J58" t="s">
        <v>24</v>
      </c>
      <c r="K58">
        <f>INDEX(TeamRegion!B:B,MATCH(J58,TeamRegion!C:C,0))</f>
        <v>4</v>
      </c>
      <c r="L58" t="s">
        <v>603</v>
      </c>
      <c r="M58" t="str">
        <f t="shared" si="0"/>
        <v>E:\imagenes\banderas\dinamarca.jpg</v>
      </c>
      <c r="N58" t="s">
        <v>825</v>
      </c>
      <c r="O58" t="str">
        <f t="shared" si="1"/>
        <v>E:\imagenes\escudos\dinamarca.png</v>
      </c>
      <c r="P58" t="s">
        <v>2</v>
      </c>
      <c r="Q58">
        <f>INDEX(PlayerCountry!B:B,MATCH(P58,PlayerCountry!C:C,0))</f>
        <v>1</v>
      </c>
      <c r="S58" t="str">
        <f t="shared" si="2"/>
        <v>INSERT INTO "NationalTeams" (team_name,team_type,team_region_id,team_flag,team_shield,ol_country_id) VALUES ('Dinamarca','M',4,pg_read_binary_file('E:\imagenes\banderas\dinamarca.jpg'),pg_read_binary_file('E:\imagenes\escudos\dinamarca.png'),1);</v>
      </c>
    </row>
    <row r="59" spans="2:19" x14ac:dyDescent="0.25">
      <c r="B59">
        <v>57</v>
      </c>
      <c r="C59" t="s">
        <v>413</v>
      </c>
      <c r="E59" t="s">
        <v>543</v>
      </c>
      <c r="F59" s="3"/>
      <c r="G59">
        <v>55</v>
      </c>
      <c r="H59">
        <v>52</v>
      </c>
      <c r="I59">
        <v>54</v>
      </c>
      <c r="J59" t="s">
        <v>23</v>
      </c>
      <c r="K59">
        <f>INDEX(TeamRegion!B:B,MATCH(J59,TeamRegion!C:C,0))</f>
        <v>3</v>
      </c>
      <c r="L59" t="s">
        <v>604</v>
      </c>
      <c r="M59" t="str">
        <f t="shared" si="0"/>
        <v>E:\imagenes\banderas\dominica.png</v>
      </c>
      <c r="N59" t="s">
        <v>826</v>
      </c>
      <c r="O59" t="str">
        <f t="shared" si="1"/>
        <v>E:\imagenes\escudos\dominica.png</v>
      </c>
      <c r="P59" t="s">
        <v>3</v>
      </c>
      <c r="Q59">
        <f>INDEX(PlayerCountry!B:B,MATCH(P59,PlayerCountry!C:C,0))</f>
        <v>4</v>
      </c>
      <c r="S59" t="str">
        <f t="shared" si="2"/>
        <v>INSERT INTO "NationalTeams" (team_name,team_type,team_region_id,team_flag,team_shield,ol_country_id) VALUES ('Dominica','M',3,pg_read_binary_file('E:\imagenes\banderas\dominica.png'),pg_read_binary_file('E:\imagenes\escudos\dominica.png'),4);</v>
      </c>
    </row>
    <row r="60" spans="2:19" x14ac:dyDescent="0.25">
      <c r="B60">
        <v>58</v>
      </c>
      <c r="C60" t="s">
        <v>331</v>
      </c>
      <c r="E60" t="s">
        <v>543</v>
      </c>
      <c r="F60" s="3"/>
      <c r="G60">
        <v>68</v>
      </c>
      <c r="H60">
        <v>62</v>
      </c>
      <c r="I60">
        <v>69</v>
      </c>
      <c r="J60" t="s">
        <v>23</v>
      </c>
      <c r="K60">
        <f>INDEX(TeamRegion!B:B,MATCH(J60,TeamRegion!C:C,0))</f>
        <v>3</v>
      </c>
      <c r="L60" t="s">
        <v>605</v>
      </c>
      <c r="M60" t="str">
        <f t="shared" si="0"/>
        <v>E:\imagenes\banderas\ecuador.jpg</v>
      </c>
      <c r="N60" t="s">
        <v>827</v>
      </c>
      <c r="O60" t="str">
        <f t="shared" si="1"/>
        <v>E:\imagenes\escudos\ecuador.png</v>
      </c>
      <c r="P60" t="s">
        <v>3</v>
      </c>
      <c r="Q60">
        <f>INDEX(PlayerCountry!B:B,MATCH(P60,PlayerCountry!C:C,0))</f>
        <v>4</v>
      </c>
      <c r="S60" t="str">
        <f t="shared" si="2"/>
        <v>INSERT INTO "NationalTeams" (team_name,team_type,team_region_id,team_flag,team_shield,ol_country_id) VALUES ('Ecuador','M',3,pg_read_binary_file('E:\imagenes\banderas\ecuador.jpg'),pg_read_binary_file('E:\imagenes\escudos\ecuador.png'),4);</v>
      </c>
    </row>
    <row r="61" spans="2:19" x14ac:dyDescent="0.25">
      <c r="B61">
        <v>59</v>
      </c>
      <c r="C61" t="s">
        <v>365</v>
      </c>
      <c r="E61" t="s">
        <v>543</v>
      </c>
      <c r="F61" s="3"/>
      <c r="G61">
        <v>69</v>
      </c>
      <c r="H61">
        <v>65</v>
      </c>
      <c r="I61">
        <v>82</v>
      </c>
      <c r="J61" t="s">
        <v>22</v>
      </c>
      <c r="K61">
        <f>INDEX(TeamRegion!B:B,MATCH(J61,TeamRegion!C:C,0))</f>
        <v>1</v>
      </c>
      <c r="L61" t="s">
        <v>606</v>
      </c>
      <c r="M61" t="str">
        <f t="shared" si="0"/>
        <v>E:\imagenes\banderas\egipto.jpg</v>
      </c>
      <c r="N61" t="s">
        <v>828</v>
      </c>
      <c r="O61" t="str">
        <f t="shared" si="1"/>
        <v>E:\imagenes\escudos\egipto.PNG</v>
      </c>
      <c r="P61" t="s">
        <v>8</v>
      </c>
      <c r="Q61">
        <f>INDEX(PlayerCountry!B:B,MATCH(P61,PlayerCountry!C:C,0))</f>
        <v>3</v>
      </c>
      <c r="S61" t="str">
        <f t="shared" si="2"/>
        <v>INSERT INTO "NationalTeams" (team_name,team_type,team_region_id,team_flag,team_shield,ol_country_id) VALUES ('Egipto','M',1,pg_read_binary_file('E:\imagenes\banderas\egipto.jpg'),pg_read_binary_file('E:\imagenes\escudos\egipto.PNG'),3);</v>
      </c>
    </row>
    <row r="62" spans="2:19" x14ac:dyDescent="0.25">
      <c r="B62">
        <v>60</v>
      </c>
      <c r="C62" t="s">
        <v>332</v>
      </c>
      <c r="E62" t="s">
        <v>543</v>
      </c>
      <c r="F62" s="3"/>
      <c r="G62">
        <v>58</v>
      </c>
      <c r="H62">
        <v>62</v>
      </c>
      <c r="I62">
        <v>60</v>
      </c>
      <c r="J62" t="s">
        <v>23</v>
      </c>
      <c r="K62">
        <f>INDEX(TeamRegion!B:B,MATCH(J62,TeamRegion!C:C,0))</f>
        <v>3</v>
      </c>
      <c r="L62" t="s">
        <v>607</v>
      </c>
      <c r="M62" t="str">
        <f t="shared" si="0"/>
        <v>E:\imagenes\banderas\el salvador.jpg</v>
      </c>
      <c r="N62" t="s">
        <v>829</v>
      </c>
      <c r="O62" t="str">
        <f t="shared" si="1"/>
        <v>E:\imagenes\escudos\el salvador.png</v>
      </c>
      <c r="P62" t="s">
        <v>8</v>
      </c>
      <c r="Q62">
        <f>INDEX(PlayerCountry!B:B,MATCH(P62,PlayerCountry!C:C,0))</f>
        <v>3</v>
      </c>
      <c r="S62" t="str">
        <f t="shared" si="2"/>
        <v>INSERT INTO "NationalTeams" (team_name,team_type,team_region_id,team_flag,team_shield,ol_country_id) VALUES ('El Salvador','M',3,pg_read_binary_file('E:\imagenes\banderas\el salvador.jpg'),pg_read_binary_file('E:\imagenes\escudos\el salvador.png'),3);</v>
      </c>
    </row>
    <row r="63" spans="2:19" x14ac:dyDescent="0.25">
      <c r="B63">
        <v>61</v>
      </c>
      <c r="C63" t="s">
        <v>435</v>
      </c>
      <c r="E63" t="s">
        <v>543</v>
      </c>
      <c r="F63" s="3"/>
      <c r="G63">
        <v>61</v>
      </c>
      <c r="H63">
        <v>67</v>
      </c>
      <c r="I63">
        <v>69</v>
      </c>
      <c r="J63" t="s">
        <v>8504</v>
      </c>
      <c r="K63">
        <f>INDEX(TeamRegion!B:B,MATCH(J63,TeamRegion!C:C,0))</f>
        <v>2</v>
      </c>
      <c r="L63" t="s">
        <v>608</v>
      </c>
      <c r="M63" t="str">
        <f t="shared" si="0"/>
        <v>E:\imagenes\banderas\emiratos arabes unidos.jpg</v>
      </c>
      <c r="N63" t="s">
        <v>830</v>
      </c>
      <c r="O63" t="str">
        <f t="shared" si="1"/>
        <v>E:\imagenes\escudos\emiratos arabes unidos.png</v>
      </c>
      <c r="P63" t="s">
        <v>3</v>
      </c>
      <c r="Q63">
        <f>INDEX(PlayerCountry!B:B,MATCH(P63,PlayerCountry!C:C,0))</f>
        <v>4</v>
      </c>
      <c r="S63" t="str">
        <f t="shared" si="2"/>
        <v>INSERT INTO "NationalTeams" (team_name,team_type,team_region_id,team_flag,team_shield,ol_country_id) VALUES ('Emiratos Arabes Unidos','M',2,pg_read_binary_file('E:\imagenes\banderas\emiratos arabes unidos.jpg'),pg_read_binary_file('E:\imagenes\escudos\emiratos arabes unidos.png'),4);</v>
      </c>
    </row>
    <row r="64" spans="2:19" x14ac:dyDescent="0.25">
      <c r="B64">
        <v>62</v>
      </c>
      <c r="C64" t="s">
        <v>346</v>
      </c>
      <c r="E64" t="s">
        <v>543</v>
      </c>
      <c r="F64" s="3"/>
      <c r="G64">
        <v>49</v>
      </c>
      <c r="H64">
        <v>49</v>
      </c>
      <c r="I64">
        <v>50</v>
      </c>
      <c r="J64" t="s">
        <v>22</v>
      </c>
      <c r="K64">
        <f>INDEX(TeamRegion!B:B,MATCH(J64,TeamRegion!C:C,0))</f>
        <v>1</v>
      </c>
      <c r="L64" t="s">
        <v>609</v>
      </c>
      <c r="M64" t="str">
        <f t="shared" si="0"/>
        <v>E:\imagenes\banderas\eritrea.png</v>
      </c>
      <c r="N64" t="s">
        <v>831</v>
      </c>
      <c r="O64" t="str">
        <f t="shared" si="1"/>
        <v>E:\imagenes\escudos\eritrea.png</v>
      </c>
      <c r="P64" t="s">
        <v>8</v>
      </c>
      <c r="Q64">
        <f>INDEX(PlayerCountry!B:B,MATCH(P64,PlayerCountry!C:C,0))</f>
        <v>3</v>
      </c>
      <c r="S64" t="str">
        <f t="shared" si="2"/>
        <v>INSERT INTO "NationalTeams" (team_name,team_type,team_region_id,team_flag,team_shield,ol_country_id) VALUES ('Eritrea','M',1,pg_read_binary_file('E:\imagenes\banderas\eritrea.png'),pg_read_binary_file('E:\imagenes\escudos\eritrea.png'),3);</v>
      </c>
    </row>
    <row r="65" spans="2:19" x14ac:dyDescent="0.25">
      <c r="B65">
        <v>63</v>
      </c>
      <c r="C65" t="s">
        <v>515</v>
      </c>
      <c r="E65" t="s">
        <v>543</v>
      </c>
      <c r="F65" s="3"/>
      <c r="G65">
        <v>73</v>
      </c>
      <c r="H65">
        <v>76</v>
      </c>
      <c r="I65">
        <v>69</v>
      </c>
      <c r="J65" t="s">
        <v>24</v>
      </c>
      <c r="K65">
        <f>INDEX(TeamRegion!B:B,MATCH(J65,TeamRegion!C:C,0))</f>
        <v>4</v>
      </c>
      <c r="L65" t="s">
        <v>610</v>
      </c>
      <c r="M65" t="str">
        <f t="shared" si="0"/>
        <v>E:\imagenes\banderas\escocia.png</v>
      </c>
      <c r="N65" t="s">
        <v>832</v>
      </c>
      <c r="O65" t="str">
        <f t="shared" si="1"/>
        <v>E:\imagenes\escudos\escocia.PNG</v>
      </c>
      <c r="P65" t="s">
        <v>3</v>
      </c>
      <c r="Q65">
        <f>INDEX(PlayerCountry!B:B,MATCH(P65,PlayerCountry!C:C,0))</f>
        <v>4</v>
      </c>
      <c r="S65" t="str">
        <f t="shared" si="2"/>
        <v>INSERT INTO "NationalTeams" (team_name,team_type,team_region_id,team_flag,team_shield,ol_country_id) VALUES ('Escocia','M',4,pg_read_binary_file('E:\imagenes\banderas\escocia.png'),pg_read_binary_file('E:\imagenes\escudos\escocia.PNG'),4);</v>
      </c>
    </row>
    <row r="66" spans="2:19" x14ac:dyDescent="0.25">
      <c r="B66">
        <v>64</v>
      </c>
      <c r="C66" t="s">
        <v>509</v>
      </c>
      <c r="E66" t="s">
        <v>543</v>
      </c>
      <c r="F66" s="3"/>
      <c r="G66">
        <v>75</v>
      </c>
      <c r="H66">
        <v>75</v>
      </c>
      <c r="I66">
        <v>71</v>
      </c>
      <c r="J66" t="s">
        <v>24</v>
      </c>
      <c r="K66">
        <f>INDEX(TeamRegion!B:B,MATCH(J66,TeamRegion!C:C,0))</f>
        <v>4</v>
      </c>
      <c r="L66" t="s">
        <v>611</v>
      </c>
      <c r="M66" t="str">
        <f t="shared" si="0"/>
        <v>E:\imagenes\banderas\eslovaquia.jpg</v>
      </c>
      <c r="N66" t="s">
        <v>833</v>
      </c>
      <c r="O66" t="str">
        <f t="shared" si="1"/>
        <v>E:\imagenes\escudos\eslovaquia.PNG</v>
      </c>
      <c r="P66" t="s">
        <v>7</v>
      </c>
      <c r="Q66">
        <f>INDEX(PlayerCountry!B:B,MATCH(P66,PlayerCountry!C:C,0))</f>
        <v>2</v>
      </c>
      <c r="S66" t="str">
        <f t="shared" si="2"/>
        <v>INSERT INTO "NationalTeams" (team_name,team_type,team_region_id,team_flag,team_shield,ol_country_id) VALUES ('Eslovaquia','M',4,pg_read_binary_file('E:\imagenes\banderas\eslovaquia.jpg'),pg_read_binary_file('E:\imagenes\escudos\eslovaquia.PNG'),2);</v>
      </c>
    </row>
    <row r="67" spans="2:19" x14ac:dyDescent="0.25">
      <c r="B67">
        <v>65</v>
      </c>
      <c r="C67" t="s">
        <v>518</v>
      </c>
      <c r="E67" t="s">
        <v>543</v>
      </c>
      <c r="F67" s="3"/>
      <c r="G67">
        <v>76</v>
      </c>
      <c r="H67">
        <v>71</v>
      </c>
      <c r="I67">
        <v>79</v>
      </c>
      <c r="J67" t="s">
        <v>24</v>
      </c>
      <c r="K67">
        <f>INDEX(TeamRegion!B:B,MATCH(J67,TeamRegion!C:C,0))</f>
        <v>4</v>
      </c>
      <c r="L67" t="s">
        <v>612</v>
      </c>
      <c r="M67" t="str">
        <f t="shared" ref="M67:M130" si="3">_xlfn.CONCAT($I$2,L67)</f>
        <v>E:\imagenes\banderas\eslovenia.jpg</v>
      </c>
      <c r="N67" t="s">
        <v>834</v>
      </c>
      <c r="O67" t="str">
        <f t="shared" ref="O67:O130" si="4">_xlfn.CONCAT($I$2,N67)</f>
        <v>E:\imagenes\escudos\eslovenia.PNG</v>
      </c>
      <c r="P67" t="s">
        <v>7</v>
      </c>
      <c r="Q67">
        <f>INDEX(PlayerCountry!B:B,MATCH(P67,PlayerCountry!C:C,0))</f>
        <v>2</v>
      </c>
      <c r="S67" t="str">
        <f t="shared" si="2"/>
        <v>INSERT INTO "NationalTeams" (team_name,team_type,team_region_id,team_flag,team_shield,ol_country_id) VALUES ('Eslovenia','M',4,pg_read_binary_file('E:\imagenes\banderas\eslovenia.jpg'),pg_read_binary_file('E:\imagenes\escudos\eslovenia.PNG'),2);</v>
      </c>
    </row>
    <row r="68" spans="2:19" x14ac:dyDescent="0.25">
      <c r="B68">
        <v>66</v>
      </c>
      <c r="C68" t="s">
        <v>490</v>
      </c>
      <c r="E68" t="s">
        <v>543</v>
      </c>
      <c r="F68" s="3"/>
      <c r="G68">
        <v>82</v>
      </c>
      <c r="H68">
        <v>84</v>
      </c>
      <c r="I68">
        <v>83</v>
      </c>
      <c r="J68" t="s">
        <v>24</v>
      </c>
      <c r="K68">
        <f>INDEX(TeamRegion!B:B,MATCH(J68,TeamRegion!C:C,0))</f>
        <v>4</v>
      </c>
      <c r="L68" t="s">
        <v>8468</v>
      </c>
      <c r="M68" t="str">
        <f t="shared" si="3"/>
        <v>E:\imagenes\banderas\espania.jpg</v>
      </c>
      <c r="N68" t="s">
        <v>8467</v>
      </c>
      <c r="O68" t="str">
        <f t="shared" si="4"/>
        <v>E:\imagenes\escudos\espania.png</v>
      </c>
      <c r="P68" t="s">
        <v>4</v>
      </c>
      <c r="Q68">
        <f>INDEX(PlayerCountry!B:B,MATCH(P68,PlayerCountry!C:C,0))</f>
        <v>8</v>
      </c>
      <c r="S68" t="str">
        <f t="shared" ref="S68:S131" si="5">_xlfn.CONCAT($S$1,$W$1,$B$1,$W$1," ",$U$1,$C$2,$Y$1,$E$2,$Y$1,$K$2,$Y$1,$M$2,$Y$1,$O$2,$Y$1,$Q$2,$V$1,$T$1,$U$1,$X$1,C68,$X$1,$Y$1,$X$1,E68,$X$1,$Y$1,K68,$Y$1,$S$2,$U$1,$X$1,M68,$X$1,$V$1,$Y$1,$S$2,$U$1,$X$1,O68,$X$1,$V$1,$Y$1,Q68,$V$1,$Z$1)</f>
        <v>INSERT INTO "NationalTeams" (team_name,team_type,team_region_id,team_flag,team_shield,ol_country_id) VALUES ('Espania','M',4,pg_read_binary_file('E:\imagenes\banderas\espania.jpg'),pg_read_binary_file('E:\imagenes\escudos\espania.png'),8);</v>
      </c>
    </row>
    <row r="69" spans="2:19" x14ac:dyDescent="0.25">
      <c r="B69">
        <v>67</v>
      </c>
      <c r="C69" t="s">
        <v>349</v>
      </c>
      <c r="E69" t="s">
        <v>543</v>
      </c>
      <c r="F69" s="3"/>
      <c r="G69">
        <v>71</v>
      </c>
      <c r="H69">
        <v>69</v>
      </c>
      <c r="I69">
        <v>76</v>
      </c>
      <c r="J69" t="s">
        <v>23</v>
      </c>
      <c r="K69">
        <f>INDEX(TeamRegion!B:B,MATCH(J69,TeamRegion!C:C,0))</f>
        <v>3</v>
      </c>
      <c r="L69" t="s">
        <v>613</v>
      </c>
      <c r="M69" t="str">
        <f t="shared" si="3"/>
        <v>E:\imagenes\banderas\estados unidos.jpg</v>
      </c>
      <c r="N69" t="s">
        <v>835</v>
      </c>
      <c r="O69" t="str">
        <f t="shared" si="4"/>
        <v>E:\imagenes\escudos\estados unidos.png</v>
      </c>
      <c r="P69" t="s">
        <v>3</v>
      </c>
      <c r="Q69">
        <f>INDEX(PlayerCountry!B:B,MATCH(P69,PlayerCountry!C:C,0))</f>
        <v>4</v>
      </c>
      <c r="S69" t="str">
        <f t="shared" si="5"/>
        <v>INSERT INTO "NationalTeams" (team_name,team_type,team_region_id,team_flag,team_shield,ol_country_id) VALUES ('Estados Unidos','M',3,pg_read_binary_file('E:\imagenes\banderas\estados unidos.jpg'),pg_read_binary_file('E:\imagenes\escudos\estados unidos.png'),4);</v>
      </c>
    </row>
    <row r="70" spans="2:19" x14ac:dyDescent="0.25">
      <c r="B70">
        <v>68</v>
      </c>
      <c r="C70" t="s">
        <v>531</v>
      </c>
      <c r="E70" t="s">
        <v>543</v>
      </c>
      <c r="F70" s="3"/>
      <c r="G70">
        <v>58</v>
      </c>
      <c r="H70">
        <v>56</v>
      </c>
      <c r="I70">
        <v>58</v>
      </c>
      <c r="J70" t="s">
        <v>24</v>
      </c>
      <c r="K70">
        <f>INDEX(TeamRegion!B:B,MATCH(J70,TeamRegion!C:C,0))</f>
        <v>4</v>
      </c>
      <c r="L70" t="s">
        <v>614</v>
      </c>
      <c r="M70" t="str">
        <f t="shared" si="3"/>
        <v>E:\imagenes\banderas\estonia.jpg</v>
      </c>
      <c r="N70" t="s">
        <v>836</v>
      </c>
      <c r="O70" t="str">
        <f t="shared" si="4"/>
        <v>E:\imagenes\escudos\estonia.png</v>
      </c>
      <c r="P70" t="s">
        <v>9</v>
      </c>
      <c r="Q70">
        <f>INDEX(PlayerCountry!B:B,MATCH(P70,PlayerCountry!C:C,0))</f>
        <v>5</v>
      </c>
      <c r="S70" t="str">
        <f t="shared" si="5"/>
        <v>INSERT INTO "NationalTeams" (team_name,team_type,team_region_id,team_flag,team_shield,ol_country_id) VALUES ('Estonia','M',4,pg_read_binary_file('E:\imagenes\banderas\estonia.jpg'),pg_read_binary_file('E:\imagenes\escudos\estonia.png'),5);</v>
      </c>
    </row>
    <row r="71" spans="2:19" x14ac:dyDescent="0.25">
      <c r="B71">
        <v>69</v>
      </c>
      <c r="C71" t="s">
        <v>326</v>
      </c>
      <c r="E71" t="s">
        <v>543</v>
      </c>
      <c r="F71" s="3"/>
      <c r="G71">
        <v>62</v>
      </c>
      <c r="H71">
        <v>60</v>
      </c>
      <c r="I71">
        <v>60</v>
      </c>
      <c r="J71" t="s">
        <v>22</v>
      </c>
      <c r="K71">
        <f>INDEX(TeamRegion!B:B,MATCH(J71,TeamRegion!C:C,0))</f>
        <v>1</v>
      </c>
      <c r="L71" t="s">
        <v>615</v>
      </c>
      <c r="M71" t="str">
        <f t="shared" si="3"/>
        <v>E:\imagenes\banderas\etiopia.jpg</v>
      </c>
      <c r="N71" t="s">
        <v>837</v>
      </c>
      <c r="O71" t="str">
        <f t="shared" si="4"/>
        <v>E:\imagenes\escudos\etiopia.png</v>
      </c>
      <c r="P71" t="s">
        <v>4</v>
      </c>
      <c r="Q71">
        <f>INDEX(PlayerCountry!B:B,MATCH(P71,PlayerCountry!C:C,0))</f>
        <v>8</v>
      </c>
      <c r="S71" t="str">
        <f t="shared" si="5"/>
        <v>INSERT INTO "NationalTeams" (team_name,team_type,team_region_id,team_flag,team_shield,ol_country_id) VALUES ('Etiopia','M',1,pg_read_binary_file('E:\imagenes\banderas\etiopia.jpg'),pg_read_binary_file('E:\imagenes\escudos\etiopia.png'),8);</v>
      </c>
    </row>
    <row r="72" spans="2:19" x14ac:dyDescent="0.25">
      <c r="B72">
        <v>70</v>
      </c>
      <c r="C72" t="s">
        <v>320</v>
      </c>
      <c r="E72" t="s">
        <v>543</v>
      </c>
      <c r="F72" s="3"/>
      <c r="G72">
        <v>84</v>
      </c>
      <c r="H72">
        <v>87</v>
      </c>
      <c r="I72">
        <v>83</v>
      </c>
      <c r="J72" t="s">
        <v>24</v>
      </c>
      <c r="K72">
        <f>INDEX(TeamRegion!B:B,MATCH(J72,TeamRegion!C:C,0))</f>
        <v>4</v>
      </c>
      <c r="L72" t="s">
        <v>616</v>
      </c>
      <c r="M72" t="str">
        <f t="shared" si="3"/>
        <v>E:\imagenes\banderas\europe stars.png</v>
      </c>
      <c r="N72" t="s">
        <v>838</v>
      </c>
      <c r="O72" t="str">
        <f t="shared" si="4"/>
        <v>E:\imagenes\escudos\europe stars.png</v>
      </c>
      <c r="P72" t="s">
        <v>3</v>
      </c>
      <c r="Q72">
        <f>INDEX(PlayerCountry!B:B,MATCH(P72,PlayerCountry!C:C,0))</f>
        <v>4</v>
      </c>
      <c r="S72" t="str">
        <f t="shared" si="5"/>
        <v>INSERT INTO "NationalTeams" (team_name,team_type,team_region_id,team_flag,team_shield,ol_country_id) VALUES ('Europe Stars','M',4,pg_read_binary_file('E:\imagenes\banderas\europe stars.png'),pg_read_binary_file('E:\imagenes\escudos\europe stars.png'),4);</v>
      </c>
    </row>
    <row r="73" spans="2:19" x14ac:dyDescent="0.25">
      <c r="B73">
        <v>71</v>
      </c>
      <c r="C73" t="s">
        <v>459</v>
      </c>
      <c r="E73" t="s">
        <v>543</v>
      </c>
      <c r="F73" s="3"/>
      <c r="G73">
        <v>58</v>
      </c>
      <c r="H73">
        <v>56</v>
      </c>
      <c r="I73">
        <v>56</v>
      </c>
      <c r="J73" t="s">
        <v>8505</v>
      </c>
      <c r="K73">
        <f>INDEX(TeamRegion!B:B,MATCH(J73,TeamRegion!C:C,0))</f>
        <v>5</v>
      </c>
      <c r="L73" t="s">
        <v>617</v>
      </c>
      <c r="M73" t="str">
        <f t="shared" si="3"/>
        <v>E:\imagenes\banderas\fiji.jpg</v>
      </c>
      <c r="N73" t="s">
        <v>839</v>
      </c>
      <c r="O73" t="str">
        <f t="shared" si="4"/>
        <v>E:\imagenes\escudos\fiji.png</v>
      </c>
      <c r="P73" t="s">
        <v>3</v>
      </c>
      <c r="Q73">
        <f>INDEX(PlayerCountry!B:B,MATCH(P73,PlayerCountry!C:C,0))</f>
        <v>4</v>
      </c>
      <c r="S73" t="str">
        <f t="shared" si="5"/>
        <v>INSERT INTO "NationalTeams" (team_name,team_type,team_region_id,team_flag,team_shield,ol_country_id) VALUES ('Fiji','M',5,pg_read_binary_file('E:\imagenes\banderas\fiji.jpg'),pg_read_binary_file('E:\imagenes\escudos\fiji.png'),4);</v>
      </c>
    </row>
    <row r="74" spans="2:19" x14ac:dyDescent="0.25">
      <c r="B74">
        <v>72</v>
      </c>
      <c r="C74" t="s">
        <v>445</v>
      </c>
      <c r="E74" t="s">
        <v>543</v>
      </c>
      <c r="F74" s="3"/>
      <c r="G74">
        <v>60</v>
      </c>
      <c r="H74">
        <v>49</v>
      </c>
      <c r="I74">
        <v>61</v>
      </c>
      <c r="J74" t="s">
        <v>8504</v>
      </c>
      <c r="K74">
        <f>INDEX(TeamRegion!B:B,MATCH(J74,TeamRegion!C:C,0))</f>
        <v>2</v>
      </c>
      <c r="L74" t="s">
        <v>618</v>
      </c>
      <c r="M74" t="str">
        <f t="shared" si="3"/>
        <v>E:\imagenes\banderas\filipinas.jpg</v>
      </c>
      <c r="N74" t="s">
        <v>840</v>
      </c>
      <c r="O74" t="str">
        <f t="shared" si="4"/>
        <v>E:\imagenes\escudos\filipinas.png</v>
      </c>
      <c r="P74" t="s">
        <v>2</v>
      </c>
      <c r="Q74">
        <f>INDEX(PlayerCountry!B:B,MATCH(P74,PlayerCountry!C:C,0))</f>
        <v>1</v>
      </c>
      <c r="S74" t="str">
        <f t="shared" si="5"/>
        <v>INSERT INTO "NationalTeams" (team_name,team_type,team_region_id,team_flag,team_shield,ol_country_id) VALUES ('Filipinas','M',2,pg_read_binary_file('E:\imagenes\banderas\filipinas.jpg'),pg_read_binary_file('E:\imagenes\escudos\filipinas.png'),1);</v>
      </c>
    </row>
    <row r="75" spans="2:19" x14ac:dyDescent="0.25">
      <c r="B75">
        <v>73</v>
      </c>
      <c r="C75" t="s">
        <v>511</v>
      </c>
      <c r="E75" t="s">
        <v>543</v>
      </c>
      <c r="F75" s="3"/>
      <c r="G75">
        <v>73</v>
      </c>
      <c r="H75">
        <v>71</v>
      </c>
      <c r="I75">
        <v>70</v>
      </c>
      <c r="J75" t="s">
        <v>24</v>
      </c>
      <c r="K75">
        <f>INDEX(TeamRegion!B:B,MATCH(J75,TeamRegion!C:C,0))</f>
        <v>4</v>
      </c>
      <c r="L75" t="s">
        <v>619</v>
      </c>
      <c r="M75" t="str">
        <f t="shared" si="3"/>
        <v>E:\imagenes\banderas\finlandia.jpg</v>
      </c>
      <c r="N75" t="s">
        <v>841</v>
      </c>
      <c r="O75" t="str">
        <f t="shared" si="4"/>
        <v>E:\imagenes\escudos\finlandia.PNG</v>
      </c>
      <c r="P75" t="s">
        <v>2</v>
      </c>
      <c r="Q75">
        <f>INDEX(PlayerCountry!B:B,MATCH(P75,PlayerCountry!C:C,0))</f>
        <v>1</v>
      </c>
      <c r="S75" t="str">
        <f t="shared" si="5"/>
        <v>INSERT INTO "NationalTeams" (team_name,team_type,team_region_id,team_flag,team_shield,ol_country_id) VALUES ('Finlandia','M',4,pg_read_binary_file('E:\imagenes\banderas\finlandia.jpg'),pg_read_binary_file('E:\imagenes\escudos\finlandia.PNG'),1);</v>
      </c>
    </row>
    <row r="76" spans="2:19" x14ac:dyDescent="0.25">
      <c r="B76">
        <v>74</v>
      </c>
      <c r="C76" t="s">
        <v>487</v>
      </c>
      <c r="E76" t="s">
        <v>543</v>
      </c>
      <c r="F76" s="3"/>
      <c r="G76">
        <v>83</v>
      </c>
      <c r="H76">
        <v>78</v>
      </c>
      <c r="I76">
        <v>90</v>
      </c>
      <c r="J76" t="s">
        <v>24</v>
      </c>
      <c r="K76">
        <f>INDEX(TeamRegion!B:B,MATCH(J76,TeamRegion!C:C,0))</f>
        <v>4</v>
      </c>
      <c r="L76" t="s">
        <v>620</v>
      </c>
      <c r="M76" t="str">
        <f t="shared" si="3"/>
        <v>E:\imagenes\banderas\francia.jpg</v>
      </c>
      <c r="N76" t="s">
        <v>842</v>
      </c>
      <c r="O76" t="str">
        <f t="shared" si="4"/>
        <v>E:\imagenes\escudos\francia.png</v>
      </c>
      <c r="P76" t="s">
        <v>3</v>
      </c>
      <c r="Q76">
        <f>INDEX(PlayerCountry!B:B,MATCH(P76,PlayerCountry!C:C,0))</f>
        <v>4</v>
      </c>
      <c r="S76" t="str">
        <f t="shared" si="5"/>
        <v>INSERT INTO "NationalTeams" (team_name,team_type,team_region_id,team_flag,team_shield,ol_country_id) VALUES ('Francia','M',4,pg_read_binary_file('E:\imagenes\banderas\francia.jpg'),pg_read_binary_file('E:\imagenes\escudos\francia.png'),4);</v>
      </c>
    </row>
    <row r="77" spans="2:19" x14ac:dyDescent="0.25">
      <c r="B77">
        <v>75</v>
      </c>
      <c r="C77" t="s">
        <v>383</v>
      </c>
      <c r="E77" t="s">
        <v>543</v>
      </c>
      <c r="F77" s="3"/>
      <c r="G77">
        <v>59</v>
      </c>
      <c r="H77">
        <v>73</v>
      </c>
      <c r="I77">
        <v>77</v>
      </c>
      <c r="J77" t="s">
        <v>22</v>
      </c>
      <c r="K77">
        <f>INDEX(TeamRegion!B:B,MATCH(J77,TeamRegion!C:C,0))</f>
        <v>1</v>
      </c>
      <c r="L77" t="s">
        <v>621</v>
      </c>
      <c r="M77" t="str">
        <f t="shared" si="3"/>
        <v>E:\imagenes\banderas\gabon.png</v>
      </c>
      <c r="N77" t="s">
        <v>843</v>
      </c>
      <c r="O77" t="str">
        <f t="shared" si="4"/>
        <v>E:\imagenes\escudos\gabon.PNG</v>
      </c>
      <c r="P77" t="s">
        <v>6</v>
      </c>
      <c r="Q77">
        <f>INDEX(PlayerCountry!B:B,MATCH(P77,PlayerCountry!C:C,0))</f>
        <v>7</v>
      </c>
      <c r="S77" t="str">
        <f t="shared" si="5"/>
        <v>INSERT INTO "NationalTeams" (team_name,team_type,team_region_id,team_flag,team_shield,ol_country_id) VALUES ('Gabon','M',1,pg_read_binary_file('E:\imagenes\banderas\gabon.png'),pg_read_binary_file('E:\imagenes\escudos\gabon.PNG'),7);</v>
      </c>
    </row>
    <row r="78" spans="2:19" x14ac:dyDescent="0.25">
      <c r="B78">
        <v>76</v>
      </c>
      <c r="C78" t="s">
        <v>517</v>
      </c>
      <c r="E78" t="s">
        <v>543</v>
      </c>
      <c r="F78" s="3"/>
      <c r="G78">
        <v>72</v>
      </c>
      <c r="H78">
        <v>75</v>
      </c>
      <c r="I78">
        <v>76</v>
      </c>
      <c r="J78" t="s">
        <v>24</v>
      </c>
      <c r="K78">
        <f>INDEX(TeamRegion!B:B,MATCH(J78,TeamRegion!C:C,0))</f>
        <v>4</v>
      </c>
      <c r="L78" t="s">
        <v>622</v>
      </c>
      <c r="M78" t="str">
        <f t="shared" si="3"/>
        <v>E:\imagenes\banderas\gales.png</v>
      </c>
      <c r="N78" t="s">
        <v>844</v>
      </c>
      <c r="O78" t="str">
        <f t="shared" si="4"/>
        <v>E:\imagenes\escudos\gales.png</v>
      </c>
      <c r="P78" t="s">
        <v>3</v>
      </c>
      <c r="Q78">
        <f>INDEX(PlayerCountry!B:B,MATCH(P78,PlayerCountry!C:C,0))</f>
        <v>4</v>
      </c>
      <c r="S78" t="str">
        <f t="shared" si="5"/>
        <v>INSERT INTO "NationalTeams" (team_name,team_type,team_region_id,team_flag,team_shield,ol_country_id) VALUES ('Gales','M',4,pg_read_binary_file('E:\imagenes\banderas\gales.png'),pg_read_binary_file('E:\imagenes\escudos\gales.png'),4);</v>
      </c>
    </row>
    <row r="79" spans="2:19" x14ac:dyDescent="0.25">
      <c r="B79">
        <v>77</v>
      </c>
      <c r="C79" t="s">
        <v>391</v>
      </c>
      <c r="E79" t="s">
        <v>543</v>
      </c>
      <c r="F79" s="3"/>
      <c r="G79">
        <v>63</v>
      </c>
      <c r="H79">
        <v>61</v>
      </c>
      <c r="I79">
        <v>61</v>
      </c>
      <c r="J79" t="s">
        <v>22</v>
      </c>
      <c r="K79">
        <f>INDEX(TeamRegion!B:B,MATCH(J79,TeamRegion!C:C,0))</f>
        <v>1</v>
      </c>
      <c r="L79" t="s">
        <v>623</v>
      </c>
      <c r="M79" t="str">
        <f t="shared" si="3"/>
        <v>E:\imagenes\banderas\gambia.png</v>
      </c>
      <c r="N79" t="s">
        <v>845</v>
      </c>
      <c r="O79" t="str">
        <f t="shared" si="4"/>
        <v>E:\imagenes\escudos\gambia.png</v>
      </c>
      <c r="P79" t="s">
        <v>6</v>
      </c>
      <c r="Q79">
        <f>INDEX(PlayerCountry!B:B,MATCH(P79,PlayerCountry!C:C,0))</f>
        <v>7</v>
      </c>
      <c r="S79" t="str">
        <f t="shared" si="5"/>
        <v>INSERT INTO "NationalTeams" (team_name,team_type,team_region_id,team_flag,team_shield,ol_country_id) VALUES ('Gambia','M',1,pg_read_binary_file('E:\imagenes\banderas\gambia.png'),pg_read_binary_file('E:\imagenes\escudos\gambia.png'),7);</v>
      </c>
    </row>
    <row r="80" spans="2:19" x14ac:dyDescent="0.25">
      <c r="B80">
        <v>78</v>
      </c>
      <c r="C80" t="s">
        <v>524</v>
      </c>
      <c r="E80" t="s">
        <v>543</v>
      </c>
      <c r="F80" s="3"/>
      <c r="G80">
        <v>69</v>
      </c>
      <c r="H80">
        <v>68</v>
      </c>
      <c r="I80">
        <v>70</v>
      </c>
      <c r="J80" t="s">
        <v>24</v>
      </c>
      <c r="K80">
        <f>INDEX(TeamRegion!B:B,MATCH(J80,TeamRegion!C:C,0))</f>
        <v>4</v>
      </c>
      <c r="L80" t="s">
        <v>624</v>
      </c>
      <c r="M80" t="str">
        <f t="shared" si="3"/>
        <v>E:\imagenes\banderas\georgia.jpg</v>
      </c>
      <c r="N80" t="s">
        <v>846</v>
      </c>
      <c r="O80" t="str">
        <f t="shared" si="4"/>
        <v>E:\imagenes\escudos\georgia.png</v>
      </c>
      <c r="P80" t="s">
        <v>9</v>
      </c>
      <c r="Q80">
        <f>INDEX(PlayerCountry!B:B,MATCH(P80,PlayerCountry!C:C,0))</f>
        <v>5</v>
      </c>
      <c r="S80" t="str">
        <f t="shared" si="5"/>
        <v>INSERT INTO "NationalTeams" (team_name,team_type,team_region_id,team_flag,team_shield,ol_country_id) VALUES ('Georgia','M',4,pg_read_binary_file('E:\imagenes\banderas\georgia.jpg'),pg_read_binary_file('E:\imagenes\escudos\georgia.png'),5);</v>
      </c>
    </row>
    <row r="81" spans="2:19" x14ac:dyDescent="0.25">
      <c r="B81">
        <v>79</v>
      </c>
      <c r="C81" t="s">
        <v>325</v>
      </c>
      <c r="E81" t="s">
        <v>543</v>
      </c>
      <c r="F81" s="3"/>
      <c r="G81">
        <v>67</v>
      </c>
      <c r="H81">
        <v>76</v>
      </c>
      <c r="I81">
        <v>72</v>
      </c>
      <c r="J81" t="s">
        <v>22</v>
      </c>
      <c r="K81">
        <f>INDEX(TeamRegion!B:B,MATCH(J81,TeamRegion!C:C,0))</f>
        <v>1</v>
      </c>
      <c r="L81" t="s">
        <v>625</v>
      </c>
      <c r="M81" t="str">
        <f t="shared" si="3"/>
        <v>E:\imagenes\banderas\ghana.jpg</v>
      </c>
      <c r="N81" t="s">
        <v>847</v>
      </c>
      <c r="O81" t="str">
        <f t="shared" si="4"/>
        <v>E:\imagenes\escudos\ghana.png</v>
      </c>
      <c r="P81" t="s">
        <v>4</v>
      </c>
      <c r="Q81">
        <f>INDEX(PlayerCountry!B:B,MATCH(P81,PlayerCountry!C:C,0))</f>
        <v>8</v>
      </c>
      <c r="S81" t="str">
        <f t="shared" si="5"/>
        <v>INSERT INTO "NationalTeams" (team_name,team_type,team_region_id,team_flag,team_shield,ol_country_id) VALUES ('Ghana','M',1,pg_read_binary_file('E:\imagenes\banderas\ghana.jpg'),pg_read_binary_file('E:\imagenes\escudos\ghana.png'),8);</v>
      </c>
    </row>
    <row r="82" spans="2:19" x14ac:dyDescent="0.25">
      <c r="B82">
        <v>80</v>
      </c>
      <c r="C82" t="s">
        <v>536</v>
      </c>
      <c r="E82" t="s">
        <v>543</v>
      </c>
      <c r="F82" s="3"/>
      <c r="G82">
        <v>54</v>
      </c>
      <c r="H82">
        <v>50</v>
      </c>
      <c r="I82">
        <v>53</v>
      </c>
      <c r="J82" t="s">
        <v>24</v>
      </c>
      <c r="K82">
        <f>INDEX(TeamRegion!B:B,MATCH(J82,TeamRegion!C:C,0))</f>
        <v>4</v>
      </c>
      <c r="L82" t="s">
        <v>626</v>
      </c>
      <c r="M82" t="str">
        <f t="shared" si="3"/>
        <v>E:\imagenes\banderas\gibraltar.png</v>
      </c>
      <c r="N82" t="s">
        <v>848</v>
      </c>
      <c r="O82" t="str">
        <f t="shared" si="4"/>
        <v>E:\imagenes\escudos\gibraltar.png</v>
      </c>
      <c r="P82" t="s">
        <v>4</v>
      </c>
      <c r="Q82">
        <f>INDEX(PlayerCountry!B:B,MATCH(P82,PlayerCountry!C:C,0))</f>
        <v>8</v>
      </c>
      <c r="S82" t="str">
        <f t="shared" si="5"/>
        <v>INSERT INTO "NationalTeams" (team_name,team_type,team_region_id,team_flag,team_shield,ol_country_id) VALUES ('Gibraltar','M',4,pg_read_binary_file('E:\imagenes\banderas\gibraltar.png'),pg_read_binary_file('E:\imagenes\escudos\gibraltar.png'),8);</v>
      </c>
    </row>
    <row r="83" spans="2:19" x14ac:dyDescent="0.25">
      <c r="B83">
        <v>81</v>
      </c>
      <c r="C83" t="s">
        <v>405</v>
      </c>
      <c r="E83" t="s">
        <v>543</v>
      </c>
      <c r="F83" s="3"/>
      <c r="G83">
        <v>57</v>
      </c>
      <c r="H83">
        <v>56</v>
      </c>
      <c r="I83">
        <v>55</v>
      </c>
      <c r="J83" t="s">
        <v>23</v>
      </c>
      <c r="K83">
        <f>INDEX(TeamRegion!B:B,MATCH(J83,TeamRegion!C:C,0))</f>
        <v>3</v>
      </c>
      <c r="L83" t="s">
        <v>627</v>
      </c>
      <c r="M83" t="str">
        <f t="shared" si="3"/>
        <v>E:\imagenes\banderas\granada.png</v>
      </c>
      <c r="N83" t="s">
        <v>849</v>
      </c>
      <c r="O83" t="str">
        <f t="shared" si="4"/>
        <v>E:\imagenes\escudos\granada.png</v>
      </c>
      <c r="P83" t="s">
        <v>9</v>
      </c>
      <c r="Q83">
        <f>INDEX(PlayerCountry!B:B,MATCH(P83,PlayerCountry!C:C,0))</f>
        <v>5</v>
      </c>
      <c r="S83" t="str">
        <f t="shared" si="5"/>
        <v>INSERT INTO "NationalTeams" (team_name,team_type,team_region_id,team_flag,team_shield,ol_country_id) VALUES ('Granada','M',3,pg_read_binary_file('E:\imagenes\banderas\granada.png'),pg_read_binary_file('E:\imagenes\escudos\granada.png'),5);</v>
      </c>
    </row>
    <row r="84" spans="2:19" x14ac:dyDescent="0.25">
      <c r="B84">
        <v>82</v>
      </c>
      <c r="C84" t="s">
        <v>508</v>
      </c>
      <c r="E84" t="s">
        <v>543</v>
      </c>
      <c r="F84" s="3"/>
      <c r="G84">
        <v>75</v>
      </c>
      <c r="H84">
        <v>73</v>
      </c>
      <c r="I84">
        <v>72</v>
      </c>
      <c r="J84" t="s">
        <v>24</v>
      </c>
      <c r="K84">
        <f>INDEX(TeamRegion!B:B,MATCH(J84,TeamRegion!C:C,0))</f>
        <v>4</v>
      </c>
      <c r="L84" t="s">
        <v>628</v>
      </c>
      <c r="M84" t="str">
        <f t="shared" si="3"/>
        <v>E:\imagenes\banderas\grecia.jpg</v>
      </c>
      <c r="N84" t="s">
        <v>850</v>
      </c>
      <c r="O84" t="str">
        <f t="shared" si="4"/>
        <v>E:\imagenes\escudos\grecia.png</v>
      </c>
      <c r="P84" t="s">
        <v>3</v>
      </c>
      <c r="Q84">
        <f>INDEX(PlayerCountry!B:B,MATCH(P84,PlayerCountry!C:C,0))</f>
        <v>4</v>
      </c>
      <c r="S84" t="str">
        <f t="shared" si="5"/>
        <v>INSERT INTO "NationalTeams" (team_name,team_type,team_region_id,team_flag,team_shield,ol_country_id) VALUES ('Grecia','M',4,pg_read_binary_file('E:\imagenes\banderas\grecia.jpg'),pg_read_binary_file('E:\imagenes\escudos\grecia.png'),4);</v>
      </c>
    </row>
    <row r="85" spans="2:19" x14ac:dyDescent="0.25">
      <c r="B85">
        <v>83</v>
      </c>
      <c r="C85" t="s">
        <v>477</v>
      </c>
      <c r="E85" t="s">
        <v>543</v>
      </c>
      <c r="F85" s="3"/>
      <c r="G85">
        <v>48</v>
      </c>
      <c r="H85">
        <v>49</v>
      </c>
      <c r="I85">
        <v>49</v>
      </c>
      <c r="J85" t="s">
        <v>8504</v>
      </c>
      <c r="K85">
        <f>INDEX(TeamRegion!B:B,MATCH(J85,TeamRegion!C:C,0))</f>
        <v>2</v>
      </c>
      <c r="L85" t="s">
        <v>629</v>
      </c>
      <c r="M85" t="str">
        <f t="shared" si="3"/>
        <v>E:\imagenes\banderas\guam.png</v>
      </c>
      <c r="N85" t="s">
        <v>851</v>
      </c>
      <c r="O85" t="str">
        <f t="shared" si="4"/>
        <v>E:\imagenes\escudos\guam.png</v>
      </c>
      <c r="P85" t="s">
        <v>3</v>
      </c>
      <c r="Q85">
        <f>INDEX(PlayerCountry!B:B,MATCH(P85,PlayerCountry!C:C,0))</f>
        <v>4</v>
      </c>
      <c r="S85" t="str">
        <f t="shared" si="5"/>
        <v>INSERT INTO "NationalTeams" (team_name,team_type,team_region_id,team_flag,team_shield,ol_country_id) VALUES ('Guam','M',2,pg_read_binary_file('E:\imagenes\banderas\guam.png'),pg_read_binary_file('E:\imagenes\escudos\guam.png'),4);</v>
      </c>
    </row>
    <row r="86" spans="2:19" x14ac:dyDescent="0.25">
      <c r="B86">
        <v>84</v>
      </c>
      <c r="C86" t="s">
        <v>396</v>
      </c>
      <c r="E86" t="s">
        <v>543</v>
      </c>
      <c r="F86" s="3"/>
      <c r="G86">
        <v>63</v>
      </c>
      <c r="H86">
        <v>62</v>
      </c>
      <c r="I86">
        <v>62</v>
      </c>
      <c r="J86" t="s">
        <v>23</v>
      </c>
      <c r="K86">
        <f>INDEX(TeamRegion!B:B,MATCH(J86,TeamRegion!C:C,0))</f>
        <v>3</v>
      </c>
      <c r="L86" t="s">
        <v>630</v>
      </c>
      <c r="M86" t="str">
        <f t="shared" si="3"/>
        <v>E:\imagenes\banderas\guatemala.png</v>
      </c>
      <c r="N86" t="s">
        <v>852</v>
      </c>
      <c r="O86" t="str">
        <f t="shared" si="4"/>
        <v>E:\imagenes\escudos\guatemala.png</v>
      </c>
      <c r="P86" t="s">
        <v>8</v>
      </c>
      <c r="Q86">
        <f>INDEX(PlayerCountry!B:B,MATCH(P86,PlayerCountry!C:C,0))</f>
        <v>3</v>
      </c>
      <c r="S86" t="str">
        <f t="shared" si="5"/>
        <v>INSERT INTO "NationalTeams" (team_name,team_type,team_region_id,team_flag,team_shield,ol_country_id) VALUES ('Guatemala','M',3,pg_read_binary_file('E:\imagenes\banderas\guatemala.png'),pg_read_binary_file('E:\imagenes\escudos\guatemala.png'),3);</v>
      </c>
    </row>
    <row r="87" spans="2:19" x14ac:dyDescent="0.25">
      <c r="B87">
        <v>85</v>
      </c>
      <c r="C87" t="s">
        <v>382</v>
      </c>
      <c r="E87" t="s">
        <v>543</v>
      </c>
      <c r="F87" s="3"/>
      <c r="G87">
        <v>63</v>
      </c>
      <c r="H87">
        <v>73</v>
      </c>
      <c r="I87">
        <v>70</v>
      </c>
      <c r="J87" t="s">
        <v>22</v>
      </c>
      <c r="K87">
        <f>INDEX(TeamRegion!B:B,MATCH(J87,TeamRegion!C:C,0))</f>
        <v>1</v>
      </c>
      <c r="L87" t="s">
        <v>631</v>
      </c>
      <c r="M87" t="str">
        <f t="shared" si="3"/>
        <v>E:\imagenes\banderas\guinea.jpg</v>
      </c>
      <c r="N87" t="s">
        <v>853</v>
      </c>
      <c r="O87" t="str">
        <f t="shared" si="4"/>
        <v>E:\imagenes\escudos\guinea.PNG</v>
      </c>
      <c r="P87" t="s">
        <v>4</v>
      </c>
      <c r="Q87">
        <f>INDEX(PlayerCountry!B:B,MATCH(P87,PlayerCountry!C:C,0))</f>
        <v>8</v>
      </c>
      <c r="S87" t="str">
        <f t="shared" si="5"/>
        <v>INSERT INTO "NationalTeams" (team_name,team_type,team_region_id,team_flag,team_shield,ol_country_id) VALUES ('Guinea','M',1,pg_read_binary_file('E:\imagenes\banderas\guinea.jpg'),pg_read_binary_file('E:\imagenes\escudos\guinea.PNG'),8);</v>
      </c>
    </row>
    <row r="88" spans="2:19" x14ac:dyDescent="0.25">
      <c r="B88">
        <v>86</v>
      </c>
      <c r="C88" t="s">
        <v>338</v>
      </c>
      <c r="E88" t="s">
        <v>543</v>
      </c>
      <c r="F88" s="3"/>
      <c r="G88">
        <v>63</v>
      </c>
      <c r="H88">
        <v>63</v>
      </c>
      <c r="I88">
        <v>65</v>
      </c>
      <c r="J88" t="s">
        <v>22</v>
      </c>
      <c r="K88">
        <f>INDEX(TeamRegion!B:B,MATCH(J88,TeamRegion!C:C,0))</f>
        <v>1</v>
      </c>
      <c r="L88" t="s">
        <v>632</v>
      </c>
      <c r="M88" t="str">
        <f t="shared" si="3"/>
        <v>E:\imagenes\banderas\guinea bissau.png</v>
      </c>
      <c r="N88" t="s">
        <v>854</v>
      </c>
      <c r="O88" t="str">
        <f t="shared" si="4"/>
        <v>E:\imagenes\escudos\guinea bissau.png</v>
      </c>
      <c r="P88" t="s">
        <v>4</v>
      </c>
      <c r="Q88">
        <f>INDEX(PlayerCountry!B:B,MATCH(P88,PlayerCountry!C:C,0))</f>
        <v>8</v>
      </c>
      <c r="S88" t="str">
        <f t="shared" si="5"/>
        <v>INSERT INTO "NationalTeams" (team_name,team_type,team_region_id,team_flag,team_shield,ol_country_id) VALUES ('Guinea Bissau','M',1,pg_read_binary_file('E:\imagenes\banderas\guinea bissau.png'),pg_read_binary_file('E:\imagenes\escudos\guinea bissau.png'),8);</v>
      </c>
    </row>
    <row r="89" spans="2:19" x14ac:dyDescent="0.25">
      <c r="B89">
        <v>87</v>
      </c>
      <c r="C89" t="s">
        <v>392</v>
      </c>
      <c r="E89" t="s">
        <v>543</v>
      </c>
      <c r="F89" s="3"/>
      <c r="G89">
        <v>65</v>
      </c>
      <c r="H89">
        <v>64</v>
      </c>
      <c r="I89">
        <v>63</v>
      </c>
      <c r="J89" t="s">
        <v>22</v>
      </c>
      <c r="K89">
        <f>INDEX(TeamRegion!B:B,MATCH(J89,TeamRegion!C:C,0))</f>
        <v>1</v>
      </c>
      <c r="L89" t="s">
        <v>633</v>
      </c>
      <c r="M89" t="str">
        <f t="shared" si="3"/>
        <v>E:\imagenes\banderas\guinea ecuatorial.png</v>
      </c>
      <c r="N89" t="s">
        <v>855</v>
      </c>
      <c r="O89" t="str">
        <f t="shared" si="4"/>
        <v>E:\imagenes\escudos\guinea ecuatorial.png</v>
      </c>
      <c r="P89" t="s">
        <v>7</v>
      </c>
      <c r="Q89">
        <f>INDEX(PlayerCountry!B:B,MATCH(P89,PlayerCountry!C:C,0))</f>
        <v>2</v>
      </c>
      <c r="S89" t="str">
        <f t="shared" si="5"/>
        <v>INSERT INTO "NationalTeams" (team_name,team_type,team_region_id,team_flag,team_shield,ol_country_id) VALUES ('Guinea Ecuatorial','M',1,pg_read_binary_file('E:\imagenes\banderas\guinea ecuatorial.png'),pg_read_binary_file('E:\imagenes\escudos\guinea ecuatorial.png'),2);</v>
      </c>
    </row>
    <row r="90" spans="2:19" x14ac:dyDescent="0.25">
      <c r="B90">
        <v>88</v>
      </c>
      <c r="C90" t="s">
        <v>335</v>
      </c>
      <c r="E90" t="s">
        <v>543</v>
      </c>
      <c r="F90" s="3"/>
      <c r="G90">
        <v>57</v>
      </c>
      <c r="H90">
        <v>57</v>
      </c>
      <c r="I90">
        <v>56</v>
      </c>
      <c r="J90" t="s">
        <v>23</v>
      </c>
      <c r="K90">
        <f>INDEX(TeamRegion!B:B,MATCH(J90,TeamRegion!C:C,0))</f>
        <v>3</v>
      </c>
      <c r="L90" t="s">
        <v>634</v>
      </c>
      <c r="M90" t="str">
        <f t="shared" si="3"/>
        <v>E:\imagenes\banderas\guyana.png</v>
      </c>
      <c r="N90" t="s">
        <v>856</v>
      </c>
      <c r="O90" t="str">
        <f t="shared" si="4"/>
        <v>E:\imagenes\escudos\guyana.png</v>
      </c>
      <c r="P90" t="s">
        <v>7</v>
      </c>
      <c r="Q90">
        <f>INDEX(PlayerCountry!B:B,MATCH(P90,PlayerCountry!C:C,0))</f>
        <v>2</v>
      </c>
      <c r="S90" t="str">
        <f t="shared" si="5"/>
        <v>INSERT INTO "NationalTeams" (team_name,team_type,team_region_id,team_flag,team_shield,ol_country_id) VALUES ('Guyana','M',3,pg_read_binary_file('E:\imagenes\banderas\guyana.png'),pg_read_binary_file('E:\imagenes\escudos\guyana.png'),2);</v>
      </c>
    </row>
    <row r="91" spans="2:19" x14ac:dyDescent="0.25">
      <c r="B91">
        <v>89</v>
      </c>
      <c r="C91" t="s">
        <v>333</v>
      </c>
      <c r="E91" t="s">
        <v>543</v>
      </c>
      <c r="F91" s="3"/>
      <c r="G91">
        <v>59</v>
      </c>
      <c r="H91">
        <v>60</v>
      </c>
      <c r="I91">
        <v>63</v>
      </c>
      <c r="J91" t="s">
        <v>23</v>
      </c>
      <c r="K91">
        <f>INDEX(TeamRegion!B:B,MATCH(J91,TeamRegion!C:C,0))</f>
        <v>3</v>
      </c>
      <c r="L91" t="s">
        <v>635</v>
      </c>
      <c r="M91" t="str">
        <f t="shared" si="3"/>
        <v>E:\imagenes\banderas\haiti.jpg</v>
      </c>
      <c r="N91" t="s">
        <v>857</v>
      </c>
      <c r="O91" t="str">
        <f t="shared" si="4"/>
        <v>E:\imagenes\escudos\haiti.png</v>
      </c>
      <c r="P91" t="s">
        <v>2</v>
      </c>
      <c r="Q91">
        <f>INDEX(PlayerCountry!B:B,MATCH(P91,PlayerCountry!C:C,0))</f>
        <v>1</v>
      </c>
      <c r="S91" t="str">
        <f t="shared" si="5"/>
        <v>INSERT INTO "NationalTeams" (team_name,team_type,team_region_id,team_flag,team_shield,ol_country_id) VALUES ('Haiti','M',3,pg_read_binary_file('E:\imagenes\banderas\haiti.jpg'),pg_read_binary_file('E:\imagenes\escudos\haiti.png'),1);</v>
      </c>
    </row>
    <row r="92" spans="2:19" x14ac:dyDescent="0.25">
      <c r="B92">
        <v>90</v>
      </c>
      <c r="C92" t="s">
        <v>397</v>
      </c>
      <c r="E92" t="s">
        <v>543</v>
      </c>
      <c r="F92" s="3"/>
      <c r="G92">
        <v>62</v>
      </c>
      <c r="H92">
        <v>64</v>
      </c>
      <c r="I92">
        <v>71</v>
      </c>
      <c r="J92" t="s">
        <v>23</v>
      </c>
      <c r="K92">
        <f>INDEX(TeamRegion!B:B,MATCH(J92,TeamRegion!C:C,0))</f>
        <v>3</v>
      </c>
      <c r="L92" t="s">
        <v>636</v>
      </c>
      <c r="M92" t="str">
        <f t="shared" si="3"/>
        <v>E:\imagenes\banderas\honduras.jpg</v>
      </c>
      <c r="N92" t="s">
        <v>858</v>
      </c>
      <c r="O92" t="str">
        <f t="shared" si="4"/>
        <v>E:\imagenes\escudos\honduras.png</v>
      </c>
      <c r="P92" t="s">
        <v>8</v>
      </c>
      <c r="Q92">
        <f>INDEX(PlayerCountry!B:B,MATCH(P92,PlayerCountry!C:C,0))</f>
        <v>3</v>
      </c>
      <c r="S92" t="str">
        <f t="shared" si="5"/>
        <v>INSERT INTO "NationalTeams" (team_name,team_type,team_region_id,team_flag,team_shield,ol_country_id) VALUES ('Honduras','M',3,pg_read_binary_file('E:\imagenes\banderas\honduras.jpg'),pg_read_binary_file('E:\imagenes\escudos\honduras.png'),3);</v>
      </c>
    </row>
    <row r="93" spans="2:19" x14ac:dyDescent="0.25">
      <c r="B93">
        <v>91</v>
      </c>
      <c r="C93" t="s">
        <v>469</v>
      </c>
      <c r="E93" t="s">
        <v>543</v>
      </c>
      <c r="F93" s="3"/>
      <c r="G93">
        <v>57</v>
      </c>
      <c r="H93">
        <v>58</v>
      </c>
      <c r="I93">
        <v>58</v>
      </c>
      <c r="J93" t="s">
        <v>8504</v>
      </c>
      <c r="K93">
        <f>INDEX(TeamRegion!B:B,MATCH(J93,TeamRegion!C:C,0))</f>
        <v>2</v>
      </c>
      <c r="L93" t="s">
        <v>637</v>
      </c>
      <c r="M93" t="str">
        <f t="shared" si="3"/>
        <v>E:\imagenes\banderas\hong kong.png</v>
      </c>
      <c r="N93" t="s">
        <v>859</v>
      </c>
      <c r="O93" t="str">
        <f t="shared" si="4"/>
        <v>E:\imagenes\escudos\hong kong.png</v>
      </c>
      <c r="P93" t="s">
        <v>6</v>
      </c>
      <c r="Q93">
        <f>INDEX(PlayerCountry!B:B,MATCH(P93,PlayerCountry!C:C,0))</f>
        <v>7</v>
      </c>
      <c r="S93" t="str">
        <f t="shared" si="5"/>
        <v>INSERT INTO "NationalTeams" (team_name,team_type,team_region_id,team_flag,team_shield,ol_country_id) VALUES ('Hong Kong','M',2,pg_read_binary_file('E:\imagenes\banderas\hong kong.png'),pg_read_binary_file('E:\imagenes\escudos\hong kong.png'),7);</v>
      </c>
    </row>
    <row r="94" spans="2:19" x14ac:dyDescent="0.25">
      <c r="B94">
        <v>92</v>
      </c>
      <c r="C94" t="s">
        <v>512</v>
      </c>
      <c r="E94" t="s">
        <v>543</v>
      </c>
      <c r="F94" s="3"/>
      <c r="G94">
        <v>77</v>
      </c>
      <c r="H94">
        <v>70</v>
      </c>
      <c r="I94">
        <v>63</v>
      </c>
      <c r="J94" t="s">
        <v>24</v>
      </c>
      <c r="K94">
        <f>INDEX(TeamRegion!B:B,MATCH(J94,TeamRegion!C:C,0))</f>
        <v>4</v>
      </c>
      <c r="L94" t="s">
        <v>638</v>
      </c>
      <c r="M94" t="str">
        <f t="shared" si="3"/>
        <v>E:\imagenes\banderas\hungria.jpg</v>
      </c>
      <c r="N94" t="s">
        <v>860</v>
      </c>
      <c r="O94" t="str">
        <f t="shared" si="4"/>
        <v>E:\imagenes\escudos\hungria.png</v>
      </c>
      <c r="P94" t="s">
        <v>7</v>
      </c>
      <c r="Q94">
        <f>INDEX(PlayerCountry!B:B,MATCH(P94,PlayerCountry!C:C,0))</f>
        <v>2</v>
      </c>
      <c r="S94" t="str">
        <f t="shared" si="5"/>
        <v>INSERT INTO "NationalTeams" (team_name,team_type,team_region_id,team_flag,team_shield,ol_country_id) VALUES ('Hungria','M',4,pg_read_binary_file('E:\imagenes\banderas\hungria.jpg'),pg_read_binary_file('E:\imagenes\escudos\hungria.png'),2);</v>
      </c>
    </row>
    <row r="95" spans="2:19" x14ac:dyDescent="0.25">
      <c r="B95">
        <v>93</v>
      </c>
      <c r="C95" t="s">
        <v>458</v>
      </c>
      <c r="E95" t="s">
        <v>543</v>
      </c>
      <c r="F95" s="3"/>
      <c r="G95">
        <v>56</v>
      </c>
      <c r="H95">
        <v>58</v>
      </c>
      <c r="I95">
        <v>59</v>
      </c>
      <c r="J95" t="s">
        <v>8504</v>
      </c>
      <c r="K95">
        <f>INDEX(TeamRegion!B:B,MATCH(J95,TeamRegion!C:C,0))</f>
        <v>2</v>
      </c>
      <c r="L95" t="s">
        <v>639</v>
      </c>
      <c r="M95" t="str">
        <f t="shared" si="3"/>
        <v>E:\imagenes\banderas\india.jpg</v>
      </c>
      <c r="N95" t="s">
        <v>861</v>
      </c>
      <c r="O95" t="str">
        <f t="shared" si="4"/>
        <v>E:\imagenes\escudos\india.png</v>
      </c>
      <c r="P95" t="s">
        <v>8</v>
      </c>
      <c r="Q95">
        <f>INDEX(PlayerCountry!B:B,MATCH(P95,PlayerCountry!C:C,0))</f>
        <v>3</v>
      </c>
      <c r="S95" t="str">
        <f t="shared" si="5"/>
        <v>INSERT INTO "NationalTeams" (team_name,team_type,team_region_id,team_flag,team_shield,ol_country_id) VALUES ('India','M',2,pg_read_binary_file('E:\imagenes\banderas\india.jpg'),pg_read_binary_file('E:\imagenes\escudos\india.png'),3);</v>
      </c>
    </row>
    <row r="96" spans="2:19" x14ac:dyDescent="0.25">
      <c r="B96">
        <v>94</v>
      </c>
      <c r="C96" t="s">
        <v>444</v>
      </c>
      <c r="E96" t="s">
        <v>543</v>
      </c>
      <c r="F96" s="3"/>
      <c r="G96">
        <v>57</v>
      </c>
      <c r="H96">
        <v>63</v>
      </c>
      <c r="I96">
        <v>62</v>
      </c>
      <c r="J96" t="s">
        <v>8504</v>
      </c>
      <c r="K96">
        <f>INDEX(TeamRegion!B:B,MATCH(J96,TeamRegion!C:C,0))</f>
        <v>2</v>
      </c>
      <c r="L96" t="s">
        <v>640</v>
      </c>
      <c r="M96" t="str">
        <f t="shared" si="3"/>
        <v>E:\imagenes\banderas\indonesia.jpg</v>
      </c>
      <c r="N96" t="s">
        <v>862</v>
      </c>
      <c r="O96" t="str">
        <f t="shared" si="4"/>
        <v>E:\imagenes\escudos\indonesia.png</v>
      </c>
      <c r="P96" t="s">
        <v>3</v>
      </c>
      <c r="Q96">
        <f>INDEX(PlayerCountry!B:B,MATCH(P96,PlayerCountry!C:C,0))</f>
        <v>4</v>
      </c>
      <c r="S96" t="str">
        <f t="shared" si="5"/>
        <v>INSERT INTO "NationalTeams" (team_name,team_type,team_region_id,team_flag,team_shield,ol_country_id) VALUES ('Indonesia','M',2,pg_read_binary_file('E:\imagenes\banderas\indonesia.jpg'),pg_read_binary_file('E:\imagenes\escudos\indonesia.png'),4);</v>
      </c>
    </row>
    <row r="97" spans="2:19" x14ac:dyDescent="0.25">
      <c r="B97">
        <v>95</v>
      </c>
      <c r="C97" t="s">
        <v>493</v>
      </c>
      <c r="E97" t="s">
        <v>543</v>
      </c>
      <c r="F97" s="3"/>
      <c r="G97">
        <v>81</v>
      </c>
      <c r="H97">
        <v>79</v>
      </c>
      <c r="I97">
        <v>89</v>
      </c>
      <c r="J97" t="s">
        <v>24</v>
      </c>
      <c r="K97">
        <f>INDEX(TeamRegion!B:B,MATCH(J97,TeamRegion!C:C,0))</f>
        <v>4</v>
      </c>
      <c r="L97" t="s">
        <v>641</v>
      </c>
      <c r="M97" t="str">
        <f t="shared" si="3"/>
        <v>E:\imagenes\banderas\inglaterra.png</v>
      </c>
      <c r="N97" t="s">
        <v>863</v>
      </c>
      <c r="O97" t="str">
        <f t="shared" si="4"/>
        <v>E:\imagenes\escudos\inglaterra.png</v>
      </c>
      <c r="P97" t="s">
        <v>3</v>
      </c>
      <c r="Q97">
        <f>INDEX(PlayerCountry!B:B,MATCH(P97,PlayerCountry!C:C,0))</f>
        <v>4</v>
      </c>
      <c r="S97" t="str">
        <f t="shared" si="5"/>
        <v>INSERT INTO "NationalTeams" (team_name,team_type,team_region_id,team_flag,team_shield,ol_country_id) VALUES ('Inglaterra','M',4,pg_read_binary_file('E:\imagenes\banderas\inglaterra.png'),pg_read_binary_file('E:\imagenes\escudos\inglaterra.png'),4);</v>
      </c>
    </row>
    <row r="98" spans="2:19" x14ac:dyDescent="0.25">
      <c r="B98">
        <v>96</v>
      </c>
      <c r="C98" t="s">
        <v>431</v>
      </c>
      <c r="E98" t="s">
        <v>543</v>
      </c>
      <c r="F98" s="3"/>
      <c r="G98">
        <v>64</v>
      </c>
      <c r="H98">
        <v>62</v>
      </c>
      <c r="I98">
        <v>64</v>
      </c>
      <c r="J98" t="s">
        <v>8504</v>
      </c>
      <c r="K98">
        <f>INDEX(TeamRegion!B:B,MATCH(J98,TeamRegion!C:C,0))</f>
        <v>2</v>
      </c>
      <c r="L98" t="s">
        <v>642</v>
      </c>
      <c r="M98" t="str">
        <f t="shared" si="3"/>
        <v>E:\imagenes\banderas\irak.jpg</v>
      </c>
      <c r="N98" t="s">
        <v>864</v>
      </c>
      <c r="O98" t="str">
        <f t="shared" si="4"/>
        <v>E:\imagenes\escudos\irak.png</v>
      </c>
      <c r="P98" t="s">
        <v>3</v>
      </c>
      <c r="Q98">
        <f>INDEX(PlayerCountry!B:B,MATCH(P98,PlayerCountry!C:C,0))</f>
        <v>4</v>
      </c>
      <c r="S98" t="str">
        <f t="shared" si="5"/>
        <v>INSERT INTO "NationalTeams" (team_name,team_type,team_region_id,team_flag,team_shield,ol_country_id) VALUES ('Irak','M',2,pg_read_binary_file('E:\imagenes\banderas\irak.jpg'),pg_read_binary_file('E:\imagenes\escudos\irak.png'),4);</v>
      </c>
    </row>
    <row r="99" spans="2:19" x14ac:dyDescent="0.25">
      <c r="B99">
        <v>97</v>
      </c>
      <c r="C99" t="s">
        <v>427</v>
      </c>
      <c r="E99" t="s">
        <v>543</v>
      </c>
      <c r="F99" s="3"/>
      <c r="G99">
        <v>70</v>
      </c>
      <c r="H99">
        <v>69</v>
      </c>
      <c r="I99">
        <v>77</v>
      </c>
      <c r="J99" t="s">
        <v>8504</v>
      </c>
      <c r="K99">
        <f>INDEX(TeamRegion!B:B,MATCH(J99,TeamRegion!C:C,0))</f>
        <v>2</v>
      </c>
      <c r="L99" t="s">
        <v>643</v>
      </c>
      <c r="M99" t="str">
        <f t="shared" si="3"/>
        <v>E:\imagenes\banderas\iran.jpg</v>
      </c>
      <c r="N99" t="s">
        <v>865</v>
      </c>
      <c r="O99" t="str">
        <f t="shared" si="4"/>
        <v>E:\imagenes\escudos\iran.png</v>
      </c>
      <c r="P99" t="s">
        <v>5</v>
      </c>
      <c r="Q99">
        <f>INDEX(PlayerCountry!B:B,MATCH(P99,PlayerCountry!C:C,0))</f>
        <v>6</v>
      </c>
      <c r="S99" t="str">
        <f t="shared" si="5"/>
        <v>INSERT INTO "NationalTeams" (team_name,team_type,team_region_id,team_flag,team_shield,ol_country_id) VALUES ('Iran','M',2,pg_read_binary_file('E:\imagenes\banderas\iran.jpg'),pg_read_binary_file('E:\imagenes\escudos\iran.png'),6);</v>
      </c>
    </row>
    <row r="100" spans="2:19" x14ac:dyDescent="0.25">
      <c r="B100">
        <v>98</v>
      </c>
      <c r="C100" t="s">
        <v>513</v>
      </c>
      <c r="E100" t="s">
        <v>543</v>
      </c>
      <c r="F100" s="3"/>
      <c r="G100">
        <v>71</v>
      </c>
      <c r="H100">
        <v>69</v>
      </c>
      <c r="I100">
        <v>68</v>
      </c>
      <c r="J100" t="s">
        <v>24</v>
      </c>
      <c r="K100">
        <f>INDEX(TeamRegion!B:B,MATCH(J100,TeamRegion!C:C,0))</f>
        <v>4</v>
      </c>
      <c r="L100" t="s">
        <v>644</v>
      </c>
      <c r="M100" t="str">
        <f t="shared" si="3"/>
        <v>E:\imagenes\banderas\irlanda.jpg</v>
      </c>
      <c r="N100" t="s">
        <v>866</v>
      </c>
      <c r="O100" t="str">
        <f t="shared" si="4"/>
        <v>E:\imagenes\escudos\irlanda.png</v>
      </c>
      <c r="P100" t="s">
        <v>2</v>
      </c>
      <c r="Q100">
        <f>INDEX(PlayerCountry!B:B,MATCH(P100,PlayerCountry!C:C,0))</f>
        <v>1</v>
      </c>
      <c r="S100" t="str">
        <f t="shared" si="5"/>
        <v>INSERT INTO "NationalTeams" (team_name,team_type,team_region_id,team_flag,team_shield,ol_country_id) VALUES ('Irlanda','M',4,pg_read_binary_file('E:\imagenes\banderas\irlanda.jpg'),pg_read_binary_file('E:\imagenes\escudos\irlanda.png'),1);</v>
      </c>
    </row>
    <row r="101" spans="2:19" x14ac:dyDescent="0.25">
      <c r="B101">
        <v>99</v>
      </c>
      <c r="C101" t="s">
        <v>503</v>
      </c>
      <c r="E101" t="s">
        <v>543</v>
      </c>
      <c r="F101" s="3"/>
      <c r="G101">
        <v>70</v>
      </c>
      <c r="H101">
        <v>75</v>
      </c>
      <c r="I101">
        <v>71</v>
      </c>
      <c r="J101" t="s">
        <v>24</v>
      </c>
      <c r="K101">
        <f>INDEX(TeamRegion!B:B,MATCH(J101,TeamRegion!C:C,0))</f>
        <v>4</v>
      </c>
      <c r="L101" t="s">
        <v>645</v>
      </c>
      <c r="M101" t="str">
        <f t="shared" si="3"/>
        <v>E:\imagenes\banderas\irlanda del norte.png</v>
      </c>
      <c r="N101" t="s">
        <v>867</v>
      </c>
      <c r="O101" t="str">
        <f t="shared" si="4"/>
        <v>E:\imagenes\escudos\irlanda del norte.png</v>
      </c>
      <c r="P101" t="s">
        <v>7</v>
      </c>
      <c r="Q101">
        <f>INDEX(PlayerCountry!B:B,MATCH(P101,PlayerCountry!C:C,0))</f>
        <v>2</v>
      </c>
      <c r="S101" t="str">
        <f t="shared" si="5"/>
        <v>INSERT INTO "NationalTeams" (team_name,team_type,team_region_id,team_flag,team_shield,ol_country_id) VALUES ('Irlanda del Norte','M',4,pg_read_binary_file('E:\imagenes\banderas\irlanda del norte.png'),pg_read_binary_file('E:\imagenes\escudos\irlanda del norte.png'),2);</v>
      </c>
    </row>
    <row r="102" spans="2:19" x14ac:dyDescent="0.25">
      <c r="B102">
        <v>100</v>
      </c>
      <c r="C102" t="s">
        <v>519</v>
      </c>
      <c r="E102" t="s">
        <v>543</v>
      </c>
      <c r="F102" s="3"/>
      <c r="G102">
        <v>69</v>
      </c>
      <c r="H102">
        <v>72</v>
      </c>
      <c r="I102">
        <v>70</v>
      </c>
      <c r="J102" t="s">
        <v>24</v>
      </c>
      <c r="K102">
        <f>INDEX(TeamRegion!B:B,MATCH(J102,TeamRegion!C:C,0))</f>
        <v>4</v>
      </c>
      <c r="L102" t="s">
        <v>646</v>
      </c>
      <c r="M102" t="str">
        <f t="shared" si="3"/>
        <v>E:\imagenes\banderas\islandia.jpg</v>
      </c>
      <c r="N102" t="s">
        <v>868</v>
      </c>
      <c r="O102" t="str">
        <f t="shared" si="4"/>
        <v>E:\imagenes\escudos\islandia.png</v>
      </c>
      <c r="P102" t="s">
        <v>3</v>
      </c>
      <c r="Q102">
        <f>INDEX(PlayerCountry!B:B,MATCH(P102,PlayerCountry!C:C,0))</f>
        <v>4</v>
      </c>
      <c r="S102" t="str">
        <f t="shared" si="5"/>
        <v>INSERT INTO "NationalTeams" (team_name,team_type,team_region_id,team_flag,team_shield,ol_country_id) VALUES ('Islandia','M',4,pg_read_binary_file('E:\imagenes\banderas\islandia.jpg'),pg_read_binary_file('E:\imagenes\escudos\islandia.png'),4);</v>
      </c>
    </row>
    <row r="103" spans="2:19" x14ac:dyDescent="0.25">
      <c r="B103">
        <v>101</v>
      </c>
      <c r="C103" t="s">
        <v>410</v>
      </c>
      <c r="E103" t="s">
        <v>543</v>
      </c>
      <c r="F103" s="3"/>
      <c r="G103">
        <v>49</v>
      </c>
      <c r="H103">
        <v>52</v>
      </c>
      <c r="I103">
        <v>48</v>
      </c>
      <c r="J103" t="s">
        <v>23</v>
      </c>
      <c r="K103">
        <f>INDEX(TeamRegion!B:B,MATCH(J103,TeamRegion!C:C,0))</f>
        <v>3</v>
      </c>
      <c r="L103" t="s">
        <v>647</v>
      </c>
      <c r="M103" t="str">
        <f t="shared" si="3"/>
        <v>E:\imagenes\banderas\islas caiman.png</v>
      </c>
      <c r="N103" t="s">
        <v>869</v>
      </c>
      <c r="O103" t="str">
        <f t="shared" si="4"/>
        <v>E:\imagenes\escudos\islas caiman.png</v>
      </c>
      <c r="P103" t="s">
        <v>7</v>
      </c>
      <c r="Q103">
        <f>INDEX(PlayerCountry!B:B,MATCH(P103,PlayerCountry!C:C,0))</f>
        <v>2</v>
      </c>
      <c r="S103" t="str">
        <f t="shared" si="5"/>
        <v>INSERT INTO "NationalTeams" (team_name,team_type,team_region_id,team_flag,team_shield,ol_country_id) VALUES ('Islas Caiman','M',3,pg_read_binary_file('E:\imagenes\banderas\islas caiman.png'),pg_read_binary_file('E:\imagenes\escudos\islas caiman.png'),2);</v>
      </c>
    </row>
    <row r="104" spans="2:19" x14ac:dyDescent="0.25">
      <c r="B104">
        <v>102</v>
      </c>
      <c r="C104" t="s">
        <v>486</v>
      </c>
      <c r="E104" t="s">
        <v>543</v>
      </c>
      <c r="F104" s="3"/>
      <c r="G104">
        <v>47</v>
      </c>
      <c r="H104">
        <v>47</v>
      </c>
      <c r="I104">
        <v>46</v>
      </c>
      <c r="J104" t="s">
        <v>8505</v>
      </c>
      <c r="K104">
        <f>INDEX(TeamRegion!B:B,MATCH(J104,TeamRegion!C:C,0))</f>
        <v>5</v>
      </c>
      <c r="L104" t="s">
        <v>648</v>
      </c>
      <c r="M104" t="str">
        <f t="shared" si="3"/>
        <v>E:\imagenes\banderas\cook.png</v>
      </c>
      <c r="N104" t="s">
        <v>870</v>
      </c>
      <c r="O104" t="str">
        <f t="shared" si="4"/>
        <v>E:\imagenes\escudos\cook.png</v>
      </c>
      <c r="P104" t="s">
        <v>4</v>
      </c>
      <c r="Q104">
        <f>INDEX(PlayerCountry!B:B,MATCH(P104,PlayerCountry!C:C,0))</f>
        <v>8</v>
      </c>
      <c r="S104" t="str">
        <f t="shared" si="5"/>
        <v>INSERT INTO "NationalTeams" (team_name,team_type,team_region_id,team_flag,team_shield,ol_country_id) VALUES ('Islas Cook','M',5,pg_read_binary_file('E:\imagenes\banderas\cook.png'),pg_read_binary_file('E:\imagenes\escudos\cook.png'),8);</v>
      </c>
    </row>
    <row r="105" spans="2:19" x14ac:dyDescent="0.25">
      <c r="B105">
        <v>103</v>
      </c>
      <c r="C105" t="s">
        <v>526</v>
      </c>
      <c r="E105" t="s">
        <v>543</v>
      </c>
      <c r="F105" s="3"/>
      <c r="G105">
        <v>57</v>
      </c>
      <c r="H105">
        <v>59</v>
      </c>
      <c r="I105">
        <v>55</v>
      </c>
      <c r="J105" t="s">
        <v>24</v>
      </c>
      <c r="K105">
        <f>INDEX(TeamRegion!B:B,MATCH(J105,TeamRegion!C:C,0))</f>
        <v>4</v>
      </c>
      <c r="L105" t="s">
        <v>649</v>
      </c>
      <c r="M105" t="str">
        <f t="shared" si="3"/>
        <v>E:\imagenes\banderas\islas feroe.png</v>
      </c>
      <c r="N105" t="s">
        <v>871</v>
      </c>
      <c r="O105" t="str">
        <f t="shared" si="4"/>
        <v>E:\imagenes\escudos\islas feroe.png</v>
      </c>
      <c r="P105" t="s">
        <v>3</v>
      </c>
      <c r="Q105">
        <f>INDEX(PlayerCountry!B:B,MATCH(P105,PlayerCountry!C:C,0))</f>
        <v>4</v>
      </c>
      <c r="S105" t="str">
        <f t="shared" si="5"/>
        <v>INSERT INTO "NationalTeams" (team_name,team_type,team_region_id,team_flag,team_shield,ol_country_id) VALUES ('Islas Feroe','M',4,pg_read_binary_file('E:\imagenes\banderas\islas feroe.png'),pg_read_binary_file('E:\imagenes\escudos\islas feroe.png'),4);</v>
      </c>
    </row>
    <row r="106" spans="2:19" x14ac:dyDescent="0.25">
      <c r="B106">
        <v>104</v>
      </c>
      <c r="C106" t="s">
        <v>470</v>
      </c>
      <c r="E106" t="s">
        <v>543</v>
      </c>
      <c r="F106" s="3"/>
      <c r="G106">
        <v>47</v>
      </c>
      <c r="H106">
        <v>47</v>
      </c>
      <c r="I106">
        <v>48</v>
      </c>
      <c r="J106" t="s">
        <v>8505</v>
      </c>
      <c r="K106">
        <f>INDEX(TeamRegion!B:B,MATCH(J106,TeamRegion!C:C,0))</f>
        <v>5</v>
      </c>
      <c r="L106" t="s">
        <v>650</v>
      </c>
      <c r="M106" t="str">
        <f t="shared" si="3"/>
        <v>E:\imagenes\banderas\islas marshall.png</v>
      </c>
      <c r="N106" t="s">
        <v>872</v>
      </c>
      <c r="O106" t="str">
        <f t="shared" si="4"/>
        <v>E:\imagenes\escudos\islas marshall.png</v>
      </c>
      <c r="P106" t="s">
        <v>2</v>
      </c>
      <c r="Q106">
        <f>INDEX(PlayerCountry!B:B,MATCH(P106,PlayerCountry!C:C,0))</f>
        <v>1</v>
      </c>
      <c r="S106" t="str">
        <f t="shared" si="5"/>
        <v>INSERT INTO "NationalTeams" (team_name,team_type,team_region_id,team_flag,team_shield,ol_country_id) VALUES ('Islas Marshall','M',5,pg_read_binary_file('E:\imagenes\banderas\islas marshall.png'),pg_read_binary_file('E:\imagenes\escudos\islas marshall.png'),1);</v>
      </c>
    </row>
    <row r="107" spans="2:19" x14ac:dyDescent="0.25">
      <c r="B107">
        <v>105</v>
      </c>
      <c r="C107" t="s">
        <v>461</v>
      </c>
      <c r="E107" t="s">
        <v>543</v>
      </c>
      <c r="F107" s="3"/>
      <c r="G107">
        <v>52</v>
      </c>
      <c r="H107">
        <v>53</v>
      </c>
      <c r="I107">
        <v>52</v>
      </c>
      <c r="J107" t="s">
        <v>8505</v>
      </c>
      <c r="K107">
        <f>INDEX(TeamRegion!B:B,MATCH(J107,TeamRegion!C:C,0))</f>
        <v>5</v>
      </c>
      <c r="L107" t="s">
        <v>651</v>
      </c>
      <c r="M107" t="str">
        <f t="shared" si="3"/>
        <v>E:\imagenes\banderas\islas salomon.png</v>
      </c>
      <c r="N107" t="s">
        <v>873</v>
      </c>
      <c r="O107" t="str">
        <f t="shared" si="4"/>
        <v>E:\imagenes\escudos\islas salomon.png</v>
      </c>
      <c r="P107" t="s">
        <v>2</v>
      </c>
      <c r="Q107">
        <f>INDEX(PlayerCountry!B:B,MATCH(P107,PlayerCountry!C:C,0))</f>
        <v>1</v>
      </c>
      <c r="S107" t="str">
        <f t="shared" si="5"/>
        <v>INSERT INTO "NationalTeams" (team_name,team_type,team_region_id,team_flag,team_shield,ol_country_id) VALUES ('Islas Salomon','M',5,pg_read_binary_file('E:\imagenes\banderas\islas salomon.png'),pg_read_binary_file('E:\imagenes\escudos\islas salomon.png'),1);</v>
      </c>
    </row>
    <row r="108" spans="2:19" x14ac:dyDescent="0.25">
      <c r="B108">
        <v>106</v>
      </c>
      <c r="C108" t="s">
        <v>418</v>
      </c>
      <c r="E108" t="s">
        <v>543</v>
      </c>
      <c r="F108" s="3"/>
      <c r="G108">
        <v>47</v>
      </c>
      <c r="H108">
        <v>47</v>
      </c>
      <c r="I108">
        <v>46</v>
      </c>
      <c r="J108" t="s">
        <v>23</v>
      </c>
      <c r="K108">
        <f>INDEX(TeamRegion!B:B,MATCH(J108,TeamRegion!C:C,0))</f>
        <v>3</v>
      </c>
      <c r="L108" t="s">
        <v>652</v>
      </c>
      <c r="M108" t="str">
        <f t="shared" si="3"/>
        <v>E:\imagenes\banderas\caicos.png</v>
      </c>
      <c r="N108" t="s">
        <v>874</v>
      </c>
      <c r="O108" t="str">
        <f t="shared" si="4"/>
        <v>E:\imagenes\escudos\caicos.png</v>
      </c>
      <c r="P108" t="s">
        <v>9</v>
      </c>
      <c r="Q108">
        <f>INDEX(PlayerCountry!B:B,MATCH(P108,PlayerCountry!C:C,0))</f>
        <v>5</v>
      </c>
      <c r="S108" t="str">
        <f t="shared" si="5"/>
        <v>INSERT INTO "NationalTeams" (team_name,team_type,team_region_id,team_flag,team_shield,ol_country_id) VALUES ('Islas Turcas y Caicos','M',3,pg_read_binary_file('E:\imagenes\banderas\caicos.png'),pg_read_binary_file('E:\imagenes\escudos\caicos.png'),5);</v>
      </c>
    </row>
    <row r="109" spans="2:19" x14ac:dyDescent="0.25">
      <c r="B109">
        <v>107</v>
      </c>
      <c r="C109" t="s">
        <v>417</v>
      </c>
      <c r="E109" t="s">
        <v>543</v>
      </c>
      <c r="F109" s="3"/>
      <c r="G109">
        <v>47</v>
      </c>
      <c r="H109">
        <v>45</v>
      </c>
      <c r="I109">
        <v>46</v>
      </c>
      <c r="J109" t="s">
        <v>23</v>
      </c>
      <c r="K109">
        <f>INDEX(TeamRegion!B:B,MATCH(J109,TeamRegion!C:C,0))</f>
        <v>3</v>
      </c>
      <c r="L109" t="s">
        <v>653</v>
      </c>
      <c r="M109" t="str">
        <f t="shared" si="3"/>
        <v>E:\imagenes\banderas\virgb.png</v>
      </c>
      <c r="N109" t="s">
        <v>875</v>
      </c>
      <c r="O109" t="str">
        <f t="shared" si="4"/>
        <v>E:\imagenes\escudos\virgb.png</v>
      </c>
      <c r="P109" t="s">
        <v>3</v>
      </c>
      <c r="Q109">
        <f>INDEX(PlayerCountry!B:B,MATCH(P109,PlayerCountry!C:C,0))</f>
        <v>4</v>
      </c>
      <c r="S109" t="str">
        <f t="shared" si="5"/>
        <v>INSERT INTO "NationalTeams" (team_name,team_type,team_region_id,team_flag,team_shield,ol_country_id) VALUES ('Islas Virgenes Britanicas','M',3,pg_read_binary_file('E:\imagenes\banderas\virgb.png'),pg_read_binary_file('E:\imagenes\escudos\virgb.png'),4);</v>
      </c>
    </row>
    <row r="110" spans="2:19" x14ac:dyDescent="0.25">
      <c r="B110">
        <v>108</v>
      </c>
      <c r="C110" t="s">
        <v>421</v>
      </c>
      <c r="E110" t="s">
        <v>543</v>
      </c>
      <c r="F110" s="3"/>
      <c r="G110">
        <v>45</v>
      </c>
      <c r="H110">
        <v>47</v>
      </c>
      <c r="I110">
        <v>46</v>
      </c>
      <c r="J110" t="s">
        <v>23</v>
      </c>
      <c r="K110">
        <f>INDEX(TeamRegion!B:B,MATCH(J110,TeamRegion!C:C,0))</f>
        <v>3</v>
      </c>
      <c r="L110" t="s">
        <v>654</v>
      </c>
      <c r="M110" t="str">
        <f t="shared" si="3"/>
        <v>E:\imagenes\banderas\virusa.png</v>
      </c>
      <c r="N110" t="s">
        <v>876</v>
      </c>
      <c r="O110" t="str">
        <f t="shared" si="4"/>
        <v>E:\imagenes\escudos\virusa.png</v>
      </c>
      <c r="P110" t="s">
        <v>3</v>
      </c>
      <c r="Q110">
        <f>INDEX(PlayerCountry!B:B,MATCH(P110,PlayerCountry!C:C,0))</f>
        <v>4</v>
      </c>
      <c r="S110" t="str">
        <f t="shared" si="5"/>
        <v>INSERT INTO "NationalTeams" (team_name,team_type,team_region_id,team_flag,team_shield,ol_country_id) VALUES ('Islas Virgenes Estadounidenses','M',3,pg_read_binary_file('E:\imagenes\banderas\virusa.png'),pg_read_binary_file('E:\imagenes\escudos\virusa.png'),4);</v>
      </c>
    </row>
    <row r="111" spans="2:19" x14ac:dyDescent="0.25">
      <c r="B111">
        <v>109</v>
      </c>
      <c r="C111" t="s">
        <v>530</v>
      </c>
      <c r="E111" t="s">
        <v>543</v>
      </c>
      <c r="F111" s="3"/>
      <c r="G111">
        <v>68</v>
      </c>
      <c r="H111">
        <v>70</v>
      </c>
      <c r="I111">
        <v>75</v>
      </c>
      <c r="J111" t="s">
        <v>24</v>
      </c>
      <c r="K111">
        <f>INDEX(TeamRegion!B:B,MATCH(J111,TeamRegion!C:C,0))</f>
        <v>4</v>
      </c>
      <c r="L111" t="s">
        <v>655</v>
      </c>
      <c r="M111" t="str">
        <f t="shared" si="3"/>
        <v>E:\imagenes\banderas\israel.jpg</v>
      </c>
      <c r="N111" t="s">
        <v>877</v>
      </c>
      <c r="O111" t="str">
        <f t="shared" si="4"/>
        <v>E:\imagenes\escudos\israel.PNG</v>
      </c>
      <c r="P111" t="s">
        <v>6</v>
      </c>
      <c r="Q111">
        <f>INDEX(PlayerCountry!B:B,MATCH(P111,PlayerCountry!C:C,0))</f>
        <v>7</v>
      </c>
      <c r="S111" t="str">
        <f t="shared" si="5"/>
        <v>INSERT INTO "NationalTeams" (team_name,team_type,team_region_id,team_flag,team_shield,ol_country_id) VALUES ('Israel','M',4,pg_read_binary_file('E:\imagenes\banderas\israel.jpg'),pg_read_binary_file('E:\imagenes\escudos\israel.PNG'),7);</v>
      </c>
    </row>
    <row r="112" spans="2:19" x14ac:dyDescent="0.25">
      <c r="B112">
        <v>110</v>
      </c>
      <c r="C112" t="s">
        <v>488</v>
      </c>
      <c r="E112" t="s">
        <v>543</v>
      </c>
      <c r="F112" s="3"/>
      <c r="G112">
        <v>82</v>
      </c>
      <c r="H112">
        <v>83</v>
      </c>
      <c r="I112">
        <v>84</v>
      </c>
      <c r="J112" t="s">
        <v>24</v>
      </c>
      <c r="K112">
        <f>INDEX(TeamRegion!B:B,MATCH(J112,TeamRegion!C:C,0))</f>
        <v>4</v>
      </c>
      <c r="L112" t="s">
        <v>656</v>
      </c>
      <c r="M112" t="str">
        <f t="shared" si="3"/>
        <v>E:\imagenes\banderas\italia.jpg</v>
      </c>
      <c r="N112" t="s">
        <v>878</v>
      </c>
      <c r="O112" t="str">
        <f t="shared" si="4"/>
        <v>E:\imagenes\escudos\italia.png</v>
      </c>
      <c r="P112" t="s">
        <v>7</v>
      </c>
      <c r="Q112">
        <f>INDEX(PlayerCountry!B:B,MATCH(P112,PlayerCountry!C:C,0))</f>
        <v>2</v>
      </c>
      <c r="S112" t="str">
        <f t="shared" si="5"/>
        <v>INSERT INTO "NationalTeams" (team_name,team_type,team_region_id,team_flag,team_shield,ol_country_id) VALUES ('Italia','M',4,pg_read_binary_file('E:\imagenes\banderas\italia.jpg'),pg_read_binary_file('E:\imagenes\escudos\italia.png'),2);</v>
      </c>
    </row>
    <row r="113" spans="2:19" x14ac:dyDescent="0.25">
      <c r="B113">
        <v>111</v>
      </c>
      <c r="C113" t="s">
        <v>352</v>
      </c>
      <c r="E113" t="s">
        <v>543</v>
      </c>
      <c r="F113" s="3"/>
      <c r="G113">
        <v>68</v>
      </c>
      <c r="H113">
        <v>60</v>
      </c>
      <c r="I113">
        <v>75</v>
      </c>
      <c r="J113" t="s">
        <v>23</v>
      </c>
      <c r="K113">
        <f>INDEX(TeamRegion!B:B,MATCH(J113,TeamRegion!C:C,0))</f>
        <v>3</v>
      </c>
      <c r="L113" t="s">
        <v>657</v>
      </c>
      <c r="M113" t="str">
        <f t="shared" si="3"/>
        <v>E:\imagenes\banderas\jamaica.jpg</v>
      </c>
      <c r="N113" t="s">
        <v>879</v>
      </c>
      <c r="O113" t="str">
        <f t="shared" si="4"/>
        <v>E:\imagenes\escudos\jamaica.png</v>
      </c>
      <c r="P113" t="s">
        <v>7</v>
      </c>
      <c r="Q113">
        <f>INDEX(PlayerCountry!B:B,MATCH(P113,PlayerCountry!C:C,0))</f>
        <v>2</v>
      </c>
      <c r="S113" t="str">
        <f t="shared" si="5"/>
        <v>INSERT INTO "NationalTeams" (team_name,team_type,team_region_id,team_flag,team_shield,ol_country_id) VALUES ('Jamaica','M',3,pg_read_binary_file('E:\imagenes\banderas\jamaica.jpg'),pg_read_binary_file('E:\imagenes\escudos\jamaica.png'),2);</v>
      </c>
    </row>
    <row r="114" spans="2:19" x14ac:dyDescent="0.25">
      <c r="B114">
        <v>112</v>
      </c>
      <c r="C114" t="s">
        <v>422</v>
      </c>
      <c r="E114" t="s">
        <v>543</v>
      </c>
      <c r="F114" s="3"/>
      <c r="G114">
        <v>70</v>
      </c>
      <c r="H114">
        <v>70</v>
      </c>
      <c r="I114">
        <v>75</v>
      </c>
      <c r="J114" t="s">
        <v>8504</v>
      </c>
      <c r="K114">
        <f>INDEX(TeamRegion!B:B,MATCH(J114,TeamRegion!C:C,0))</f>
        <v>2</v>
      </c>
      <c r="L114" t="s">
        <v>658</v>
      </c>
      <c r="M114" t="str">
        <f t="shared" si="3"/>
        <v>E:\imagenes\banderas\japon.jpg</v>
      </c>
      <c r="N114" t="s">
        <v>880</v>
      </c>
      <c r="O114" t="str">
        <f t="shared" si="4"/>
        <v>E:\imagenes\escudos\japon.png</v>
      </c>
      <c r="P114" t="s">
        <v>5</v>
      </c>
      <c r="Q114">
        <f>INDEX(PlayerCountry!B:B,MATCH(P114,PlayerCountry!C:C,0))</f>
        <v>6</v>
      </c>
      <c r="S114" t="str">
        <f t="shared" si="5"/>
        <v>INSERT INTO "NationalTeams" (team_name,team_type,team_region_id,team_flag,team_shield,ol_country_id) VALUES ('Japon','M',2,pg_read_binary_file('E:\imagenes\banderas\japon.jpg'),pg_read_binary_file('E:\imagenes\escudos\japon.png'),6);</v>
      </c>
    </row>
    <row r="115" spans="2:19" x14ac:dyDescent="0.25">
      <c r="B115">
        <v>113</v>
      </c>
      <c r="C115" t="s">
        <v>451</v>
      </c>
      <c r="E115" t="s">
        <v>543</v>
      </c>
      <c r="F115" s="3"/>
      <c r="G115">
        <v>57</v>
      </c>
      <c r="H115">
        <v>65</v>
      </c>
      <c r="I115">
        <v>69</v>
      </c>
      <c r="J115" t="s">
        <v>8504</v>
      </c>
      <c r="K115">
        <f>INDEX(TeamRegion!B:B,MATCH(J115,TeamRegion!C:C,0))</f>
        <v>2</v>
      </c>
      <c r="L115" t="s">
        <v>659</v>
      </c>
      <c r="M115" t="str">
        <f t="shared" si="3"/>
        <v>E:\imagenes\banderas\jordania.jpg</v>
      </c>
      <c r="N115" t="s">
        <v>881</v>
      </c>
      <c r="O115" t="str">
        <f t="shared" si="4"/>
        <v>E:\imagenes\escudos\jordania.png</v>
      </c>
      <c r="P115" t="s">
        <v>7</v>
      </c>
      <c r="Q115">
        <f>INDEX(PlayerCountry!B:B,MATCH(P115,PlayerCountry!C:C,0))</f>
        <v>2</v>
      </c>
      <c r="S115" t="str">
        <f t="shared" si="5"/>
        <v>INSERT INTO "NationalTeams" (team_name,team_type,team_region_id,team_flag,team_shield,ol_country_id) VALUES ('Jordania','M',2,pg_read_binary_file('E:\imagenes\banderas\jordania.jpg'),pg_read_binary_file('E:\imagenes\escudos\jordania.png'),2);</v>
      </c>
    </row>
    <row r="116" spans="2:19" x14ac:dyDescent="0.25">
      <c r="B116">
        <v>114</v>
      </c>
      <c r="C116" t="s">
        <v>430</v>
      </c>
      <c r="E116" t="s">
        <v>543</v>
      </c>
      <c r="F116" s="3"/>
      <c r="G116">
        <v>66</v>
      </c>
      <c r="H116">
        <v>67</v>
      </c>
      <c r="I116">
        <v>60</v>
      </c>
      <c r="J116" t="s">
        <v>8504</v>
      </c>
      <c r="K116">
        <f>INDEX(TeamRegion!B:B,MATCH(J116,TeamRegion!C:C,0))</f>
        <v>2</v>
      </c>
      <c r="L116" t="s">
        <v>660</v>
      </c>
      <c r="M116" t="str">
        <f t="shared" si="3"/>
        <v>E:\imagenes\banderas\kazajistan.jpg</v>
      </c>
      <c r="N116" t="s">
        <v>882</v>
      </c>
      <c r="O116" t="str">
        <f t="shared" si="4"/>
        <v>E:\imagenes\escudos\kazajistan.png</v>
      </c>
      <c r="P116" t="s">
        <v>9</v>
      </c>
      <c r="Q116">
        <f>INDEX(PlayerCountry!B:B,MATCH(P116,PlayerCountry!C:C,0))</f>
        <v>5</v>
      </c>
      <c r="S116" t="str">
        <f t="shared" si="5"/>
        <v>INSERT INTO "NationalTeams" (team_name,team_type,team_region_id,team_flag,team_shield,ol_country_id) VALUES ('Kazajistan','M',2,pg_read_binary_file('E:\imagenes\banderas\kazajistan.jpg'),pg_read_binary_file('E:\imagenes\escudos\kazajistan.png'),5);</v>
      </c>
    </row>
    <row r="117" spans="2:19" x14ac:dyDescent="0.25">
      <c r="B117">
        <v>115</v>
      </c>
      <c r="C117" t="s">
        <v>381</v>
      </c>
      <c r="E117" t="s">
        <v>543</v>
      </c>
      <c r="F117" s="3"/>
      <c r="G117">
        <v>56</v>
      </c>
      <c r="H117">
        <v>70</v>
      </c>
      <c r="I117">
        <v>64</v>
      </c>
      <c r="J117" t="s">
        <v>22</v>
      </c>
      <c r="K117">
        <f>INDEX(TeamRegion!B:B,MATCH(J117,TeamRegion!C:C,0))</f>
        <v>1</v>
      </c>
      <c r="L117" t="s">
        <v>661</v>
      </c>
      <c r="M117" t="str">
        <f t="shared" si="3"/>
        <v>E:\imagenes\banderas\kenia.jpg</v>
      </c>
      <c r="N117" t="s">
        <v>883</v>
      </c>
      <c r="O117" t="str">
        <f t="shared" si="4"/>
        <v>E:\imagenes\escudos\kenia.png</v>
      </c>
      <c r="P117" t="s">
        <v>7</v>
      </c>
      <c r="Q117">
        <f>INDEX(PlayerCountry!B:B,MATCH(P117,PlayerCountry!C:C,0))</f>
        <v>2</v>
      </c>
      <c r="S117" t="str">
        <f t="shared" si="5"/>
        <v>INSERT INTO "NationalTeams" (team_name,team_type,team_region_id,team_flag,team_shield,ol_country_id) VALUES ('Kenia','M',1,pg_read_binary_file('E:\imagenes\banderas\kenia.jpg'),pg_read_binary_file('E:\imagenes\escudos\kenia.png'),2);</v>
      </c>
    </row>
    <row r="118" spans="2:19" x14ac:dyDescent="0.25">
      <c r="B118">
        <v>116</v>
      </c>
      <c r="C118" t="s">
        <v>434</v>
      </c>
      <c r="E118" t="s">
        <v>543</v>
      </c>
      <c r="F118" s="3"/>
      <c r="G118">
        <v>68</v>
      </c>
      <c r="H118">
        <v>70</v>
      </c>
      <c r="I118">
        <v>69</v>
      </c>
      <c r="J118" t="s">
        <v>8504</v>
      </c>
      <c r="K118">
        <f>INDEX(TeamRegion!B:B,MATCH(J118,TeamRegion!C:C,0))</f>
        <v>2</v>
      </c>
      <c r="L118" t="s">
        <v>662</v>
      </c>
      <c r="M118" t="str">
        <f t="shared" si="3"/>
        <v>E:\imagenes\banderas\kirguistan.jpg</v>
      </c>
      <c r="N118" t="s">
        <v>884</v>
      </c>
      <c r="O118" t="str">
        <f t="shared" si="4"/>
        <v>E:\imagenes\escudos\kirguistan.png</v>
      </c>
      <c r="P118" t="s">
        <v>5</v>
      </c>
      <c r="Q118">
        <f>INDEX(PlayerCountry!B:B,MATCH(P118,PlayerCountry!C:C,0))</f>
        <v>6</v>
      </c>
      <c r="S118" t="str">
        <f t="shared" si="5"/>
        <v>INSERT INTO "NationalTeams" (team_name,team_type,team_region_id,team_flag,team_shield,ol_country_id) VALUES ('Kirguistan','M',2,pg_read_binary_file('E:\imagenes\banderas\kirguistan.jpg'),pg_read_binary_file('E:\imagenes\escudos\kirguistan.png'),6);</v>
      </c>
    </row>
    <row r="119" spans="2:19" x14ac:dyDescent="0.25">
      <c r="B119">
        <v>117</v>
      </c>
      <c r="C119" t="s">
        <v>475</v>
      </c>
      <c r="E119" t="s">
        <v>543</v>
      </c>
      <c r="F119" s="3"/>
      <c r="G119">
        <v>44</v>
      </c>
      <c r="H119">
        <v>50</v>
      </c>
      <c r="I119">
        <v>47</v>
      </c>
      <c r="J119" t="s">
        <v>8505</v>
      </c>
      <c r="K119">
        <f>INDEX(TeamRegion!B:B,MATCH(J119,TeamRegion!C:C,0))</f>
        <v>5</v>
      </c>
      <c r="L119" t="s">
        <v>663</v>
      </c>
      <c r="M119" t="str">
        <f t="shared" si="3"/>
        <v>E:\imagenes\banderas\kiribati.png</v>
      </c>
      <c r="N119" t="s">
        <v>885</v>
      </c>
      <c r="O119" t="str">
        <f t="shared" si="4"/>
        <v>E:\imagenes\escudos\kiribati.png</v>
      </c>
      <c r="P119" t="s">
        <v>8</v>
      </c>
      <c r="Q119">
        <f>INDEX(PlayerCountry!B:B,MATCH(P119,PlayerCountry!C:C,0))</f>
        <v>3</v>
      </c>
      <c r="S119" t="str">
        <f t="shared" si="5"/>
        <v>INSERT INTO "NationalTeams" (team_name,team_type,team_region_id,team_flag,team_shield,ol_country_id) VALUES ('Kiribati','M',5,pg_read_binary_file('E:\imagenes\banderas\kiribati.png'),pg_read_binary_file('E:\imagenes\escudos\kiribati.png'),3);</v>
      </c>
    </row>
    <row r="120" spans="2:19" x14ac:dyDescent="0.25">
      <c r="B120">
        <v>118</v>
      </c>
      <c r="C120" t="s">
        <v>528</v>
      </c>
      <c r="E120" t="s">
        <v>543</v>
      </c>
      <c r="F120" s="3"/>
      <c r="G120">
        <v>68</v>
      </c>
      <c r="H120">
        <v>68</v>
      </c>
      <c r="I120">
        <v>75</v>
      </c>
      <c r="J120" t="s">
        <v>24</v>
      </c>
      <c r="K120">
        <f>INDEX(TeamRegion!B:B,MATCH(J120,TeamRegion!C:C,0))</f>
        <v>4</v>
      </c>
      <c r="L120" t="s">
        <v>664</v>
      </c>
      <c r="M120" t="str">
        <f t="shared" si="3"/>
        <v>E:\imagenes\banderas\kosovo.png</v>
      </c>
      <c r="N120" t="s">
        <v>886</v>
      </c>
      <c r="O120" t="str">
        <f t="shared" si="4"/>
        <v>E:\imagenes\escudos\kosovo.png</v>
      </c>
      <c r="P120" t="s">
        <v>6</v>
      </c>
      <c r="Q120">
        <f>INDEX(PlayerCountry!B:B,MATCH(P120,PlayerCountry!C:C,0))</f>
        <v>7</v>
      </c>
      <c r="S120" t="str">
        <f t="shared" si="5"/>
        <v>INSERT INTO "NationalTeams" (team_name,team_type,team_region_id,team_flag,team_shield,ol_country_id) VALUES ('Kosovo','M',4,pg_read_binary_file('E:\imagenes\banderas\kosovo.png'),pg_read_binary_file('E:\imagenes\escudos\kosovo.png'),7);</v>
      </c>
    </row>
    <row r="121" spans="2:19" x14ac:dyDescent="0.25">
      <c r="B121">
        <v>119</v>
      </c>
      <c r="C121" t="s">
        <v>436</v>
      </c>
      <c r="E121" t="s">
        <v>543</v>
      </c>
      <c r="F121" s="3"/>
      <c r="G121">
        <v>53</v>
      </c>
      <c r="H121">
        <v>57</v>
      </c>
      <c r="I121">
        <v>55</v>
      </c>
      <c r="J121" t="s">
        <v>8504</v>
      </c>
      <c r="K121">
        <f>INDEX(TeamRegion!B:B,MATCH(J121,TeamRegion!C:C,0))</f>
        <v>2</v>
      </c>
      <c r="L121" t="s">
        <v>665</v>
      </c>
      <c r="M121" t="str">
        <f t="shared" si="3"/>
        <v>E:\imagenes\banderas\kuwait.jpg</v>
      </c>
      <c r="N121" t="s">
        <v>887</v>
      </c>
      <c r="O121" t="str">
        <f t="shared" si="4"/>
        <v>E:\imagenes\escudos\kuwait.png</v>
      </c>
      <c r="P121" t="s">
        <v>3</v>
      </c>
      <c r="Q121">
        <f>INDEX(PlayerCountry!B:B,MATCH(P121,PlayerCountry!C:C,0))</f>
        <v>4</v>
      </c>
      <c r="S121" t="str">
        <f t="shared" si="5"/>
        <v>INSERT INTO "NationalTeams" (team_name,team_type,team_region_id,team_flag,team_shield,ol_country_id) VALUES ('Kuwait','M',2,pg_read_binary_file('E:\imagenes\banderas\kuwait.jpg'),pg_read_binary_file('E:\imagenes\escudos\kuwait.png'),4);</v>
      </c>
    </row>
    <row r="122" spans="2:19" x14ac:dyDescent="0.25">
      <c r="B122">
        <v>120</v>
      </c>
      <c r="C122" t="s">
        <v>455</v>
      </c>
      <c r="E122" t="s">
        <v>543</v>
      </c>
      <c r="F122" s="3"/>
      <c r="G122">
        <v>55</v>
      </c>
      <c r="H122">
        <v>57</v>
      </c>
      <c r="I122">
        <v>55</v>
      </c>
      <c r="J122" t="s">
        <v>8504</v>
      </c>
      <c r="K122">
        <f>INDEX(TeamRegion!B:B,MATCH(J122,TeamRegion!C:C,0))</f>
        <v>2</v>
      </c>
      <c r="L122" t="s">
        <v>666</v>
      </c>
      <c r="M122" t="str">
        <f t="shared" si="3"/>
        <v>E:\imagenes\banderas\laos.png</v>
      </c>
      <c r="N122" t="s">
        <v>888</v>
      </c>
      <c r="O122" t="str">
        <f t="shared" si="4"/>
        <v>E:\imagenes\escudos\laos.png</v>
      </c>
      <c r="P122" t="s">
        <v>5</v>
      </c>
      <c r="Q122">
        <f>INDEX(PlayerCountry!B:B,MATCH(P122,PlayerCountry!C:C,0))</f>
        <v>6</v>
      </c>
      <c r="S122" t="str">
        <f t="shared" si="5"/>
        <v>INSERT INTO "NationalTeams" (team_name,team_type,team_region_id,team_flag,team_shield,ol_country_id) VALUES ('Laos','M',2,pg_read_binary_file('E:\imagenes\banderas\laos.png'),pg_read_binary_file('E:\imagenes\escudos\laos.png'),6);</v>
      </c>
    </row>
    <row r="123" spans="2:19" x14ac:dyDescent="0.25">
      <c r="B123">
        <v>121</v>
      </c>
      <c r="C123" t="s">
        <v>345</v>
      </c>
      <c r="E123" t="s">
        <v>543</v>
      </c>
      <c r="F123" s="3"/>
      <c r="G123">
        <v>59</v>
      </c>
      <c r="H123">
        <v>58</v>
      </c>
      <c r="I123">
        <v>59</v>
      </c>
      <c r="J123" t="s">
        <v>22</v>
      </c>
      <c r="K123">
        <f>INDEX(TeamRegion!B:B,MATCH(J123,TeamRegion!C:C,0))</f>
        <v>1</v>
      </c>
      <c r="L123" t="s">
        <v>667</v>
      </c>
      <c r="M123" t="str">
        <f t="shared" si="3"/>
        <v>E:\imagenes\banderas\lesotho.png</v>
      </c>
      <c r="N123" t="s">
        <v>889</v>
      </c>
      <c r="O123" t="str">
        <f t="shared" si="4"/>
        <v>E:\imagenes\escudos\lesotho.png</v>
      </c>
      <c r="P123" t="s">
        <v>8</v>
      </c>
      <c r="Q123">
        <f>INDEX(PlayerCountry!B:B,MATCH(P123,PlayerCountry!C:C,0))</f>
        <v>3</v>
      </c>
      <c r="S123" t="str">
        <f t="shared" si="5"/>
        <v>INSERT INTO "NationalTeams" (team_name,team_type,team_region_id,team_flag,team_shield,ol_country_id) VALUES ('Lesotho','M',1,pg_read_binary_file('E:\imagenes\banderas\lesotho.png'),pg_read_binary_file('E:\imagenes\escudos\lesotho.png'),3);</v>
      </c>
    </row>
    <row r="124" spans="2:19" x14ac:dyDescent="0.25">
      <c r="B124">
        <v>122</v>
      </c>
      <c r="C124" t="s">
        <v>532</v>
      </c>
      <c r="E124" t="s">
        <v>543</v>
      </c>
      <c r="F124" s="3"/>
      <c r="G124">
        <v>59</v>
      </c>
      <c r="H124">
        <v>55</v>
      </c>
      <c r="I124">
        <v>55</v>
      </c>
      <c r="J124" t="s">
        <v>24</v>
      </c>
      <c r="K124">
        <f>INDEX(TeamRegion!B:B,MATCH(J124,TeamRegion!C:C,0))</f>
        <v>4</v>
      </c>
      <c r="L124" t="s">
        <v>668</v>
      </c>
      <c r="M124" t="str">
        <f t="shared" si="3"/>
        <v>E:\imagenes\banderas\letonia.jpg</v>
      </c>
      <c r="N124" t="s">
        <v>890</v>
      </c>
      <c r="O124" t="str">
        <f t="shared" si="4"/>
        <v>E:\imagenes\escudos\letonia.png</v>
      </c>
      <c r="P124" t="s">
        <v>9</v>
      </c>
      <c r="Q124">
        <f>INDEX(PlayerCountry!B:B,MATCH(P124,PlayerCountry!C:C,0))</f>
        <v>5</v>
      </c>
      <c r="S124" t="str">
        <f t="shared" si="5"/>
        <v>INSERT INTO "NationalTeams" (team_name,team_type,team_region_id,team_flag,team_shield,ol_country_id) VALUES ('Letonia','M',4,pg_read_binary_file('E:\imagenes\banderas\letonia.jpg'),pg_read_binary_file('E:\imagenes\escudos\letonia.png'),5);</v>
      </c>
    </row>
    <row r="125" spans="2:19" x14ac:dyDescent="0.25">
      <c r="B125">
        <v>123</v>
      </c>
      <c r="C125" t="s">
        <v>468</v>
      </c>
      <c r="E125" t="s">
        <v>543</v>
      </c>
      <c r="F125" s="3"/>
      <c r="G125">
        <v>57</v>
      </c>
      <c r="H125">
        <v>62</v>
      </c>
      <c r="I125">
        <v>59</v>
      </c>
      <c r="J125" t="s">
        <v>8504</v>
      </c>
      <c r="K125">
        <f>INDEX(TeamRegion!B:B,MATCH(J125,TeamRegion!C:C,0))</f>
        <v>2</v>
      </c>
      <c r="L125" t="s">
        <v>669</v>
      </c>
      <c r="M125" t="str">
        <f t="shared" si="3"/>
        <v>E:\imagenes\banderas\libano.jpg</v>
      </c>
      <c r="N125" t="s">
        <v>891</v>
      </c>
      <c r="O125" t="str">
        <f t="shared" si="4"/>
        <v>E:\imagenes\escudos\libano.png</v>
      </c>
      <c r="P125" t="s">
        <v>8</v>
      </c>
      <c r="Q125">
        <f>INDEX(PlayerCountry!B:B,MATCH(P125,PlayerCountry!C:C,0))</f>
        <v>3</v>
      </c>
      <c r="S125" t="str">
        <f t="shared" si="5"/>
        <v>INSERT INTO "NationalTeams" (team_name,team_type,team_region_id,team_flag,team_shield,ol_country_id) VALUES ('Libano','M',2,pg_read_binary_file('E:\imagenes\banderas\libano.jpg'),pg_read_binary_file('E:\imagenes\escudos\libano.png'),3);</v>
      </c>
    </row>
    <row r="126" spans="2:19" x14ac:dyDescent="0.25">
      <c r="B126">
        <v>124</v>
      </c>
      <c r="C126" t="s">
        <v>347</v>
      </c>
      <c r="E126" t="s">
        <v>543</v>
      </c>
      <c r="F126" s="3"/>
      <c r="G126">
        <v>58</v>
      </c>
      <c r="H126">
        <v>56</v>
      </c>
      <c r="I126">
        <v>58</v>
      </c>
      <c r="J126" t="s">
        <v>22</v>
      </c>
      <c r="K126">
        <f>INDEX(TeamRegion!B:B,MATCH(J126,TeamRegion!C:C,0))</f>
        <v>1</v>
      </c>
      <c r="L126" t="s">
        <v>670</v>
      </c>
      <c r="M126" t="str">
        <f t="shared" si="3"/>
        <v>E:\imagenes\banderas\liberia.jpg</v>
      </c>
      <c r="N126" t="s">
        <v>892</v>
      </c>
      <c r="O126" t="str">
        <f t="shared" si="4"/>
        <v>E:\imagenes\escudos\liberia.png</v>
      </c>
      <c r="P126" t="s">
        <v>4</v>
      </c>
      <c r="Q126">
        <f>INDEX(PlayerCountry!B:B,MATCH(P126,PlayerCountry!C:C,0))</f>
        <v>8</v>
      </c>
      <c r="S126" t="str">
        <f t="shared" si="5"/>
        <v>INSERT INTO "NationalTeams" (team_name,team_type,team_region_id,team_flag,team_shield,ol_country_id) VALUES ('Liberia','M',1,pg_read_binary_file('E:\imagenes\banderas\liberia.jpg'),pg_read_binary_file('E:\imagenes\escudos\liberia.png'),8);</v>
      </c>
    </row>
    <row r="127" spans="2:19" x14ac:dyDescent="0.25">
      <c r="B127">
        <v>125</v>
      </c>
      <c r="C127" t="s">
        <v>390</v>
      </c>
      <c r="E127" t="s">
        <v>543</v>
      </c>
      <c r="F127" s="3"/>
      <c r="G127">
        <v>60</v>
      </c>
      <c r="H127">
        <v>62</v>
      </c>
      <c r="I127">
        <v>61</v>
      </c>
      <c r="J127" t="s">
        <v>22</v>
      </c>
      <c r="K127">
        <f>INDEX(TeamRegion!B:B,MATCH(J127,TeamRegion!C:C,0))</f>
        <v>1</v>
      </c>
      <c r="L127" t="s">
        <v>671</v>
      </c>
      <c r="M127" t="str">
        <f t="shared" si="3"/>
        <v>E:\imagenes\banderas\libia.png</v>
      </c>
      <c r="N127" t="s">
        <v>893</v>
      </c>
      <c r="O127" t="str">
        <f t="shared" si="4"/>
        <v>E:\imagenes\escudos\libia.png</v>
      </c>
      <c r="P127" t="s">
        <v>9</v>
      </c>
      <c r="Q127">
        <f>INDEX(PlayerCountry!B:B,MATCH(P127,PlayerCountry!C:C,0))</f>
        <v>5</v>
      </c>
      <c r="S127" t="str">
        <f t="shared" si="5"/>
        <v>INSERT INTO "NationalTeams" (team_name,team_type,team_region_id,team_flag,team_shield,ol_country_id) VALUES ('Libia','M',1,pg_read_binary_file('E:\imagenes\banderas\libia.png'),pg_read_binary_file('E:\imagenes\escudos\libia.png'),5);</v>
      </c>
    </row>
    <row r="128" spans="2:19" x14ac:dyDescent="0.25">
      <c r="B128">
        <v>126</v>
      </c>
      <c r="C128" t="s">
        <v>540</v>
      </c>
      <c r="E128" t="s">
        <v>543</v>
      </c>
      <c r="F128" s="3"/>
      <c r="G128">
        <v>56</v>
      </c>
      <c r="H128">
        <v>57</v>
      </c>
      <c r="I128">
        <v>50</v>
      </c>
      <c r="J128" t="s">
        <v>24</v>
      </c>
      <c r="K128">
        <f>INDEX(TeamRegion!B:B,MATCH(J128,TeamRegion!C:C,0))</f>
        <v>4</v>
      </c>
      <c r="L128" t="s">
        <v>672</v>
      </c>
      <c r="M128" t="str">
        <f t="shared" si="3"/>
        <v>E:\imagenes\banderas\liechtenstein.jpg</v>
      </c>
      <c r="N128" t="s">
        <v>894</v>
      </c>
      <c r="O128" t="str">
        <f t="shared" si="4"/>
        <v>E:\imagenes\escudos\liechtenstein.png</v>
      </c>
      <c r="P128" t="s">
        <v>8</v>
      </c>
      <c r="Q128">
        <f>INDEX(PlayerCountry!B:B,MATCH(P128,PlayerCountry!C:C,0))</f>
        <v>3</v>
      </c>
      <c r="S128" t="str">
        <f t="shared" si="5"/>
        <v>INSERT INTO "NationalTeams" (team_name,team_type,team_region_id,team_flag,team_shield,ol_country_id) VALUES ('Liechtenstein','M',4,pg_read_binary_file('E:\imagenes\banderas\liechtenstein.jpg'),pg_read_binary_file('E:\imagenes\escudos\liechtenstein.png'),3);</v>
      </c>
    </row>
    <row r="129" spans="2:19" x14ac:dyDescent="0.25">
      <c r="B129">
        <v>127</v>
      </c>
      <c r="C129" t="s">
        <v>527</v>
      </c>
      <c r="E129" t="s">
        <v>543</v>
      </c>
      <c r="F129" s="3"/>
      <c r="G129">
        <v>59</v>
      </c>
      <c r="H129">
        <v>58</v>
      </c>
      <c r="I129">
        <v>63</v>
      </c>
      <c r="J129" t="s">
        <v>24</v>
      </c>
      <c r="K129">
        <f>INDEX(TeamRegion!B:B,MATCH(J129,TeamRegion!C:C,0))</f>
        <v>4</v>
      </c>
      <c r="L129" t="s">
        <v>673</v>
      </c>
      <c r="M129" t="str">
        <f t="shared" si="3"/>
        <v>E:\imagenes\banderas\lituania.jpg</v>
      </c>
      <c r="N129" t="s">
        <v>895</v>
      </c>
      <c r="O129" t="str">
        <f t="shared" si="4"/>
        <v>E:\imagenes\escudos\lituania.PNG</v>
      </c>
      <c r="P129" t="s">
        <v>2</v>
      </c>
      <c r="Q129">
        <f>INDEX(PlayerCountry!B:B,MATCH(P129,PlayerCountry!C:C,0))</f>
        <v>1</v>
      </c>
      <c r="S129" t="str">
        <f t="shared" si="5"/>
        <v>INSERT INTO "NationalTeams" (team_name,team_type,team_region_id,team_flag,team_shield,ol_country_id) VALUES ('Lituania','M',4,pg_read_binary_file('E:\imagenes\banderas\lituania.jpg'),pg_read_binary_file('E:\imagenes\escudos\lituania.PNG'),1);</v>
      </c>
    </row>
    <row r="130" spans="2:19" x14ac:dyDescent="0.25">
      <c r="B130">
        <v>128</v>
      </c>
      <c r="C130" t="s">
        <v>523</v>
      </c>
      <c r="E130" t="s">
        <v>543</v>
      </c>
      <c r="F130" s="3"/>
      <c r="G130">
        <v>62</v>
      </c>
      <c r="H130">
        <v>64</v>
      </c>
      <c r="I130">
        <v>63</v>
      </c>
      <c r="J130" t="s">
        <v>24</v>
      </c>
      <c r="K130">
        <f>INDEX(TeamRegion!B:B,MATCH(J130,TeamRegion!C:C,0))</f>
        <v>4</v>
      </c>
      <c r="L130" t="s">
        <v>674</v>
      </c>
      <c r="M130" t="str">
        <f t="shared" si="3"/>
        <v>E:\imagenes\banderas\luxemburgo.jpg</v>
      </c>
      <c r="N130" t="s">
        <v>896</v>
      </c>
      <c r="O130" t="str">
        <f t="shared" si="4"/>
        <v>E:\imagenes\escudos\luxemburgo.png</v>
      </c>
      <c r="P130" t="s">
        <v>2</v>
      </c>
      <c r="Q130">
        <f>INDEX(PlayerCountry!B:B,MATCH(P130,PlayerCountry!C:C,0))</f>
        <v>1</v>
      </c>
      <c r="S130" t="str">
        <f t="shared" si="5"/>
        <v>INSERT INTO "NationalTeams" (team_name,team_type,team_region_id,team_flag,team_shield,ol_country_id) VALUES ('Luxemburgo','M',4,pg_read_binary_file('E:\imagenes\banderas\luxemburgo.jpg'),pg_read_binary_file('E:\imagenes\escudos\luxemburgo.png'),1);</v>
      </c>
    </row>
    <row r="131" spans="2:19" x14ac:dyDescent="0.25">
      <c r="B131">
        <v>129</v>
      </c>
      <c r="C131" t="s">
        <v>484</v>
      </c>
      <c r="E131" t="s">
        <v>543</v>
      </c>
      <c r="F131" s="3"/>
      <c r="G131">
        <v>52</v>
      </c>
      <c r="H131">
        <v>50</v>
      </c>
      <c r="I131">
        <v>51</v>
      </c>
      <c r="J131" t="s">
        <v>8504</v>
      </c>
      <c r="K131">
        <f>INDEX(TeamRegion!B:B,MATCH(J131,TeamRegion!C:C,0))</f>
        <v>2</v>
      </c>
      <c r="L131" t="s">
        <v>675</v>
      </c>
      <c r="M131" t="str">
        <f t="shared" ref="M131:M194" si="6">_xlfn.CONCAT($I$2,L131)</f>
        <v>E:\imagenes\banderas\macao.png</v>
      </c>
      <c r="N131" t="s">
        <v>897</v>
      </c>
      <c r="O131" t="str">
        <f t="shared" ref="O131:O194" si="7">_xlfn.CONCAT($I$2,N131)</f>
        <v>E:\imagenes\escudos\macao.png</v>
      </c>
      <c r="P131" t="s">
        <v>5</v>
      </c>
      <c r="Q131">
        <f>INDEX(PlayerCountry!B:B,MATCH(P131,PlayerCountry!C:C,0))</f>
        <v>6</v>
      </c>
      <c r="S131" t="str">
        <f t="shared" si="5"/>
        <v>INSERT INTO "NationalTeams" (team_name,team_type,team_region_id,team_flag,team_shield,ol_country_id) VALUES ('Macao','M',2,pg_read_binary_file('E:\imagenes\banderas\macao.png'),pg_read_binary_file('E:\imagenes\escudos\macao.png'),6);</v>
      </c>
    </row>
    <row r="132" spans="2:19" x14ac:dyDescent="0.25">
      <c r="B132">
        <v>130</v>
      </c>
      <c r="C132" t="s">
        <v>522</v>
      </c>
      <c r="E132" t="s">
        <v>543</v>
      </c>
      <c r="F132" s="3"/>
      <c r="G132">
        <v>67</v>
      </c>
      <c r="H132">
        <v>72</v>
      </c>
      <c r="I132">
        <v>69</v>
      </c>
      <c r="J132" t="s">
        <v>24</v>
      </c>
      <c r="K132">
        <f>INDEX(TeamRegion!B:B,MATCH(J132,TeamRegion!C:C,0))</f>
        <v>4</v>
      </c>
      <c r="L132" t="s">
        <v>676</v>
      </c>
      <c r="M132" t="str">
        <f t="shared" si="6"/>
        <v>E:\imagenes\banderas\macedonia.jpg</v>
      </c>
      <c r="N132" t="s">
        <v>898</v>
      </c>
      <c r="O132" t="str">
        <f t="shared" si="7"/>
        <v>E:\imagenes\escudos\macedonia.png</v>
      </c>
      <c r="P132" t="s">
        <v>8</v>
      </c>
      <c r="Q132">
        <f>INDEX(PlayerCountry!B:B,MATCH(P132,PlayerCountry!C:C,0))</f>
        <v>3</v>
      </c>
      <c r="S132" t="str">
        <f t="shared" ref="S132:S195" si="8">_xlfn.CONCAT($S$1,$W$1,$B$1,$W$1," ",$U$1,$C$2,$Y$1,$E$2,$Y$1,$K$2,$Y$1,$M$2,$Y$1,$O$2,$Y$1,$Q$2,$V$1,$T$1,$U$1,$X$1,C132,$X$1,$Y$1,$X$1,E132,$X$1,$Y$1,K132,$Y$1,$S$2,$U$1,$X$1,M132,$X$1,$V$1,$Y$1,$S$2,$U$1,$X$1,O132,$X$1,$V$1,$Y$1,Q132,$V$1,$Z$1)</f>
        <v>INSERT INTO "NationalTeams" (team_name,team_type,team_region_id,team_flag,team_shield,ol_country_id) VALUES ('Macedonia del Norte','M',4,pg_read_binary_file('E:\imagenes\banderas\macedonia.jpg'),pg_read_binary_file('E:\imagenes\escudos\macedonia.png'),3);</v>
      </c>
    </row>
    <row r="133" spans="2:19" x14ac:dyDescent="0.25">
      <c r="B133">
        <v>131</v>
      </c>
      <c r="C133" t="s">
        <v>386</v>
      </c>
      <c r="E133" t="s">
        <v>543</v>
      </c>
      <c r="F133" s="3"/>
      <c r="G133">
        <v>56</v>
      </c>
      <c r="H133">
        <v>66</v>
      </c>
      <c r="I133">
        <v>62</v>
      </c>
      <c r="J133" t="s">
        <v>22</v>
      </c>
      <c r="K133">
        <f>INDEX(TeamRegion!B:B,MATCH(J133,TeamRegion!C:C,0))</f>
        <v>1</v>
      </c>
      <c r="L133" t="s">
        <v>677</v>
      </c>
      <c r="M133" t="str">
        <f t="shared" si="6"/>
        <v>E:\imagenes\banderas\madagascar.png</v>
      </c>
      <c r="N133" t="s">
        <v>899</v>
      </c>
      <c r="O133" t="str">
        <f t="shared" si="7"/>
        <v>E:\imagenes\escudos\madagascar.png</v>
      </c>
      <c r="P133" t="s">
        <v>2</v>
      </c>
      <c r="Q133">
        <f>INDEX(PlayerCountry!B:B,MATCH(P133,PlayerCountry!C:C,0))</f>
        <v>1</v>
      </c>
      <c r="S133" t="str">
        <f t="shared" si="8"/>
        <v>INSERT INTO "NationalTeams" (team_name,team_type,team_region_id,team_flag,team_shield,ol_country_id) VALUES ('Madagascar','M',1,pg_read_binary_file('E:\imagenes\banderas\madagascar.png'),pg_read_binary_file('E:\imagenes\escudos\madagascar.png'),1);</v>
      </c>
    </row>
    <row r="134" spans="2:19" x14ac:dyDescent="0.25">
      <c r="B134">
        <v>132</v>
      </c>
      <c r="C134" t="s">
        <v>463</v>
      </c>
      <c r="E134" t="s">
        <v>543</v>
      </c>
      <c r="F134" s="3"/>
      <c r="G134">
        <v>57</v>
      </c>
      <c r="H134">
        <v>58</v>
      </c>
      <c r="I134">
        <v>61</v>
      </c>
      <c r="J134" t="s">
        <v>8504</v>
      </c>
      <c r="K134">
        <f>INDEX(TeamRegion!B:B,MATCH(J134,TeamRegion!C:C,0))</f>
        <v>2</v>
      </c>
      <c r="L134" t="s">
        <v>678</v>
      </c>
      <c r="M134" t="str">
        <f t="shared" si="6"/>
        <v>E:\imagenes\banderas\malasia.jpg</v>
      </c>
      <c r="N134" t="s">
        <v>900</v>
      </c>
      <c r="O134" t="str">
        <f t="shared" si="7"/>
        <v>E:\imagenes\escudos\malasia.png</v>
      </c>
      <c r="P134" t="s">
        <v>2</v>
      </c>
      <c r="Q134">
        <f>INDEX(PlayerCountry!B:B,MATCH(P134,PlayerCountry!C:C,0))</f>
        <v>1</v>
      </c>
      <c r="S134" t="str">
        <f t="shared" si="8"/>
        <v>INSERT INTO "NationalTeams" (team_name,team_type,team_region_id,team_flag,team_shield,ol_country_id) VALUES ('Malasia','M',2,pg_read_binary_file('E:\imagenes\banderas\malasia.jpg'),pg_read_binary_file('E:\imagenes\escudos\malasia.png'),1);</v>
      </c>
    </row>
    <row r="135" spans="2:19" x14ac:dyDescent="0.25">
      <c r="B135">
        <v>133</v>
      </c>
      <c r="C135" t="s">
        <v>339</v>
      </c>
      <c r="E135" t="s">
        <v>543</v>
      </c>
      <c r="F135" s="3"/>
      <c r="G135">
        <v>62</v>
      </c>
      <c r="H135">
        <v>63</v>
      </c>
      <c r="I135">
        <v>65</v>
      </c>
      <c r="J135" t="s">
        <v>22</v>
      </c>
      <c r="K135">
        <f>INDEX(TeamRegion!B:B,MATCH(J135,TeamRegion!C:C,0))</f>
        <v>1</v>
      </c>
      <c r="L135" t="s">
        <v>679</v>
      </c>
      <c r="M135" t="str">
        <f t="shared" si="6"/>
        <v>E:\imagenes\banderas\malawi.png</v>
      </c>
      <c r="N135" t="s">
        <v>901</v>
      </c>
      <c r="O135" t="str">
        <f t="shared" si="7"/>
        <v>E:\imagenes\escudos\malawi.png</v>
      </c>
      <c r="P135" t="s">
        <v>7</v>
      </c>
      <c r="Q135">
        <f>INDEX(PlayerCountry!B:B,MATCH(P135,PlayerCountry!C:C,0))</f>
        <v>2</v>
      </c>
      <c r="S135" t="str">
        <f t="shared" si="8"/>
        <v>INSERT INTO "NationalTeams" (team_name,team_type,team_region_id,team_flag,team_shield,ol_country_id) VALUES ('Malawi','M',1,pg_read_binary_file('E:\imagenes\banderas\malawi.png'),pg_read_binary_file('E:\imagenes\escudos\malawi.png'),2);</v>
      </c>
    </row>
    <row r="136" spans="2:19" x14ac:dyDescent="0.25">
      <c r="B136">
        <v>134</v>
      </c>
      <c r="C136" t="s">
        <v>464</v>
      </c>
      <c r="E136" t="s">
        <v>543</v>
      </c>
      <c r="F136" s="3"/>
      <c r="G136">
        <v>51</v>
      </c>
      <c r="H136">
        <v>51</v>
      </c>
      <c r="I136">
        <v>52</v>
      </c>
      <c r="J136" t="s">
        <v>8504</v>
      </c>
      <c r="K136">
        <f>INDEX(TeamRegion!B:B,MATCH(J136,TeamRegion!C:C,0))</f>
        <v>2</v>
      </c>
      <c r="L136" t="s">
        <v>680</v>
      </c>
      <c r="M136" t="str">
        <f t="shared" si="6"/>
        <v>E:\imagenes\banderas\maldivas.png</v>
      </c>
      <c r="N136" t="s">
        <v>902</v>
      </c>
      <c r="O136" t="str">
        <f t="shared" si="7"/>
        <v>E:\imagenes\escudos\maldivas.png</v>
      </c>
      <c r="P136" t="s">
        <v>3</v>
      </c>
      <c r="Q136">
        <f>INDEX(PlayerCountry!B:B,MATCH(P136,PlayerCountry!C:C,0))</f>
        <v>4</v>
      </c>
      <c r="S136" t="str">
        <f t="shared" si="8"/>
        <v>INSERT INTO "NationalTeams" (team_name,team_type,team_region_id,team_flag,team_shield,ol_country_id) VALUES ('Maldivas','M',2,pg_read_binary_file('E:\imagenes\banderas\maldivas.png'),pg_read_binary_file('E:\imagenes\escudos\maldivas.png'),4);</v>
      </c>
    </row>
    <row r="137" spans="2:19" x14ac:dyDescent="0.25">
      <c r="B137">
        <v>135</v>
      </c>
      <c r="C137" t="s">
        <v>379</v>
      </c>
      <c r="E137" t="s">
        <v>543</v>
      </c>
      <c r="F137" s="3"/>
      <c r="G137">
        <v>66</v>
      </c>
      <c r="H137">
        <v>74</v>
      </c>
      <c r="I137">
        <v>75</v>
      </c>
      <c r="J137" t="s">
        <v>22</v>
      </c>
      <c r="K137">
        <f>INDEX(TeamRegion!B:B,MATCH(J137,TeamRegion!C:C,0))</f>
        <v>1</v>
      </c>
      <c r="L137" t="s">
        <v>681</v>
      </c>
      <c r="M137" t="str">
        <f t="shared" si="6"/>
        <v>E:\imagenes\banderas\mali.jpg</v>
      </c>
      <c r="N137" t="s">
        <v>903</v>
      </c>
      <c r="O137" t="str">
        <f t="shared" si="7"/>
        <v>E:\imagenes\escudos\mali.png</v>
      </c>
      <c r="P137" t="s">
        <v>8</v>
      </c>
      <c r="Q137">
        <f>INDEX(PlayerCountry!B:B,MATCH(P137,PlayerCountry!C:C,0))</f>
        <v>3</v>
      </c>
      <c r="S137" t="str">
        <f t="shared" si="8"/>
        <v>INSERT INTO "NationalTeams" (team_name,team_type,team_region_id,team_flag,team_shield,ol_country_id) VALUES ('Mali','M',1,pg_read_binary_file('E:\imagenes\banderas\mali.jpg'),pg_read_binary_file('E:\imagenes\escudos\mali.png'),3);</v>
      </c>
    </row>
    <row r="138" spans="2:19" x14ac:dyDescent="0.25">
      <c r="B138">
        <v>136</v>
      </c>
      <c r="C138" t="s">
        <v>539</v>
      </c>
      <c r="E138" t="s">
        <v>543</v>
      </c>
      <c r="F138" s="3"/>
      <c r="G138">
        <v>55</v>
      </c>
      <c r="H138">
        <v>58</v>
      </c>
      <c r="I138">
        <v>53</v>
      </c>
      <c r="J138" t="s">
        <v>24</v>
      </c>
      <c r="K138">
        <f>INDEX(TeamRegion!B:B,MATCH(J138,TeamRegion!C:C,0))</f>
        <v>4</v>
      </c>
      <c r="L138" t="s">
        <v>682</v>
      </c>
      <c r="M138" t="str">
        <f t="shared" si="6"/>
        <v>E:\imagenes\banderas\malta.jpg</v>
      </c>
      <c r="N138" t="s">
        <v>904</v>
      </c>
      <c r="O138" t="str">
        <f t="shared" si="7"/>
        <v>E:\imagenes\escudos\malta.png</v>
      </c>
      <c r="P138" t="s">
        <v>4</v>
      </c>
      <c r="Q138">
        <f>INDEX(PlayerCountry!B:B,MATCH(P138,PlayerCountry!C:C,0))</f>
        <v>8</v>
      </c>
      <c r="S138" t="str">
        <f t="shared" si="8"/>
        <v>INSERT INTO "NationalTeams" (team_name,team_type,team_region_id,team_flag,team_shield,ol_country_id) VALUES ('Malta','M',4,pg_read_binary_file('E:\imagenes\banderas\malta.jpg'),pg_read_binary_file('E:\imagenes\escudos\malta.png'),8);</v>
      </c>
    </row>
    <row r="139" spans="2:19" x14ac:dyDescent="0.25">
      <c r="B139">
        <v>137</v>
      </c>
      <c r="C139" t="s">
        <v>342</v>
      </c>
      <c r="E139" t="s">
        <v>543</v>
      </c>
      <c r="F139" s="3"/>
      <c r="G139">
        <v>77</v>
      </c>
      <c r="H139">
        <v>75</v>
      </c>
      <c r="I139">
        <v>80</v>
      </c>
      <c r="J139" t="s">
        <v>22</v>
      </c>
      <c r="K139">
        <f>INDEX(TeamRegion!B:B,MATCH(J139,TeamRegion!C:C,0))</f>
        <v>1</v>
      </c>
      <c r="L139" t="s">
        <v>683</v>
      </c>
      <c r="M139" t="str">
        <f t="shared" si="6"/>
        <v>E:\imagenes\banderas\marruecos.jpg</v>
      </c>
      <c r="N139" t="s">
        <v>905</v>
      </c>
      <c r="O139" t="str">
        <f t="shared" si="7"/>
        <v>E:\imagenes\escudos\marruecos.PNG</v>
      </c>
      <c r="P139" t="s">
        <v>2</v>
      </c>
      <c r="Q139">
        <f>INDEX(PlayerCountry!B:B,MATCH(P139,PlayerCountry!C:C,0))</f>
        <v>1</v>
      </c>
      <c r="S139" t="str">
        <f t="shared" si="8"/>
        <v>INSERT INTO "NationalTeams" (team_name,team_type,team_region_id,team_flag,team_shield,ol_country_id) VALUES ('Marruecos','M',1,pg_read_binary_file('E:\imagenes\banderas\marruecos.jpg'),pg_read_binary_file('E:\imagenes\escudos\marruecos.PNG'),1);</v>
      </c>
    </row>
    <row r="140" spans="2:19" x14ac:dyDescent="0.25">
      <c r="B140">
        <v>138</v>
      </c>
      <c r="C140" t="s">
        <v>343</v>
      </c>
      <c r="E140" t="s">
        <v>543</v>
      </c>
      <c r="F140" s="3"/>
      <c r="G140">
        <v>56</v>
      </c>
      <c r="H140">
        <v>52</v>
      </c>
      <c r="I140">
        <v>53</v>
      </c>
      <c r="J140" t="s">
        <v>22</v>
      </c>
      <c r="K140">
        <f>INDEX(TeamRegion!B:B,MATCH(J140,TeamRegion!C:C,0))</f>
        <v>1</v>
      </c>
      <c r="L140" t="s">
        <v>684</v>
      </c>
      <c r="M140" t="str">
        <f t="shared" si="6"/>
        <v>E:\imagenes\banderas\mauricio.png</v>
      </c>
      <c r="N140" t="s">
        <v>906</v>
      </c>
      <c r="O140" t="str">
        <f t="shared" si="7"/>
        <v>E:\imagenes\escudos\mauricio.png</v>
      </c>
      <c r="P140" t="s">
        <v>9</v>
      </c>
      <c r="Q140">
        <f>INDEX(PlayerCountry!B:B,MATCH(P140,PlayerCountry!C:C,0))</f>
        <v>5</v>
      </c>
      <c r="S140" t="str">
        <f t="shared" si="8"/>
        <v>INSERT INTO "NationalTeams" (team_name,team_type,team_region_id,team_flag,team_shield,ol_country_id) VALUES ('Mauricio','M',1,pg_read_binary_file('E:\imagenes\banderas\mauricio.png'),pg_read_binary_file('E:\imagenes\escudos\mauricio.png'),5);</v>
      </c>
    </row>
    <row r="141" spans="2:19" x14ac:dyDescent="0.25">
      <c r="B141">
        <v>139</v>
      </c>
      <c r="C141" t="s">
        <v>360</v>
      </c>
      <c r="E141" t="s">
        <v>543</v>
      </c>
      <c r="F141" s="3"/>
      <c r="G141">
        <v>58</v>
      </c>
      <c r="H141">
        <v>57</v>
      </c>
      <c r="I141">
        <v>63</v>
      </c>
      <c r="J141" t="s">
        <v>22</v>
      </c>
      <c r="K141">
        <f>INDEX(TeamRegion!B:B,MATCH(J141,TeamRegion!C:C,0))</f>
        <v>1</v>
      </c>
      <c r="L141" t="s">
        <v>685</v>
      </c>
      <c r="M141" t="str">
        <f t="shared" si="6"/>
        <v>E:\imagenes\banderas\mauritania.png</v>
      </c>
      <c r="N141" t="s">
        <v>907</v>
      </c>
      <c r="O141" t="str">
        <f t="shared" si="7"/>
        <v>E:\imagenes\escudos\mauritania.png</v>
      </c>
      <c r="P141" t="s">
        <v>3</v>
      </c>
      <c r="Q141">
        <f>INDEX(PlayerCountry!B:B,MATCH(P141,PlayerCountry!C:C,0))</f>
        <v>4</v>
      </c>
      <c r="S141" t="str">
        <f t="shared" si="8"/>
        <v>INSERT INTO "NationalTeams" (team_name,team_type,team_region_id,team_flag,team_shield,ol_country_id) VALUES ('Mauritania','M',1,pg_read_binary_file('E:\imagenes\banderas\mauritania.png'),pg_read_binary_file('E:\imagenes\escudos\mauritania.png'),4);</v>
      </c>
    </row>
    <row r="142" spans="2:19" x14ac:dyDescent="0.25">
      <c r="B142">
        <v>140</v>
      </c>
      <c r="C142" t="s">
        <v>378</v>
      </c>
      <c r="E142" t="s">
        <v>543</v>
      </c>
      <c r="F142" s="3"/>
      <c r="G142">
        <v>73</v>
      </c>
      <c r="H142">
        <v>78</v>
      </c>
      <c r="I142">
        <v>81</v>
      </c>
      <c r="J142" t="s">
        <v>23</v>
      </c>
      <c r="K142">
        <f>INDEX(TeamRegion!B:B,MATCH(J142,TeamRegion!C:C,0))</f>
        <v>3</v>
      </c>
      <c r="L142" t="s">
        <v>686</v>
      </c>
      <c r="M142" t="str">
        <f t="shared" si="6"/>
        <v>E:\imagenes\banderas\mexico.jpg</v>
      </c>
      <c r="N142" t="s">
        <v>908</v>
      </c>
      <c r="O142" t="str">
        <f t="shared" si="7"/>
        <v>E:\imagenes\escudos\mexico.png</v>
      </c>
      <c r="P142" t="s">
        <v>7</v>
      </c>
      <c r="Q142">
        <f>INDEX(PlayerCountry!B:B,MATCH(P142,PlayerCountry!C:C,0))</f>
        <v>2</v>
      </c>
      <c r="S142" t="str">
        <f t="shared" si="8"/>
        <v>INSERT INTO "NationalTeams" (team_name,team_type,team_region_id,team_flag,team_shield,ol_country_id) VALUES ('Mexico','M',3,pg_read_binary_file('E:\imagenes\banderas\mexico.jpg'),pg_read_binary_file('E:\imagenes\escudos\mexico.png'),2);</v>
      </c>
    </row>
    <row r="143" spans="2:19" x14ac:dyDescent="0.25">
      <c r="B143">
        <v>141</v>
      </c>
      <c r="C143" t="s">
        <v>456</v>
      </c>
      <c r="E143" t="s">
        <v>543</v>
      </c>
      <c r="F143" s="3"/>
      <c r="G143">
        <v>44</v>
      </c>
      <c r="H143">
        <v>50</v>
      </c>
      <c r="I143">
        <v>46</v>
      </c>
      <c r="J143" t="s">
        <v>8505</v>
      </c>
      <c r="K143">
        <f>INDEX(TeamRegion!B:B,MATCH(J143,TeamRegion!C:C,0))</f>
        <v>5</v>
      </c>
      <c r="L143" t="s">
        <v>687</v>
      </c>
      <c r="M143" t="str">
        <f t="shared" si="6"/>
        <v>E:\imagenes\banderas\micronesia.png</v>
      </c>
      <c r="N143" t="s">
        <v>909</v>
      </c>
      <c r="O143" t="str">
        <f t="shared" si="7"/>
        <v>E:\imagenes\escudos\micronesia.png</v>
      </c>
      <c r="P143" t="s">
        <v>3</v>
      </c>
      <c r="Q143">
        <f>INDEX(PlayerCountry!B:B,MATCH(P143,PlayerCountry!C:C,0))</f>
        <v>4</v>
      </c>
      <c r="S143" t="str">
        <f t="shared" si="8"/>
        <v>INSERT INTO "NationalTeams" (team_name,team_type,team_region_id,team_flag,team_shield,ol_country_id) VALUES ('Micronesia','M',5,pg_read_binary_file('E:\imagenes\banderas\micronesia.png'),pg_read_binary_file('E:\imagenes\escudos\micronesia.png'),4);</v>
      </c>
    </row>
    <row r="144" spans="2:19" x14ac:dyDescent="0.25">
      <c r="B144">
        <v>142</v>
      </c>
      <c r="C144" t="s">
        <v>537</v>
      </c>
      <c r="E144" t="s">
        <v>543</v>
      </c>
      <c r="F144" s="3"/>
      <c r="G144">
        <v>64</v>
      </c>
      <c r="H144">
        <v>63</v>
      </c>
      <c r="I144">
        <v>56</v>
      </c>
      <c r="J144" t="s">
        <v>24</v>
      </c>
      <c r="K144">
        <f>INDEX(TeamRegion!B:B,MATCH(J144,TeamRegion!C:C,0))</f>
        <v>4</v>
      </c>
      <c r="L144" t="s">
        <v>688</v>
      </c>
      <c r="M144" t="str">
        <f t="shared" si="6"/>
        <v>E:\imagenes\banderas\moldavia.jpg</v>
      </c>
      <c r="N144" t="s">
        <v>910</v>
      </c>
      <c r="O144" t="str">
        <f t="shared" si="7"/>
        <v>E:\imagenes\escudos\moldavia.png</v>
      </c>
      <c r="P144" t="s">
        <v>8</v>
      </c>
      <c r="Q144">
        <f>INDEX(PlayerCountry!B:B,MATCH(P144,PlayerCountry!C:C,0))</f>
        <v>3</v>
      </c>
      <c r="S144" t="str">
        <f t="shared" si="8"/>
        <v>INSERT INTO "NationalTeams" (team_name,team_type,team_region_id,team_flag,team_shield,ol_country_id) VALUES ('Moldavia','M',4,pg_read_binary_file('E:\imagenes\banderas\moldavia.jpg'),pg_read_binary_file('E:\imagenes\escudos\moldavia.png'),3);</v>
      </c>
    </row>
    <row r="145" spans="2:19" x14ac:dyDescent="0.25">
      <c r="B145">
        <v>143</v>
      </c>
      <c r="C145" t="s">
        <v>533</v>
      </c>
      <c r="E145" t="s">
        <v>543</v>
      </c>
      <c r="F145" s="3"/>
      <c r="G145">
        <v>64</v>
      </c>
      <c r="H145">
        <v>68</v>
      </c>
      <c r="I145">
        <v>66</v>
      </c>
      <c r="J145" t="s">
        <v>24</v>
      </c>
      <c r="K145">
        <f>INDEX(TeamRegion!B:B,MATCH(J145,TeamRegion!C:C,0))</f>
        <v>4</v>
      </c>
      <c r="L145" t="s">
        <v>689</v>
      </c>
      <c r="M145" t="str">
        <f t="shared" si="6"/>
        <v>E:\imagenes\banderas\monaco.jpg</v>
      </c>
      <c r="N145" t="s">
        <v>911</v>
      </c>
      <c r="O145" t="str">
        <f t="shared" si="7"/>
        <v>E:\imagenes\escudos\monaco.png</v>
      </c>
      <c r="P145" t="s">
        <v>2</v>
      </c>
      <c r="Q145">
        <f>INDEX(PlayerCountry!B:B,MATCH(P145,PlayerCountry!C:C,0))</f>
        <v>1</v>
      </c>
      <c r="S145" t="str">
        <f t="shared" si="8"/>
        <v>INSERT INTO "NationalTeams" (team_name,team_type,team_region_id,team_flag,team_shield,ol_country_id) VALUES ('Monaco','M',4,pg_read_binary_file('E:\imagenes\banderas\monaco.jpg'),pg_read_binary_file('E:\imagenes\escudos\monaco.png'),1);</v>
      </c>
    </row>
    <row r="146" spans="2:19" x14ac:dyDescent="0.25">
      <c r="B146">
        <v>144</v>
      </c>
      <c r="C146" t="s">
        <v>460</v>
      </c>
      <c r="E146" t="s">
        <v>543</v>
      </c>
      <c r="F146" s="3"/>
      <c r="G146">
        <v>53</v>
      </c>
      <c r="H146">
        <v>54</v>
      </c>
      <c r="I146">
        <v>55</v>
      </c>
      <c r="J146" t="s">
        <v>8504</v>
      </c>
      <c r="K146">
        <f>INDEX(TeamRegion!B:B,MATCH(J146,TeamRegion!C:C,0))</f>
        <v>2</v>
      </c>
      <c r="L146" t="s">
        <v>690</v>
      </c>
      <c r="M146" t="str">
        <f t="shared" si="6"/>
        <v>E:\imagenes\banderas\mongolia.jpg</v>
      </c>
      <c r="N146" t="s">
        <v>912</v>
      </c>
      <c r="O146" t="str">
        <f t="shared" si="7"/>
        <v>E:\imagenes\escudos\mongolia.png</v>
      </c>
      <c r="P146" t="s">
        <v>5</v>
      </c>
      <c r="Q146">
        <f>INDEX(PlayerCountry!B:B,MATCH(P146,PlayerCountry!C:C,0))</f>
        <v>6</v>
      </c>
      <c r="S146" t="str">
        <f t="shared" si="8"/>
        <v>INSERT INTO "NationalTeams" (team_name,team_type,team_region_id,team_flag,team_shield,ol_country_id) VALUES ('Mongolia','M',2,pg_read_binary_file('E:\imagenes\banderas\mongolia.jpg'),pg_read_binary_file('E:\imagenes\escudos\mongolia.png'),6);</v>
      </c>
    </row>
    <row r="147" spans="2:19" x14ac:dyDescent="0.25">
      <c r="B147">
        <v>145</v>
      </c>
      <c r="C147" t="s">
        <v>521</v>
      </c>
      <c r="E147" t="s">
        <v>543</v>
      </c>
      <c r="F147" s="3"/>
      <c r="G147">
        <v>68</v>
      </c>
      <c r="H147">
        <v>71</v>
      </c>
      <c r="I147">
        <v>70</v>
      </c>
      <c r="J147" t="s">
        <v>24</v>
      </c>
      <c r="K147">
        <f>INDEX(TeamRegion!B:B,MATCH(J147,TeamRegion!C:C,0))</f>
        <v>4</v>
      </c>
      <c r="L147" t="s">
        <v>691</v>
      </c>
      <c r="M147" t="str">
        <f t="shared" si="6"/>
        <v>E:\imagenes\banderas\montenegro.jpg</v>
      </c>
      <c r="N147" t="s">
        <v>913</v>
      </c>
      <c r="O147" t="str">
        <f t="shared" si="7"/>
        <v>E:\imagenes\escudos\montenegro.png</v>
      </c>
      <c r="P147" t="s">
        <v>7</v>
      </c>
      <c r="Q147">
        <f>INDEX(PlayerCountry!B:B,MATCH(P147,PlayerCountry!C:C,0))</f>
        <v>2</v>
      </c>
      <c r="S147" t="str">
        <f t="shared" si="8"/>
        <v>INSERT INTO "NationalTeams" (team_name,team_type,team_region_id,team_flag,team_shield,ol_country_id) VALUES ('Montenegro','M',4,pg_read_binary_file('E:\imagenes\banderas\montenegro.jpg'),pg_read_binary_file('E:\imagenes\escudos\montenegro.png'),2);</v>
      </c>
    </row>
    <row r="148" spans="2:19" x14ac:dyDescent="0.25">
      <c r="B148">
        <v>146</v>
      </c>
      <c r="C148" t="s">
        <v>416</v>
      </c>
      <c r="E148" t="s">
        <v>543</v>
      </c>
      <c r="F148" s="3"/>
      <c r="G148">
        <v>51</v>
      </c>
      <c r="H148">
        <v>51</v>
      </c>
      <c r="I148">
        <v>51</v>
      </c>
      <c r="J148" t="s">
        <v>23</v>
      </c>
      <c r="K148">
        <f>INDEX(TeamRegion!B:B,MATCH(J148,TeamRegion!C:C,0))</f>
        <v>3</v>
      </c>
      <c r="L148" t="s">
        <v>692</v>
      </c>
      <c r="M148" t="str">
        <f t="shared" si="6"/>
        <v>E:\imagenes\banderas\montserrat.png</v>
      </c>
      <c r="N148" t="s">
        <v>914</v>
      </c>
      <c r="O148" t="str">
        <f t="shared" si="7"/>
        <v>E:\imagenes\escudos\montserrat.png</v>
      </c>
      <c r="P148" t="s">
        <v>3</v>
      </c>
      <c r="Q148">
        <f>INDEX(PlayerCountry!B:B,MATCH(P148,PlayerCountry!C:C,0))</f>
        <v>4</v>
      </c>
      <c r="S148" t="str">
        <f t="shared" si="8"/>
        <v>INSERT INTO "NationalTeams" (team_name,team_type,team_region_id,team_flag,team_shield,ol_country_id) VALUES ('Montserrat','M',3,pg_read_binary_file('E:\imagenes\banderas\montserrat.png'),pg_read_binary_file('E:\imagenes\escudos\montserrat.png'),4);</v>
      </c>
    </row>
    <row r="149" spans="2:19" x14ac:dyDescent="0.25">
      <c r="B149">
        <v>147</v>
      </c>
      <c r="C149" t="s">
        <v>393</v>
      </c>
      <c r="E149" t="s">
        <v>543</v>
      </c>
      <c r="F149" s="3"/>
      <c r="G149">
        <v>65</v>
      </c>
      <c r="H149">
        <v>61</v>
      </c>
      <c r="I149">
        <v>62</v>
      </c>
      <c r="J149" t="s">
        <v>22</v>
      </c>
      <c r="K149">
        <f>INDEX(TeamRegion!B:B,MATCH(J149,TeamRegion!C:C,0))</f>
        <v>1</v>
      </c>
      <c r="L149" t="s">
        <v>693</v>
      </c>
      <c r="M149" t="str">
        <f t="shared" si="6"/>
        <v>E:\imagenes\banderas\mozambique.png</v>
      </c>
      <c r="N149" t="s">
        <v>915</v>
      </c>
      <c r="O149" t="str">
        <f t="shared" si="7"/>
        <v>E:\imagenes\escudos\mozambique.png</v>
      </c>
      <c r="P149" t="s">
        <v>7</v>
      </c>
      <c r="Q149">
        <f>INDEX(PlayerCountry!B:B,MATCH(P149,PlayerCountry!C:C,0))</f>
        <v>2</v>
      </c>
      <c r="S149" t="str">
        <f t="shared" si="8"/>
        <v>INSERT INTO "NationalTeams" (team_name,team_type,team_region_id,team_flag,team_shield,ol_country_id) VALUES ('Mozambique','M',1,pg_read_binary_file('E:\imagenes\banderas\mozambique.png'),pg_read_binary_file('E:\imagenes\escudos\mozambique.png'),2);</v>
      </c>
    </row>
    <row r="150" spans="2:19" x14ac:dyDescent="0.25">
      <c r="B150">
        <v>148</v>
      </c>
      <c r="C150" t="s">
        <v>372</v>
      </c>
      <c r="E150" t="s">
        <v>543</v>
      </c>
      <c r="F150" s="3"/>
      <c r="G150">
        <v>64</v>
      </c>
      <c r="H150">
        <v>64</v>
      </c>
      <c r="I150">
        <v>61</v>
      </c>
      <c r="J150" t="s">
        <v>22</v>
      </c>
      <c r="K150">
        <f>INDEX(TeamRegion!B:B,MATCH(J150,TeamRegion!C:C,0))</f>
        <v>1</v>
      </c>
      <c r="L150" t="s">
        <v>694</v>
      </c>
      <c r="M150" t="str">
        <f t="shared" si="6"/>
        <v>E:\imagenes\banderas\namibia.png</v>
      </c>
      <c r="N150" t="s">
        <v>916</v>
      </c>
      <c r="O150" t="str">
        <f t="shared" si="7"/>
        <v>E:\imagenes\escudos\namibia.png</v>
      </c>
      <c r="P150" t="s">
        <v>2</v>
      </c>
      <c r="Q150">
        <f>INDEX(PlayerCountry!B:B,MATCH(P150,PlayerCountry!C:C,0))</f>
        <v>1</v>
      </c>
      <c r="S150" t="str">
        <f t="shared" si="8"/>
        <v>INSERT INTO "NationalTeams" (team_name,team_type,team_region_id,team_flag,team_shield,ol_country_id) VALUES ('Namibia','M',1,pg_read_binary_file('E:\imagenes\banderas\namibia.png'),pg_read_binary_file('E:\imagenes\escudos\namibia.png'),1);</v>
      </c>
    </row>
    <row r="151" spans="2:19" x14ac:dyDescent="0.25">
      <c r="B151">
        <v>149</v>
      </c>
      <c r="C151" t="s">
        <v>480</v>
      </c>
      <c r="E151" t="s">
        <v>543</v>
      </c>
      <c r="F151" s="3"/>
      <c r="G151">
        <v>49</v>
      </c>
      <c r="H151">
        <v>47</v>
      </c>
      <c r="I151">
        <v>48</v>
      </c>
      <c r="J151" t="s">
        <v>8505</v>
      </c>
      <c r="K151">
        <f>INDEX(TeamRegion!B:B,MATCH(J151,TeamRegion!C:C,0))</f>
        <v>5</v>
      </c>
      <c r="L151" t="s">
        <v>695</v>
      </c>
      <c r="M151" t="str">
        <f t="shared" si="6"/>
        <v>E:\imagenes\banderas\nauru.png</v>
      </c>
      <c r="N151" t="s">
        <v>917</v>
      </c>
      <c r="O151" t="str">
        <f t="shared" si="7"/>
        <v>E:\imagenes\escudos\nauru.png</v>
      </c>
      <c r="P151" t="s">
        <v>3</v>
      </c>
      <c r="Q151">
        <f>INDEX(PlayerCountry!B:B,MATCH(P151,PlayerCountry!C:C,0))</f>
        <v>4</v>
      </c>
      <c r="S151" t="str">
        <f t="shared" si="8"/>
        <v>INSERT INTO "NationalTeams" (team_name,team_type,team_region_id,team_flag,team_shield,ol_country_id) VALUES ('Nauru','M',5,pg_read_binary_file('E:\imagenes\banderas\nauru.png'),pg_read_binary_file('E:\imagenes\escudos\nauru.png'),4);</v>
      </c>
    </row>
    <row r="152" spans="2:19" x14ac:dyDescent="0.25">
      <c r="B152">
        <v>150</v>
      </c>
      <c r="C152" t="s">
        <v>446</v>
      </c>
      <c r="E152" t="s">
        <v>543</v>
      </c>
      <c r="F152" s="3"/>
      <c r="G152">
        <v>54</v>
      </c>
      <c r="H152">
        <v>60</v>
      </c>
      <c r="I152">
        <v>54</v>
      </c>
      <c r="J152" t="s">
        <v>8504</v>
      </c>
      <c r="K152">
        <f>INDEX(TeamRegion!B:B,MATCH(J152,TeamRegion!C:C,0))</f>
        <v>2</v>
      </c>
      <c r="L152" t="s">
        <v>696</v>
      </c>
      <c r="M152" t="str">
        <f t="shared" si="6"/>
        <v>E:\imagenes\banderas\nepal.jpg</v>
      </c>
      <c r="N152" t="s">
        <v>918</v>
      </c>
      <c r="O152" t="str">
        <f t="shared" si="7"/>
        <v>E:\imagenes\escudos\nepal.png</v>
      </c>
      <c r="P152" t="s">
        <v>2</v>
      </c>
      <c r="Q152">
        <f>INDEX(PlayerCountry!B:B,MATCH(P152,PlayerCountry!C:C,0))</f>
        <v>1</v>
      </c>
      <c r="S152" t="str">
        <f t="shared" si="8"/>
        <v>INSERT INTO "NationalTeams" (team_name,team_type,team_region_id,team_flag,team_shield,ol_country_id) VALUES ('Nepal','M',2,pg_read_binary_file('E:\imagenes\banderas\nepal.jpg'),pg_read_binary_file('E:\imagenes\escudos\nepal.png'),1);</v>
      </c>
    </row>
    <row r="153" spans="2:19" x14ac:dyDescent="0.25">
      <c r="B153">
        <v>151</v>
      </c>
      <c r="C153" t="s">
        <v>356</v>
      </c>
      <c r="E153" t="s">
        <v>543</v>
      </c>
      <c r="F153" s="3"/>
      <c r="G153">
        <v>58</v>
      </c>
      <c r="H153">
        <v>59</v>
      </c>
      <c r="I153">
        <v>58</v>
      </c>
      <c r="J153" t="s">
        <v>23</v>
      </c>
      <c r="K153">
        <f>INDEX(TeamRegion!B:B,MATCH(J153,TeamRegion!C:C,0))</f>
        <v>3</v>
      </c>
      <c r="L153" t="s">
        <v>697</v>
      </c>
      <c r="M153" t="str">
        <f t="shared" si="6"/>
        <v>E:\imagenes\banderas\nicaragua.jpg</v>
      </c>
      <c r="N153" t="s">
        <v>919</v>
      </c>
      <c r="O153" t="str">
        <f t="shared" si="7"/>
        <v>E:\imagenes\escudos\nicaragua.png</v>
      </c>
      <c r="P153" t="s">
        <v>8</v>
      </c>
      <c r="Q153">
        <f>INDEX(PlayerCountry!B:B,MATCH(P153,PlayerCountry!C:C,0))</f>
        <v>3</v>
      </c>
      <c r="S153" t="str">
        <f t="shared" si="8"/>
        <v>INSERT INTO "NationalTeams" (team_name,team_type,team_region_id,team_flag,team_shield,ol_country_id) VALUES ('Nicaragua','M',3,pg_read_binary_file('E:\imagenes\banderas\nicaragua.jpg'),pg_read_binary_file('E:\imagenes\escudos\nicaragua.png'),3);</v>
      </c>
    </row>
    <row r="154" spans="2:19" x14ac:dyDescent="0.25">
      <c r="B154">
        <v>152</v>
      </c>
      <c r="C154" t="s">
        <v>387</v>
      </c>
      <c r="E154" t="s">
        <v>543</v>
      </c>
      <c r="F154" s="3"/>
      <c r="G154">
        <v>60</v>
      </c>
      <c r="H154">
        <v>60</v>
      </c>
      <c r="I154">
        <v>60</v>
      </c>
      <c r="J154" t="s">
        <v>22</v>
      </c>
      <c r="K154">
        <f>INDEX(TeamRegion!B:B,MATCH(J154,TeamRegion!C:C,0))</f>
        <v>1</v>
      </c>
      <c r="L154" t="s">
        <v>698</v>
      </c>
      <c r="M154" t="str">
        <f t="shared" si="6"/>
        <v>E:\imagenes\banderas\niger.png</v>
      </c>
      <c r="N154" t="s">
        <v>920</v>
      </c>
      <c r="O154" t="str">
        <f t="shared" si="7"/>
        <v>E:\imagenes\escudos\niger.png</v>
      </c>
      <c r="P154" t="s">
        <v>8</v>
      </c>
      <c r="Q154">
        <f>INDEX(PlayerCountry!B:B,MATCH(P154,PlayerCountry!C:C,0))</f>
        <v>3</v>
      </c>
      <c r="S154" t="str">
        <f t="shared" si="8"/>
        <v>INSERT INTO "NationalTeams" (team_name,team_type,team_region_id,team_flag,team_shield,ol_country_id) VALUES ('Niger','M',1,pg_read_binary_file('E:\imagenes\banderas\niger.png'),pg_read_binary_file('E:\imagenes\escudos\niger.png'),3);</v>
      </c>
    </row>
    <row r="155" spans="2:19" x14ac:dyDescent="0.25">
      <c r="B155">
        <v>153</v>
      </c>
      <c r="C155" t="s">
        <v>361</v>
      </c>
      <c r="E155" t="s">
        <v>543</v>
      </c>
      <c r="F155" s="3"/>
      <c r="G155">
        <v>69</v>
      </c>
      <c r="H155">
        <v>78</v>
      </c>
      <c r="I155">
        <v>78</v>
      </c>
      <c r="J155" t="s">
        <v>22</v>
      </c>
      <c r="K155">
        <f>INDEX(TeamRegion!B:B,MATCH(J155,TeamRegion!C:C,0))</f>
        <v>1</v>
      </c>
      <c r="L155" t="s">
        <v>699</v>
      </c>
      <c r="M155" t="str">
        <f t="shared" si="6"/>
        <v>E:\imagenes\banderas\nigeria.jpg</v>
      </c>
      <c r="N155" t="s">
        <v>921</v>
      </c>
      <c r="O155" t="str">
        <f t="shared" si="7"/>
        <v>E:\imagenes\escudos\nigeria.png</v>
      </c>
      <c r="P155" t="s">
        <v>6</v>
      </c>
      <c r="Q155">
        <f>INDEX(PlayerCountry!B:B,MATCH(P155,PlayerCountry!C:C,0))</f>
        <v>7</v>
      </c>
      <c r="S155" t="str">
        <f t="shared" si="8"/>
        <v>INSERT INTO "NationalTeams" (team_name,team_type,team_region_id,team_flag,team_shield,ol_country_id) VALUES ('Nigeria','M',1,pg_read_binary_file('E:\imagenes\banderas\nigeria.jpg'),pg_read_binary_file('E:\imagenes\escudos\nigeria.png'),7);</v>
      </c>
    </row>
    <row r="156" spans="2:19" x14ac:dyDescent="0.25">
      <c r="B156">
        <v>154</v>
      </c>
      <c r="C156" t="s">
        <v>492</v>
      </c>
      <c r="E156" t="s">
        <v>543</v>
      </c>
      <c r="F156" s="3"/>
      <c r="G156">
        <v>69</v>
      </c>
      <c r="H156">
        <v>78</v>
      </c>
      <c r="I156">
        <v>81</v>
      </c>
      <c r="J156" t="s">
        <v>24</v>
      </c>
      <c r="K156">
        <f>INDEX(TeamRegion!B:B,MATCH(J156,TeamRegion!C:C,0))</f>
        <v>4</v>
      </c>
      <c r="L156" t="s">
        <v>700</v>
      </c>
      <c r="M156" t="str">
        <f t="shared" si="6"/>
        <v>E:\imagenes\banderas\noruega.jpg</v>
      </c>
      <c r="N156" t="s">
        <v>922</v>
      </c>
      <c r="O156" t="str">
        <f t="shared" si="7"/>
        <v>E:\imagenes\escudos\noruega.png</v>
      </c>
      <c r="P156" t="s">
        <v>2</v>
      </c>
      <c r="Q156">
        <f>INDEX(PlayerCountry!B:B,MATCH(P156,PlayerCountry!C:C,0))</f>
        <v>1</v>
      </c>
      <c r="S156" t="str">
        <f t="shared" si="8"/>
        <v>INSERT INTO "NationalTeams" (team_name,team_type,team_region_id,team_flag,team_shield,ol_country_id) VALUES ('Noruega','M',4,pg_read_binary_file('E:\imagenes\banderas\noruega.jpg'),pg_read_binary_file('E:\imagenes\escudos\noruega.png'),1);</v>
      </c>
    </row>
    <row r="157" spans="2:19" x14ac:dyDescent="0.25">
      <c r="B157">
        <v>155</v>
      </c>
      <c r="C157" t="s">
        <v>485</v>
      </c>
      <c r="E157" t="s">
        <v>543</v>
      </c>
      <c r="F157" s="3"/>
      <c r="G157">
        <v>57</v>
      </c>
      <c r="H157">
        <v>58</v>
      </c>
      <c r="I157">
        <v>58</v>
      </c>
      <c r="J157" t="s">
        <v>8505</v>
      </c>
      <c r="K157">
        <f>INDEX(TeamRegion!B:B,MATCH(J157,TeamRegion!C:C,0))</f>
        <v>5</v>
      </c>
      <c r="L157" t="s">
        <v>701</v>
      </c>
      <c r="M157" t="str">
        <f t="shared" si="6"/>
        <v>E:\imagenes\banderas\caledonia.png</v>
      </c>
      <c r="N157" t="s">
        <v>923</v>
      </c>
      <c r="O157" t="str">
        <f t="shared" si="7"/>
        <v>E:\imagenes\escudos\caledonia.png</v>
      </c>
      <c r="P157" t="s">
        <v>3</v>
      </c>
      <c r="Q157">
        <f>INDEX(PlayerCountry!B:B,MATCH(P157,PlayerCountry!C:C,0))</f>
        <v>4</v>
      </c>
      <c r="S157" t="str">
        <f t="shared" si="8"/>
        <v>INSERT INTO "NationalTeams" (team_name,team_type,team_region_id,team_flag,team_shield,ol_country_id) VALUES ('Nueva Caledonia','M',5,pg_read_binary_file('E:\imagenes\banderas\caledonia.png'),pg_read_binary_file('E:\imagenes\escudos\caledonia.png'),4);</v>
      </c>
    </row>
    <row r="158" spans="2:19" x14ac:dyDescent="0.25">
      <c r="B158">
        <v>156</v>
      </c>
      <c r="C158" t="s">
        <v>423</v>
      </c>
      <c r="E158" t="s">
        <v>543</v>
      </c>
      <c r="F158" s="3"/>
      <c r="G158">
        <v>74</v>
      </c>
      <c r="H158">
        <v>76</v>
      </c>
      <c r="I158">
        <v>77</v>
      </c>
      <c r="J158" t="s">
        <v>8505</v>
      </c>
      <c r="K158">
        <f>INDEX(TeamRegion!B:B,MATCH(J158,TeamRegion!C:C,0))</f>
        <v>5</v>
      </c>
      <c r="L158" t="s">
        <v>702</v>
      </c>
      <c r="M158" t="str">
        <f t="shared" si="6"/>
        <v>E:\imagenes\banderas\nueva zelanda.jpg</v>
      </c>
      <c r="N158" t="s">
        <v>924</v>
      </c>
      <c r="O158" t="str">
        <f t="shared" si="7"/>
        <v>E:\imagenes\escudos\nueva zelanda.png</v>
      </c>
      <c r="P158" t="s">
        <v>6</v>
      </c>
      <c r="Q158">
        <f>INDEX(PlayerCountry!B:B,MATCH(P158,PlayerCountry!C:C,0))</f>
        <v>7</v>
      </c>
      <c r="S158" t="str">
        <f t="shared" si="8"/>
        <v>INSERT INTO "NationalTeams" (team_name,team_type,team_region_id,team_flag,team_shield,ol_country_id) VALUES ('Nueva Zelanda','M',5,pg_read_binary_file('E:\imagenes\banderas\nueva zelanda.jpg'),pg_read_binary_file('E:\imagenes\escudos\nueva zelanda.png'),7);</v>
      </c>
    </row>
    <row r="159" spans="2:19" x14ac:dyDescent="0.25">
      <c r="B159">
        <v>157</v>
      </c>
      <c r="C159" t="s">
        <v>457</v>
      </c>
      <c r="E159" t="s">
        <v>543</v>
      </c>
      <c r="F159" s="3"/>
      <c r="G159">
        <v>57</v>
      </c>
      <c r="H159">
        <v>55</v>
      </c>
      <c r="I159">
        <v>55</v>
      </c>
      <c r="J159" t="s">
        <v>8504</v>
      </c>
      <c r="K159">
        <f>INDEX(TeamRegion!B:B,MATCH(J159,TeamRegion!C:C,0))</f>
        <v>2</v>
      </c>
      <c r="L159" t="s">
        <v>703</v>
      </c>
      <c r="M159" t="str">
        <f t="shared" si="6"/>
        <v>E:\imagenes\banderas\oman.jpg</v>
      </c>
      <c r="N159" t="s">
        <v>925</v>
      </c>
      <c r="O159" t="str">
        <f t="shared" si="7"/>
        <v>E:\imagenes\escudos\oman.png</v>
      </c>
      <c r="P159" t="s">
        <v>2</v>
      </c>
      <c r="Q159">
        <f>INDEX(PlayerCountry!B:B,MATCH(P159,PlayerCountry!C:C,0))</f>
        <v>1</v>
      </c>
      <c r="S159" t="str">
        <f t="shared" si="8"/>
        <v>INSERT INTO "NationalTeams" (team_name,team_type,team_region_id,team_flag,team_shield,ol_country_id) VALUES ('Oman','M',2,pg_read_binary_file('E:\imagenes\banderas\oman.jpg'),pg_read_binary_file('E:\imagenes\escudos\oman.png'),1);</v>
      </c>
    </row>
    <row r="160" spans="2:19" x14ac:dyDescent="0.25">
      <c r="B160">
        <v>158</v>
      </c>
      <c r="C160" t="s">
        <v>491</v>
      </c>
      <c r="E160" t="s">
        <v>543</v>
      </c>
      <c r="F160" s="3"/>
      <c r="G160">
        <v>78</v>
      </c>
      <c r="H160">
        <v>83</v>
      </c>
      <c r="I160">
        <v>82</v>
      </c>
      <c r="J160" t="s">
        <v>24</v>
      </c>
      <c r="K160">
        <f>INDEX(TeamRegion!B:B,MATCH(J160,TeamRegion!C:C,0))</f>
        <v>4</v>
      </c>
      <c r="L160" t="s">
        <v>704</v>
      </c>
      <c r="M160" t="str">
        <f t="shared" si="6"/>
        <v>E:\imagenes\banderas\holanda.jpg</v>
      </c>
      <c r="N160" t="s">
        <v>926</v>
      </c>
      <c r="O160" t="str">
        <f t="shared" si="7"/>
        <v>E:\imagenes\escudos\holanda.png</v>
      </c>
      <c r="P160" t="s">
        <v>2</v>
      </c>
      <c r="Q160">
        <f>INDEX(PlayerCountry!B:B,MATCH(P160,PlayerCountry!C:C,0))</f>
        <v>1</v>
      </c>
      <c r="S160" t="str">
        <f t="shared" si="8"/>
        <v>INSERT INTO "NationalTeams" (team_name,team_type,team_region_id,team_flag,team_shield,ol_country_id) VALUES ('Paises Bajos','M',4,pg_read_binary_file('E:\imagenes\banderas\holanda.jpg'),pg_read_binary_file('E:\imagenes\escudos\holanda.png'),1);</v>
      </c>
    </row>
    <row r="161" spans="2:19" x14ac:dyDescent="0.25">
      <c r="B161">
        <v>159</v>
      </c>
      <c r="C161" t="s">
        <v>474</v>
      </c>
      <c r="E161" t="s">
        <v>543</v>
      </c>
      <c r="F161" s="3"/>
      <c r="G161">
        <v>49</v>
      </c>
      <c r="H161">
        <v>58</v>
      </c>
      <c r="I161">
        <v>54</v>
      </c>
      <c r="J161" t="s">
        <v>8504</v>
      </c>
      <c r="K161">
        <f>INDEX(TeamRegion!B:B,MATCH(J161,TeamRegion!C:C,0))</f>
        <v>2</v>
      </c>
      <c r="L161" t="s">
        <v>705</v>
      </c>
      <c r="M161" t="str">
        <f t="shared" si="6"/>
        <v>E:\imagenes\banderas\pakistan.jpg</v>
      </c>
      <c r="N161" t="s">
        <v>927</v>
      </c>
      <c r="O161" t="str">
        <f t="shared" si="7"/>
        <v>E:\imagenes\escudos\pakistan.png</v>
      </c>
      <c r="P161" t="s">
        <v>9</v>
      </c>
      <c r="Q161">
        <f>INDEX(PlayerCountry!B:B,MATCH(P161,PlayerCountry!C:C,0))</f>
        <v>5</v>
      </c>
      <c r="S161" t="str">
        <f t="shared" si="8"/>
        <v>INSERT INTO "NationalTeams" (team_name,team_type,team_region_id,team_flag,team_shield,ol_country_id) VALUES ('Pakistan','M',2,pg_read_binary_file('E:\imagenes\banderas\pakistan.jpg'),pg_read_binary_file('E:\imagenes\escudos\pakistan.png'),5);</v>
      </c>
    </row>
    <row r="162" spans="2:19" x14ac:dyDescent="0.25">
      <c r="B162">
        <v>160</v>
      </c>
      <c r="C162" t="s">
        <v>479</v>
      </c>
      <c r="E162" t="s">
        <v>543</v>
      </c>
      <c r="F162" s="3"/>
      <c r="G162">
        <v>46</v>
      </c>
      <c r="H162">
        <v>48</v>
      </c>
      <c r="I162">
        <v>48</v>
      </c>
      <c r="J162" t="s">
        <v>8505</v>
      </c>
      <c r="K162">
        <f>INDEX(TeamRegion!B:B,MATCH(J162,TeamRegion!C:C,0))</f>
        <v>5</v>
      </c>
      <c r="L162" t="s">
        <v>706</v>
      </c>
      <c r="M162" t="str">
        <f t="shared" si="6"/>
        <v>E:\imagenes\banderas\palaos.png</v>
      </c>
      <c r="N162" t="s">
        <v>928</v>
      </c>
      <c r="O162" t="str">
        <f t="shared" si="7"/>
        <v>E:\imagenes\escudos\palaos.png</v>
      </c>
      <c r="P162" t="s">
        <v>2</v>
      </c>
      <c r="Q162">
        <f>INDEX(PlayerCountry!B:B,MATCH(P162,PlayerCountry!C:C,0))</f>
        <v>1</v>
      </c>
      <c r="S162" t="str">
        <f t="shared" si="8"/>
        <v>INSERT INTO "NationalTeams" (team_name,team_type,team_region_id,team_flag,team_shield,ol_country_id) VALUES ('Palaos','M',5,pg_read_binary_file('E:\imagenes\banderas\palaos.png'),pg_read_binary_file('E:\imagenes\escudos\palaos.png'),1);</v>
      </c>
    </row>
    <row r="163" spans="2:19" x14ac:dyDescent="0.25">
      <c r="B163">
        <v>161</v>
      </c>
      <c r="C163" t="s">
        <v>449</v>
      </c>
      <c r="E163" t="s">
        <v>543</v>
      </c>
      <c r="F163" s="3"/>
      <c r="G163">
        <v>53</v>
      </c>
      <c r="H163">
        <v>61</v>
      </c>
      <c r="I163">
        <v>61</v>
      </c>
      <c r="J163" t="s">
        <v>8504</v>
      </c>
      <c r="K163">
        <f>INDEX(TeamRegion!B:B,MATCH(J163,TeamRegion!C:C,0))</f>
        <v>2</v>
      </c>
      <c r="L163" t="s">
        <v>707</v>
      </c>
      <c r="M163" t="str">
        <f t="shared" si="6"/>
        <v>E:\imagenes\banderas\palestina.png</v>
      </c>
      <c r="N163" t="s">
        <v>929</v>
      </c>
      <c r="O163" t="str">
        <f t="shared" si="7"/>
        <v>E:\imagenes\escudos\palestina.png</v>
      </c>
      <c r="P163" t="s">
        <v>6</v>
      </c>
      <c r="Q163">
        <f>INDEX(PlayerCountry!B:B,MATCH(P163,PlayerCountry!C:C,0))</f>
        <v>7</v>
      </c>
      <c r="S163" t="str">
        <f t="shared" si="8"/>
        <v>INSERT INTO "NationalTeams" (team_name,team_type,team_region_id,team_flag,team_shield,ol_country_id) VALUES ('Palestina','M',2,pg_read_binary_file('E:\imagenes\banderas\palestina.png'),pg_read_binary_file('E:\imagenes\escudos\palestina.png'),7);</v>
      </c>
    </row>
    <row r="164" spans="2:19" x14ac:dyDescent="0.25">
      <c r="B164">
        <v>162</v>
      </c>
      <c r="C164" t="s">
        <v>398</v>
      </c>
      <c r="E164" t="s">
        <v>543</v>
      </c>
      <c r="F164" s="3"/>
      <c r="G164">
        <v>61</v>
      </c>
      <c r="H164">
        <v>59</v>
      </c>
      <c r="I164">
        <v>65</v>
      </c>
      <c r="J164" t="s">
        <v>23</v>
      </c>
      <c r="K164">
        <f>INDEX(TeamRegion!B:B,MATCH(J164,TeamRegion!C:C,0))</f>
        <v>3</v>
      </c>
      <c r="L164" t="s">
        <v>708</v>
      </c>
      <c r="M164" t="str">
        <f t="shared" si="6"/>
        <v>E:\imagenes\banderas\panama.jpg</v>
      </c>
      <c r="N164" t="s">
        <v>930</v>
      </c>
      <c r="O164" t="str">
        <f t="shared" si="7"/>
        <v>E:\imagenes\escudos\panama.png</v>
      </c>
      <c r="P164" t="s">
        <v>8</v>
      </c>
      <c r="Q164">
        <f>INDEX(PlayerCountry!B:B,MATCH(P164,PlayerCountry!C:C,0))</f>
        <v>3</v>
      </c>
      <c r="S164" t="str">
        <f t="shared" si="8"/>
        <v>INSERT INTO "NationalTeams" (team_name,team_type,team_region_id,team_flag,team_shield,ol_country_id) VALUES ('Panama','M',3,pg_read_binary_file('E:\imagenes\banderas\panama.jpg'),pg_read_binary_file('E:\imagenes\escudos\panama.png'),3);</v>
      </c>
    </row>
    <row r="165" spans="2:19" x14ac:dyDescent="0.25">
      <c r="B165">
        <v>163</v>
      </c>
      <c r="C165" t="s">
        <v>441</v>
      </c>
      <c r="E165" t="s">
        <v>543</v>
      </c>
      <c r="F165" s="3"/>
      <c r="G165">
        <v>57</v>
      </c>
      <c r="H165">
        <v>59</v>
      </c>
      <c r="I165">
        <v>56</v>
      </c>
      <c r="J165" t="s">
        <v>8505</v>
      </c>
      <c r="K165">
        <f>INDEX(TeamRegion!B:B,MATCH(J165,TeamRegion!C:C,0))</f>
        <v>5</v>
      </c>
      <c r="L165" t="s">
        <v>709</v>
      </c>
      <c r="M165" t="str">
        <f t="shared" si="6"/>
        <v>E:\imagenes\banderas\papua nueva guinea.jpg</v>
      </c>
      <c r="N165" t="s">
        <v>931</v>
      </c>
      <c r="O165" t="str">
        <f t="shared" si="7"/>
        <v>E:\imagenes\escudos\papua nueva guinea.png</v>
      </c>
      <c r="P165" t="s">
        <v>9</v>
      </c>
      <c r="Q165">
        <f>INDEX(PlayerCountry!B:B,MATCH(P165,PlayerCountry!C:C,0))</f>
        <v>5</v>
      </c>
      <c r="S165" t="str">
        <f t="shared" si="8"/>
        <v>INSERT INTO "NationalTeams" (team_name,team_type,team_region_id,team_flag,team_shield,ol_country_id) VALUES ('Papua Nueva Guinea','M',5,pg_read_binary_file('E:\imagenes\banderas\papua nueva guinea.jpg'),pg_read_binary_file('E:\imagenes\escudos\papua nueva guinea.png'),5);</v>
      </c>
    </row>
    <row r="166" spans="2:19" x14ac:dyDescent="0.25">
      <c r="B166">
        <v>164</v>
      </c>
      <c r="C166" t="s">
        <v>348</v>
      </c>
      <c r="E166" t="s">
        <v>543</v>
      </c>
      <c r="F166" s="3"/>
      <c r="G166">
        <v>71</v>
      </c>
      <c r="H166">
        <v>75</v>
      </c>
      <c r="I166">
        <v>73</v>
      </c>
      <c r="J166" t="s">
        <v>23</v>
      </c>
      <c r="K166">
        <f>INDEX(TeamRegion!B:B,MATCH(J166,TeamRegion!C:C,0))</f>
        <v>3</v>
      </c>
      <c r="L166" t="s">
        <v>710</v>
      </c>
      <c r="M166" t="str">
        <f t="shared" si="6"/>
        <v>E:\imagenes\banderas\paraguay.jpg</v>
      </c>
      <c r="N166" t="s">
        <v>932</v>
      </c>
      <c r="O166" t="str">
        <f t="shared" si="7"/>
        <v>E:\imagenes\escudos\paraguay.png</v>
      </c>
      <c r="P166" t="s">
        <v>2</v>
      </c>
      <c r="Q166">
        <f>INDEX(PlayerCountry!B:B,MATCH(P166,PlayerCountry!C:C,0))</f>
        <v>1</v>
      </c>
      <c r="S166" t="str">
        <f t="shared" si="8"/>
        <v>INSERT INTO "NationalTeams" (team_name,team_type,team_region_id,team_flag,team_shield,ol_country_id) VALUES ('Paraguay','M',3,pg_read_binary_file('E:\imagenes\banderas\paraguay.jpg'),pg_read_binary_file('E:\imagenes\escudos\paraguay.png'),1);</v>
      </c>
    </row>
    <row r="167" spans="2:19" x14ac:dyDescent="0.25">
      <c r="B167">
        <v>165</v>
      </c>
      <c r="C167" t="s">
        <v>350</v>
      </c>
      <c r="E167" t="s">
        <v>543</v>
      </c>
      <c r="F167" s="3"/>
      <c r="G167">
        <v>70</v>
      </c>
      <c r="H167">
        <v>74</v>
      </c>
      <c r="I167">
        <v>72</v>
      </c>
      <c r="J167" t="s">
        <v>23</v>
      </c>
      <c r="K167">
        <f>INDEX(TeamRegion!B:B,MATCH(J167,TeamRegion!C:C,0))</f>
        <v>3</v>
      </c>
      <c r="L167" t="s">
        <v>711</v>
      </c>
      <c r="M167" t="str">
        <f t="shared" si="6"/>
        <v>E:\imagenes\banderas\peru.jpg</v>
      </c>
      <c r="N167" t="s">
        <v>933</v>
      </c>
      <c r="O167" t="str">
        <f t="shared" si="7"/>
        <v>E:\imagenes\escudos\peru.png</v>
      </c>
      <c r="P167" t="s">
        <v>4</v>
      </c>
      <c r="Q167">
        <f>INDEX(PlayerCountry!B:B,MATCH(P167,PlayerCountry!C:C,0))</f>
        <v>8</v>
      </c>
      <c r="S167" t="str">
        <f t="shared" si="8"/>
        <v>INSERT INTO "NationalTeams" (team_name,team_type,team_region_id,team_flag,team_shield,ol_country_id) VALUES ('Peru','M',3,pg_read_binary_file('E:\imagenes\banderas\peru.jpg'),pg_read_binary_file('E:\imagenes\escudos\peru.png'),8);</v>
      </c>
    </row>
    <row r="168" spans="2:19" x14ac:dyDescent="0.25">
      <c r="B168">
        <v>166</v>
      </c>
      <c r="C168" t="s">
        <v>494</v>
      </c>
      <c r="E168" t="s">
        <v>543</v>
      </c>
      <c r="F168" s="3"/>
      <c r="G168">
        <v>77</v>
      </c>
      <c r="H168">
        <v>77</v>
      </c>
      <c r="I168">
        <v>85</v>
      </c>
      <c r="J168" t="s">
        <v>24</v>
      </c>
      <c r="K168">
        <f>INDEX(TeamRegion!B:B,MATCH(J168,TeamRegion!C:C,0))</f>
        <v>4</v>
      </c>
      <c r="L168" t="s">
        <v>712</v>
      </c>
      <c r="M168" t="str">
        <f t="shared" si="6"/>
        <v>E:\imagenes\banderas\polonia.jpg</v>
      </c>
      <c r="N168" t="s">
        <v>934</v>
      </c>
      <c r="O168" t="str">
        <f t="shared" si="7"/>
        <v>E:\imagenes\escudos\polonia.png</v>
      </c>
      <c r="P168" t="s">
        <v>8</v>
      </c>
      <c r="Q168">
        <f>INDEX(PlayerCountry!B:B,MATCH(P168,PlayerCountry!C:C,0))</f>
        <v>3</v>
      </c>
      <c r="S168" t="str">
        <f t="shared" si="8"/>
        <v>INSERT INTO "NationalTeams" (team_name,team_type,team_region_id,team_flag,team_shield,ol_country_id) VALUES ('Polonia','M',4,pg_read_binary_file('E:\imagenes\banderas\polonia.jpg'),pg_read_binary_file('E:\imagenes\escudos\polonia.png'),3);</v>
      </c>
    </row>
    <row r="169" spans="2:19" x14ac:dyDescent="0.25">
      <c r="B169">
        <v>167</v>
      </c>
      <c r="C169" t="s">
        <v>504</v>
      </c>
      <c r="E169" t="s">
        <v>543</v>
      </c>
      <c r="F169" s="3"/>
      <c r="G169">
        <v>82</v>
      </c>
      <c r="H169">
        <v>84</v>
      </c>
      <c r="I169">
        <v>88</v>
      </c>
      <c r="J169" t="s">
        <v>24</v>
      </c>
      <c r="K169">
        <f>INDEX(TeamRegion!B:B,MATCH(J169,TeamRegion!C:C,0))</f>
        <v>4</v>
      </c>
      <c r="L169" t="s">
        <v>713</v>
      </c>
      <c r="M169" t="str">
        <f t="shared" si="6"/>
        <v>E:\imagenes\banderas\portugal.jpg</v>
      </c>
      <c r="N169" t="s">
        <v>935</v>
      </c>
      <c r="O169" t="str">
        <f t="shared" si="7"/>
        <v>E:\imagenes\escudos\portugal.png</v>
      </c>
      <c r="P169" t="s">
        <v>7</v>
      </c>
      <c r="Q169">
        <f>INDEX(PlayerCountry!B:B,MATCH(P169,PlayerCountry!C:C,0))</f>
        <v>2</v>
      </c>
      <c r="S169" t="str">
        <f t="shared" si="8"/>
        <v>INSERT INTO "NationalTeams" (team_name,team_type,team_region_id,team_flag,team_shield,ol_country_id) VALUES ('Portugal','M',4,pg_read_binary_file('E:\imagenes\banderas\portugal.jpg'),pg_read_binary_file('E:\imagenes\escudos\portugal.png'),2);</v>
      </c>
    </row>
    <row r="170" spans="2:19" x14ac:dyDescent="0.25">
      <c r="B170">
        <v>168</v>
      </c>
      <c r="C170" t="s">
        <v>401</v>
      </c>
      <c r="E170" t="s">
        <v>543</v>
      </c>
      <c r="F170" s="3"/>
      <c r="G170">
        <v>57</v>
      </c>
      <c r="H170">
        <v>54</v>
      </c>
      <c r="I170">
        <v>56</v>
      </c>
      <c r="J170" t="s">
        <v>23</v>
      </c>
      <c r="K170">
        <f>INDEX(TeamRegion!B:B,MATCH(J170,TeamRegion!C:C,0))</f>
        <v>3</v>
      </c>
      <c r="L170" t="s">
        <v>714</v>
      </c>
      <c r="M170" t="str">
        <f t="shared" si="6"/>
        <v>E:\imagenes\banderas\puerto rico.png</v>
      </c>
      <c r="N170" t="s">
        <v>936</v>
      </c>
      <c r="O170" t="str">
        <f t="shared" si="7"/>
        <v>E:\imagenes\escudos\puerto rico.png</v>
      </c>
      <c r="P170" t="s">
        <v>3</v>
      </c>
      <c r="Q170">
        <f>INDEX(PlayerCountry!B:B,MATCH(P170,PlayerCountry!C:C,0))</f>
        <v>4</v>
      </c>
      <c r="S170" t="str">
        <f t="shared" si="8"/>
        <v>INSERT INTO "NationalTeams" (team_name,team_type,team_region_id,team_flag,team_shield,ol_country_id) VALUES ('Puerto Rico','M',3,pg_read_binary_file('E:\imagenes\banderas\puerto rico.png'),pg_read_binary_file('E:\imagenes\escudos\puerto rico.png'),4);</v>
      </c>
    </row>
    <row r="171" spans="2:19" x14ac:dyDescent="0.25">
      <c r="B171">
        <v>169</v>
      </c>
      <c r="C171" t="s">
        <v>432</v>
      </c>
      <c r="E171" t="s">
        <v>543</v>
      </c>
      <c r="F171" s="3"/>
      <c r="G171">
        <v>66</v>
      </c>
      <c r="H171">
        <v>65</v>
      </c>
      <c r="I171">
        <v>73</v>
      </c>
      <c r="J171" t="s">
        <v>8504</v>
      </c>
      <c r="K171">
        <f>INDEX(TeamRegion!B:B,MATCH(J171,TeamRegion!C:C,0))</f>
        <v>2</v>
      </c>
      <c r="L171" t="s">
        <v>715</v>
      </c>
      <c r="M171" t="str">
        <f t="shared" si="6"/>
        <v>E:\imagenes\banderas\qatar.jpg</v>
      </c>
      <c r="N171" t="s">
        <v>937</v>
      </c>
      <c r="O171" t="str">
        <f t="shared" si="7"/>
        <v>E:\imagenes\escudos\qatar.png</v>
      </c>
      <c r="P171" t="s">
        <v>6</v>
      </c>
      <c r="Q171">
        <f>INDEX(PlayerCountry!B:B,MATCH(P171,PlayerCountry!C:C,0))</f>
        <v>7</v>
      </c>
      <c r="S171" t="str">
        <f t="shared" si="8"/>
        <v>INSERT INTO "NationalTeams" (team_name,team_type,team_region_id,team_flag,team_shield,ol_country_id) VALUES ('Qatar','M',2,pg_read_binary_file('E:\imagenes\banderas\qatar.jpg'),pg_read_binary_file('E:\imagenes\escudos\qatar.png'),7);</v>
      </c>
    </row>
    <row r="172" spans="2:19" x14ac:dyDescent="0.25">
      <c r="B172">
        <v>170</v>
      </c>
      <c r="C172" t="s">
        <v>336</v>
      </c>
      <c r="E172" t="s">
        <v>543</v>
      </c>
      <c r="F172" s="3"/>
      <c r="G172">
        <v>60</v>
      </c>
      <c r="H172">
        <v>62</v>
      </c>
      <c r="I172">
        <v>59</v>
      </c>
      <c r="J172" t="s">
        <v>22</v>
      </c>
      <c r="K172">
        <f>INDEX(TeamRegion!B:B,MATCH(J172,TeamRegion!C:C,0))</f>
        <v>1</v>
      </c>
      <c r="L172" t="s">
        <v>716</v>
      </c>
      <c r="M172" t="str">
        <f t="shared" si="6"/>
        <v>E:\imagenes\banderas\republica centroafricana.jpg</v>
      </c>
      <c r="N172" t="s">
        <v>938</v>
      </c>
      <c r="O172" t="str">
        <f t="shared" si="7"/>
        <v>E:\imagenes\escudos\republica centroafricana.PNG</v>
      </c>
      <c r="P172" t="s">
        <v>2</v>
      </c>
      <c r="Q172">
        <f>INDEX(PlayerCountry!B:B,MATCH(P172,PlayerCountry!C:C,0))</f>
        <v>1</v>
      </c>
      <c r="S172" t="str">
        <f t="shared" si="8"/>
        <v>INSERT INTO "NationalTeams" (team_name,team_type,team_region_id,team_flag,team_shield,ol_country_id) VALUES ('Republica Centroafricana','M',1,pg_read_binary_file('E:\imagenes\banderas\republica centroafricana.jpg'),pg_read_binary_file('E:\imagenes\escudos\republica centroafricana.PNG'),1);</v>
      </c>
    </row>
    <row r="173" spans="2:19" x14ac:dyDescent="0.25">
      <c r="B173">
        <v>171</v>
      </c>
      <c r="C173" t="s">
        <v>497</v>
      </c>
      <c r="E173" t="s">
        <v>543</v>
      </c>
      <c r="F173" s="3"/>
      <c r="G173">
        <v>75</v>
      </c>
      <c r="H173">
        <v>77</v>
      </c>
      <c r="I173">
        <v>74</v>
      </c>
      <c r="J173" t="s">
        <v>24</v>
      </c>
      <c r="K173">
        <f>INDEX(TeamRegion!B:B,MATCH(J173,TeamRegion!C:C,0))</f>
        <v>4</v>
      </c>
      <c r="L173" t="s">
        <v>717</v>
      </c>
      <c r="M173" t="str">
        <f t="shared" si="6"/>
        <v>E:\imagenes\banderas\republica checa.jpg</v>
      </c>
      <c r="N173" t="s">
        <v>939</v>
      </c>
      <c r="O173" t="str">
        <f t="shared" si="7"/>
        <v>E:\imagenes\escudos\republica checa.png</v>
      </c>
      <c r="P173" t="s">
        <v>8</v>
      </c>
      <c r="Q173">
        <f>INDEX(PlayerCountry!B:B,MATCH(P173,PlayerCountry!C:C,0))</f>
        <v>3</v>
      </c>
      <c r="S173" t="str">
        <f t="shared" si="8"/>
        <v>INSERT INTO "NationalTeams" (team_name,team_type,team_region_id,team_flag,team_shield,ol_country_id) VALUES ('Republica Checa','M',4,pg_read_binary_file('E:\imagenes\banderas\republica checa.jpg'),pg_read_binary_file('E:\imagenes\escudos\republica checa.png'),3);</v>
      </c>
    </row>
    <row r="174" spans="2:19" x14ac:dyDescent="0.25">
      <c r="B174">
        <v>172</v>
      </c>
      <c r="C174" t="s">
        <v>380</v>
      </c>
      <c r="E174" t="s">
        <v>543</v>
      </c>
      <c r="F174" s="3"/>
      <c r="G174">
        <v>65</v>
      </c>
      <c r="H174">
        <v>68</v>
      </c>
      <c r="I174">
        <v>74</v>
      </c>
      <c r="J174" t="s">
        <v>22</v>
      </c>
      <c r="K174">
        <f>INDEX(TeamRegion!B:B,MATCH(J174,TeamRegion!C:C,0))</f>
        <v>1</v>
      </c>
      <c r="L174" t="s">
        <v>718</v>
      </c>
      <c r="M174" t="str">
        <f t="shared" si="6"/>
        <v>E:\imagenes\banderas\republica democratica del congo.jpg</v>
      </c>
      <c r="N174" t="s">
        <v>940</v>
      </c>
      <c r="O174" t="str">
        <f t="shared" si="7"/>
        <v>E:\imagenes\escudos\republica democratica del congo.png</v>
      </c>
      <c r="P174" t="s">
        <v>2</v>
      </c>
      <c r="Q174">
        <f>INDEX(PlayerCountry!B:B,MATCH(P174,PlayerCountry!C:C,0))</f>
        <v>1</v>
      </c>
      <c r="S174" t="str">
        <f t="shared" si="8"/>
        <v>INSERT INTO "NationalTeams" (team_name,team_type,team_region_id,team_flag,team_shield,ol_country_id) VALUES ('Republica Democratica del Congo','M',1,pg_read_binary_file('E:\imagenes\banderas\republica democratica del congo.jpg'),pg_read_binary_file('E:\imagenes\escudos\republica democratica del congo.png'),1);</v>
      </c>
    </row>
    <row r="175" spans="2:19" x14ac:dyDescent="0.25">
      <c r="B175">
        <v>173</v>
      </c>
      <c r="C175" t="s">
        <v>402</v>
      </c>
      <c r="E175" t="s">
        <v>543</v>
      </c>
      <c r="F175" s="3"/>
      <c r="G175">
        <v>58</v>
      </c>
      <c r="H175">
        <v>59</v>
      </c>
      <c r="I175">
        <v>57</v>
      </c>
      <c r="J175" t="s">
        <v>23</v>
      </c>
      <c r="K175">
        <f>INDEX(TeamRegion!B:B,MATCH(J175,TeamRegion!C:C,0))</f>
        <v>3</v>
      </c>
      <c r="L175" t="s">
        <v>719</v>
      </c>
      <c r="M175" t="str">
        <f t="shared" si="6"/>
        <v>E:\imagenes\banderas\republica dominicana.png</v>
      </c>
      <c r="N175" t="s">
        <v>941</v>
      </c>
      <c r="O175" t="str">
        <f t="shared" si="7"/>
        <v>E:\imagenes\escudos\republica dominicana.png</v>
      </c>
      <c r="P175" t="s">
        <v>8</v>
      </c>
      <c r="Q175">
        <f>INDEX(PlayerCountry!B:B,MATCH(P175,PlayerCountry!C:C,0))</f>
        <v>3</v>
      </c>
      <c r="S175" t="str">
        <f t="shared" si="8"/>
        <v>INSERT INTO "NationalTeams" (team_name,team_type,team_region_id,team_flag,team_shield,ol_country_id) VALUES ('Republica Dominicana','M',3,pg_read_binary_file('E:\imagenes\banderas\republica dominicana.png'),pg_read_binary_file('E:\imagenes\escudos\republica dominicana.png'),3);</v>
      </c>
    </row>
    <row r="176" spans="2:19" x14ac:dyDescent="0.25">
      <c r="B176">
        <v>174</v>
      </c>
      <c r="C176" t="s">
        <v>370</v>
      </c>
      <c r="E176" t="s">
        <v>543</v>
      </c>
      <c r="F176" s="3"/>
      <c r="G176">
        <v>55</v>
      </c>
      <c r="H176">
        <v>57</v>
      </c>
      <c r="I176">
        <v>59</v>
      </c>
      <c r="J176" t="s">
        <v>22</v>
      </c>
      <c r="K176">
        <f>INDEX(TeamRegion!B:B,MATCH(J176,TeamRegion!C:C,0))</f>
        <v>1</v>
      </c>
      <c r="L176" t="s">
        <v>720</v>
      </c>
      <c r="M176" t="str">
        <f t="shared" si="6"/>
        <v>E:\imagenes\banderas\ruanda.png</v>
      </c>
      <c r="N176" t="s">
        <v>942</v>
      </c>
      <c r="O176" t="str">
        <f t="shared" si="7"/>
        <v>E:\imagenes\escudos\ruanda.png</v>
      </c>
      <c r="P176" t="s">
        <v>2</v>
      </c>
      <c r="Q176">
        <f>INDEX(PlayerCountry!B:B,MATCH(P176,PlayerCountry!C:C,0))</f>
        <v>1</v>
      </c>
      <c r="S176" t="str">
        <f t="shared" si="8"/>
        <v>INSERT INTO "NationalTeams" (team_name,team_type,team_region_id,team_flag,team_shield,ol_country_id) VALUES ('Ruanda','M',1,pg_read_binary_file('E:\imagenes\banderas\ruanda.png'),pg_read_binary_file('E:\imagenes\escudos\ruanda.png'),1);</v>
      </c>
    </row>
    <row r="177" spans="2:19" x14ac:dyDescent="0.25">
      <c r="B177">
        <v>175</v>
      </c>
      <c r="C177" t="s">
        <v>506</v>
      </c>
      <c r="E177" t="s">
        <v>543</v>
      </c>
      <c r="F177" s="3"/>
      <c r="G177">
        <v>71</v>
      </c>
      <c r="H177">
        <v>73</v>
      </c>
      <c r="I177">
        <v>70</v>
      </c>
      <c r="J177" t="s">
        <v>24</v>
      </c>
      <c r="K177">
        <f>INDEX(TeamRegion!B:B,MATCH(J177,TeamRegion!C:C,0))</f>
        <v>4</v>
      </c>
      <c r="L177" t="s">
        <v>721</v>
      </c>
      <c r="M177" t="str">
        <f t="shared" si="6"/>
        <v>E:\imagenes\banderas\rumania.jpg</v>
      </c>
      <c r="N177" t="s">
        <v>943</v>
      </c>
      <c r="O177" t="str">
        <f t="shared" si="7"/>
        <v>E:\imagenes\escudos\rumania.png</v>
      </c>
      <c r="P177" t="s">
        <v>7</v>
      </c>
      <c r="Q177">
        <f>INDEX(PlayerCountry!B:B,MATCH(P177,PlayerCountry!C:C,0))</f>
        <v>2</v>
      </c>
      <c r="S177" t="str">
        <f t="shared" si="8"/>
        <v>INSERT INTO "NationalTeams" (team_name,team_type,team_region_id,team_flag,team_shield,ol_country_id) VALUES ('Rumania','M',4,pg_read_binary_file('E:\imagenes\banderas\rumania.jpg'),pg_read_binary_file('E:\imagenes\escudos\rumania.png'),2);</v>
      </c>
    </row>
    <row r="178" spans="2:19" x14ac:dyDescent="0.25">
      <c r="B178">
        <v>176</v>
      </c>
      <c r="C178" t="s">
        <v>500</v>
      </c>
      <c r="E178" t="s">
        <v>543</v>
      </c>
      <c r="F178" s="3"/>
      <c r="G178">
        <v>75</v>
      </c>
      <c r="H178">
        <v>78</v>
      </c>
      <c r="I178">
        <v>76</v>
      </c>
      <c r="J178" t="s">
        <v>24</v>
      </c>
      <c r="K178">
        <f>INDEX(TeamRegion!B:B,MATCH(J178,TeamRegion!C:C,0))</f>
        <v>4</v>
      </c>
      <c r="L178" t="s">
        <v>722</v>
      </c>
      <c r="M178" t="str">
        <f t="shared" si="6"/>
        <v>E:\imagenes\banderas\rusia.jpg</v>
      </c>
      <c r="N178" t="s">
        <v>944</v>
      </c>
      <c r="O178" t="str">
        <f t="shared" si="7"/>
        <v>E:\imagenes\escudos\rusia.png</v>
      </c>
      <c r="P178" t="s">
        <v>3</v>
      </c>
      <c r="Q178">
        <f>INDEX(PlayerCountry!B:B,MATCH(P178,PlayerCountry!C:C,0))</f>
        <v>4</v>
      </c>
      <c r="S178" t="str">
        <f t="shared" si="8"/>
        <v>INSERT INTO "NationalTeams" (team_name,team_type,team_region_id,team_flag,team_shield,ol_country_id) VALUES ('Rusia','M',4,pg_read_binary_file('E:\imagenes\banderas\rusia.jpg'),pg_read_binary_file('E:\imagenes\escudos\rusia.png'),4);</v>
      </c>
    </row>
    <row r="179" spans="2:19" x14ac:dyDescent="0.25">
      <c r="B179">
        <v>177</v>
      </c>
      <c r="C179" t="s">
        <v>473</v>
      </c>
      <c r="E179" t="s">
        <v>543</v>
      </c>
      <c r="F179" s="3"/>
      <c r="G179">
        <v>43</v>
      </c>
      <c r="H179">
        <v>46</v>
      </c>
      <c r="I179">
        <v>45</v>
      </c>
      <c r="J179" t="s">
        <v>8505</v>
      </c>
      <c r="K179">
        <f>INDEX(TeamRegion!B:B,MATCH(J179,TeamRegion!C:C,0))</f>
        <v>5</v>
      </c>
      <c r="L179" t="s">
        <v>723</v>
      </c>
      <c r="M179" t="str">
        <f t="shared" si="6"/>
        <v>E:\imagenes\banderas\samoa.png</v>
      </c>
      <c r="N179" t="s">
        <v>945</v>
      </c>
      <c r="O179" t="str">
        <f t="shared" si="7"/>
        <v>E:\imagenes\escudos\samoa.png</v>
      </c>
      <c r="P179" t="s">
        <v>2</v>
      </c>
      <c r="Q179">
        <f>INDEX(PlayerCountry!B:B,MATCH(P179,PlayerCountry!C:C,0))</f>
        <v>1</v>
      </c>
      <c r="S179" t="str">
        <f t="shared" si="8"/>
        <v>INSERT INTO "NationalTeams" (team_name,team_type,team_region_id,team_flag,team_shield,ol_country_id) VALUES ('Samoa','M',5,pg_read_binary_file('E:\imagenes\banderas\samoa.png'),pg_read_binary_file('E:\imagenes\escudos\samoa.png'),1);</v>
      </c>
    </row>
    <row r="180" spans="2:19" x14ac:dyDescent="0.25">
      <c r="B180">
        <v>178</v>
      </c>
      <c r="C180" t="s">
        <v>482</v>
      </c>
      <c r="E180" t="s">
        <v>543</v>
      </c>
      <c r="F180" s="3"/>
      <c r="G180">
        <v>45</v>
      </c>
      <c r="H180">
        <v>47</v>
      </c>
      <c r="I180">
        <v>42</v>
      </c>
      <c r="J180" t="s">
        <v>8505</v>
      </c>
      <c r="K180">
        <f>INDEX(TeamRegion!B:B,MATCH(J180,TeamRegion!C:C,0))</f>
        <v>5</v>
      </c>
      <c r="L180" t="s">
        <v>724</v>
      </c>
      <c r="M180" t="str">
        <f t="shared" si="6"/>
        <v>E:\imagenes\banderas\samoa americana.png</v>
      </c>
      <c r="N180" t="s">
        <v>946</v>
      </c>
      <c r="O180" t="str">
        <f t="shared" si="7"/>
        <v>E:\imagenes\escudos\samoa americana.png</v>
      </c>
      <c r="P180" t="s">
        <v>2</v>
      </c>
      <c r="Q180">
        <f>INDEX(PlayerCountry!B:B,MATCH(P180,PlayerCountry!C:C,0))</f>
        <v>1</v>
      </c>
      <c r="S180" t="str">
        <f t="shared" si="8"/>
        <v>INSERT INTO "NationalTeams" (team_name,team_type,team_region_id,team_flag,team_shield,ol_country_id) VALUES ('Samoa Americana','M',5,pg_read_binary_file('E:\imagenes\banderas\samoa americana.png'),pg_read_binary_file('E:\imagenes\escudos\samoa americana.png'),1);</v>
      </c>
    </row>
    <row r="181" spans="2:19" x14ac:dyDescent="0.25">
      <c r="B181">
        <v>179</v>
      </c>
      <c r="C181" t="s">
        <v>411</v>
      </c>
      <c r="E181" t="s">
        <v>543</v>
      </c>
      <c r="F181" s="3"/>
      <c r="G181">
        <v>49</v>
      </c>
      <c r="H181">
        <v>48</v>
      </c>
      <c r="I181">
        <v>47</v>
      </c>
      <c r="J181" t="s">
        <v>23</v>
      </c>
      <c r="K181">
        <f>INDEX(TeamRegion!B:B,MATCH(J181,TeamRegion!C:C,0))</f>
        <v>3</v>
      </c>
      <c r="L181" t="s">
        <v>725</v>
      </c>
      <c r="M181" t="str">
        <f t="shared" si="6"/>
        <v>E:\imagenes\banderas\san cristobal.png</v>
      </c>
      <c r="N181" t="s">
        <v>947</v>
      </c>
      <c r="O181" t="str">
        <f t="shared" si="7"/>
        <v>E:\imagenes\escudos\san cristobal.png</v>
      </c>
      <c r="P181" t="s">
        <v>3</v>
      </c>
      <c r="Q181">
        <f>INDEX(PlayerCountry!B:B,MATCH(P181,PlayerCountry!C:C,0))</f>
        <v>4</v>
      </c>
      <c r="S181" t="str">
        <f t="shared" si="8"/>
        <v>INSERT INTO "NationalTeams" (team_name,team_type,team_region_id,team_flag,team_shield,ol_country_id) VALUES ('San Cristobal y Nieves','M',3,pg_read_binary_file('E:\imagenes\banderas\san cristobal.png'),pg_read_binary_file('E:\imagenes\escudos\san cristobal.png'),4);</v>
      </c>
    </row>
    <row r="182" spans="2:19" x14ac:dyDescent="0.25">
      <c r="B182">
        <v>180</v>
      </c>
      <c r="C182" t="s">
        <v>541</v>
      </c>
      <c r="E182" t="s">
        <v>543</v>
      </c>
      <c r="F182" s="3"/>
      <c r="G182">
        <v>55</v>
      </c>
      <c r="H182">
        <v>50</v>
      </c>
      <c r="I182">
        <v>52</v>
      </c>
      <c r="J182" t="s">
        <v>24</v>
      </c>
      <c r="K182">
        <f>INDEX(TeamRegion!B:B,MATCH(J182,TeamRegion!C:C,0))</f>
        <v>4</v>
      </c>
      <c r="L182" t="s">
        <v>726</v>
      </c>
      <c r="M182" t="str">
        <f t="shared" si="6"/>
        <v>E:\imagenes\banderas\san marino.jpg</v>
      </c>
      <c r="N182" t="s">
        <v>948</v>
      </c>
      <c r="O182" t="str">
        <f t="shared" si="7"/>
        <v>E:\imagenes\escudos\san marino.png</v>
      </c>
      <c r="P182" t="s">
        <v>2</v>
      </c>
      <c r="Q182">
        <f>INDEX(PlayerCountry!B:B,MATCH(P182,PlayerCountry!C:C,0))</f>
        <v>1</v>
      </c>
      <c r="S182" t="str">
        <f t="shared" si="8"/>
        <v>INSERT INTO "NationalTeams" (team_name,team_type,team_region_id,team_flag,team_shield,ol_country_id) VALUES ('San Marino','M',4,pg_read_binary_file('E:\imagenes\banderas\san marino.jpg'),pg_read_binary_file('E:\imagenes\escudos\san marino.png'),1);</v>
      </c>
    </row>
    <row r="183" spans="2:19" x14ac:dyDescent="0.25">
      <c r="B183">
        <v>181</v>
      </c>
      <c r="C183" t="s">
        <v>412</v>
      </c>
      <c r="E183" t="s">
        <v>543</v>
      </c>
      <c r="F183" s="3"/>
      <c r="G183">
        <v>47</v>
      </c>
      <c r="H183">
        <v>54</v>
      </c>
      <c r="I183">
        <v>52</v>
      </c>
      <c r="J183" t="s">
        <v>23</v>
      </c>
      <c r="K183">
        <f>INDEX(TeamRegion!B:B,MATCH(J183,TeamRegion!C:C,0))</f>
        <v>3</v>
      </c>
      <c r="L183" t="s">
        <v>727</v>
      </c>
      <c r="M183" t="str">
        <f t="shared" si="6"/>
        <v>E:\imagenes\banderas\san vicente.png</v>
      </c>
      <c r="N183" t="s">
        <v>949</v>
      </c>
      <c r="O183" t="str">
        <f t="shared" si="7"/>
        <v>E:\imagenes\escudos\san vicente.png</v>
      </c>
      <c r="P183" t="s">
        <v>2</v>
      </c>
      <c r="Q183">
        <f>INDEX(PlayerCountry!B:B,MATCH(P183,PlayerCountry!C:C,0))</f>
        <v>1</v>
      </c>
      <c r="S183" t="str">
        <f t="shared" si="8"/>
        <v>INSERT INTO "NationalTeams" (team_name,team_type,team_region_id,team_flag,team_shield,ol_country_id) VALUES ('San Vicente y las Granadinas','M',3,pg_read_binary_file('E:\imagenes\banderas\san vicente.png'),pg_read_binary_file('E:\imagenes\escudos\san vicente.png'),1);</v>
      </c>
    </row>
    <row r="184" spans="2:19" x14ac:dyDescent="0.25">
      <c r="B184">
        <v>182</v>
      </c>
      <c r="C184" t="s">
        <v>409</v>
      </c>
      <c r="E184" t="s">
        <v>543</v>
      </c>
      <c r="F184" s="3"/>
      <c r="G184">
        <v>49</v>
      </c>
      <c r="H184">
        <v>48</v>
      </c>
      <c r="I184">
        <v>49</v>
      </c>
      <c r="J184" t="s">
        <v>23</v>
      </c>
      <c r="K184">
        <f>INDEX(TeamRegion!B:B,MATCH(J184,TeamRegion!C:C,0))</f>
        <v>3</v>
      </c>
      <c r="L184" t="s">
        <v>728</v>
      </c>
      <c r="M184" t="str">
        <f t="shared" si="6"/>
        <v>E:\imagenes\banderas\santa lucia.png</v>
      </c>
      <c r="N184" t="s">
        <v>950</v>
      </c>
      <c r="O184" t="str">
        <f t="shared" si="7"/>
        <v>E:\imagenes\escudos\santa lucia.png</v>
      </c>
      <c r="P184" t="s">
        <v>6</v>
      </c>
      <c r="Q184">
        <f>INDEX(PlayerCountry!B:B,MATCH(P184,PlayerCountry!C:C,0))</f>
        <v>7</v>
      </c>
      <c r="S184" t="str">
        <f t="shared" si="8"/>
        <v>INSERT INTO "NationalTeams" (team_name,team_type,team_region_id,team_flag,team_shield,ol_country_id) VALUES ('Santa Lucia','M',3,pg_read_binary_file('E:\imagenes\banderas\santa lucia.png'),pg_read_binary_file('E:\imagenes\escudos\santa lucia.png'),7);</v>
      </c>
    </row>
    <row r="185" spans="2:19" x14ac:dyDescent="0.25">
      <c r="B185">
        <v>183</v>
      </c>
      <c r="C185" t="s">
        <v>414</v>
      </c>
      <c r="E185" t="s">
        <v>543</v>
      </c>
      <c r="F185" s="3"/>
      <c r="G185">
        <v>50</v>
      </c>
      <c r="H185">
        <v>50</v>
      </c>
      <c r="I185">
        <v>51</v>
      </c>
      <c r="J185" t="s">
        <v>23</v>
      </c>
      <c r="K185">
        <f>INDEX(TeamRegion!B:B,MATCH(J185,TeamRegion!C:C,0))</f>
        <v>3</v>
      </c>
      <c r="L185" t="s">
        <v>729</v>
      </c>
      <c r="M185" t="str">
        <f t="shared" si="6"/>
        <v>E:\imagenes\banderas\santo tome.png</v>
      </c>
      <c r="N185" t="s">
        <v>951</v>
      </c>
      <c r="O185" t="str">
        <f t="shared" si="7"/>
        <v>E:\imagenes\escudos\santo tome.png</v>
      </c>
      <c r="P185" t="s">
        <v>6</v>
      </c>
      <c r="Q185">
        <f>INDEX(PlayerCountry!B:B,MATCH(P185,PlayerCountry!C:C,0))</f>
        <v>7</v>
      </c>
      <c r="S185" t="str">
        <f t="shared" si="8"/>
        <v>INSERT INTO "NationalTeams" (team_name,team_type,team_region_id,team_flag,team_shield,ol_country_id) VALUES ('Santo Tome y Principe','M',3,pg_read_binary_file('E:\imagenes\banderas\santo tome.png'),pg_read_binary_file('E:\imagenes\escudos\santo tome.png'),7);</v>
      </c>
    </row>
    <row r="186" spans="2:19" x14ac:dyDescent="0.25">
      <c r="B186">
        <v>184</v>
      </c>
      <c r="C186" t="s">
        <v>362</v>
      </c>
      <c r="E186" t="s">
        <v>543</v>
      </c>
      <c r="F186" s="3"/>
      <c r="G186">
        <v>79</v>
      </c>
      <c r="H186">
        <v>76</v>
      </c>
      <c r="I186">
        <v>83</v>
      </c>
      <c r="J186" t="s">
        <v>22</v>
      </c>
      <c r="K186">
        <f>INDEX(TeamRegion!B:B,MATCH(J186,TeamRegion!C:C,0))</f>
        <v>1</v>
      </c>
      <c r="L186" t="s">
        <v>730</v>
      </c>
      <c r="M186" t="str">
        <f t="shared" si="6"/>
        <v>E:\imagenes\banderas\senegal.jpg</v>
      </c>
      <c r="N186" t="s">
        <v>952</v>
      </c>
      <c r="O186" t="str">
        <f t="shared" si="7"/>
        <v>E:\imagenes\escudos\senegal.png</v>
      </c>
      <c r="P186" t="s">
        <v>4</v>
      </c>
      <c r="Q186">
        <f>INDEX(PlayerCountry!B:B,MATCH(P186,PlayerCountry!C:C,0))</f>
        <v>8</v>
      </c>
      <c r="S186" t="str">
        <f t="shared" si="8"/>
        <v>INSERT INTO "NationalTeams" (team_name,team_type,team_region_id,team_flag,team_shield,ol_country_id) VALUES ('Senegal','M',1,pg_read_binary_file('E:\imagenes\banderas\senegal.jpg'),pg_read_binary_file('E:\imagenes\escudos\senegal.png'),8);</v>
      </c>
    </row>
    <row r="187" spans="2:19" x14ac:dyDescent="0.25">
      <c r="B187">
        <v>185</v>
      </c>
      <c r="C187" t="s">
        <v>499</v>
      </c>
      <c r="E187" t="s">
        <v>543</v>
      </c>
      <c r="F187" s="3"/>
      <c r="G187">
        <v>76</v>
      </c>
      <c r="H187">
        <v>82</v>
      </c>
      <c r="I187">
        <v>81</v>
      </c>
      <c r="J187" t="s">
        <v>24</v>
      </c>
      <c r="K187">
        <f>INDEX(TeamRegion!B:B,MATCH(J187,TeamRegion!C:C,0))</f>
        <v>4</v>
      </c>
      <c r="L187" t="s">
        <v>731</v>
      </c>
      <c r="M187" t="str">
        <f t="shared" si="6"/>
        <v>E:\imagenes\banderas\serbia.jpg</v>
      </c>
      <c r="N187" t="s">
        <v>953</v>
      </c>
      <c r="O187" t="str">
        <f t="shared" si="7"/>
        <v>E:\imagenes\escudos\serbia.png</v>
      </c>
      <c r="P187" t="s">
        <v>6</v>
      </c>
      <c r="Q187">
        <f>INDEX(PlayerCountry!B:B,MATCH(P187,PlayerCountry!C:C,0))</f>
        <v>7</v>
      </c>
      <c r="S187" t="str">
        <f t="shared" si="8"/>
        <v>INSERT INTO "NationalTeams" (team_name,team_type,team_region_id,team_flag,team_shield,ol_country_id) VALUES ('Serbia','M',4,pg_read_binary_file('E:\imagenes\banderas\serbia.jpg'),pg_read_binary_file('E:\imagenes\escudos\serbia.png'),7);</v>
      </c>
    </row>
    <row r="188" spans="2:19" x14ac:dyDescent="0.25">
      <c r="B188">
        <v>186</v>
      </c>
      <c r="C188" t="s">
        <v>374</v>
      </c>
      <c r="E188" t="s">
        <v>543</v>
      </c>
      <c r="F188" s="3"/>
      <c r="G188">
        <v>50</v>
      </c>
      <c r="H188">
        <v>50</v>
      </c>
      <c r="I188">
        <v>51</v>
      </c>
      <c r="J188" t="s">
        <v>22</v>
      </c>
      <c r="K188">
        <f>INDEX(TeamRegion!B:B,MATCH(J188,TeamRegion!C:C,0))</f>
        <v>1</v>
      </c>
      <c r="L188" t="s">
        <v>732</v>
      </c>
      <c r="M188" t="str">
        <f t="shared" si="6"/>
        <v>E:\imagenes\banderas\seychelles.png</v>
      </c>
      <c r="N188" t="s">
        <v>954</v>
      </c>
      <c r="O188" t="str">
        <f t="shared" si="7"/>
        <v>E:\imagenes\escudos\seychelles.png</v>
      </c>
      <c r="P188" t="s">
        <v>8</v>
      </c>
      <c r="Q188">
        <f>INDEX(PlayerCountry!B:B,MATCH(P188,PlayerCountry!C:C,0))</f>
        <v>3</v>
      </c>
      <c r="S188" t="str">
        <f t="shared" si="8"/>
        <v>INSERT INTO "NationalTeams" (team_name,team_type,team_region_id,team_flag,team_shield,ol_country_id) VALUES ('Seychelles','M',1,pg_read_binary_file('E:\imagenes\banderas\seychelles.png'),pg_read_binary_file('E:\imagenes\escudos\seychelles.png'),3);</v>
      </c>
    </row>
    <row r="189" spans="2:19" x14ac:dyDescent="0.25">
      <c r="B189">
        <v>187</v>
      </c>
      <c r="C189" t="s">
        <v>385</v>
      </c>
      <c r="E189" t="s">
        <v>543</v>
      </c>
      <c r="F189" s="3"/>
      <c r="G189">
        <v>64</v>
      </c>
      <c r="H189">
        <v>62</v>
      </c>
      <c r="I189">
        <v>64</v>
      </c>
      <c r="J189" t="s">
        <v>22</v>
      </c>
      <c r="K189">
        <f>INDEX(TeamRegion!B:B,MATCH(J189,TeamRegion!C:C,0))</f>
        <v>1</v>
      </c>
      <c r="L189" t="s">
        <v>733</v>
      </c>
      <c r="M189" t="str">
        <f t="shared" si="6"/>
        <v>E:\imagenes\banderas\sierra leona.png</v>
      </c>
      <c r="N189" t="s">
        <v>955</v>
      </c>
      <c r="O189" t="str">
        <f t="shared" si="7"/>
        <v>E:\imagenes\escudos\sierra leona.png</v>
      </c>
      <c r="P189" t="s">
        <v>7</v>
      </c>
      <c r="Q189">
        <f>INDEX(PlayerCountry!B:B,MATCH(P189,PlayerCountry!C:C,0))</f>
        <v>2</v>
      </c>
      <c r="S189" t="str">
        <f t="shared" si="8"/>
        <v>INSERT INTO "NationalTeams" (team_name,team_type,team_region_id,team_flag,team_shield,ol_country_id) VALUES ('Sierra Leona','M',1,pg_read_binary_file('E:\imagenes\banderas\sierra leona.png'),pg_read_binary_file('E:\imagenes\escudos\sierra leona.png'),2);</v>
      </c>
    </row>
    <row r="190" spans="2:19" x14ac:dyDescent="0.25">
      <c r="B190">
        <v>188</v>
      </c>
      <c r="C190" t="s">
        <v>450</v>
      </c>
      <c r="E190" t="s">
        <v>543</v>
      </c>
      <c r="F190" s="3"/>
      <c r="G190">
        <v>57</v>
      </c>
      <c r="H190">
        <v>58</v>
      </c>
      <c r="I190">
        <v>59</v>
      </c>
      <c r="J190" t="s">
        <v>8504</v>
      </c>
      <c r="K190">
        <f>INDEX(TeamRegion!B:B,MATCH(J190,TeamRegion!C:C,0))</f>
        <v>2</v>
      </c>
      <c r="L190" t="s">
        <v>734</v>
      </c>
      <c r="M190" t="str">
        <f t="shared" si="6"/>
        <v>E:\imagenes\banderas\singapur.jpg</v>
      </c>
      <c r="N190" t="s">
        <v>956</v>
      </c>
      <c r="O190" t="str">
        <f t="shared" si="7"/>
        <v>E:\imagenes\escudos\singapur.png</v>
      </c>
      <c r="P190" t="s">
        <v>5</v>
      </c>
      <c r="Q190">
        <f>INDEX(PlayerCountry!B:B,MATCH(P190,PlayerCountry!C:C,0))</f>
        <v>6</v>
      </c>
      <c r="S190" t="str">
        <f t="shared" si="8"/>
        <v>INSERT INTO "NationalTeams" (team_name,team_type,team_region_id,team_flag,team_shield,ol_country_id) VALUES ('Singapur','M',2,pg_read_binary_file('E:\imagenes\banderas\singapur.jpg'),pg_read_binary_file('E:\imagenes\escudos\singapur.png'),6);</v>
      </c>
    </row>
    <row r="191" spans="2:19" x14ac:dyDescent="0.25">
      <c r="B191">
        <v>189</v>
      </c>
      <c r="C191" t="s">
        <v>448</v>
      </c>
      <c r="E191" t="s">
        <v>543</v>
      </c>
      <c r="F191" s="3"/>
      <c r="G191">
        <v>55</v>
      </c>
      <c r="H191">
        <v>65</v>
      </c>
      <c r="I191">
        <v>72</v>
      </c>
      <c r="J191" t="s">
        <v>8504</v>
      </c>
      <c r="K191">
        <f>INDEX(TeamRegion!B:B,MATCH(J191,TeamRegion!C:C,0))</f>
        <v>2</v>
      </c>
      <c r="L191" t="s">
        <v>735</v>
      </c>
      <c r="M191" t="str">
        <f t="shared" si="6"/>
        <v>E:\imagenes\banderas\siria.png</v>
      </c>
      <c r="N191" t="s">
        <v>957</v>
      </c>
      <c r="O191" t="str">
        <f t="shared" si="7"/>
        <v>E:\imagenes\escudos\siria.png</v>
      </c>
      <c r="P191" t="s">
        <v>3</v>
      </c>
      <c r="Q191">
        <f>INDEX(PlayerCountry!B:B,MATCH(P191,PlayerCountry!C:C,0))</f>
        <v>4</v>
      </c>
      <c r="S191" t="str">
        <f t="shared" si="8"/>
        <v>INSERT INTO "NationalTeams" (team_name,team_type,team_region_id,team_flag,team_shield,ol_country_id) VALUES ('Siria','M',2,pg_read_binary_file('E:\imagenes\banderas\siria.png'),pg_read_binary_file('E:\imagenes\escudos\siria.png'),4);</v>
      </c>
    </row>
    <row r="192" spans="2:19" x14ac:dyDescent="0.25">
      <c r="B192">
        <v>190</v>
      </c>
      <c r="C192" t="s">
        <v>375</v>
      </c>
      <c r="E192" t="s">
        <v>543</v>
      </c>
      <c r="F192" s="3"/>
      <c r="G192">
        <v>48</v>
      </c>
      <c r="H192">
        <v>49</v>
      </c>
      <c r="I192">
        <v>49</v>
      </c>
      <c r="J192" t="s">
        <v>22</v>
      </c>
      <c r="K192">
        <f>INDEX(TeamRegion!B:B,MATCH(J192,TeamRegion!C:C,0))</f>
        <v>1</v>
      </c>
      <c r="L192" t="s">
        <v>736</v>
      </c>
      <c r="M192" t="str">
        <f t="shared" si="6"/>
        <v>E:\imagenes\banderas\somalia.png</v>
      </c>
      <c r="N192" t="s">
        <v>958</v>
      </c>
      <c r="O192" t="str">
        <f t="shared" si="7"/>
        <v>E:\imagenes\escudos\somalia.png</v>
      </c>
      <c r="P192" t="s">
        <v>9</v>
      </c>
      <c r="Q192">
        <f>INDEX(PlayerCountry!B:B,MATCH(P192,PlayerCountry!C:C,0))</f>
        <v>5</v>
      </c>
      <c r="S192" t="str">
        <f t="shared" si="8"/>
        <v>INSERT INTO "NationalTeams" (team_name,team_type,team_region_id,team_flag,team_shield,ol_country_id) VALUES ('Somalia','M',1,pg_read_binary_file('E:\imagenes\banderas\somalia.png'),pg_read_binary_file('E:\imagenes\escudos\somalia.png'),5);</v>
      </c>
    </row>
    <row r="193" spans="2:19" x14ac:dyDescent="0.25">
      <c r="B193">
        <v>191</v>
      </c>
      <c r="C193" t="s">
        <v>483</v>
      </c>
      <c r="E193" t="s">
        <v>543</v>
      </c>
      <c r="F193" s="3"/>
      <c r="G193">
        <v>50</v>
      </c>
      <c r="H193">
        <v>47</v>
      </c>
      <c r="I193">
        <v>50</v>
      </c>
      <c r="J193" t="s">
        <v>8504</v>
      </c>
      <c r="K193">
        <f>INDEX(TeamRegion!B:B,MATCH(J193,TeamRegion!C:C,0))</f>
        <v>2</v>
      </c>
      <c r="L193" t="s">
        <v>737</v>
      </c>
      <c r="M193" t="str">
        <f t="shared" si="6"/>
        <v>E:\imagenes\banderas\sri lanka.png</v>
      </c>
      <c r="N193" t="s">
        <v>959</v>
      </c>
      <c r="O193" t="str">
        <f t="shared" si="7"/>
        <v>E:\imagenes\escudos\sri lanka.png</v>
      </c>
      <c r="P193" t="s">
        <v>8</v>
      </c>
      <c r="Q193">
        <f>INDEX(PlayerCountry!B:B,MATCH(P193,PlayerCountry!C:C,0))</f>
        <v>3</v>
      </c>
      <c r="S193" t="str">
        <f t="shared" si="8"/>
        <v>INSERT INTO "NationalTeams" (team_name,team_type,team_region_id,team_flag,team_shield,ol_country_id) VALUES ('Sri Lanka','M',2,pg_read_binary_file('E:\imagenes\banderas\sri lanka.png'),pg_read_binary_file('E:\imagenes\escudos\sri lanka.png'),3);</v>
      </c>
    </row>
    <row r="194" spans="2:19" x14ac:dyDescent="0.25">
      <c r="B194">
        <v>192</v>
      </c>
      <c r="C194" t="s">
        <v>395</v>
      </c>
      <c r="E194" t="s">
        <v>543</v>
      </c>
      <c r="F194" s="3"/>
      <c r="G194">
        <v>59</v>
      </c>
      <c r="H194">
        <v>61</v>
      </c>
      <c r="I194">
        <v>60</v>
      </c>
      <c r="J194" t="s">
        <v>22</v>
      </c>
      <c r="K194">
        <f>INDEX(TeamRegion!B:B,MATCH(J194,TeamRegion!C:C,0))</f>
        <v>1</v>
      </c>
      <c r="L194" t="s">
        <v>738</v>
      </c>
      <c r="M194" t="str">
        <f t="shared" si="6"/>
        <v>E:\imagenes\banderas\suazilandia.png</v>
      </c>
      <c r="N194" t="s">
        <v>960</v>
      </c>
      <c r="O194" t="str">
        <f t="shared" si="7"/>
        <v>E:\imagenes\escudos\suazilandia.png</v>
      </c>
      <c r="P194" t="s">
        <v>7</v>
      </c>
      <c r="Q194">
        <f>INDEX(PlayerCountry!B:B,MATCH(P194,PlayerCountry!C:C,0))</f>
        <v>2</v>
      </c>
      <c r="S194" t="str">
        <f t="shared" si="8"/>
        <v>INSERT INTO "NationalTeams" (team_name,team_type,team_region_id,team_flag,team_shield,ol_country_id) VALUES ('Suazilandia','M',1,pg_read_binary_file('E:\imagenes\banderas\suazilandia.png'),pg_read_binary_file('E:\imagenes\escudos\suazilandia.png'),2);</v>
      </c>
    </row>
    <row r="195" spans="2:19" x14ac:dyDescent="0.25">
      <c r="B195">
        <v>193</v>
      </c>
      <c r="C195" t="s">
        <v>363</v>
      </c>
      <c r="E195" t="s">
        <v>543</v>
      </c>
      <c r="F195" s="3"/>
      <c r="G195">
        <v>63</v>
      </c>
      <c r="H195">
        <v>69</v>
      </c>
      <c r="I195">
        <v>66</v>
      </c>
      <c r="J195" t="s">
        <v>22</v>
      </c>
      <c r="K195">
        <f>INDEX(TeamRegion!B:B,MATCH(J195,TeamRegion!C:C,0))</f>
        <v>1</v>
      </c>
      <c r="L195" t="s">
        <v>739</v>
      </c>
      <c r="M195" t="str">
        <f t="shared" ref="M195:M258" si="9">_xlfn.CONCAT($I$2,L195)</f>
        <v>E:\imagenes\banderas\sudafrica.jpg</v>
      </c>
      <c r="N195" t="s">
        <v>961</v>
      </c>
      <c r="O195" t="str">
        <f t="shared" ref="O195:O258" si="10">_xlfn.CONCAT($I$2,N195)</f>
        <v>E:\imagenes\escudos\sudafrica.png</v>
      </c>
      <c r="P195" t="s">
        <v>8</v>
      </c>
      <c r="Q195">
        <f>INDEX(PlayerCountry!B:B,MATCH(P195,PlayerCountry!C:C,0))</f>
        <v>3</v>
      </c>
      <c r="S195" t="str">
        <f t="shared" si="8"/>
        <v>INSERT INTO "NationalTeams" (team_name,team_type,team_region_id,team_flag,team_shield,ol_country_id) VALUES ('Sudafrica','M',1,pg_read_binary_file('E:\imagenes\banderas\sudafrica.jpg'),pg_read_binary_file('E:\imagenes\escudos\sudafrica.png'),3);</v>
      </c>
    </row>
    <row r="196" spans="2:19" x14ac:dyDescent="0.25">
      <c r="B196">
        <v>194</v>
      </c>
      <c r="C196" t="s">
        <v>394</v>
      </c>
      <c r="E196" t="s">
        <v>543</v>
      </c>
      <c r="F196" s="3"/>
      <c r="G196">
        <v>61</v>
      </c>
      <c r="H196">
        <v>59</v>
      </c>
      <c r="I196">
        <v>60</v>
      </c>
      <c r="J196" t="s">
        <v>22</v>
      </c>
      <c r="K196">
        <f>INDEX(TeamRegion!B:B,MATCH(J196,TeamRegion!C:C,0))</f>
        <v>1</v>
      </c>
      <c r="L196" t="s">
        <v>740</v>
      </c>
      <c r="M196" t="str">
        <f t="shared" si="9"/>
        <v>E:\imagenes\banderas\sudan.jpg</v>
      </c>
      <c r="N196" t="s">
        <v>962</v>
      </c>
      <c r="O196" t="str">
        <f t="shared" si="10"/>
        <v>E:\imagenes\escudos\sudan.png</v>
      </c>
      <c r="P196" t="s">
        <v>2</v>
      </c>
      <c r="Q196">
        <f>INDEX(PlayerCountry!B:B,MATCH(P196,PlayerCountry!C:C,0))</f>
        <v>1</v>
      </c>
      <c r="S196" t="str">
        <f t="shared" ref="S196:S259" si="11">_xlfn.CONCAT($S$1,$W$1,$B$1,$W$1," ",$U$1,$C$2,$Y$1,$E$2,$Y$1,$K$2,$Y$1,$M$2,$Y$1,$O$2,$Y$1,$Q$2,$V$1,$T$1,$U$1,$X$1,C196,$X$1,$Y$1,$X$1,E196,$X$1,$Y$1,K196,$Y$1,$S$2,$U$1,$X$1,M196,$X$1,$V$1,$Y$1,$S$2,$U$1,$X$1,O196,$X$1,$V$1,$Y$1,Q196,$V$1,$Z$1)</f>
        <v>INSERT INTO "NationalTeams" (team_name,team_type,team_region_id,team_flag,team_shield,ol_country_id) VALUES ('Sudan','M',1,pg_read_binary_file('E:\imagenes\banderas\sudan.jpg'),pg_read_binary_file('E:\imagenes\escudos\sudan.png'),1);</v>
      </c>
    </row>
    <row r="197" spans="2:19" x14ac:dyDescent="0.25">
      <c r="B197">
        <v>195</v>
      </c>
      <c r="C197" t="s">
        <v>389</v>
      </c>
      <c r="E197" t="s">
        <v>543</v>
      </c>
      <c r="F197" s="3"/>
      <c r="G197">
        <v>58</v>
      </c>
      <c r="H197">
        <v>57</v>
      </c>
      <c r="I197">
        <v>55</v>
      </c>
      <c r="J197" t="s">
        <v>22</v>
      </c>
      <c r="K197">
        <f>INDEX(TeamRegion!B:B,MATCH(J197,TeamRegion!C:C,0))</f>
        <v>1</v>
      </c>
      <c r="L197" t="s">
        <v>741</v>
      </c>
      <c r="M197" t="str">
        <f t="shared" si="9"/>
        <v>E:\imagenes\banderas\sudan del sur.png</v>
      </c>
      <c r="N197" t="s">
        <v>963</v>
      </c>
      <c r="O197" t="str">
        <f t="shared" si="10"/>
        <v>E:\imagenes\escudos\sudan del sur.png</v>
      </c>
      <c r="P197" t="s">
        <v>2</v>
      </c>
      <c r="Q197">
        <f>INDEX(PlayerCountry!B:B,MATCH(P197,PlayerCountry!C:C,0))</f>
        <v>1</v>
      </c>
      <c r="S197" t="str">
        <f t="shared" si="11"/>
        <v>INSERT INTO "NationalTeams" (team_name,team_type,team_region_id,team_flag,team_shield,ol_country_id) VALUES ('Sudan del Sur','M',1,pg_read_binary_file('E:\imagenes\banderas\sudan del sur.png'),pg_read_binary_file('E:\imagenes\escudos\sudan del sur.png'),1);</v>
      </c>
    </row>
    <row r="198" spans="2:19" x14ac:dyDescent="0.25">
      <c r="B198">
        <v>196</v>
      </c>
      <c r="C198" t="s">
        <v>496</v>
      </c>
      <c r="E198" t="s">
        <v>543</v>
      </c>
      <c r="F198" s="3"/>
      <c r="G198">
        <v>73</v>
      </c>
      <c r="H198">
        <v>75</v>
      </c>
      <c r="I198">
        <v>78</v>
      </c>
      <c r="J198" t="s">
        <v>24</v>
      </c>
      <c r="K198">
        <f>INDEX(TeamRegion!B:B,MATCH(J198,TeamRegion!C:C,0))</f>
        <v>4</v>
      </c>
      <c r="L198" t="s">
        <v>742</v>
      </c>
      <c r="M198" t="str">
        <f t="shared" si="9"/>
        <v>E:\imagenes\banderas\suecia.png</v>
      </c>
      <c r="N198" t="s">
        <v>964</v>
      </c>
      <c r="O198" t="str">
        <f t="shared" si="10"/>
        <v>E:\imagenes\escudos\suecia.png</v>
      </c>
      <c r="P198" t="s">
        <v>2</v>
      </c>
      <c r="Q198">
        <f>INDEX(PlayerCountry!B:B,MATCH(P198,PlayerCountry!C:C,0))</f>
        <v>1</v>
      </c>
      <c r="S198" t="str">
        <f t="shared" si="11"/>
        <v>INSERT INTO "NationalTeams" (team_name,team_type,team_region_id,team_flag,team_shield,ol_country_id) VALUES ('Suecia','M',4,pg_read_binary_file('E:\imagenes\banderas\suecia.png'),pg_read_binary_file('E:\imagenes\escudos\suecia.png'),1);</v>
      </c>
    </row>
    <row r="199" spans="2:19" x14ac:dyDescent="0.25">
      <c r="B199">
        <v>197</v>
      </c>
      <c r="C199" t="s">
        <v>507</v>
      </c>
      <c r="E199" t="s">
        <v>543</v>
      </c>
      <c r="F199" s="3"/>
      <c r="G199">
        <v>80</v>
      </c>
      <c r="H199">
        <v>79</v>
      </c>
      <c r="I199">
        <v>74</v>
      </c>
      <c r="J199" t="s">
        <v>24</v>
      </c>
      <c r="K199">
        <f>INDEX(TeamRegion!B:B,MATCH(J199,TeamRegion!C:C,0))</f>
        <v>4</v>
      </c>
      <c r="L199" t="s">
        <v>743</v>
      </c>
      <c r="M199" t="str">
        <f t="shared" si="9"/>
        <v>E:\imagenes\banderas\suiza.jpg</v>
      </c>
      <c r="N199" t="s">
        <v>965</v>
      </c>
      <c r="O199" t="str">
        <f t="shared" si="10"/>
        <v>E:\imagenes\escudos\suiza.png</v>
      </c>
      <c r="P199" t="s">
        <v>2</v>
      </c>
      <c r="Q199">
        <f>INDEX(PlayerCountry!B:B,MATCH(P199,PlayerCountry!C:C,0))</f>
        <v>1</v>
      </c>
      <c r="S199" t="str">
        <f t="shared" si="11"/>
        <v>INSERT INTO "NationalTeams" (team_name,team_type,team_region_id,team_flag,team_shield,ol_country_id) VALUES ('Suiza','M',4,pg_read_binary_file('E:\imagenes\banderas\suiza.jpg'),pg_read_binary_file('E:\imagenes\escudos\suiza.png'),1);</v>
      </c>
    </row>
    <row r="200" spans="2:19" x14ac:dyDescent="0.25">
      <c r="B200">
        <v>198</v>
      </c>
      <c r="C200" t="s">
        <v>399</v>
      </c>
      <c r="E200" t="s">
        <v>543</v>
      </c>
      <c r="F200" s="3"/>
      <c r="G200">
        <v>61</v>
      </c>
      <c r="H200">
        <v>59</v>
      </c>
      <c r="I200">
        <v>59</v>
      </c>
      <c r="J200" t="s">
        <v>23</v>
      </c>
      <c r="K200">
        <f>INDEX(TeamRegion!B:B,MATCH(J200,TeamRegion!C:C,0))</f>
        <v>3</v>
      </c>
      <c r="L200" t="s">
        <v>744</v>
      </c>
      <c r="M200" t="str">
        <f t="shared" si="9"/>
        <v>E:\imagenes\banderas\surinam.png</v>
      </c>
      <c r="N200" t="s">
        <v>966</v>
      </c>
      <c r="O200" t="str">
        <f t="shared" si="10"/>
        <v>E:\imagenes\escudos\surinam.png</v>
      </c>
      <c r="P200" t="s">
        <v>9</v>
      </c>
      <c r="Q200">
        <f>INDEX(PlayerCountry!B:B,MATCH(P200,PlayerCountry!C:C,0))</f>
        <v>5</v>
      </c>
      <c r="S200" t="str">
        <f t="shared" si="11"/>
        <v>INSERT INTO "NationalTeams" (team_name,team_type,team_region_id,team_flag,team_shield,ol_country_id) VALUES ('Surinam','M',3,pg_read_binary_file('E:\imagenes\banderas\surinam.png'),pg_read_binary_file('E:\imagenes\escudos\surinam.png'),5);</v>
      </c>
    </row>
    <row r="201" spans="2:19" x14ac:dyDescent="0.25">
      <c r="B201">
        <v>199</v>
      </c>
      <c r="C201" t="s">
        <v>467</v>
      </c>
      <c r="E201" t="s">
        <v>543</v>
      </c>
      <c r="F201" s="3"/>
      <c r="G201">
        <v>52</v>
      </c>
      <c r="H201">
        <v>52</v>
      </c>
      <c r="I201">
        <v>53</v>
      </c>
      <c r="J201" t="s">
        <v>8505</v>
      </c>
      <c r="K201">
        <f>INDEX(TeamRegion!B:B,MATCH(J201,TeamRegion!C:C,0))</f>
        <v>5</v>
      </c>
      <c r="L201" t="s">
        <v>745</v>
      </c>
      <c r="M201" t="str">
        <f t="shared" si="9"/>
        <v>E:\imagenes\banderas\polinesia francesa.png</v>
      </c>
      <c r="N201" t="s">
        <v>967</v>
      </c>
      <c r="O201" t="str">
        <f t="shared" si="10"/>
        <v>E:\imagenes\escudos\polinesia francesa.png</v>
      </c>
      <c r="P201" t="s">
        <v>3</v>
      </c>
      <c r="Q201">
        <f>INDEX(PlayerCountry!B:B,MATCH(P201,PlayerCountry!C:C,0))</f>
        <v>4</v>
      </c>
      <c r="S201" t="str">
        <f t="shared" si="11"/>
        <v>INSERT INTO "NationalTeams" (team_name,team_type,team_region_id,team_flag,team_shield,ol_country_id) VALUES ('Tahiti','M',5,pg_read_binary_file('E:\imagenes\banderas\polinesia francesa.png'),pg_read_binary_file('E:\imagenes\escudos\polinesia francesa.png'),4);</v>
      </c>
    </row>
    <row r="202" spans="2:19" x14ac:dyDescent="0.25">
      <c r="B202">
        <v>200</v>
      </c>
      <c r="C202" t="s">
        <v>437</v>
      </c>
      <c r="E202" t="s">
        <v>543</v>
      </c>
      <c r="F202" s="3"/>
      <c r="G202">
        <v>62</v>
      </c>
      <c r="H202">
        <v>63</v>
      </c>
      <c r="I202">
        <v>56</v>
      </c>
      <c r="J202" t="s">
        <v>8504</v>
      </c>
      <c r="K202">
        <f>INDEX(TeamRegion!B:B,MATCH(J202,TeamRegion!C:C,0))</f>
        <v>2</v>
      </c>
      <c r="L202" t="s">
        <v>746</v>
      </c>
      <c r="M202" t="str">
        <f t="shared" si="9"/>
        <v>E:\imagenes\banderas\tailandia.jpg</v>
      </c>
      <c r="N202" t="s">
        <v>968</v>
      </c>
      <c r="O202" t="str">
        <f t="shared" si="10"/>
        <v>E:\imagenes\escudos\tailandia.png</v>
      </c>
      <c r="P202" t="s">
        <v>2</v>
      </c>
      <c r="Q202">
        <f>INDEX(PlayerCountry!B:B,MATCH(P202,PlayerCountry!C:C,0))</f>
        <v>1</v>
      </c>
      <c r="S202" t="str">
        <f t="shared" si="11"/>
        <v>INSERT INTO "NationalTeams" (team_name,team_type,team_region_id,team_flag,team_shield,ol_country_id) VALUES ('Tailandia','M',2,pg_read_binary_file('E:\imagenes\banderas\tailandia.jpg'),pg_read_binary_file('E:\imagenes\escudos\tailandia.png'),1);</v>
      </c>
    </row>
    <row r="203" spans="2:19" x14ac:dyDescent="0.25">
      <c r="B203">
        <v>201</v>
      </c>
      <c r="C203" t="s">
        <v>452</v>
      </c>
      <c r="E203" t="s">
        <v>543</v>
      </c>
      <c r="F203" s="3"/>
      <c r="G203">
        <v>57</v>
      </c>
      <c r="H203">
        <v>57</v>
      </c>
      <c r="I203">
        <v>58</v>
      </c>
      <c r="J203" t="s">
        <v>8504</v>
      </c>
      <c r="K203">
        <f>INDEX(TeamRegion!B:B,MATCH(J203,TeamRegion!C:C,0))</f>
        <v>2</v>
      </c>
      <c r="L203" t="s">
        <v>747</v>
      </c>
      <c r="M203" t="str">
        <f t="shared" si="9"/>
        <v>E:\imagenes\banderas\taiwan.png</v>
      </c>
      <c r="N203" t="s">
        <v>969</v>
      </c>
      <c r="O203" t="str">
        <f t="shared" si="10"/>
        <v>E:\imagenes\escudos\taiwan.png</v>
      </c>
      <c r="P203" t="s">
        <v>5</v>
      </c>
      <c r="Q203">
        <f>INDEX(PlayerCountry!B:B,MATCH(P203,PlayerCountry!C:C,0))</f>
        <v>6</v>
      </c>
      <c r="S203" t="str">
        <f t="shared" si="11"/>
        <v>INSERT INTO "NationalTeams" (team_name,team_type,team_region_id,team_flag,team_shield,ol_country_id) VALUES ('Taiwan','M',2,pg_read_binary_file('E:\imagenes\banderas\taiwan.png'),pg_read_binary_file('E:\imagenes\escudos\taiwan.png'),6);</v>
      </c>
    </row>
    <row r="204" spans="2:19" x14ac:dyDescent="0.25">
      <c r="B204">
        <v>202</v>
      </c>
      <c r="C204" t="s">
        <v>384</v>
      </c>
      <c r="E204" t="s">
        <v>543</v>
      </c>
      <c r="F204" s="3"/>
      <c r="G204">
        <v>58</v>
      </c>
      <c r="H204">
        <v>52</v>
      </c>
      <c r="I204">
        <v>71</v>
      </c>
      <c r="J204" t="s">
        <v>22</v>
      </c>
      <c r="K204">
        <f>INDEX(TeamRegion!B:B,MATCH(J204,TeamRegion!C:C,0))</f>
        <v>1</v>
      </c>
      <c r="L204" t="s">
        <v>748</v>
      </c>
      <c r="M204" t="str">
        <f t="shared" si="9"/>
        <v>E:\imagenes\banderas\tanzania.jpg</v>
      </c>
      <c r="N204" t="s">
        <v>970</v>
      </c>
      <c r="O204" t="str">
        <f t="shared" si="10"/>
        <v>E:\imagenes\escudos\tanzania.png</v>
      </c>
      <c r="P204" t="s">
        <v>7</v>
      </c>
      <c r="Q204">
        <f>INDEX(PlayerCountry!B:B,MATCH(P204,PlayerCountry!C:C,0))</f>
        <v>2</v>
      </c>
      <c r="S204" t="str">
        <f t="shared" si="11"/>
        <v>INSERT INTO "NationalTeams" (team_name,team_type,team_region_id,team_flag,team_shield,ol_country_id) VALUES ('Tanzania','M',1,pg_read_binary_file('E:\imagenes\banderas\tanzania.jpg'),pg_read_binary_file('E:\imagenes\escudos\tanzania.png'),2);</v>
      </c>
    </row>
    <row r="205" spans="2:19" x14ac:dyDescent="0.25">
      <c r="B205">
        <v>203</v>
      </c>
      <c r="C205" t="s">
        <v>442</v>
      </c>
      <c r="E205" t="s">
        <v>543</v>
      </c>
      <c r="F205" s="3"/>
      <c r="G205">
        <v>56</v>
      </c>
      <c r="H205">
        <v>57</v>
      </c>
      <c r="I205">
        <v>61</v>
      </c>
      <c r="J205" t="s">
        <v>8504</v>
      </c>
      <c r="K205">
        <f>INDEX(TeamRegion!B:B,MATCH(J205,TeamRegion!C:C,0))</f>
        <v>2</v>
      </c>
      <c r="L205" t="s">
        <v>749</v>
      </c>
      <c r="M205" t="str">
        <f t="shared" si="9"/>
        <v>E:\imagenes\banderas\tayikistan.jpg</v>
      </c>
      <c r="N205" t="s">
        <v>971</v>
      </c>
      <c r="O205" t="str">
        <f t="shared" si="10"/>
        <v>E:\imagenes\escudos\tayikistan.png</v>
      </c>
      <c r="P205" t="s">
        <v>4</v>
      </c>
      <c r="Q205">
        <f>INDEX(PlayerCountry!B:B,MATCH(P205,PlayerCountry!C:C,0))</f>
        <v>8</v>
      </c>
      <c r="S205" t="str">
        <f t="shared" si="11"/>
        <v>INSERT INTO "NationalTeams" (team_name,team_type,team_region_id,team_flag,team_shield,ol_country_id) VALUES ('Tayikistan','M',2,pg_read_binary_file('E:\imagenes\banderas\tayikistan.jpg'),pg_read_binary_file('E:\imagenes\escudos\tayikistan.png'),8);</v>
      </c>
    </row>
    <row r="206" spans="2:19" x14ac:dyDescent="0.25">
      <c r="B206">
        <v>204</v>
      </c>
      <c r="C206" t="s">
        <v>472</v>
      </c>
      <c r="E206" t="s">
        <v>543</v>
      </c>
      <c r="F206" s="3"/>
      <c r="G206">
        <v>49</v>
      </c>
      <c r="H206">
        <v>50</v>
      </c>
      <c r="I206">
        <v>49</v>
      </c>
      <c r="J206" t="s">
        <v>8505</v>
      </c>
      <c r="K206">
        <f>INDEX(TeamRegion!B:B,MATCH(J206,TeamRegion!C:C,0))</f>
        <v>5</v>
      </c>
      <c r="L206" t="s">
        <v>750</v>
      </c>
      <c r="M206" t="str">
        <f t="shared" si="9"/>
        <v>E:\imagenes\banderas\timor oriental.png</v>
      </c>
      <c r="N206" t="s">
        <v>972</v>
      </c>
      <c r="O206" t="str">
        <f t="shared" si="10"/>
        <v>E:\imagenes\escudos\timor oriental.png</v>
      </c>
      <c r="P206" t="s">
        <v>4</v>
      </c>
      <c r="Q206">
        <f>INDEX(PlayerCountry!B:B,MATCH(P206,PlayerCountry!C:C,0))</f>
        <v>8</v>
      </c>
      <c r="S206" t="str">
        <f t="shared" si="11"/>
        <v>INSERT INTO "NationalTeams" (team_name,team_type,team_region_id,team_flag,team_shield,ol_country_id) VALUES ('Timor Oriental','M',5,pg_read_binary_file('E:\imagenes\banderas\timor oriental.png'),pg_read_binary_file('E:\imagenes\escudos\timor oriental.png'),8);</v>
      </c>
    </row>
    <row r="207" spans="2:19" x14ac:dyDescent="0.25">
      <c r="B207">
        <v>205</v>
      </c>
      <c r="C207" t="s">
        <v>388</v>
      </c>
      <c r="E207" t="s">
        <v>543</v>
      </c>
      <c r="F207" s="3"/>
      <c r="G207">
        <v>64</v>
      </c>
      <c r="H207">
        <v>54</v>
      </c>
      <c r="I207">
        <v>70</v>
      </c>
      <c r="J207" t="s">
        <v>22</v>
      </c>
      <c r="K207">
        <f>INDEX(TeamRegion!B:B,MATCH(J207,TeamRegion!C:C,0))</f>
        <v>1</v>
      </c>
      <c r="L207" t="s">
        <v>751</v>
      </c>
      <c r="M207" t="str">
        <f t="shared" si="9"/>
        <v>E:\imagenes\banderas\togo.png</v>
      </c>
      <c r="N207" t="s">
        <v>973</v>
      </c>
      <c r="O207" t="str">
        <f t="shared" si="10"/>
        <v>E:\imagenes\escudos\togo.PNG</v>
      </c>
      <c r="P207" t="s">
        <v>7</v>
      </c>
      <c r="Q207">
        <f>INDEX(PlayerCountry!B:B,MATCH(P207,PlayerCountry!C:C,0))</f>
        <v>2</v>
      </c>
      <c r="S207" t="str">
        <f t="shared" si="11"/>
        <v>INSERT INTO "NationalTeams" (team_name,team_type,team_region_id,team_flag,team_shield,ol_country_id) VALUES ('Togo','M',1,pg_read_binary_file('E:\imagenes\banderas\togo.png'),pg_read_binary_file('E:\imagenes\escudos\togo.PNG'),2);</v>
      </c>
    </row>
    <row r="208" spans="2:19" x14ac:dyDescent="0.25">
      <c r="B208">
        <v>206</v>
      </c>
      <c r="C208" t="s">
        <v>476</v>
      </c>
      <c r="E208" t="s">
        <v>543</v>
      </c>
      <c r="F208" s="3"/>
      <c r="G208">
        <v>50</v>
      </c>
      <c r="H208">
        <v>49</v>
      </c>
      <c r="I208">
        <v>48</v>
      </c>
      <c r="J208" t="s">
        <v>8505</v>
      </c>
      <c r="K208">
        <f>INDEX(TeamRegion!B:B,MATCH(J208,TeamRegion!C:C,0))</f>
        <v>5</v>
      </c>
      <c r="L208" t="s">
        <v>752</v>
      </c>
      <c r="M208" t="str">
        <f t="shared" si="9"/>
        <v>E:\imagenes\banderas\tonga.png</v>
      </c>
      <c r="N208" t="s">
        <v>974</v>
      </c>
      <c r="O208" t="str">
        <f t="shared" si="10"/>
        <v>E:\imagenes\escudos\tonga.png</v>
      </c>
      <c r="P208" t="s">
        <v>2</v>
      </c>
      <c r="Q208">
        <f>INDEX(PlayerCountry!B:B,MATCH(P208,PlayerCountry!C:C,0))</f>
        <v>1</v>
      </c>
      <c r="S208" t="str">
        <f t="shared" si="11"/>
        <v>INSERT INTO "NationalTeams" (team_name,team_type,team_region_id,team_flag,team_shield,ol_country_id) VALUES ('Tonga','M',5,pg_read_binary_file('E:\imagenes\banderas\tonga.png'),pg_read_binary_file('E:\imagenes\escudos\tonga.png'),1);</v>
      </c>
    </row>
    <row r="209" spans="2:19" x14ac:dyDescent="0.25">
      <c r="B209">
        <v>207</v>
      </c>
      <c r="C209" t="s">
        <v>407</v>
      </c>
      <c r="E209" t="s">
        <v>543</v>
      </c>
      <c r="F209" s="3"/>
      <c r="G209">
        <v>60</v>
      </c>
      <c r="H209">
        <v>64</v>
      </c>
      <c r="I209">
        <v>63</v>
      </c>
      <c r="J209" t="s">
        <v>23</v>
      </c>
      <c r="K209">
        <f>INDEX(TeamRegion!B:B,MATCH(J209,TeamRegion!C:C,0))</f>
        <v>3</v>
      </c>
      <c r="L209" t="s">
        <v>753</v>
      </c>
      <c r="M209" t="str">
        <f t="shared" si="9"/>
        <v>E:\imagenes\banderas\trinidad y tobago.jpg</v>
      </c>
      <c r="N209" t="s">
        <v>975</v>
      </c>
      <c r="O209" t="str">
        <f t="shared" si="10"/>
        <v>E:\imagenes\escudos\trinidad y tobago.png</v>
      </c>
      <c r="P209" t="s">
        <v>8</v>
      </c>
      <c r="Q209">
        <f>INDEX(PlayerCountry!B:B,MATCH(P209,PlayerCountry!C:C,0))</f>
        <v>3</v>
      </c>
      <c r="S209" t="str">
        <f t="shared" si="11"/>
        <v>INSERT INTO "NationalTeams" (team_name,team_type,team_region_id,team_flag,team_shield,ol_country_id) VALUES ('Trinidad y Tobago','M',3,pg_read_binary_file('E:\imagenes\banderas\trinidad y tobago.jpg'),pg_read_binary_file('E:\imagenes\escudos\trinidad y tobago.png'),3);</v>
      </c>
    </row>
    <row r="210" spans="2:19" x14ac:dyDescent="0.25">
      <c r="B210">
        <v>208</v>
      </c>
      <c r="C210" t="s">
        <v>364</v>
      </c>
      <c r="E210" t="s">
        <v>543</v>
      </c>
      <c r="F210" s="3"/>
      <c r="G210">
        <v>70</v>
      </c>
      <c r="H210">
        <v>73</v>
      </c>
      <c r="I210">
        <v>71</v>
      </c>
      <c r="J210" t="s">
        <v>22</v>
      </c>
      <c r="K210">
        <f>INDEX(TeamRegion!B:B,MATCH(J210,TeamRegion!C:C,0))</f>
        <v>1</v>
      </c>
      <c r="L210" t="s">
        <v>754</v>
      </c>
      <c r="M210" t="str">
        <f t="shared" si="9"/>
        <v>E:\imagenes\banderas\tunez.jpg</v>
      </c>
      <c r="N210" t="s">
        <v>976</v>
      </c>
      <c r="O210" t="str">
        <f t="shared" si="10"/>
        <v>E:\imagenes\escudos\tunez.PNG</v>
      </c>
      <c r="P210" t="s">
        <v>4</v>
      </c>
      <c r="Q210">
        <f>INDEX(PlayerCountry!B:B,MATCH(P210,PlayerCountry!C:C,0))</f>
        <v>8</v>
      </c>
      <c r="S210" t="str">
        <f t="shared" si="11"/>
        <v>INSERT INTO "NationalTeams" (team_name,team_type,team_region_id,team_flag,team_shield,ol_country_id) VALUES ('Tunez','M',1,pg_read_binary_file('E:\imagenes\banderas\tunez.jpg'),pg_read_binary_file('E:\imagenes\escudos\tunez.PNG'),8);</v>
      </c>
    </row>
    <row r="211" spans="2:19" x14ac:dyDescent="0.25">
      <c r="B211">
        <v>209</v>
      </c>
      <c r="C211" t="s">
        <v>439</v>
      </c>
      <c r="E211" t="s">
        <v>543</v>
      </c>
      <c r="F211" s="3"/>
      <c r="G211">
        <v>59</v>
      </c>
      <c r="H211">
        <v>60</v>
      </c>
      <c r="I211">
        <v>60</v>
      </c>
      <c r="J211" t="s">
        <v>8504</v>
      </c>
      <c r="K211">
        <f>INDEX(TeamRegion!B:B,MATCH(J211,TeamRegion!C:C,0))</f>
        <v>2</v>
      </c>
      <c r="L211" t="s">
        <v>755</v>
      </c>
      <c r="M211" t="str">
        <f t="shared" si="9"/>
        <v>E:\imagenes\banderas\turkmenistan.jpg</v>
      </c>
      <c r="N211" t="s">
        <v>977</v>
      </c>
      <c r="O211" t="str">
        <f t="shared" si="10"/>
        <v>E:\imagenes\escudos\turkmenistan.png</v>
      </c>
      <c r="P211" t="s">
        <v>7</v>
      </c>
      <c r="Q211">
        <f>INDEX(PlayerCountry!B:B,MATCH(P211,PlayerCountry!C:C,0))</f>
        <v>2</v>
      </c>
      <c r="S211" t="str">
        <f t="shared" si="11"/>
        <v>INSERT INTO "NationalTeams" (team_name,team_type,team_region_id,team_flag,team_shield,ol_country_id) VALUES ('Turkmenistan','M',2,pg_read_binary_file('E:\imagenes\banderas\turkmenistan.jpg'),pg_read_binary_file('E:\imagenes\escudos\turkmenistan.png'),2);</v>
      </c>
    </row>
    <row r="212" spans="2:19" x14ac:dyDescent="0.25">
      <c r="B212">
        <v>210</v>
      </c>
      <c r="C212" t="s">
        <v>501</v>
      </c>
      <c r="E212" t="s">
        <v>543</v>
      </c>
      <c r="F212" s="3"/>
      <c r="G212">
        <v>77</v>
      </c>
      <c r="H212">
        <v>79</v>
      </c>
      <c r="I212">
        <v>74</v>
      </c>
      <c r="J212" t="s">
        <v>24</v>
      </c>
      <c r="K212">
        <f>INDEX(TeamRegion!B:B,MATCH(J212,TeamRegion!C:C,0))</f>
        <v>4</v>
      </c>
      <c r="L212" t="s">
        <v>756</v>
      </c>
      <c r="M212" t="str">
        <f t="shared" si="9"/>
        <v>E:\imagenes\banderas\turquia.jpg</v>
      </c>
      <c r="N212" t="s">
        <v>978</v>
      </c>
      <c r="O212" t="str">
        <f t="shared" si="10"/>
        <v>E:\imagenes\escudos\turquia.png</v>
      </c>
      <c r="P212" t="s">
        <v>7</v>
      </c>
      <c r="Q212">
        <f>INDEX(PlayerCountry!B:B,MATCH(P212,PlayerCountry!C:C,0))</f>
        <v>2</v>
      </c>
      <c r="S212" t="str">
        <f t="shared" si="11"/>
        <v>INSERT INTO "NationalTeams" (team_name,team_type,team_region_id,team_flag,team_shield,ol_country_id) VALUES ('Turquia','M',4,pg_read_binary_file('E:\imagenes\banderas\turquia.jpg'),pg_read_binary_file('E:\imagenes\escudos\turquia.png'),2);</v>
      </c>
    </row>
    <row r="213" spans="2:19" x14ac:dyDescent="0.25">
      <c r="B213">
        <v>211</v>
      </c>
      <c r="C213" t="s">
        <v>466</v>
      </c>
      <c r="E213" t="s">
        <v>543</v>
      </c>
      <c r="F213" s="3"/>
      <c r="G213">
        <v>51</v>
      </c>
      <c r="H213">
        <v>50</v>
      </c>
      <c r="I213">
        <v>51</v>
      </c>
      <c r="J213" t="s">
        <v>8505</v>
      </c>
      <c r="K213">
        <f>INDEX(TeamRegion!B:B,MATCH(J213,TeamRegion!C:C,0))</f>
        <v>5</v>
      </c>
      <c r="L213" t="s">
        <v>757</v>
      </c>
      <c r="M213" t="str">
        <f t="shared" si="9"/>
        <v>E:\imagenes\banderas\tuvalu.png</v>
      </c>
      <c r="N213" t="s">
        <v>979</v>
      </c>
      <c r="O213" t="str">
        <f t="shared" si="10"/>
        <v>E:\imagenes\escudos\tuvalu.png</v>
      </c>
      <c r="P213" t="s">
        <v>6</v>
      </c>
      <c r="Q213">
        <f>INDEX(PlayerCountry!B:B,MATCH(P213,PlayerCountry!C:C,0))</f>
        <v>7</v>
      </c>
      <c r="S213" t="str">
        <f t="shared" si="11"/>
        <v>INSERT INTO "NationalTeams" (team_name,team_type,team_region_id,team_flag,team_shield,ol_country_id) VALUES ('Tuvalu','M',5,pg_read_binary_file('E:\imagenes\banderas\tuvalu.png'),pg_read_binary_file('E:\imagenes\escudos\tuvalu.png'),7);</v>
      </c>
    </row>
    <row r="214" spans="2:19" x14ac:dyDescent="0.25">
      <c r="B214">
        <v>212</v>
      </c>
      <c r="C214" t="s">
        <v>502</v>
      </c>
      <c r="E214" t="s">
        <v>543</v>
      </c>
      <c r="F214" s="3"/>
      <c r="G214">
        <v>75</v>
      </c>
      <c r="H214">
        <v>78</v>
      </c>
      <c r="I214">
        <v>76</v>
      </c>
      <c r="J214" t="s">
        <v>24</v>
      </c>
      <c r="K214">
        <f>INDEX(TeamRegion!B:B,MATCH(J214,TeamRegion!C:C,0))</f>
        <v>4</v>
      </c>
      <c r="L214" t="s">
        <v>758</v>
      </c>
      <c r="M214" t="str">
        <f t="shared" si="9"/>
        <v>E:\imagenes\banderas\ucrania.jpg</v>
      </c>
      <c r="N214" t="s">
        <v>980</v>
      </c>
      <c r="O214" t="str">
        <f t="shared" si="10"/>
        <v>E:\imagenes\escudos\ucrania.png</v>
      </c>
      <c r="P214" t="s">
        <v>6</v>
      </c>
      <c r="Q214">
        <f>INDEX(PlayerCountry!B:B,MATCH(P214,PlayerCountry!C:C,0))</f>
        <v>7</v>
      </c>
      <c r="S214" t="str">
        <f t="shared" si="11"/>
        <v>INSERT INTO "NationalTeams" (team_name,team_type,team_region_id,team_flag,team_shield,ol_country_id) VALUES ('Ucrania','M',4,pg_read_binary_file('E:\imagenes\banderas\ucrania.jpg'),pg_read_binary_file('E:\imagenes\escudos\ucrania.png'),7);</v>
      </c>
    </row>
    <row r="215" spans="2:19" x14ac:dyDescent="0.25">
      <c r="B215">
        <v>213</v>
      </c>
      <c r="C215" t="s">
        <v>359</v>
      </c>
      <c r="E215" t="s">
        <v>543</v>
      </c>
      <c r="F215" s="3"/>
      <c r="G215">
        <v>54</v>
      </c>
      <c r="H215">
        <v>63</v>
      </c>
      <c r="I215">
        <v>63</v>
      </c>
      <c r="J215" t="s">
        <v>22</v>
      </c>
      <c r="K215">
        <f>INDEX(TeamRegion!B:B,MATCH(J215,TeamRegion!C:C,0))</f>
        <v>1</v>
      </c>
      <c r="L215" t="s">
        <v>759</v>
      </c>
      <c r="M215" t="str">
        <f t="shared" si="9"/>
        <v>E:\imagenes\banderas\uganda.png</v>
      </c>
      <c r="N215" t="s">
        <v>981</v>
      </c>
      <c r="O215" t="str">
        <f t="shared" si="10"/>
        <v>E:\imagenes\escudos\uganda.png</v>
      </c>
      <c r="P215" t="s">
        <v>2</v>
      </c>
      <c r="Q215">
        <f>INDEX(PlayerCountry!B:B,MATCH(P215,PlayerCountry!C:C,0))</f>
        <v>1</v>
      </c>
      <c r="S215" t="str">
        <f t="shared" si="11"/>
        <v>INSERT INTO "NationalTeams" (team_name,team_type,team_region_id,team_flag,team_shield,ol_country_id) VALUES ('Uganda','M',1,pg_read_binary_file('E:\imagenes\banderas\uganda.png'),pg_read_binary_file('E:\imagenes\escudos\uganda.png'),1);</v>
      </c>
    </row>
    <row r="216" spans="2:19" x14ac:dyDescent="0.25">
      <c r="B216">
        <v>214</v>
      </c>
      <c r="C216" t="s">
        <v>377</v>
      </c>
      <c r="E216" t="s">
        <v>543</v>
      </c>
      <c r="F216" s="3"/>
      <c r="G216">
        <v>79</v>
      </c>
      <c r="H216">
        <v>80</v>
      </c>
      <c r="I216">
        <v>84</v>
      </c>
      <c r="J216" t="s">
        <v>23</v>
      </c>
      <c r="K216">
        <f>INDEX(TeamRegion!B:B,MATCH(J216,TeamRegion!C:C,0))</f>
        <v>3</v>
      </c>
      <c r="L216" t="s">
        <v>760</v>
      </c>
      <c r="M216" t="str">
        <f t="shared" si="9"/>
        <v>E:\imagenes\banderas\uruguay.jpg</v>
      </c>
      <c r="N216" t="s">
        <v>982</v>
      </c>
      <c r="O216" t="str">
        <f t="shared" si="10"/>
        <v>E:\imagenes\escudos\uruguay.png</v>
      </c>
      <c r="P216" t="s">
        <v>2</v>
      </c>
      <c r="Q216">
        <f>INDEX(PlayerCountry!B:B,MATCH(P216,PlayerCountry!C:C,0))</f>
        <v>1</v>
      </c>
      <c r="S216" t="str">
        <f t="shared" si="11"/>
        <v>INSERT INTO "NationalTeams" (team_name,team_type,team_region_id,team_flag,team_shield,ol_country_id) VALUES ('Uruguay','M',3,pg_read_binary_file('E:\imagenes\banderas\uruguay.jpg'),pg_read_binary_file('E:\imagenes\escudos\uruguay.png'),1);</v>
      </c>
    </row>
    <row r="217" spans="2:19" x14ac:dyDescent="0.25">
      <c r="B217">
        <v>215</v>
      </c>
      <c r="C217" t="s">
        <v>443</v>
      </c>
      <c r="E217" t="s">
        <v>543</v>
      </c>
      <c r="F217" s="3"/>
      <c r="G217">
        <v>62</v>
      </c>
      <c r="H217">
        <v>68</v>
      </c>
      <c r="I217">
        <v>71</v>
      </c>
      <c r="J217" t="s">
        <v>8504</v>
      </c>
      <c r="K217">
        <f>INDEX(TeamRegion!B:B,MATCH(J217,TeamRegion!C:C,0))</f>
        <v>2</v>
      </c>
      <c r="L217" t="s">
        <v>761</v>
      </c>
      <c r="M217" t="str">
        <f t="shared" si="9"/>
        <v>E:\imagenes\banderas\uzbekistan.jpg</v>
      </c>
      <c r="N217" t="s">
        <v>983</v>
      </c>
      <c r="O217" t="str">
        <f t="shared" si="10"/>
        <v>E:\imagenes\escudos\uzbekistan.png</v>
      </c>
      <c r="P217" t="s">
        <v>8</v>
      </c>
      <c r="Q217">
        <f>INDEX(PlayerCountry!B:B,MATCH(P217,PlayerCountry!C:C,0))</f>
        <v>3</v>
      </c>
      <c r="S217" t="str">
        <f t="shared" si="11"/>
        <v>INSERT INTO "NationalTeams" (team_name,team_type,team_region_id,team_flag,team_shield,ol_country_id) VALUES ('Uzbekistan','M',2,pg_read_binary_file('E:\imagenes\banderas\uzbekistan.jpg'),pg_read_binary_file('E:\imagenes\escudos\uzbekistan.png'),3);</v>
      </c>
    </row>
    <row r="218" spans="2:19" x14ac:dyDescent="0.25">
      <c r="B218">
        <v>216</v>
      </c>
      <c r="C218" t="s">
        <v>481</v>
      </c>
      <c r="E218" t="s">
        <v>543</v>
      </c>
      <c r="F218" s="3"/>
      <c r="G218">
        <v>45</v>
      </c>
      <c r="H218">
        <v>48</v>
      </c>
      <c r="I218">
        <v>45</v>
      </c>
      <c r="J218" t="s">
        <v>8505</v>
      </c>
      <c r="K218">
        <f>INDEX(TeamRegion!B:B,MATCH(J218,TeamRegion!C:C,0))</f>
        <v>5</v>
      </c>
      <c r="L218" t="s">
        <v>762</v>
      </c>
      <c r="M218" t="str">
        <f t="shared" si="9"/>
        <v>E:\imagenes\banderas\vanuatu.png</v>
      </c>
      <c r="N218" t="s">
        <v>984</v>
      </c>
      <c r="O218" t="str">
        <f t="shared" si="10"/>
        <v>E:\imagenes\escudos\vanuatu.png</v>
      </c>
      <c r="P218" t="s">
        <v>8</v>
      </c>
      <c r="Q218">
        <f>INDEX(PlayerCountry!B:B,MATCH(P218,PlayerCountry!C:C,0))</f>
        <v>3</v>
      </c>
      <c r="S218" t="str">
        <f t="shared" si="11"/>
        <v>INSERT INTO "NationalTeams" (team_name,team_type,team_region_id,team_flag,team_shield,ol_country_id) VALUES ('Vanuatu','M',5,pg_read_binary_file('E:\imagenes\banderas\vanuatu.png'),pg_read_binary_file('E:\imagenes\escudos\vanuatu.png'),3);</v>
      </c>
    </row>
    <row r="219" spans="2:19" x14ac:dyDescent="0.25">
      <c r="B219">
        <v>217</v>
      </c>
      <c r="C219" t="s">
        <v>351</v>
      </c>
      <c r="E219" t="s">
        <v>543</v>
      </c>
      <c r="F219" s="3"/>
      <c r="G219">
        <v>71</v>
      </c>
      <c r="H219">
        <v>68</v>
      </c>
      <c r="I219">
        <v>75</v>
      </c>
      <c r="J219" t="s">
        <v>23</v>
      </c>
      <c r="K219">
        <f>INDEX(TeamRegion!B:B,MATCH(J219,TeamRegion!C:C,0))</f>
        <v>3</v>
      </c>
      <c r="L219" t="s">
        <v>763</v>
      </c>
      <c r="M219" t="str">
        <f t="shared" si="9"/>
        <v>E:\imagenes\banderas\venezuela.jpg</v>
      </c>
      <c r="N219" t="s">
        <v>985</v>
      </c>
      <c r="O219" t="str">
        <f t="shared" si="10"/>
        <v>E:\imagenes\escudos\venezuela.png</v>
      </c>
      <c r="P219" t="s">
        <v>3</v>
      </c>
      <c r="Q219">
        <f>INDEX(PlayerCountry!B:B,MATCH(P219,PlayerCountry!C:C,0))</f>
        <v>4</v>
      </c>
      <c r="S219" t="str">
        <f t="shared" si="11"/>
        <v>INSERT INTO "NationalTeams" (team_name,team_type,team_region_id,team_flag,team_shield,ol_country_id) VALUES ('Venezuela','M',3,pg_read_binary_file('E:\imagenes\banderas\venezuela.jpg'),pg_read_binary_file('E:\imagenes\escudos\venezuela.png'),4);</v>
      </c>
    </row>
    <row r="220" spans="2:19" x14ac:dyDescent="0.25">
      <c r="B220">
        <v>218</v>
      </c>
      <c r="C220" t="s">
        <v>438</v>
      </c>
      <c r="E220" t="s">
        <v>543</v>
      </c>
      <c r="F220" s="3"/>
      <c r="G220">
        <v>56</v>
      </c>
      <c r="H220">
        <v>61</v>
      </c>
      <c r="I220">
        <v>59</v>
      </c>
      <c r="J220" t="s">
        <v>8504</v>
      </c>
      <c r="K220">
        <f>INDEX(TeamRegion!B:B,MATCH(J220,TeamRegion!C:C,0))</f>
        <v>2</v>
      </c>
      <c r="L220" t="s">
        <v>764</v>
      </c>
      <c r="M220" t="str">
        <f t="shared" si="9"/>
        <v>E:\imagenes\banderas\vietnam.jpg</v>
      </c>
      <c r="N220" t="s">
        <v>986</v>
      </c>
      <c r="O220" t="str">
        <f t="shared" si="10"/>
        <v>E:\imagenes\escudos\vietnam.png</v>
      </c>
      <c r="P220" t="s">
        <v>5</v>
      </c>
      <c r="Q220">
        <f>INDEX(PlayerCountry!B:B,MATCH(P220,PlayerCountry!C:C,0))</f>
        <v>6</v>
      </c>
      <c r="S220" t="str">
        <f t="shared" si="11"/>
        <v>INSERT INTO "NationalTeams" (team_name,team_type,team_region_id,team_flag,team_shield,ol_country_id) VALUES ('Vietnam','M',2,pg_read_binary_file('E:\imagenes\banderas\vietnam.jpg'),pg_read_binary_file('E:\imagenes\escudos\vietnam.png'),6);</v>
      </c>
    </row>
    <row r="221" spans="2:19" x14ac:dyDescent="0.25">
      <c r="B221">
        <v>219</v>
      </c>
      <c r="C221" t="s">
        <v>319</v>
      </c>
      <c r="E221" t="s">
        <v>543</v>
      </c>
      <c r="F221" s="3"/>
      <c r="G221">
        <v>83</v>
      </c>
      <c r="H221">
        <v>83</v>
      </c>
      <c r="I221">
        <v>85</v>
      </c>
      <c r="J221" t="s">
        <v>24</v>
      </c>
      <c r="K221">
        <f>INDEX(TeamRegion!B:B,MATCH(J221,TeamRegion!C:C,0))</f>
        <v>4</v>
      </c>
      <c r="L221" t="s">
        <v>765</v>
      </c>
      <c r="M221" t="str">
        <f t="shared" si="9"/>
        <v>E:\imagenes\banderas\world stars.png</v>
      </c>
      <c r="N221" t="s">
        <v>987</v>
      </c>
      <c r="O221" t="str">
        <f t="shared" si="10"/>
        <v>E:\imagenes\escudos\world stars.png</v>
      </c>
      <c r="P221" t="s">
        <v>9</v>
      </c>
      <c r="Q221">
        <f>INDEX(PlayerCountry!B:B,MATCH(P221,PlayerCountry!C:C,0))</f>
        <v>5</v>
      </c>
      <c r="S221" t="str">
        <f t="shared" si="11"/>
        <v>INSERT INTO "NationalTeams" (team_name,team_type,team_region_id,team_flag,team_shield,ol_country_id) VALUES ('World Stars','M',4,pg_read_binary_file('E:\imagenes\banderas\world stars.png'),pg_read_binary_file('E:\imagenes\escudos\world stars.png'),5);</v>
      </c>
    </row>
    <row r="222" spans="2:19" x14ac:dyDescent="0.25">
      <c r="B222">
        <v>220</v>
      </c>
      <c r="C222" t="s">
        <v>471</v>
      </c>
      <c r="E222" t="s">
        <v>543</v>
      </c>
      <c r="F222" s="3"/>
      <c r="G222">
        <v>56</v>
      </c>
      <c r="H222">
        <v>57</v>
      </c>
      <c r="I222">
        <v>58</v>
      </c>
      <c r="J222" t="s">
        <v>8504</v>
      </c>
      <c r="K222">
        <f>INDEX(TeamRegion!B:B,MATCH(J222,TeamRegion!C:C,0))</f>
        <v>2</v>
      </c>
      <c r="L222" t="s">
        <v>766</v>
      </c>
      <c r="M222" t="str">
        <f t="shared" si="9"/>
        <v>E:\imagenes\banderas\yemen.png</v>
      </c>
      <c r="N222" t="s">
        <v>988</v>
      </c>
      <c r="O222" t="str">
        <f t="shared" si="10"/>
        <v>E:\imagenes\escudos\yemen.png</v>
      </c>
      <c r="P222" t="s">
        <v>3</v>
      </c>
      <c r="Q222">
        <f>INDEX(PlayerCountry!B:B,MATCH(P222,PlayerCountry!C:C,0))</f>
        <v>4</v>
      </c>
      <c r="S222" t="str">
        <f t="shared" si="11"/>
        <v>INSERT INTO "NationalTeams" (team_name,team_type,team_region_id,team_flag,team_shield,ol_country_id) VALUES ('Yemen','M',2,pg_read_binary_file('E:\imagenes\banderas\yemen.png'),pg_read_binary_file('E:\imagenes\escudos\yemen.png'),4);</v>
      </c>
    </row>
    <row r="223" spans="2:19" x14ac:dyDescent="0.25">
      <c r="B223">
        <v>221</v>
      </c>
      <c r="C223" t="s">
        <v>373</v>
      </c>
      <c r="E223" t="s">
        <v>543</v>
      </c>
      <c r="F223" s="3"/>
      <c r="G223">
        <v>51</v>
      </c>
      <c r="H223">
        <v>52</v>
      </c>
      <c r="I223">
        <v>51</v>
      </c>
      <c r="J223" t="s">
        <v>22</v>
      </c>
      <c r="K223">
        <f>INDEX(TeamRegion!B:B,MATCH(J223,TeamRegion!C:C,0))</f>
        <v>1</v>
      </c>
      <c r="L223" t="s">
        <v>767</v>
      </c>
      <c r="M223" t="str">
        <f t="shared" si="9"/>
        <v>E:\imagenes\banderas\yibuti.png</v>
      </c>
      <c r="N223" t="s">
        <v>989</v>
      </c>
      <c r="O223" t="str">
        <f t="shared" si="10"/>
        <v>E:\imagenes\escudos\yibuti.png</v>
      </c>
      <c r="P223" t="s">
        <v>2</v>
      </c>
      <c r="Q223">
        <f>INDEX(PlayerCountry!B:B,MATCH(P223,PlayerCountry!C:C,0))</f>
        <v>1</v>
      </c>
      <c r="S223" t="str">
        <f t="shared" si="11"/>
        <v>INSERT INTO "NationalTeams" (team_name,team_type,team_region_id,team_flag,team_shield,ol_country_id) VALUES ('Yibuti','M',1,pg_read_binary_file('E:\imagenes\banderas\yibuti.png'),pg_read_binary_file('E:\imagenes\escudos\yibuti.png'),1);</v>
      </c>
    </row>
    <row r="224" spans="2:19" x14ac:dyDescent="0.25">
      <c r="B224">
        <v>222</v>
      </c>
      <c r="C224" t="s">
        <v>367</v>
      </c>
      <c r="E224" t="s">
        <v>543</v>
      </c>
      <c r="F224" s="3"/>
      <c r="G224">
        <v>59</v>
      </c>
      <c r="H224">
        <v>67</v>
      </c>
      <c r="I224">
        <v>68</v>
      </c>
      <c r="J224" t="s">
        <v>22</v>
      </c>
      <c r="K224">
        <f>INDEX(TeamRegion!B:B,MATCH(J224,TeamRegion!C:C,0))</f>
        <v>1</v>
      </c>
      <c r="L224" t="s">
        <v>768</v>
      </c>
      <c r="M224" t="str">
        <f t="shared" si="9"/>
        <v>E:\imagenes\banderas\zambia.jpg</v>
      </c>
      <c r="N224" t="s">
        <v>990</v>
      </c>
      <c r="O224" t="str">
        <f t="shared" si="10"/>
        <v>E:\imagenes\escudos\zambia.PNG</v>
      </c>
      <c r="P224" t="s">
        <v>3</v>
      </c>
      <c r="Q224">
        <f>INDEX(PlayerCountry!B:B,MATCH(P224,PlayerCountry!C:C,0))</f>
        <v>4</v>
      </c>
      <c r="S224" t="str">
        <f t="shared" si="11"/>
        <v>INSERT INTO "NationalTeams" (team_name,team_type,team_region_id,team_flag,team_shield,ol_country_id) VALUES ('Zambia','M',1,pg_read_binary_file('E:\imagenes\banderas\zambia.jpg'),pg_read_binary_file('E:\imagenes\escudos\zambia.PNG'),4);</v>
      </c>
    </row>
    <row r="225" spans="2:19" x14ac:dyDescent="0.25">
      <c r="B225">
        <v>223</v>
      </c>
      <c r="C225" t="s">
        <v>358</v>
      </c>
      <c r="E225" t="s">
        <v>543</v>
      </c>
      <c r="F225" s="3"/>
      <c r="G225">
        <v>53</v>
      </c>
      <c r="H225">
        <v>67</v>
      </c>
      <c r="I225">
        <v>69</v>
      </c>
      <c r="J225" t="s">
        <v>22</v>
      </c>
      <c r="K225">
        <f>INDEX(TeamRegion!B:B,MATCH(J225,TeamRegion!C:C,0))</f>
        <v>1</v>
      </c>
      <c r="L225" t="s">
        <v>769</v>
      </c>
      <c r="M225" t="str">
        <f t="shared" si="9"/>
        <v>E:\imagenes\banderas\zimbaue.jpg</v>
      </c>
      <c r="N225" t="s">
        <v>991</v>
      </c>
      <c r="O225" t="str">
        <f t="shared" si="10"/>
        <v>E:\imagenes\escudos\zimbaue.png</v>
      </c>
      <c r="P225" t="s">
        <v>3</v>
      </c>
      <c r="Q225">
        <f>INDEX(PlayerCountry!B:B,MATCH(P225,PlayerCountry!C:C,0))</f>
        <v>4</v>
      </c>
      <c r="S225" t="str">
        <f t="shared" si="11"/>
        <v>INSERT INTO "NationalTeams" (team_name,team_type,team_region_id,team_flag,team_shield,ol_country_id) VALUES ('Zimbaue','M',1,pg_read_binary_file('E:\imagenes\banderas\zimbaue.jpg'),pg_read_binary_file('E:\imagenes\escudos\zimbaue.png'),4);</v>
      </c>
    </row>
    <row r="226" spans="2:19" x14ac:dyDescent="0.25">
      <c r="B226">
        <v>224</v>
      </c>
      <c r="C226" t="s">
        <v>993</v>
      </c>
      <c r="E226" t="s">
        <v>545</v>
      </c>
      <c r="F226" s="3"/>
      <c r="G226">
        <v>40</v>
      </c>
      <c r="H226" s="2">
        <v>40</v>
      </c>
      <c r="I226">
        <v>40</v>
      </c>
      <c r="J226" t="s">
        <v>8504</v>
      </c>
      <c r="K226">
        <f>INDEX(TeamRegion!B:B,MATCH(J226,TeamRegion!C:C,0))</f>
        <v>2</v>
      </c>
      <c r="L226" t="s">
        <v>548</v>
      </c>
      <c r="M226" t="str">
        <f t="shared" si="9"/>
        <v>E:\imagenes\banderas\afganistan.jpg</v>
      </c>
      <c r="N226" t="s">
        <v>770</v>
      </c>
      <c r="O226" t="str">
        <f t="shared" si="10"/>
        <v>E:\imagenes\escudos\afganistan.png</v>
      </c>
      <c r="P226" t="s">
        <v>7</v>
      </c>
      <c r="Q226">
        <f>INDEX(PlayerCountry!B:B,MATCH(P226,PlayerCountry!C:C,0))</f>
        <v>2</v>
      </c>
      <c r="S226" t="str">
        <f t="shared" si="11"/>
        <v>INSERT INTO "NationalTeams" (team_name,team_type,team_region_id,team_flag,team_shield,ol_country_id) VALUES ('Afganistan Fem','F',2,pg_read_binary_file('E:\imagenes\banderas\afganistan.jpg'),pg_read_binary_file('E:\imagenes\escudos\afganistan.png'),2);</v>
      </c>
    </row>
    <row r="227" spans="2:19" x14ac:dyDescent="0.25">
      <c r="B227">
        <v>225</v>
      </c>
      <c r="C227" t="s">
        <v>994</v>
      </c>
      <c r="E227" t="s">
        <v>545</v>
      </c>
      <c r="F227" s="3"/>
      <c r="G227">
        <v>76</v>
      </c>
      <c r="H227" s="2">
        <v>73</v>
      </c>
      <c r="I227">
        <v>75</v>
      </c>
      <c r="J227" t="s">
        <v>22</v>
      </c>
      <c r="K227">
        <f>INDEX(TeamRegion!B:B,MATCH(J227,TeamRegion!C:C,0))</f>
        <v>1</v>
      </c>
      <c r="L227" t="s">
        <v>549</v>
      </c>
      <c r="M227" t="str">
        <f t="shared" si="9"/>
        <v>E:\imagenes\banderas\africa stars.png</v>
      </c>
      <c r="N227" t="s">
        <v>771</v>
      </c>
      <c r="O227" t="str">
        <f t="shared" si="10"/>
        <v>E:\imagenes\escudos\africa stars.png</v>
      </c>
      <c r="P227" t="s">
        <v>8</v>
      </c>
      <c r="Q227">
        <f>INDEX(PlayerCountry!B:B,MATCH(P227,PlayerCountry!C:C,0))</f>
        <v>3</v>
      </c>
      <c r="S227" t="str">
        <f t="shared" si="11"/>
        <v>INSERT INTO "NationalTeams" (team_name,team_type,team_region_id,team_flag,team_shield,ol_country_id) VALUES ('Africa Stars Fem','F',1,pg_read_binary_file('E:\imagenes\banderas\africa stars.png'),pg_read_binary_file('E:\imagenes\escudos\africa stars.png'),3);</v>
      </c>
    </row>
    <row r="228" spans="2:19" x14ac:dyDescent="0.25">
      <c r="B228">
        <v>226</v>
      </c>
      <c r="C228" t="s">
        <v>995</v>
      </c>
      <c r="E228" t="s">
        <v>545</v>
      </c>
      <c r="F228" s="3"/>
      <c r="G228">
        <v>59</v>
      </c>
      <c r="H228" s="2">
        <v>57</v>
      </c>
      <c r="I228">
        <v>58</v>
      </c>
      <c r="J228" t="s">
        <v>24</v>
      </c>
      <c r="K228">
        <f>INDEX(TeamRegion!B:B,MATCH(J228,TeamRegion!C:C,0))</f>
        <v>4</v>
      </c>
      <c r="L228" t="s">
        <v>550</v>
      </c>
      <c r="M228" t="str">
        <f t="shared" si="9"/>
        <v>E:\imagenes\banderas\albania.jpg</v>
      </c>
      <c r="N228" t="s">
        <v>772</v>
      </c>
      <c r="O228" t="str">
        <f t="shared" si="10"/>
        <v>E:\imagenes\escudos\albania.png</v>
      </c>
      <c r="P228" t="s">
        <v>7</v>
      </c>
      <c r="Q228">
        <f>INDEX(PlayerCountry!B:B,MATCH(P228,PlayerCountry!C:C,0))</f>
        <v>2</v>
      </c>
      <c r="S228" t="str">
        <f t="shared" si="11"/>
        <v>INSERT INTO "NationalTeams" (team_name,team_type,team_region_id,team_flag,team_shield,ol_country_id) VALUES ('Albania Fem','F',4,pg_read_binary_file('E:\imagenes\banderas\albania.jpg'),pg_read_binary_file('E:\imagenes\escudos\albania.png'),2);</v>
      </c>
    </row>
    <row r="229" spans="2:19" x14ac:dyDescent="0.25">
      <c r="B229">
        <v>227</v>
      </c>
      <c r="C229" t="s">
        <v>996</v>
      </c>
      <c r="E229" t="s">
        <v>545</v>
      </c>
      <c r="F229" s="3"/>
      <c r="G229">
        <v>93</v>
      </c>
      <c r="H229" s="2">
        <v>92</v>
      </c>
      <c r="I229">
        <v>93</v>
      </c>
      <c r="J229" t="s">
        <v>24</v>
      </c>
      <c r="K229">
        <f>INDEX(TeamRegion!B:B,MATCH(J229,TeamRegion!C:C,0))</f>
        <v>4</v>
      </c>
      <c r="L229" t="s">
        <v>551</v>
      </c>
      <c r="M229" t="str">
        <f t="shared" si="9"/>
        <v>E:\imagenes\banderas\alemania.jpg</v>
      </c>
      <c r="N229" t="s">
        <v>773</v>
      </c>
      <c r="O229" t="str">
        <f t="shared" si="10"/>
        <v>E:\imagenes\escudos\alemania.png</v>
      </c>
      <c r="P229" t="s">
        <v>7</v>
      </c>
      <c r="Q229">
        <f>INDEX(PlayerCountry!B:B,MATCH(P229,PlayerCountry!C:C,0))</f>
        <v>2</v>
      </c>
      <c r="S229" t="str">
        <f t="shared" si="11"/>
        <v>INSERT INTO "NationalTeams" (team_name,team_type,team_region_id,team_flag,team_shield,ol_country_id) VALUES ('Alemania Fem','F',4,pg_read_binary_file('E:\imagenes\banderas\alemania.jpg'),pg_read_binary_file('E:\imagenes\escudos\alemania.png'),2);</v>
      </c>
    </row>
    <row r="230" spans="2:19" x14ac:dyDescent="0.25">
      <c r="B230">
        <v>228</v>
      </c>
      <c r="C230" t="s">
        <v>997</v>
      </c>
      <c r="E230" t="s">
        <v>545</v>
      </c>
      <c r="F230" s="3"/>
      <c r="G230">
        <v>86</v>
      </c>
      <c r="H230" s="2">
        <v>89</v>
      </c>
      <c r="I230">
        <v>88</v>
      </c>
      <c r="J230" t="s">
        <v>23</v>
      </c>
      <c r="K230">
        <f>INDEX(TeamRegion!B:B,MATCH(J230,TeamRegion!C:C,0))</f>
        <v>3</v>
      </c>
      <c r="L230" t="s">
        <v>552</v>
      </c>
      <c r="M230" t="str">
        <f t="shared" si="9"/>
        <v>E:\imagenes\banderas\america stars.png</v>
      </c>
      <c r="N230" t="s">
        <v>774</v>
      </c>
      <c r="O230" t="str">
        <f t="shared" si="10"/>
        <v>E:\imagenes\escudos\america stars.png</v>
      </c>
      <c r="P230" t="s">
        <v>7</v>
      </c>
      <c r="Q230">
        <f>INDEX(PlayerCountry!B:B,MATCH(P230,PlayerCountry!C:C,0))</f>
        <v>2</v>
      </c>
      <c r="S230" t="str">
        <f t="shared" si="11"/>
        <v>INSERT INTO "NationalTeams" (team_name,team_type,team_region_id,team_flag,team_shield,ol_country_id) VALUES ('America Stars Fem','F',3,pg_read_binary_file('E:\imagenes\banderas\america stars.png'),pg_read_binary_file('E:\imagenes\escudos\america stars.png'),2);</v>
      </c>
    </row>
    <row r="231" spans="2:19" x14ac:dyDescent="0.25">
      <c r="B231">
        <v>229</v>
      </c>
      <c r="C231" t="s">
        <v>998</v>
      </c>
      <c r="E231" t="s">
        <v>545</v>
      </c>
      <c r="F231" s="3"/>
      <c r="G231">
        <v>41</v>
      </c>
      <c r="H231" s="2">
        <v>45</v>
      </c>
      <c r="I231">
        <v>43</v>
      </c>
      <c r="J231" t="s">
        <v>24</v>
      </c>
      <c r="K231">
        <f>INDEX(TeamRegion!B:B,MATCH(J231,TeamRegion!C:C,0))</f>
        <v>4</v>
      </c>
      <c r="L231" t="s">
        <v>553</v>
      </c>
      <c r="M231" t="str">
        <f t="shared" si="9"/>
        <v>E:\imagenes\banderas\andorra.jpg</v>
      </c>
      <c r="N231" t="s">
        <v>775</v>
      </c>
      <c r="O231" t="str">
        <f t="shared" si="10"/>
        <v>E:\imagenes\escudos\andorra.png</v>
      </c>
      <c r="P231" t="s">
        <v>2</v>
      </c>
      <c r="Q231">
        <f>INDEX(PlayerCountry!B:B,MATCH(P231,PlayerCountry!C:C,0))</f>
        <v>1</v>
      </c>
      <c r="S231" t="str">
        <f t="shared" si="11"/>
        <v>INSERT INTO "NationalTeams" (team_name,team_type,team_region_id,team_flag,team_shield,ol_country_id) VALUES ('Andorra Fem','F',4,pg_read_binary_file('E:\imagenes\banderas\andorra.jpg'),pg_read_binary_file('E:\imagenes\escudos\andorra.png'),1);</v>
      </c>
    </row>
    <row r="232" spans="2:19" x14ac:dyDescent="0.25">
      <c r="B232">
        <v>230</v>
      </c>
      <c r="C232" t="s">
        <v>999</v>
      </c>
      <c r="E232" t="s">
        <v>545</v>
      </c>
      <c r="F232" s="3"/>
      <c r="G232">
        <v>47</v>
      </c>
      <c r="H232" s="2">
        <v>47</v>
      </c>
      <c r="I232">
        <v>48</v>
      </c>
      <c r="J232" t="s">
        <v>22</v>
      </c>
      <c r="K232">
        <f>INDEX(TeamRegion!B:B,MATCH(J232,TeamRegion!C:C,0))</f>
        <v>1</v>
      </c>
      <c r="L232" t="s">
        <v>554</v>
      </c>
      <c r="M232" t="str">
        <f t="shared" si="9"/>
        <v>E:\imagenes\banderas\angola.jpg</v>
      </c>
      <c r="N232" t="s">
        <v>776</v>
      </c>
      <c r="O232" t="str">
        <f t="shared" si="10"/>
        <v>E:\imagenes\escudos\angola.png</v>
      </c>
      <c r="P232" t="s">
        <v>4</v>
      </c>
      <c r="Q232">
        <f>INDEX(PlayerCountry!B:B,MATCH(P232,PlayerCountry!C:C,0))</f>
        <v>8</v>
      </c>
      <c r="S232" t="str">
        <f t="shared" si="11"/>
        <v>INSERT INTO "NationalTeams" (team_name,team_type,team_region_id,team_flag,team_shield,ol_country_id) VALUES ('Angola Fem','F',1,pg_read_binary_file('E:\imagenes\banderas\angola.jpg'),pg_read_binary_file('E:\imagenes\escudos\angola.png'),8);</v>
      </c>
    </row>
    <row r="233" spans="2:19" x14ac:dyDescent="0.25">
      <c r="B233">
        <v>231</v>
      </c>
      <c r="C233" t="s">
        <v>1000</v>
      </c>
      <c r="E233" t="s">
        <v>545</v>
      </c>
      <c r="F233" s="3"/>
      <c r="G233">
        <v>41</v>
      </c>
      <c r="H233" s="2">
        <v>40</v>
      </c>
      <c r="I233">
        <v>42</v>
      </c>
      <c r="J233" t="s">
        <v>23</v>
      </c>
      <c r="K233">
        <f>INDEX(TeamRegion!B:B,MATCH(J233,TeamRegion!C:C,0))</f>
        <v>3</v>
      </c>
      <c r="L233" t="s">
        <v>555</v>
      </c>
      <c r="M233" t="str">
        <f t="shared" si="9"/>
        <v>E:\imagenes\banderas\anguila.png</v>
      </c>
      <c r="N233" t="s">
        <v>777</v>
      </c>
      <c r="O233" t="str">
        <f t="shared" si="10"/>
        <v>E:\imagenes\escudos\anguila.png</v>
      </c>
      <c r="P233" t="s">
        <v>9</v>
      </c>
      <c r="Q233">
        <f>INDEX(PlayerCountry!B:B,MATCH(P233,PlayerCountry!C:C,0))</f>
        <v>5</v>
      </c>
      <c r="S233" t="str">
        <f t="shared" si="11"/>
        <v>INSERT INTO "NationalTeams" (team_name,team_type,team_region_id,team_flag,team_shield,ol_country_id) VALUES ('Anguila Fem','F',3,pg_read_binary_file('E:\imagenes\banderas\anguila.png'),pg_read_binary_file('E:\imagenes\escudos\anguila.png'),5);</v>
      </c>
    </row>
    <row r="234" spans="2:19" x14ac:dyDescent="0.25">
      <c r="B234">
        <v>232</v>
      </c>
      <c r="C234" t="s">
        <v>1001</v>
      </c>
      <c r="E234" t="s">
        <v>545</v>
      </c>
      <c r="F234" s="3"/>
      <c r="G234">
        <v>42</v>
      </c>
      <c r="H234" s="2">
        <v>44</v>
      </c>
      <c r="I234">
        <v>43</v>
      </c>
      <c r="J234" t="s">
        <v>23</v>
      </c>
      <c r="K234">
        <f>INDEX(TeamRegion!B:B,MATCH(J234,TeamRegion!C:C,0))</f>
        <v>3</v>
      </c>
      <c r="L234" t="s">
        <v>556</v>
      </c>
      <c r="M234" t="str">
        <f t="shared" si="9"/>
        <v>E:\imagenes\banderas\antigua.png</v>
      </c>
      <c r="N234" t="s">
        <v>778</v>
      </c>
      <c r="O234" t="str">
        <f t="shared" si="10"/>
        <v>E:\imagenes\escudos\antigua.png</v>
      </c>
      <c r="P234" t="s">
        <v>8</v>
      </c>
      <c r="Q234">
        <f>INDEX(PlayerCountry!B:B,MATCH(P234,PlayerCountry!C:C,0))</f>
        <v>3</v>
      </c>
      <c r="S234" t="str">
        <f t="shared" si="11"/>
        <v>INSERT INTO "NationalTeams" (team_name,team_type,team_region_id,team_flag,team_shield,ol_country_id) VALUES ('Antigua y Barbuda Fem','F',3,pg_read_binary_file('E:\imagenes\banderas\antigua.png'),pg_read_binary_file('E:\imagenes\escudos\antigua.png'),3);</v>
      </c>
    </row>
    <row r="235" spans="2:19" x14ac:dyDescent="0.25">
      <c r="B235">
        <v>233</v>
      </c>
      <c r="C235" t="s">
        <v>1002</v>
      </c>
      <c r="E235" t="s">
        <v>545</v>
      </c>
      <c r="F235" s="3"/>
      <c r="G235">
        <v>43</v>
      </c>
      <c r="H235" s="2">
        <v>45</v>
      </c>
      <c r="I235">
        <v>44</v>
      </c>
      <c r="J235" t="s">
        <v>8504</v>
      </c>
      <c r="K235">
        <f>INDEX(TeamRegion!B:B,MATCH(J235,TeamRegion!C:C,0))</f>
        <v>2</v>
      </c>
      <c r="L235" t="s">
        <v>557</v>
      </c>
      <c r="M235" t="str">
        <f t="shared" si="9"/>
        <v>E:\imagenes\banderas\arabia saudita.jpg</v>
      </c>
      <c r="N235" t="s">
        <v>779</v>
      </c>
      <c r="O235" t="str">
        <f t="shared" si="10"/>
        <v>E:\imagenes\escudos\arabia saudita.png</v>
      </c>
      <c r="P235" t="s">
        <v>5</v>
      </c>
      <c r="Q235">
        <f>INDEX(PlayerCountry!B:B,MATCH(P235,PlayerCountry!C:C,0))</f>
        <v>6</v>
      </c>
      <c r="S235" t="str">
        <f t="shared" si="11"/>
        <v>INSERT INTO "NationalTeams" (team_name,team_type,team_region_id,team_flag,team_shield,ol_country_id) VALUES ('Arabia Saudita Fem','F',2,pg_read_binary_file('E:\imagenes\banderas\arabia saudita.jpg'),pg_read_binary_file('E:\imagenes\escudos\arabia saudita.png'),6);</v>
      </c>
    </row>
    <row r="236" spans="2:19" x14ac:dyDescent="0.25">
      <c r="B236">
        <v>234</v>
      </c>
      <c r="C236" t="s">
        <v>1003</v>
      </c>
      <c r="E236" t="s">
        <v>545</v>
      </c>
      <c r="F236" s="3"/>
      <c r="G236">
        <v>58</v>
      </c>
      <c r="H236" s="2">
        <v>57</v>
      </c>
      <c r="I236">
        <v>60</v>
      </c>
      <c r="J236" t="s">
        <v>22</v>
      </c>
      <c r="K236">
        <f>INDEX(TeamRegion!B:B,MATCH(J236,TeamRegion!C:C,0))</f>
        <v>1</v>
      </c>
      <c r="L236" t="s">
        <v>558</v>
      </c>
      <c r="M236" t="str">
        <f t="shared" si="9"/>
        <v>E:\imagenes\banderas\argelia.jpg</v>
      </c>
      <c r="N236" t="s">
        <v>780</v>
      </c>
      <c r="O236" t="str">
        <f t="shared" si="10"/>
        <v>E:\imagenes\escudos\argelia.png</v>
      </c>
      <c r="P236" t="s">
        <v>7</v>
      </c>
      <c r="Q236">
        <f>INDEX(PlayerCountry!B:B,MATCH(P236,PlayerCountry!C:C,0))</f>
        <v>2</v>
      </c>
      <c r="S236" t="str">
        <f t="shared" si="11"/>
        <v>INSERT INTO "NationalTeams" (team_name,team_type,team_region_id,team_flag,team_shield,ol_country_id) VALUES ('Argelia Fem','F',1,pg_read_binary_file('E:\imagenes\banderas\argelia.jpg'),pg_read_binary_file('E:\imagenes\escudos\argelia.png'),2);</v>
      </c>
    </row>
    <row r="237" spans="2:19" x14ac:dyDescent="0.25">
      <c r="B237">
        <v>235</v>
      </c>
      <c r="C237" t="s">
        <v>1004</v>
      </c>
      <c r="E237" t="s">
        <v>545</v>
      </c>
      <c r="F237" s="3"/>
      <c r="G237">
        <v>77</v>
      </c>
      <c r="H237" s="2">
        <v>79</v>
      </c>
      <c r="I237">
        <v>74</v>
      </c>
      <c r="J237" t="s">
        <v>23</v>
      </c>
      <c r="K237">
        <f>INDEX(TeamRegion!B:B,MATCH(J237,TeamRegion!C:C,0))</f>
        <v>3</v>
      </c>
      <c r="L237" t="s">
        <v>559</v>
      </c>
      <c r="M237" t="str">
        <f t="shared" si="9"/>
        <v>E:\imagenes\banderas\argentina.jpg</v>
      </c>
      <c r="N237" t="s">
        <v>781</v>
      </c>
      <c r="O237" t="str">
        <f t="shared" si="10"/>
        <v>E:\imagenes\escudos\argentina.png</v>
      </c>
      <c r="P237" t="s">
        <v>2</v>
      </c>
      <c r="Q237">
        <f>INDEX(PlayerCountry!B:B,MATCH(P237,PlayerCountry!C:C,0))</f>
        <v>1</v>
      </c>
      <c r="S237" t="str">
        <f t="shared" si="11"/>
        <v>INSERT INTO "NationalTeams" (team_name,team_type,team_region_id,team_flag,team_shield,ol_country_id) VALUES ('Argentina Fem','F',3,pg_read_binary_file('E:\imagenes\banderas\argentina.jpg'),pg_read_binary_file('E:\imagenes\escudos\argentina.png'),1);</v>
      </c>
    </row>
    <row r="238" spans="2:19" x14ac:dyDescent="0.25">
      <c r="B238">
        <v>236</v>
      </c>
      <c r="C238" t="s">
        <v>1005</v>
      </c>
      <c r="E238" t="s">
        <v>545</v>
      </c>
      <c r="F238" s="3"/>
      <c r="G238">
        <v>48</v>
      </c>
      <c r="H238" s="2">
        <v>47</v>
      </c>
      <c r="I238">
        <v>48</v>
      </c>
      <c r="J238" t="s">
        <v>24</v>
      </c>
      <c r="K238">
        <f>INDEX(TeamRegion!B:B,MATCH(J238,TeamRegion!C:C,0))</f>
        <v>4</v>
      </c>
      <c r="L238" t="s">
        <v>560</v>
      </c>
      <c r="M238" t="str">
        <f t="shared" si="9"/>
        <v>E:\imagenes\banderas\armenia.jpg</v>
      </c>
      <c r="N238" t="s">
        <v>782</v>
      </c>
      <c r="O238" t="str">
        <f t="shared" si="10"/>
        <v>E:\imagenes\escudos\armenia.png</v>
      </c>
      <c r="P238" t="s">
        <v>8</v>
      </c>
      <c r="Q238">
        <f>INDEX(PlayerCountry!B:B,MATCH(P238,PlayerCountry!C:C,0))</f>
        <v>3</v>
      </c>
      <c r="S238" t="str">
        <f t="shared" si="11"/>
        <v>INSERT INTO "NationalTeams" (team_name,team_type,team_region_id,team_flag,team_shield,ol_country_id) VALUES ('Armenia Fem','F',4,pg_read_binary_file('E:\imagenes\banderas\armenia.jpg'),pg_read_binary_file('E:\imagenes\escudos\armenia.png'),3);</v>
      </c>
    </row>
    <row r="239" spans="2:19" x14ac:dyDescent="0.25">
      <c r="B239">
        <v>237</v>
      </c>
      <c r="C239" t="s">
        <v>1006</v>
      </c>
      <c r="E239" t="s">
        <v>545</v>
      </c>
      <c r="F239" s="3"/>
      <c r="G239">
        <v>41</v>
      </c>
      <c r="H239" s="2">
        <v>41</v>
      </c>
      <c r="I239">
        <v>42</v>
      </c>
      <c r="J239" t="s">
        <v>23</v>
      </c>
      <c r="K239">
        <f>INDEX(TeamRegion!B:B,MATCH(J239,TeamRegion!C:C,0))</f>
        <v>3</v>
      </c>
      <c r="L239" t="s">
        <v>561</v>
      </c>
      <c r="M239" t="str">
        <f t="shared" si="9"/>
        <v>E:\imagenes\banderas\aruba.png</v>
      </c>
      <c r="N239" t="s">
        <v>783</v>
      </c>
      <c r="O239" t="str">
        <f t="shared" si="10"/>
        <v>E:\imagenes\escudos\aruba.png</v>
      </c>
      <c r="P239" t="s">
        <v>2</v>
      </c>
      <c r="Q239">
        <f>INDEX(PlayerCountry!B:B,MATCH(P239,PlayerCountry!C:C,0))</f>
        <v>1</v>
      </c>
      <c r="S239" t="str">
        <f t="shared" si="11"/>
        <v>INSERT INTO "NationalTeams" (team_name,team_type,team_region_id,team_flag,team_shield,ol_country_id) VALUES ('Aruba Fem','F',3,pg_read_binary_file('E:\imagenes\banderas\aruba.png'),pg_read_binary_file('E:\imagenes\escudos\aruba.png'),1);</v>
      </c>
    </row>
    <row r="240" spans="2:19" x14ac:dyDescent="0.25">
      <c r="B240">
        <v>238</v>
      </c>
      <c r="C240" t="s">
        <v>1007</v>
      </c>
      <c r="E240" t="s">
        <v>545</v>
      </c>
      <c r="F240" s="3"/>
      <c r="G240">
        <v>88</v>
      </c>
      <c r="H240" s="2">
        <v>88</v>
      </c>
      <c r="I240">
        <v>88</v>
      </c>
      <c r="J240" t="s">
        <v>8504</v>
      </c>
      <c r="K240">
        <f>INDEX(TeamRegion!B:B,MATCH(J240,TeamRegion!C:C,0))</f>
        <v>2</v>
      </c>
      <c r="L240" t="s">
        <v>562</v>
      </c>
      <c r="M240" t="str">
        <f t="shared" si="9"/>
        <v>E:\imagenes\banderas\asia stars.png</v>
      </c>
      <c r="N240" t="s">
        <v>784</v>
      </c>
      <c r="O240" t="str">
        <f t="shared" si="10"/>
        <v>E:\imagenes\escudos\asia stars.png</v>
      </c>
      <c r="P240" t="s">
        <v>8</v>
      </c>
      <c r="Q240">
        <f>INDEX(PlayerCountry!B:B,MATCH(P240,PlayerCountry!C:C,0))</f>
        <v>3</v>
      </c>
      <c r="S240" t="str">
        <f t="shared" si="11"/>
        <v>INSERT INTO "NationalTeams" (team_name,team_type,team_region_id,team_flag,team_shield,ol_country_id) VALUES ('Asia Stars Fem','F',2,pg_read_binary_file('E:\imagenes\banderas\asia stars.png'),pg_read_binary_file('E:\imagenes\escudos\asia stars.png'),3);</v>
      </c>
    </row>
    <row r="241" spans="2:19" x14ac:dyDescent="0.25">
      <c r="B241">
        <v>239</v>
      </c>
      <c r="C241" t="s">
        <v>1008</v>
      </c>
      <c r="E241" t="s">
        <v>545</v>
      </c>
      <c r="F241" s="3"/>
      <c r="G241">
        <v>88</v>
      </c>
      <c r="H241" s="2">
        <v>87</v>
      </c>
      <c r="I241">
        <v>89</v>
      </c>
      <c r="J241" t="s">
        <v>8505</v>
      </c>
      <c r="K241">
        <f>INDEX(TeamRegion!B:B,MATCH(J241,TeamRegion!C:C,0))</f>
        <v>5</v>
      </c>
      <c r="L241" t="s">
        <v>563</v>
      </c>
      <c r="M241" t="str">
        <f t="shared" si="9"/>
        <v>E:\imagenes\banderas\australia.jpg</v>
      </c>
      <c r="N241" t="s">
        <v>785</v>
      </c>
      <c r="O241" t="str">
        <f t="shared" si="10"/>
        <v>E:\imagenes\escudos\australia.png</v>
      </c>
      <c r="P241" t="s">
        <v>6</v>
      </c>
      <c r="Q241">
        <f>INDEX(PlayerCountry!B:B,MATCH(P241,PlayerCountry!C:C,0))</f>
        <v>7</v>
      </c>
      <c r="S241" t="str">
        <f t="shared" si="11"/>
        <v>INSERT INTO "NationalTeams" (team_name,team_type,team_region_id,team_flag,team_shield,ol_country_id) VALUES ('Australia Fem','F',5,pg_read_binary_file('E:\imagenes\banderas\australia.jpg'),pg_read_binary_file('E:\imagenes\escudos\australia.png'),7);</v>
      </c>
    </row>
    <row r="242" spans="2:19" x14ac:dyDescent="0.25">
      <c r="B242">
        <v>240</v>
      </c>
      <c r="C242" t="s">
        <v>1009</v>
      </c>
      <c r="E242" t="s">
        <v>545</v>
      </c>
      <c r="F242" s="3"/>
      <c r="G242">
        <v>84</v>
      </c>
      <c r="H242" s="2">
        <v>86</v>
      </c>
      <c r="I242">
        <v>83</v>
      </c>
      <c r="J242" t="s">
        <v>24</v>
      </c>
      <c r="K242">
        <f>INDEX(TeamRegion!B:B,MATCH(J242,TeamRegion!C:C,0))</f>
        <v>4</v>
      </c>
      <c r="L242" t="s">
        <v>564</v>
      </c>
      <c r="M242" t="str">
        <f t="shared" si="9"/>
        <v>E:\imagenes\banderas\austria.jpg</v>
      </c>
      <c r="N242" t="s">
        <v>786</v>
      </c>
      <c r="O242" t="str">
        <f t="shared" si="10"/>
        <v>E:\imagenes\escudos\austria.png</v>
      </c>
      <c r="P242" t="s">
        <v>8</v>
      </c>
      <c r="Q242">
        <f>INDEX(PlayerCountry!B:B,MATCH(P242,PlayerCountry!C:C,0))</f>
        <v>3</v>
      </c>
      <c r="S242" t="str">
        <f t="shared" si="11"/>
        <v>INSERT INTO "NationalTeams" (team_name,team_type,team_region_id,team_flag,team_shield,ol_country_id) VALUES ('Austria Fem','F',4,pg_read_binary_file('E:\imagenes\banderas\austria.jpg'),pg_read_binary_file('E:\imagenes\escudos\austria.png'),3);</v>
      </c>
    </row>
    <row r="243" spans="2:19" x14ac:dyDescent="0.25">
      <c r="B243">
        <v>241</v>
      </c>
      <c r="C243" t="s">
        <v>1010</v>
      </c>
      <c r="E243" t="s">
        <v>545</v>
      </c>
      <c r="F243" s="3"/>
      <c r="G243">
        <v>58</v>
      </c>
      <c r="H243" s="2">
        <v>60</v>
      </c>
      <c r="I243">
        <v>61</v>
      </c>
      <c r="J243" t="s">
        <v>24</v>
      </c>
      <c r="K243">
        <f>INDEX(TeamRegion!B:B,MATCH(J243,TeamRegion!C:C,0))</f>
        <v>4</v>
      </c>
      <c r="L243" t="s">
        <v>565</v>
      </c>
      <c r="M243" t="str">
        <f t="shared" si="9"/>
        <v>E:\imagenes\banderas\azerbaijan.jpg</v>
      </c>
      <c r="N243" t="s">
        <v>787</v>
      </c>
      <c r="O243" t="str">
        <f t="shared" si="10"/>
        <v>E:\imagenes\escudos\azerbaijan.png</v>
      </c>
      <c r="P243" t="s">
        <v>2</v>
      </c>
      <c r="Q243">
        <f>INDEX(PlayerCountry!B:B,MATCH(P243,PlayerCountry!C:C,0))</f>
        <v>1</v>
      </c>
      <c r="S243" t="str">
        <f t="shared" si="11"/>
        <v>INSERT INTO "NationalTeams" (team_name,team_type,team_region_id,team_flag,team_shield,ol_country_id) VALUES ('Azerbaijan Fem','F',4,pg_read_binary_file('E:\imagenes\banderas\azerbaijan.jpg'),pg_read_binary_file('E:\imagenes\escudos\azerbaijan.png'),1);</v>
      </c>
    </row>
    <row r="244" spans="2:19" x14ac:dyDescent="0.25">
      <c r="B244">
        <v>242</v>
      </c>
      <c r="C244" t="s">
        <v>1011</v>
      </c>
      <c r="E244" t="s">
        <v>545</v>
      </c>
      <c r="F244" s="3"/>
      <c r="G244">
        <v>40</v>
      </c>
      <c r="H244" s="2">
        <v>40</v>
      </c>
      <c r="I244">
        <v>40</v>
      </c>
      <c r="J244" t="s">
        <v>23</v>
      </c>
      <c r="K244">
        <f>INDEX(TeamRegion!B:B,MATCH(J244,TeamRegion!C:C,0))</f>
        <v>3</v>
      </c>
      <c r="L244" t="s">
        <v>566</v>
      </c>
      <c r="M244" t="str">
        <f t="shared" si="9"/>
        <v>E:\imagenes\banderas\bahamas.jpg</v>
      </c>
      <c r="N244" t="s">
        <v>788</v>
      </c>
      <c r="O244" t="str">
        <f t="shared" si="10"/>
        <v>E:\imagenes\escudos\bahamas.png</v>
      </c>
      <c r="P244" t="s">
        <v>2</v>
      </c>
      <c r="Q244">
        <f>INDEX(PlayerCountry!B:B,MATCH(P244,PlayerCountry!C:C,0))</f>
        <v>1</v>
      </c>
      <c r="S244" t="str">
        <f t="shared" si="11"/>
        <v>INSERT INTO "NationalTeams" (team_name,team_type,team_region_id,team_flag,team_shield,ol_country_id) VALUES ('Bahamas Fem','F',3,pg_read_binary_file('E:\imagenes\banderas\bahamas.jpg'),pg_read_binary_file('E:\imagenes\escudos\bahamas.png'),1);</v>
      </c>
    </row>
    <row r="245" spans="2:19" x14ac:dyDescent="0.25">
      <c r="B245">
        <v>243</v>
      </c>
      <c r="C245" t="s">
        <v>1012</v>
      </c>
      <c r="E245" t="s">
        <v>545</v>
      </c>
      <c r="F245" s="3"/>
      <c r="G245">
        <v>57</v>
      </c>
      <c r="H245" s="2">
        <v>56</v>
      </c>
      <c r="I245">
        <v>59</v>
      </c>
      <c r="J245" t="s">
        <v>8504</v>
      </c>
      <c r="K245">
        <f>INDEX(TeamRegion!B:B,MATCH(J245,TeamRegion!C:C,0))</f>
        <v>2</v>
      </c>
      <c r="L245" t="s">
        <v>567</v>
      </c>
      <c r="M245" t="str">
        <f t="shared" si="9"/>
        <v>E:\imagenes\banderas\bahrein.jpg</v>
      </c>
      <c r="N245" t="s">
        <v>789</v>
      </c>
      <c r="O245" t="str">
        <f t="shared" si="10"/>
        <v>E:\imagenes\escudos\bahrein.png</v>
      </c>
      <c r="P245" t="s">
        <v>6</v>
      </c>
      <c r="Q245">
        <f>INDEX(PlayerCountry!B:B,MATCH(P245,PlayerCountry!C:C,0))</f>
        <v>7</v>
      </c>
      <c r="S245" t="str">
        <f t="shared" si="11"/>
        <v>INSERT INTO "NationalTeams" (team_name,team_type,team_region_id,team_flag,team_shield,ol_country_id) VALUES ('Bahrein Fem','F',2,pg_read_binary_file('E:\imagenes\banderas\bahrein.jpg'),pg_read_binary_file('E:\imagenes\escudos\bahrein.png'),7);</v>
      </c>
    </row>
    <row r="246" spans="2:19" x14ac:dyDescent="0.25">
      <c r="B246">
        <v>244</v>
      </c>
      <c r="C246" t="s">
        <v>1013</v>
      </c>
      <c r="E246" t="s">
        <v>545</v>
      </c>
      <c r="F246" s="3"/>
      <c r="G246">
        <v>47</v>
      </c>
      <c r="H246" s="2">
        <v>47</v>
      </c>
      <c r="I246">
        <v>48</v>
      </c>
      <c r="J246" t="s">
        <v>8504</v>
      </c>
      <c r="K246">
        <f>INDEX(TeamRegion!B:B,MATCH(J246,TeamRegion!C:C,0))</f>
        <v>2</v>
      </c>
      <c r="L246" t="s">
        <v>568</v>
      </c>
      <c r="M246" t="str">
        <f t="shared" si="9"/>
        <v>E:\imagenes\banderas\bangladesh.png</v>
      </c>
      <c r="N246" t="s">
        <v>790</v>
      </c>
      <c r="O246" t="str">
        <f t="shared" si="10"/>
        <v>E:\imagenes\escudos\bangladesh.png</v>
      </c>
      <c r="P246" t="s">
        <v>5</v>
      </c>
      <c r="Q246">
        <f>INDEX(PlayerCountry!B:B,MATCH(P246,PlayerCountry!C:C,0))</f>
        <v>6</v>
      </c>
      <c r="S246" t="str">
        <f t="shared" si="11"/>
        <v>INSERT INTO "NationalTeams" (team_name,team_type,team_region_id,team_flag,team_shield,ol_country_id) VALUES ('Bangladesh Fem','F',2,pg_read_binary_file('E:\imagenes\banderas\bangladesh.png'),pg_read_binary_file('E:\imagenes\escudos\bangladesh.png'),6);</v>
      </c>
    </row>
    <row r="247" spans="2:19" x14ac:dyDescent="0.25">
      <c r="B247">
        <v>245</v>
      </c>
      <c r="C247" t="s">
        <v>1014</v>
      </c>
      <c r="E247" t="s">
        <v>545</v>
      </c>
      <c r="F247" s="3"/>
      <c r="G247">
        <v>46</v>
      </c>
      <c r="H247" s="2">
        <v>47</v>
      </c>
      <c r="I247">
        <v>46</v>
      </c>
      <c r="J247" t="s">
        <v>23</v>
      </c>
      <c r="K247">
        <f>INDEX(TeamRegion!B:B,MATCH(J247,TeamRegion!C:C,0))</f>
        <v>3</v>
      </c>
      <c r="L247" t="s">
        <v>569</v>
      </c>
      <c r="M247" t="str">
        <f t="shared" si="9"/>
        <v>E:\imagenes\banderas\barbados.jpg</v>
      </c>
      <c r="N247" t="s">
        <v>791</v>
      </c>
      <c r="O247" t="str">
        <f t="shared" si="10"/>
        <v>E:\imagenes\escudos\barbados.png</v>
      </c>
      <c r="P247" t="s">
        <v>7</v>
      </c>
      <c r="Q247">
        <f>INDEX(PlayerCountry!B:B,MATCH(P247,PlayerCountry!C:C,0))</f>
        <v>2</v>
      </c>
      <c r="S247" t="str">
        <f t="shared" si="11"/>
        <v>INSERT INTO "NationalTeams" (team_name,team_type,team_region_id,team_flag,team_shield,ol_country_id) VALUES ('Barbados Fem','F',3,pg_read_binary_file('E:\imagenes\banderas\barbados.jpg'),pg_read_binary_file('E:\imagenes\escudos\barbados.png'),2);</v>
      </c>
    </row>
    <row r="248" spans="2:19" x14ac:dyDescent="0.25">
      <c r="B248">
        <v>246</v>
      </c>
      <c r="C248" t="s">
        <v>1015</v>
      </c>
      <c r="E248" t="s">
        <v>545</v>
      </c>
      <c r="F248" s="3"/>
      <c r="G248">
        <v>84</v>
      </c>
      <c r="H248" s="2">
        <v>84</v>
      </c>
      <c r="I248">
        <v>83</v>
      </c>
      <c r="J248" t="s">
        <v>24</v>
      </c>
      <c r="K248">
        <f>INDEX(TeamRegion!B:B,MATCH(J248,TeamRegion!C:C,0))</f>
        <v>4</v>
      </c>
      <c r="L248" t="s">
        <v>570</v>
      </c>
      <c r="M248" t="str">
        <f t="shared" si="9"/>
        <v>E:\imagenes\banderas\belgica.jpg</v>
      </c>
      <c r="N248" t="s">
        <v>792</v>
      </c>
      <c r="O248" t="str">
        <f t="shared" si="10"/>
        <v>E:\imagenes\escudos\belgica.png</v>
      </c>
      <c r="P248" t="s">
        <v>2</v>
      </c>
      <c r="Q248">
        <f>INDEX(PlayerCountry!B:B,MATCH(P248,PlayerCountry!C:C,0))</f>
        <v>1</v>
      </c>
      <c r="S248" t="str">
        <f t="shared" si="11"/>
        <v>INSERT INTO "NationalTeams" (team_name,team_type,team_region_id,team_flag,team_shield,ol_country_id) VALUES ('Belgica Fem','F',4,pg_read_binary_file('E:\imagenes\banderas\belgica.jpg'),pg_read_binary_file('E:\imagenes\escudos\belgica.png'),1);</v>
      </c>
    </row>
    <row r="249" spans="2:19" x14ac:dyDescent="0.25">
      <c r="B249">
        <v>247</v>
      </c>
      <c r="C249" t="s">
        <v>1016</v>
      </c>
      <c r="E249" t="s">
        <v>545</v>
      </c>
      <c r="F249" s="3"/>
      <c r="G249">
        <v>41</v>
      </c>
      <c r="H249" s="2">
        <v>43</v>
      </c>
      <c r="I249">
        <v>42</v>
      </c>
      <c r="J249" t="s">
        <v>23</v>
      </c>
      <c r="K249">
        <f>INDEX(TeamRegion!B:B,MATCH(J249,TeamRegion!C:C,0))</f>
        <v>3</v>
      </c>
      <c r="L249" t="s">
        <v>571</v>
      </c>
      <c r="M249" t="str">
        <f t="shared" si="9"/>
        <v>E:\imagenes\banderas\belice.png</v>
      </c>
      <c r="N249" t="s">
        <v>793</v>
      </c>
      <c r="O249" t="str">
        <f t="shared" si="10"/>
        <v>E:\imagenes\escudos\belice.png</v>
      </c>
      <c r="P249" t="s">
        <v>2</v>
      </c>
      <c r="Q249">
        <f>INDEX(PlayerCountry!B:B,MATCH(P249,PlayerCountry!C:C,0))</f>
        <v>1</v>
      </c>
      <c r="S249" t="str">
        <f t="shared" si="11"/>
        <v>INSERT INTO "NationalTeams" (team_name,team_type,team_region_id,team_flag,team_shield,ol_country_id) VALUES ('Belice Fem','F',3,pg_read_binary_file('E:\imagenes\banderas\belice.png'),pg_read_binary_file('E:\imagenes\escudos\belice.png'),1);</v>
      </c>
    </row>
    <row r="250" spans="2:19" x14ac:dyDescent="0.25">
      <c r="B250">
        <v>248</v>
      </c>
      <c r="C250" t="s">
        <v>1017</v>
      </c>
      <c r="E250" t="s">
        <v>545</v>
      </c>
      <c r="F250" s="3"/>
      <c r="G250">
        <v>47</v>
      </c>
      <c r="H250" s="2">
        <v>47</v>
      </c>
      <c r="I250">
        <v>49</v>
      </c>
      <c r="J250" t="s">
        <v>22</v>
      </c>
      <c r="K250">
        <f>INDEX(TeamRegion!B:B,MATCH(J250,TeamRegion!C:C,0))</f>
        <v>1</v>
      </c>
      <c r="L250" t="s">
        <v>572</v>
      </c>
      <c r="M250" t="str">
        <f t="shared" si="9"/>
        <v>E:\imagenes\banderas\benin.png</v>
      </c>
      <c r="N250" t="s">
        <v>794</v>
      </c>
      <c r="O250" t="str">
        <f t="shared" si="10"/>
        <v>E:\imagenes\escudos\benin.png</v>
      </c>
      <c r="P250" t="s">
        <v>7</v>
      </c>
      <c r="Q250">
        <f>INDEX(PlayerCountry!B:B,MATCH(P250,PlayerCountry!C:C,0))</f>
        <v>2</v>
      </c>
      <c r="S250" t="str">
        <f t="shared" si="11"/>
        <v>INSERT INTO "NationalTeams" (team_name,team_type,team_region_id,team_flag,team_shield,ol_country_id) VALUES ('Benin Fem','F',1,pg_read_binary_file('E:\imagenes\banderas\benin.png'),pg_read_binary_file('E:\imagenes\escudos\benin.png'),2);</v>
      </c>
    </row>
    <row r="251" spans="2:19" x14ac:dyDescent="0.25">
      <c r="B251">
        <v>249</v>
      </c>
      <c r="C251" t="s">
        <v>1018</v>
      </c>
      <c r="E251" t="s">
        <v>545</v>
      </c>
      <c r="F251" s="3"/>
      <c r="G251">
        <v>48</v>
      </c>
      <c r="H251" s="2">
        <v>50</v>
      </c>
      <c r="I251">
        <v>47</v>
      </c>
      <c r="J251" t="s">
        <v>23</v>
      </c>
      <c r="K251">
        <f>INDEX(TeamRegion!B:B,MATCH(J251,TeamRegion!C:C,0))</f>
        <v>3</v>
      </c>
      <c r="L251" t="s">
        <v>573</v>
      </c>
      <c r="M251" t="str">
        <f t="shared" si="9"/>
        <v>E:\imagenes\banderas\bermudas.png</v>
      </c>
      <c r="N251" t="s">
        <v>795</v>
      </c>
      <c r="O251" t="str">
        <f t="shared" si="10"/>
        <v>E:\imagenes\escudos\bermudas.png</v>
      </c>
      <c r="P251" t="s">
        <v>3</v>
      </c>
      <c r="Q251">
        <f>INDEX(PlayerCountry!B:B,MATCH(P251,PlayerCountry!C:C,0))</f>
        <v>4</v>
      </c>
      <c r="S251" t="str">
        <f t="shared" si="11"/>
        <v>INSERT INTO "NationalTeams" (team_name,team_type,team_region_id,team_flag,team_shield,ol_country_id) VALUES ('Bermudas Fem','F',3,pg_read_binary_file('E:\imagenes\banderas\bermudas.png'),pg_read_binary_file('E:\imagenes\escudos\bermudas.png'),4);</v>
      </c>
    </row>
    <row r="252" spans="2:19" x14ac:dyDescent="0.25">
      <c r="B252">
        <v>250</v>
      </c>
      <c r="C252" t="s">
        <v>1019</v>
      </c>
      <c r="E252" t="s">
        <v>545</v>
      </c>
      <c r="F252" s="3"/>
      <c r="G252">
        <v>65</v>
      </c>
      <c r="H252" s="2">
        <v>64</v>
      </c>
      <c r="I252">
        <v>65</v>
      </c>
      <c r="J252" t="s">
        <v>24</v>
      </c>
      <c r="K252">
        <f>INDEX(TeamRegion!B:B,MATCH(J252,TeamRegion!C:C,0))</f>
        <v>4</v>
      </c>
      <c r="L252" t="s">
        <v>574</v>
      </c>
      <c r="M252" t="str">
        <f t="shared" si="9"/>
        <v>E:\imagenes\banderas\belarus.jpg</v>
      </c>
      <c r="N252" t="s">
        <v>796</v>
      </c>
      <c r="O252" t="str">
        <f t="shared" si="10"/>
        <v>E:\imagenes\escudos\belarus.png</v>
      </c>
      <c r="P252" t="s">
        <v>2</v>
      </c>
      <c r="Q252">
        <f>INDEX(PlayerCountry!B:B,MATCH(P252,PlayerCountry!C:C,0))</f>
        <v>1</v>
      </c>
      <c r="S252" t="str">
        <f t="shared" si="11"/>
        <v>INSERT INTO "NationalTeams" (team_name,team_type,team_region_id,team_flag,team_shield,ol_country_id) VALUES ('Bielorrusia Fem','F',4,pg_read_binary_file('E:\imagenes\banderas\belarus.jpg'),pg_read_binary_file('E:\imagenes\escudos\belarus.png'),1);</v>
      </c>
    </row>
    <row r="253" spans="2:19" x14ac:dyDescent="0.25">
      <c r="B253">
        <v>251</v>
      </c>
      <c r="C253" t="s">
        <v>1020</v>
      </c>
      <c r="E253" t="s">
        <v>545</v>
      </c>
      <c r="F253" s="3"/>
      <c r="G253">
        <v>67</v>
      </c>
      <c r="H253" s="2">
        <v>68</v>
      </c>
      <c r="I253">
        <v>66</v>
      </c>
      <c r="J253" t="s">
        <v>8504</v>
      </c>
      <c r="K253">
        <f>INDEX(TeamRegion!B:B,MATCH(J253,TeamRegion!C:C,0))</f>
        <v>2</v>
      </c>
      <c r="L253" t="s">
        <v>575</v>
      </c>
      <c r="M253" t="str">
        <f t="shared" si="9"/>
        <v>E:\imagenes\banderas\birmania.png</v>
      </c>
      <c r="N253" t="s">
        <v>797</v>
      </c>
      <c r="O253" t="str">
        <f t="shared" si="10"/>
        <v>E:\imagenes\escudos\birmania.png</v>
      </c>
      <c r="P253" t="s">
        <v>2</v>
      </c>
      <c r="Q253">
        <f>INDEX(PlayerCountry!B:B,MATCH(P253,PlayerCountry!C:C,0))</f>
        <v>1</v>
      </c>
      <c r="S253" t="str">
        <f t="shared" si="11"/>
        <v>INSERT INTO "NationalTeams" (team_name,team_type,team_region_id,team_flag,team_shield,ol_country_id) VALUES ('Birmania Fem','F',2,pg_read_binary_file('E:\imagenes\banderas\birmania.png'),pg_read_binary_file('E:\imagenes\escudos\birmania.png'),1);</v>
      </c>
    </row>
    <row r="254" spans="2:19" x14ac:dyDescent="0.25">
      <c r="B254">
        <v>252</v>
      </c>
      <c r="C254" t="s">
        <v>1021</v>
      </c>
      <c r="E254" t="s">
        <v>545</v>
      </c>
      <c r="F254" s="3"/>
      <c r="G254">
        <v>54</v>
      </c>
      <c r="H254" s="2">
        <v>58</v>
      </c>
      <c r="I254">
        <v>57</v>
      </c>
      <c r="J254" t="s">
        <v>23</v>
      </c>
      <c r="K254">
        <f>INDEX(TeamRegion!B:B,MATCH(J254,TeamRegion!C:C,0))</f>
        <v>3</v>
      </c>
      <c r="L254" t="s">
        <v>576</v>
      </c>
      <c r="M254" t="str">
        <f t="shared" si="9"/>
        <v>E:\imagenes\banderas\bolivia.jpg</v>
      </c>
      <c r="N254" t="s">
        <v>798</v>
      </c>
      <c r="O254" t="str">
        <f t="shared" si="10"/>
        <v>E:\imagenes\escudos\bolivia.png</v>
      </c>
      <c r="P254" t="s">
        <v>4</v>
      </c>
      <c r="Q254">
        <f>INDEX(PlayerCountry!B:B,MATCH(P254,PlayerCountry!C:C,0))</f>
        <v>8</v>
      </c>
      <c r="S254" t="str">
        <f t="shared" si="11"/>
        <v>INSERT INTO "NationalTeams" (team_name,team_type,team_region_id,team_flag,team_shield,ol_country_id) VALUES ('Bolivia Fem','F',3,pg_read_binary_file('E:\imagenes\banderas\bolivia.jpg'),pg_read_binary_file('E:\imagenes\escudos\bolivia.png'),8);</v>
      </c>
    </row>
    <row r="255" spans="2:19" x14ac:dyDescent="0.25">
      <c r="B255">
        <v>253</v>
      </c>
      <c r="C255" t="s">
        <v>1022</v>
      </c>
      <c r="E255" t="s">
        <v>545</v>
      </c>
      <c r="F255" s="3"/>
      <c r="G255">
        <v>61</v>
      </c>
      <c r="H255" s="2">
        <v>61</v>
      </c>
      <c r="I255">
        <v>60</v>
      </c>
      <c r="J255" t="s">
        <v>24</v>
      </c>
      <c r="K255">
        <f>INDEX(TeamRegion!B:B,MATCH(J255,TeamRegion!C:C,0))</f>
        <v>4</v>
      </c>
      <c r="L255" t="s">
        <v>577</v>
      </c>
      <c r="M255" t="str">
        <f t="shared" si="9"/>
        <v>E:\imagenes\banderas\bosnia.jpg</v>
      </c>
      <c r="N255" t="s">
        <v>799</v>
      </c>
      <c r="O255" t="str">
        <f t="shared" si="10"/>
        <v>E:\imagenes\escudos\bosnia.png</v>
      </c>
      <c r="P255" t="s">
        <v>5</v>
      </c>
      <c r="Q255">
        <f>INDEX(PlayerCountry!B:B,MATCH(P255,PlayerCountry!C:C,0))</f>
        <v>6</v>
      </c>
      <c r="S255" t="str">
        <f t="shared" si="11"/>
        <v>INSERT INTO "NationalTeams" (team_name,team_type,team_region_id,team_flag,team_shield,ol_country_id) VALUES ('Bosnia y Herzegovina Fem','F',4,pg_read_binary_file('E:\imagenes\banderas\bosnia.jpg'),pg_read_binary_file('E:\imagenes\escudos\bosnia.png'),6);</v>
      </c>
    </row>
    <row r="256" spans="2:19" x14ac:dyDescent="0.25">
      <c r="B256">
        <v>254</v>
      </c>
      <c r="C256" t="s">
        <v>1023</v>
      </c>
      <c r="E256" t="s">
        <v>545</v>
      </c>
      <c r="F256" s="3"/>
      <c r="G256">
        <v>47</v>
      </c>
      <c r="H256" s="2">
        <v>46</v>
      </c>
      <c r="I256">
        <v>48</v>
      </c>
      <c r="J256" t="s">
        <v>22</v>
      </c>
      <c r="K256">
        <f>INDEX(TeamRegion!B:B,MATCH(J256,TeamRegion!C:C,0))</f>
        <v>1</v>
      </c>
      <c r="L256" t="s">
        <v>578</v>
      </c>
      <c r="M256" t="str">
        <f t="shared" si="9"/>
        <v>E:\imagenes\banderas\botswana.png</v>
      </c>
      <c r="N256" t="s">
        <v>800</v>
      </c>
      <c r="O256" t="str">
        <f t="shared" si="10"/>
        <v>E:\imagenes\escudos\botswana.png</v>
      </c>
      <c r="P256" t="s">
        <v>3</v>
      </c>
      <c r="Q256">
        <f>INDEX(PlayerCountry!B:B,MATCH(P256,PlayerCountry!C:C,0))</f>
        <v>4</v>
      </c>
      <c r="S256" t="str">
        <f t="shared" si="11"/>
        <v>INSERT INTO "NationalTeams" (team_name,team_type,team_region_id,team_flag,team_shield,ol_country_id) VALUES ('Botswana Fem','F',1,pg_read_binary_file('E:\imagenes\banderas\botswana.png'),pg_read_binary_file('E:\imagenes\escudos\botswana.png'),4);</v>
      </c>
    </row>
    <row r="257" spans="2:19" x14ac:dyDescent="0.25">
      <c r="B257">
        <v>255</v>
      </c>
      <c r="C257" t="s">
        <v>1024</v>
      </c>
      <c r="E257" t="s">
        <v>545</v>
      </c>
      <c r="F257" s="3"/>
      <c r="G257">
        <v>90</v>
      </c>
      <c r="H257" s="2">
        <v>93</v>
      </c>
      <c r="I257">
        <v>92</v>
      </c>
      <c r="J257" t="s">
        <v>23</v>
      </c>
      <c r="K257">
        <f>INDEX(TeamRegion!B:B,MATCH(J257,TeamRegion!C:C,0))</f>
        <v>3</v>
      </c>
      <c r="L257" t="s">
        <v>579</v>
      </c>
      <c r="M257" t="str">
        <f t="shared" si="9"/>
        <v>E:\imagenes\banderas\brasil.jpg</v>
      </c>
      <c r="N257" t="s">
        <v>801</v>
      </c>
      <c r="O257" t="str">
        <f t="shared" si="10"/>
        <v>E:\imagenes\escudos\brasil.png</v>
      </c>
      <c r="P257" t="s">
        <v>7</v>
      </c>
      <c r="Q257">
        <f>INDEX(PlayerCountry!B:B,MATCH(P257,PlayerCountry!C:C,0))</f>
        <v>2</v>
      </c>
      <c r="S257" t="str">
        <f t="shared" si="11"/>
        <v>INSERT INTO "NationalTeams" (team_name,team_type,team_region_id,team_flag,team_shield,ol_country_id) VALUES ('Brasil Fem','F',3,pg_read_binary_file('E:\imagenes\banderas\brasil.jpg'),pg_read_binary_file('E:\imagenes\escudos\brasil.png'),2);</v>
      </c>
    </row>
    <row r="258" spans="2:19" x14ac:dyDescent="0.25">
      <c r="B258">
        <v>256</v>
      </c>
      <c r="C258" t="s">
        <v>1025</v>
      </c>
      <c r="E258" t="s">
        <v>545</v>
      </c>
      <c r="F258" s="3"/>
      <c r="G258">
        <v>40</v>
      </c>
      <c r="H258" s="2">
        <v>40</v>
      </c>
      <c r="I258">
        <v>40</v>
      </c>
      <c r="J258" t="s">
        <v>8504</v>
      </c>
      <c r="K258">
        <f>INDEX(TeamRegion!B:B,MATCH(J258,TeamRegion!C:C,0))</f>
        <v>2</v>
      </c>
      <c r="L258" t="s">
        <v>580</v>
      </c>
      <c r="M258" t="str">
        <f t="shared" si="9"/>
        <v>E:\imagenes\banderas\brunei.png</v>
      </c>
      <c r="N258" t="s">
        <v>802</v>
      </c>
      <c r="O258" t="str">
        <f t="shared" si="10"/>
        <v>E:\imagenes\escudos\brunei.png</v>
      </c>
      <c r="P258" t="s">
        <v>8</v>
      </c>
      <c r="Q258">
        <f>INDEX(PlayerCountry!B:B,MATCH(P258,PlayerCountry!C:C,0))</f>
        <v>3</v>
      </c>
      <c r="S258" t="str">
        <f t="shared" si="11"/>
        <v>INSERT INTO "NationalTeams" (team_name,team_type,team_region_id,team_flag,team_shield,ol_country_id) VALUES ('Brunei Fem','F',2,pg_read_binary_file('E:\imagenes\banderas\brunei.png'),pg_read_binary_file('E:\imagenes\escudos\brunei.png'),3);</v>
      </c>
    </row>
    <row r="259" spans="2:19" x14ac:dyDescent="0.25">
      <c r="B259">
        <v>257</v>
      </c>
      <c r="C259" t="s">
        <v>1026</v>
      </c>
      <c r="E259" t="s">
        <v>545</v>
      </c>
      <c r="F259" s="3"/>
      <c r="G259">
        <v>58</v>
      </c>
      <c r="H259" s="2">
        <v>57</v>
      </c>
      <c r="I259">
        <v>56</v>
      </c>
      <c r="J259" t="s">
        <v>24</v>
      </c>
      <c r="K259">
        <f>INDEX(TeamRegion!B:B,MATCH(J259,TeamRegion!C:C,0))</f>
        <v>4</v>
      </c>
      <c r="L259" t="s">
        <v>581</v>
      </c>
      <c r="M259" t="str">
        <f t="shared" ref="M259:M322" si="12">_xlfn.CONCAT($I$2,L259)</f>
        <v>E:\imagenes\banderas\bulgaria.jpg</v>
      </c>
      <c r="N259" t="s">
        <v>803</v>
      </c>
      <c r="O259" t="str">
        <f t="shared" ref="O259:O322" si="13">_xlfn.CONCAT($I$2,N259)</f>
        <v>E:\imagenes\escudos\bulgaria.png</v>
      </c>
      <c r="P259" t="s">
        <v>7</v>
      </c>
      <c r="Q259">
        <f>INDEX(PlayerCountry!B:B,MATCH(P259,PlayerCountry!C:C,0))</f>
        <v>2</v>
      </c>
      <c r="S259" t="str">
        <f t="shared" si="11"/>
        <v>INSERT INTO "NationalTeams" (team_name,team_type,team_region_id,team_flag,team_shield,ol_country_id) VALUES ('Bulgaria Fem','F',4,pg_read_binary_file('E:\imagenes\banderas\bulgaria.jpg'),pg_read_binary_file('E:\imagenes\escudos\bulgaria.png'),2);</v>
      </c>
    </row>
    <row r="260" spans="2:19" x14ac:dyDescent="0.25">
      <c r="B260">
        <v>258</v>
      </c>
      <c r="C260" t="s">
        <v>1027</v>
      </c>
      <c r="E260" t="s">
        <v>545</v>
      </c>
      <c r="F260" s="3"/>
      <c r="G260">
        <v>48</v>
      </c>
      <c r="H260" s="2">
        <v>47</v>
      </c>
      <c r="I260">
        <v>48</v>
      </c>
      <c r="J260" t="s">
        <v>22</v>
      </c>
      <c r="K260">
        <f>INDEX(TeamRegion!B:B,MATCH(J260,TeamRegion!C:C,0))</f>
        <v>1</v>
      </c>
      <c r="L260" t="s">
        <v>582</v>
      </c>
      <c r="M260" t="str">
        <f t="shared" si="12"/>
        <v>E:\imagenes\banderas\burkina faso.jpg</v>
      </c>
      <c r="N260" t="s">
        <v>804</v>
      </c>
      <c r="O260" t="str">
        <f t="shared" si="13"/>
        <v>E:\imagenes\escudos\burkina faso.PNG</v>
      </c>
      <c r="P260" t="s">
        <v>4</v>
      </c>
      <c r="Q260">
        <f>INDEX(PlayerCountry!B:B,MATCH(P260,PlayerCountry!C:C,0))</f>
        <v>8</v>
      </c>
      <c r="S260" t="str">
        <f t="shared" ref="S260:S323" si="14">_xlfn.CONCAT($S$1,$W$1,$B$1,$W$1," ",$U$1,$C$2,$Y$1,$E$2,$Y$1,$K$2,$Y$1,$M$2,$Y$1,$O$2,$Y$1,$Q$2,$V$1,$T$1,$U$1,$X$1,C260,$X$1,$Y$1,$X$1,E260,$X$1,$Y$1,K260,$Y$1,$S$2,$U$1,$X$1,M260,$X$1,$V$1,$Y$1,$S$2,$U$1,$X$1,O260,$X$1,$V$1,$Y$1,Q260,$V$1,$Z$1)</f>
        <v>INSERT INTO "NationalTeams" (team_name,team_type,team_region_id,team_flag,team_shield,ol_country_id) VALUES ('Burkina Faso Fem','F',1,pg_read_binary_file('E:\imagenes\banderas\burkina faso.jpg'),pg_read_binary_file('E:\imagenes\escudos\burkina faso.PNG'),8);</v>
      </c>
    </row>
    <row r="261" spans="2:19" x14ac:dyDescent="0.25">
      <c r="B261">
        <v>259</v>
      </c>
      <c r="C261" t="s">
        <v>1028</v>
      </c>
      <c r="E261" t="s">
        <v>545</v>
      </c>
      <c r="F261" s="3"/>
      <c r="G261">
        <v>42</v>
      </c>
      <c r="H261" s="2">
        <v>42</v>
      </c>
      <c r="I261">
        <v>43</v>
      </c>
      <c r="J261" t="s">
        <v>22</v>
      </c>
      <c r="K261">
        <f>INDEX(TeamRegion!B:B,MATCH(J261,TeamRegion!C:C,0))</f>
        <v>1</v>
      </c>
      <c r="L261" t="s">
        <v>583</v>
      </c>
      <c r="M261" t="str">
        <f t="shared" si="12"/>
        <v>E:\imagenes\banderas\burundi.png</v>
      </c>
      <c r="N261" t="s">
        <v>805</v>
      </c>
      <c r="O261" t="str">
        <f t="shared" si="13"/>
        <v>E:\imagenes\escudos\burundi.png</v>
      </c>
      <c r="P261" t="s">
        <v>8</v>
      </c>
      <c r="Q261">
        <f>INDEX(PlayerCountry!B:B,MATCH(P261,PlayerCountry!C:C,0))</f>
        <v>3</v>
      </c>
      <c r="S261" t="str">
        <f t="shared" si="14"/>
        <v>INSERT INTO "NationalTeams" (team_name,team_type,team_region_id,team_flag,team_shield,ol_country_id) VALUES ('Burundi Fem','F',1,pg_read_binary_file('E:\imagenes\banderas\burundi.png'),pg_read_binary_file('E:\imagenes\escudos\burundi.png'),3);</v>
      </c>
    </row>
    <row r="262" spans="2:19" x14ac:dyDescent="0.25">
      <c r="B262">
        <v>260</v>
      </c>
      <c r="C262" t="s">
        <v>1029</v>
      </c>
      <c r="E262" t="s">
        <v>545</v>
      </c>
      <c r="F262" s="3"/>
      <c r="G262">
        <v>43</v>
      </c>
      <c r="H262" s="2">
        <v>43</v>
      </c>
      <c r="I262">
        <v>44</v>
      </c>
      <c r="J262" t="s">
        <v>8504</v>
      </c>
      <c r="K262">
        <f>INDEX(TeamRegion!B:B,MATCH(J262,TeamRegion!C:C,0))</f>
        <v>2</v>
      </c>
      <c r="L262" t="s">
        <v>584</v>
      </c>
      <c r="M262" t="str">
        <f t="shared" si="12"/>
        <v>E:\imagenes\banderas\butan.png</v>
      </c>
      <c r="N262" t="s">
        <v>806</v>
      </c>
      <c r="O262" t="str">
        <f t="shared" si="13"/>
        <v>E:\imagenes\escudos\butan.png</v>
      </c>
      <c r="P262" t="s">
        <v>5</v>
      </c>
      <c r="Q262">
        <f>INDEX(PlayerCountry!B:B,MATCH(P262,PlayerCountry!C:C,0))</f>
        <v>6</v>
      </c>
      <c r="S262" t="str">
        <f t="shared" si="14"/>
        <v>INSERT INTO "NationalTeams" (team_name,team_type,team_region_id,team_flag,team_shield,ol_country_id) VALUES ('Butan Fem','F',2,pg_read_binary_file('E:\imagenes\banderas\butan.png'),pg_read_binary_file('E:\imagenes\escudos\butan.png'),6);</v>
      </c>
    </row>
    <row r="263" spans="2:19" x14ac:dyDescent="0.25">
      <c r="B263">
        <v>261</v>
      </c>
      <c r="C263" t="s">
        <v>1030</v>
      </c>
      <c r="E263" t="s">
        <v>545</v>
      </c>
      <c r="F263" s="3"/>
      <c r="G263">
        <v>50</v>
      </c>
      <c r="H263" s="2">
        <v>50</v>
      </c>
      <c r="I263">
        <v>50</v>
      </c>
      <c r="J263" t="s">
        <v>22</v>
      </c>
      <c r="K263">
        <f>INDEX(TeamRegion!B:B,MATCH(J263,TeamRegion!C:C,0))</f>
        <v>1</v>
      </c>
      <c r="L263" t="s">
        <v>585</v>
      </c>
      <c r="M263" t="str">
        <f t="shared" si="12"/>
        <v>E:\imagenes\banderas\cabo verde.png</v>
      </c>
      <c r="N263" t="s">
        <v>807</v>
      </c>
      <c r="O263" t="str">
        <f t="shared" si="13"/>
        <v>E:\imagenes\escudos\cabo verde.png</v>
      </c>
      <c r="P263" t="s">
        <v>7</v>
      </c>
      <c r="Q263">
        <f>INDEX(PlayerCountry!B:B,MATCH(P263,PlayerCountry!C:C,0))</f>
        <v>2</v>
      </c>
      <c r="S263" t="str">
        <f t="shared" si="14"/>
        <v>INSERT INTO "NationalTeams" (team_name,team_type,team_region_id,team_flag,team_shield,ol_country_id) VALUES ('Cabo Verde Fem','F',1,pg_read_binary_file('E:\imagenes\banderas\cabo verde.png'),pg_read_binary_file('E:\imagenes\escudos\cabo verde.png'),2);</v>
      </c>
    </row>
    <row r="264" spans="2:19" x14ac:dyDescent="0.25">
      <c r="B264">
        <v>262</v>
      </c>
      <c r="C264" t="s">
        <v>1031</v>
      </c>
      <c r="E264" t="s">
        <v>545</v>
      </c>
      <c r="F264" s="3"/>
      <c r="G264">
        <v>57</v>
      </c>
      <c r="H264" s="2">
        <v>51</v>
      </c>
      <c r="I264">
        <v>50</v>
      </c>
      <c r="J264" t="s">
        <v>8504</v>
      </c>
      <c r="K264">
        <f>INDEX(TeamRegion!B:B,MATCH(J264,TeamRegion!C:C,0))</f>
        <v>2</v>
      </c>
      <c r="L264" t="s">
        <v>586</v>
      </c>
      <c r="M264" t="str">
        <f t="shared" si="12"/>
        <v>E:\imagenes\banderas\camboya.png</v>
      </c>
      <c r="N264" t="s">
        <v>808</v>
      </c>
      <c r="O264" t="str">
        <f t="shared" si="13"/>
        <v>E:\imagenes\escudos\camboya.png</v>
      </c>
      <c r="P264" t="s">
        <v>8</v>
      </c>
      <c r="Q264">
        <f>INDEX(PlayerCountry!B:B,MATCH(P264,PlayerCountry!C:C,0))</f>
        <v>3</v>
      </c>
      <c r="S264" t="str">
        <f t="shared" si="14"/>
        <v>INSERT INTO "NationalTeams" (team_name,team_type,team_region_id,team_flag,team_shield,ol_country_id) VALUES ('Camboya Fem','F',2,pg_read_binary_file('E:\imagenes\banderas\camboya.png'),pg_read_binary_file('E:\imagenes\escudos\camboya.png'),3);</v>
      </c>
    </row>
    <row r="265" spans="2:19" x14ac:dyDescent="0.25">
      <c r="B265">
        <v>263</v>
      </c>
      <c r="C265" t="s">
        <v>1032</v>
      </c>
      <c r="E265" t="s">
        <v>545</v>
      </c>
      <c r="F265" s="3"/>
      <c r="G265">
        <v>67</v>
      </c>
      <c r="H265" s="2">
        <v>64</v>
      </c>
      <c r="I265">
        <v>65</v>
      </c>
      <c r="J265" t="s">
        <v>22</v>
      </c>
      <c r="K265">
        <f>INDEX(TeamRegion!B:B,MATCH(J265,TeamRegion!C:C,0))</f>
        <v>1</v>
      </c>
      <c r="L265" t="s">
        <v>587</v>
      </c>
      <c r="M265" t="str">
        <f t="shared" si="12"/>
        <v>E:\imagenes\banderas\camerun.jpg</v>
      </c>
      <c r="N265" t="s">
        <v>809</v>
      </c>
      <c r="O265" t="str">
        <f t="shared" si="13"/>
        <v>E:\imagenes\escudos\camerun.png</v>
      </c>
      <c r="P265" t="s">
        <v>7</v>
      </c>
      <c r="Q265">
        <f>INDEX(PlayerCountry!B:B,MATCH(P265,PlayerCountry!C:C,0))</f>
        <v>2</v>
      </c>
      <c r="S265" t="str">
        <f t="shared" si="14"/>
        <v>INSERT INTO "NationalTeams" (team_name,team_type,team_region_id,team_flag,team_shield,ol_country_id) VALUES ('Camerun Fem','F',1,pg_read_binary_file('E:\imagenes\banderas\camerun.jpg'),pg_read_binary_file('E:\imagenes\escudos\camerun.png'),2);</v>
      </c>
    </row>
    <row r="266" spans="2:19" x14ac:dyDescent="0.25">
      <c r="B266">
        <v>264</v>
      </c>
      <c r="C266" t="s">
        <v>1033</v>
      </c>
      <c r="E266" t="s">
        <v>545</v>
      </c>
      <c r="F266" s="3"/>
      <c r="G266">
        <v>89</v>
      </c>
      <c r="H266" s="2">
        <v>92</v>
      </c>
      <c r="I266">
        <v>90</v>
      </c>
      <c r="J266" t="s">
        <v>23</v>
      </c>
      <c r="K266">
        <f>INDEX(TeamRegion!B:B,MATCH(J266,TeamRegion!C:C,0))</f>
        <v>3</v>
      </c>
      <c r="L266" t="s">
        <v>588</v>
      </c>
      <c r="M266" t="str">
        <f t="shared" si="12"/>
        <v>E:\imagenes\banderas\canada.jpg</v>
      </c>
      <c r="N266" t="s">
        <v>810</v>
      </c>
      <c r="O266" t="str">
        <f t="shared" si="13"/>
        <v>E:\imagenes\escudos\canada.png</v>
      </c>
      <c r="P266" t="s">
        <v>2</v>
      </c>
      <c r="Q266">
        <f>INDEX(PlayerCountry!B:B,MATCH(P266,PlayerCountry!C:C,0))</f>
        <v>1</v>
      </c>
      <c r="S266" t="str">
        <f t="shared" si="14"/>
        <v>INSERT INTO "NationalTeams" (team_name,team_type,team_region_id,team_flag,team_shield,ol_country_id) VALUES ('Canada Fem','F',3,pg_read_binary_file('E:\imagenes\banderas\canada.jpg'),pg_read_binary_file('E:\imagenes\escudos\canada.png'),1);</v>
      </c>
    </row>
    <row r="267" spans="2:19" x14ac:dyDescent="0.25">
      <c r="B267">
        <v>265</v>
      </c>
      <c r="C267" t="s">
        <v>1034</v>
      </c>
      <c r="E267" t="s">
        <v>545</v>
      </c>
      <c r="F267" s="3"/>
      <c r="G267">
        <v>40</v>
      </c>
      <c r="H267" s="2">
        <v>40</v>
      </c>
      <c r="I267">
        <v>40</v>
      </c>
      <c r="J267" t="s">
        <v>22</v>
      </c>
      <c r="K267">
        <f>INDEX(TeamRegion!B:B,MATCH(J267,TeamRegion!C:C,0))</f>
        <v>1</v>
      </c>
      <c r="L267" t="s">
        <v>589</v>
      </c>
      <c r="M267" t="str">
        <f t="shared" si="12"/>
        <v>E:\imagenes\banderas\chad.png</v>
      </c>
      <c r="N267" t="s">
        <v>811</v>
      </c>
      <c r="O267" t="str">
        <f t="shared" si="13"/>
        <v>E:\imagenes\escudos\chad.PNG</v>
      </c>
      <c r="P267" t="s">
        <v>3</v>
      </c>
      <c r="Q267">
        <f>INDEX(PlayerCountry!B:B,MATCH(P267,PlayerCountry!C:C,0))</f>
        <v>4</v>
      </c>
      <c r="S267" t="str">
        <f t="shared" si="14"/>
        <v>INSERT INTO "NationalTeams" (team_name,team_type,team_region_id,team_flag,team_shield,ol_country_id) VALUES ('Chad Fem','F',1,pg_read_binary_file('E:\imagenes\banderas\chad.png'),pg_read_binary_file('E:\imagenes\escudos\chad.PNG'),4);</v>
      </c>
    </row>
    <row r="268" spans="2:19" x14ac:dyDescent="0.25">
      <c r="B268">
        <v>266</v>
      </c>
      <c r="C268" t="s">
        <v>1035</v>
      </c>
      <c r="E268" t="s">
        <v>545</v>
      </c>
      <c r="F268" s="3"/>
      <c r="G268">
        <v>71</v>
      </c>
      <c r="H268" s="2">
        <v>71</v>
      </c>
      <c r="I268">
        <v>72</v>
      </c>
      <c r="J268" t="s">
        <v>23</v>
      </c>
      <c r="K268">
        <f>INDEX(TeamRegion!B:B,MATCH(J268,TeamRegion!C:C,0))</f>
        <v>3</v>
      </c>
      <c r="L268" t="s">
        <v>590</v>
      </c>
      <c r="M268" t="str">
        <f t="shared" si="12"/>
        <v>E:\imagenes\banderas\chile.jpg</v>
      </c>
      <c r="N268" t="s">
        <v>812</v>
      </c>
      <c r="O268" t="str">
        <f t="shared" si="13"/>
        <v>E:\imagenes\escudos\chile.png</v>
      </c>
      <c r="P268" t="s">
        <v>2</v>
      </c>
      <c r="Q268">
        <f>INDEX(PlayerCountry!B:B,MATCH(P268,PlayerCountry!C:C,0))</f>
        <v>1</v>
      </c>
      <c r="S268" t="str">
        <f t="shared" si="14"/>
        <v>INSERT INTO "NationalTeams" (team_name,team_type,team_region_id,team_flag,team_shield,ol_country_id) VALUES ('Chile Fem','F',3,pg_read_binary_file('E:\imagenes\banderas\chile.jpg'),pg_read_binary_file('E:\imagenes\escudos\chile.png'),1);</v>
      </c>
    </row>
    <row r="269" spans="2:19" x14ac:dyDescent="0.25">
      <c r="B269">
        <v>267</v>
      </c>
      <c r="C269" t="s">
        <v>1036</v>
      </c>
      <c r="E269" t="s">
        <v>545</v>
      </c>
      <c r="F269" s="3"/>
      <c r="G269">
        <v>85</v>
      </c>
      <c r="H269" s="2">
        <v>87</v>
      </c>
      <c r="I269">
        <v>86</v>
      </c>
      <c r="J269" t="s">
        <v>8504</v>
      </c>
      <c r="K269">
        <f>INDEX(TeamRegion!B:B,MATCH(J269,TeamRegion!C:C,0))</f>
        <v>2</v>
      </c>
      <c r="L269" t="s">
        <v>591</v>
      </c>
      <c r="M269" t="str">
        <f t="shared" si="12"/>
        <v>E:\imagenes\banderas\china.jpg</v>
      </c>
      <c r="N269" t="s">
        <v>813</v>
      </c>
      <c r="O269" t="str">
        <f t="shared" si="13"/>
        <v>E:\imagenes\escudos\china.png</v>
      </c>
      <c r="P269" t="s">
        <v>5</v>
      </c>
      <c r="Q269">
        <f>INDEX(PlayerCountry!B:B,MATCH(P269,PlayerCountry!C:C,0))</f>
        <v>6</v>
      </c>
      <c r="S269" t="str">
        <f t="shared" si="14"/>
        <v>INSERT INTO "NationalTeams" (team_name,team_type,team_region_id,team_flag,team_shield,ol_country_id) VALUES ('China Fem','F',2,pg_read_binary_file('E:\imagenes\banderas\china.jpg'),pg_read_binary_file('E:\imagenes\escudos\china.png'),6);</v>
      </c>
    </row>
    <row r="270" spans="2:19" x14ac:dyDescent="0.25">
      <c r="B270">
        <v>268</v>
      </c>
      <c r="C270" t="s">
        <v>1037</v>
      </c>
      <c r="E270" t="s">
        <v>545</v>
      </c>
      <c r="F270" s="3"/>
      <c r="G270">
        <v>50</v>
      </c>
      <c r="H270" s="2">
        <v>51</v>
      </c>
      <c r="I270">
        <v>50</v>
      </c>
      <c r="J270" t="s">
        <v>24</v>
      </c>
      <c r="K270">
        <f>INDEX(TeamRegion!B:B,MATCH(J270,TeamRegion!C:C,0))</f>
        <v>4</v>
      </c>
      <c r="L270" t="s">
        <v>592</v>
      </c>
      <c r="M270" t="str">
        <f t="shared" si="12"/>
        <v>E:\imagenes\banderas\chipre.jpg</v>
      </c>
      <c r="N270" t="s">
        <v>814</v>
      </c>
      <c r="O270" t="str">
        <f t="shared" si="13"/>
        <v>E:\imagenes\escudos\chipre.PNG</v>
      </c>
      <c r="P270" t="s">
        <v>9</v>
      </c>
      <c r="Q270">
        <f>INDEX(PlayerCountry!B:B,MATCH(P270,PlayerCountry!C:C,0))</f>
        <v>5</v>
      </c>
      <c r="S270" t="str">
        <f t="shared" si="14"/>
        <v>INSERT INTO "NationalTeams" (team_name,team_type,team_region_id,team_flag,team_shield,ol_country_id) VALUES ('Chipre Fem','F',4,pg_read_binary_file('E:\imagenes\banderas\chipre.jpg'),pg_read_binary_file('E:\imagenes\escudos\chipre.PNG'),5);</v>
      </c>
    </row>
    <row r="271" spans="2:19" x14ac:dyDescent="0.25">
      <c r="B271">
        <v>269</v>
      </c>
      <c r="C271" t="s">
        <v>1038</v>
      </c>
      <c r="E271" t="s">
        <v>545</v>
      </c>
      <c r="F271" s="3"/>
      <c r="G271">
        <v>82</v>
      </c>
      <c r="H271" s="2">
        <v>82</v>
      </c>
      <c r="I271">
        <v>81</v>
      </c>
      <c r="J271" t="s">
        <v>23</v>
      </c>
      <c r="K271">
        <f>INDEX(TeamRegion!B:B,MATCH(J271,TeamRegion!C:C,0))</f>
        <v>3</v>
      </c>
      <c r="L271" t="s">
        <v>593</v>
      </c>
      <c r="M271" t="str">
        <f t="shared" si="12"/>
        <v>E:\imagenes\banderas\colombia.jpg</v>
      </c>
      <c r="N271" t="s">
        <v>815</v>
      </c>
      <c r="O271" t="str">
        <f t="shared" si="13"/>
        <v>E:\imagenes\escudos\colombia.png</v>
      </c>
      <c r="P271" t="s">
        <v>2</v>
      </c>
      <c r="Q271">
        <f>INDEX(PlayerCountry!B:B,MATCH(P271,PlayerCountry!C:C,0))</f>
        <v>1</v>
      </c>
      <c r="S271" t="str">
        <f t="shared" si="14"/>
        <v>INSERT INTO "NationalTeams" (team_name,team_type,team_region_id,team_flag,team_shield,ol_country_id) VALUES ('Colombia Fem','F',3,pg_read_binary_file('E:\imagenes\banderas\colombia.jpg'),pg_read_binary_file('E:\imagenes\escudos\colombia.png'),1);</v>
      </c>
    </row>
    <row r="272" spans="2:19" x14ac:dyDescent="0.25">
      <c r="B272">
        <v>270</v>
      </c>
      <c r="C272" t="s">
        <v>1039</v>
      </c>
      <c r="E272" t="s">
        <v>545</v>
      </c>
      <c r="F272" s="3"/>
      <c r="G272">
        <v>45</v>
      </c>
      <c r="H272" s="2">
        <v>40</v>
      </c>
      <c r="I272">
        <v>40</v>
      </c>
      <c r="J272" t="s">
        <v>22</v>
      </c>
      <c r="K272">
        <f>INDEX(TeamRegion!B:B,MATCH(J272,TeamRegion!C:C,0))</f>
        <v>1</v>
      </c>
      <c r="L272" t="s">
        <v>594</v>
      </c>
      <c r="M272" t="str">
        <f t="shared" si="12"/>
        <v>E:\imagenes\banderas\comoras.png</v>
      </c>
      <c r="N272" t="s">
        <v>816</v>
      </c>
      <c r="O272" t="str">
        <f t="shared" si="13"/>
        <v>E:\imagenes\escudos\comoras.png</v>
      </c>
      <c r="P272" t="s">
        <v>2</v>
      </c>
      <c r="Q272">
        <f>INDEX(PlayerCountry!B:B,MATCH(P272,PlayerCountry!C:C,0))</f>
        <v>1</v>
      </c>
      <c r="S272" t="str">
        <f t="shared" si="14"/>
        <v>INSERT INTO "NationalTeams" (team_name,team_type,team_region_id,team_flag,team_shield,ol_country_id) VALUES ('Comoras Fem','F',1,pg_read_binary_file('E:\imagenes\banderas\comoras.png'),pg_read_binary_file('E:\imagenes\escudos\comoras.png'),1);</v>
      </c>
    </row>
    <row r="273" spans="2:19" x14ac:dyDescent="0.25">
      <c r="B273">
        <v>271</v>
      </c>
      <c r="C273" t="s">
        <v>1040</v>
      </c>
      <c r="E273" t="s">
        <v>545</v>
      </c>
      <c r="F273" s="3"/>
      <c r="G273">
        <v>51</v>
      </c>
      <c r="H273" s="2">
        <v>51</v>
      </c>
      <c r="I273">
        <v>51</v>
      </c>
      <c r="J273" t="s">
        <v>22</v>
      </c>
      <c r="K273">
        <f>INDEX(TeamRegion!B:B,MATCH(J273,TeamRegion!C:C,0))</f>
        <v>1</v>
      </c>
      <c r="L273" t="s">
        <v>595</v>
      </c>
      <c r="M273" t="str">
        <f t="shared" si="12"/>
        <v>E:\imagenes\banderas\congo.jpg</v>
      </c>
      <c r="N273" t="s">
        <v>817</v>
      </c>
      <c r="O273" t="str">
        <f t="shared" si="13"/>
        <v>E:\imagenes\escudos\congo.png</v>
      </c>
      <c r="P273" t="s">
        <v>4</v>
      </c>
      <c r="Q273">
        <f>INDEX(PlayerCountry!B:B,MATCH(P273,PlayerCountry!C:C,0))</f>
        <v>8</v>
      </c>
      <c r="S273" t="str">
        <f t="shared" si="14"/>
        <v>INSERT INTO "NationalTeams" (team_name,team_type,team_region_id,team_flag,team_shield,ol_country_id) VALUES ('Congo Fem','F',1,pg_read_binary_file('E:\imagenes\banderas\congo.jpg'),pg_read_binary_file('E:\imagenes\escudos\congo.png'),8);</v>
      </c>
    </row>
    <row r="274" spans="2:19" x14ac:dyDescent="0.25">
      <c r="B274">
        <v>272</v>
      </c>
      <c r="C274" t="s">
        <v>1041</v>
      </c>
      <c r="E274" t="s">
        <v>545</v>
      </c>
      <c r="F274" s="3"/>
      <c r="G274">
        <v>65</v>
      </c>
      <c r="H274" s="2">
        <v>65</v>
      </c>
      <c r="I274">
        <v>65</v>
      </c>
      <c r="J274" t="s">
        <v>8504</v>
      </c>
      <c r="K274">
        <f>INDEX(TeamRegion!B:B,MATCH(J274,TeamRegion!C:C,0))</f>
        <v>2</v>
      </c>
      <c r="L274" t="s">
        <v>596</v>
      </c>
      <c r="M274" t="str">
        <f t="shared" si="12"/>
        <v>E:\imagenes\banderas\corea del norte.jpg</v>
      </c>
      <c r="N274" t="s">
        <v>818</v>
      </c>
      <c r="O274" t="str">
        <f t="shared" si="13"/>
        <v>E:\imagenes\escudos\corea del norte.png</v>
      </c>
      <c r="P274" t="s">
        <v>5</v>
      </c>
      <c r="Q274">
        <f>INDEX(PlayerCountry!B:B,MATCH(P274,PlayerCountry!C:C,0))</f>
        <v>6</v>
      </c>
      <c r="S274" t="str">
        <f t="shared" si="14"/>
        <v>INSERT INTO "NationalTeams" (team_name,team_type,team_region_id,team_flag,team_shield,ol_country_id) VALUES ('Corea del Norte Fem','F',2,pg_read_binary_file('E:\imagenes\banderas\corea del norte.jpg'),pg_read_binary_file('E:\imagenes\escudos\corea del norte.png'),6);</v>
      </c>
    </row>
    <row r="275" spans="2:19" x14ac:dyDescent="0.25">
      <c r="B275">
        <v>273</v>
      </c>
      <c r="C275" t="s">
        <v>1042</v>
      </c>
      <c r="E275" t="s">
        <v>545</v>
      </c>
      <c r="F275" s="3"/>
      <c r="G275">
        <v>87</v>
      </c>
      <c r="H275" s="2">
        <v>81</v>
      </c>
      <c r="I275">
        <v>83</v>
      </c>
      <c r="J275" t="s">
        <v>8504</v>
      </c>
      <c r="K275">
        <f>INDEX(TeamRegion!B:B,MATCH(J275,TeamRegion!C:C,0))</f>
        <v>2</v>
      </c>
      <c r="L275" t="s">
        <v>597</v>
      </c>
      <c r="M275" t="str">
        <f t="shared" si="12"/>
        <v>E:\imagenes\banderas\corea del sur.jpg</v>
      </c>
      <c r="N275" t="s">
        <v>819</v>
      </c>
      <c r="O275" t="str">
        <f t="shared" si="13"/>
        <v>E:\imagenes\escudos\corea del sur.png</v>
      </c>
      <c r="P275" t="s">
        <v>5</v>
      </c>
      <c r="Q275">
        <f>INDEX(PlayerCountry!B:B,MATCH(P275,PlayerCountry!C:C,0))</f>
        <v>6</v>
      </c>
      <c r="S275" t="str">
        <f t="shared" si="14"/>
        <v>INSERT INTO "NationalTeams" (team_name,team_type,team_region_id,team_flag,team_shield,ol_country_id) VALUES ('Corea del Sur Fem','F',2,pg_read_binary_file('E:\imagenes\banderas\corea del sur.jpg'),pg_read_binary_file('E:\imagenes\escudos\corea del sur.png'),6);</v>
      </c>
    </row>
    <row r="276" spans="2:19" x14ac:dyDescent="0.25">
      <c r="B276">
        <v>274</v>
      </c>
      <c r="C276" t="s">
        <v>1043</v>
      </c>
      <c r="E276" t="s">
        <v>545</v>
      </c>
      <c r="F276" s="3"/>
      <c r="G276">
        <v>60</v>
      </c>
      <c r="H276" s="2">
        <v>60</v>
      </c>
      <c r="I276">
        <v>60</v>
      </c>
      <c r="J276" t="s">
        <v>22</v>
      </c>
      <c r="K276">
        <f>INDEX(TeamRegion!B:B,MATCH(J276,TeamRegion!C:C,0))</f>
        <v>1</v>
      </c>
      <c r="L276" t="s">
        <v>598</v>
      </c>
      <c r="M276" t="str">
        <f t="shared" si="12"/>
        <v>E:\imagenes\banderas\costa de marfil.jpg</v>
      </c>
      <c r="N276" t="s">
        <v>820</v>
      </c>
      <c r="O276" t="str">
        <f t="shared" si="13"/>
        <v>E:\imagenes\escudos\costa de marfil.png</v>
      </c>
      <c r="P276" t="s">
        <v>6</v>
      </c>
      <c r="Q276">
        <f>INDEX(PlayerCountry!B:B,MATCH(P276,PlayerCountry!C:C,0))</f>
        <v>7</v>
      </c>
      <c r="S276" t="str">
        <f t="shared" si="14"/>
        <v>INSERT INTO "NationalTeams" (team_name,team_type,team_region_id,team_flag,team_shield,ol_country_id) VALUES ('Costa de Marfil Fem','F',1,pg_read_binary_file('E:\imagenes\banderas\costa de marfil.jpg'),pg_read_binary_file('E:\imagenes\escudos\costa de marfil.png'),7);</v>
      </c>
    </row>
    <row r="277" spans="2:19" x14ac:dyDescent="0.25">
      <c r="B277">
        <v>275</v>
      </c>
      <c r="C277" t="s">
        <v>1044</v>
      </c>
      <c r="E277" t="s">
        <v>545</v>
      </c>
      <c r="F277" s="3"/>
      <c r="G277">
        <v>70</v>
      </c>
      <c r="H277" s="2">
        <v>71</v>
      </c>
      <c r="I277">
        <v>70</v>
      </c>
      <c r="J277" t="s">
        <v>23</v>
      </c>
      <c r="K277">
        <f>INDEX(TeamRegion!B:B,MATCH(J277,TeamRegion!C:C,0))</f>
        <v>3</v>
      </c>
      <c r="L277" t="s">
        <v>599</v>
      </c>
      <c r="M277" t="str">
        <f t="shared" si="12"/>
        <v>E:\imagenes\banderas\costa rica.jpg</v>
      </c>
      <c r="N277" t="s">
        <v>821</v>
      </c>
      <c r="O277" t="str">
        <f t="shared" si="13"/>
        <v>E:\imagenes\escudos\costa rica.png</v>
      </c>
      <c r="P277" t="s">
        <v>4</v>
      </c>
      <c r="Q277">
        <f>INDEX(PlayerCountry!B:B,MATCH(P277,PlayerCountry!C:C,0))</f>
        <v>8</v>
      </c>
      <c r="S277" t="str">
        <f t="shared" si="14"/>
        <v>INSERT INTO "NationalTeams" (team_name,team_type,team_region_id,team_flag,team_shield,ol_country_id) VALUES ('Costa Rica Fem','F',3,pg_read_binary_file('E:\imagenes\banderas\costa rica.jpg'),pg_read_binary_file('E:\imagenes\escudos\costa rica.png'),8);</v>
      </c>
    </row>
    <row r="278" spans="2:19" x14ac:dyDescent="0.25">
      <c r="B278">
        <v>276</v>
      </c>
      <c r="C278" t="s">
        <v>1045</v>
      </c>
      <c r="E278" t="s">
        <v>545</v>
      </c>
      <c r="F278" s="3"/>
      <c r="G278">
        <v>64</v>
      </c>
      <c r="H278" s="2">
        <v>64</v>
      </c>
      <c r="I278">
        <v>62</v>
      </c>
      <c r="J278" t="s">
        <v>24</v>
      </c>
      <c r="K278">
        <f>INDEX(TeamRegion!B:B,MATCH(J278,TeamRegion!C:C,0))</f>
        <v>4</v>
      </c>
      <c r="L278" t="s">
        <v>600</v>
      </c>
      <c r="M278" t="str">
        <f t="shared" si="12"/>
        <v>E:\imagenes\banderas\croacia.jpg</v>
      </c>
      <c r="N278" t="s">
        <v>822</v>
      </c>
      <c r="O278" t="str">
        <f t="shared" si="13"/>
        <v>E:\imagenes\escudos\croacia.PNG</v>
      </c>
      <c r="P278" t="s">
        <v>5</v>
      </c>
      <c r="Q278">
        <f>INDEX(PlayerCountry!B:B,MATCH(P278,PlayerCountry!C:C,0))</f>
        <v>6</v>
      </c>
      <c r="S278" t="str">
        <f t="shared" si="14"/>
        <v>INSERT INTO "NationalTeams" (team_name,team_type,team_region_id,team_flag,team_shield,ol_country_id) VALUES ('Croacia Fem','F',4,pg_read_binary_file('E:\imagenes\banderas\croacia.jpg'),pg_read_binary_file('E:\imagenes\escudos\croacia.PNG'),6);</v>
      </c>
    </row>
    <row r="279" spans="2:19" x14ac:dyDescent="0.25">
      <c r="B279">
        <v>277</v>
      </c>
      <c r="C279" t="s">
        <v>1046</v>
      </c>
      <c r="E279" t="s">
        <v>545</v>
      </c>
      <c r="F279" s="3"/>
      <c r="G279">
        <v>54</v>
      </c>
      <c r="H279" s="2">
        <v>58</v>
      </c>
      <c r="I279">
        <v>56</v>
      </c>
      <c r="J279" t="s">
        <v>23</v>
      </c>
      <c r="K279">
        <f>INDEX(TeamRegion!B:B,MATCH(J279,TeamRegion!C:C,0))</f>
        <v>3</v>
      </c>
      <c r="L279" t="s">
        <v>601</v>
      </c>
      <c r="M279" t="str">
        <f t="shared" si="12"/>
        <v>E:\imagenes\banderas\cuba.jpg</v>
      </c>
      <c r="N279" t="s">
        <v>823</v>
      </c>
      <c r="O279" t="str">
        <f t="shared" si="13"/>
        <v>E:\imagenes\escudos\cuba.png</v>
      </c>
      <c r="P279" t="s">
        <v>9</v>
      </c>
      <c r="Q279">
        <f>INDEX(PlayerCountry!B:B,MATCH(P279,PlayerCountry!C:C,0))</f>
        <v>5</v>
      </c>
      <c r="S279" t="str">
        <f t="shared" si="14"/>
        <v>INSERT INTO "NationalTeams" (team_name,team_type,team_region_id,team_flag,team_shield,ol_country_id) VALUES ('Cuba Fem','F',3,pg_read_binary_file('E:\imagenes\banderas\cuba.jpg'),pg_read_binary_file('E:\imagenes\escudos\cuba.png'),5);</v>
      </c>
    </row>
    <row r="280" spans="2:19" x14ac:dyDescent="0.25">
      <c r="B280">
        <v>278</v>
      </c>
      <c r="C280" t="s">
        <v>1047</v>
      </c>
      <c r="E280" t="s">
        <v>545</v>
      </c>
      <c r="F280" s="3"/>
      <c r="G280">
        <v>43</v>
      </c>
      <c r="H280" s="2">
        <v>48</v>
      </c>
      <c r="I280">
        <v>41</v>
      </c>
      <c r="J280" t="s">
        <v>23</v>
      </c>
      <c r="K280">
        <f>INDEX(TeamRegion!B:B,MATCH(J280,TeamRegion!C:C,0))</f>
        <v>3</v>
      </c>
      <c r="L280" t="s">
        <v>602</v>
      </c>
      <c r="M280" t="str">
        <f t="shared" si="12"/>
        <v>E:\imagenes\banderas\curazao.png</v>
      </c>
      <c r="N280" t="s">
        <v>824</v>
      </c>
      <c r="O280" t="str">
        <f t="shared" si="13"/>
        <v>E:\imagenes\escudos\curazao.png</v>
      </c>
      <c r="P280" t="s">
        <v>2</v>
      </c>
      <c r="Q280">
        <f>INDEX(PlayerCountry!B:B,MATCH(P280,PlayerCountry!C:C,0))</f>
        <v>1</v>
      </c>
      <c r="S280" t="str">
        <f t="shared" si="14"/>
        <v>INSERT INTO "NationalTeams" (team_name,team_type,team_region_id,team_flag,team_shield,ol_country_id) VALUES ('Curazao Fem','F',3,pg_read_binary_file('E:\imagenes\banderas\curazao.png'),pg_read_binary_file('E:\imagenes\escudos\curazao.png'),1);</v>
      </c>
    </row>
    <row r="281" spans="2:19" x14ac:dyDescent="0.25">
      <c r="B281">
        <v>279</v>
      </c>
      <c r="C281" t="s">
        <v>1048</v>
      </c>
      <c r="E281" t="s">
        <v>545</v>
      </c>
      <c r="F281" s="3"/>
      <c r="G281">
        <v>87</v>
      </c>
      <c r="H281" s="2">
        <v>87</v>
      </c>
      <c r="I281">
        <v>87</v>
      </c>
      <c r="J281" t="s">
        <v>24</v>
      </c>
      <c r="K281">
        <f>INDEX(TeamRegion!B:B,MATCH(J281,TeamRegion!C:C,0))</f>
        <v>4</v>
      </c>
      <c r="L281" t="s">
        <v>603</v>
      </c>
      <c r="M281" t="str">
        <f t="shared" si="12"/>
        <v>E:\imagenes\banderas\dinamarca.jpg</v>
      </c>
      <c r="N281" t="s">
        <v>825</v>
      </c>
      <c r="O281" t="str">
        <f t="shared" si="13"/>
        <v>E:\imagenes\escudos\dinamarca.png</v>
      </c>
      <c r="P281" t="s">
        <v>2</v>
      </c>
      <c r="Q281">
        <f>INDEX(PlayerCountry!B:B,MATCH(P281,PlayerCountry!C:C,0))</f>
        <v>1</v>
      </c>
      <c r="S281" t="str">
        <f t="shared" si="14"/>
        <v>INSERT INTO "NationalTeams" (team_name,team_type,team_region_id,team_flag,team_shield,ol_country_id) VALUES ('Dinamarca Fem','F',4,pg_read_binary_file('E:\imagenes\banderas\dinamarca.jpg'),pg_read_binary_file('E:\imagenes\escudos\dinamarca.png'),1);</v>
      </c>
    </row>
    <row r="282" spans="2:19" x14ac:dyDescent="0.25">
      <c r="B282">
        <v>280</v>
      </c>
      <c r="C282" t="s">
        <v>1049</v>
      </c>
      <c r="E282" t="s">
        <v>545</v>
      </c>
      <c r="F282" s="3"/>
      <c r="G282">
        <v>46</v>
      </c>
      <c r="H282" s="2">
        <v>46</v>
      </c>
      <c r="I282">
        <v>47</v>
      </c>
      <c r="J282" t="s">
        <v>23</v>
      </c>
      <c r="K282">
        <f>INDEX(TeamRegion!B:B,MATCH(J282,TeamRegion!C:C,0))</f>
        <v>3</v>
      </c>
      <c r="L282" t="s">
        <v>604</v>
      </c>
      <c r="M282" t="str">
        <f t="shared" si="12"/>
        <v>E:\imagenes\banderas\dominica.png</v>
      </c>
      <c r="N282" t="s">
        <v>826</v>
      </c>
      <c r="O282" t="str">
        <f t="shared" si="13"/>
        <v>E:\imagenes\escudos\dominica.png</v>
      </c>
      <c r="P282" t="s">
        <v>3</v>
      </c>
      <c r="Q282">
        <f>INDEX(PlayerCountry!B:B,MATCH(P282,PlayerCountry!C:C,0))</f>
        <v>4</v>
      </c>
      <c r="S282" t="str">
        <f t="shared" si="14"/>
        <v>INSERT INTO "NationalTeams" (team_name,team_type,team_region_id,team_flag,team_shield,ol_country_id) VALUES ('Dominica Fem','F',3,pg_read_binary_file('E:\imagenes\banderas\dominica.png'),pg_read_binary_file('E:\imagenes\escudos\dominica.png'),4);</v>
      </c>
    </row>
    <row r="283" spans="2:19" x14ac:dyDescent="0.25">
      <c r="B283">
        <v>281</v>
      </c>
      <c r="C283" t="s">
        <v>1050</v>
      </c>
      <c r="E283" t="s">
        <v>545</v>
      </c>
      <c r="F283" s="3"/>
      <c r="G283">
        <v>62</v>
      </c>
      <c r="H283" s="2">
        <v>59</v>
      </c>
      <c r="I283">
        <v>63</v>
      </c>
      <c r="J283" t="s">
        <v>23</v>
      </c>
      <c r="K283">
        <f>INDEX(TeamRegion!B:B,MATCH(J283,TeamRegion!C:C,0))</f>
        <v>3</v>
      </c>
      <c r="L283" t="s">
        <v>605</v>
      </c>
      <c r="M283" t="str">
        <f t="shared" si="12"/>
        <v>E:\imagenes\banderas\ecuador.jpg</v>
      </c>
      <c r="N283" t="s">
        <v>827</v>
      </c>
      <c r="O283" t="str">
        <f t="shared" si="13"/>
        <v>E:\imagenes\escudos\ecuador.png</v>
      </c>
      <c r="P283" t="s">
        <v>3</v>
      </c>
      <c r="Q283">
        <f>INDEX(PlayerCountry!B:B,MATCH(P283,PlayerCountry!C:C,0))</f>
        <v>4</v>
      </c>
      <c r="S283" t="str">
        <f t="shared" si="14"/>
        <v>INSERT INTO "NationalTeams" (team_name,team_type,team_region_id,team_flag,team_shield,ol_country_id) VALUES ('Ecuador Fem','F',3,pg_read_binary_file('E:\imagenes\banderas\ecuador.jpg'),pg_read_binary_file('E:\imagenes\escudos\ecuador.png'),4);</v>
      </c>
    </row>
    <row r="284" spans="2:19" x14ac:dyDescent="0.25">
      <c r="B284">
        <v>282</v>
      </c>
      <c r="C284" t="s">
        <v>1051</v>
      </c>
      <c r="E284" t="s">
        <v>545</v>
      </c>
      <c r="F284" s="3"/>
      <c r="G284">
        <v>58</v>
      </c>
      <c r="H284" s="2">
        <v>54</v>
      </c>
      <c r="I284">
        <v>59</v>
      </c>
      <c r="J284" t="s">
        <v>22</v>
      </c>
      <c r="K284">
        <f>INDEX(TeamRegion!B:B,MATCH(J284,TeamRegion!C:C,0))</f>
        <v>1</v>
      </c>
      <c r="L284" t="s">
        <v>606</v>
      </c>
      <c r="M284" t="str">
        <f t="shared" si="12"/>
        <v>E:\imagenes\banderas\egipto.jpg</v>
      </c>
      <c r="N284" t="s">
        <v>828</v>
      </c>
      <c r="O284" t="str">
        <f t="shared" si="13"/>
        <v>E:\imagenes\escudos\egipto.PNG</v>
      </c>
      <c r="P284" t="s">
        <v>8</v>
      </c>
      <c r="Q284">
        <f>INDEX(PlayerCountry!B:B,MATCH(P284,PlayerCountry!C:C,0))</f>
        <v>3</v>
      </c>
      <c r="S284" t="str">
        <f t="shared" si="14"/>
        <v>INSERT INTO "NationalTeams" (team_name,team_type,team_region_id,team_flag,team_shield,ol_country_id) VALUES ('Egipto Fem','F',1,pg_read_binary_file('E:\imagenes\banderas\egipto.jpg'),pg_read_binary_file('E:\imagenes\escudos\egipto.PNG'),3);</v>
      </c>
    </row>
    <row r="285" spans="2:19" x14ac:dyDescent="0.25">
      <c r="B285">
        <v>283</v>
      </c>
      <c r="C285" t="s">
        <v>1052</v>
      </c>
      <c r="E285" t="s">
        <v>545</v>
      </c>
      <c r="F285" s="3"/>
      <c r="G285">
        <v>51</v>
      </c>
      <c r="H285" s="2">
        <v>51</v>
      </c>
      <c r="I285">
        <v>51</v>
      </c>
      <c r="J285" t="s">
        <v>23</v>
      </c>
      <c r="K285">
        <f>INDEX(TeamRegion!B:B,MATCH(J285,TeamRegion!C:C,0))</f>
        <v>3</v>
      </c>
      <c r="L285" t="s">
        <v>607</v>
      </c>
      <c r="M285" t="str">
        <f t="shared" si="12"/>
        <v>E:\imagenes\banderas\el salvador.jpg</v>
      </c>
      <c r="N285" t="s">
        <v>829</v>
      </c>
      <c r="O285" t="str">
        <f t="shared" si="13"/>
        <v>E:\imagenes\escudos\el salvador.png</v>
      </c>
      <c r="P285" t="s">
        <v>8</v>
      </c>
      <c r="Q285">
        <f>INDEX(PlayerCountry!B:B,MATCH(P285,PlayerCountry!C:C,0))</f>
        <v>3</v>
      </c>
      <c r="S285" t="str">
        <f t="shared" si="14"/>
        <v>INSERT INTO "NationalTeams" (team_name,team_type,team_region_id,team_flag,team_shield,ol_country_id) VALUES ('El Salvador Fem','F',3,pg_read_binary_file('E:\imagenes\banderas\el salvador.jpg'),pg_read_binary_file('E:\imagenes\escudos\el salvador.png'),3);</v>
      </c>
    </row>
    <row r="286" spans="2:19" x14ac:dyDescent="0.25">
      <c r="B286">
        <v>284</v>
      </c>
      <c r="C286" t="s">
        <v>1053</v>
      </c>
      <c r="E286" t="s">
        <v>545</v>
      </c>
      <c r="F286" s="3"/>
      <c r="G286">
        <v>50</v>
      </c>
      <c r="H286" s="2">
        <v>51</v>
      </c>
      <c r="I286">
        <v>50</v>
      </c>
      <c r="J286" t="s">
        <v>8504</v>
      </c>
      <c r="K286">
        <f>INDEX(TeamRegion!B:B,MATCH(J286,TeamRegion!C:C,0))</f>
        <v>2</v>
      </c>
      <c r="L286" t="s">
        <v>608</v>
      </c>
      <c r="M286" t="str">
        <f t="shared" si="12"/>
        <v>E:\imagenes\banderas\emiratos arabes unidos.jpg</v>
      </c>
      <c r="N286" t="s">
        <v>830</v>
      </c>
      <c r="O286" t="str">
        <f t="shared" si="13"/>
        <v>E:\imagenes\escudos\emiratos arabes unidos.png</v>
      </c>
      <c r="P286" t="s">
        <v>3</v>
      </c>
      <c r="Q286">
        <f>INDEX(PlayerCountry!B:B,MATCH(P286,PlayerCountry!C:C,0))</f>
        <v>4</v>
      </c>
      <c r="S286" t="str">
        <f t="shared" si="14"/>
        <v>INSERT INTO "NationalTeams" (team_name,team_type,team_region_id,team_flag,team_shield,ol_country_id) VALUES ('Emiratos Arabes Unidos Fem','F',2,pg_read_binary_file('E:\imagenes\banderas\emiratos arabes unidos.jpg'),pg_read_binary_file('E:\imagenes\escudos\emiratos arabes unidos.png'),4);</v>
      </c>
    </row>
    <row r="287" spans="2:19" x14ac:dyDescent="0.25">
      <c r="B287">
        <v>285</v>
      </c>
      <c r="C287" t="s">
        <v>1054</v>
      </c>
      <c r="E287" t="s">
        <v>545</v>
      </c>
      <c r="F287" s="3"/>
      <c r="G287">
        <v>40</v>
      </c>
      <c r="H287" s="2">
        <v>40</v>
      </c>
      <c r="I287">
        <v>40</v>
      </c>
      <c r="J287" t="s">
        <v>22</v>
      </c>
      <c r="K287">
        <f>INDEX(TeamRegion!B:B,MATCH(J287,TeamRegion!C:C,0))</f>
        <v>1</v>
      </c>
      <c r="L287" t="s">
        <v>609</v>
      </c>
      <c r="M287" t="str">
        <f t="shared" si="12"/>
        <v>E:\imagenes\banderas\eritrea.png</v>
      </c>
      <c r="N287" t="s">
        <v>831</v>
      </c>
      <c r="O287" t="str">
        <f t="shared" si="13"/>
        <v>E:\imagenes\escudos\eritrea.png</v>
      </c>
      <c r="P287" t="s">
        <v>8</v>
      </c>
      <c r="Q287">
        <f>INDEX(PlayerCountry!B:B,MATCH(P287,PlayerCountry!C:C,0))</f>
        <v>3</v>
      </c>
      <c r="S287" t="str">
        <f t="shared" si="14"/>
        <v>INSERT INTO "NationalTeams" (team_name,team_type,team_region_id,team_flag,team_shield,ol_country_id) VALUES ('Eritrea Fem','F',1,pg_read_binary_file('E:\imagenes\banderas\eritrea.png'),pg_read_binary_file('E:\imagenes\escudos\eritrea.png'),3);</v>
      </c>
    </row>
    <row r="288" spans="2:19" x14ac:dyDescent="0.25">
      <c r="B288">
        <v>286</v>
      </c>
      <c r="C288" t="s">
        <v>1055</v>
      </c>
      <c r="E288" t="s">
        <v>545</v>
      </c>
      <c r="F288" s="3"/>
      <c r="G288">
        <v>81</v>
      </c>
      <c r="H288" s="2">
        <v>81</v>
      </c>
      <c r="I288">
        <v>81</v>
      </c>
      <c r="J288" t="s">
        <v>24</v>
      </c>
      <c r="K288">
        <f>INDEX(TeamRegion!B:B,MATCH(J288,TeamRegion!C:C,0))</f>
        <v>4</v>
      </c>
      <c r="L288" t="s">
        <v>610</v>
      </c>
      <c r="M288" t="str">
        <f t="shared" si="12"/>
        <v>E:\imagenes\banderas\escocia.png</v>
      </c>
      <c r="N288" t="s">
        <v>832</v>
      </c>
      <c r="O288" t="str">
        <f t="shared" si="13"/>
        <v>E:\imagenes\escudos\escocia.PNG</v>
      </c>
      <c r="P288" t="s">
        <v>3</v>
      </c>
      <c r="Q288">
        <f>INDEX(PlayerCountry!B:B,MATCH(P288,PlayerCountry!C:C,0))</f>
        <v>4</v>
      </c>
      <c r="S288" t="str">
        <f t="shared" si="14"/>
        <v>INSERT INTO "NationalTeams" (team_name,team_type,team_region_id,team_flag,team_shield,ol_country_id) VALUES ('Escocia Fem','F',4,pg_read_binary_file('E:\imagenes\banderas\escocia.png'),pg_read_binary_file('E:\imagenes\escudos\escocia.PNG'),4);</v>
      </c>
    </row>
    <row r="289" spans="2:19" x14ac:dyDescent="0.25">
      <c r="B289">
        <v>287</v>
      </c>
      <c r="C289" t="s">
        <v>1056</v>
      </c>
      <c r="E289" t="s">
        <v>545</v>
      </c>
      <c r="F289" s="3"/>
      <c r="G289">
        <v>69</v>
      </c>
      <c r="H289" s="2">
        <v>67</v>
      </c>
      <c r="I289">
        <v>68</v>
      </c>
      <c r="J289" t="s">
        <v>24</v>
      </c>
      <c r="K289">
        <f>INDEX(TeamRegion!B:B,MATCH(J289,TeamRegion!C:C,0))</f>
        <v>4</v>
      </c>
      <c r="L289" t="s">
        <v>611</v>
      </c>
      <c r="M289" t="str">
        <f t="shared" si="12"/>
        <v>E:\imagenes\banderas\eslovaquia.jpg</v>
      </c>
      <c r="N289" t="s">
        <v>833</v>
      </c>
      <c r="O289" t="str">
        <f t="shared" si="13"/>
        <v>E:\imagenes\escudos\eslovaquia.PNG</v>
      </c>
      <c r="P289" t="s">
        <v>7</v>
      </c>
      <c r="Q289">
        <f>INDEX(PlayerCountry!B:B,MATCH(P289,PlayerCountry!C:C,0))</f>
        <v>2</v>
      </c>
      <c r="S289" t="str">
        <f t="shared" si="14"/>
        <v>INSERT INTO "NationalTeams" (team_name,team_type,team_region_id,team_flag,team_shield,ol_country_id) VALUES ('Eslovaquia Fem','F',4,pg_read_binary_file('E:\imagenes\banderas\eslovaquia.jpg'),pg_read_binary_file('E:\imagenes\escudos\eslovaquia.PNG'),2);</v>
      </c>
    </row>
    <row r="290" spans="2:19" x14ac:dyDescent="0.25">
      <c r="B290">
        <v>288</v>
      </c>
      <c r="C290" t="s">
        <v>1057</v>
      </c>
      <c r="E290" t="s">
        <v>545</v>
      </c>
      <c r="F290" s="3"/>
      <c r="G290">
        <v>73</v>
      </c>
      <c r="H290" s="2">
        <v>71</v>
      </c>
      <c r="I290">
        <v>72</v>
      </c>
      <c r="J290" t="s">
        <v>24</v>
      </c>
      <c r="K290">
        <f>INDEX(TeamRegion!B:B,MATCH(J290,TeamRegion!C:C,0))</f>
        <v>4</v>
      </c>
      <c r="L290" t="s">
        <v>612</v>
      </c>
      <c r="M290" t="str">
        <f t="shared" si="12"/>
        <v>E:\imagenes\banderas\eslovenia.jpg</v>
      </c>
      <c r="N290" t="s">
        <v>834</v>
      </c>
      <c r="O290" t="str">
        <f t="shared" si="13"/>
        <v>E:\imagenes\escudos\eslovenia.PNG</v>
      </c>
      <c r="P290" t="s">
        <v>7</v>
      </c>
      <c r="Q290">
        <f>INDEX(PlayerCountry!B:B,MATCH(P290,PlayerCountry!C:C,0))</f>
        <v>2</v>
      </c>
      <c r="S290" t="str">
        <f t="shared" si="14"/>
        <v>INSERT INTO "NationalTeams" (team_name,team_type,team_region_id,team_flag,team_shield,ol_country_id) VALUES ('Eslovenia Fem','F',4,pg_read_binary_file('E:\imagenes\banderas\eslovenia.jpg'),pg_read_binary_file('E:\imagenes\escudos\eslovenia.PNG'),2);</v>
      </c>
    </row>
    <row r="291" spans="2:19" x14ac:dyDescent="0.25">
      <c r="B291">
        <v>289</v>
      </c>
      <c r="C291" t="s">
        <v>1058</v>
      </c>
      <c r="E291" t="s">
        <v>545</v>
      </c>
      <c r="F291" s="3"/>
      <c r="G291">
        <v>94</v>
      </c>
      <c r="H291" s="2">
        <v>95</v>
      </c>
      <c r="I291">
        <v>94</v>
      </c>
      <c r="J291" t="s">
        <v>24</v>
      </c>
      <c r="K291">
        <f>INDEX(TeamRegion!B:B,MATCH(J291,TeamRegion!C:C,0))</f>
        <v>4</v>
      </c>
      <c r="L291" t="s">
        <v>8468</v>
      </c>
      <c r="M291" t="str">
        <f t="shared" si="12"/>
        <v>E:\imagenes\banderas\espania.jpg</v>
      </c>
      <c r="N291" t="s">
        <v>8467</v>
      </c>
      <c r="O291" t="str">
        <f t="shared" si="13"/>
        <v>E:\imagenes\escudos\espania.png</v>
      </c>
      <c r="P291" t="s">
        <v>4</v>
      </c>
      <c r="Q291">
        <f>INDEX(PlayerCountry!B:B,MATCH(P291,PlayerCountry!C:C,0))</f>
        <v>8</v>
      </c>
      <c r="S291" t="str">
        <f t="shared" si="14"/>
        <v>INSERT INTO "NationalTeams" (team_name,team_type,team_region_id,team_flag,team_shield,ol_country_id) VALUES ('Espania Fem','F',4,pg_read_binary_file('E:\imagenes\banderas\espania.jpg'),pg_read_binary_file('E:\imagenes\escudos\espania.png'),8);</v>
      </c>
    </row>
    <row r="292" spans="2:19" x14ac:dyDescent="0.25">
      <c r="B292">
        <v>290</v>
      </c>
      <c r="C292" t="s">
        <v>1059</v>
      </c>
      <c r="E292" t="s">
        <v>545</v>
      </c>
      <c r="F292" s="3"/>
      <c r="G292">
        <v>93</v>
      </c>
      <c r="H292" s="2">
        <v>94</v>
      </c>
      <c r="I292">
        <v>95</v>
      </c>
      <c r="J292" t="s">
        <v>23</v>
      </c>
      <c r="K292">
        <f>INDEX(TeamRegion!B:B,MATCH(J292,TeamRegion!C:C,0))</f>
        <v>3</v>
      </c>
      <c r="L292" t="s">
        <v>613</v>
      </c>
      <c r="M292" t="str">
        <f t="shared" si="12"/>
        <v>E:\imagenes\banderas\estados unidos.jpg</v>
      </c>
      <c r="N292" t="s">
        <v>835</v>
      </c>
      <c r="O292" t="str">
        <f t="shared" si="13"/>
        <v>E:\imagenes\escudos\estados unidos.png</v>
      </c>
      <c r="P292" t="s">
        <v>3</v>
      </c>
      <c r="Q292">
        <f>INDEX(PlayerCountry!B:B,MATCH(P292,PlayerCountry!C:C,0))</f>
        <v>4</v>
      </c>
      <c r="S292" t="str">
        <f t="shared" si="14"/>
        <v>INSERT INTO "NationalTeams" (team_name,team_type,team_region_id,team_flag,team_shield,ol_country_id) VALUES ('Estados Unidos Fem','F',3,pg_read_binary_file('E:\imagenes\banderas\estados unidos.jpg'),pg_read_binary_file('E:\imagenes\escudos\estados unidos.png'),4);</v>
      </c>
    </row>
    <row r="293" spans="2:19" x14ac:dyDescent="0.25">
      <c r="B293">
        <v>291</v>
      </c>
      <c r="C293" t="s">
        <v>1060</v>
      </c>
      <c r="E293" t="s">
        <v>545</v>
      </c>
      <c r="F293" s="3"/>
      <c r="G293">
        <v>55</v>
      </c>
      <c r="H293" s="2">
        <v>55</v>
      </c>
      <c r="I293">
        <v>55</v>
      </c>
      <c r="J293" t="s">
        <v>24</v>
      </c>
      <c r="K293">
        <f>INDEX(TeamRegion!B:B,MATCH(J293,TeamRegion!C:C,0))</f>
        <v>4</v>
      </c>
      <c r="L293" t="s">
        <v>614</v>
      </c>
      <c r="M293" t="str">
        <f t="shared" si="12"/>
        <v>E:\imagenes\banderas\estonia.jpg</v>
      </c>
      <c r="N293" t="s">
        <v>836</v>
      </c>
      <c r="O293" t="str">
        <f t="shared" si="13"/>
        <v>E:\imagenes\escudos\estonia.png</v>
      </c>
      <c r="P293" t="s">
        <v>9</v>
      </c>
      <c r="Q293">
        <f>INDEX(PlayerCountry!B:B,MATCH(P293,PlayerCountry!C:C,0))</f>
        <v>5</v>
      </c>
      <c r="S293" t="str">
        <f t="shared" si="14"/>
        <v>INSERT INTO "NationalTeams" (team_name,team_type,team_region_id,team_flag,team_shield,ol_country_id) VALUES ('Estonia Fem','F',4,pg_read_binary_file('E:\imagenes\banderas\estonia.jpg'),pg_read_binary_file('E:\imagenes\escudos\estonia.png'),5);</v>
      </c>
    </row>
    <row r="294" spans="2:19" x14ac:dyDescent="0.25">
      <c r="B294">
        <v>292</v>
      </c>
      <c r="C294" t="s">
        <v>1061</v>
      </c>
      <c r="E294" t="s">
        <v>545</v>
      </c>
      <c r="F294" s="3"/>
      <c r="G294">
        <v>49</v>
      </c>
      <c r="H294" s="2">
        <v>50</v>
      </c>
      <c r="I294">
        <v>49</v>
      </c>
      <c r="J294" t="s">
        <v>22</v>
      </c>
      <c r="K294">
        <f>INDEX(TeamRegion!B:B,MATCH(J294,TeamRegion!C:C,0))</f>
        <v>1</v>
      </c>
      <c r="L294" t="s">
        <v>615</v>
      </c>
      <c r="M294" t="str">
        <f t="shared" si="12"/>
        <v>E:\imagenes\banderas\etiopia.jpg</v>
      </c>
      <c r="N294" t="s">
        <v>837</v>
      </c>
      <c r="O294" t="str">
        <f t="shared" si="13"/>
        <v>E:\imagenes\escudos\etiopia.png</v>
      </c>
      <c r="P294" t="s">
        <v>4</v>
      </c>
      <c r="Q294">
        <f>INDEX(PlayerCountry!B:B,MATCH(P294,PlayerCountry!C:C,0))</f>
        <v>8</v>
      </c>
      <c r="S294" t="str">
        <f t="shared" si="14"/>
        <v>INSERT INTO "NationalTeams" (team_name,team_type,team_region_id,team_flag,team_shield,ol_country_id) VALUES ('Etiopia Fem','F',1,pg_read_binary_file('E:\imagenes\banderas\etiopia.jpg'),pg_read_binary_file('E:\imagenes\escudos\etiopia.png'),8);</v>
      </c>
    </row>
    <row r="295" spans="2:19" x14ac:dyDescent="0.25">
      <c r="B295">
        <v>293</v>
      </c>
      <c r="C295" t="s">
        <v>1062</v>
      </c>
      <c r="E295" t="s">
        <v>545</v>
      </c>
      <c r="F295" s="3"/>
      <c r="G295">
        <v>90</v>
      </c>
      <c r="H295" s="2">
        <v>90</v>
      </c>
      <c r="I295">
        <v>90</v>
      </c>
      <c r="J295" t="s">
        <v>24</v>
      </c>
      <c r="K295">
        <f>INDEX(TeamRegion!B:B,MATCH(J295,TeamRegion!C:C,0))</f>
        <v>4</v>
      </c>
      <c r="L295" t="s">
        <v>616</v>
      </c>
      <c r="M295" t="str">
        <f t="shared" si="12"/>
        <v>E:\imagenes\banderas\europe stars.png</v>
      </c>
      <c r="N295" t="s">
        <v>838</v>
      </c>
      <c r="O295" t="str">
        <f t="shared" si="13"/>
        <v>E:\imagenes\escudos\europe stars.png</v>
      </c>
      <c r="P295" t="s">
        <v>3</v>
      </c>
      <c r="Q295">
        <f>INDEX(PlayerCountry!B:B,MATCH(P295,PlayerCountry!C:C,0))</f>
        <v>4</v>
      </c>
      <c r="S295" t="str">
        <f t="shared" si="14"/>
        <v>INSERT INTO "NationalTeams" (team_name,team_type,team_region_id,team_flag,team_shield,ol_country_id) VALUES ('Europe Stars Fem','F',4,pg_read_binary_file('E:\imagenes\banderas\europe stars.png'),pg_read_binary_file('E:\imagenes\escudos\europe stars.png'),4);</v>
      </c>
    </row>
    <row r="296" spans="2:19" x14ac:dyDescent="0.25">
      <c r="B296">
        <v>294</v>
      </c>
      <c r="C296" t="s">
        <v>1063</v>
      </c>
      <c r="E296" t="s">
        <v>545</v>
      </c>
      <c r="F296" s="3"/>
      <c r="G296">
        <v>58</v>
      </c>
      <c r="H296" s="2">
        <v>62</v>
      </c>
      <c r="I296">
        <v>61</v>
      </c>
      <c r="J296" t="s">
        <v>8505</v>
      </c>
      <c r="K296">
        <f>INDEX(TeamRegion!B:B,MATCH(J296,TeamRegion!C:C,0))</f>
        <v>5</v>
      </c>
      <c r="L296" t="s">
        <v>617</v>
      </c>
      <c r="M296" t="str">
        <f t="shared" si="12"/>
        <v>E:\imagenes\banderas\fiji.jpg</v>
      </c>
      <c r="N296" t="s">
        <v>839</v>
      </c>
      <c r="O296" t="str">
        <f t="shared" si="13"/>
        <v>E:\imagenes\escudos\fiji.png</v>
      </c>
      <c r="P296" t="s">
        <v>3</v>
      </c>
      <c r="Q296">
        <f>INDEX(PlayerCountry!B:B,MATCH(P296,PlayerCountry!C:C,0))</f>
        <v>4</v>
      </c>
      <c r="S296" t="str">
        <f t="shared" si="14"/>
        <v>INSERT INTO "NationalTeams" (team_name,team_type,team_region_id,team_flag,team_shield,ol_country_id) VALUES ('Fiji Fem','F',5,pg_read_binary_file('E:\imagenes\banderas\fiji.jpg'),pg_read_binary_file('E:\imagenes\escudos\fiji.png'),4);</v>
      </c>
    </row>
    <row r="297" spans="2:19" x14ac:dyDescent="0.25">
      <c r="B297">
        <v>295</v>
      </c>
      <c r="C297" t="s">
        <v>1064</v>
      </c>
      <c r="E297" t="s">
        <v>545</v>
      </c>
      <c r="F297" s="3"/>
      <c r="G297">
        <v>70</v>
      </c>
      <c r="H297" s="2">
        <v>70</v>
      </c>
      <c r="I297">
        <v>65</v>
      </c>
      <c r="J297" t="s">
        <v>8504</v>
      </c>
      <c r="K297">
        <f>INDEX(TeamRegion!B:B,MATCH(J297,TeamRegion!C:C,0))</f>
        <v>2</v>
      </c>
      <c r="L297" t="s">
        <v>618</v>
      </c>
      <c r="M297" t="str">
        <f t="shared" si="12"/>
        <v>E:\imagenes\banderas\filipinas.jpg</v>
      </c>
      <c r="N297" t="s">
        <v>840</v>
      </c>
      <c r="O297" t="str">
        <f t="shared" si="13"/>
        <v>E:\imagenes\escudos\filipinas.png</v>
      </c>
      <c r="P297" t="s">
        <v>2</v>
      </c>
      <c r="Q297">
        <f>INDEX(PlayerCountry!B:B,MATCH(P297,PlayerCountry!C:C,0))</f>
        <v>1</v>
      </c>
      <c r="S297" t="str">
        <f t="shared" si="14"/>
        <v>INSERT INTO "NationalTeams" (team_name,team_type,team_region_id,team_flag,team_shield,ol_country_id) VALUES ('Filipinas Fem','F',2,pg_read_binary_file('E:\imagenes\banderas\filipinas.jpg'),pg_read_binary_file('E:\imagenes\escudos\filipinas.png'),1);</v>
      </c>
    </row>
    <row r="298" spans="2:19" x14ac:dyDescent="0.25">
      <c r="B298">
        <v>296</v>
      </c>
      <c r="C298" t="s">
        <v>1065</v>
      </c>
      <c r="E298" t="s">
        <v>545</v>
      </c>
      <c r="F298" s="3"/>
      <c r="G298">
        <v>79</v>
      </c>
      <c r="H298" s="2">
        <v>79</v>
      </c>
      <c r="I298">
        <v>79</v>
      </c>
      <c r="J298" t="s">
        <v>24</v>
      </c>
      <c r="K298">
        <f>INDEX(TeamRegion!B:B,MATCH(J298,TeamRegion!C:C,0))</f>
        <v>4</v>
      </c>
      <c r="L298" t="s">
        <v>619</v>
      </c>
      <c r="M298" t="str">
        <f t="shared" si="12"/>
        <v>E:\imagenes\banderas\finlandia.jpg</v>
      </c>
      <c r="N298" t="s">
        <v>841</v>
      </c>
      <c r="O298" t="str">
        <f t="shared" si="13"/>
        <v>E:\imagenes\escudos\finlandia.PNG</v>
      </c>
      <c r="P298" t="s">
        <v>2</v>
      </c>
      <c r="Q298">
        <f>INDEX(PlayerCountry!B:B,MATCH(P298,PlayerCountry!C:C,0))</f>
        <v>1</v>
      </c>
      <c r="S298" t="str">
        <f t="shared" si="14"/>
        <v>INSERT INTO "NationalTeams" (team_name,team_type,team_region_id,team_flag,team_shield,ol_country_id) VALUES ('Finlandia Fem','F',4,pg_read_binary_file('E:\imagenes\banderas\finlandia.jpg'),pg_read_binary_file('E:\imagenes\escudos\finlandia.PNG'),1);</v>
      </c>
    </row>
    <row r="299" spans="2:19" x14ac:dyDescent="0.25">
      <c r="B299">
        <v>297</v>
      </c>
      <c r="C299" t="s">
        <v>1066</v>
      </c>
      <c r="E299" t="s">
        <v>545</v>
      </c>
      <c r="F299" s="3"/>
      <c r="G299">
        <v>93</v>
      </c>
      <c r="H299" s="2">
        <v>93</v>
      </c>
      <c r="I299">
        <v>93</v>
      </c>
      <c r="J299" t="s">
        <v>24</v>
      </c>
      <c r="K299">
        <f>INDEX(TeamRegion!B:B,MATCH(J299,TeamRegion!C:C,0))</f>
        <v>4</v>
      </c>
      <c r="L299" t="s">
        <v>620</v>
      </c>
      <c r="M299" t="str">
        <f t="shared" si="12"/>
        <v>E:\imagenes\banderas\francia.jpg</v>
      </c>
      <c r="N299" t="s">
        <v>842</v>
      </c>
      <c r="O299" t="str">
        <f t="shared" si="13"/>
        <v>E:\imagenes\escudos\francia.png</v>
      </c>
      <c r="P299" t="s">
        <v>3</v>
      </c>
      <c r="Q299">
        <f>INDEX(PlayerCountry!B:B,MATCH(P299,PlayerCountry!C:C,0))</f>
        <v>4</v>
      </c>
      <c r="S299" t="str">
        <f t="shared" si="14"/>
        <v>INSERT INTO "NationalTeams" (team_name,team_type,team_region_id,team_flag,team_shield,ol_country_id) VALUES ('Francia Fem','F',4,pg_read_binary_file('E:\imagenes\banderas\francia.jpg'),pg_read_binary_file('E:\imagenes\escudos\francia.png'),4);</v>
      </c>
    </row>
    <row r="300" spans="2:19" x14ac:dyDescent="0.25">
      <c r="B300">
        <v>298</v>
      </c>
      <c r="C300" t="s">
        <v>1067</v>
      </c>
      <c r="E300" t="s">
        <v>545</v>
      </c>
      <c r="F300" s="3"/>
      <c r="G300">
        <v>49</v>
      </c>
      <c r="H300" s="2">
        <v>48</v>
      </c>
      <c r="I300">
        <v>49</v>
      </c>
      <c r="J300" t="s">
        <v>22</v>
      </c>
      <c r="K300">
        <f>INDEX(TeamRegion!B:B,MATCH(J300,TeamRegion!C:C,0))</f>
        <v>1</v>
      </c>
      <c r="L300" t="s">
        <v>621</v>
      </c>
      <c r="M300" t="str">
        <f t="shared" si="12"/>
        <v>E:\imagenes\banderas\gabon.png</v>
      </c>
      <c r="N300" t="s">
        <v>843</v>
      </c>
      <c r="O300" t="str">
        <f t="shared" si="13"/>
        <v>E:\imagenes\escudos\gabon.PNG</v>
      </c>
      <c r="P300" t="s">
        <v>6</v>
      </c>
      <c r="Q300">
        <f>INDEX(PlayerCountry!B:B,MATCH(P300,PlayerCountry!C:C,0))</f>
        <v>7</v>
      </c>
      <c r="S300" t="str">
        <f t="shared" si="14"/>
        <v>INSERT INTO "NationalTeams" (team_name,team_type,team_region_id,team_flag,team_shield,ol_country_id) VALUES ('Gabon Fem','F',1,pg_read_binary_file('E:\imagenes\banderas\gabon.png'),pg_read_binary_file('E:\imagenes\escudos\gabon.PNG'),7);</v>
      </c>
    </row>
    <row r="301" spans="2:19" x14ac:dyDescent="0.25">
      <c r="B301">
        <v>299</v>
      </c>
      <c r="C301" t="s">
        <v>1068</v>
      </c>
      <c r="E301" t="s">
        <v>545</v>
      </c>
      <c r="F301" s="3"/>
      <c r="G301">
        <v>78</v>
      </c>
      <c r="H301" s="2">
        <v>80</v>
      </c>
      <c r="I301">
        <v>79</v>
      </c>
      <c r="J301" t="s">
        <v>24</v>
      </c>
      <c r="K301">
        <f>INDEX(TeamRegion!B:B,MATCH(J301,TeamRegion!C:C,0))</f>
        <v>4</v>
      </c>
      <c r="L301" t="s">
        <v>622</v>
      </c>
      <c r="M301" t="str">
        <f t="shared" si="12"/>
        <v>E:\imagenes\banderas\gales.png</v>
      </c>
      <c r="N301" t="s">
        <v>844</v>
      </c>
      <c r="O301" t="str">
        <f t="shared" si="13"/>
        <v>E:\imagenes\escudos\gales.png</v>
      </c>
      <c r="P301" t="s">
        <v>3</v>
      </c>
      <c r="Q301">
        <f>INDEX(PlayerCountry!B:B,MATCH(P301,PlayerCountry!C:C,0))</f>
        <v>4</v>
      </c>
      <c r="S301" t="str">
        <f t="shared" si="14"/>
        <v>INSERT INTO "NationalTeams" (team_name,team_type,team_region_id,team_flag,team_shield,ol_country_id) VALUES ('Gales Fem','F',4,pg_read_binary_file('E:\imagenes\banderas\gales.png'),pg_read_binary_file('E:\imagenes\escudos\gales.png'),4);</v>
      </c>
    </row>
    <row r="302" spans="2:19" x14ac:dyDescent="0.25">
      <c r="B302">
        <v>300</v>
      </c>
      <c r="C302" t="s">
        <v>1069</v>
      </c>
      <c r="E302" t="s">
        <v>545</v>
      </c>
      <c r="F302" s="3"/>
      <c r="G302">
        <v>50</v>
      </c>
      <c r="H302" s="2">
        <v>49</v>
      </c>
      <c r="I302">
        <v>50</v>
      </c>
      <c r="J302" t="s">
        <v>22</v>
      </c>
      <c r="K302">
        <f>INDEX(TeamRegion!B:B,MATCH(J302,TeamRegion!C:C,0))</f>
        <v>1</v>
      </c>
      <c r="L302" t="s">
        <v>623</v>
      </c>
      <c r="M302" t="str">
        <f t="shared" si="12"/>
        <v>E:\imagenes\banderas\gambia.png</v>
      </c>
      <c r="N302" t="s">
        <v>845</v>
      </c>
      <c r="O302" t="str">
        <f t="shared" si="13"/>
        <v>E:\imagenes\escudos\gambia.png</v>
      </c>
      <c r="P302" t="s">
        <v>6</v>
      </c>
      <c r="Q302">
        <f>INDEX(PlayerCountry!B:B,MATCH(P302,PlayerCountry!C:C,0))</f>
        <v>7</v>
      </c>
      <c r="S302" t="str">
        <f t="shared" si="14"/>
        <v>INSERT INTO "NationalTeams" (team_name,team_type,team_region_id,team_flag,team_shield,ol_country_id) VALUES ('Gambia Fem','F',1,pg_read_binary_file('E:\imagenes\banderas\gambia.png'),pg_read_binary_file('E:\imagenes\escudos\gambia.png'),7);</v>
      </c>
    </row>
    <row r="303" spans="2:19" x14ac:dyDescent="0.25">
      <c r="B303">
        <v>301</v>
      </c>
      <c r="C303" t="s">
        <v>1070</v>
      </c>
      <c r="E303" t="s">
        <v>545</v>
      </c>
      <c r="F303" s="3"/>
      <c r="G303">
        <v>59</v>
      </c>
      <c r="H303" s="2">
        <v>49</v>
      </c>
      <c r="I303">
        <v>50</v>
      </c>
      <c r="J303" t="s">
        <v>24</v>
      </c>
      <c r="K303">
        <f>INDEX(TeamRegion!B:B,MATCH(J303,TeamRegion!C:C,0))</f>
        <v>4</v>
      </c>
      <c r="L303" t="s">
        <v>624</v>
      </c>
      <c r="M303" t="str">
        <f t="shared" si="12"/>
        <v>E:\imagenes\banderas\georgia.jpg</v>
      </c>
      <c r="N303" t="s">
        <v>846</v>
      </c>
      <c r="O303" t="str">
        <f t="shared" si="13"/>
        <v>E:\imagenes\escudos\georgia.png</v>
      </c>
      <c r="P303" t="s">
        <v>9</v>
      </c>
      <c r="Q303">
        <f>INDEX(PlayerCountry!B:B,MATCH(P303,PlayerCountry!C:C,0))</f>
        <v>5</v>
      </c>
      <c r="S303" t="str">
        <f t="shared" si="14"/>
        <v>INSERT INTO "NationalTeams" (team_name,team_type,team_region_id,team_flag,team_shield,ol_country_id) VALUES ('Georgia Fem','F',4,pg_read_binary_file('E:\imagenes\banderas\georgia.jpg'),pg_read_binary_file('E:\imagenes\escudos\georgia.png'),5);</v>
      </c>
    </row>
    <row r="304" spans="2:19" x14ac:dyDescent="0.25">
      <c r="B304">
        <v>302</v>
      </c>
      <c r="C304" t="s">
        <v>1071</v>
      </c>
      <c r="E304" t="s">
        <v>545</v>
      </c>
      <c r="F304" s="3"/>
      <c r="G304">
        <v>63</v>
      </c>
      <c r="H304" s="2">
        <v>63</v>
      </c>
      <c r="I304">
        <v>64</v>
      </c>
      <c r="J304" t="s">
        <v>22</v>
      </c>
      <c r="K304">
        <f>INDEX(TeamRegion!B:B,MATCH(J304,TeamRegion!C:C,0))</f>
        <v>1</v>
      </c>
      <c r="L304" t="s">
        <v>625</v>
      </c>
      <c r="M304" t="str">
        <f t="shared" si="12"/>
        <v>E:\imagenes\banderas\ghana.jpg</v>
      </c>
      <c r="N304" t="s">
        <v>847</v>
      </c>
      <c r="O304" t="str">
        <f t="shared" si="13"/>
        <v>E:\imagenes\escudos\ghana.png</v>
      </c>
      <c r="P304" t="s">
        <v>4</v>
      </c>
      <c r="Q304">
        <f>INDEX(PlayerCountry!B:B,MATCH(P304,PlayerCountry!C:C,0))</f>
        <v>8</v>
      </c>
      <c r="S304" t="str">
        <f t="shared" si="14"/>
        <v>INSERT INTO "NationalTeams" (team_name,team_type,team_region_id,team_flag,team_shield,ol_country_id) VALUES ('Ghana Fem','F',1,pg_read_binary_file('E:\imagenes\banderas\ghana.jpg'),pg_read_binary_file('E:\imagenes\escudos\ghana.png'),8);</v>
      </c>
    </row>
    <row r="305" spans="2:19" x14ac:dyDescent="0.25">
      <c r="B305">
        <v>303</v>
      </c>
      <c r="C305" t="s">
        <v>1072</v>
      </c>
      <c r="E305" t="s">
        <v>545</v>
      </c>
      <c r="F305" s="3"/>
      <c r="G305">
        <v>40</v>
      </c>
      <c r="H305" s="2">
        <v>40</v>
      </c>
      <c r="I305">
        <v>40</v>
      </c>
      <c r="J305" t="s">
        <v>24</v>
      </c>
      <c r="K305">
        <f>INDEX(TeamRegion!B:B,MATCH(J305,TeamRegion!C:C,0))</f>
        <v>4</v>
      </c>
      <c r="L305" t="s">
        <v>626</v>
      </c>
      <c r="M305" t="str">
        <f t="shared" si="12"/>
        <v>E:\imagenes\banderas\gibraltar.png</v>
      </c>
      <c r="N305" t="s">
        <v>848</v>
      </c>
      <c r="O305" t="str">
        <f t="shared" si="13"/>
        <v>E:\imagenes\escudos\gibraltar.png</v>
      </c>
      <c r="P305" t="s">
        <v>4</v>
      </c>
      <c r="Q305">
        <f>INDEX(PlayerCountry!B:B,MATCH(P305,PlayerCountry!C:C,0))</f>
        <v>8</v>
      </c>
      <c r="S305" t="str">
        <f t="shared" si="14"/>
        <v>INSERT INTO "NationalTeams" (team_name,team_type,team_region_id,team_flag,team_shield,ol_country_id) VALUES ('Gibraltar Fem','F',4,pg_read_binary_file('E:\imagenes\banderas\gibraltar.png'),pg_read_binary_file('E:\imagenes\escudos\gibraltar.png'),8);</v>
      </c>
    </row>
    <row r="306" spans="2:19" x14ac:dyDescent="0.25">
      <c r="B306">
        <v>304</v>
      </c>
      <c r="C306" t="s">
        <v>1073</v>
      </c>
      <c r="E306" t="s">
        <v>545</v>
      </c>
      <c r="F306" s="3"/>
      <c r="G306">
        <v>45</v>
      </c>
      <c r="H306" s="2">
        <v>43</v>
      </c>
      <c r="I306">
        <v>46</v>
      </c>
      <c r="J306" t="s">
        <v>23</v>
      </c>
      <c r="K306">
        <f>INDEX(TeamRegion!B:B,MATCH(J306,TeamRegion!C:C,0))</f>
        <v>3</v>
      </c>
      <c r="L306" t="s">
        <v>627</v>
      </c>
      <c r="M306" t="str">
        <f t="shared" si="12"/>
        <v>E:\imagenes\banderas\granada.png</v>
      </c>
      <c r="N306" t="s">
        <v>849</v>
      </c>
      <c r="O306" t="str">
        <f t="shared" si="13"/>
        <v>E:\imagenes\escudos\granada.png</v>
      </c>
      <c r="P306" t="s">
        <v>9</v>
      </c>
      <c r="Q306">
        <f>INDEX(PlayerCountry!B:B,MATCH(P306,PlayerCountry!C:C,0))</f>
        <v>5</v>
      </c>
      <c r="S306" t="str">
        <f t="shared" si="14"/>
        <v>INSERT INTO "NationalTeams" (team_name,team_type,team_region_id,team_flag,team_shield,ol_country_id) VALUES ('Granada Fem','F',3,pg_read_binary_file('E:\imagenes\banderas\granada.png'),pg_read_binary_file('E:\imagenes\escudos\granada.png'),5);</v>
      </c>
    </row>
    <row r="307" spans="2:19" x14ac:dyDescent="0.25">
      <c r="B307">
        <v>305</v>
      </c>
      <c r="C307" t="s">
        <v>1074</v>
      </c>
      <c r="E307" t="s">
        <v>545</v>
      </c>
      <c r="F307" s="3"/>
      <c r="G307">
        <v>61</v>
      </c>
      <c r="H307" s="2">
        <v>63</v>
      </c>
      <c r="I307">
        <v>63</v>
      </c>
      <c r="J307" t="s">
        <v>24</v>
      </c>
      <c r="K307">
        <f>INDEX(TeamRegion!B:B,MATCH(J307,TeamRegion!C:C,0))</f>
        <v>4</v>
      </c>
      <c r="L307" t="s">
        <v>628</v>
      </c>
      <c r="M307" t="str">
        <f t="shared" si="12"/>
        <v>E:\imagenes\banderas\grecia.jpg</v>
      </c>
      <c r="N307" t="s">
        <v>850</v>
      </c>
      <c r="O307" t="str">
        <f t="shared" si="13"/>
        <v>E:\imagenes\escudos\grecia.png</v>
      </c>
      <c r="P307" t="s">
        <v>3</v>
      </c>
      <c r="Q307">
        <f>INDEX(PlayerCountry!B:B,MATCH(P307,PlayerCountry!C:C,0))</f>
        <v>4</v>
      </c>
      <c r="S307" t="str">
        <f t="shared" si="14"/>
        <v>INSERT INTO "NationalTeams" (team_name,team_type,team_region_id,team_flag,team_shield,ol_country_id) VALUES ('Grecia Fem','F',4,pg_read_binary_file('E:\imagenes\banderas\grecia.jpg'),pg_read_binary_file('E:\imagenes\escudos\grecia.png'),4);</v>
      </c>
    </row>
    <row r="308" spans="2:19" x14ac:dyDescent="0.25">
      <c r="B308">
        <v>306</v>
      </c>
      <c r="C308" t="s">
        <v>1075</v>
      </c>
      <c r="E308" t="s">
        <v>545</v>
      </c>
      <c r="F308" s="3"/>
      <c r="G308">
        <v>55</v>
      </c>
      <c r="H308" s="2">
        <v>56</v>
      </c>
      <c r="I308">
        <v>55</v>
      </c>
      <c r="J308" t="s">
        <v>8504</v>
      </c>
      <c r="K308">
        <f>INDEX(TeamRegion!B:B,MATCH(J308,TeamRegion!C:C,0))</f>
        <v>2</v>
      </c>
      <c r="L308" t="s">
        <v>629</v>
      </c>
      <c r="M308" t="str">
        <f t="shared" si="12"/>
        <v>E:\imagenes\banderas\guam.png</v>
      </c>
      <c r="N308" t="s">
        <v>851</v>
      </c>
      <c r="O308" t="str">
        <f t="shared" si="13"/>
        <v>E:\imagenes\escudos\guam.png</v>
      </c>
      <c r="P308" t="s">
        <v>3</v>
      </c>
      <c r="Q308">
        <f>INDEX(PlayerCountry!B:B,MATCH(P308,PlayerCountry!C:C,0))</f>
        <v>4</v>
      </c>
      <c r="S308" t="str">
        <f t="shared" si="14"/>
        <v>INSERT INTO "NationalTeams" (team_name,team_type,team_region_id,team_flag,team_shield,ol_country_id) VALUES ('Guam Fem','F',2,pg_read_binary_file('E:\imagenes\banderas\guam.png'),pg_read_binary_file('E:\imagenes\escudos\guam.png'),4);</v>
      </c>
    </row>
    <row r="309" spans="2:19" x14ac:dyDescent="0.25">
      <c r="B309">
        <v>307</v>
      </c>
      <c r="C309" t="s">
        <v>1076</v>
      </c>
      <c r="E309" t="s">
        <v>545</v>
      </c>
      <c r="F309" s="3"/>
      <c r="G309">
        <v>58</v>
      </c>
      <c r="H309" s="2">
        <v>58</v>
      </c>
      <c r="I309">
        <v>58</v>
      </c>
      <c r="J309" t="s">
        <v>23</v>
      </c>
      <c r="K309">
        <f>INDEX(TeamRegion!B:B,MATCH(J309,TeamRegion!C:C,0))</f>
        <v>3</v>
      </c>
      <c r="L309" t="s">
        <v>630</v>
      </c>
      <c r="M309" t="str">
        <f t="shared" si="12"/>
        <v>E:\imagenes\banderas\guatemala.png</v>
      </c>
      <c r="N309" t="s">
        <v>852</v>
      </c>
      <c r="O309" t="str">
        <f t="shared" si="13"/>
        <v>E:\imagenes\escudos\guatemala.png</v>
      </c>
      <c r="P309" t="s">
        <v>8</v>
      </c>
      <c r="Q309">
        <f>INDEX(PlayerCountry!B:B,MATCH(P309,PlayerCountry!C:C,0))</f>
        <v>3</v>
      </c>
      <c r="S309" t="str">
        <f t="shared" si="14"/>
        <v>INSERT INTO "NationalTeams" (team_name,team_type,team_region_id,team_flag,team_shield,ol_country_id) VALUES ('Guatemala Fem','F',3,pg_read_binary_file('E:\imagenes\banderas\guatemala.png'),pg_read_binary_file('E:\imagenes\escudos\guatemala.png'),3);</v>
      </c>
    </row>
    <row r="310" spans="2:19" x14ac:dyDescent="0.25">
      <c r="B310">
        <v>308</v>
      </c>
      <c r="C310" t="s">
        <v>1077</v>
      </c>
      <c r="E310" t="s">
        <v>545</v>
      </c>
      <c r="F310" s="3"/>
      <c r="G310">
        <v>49</v>
      </c>
      <c r="H310" s="2">
        <v>47</v>
      </c>
      <c r="I310">
        <v>48</v>
      </c>
      <c r="J310" t="s">
        <v>22</v>
      </c>
      <c r="K310">
        <f>INDEX(TeamRegion!B:B,MATCH(J310,TeamRegion!C:C,0))</f>
        <v>1</v>
      </c>
      <c r="L310" t="s">
        <v>631</v>
      </c>
      <c r="M310" t="str">
        <f t="shared" si="12"/>
        <v>E:\imagenes\banderas\guinea.jpg</v>
      </c>
      <c r="N310" t="s">
        <v>853</v>
      </c>
      <c r="O310" t="str">
        <f t="shared" si="13"/>
        <v>E:\imagenes\escudos\guinea.PNG</v>
      </c>
      <c r="P310" t="s">
        <v>4</v>
      </c>
      <c r="Q310">
        <f>INDEX(PlayerCountry!B:B,MATCH(P310,PlayerCountry!C:C,0))</f>
        <v>8</v>
      </c>
      <c r="S310" t="str">
        <f t="shared" si="14"/>
        <v>INSERT INTO "NationalTeams" (team_name,team_type,team_region_id,team_flag,team_shield,ol_country_id) VALUES ('Guinea Fem','F',1,pg_read_binary_file('E:\imagenes\banderas\guinea.jpg'),pg_read_binary_file('E:\imagenes\escudos\guinea.PNG'),8);</v>
      </c>
    </row>
    <row r="311" spans="2:19" x14ac:dyDescent="0.25">
      <c r="B311">
        <v>309</v>
      </c>
      <c r="C311" t="s">
        <v>1078</v>
      </c>
      <c r="E311" t="s">
        <v>545</v>
      </c>
      <c r="F311" s="3"/>
      <c r="G311">
        <v>42</v>
      </c>
      <c r="H311" s="2">
        <v>45</v>
      </c>
      <c r="I311">
        <v>44</v>
      </c>
      <c r="J311" t="s">
        <v>22</v>
      </c>
      <c r="K311">
        <f>INDEX(TeamRegion!B:B,MATCH(J311,TeamRegion!C:C,0))</f>
        <v>1</v>
      </c>
      <c r="L311" t="s">
        <v>632</v>
      </c>
      <c r="M311" t="str">
        <f t="shared" si="12"/>
        <v>E:\imagenes\banderas\guinea bissau.png</v>
      </c>
      <c r="N311" t="s">
        <v>854</v>
      </c>
      <c r="O311" t="str">
        <f t="shared" si="13"/>
        <v>E:\imagenes\escudos\guinea bissau.png</v>
      </c>
      <c r="P311" t="s">
        <v>4</v>
      </c>
      <c r="Q311">
        <f>INDEX(PlayerCountry!B:B,MATCH(P311,PlayerCountry!C:C,0))</f>
        <v>8</v>
      </c>
      <c r="S311" t="str">
        <f t="shared" si="14"/>
        <v>INSERT INTO "NationalTeams" (team_name,team_type,team_region_id,team_flag,team_shield,ol_country_id) VALUES ('Guinea Bissau Fem','F',1,pg_read_binary_file('E:\imagenes\banderas\guinea bissau.png'),pg_read_binary_file('E:\imagenes\escudos\guinea bissau.png'),8);</v>
      </c>
    </row>
    <row r="312" spans="2:19" x14ac:dyDescent="0.25">
      <c r="B312">
        <v>310</v>
      </c>
      <c r="C312" t="s">
        <v>1079</v>
      </c>
      <c r="E312" t="s">
        <v>545</v>
      </c>
      <c r="F312" s="3"/>
      <c r="G312">
        <v>58</v>
      </c>
      <c r="H312" s="2">
        <v>57</v>
      </c>
      <c r="I312">
        <v>58</v>
      </c>
      <c r="J312" t="s">
        <v>22</v>
      </c>
      <c r="K312">
        <f>INDEX(TeamRegion!B:B,MATCH(J312,TeamRegion!C:C,0))</f>
        <v>1</v>
      </c>
      <c r="L312" t="s">
        <v>633</v>
      </c>
      <c r="M312" t="str">
        <f t="shared" si="12"/>
        <v>E:\imagenes\banderas\guinea ecuatorial.png</v>
      </c>
      <c r="N312" t="s">
        <v>855</v>
      </c>
      <c r="O312" t="str">
        <f t="shared" si="13"/>
        <v>E:\imagenes\escudos\guinea ecuatorial.png</v>
      </c>
      <c r="P312" t="s">
        <v>7</v>
      </c>
      <c r="Q312">
        <f>INDEX(PlayerCountry!B:B,MATCH(P312,PlayerCountry!C:C,0))</f>
        <v>2</v>
      </c>
      <c r="S312" t="str">
        <f t="shared" si="14"/>
        <v>INSERT INTO "NationalTeams" (team_name,team_type,team_region_id,team_flag,team_shield,ol_country_id) VALUES ('Guinea Ecuatorial Fem','F',1,pg_read_binary_file('E:\imagenes\banderas\guinea ecuatorial.png'),pg_read_binary_file('E:\imagenes\escudos\guinea ecuatorial.png'),2);</v>
      </c>
    </row>
    <row r="313" spans="2:19" x14ac:dyDescent="0.25">
      <c r="B313">
        <v>311</v>
      </c>
      <c r="C313" t="s">
        <v>1080</v>
      </c>
      <c r="E313" t="s">
        <v>545</v>
      </c>
      <c r="F313" s="3"/>
      <c r="G313">
        <v>56</v>
      </c>
      <c r="H313" s="2">
        <v>56</v>
      </c>
      <c r="I313">
        <v>56</v>
      </c>
      <c r="J313" t="s">
        <v>23</v>
      </c>
      <c r="K313">
        <f>INDEX(TeamRegion!B:B,MATCH(J313,TeamRegion!C:C,0))</f>
        <v>3</v>
      </c>
      <c r="L313" t="s">
        <v>634</v>
      </c>
      <c r="M313" t="str">
        <f t="shared" si="12"/>
        <v>E:\imagenes\banderas\guyana.png</v>
      </c>
      <c r="N313" t="s">
        <v>856</v>
      </c>
      <c r="O313" t="str">
        <f t="shared" si="13"/>
        <v>E:\imagenes\escudos\guyana.png</v>
      </c>
      <c r="P313" t="s">
        <v>7</v>
      </c>
      <c r="Q313">
        <f>INDEX(PlayerCountry!B:B,MATCH(P313,PlayerCountry!C:C,0))</f>
        <v>2</v>
      </c>
      <c r="S313" t="str">
        <f t="shared" si="14"/>
        <v>INSERT INTO "NationalTeams" (team_name,team_type,team_region_id,team_flag,team_shield,ol_country_id) VALUES ('Guyana Fem','F',3,pg_read_binary_file('E:\imagenes\banderas\guyana.png'),pg_read_binary_file('E:\imagenes\escudos\guyana.png'),2);</v>
      </c>
    </row>
    <row r="314" spans="2:19" x14ac:dyDescent="0.25">
      <c r="B314">
        <v>312</v>
      </c>
      <c r="C314" t="s">
        <v>1081</v>
      </c>
      <c r="E314" t="s">
        <v>545</v>
      </c>
      <c r="F314" s="3"/>
      <c r="G314">
        <v>67</v>
      </c>
      <c r="H314" s="2">
        <v>67</v>
      </c>
      <c r="I314">
        <v>69</v>
      </c>
      <c r="J314" t="s">
        <v>23</v>
      </c>
      <c r="K314">
        <f>INDEX(TeamRegion!B:B,MATCH(J314,TeamRegion!C:C,0))</f>
        <v>3</v>
      </c>
      <c r="L314" t="s">
        <v>635</v>
      </c>
      <c r="M314" t="str">
        <f t="shared" si="12"/>
        <v>E:\imagenes\banderas\haiti.jpg</v>
      </c>
      <c r="N314" t="s">
        <v>857</v>
      </c>
      <c r="O314" t="str">
        <f t="shared" si="13"/>
        <v>E:\imagenes\escudos\haiti.png</v>
      </c>
      <c r="P314" t="s">
        <v>2</v>
      </c>
      <c r="Q314">
        <f>INDEX(PlayerCountry!B:B,MATCH(P314,PlayerCountry!C:C,0))</f>
        <v>1</v>
      </c>
      <c r="S314" t="str">
        <f t="shared" si="14"/>
        <v>INSERT INTO "NationalTeams" (team_name,team_type,team_region_id,team_flag,team_shield,ol_country_id) VALUES ('Haiti Fem','F',3,pg_read_binary_file('E:\imagenes\banderas\haiti.jpg'),pg_read_binary_file('E:\imagenes\escudos\haiti.png'),1);</v>
      </c>
    </row>
    <row r="315" spans="2:19" x14ac:dyDescent="0.25">
      <c r="B315">
        <v>313</v>
      </c>
      <c r="C315" t="s">
        <v>1082</v>
      </c>
      <c r="E315" t="s">
        <v>545</v>
      </c>
      <c r="F315" s="3"/>
      <c r="G315">
        <v>49</v>
      </c>
      <c r="H315" s="2">
        <v>52</v>
      </c>
      <c r="I315">
        <v>53</v>
      </c>
      <c r="J315" t="s">
        <v>23</v>
      </c>
      <c r="K315">
        <f>INDEX(TeamRegion!B:B,MATCH(J315,TeamRegion!C:C,0))</f>
        <v>3</v>
      </c>
      <c r="L315" t="s">
        <v>636</v>
      </c>
      <c r="M315" t="str">
        <f t="shared" si="12"/>
        <v>E:\imagenes\banderas\honduras.jpg</v>
      </c>
      <c r="N315" t="s">
        <v>858</v>
      </c>
      <c r="O315" t="str">
        <f t="shared" si="13"/>
        <v>E:\imagenes\escudos\honduras.png</v>
      </c>
      <c r="P315" t="s">
        <v>8</v>
      </c>
      <c r="Q315">
        <f>INDEX(PlayerCountry!B:B,MATCH(P315,PlayerCountry!C:C,0))</f>
        <v>3</v>
      </c>
      <c r="S315" t="str">
        <f t="shared" si="14"/>
        <v>INSERT INTO "NationalTeams" (team_name,team_type,team_region_id,team_flag,team_shield,ol_country_id) VALUES ('Honduras Fem','F',3,pg_read_binary_file('E:\imagenes\banderas\honduras.jpg'),pg_read_binary_file('E:\imagenes\escudos\honduras.png'),3);</v>
      </c>
    </row>
    <row r="316" spans="2:19" x14ac:dyDescent="0.25">
      <c r="B316">
        <v>314</v>
      </c>
      <c r="C316" t="s">
        <v>1083</v>
      </c>
      <c r="E316" t="s">
        <v>545</v>
      </c>
      <c r="F316" s="3"/>
      <c r="G316">
        <v>59</v>
      </c>
      <c r="H316" s="2">
        <v>60</v>
      </c>
      <c r="I316">
        <v>59</v>
      </c>
      <c r="J316" t="s">
        <v>8504</v>
      </c>
      <c r="K316">
        <f>INDEX(TeamRegion!B:B,MATCH(J316,TeamRegion!C:C,0))</f>
        <v>2</v>
      </c>
      <c r="L316" t="s">
        <v>637</v>
      </c>
      <c r="M316" t="str">
        <f t="shared" si="12"/>
        <v>E:\imagenes\banderas\hong kong.png</v>
      </c>
      <c r="N316" t="s">
        <v>859</v>
      </c>
      <c r="O316" t="str">
        <f t="shared" si="13"/>
        <v>E:\imagenes\escudos\hong kong.png</v>
      </c>
      <c r="P316" t="s">
        <v>6</v>
      </c>
      <c r="Q316">
        <f>INDEX(PlayerCountry!B:B,MATCH(P316,PlayerCountry!C:C,0))</f>
        <v>7</v>
      </c>
      <c r="S316" t="str">
        <f t="shared" si="14"/>
        <v>INSERT INTO "NationalTeams" (team_name,team_type,team_region_id,team_flag,team_shield,ol_country_id) VALUES ('Hong Kong Fem','F',2,pg_read_binary_file('E:\imagenes\banderas\hong kong.png'),pg_read_binary_file('E:\imagenes\escudos\hong kong.png'),7);</v>
      </c>
    </row>
    <row r="317" spans="2:19" x14ac:dyDescent="0.25">
      <c r="B317">
        <v>315</v>
      </c>
      <c r="C317" t="s">
        <v>1084</v>
      </c>
      <c r="E317" t="s">
        <v>545</v>
      </c>
      <c r="F317" s="3"/>
      <c r="G317">
        <v>70</v>
      </c>
      <c r="H317" s="2">
        <v>73</v>
      </c>
      <c r="I317">
        <v>72</v>
      </c>
      <c r="J317" t="s">
        <v>24</v>
      </c>
      <c r="K317">
        <f>INDEX(TeamRegion!B:B,MATCH(J317,TeamRegion!C:C,0))</f>
        <v>4</v>
      </c>
      <c r="L317" t="s">
        <v>638</v>
      </c>
      <c r="M317" t="str">
        <f t="shared" si="12"/>
        <v>E:\imagenes\banderas\hungria.jpg</v>
      </c>
      <c r="N317" t="s">
        <v>860</v>
      </c>
      <c r="O317" t="str">
        <f t="shared" si="13"/>
        <v>E:\imagenes\escudos\hungria.png</v>
      </c>
      <c r="P317" t="s">
        <v>7</v>
      </c>
      <c r="Q317">
        <f>INDEX(PlayerCountry!B:B,MATCH(P317,PlayerCountry!C:C,0))</f>
        <v>2</v>
      </c>
      <c r="S317" t="str">
        <f t="shared" si="14"/>
        <v>INSERT INTO "NationalTeams" (team_name,team_type,team_region_id,team_flag,team_shield,ol_country_id) VALUES ('Hungria Fem','F',4,pg_read_binary_file('E:\imagenes\banderas\hungria.jpg'),pg_read_binary_file('E:\imagenes\escudos\hungria.png'),2);</v>
      </c>
    </row>
    <row r="318" spans="2:19" x14ac:dyDescent="0.25">
      <c r="B318">
        <v>316</v>
      </c>
      <c r="C318" t="s">
        <v>1085</v>
      </c>
      <c r="E318" t="s">
        <v>545</v>
      </c>
      <c r="F318" s="3"/>
      <c r="G318">
        <v>62</v>
      </c>
      <c r="H318" s="2">
        <v>62</v>
      </c>
      <c r="I318">
        <v>62</v>
      </c>
      <c r="J318" t="s">
        <v>8504</v>
      </c>
      <c r="K318">
        <f>INDEX(TeamRegion!B:B,MATCH(J318,TeamRegion!C:C,0))</f>
        <v>2</v>
      </c>
      <c r="L318" t="s">
        <v>639</v>
      </c>
      <c r="M318" t="str">
        <f t="shared" si="12"/>
        <v>E:\imagenes\banderas\india.jpg</v>
      </c>
      <c r="N318" t="s">
        <v>861</v>
      </c>
      <c r="O318" t="str">
        <f t="shared" si="13"/>
        <v>E:\imagenes\escudos\india.png</v>
      </c>
      <c r="P318" t="s">
        <v>8</v>
      </c>
      <c r="Q318">
        <f>INDEX(PlayerCountry!B:B,MATCH(P318,PlayerCountry!C:C,0))</f>
        <v>3</v>
      </c>
      <c r="S318" t="str">
        <f t="shared" si="14"/>
        <v>INSERT INTO "NationalTeams" (team_name,team_type,team_region_id,team_flag,team_shield,ol_country_id) VALUES ('India Fem','F',2,pg_read_binary_file('E:\imagenes\banderas\india.jpg'),pg_read_binary_file('E:\imagenes\escudos\india.png'),3);</v>
      </c>
    </row>
    <row r="319" spans="2:19" x14ac:dyDescent="0.25">
      <c r="B319">
        <v>317</v>
      </c>
      <c r="C319" t="s">
        <v>1086</v>
      </c>
      <c r="E319" t="s">
        <v>545</v>
      </c>
      <c r="F319" s="3"/>
      <c r="G319">
        <v>51</v>
      </c>
      <c r="H319" s="2">
        <v>51</v>
      </c>
      <c r="I319">
        <v>50</v>
      </c>
      <c r="J319" t="s">
        <v>8504</v>
      </c>
      <c r="K319">
        <f>INDEX(TeamRegion!B:B,MATCH(J319,TeamRegion!C:C,0))</f>
        <v>2</v>
      </c>
      <c r="L319" t="s">
        <v>640</v>
      </c>
      <c r="M319" t="str">
        <f t="shared" si="12"/>
        <v>E:\imagenes\banderas\indonesia.jpg</v>
      </c>
      <c r="N319" t="s">
        <v>862</v>
      </c>
      <c r="O319" t="str">
        <f t="shared" si="13"/>
        <v>E:\imagenes\escudos\indonesia.png</v>
      </c>
      <c r="P319" t="s">
        <v>3</v>
      </c>
      <c r="Q319">
        <f>INDEX(PlayerCountry!B:B,MATCH(P319,PlayerCountry!C:C,0))</f>
        <v>4</v>
      </c>
      <c r="S319" t="str">
        <f t="shared" si="14"/>
        <v>INSERT INTO "NationalTeams" (team_name,team_type,team_region_id,team_flag,team_shield,ol_country_id) VALUES ('Indonesia Fem','F',2,pg_read_binary_file('E:\imagenes\banderas\indonesia.jpg'),pg_read_binary_file('E:\imagenes\escudos\indonesia.png'),4);</v>
      </c>
    </row>
    <row r="320" spans="2:19" x14ac:dyDescent="0.25">
      <c r="B320">
        <v>318</v>
      </c>
      <c r="C320" t="s">
        <v>1087</v>
      </c>
      <c r="E320" t="s">
        <v>545</v>
      </c>
      <c r="F320" s="3"/>
      <c r="G320">
        <v>94</v>
      </c>
      <c r="H320" s="2">
        <v>96</v>
      </c>
      <c r="I320">
        <v>93</v>
      </c>
      <c r="J320" t="s">
        <v>24</v>
      </c>
      <c r="K320">
        <f>INDEX(TeamRegion!B:B,MATCH(J320,TeamRegion!C:C,0))</f>
        <v>4</v>
      </c>
      <c r="L320" t="s">
        <v>641</v>
      </c>
      <c r="M320" t="str">
        <f t="shared" si="12"/>
        <v>E:\imagenes\banderas\inglaterra.png</v>
      </c>
      <c r="N320" t="s">
        <v>863</v>
      </c>
      <c r="O320" t="str">
        <f t="shared" si="13"/>
        <v>E:\imagenes\escudos\inglaterra.png</v>
      </c>
      <c r="P320" t="s">
        <v>3</v>
      </c>
      <c r="Q320">
        <f>INDEX(PlayerCountry!B:B,MATCH(P320,PlayerCountry!C:C,0))</f>
        <v>4</v>
      </c>
      <c r="S320" t="str">
        <f t="shared" si="14"/>
        <v>INSERT INTO "NationalTeams" (team_name,team_type,team_region_id,team_flag,team_shield,ol_country_id) VALUES ('Inglaterra Fem','F',4,pg_read_binary_file('E:\imagenes\banderas\inglaterra.png'),pg_read_binary_file('E:\imagenes\escudos\inglaterra.png'),4);</v>
      </c>
    </row>
    <row r="321" spans="2:19" x14ac:dyDescent="0.25">
      <c r="B321">
        <v>319</v>
      </c>
      <c r="C321" t="s">
        <v>1088</v>
      </c>
      <c r="E321" t="s">
        <v>545</v>
      </c>
      <c r="F321" s="3"/>
      <c r="G321">
        <v>40</v>
      </c>
      <c r="H321" s="2">
        <v>40</v>
      </c>
      <c r="I321">
        <v>40</v>
      </c>
      <c r="J321" t="s">
        <v>8504</v>
      </c>
      <c r="K321">
        <f>INDEX(TeamRegion!B:B,MATCH(J321,TeamRegion!C:C,0))</f>
        <v>2</v>
      </c>
      <c r="L321" t="s">
        <v>642</v>
      </c>
      <c r="M321" t="str">
        <f t="shared" si="12"/>
        <v>E:\imagenes\banderas\irak.jpg</v>
      </c>
      <c r="N321" t="s">
        <v>864</v>
      </c>
      <c r="O321" t="str">
        <f t="shared" si="13"/>
        <v>E:\imagenes\escudos\irak.png</v>
      </c>
      <c r="P321" t="s">
        <v>3</v>
      </c>
      <c r="Q321">
        <f>INDEX(PlayerCountry!B:B,MATCH(P321,PlayerCountry!C:C,0))</f>
        <v>4</v>
      </c>
      <c r="S321" t="str">
        <f t="shared" si="14"/>
        <v>INSERT INTO "NationalTeams" (team_name,team_type,team_region_id,team_flag,team_shield,ol_country_id) VALUES ('Irak Fem','F',2,pg_read_binary_file('E:\imagenes\banderas\irak.jpg'),pg_read_binary_file('E:\imagenes\escudos\irak.png'),4);</v>
      </c>
    </row>
    <row r="322" spans="2:19" x14ac:dyDescent="0.25">
      <c r="B322">
        <v>320</v>
      </c>
      <c r="C322" t="s">
        <v>1089</v>
      </c>
      <c r="E322" t="s">
        <v>545</v>
      </c>
      <c r="F322" s="3"/>
      <c r="G322">
        <v>62</v>
      </c>
      <c r="H322" s="2">
        <v>60</v>
      </c>
      <c r="I322">
        <v>61</v>
      </c>
      <c r="J322" t="s">
        <v>8504</v>
      </c>
      <c r="K322">
        <f>INDEX(TeamRegion!B:B,MATCH(J322,TeamRegion!C:C,0))</f>
        <v>2</v>
      </c>
      <c r="L322" t="s">
        <v>643</v>
      </c>
      <c r="M322" t="str">
        <f t="shared" si="12"/>
        <v>E:\imagenes\banderas\iran.jpg</v>
      </c>
      <c r="N322" t="s">
        <v>865</v>
      </c>
      <c r="O322" t="str">
        <f t="shared" si="13"/>
        <v>E:\imagenes\escudos\iran.png</v>
      </c>
      <c r="P322" t="s">
        <v>5</v>
      </c>
      <c r="Q322">
        <f>INDEX(PlayerCountry!B:B,MATCH(P322,PlayerCountry!C:C,0))</f>
        <v>6</v>
      </c>
      <c r="S322" t="str">
        <f t="shared" si="14"/>
        <v>INSERT INTO "NationalTeams" (team_name,team_type,team_region_id,team_flag,team_shield,ol_country_id) VALUES ('Iran Fem','F',2,pg_read_binary_file('E:\imagenes\banderas\iran.jpg'),pg_read_binary_file('E:\imagenes\escudos\iran.png'),6);</v>
      </c>
    </row>
    <row r="323" spans="2:19" x14ac:dyDescent="0.25">
      <c r="B323">
        <v>321</v>
      </c>
      <c r="C323" t="s">
        <v>1090</v>
      </c>
      <c r="E323" t="s">
        <v>545</v>
      </c>
      <c r="F323" s="3"/>
      <c r="G323">
        <v>80</v>
      </c>
      <c r="H323" s="2">
        <v>81</v>
      </c>
      <c r="I323">
        <v>80</v>
      </c>
      <c r="J323" t="s">
        <v>24</v>
      </c>
      <c r="K323">
        <f>INDEX(TeamRegion!B:B,MATCH(J323,TeamRegion!C:C,0))</f>
        <v>4</v>
      </c>
      <c r="L323" t="s">
        <v>644</v>
      </c>
      <c r="M323" t="str">
        <f t="shared" ref="M323:M386" si="15">_xlfn.CONCAT($I$2,L323)</f>
        <v>E:\imagenes\banderas\irlanda.jpg</v>
      </c>
      <c r="N323" t="s">
        <v>866</v>
      </c>
      <c r="O323" t="str">
        <f t="shared" ref="O323:O386" si="16">_xlfn.CONCAT($I$2,N323)</f>
        <v>E:\imagenes\escudos\irlanda.png</v>
      </c>
      <c r="P323" t="s">
        <v>2</v>
      </c>
      <c r="Q323">
        <f>INDEX(PlayerCountry!B:B,MATCH(P323,PlayerCountry!C:C,0))</f>
        <v>1</v>
      </c>
      <c r="S323" t="str">
        <f t="shared" si="14"/>
        <v>INSERT INTO "NationalTeams" (team_name,team_type,team_region_id,team_flag,team_shield,ol_country_id) VALUES ('Irlanda Fem','F',4,pg_read_binary_file('E:\imagenes\banderas\irlanda.jpg'),pg_read_binary_file('E:\imagenes\escudos\irlanda.png'),1);</v>
      </c>
    </row>
    <row r="324" spans="2:19" x14ac:dyDescent="0.25">
      <c r="B324">
        <v>322</v>
      </c>
      <c r="C324" t="s">
        <v>1091</v>
      </c>
      <c r="E324" t="s">
        <v>545</v>
      </c>
      <c r="F324" s="3"/>
      <c r="G324">
        <v>69</v>
      </c>
      <c r="H324" s="2">
        <v>69</v>
      </c>
      <c r="I324">
        <v>68</v>
      </c>
      <c r="J324" t="s">
        <v>24</v>
      </c>
      <c r="K324">
        <f>INDEX(TeamRegion!B:B,MATCH(J324,TeamRegion!C:C,0))</f>
        <v>4</v>
      </c>
      <c r="L324" t="s">
        <v>645</v>
      </c>
      <c r="M324" t="str">
        <f t="shared" si="15"/>
        <v>E:\imagenes\banderas\irlanda del norte.png</v>
      </c>
      <c r="N324" t="s">
        <v>867</v>
      </c>
      <c r="O324" t="str">
        <f t="shared" si="16"/>
        <v>E:\imagenes\escudos\irlanda del norte.png</v>
      </c>
      <c r="P324" t="s">
        <v>7</v>
      </c>
      <c r="Q324">
        <f>INDEX(PlayerCountry!B:B,MATCH(P324,PlayerCountry!C:C,0))</f>
        <v>2</v>
      </c>
      <c r="S324" t="str">
        <f t="shared" ref="S324:S387" si="17">_xlfn.CONCAT($S$1,$W$1,$B$1,$W$1," ",$U$1,$C$2,$Y$1,$E$2,$Y$1,$K$2,$Y$1,$M$2,$Y$1,$O$2,$Y$1,$Q$2,$V$1,$T$1,$U$1,$X$1,C324,$X$1,$Y$1,$X$1,E324,$X$1,$Y$1,K324,$Y$1,$S$2,$U$1,$X$1,M324,$X$1,$V$1,$Y$1,$S$2,$U$1,$X$1,O324,$X$1,$V$1,$Y$1,Q324,$V$1,$Z$1)</f>
        <v>INSERT INTO "NationalTeams" (team_name,team_type,team_region_id,team_flag,team_shield,ol_country_id) VALUES ('Irlanda del Norte Fem','F',4,pg_read_binary_file('E:\imagenes\banderas\irlanda del norte.png'),pg_read_binary_file('E:\imagenes\escudos\irlanda del norte.png'),2);</v>
      </c>
    </row>
    <row r="325" spans="2:19" x14ac:dyDescent="0.25">
      <c r="B325">
        <v>323</v>
      </c>
      <c r="C325" t="s">
        <v>1092</v>
      </c>
      <c r="E325" t="s">
        <v>545</v>
      </c>
      <c r="F325" s="3"/>
      <c r="G325">
        <v>86</v>
      </c>
      <c r="H325" s="2">
        <v>86</v>
      </c>
      <c r="I325">
        <v>86</v>
      </c>
      <c r="J325" t="s">
        <v>24</v>
      </c>
      <c r="K325">
        <f>INDEX(TeamRegion!B:B,MATCH(J325,TeamRegion!C:C,0))</f>
        <v>4</v>
      </c>
      <c r="L325" t="s">
        <v>646</v>
      </c>
      <c r="M325" t="str">
        <f t="shared" si="15"/>
        <v>E:\imagenes\banderas\islandia.jpg</v>
      </c>
      <c r="N325" t="s">
        <v>868</v>
      </c>
      <c r="O325" t="str">
        <f t="shared" si="16"/>
        <v>E:\imagenes\escudos\islandia.png</v>
      </c>
      <c r="P325" t="s">
        <v>3</v>
      </c>
      <c r="Q325">
        <f>INDEX(PlayerCountry!B:B,MATCH(P325,PlayerCountry!C:C,0))</f>
        <v>4</v>
      </c>
      <c r="S325" t="str">
        <f t="shared" si="17"/>
        <v>INSERT INTO "NationalTeams" (team_name,team_type,team_region_id,team_flag,team_shield,ol_country_id) VALUES ('Islandia Fem','F',4,pg_read_binary_file('E:\imagenes\banderas\islandia.jpg'),pg_read_binary_file('E:\imagenes\escudos\islandia.png'),4);</v>
      </c>
    </row>
    <row r="326" spans="2:19" x14ac:dyDescent="0.25">
      <c r="B326">
        <v>324</v>
      </c>
      <c r="C326" t="s">
        <v>1093</v>
      </c>
      <c r="E326" t="s">
        <v>545</v>
      </c>
      <c r="F326" s="3"/>
      <c r="G326">
        <v>44</v>
      </c>
      <c r="H326" s="2">
        <v>44</v>
      </c>
      <c r="I326">
        <v>44</v>
      </c>
      <c r="J326" t="s">
        <v>23</v>
      </c>
      <c r="K326">
        <f>INDEX(TeamRegion!B:B,MATCH(J326,TeamRegion!C:C,0))</f>
        <v>3</v>
      </c>
      <c r="L326" t="s">
        <v>647</v>
      </c>
      <c r="M326" t="str">
        <f t="shared" si="15"/>
        <v>E:\imagenes\banderas\islas caiman.png</v>
      </c>
      <c r="N326" t="s">
        <v>869</v>
      </c>
      <c r="O326" t="str">
        <f t="shared" si="16"/>
        <v>E:\imagenes\escudos\islas caiman.png</v>
      </c>
      <c r="P326" t="s">
        <v>7</v>
      </c>
      <c r="Q326">
        <f>INDEX(PlayerCountry!B:B,MATCH(P326,PlayerCountry!C:C,0))</f>
        <v>2</v>
      </c>
      <c r="S326" t="str">
        <f t="shared" si="17"/>
        <v>INSERT INTO "NationalTeams" (team_name,team_type,team_region_id,team_flag,team_shield,ol_country_id) VALUES ('Islas Caiman Fem','F',3,pg_read_binary_file('E:\imagenes\banderas\islas caiman.png'),pg_read_binary_file('E:\imagenes\escudos\islas caiman.png'),2);</v>
      </c>
    </row>
    <row r="327" spans="2:19" x14ac:dyDescent="0.25">
      <c r="B327">
        <v>325</v>
      </c>
      <c r="C327" t="s">
        <v>1094</v>
      </c>
      <c r="E327" t="s">
        <v>545</v>
      </c>
      <c r="F327" s="3"/>
      <c r="G327">
        <v>50</v>
      </c>
      <c r="H327" s="2">
        <v>52</v>
      </c>
      <c r="I327">
        <v>51</v>
      </c>
      <c r="J327" t="s">
        <v>8505</v>
      </c>
      <c r="K327">
        <f>INDEX(TeamRegion!B:B,MATCH(J327,TeamRegion!C:C,0))</f>
        <v>5</v>
      </c>
      <c r="L327" t="s">
        <v>648</v>
      </c>
      <c r="M327" t="str">
        <f t="shared" si="15"/>
        <v>E:\imagenes\banderas\cook.png</v>
      </c>
      <c r="N327" t="s">
        <v>870</v>
      </c>
      <c r="O327" t="str">
        <f t="shared" si="16"/>
        <v>E:\imagenes\escudos\cook.png</v>
      </c>
      <c r="P327" t="s">
        <v>4</v>
      </c>
      <c r="Q327">
        <f>INDEX(PlayerCountry!B:B,MATCH(P327,PlayerCountry!C:C,0))</f>
        <v>8</v>
      </c>
      <c r="S327" t="str">
        <f t="shared" si="17"/>
        <v>INSERT INTO "NationalTeams" (team_name,team_type,team_region_id,team_flag,team_shield,ol_country_id) VALUES ('Islas Cook Fem','F',5,pg_read_binary_file('E:\imagenes\banderas\cook.png'),pg_read_binary_file('E:\imagenes\escudos\cook.png'),8);</v>
      </c>
    </row>
    <row r="328" spans="2:19" x14ac:dyDescent="0.25">
      <c r="B328">
        <v>326</v>
      </c>
      <c r="C328" t="s">
        <v>1095</v>
      </c>
      <c r="E328" t="s">
        <v>545</v>
      </c>
      <c r="F328" s="3"/>
      <c r="G328">
        <v>57</v>
      </c>
      <c r="H328" s="2">
        <v>51</v>
      </c>
      <c r="I328">
        <v>53</v>
      </c>
      <c r="J328" t="s">
        <v>24</v>
      </c>
      <c r="K328">
        <f>INDEX(TeamRegion!B:B,MATCH(J328,TeamRegion!C:C,0))</f>
        <v>4</v>
      </c>
      <c r="L328" t="s">
        <v>649</v>
      </c>
      <c r="M328" t="str">
        <f t="shared" si="15"/>
        <v>E:\imagenes\banderas\islas feroe.png</v>
      </c>
      <c r="N328" t="s">
        <v>871</v>
      </c>
      <c r="O328" t="str">
        <f t="shared" si="16"/>
        <v>E:\imagenes\escudos\islas feroe.png</v>
      </c>
      <c r="P328" t="s">
        <v>3</v>
      </c>
      <c r="Q328">
        <f>INDEX(PlayerCountry!B:B,MATCH(P328,PlayerCountry!C:C,0))</f>
        <v>4</v>
      </c>
      <c r="S328" t="str">
        <f t="shared" si="17"/>
        <v>INSERT INTO "NationalTeams" (team_name,team_type,team_region_id,team_flag,team_shield,ol_country_id) VALUES ('Islas Feroe Fem','F',4,pg_read_binary_file('E:\imagenes\banderas\islas feroe.png'),pg_read_binary_file('E:\imagenes\escudos\islas feroe.png'),4);</v>
      </c>
    </row>
    <row r="329" spans="2:19" x14ac:dyDescent="0.25">
      <c r="B329">
        <v>327</v>
      </c>
      <c r="C329" t="s">
        <v>1096</v>
      </c>
      <c r="E329" t="s">
        <v>545</v>
      </c>
      <c r="F329" s="3"/>
      <c r="G329">
        <v>40</v>
      </c>
      <c r="H329" s="2">
        <v>40</v>
      </c>
      <c r="I329">
        <v>40</v>
      </c>
      <c r="J329" t="s">
        <v>8505</v>
      </c>
      <c r="K329">
        <f>INDEX(TeamRegion!B:B,MATCH(J329,TeamRegion!C:C,0))</f>
        <v>5</v>
      </c>
      <c r="L329" t="s">
        <v>650</v>
      </c>
      <c r="M329" t="str">
        <f t="shared" si="15"/>
        <v>E:\imagenes\banderas\islas marshall.png</v>
      </c>
      <c r="N329" t="s">
        <v>872</v>
      </c>
      <c r="O329" t="str">
        <f t="shared" si="16"/>
        <v>E:\imagenes\escudos\islas marshall.png</v>
      </c>
      <c r="P329" t="s">
        <v>2</v>
      </c>
      <c r="Q329">
        <f>INDEX(PlayerCountry!B:B,MATCH(P329,PlayerCountry!C:C,0))</f>
        <v>1</v>
      </c>
      <c r="S329" t="str">
        <f t="shared" si="17"/>
        <v>INSERT INTO "NationalTeams" (team_name,team_type,team_region_id,team_flag,team_shield,ol_country_id) VALUES ('Islas Marshall Fem','F',5,pg_read_binary_file('E:\imagenes\banderas\islas marshall.png'),pg_read_binary_file('E:\imagenes\escudos\islas marshall.png'),1);</v>
      </c>
    </row>
    <row r="330" spans="2:19" x14ac:dyDescent="0.25">
      <c r="B330">
        <v>328</v>
      </c>
      <c r="C330" t="s">
        <v>1097</v>
      </c>
      <c r="E330" t="s">
        <v>545</v>
      </c>
      <c r="F330" s="3"/>
      <c r="G330">
        <v>52</v>
      </c>
      <c r="H330" s="2">
        <v>51</v>
      </c>
      <c r="I330">
        <v>52</v>
      </c>
      <c r="J330" t="s">
        <v>8505</v>
      </c>
      <c r="K330">
        <f>INDEX(TeamRegion!B:B,MATCH(J330,TeamRegion!C:C,0))</f>
        <v>5</v>
      </c>
      <c r="L330" t="s">
        <v>651</v>
      </c>
      <c r="M330" t="str">
        <f t="shared" si="15"/>
        <v>E:\imagenes\banderas\islas salomon.png</v>
      </c>
      <c r="N330" t="s">
        <v>873</v>
      </c>
      <c r="O330" t="str">
        <f t="shared" si="16"/>
        <v>E:\imagenes\escudos\islas salomon.png</v>
      </c>
      <c r="P330" t="s">
        <v>2</v>
      </c>
      <c r="Q330">
        <f>INDEX(PlayerCountry!B:B,MATCH(P330,PlayerCountry!C:C,0))</f>
        <v>1</v>
      </c>
      <c r="S330" t="str">
        <f t="shared" si="17"/>
        <v>INSERT INTO "NationalTeams" (team_name,team_type,team_region_id,team_flag,team_shield,ol_country_id) VALUES ('Islas Salomon Fem','F',5,pg_read_binary_file('E:\imagenes\banderas\islas salomon.png'),pg_read_binary_file('E:\imagenes\escudos\islas salomon.png'),1);</v>
      </c>
    </row>
    <row r="331" spans="2:19" x14ac:dyDescent="0.25">
      <c r="B331">
        <v>329</v>
      </c>
      <c r="C331" t="s">
        <v>1098</v>
      </c>
      <c r="E331" t="s">
        <v>545</v>
      </c>
      <c r="F331" s="3"/>
      <c r="G331">
        <v>40</v>
      </c>
      <c r="H331" s="2">
        <v>43</v>
      </c>
      <c r="I331">
        <v>40</v>
      </c>
      <c r="J331" t="s">
        <v>23</v>
      </c>
      <c r="K331">
        <f>INDEX(TeamRegion!B:B,MATCH(J331,TeamRegion!C:C,0))</f>
        <v>3</v>
      </c>
      <c r="L331" t="s">
        <v>652</v>
      </c>
      <c r="M331" t="str">
        <f t="shared" si="15"/>
        <v>E:\imagenes\banderas\caicos.png</v>
      </c>
      <c r="N331" t="s">
        <v>874</v>
      </c>
      <c r="O331" t="str">
        <f t="shared" si="16"/>
        <v>E:\imagenes\escudos\caicos.png</v>
      </c>
      <c r="P331" t="s">
        <v>9</v>
      </c>
      <c r="Q331">
        <f>INDEX(PlayerCountry!B:B,MATCH(P331,PlayerCountry!C:C,0))</f>
        <v>5</v>
      </c>
      <c r="S331" t="str">
        <f t="shared" si="17"/>
        <v>INSERT INTO "NationalTeams" (team_name,team_type,team_region_id,team_flag,team_shield,ol_country_id) VALUES ('Islas Turcas y Caicos Fem','F',3,pg_read_binary_file('E:\imagenes\banderas\caicos.png'),pg_read_binary_file('E:\imagenes\escudos\caicos.png'),5);</v>
      </c>
    </row>
    <row r="332" spans="2:19" x14ac:dyDescent="0.25">
      <c r="B332">
        <v>330</v>
      </c>
      <c r="C332" t="s">
        <v>1099</v>
      </c>
      <c r="E332" t="s">
        <v>545</v>
      </c>
      <c r="F332" s="3"/>
      <c r="G332">
        <v>40</v>
      </c>
      <c r="H332" s="2">
        <v>43</v>
      </c>
      <c r="I332">
        <v>45</v>
      </c>
      <c r="J332" t="s">
        <v>23</v>
      </c>
      <c r="K332">
        <f>INDEX(TeamRegion!B:B,MATCH(J332,TeamRegion!C:C,0))</f>
        <v>3</v>
      </c>
      <c r="L332" t="s">
        <v>653</v>
      </c>
      <c r="M332" t="str">
        <f t="shared" si="15"/>
        <v>E:\imagenes\banderas\virgb.png</v>
      </c>
      <c r="N332" t="s">
        <v>875</v>
      </c>
      <c r="O332" t="str">
        <f t="shared" si="16"/>
        <v>E:\imagenes\escudos\virgb.png</v>
      </c>
      <c r="P332" t="s">
        <v>3</v>
      </c>
      <c r="Q332">
        <f>INDEX(PlayerCountry!B:B,MATCH(P332,PlayerCountry!C:C,0))</f>
        <v>4</v>
      </c>
      <c r="S332" t="str">
        <f t="shared" si="17"/>
        <v>INSERT INTO "NationalTeams" (team_name,team_type,team_region_id,team_flag,team_shield,ol_country_id) VALUES ('Islas Virgenes Britanicas Fem','F',3,pg_read_binary_file('E:\imagenes\banderas\virgb.png'),pg_read_binary_file('E:\imagenes\escudos\virgb.png'),4);</v>
      </c>
    </row>
    <row r="333" spans="2:19" x14ac:dyDescent="0.25">
      <c r="B333">
        <v>331</v>
      </c>
      <c r="C333" t="s">
        <v>1100</v>
      </c>
      <c r="E333" t="s">
        <v>545</v>
      </c>
      <c r="F333" s="3"/>
      <c r="G333">
        <v>40</v>
      </c>
      <c r="H333" s="2">
        <v>43</v>
      </c>
      <c r="I333">
        <v>45</v>
      </c>
      <c r="J333" t="s">
        <v>23</v>
      </c>
      <c r="K333">
        <f>INDEX(TeamRegion!B:B,MATCH(J333,TeamRegion!C:C,0))</f>
        <v>3</v>
      </c>
      <c r="L333" t="s">
        <v>654</v>
      </c>
      <c r="M333" t="str">
        <f t="shared" si="15"/>
        <v>E:\imagenes\banderas\virusa.png</v>
      </c>
      <c r="N333" t="s">
        <v>876</v>
      </c>
      <c r="O333" t="str">
        <f t="shared" si="16"/>
        <v>E:\imagenes\escudos\virusa.png</v>
      </c>
      <c r="P333" t="s">
        <v>3</v>
      </c>
      <c r="Q333">
        <f>INDEX(PlayerCountry!B:B,MATCH(P333,PlayerCountry!C:C,0))</f>
        <v>4</v>
      </c>
      <c r="S333" t="str">
        <f t="shared" si="17"/>
        <v>INSERT INTO "NationalTeams" (team_name,team_type,team_region_id,team_flag,team_shield,ol_country_id) VALUES ('Islas Virgenes Estadounidenses Fem','F',3,pg_read_binary_file('E:\imagenes\banderas\virusa.png'),pg_read_binary_file('E:\imagenes\escudos\virusa.png'),4);</v>
      </c>
    </row>
    <row r="334" spans="2:19" x14ac:dyDescent="0.25">
      <c r="B334">
        <v>332</v>
      </c>
      <c r="C334" t="s">
        <v>1101</v>
      </c>
      <c r="E334" t="s">
        <v>545</v>
      </c>
      <c r="F334" s="3"/>
      <c r="G334">
        <v>60</v>
      </c>
      <c r="H334" s="2">
        <v>58</v>
      </c>
      <c r="I334">
        <v>62</v>
      </c>
      <c r="J334" t="s">
        <v>24</v>
      </c>
      <c r="K334">
        <f>INDEX(TeamRegion!B:B,MATCH(J334,TeamRegion!C:C,0))</f>
        <v>4</v>
      </c>
      <c r="L334" t="s">
        <v>655</v>
      </c>
      <c r="M334" t="str">
        <f t="shared" si="15"/>
        <v>E:\imagenes\banderas\israel.jpg</v>
      </c>
      <c r="N334" t="s">
        <v>877</v>
      </c>
      <c r="O334" t="str">
        <f t="shared" si="16"/>
        <v>E:\imagenes\escudos\israel.PNG</v>
      </c>
      <c r="P334" t="s">
        <v>6</v>
      </c>
      <c r="Q334">
        <f>INDEX(PlayerCountry!B:B,MATCH(P334,PlayerCountry!C:C,0))</f>
        <v>7</v>
      </c>
      <c r="S334" t="str">
        <f t="shared" si="17"/>
        <v>INSERT INTO "NationalTeams" (team_name,team_type,team_region_id,team_flag,team_shield,ol_country_id) VALUES ('Israel Fem','F',4,pg_read_binary_file('E:\imagenes\banderas\israel.jpg'),pg_read_binary_file('E:\imagenes\escudos\israel.PNG'),7);</v>
      </c>
    </row>
    <row r="335" spans="2:19" x14ac:dyDescent="0.25">
      <c r="B335">
        <v>333</v>
      </c>
      <c r="C335" t="s">
        <v>1102</v>
      </c>
      <c r="E335" t="s">
        <v>545</v>
      </c>
      <c r="F335" s="3"/>
      <c r="G335">
        <v>84</v>
      </c>
      <c r="H335" s="2">
        <v>85</v>
      </c>
      <c r="I335">
        <v>82</v>
      </c>
      <c r="J335" t="s">
        <v>24</v>
      </c>
      <c r="K335">
        <f>INDEX(TeamRegion!B:B,MATCH(J335,TeamRegion!C:C,0))</f>
        <v>4</v>
      </c>
      <c r="L335" t="s">
        <v>656</v>
      </c>
      <c r="M335" t="str">
        <f t="shared" si="15"/>
        <v>E:\imagenes\banderas\italia.jpg</v>
      </c>
      <c r="N335" t="s">
        <v>878</v>
      </c>
      <c r="O335" t="str">
        <f t="shared" si="16"/>
        <v>E:\imagenes\escudos\italia.png</v>
      </c>
      <c r="P335" t="s">
        <v>7</v>
      </c>
      <c r="Q335">
        <f>INDEX(PlayerCountry!B:B,MATCH(P335,PlayerCountry!C:C,0))</f>
        <v>2</v>
      </c>
      <c r="S335" t="str">
        <f t="shared" si="17"/>
        <v>INSERT INTO "NationalTeams" (team_name,team_type,team_region_id,team_flag,team_shield,ol_country_id) VALUES ('Italia Fem','F',4,pg_read_binary_file('E:\imagenes\banderas\italia.jpg'),pg_read_binary_file('E:\imagenes\escudos\italia.png'),2);</v>
      </c>
    </row>
    <row r="336" spans="2:19" x14ac:dyDescent="0.25">
      <c r="B336">
        <v>334</v>
      </c>
      <c r="C336" t="s">
        <v>1103</v>
      </c>
      <c r="E336" t="s">
        <v>545</v>
      </c>
      <c r="F336" s="3"/>
      <c r="G336">
        <v>75</v>
      </c>
      <c r="H336" s="2">
        <v>75</v>
      </c>
      <c r="I336">
        <v>76</v>
      </c>
      <c r="J336" t="s">
        <v>23</v>
      </c>
      <c r="K336">
        <f>INDEX(TeamRegion!B:B,MATCH(J336,TeamRegion!C:C,0))</f>
        <v>3</v>
      </c>
      <c r="L336" t="s">
        <v>657</v>
      </c>
      <c r="M336" t="str">
        <f t="shared" si="15"/>
        <v>E:\imagenes\banderas\jamaica.jpg</v>
      </c>
      <c r="N336" t="s">
        <v>879</v>
      </c>
      <c r="O336" t="str">
        <f t="shared" si="16"/>
        <v>E:\imagenes\escudos\jamaica.png</v>
      </c>
      <c r="P336" t="s">
        <v>7</v>
      </c>
      <c r="Q336">
        <f>INDEX(PlayerCountry!B:B,MATCH(P336,PlayerCountry!C:C,0))</f>
        <v>2</v>
      </c>
      <c r="S336" t="str">
        <f t="shared" si="17"/>
        <v>INSERT INTO "NationalTeams" (team_name,team_type,team_region_id,team_flag,team_shield,ol_country_id) VALUES ('Jamaica Fem','F',3,pg_read_binary_file('E:\imagenes\banderas\jamaica.jpg'),pg_read_binary_file('E:\imagenes\escudos\jamaica.png'),2);</v>
      </c>
    </row>
    <row r="337" spans="2:19" x14ac:dyDescent="0.25">
      <c r="B337">
        <v>335</v>
      </c>
      <c r="C337" t="s">
        <v>1104</v>
      </c>
      <c r="E337" t="s">
        <v>545</v>
      </c>
      <c r="F337" s="3"/>
      <c r="G337">
        <v>92</v>
      </c>
      <c r="H337" s="2">
        <v>91</v>
      </c>
      <c r="I337">
        <v>94</v>
      </c>
      <c r="J337" t="s">
        <v>8504</v>
      </c>
      <c r="K337">
        <f>INDEX(TeamRegion!B:B,MATCH(J337,TeamRegion!C:C,0))</f>
        <v>2</v>
      </c>
      <c r="L337" t="s">
        <v>658</v>
      </c>
      <c r="M337" t="str">
        <f t="shared" si="15"/>
        <v>E:\imagenes\banderas\japon.jpg</v>
      </c>
      <c r="N337" t="s">
        <v>880</v>
      </c>
      <c r="O337" t="str">
        <f t="shared" si="16"/>
        <v>E:\imagenes\escudos\japon.png</v>
      </c>
      <c r="P337" t="s">
        <v>5</v>
      </c>
      <c r="Q337">
        <f>INDEX(PlayerCountry!B:B,MATCH(P337,PlayerCountry!C:C,0))</f>
        <v>6</v>
      </c>
      <c r="S337" t="str">
        <f t="shared" si="17"/>
        <v>INSERT INTO "NationalTeams" (team_name,team_type,team_region_id,team_flag,team_shield,ol_country_id) VALUES ('Japon Fem','F',2,pg_read_binary_file('E:\imagenes\banderas\japon.jpg'),pg_read_binary_file('E:\imagenes\escudos\japon.png'),6);</v>
      </c>
    </row>
    <row r="338" spans="2:19" x14ac:dyDescent="0.25">
      <c r="B338">
        <v>336</v>
      </c>
      <c r="C338" t="s">
        <v>1105</v>
      </c>
      <c r="E338" t="s">
        <v>545</v>
      </c>
      <c r="F338" s="3"/>
      <c r="G338">
        <v>40</v>
      </c>
      <c r="H338" s="2">
        <v>40</v>
      </c>
      <c r="I338">
        <v>40</v>
      </c>
      <c r="J338" t="s">
        <v>8504</v>
      </c>
      <c r="K338">
        <f>INDEX(TeamRegion!B:B,MATCH(J338,TeamRegion!C:C,0))</f>
        <v>2</v>
      </c>
      <c r="L338" t="s">
        <v>659</v>
      </c>
      <c r="M338" t="str">
        <f t="shared" si="15"/>
        <v>E:\imagenes\banderas\jordania.jpg</v>
      </c>
      <c r="N338" t="s">
        <v>881</v>
      </c>
      <c r="O338" t="str">
        <f t="shared" si="16"/>
        <v>E:\imagenes\escudos\jordania.png</v>
      </c>
      <c r="P338" t="s">
        <v>7</v>
      </c>
      <c r="Q338">
        <f>INDEX(PlayerCountry!B:B,MATCH(P338,PlayerCountry!C:C,0))</f>
        <v>2</v>
      </c>
      <c r="S338" t="str">
        <f t="shared" si="17"/>
        <v>INSERT INTO "NationalTeams" (team_name,team_type,team_region_id,team_flag,team_shield,ol_country_id) VALUES ('Jordania Fem','F',2,pg_read_binary_file('E:\imagenes\banderas\jordania.jpg'),pg_read_binary_file('E:\imagenes\escudos\jordania.png'),2);</v>
      </c>
    </row>
    <row r="339" spans="2:19" x14ac:dyDescent="0.25">
      <c r="B339">
        <v>337</v>
      </c>
      <c r="C339" t="s">
        <v>1106</v>
      </c>
      <c r="E339" t="s">
        <v>545</v>
      </c>
      <c r="F339" s="3"/>
      <c r="G339">
        <v>56</v>
      </c>
      <c r="H339" s="2">
        <v>55</v>
      </c>
      <c r="I339">
        <v>56</v>
      </c>
      <c r="J339" t="s">
        <v>8504</v>
      </c>
      <c r="K339">
        <f>INDEX(TeamRegion!B:B,MATCH(J339,TeamRegion!C:C,0))</f>
        <v>2</v>
      </c>
      <c r="L339" t="s">
        <v>660</v>
      </c>
      <c r="M339" t="str">
        <f t="shared" si="15"/>
        <v>E:\imagenes\banderas\kazajistan.jpg</v>
      </c>
      <c r="N339" t="s">
        <v>882</v>
      </c>
      <c r="O339" t="str">
        <f t="shared" si="16"/>
        <v>E:\imagenes\escudos\kazajistan.png</v>
      </c>
      <c r="P339" t="s">
        <v>9</v>
      </c>
      <c r="Q339">
        <f>INDEX(PlayerCountry!B:B,MATCH(P339,PlayerCountry!C:C,0))</f>
        <v>5</v>
      </c>
      <c r="S339" t="str">
        <f t="shared" si="17"/>
        <v>INSERT INTO "NationalTeams" (team_name,team_type,team_region_id,team_flag,team_shield,ol_country_id) VALUES ('Kazajistan Fem','F',2,pg_read_binary_file('E:\imagenes\banderas\kazajistan.jpg'),pg_read_binary_file('E:\imagenes\escudos\kazajistan.png'),5);</v>
      </c>
    </row>
    <row r="340" spans="2:19" x14ac:dyDescent="0.25">
      <c r="B340">
        <v>338</v>
      </c>
      <c r="C340" t="s">
        <v>1107</v>
      </c>
      <c r="E340" t="s">
        <v>545</v>
      </c>
      <c r="F340" s="3"/>
      <c r="G340">
        <v>49</v>
      </c>
      <c r="H340" s="2">
        <v>51</v>
      </c>
      <c r="I340">
        <v>48</v>
      </c>
      <c r="J340" t="s">
        <v>22</v>
      </c>
      <c r="K340">
        <f>INDEX(TeamRegion!B:B,MATCH(J340,TeamRegion!C:C,0))</f>
        <v>1</v>
      </c>
      <c r="L340" t="s">
        <v>661</v>
      </c>
      <c r="M340" t="str">
        <f t="shared" si="15"/>
        <v>E:\imagenes\banderas\kenia.jpg</v>
      </c>
      <c r="N340" t="s">
        <v>883</v>
      </c>
      <c r="O340" t="str">
        <f t="shared" si="16"/>
        <v>E:\imagenes\escudos\kenia.png</v>
      </c>
      <c r="P340" t="s">
        <v>7</v>
      </c>
      <c r="Q340">
        <f>INDEX(PlayerCountry!B:B,MATCH(P340,PlayerCountry!C:C,0))</f>
        <v>2</v>
      </c>
      <c r="S340" t="str">
        <f t="shared" si="17"/>
        <v>INSERT INTO "NationalTeams" (team_name,team_type,team_region_id,team_flag,team_shield,ol_country_id) VALUES ('Kenia Fem','F',1,pg_read_binary_file('E:\imagenes\banderas\kenia.jpg'),pg_read_binary_file('E:\imagenes\escudos\kenia.png'),2);</v>
      </c>
    </row>
    <row r="341" spans="2:19" x14ac:dyDescent="0.25">
      <c r="B341">
        <v>339</v>
      </c>
      <c r="C341" t="s">
        <v>1108</v>
      </c>
      <c r="E341" t="s">
        <v>545</v>
      </c>
      <c r="F341" s="3"/>
      <c r="G341">
        <v>49</v>
      </c>
      <c r="H341" s="2">
        <v>48</v>
      </c>
      <c r="I341">
        <v>52</v>
      </c>
      <c r="J341" t="s">
        <v>8504</v>
      </c>
      <c r="K341">
        <f>INDEX(TeamRegion!B:B,MATCH(J341,TeamRegion!C:C,0))</f>
        <v>2</v>
      </c>
      <c r="L341" t="s">
        <v>662</v>
      </c>
      <c r="M341" t="str">
        <f t="shared" si="15"/>
        <v>E:\imagenes\banderas\kirguistan.jpg</v>
      </c>
      <c r="N341" t="s">
        <v>884</v>
      </c>
      <c r="O341" t="str">
        <f t="shared" si="16"/>
        <v>E:\imagenes\escudos\kirguistan.png</v>
      </c>
      <c r="P341" t="s">
        <v>5</v>
      </c>
      <c r="Q341">
        <f>INDEX(PlayerCountry!B:B,MATCH(P341,PlayerCountry!C:C,0))</f>
        <v>6</v>
      </c>
      <c r="S341" t="str">
        <f t="shared" si="17"/>
        <v>INSERT INTO "NationalTeams" (team_name,team_type,team_region_id,team_flag,team_shield,ol_country_id) VALUES ('Kirguistan Fem','F',2,pg_read_binary_file('E:\imagenes\banderas\kirguistan.jpg'),pg_read_binary_file('E:\imagenes\escudos\kirguistan.png'),6);</v>
      </c>
    </row>
    <row r="342" spans="2:19" x14ac:dyDescent="0.25">
      <c r="B342">
        <v>340</v>
      </c>
      <c r="C342" t="s">
        <v>1109</v>
      </c>
      <c r="E342" t="s">
        <v>545</v>
      </c>
      <c r="F342" s="3"/>
      <c r="G342">
        <v>40</v>
      </c>
      <c r="H342" s="2">
        <v>40</v>
      </c>
      <c r="I342">
        <v>40</v>
      </c>
      <c r="J342" t="s">
        <v>8505</v>
      </c>
      <c r="K342">
        <f>INDEX(TeamRegion!B:B,MATCH(J342,TeamRegion!C:C,0))</f>
        <v>5</v>
      </c>
      <c r="L342" t="s">
        <v>663</v>
      </c>
      <c r="M342" t="str">
        <f t="shared" si="15"/>
        <v>E:\imagenes\banderas\kiribati.png</v>
      </c>
      <c r="N342" t="s">
        <v>885</v>
      </c>
      <c r="O342" t="str">
        <f t="shared" si="16"/>
        <v>E:\imagenes\escudos\kiribati.png</v>
      </c>
      <c r="P342" t="s">
        <v>8</v>
      </c>
      <c r="Q342">
        <f>INDEX(PlayerCountry!B:B,MATCH(P342,PlayerCountry!C:C,0))</f>
        <v>3</v>
      </c>
      <c r="S342" t="str">
        <f t="shared" si="17"/>
        <v>INSERT INTO "NationalTeams" (team_name,team_type,team_region_id,team_flag,team_shield,ol_country_id) VALUES ('Kiribati Fem','F',5,pg_read_binary_file('E:\imagenes\banderas\kiribati.png'),pg_read_binary_file('E:\imagenes\escudos\kiribati.png'),3);</v>
      </c>
    </row>
    <row r="343" spans="2:19" x14ac:dyDescent="0.25">
      <c r="B343">
        <v>341</v>
      </c>
      <c r="C343" t="s">
        <v>1110</v>
      </c>
      <c r="E343" t="s">
        <v>545</v>
      </c>
      <c r="F343" s="3"/>
      <c r="G343">
        <v>53</v>
      </c>
      <c r="H343" s="2">
        <v>53</v>
      </c>
      <c r="I343">
        <v>53</v>
      </c>
      <c r="J343" t="s">
        <v>24</v>
      </c>
      <c r="K343">
        <f>INDEX(TeamRegion!B:B,MATCH(J343,TeamRegion!C:C,0))</f>
        <v>4</v>
      </c>
      <c r="L343" t="s">
        <v>664</v>
      </c>
      <c r="M343" t="str">
        <f t="shared" si="15"/>
        <v>E:\imagenes\banderas\kosovo.png</v>
      </c>
      <c r="N343" t="s">
        <v>886</v>
      </c>
      <c r="O343" t="str">
        <f t="shared" si="16"/>
        <v>E:\imagenes\escudos\kosovo.png</v>
      </c>
      <c r="P343" t="s">
        <v>6</v>
      </c>
      <c r="Q343">
        <f>INDEX(PlayerCountry!B:B,MATCH(P343,PlayerCountry!C:C,0))</f>
        <v>7</v>
      </c>
      <c r="S343" t="str">
        <f t="shared" si="17"/>
        <v>INSERT INTO "NationalTeams" (team_name,team_type,team_region_id,team_flag,team_shield,ol_country_id) VALUES ('Kosovo Fem','F',4,pg_read_binary_file('E:\imagenes\banderas\kosovo.png'),pg_read_binary_file('E:\imagenes\escudos\kosovo.png'),7);</v>
      </c>
    </row>
    <row r="344" spans="2:19" x14ac:dyDescent="0.25">
      <c r="B344">
        <v>342</v>
      </c>
      <c r="C344" t="s">
        <v>1111</v>
      </c>
      <c r="E344" t="s">
        <v>545</v>
      </c>
      <c r="F344" s="3"/>
      <c r="G344">
        <v>40</v>
      </c>
      <c r="H344" s="2">
        <v>40</v>
      </c>
      <c r="I344">
        <v>40</v>
      </c>
      <c r="J344" t="s">
        <v>8504</v>
      </c>
      <c r="K344">
        <f>INDEX(TeamRegion!B:B,MATCH(J344,TeamRegion!C:C,0))</f>
        <v>2</v>
      </c>
      <c r="L344" t="s">
        <v>665</v>
      </c>
      <c r="M344" t="str">
        <f t="shared" si="15"/>
        <v>E:\imagenes\banderas\kuwait.jpg</v>
      </c>
      <c r="N344" t="s">
        <v>887</v>
      </c>
      <c r="O344" t="str">
        <f t="shared" si="16"/>
        <v>E:\imagenes\escudos\kuwait.png</v>
      </c>
      <c r="P344" t="s">
        <v>3</v>
      </c>
      <c r="Q344">
        <f>INDEX(PlayerCountry!B:B,MATCH(P344,PlayerCountry!C:C,0))</f>
        <v>4</v>
      </c>
      <c r="S344" t="str">
        <f t="shared" si="17"/>
        <v>INSERT INTO "NationalTeams" (team_name,team_type,team_region_id,team_flag,team_shield,ol_country_id) VALUES ('Kuwait Fem','F',2,pg_read_binary_file('E:\imagenes\banderas\kuwait.jpg'),pg_read_binary_file('E:\imagenes\escudos\kuwait.png'),4);</v>
      </c>
    </row>
    <row r="345" spans="2:19" x14ac:dyDescent="0.25">
      <c r="B345">
        <v>343</v>
      </c>
      <c r="C345" t="s">
        <v>1112</v>
      </c>
      <c r="E345" t="s">
        <v>545</v>
      </c>
      <c r="F345" s="3"/>
      <c r="G345">
        <v>55</v>
      </c>
      <c r="H345" s="2">
        <v>58</v>
      </c>
      <c r="I345">
        <v>56</v>
      </c>
      <c r="J345" t="s">
        <v>8504</v>
      </c>
      <c r="K345">
        <f>INDEX(TeamRegion!B:B,MATCH(J345,TeamRegion!C:C,0))</f>
        <v>2</v>
      </c>
      <c r="L345" t="s">
        <v>666</v>
      </c>
      <c r="M345" t="str">
        <f t="shared" si="15"/>
        <v>E:\imagenes\banderas\laos.png</v>
      </c>
      <c r="N345" t="s">
        <v>888</v>
      </c>
      <c r="O345" t="str">
        <f t="shared" si="16"/>
        <v>E:\imagenes\escudos\laos.png</v>
      </c>
      <c r="P345" t="s">
        <v>5</v>
      </c>
      <c r="Q345">
        <f>INDEX(PlayerCountry!B:B,MATCH(P345,PlayerCountry!C:C,0))</f>
        <v>6</v>
      </c>
      <c r="S345" t="str">
        <f t="shared" si="17"/>
        <v>INSERT INTO "NationalTeams" (team_name,team_type,team_region_id,team_flag,team_shield,ol_country_id) VALUES ('Laos Fem','F',2,pg_read_binary_file('E:\imagenes\banderas\laos.png'),pg_read_binary_file('E:\imagenes\escudos\laos.png'),6);</v>
      </c>
    </row>
    <row r="346" spans="2:19" x14ac:dyDescent="0.25">
      <c r="B346">
        <v>344</v>
      </c>
      <c r="C346" t="s">
        <v>1113</v>
      </c>
      <c r="E346" t="s">
        <v>545</v>
      </c>
      <c r="F346" s="3"/>
      <c r="G346">
        <v>43</v>
      </c>
      <c r="H346" s="2">
        <v>48</v>
      </c>
      <c r="I346">
        <v>42</v>
      </c>
      <c r="J346" t="s">
        <v>22</v>
      </c>
      <c r="K346">
        <f>INDEX(TeamRegion!B:B,MATCH(J346,TeamRegion!C:C,0))</f>
        <v>1</v>
      </c>
      <c r="L346" t="s">
        <v>667</v>
      </c>
      <c r="M346" t="str">
        <f t="shared" si="15"/>
        <v>E:\imagenes\banderas\lesotho.png</v>
      </c>
      <c r="N346" t="s">
        <v>889</v>
      </c>
      <c r="O346" t="str">
        <f t="shared" si="16"/>
        <v>E:\imagenes\escudos\lesotho.png</v>
      </c>
      <c r="P346" t="s">
        <v>8</v>
      </c>
      <c r="Q346">
        <f>INDEX(PlayerCountry!B:B,MATCH(P346,PlayerCountry!C:C,0))</f>
        <v>3</v>
      </c>
      <c r="S346" t="str">
        <f t="shared" si="17"/>
        <v>INSERT INTO "NationalTeams" (team_name,team_type,team_region_id,team_flag,team_shield,ol_country_id) VALUES ('Lesotho Fem','F',1,pg_read_binary_file('E:\imagenes\banderas\lesotho.png'),pg_read_binary_file('E:\imagenes\escudos\lesotho.png'),3);</v>
      </c>
    </row>
    <row r="347" spans="2:19" x14ac:dyDescent="0.25">
      <c r="B347">
        <v>345</v>
      </c>
      <c r="C347" t="s">
        <v>1114</v>
      </c>
      <c r="E347" t="s">
        <v>545</v>
      </c>
      <c r="F347" s="3"/>
      <c r="G347">
        <v>50</v>
      </c>
      <c r="H347" s="2">
        <v>50</v>
      </c>
      <c r="I347">
        <v>51</v>
      </c>
      <c r="J347" t="s">
        <v>24</v>
      </c>
      <c r="K347">
        <f>INDEX(TeamRegion!B:B,MATCH(J347,TeamRegion!C:C,0))</f>
        <v>4</v>
      </c>
      <c r="L347" t="s">
        <v>668</v>
      </c>
      <c r="M347" t="str">
        <f t="shared" si="15"/>
        <v>E:\imagenes\banderas\letonia.jpg</v>
      </c>
      <c r="N347" t="s">
        <v>890</v>
      </c>
      <c r="O347" t="str">
        <f t="shared" si="16"/>
        <v>E:\imagenes\escudos\letonia.png</v>
      </c>
      <c r="P347" t="s">
        <v>9</v>
      </c>
      <c r="Q347">
        <f>INDEX(PlayerCountry!B:B,MATCH(P347,PlayerCountry!C:C,0))</f>
        <v>5</v>
      </c>
      <c r="S347" t="str">
        <f t="shared" si="17"/>
        <v>INSERT INTO "NationalTeams" (team_name,team_type,team_region_id,team_flag,team_shield,ol_country_id) VALUES ('Letonia Fem','F',4,pg_read_binary_file('E:\imagenes\banderas\letonia.jpg'),pg_read_binary_file('E:\imagenes\escudos\letonia.png'),5);</v>
      </c>
    </row>
    <row r="348" spans="2:19" x14ac:dyDescent="0.25">
      <c r="B348">
        <v>346</v>
      </c>
      <c r="C348" t="s">
        <v>1115</v>
      </c>
      <c r="E348" t="s">
        <v>545</v>
      </c>
      <c r="F348" s="3"/>
      <c r="G348">
        <v>49</v>
      </c>
      <c r="H348" s="2">
        <v>47</v>
      </c>
      <c r="I348">
        <v>48</v>
      </c>
      <c r="J348" t="s">
        <v>8504</v>
      </c>
      <c r="K348">
        <f>INDEX(TeamRegion!B:B,MATCH(J348,TeamRegion!C:C,0))</f>
        <v>2</v>
      </c>
      <c r="L348" t="s">
        <v>669</v>
      </c>
      <c r="M348" t="str">
        <f t="shared" si="15"/>
        <v>E:\imagenes\banderas\libano.jpg</v>
      </c>
      <c r="N348" t="s">
        <v>891</v>
      </c>
      <c r="O348" t="str">
        <f t="shared" si="16"/>
        <v>E:\imagenes\escudos\libano.png</v>
      </c>
      <c r="P348" t="s">
        <v>8</v>
      </c>
      <c r="Q348">
        <f>INDEX(PlayerCountry!B:B,MATCH(P348,PlayerCountry!C:C,0))</f>
        <v>3</v>
      </c>
      <c r="S348" t="str">
        <f t="shared" si="17"/>
        <v>INSERT INTO "NationalTeams" (team_name,team_type,team_region_id,team_flag,team_shield,ol_country_id) VALUES ('Libano Fem','F',2,pg_read_binary_file('E:\imagenes\banderas\libano.jpg'),pg_read_binary_file('E:\imagenes\escudos\libano.png'),3);</v>
      </c>
    </row>
    <row r="349" spans="2:19" x14ac:dyDescent="0.25">
      <c r="B349">
        <v>347</v>
      </c>
      <c r="C349" t="s">
        <v>1116</v>
      </c>
      <c r="E349" t="s">
        <v>545</v>
      </c>
      <c r="F349" s="3"/>
      <c r="G349">
        <v>44</v>
      </c>
      <c r="H349" s="2">
        <v>48</v>
      </c>
      <c r="I349">
        <v>46</v>
      </c>
      <c r="J349" t="s">
        <v>22</v>
      </c>
      <c r="K349">
        <f>INDEX(TeamRegion!B:B,MATCH(J349,TeamRegion!C:C,0))</f>
        <v>1</v>
      </c>
      <c r="L349" t="s">
        <v>670</v>
      </c>
      <c r="M349" t="str">
        <f t="shared" si="15"/>
        <v>E:\imagenes\banderas\liberia.jpg</v>
      </c>
      <c r="N349" t="s">
        <v>892</v>
      </c>
      <c r="O349" t="str">
        <f t="shared" si="16"/>
        <v>E:\imagenes\escudos\liberia.png</v>
      </c>
      <c r="P349" t="s">
        <v>4</v>
      </c>
      <c r="Q349">
        <f>INDEX(PlayerCountry!B:B,MATCH(P349,PlayerCountry!C:C,0))</f>
        <v>8</v>
      </c>
      <c r="S349" t="str">
        <f t="shared" si="17"/>
        <v>INSERT INTO "NationalTeams" (team_name,team_type,team_region_id,team_flag,team_shield,ol_country_id) VALUES ('Liberia Fem','F',1,pg_read_binary_file('E:\imagenes\banderas\liberia.jpg'),pg_read_binary_file('E:\imagenes\escudos\liberia.png'),8);</v>
      </c>
    </row>
    <row r="350" spans="2:19" x14ac:dyDescent="0.25">
      <c r="B350">
        <v>348</v>
      </c>
      <c r="C350" t="s">
        <v>1117</v>
      </c>
      <c r="E350" t="s">
        <v>545</v>
      </c>
      <c r="F350" s="3"/>
      <c r="G350">
        <v>40</v>
      </c>
      <c r="H350" s="2">
        <v>40</v>
      </c>
      <c r="I350">
        <v>40</v>
      </c>
      <c r="J350" t="s">
        <v>22</v>
      </c>
      <c r="K350">
        <f>INDEX(TeamRegion!B:B,MATCH(J350,TeamRegion!C:C,0))</f>
        <v>1</v>
      </c>
      <c r="L350" t="s">
        <v>671</v>
      </c>
      <c r="M350" t="str">
        <f t="shared" si="15"/>
        <v>E:\imagenes\banderas\libia.png</v>
      </c>
      <c r="N350" t="s">
        <v>893</v>
      </c>
      <c r="O350" t="str">
        <f t="shared" si="16"/>
        <v>E:\imagenes\escudos\libia.png</v>
      </c>
      <c r="P350" t="s">
        <v>9</v>
      </c>
      <c r="Q350">
        <f>INDEX(PlayerCountry!B:B,MATCH(P350,PlayerCountry!C:C,0))</f>
        <v>5</v>
      </c>
      <c r="S350" t="str">
        <f t="shared" si="17"/>
        <v>INSERT INTO "NationalTeams" (team_name,team_type,team_region_id,team_flag,team_shield,ol_country_id) VALUES ('Libia Fem','F',1,pg_read_binary_file('E:\imagenes\banderas\libia.png'),pg_read_binary_file('E:\imagenes\escudos\libia.png'),5);</v>
      </c>
    </row>
    <row r="351" spans="2:19" x14ac:dyDescent="0.25">
      <c r="B351">
        <v>349</v>
      </c>
      <c r="C351" t="s">
        <v>1118</v>
      </c>
      <c r="E351" t="s">
        <v>545</v>
      </c>
      <c r="F351" s="3"/>
      <c r="G351">
        <v>40</v>
      </c>
      <c r="H351" s="2">
        <v>40</v>
      </c>
      <c r="I351">
        <v>40</v>
      </c>
      <c r="J351" t="s">
        <v>24</v>
      </c>
      <c r="K351">
        <f>INDEX(TeamRegion!B:B,MATCH(J351,TeamRegion!C:C,0))</f>
        <v>4</v>
      </c>
      <c r="L351" t="s">
        <v>672</v>
      </c>
      <c r="M351" t="str">
        <f t="shared" si="15"/>
        <v>E:\imagenes\banderas\liechtenstein.jpg</v>
      </c>
      <c r="N351" t="s">
        <v>894</v>
      </c>
      <c r="O351" t="str">
        <f t="shared" si="16"/>
        <v>E:\imagenes\escudos\liechtenstein.png</v>
      </c>
      <c r="P351" t="s">
        <v>8</v>
      </c>
      <c r="Q351">
        <f>INDEX(PlayerCountry!B:B,MATCH(P351,PlayerCountry!C:C,0))</f>
        <v>3</v>
      </c>
      <c r="S351" t="str">
        <f t="shared" si="17"/>
        <v>INSERT INTO "NationalTeams" (team_name,team_type,team_region_id,team_flag,team_shield,ol_country_id) VALUES ('Liechtenstein Fem','F',4,pg_read_binary_file('E:\imagenes\banderas\liechtenstein.jpg'),pg_read_binary_file('E:\imagenes\escudos\liechtenstein.png'),3);</v>
      </c>
    </row>
    <row r="352" spans="2:19" x14ac:dyDescent="0.25">
      <c r="B352">
        <v>350</v>
      </c>
      <c r="C352" t="s">
        <v>1119</v>
      </c>
      <c r="E352" t="s">
        <v>545</v>
      </c>
      <c r="F352" s="3"/>
      <c r="G352">
        <v>56</v>
      </c>
      <c r="H352" s="2">
        <v>53</v>
      </c>
      <c r="I352">
        <v>55</v>
      </c>
      <c r="J352" t="s">
        <v>24</v>
      </c>
      <c r="K352">
        <f>INDEX(TeamRegion!B:B,MATCH(J352,TeamRegion!C:C,0))</f>
        <v>4</v>
      </c>
      <c r="L352" t="s">
        <v>673</v>
      </c>
      <c r="M352" t="str">
        <f t="shared" si="15"/>
        <v>E:\imagenes\banderas\lituania.jpg</v>
      </c>
      <c r="N352" t="s">
        <v>895</v>
      </c>
      <c r="O352" t="str">
        <f t="shared" si="16"/>
        <v>E:\imagenes\escudos\lituania.PNG</v>
      </c>
      <c r="P352" t="s">
        <v>2</v>
      </c>
      <c r="Q352">
        <f>INDEX(PlayerCountry!B:B,MATCH(P352,PlayerCountry!C:C,0))</f>
        <v>1</v>
      </c>
      <c r="S352" t="str">
        <f t="shared" si="17"/>
        <v>INSERT INTO "NationalTeams" (team_name,team_type,team_region_id,team_flag,team_shield,ol_country_id) VALUES ('Lituania Fem','F',4,pg_read_binary_file('E:\imagenes\banderas\lituania.jpg'),pg_read_binary_file('E:\imagenes\escudos\lituania.PNG'),1);</v>
      </c>
    </row>
    <row r="353" spans="2:19" x14ac:dyDescent="0.25">
      <c r="B353">
        <v>351</v>
      </c>
      <c r="C353" t="s">
        <v>1120</v>
      </c>
      <c r="E353" t="s">
        <v>545</v>
      </c>
      <c r="F353" s="3"/>
      <c r="G353">
        <v>50</v>
      </c>
      <c r="H353" s="2">
        <v>50</v>
      </c>
      <c r="I353">
        <v>53</v>
      </c>
      <c r="J353" t="s">
        <v>24</v>
      </c>
      <c r="K353">
        <f>INDEX(TeamRegion!B:B,MATCH(J353,TeamRegion!C:C,0))</f>
        <v>4</v>
      </c>
      <c r="L353" t="s">
        <v>674</v>
      </c>
      <c r="M353" t="str">
        <f t="shared" si="15"/>
        <v>E:\imagenes\banderas\luxemburgo.jpg</v>
      </c>
      <c r="N353" t="s">
        <v>896</v>
      </c>
      <c r="O353" t="str">
        <f t="shared" si="16"/>
        <v>E:\imagenes\escudos\luxemburgo.png</v>
      </c>
      <c r="P353" t="s">
        <v>2</v>
      </c>
      <c r="Q353">
        <f>INDEX(PlayerCountry!B:B,MATCH(P353,PlayerCountry!C:C,0))</f>
        <v>1</v>
      </c>
      <c r="S353" t="str">
        <f t="shared" si="17"/>
        <v>INSERT INTO "NationalTeams" (team_name,team_type,team_region_id,team_flag,team_shield,ol_country_id) VALUES ('Luxemburgo Fem','F',4,pg_read_binary_file('E:\imagenes\banderas\luxemburgo.jpg'),pg_read_binary_file('E:\imagenes\escudos\luxemburgo.png'),1);</v>
      </c>
    </row>
    <row r="354" spans="2:19" x14ac:dyDescent="0.25">
      <c r="B354">
        <v>352</v>
      </c>
      <c r="C354" t="s">
        <v>1121</v>
      </c>
      <c r="E354" t="s">
        <v>545</v>
      </c>
      <c r="F354" s="3"/>
      <c r="G354">
        <v>40</v>
      </c>
      <c r="H354" s="2">
        <v>40</v>
      </c>
      <c r="I354">
        <v>40</v>
      </c>
      <c r="J354" t="s">
        <v>8504</v>
      </c>
      <c r="K354">
        <f>INDEX(TeamRegion!B:B,MATCH(J354,TeamRegion!C:C,0))</f>
        <v>2</v>
      </c>
      <c r="L354" t="s">
        <v>675</v>
      </c>
      <c r="M354" t="str">
        <f t="shared" si="15"/>
        <v>E:\imagenes\banderas\macao.png</v>
      </c>
      <c r="N354" t="s">
        <v>897</v>
      </c>
      <c r="O354" t="str">
        <f t="shared" si="16"/>
        <v>E:\imagenes\escudos\macao.png</v>
      </c>
      <c r="P354" t="s">
        <v>5</v>
      </c>
      <c r="Q354">
        <f>INDEX(PlayerCountry!B:B,MATCH(P354,PlayerCountry!C:C,0))</f>
        <v>6</v>
      </c>
      <c r="S354" t="str">
        <f t="shared" si="17"/>
        <v>INSERT INTO "NationalTeams" (team_name,team_type,team_region_id,team_flag,team_shield,ol_country_id) VALUES ('Macao Fem','F',2,pg_read_binary_file('E:\imagenes\banderas\macao.png'),pg_read_binary_file('E:\imagenes\escudos\macao.png'),6);</v>
      </c>
    </row>
    <row r="355" spans="2:19" x14ac:dyDescent="0.25">
      <c r="B355">
        <v>353</v>
      </c>
      <c r="C355" t="s">
        <v>1122</v>
      </c>
      <c r="E355" t="s">
        <v>545</v>
      </c>
      <c r="F355" s="3"/>
      <c r="G355">
        <v>49</v>
      </c>
      <c r="H355" s="2">
        <v>47</v>
      </c>
      <c r="I355">
        <v>52</v>
      </c>
      <c r="J355" t="s">
        <v>24</v>
      </c>
      <c r="K355">
        <f>INDEX(TeamRegion!B:B,MATCH(J355,TeamRegion!C:C,0))</f>
        <v>4</v>
      </c>
      <c r="L355" t="s">
        <v>676</v>
      </c>
      <c r="M355" t="str">
        <f t="shared" si="15"/>
        <v>E:\imagenes\banderas\macedonia.jpg</v>
      </c>
      <c r="N355" t="s">
        <v>898</v>
      </c>
      <c r="O355" t="str">
        <f t="shared" si="16"/>
        <v>E:\imagenes\escudos\macedonia.png</v>
      </c>
      <c r="P355" t="s">
        <v>8</v>
      </c>
      <c r="Q355">
        <f>INDEX(PlayerCountry!B:B,MATCH(P355,PlayerCountry!C:C,0))</f>
        <v>3</v>
      </c>
      <c r="S355" t="str">
        <f t="shared" si="17"/>
        <v>INSERT INTO "NationalTeams" (team_name,team_type,team_region_id,team_flag,team_shield,ol_country_id) VALUES ('Macedonia del Norte Fem','F',4,pg_read_binary_file('E:\imagenes\banderas\macedonia.jpg'),pg_read_binary_file('E:\imagenes\escudos\macedonia.png'),3);</v>
      </c>
    </row>
    <row r="356" spans="2:19" x14ac:dyDescent="0.25">
      <c r="B356">
        <v>354</v>
      </c>
      <c r="C356" t="s">
        <v>1123</v>
      </c>
      <c r="E356" t="s">
        <v>545</v>
      </c>
      <c r="F356" s="3"/>
      <c r="G356">
        <v>40</v>
      </c>
      <c r="H356" s="2">
        <v>40</v>
      </c>
      <c r="I356">
        <v>40</v>
      </c>
      <c r="J356" t="s">
        <v>22</v>
      </c>
      <c r="K356">
        <f>INDEX(TeamRegion!B:B,MATCH(J356,TeamRegion!C:C,0))</f>
        <v>1</v>
      </c>
      <c r="L356" t="s">
        <v>677</v>
      </c>
      <c r="M356" t="str">
        <f t="shared" si="15"/>
        <v>E:\imagenes\banderas\madagascar.png</v>
      </c>
      <c r="N356" t="s">
        <v>899</v>
      </c>
      <c r="O356" t="str">
        <f t="shared" si="16"/>
        <v>E:\imagenes\escudos\madagascar.png</v>
      </c>
      <c r="P356" t="s">
        <v>2</v>
      </c>
      <c r="Q356">
        <f>INDEX(PlayerCountry!B:B,MATCH(P356,PlayerCountry!C:C,0))</f>
        <v>1</v>
      </c>
      <c r="S356" t="str">
        <f t="shared" si="17"/>
        <v>INSERT INTO "NationalTeams" (team_name,team_type,team_region_id,team_flag,team_shield,ol_country_id) VALUES ('Madagascar Fem','F',1,pg_read_binary_file('E:\imagenes\banderas\madagascar.png'),pg_read_binary_file('E:\imagenes\escudos\madagascar.png'),1);</v>
      </c>
    </row>
    <row r="357" spans="2:19" x14ac:dyDescent="0.25">
      <c r="B357">
        <v>355</v>
      </c>
      <c r="C357" t="s">
        <v>1124</v>
      </c>
      <c r="E357" t="s">
        <v>545</v>
      </c>
      <c r="F357" s="3"/>
      <c r="G357">
        <v>57</v>
      </c>
      <c r="H357" s="2">
        <v>57</v>
      </c>
      <c r="I357">
        <v>58</v>
      </c>
      <c r="J357" t="s">
        <v>8504</v>
      </c>
      <c r="K357">
        <f>INDEX(TeamRegion!B:B,MATCH(J357,TeamRegion!C:C,0))</f>
        <v>2</v>
      </c>
      <c r="L357" t="s">
        <v>678</v>
      </c>
      <c r="M357" t="str">
        <f t="shared" si="15"/>
        <v>E:\imagenes\banderas\malasia.jpg</v>
      </c>
      <c r="N357" t="s">
        <v>900</v>
      </c>
      <c r="O357" t="str">
        <f t="shared" si="16"/>
        <v>E:\imagenes\escudos\malasia.png</v>
      </c>
      <c r="P357" t="s">
        <v>2</v>
      </c>
      <c r="Q357">
        <f>INDEX(PlayerCountry!B:B,MATCH(P357,PlayerCountry!C:C,0))</f>
        <v>1</v>
      </c>
      <c r="S357" t="str">
        <f t="shared" si="17"/>
        <v>INSERT INTO "NationalTeams" (team_name,team_type,team_region_id,team_flag,team_shield,ol_country_id) VALUES ('Malasia Fem','F',2,pg_read_binary_file('E:\imagenes\banderas\malasia.jpg'),pg_read_binary_file('E:\imagenes\escudos\malasia.png'),1);</v>
      </c>
    </row>
    <row r="358" spans="2:19" x14ac:dyDescent="0.25">
      <c r="B358">
        <v>356</v>
      </c>
      <c r="C358" t="s">
        <v>1125</v>
      </c>
      <c r="E358" t="s">
        <v>545</v>
      </c>
      <c r="F358" s="3"/>
      <c r="G358">
        <v>46</v>
      </c>
      <c r="H358" s="2">
        <v>46</v>
      </c>
      <c r="I358">
        <v>45</v>
      </c>
      <c r="J358" t="s">
        <v>22</v>
      </c>
      <c r="K358">
        <f>INDEX(TeamRegion!B:B,MATCH(J358,TeamRegion!C:C,0))</f>
        <v>1</v>
      </c>
      <c r="L358" t="s">
        <v>679</v>
      </c>
      <c r="M358" t="str">
        <f t="shared" si="15"/>
        <v>E:\imagenes\banderas\malawi.png</v>
      </c>
      <c r="N358" t="s">
        <v>901</v>
      </c>
      <c r="O358" t="str">
        <f t="shared" si="16"/>
        <v>E:\imagenes\escudos\malawi.png</v>
      </c>
      <c r="P358" t="s">
        <v>7</v>
      </c>
      <c r="Q358">
        <f>INDEX(PlayerCountry!B:B,MATCH(P358,PlayerCountry!C:C,0))</f>
        <v>2</v>
      </c>
      <c r="S358" t="str">
        <f t="shared" si="17"/>
        <v>INSERT INTO "NationalTeams" (team_name,team_type,team_region_id,team_flag,team_shield,ol_country_id) VALUES ('Malawi Fem','F',1,pg_read_binary_file('E:\imagenes\banderas\malawi.png'),pg_read_binary_file('E:\imagenes\escudos\malawi.png'),2);</v>
      </c>
    </row>
    <row r="359" spans="2:19" x14ac:dyDescent="0.25">
      <c r="B359">
        <v>357</v>
      </c>
      <c r="C359" t="s">
        <v>1126</v>
      </c>
      <c r="E359" t="s">
        <v>545</v>
      </c>
      <c r="F359" s="3"/>
      <c r="G359">
        <v>44</v>
      </c>
      <c r="H359" s="2">
        <v>48</v>
      </c>
      <c r="I359">
        <v>46</v>
      </c>
      <c r="J359" t="s">
        <v>8504</v>
      </c>
      <c r="K359">
        <f>INDEX(TeamRegion!B:B,MATCH(J359,TeamRegion!C:C,0))</f>
        <v>2</v>
      </c>
      <c r="L359" t="s">
        <v>680</v>
      </c>
      <c r="M359" t="str">
        <f t="shared" si="15"/>
        <v>E:\imagenes\banderas\maldivas.png</v>
      </c>
      <c r="N359" t="s">
        <v>902</v>
      </c>
      <c r="O359" t="str">
        <f t="shared" si="16"/>
        <v>E:\imagenes\escudos\maldivas.png</v>
      </c>
      <c r="P359" t="s">
        <v>3</v>
      </c>
      <c r="Q359">
        <f>INDEX(PlayerCountry!B:B,MATCH(P359,PlayerCountry!C:C,0))</f>
        <v>4</v>
      </c>
      <c r="S359" t="str">
        <f t="shared" si="17"/>
        <v>INSERT INTO "NationalTeams" (team_name,team_type,team_region_id,team_flag,team_shield,ol_country_id) VALUES ('Maldivas Fem','F',2,pg_read_binary_file('E:\imagenes\banderas\maldivas.png'),pg_read_binary_file('E:\imagenes\escudos\maldivas.png'),4);</v>
      </c>
    </row>
    <row r="360" spans="2:19" x14ac:dyDescent="0.25">
      <c r="B360">
        <v>358</v>
      </c>
      <c r="C360" t="s">
        <v>1127</v>
      </c>
      <c r="E360" t="s">
        <v>545</v>
      </c>
      <c r="F360" s="3"/>
      <c r="G360">
        <v>57</v>
      </c>
      <c r="H360" s="2">
        <v>59</v>
      </c>
      <c r="I360">
        <v>58</v>
      </c>
      <c r="J360" t="s">
        <v>22</v>
      </c>
      <c r="K360">
        <f>INDEX(TeamRegion!B:B,MATCH(J360,TeamRegion!C:C,0))</f>
        <v>1</v>
      </c>
      <c r="L360" t="s">
        <v>681</v>
      </c>
      <c r="M360" t="str">
        <f t="shared" si="15"/>
        <v>E:\imagenes\banderas\mali.jpg</v>
      </c>
      <c r="N360" t="s">
        <v>903</v>
      </c>
      <c r="O360" t="str">
        <f t="shared" si="16"/>
        <v>E:\imagenes\escudos\mali.png</v>
      </c>
      <c r="P360" t="s">
        <v>8</v>
      </c>
      <c r="Q360">
        <f>INDEX(PlayerCountry!B:B,MATCH(P360,PlayerCountry!C:C,0))</f>
        <v>3</v>
      </c>
      <c r="S360" t="str">
        <f t="shared" si="17"/>
        <v>INSERT INTO "NationalTeams" (team_name,team_type,team_region_id,team_flag,team_shield,ol_country_id) VALUES ('Mali Fem','F',1,pg_read_binary_file('E:\imagenes\banderas\mali.jpg'),pg_read_binary_file('E:\imagenes\escudos\mali.png'),3);</v>
      </c>
    </row>
    <row r="361" spans="2:19" x14ac:dyDescent="0.25">
      <c r="B361">
        <v>359</v>
      </c>
      <c r="C361" t="s">
        <v>1128</v>
      </c>
      <c r="E361" t="s">
        <v>545</v>
      </c>
      <c r="F361" s="3"/>
      <c r="G361">
        <v>57</v>
      </c>
      <c r="H361" s="2">
        <v>59</v>
      </c>
      <c r="I361">
        <v>54</v>
      </c>
      <c r="J361" t="s">
        <v>24</v>
      </c>
      <c r="K361">
        <f>INDEX(TeamRegion!B:B,MATCH(J361,TeamRegion!C:C,0))</f>
        <v>4</v>
      </c>
      <c r="L361" t="s">
        <v>682</v>
      </c>
      <c r="M361" t="str">
        <f t="shared" si="15"/>
        <v>E:\imagenes\banderas\malta.jpg</v>
      </c>
      <c r="N361" t="s">
        <v>904</v>
      </c>
      <c r="O361" t="str">
        <f t="shared" si="16"/>
        <v>E:\imagenes\escudos\malta.png</v>
      </c>
      <c r="P361" t="s">
        <v>4</v>
      </c>
      <c r="Q361">
        <f>INDEX(PlayerCountry!B:B,MATCH(P361,PlayerCountry!C:C,0))</f>
        <v>8</v>
      </c>
      <c r="S361" t="str">
        <f t="shared" si="17"/>
        <v>INSERT INTO "NationalTeams" (team_name,team_type,team_region_id,team_flag,team_shield,ol_country_id) VALUES ('Malta Fem','F',4,pg_read_binary_file('E:\imagenes\banderas\malta.jpg'),pg_read_binary_file('E:\imagenes\escudos\malta.png'),8);</v>
      </c>
    </row>
    <row r="362" spans="2:19" x14ac:dyDescent="0.25">
      <c r="B362">
        <v>360</v>
      </c>
      <c r="C362" t="s">
        <v>1129</v>
      </c>
      <c r="E362" t="s">
        <v>545</v>
      </c>
      <c r="F362" s="3"/>
      <c r="G362">
        <v>67</v>
      </c>
      <c r="H362" s="2">
        <v>68</v>
      </c>
      <c r="I362">
        <v>67</v>
      </c>
      <c r="J362" t="s">
        <v>22</v>
      </c>
      <c r="K362">
        <f>INDEX(TeamRegion!B:B,MATCH(J362,TeamRegion!C:C,0))</f>
        <v>1</v>
      </c>
      <c r="L362" t="s">
        <v>683</v>
      </c>
      <c r="M362" t="str">
        <f t="shared" si="15"/>
        <v>E:\imagenes\banderas\marruecos.jpg</v>
      </c>
      <c r="N362" t="s">
        <v>905</v>
      </c>
      <c r="O362" t="str">
        <f t="shared" si="16"/>
        <v>E:\imagenes\escudos\marruecos.PNG</v>
      </c>
      <c r="P362" t="s">
        <v>2</v>
      </c>
      <c r="Q362">
        <f>INDEX(PlayerCountry!B:B,MATCH(P362,PlayerCountry!C:C,0))</f>
        <v>1</v>
      </c>
      <c r="S362" t="str">
        <f t="shared" si="17"/>
        <v>INSERT INTO "NationalTeams" (team_name,team_type,team_region_id,team_flag,team_shield,ol_country_id) VALUES ('Marruecos Fem','F',1,pg_read_binary_file('E:\imagenes\banderas\marruecos.jpg'),pg_read_binary_file('E:\imagenes\escudos\marruecos.PNG'),1);</v>
      </c>
    </row>
    <row r="363" spans="2:19" x14ac:dyDescent="0.25">
      <c r="B363">
        <v>361</v>
      </c>
      <c r="C363" t="s">
        <v>1130</v>
      </c>
      <c r="E363" t="s">
        <v>545</v>
      </c>
      <c r="F363" s="3"/>
      <c r="G363">
        <v>41</v>
      </c>
      <c r="H363" s="2">
        <v>40</v>
      </c>
      <c r="I363">
        <v>40</v>
      </c>
      <c r="J363" t="s">
        <v>22</v>
      </c>
      <c r="K363">
        <f>INDEX(TeamRegion!B:B,MATCH(J363,TeamRegion!C:C,0))</f>
        <v>1</v>
      </c>
      <c r="L363" t="s">
        <v>684</v>
      </c>
      <c r="M363" t="str">
        <f t="shared" si="15"/>
        <v>E:\imagenes\banderas\mauricio.png</v>
      </c>
      <c r="N363" t="s">
        <v>906</v>
      </c>
      <c r="O363" t="str">
        <f t="shared" si="16"/>
        <v>E:\imagenes\escudos\mauricio.png</v>
      </c>
      <c r="P363" t="s">
        <v>9</v>
      </c>
      <c r="Q363">
        <f>INDEX(PlayerCountry!B:B,MATCH(P363,PlayerCountry!C:C,0))</f>
        <v>5</v>
      </c>
      <c r="S363" t="str">
        <f t="shared" si="17"/>
        <v>INSERT INTO "NationalTeams" (team_name,team_type,team_region_id,team_flag,team_shield,ol_country_id) VALUES ('Mauricio Fem','F',1,pg_read_binary_file('E:\imagenes\banderas\mauricio.png'),pg_read_binary_file('E:\imagenes\escudos\mauricio.png'),5);</v>
      </c>
    </row>
    <row r="364" spans="2:19" x14ac:dyDescent="0.25">
      <c r="B364">
        <v>362</v>
      </c>
      <c r="C364" t="s">
        <v>1131</v>
      </c>
      <c r="E364" t="s">
        <v>545</v>
      </c>
      <c r="F364" s="3"/>
      <c r="G364">
        <v>40</v>
      </c>
      <c r="H364" s="2">
        <v>40</v>
      </c>
      <c r="I364">
        <v>40</v>
      </c>
      <c r="J364" t="s">
        <v>22</v>
      </c>
      <c r="K364">
        <f>INDEX(TeamRegion!B:B,MATCH(J364,TeamRegion!C:C,0))</f>
        <v>1</v>
      </c>
      <c r="L364" t="s">
        <v>685</v>
      </c>
      <c r="M364" t="str">
        <f t="shared" si="15"/>
        <v>E:\imagenes\banderas\mauritania.png</v>
      </c>
      <c r="N364" t="s">
        <v>907</v>
      </c>
      <c r="O364" t="str">
        <f t="shared" si="16"/>
        <v>E:\imagenes\escudos\mauritania.png</v>
      </c>
      <c r="P364" t="s">
        <v>3</v>
      </c>
      <c r="Q364">
        <f>INDEX(PlayerCountry!B:B,MATCH(P364,PlayerCountry!C:C,0))</f>
        <v>4</v>
      </c>
      <c r="S364" t="str">
        <f t="shared" si="17"/>
        <v>INSERT INTO "NationalTeams" (team_name,team_type,team_region_id,team_flag,team_shield,ol_country_id) VALUES ('Mauritania Fem','F',1,pg_read_binary_file('E:\imagenes\banderas\mauritania.png'),pg_read_binary_file('E:\imagenes\escudos\mauritania.png'),4);</v>
      </c>
    </row>
    <row r="365" spans="2:19" x14ac:dyDescent="0.25">
      <c r="B365">
        <v>363</v>
      </c>
      <c r="C365" t="s">
        <v>1132</v>
      </c>
      <c r="E365" t="s">
        <v>545</v>
      </c>
      <c r="F365" s="3"/>
      <c r="G365">
        <v>77</v>
      </c>
      <c r="H365" s="2">
        <v>75</v>
      </c>
      <c r="I365">
        <v>77</v>
      </c>
      <c r="J365" t="s">
        <v>23</v>
      </c>
      <c r="K365">
        <f>INDEX(TeamRegion!B:B,MATCH(J365,TeamRegion!C:C,0))</f>
        <v>3</v>
      </c>
      <c r="L365" t="s">
        <v>686</v>
      </c>
      <c r="M365" t="str">
        <f t="shared" si="15"/>
        <v>E:\imagenes\banderas\mexico.jpg</v>
      </c>
      <c r="N365" t="s">
        <v>908</v>
      </c>
      <c r="O365" t="str">
        <f t="shared" si="16"/>
        <v>E:\imagenes\escudos\mexico.png</v>
      </c>
      <c r="P365" t="s">
        <v>7</v>
      </c>
      <c r="Q365">
        <f>INDEX(PlayerCountry!B:B,MATCH(P365,PlayerCountry!C:C,0))</f>
        <v>2</v>
      </c>
      <c r="S365" t="str">
        <f t="shared" si="17"/>
        <v>INSERT INTO "NationalTeams" (team_name,team_type,team_region_id,team_flag,team_shield,ol_country_id) VALUES ('Mexico Fem','F',3,pg_read_binary_file('E:\imagenes\banderas\mexico.jpg'),pg_read_binary_file('E:\imagenes\escudos\mexico.png'),2);</v>
      </c>
    </row>
    <row r="366" spans="2:19" x14ac:dyDescent="0.25">
      <c r="B366">
        <v>364</v>
      </c>
      <c r="C366" t="s">
        <v>1133</v>
      </c>
      <c r="E366" t="s">
        <v>545</v>
      </c>
      <c r="F366" s="3"/>
      <c r="G366">
        <v>40</v>
      </c>
      <c r="H366" s="2">
        <v>40</v>
      </c>
      <c r="I366">
        <v>40</v>
      </c>
      <c r="J366" t="s">
        <v>8505</v>
      </c>
      <c r="K366">
        <f>INDEX(TeamRegion!B:B,MATCH(J366,TeamRegion!C:C,0))</f>
        <v>5</v>
      </c>
      <c r="L366" t="s">
        <v>687</v>
      </c>
      <c r="M366" t="str">
        <f t="shared" si="15"/>
        <v>E:\imagenes\banderas\micronesia.png</v>
      </c>
      <c r="N366" t="s">
        <v>909</v>
      </c>
      <c r="O366" t="str">
        <f t="shared" si="16"/>
        <v>E:\imagenes\escudos\micronesia.png</v>
      </c>
      <c r="P366" t="s">
        <v>3</v>
      </c>
      <c r="Q366">
        <f>INDEX(PlayerCountry!B:B,MATCH(P366,PlayerCountry!C:C,0))</f>
        <v>4</v>
      </c>
      <c r="S366" t="str">
        <f t="shared" si="17"/>
        <v>INSERT INTO "NationalTeams" (team_name,team_type,team_region_id,team_flag,team_shield,ol_country_id) VALUES ('Micronesia Fem','F',5,pg_read_binary_file('E:\imagenes\banderas\micronesia.png'),pg_read_binary_file('E:\imagenes\escudos\micronesia.png'),4);</v>
      </c>
    </row>
    <row r="367" spans="2:19" x14ac:dyDescent="0.25">
      <c r="B367">
        <v>365</v>
      </c>
      <c r="C367" t="s">
        <v>1134</v>
      </c>
      <c r="E367" t="s">
        <v>545</v>
      </c>
      <c r="F367" s="3"/>
      <c r="G367">
        <v>55</v>
      </c>
      <c r="H367" s="2">
        <v>51</v>
      </c>
      <c r="I367">
        <v>53</v>
      </c>
      <c r="J367" t="s">
        <v>24</v>
      </c>
      <c r="K367">
        <f>INDEX(TeamRegion!B:B,MATCH(J367,TeamRegion!C:C,0))</f>
        <v>4</v>
      </c>
      <c r="L367" t="s">
        <v>688</v>
      </c>
      <c r="M367" t="str">
        <f t="shared" si="15"/>
        <v>E:\imagenes\banderas\moldavia.jpg</v>
      </c>
      <c r="N367" t="s">
        <v>910</v>
      </c>
      <c r="O367" t="str">
        <f t="shared" si="16"/>
        <v>E:\imagenes\escudos\moldavia.png</v>
      </c>
      <c r="P367" t="s">
        <v>8</v>
      </c>
      <c r="Q367">
        <f>INDEX(PlayerCountry!B:B,MATCH(P367,PlayerCountry!C:C,0))</f>
        <v>3</v>
      </c>
      <c r="S367" t="str">
        <f t="shared" si="17"/>
        <v>INSERT INTO "NationalTeams" (team_name,team_type,team_region_id,team_flag,team_shield,ol_country_id) VALUES ('Moldavia Fem','F',4,pg_read_binary_file('E:\imagenes\banderas\moldavia.jpg'),pg_read_binary_file('E:\imagenes\escudos\moldavia.png'),3);</v>
      </c>
    </row>
    <row r="368" spans="2:19" x14ac:dyDescent="0.25">
      <c r="B368">
        <v>366</v>
      </c>
      <c r="C368" t="s">
        <v>1135</v>
      </c>
      <c r="E368" t="s">
        <v>545</v>
      </c>
      <c r="F368" s="3"/>
      <c r="G368">
        <v>40</v>
      </c>
      <c r="H368" s="2">
        <v>40</v>
      </c>
      <c r="I368">
        <v>40</v>
      </c>
      <c r="J368" t="s">
        <v>24</v>
      </c>
      <c r="K368">
        <f>INDEX(TeamRegion!B:B,MATCH(J368,TeamRegion!C:C,0))</f>
        <v>4</v>
      </c>
      <c r="L368" t="s">
        <v>689</v>
      </c>
      <c r="M368" t="str">
        <f t="shared" si="15"/>
        <v>E:\imagenes\banderas\monaco.jpg</v>
      </c>
      <c r="N368" t="s">
        <v>911</v>
      </c>
      <c r="O368" t="str">
        <f t="shared" si="16"/>
        <v>E:\imagenes\escudos\monaco.png</v>
      </c>
      <c r="P368" t="s">
        <v>2</v>
      </c>
      <c r="Q368">
        <f>INDEX(PlayerCountry!B:B,MATCH(P368,PlayerCountry!C:C,0))</f>
        <v>1</v>
      </c>
      <c r="S368" t="str">
        <f t="shared" si="17"/>
        <v>INSERT INTO "NationalTeams" (team_name,team_type,team_region_id,team_flag,team_shield,ol_country_id) VALUES ('Monaco Fem','F',4,pg_read_binary_file('E:\imagenes\banderas\monaco.jpg'),pg_read_binary_file('E:\imagenes\escudos\monaco.png'),1);</v>
      </c>
    </row>
    <row r="369" spans="2:19" x14ac:dyDescent="0.25">
      <c r="B369">
        <v>367</v>
      </c>
      <c r="C369" t="s">
        <v>1136</v>
      </c>
      <c r="E369" t="s">
        <v>545</v>
      </c>
      <c r="F369" s="3"/>
      <c r="G369">
        <v>49</v>
      </c>
      <c r="H369" s="2">
        <v>51</v>
      </c>
      <c r="I369">
        <v>50</v>
      </c>
      <c r="J369" t="s">
        <v>8504</v>
      </c>
      <c r="K369">
        <f>INDEX(TeamRegion!B:B,MATCH(J369,TeamRegion!C:C,0))</f>
        <v>2</v>
      </c>
      <c r="L369" t="s">
        <v>690</v>
      </c>
      <c r="M369" t="str">
        <f t="shared" si="15"/>
        <v>E:\imagenes\banderas\mongolia.jpg</v>
      </c>
      <c r="N369" t="s">
        <v>912</v>
      </c>
      <c r="O369" t="str">
        <f t="shared" si="16"/>
        <v>E:\imagenes\escudos\mongolia.png</v>
      </c>
      <c r="P369" t="s">
        <v>5</v>
      </c>
      <c r="Q369">
        <f>INDEX(PlayerCountry!B:B,MATCH(P369,PlayerCountry!C:C,0))</f>
        <v>6</v>
      </c>
      <c r="S369" t="str">
        <f t="shared" si="17"/>
        <v>INSERT INTO "NationalTeams" (team_name,team_type,team_region_id,team_flag,team_shield,ol_country_id) VALUES ('Mongolia Fem','F',2,pg_read_binary_file('E:\imagenes\banderas\mongolia.jpg'),pg_read_binary_file('E:\imagenes\escudos\mongolia.png'),6);</v>
      </c>
    </row>
    <row r="370" spans="2:19" x14ac:dyDescent="0.25">
      <c r="B370">
        <v>368</v>
      </c>
      <c r="C370" t="s">
        <v>1137</v>
      </c>
      <c r="E370" t="s">
        <v>545</v>
      </c>
      <c r="F370" s="3"/>
      <c r="G370">
        <v>56</v>
      </c>
      <c r="H370" s="2">
        <v>58</v>
      </c>
      <c r="I370">
        <v>59</v>
      </c>
      <c r="J370" t="s">
        <v>24</v>
      </c>
      <c r="K370">
        <f>INDEX(TeamRegion!B:B,MATCH(J370,TeamRegion!C:C,0))</f>
        <v>4</v>
      </c>
      <c r="L370" t="s">
        <v>691</v>
      </c>
      <c r="M370" t="str">
        <f t="shared" si="15"/>
        <v>E:\imagenes\banderas\montenegro.jpg</v>
      </c>
      <c r="N370" t="s">
        <v>913</v>
      </c>
      <c r="O370" t="str">
        <f t="shared" si="16"/>
        <v>E:\imagenes\escudos\montenegro.png</v>
      </c>
      <c r="P370" t="s">
        <v>7</v>
      </c>
      <c r="Q370">
        <f>INDEX(PlayerCountry!B:B,MATCH(P370,PlayerCountry!C:C,0))</f>
        <v>2</v>
      </c>
      <c r="S370" t="str">
        <f t="shared" si="17"/>
        <v>INSERT INTO "NationalTeams" (team_name,team_type,team_region_id,team_flag,team_shield,ol_country_id) VALUES ('Montenegro Fem','F',4,pg_read_binary_file('E:\imagenes\banderas\montenegro.jpg'),pg_read_binary_file('E:\imagenes\escudos\montenegro.png'),2);</v>
      </c>
    </row>
    <row r="371" spans="2:19" x14ac:dyDescent="0.25">
      <c r="B371">
        <v>369</v>
      </c>
      <c r="C371" t="s">
        <v>1138</v>
      </c>
      <c r="E371" t="s">
        <v>545</v>
      </c>
      <c r="F371" s="3"/>
      <c r="G371">
        <v>40</v>
      </c>
      <c r="H371" s="2">
        <v>40</v>
      </c>
      <c r="I371">
        <v>40</v>
      </c>
      <c r="J371" t="s">
        <v>23</v>
      </c>
      <c r="K371">
        <f>INDEX(TeamRegion!B:B,MATCH(J371,TeamRegion!C:C,0))</f>
        <v>3</v>
      </c>
      <c r="L371" t="s">
        <v>692</v>
      </c>
      <c r="M371" t="str">
        <f t="shared" si="15"/>
        <v>E:\imagenes\banderas\montserrat.png</v>
      </c>
      <c r="N371" t="s">
        <v>914</v>
      </c>
      <c r="O371" t="str">
        <f t="shared" si="16"/>
        <v>E:\imagenes\escudos\montserrat.png</v>
      </c>
      <c r="P371" t="s">
        <v>3</v>
      </c>
      <c r="Q371">
        <f>INDEX(PlayerCountry!B:B,MATCH(P371,PlayerCountry!C:C,0))</f>
        <v>4</v>
      </c>
      <c r="S371" t="str">
        <f t="shared" si="17"/>
        <v>INSERT INTO "NationalTeams" (team_name,team_type,team_region_id,team_flag,team_shield,ol_country_id) VALUES ('Montserrat Fem','F',3,pg_read_binary_file('E:\imagenes\banderas\montserrat.png'),pg_read_binary_file('E:\imagenes\escudos\montserrat.png'),4);</v>
      </c>
    </row>
    <row r="372" spans="2:19" x14ac:dyDescent="0.25">
      <c r="B372">
        <v>370</v>
      </c>
      <c r="C372" t="s">
        <v>1139</v>
      </c>
      <c r="E372" t="s">
        <v>545</v>
      </c>
      <c r="F372" s="3"/>
      <c r="G372">
        <v>40</v>
      </c>
      <c r="H372" s="2">
        <v>40</v>
      </c>
      <c r="I372">
        <v>40</v>
      </c>
      <c r="J372" t="s">
        <v>22</v>
      </c>
      <c r="K372">
        <f>INDEX(TeamRegion!B:B,MATCH(J372,TeamRegion!C:C,0))</f>
        <v>1</v>
      </c>
      <c r="L372" t="s">
        <v>693</v>
      </c>
      <c r="M372" t="str">
        <f t="shared" si="15"/>
        <v>E:\imagenes\banderas\mozambique.png</v>
      </c>
      <c r="N372" t="s">
        <v>915</v>
      </c>
      <c r="O372" t="str">
        <f t="shared" si="16"/>
        <v>E:\imagenes\escudos\mozambique.png</v>
      </c>
      <c r="P372" t="s">
        <v>7</v>
      </c>
      <c r="Q372">
        <f>INDEX(PlayerCountry!B:B,MATCH(P372,PlayerCountry!C:C,0))</f>
        <v>2</v>
      </c>
      <c r="S372" t="str">
        <f t="shared" si="17"/>
        <v>INSERT INTO "NationalTeams" (team_name,team_type,team_region_id,team_flag,team_shield,ol_country_id) VALUES ('Mozambique Fem','F',1,pg_read_binary_file('E:\imagenes\banderas\mozambique.png'),pg_read_binary_file('E:\imagenes\escudos\mozambique.png'),2);</v>
      </c>
    </row>
    <row r="373" spans="2:19" x14ac:dyDescent="0.25">
      <c r="B373">
        <v>371</v>
      </c>
      <c r="C373" t="s">
        <v>1140</v>
      </c>
      <c r="E373" t="s">
        <v>545</v>
      </c>
      <c r="F373" s="3"/>
      <c r="G373">
        <v>47</v>
      </c>
      <c r="H373" s="2">
        <v>47</v>
      </c>
      <c r="I373">
        <v>48</v>
      </c>
      <c r="J373" t="s">
        <v>22</v>
      </c>
      <c r="K373">
        <f>INDEX(TeamRegion!B:B,MATCH(J373,TeamRegion!C:C,0))</f>
        <v>1</v>
      </c>
      <c r="L373" t="s">
        <v>694</v>
      </c>
      <c r="M373" t="str">
        <f t="shared" si="15"/>
        <v>E:\imagenes\banderas\namibia.png</v>
      </c>
      <c r="N373" t="s">
        <v>916</v>
      </c>
      <c r="O373" t="str">
        <f t="shared" si="16"/>
        <v>E:\imagenes\escudos\namibia.png</v>
      </c>
      <c r="P373" t="s">
        <v>2</v>
      </c>
      <c r="Q373">
        <f>INDEX(PlayerCountry!B:B,MATCH(P373,PlayerCountry!C:C,0))</f>
        <v>1</v>
      </c>
      <c r="S373" t="str">
        <f t="shared" si="17"/>
        <v>INSERT INTO "NationalTeams" (team_name,team_type,team_region_id,team_flag,team_shield,ol_country_id) VALUES ('Namibia Fem','F',1,pg_read_binary_file('E:\imagenes\banderas\namibia.png'),pg_read_binary_file('E:\imagenes\escudos\namibia.png'),1);</v>
      </c>
    </row>
    <row r="374" spans="2:19" x14ac:dyDescent="0.25">
      <c r="B374">
        <v>372</v>
      </c>
      <c r="C374" t="s">
        <v>1141</v>
      </c>
      <c r="E374" t="s">
        <v>545</v>
      </c>
      <c r="F374" s="3"/>
      <c r="G374">
        <v>40</v>
      </c>
      <c r="H374" s="2">
        <v>40</v>
      </c>
      <c r="I374">
        <v>40</v>
      </c>
      <c r="J374" t="s">
        <v>8505</v>
      </c>
      <c r="K374">
        <f>INDEX(TeamRegion!B:B,MATCH(J374,TeamRegion!C:C,0))</f>
        <v>5</v>
      </c>
      <c r="L374" t="s">
        <v>695</v>
      </c>
      <c r="M374" t="str">
        <f t="shared" si="15"/>
        <v>E:\imagenes\banderas\nauru.png</v>
      </c>
      <c r="N374" t="s">
        <v>917</v>
      </c>
      <c r="O374" t="str">
        <f t="shared" si="16"/>
        <v>E:\imagenes\escudos\nauru.png</v>
      </c>
      <c r="P374" t="s">
        <v>3</v>
      </c>
      <c r="Q374">
        <f>INDEX(PlayerCountry!B:B,MATCH(P374,PlayerCountry!C:C,0))</f>
        <v>4</v>
      </c>
      <c r="S374" t="str">
        <f t="shared" si="17"/>
        <v>INSERT INTO "NationalTeams" (team_name,team_type,team_region_id,team_flag,team_shield,ol_country_id) VALUES ('Nauru Fem','F',5,pg_read_binary_file('E:\imagenes\banderas\nauru.png'),pg_read_binary_file('E:\imagenes\escudos\nauru.png'),4);</v>
      </c>
    </row>
    <row r="375" spans="2:19" x14ac:dyDescent="0.25">
      <c r="B375">
        <v>373</v>
      </c>
      <c r="C375" t="s">
        <v>1142</v>
      </c>
      <c r="E375" t="s">
        <v>545</v>
      </c>
      <c r="F375" s="3"/>
      <c r="G375">
        <v>54</v>
      </c>
      <c r="H375" s="2">
        <v>53</v>
      </c>
      <c r="I375">
        <v>54</v>
      </c>
      <c r="J375" t="s">
        <v>8504</v>
      </c>
      <c r="K375">
        <f>INDEX(TeamRegion!B:B,MATCH(J375,TeamRegion!C:C,0))</f>
        <v>2</v>
      </c>
      <c r="L375" t="s">
        <v>696</v>
      </c>
      <c r="M375" t="str">
        <f t="shared" si="15"/>
        <v>E:\imagenes\banderas\nepal.jpg</v>
      </c>
      <c r="N375" t="s">
        <v>918</v>
      </c>
      <c r="O375" t="str">
        <f t="shared" si="16"/>
        <v>E:\imagenes\escudos\nepal.png</v>
      </c>
      <c r="P375" t="s">
        <v>2</v>
      </c>
      <c r="Q375">
        <f>INDEX(PlayerCountry!B:B,MATCH(P375,PlayerCountry!C:C,0))</f>
        <v>1</v>
      </c>
      <c r="S375" t="str">
        <f t="shared" si="17"/>
        <v>INSERT INTO "NationalTeams" (team_name,team_type,team_region_id,team_flag,team_shield,ol_country_id) VALUES ('Nepal Fem','F',2,pg_read_binary_file('E:\imagenes\banderas\nepal.jpg'),pg_read_binary_file('E:\imagenes\escudos\nepal.png'),1);</v>
      </c>
    </row>
    <row r="376" spans="2:19" x14ac:dyDescent="0.25">
      <c r="B376">
        <v>374</v>
      </c>
      <c r="C376" t="s">
        <v>1143</v>
      </c>
      <c r="E376" t="s">
        <v>545</v>
      </c>
      <c r="F376" s="3"/>
      <c r="G376">
        <v>50</v>
      </c>
      <c r="H376" s="2">
        <v>50</v>
      </c>
      <c r="I376">
        <v>50</v>
      </c>
      <c r="J376" t="s">
        <v>23</v>
      </c>
      <c r="K376">
        <f>INDEX(TeamRegion!B:B,MATCH(J376,TeamRegion!C:C,0))</f>
        <v>3</v>
      </c>
      <c r="L376" t="s">
        <v>697</v>
      </c>
      <c r="M376" t="str">
        <f t="shared" si="15"/>
        <v>E:\imagenes\banderas\nicaragua.jpg</v>
      </c>
      <c r="N376" t="s">
        <v>919</v>
      </c>
      <c r="O376" t="str">
        <f t="shared" si="16"/>
        <v>E:\imagenes\escudos\nicaragua.png</v>
      </c>
      <c r="P376" t="s">
        <v>8</v>
      </c>
      <c r="Q376">
        <f>INDEX(PlayerCountry!B:B,MATCH(P376,PlayerCountry!C:C,0))</f>
        <v>3</v>
      </c>
      <c r="S376" t="str">
        <f t="shared" si="17"/>
        <v>INSERT INTO "NationalTeams" (team_name,team_type,team_region_id,team_flag,team_shield,ol_country_id) VALUES ('Nicaragua Fem','F',3,pg_read_binary_file('E:\imagenes\banderas\nicaragua.jpg'),pg_read_binary_file('E:\imagenes\escudos\nicaragua.png'),3);</v>
      </c>
    </row>
    <row r="377" spans="2:19" x14ac:dyDescent="0.25">
      <c r="B377">
        <v>375</v>
      </c>
      <c r="C377" t="s">
        <v>1144</v>
      </c>
      <c r="E377" t="s">
        <v>545</v>
      </c>
      <c r="F377" s="3"/>
      <c r="G377">
        <v>45</v>
      </c>
      <c r="H377" s="2">
        <v>43</v>
      </c>
      <c r="I377">
        <v>47</v>
      </c>
      <c r="J377" t="s">
        <v>22</v>
      </c>
      <c r="K377">
        <f>INDEX(TeamRegion!B:B,MATCH(J377,TeamRegion!C:C,0))</f>
        <v>1</v>
      </c>
      <c r="L377" t="s">
        <v>698</v>
      </c>
      <c r="M377" t="str">
        <f t="shared" si="15"/>
        <v>E:\imagenes\banderas\niger.png</v>
      </c>
      <c r="N377" t="s">
        <v>920</v>
      </c>
      <c r="O377" t="str">
        <f t="shared" si="16"/>
        <v>E:\imagenes\escudos\niger.png</v>
      </c>
      <c r="P377" t="s">
        <v>8</v>
      </c>
      <c r="Q377">
        <f>INDEX(PlayerCountry!B:B,MATCH(P377,PlayerCountry!C:C,0))</f>
        <v>3</v>
      </c>
      <c r="S377" t="str">
        <f t="shared" si="17"/>
        <v>INSERT INTO "NationalTeams" (team_name,team_type,team_region_id,team_flag,team_shield,ol_country_id) VALUES ('Niger Fem','F',1,pg_read_binary_file('E:\imagenes\banderas\niger.png'),pg_read_binary_file('E:\imagenes\escudos\niger.png'),3);</v>
      </c>
    </row>
    <row r="378" spans="2:19" x14ac:dyDescent="0.25">
      <c r="B378">
        <v>376</v>
      </c>
      <c r="C378" t="s">
        <v>1145</v>
      </c>
      <c r="E378" t="s">
        <v>545</v>
      </c>
      <c r="F378" s="3"/>
      <c r="G378">
        <v>80</v>
      </c>
      <c r="H378" s="2">
        <v>77</v>
      </c>
      <c r="I378">
        <v>79</v>
      </c>
      <c r="J378" t="s">
        <v>22</v>
      </c>
      <c r="K378">
        <f>INDEX(TeamRegion!B:B,MATCH(J378,TeamRegion!C:C,0))</f>
        <v>1</v>
      </c>
      <c r="L378" t="s">
        <v>699</v>
      </c>
      <c r="M378" t="str">
        <f t="shared" si="15"/>
        <v>E:\imagenes\banderas\nigeria.jpg</v>
      </c>
      <c r="N378" t="s">
        <v>921</v>
      </c>
      <c r="O378" t="str">
        <f t="shared" si="16"/>
        <v>E:\imagenes\escudos\nigeria.png</v>
      </c>
      <c r="P378" t="s">
        <v>6</v>
      </c>
      <c r="Q378">
        <f>INDEX(PlayerCountry!B:B,MATCH(P378,PlayerCountry!C:C,0))</f>
        <v>7</v>
      </c>
      <c r="S378" t="str">
        <f t="shared" si="17"/>
        <v>INSERT INTO "NationalTeams" (team_name,team_type,team_region_id,team_flag,team_shield,ol_country_id) VALUES ('Nigeria Fem','F',1,pg_read_binary_file('E:\imagenes\banderas\nigeria.jpg'),pg_read_binary_file('E:\imagenes\escudos\nigeria.png'),7);</v>
      </c>
    </row>
    <row r="379" spans="2:19" x14ac:dyDescent="0.25">
      <c r="B379">
        <v>377</v>
      </c>
      <c r="C379" t="s">
        <v>1146</v>
      </c>
      <c r="E379" t="s">
        <v>545</v>
      </c>
      <c r="F379" s="3"/>
      <c r="G379">
        <v>86</v>
      </c>
      <c r="H379" s="2">
        <v>84</v>
      </c>
      <c r="I379">
        <v>88</v>
      </c>
      <c r="J379" t="s">
        <v>24</v>
      </c>
      <c r="K379">
        <f>INDEX(TeamRegion!B:B,MATCH(J379,TeamRegion!C:C,0))</f>
        <v>4</v>
      </c>
      <c r="L379" t="s">
        <v>700</v>
      </c>
      <c r="M379" t="str">
        <f t="shared" si="15"/>
        <v>E:\imagenes\banderas\noruega.jpg</v>
      </c>
      <c r="N379" t="s">
        <v>922</v>
      </c>
      <c r="O379" t="str">
        <f t="shared" si="16"/>
        <v>E:\imagenes\escudos\noruega.png</v>
      </c>
      <c r="P379" t="s">
        <v>2</v>
      </c>
      <c r="Q379">
        <f>INDEX(PlayerCountry!B:B,MATCH(P379,PlayerCountry!C:C,0))</f>
        <v>1</v>
      </c>
      <c r="S379" t="str">
        <f t="shared" si="17"/>
        <v>INSERT INTO "NationalTeams" (team_name,team_type,team_region_id,team_flag,team_shield,ol_country_id) VALUES ('Noruega Fem','F',4,pg_read_binary_file('E:\imagenes\banderas\noruega.jpg'),pg_read_binary_file('E:\imagenes\escudos\noruega.png'),1);</v>
      </c>
    </row>
    <row r="380" spans="2:19" x14ac:dyDescent="0.25">
      <c r="B380">
        <v>378</v>
      </c>
      <c r="C380" t="s">
        <v>1147</v>
      </c>
      <c r="E380" t="s">
        <v>545</v>
      </c>
      <c r="F380" s="3"/>
      <c r="G380">
        <v>51</v>
      </c>
      <c r="H380" s="2">
        <v>50</v>
      </c>
      <c r="I380">
        <v>54</v>
      </c>
      <c r="J380" t="s">
        <v>8505</v>
      </c>
      <c r="K380">
        <f>INDEX(TeamRegion!B:B,MATCH(J380,TeamRegion!C:C,0))</f>
        <v>5</v>
      </c>
      <c r="L380" t="s">
        <v>701</v>
      </c>
      <c r="M380" t="str">
        <f t="shared" si="15"/>
        <v>E:\imagenes\banderas\caledonia.png</v>
      </c>
      <c r="N380" t="s">
        <v>923</v>
      </c>
      <c r="O380" t="str">
        <f t="shared" si="16"/>
        <v>E:\imagenes\escudos\caledonia.png</v>
      </c>
      <c r="P380" t="s">
        <v>3</v>
      </c>
      <c r="Q380">
        <f>INDEX(PlayerCountry!B:B,MATCH(P380,PlayerCountry!C:C,0))</f>
        <v>4</v>
      </c>
      <c r="S380" t="str">
        <f t="shared" si="17"/>
        <v>INSERT INTO "NationalTeams" (team_name,team_type,team_region_id,team_flag,team_shield,ol_country_id) VALUES ('Nueva Caledonia Fem','F',5,pg_read_binary_file('E:\imagenes\banderas\caledonia.png'),pg_read_binary_file('E:\imagenes\escudos\caledonia.png'),4);</v>
      </c>
    </row>
    <row r="381" spans="2:19" x14ac:dyDescent="0.25">
      <c r="B381">
        <v>379</v>
      </c>
      <c r="C381" t="s">
        <v>1148</v>
      </c>
      <c r="E381" t="s">
        <v>545</v>
      </c>
      <c r="F381" s="3"/>
      <c r="G381">
        <v>80</v>
      </c>
      <c r="H381" s="2">
        <v>79</v>
      </c>
      <c r="I381">
        <v>79</v>
      </c>
      <c r="J381" t="s">
        <v>8505</v>
      </c>
      <c r="K381">
        <f>INDEX(TeamRegion!B:B,MATCH(J381,TeamRegion!C:C,0))</f>
        <v>5</v>
      </c>
      <c r="L381" t="s">
        <v>702</v>
      </c>
      <c r="M381" t="str">
        <f t="shared" si="15"/>
        <v>E:\imagenes\banderas\nueva zelanda.jpg</v>
      </c>
      <c r="N381" t="s">
        <v>924</v>
      </c>
      <c r="O381" t="str">
        <f t="shared" si="16"/>
        <v>E:\imagenes\escudos\nueva zelanda.png</v>
      </c>
      <c r="P381" t="s">
        <v>6</v>
      </c>
      <c r="Q381">
        <f>INDEX(PlayerCountry!B:B,MATCH(P381,PlayerCountry!C:C,0))</f>
        <v>7</v>
      </c>
      <c r="S381" t="str">
        <f t="shared" si="17"/>
        <v>INSERT INTO "NationalTeams" (team_name,team_type,team_region_id,team_flag,team_shield,ol_country_id) VALUES ('Nueva Zelanda Fem','F',5,pg_read_binary_file('E:\imagenes\banderas\nueva zelanda.jpg'),pg_read_binary_file('E:\imagenes\escudos\nueva zelanda.png'),7);</v>
      </c>
    </row>
    <row r="382" spans="2:19" x14ac:dyDescent="0.25">
      <c r="B382">
        <v>380</v>
      </c>
      <c r="C382" t="s">
        <v>1149</v>
      </c>
      <c r="E382" t="s">
        <v>545</v>
      </c>
      <c r="F382" s="3"/>
      <c r="G382">
        <v>40</v>
      </c>
      <c r="H382" s="2">
        <v>40</v>
      </c>
      <c r="I382">
        <v>40</v>
      </c>
      <c r="J382" t="s">
        <v>8504</v>
      </c>
      <c r="K382">
        <f>INDEX(TeamRegion!B:B,MATCH(J382,TeamRegion!C:C,0))</f>
        <v>2</v>
      </c>
      <c r="L382" t="s">
        <v>703</v>
      </c>
      <c r="M382" t="str">
        <f t="shared" si="15"/>
        <v>E:\imagenes\banderas\oman.jpg</v>
      </c>
      <c r="N382" t="s">
        <v>925</v>
      </c>
      <c r="O382" t="str">
        <f t="shared" si="16"/>
        <v>E:\imagenes\escudos\oman.png</v>
      </c>
      <c r="P382" t="s">
        <v>2</v>
      </c>
      <c r="Q382">
        <f>INDEX(PlayerCountry!B:B,MATCH(P382,PlayerCountry!C:C,0))</f>
        <v>1</v>
      </c>
      <c r="S382" t="str">
        <f t="shared" si="17"/>
        <v>INSERT INTO "NationalTeams" (team_name,team_type,team_region_id,team_flag,team_shield,ol_country_id) VALUES ('Oman Fem','F',2,pg_read_binary_file('E:\imagenes\banderas\oman.jpg'),pg_read_binary_file('E:\imagenes\escudos\oman.png'),1);</v>
      </c>
    </row>
    <row r="383" spans="2:19" x14ac:dyDescent="0.25">
      <c r="B383">
        <v>381</v>
      </c>
      <c r="C383" t="s">
        <v>1150</v>
      </c>
      <c r="E383" t="s">
        <v>545</v>
      </c>
      <c r="F383" s="3"/>
      <c r="G383">
        <v>94</v>
      </c>
      <c r="H383" s="2">
        <v>93</v>
      </c>
      <c r="I383">
        <v>91</v>
      </c>
      <c r="J383" t="s">
        <v>24</v>
      </c>
      <c r="K383">
        <f>INDEX(TeamRegion!B:B,MATCH(J383,TeamRegion!C:C,0))</f>
        <v>4</v>
      </c>
      <c r="L383" t="s">
        <v>704</v>
      </c>
      <c r="M383" t="str">
        <f t="shared" si="15"/>
        <v>E:\imagenes\banderas\holanda.jpg</v>
      </c>
      <c r="N383" t="s">
        <v>926</v>
      </c>
      <c r="O383" t="str">
        <f t="shared" si="16"/>
        <v>E:\imagenes\escudos\holanda.png</v>
      </c>
      <c r="P383" t="s">
        <v>2</v>
      </c>
      <c r="Q383">
        <f>INDEX(PlayerCountry!B:B,MATCH(P383,PlayerCountry!C:C,0))</f>
        <v>1</v>
      </c>
      <c r="S383" t="str">
        <f t="shared" si="17"/>
        <v>INSERT INTO "NationalTeams" (team_name,team_type,team_region_id,team_flag,team_shield,ol_country_id) VALUES ('Paises Bajos Fem','F',4,pg_read_binary_file('E:\imagenes\banderas\holanda.jpg'),pg_read_binary_file('E:\imagenes\escudos\holanda.png'),1);</v>
      </c>
    </row>
    <row r="384" spans="2:19" x14ac:dyDescent="0.25">
      <c r="B384">
        <v>382</v>
      </c>
      <c r="C384" t="s">
        <v>1151</v>
      </c>
      <c r="E384" t="s">
        <v>545</v>
      </c>
      <c r="F384" s="3"/>
      <c r="G384">
        <v>45</v>
      </c>
      <c r="H384" s="2">
        <v>46</v>
      </c>
      <c r="I384">
        <v>45</v>
      </c>
      <c r="J384" t="s">
        <v>8504</v>
      </c>
      <c r="K384">
        <f>INDEX(TeamRegion!B:B,MATCH(J384,TeamRegion!C:C,0))</f>
        <v>2</v>
      </c>
      <c r="L384" t="s">
        <v>705</v>
      </c>
      <c r="M384" t="str">
        <f t="shared" si="15"/>
        <v>E:\imagenes\banderas\pakistan.jpg</v>
      </c>
      <c r="N384" t="s">
        <v>927</v>
      </c>
      <c r="O384" t="str">
        <f t="shared" si="16"/>
        <v>E:\imagenes\escudos\pakistan.png</v>
      </c>
      <c r="P384" t="s">
        <v>9</v>
      </c>
      <c r="Q384">
        <f>INDEX(PlayerCountry!B:B,MATCH(P384,PlayerCountry!C:C,0))</f>
        <v>5</v>
      </c>
      <c r="S384" t="str">
        <f t="shared" si="17"/>
        <v>INSERT INTO "NationalTeams" (team_name,team_type,team_region_id,team_flag,team_shield,ol_country_id) VALUES ('Pakistan Fem','F',2,pg_read_binary_file('E:\imagenes\banderas\pakistan.jpg'),pg_read_binary_file('E:\imagenes\escudos\pakistan.png'),5);</v>
      </c>
    </row>
    <row r="385" spans="2:19" x14ac:dyDescent="0.25">
      <c r="B385">
        <v>383</v>
      </c>
      <c r="C385" t="s">
        <v>1152</v>
      </c>
      <c r="E385" t="s">
        <v>545</v>
      </c>
      <c r="F385" s="3"/>
      <c r="G385">
        <v>40</v>
      </c>
      <c r="H385" s="2">
        <v>40</v>
      </c>
      <c r="I385">
        <v>40</v>
      </c>
      <c r="J385" t="s">
        <v>8505</v>
      </c>
      <c r="K385">
        <f>INDEX(TeamRegion!B:B,MATCH(J385,TeamRegion!C:C,0))</f>
        <v>5</v>
      </c>
      <c r="L385" t="s">
        <v>706</v>
      </c>
      <c r="M385" t="str">
        <f t="shared" si="15"/>
        <v>E:\imagenes\banderas\palaos.png</v>
      </c>
      <c r="N385" t="s">
        <v>928</v>
      </c>
      <c r="O385" t="str">
        <f t="shared" si="16"/>
        <v>E:\imagenes\escudos\palaos.png</v>
      </c>
      <c r="P385" t="s">
        <v>2</v>
      </c>
      <c r="Q385">
        <f>INDEX(PlayerCountry!B:B,MATCH(P385,PlayerCountry!C:C,0))</f>
        <v>1</v>
      </c>
      <c r="S385" t="str">
        <f t="shared" si="17"/>
        <v>INSERT INTO "NationalTeams" (team_name,team_type,team_region_id,team_flag,team_shield,ol_country_id) VALUES ('Palaos Fem','F',5,pg_read_binary_file('E:\imagenes\banderas\palaos.png'),pg_read_binary_file('E:\imagenes\escudos\palaos.png'),1);</v>
      </c>
    </row>
    <row r="386" spans="2:19" x14ac:dyDescent="0.25">
      <c r="B386">
        <v>384</v>
      </c>
      <c r="C386" t="s">
        <v>1153</v>
      </c>
      <c r="E386" t="s">
        <v>545</v>
      </c>
      <c r="F386" s="3"/>
      <c r="G386">
        <v>49</v>
      </c>
      <c r="H386" s="2">
        <v>48</v>
      </c>
      <c r="I386">
        <v>50</v>
      </c>
      <c r="J386" t="s">
        <v>8504</v>
      </c>
      <c r="K386">
        <f>INDEX(TeamRegion!B:B,MATCH(J386,TeamRegion!C:C,0))</f>
        <v>2</v>
      </c>
      <c r="L386" t="s">
        <v>707</v>
      </c>
      <c r="M386" t="str">
        <f t="shared" si="15"/>
        <v>E:\imagenes\banderas\palestina.png</v>
      </c>
      <c r="N386" t="s">
        <v>929</v>
      </c>
      <c r="O386" t="str">
        <f t="shared" si="16"/>
        <v>E:\imagenes\escudos\palestina.png</v>
      </c>
      <c r="P386" t="s">
        <v>6</v>
      </c>
      <c r="Q386">
        <f>INDEX(PlayerCountry!B:B,MATCH(P386,PlayerCountry!C:C,0))</f>
        <v>7</v>
      </c>
      <c r="S386" t="str">
        <f t="shared" si="17"/>
        <v>INSERT INTO "NationalTeams" (team_name,team_type,team_region_id,team_flag,team_shield,ol_country_id) VALUES ('Palestina Fem','F',2,pg_read_binary_file('E:\imagenes\banderas\palestina.png'),pg_read_binary_file('E:\imagenes\escudos\palestina.png'),7);</v>
      </c>
    </row>
    <row r="387" spans="2:19" x14ac:dyDescent="0.25">
      <c r="B387">
        <v>385</v>
      </c>
      <c r="C387" t="s">
        <v>1154</v>
      </c>
      <c r="E387" t="s">
        <v>545</v>
      </c>
      <c r="F387" s="3"/>
      <c r="G387">
        <v>66</v>
      </c>
      <c r="H387" s="2">
        <v>66</v>
      </c>
      <c r="I387">
        <v>66</v>
      </c>
      <c r="J387" t="s">
        <v>23</v>
      </c>
      <c r="K387">
        <f>INDEX(TeamRegion!B:B,MATCH(J387,TeamRegion!C:C,0))</f>
        <v>3</v>
      </c>
      <c r="L387" t="s">
        <v>708</v>
      </c>
      <c r="M387" t="str">
        <f t="shared" ref="M387:M448" si="18">_xlfn.CONCAT($I$2,L387)</f>
        <v>E:\imagenes\banderas\panama.jpg</v>
      </c>
      <c r="N387" t="s">
        <v>930</v>
      </c>
      <c r="O387" t="str">
        <f t="shared" ref="O387:O448" si="19">_xlfn.CONCAT($I$2,N387)</f>
        <v>E:\imagenes\escudos\panama.png</v>
      </c>
      <c r="P387" t="s">
        <v>8</v>
      </c>
      <c r="Q387">
        <f>INDEX(PlayerCountry!B:B,MATCH(P387,PlayerCountry!C:C,0))</f>
        <v>3</v>
      </c>
      <c r="S387" t="str">
        <f t="shared" si="17"/>
        <v>INSERT INTO "NationalTeams" (team_name,team_type,team_region_id,team_flag,team_shield,ol_country_id) VALUES ('Panama Fem','F',3,pg_read_binary_file('E:\imagenes\banderas\panama.jpg'),pg_read_binary_file('E:\imagenes\escudos\panama.png'),3);</v>
      </c>
    </row>
    <row r="388" spans="2:19" x14ac:dyDescent="0.25">
      <c r="B388">
        <v>386</v>
      </c>
      <c r="C388" t="s">
        <v>1155</v>
      </c>
      <c r="E388" t="s">
        <v>545</v>
      </c>
      <c r="F388" s="3"/>
      <c r="G388">
        <v>65</v>
      </c>
      <c r="H388" s="2">
        <v>65</v>
      </c>
      <c r="I388">
        <v>68</v>
      </c>
      <c r="J388" t="s">
        <v>8505</v>
      </c>
      <c r="K388">
        <f>INDEX(TeamRegion!B:B,MATCH(J388,TeamRegion!C:C,0))</f>
        <v>5</v>
      </c>
      <c r="L388" t="s">
        <v>709</v>
      </c>
      <c r="M388" t="str">
        <f t="shared" si="18"/>
        <v>E:\imagenes\banderas\papua nueva guinea.jpg</v>
      </c>
      <c r="N388" t="s">
        <v>931</v>
      </c>
      <c r="O388" t="str">
        <f t="shared" si="19"/>
        <v>E:\imagenes\escudos\papua nueva guinea.png</v>
      </c>
      <c r="P388" t="s">
        <v>9</v>
      </c>
      <c r="Q388">
        <f>INDEX(PlayerCountry!B:B,MATCH(P388,PlayerCountry!C:C,0))</f>
        <v>5</v>
      </c>
      <c r="S388" t="str">
        <f t="shared" ref="S388:S448" si="20">_xlfn.CONCAT($S$1,$W$1,$B$1,$W$1," ",$U$1,$C$2,$Y$1,$E$2,$Y$1,$K$2,$Y$1,$M$2,$Y$1,$O$2,$Y$1,$Q$2,$V$1,$T$1,$U$1,$X$1,C388,$X$1,$Y$1,$X$1,E388,$X$1,$Y$1,K388,$Y$1,$S$2,$U$1,$X$1,M388,$X$1,$V$1,$Y$1,$S$2,$U$1,$X$1,O388,$X$1,$V$1,$Y$1,Q388,$V$1,$Z$1)</f>
        <v>INSERT INTO "NationalTeams" (team_name,team_type,team_region_id,team_flag,team_shield,ol_country_id) VALUES ('Papua Nueva Guinea Fem','F',5,pg_read_binary_file('E:\imagenes\banderas\papua nueva guinea.jpg'),pg_read_binary_file('E:\imagenes\escudos\papua nueva guinea.png'),5);</v>
      </c>
    </row>
    <row r="389" spans="2:19" x14ac:dyDescent="0.25">
      <c r="B389">
        <v>387</v>
      </c>
      <c r="C389" t="s">
        <v>1156</v>
      </c>
      <c r="E389" t="s">
        <v>545</v>
      </c>
      <c r="F389" s="3"/>
      <c r="G389">
        <v>68</v>
      </c>
      <c r="H389" s="2">
        <v>68</v>
      </c>
      <c r="I389">
        <v>68</v>
      </c>
      <c r="J389" t="s">
        <v>23</v>
      </c>
      <c r="K389">
        <f>INDEX(TeamRegion!B:B,MATCH(J389,TeamRegion!C:C,0))</f>
        <v>3</v>
      </c>
      <c r="L389" t="s">
        <v>710</v>
      </c>
      <c r="M389" t="str">
        <f t="shared" si="18"/>
        <v>E:\imagenes\banderas\paraguay.jpg</v>
      </c>
      <c r="N389" t="s">
        <v>932</v>
      </c>
      <c r="O389" t="str">
        <f t="shared" si="19"/>
        <v>E:\imagenes\escudos\paraguay.png</v>
      </c>
      <c r="P389" t="s">
        <v>2</v>
      </c>
      <c r="Q389">
        <f>INDEX(PlayerCountry!B:B,MATCH(P389,PlayerCountry!C:C,0))</f>
        <v>1</v>
      </c>
      <c r="S389" t="str">
        <f t="shared" si="20"/>
        <v>INSERT INTO "NationalTeams" (team_name,team_type,team_region_id,team_flag,team_shield,ol_country_id) VALUES ('Paraguay Fem','F',3,pg_read_binary_file('E:\imagenes\banderas\paraguay.jpg'),pg_read_binary_file('E:\imagenes\escudos\paraguay.png'),1);</v>
      </c>
    </row>
    <row r="390" spans="2:19" x14ac:dyDescent="0.25">
      <c r="B390">
        <v>388</v>
      </c>
      <c r="C390" t="s">
        <v>1157</v>
      </c>
      <c r="E390" t="s">
        <v>545</v>
      </c>
      <c r="F390" s="3"/>
      <c r="G390">
        <v>58</v>
      </c>
      <c r="H390" s="2">
        <v>58</v>
      </c>
      <c r="I390">
        <v>59</v>
      </c>
      <c r="J390" t="s">
        <v>23</v>
      </c>
      <c r="K390">
        <f>INDEX(TeamRegion!B:B,MATCH(J390,TeamRegion!C:C,0))</f>
        <v>3</v>
      </c>
      <c r="L390" t="s">
        <v>711</v>
      </c>
      <c r="M390" t="str">
        <f t="shared" si="18"/>
        <v>E:\imagenes\banderas\peru.jpg</v>
      </c>
      <c r="N390" t="s">
        <v>933</v>
      </c>
      <c r="O390" t="str">
        <f t="shared" si="19"/>
        <v>E:\imagenes\escudos\peru.png</v>
      </c>
      <c r="P390" t="s">
        <v>4</v>
      </c>
      <c r="Q390">
        <f>INDEX(PlayerCountry!B:B,MATCH(P390,PlayerCountry!C:C,0))</f>
        <v>8</v>
      </c>
      <c r="S390" t="str">
        <f t="shared" si="20"/>
        <v>INSERT INTO "NationalTeams" (team_name,team_type,team_region_id,team_flag,team_shield,ol_country_id) VALUES ('Peru Fem','F',3,pg_read_binary_file('E:\imagenes\banderas\peru.jpg'),pg_read_binary_file('E:\imagenes\escudos\peru.png'),8);</v>
      </c>
    </row>
    <row r="391" spans="2:19" x14ac:dyDescent="0.25">
      <c r="B391">
        <v>389</v>
      </c>
      <c r="C391" t="s">
        <v>1158</v>
      </c>
      <c r="E391" t="s">
        <v>545</v>
      </c>
      <c r="F391" s="3"/>
      <c r="G391">
        <v>78</v>
      </c>
      <c r="H391" s="2">
        <v>79</v>
      </c>
      <c r="I391">
        <v>77</v>
      </c>
      <c r="J391" t="s">
        <v>24</v>
      </c>
      <c r="K391">
        <f>INDEX(TeamRegion!B:B,MATCH(J391,TeamRegion!C:C,0))</f>
        <v>4</v>
      </c>
      <c r="L391" t="s">
        <v>712</v>
      </c>
      <c r="M391" t="str">
        <f t="shared" si="18"/>
        <v>E:\imagenes\banderas\polonia.jpg</v>
      </c>
      <c r="N391" t="s">
        <v>934</v>
      </c>
      <c r="O391" t="str">
        <f t="shared" si="19"/>
        <v>E:\imagenes\escudos\polonia.png</v>
      </c>
      <c r="P391" t="s">
        <v>8</v>
      </c>
      <c r="Q391">
        <f>INDEX(PlayerCountry!B:B,MATCH(P391,PlayerCountry!C:C,0))</f>
        <v>3</v>
      </c>
      <c r="S391" t="str">
        <f t="shared" si="20"/>
        <v>INSERT INTO "NationalTeams" (team_name,team_type,team_region_id,team_flag,team_shield,ol_country_id) VALUES ('Polonia Fem','F',4,pg_read_binary_file('E:\imagenes\banderas\polonia.jpg'),pg_read_binary_file('E:\imagenes\escudos\polonia.png'),3);</v>
      </c>
    </row>
    <row r="392" spans="2:19" x14ac:dyDescent="0.25">
      <c r="B392">
        <v>390</v>
      </c>
      <c r="C392" t="s">
        <v>1159</v>
      </c>
      <c r="E392" t="s">
        <v>545</v>
      </c>
      <c r="F392" s="3"/>
      <c r="G392">
        <v>83</v>
      </c>
      <c r="H392" s="2">
        <v>86</v>
      </c>
      <c r="I392">
        <v>82</v>
      </c>
      <c r="J392" t="s">
        <v>24</v>
      </c>
      <c r="K392">
        <f>INDEX(TeamRegion!B:B,MATCH(J392,TeamRegion!C:C,0))</f>
        <v>4</v>
      </c>
      <c r="L392" t="s">
        <v>713</v>
      </c>
      <c r="M392" t="str">
        <f t="shared" si="18"/>
        <v>E:\imagenes\banderas\portugal.jpg</v>
      </c>
      <c r="N392" t="s">
        <v>935</v>
      </c>
      <c r="O392" t="str">
        <f t="shared" si="19"/>
        <v>E:\imagenes\escudos\portugal.png</v>
      </c>
      <c r="P392" t="s">
        <v>7</v>
      </c>
      <c r="Q392">
        <f>INDEX(PlayerCountry!B:B,MATCH(P392,PlayerCountry!C:C,0))</f>
        <v>2</v>
      </c>
      <c r="S392" t="str">
        <f t="shared" si="20"/>
        <v>INSERT INTO "NationalTeams" (team_name,team_type,team_region_id,team_flag,team_shield,ol_country_id) VALUES ('Portugal Fem','F',4,pg_read_binary_file('E:\imagenes\banderas\portugal.jpg'),pg_read_binary_file('E:\imagenes\escudos\portugal.png'),2);</v>
      </c>
    </row>
    <row r="393" spans="2:19" x14ac:dyDescent="0.25">
      <c r="B393">
        <v>391</v>
      </c>
      <c r="C393" t="s">
        <v>1160</v>
      </c>
      <c r="E393" t="s">
        <v>545</v>
      </c>
      <c r="F393" s="3"/>
      <c r="G393">
        <v>53</v>
      </c>
      <c r="H393" s="2">
        <v>53</v>
      </c>
      <c r="I393">
        <v>51</v>
      </c>
      <c r="J393" t="s">
        <v>23</v>
      </c>
      <c r="K393">
        <f>INDEX(TeamRegion!B:B,MATCH(J393,TeamRegion!C:C,0))</f>
        <v>3</v>
      </c>
      <c r="L393" t="s">
        <v>714</v>
      </c>
      <c r="M393" t="str">
        <f t="shared" si="18"/>
        <v>E:\imagenes\banderas\puerto rico.png</v>
      </c>
      <c r="N393" t="s">
        <v>936</v>
      </c>
      <c r="O393" t="str">
        <f t="shared" si="19"/>
        <v>E:\imagenes\escudos\puerto rico.png</v>
      </c>
      <c r="P393" t="s">
        <v>3</v>
      </c>
      <c r="Q393">
        <f>INDEX(PlayerCountry!B:B,MATCH(P393,PlayerCountry!C:C,0))</f>
        <v>4</v>
      </c>
      <c r="S393" t="str">
        <f t="shared" si="20"/>
        <v>INSERT INTO "NationalTeams" (team_name,team_type,team_region_id,team_flag,team_shield,ol_country_id) VALUES ('Puerto Rico Fem','F',3,pg_read_binary_file('E:\imagenes\banderas\puerto rico.png'),pg_read_binary_file('E:\imagenes\escudos\puerto rico.png'),4);</v>
      </c>
    </row>
    <row r="394" spans="2:19" x14ac:dyDescent="0.25">
      <c r="B394">
        <v>392</v>
      </c>
      <c r="C394" t="s">
        <v>1161</v>
      </c>
      <c r="E394" t="s">
        <v>545</v>
      </c>
      <c r="F394" s="3"/>
      <c r="G394">
        <v>40</v>
      </c>
      <c r="H394" s="2">
        <v>40</v>
      </c>
      <c r="I394">
        <v>40</v>
      </c>
      <c r="J394" t="s">
        <v>8504</v>
      </c>
      <c r="K394">
        <f>INDEX(TeamRegion!B:B,MATCH(J394,TeamRegion!C:C,0))</f>
        <v>2</v>
      </c>
      <c r="L394" t="s">
        <v>715</v>
      </c>
      <c r="M394" t="str">
        <f t="shared" si="18"/>
        <v>E:\imagenes\banderas\qatar.jpg</v>
      </c>
      <c r="N394" t="s">
        <v>937</v>
      </c>
      <c r="O394" t="str">
        <f t="shared" si="19"/>
        <v>E:\imagenes\escudos\qatar.png</v>
      </c>
      <c r="P394" t="s">
        <v>6</v>
      </c>
      <c r="Q394">
        <f>INDEX(PlayerCountry!B:B,MATCH(P394,PlayerCountry!C:C,0))</f>
        <v>7</v>
      </c>
      <c r="S394" t="str">
        <f t="shared" si="20"/>
        <v>INSERT INTO "NationalTeams" (team_name,team_type,team_region_id,team_flag,team_shield,ol_country_id) VALUES ('Qatar Fem','F',2,pg_read_binary_file('E:\imagenes\banderas\qatar.jpg'),pg_read_binary_file('E:\imagenes\escudos\qatar.png'),7);</v>
      </c>
    </row>
    <row r="395" spans="2:19" x14ac:dyDescent="0.25">
      <c r="B395">
        <v>393</v>
      </c>
      <c r="C395" t="s">
        <v>1162</v>
      </c>
      <c r="E395" t="s">
        <v>545</v>
      </c>
      <c r="F395" s="3"/>
      <c r="G395">
        <v>40</v>
      </c>
      <c r="H395" s="2">
        <v>40</v>
      </c>
      <c r="I395">
        <v>40</v>
      </c>
      <c r="J395" t="s">
        <v>22</v>
      </c>
      <c r="K395">
        <f>INDEX(TeamRegion!B:B,MATCH(J395,TeamRegion!C:C,0))</f>
        <v>1</v>
      </c>
      <c r="L395" t="s">
        <v>716</v>
      </c>
      <c r="M395" t="str">
        <f t="shared" si="18"/>
        <v>E:\imagenes\banderas\republica centroafricana.jpg</v>
      </c>
      <c r="N395" t="s">
        <v>938</v>
      </c>
      <c r="O395" t="str">
        <f t="shared" si="19"/>
        <v>E:\imagenes\escudos\republica centroafricana.PNG</v>
      </c>
      <c r="P395" t="s">
        <v>2</v>
      </c>
      <c r="Q395">
        <f>INDEX(PlayerCountry!B:B,MATCH(P395,PlayerCountry!C:C,0))</f>
        <v>1</v>
      </c>
      <c r="S395" t="str">
        <f t="shared" si="20"/>
        <v>INSERT INTO "NationalTeams" (team_name,team_type,team_region_id,team_flag,team_shield,ol_country_id) VALUES ('Republica Centroaficana Fem','F',1,pg_read_binary_file('E:\imagenes\banderas\republica centroafricana.jpg'),pg_read_binary_file('E:\imagenes\escudos\republica centroafricana.PNG'),1);</v>
      </c>
    </row>
    <row r="396" spans="2:19" x14ac:dyDescent="0.25">
      <c r="B396">
        <v>394</v>
      </c>
      <c r="C396" t="s">
        <v>1163</v>
      </c>
      <c r="E396" t="s">
        <v>545</v>
      </c>
      <c r="F396" s="3"/>
      <c r="G396">
        <v>79</v>
      </c>
      <c r="H396" s="2">
        <v>82</v>
      </c>
      <c r="I396">
        <v>81</v>
      </c>
      <c r="J396" t="s">
        <v>24</v>
      </c>
      <c r="K396">
        <f>INDEX(TeamRegion!B:B,MATCH(J396,TeamRegion!C:C,0))</f>
        <v>4</v>
      </c>
      <c r="L396" t="s">
        <v>717</v>
      </c>
      <c r="M396" t="str">
        <f t="shared" si="18"/>
        <v>E:\imagenes\banderas\republica checa.jpg</v>
      </c>
      <c r="N396" t="s">
        <v>939</v>
      </c>
      <c r="O396" t="str">
        <f t="shared" si="19"/>
        <v>E:\imagenes\escudos\republica checa.png</v>
      </c>
      <c r="P396" t="s">
        <v>8</v>
      </c>
      <c r="Q396">
        <f>INDEX(PlayerCountry!B:B,MATCH(P396,PlayerCountry!C:C,0))</f>
        <v>3</v>
      </c>
      <c r="S396" t="str">
        <f t="shared" si="20"/>
        <v>INSERT INTO "NationalTeams" (team_name,team_type,team_region_id,team_flag,team_shield,ol_country_id) VALUES ('Republica Checa Fem','F',4,pg_read_binary_file('E:\imagenes\banderas\republica checa.jpg'),pg_read_binary_file('E:\imagenes\escudos\republica checa.png'),3);</v>
      </c>
    </row>
    <row r="397" spans="2:19" x14ac:dyDescent="0.25">
      <c r="B397">
        <v>395</v>
      </c>
      <c r="C397" t="s">
        <v>1164</v>
      </c>
      <c r="E397" t="s">
        <v>545</v>
      </c>
      <c r="F397" s="3"/>
      <c r="G397">
        <v>51</v>
      </c>
      <c r="H397" s="2">
        <v>51</v>
      </c>
      <c r="I397">
        <v>50</v>
      </c>
      <c r="J397" t="s">
        <v>22</v>
      </c>
      <c r="K397">
        <f>INDEX(TeamRegion!B:B,MATCH(J397,TeamRegion!C:C,0))</f>
        <v>1</v>
      </c>
      <c r="L397" t="s">
        <v>718</v>
      </c>
      <c r="M397" t="str">
        <f t="shared" si="18"/>
        <v>E:\imagenes\banderas\republica democratica del congo.jpg</v>
      </c>
      <c r="N397" t="s">
        <v>940</v>
      </c>
      <c r="O397" t="str">
        <f t="shared" si="19"/>
        <v>E:\imagenes\escudos\republica democratica del congo.png</v>
      </c>
      <c r="P397" t="s">
        <v>2</v>
      </c>
      <c r="Q397">
        <f>INDEX(PlayerCountry!B:B,MATCH(P397,PlayerCountry!C:C,0))</f>
        <v>1</v>
      </c>
      <c r="S397" t="str">
        <f t="shared" si="20"/>
        <v>INSERT INTO "NationalTeams" (team_name,team_type,team_region_id,team_flag,team_shield,ol_country_id) VALUES ('Republica Democratica del Congo Fem','F',1,pg_read_binary_file('E:\imagenes\banderas\republica democratica del congo.jpg'),pg_read_binary_file('E:\imagenes\escudos\republica democratica del congo.png'),1);</v>
      </c>
    </row>
    <row r="398" spans="2:19" x14ac:dyDescent="0.25">
      <c r="B398">
        <v>396</v>
      </c>
      <c r="C398" t="s">
        <v>1165</v>
      </c>
      <c r="E398" t="s">
        <v>545</v>
      </c>
      <c r="F398" s="3"/>
      <c r="G398">
        <v>50</v>
      </c>
      <c r="H398" s="2">
        <v>52</v>
      </c>
      <c r="I398">
        <v>52</v>
      </c>
      <c r="J398" t="s">
        <v>23</v>
      </c>
      <c r="K398">
        <f>INDEX(TeamRegion!B:B,MATCH(J398,TeamRegion!C:C,0))</f>
        <v>3</v>
      </c>
      <c r="L398" t="s">
        <v>719</v>
      </c>
      <c r="M398" t="str">
        <f t="shared" si="18"/>
        <v>E:\imagenes\banderas\republica dominicana.png</v>
      </c>
      <c r="N398" t="s">
        <v>941</v>
      </c>
      <c r="O398" t="str">
        <f t="shared" si="19"/>
        <v>E:\imagenes\escudos\republica dominicana.png</v>
      </c>
      <c r="P398" t="s">
        <v>8</v>
      </c>
      <c r="Q398">
        <f>INDEX(PlayerCountry!B:B,MATCH(P398,PlayerCountry!C:C,0))</f>
        <v>3</v>
      </c>
      <c r="S398" t="str">
        <f t="shared" si="20"/>
        <v>INSERT INTO "NationalTeams" (team_name,team_type,team_region_id,team_flag,team_shield,ol_country_id) VALUES ('Republica Dominicana Fem','F',3,pg_read_binary_file('E:\imagenes\banderas\republica dominicana.png'),pg_read_binary_file('E:\imagenes\escudos\republica dominicana.png'),3);</v>
      </c>
    </row>
    <row r="399" spans="2:19" x14ac:dyDescent="0.25">
      <c r="B399">
        <v>397</v>
      </c>
      <c r="C399" t="s">
        <v>1166</v>
      </c>
      <c r="E399" t="s">
        <v>545</v>
      </c>
      <c r="F399" s="3"/>
      <c r="G399">
        <v>43</v>
      </c>
      <c r="H399" s="2">
        <v>48</v>
      </c>
      <c r="I399">
        <v>45</v>
      </c>
      <c r="J399" t="s">
        <v>22</v>
      </c>
      <c r="K399">
        <f>INDEX(TeamRegion!B:B,MATCH(J399,TeamRegion!C:C,0))</f>
        <v>1</v>
      </c>
      <c r="L399" t="s">
        <v>720</v>
      </c>
      <c r="M399" t="str">
        <f t="shared" si="18"/>
        <v>E:\imagenes\banderas\ruanda.png</v>
      </c>
      <c r="N399" t="s">
        <v>942</v>
      </c>
      <c r="O399" t="str">
        <f t="shared" si="19"/>
        <v>E:\imagenes\escudos\ruanda.png</v>
      </c>
      <c r="P399" t="s">
        <v>2</v>
      </c>
      <c r="Q399">
        <f>INDEX(PlayerCountry!B:B,MATCH(P399,PlayerCountry!C:C,0))</f>
        <v>1</v>
      </c>
      <c r="S399" t="str">
        <f t="shared" si="20"/>
        <v>INSERT INTO "NationalTeams" (team_name,team_type,team_region_id,team_flag,team_shield,ol_country_id) VALUES ('Ruanda Fem','F',1,pg_read_binary_file('E:\imagenes\banderas\ruanda.png'),pg_read_binary_file('E:\imagenes\escudos\ruanda.png'),1);</v>
      </c>
    </row>
    <row r="400" spans="2:19" x14ac:dyDescent="0.25">
      <c r="B400">
        <v>398</v>
      </c>
      <c r="C400" t="s">
        <v>1167</v>
      </c>
      <c r="E400" t="s">
        <v>545</v>
      </c>
      <c r="F400" s="3"/>
      <c r="G400">
        <v>73</v>
      </c>
      <c r="H400" s="2">
        <v>74</v>
      </c>
      <c r="I400">
        <v>72</v>
      </c>
      <c r="J400" t="s">
        <v>24</v>
      </c>
      <c r="K400">
        <f>INDEX(TeamRegion!B:B,MATCH(J400,TeamRegion!C:C,0))</f>
        <v>4</v>
      </c>
      <c r="L400" t="s">
        <v>721</v>
      </c>
      <c r="M400" t="str">
        <f t="shared" si="18"/>
        <v>E:\imagenes\banderas\rumania.jpg</v>
      </c>
      <c r="N400" t="s">
        <v>943</v>
      </c>
      <c r="O400" t="str">
        <f t="shared" si="19"/>
        <v>E:\imagenes\escudos\rumania.png</v>
      </c>
      <c r="P400" t="s">
        <v>7</v>
      </c>
      <c r="Q400">
        <f>INDEX(PlayerCountry!B:B,MATCH(P400,PlayerCountry!C:C,0))</f>
        <v>2</v>
      </c>
      <c r="S400" t="str">
        <f t="shared" si="20"/>
        <v>INSERT INTO "NationalTeams" (team_name,team_type,team_region_id,team_flag,team_shield,ol_country_id) VALUES ('Rumania Fem','F',4,pg_read_binary_file('E:\imagenes\banderas\rumania.jpg'),pg_read_binary_file('E:\imagenes\escudos\rumania.png'),2);</v>
      </c>
    </row>
    <row r="401" spans="2:19" x14ac:dyDescent="0.25">
      <c r="B401">
        <v>399</v>
      </c>
      <c r="C401" t="s">
        <v>1168</v>
      </c>
      <c r="E401" t="s">
        <v>545</v>
      </c>
      <c r="F401" s="3"/>
      <c r="G401">
        <v>80</v>
      </c>
      <c r="H401" s="2">
        <v>79</v>
      </c>
      <c r="I401">
        <v>83</v>
      </c>
      <c r="J401" t="s">
        <v>24</v>
      </c>
      <c r="K401">
        <f>INDEX(TeamRegion!B:B,MATCH(J401,TeamRegion!C:C,0))</f>
        <v>4</v>
      </c>
      <c r="L401" t="s">
        <v>722</v>
      </c>
      <c r="M401" t="str">
        <f t="shared" si="18"/>
        <v>E:\imagenes\banderas\rusia.jpg</v>
      </c>
      <c r="N401" t="s">
        <v>944</v>
      </c>
      <c r="O401" t="str">
        <f t="shared" si="19"/>
        <v>E:\imagenes\escudos\rusia.png</v>
      </c>
      <c r="P401" t="s">
        <v>3</v>
      </c>
      <c r="Q401">
        <f>INDEX(PlayerCountry!B:B,MATCH(P401,PlayerCountry!C:C,0))</f>
        <v>4</v>
      </c>
      <c r="S401" t="str">
        <f t="shared" si="20"/>
        <v>INSERT INTO "NationalTeams" (team_name,team_type,team_region_id,team_flag,team_shield,ol_country_id) VALUES ('Rusia Fem','F',4,pg_read_binary_file('E:\imagenes\banderas\rusia.jpg'),pg_read_binary_file('E:\imagenes\escudos\rusia.png'),4);</v>
      </c>
    </row>
    <row r="402" spans="2:19" x14ac:dyDescent="0.25">
      <c r="B402">
        <v>400</v>
      </c>
      <c r="C402" t="s">
        <v>1169</v>
      </c>
      <c r="E402" t="s">
        <v>545</v>
      </c>
      <c r="F402" s="3"/>
      <c r="G402">
        <v>54</v>
      </c>
      <c r="H402" s="2">
        <v>54</v>
      </c>
      <c r="I402">
        <v>54</v>
      </c>
      <c r="J402" t="s">
        <v>8505</v>
      </c>
      <c r="K402">
        <f>INDEX(TeamRegion!B:B,MATCH(J402,TeamRegion!C:C,0))</f>
        <v>5</v>
      </c>
      <c r="L402" t="s">
        <v>723</v>
      </c>
      <c r="M402" t="str">
        <f t="shared" si="18"/>
        <v>E:\imagenes\banderas\samoa.png</v>
      </c>
      <c r="N402" t="s">
        <v>945</v>
      </c>
      <c r="O402" t="str">
        <f t="shared" si="19"/>
        <v>E:\imagenes\escudos\samoa.png</v>
      </c>
      <c r="P402" t="s">
        <v>2</v>
      </c>
      <c r="Q402">
        <f>INDEX(PlayerCountry!B:B,MATCH(P402,PlayerCountry!C:C,0))</f>
        <v>1</v>
      </c>
      <c r="S402" t="str">
        <f t="shared" si="20"/>
        <v>INSERT INTO "NationalTeams" (team_name,team_type,team_region_id,team_flag,team_shield,ol_country_id) VALUES ('Samoa Fem','F',5,pg_read_binary_file('E:\imagenes\banderas\samoa.png'),pg_read_binary_file('E:\imagenes\escudos\samoa.png'),1);</v>
      </c>
    </row>
    <row r="403" spans="2:19" x14ac:dyDescent="0.25">
      <c r="B403">
        <v>401</v>
      </c>
      <c r="C403" t="s">
        <v>1170</v>
      </c>
      <c r="E403" t="s">
        <v>545</v>
      </c>
      <c r="F403" s="3"/>
      <c r="G403">
        <v>40</v>
      </c>
      <c r="H403" s="2">
        <v>40</v>
      </c>
      <c r="I403">
        <v>40</v>
      </c>
      <c r="J403" t="s">
        <v>8505</v>
      </c>
      <c r="K403">
        <f>INDEX(TeamRegion!B:B,MATCH(J403,TeamRegion!C:C,0))</f>
        <v>5</v>
      </c>
      <c r="L403" t="s">
        <v>724</v>
      </c>
      <c r="M403" t="str">
        <f t="shared" si="18"/>
        <v>E:\imagenes\banderas\samoa americana.png</v>
      </c>
      <c r="N403" t="s">
        <v>946</v>
      </c>
      <c r="O403" t="str">
        <f t="shared" si="19"/>
        <v>E:\imagenes\escudos\samoa americana.png</v>
      </c>
      <c r="P403" t="s">
        <v>2</v>
      </c>
      <c r="Q403">
        <f>INDEX(PlayerCountry!B:B,MATCH(P403,PlayerCountry!C:C,0))</f>
        <v>1</v>
      </c>
      <c r="S403" t="str">
        <f t="shared" si="20"/>
        <v>INSERT INTO "NationalTeams" (team_name,team_type,team_region_id,team_flag,team_shield,ol_country_id) VALUES ('Samoa Americana Fem','F',5,pg_read_binary_file('E:\imagenes\banderas\samoa americana.png'),pg_read_binary_file('E:\imagenes\escudos\samoa americana.png'),1);</v>
      </c>
    </row>
    <row r="404" spans="2:19" x14ac:dyDescent="0.25">
      <c r="B404">
        <v>402</v>
      </c>
      <c r="C404" t="s">
        <v>1171</v>
      </c>
      <c r="E404" t="s">
        <v>545</v>
      </c>
      <c r="F404" s="3"/>
      <c r="G404">
        <v>49</v>
      </c>
      <c r="H404" s="2">
        <v>47</v>
      </c>
      <c r="I404">
        <v>48</v>
      </c>
      <c r="J404" t="s">
        <v>23</v>
      </c>
      <c r="K404">
        <f>INDEX(TeamRegion!B:B,MATCH(J404,TeamRegion!C:C,0))</f>
        <v>3</v>
      </c>
      <c r="L404" t="s">
        <v>725</v>
      </c>
      <c r="M404" t="str">
        <f t="shared" si="18"/>
        <v>E:\imagenes\banderas\san cristobal.png</v>
      </c>
      <c r="N404" t="s">
        <v>947</v>
      </c>
      <c r="O404" t="str">
        <f t="shared" si="19"/>
        <v>E:\imagenes\escudos\san cristobal.png</v>
      </c>
      <c r="P404" t="s">
        <v>3</v>
      </c>
      <c r="Q404">
        <f>INDEX(PlayerCountry!B:B,MATCH(P404,PlayerCountry!C:C,0))</f>
        <v>4</v>
      </c>
      <c r="S404" t="str">
        <f t="shared" si="20"/>
        <v>INSERT INTO "NationalTeams" (team_name,team_type,team_region_id,team_flag,team_shield,ol_country_id) VALUES ('San Cristobal y Nieves Fem','F',3,pg_read_binary_file('E:\imagenes\banderas\san cristobal.png'),pg_read_binary_file('E:\imagenes\escudos\san cristobal.png'),4);</v>
      </c>
    </row>
    <row r="405" spans="2:19" x14ac:dyDescent="0.25">
      <c r="B405">
        <v>403</v>
      </c>
      <c r="C405" t="s">
        <v>1172</v>
      </c>
      <c r="E405" t="s">
        <v>545</v>
      </c>
      <c r="F405" s="3"/>
      <c r="G405">
        <v>40</v>
      </c>
      <c r="H405" s="2">
        <v>40</v>
      </c>
      <c r="I405">
        <v>40</v>
      </c>
      <c r="J405" t="s">
        <v>24</v>
      </c>
      <c r="K405">
        <f>INDEX(TeamRegion!B:B,MATCH(J405,TeamRegion!C:C,0))</f>
        <v>4</v>
      </c>
      <c r="L405" t="s">
        <v>726</v>
      </c>
      <c r="M405" t="str">
        <f t="shared" si="18"/>
        <v>E:\imagenes\banderas\san marino.jpg</v>
      </c>
      <c r="N405" t="s">
        <v>948</v>
      </c>
      <c r="O405" t="str">
        <f t="shared" si="19"/>
        <v>E:\imagenes\escudos\san marino.png</v>
      </c>
      <c r="P405" t="s">
        <v>2</v>
      </c>
      <c r="Q405">
        <f>INDEX(PlayerCountry!B:B,MATCH(P405,PlayerCountry!C:C,0))</f>
        <v>1</v>
      </c>
      <c r="S405" t="str">
        <f t="shared" si="20"/>
        <v>INSERT INTO "NationalTeams" (team_name,team_type,team_region_id,team_flag,team_shield,ol_country_id) VALUES ('San Marino Fem','F',4,pg_read_binary_file('E:\imagenes\banderas\san marino.jpg'),pg_read_binary_file('E:\imagenes\escudos\san marino.png'),1);</v>
      </c>
    </row>
    <row r="406" spans="2:19" x14ac:dyDescent="0.25">
      <c r="B406">
        <v>404</v>
      </c>
      <c r="C406" t="s">
        <v>1173</v>
      </c>
      <c r="E406" t="s">
        <v>545</v>
      </c>
      <c r="F406" s="3"/>
      <c r="G406">
        <v>47</v>
      </c>
      <c r="H406" s="2">
        <v>44</v>
      </c>
      <c r="I406">
        <v>49</v>
      </c>
      <c r="J406" t="s">
        <v>23</v>
      </c>
      <c r="K406">
        <f>INDEX(TeamRegion!B:B,MATCH(J406,TeamRegion!C:C,0))</f>
        <v>3</v>
      </c>
      <c r="L406" t="s">
        <v>727</v>
      </c>
      <c r="M406" t="str">
        <f t="shared" si="18"/>
        <v>E:\imagenes\banderas\san vicente.png</v>
      </c>
      <c r="N406" t="s">
        <v>949</v>
      </c>
      <c r="O406" t="str">
        <f t="shared" si="19"/>
        <v>E:\imagenes\escudos\san vicente.png</v>
      </c>
      <c r="P406" t="s">
        <v>2</v>
      </c>
      <c r="Q406">
        <f>INDEX(PlayerCountry!B:B,MATCH(P406,PlayerCountry!C:C,0))</f>
        <v>1</v>
      </c>
      <c r="S406" t="str">
        <f t="shared" si="20"/>
        <v>INSERT INTO "NationalTeams" (team_name,team_type,team_region_id,team_flag,team_shield,ol_country_id) VALUES ('San Vicente y las Granadinas Fem','F',3,pg_read_binary_file('E:\imagenes\banderas\san vicente.png'),pg_read_binary_file('E:\imagenes\escudos\san vicente.png'),1);</v>
      </c>
    </row>
    <row r="407" spans="2:19" x14ac:dyDescent="0.25">
      <c r="B407">
        <v>405</v>
      </c>
      <c r="C407" t="s">
        <v>1174</v>
      </c>
      <c r="E407" t="s">
        <v>545</v>
      </c>
      <c r="F407" s="3"/>
      <c r="G407">
        <v>47</v>
      </c>
      <c r="H407" s="2">
        <v>47</v>
      </c>
      <c r="I407">
        <v>46</v>
      </c>
      <c r="J407" t="s">
        <v>23</v>
      </c>
      <c r="K407">
        <f>INDEX(TeamRegion!B:B,MATCH(J407,TeamRegion!C:C,0))</f>
        <v>3</v>
      </c>
      <c r="L407" t="s">
        <v>728</v>
      </c>
      <c r="M407" t="str">
        <f t="shared" si="18"/>
        <v>E:\imagenes\banderas\santa lucia.png</v>
      </c>
      <c r="N407" t="s">
        <v>950</v>
      </c>
      <c r="O407" t="str">
        <f t="shared" si="19"/>
        <v>E:\imagenes\escudos\santa lucia.png</v>
      </c>
      <c r="P407" t="s">
        <v>6</v>
      </c>
      <c r="Q407">
        <f>INDEX(PlayerCountry!B:B,MATCH(P407,PlayerCountry!C:C,0))</f>
        <v>7</v>
      </c>
      <c r="S407" t="str">
        <f t="shared" si="20"/>
        <v>INSERT INTO "NationalTeams" (team_name,team_type,team_region_id,team_flag,team_shield,ol_country_id) VALUES ('Santa Lucia Fem','F',3,pg_read_binary_file('E:\imagenes\banderas\santa lucia.png'),pg_read_binary_file('E:\imagenes\escudos\santa lucia.png'),7);</v>
      </c>
    </row>
    <row r="408" spans="2:19" x14ac:dyDescent="0.25">
      <c r="B408">
        <v>406</v>
      </c>
      <c r="C408" t="s">
        <v>1175</v>
      </c>
      <c r="E408" t="s">
        <v>545</v>
      </c>
      <c r="F408" s="3"/>
      <c r="G408">
        <v>40</v>
      </c>
      <c r="H408" s="2">
        <v>40</v>
      </c>
      <c r="I408">
        <v>40</v>
      </c>
      <c r="J408" t="s">
        <v>23</v>
      </c>
      <c r="K408">
        <f>INDEX(TeamRegion!B:B,MATCH(J408,TeamRegion!C:C,0))</f>
        <v>3</v>
      </c>
      <c r="L408" t="s">
        <v>729</v>
      </c>
      <c r="M408" t="str">
        <f t="shared" si="18"/>
        <v>E:\imagenes\banderas\santo tome.png</v>
      </c>
      <c r="N408" t="s">
        <v>951</v>
      </c>
      <c r="O408" t="str">
        <f t="shared" si="19"/>
        <v>E:\imagenes\escudos\santo tome.png</v>
      </c>
      <c r="P408" t="s">
        <v>6</v>
      </c>
      <c r="Q408">
        <f>INDEX(PlayerCountry!B:B,MATCH(P408,PlayerCountry!C:C,0))</f>
        <v>7</v>
      </c>
      <c r="S408" t="str">
        <f t="shared" si="20"/>
        <v>INSERT INTO "NationalTeams" (team_name,team_type,team_region_id,team_flag,team_shield,ol_country_id) VALUES ('Santo Tome y Principe Fem','F',3,pg_read_binary_file('E:\imagenes\banderas\santo tome.png'),pg_read_binary_file('E:\imagenes\escudos\santo tome.png'),7);</v>
      </c>
    </row>
    <row r="409" spans="2:19" x14ac:dyDescent="0.25">
      <c r="B409">
        <v>407</v>
      </c>
      <c r="C409" t="s">
        <v>1176</v>
      </c>
      <c r="E409" t="s">
        <v>545</v>
      </c>
      <c r="F409" s="3"/>
      <c r="G409">
        <v>57</v>
      </c>
      <c r="H409" s="2">
        <v>59</v>
      </c>
      <c r="I409">
        <v>58</v>
      </c>
      <c r="J409" t="s">
        <v>22</v>
      </c>
      <c r="K409">
        <f>INDEX(TeamRegion!B:B,MATCH(J409,TeamRegion!C:C,0))</f>
        <v>1</v>
      </c>
      <c r="L409" t="s">
        <v>730</v>
      </c>
      <c r="M409" t="str">
        <f t="shared" si="18"/>
        <v>E:\imagenes\banderas\senegal.jpg</v>
      </c>
      <c r="N409" t="s">
        <v>952</v>
      </c>
      <c r="O409" t="str">
        <f t="shared" si="19"/>
        <v>E:\imagenes\escudos\senegal.png</v>
      </c>
      <c r="P409" t="s">
        <v>4</v>
      </c>
      <c r="Q409">
        <f>INDEX(PlayerCountry!B:B,MATCH(P409,PlayerCountry!C:C,0))</f>
        <v>8</v>
      </c>
      <c r="S409" t="str">
        <f t="shared" si="20"/>
        <v>INSERT INTO "NationalTeams" (team_name,team_type,team_region_id,team_flag,team_shield,ol_country_id) VALUES ('Senegal Fem','F',1,pg_read_binary_file('E:\imagenes\banderas\senegal.jpg'),pg_read_binary_file('E:\imagenes\escudos\senegal.png'),8);</v>
      </c>
    </row>
    <row r="410" spans="2:19" x14ac:dyDescent="0.25">
      <c r="B410">
        <v>408</v>
      </c>
      <c r="C410" t="s">
        <v>1177</v>
      </c>
      <c r="E410" t="s">
        <v>545</v>
      </c>
      <c r="F410" s="3"/>
      <c r="G410">
        <v>76</v>
      </c>
      <c r="H410" s="2">
        <v>77</v>
      </c>
      <c r="I410">
        <v>76</v>
      </c>
      <c r="J410" t="s">
        <v>24</v>
      </c>
      <c r="K410">
        <f>INDEX(TeamRegion!B:B,MATCH(J410,TeamRegion!C:C,0))</f>
        <v>4</v>
      </c>
      <c r="L410" t="s">
        <v>731</v>
      </c>
      <c r="M410" t="str">
        <f t="shared" si="18"/>
        <v>E:\imagenes\banderas\serbia.jpg</v>
      </c>
      <c r="N410" t="s">
        <v>953</v>
      </c>
      <c r="O410" t="str">
        <f t="shared" si="19"/>
        <v>E:\imagenes\escudos\serbia.png</v>
      </c>
      <c r="P410" t="s">
        <v>6</v>
      </c>
      <c r="Q410">
        <f>INDEX(PlayerCountry!B:B,MATCH(P410,PlayerCountry!C:C,0))</f>
        <v>7</v>
      </c>
      <c r="S410" t="str">
        <f t="shared" si="20"/>
        <v>INSERT INTO "NationalTeams" (team_name,team_type,team_region_id,team_flag,team_shield,ol_country_id) VALUES ('Serbia Fem','F',4,pg_read_binary_file('E:\imagenes\banderas\serbia.jpg'),pg_read_binary_file('E:\imagenes\escudos\serbia.png'),7);</v>
      </c>
    </row>
    <row r="411" spans="2:19" x14ac:dyDescent="0.25">
      <c r="B411">
        <v>409</v>
      </c>
      <c r="C411" t="s">
        <v>1178</v>
      </c>
      <c r="E411" t="s">
        <v>545</v>
      </c>
      <c r="F411" s="3"/>
      <c r="G411">
        <v>44</v>
      </c>
      <c r="H411" s="2">
        <v>44</v>
      </c>
      <c r="I411">
        <v>44</v>
      </c>
      <c r="J411" t="s">
        <v>22</v>
      </c>
      <c r="K411">
        <f>INDEX(TeamRegion!B:B,MATCH(J411,TeamRegion!C:C,0))</f>
        <v>1</v>
      </c>
      <c r="L411" t="s">
        <v>732</v>
      </c>
      <c r="M411" t="str">
        <f t="shared" si="18"/>
        <v>E:\imagenes\banderas\seychelles.png</v>
      </c>
      <c r="N411" t="s">
        <v>954</v>
      </c>
      <c r="O411" t="str">
        <f t="shared" si="19"/>
        <v>E:\imagenes\escudos\seychelles.png</v>
      </c>
      <c r="P411" t="s">
        <v>8</v>
      </c>
      <c r="Q411">
        <f>INDEX(PlayerCountry!B:B,MATCH(P411,PlayerCountry!C:C,0))</f>
        <v>3</v>
      </c>
      <c r="S411" t="str">
        <f t="shared" si="20"/>
        <v>INSERT INTO "NationalTeams" (team_name,team_type,team_region_id,team_flag,team_shield,ol_country_id) VALUES ('Seychelles Fem','F',1,pg_read_binary_file('E:\imagenes\banderas\seychelles.png'),pg_read_binary_file('E:\imagenes\escudos\seychelles.png'),3);</v>
      </c>
    </row>
    <row r="412" spans="2:19" x14ac:dyDescent="0.25">
      <c r="B412">
        <v>410</v>
      </c>
      <c r="C412" t="s">
        <v>1179</v>
      </c>
      <c r="E412" t="s">
        <v>545</v>
      </c>
      <c r="F412" s="3"/>
      <c r="G412">
        <v>48</v>
      </c>
      <c r="H412" s="2">
        <v>49</v>
      </c>
      <c r="I412">
        <v>48</v>
      </c>
      <c r="J412" t="s">
        <v>22</v>
      </c>
      <c r="K412">
        <f>INDEX(TeamRegion!B:B,MATCH(J412,TeamRegion!C:C,0))</f>
        <v>1</v>
      </c>
      <c r="L412" t="s">
        <v>733</v>
      </c>
      <c r="M412" t="str">
        <f t="shared" si="18"/>
        <v>E:\imagenes\banderas\sierra leona.png</v>
      </c>
      <c r="N412" t="s">
        <v>955</v>
      </c>
      <c r="O412" t="str">
        <f t="shared" si="19"/>
        <v>E:\imagenes\escudos\sierra leona.png</v>
      </c>
      <c r="P412" t="s">
        <v>7</v>
      </c>
      <c r="Q412">
        <f>INDEX(PlayerCountry!B:B,MATCH(P412,PlayerCountry!C:C,0))</f>
        <v>2</v>
      </c>
      <c r="S412" t="str">
        <f t="shared" si="20"/>
        <v>INSERT INTO "NationalTeams" (team_name,team_type,team_region_id,team_flag,team_shield,ol_country_id) VALUES ('Sierra Leona Fem','F',1,pg_read_binary_file('E:\imagenes\banderas\sierra leona.png'),pg_read_binary_file('E:\imagenes\escudos\sierra leona.png'),2);</v>
      </c>
    </row>
    <row r="413" spans="2:19" x14ac:dyDescent="0.25">
      <c r="B413">
        <v>411</v>
      </c>
      <c r="C413" t="s">
        <v>1180</v>
      </c>
      <c r="E413" t="s">
        <v>545</v>
      </c>
      <c r="F413" s="3"/>
      <c r="G413">
        <v>50</v>
      </c>
      <c r="H413" s="2">
        <v>51</v>
      </c>
      <c r="I413">
        <v>49</v>
      </c>
      <c r="J413" t="s">
        <v>8504</v>
      </c>
      <c r="K413">
        <f>INDEX(TeamRegion!B:B,MATCH(J413,TeamRegion!C:C,0))</f>
        <v>2</v>
      </c>
      <c r="L413" t="s">
        <v>734</v>
      </c>
      <c r="M413" t="str">
        <f t="shared" si="18"/>
        <v>E:\imagenes\banderas\singapur.jpg</v>
      </c>
      <c r="N413" t="s">
        <v>956</v>
      </c>
      <c r="O413" t="str">
        <f t="shared" si="19"/>
        <v>E:\imagenes\escudos\singapur.png</v>
      </c>
      <c r="P413" t="s">
        <v>5</v>
      </c>
      <c r="Q413">
        <f>INDEX(PlayerCountry!B:B,MATCH(P413,PlayerCountry!C:C,0))</f>
        <v>6</v>
      </c>
      <c r="S413" t="str">
        <f t="shared" si="20"/>
        <v>INSERT INTO "NationalTeams" (team_name,team_type,team_region_id,team_flag,team_shield,ol_country_id) VALUES ('Singapur Fem','F',2,pg_read_binary_file('E:\imagenes\banderas\singapur.jpg'),pg_read_binary_file('E:\imagenes\escudos\singapur.png'),6);</v>
      </c>
    </row>
    <row r="414" spans="2:19" x14ac:dyDescent="0.25">
      <c r="B414">
        <v>412</v>
      </c>
      <c r="C414" t="s">
        <v>1181</v>
      </c>
      <c r="E414" t="s">
        <v>545</v>
      </c>
      <c r="F414" s="3"/>
      <c r="G414">
        <v>44</v>
      </c>
      <c r="H414" s="2">
        <v>46</v>
      </c>
      <c r="I414">
        <v>44</v>
      </c>
      <c r="J414" t="s">
        <v>8504</v>
      </c>
      <c r="K414">
        <f>INDEX(TeamRegion!B:B,MATCH(J414,TeamRegion!C:C,0))</f>
        <v>2</v>
      </c>
      <c r="L414" t="s">
        <v>735</v>
      </c>
      <c r="M414" t="str">
        <f t="shared" si="18"/>
        <v>E:\imagenes\banderas\siria.png</v>
      </c>
      <c r="N414" t="s">
        <v>957</v>
      </c>
      <c r="O414" t="str">
        <f t="shared" si="19"/>
        <v>E:\imagenes\escudos\siria.png</v>
      </c>
      <c r="P414" t="s">
        <v>3</v>
      </c>
      <c r="Q414">
        <f>INDEX(PlayerCountry!B:B,MATCH(P414,PlayerCountry!C:C,0))</f>
        <v>4</v>
      </c>
      <c r="S414" t="str">
        <f t="shared" si="20"/>
        <v>INSERT INTO "NationalTeams" (team_name,team_type,team_region_id,team_flag,team_shield,ol_country_id) VALUES ('Siria Fem','F',2,pg_read_binary_file('E:\imagenes\banderas\siria.png'),pg_read_binary_file('E:\imagenes\escudos\siria.png'),4);</v>
      </c>
    </row>
    <row r="415" spans="2:19" x14ac:dyDescent="0.25">
      <c r="B415">
        <v>413</v>
      </c>
      <c r="C415" t="s">
        <v>1182</v>
      </c>
      <c r="E415" t="s">
        <v>545</v>
      </c>
      <c r="F415" s="3"/>
      <c r="G415">
        <v>40</v>
      </c>
      <c r="H415" s="2">
        <v>40</v>
      </c>
      <c r="I415">
        <v>40</v>
      </c>
      <c r="J415" t="s">
        <v>22</v>
      </c>
      <c r="K415">
        <f>INDEX(TeamRegion!B:B,MATCH(J415,TeamRegion!C:C,0))</f>
        <v>1</v>
      </c>
      <c r="L415" t="s">
        <v>736</v>
      </c>
      <c r="M415" t="str">
        <f t="shared" si="18"/>
        <v>E:\imagenes\banderas\somalia.png</v>
      </c>
      <c r="N415" t="s">
        <v>958</v>
      </c>
      <c r="O415" t="str">
        <f t="shared" si="19"/>
        <v>E:\imagenes\escudos\somalia.png</v>
      </c>
      <c r="P415" t="s">
        <v>9</v>
      </c>
      <c r="Q415">
        <f>INDEX(PlayerCountry!B:B,MATCH(P415,PlayerCountry!C:C,0))</f>
        <v>5</v>
      </c>
      <c r="S415" t="str">
        <f t="shared" si="20"/>
        <v>INSERT INTO "NationalTeams" (team_name,team_type,team_region_id,team_flag,team_shield,ol_country_id) VALUES ('Somalia Fem','F',1,pg_read_binary_file('E:\imagenes\banderas\somalia.png'),pg_read_binary_file('E:\imagenes\escudos\somalia.png'),5);</v>
      </c>
    </row>
    <row r="416" spans="2:19" x14ac:dyDescent="0.25">
      <c r="B416">
        <v>414</v>
      </c>
      <c r="C416" t="s">
        <v>1183</v>
      </c>
      <c r="E416" t="s">
        <v>545</v>
      </c>
      <c r="F416" s="3"/>
      <c r="G416">
        <v>45</v>
      </c>
      <c r="H416" s="2">
        <v>46</v>
      </c>
      <c r="I416">
        <v>48</v>
      </c>
      <c r="J416" t="s">
        <v>8504</v>
      </c>
      <c r="K416">
        <f>INDEX(TeamRegion!B:B,MATCH(J416,TeamRegion!C:C,0))</f>
        <v>2</v>
      </c>
      <c r="L416" t="s">
        <v>737</v>
      </c>
      <c r="M416" t="str">
        <f t="shared" si="18"/>
        <v>E:\imagenes\banderas\sri lanka.png</v>
      </c>
      <c r="N416" t="s">
        <v>959</v>
      </c>
      <c r="O416" t="str">
        <f t="shared" si="19"/>
        <v>E:\imagenes\escudos\sri lanka.png</v>
      </c>
      <c r="P416" t="s">
        <v>8</v>
      </c>
      <c r="Q416">
        <f>INDEX(PlayerCountry!B:B,MATCH(P416,PlayerCountry!C:C,0))</f>
        <v>3</v>
      </c>
      <c r="S416" t="str">
        <f t="shared" si="20"/>
        <v>INSERT INTO "NationalTeams" (team_name,team_type,team_region_id,team_flag,team_shield,ol_country_id) VALUES ('Sri Lanka Fem','F',2,pg_read_binary_file('E:\imagenes\banderas\sri lanka.png'),pg_read_binary_file('E:\imagenes\escudos\sri lanka.png'),3);</v>
      </c>
    </row>
    <row r="417" spans="2:19" x14ac:dyDescent="0.25">
      <c r="B417">
        <v>415</v>
      </c>
      <c r="C417" t="s">
        <v>1184</v>
      </c>
      <c r="E417" t="s">
        <v>545</v>
      </c>
      <c r="F417" s="3"/>
      <c r="G417">
        <v>43</v>
      </c>
      <c r="H417" s="2">
        <v>41</v>
      </c>
      <c r="I417">
        <v>43</v>
      </c>
      <c r="J417" t="s">
        <v>22</v>
      </c>
      <c r="K417">
        <f>INDEX(TeamRegion!B:B,MATCH(J417,TeamRegion!C:C,0))</f>
        <v>1</v>
      </c>
      <c r="L417" t="s">
        <v>738</v>
      </c>
      <c r="M417" t="str">
        <f t="shared" si="18"/>
        <v>E:\imagenes\banderas\suazilandia.png</v>
      </c>
      <c r="N417" t="s">
        <v>960</v>
      </c>
      <c r="O417" t="str">
        <f t="shared" si="19"/>
        <v>E:\imagenes\escudos\suazilandia.png</v>
      </c>
      <c r="P417" t="s">
        <v>7</v>
      </c>
      <c r="Q417">
        <f>INDEX(PlayerCountry!B:B,MATCH(P417,PlayerCountry!C:C,0))</f>
        <v>2</v>
      </c>
      <c r="S417" t="str">
        <f t="shared" si="20"/>
        <v>INSERT INTO "NationalTeams" (team_name,team_type,team_region_id,team_flag,team_shield,ol_country_id) VALUES ('Suazilandia Fem','F',1,pg_read_binary_file('E:\imagenes\banderas\suazilandia.png'),pg_read_binary_file('E:\imagenes\escudos\suazilandia.png'),2);</v>
      </c>
    </row>
    <row r="418" spans="2:19" x14ac:dyDescent="0.25">
      <c r="B418">
        <v>416</v>
      </c>
      <c r="C418" t="s">
        <v>1185</v>
      </c>
      <c r="E418" t="s">
        <v>545</v>
      </c>
      <c r="F418" s="3"/>
      <c r="G418">
        <v>69</v>
      </c>
      <c r="H418" s="2">
        <v>71</v>
      </c>
      <c r="I418">
        <v>70</v>
      </c>
      <c r="J418" t="s">
        <v>22</v>
      </c>
      <c r="K418">
        <f>INDEX(TeamRegion!B:B,MATCH(J418,TeamRegion!C:C,0))</f>
        <v>1</v>
      </c>
      <c r="L418" t="s">
        <v>739</v>
      </c>
      <c r="M418" t="str">
        <f t="shared" si="18"/>
        <v>E:\imagenes\banderas\sudafrica.jpg</v>
      </c>
      <c r="N418" t="s">
        <v>961</v>
      </c>
      <c r="O418" t="str">
        <f t="shared" si="19"/>
        <v>E:\imagenes\escudos\sudafrica.png</v>
      </c>
      <c r="P418" t="s">
        <v>8</v>
      </c>
      <c r="Q418">
        <f>INDEX(PlayerCountry!B:B,MATCH(P418,PlayerCountry!C:C,0))</f>
        <v>3</v>
      </c>
      <c r="S418" t="str">
        <f t="shared" si="20"/>
        <v>INSERT INTO "NationalTeams" (team_name,team_type,team_region_id,team_flag,team_shield,ol_country_id) VALUES ('Sudafrica Fem','F',1,pg_read_binary_file('E:\imagenes\banderas\sudafrica.jpg'),pg_read_binary_file('E:\imagenes\escudos\sudafrica.png'),3);</v>
      </c>
    </row>
    <row r="419" spans="2:19" x14ac:dyDescent="0.25">
      <c r="B419">
        <v>417</v>
      </c>
      <c r="C419" t="s">
        <v>1186</v>
      </c>
      <c r="E419" t="s">
        <v>545</v>
      </c>
      <c r="F419" s="3"/>
      <c r="G419">
        <v>40</v>
      </c>
      <c r="H419" s="2">
        <v>40</v>
      </c>
      <c r="I419">
        <v>40</v>
      </c>
      <c r="J419" t="s">
        <v>22</v>
      </c>
      <c r="K419">
        <f>INDEX(TeamRegion!B:B,MATCH(J419,TeamRegion!C:C,0))</f>
        <v>1</v>
      </c>
      <c r="L419" t="s">
        <v>740</v>
      </c>
      <c r="M419" t="str">
        <f t="shared" si="18"/>
        <v>E:\imagenes\banderas\sudan.jpg</v>
      </c>
      <c r="N419" t="s">
        <v>962</v>
      </c>
      <c r="O419" t="str">
        <f t="shared" si="19"/>
        <v>E:\imagenes\escudos\sudan.png</v>
      </c>
      <c r="P419" t="s">
        <v>2</v>
      </c>
      <c r="Q419">
        <f>INDEX(PlayerCountry!B:B,MATCH(P419,PlayerCountry!C:C,0))</f>
        <v>1</v>
      </c>
      <c r="S419" t="str">
        <f t="shared" si="20"/>
        <v>INSERT INTO "NationalTeams" (team_name,team_type,team_region_id,team_flag,team_shield,ol_country_id) VALUES ('Sudan Fem','F',1,pg_read_binary_file('E:\imagenes\banderas\sudan.jpg'),pg_read_binary_file('E:\imagenes\escudos\sudan.png'),1);</v>
      </c>
    </row>
    <row r="420" spans="2:19" x14ac:dyDescent="0.25">
      <c r="B420">
        <v>418</v>
      </c>
      <c r="C420" t="s">
        <v>1187</v>
      </c>
      <c r="E420" t="s">
        <v>545</v>
      </c>
      <c r="F420" s="3"/>
      <c r="G420">
        <v>42</v>
      </c>
      <c r="H420" s="2">
        <v>40</v>
      </c>
      <c r="I420">
        <v>41</v>
      </c>
      <c r="J420" t="s">
        <v>22</v>
      </c>
      <c r="K420">
        <f>INDEX(TeamRegion!B:B,MATCH(J420,TeamRegion!C:C,0))</f>
        <v>1</v>
      </c>
      <c r="L420" t="s">
        <v>741</v>
      </c>
      <c r="M420" t="str">
        <f t="shared" si="18"/>
        <v>E:\imagenes\banderas\sudan del sur.png</v>
      </c>
      <c r="N420" t="s">
        <v>963</v>
      </c>
      <c r="O420" t="str">
        <f t="shared" si="19"/>
        <v>E:\imagenes\escudos\sudan del sur.png</v>
      </c>
      <c r="P420" t="s">
        <v>2</v>
      </c>
      <c r="Q420">
        <f>INDEX(PlayerCountry!B:B,MATCH(P420,PlayerCountry!C:C,0))</f>
        <v>1</v>
      </c>
      <c r="S420" t="str">
        <f t="shared" si="20"/>
        <v>INSERT INTO "NationalTeams" (team_name,team_type,team_region_id,team_flag,team_shield,ol_country_id) VALUES ('Sudan del Sur Fem','F',1,pg_read_binary_file('E:\imagenes\banderas\sudan del sur.png'),pg_read_binary_file('E:\imagenes\escudos\sudan del sur.png'),1);</v>
      </c>
    </row>
    <row r="421" spans="2:19" x14ac:dyDescent="0.25">
      <c r="B421">
        <v>419</v>
      </c>
      <c r="C421" t="s">
        <v>1188</v>
      </c>
      <c r="E421" t="s">
        <v>545</v>
      </c>
      <c r="F421" s="3"/>
      <c r="G421">
        <v>95</v>
      </c>
      <c r="H421" s="2">
        <v>94</v>
      </c>
      <c r="I421">
        <v>95</v>
      </c>
      <c r="J421" t="s">
        <v>24</v>
      </c>
      <c r="K421">
        <f>INDEX(TeamRegion!B:B,MATCH(J421,TeamRegion!C:C,0))</f>
        <v>4</v>
      </c>
      <c r="L421" t="s">
        <v>742</v>
      </c>
      <c r="M421" t="str">
        <f t="shared" si="18"/>
        <v>E:\imagenes\banderas\suecia.png</v>
      </c>
      <c r="N421" t="s">
        <v>964</v>
      </c>
      <c r="O421" t="str">
        <f t="shared" si="19"/>
        <v>E:\imagenes\escudos\suecia.png</v>
      </c>
      <c r="P421" t="s">
        <v>2</v>
      </c>
      <c r="Q421">
        <f>INDEX(PlayerCountry!B:B,MATCH(P421,PlayerCountry!C:C,0))</f>
        <v>1</v>
      </c>
      <c r="S421" t="str">
        <f t="shared" si="20"/>
        <v>INSERT INTO "NationalTeams" (team_name,team_type,team_region_id,team_flag,team_shield,ol_country_id) VALUES ('Suecia Fem','F',4,pg_read_binary_file('E:\imagenes\banderas\suecia.png'),pg_read_binary_file('E:\imagenes\escudos\suecia.png'),1);</v>
      </c>
    </row>
    <row r="422" spans="2:19" x14ac:dyDescent="0.25">
      <c r="B422">
        <v>420</v>
      </c>
      <c r="C422" t="s">
        <v>1189</v>
      </c>
      <c r="E422" t="s">
        <v>545</v>
      </c>
      <c r="F422" s="3"/>
      <c r="G422">
        <v>83</v>
      </c>
      <c r="H422" s="2">
        <v>81</v>
      </c>
      <c r="I422">
        <v>82</v>
      </c>
      <c r="J422" t="s">
        <v>24</v>
      </c>
      <c r="K422">
        <f>INDEX(TeamRegion!B:B,MATCH(J422,TeamRegion!C:C,0))</f>
        <v>4</v>
      </c>
      <c r="L422" t="s">
        <v>743</v>
      </c>
      <c r="M422" t="str">
        <f t="shared" si="18"/>
        <v>E:\imagenes\banderas\suiza.jpg</v>
      </c>
      <c r="N422" t="s">
        <v>965</v>
      </c>
      <c r="O422" t="str">
        <f t="shared" si="19"/>
        <v>E:\imagenes\escudos\suiza.png</v>
      </c>
      <c r="P422" t="s">
        <v>2</v>
      </c>
      <c r="Q422">
        <f>INDEX(PlayerCountry!B:B,MATCH(P422,PlayerCountry!C:C,0))</f>
        <v>1</v>
      </c>
      <c r="S422" t="str">
        <f t="shared" si="20"/>
        <v>INSERT INTO "NationalTeams" (team_name,team_type,team_region_id,team_flag,team_shield,ol_country_id) VALUES ('Suiza Fem','F',4,pg_read_binary_file('E:\imagenes\banderas\suiza.jpg'),pg_read_binary_file('E:\imagenes\escudos\suiza.png'),1);</v>
      </c>
    </row>
    <row r="423" spans="2:19" x14ac:dyDescent="0.25">
      <c r="B423">
        <v>421</v>
      </c>
      <c r="C423" t="s">
        <v>1190</v>
      </c>
      <c r="E423" t="s">
        <v>545</v>
      </c>
      <c r="F423" s="3"/>
      <c r="G423">
        <v>49</v>
      </c>
      <c r="H423" s="2">
        <v>52</v>
      </c>
      <c r="I423">
        <v>48</v>
      </c>
      <c r="J423" t="s">
        <v>23</v>
      </c>
      <c r="K423">
        <f>INDEX(TeamRegion!B:B,MATCH(J423,TeamRegion!C:C,0))</f>
        <v>3</v>
      </c>
      <c r="L423" t="s">
        <v>744</v>
      </c>
      <c r="M423" t="str">
        <f t="shared" si="18"/>
        <v>E:\imagenes\banderas\surinam.png</v>
      </c>
      <c r="N423" t="s">
        <v>966</v>
      </c>
      <c r="O423" t="str">
        <f t="shared" si="19"/>
        <v>E:\imagenes\escudos\surinam.png</v>
      </c>
      <c r="P423" t="s">
        <v>9</v>
      </c>
      <c r="Q423">
        <f>INDEX(PlayerCountry!B:B,MATCH(P423,PlayerCountry!C:C,0))</f>
        <v>5</v>
      </c>
      <c r="S423" t="str">
        <f t="shared" si="20"/>
        <v>INSERT INTO "NationalTeams" (team_name,team_type,team_region_id,team_flag,team_shield,ol_country_id) VALUES ('Surinam Fem','F',3,pg_read_binary_file('E:\imagenes\banderas\surinam.png'),pg_read_binary_file('E:\imagenes\escudos\surinam.png'),5);</v>
      </c>
    </row>
    <row r="424" spans="2:19" x14ac:dyDescent="0.25">
      <c r="B424">
        <v>422</v>
      </c>
      <c r="C424" t="s">
        <v>1191</v>
      </c>
      <c r="E424" t="s">
        <v>545</v>
      </c>
      <c r="F424" s="3"/>
      <c r="G424">
        <v>50</v>
      </c>
      <c r="H424" s="2">
        <v>50</v>
      </c>
      <c r="I424">
        <v>51</v>
      </c>
      <c r="J424" t="s">
        <v>8505</v>
      </c>
      <c r="K424">
        <f>INDEX(TeamRegion!B:B,MATCH(J424,TeamRegion!C:C,0))</f>
        <v>5</v>
      </c>
      <c r="L424" t="s">
        <v>745</v>
      </c>
      <c r="M424" t="str">
        <f t="shared" si="18"/>
        <v>E:\imagenes\banderas\polinesia francesa.png</v>
      </c>
      <c r="N424" t="s">
        <v>967</v>
      </c>
      <c r="O424" t="str">
        <f t="shared" si="19"/>
        <v>E:\imagenes\escudos\polinesia francesa.png</v>
      </c>
      <c r="P424" t="s">
        <v>3</v>
      </c>
      <c r="Q424">
        <f>INDEX(PlayerCountry!B:B,MATCH(P424,PlayerCountry!C:C,0))</f>
        <v>4</v>
      </c>
      <c r="S424" t="str">
        <f t="shared" si="20"/>
        <v>INSERT INTO "NationalTeams" (team_name,team_type,team_region_id,team_flag,team_shield,ol_country_id) VALUES ('Tahiti Fem','F',5,pg_read_binary_file('E:\imagenes\banderas\polinesia francesa.png'),pg_read_binary_file('E:\imagenes\escudos\polinesia francesa.png'),4);</v>
      </c>
    </row>
    <row r="425" spans="2:19" x14ac:dyDescent="0.25">
      <c r="B425">
        <v>423</v>
      </c>
      <c r="C425" t="s">
        <v>1192</v>
      </c>
      <c r="E425" t="s">
        <v>545</v>
      </c>
      <c r="F425" s="3"/>
      <c r="G425">
        <v>70</v>
      </c>
      <c r="H425" s="2">
        <v>69</v>
      </c>
      <c r="I425">
        <v>65</v>
      </c>
      <c r="J425" t="s">
        <v>8504</v>
      </c>
      <c r="K425">
        <f>INDEX(TeamRegion!B:B,MATCH(J425,TeamRegion!C:C,0))</f>
        <v>2</v>
      </c>
      <c r="L425" t="s">
        <v>746</v>
      </c>
      <c r="M425" t="str">
        <f t="shared" si="18"/>
        <v>E:\imagenes\banderas\tailandia.jpg</v>
      </c>
      <c r="N425" t="s">
        <v>968</v>
      </c>
      <c r="O425" t="str">
        <f t="shared" si="19"/>
        <v>E:\imagenes\escudos\tailandia.png</v>
      </c>
      <c r="P425" t="s">
        <v>2</v>
      </c>
      <c r="Q425">
        <f>INDEX(PlayerCountry!B:B,MATCH(P425,PlayerCountry!C:C,0))</f>
        <v>1</v>
      </c>
      <c r="S425" t="str">
        <f t="shared" si="20"/>
        <v>INSERT INTO "NationalTeams" (team_name,team_type,team_region_id,team_flag,team_shield,ol_country_id) VALUES ('Tailandia Fem','F',2,pg_read_binary_file('E:\imagenes\banderas\tailandia.jpg'),pg_read_binary_file('E:\imagenes\escudos\tailandia.png'),1);</v>
      </c>
    </row>
    <row r="426" spans="2:19" x14ac:dyDescent="0.25">
      <c r="B426">
        <v>424</v>
      </c>
      <c r="C426" t="s">
        <v>1193</v>
      </c>
      <c r="E426" t="s">
        <v>545</v>
      </c>
      <c r="F426" s="3"/>
      <c r="G426">
        <v>74</v>
      </c>
      <c r="H426" s="2">
        <v>74</v>
      </c>
      <c r="I426">
        <v>74</v>
      </c>
      <c r="J426" t="s">
        <v>8504</v>
      </c>
      <c r="K426">
        <f>INDEX(TeamRegion!B:B,MATCH(J426,TeamRegion!C:C,0))</f>
        <v>2</v>
      </c>
      <c r="L426" t="s">
        <v>747</v>
      </c>
      <c r="M426" t="str">
        <f t="shared" si="18"/>
        <v>E:\imagenes\banderas\taiwan.png</v>
      </c>
      <c r="N426" t="s">
        <v>969</v>
      </c>
      <c r="O426" t="str">
        <f t="shared" si="19"/>
        <v>E:\imagenes\escudos\taiwan.png</v>
      </c>
      <c r="P426" t="s">
        <v>5</v>
      </c>
      <c r="Q426">
        <f>INDEX(PlayerCountry!B:B,MATCH(P426,PlayerCountry!C:C,0))</f>
        <v>6</v>
      </c>
      <c r="S426" t="str">
        <f t="shared" si="20"/>
        <v>INSERT INTO "NationalTeams" (team_name,team_type,team_region_id,team_flag,team_shield,ol_country_id) VALUES ('Taiwan Fem','F',2,pg_read_binary_file('E:\imagenes\banderas\taiwan.png'),pg_read_binary_file('E:\imagenes\escudos\taiwan.png'),6);</v>
      </c>
    </row>
    <row r="427" spans="2:19" x14ac:dyDescent="0.25">
      <c r="B427">
        <v>425</v>
      </c>
      <c r="C427" t="s">
        <v>1194</v>
      </c>
      <c r="E427" t="s">
        <v>545</v>
      </c>
      <c r="F427" s="3"/>
      <c r="G427">
        <v>46</v>
      </c>
      <c r="H427" s="2">
        <v>46</v>
      </c>
      <c r="I427">
        <v>46</v>
      </c>
      <c r="J427" t="s">
        <v>22</v>
      </c>
      <c r="K427">
        <f>INDEX(TeamRegion!B:B,MATCH(J427,TeamRegion!C:C,0))</f>
        <v>1</v>
      </c>
      <c r="L427" t="s">
        <v>748</v>
      </c>
      <c r="M427" t="str">
        <f t="shared" si="18"/>
        <v>E:\imagenes\banderas\tanzania.jpg</v>
      </c>
      <c r="N427" t="s">
        <v>970</v>
      </c>
      <c r="O427" t="str">
        <f t="shared" si="19"/>
        <v>E:\imagenes\escudos\tanzania.png</v>
      </c>
      <c r="P427" t="s">
        <v>7</v>
      </c>
      <c r="Q427">
        <f>INDEX(PlayerCountry!B:B,MATCH(P427,PlayerCountry!C:C,0))</f>
        <v>2</v>
      </c>
      <c r="S427" t="str">
        <f t="shared" si="20"/>
        <v>INSERT INTO "NationalTeams" (team_name,team_type,team_region_id,team_flag,team_shield,ol_country_id) VALUES ('Tanzania Fem','F',1,pg_read_binary_file('E:\imagenes\banderas\tanzania.jpg'),pg_read_binary_file('E:\imagenes\escudos\tanzania.png'),2);</v>
      </c>
    </row>
    <row r="428" spans="2:19" x14ac:dyDescent="0.25">
      <c r="B428">
        <v>426</v>
      </c>
      <c r="C428" t="s">
        <v>1195</v>
      </c>
      <c r="E428" t="s">
        <v>545</v>
      </c>
      <c r="F428" s="3"/>
      <c r="G428">
        <v>49</v>
      </c>
      <c r="H428" s="2">
        <v>53</v>
      </c>
      <c r="I428">
        <v>45</v>
      </c>
      <c r="J428" t="s">
        <v>8504</v>
      </c>
      <c r="K428">
        <f>INDEX(TeamRegion!B:B,MATCH(J428,TeamRegion!C:C,0))</f>
        <v>2</v>
      </c>
      <c r="L428" t="s">
        <v>749</v>
      </c>
      <c r="M428" t="str">
        <f t="shared" si="18"/>
        <v>E:\imagenes\banderas\tayikistan.jpg</v>
      </c>
      <c r="N428" t="s">
        <v>971</v>
      </c>
      <c r="O428" t="str">
        <f t="shared" si="19"/>
        <v>E:\imagenes\escudos\tayikistan.png</v>
      </c>
      <c r="P428" t="s">
        <v>4</v>
      </c>
      <c r="Q428">
        <f>INDEX(PlayerCountry!B:B,MATCH(P428,PlayerCountry!C:C,0))</f>
        <v>8</v>
      </c>
      <c r="S428" t="str">
        <f t="shared" si="20"/>
        <v>INSERT INTO "NationalTeams" (team_name,team_type,team_region_id,team_flag,team_shield,ol_country_id) VALUES ('Tayikistan Fem','F',2,pg_read_binary_file('E:\imagenes\banderas\tayikistan.jpg'),pg_read_binary_file('E:\imagenes\escudos\tayikistan.png'),8);</v>
      </c>
    </row>
    <row r="429" spans="2:19" x14ac:dyDescent="0.25">
      <c r="B429">
        <v>427</v>
      </c>
      <c r="C429" t="s">
        <v>1196</v>
      </c>
      <c r="E429" t="s">
        <v>545</v>
      </c>
      <c r="F429" s="3"/>
      <c r="G429">
        <v>45</v>
      </c>
      <c r="H429" s="2">
        <v>45</v>
      </c>
      <c r="I429">
        <v>45</v>
      </c>
      <c r="J429" t="s">
        <v>8505</v>
      </c>
      <c r="K429">
        <f>INDEX(TeamRegion!B:B,MATCH(J429,TeamRegion!C:C,0))</f>
        <v>5</v>
      </c>
      <c r="L429" t="s">
        <v>750</v>
      </c>
      <c r="M429" t="str">
        <f t="shared" si="18"/>
        <v>E:\imagenes\banderas\timor oriental.png</v>
      </c>
      <c r="N429" t="s">
        <v>972</v>
      </c>
      <c r="O429" t="str">
        <f t="shared" si="19"/>
        <v>E:\imagenes\escudos\timor oriental.png</v>
      </c>
      <c r="P429" t="s">
        <v>4</v>
      </c>
      <c r="Q429">
        <f>INDEX(PlayerCountry!B:B,MATCH(P429,PlayerCountry!C:C,0))</f>
        <v>8</v>
      </c>
      <c r="S429" t="str">
        <f t="shared" si="20"/>
        <v>INSERT INTO "NationalTeams" (team_name,team_type,team_region_id,team_flag,team_shield,ol_country_id) VALUES ('Timor Oriental Fem','F',5,pg_read_binary_file('E:\imagenes\banderas\timor oriental.png'),pg_read_binary_file('E:\imagenes\escudos\timor oriental.png'),8);</v>
      </c>
    </row>
    <row r="430" spans="2:19" x14ac:dyDescent="0.25">
      <c r="B430">
        <v>428</v>
      </c>
      <c r="C430" t="s">
        <v>1197</v>
      </c>
      <c r="E430" t="s">
        <v>545</v>
      </c>
      <c r="F430" s="3"/>
      <c r="G430">
        <v>49</v>
      </c>
      <c r="H430" s="2">
        <v>51</v>
      </c>
      <c r="I430">
        <v>49</v>
      </c>
      <c r="J430" t="s">
        <v>22</v>
      </c>
      <c r="K430">
        <f>INDEX(TeamRegion!B:B,MATCH(J430,TeamRegion!C:C,0))</f>
        <v>1</v>
      </c>
      <c r="L430" t="s">
        <v>751</v>
      </c>
      <c r="M430" t="str">
        <f t="shared" si="18"/>
        <v>E:\imagenes\banderas\togo.png</v>
      </c>
      <c r="N430" t="s">
        <v>973</v>
      </c>
      <c r="O430" t="str">
        <f t="shared" si="19"/>
        <v>E:\imagenes\escudos\togo.PNG</v>
      </c>
      <c r="P430" t="s">
        <v>7</v>
      </c>
      <c r="Q430">
        <f>INDEX(PlayerCountry!B:B,MATCH(P430,PlayerCountry!C:C,0))</f>
        <v>2</v>
      </c>
      <c r="S430" t="str">
        <f t="shared" si="20"/>
        <v>INSERT INTO "NationalTeams" (team_name,team_type,team_region_id,team_flag,team_shield,ol_country_id) VALUES ('Togo Fem','F',1,pg_read_binary_file('E:\imagenes\banderas\togo.png'),pg_read_binary_file('E:\imagenes\escudos\togo.PNG'),2);</v>
      </c>
    </row>
    <row r="431" spans="2:19" x14ac:dyDescent="0.25">
      <c r="B431">
        <v>429</v>
      </c>
      <c r="C431" t="s">
        <v>1198</v>
      </c>
      <c r="E431" t="s">
        <v>545</v>
      </c>
      <c r="F431" s="3"/>
      <c r="G431">
        <v>57</v>
      </c>
      <c r="H431" s="2">
        <v>56</v>
      </c>
      <c r="I431">
        <v>57</v>
      </c>
      <c r="J431" t="s">
        <v>8505</v>
      </c>
      <c r="K431">
        <f>INDEX(TeamRegion!B:B,MATCH(J431,TeamRegion!C:C,0))</f>
        <v>5</v>
      </c>
      <c r="L431" t="s">
        <v>752</v>
      </c>
      <c r="M431" t="str">
        <f t="shared" si="18"/>
        <v>E:\imagenes\banderas\tonga.png</v>
      </c>
      <c r="N431" t="s">
        <v>974</v>
      </c>
      <c r="O431" t="str">
        <f t="shared" si="19"/>
        <v>E:\imagenes\escudos\tonga.png</v>
      </c>
      <c r="P431" t="s">
        <v>2</v>
      </c>
      <c r="Q431">
        <f>INDEX(PlayerCountry!B:B,MATCH(P431,PlayerCountry!C:C,0))</f>
        <v>1</v>
      </c>
      <c r="S431" t="str">
        <f t="shared" si="20"/>
        <v>INSERT INTO "NationalTeams" (team_name,team_type,team_region_id,team_flag,team_shield,ol_country_id) VALUES ('Tonga Fem','F',5,pg_read_binary_file('E:\imagenes\banderas\tonga.png'),pg_read_binary_file('E:\imagenes\escudos\tonga.png'),1);</v>
      </c>
    </row>
    <row r="432" spans="2:19" x14ac:dyDescent="0.25">
      <c r="B432">
        <v>430</v>
      </c>
      <c r="C432" t="s">
        <v>1199</v>
      </c>
      <c r="E432" t="s">
        <v>545</v>
      </c>
      <c r="F432" s="3"/>
      <c r="G432">
        <v>60</v>
      </c>
      <c r="H432" s="2">
        <v>61</v>
      </c>
      <c r="I432">
        <v>55</v>
      </c>
      <c r="J432" t="s">
        <v>23</v>
      </c>
      <c r="K432">
        <f>INDEX(TeamRegion!B:B,MATCH(J432,TeamRegion!C:C,0))</f>
        <v>3</v>
      </c>
      <c r="L432" t="s">
        <v>753</v>
      </c>
      <c r="M432" t="str">
        <f t="shared" si="18"/>
        <v>E:\imagenes\banderas\trinidad y tobago.jpg</v>
      </c>
      <c r="N432" t="s">
        <v>975</v>
      </c>
      <c r="O432" t="str">
        <f t="shared" si="19"/>
        <v>E:\imagenes\escudos\trinidad y tobago.png</v>
      </c>
      <c r="P432" t="s">
        <v>8</v>
      </c>
      <c r="Q432">
        <f>INDEX(PlayerCountry!B:B,MATCH(P432,PlayerCountry!C:C,0))</f>
        <v>3</v>
      </c>
      <c r="S432" t="str">
        <f t="shared" si="20"/>
        <v>INSERT INTO "NationalTeams" (team_name,team_type,team_region_id,team_flag,team_shield,ol_country_id) VALUES ('Trinidad y Tobago Fem','F',3,pg_read_binary_file('E:\imagenes\banderas\trinidad y tobago.jpg'),pg_read_binary_file('E:\imagenes\escudos\trinidad y tobago.png'),3);</v>
      </c>
    </row>
    <row r="433" spans="2:19" x14ac:dyDescent="0.25">
      <c r="B433">
        <v>431</v>
      </c>
      <c r="C433" t="s">
        <v>1200</v>
      </c>
      <c r="E433" t="s">
        <v>545</v>
      </c>
      <c r="F433" s="3"/>
      <c r="G433">
        <v>58</v>
      </c>
      <c r="H433" s="2">
        <v>58</v>
      </c>
      <c r="I433">
        <v>57</v>
      </c>
      <c r="J433" t="s">
        <v>22</v>
      </c>
      <c r="K433">
        <f>INDEX(TeamRegion!B:B,MATCH(J433,TeamRegion!C:C,0))</f>
        <v>1</v>
      </c>
      <c r="L433" t="s">
        <v>754</v>
      </c>
      <c r="M433" t="str">
        <f t="shared" si="18"/>
        <v>E:\imagenes\banderas\tunez.jpg</v>
      </c>
      <c r="N433" t="s">
        <v>976</v>
      </c>
      <c r="O433" t="str">
        <f t="shared" si="19"/>
        <v>E:\imagenes\escudos\tunez.PNG</v>
      </c>
      <c r="P433" t="s">
        <v>4</v>
      </c>
      <c r="Q433">
        <f>INDEX(PlayerCountry!B:B,MATCH(P433,PlayerCountry!C:C,0))</f>
        <v>8</v>
      </c>
      <c r="S433" t="str">
        <f t="shared" si="20"/>
        <v>INSERT INTO "NationalTeams" (team_name,team_type,team_region_id,team_flag,team_shield,ol_country_id) VALUES ('Tunez Fem','F',1,pg_read_binary_file('E:\imagenes\banderas\tunez.jpg'),pg_read_binary_file('E:\imagenes\escudos\tunez.PNG'),8);</v>
      </c>
    </row>
    <row r="434" spans="2:19" x14ac:dyDescent="0.25">
      <c r="B434">
        <v>432</v>
      </c>
      <c r="C434" t="s">
        <v>1201</v>
      </c>
      <c r="E434" t="s">
        <v>545</v>
      </c>
      <c r="F434" s="3"/>
      <c r="G434">
        <v>50</v>
      </c>
      <c r="H434" s="2">
        <v>47</v>
      </c>
      <c r="I434">
        <v>49</v>
      </c>
      <c r="J434" t="s">
        <v>8504</v>
      </c>
      <c r="K434">
        <f>INDEX(TeamRegion!B:B,MATCH(J434,TeamRegion!C:C,0))</f>
        <v>2</v>
      </c>
      <c r="L434" t="s">
        <v>755</v>
      </c>
      <c r="M434" t="str">
        <f t="shared" si="18"/>
        <v>E:\imagenes\banderas\turkmenistan.jpg</v>
      </c>
      <c r="N434" t="s">
        <v>977</v>
      </c>
      <c r="O434" t="str">
        <f t="shared" si="19"/>
        <v>E:\imagenes\escudos\turkmenistan.png</v>
      </c>
      <c r="P434" t="s">
        <v>7</v>
      </c>
      <c r="Q434">
        <f>INDEX(PlayerCountry!B:B,MATCH(P434,PlayerCountry!C:C,0))</f>
        <v>2</v>
      </c>
      <c r="S434" t="str">
        <f t="shared" si="20"/>
        <v>INSERT INTO "NationalTeams" (team_name,team_type,team_region_id,team_flag,team_shield,ol_country_id) VALUES ('Turkmenistan Fem','F',2,pg_read_binary_file('E:\imagenes\banderas\turkmenistan.jpg'),pg_read_binary_file('E:\imagenes\escudos\turkmenistan.png'),2);</v>
      </c>
    </row>
    <row r="435" spans="2:19" x14ac:dyDescent="0.25">
      <c r="B435">
        <v>433</v>
      </c>
      <c r="C435" t="s">
        <v>1202</v>
      </c>
      <c r="E435" t="s">
        <v>545</v>
      </c>
      <c r="F435" s="3"/>
      <c r="G435">
        <v>61</v>
      </c>
      <c r="H435" s="2">
        <v>61</v>
      </c>
      <c r="I435">
        <v>60</v>
      </c>
      <c r="J435" t="s">
        <v>24</v>
      </c>
      <c r="K435">
        <f>INDEX(TeamRegion!B:B,MATCH(J435,TeamRegion!C:C,0))</f>
        <v>4</v>
      </c>
      <c r="L435" t="s">
        <v>756</v>
      </c>
      <c r="M435" t="str">
        <f t="shared" si="18"/>
        <v>E:\imagenes\banderas\turquia.jpg</v>
      </c>
      <c r="N435" t="s">
        <v>978</v>
      </c>
      <c r="O435" t="str">
        <f t="shared" si="19"/>
        <v>E:\imagenes\escudos\turquia.png</v>
      </c>
      <c r="P435" t="s">
        <v>7</v>
      </c>
      <c r="Q435">
        <f>INDEX(PlayerCountry!B:B,MATCH(P435,PlayerCountry!C:C,0))</f>
        <v>2</v>
      </c>
      <c r="S435" t="str">
        <f t="shared" si="20"/>
        <v>INSERT INTO "NationalTeams" (team_name,team_type,team_region_id,team_flag,team_shield,ol_country_id) VALUES ('Turquia Fem','F',4,pg_read_binary_file('E:\imagenes\banderas\turquia.jpg'),pg_read_binary_file('E:\imagenes\escudos\turquia.png'),2);</v>
      </c>
    </row>
    <row r="436" spans="2:19" x14ac:dyDescent="0.25">
      <c r="B436">
        <v>434</v>
      </c>
      <c r="C436" t="s">
        <v>1203</v>
      </c>
      <c r="E436" t="s">
        <v>545</v>
      </c>
      <c r="F436" s="3"/>
      <c r="G436">
        <v>40</v>
      </c>
      <c r="H436" s="2">
        <v>40</v>
      </c>
      <c r="I436">
        <v>40</v>
      </c>
      <c r="J436" t="s">
        <v>8505</v>
      </c>
      <c r="K436">
        <f>INDEX(TeamRegion!B:B,MATCH(J436,TeamRegion!C:C,0))</f>
        <v>5</v>
      </c>
      <c r="L436" t="s">
        <v>757</v>
      </c>
      <c r="M436" t="str">
        <f t="shared" si="18"/>
        <v>E:\imagenes\banderas\tuvalu.png</v>
      </c>
      <c r="N436" t="s">
        <v>979</v>
      </c>
      <c r="O436" t="str">
        <f t="shared" si="19"/>
        <v>E:\imagenes\escudos\tuvalu.png</v>
      </c>
      <c r="P436" t="s">
        <v>6</v>
      </c>
      <c r="Q436">
        <f>INDEX(PlayerCountry!B:B,MATCH(P436,PlayerCountry!C:C,0))</f>
        <v>7</v>
      </c>
      <c r="S436" t="str">
        <f t="shared" si="20"/>
        <v>INSERT INTO "NationalTeams" (team_name,team_type,team_region_id,team_flag,team_shield,ol_country_id) VALUES ('Tuvalu Fem','F',5,pg_read_binary_file('E:\imagenes\banderas\tuvalu.png'),pg_read_binary_file('E:\imagenes\escudos\tuvalu.png'),7);</v>
      </c>
    </row>
    <row r="437" spans="2:19" x14ac:dyDescent="0.25">
      <c r="B437">
        <v>435</v>
      </c>
      <c r="C437" t="s">
        <v>1204</v>
      </c>
      <c r="E437" t="s">
        <v>545</v>
      </c>
      <c r="F437" s="3"/>
      <c r="G437">
        <v>78</v>
      </c>
      <c r="H437" s="2">
        <v>78</v>
      </c>
      <c r="I437">
        <v>77</v>
      </c>
      <c r="J437" t="s">
        <v>24</v>
      </c>
      <c r="K437">
        <f>INDEX(TeamRegion!B:B,MATCH(J437,TeamRegion!C:C,0))</f>
        <v>4</v>
      </c>
      <c r="L437" t="s">
        <v>758</v>
      </c>
      <c r="M437" t="str">
        <f t="shared" si="18"/>
        <v>E:\imagenes\banderas\ucrania.jpg</v>
      </c>
      <c r="N437" t="s">
        <v>980</v>
      </c>
      <c r="O437" t="str">
        <f t="shared" si="19"/>
        <v>E:\imagenes\escudos\ucrania.png</v>
      </c>
      <c r="P437" t="s">
        <v>6</v>
      </c>
      <c r="Q437">
        <f>INDEX(PlayerCountry!B:B,MATCH(P437,PlayerCountry!C:C,0))</f>
        <v>7</v>
      </c>
      <c r="S437" t="str">
        <f t="shared" si="20"/>
        <v>INSERT INTO "NationalTeams" (team_name,team_type,team_region_id,team_flag,team_shield,ol_country_id) VALUES ('Ucrania Fem','F',4,pg_read_binary_file('E:\imagenes\banderas\ucrania.jpg'),pg_read_binary_file('E:\imagenes\escudos\ucrania.png'),7);</v>
      </c>
    </row>
    <row r="438" spans="2:19" x14ac:dyDescent="0.25">
      <c r="B438">
        <v>436</v>
      </c>
      <c r="C438" t="s">
        <v>1205</v>
      </c>
      <c r="E438" t="s">
        <v>545</v>
      </c>
      <c r="F438" s="3"/>
      <c r="G438">
        <v>51</v>
      </c>
      <c r="H438" s="2">
        <v>48</v>
      </c>
      <c r="I438">
        <v>45</v>
      </c>
      <c r="J438" t="s">
        <v>22</v>
      </c>
      <c r="K438">
        <f>INDEX(TeamRegion!B:B,MATCH(J438,TeamRegion!C:C,0))</f>
        <v>1</v>
      </c>
      <c r="L438" t="s">
        <v>759</v>
      </c>
      <c r="M438" t="str">
        <f t="shared" si="18"/>
        <v>E:\imagenes\banderas\uganda.png</v>
      </c>
      <c r="N438" t="s">
        <v>981</v>
      </c>
      <c r="O438" t="str">
        <f t="shared" si="19"/>
        <v>E:\imagenes\escudos\uganda.png</v>
      </c>
      <c r="P438" t="s">
        <v>2</v>
      </c>
      <c r="Q438">
        <f>INDEX(PlayerCountry!B:B,MATCH(P438,PlayerCountry!C:C,0))</f>
        <v>1</v>
      </c>
      <c r="S438" t="str">
        <f t="shared" si="20"/>
        <v>INSERT INTO "NationalTeams" (team_name,team_type,team_region_id,team_flag,team_shield,ol_country_id) VALUES ('Uganda Fem','F',1,pg_read_binary_file('E:\imagenes\banderas\uganda.png'),pg_read_binary_file('E:\imagenes\escudos\uganda.png'),1);</v>
      </c>
    </row>
    <row r="439" spans="2:19" x14ac:dyDescent="0.25">
      <c r="B439">
        <v>437</v>
      </c>
      <c r="C439" t="s">
        <v>1206</v>
      </c>
      <c r="E439" t="s">
        <v>545</v>
      </c>
      <c r="F439" s="3"/>
      <c r="G439">
        <v>60</v>
      </c>
      <c r="H439" s="2">
        <v>63</v>
      </c>
      <c r="I439">
        <v>64</v>
      </c>
      <c r="J439" t="s">
        <v>23</v>
      </c>
      <c r="K439">
        <f>INDEX(TeamRegion!B:B,MATCH(J439,TeamRegion!C:C,0))</f>
        <v>3</v>
      </c>
      <c r="L439" t="s">
        <v>760</v>
      </c>
      <c r="M439" t="str">
        <f t="shared" si="18"/>
        <v>E:\imagenes\banderas\uruguay.jpg</v>
      </c>
      <c r="N439" t="s">
        <v>982</v>
      </c>
      <c r="O439" t="str">
        <f t="shared" si="19"/>
        <v>E:\imagenes\escudos\uruguay.png</v>
      </c>
      <c r="P439" t="s">
        <v>2</v>
      </c>
      <c r="Q439">
        <f>INDEX(PlayerCountry!B:B,MATCH(P439,PlayerCountry!C:C,0))</f>
        <v>1</v>
      </c>
      <c r="S439" t="str">
        <f t="shared" si="20"/>
        <v>INSERT INTO "NationalTeams" (team_name,team_type,team_region_id,team_flag,team_shield,ol_country_id) VALUES ('Uruguay Fem','F',3,pg_read_binary_file('E:\imagenes\banderas\uruguay.jpg'),pg_read_binary_file('E:\imagenes\escudos\uruguay.png'),1);</v>
      </c>
    </row>
    <row r="440" spans="2:19" x14ac:dyDescent="0.25">
      <c r="B440">
        <v>438</v>
      </c>
      <c r="C440" t="s">
        <v>1207</v>
      </c>
      <c r="E440" t="s">
        <v>545</v>
      </c>
      <c r="F440" s="3"/>
      <c r="G440">
        <v>70</v>
      </c>
      <c r="H440" s="2">
        <v>67</v>
      </c>
      <c r="I440">
        <v>69</v>
      </c>
      <c r="J440" t="s">
        <v>8504</v>
      </c>
      <c r="K440">
        <f>INDEX(TeamRegion!B:B,MATCH(J440,TeamRegion!C:C,0))</f>
        <v>2</v>
      </c>
      <c r="L440" t="s">
        <v>761</v>
      </c>
      <c r="M440" t="str">
        <f t="shared" si="18"/>
        <v>E:\imagenes\banderas\uzbekistan.jpg</v>
      </c>
      <c r="N440" t="s">
        <v>983</v>
      </c>
      <c r="O440" t="str">
        <f t="shared" si="19"/>
        <v>E:\imagenes\escudos\uzbekistan.png</v>
      </c>
      <c r="P440" t="s">
        <v>8</v>
      </c>
      <c r="Q440">
        <f>INDEX(PlayerCountry!B:B,MATCH(P440,PlayerCountry!C:C,0))</f>
        <v>3</v>
      </c>
      <c r="S440" t="str">
        <f t="shared" si="20"/>
        <v>INSERT INTO "NationalTeams" (team_name,team_type,team_region_id,team_flag,team_shield,ol_country_id) VALUES ('Uzbekistan Fem','F',2,pg_read_binary_file('E:\imagenes\banderas\uzbekistan.jpg'),pg_read_binary_file('E:\imagenes\escudos\uzbekistan.png'),3);</v>
      </c>
    </row>
    <row r="441" spans="2:19" x14ac:dyDescent="0.25">
      <c r="B441">
        <v>439</v>
      </c>
      <c r="C441" t="s">
        <v>1208</v>
      </c>
      <c r="E441" t="s">
        <v>545</v>
      </c>
      <c r="F441" s="3"/>
      <c r="G441">
        <v>49</v>
      </c>
      <c r="H441" s="2">
        <v>49</v>
      </c>
      <c r="I441">
        <v>48</v>
      </c>
      <c r="J441" t="s">
        <v>8505</v>
      </c>
      <c r="K441">
        <f>INDEX(TeamRegion!B:B,MATCH(J441,TeamRegion!C:C,0))</f>
        <v>5</v>
      </c>
      <c r="L441" t="s">
        <v>762</v>
      </c>
      <c r="M441" t="str">
        <f t="shared" si="18"/>
        <v>E:\imagenes\banderas\vanuatu.png</v>
      </c>
      <c r="N441" t="s">
        <v>984</v>
      </c>
      <c r="O441" t="str">
        <f t="shared" si="19"/>
        <v>E:\imagenes\escudos\vanuatu.png</v>
      </c>
      <c r="P441" t="s">
        <v>8</v>
      </c>
      <c r="Q441">
        <f>INDEX(PlayerCountry!B:B,MATCH(P441,PlayerCountry!C:C,0))</f>
        <v>3</v>
      </c>
      <c r="S441" t="str">
        <f t="shared" si="20"/>
        <v>INSERT INTO "NationalTeams" (team_name,team_type,team_region_id,team_flag,team_shield,ol_country_id) VALUES ('Vanuatu Fem','F',5,pg_read_binary_file('E:\imagenes\banderas\vanuatu.png'),pg_read_binary_file('E:\imagenes\escudos\vanuatu.png'),3);</v>
      </c>
    </row>
    <row r="442" spans="2:19" x14ac:dyDescent="0.25">
      <c r="B442">
        <v>440</v>
      </c>
      <c r="C442" t="s">
        <v>1209</v>
      </c>
      <c r="E442" t="s">
        <v>545</v>
      </c>
      <c r="F442" s="3"/>
      <c r="G442">
        <v>67</v>
      </c>
      <c r="H442" s="2">
        <v>67</v>
      </c>
      <c r="I442">
        <v>66</v>
      </c>
      <c r="J442" t="s">
        <v>23</v>
      </c>
      <c r="K442">
        <f>INDEX(TeamRegion!B:B,MATCH(J442,TeamRegion!C:C,0))</f>
        <v>3</v>
      </c>
      <c r="L442" t="s">
        <v>763</v>
      </c>
      <c r="M442" t="str">
        <f t="shared" si="18"/>
        <v>E:\imagenes\banderas\venezuela.jpg</v>
      </c>
      <c r="N442" t="s">
        <v>985</v>
      </c>
      <c r="O442" t="str">
        <f t="shared" si="19"/>
        <v>E:\imagenes\escudos\venezuela.png</v>
      </c>
      <c r="P442" t="s">
        <v>3</v>
      </c>
      <c r="Q442">
        <f>INDEX(PlayerCountry!B:B,MATCH(P442,PlayerCountry!C:C,0))</f>
        <v>4</v>
      </c>
      <c r="S442" t="str">
        <f t="shared" si="20"/>
        <v>INSERT INTO "NationalTeams" (team_name,team_type,team_region_id,team_flag,team_shield,ol_country_id) VALUES ('Venezuela Fem','F',3,pg_read_binary_file('E:\imagenes\banderas\venezuela.jpg'),pg_read_binary_file('E:\imagenes\escudos\venezuela.png'),4);</v>
      </c>
    </row>
    <row r="443" spans="2:19" x14ac:dyDescent="0.25">
      <c r="B443">
        <v>441</v>
      </c>
      <c r="C443" t="s">
        <v>1210</v>
      </c>
      <c r="E443" t="s">
        <v>545</v>
      </c>
      <c r="F443" s="3"/>
      <c r="G443">
        <v>76</v>
      </c>
      <c r="H443" s="2">
        <v>79</v>
      </c>
      <c r="I443">
        <v>77</v>
      </c>
      <c r="J443" t="s">
        <v>8504</v>
      </c>
      <c r="K443">
        <f>INDEX(TeamRegion!B:B,MATCH(J443,TeamRegion!C:C,0))</f>
        <v>2</v>
      </c>
      <c r="L443" t="s">
        <v>764</v>
      </c>
      <c r="M443" t="str">
        <f t="shared" si="18"/>
        <v>E:\imagenes\banderas\vietnam.jpg</v>
      </c>
      <c r="N443" t="s">
        <v>986</v>
      </c>
      <c r="O443" t="str">
        <f t="shared" si="19"/>
        <v>E:\imagenes\escudos\vietnam.png</v>
      </c>
      <c r="P443" t="s">
        <v>5</v>
      </c>
      <c r="Q443">
        <f>INDEX(PlayerCountry!B:B,MATCH(P443,PlayerCountry!C:C,0))</f>
        <v>6</v>
      </c>
      <c r="S443" t="str">
        <f t="shared" si="20"/>
        <v>INSERT INTO "NationalTeams" (team_name,team_type,team_region_id,team_flag,team_shield,ol_country_id) VALUES ('Vietnam Fem','F',2,pg_read_binary_file('E:\imagenes\banderas\vietnam.jpg'),pg_read_binary_file('E:\imagenes\escudos\vietnam.png'),6);</v>
      </c>
    </row>
    <row r="444" spans="2:19" x14ac:dyDescent="0.25">
      <c r="B444">
        <v>442</v>
      </c>
      <c r="C444" t="s">
        <v>1211</v>
      </c>
      <c r="E444" t="s">
        <v>545</v>
      </c>
      <c r="F444" s="3"/>
      <c r="G444">
        <v>91</v>
      </c>
      <c r="H444" s="2">
        <v>92</v>
      </c>
      <c r="I444">
        <v>90</v>
      </c>
      <c r="J444" t="s">
        <v>24</v>
      </c>
      <c r="K444">
        <f>INDEX(TeamRegion!B:B,MATCH(J444,TeamRegion!C:C,0))</f>
        <v>4</v>
      </c>
      <c r="L444" t="s">
        <v>765</v>
      </c>
      <c r="M444" t="str">
        <f t="shared" si="18"/>
        <v>E:\imagenes\banderas\world stars.png</v>
      </c>
      <c r="N444" t="s">
        <v>987</v>
      </c>
      <c r="O444" t="str">
        <f t="shared" si="19"/>
        <v>E:\imagenes\escudos\world stars.png</v>
      </c>
      <c r="P444" t="s">
        <v>9</v>
      </c>
      <c r="Q444">
        <f>INDEX(PlayerCountry!B:B,MATCH(P444,PlayerCountry!C:C,0))</f>
        <v>5</v>
      </c>
      <c r="S444" t="str">
        <f t="shared" si="20"/>
        <v>INSERT INTO "NationalTeams" (team_name,team_type,team_region_id,team_flag,team_shield,ol_country_id) VALUES ('World Stars Fem','F',4,pg_read_binary_file('E:\imagenes\banderas\world stars.png'),pg_read_binary_file('E:\imagenes\escudos\world stars.png'),5);</v>
      </c>
    </row>
    <row r="445" spans="2:19" x14ac:dyDescent="0.25">
      <c r="B445">
        <v>443</v>
      </c>
      <c r="C445" t="s">
        <v>1212</v>
      </c>
      <c r="E445" t="s">
        <v>545</v>
      </c>
      <c r="F445" s="3"/>
      <c r="G445">
        <v>40</v>
      </c>
      <c r="H445" s="2">
        <v>40</v>
      </c>
      <c r="I445">
        <v>40</v>
      </c>
      <c r="J445" t="s">
        <v>8504</v>
      </c>
      <c r="K445">
        <f>INDEX(TeamRegion!B:B,MATCH(J445,TeamRegion!C:C,0))</f>
        <v>2</v>
      </c>
      <c r="L445" t="s">
        <v>766</v>
      </c>
      <c r="M445" t="str">
        <f t="shared" si="18"/>
        <v>E:\imagenes\banderas\yemen.png</v>
      </c>
      <c r="N445" t="s">
        <v>988</v>
      </c>
      <c r="O445" t="str">
        <f t="shared" si="19"/>
        <v>E:\imagenes\escudos\yemen.png</v>
      </c>
      <c r="P445" t="s">
        <v>3</v>
      </c>
      <c r="Q445">
        <f>INDEX(PlayerCountry!B:B,MATCH(P445,PlayerCountry!C:C,0))</f>
        <v>4</v>
      </c>
      <c r="S445" t="str">
        <f t="shared" si="20"/>
        <v>INSERT INTO "NationalTeams" (team_name,team_type,team_region_id,team_flag,team_shield,ol_country_id) VALUES ('Yemen Fem','F',2,pg_read_binary_file('E:\imagenes\banderas\yemen.png'),pg_read_binary_file('E:\imagenes\escudos\yemen.png'),4);</v>
      </c>
    </row>
    <row r="446" spans="2:19" x14ac:dyDescent="0.25">
      <c r="B446">
        <v>444</v>
      </c>
      <c r="C446" t="s">
        <v>1213</v>
      </c>
      <c r="E446" t="s">
        <v>545</v>
      </c>
      <c r="F446" s="3"/>
      <c r="G446">
        <v>40</v>
      </c>
      <c r="H446" s="2">
        <v>40</v>
      </c>
      <c r="I446">
        <v>40</v>
      </c>
      <c r="J446" t="s">
        <v>22</v>
      </c>
      <c r="K446">
        <f>INDEX(TeamRegion!B:B,MATCH(J446,TeamRegion!C:C,0))</f>
        <v>1</v>
      </c>
      <c r="L446" t="s">
        <v>767</v>
      </c>
      <c r="M446" t="str">
        <f t="shared" si="18"/>
        <v>E:\imagenes\banderas\yibuti.png</v>
      </c>
      <c r="N446" t="s">
        <v>989</v>
      </c>
      <c r="O446" t="str">
        <f t="shared" si="19"/>
        <v>E:\imagenes\escudos\yibuti.png</v>
      </c>
      <c r="P446" t="s">
        <v>2</v>
      </c>
      <c r="Q446">
        <f>INDEX(PlayerCountry!B:B,MATCH(P446,PlayerCountry!C:C,0))</f>
        <v>1</v>
      </c>
      <c r="S446" t="str">
        <f t="shared" si="20"/>
        <v>INSERT INTO "NationalTeams" (team_name,team_type,team_region_id,team_flag,team_shield,ol_country_id) VALUES ('Yibuti Fem','F',1,pg_read_binary_file('E:\imagenes\banderas\yibuti.png'),pg_read_binary_file('E:\imagenes\escudos\yibuti.png'),1);</v>
      </c>
    </row>
    <row r="447" spans="2:19" x14ac:dyDescent="0.25">
      <c r="B447">
        <v>445</v>
      </c>
      <c r="C447" t="s">
        <v>1214</v>
      </c>
      <c r="E447" t="s">
        <v>545</v>
      </c>
      <c r="F447" s="3"/>
      <c r="G447">
        <v>59</v>
      </c>
      <c r="H447" s="2">
        <v>60</v>
      </c>
      <c r="I447">
        <v>60</v>
      </c>
      <c r="J447" t="s">
        <v>22</v>
      </c>
      <c r="K447">
        <f>INDEX(TeamRegion!B:B,MATCH(J447,TeamRegion!C:C,0))</f>
        <v>1</v>
      </c>
      <c r="L447" t="s">
        <v>768</v>
      </c>
      <c r="M447" t="str">
        <f t="shared" si="18"/>
        <v>E:\imagenes\banderas\zambia.jpg</v>
      </c>
      <c r="N447" t="s">
        <v>990</v>
      </c>
      <c r="O447" t="str">
        <f t="shared" si="19"/>
        <v>E:\imagenes\escudos\zambia.PNG</v>
      </c>
      <c r="P447" t="s">
        <v>3</v>
      </c>
      <c r="Q447">
        <f>INDEX(PlayerCountry!B:B,MATCH(P447,PlayerCountry!C:C,0))</f>
        <v>4</v>
      </c>
      <c r="S447" t="str">
        <f t="shared" si="20"/>
        <v>INSERT INTO "NationalTeams" (team_name,team_type,team_region_id,team_flag,team_shield,ol_country_id) VALUES ('Zambia Fem','F',1,pg_read_binary_file('E:\imagenes\banderas\zambia.jpg'),pg_read_binary_file('E:\imagenes\escudos\zambia.PNG'),4);</v>
      </c>
    </row>
    <row r="448" spans="2:19" x14ac:dyDescent="0.25">
      <c r="B448">
        <v>446</v>
      </c>
      <c r="C448" t="s">
        <v>1215</v>
      </c>
      <c r="E448" t="s">
        <v>545</v>
      </c>
      <c r="F448" s="3"/>
      <c r="G448">
        <v>49</v>
      </c>
      <c r="H448" s="2">
        <v>49</v>
      </c>
      <c r="I448">
        <v>49</v>
      </c>
      <c r="J448" t="s">
        <v>22</v>
      </c>
      <c r="K448">
        <f>INDEX(TeamRegion!B:B,MATCH(J448,TeamRegion!C:C,0))</f>
        <v>1</v>
      </c>
      <c r="L448" t="s">
        <v>769</v>
      </c>
      <c r="M448" t="str">
        <f t="shared" si="18"/>
        <v>E:\imagenes\banderas\zimbaue.jpg</v>
      </c>
      <c r="N448" t="s">
        <v>991</v>
      </c>
      <c r="O448" t="str">
        <f t="shared" si="19"/>
        <v>E:\imagenes\escudos\zimbaue.png</v>
      </c>
      <c r="P448" t="s">
        <v>3</v>
      </c>
      <c r="Q448">
        <f>INDEX(PlayerCountry!B:B,MATCH(P448,PlayerCountry!C:C,0))</f>
        <v>4</v>
      </c>
      <c r="S448" t="str">
        <f t="shared" si="20"/>
        <v>INSERT INTO "NationalTeams" (team_name,team_type,team_region_id,team_flag,team_shield,ol_country_id) VALUES ('Zimbaue Fem','F',1,pg_read_binary_file('E:\imagenes\banderas\zimbaue.jpg'),pg_read_binary_file('E:\imagenes\escudos\zimbaue.png'),4);</v>
      </c>
    </row>
  </sheetData>
  <sortState xmlns:xlrd2="http://schemas.microsoft.com/office/spreadsheetml/2017/richdata2" ref="C226:I448">
    <sortCondition ref="C226:C448"/>
  </sortState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BBA-72C3-4078-931E-60235D67B1C6}">
  <dimension ref="A1:S454"/>
  <sheetViews>
    <sheetView workbookViewId="0"/>
    <sheetView workbookViewId="1"/>
  </sheetViews>
  <sheetFormatPr baseColWidth="10" defaultRowHeight="15" x14ac:dyDescent="0.25"/>
  <cols>
    <col min="2" max="2" width="12.5703125" bestFit="1" customWidth="1"/>
    <col min="3" max="3" width="25.42578125" bestFit="1" customWidth="1"/>
    <col min="4" max="4" width="14.5703125" customWidth="1"/>
    <col min="5" max="5" width="37" customWidth="1"/>
    <col min="6" max="6" width="48.140625" bestFit="1" customWidth="1"/>
    <col min="7" max="7" width="13.7109375" hidden="1" customWidth="1"/>
    <col min="8" max="8" width="12.7109375" bestFit="1" customWidth="1"/>
    <col min="9" max="9" width="12.42578125" hidden="1" customWidth="1"/>
    <col min="10" max="10" width="13.42578125" bestFit="1" customWidth="1"/>
    <col min="12" max="12" width="194.28515625" bestFit="1" customWidth="1"/>
  </cols>
  <sheetData>
    <row r="1" spans="1:19" x14ac:dyDescent="0.25">
      <c r="A1" s="6" t="s">
        <v>547</v>
      </c>
      <c r="B1" s="38" t="s">
        <v>8027</v>
      </c>
      <c r="C1" s="38"/>
      <c r="D1" s="38"/>
      <c r="E1" s="38"/>
      <c r="F1" s="38"/>
      <c r="G1" s="38"/>
      <c r="H1" s="38"/>
      <c r="I1" s="38"/>
      <c r="J1" s="38"/>
      <c r="L1" t="s">
        <v>8024</v>
      </c>
      <c r="M1" t="s">
        <v>8025</v>
      </c>
      <c r="N1" t="s">
        <v>13</v>
      </c>
      <c r="O1" t="s">
        <v>14</v>
      </c>
      <c r="P1" t="s">
        <v>15</v>
      </c>
      <c r="Q1" s="1" t="s">
        <v>18</v>
      </c>
      <c r="R1" t="s">
        <v>17</v>
      </c>
      <c r="S1" t="s">
        <v>16</v>
      </c>
    </row>
    <row r="2" spans="1:19" x14ac:dyDescent="0.25">
      <c r="B2" t="s">
        <v>1371</v>
      </c>
      <c r="C2" t="s">
        <v>1372</v>
      </c>
      <c r="D2" t="s">
        <v>1373</v>
      </c>
      <c r="E2" t="s">
        <v>1258</v>
      </c>
      <c r="F2" t="s">
        <v>1374</v>
      </c>
      <c r="G2" t="s">
        <v>318</v>
      </c>
      <c r="H2" t="s">
        <v>0</v>
      </c>
      <c r="I2" t="s">
        <v>1217</v>
      </c>
      <c r="J2" t="s">
        <v>31</v>
      </c>
      <c r="L2" t="s">
        <v>8026</v>
      </c>
    </row>
    <row r="3" spans="1:19" x14ac:dyDescent="0.25">
      <c r="B3">
        <v>1</v>
      </c>
      <c r="C3" t="s">
        <v>1277</v>
      </c>
      <c r="D3">
        <v>1</v>
      </c>
      <c r="E3" t="s">
        <v>1416</v>
      </c>
      <c r="F3" t="str">
        <f>_xlfn.CONCAT($A$1,E3)</f>
        <v>E:\imagenes\personajes\jim_rivers.png</v>
      </c>
      <c r="G3" t="s">
        <v>3</v>
      </c>
      <c r="H3">
        <f>INDEX(PlayerCountry!B:B,MATCH(G3,PlayerCountry!C:C,0))</f>
        <v>4</v>
      </c>
      <c r="I3" t="s">
        <v>79</v>
      </c>
      <c r="J3">
        <f>INDEX(TeamSports!B:B,MATCH(I3,TeamSports!C:C,0))</f>
        <v>40</v>
      </c>
      <c r="L3" t="str">
        <f>_xlfn.CONCAT($L$1,$P$1,$B$1,$P$1," ",$N$1,$C$2,$R$1,$D$2,$R$1,$F$2,$R$1,$H$2,$R$1,$J$2,$O$1,$M$1,$N$1,$Q$1,C3,$Q$1,$R$1,D3,$R$1,$L$2,$N$1,$Q$1,F3,$Q$1,$O$1,$R$1,H3,$R$1,J3,$O$1,$S$1)</f>
        <v>INSERT INTO "OlympicPlayers" (ol_player_name,ol_player_value,ol_player_image,ol_country_id,team_sport_id) VALUES ('Jim Rivers',1,pg_read_binary_file('E:\imagenes\personajes\jim_rivers.png'),4,40);</v>
      </c>
    </row>
    <row r="4" spans="1:19" x14ac:dyDescent="0.25">
      <c r="B4">
        <v>2</v>
      </c>
      <c r="C4" t="s">
        <v>1278</v>
      </c>
      <c r="D4">
        <v>1</v>
      </c>
      <c r="E4" t="s">
        <v>1471</v>
      </c>
      <c r="F4" t="str">
        <f t="shared" ref="F4:F67" si="0">_xlfn.CONCAT($A$1,E4)</f>
        <v>E:\imagenes\personajes\sarah_hill.png</v>
      </c>
      <c r="G4" t="s">
        <v>2</v>
      </c>
      <c r="H4">
        <f>INDEX(PlayerCountry!B:B,MATCH(G4,PlayerCountry!C:C,0))</f>
        <v>1</v>
      </c>
      <c r="I4" t="s">
        <v>79</v>
      </c>
      <c r="J4">
        <f>INDEX(TeamSports!B:B,MATCH(I4,TeamSports!C:C,0))</f>
        <v>40</v>
      </c>
      <c r="L4" t="str">
        <f t="shared" ref="L4:L67" si="1">_xlfn.CONCAT($L$1,$P$1,$B$1,$P$1," ",$N$1,$C$2,$R$1,$D$2,$R$1,$F$2,$R$1,$H$2,$R$1,$J$2,$O$1,$M$1,$N$1,$Q$1,C4,$Q$1,$R$1,D4,$R$1,$L$2,$N$1,$Q$1,F4,$Q$1,$O$1,$R$1,H4,$R$1,J4,$O$1,$S$1)</f>
        <v>INSERT INTO "OlympicPlayers" (ol_player_name,ol_player_value,ol_player_image,ol_country_id,team_sport_id) VALUES ('Sarah Hill',1,pg_read_binary_file('E:\imagenes\personajes\sarah_hill.png'),1,40);</v>
      </c>
    </row>
    <row r="5" spans="1:19" x14ac:dyDescent="0.25">
      <c r="B5">
        <v>3</v>
      </c>
      <c r="C5" t="s">
        <v>1279</v>
      </c>
      <c r="D5">
        <v>1</v>
      </c>
      <c r="E5" t="s">
        <v>1472</v>
      </c>
      <c r="F5" t="str">
        <f t="shared" si="0"/>
        <v>E:\imagenes\personajes\bobby_malone.png</v>
      </c>
      <c r="G5" t="s">
        <v>7</v>
      </c>
      <c r="H5">
        <f>INDEX(PlayerCountry!B:B,MATCH(G5,PlayerCountry!C:C,0))</f>
        <v>2</v>
      </c>
      <c r="I5" t="s">
        <v>79</v>
      </c>
      <c r="J5">
        <f>INDEX(TeamSports!B:B,MATCH(I5,TeamSports!C:C,0))</f>
        <v>40</v>
      </c>
      <c r="L5" t="str">
        <f t="shared" si="1"/>
        <v>INSERT INTO "OlympicPlayers" (ol_player_name,ol_player_value,ol_player_image,ol_country_id,team_sport_id) VALUES ('Bobby Malone',1,pg_read_binary_file('E:\imagenes\personajes\bobby_malone.png'),2,40);</v>
      </c>
    </row>
    <row r="6" spans="1:19" x14ac:dyDescent="0.25">
      <c r="B6">
        <v>4</v>
      </c>
      <c r="C6" t="s">
        <v>1280</v>
      </c>
      <c r="D6">
        <v>1</v>
      </c>
      <c r="E6" t="s">
        <v>1473</v>
      </c>
      <c r="F6" t="str">
        <f t="shared" si="0"/>
        <v>E:\imagenes\personajes\vicky_steele.png</v>
      </c>
      <c r="G6" t="s">
        <v>6</v>
      </c>
      <c r="H6">
        <f>INDEX(PlayerCountry!B:B,MATCH(G6,PlayerCountry!C:C,0))</f>
        <v>7</v>
      </c>
      <c r="I6" t="s">
        <v>79</v>
      </c>
      <c r="J6">
        <f>INDEX(TeamSports!B:B,MATCH(I6,TeamSports!C:C,0))</f>
        <v>40</v>
      </c>
      <c r="L6" t="str">
        <f t="shared" si="1"/>
        <v>INSERT INTO "OlympicPlayers" (ol_player_name,ol_player_value,ol_player_image,ol_country_id,team_sport_id) VALUES ('Vicky Steele',1,pg_read_binary_file('E:\imagenes\personajes\vicky_steele.png'),7,40);</v>
      </c>
    </row>
    <row r="7" spans="1:19" x14ac:dyDescent="0.25">
      <c r="B7">
        <v>5</v>
      </c>
      <c r="C7" t="s">
        <v>1281</v>
      </c>
      <c r="D7">
        <v>1</v>
      </c>
      <c r="E7" t="s">
        <v>1474</v>
      </c>
      <c r="F7" t="str">
        <f t="shared" si="0"/>
        <v>E:\imagenes\personajes\ricky_stern.png</v>
      </c>
      <c r="G7" t="s">
        <v>7</v>
      </c>
      <c r="H7">
        <f>INDEX(PlayerCountry!B:B,MATCH(G7,PlayerCountry!C:C,0))</f>
        <v>2</v>
      </c>
      <c r="I7" t="s">
        <v>79</v>
      </c>
      <c r="J7">
        <f>INDEX(TeamSports!B:B,MATCH(I7,TeamSports!C:C,0))</f>
        <v>40</v>
      </c>
      <c r="L7" t="str">
        <f t="shared" si="1"/>
        <v>INSERT INTO "OlympicPlayers" (ol_player_name,ol_player_value,ol_player_image,ol_country_id,team_sport_id) VALUES ('Ricky Stern',1,pg_read_binary_file('E:\imagenes\personajes\ricky_stern.png'),2,40);</v>
      </c>
    </row>
    <row r="8" spans="1:19" x14ac:dyDescent="0.25">
      <c r="B8">
        <v>6</v>
      </c>
      <c r="C8" t="s">
        <v>1282</v>
      </c>
      <c r="D8">
        <v>1</v>
      </c>
      <c r="E8" t="s">
        <v>1475</v>
      </c>
      <c r="F8" t="str">
        <f t="shared" si="0"/>
        <v>E:\imagenes\personajes\nigel_york.png</v>
      </c>
      <c r="G8" t="s">
        <v>4</v>
      </c>
      <c r="H8">
        <f>INDEX(PlayerCountry!B:B,MATCH(G8,PlayerCountry!C:C,0))</f>
        <v>8</v>
      </c>
      <c r="I8" t="s">
        <v>79</v>
      </c>
      <c r="J8">
        <f>INDEX(TeamSports!B:B,MATCH(I8,TeamSports!C:C,0))</f>
        <v>40</v>
      </c>
      <c r="L8" t="str">
        <f t="shared" si="1"/>
        <v>INSERT INTO "OlympicPlayers" (ol_player_name,ol_player_value,ol_player_image,ol_country_id,team_sport_id) VALUES ('Nigel York',1,pg_read_binary_file('E:\imagenes\personajes\nigel_york.png'),8,40);</v>
      </c>
    </row>
    <row r="9" spans="1:19" x14ac:dyDescent="0.25">
      <c r="B9">
        <v>7</v>
      </c>
      <c r="C9" t="s">
        <v>1483</v>
      </c>
      <c r="D9">
        <v>1</v>
      </c>
      <c r="E9" t="str">
        <f>_xlfn.CONCAT("\personajes\",SUBSTITUTE(LOWER(C9)," ","_"),".png")</f>
        <v>\personajes\juan_pablo_montoya.png</v>
      </c>
      <c r="F9" t="str">
        <f t="shared" si="0"/>
        <v>E:\imagenes\personajes\juan_pablo_montoya.png</v>
      </c>
      <c r="G9" t="s">
        <v>2</v>
      </c>
      <c r="H9">
        <f>INDEX(PlayerCountry!B:B,MATCH(G9,PlayerCountry!C:C,0))</f>
        <v>1</v>
      </c>
      <c r="I9" t="s">
        <v>277</v>
      </c>
      <c r="J9">
        <f>INDEX(TeamSports!B:B,MATCH(I9,TeamSports!C:C,0))</f>
        <v>41</v>
      </c>
      <c r="L9" t="str">
        <f t="shared" si="1"/>
        <v>INSERT INTO "OlympicPlayers" (ol_player_name,ol_player_value,ol_player_image,ol_country_id,team_sport_id) VALUES ('Juan Pablo Montoya',1,pg_read_binary_file('E:\imagenes\personajes\juan_pablo_montoya.png'),1,41);</v>
      </c>
    </row>
    <row r="10" spans="1:19" x14ac:dyDescent="0.25">
      <c r="B10">
        <v>8</v>
      </c>
      <c r="C10" t="s">
        <v>1484</v>
      </c>
      <c r="D10">
        <v>1</v>
      </c>
      <c r="E10" t="str">
        <f t="shared" ref="E10:E30" si="2">_xlfn.CONCAT("\personajes\",SUBSTITUTE(LOWER(C10)," ","_"),".png")</f>
        <v>\personajes\heinz_harald_frentzen.png</v>
      </c>
      <c r="F10" t="str">
        <f t="shared" si="0"/>
        <v>E:\imagenes\personajes\heinz_harald_frentzen.png</v>
      </c>
      <c r="G10" t="s">
        <v>7</v>
      </c>
      <c r="H10">
        <f>INDEX(PlayerCountry!B:B,MATCH(G10,PlayerCountry!C:C,0))</f>
        <v>2</v>
      </c>
      <c r="I10" t="s">
        <v>277</v>
      </c>
      <c r="J10">
        <f>INDEX(TeamSports!B:B,MATCH(I10,TeamSports!C:C,0))</f>
        <v>41</v>
      </c>
      <c r="L10" t="str">
        <f t="shared" si="1"/>
        <v>INSERT INTO "OlympicPlayers" (ol_player_name,ol_player_value,ol_player_image,ol_country_id,team_sport_id) VALUES ('Heinz Harald Frentzen',1,pg_read_binary_file('E:\imagenes\personajes\heinz_harald_frentzen.png'),2,41);</v>
      </c>
    </row>
    <row r="11" spans="1:19" x14ac:dyDescent="0.25">
      <c r="B11">
        <v>9</v>
      </c>
      <c r="C11" t="s">
        <v>1283</v>
      </c>
      <c r="D11">
        <v>1</v>
      </c>
      <c r="E11" t="str">
        <f t="shared" si="2"/>
        <v>\personajes\michael_schuhmacher.png</v>
      </c>
      <c r="F11" t="str">
        <f t="shared" si="0"/>
        <v>E:\imagenes\personajes\michael_schuhmacher.png</v>
      </c>
      <c r="G11" t="s">
        <v>7</v>
      </c>
      <c r="H11">
        <f>INDEX(PlayerCountry!B:B,MATCH(G11,PlayerCountry!C:C,0))</f>
        <v>2</v>
      </c>
      <c r="I11" t="s">
        <v>277</v>
      </c>
      <c r="J11">
        <f>INDEX(TeamSports!B:B,MATCH(I11,TeamSports!C:C,0))</f>
        <v>41</v>
      </c>
      <c r="L11" t="str">
        <f t="shared" si="1"/>
        <v>INSERT INTO "OlympicPlayers" (ol_player_name,ol_player_value,ol_player_image,ol_country_id,team_sport_id) VALUES ('Michael Schuhmacher',1,pg_read_binary_file('E:\imagenes\personajes\michael_schuhmacher.png'),2,41);</v>
      </c>
    </row>
    <row r="12" spans="1:19" x14ac:dyDescent="0.25">
      <c r="B12">
        <v>10</v>
      </c>
      <c r="C12" t="s">
        <v>1284</v>
      </c>
      <c r="D12">
        <v>1</v>
      </c>
      <c r="E12" t="str">
        <f t="shared" si="2"/>
        <v>\personajes\gerhard_berger.png</v>
      </c>
      <c r="F12" t="str">
        <f t="shared" si="0"/>
        <v>E:\imagenes\personajes\gerhard_berger.png</v>
      </c>
      <c r="G12" t="s">
        <v>8</v>
      </c>
      <c r="H12">
        <f>INDEX(PlayerCountry!B:B,MATCH(G12,PlayerCountry!C:C,0))</f>
        <v>3</v>
      </c>
      <c r="I12" t="s">
        <v>277</v>
      </c>
      <c r="J12">
        <f>INDEX(TeamSports!B:B,MATCH(I12,TeamSports!C:C,0))</f>
        <v>41</v>
      </c>
      <c r="L12" t="str">
        <f t="shared" si="1"/>
        <v>INSERT INTO "OlympicPlayers" (ol_player_name,ol_player_value,ol_player_image,ol_country_id,team_sport_id) VALUES ('Gerhard Berger',1,pg_read_binary_file('E:\imagenes\personajes\gerhard_berger.png'),3,41);</v>
      </c>
    </row>
    <row r="13" spans="1:19" x14ac:dyDescent="0.25">
      <c r="B13">
        <v>11</v>
      </c>
      <c r="C13" t="s">
        <v>1285</v>
      </c>
      <c r="D13">
        <v>1</v>
      </c>
      <c r="E13" t="str">
        <f t="shared" si="2"/>
        <v>\personajes\ralph_schuhmacher.png</v>
      </c>
      <c r="F13" t="str">
        <f t="shared" si="0"/>
        <v>E:\imagenes\personajes\ralph_schuhmacher.png</v>
      </c>
      <c r="G13" t="s">
        <v>7</v>
      </c>
      <c r="H13">
        <f>INDEX(PlayerCountry!B:B,MATCH(G13,PlayerCountry!C:C,0))</f>
        <v>2</v>
      </c>
      <c r="I13" t="s">
        <v>277</v>
      </c>
      <c r="J13">
        <f>INDEX(TeamSports!B:B,MATCH(I13,TeamSports!C:C,0))</f>
        <v>41</v>
      </c>
      <c r="L13" t="str">
        <f t="shared" si="1"/>
        <v>INSERT INTO "OlympicPlayers" (ol_player_name,ol_player_value,ol_player_image,ol_country_id,team_sport_id) VALUES ('Ralph Schuhmacher',1,pg_read_binary_file('E:\imagenes\personajes\ralph_schuhmacher.png'),2,41);</v>
      </c>
    </row>
    <row r="14" spans="1:19" x14ac:dyDescent="0.25">
      <c r="B14">
        <v>12</v>
      </c>
      <c r="C14" t="s">
        <v>1286</v>
      </c>
      <c r="D14">
        <v>1</v>
      </c>
      <c r="E14" t="str">
        <f t="shared" si="2"/>
        <v>\personajes\jean_alesi.png</v>
      </c>
      <c r="F14" t="str">
        <f t="shared" si="0"/>
        <v>E:\imagenes\personajes\jean_alesi.png</v>
      </c>
      <c r="G14" t="s">
        <v>3</v>
      </c>
      <c r="H14">
        <f>INDEX(PlayerCountry!B:B,MATCH(G14,PlayerCountry!C:C,0))</f>
        <v>4</v>
      </c>
      <c r="I14" t="s">
        <v>277</v>
      </c>
      <c r="J14">
        <f>INDEX(TeamSports!B:B,MATCH(I14,TeamSports!C:C,0))</f>
        <v>41</v>
      </c>
      <c r="L14" t="str">
        <f t="shared" si="1"/>
        <v>INSERT INTO "OlympicPlayers" (ol_player_name,ol_player_value,ol_player_image,ol_country_id,team_sport_id) VALUES ('Jean Alesi',1,pg_read_binary_file('E:\imagenes\personajes\jean_alesi.png'),4,41);</v>
      </c>
    </row>
    <row r="15" spans="1:19" x14ac:dyDescent="0.25">
      <c r="B15">
        <v>13</v>
      </c>
      <c r="C15" t="s">
        <v>1287</v>
      </c>
      <c r="D15">
        <v>1</v>
      </c>
      <c r="E15" t="str">
        <f t="shared" si="2"/>
        <v>\personajes\mika_hakkinen.png</v>
      </c>
      <c r="F15" t="str">
        <f t="shared" si="0"/>
        <v>E:\imagenes\personajes\mika_hakkinen.png</v>
      </c>
      <c r="G15" t="s">
        <v>2</v>
      </c>
      <c r="H15">
        <f>INDEX(PlayerCountry!B:B,MATCH(G15,PlayerCountry!C:C,0))</f>
        <v>1</v>
      </c>
      <c r="I15" t="s">
        <v>277</v>
      </c>
      <c r="J15">
        <f>INDEX(TeamSports!B:B,MATCH(I15,TeamSports!C:C,0))</f>
        <v>41</v>
      </c>
      <c r="L15" t="str">
        <f t="shared" si="1"/>
        <v>INSERT INTO "OlympicPlayers" (ol_player_name,ol_player_value,ol_player_image,ol_country_id,team_sport_id) VALUES ('Mika Hakkinen',1,pg_read_binary_file('E:\imagenes\personajes\mika_hakkinen.png'),1,41);</v>
      </c>
    </row>
    <row r="16" spans="1:19" x14ac:dyDescent="0.25">
      <c r="B16">
        <v>14</v>
      </c>
      <c r="C16" t="s">
        <v>1288</v>
      </c>
      <c r="D16">
        <v>1</v>
      </c>
      <c r="E16" t="str">
        <f t="shared" si="2"/>
        <v>\personajes\damon_hill.png</v>
      </c>
      <c r="F16" t="str">
        <f t="shared" si="0"/>
        <v>E:\imagenes\personajes\damon_hill.png</v>
      </c>
      <c r="G16" t="s">
        <v>3</v>
      </c>
      <c r="H16">
        <f>INDEX(PlayerCountry!B:B,MATCH(G16,PlayerCountry!C:C,0))</f>
        <v>4</v>
      </c>
      <c r="I16" t="s">
        <v>277</v>
      </c>
      <c r="J16">
        <f>INDEX(TeamSports!B:B,MATCH(I16,TeamSports!C:C,0))</f>
        <v>41</v>
      </c>
      <c r="L16" t="str">
        <f t="shared" si="1"/>
        <v>INSERT INTO "OlympicPlayers" (ol_player_name,ol_player_value,ol_player_image,ol_country_id,team_sport_id) VALUES ('Damon Hill',1,pg_read_binary_file('E:\imagenes\personajes\damon_hill.png'),4,41);</v>
      </c>
    </row>
    <row r="17" spans="2:12" x14ac:dyDescent="0.25">
      <c r="B17">
        <v>15</v>
      </c>
      <c r="C17" t="s">
        <v>1289</v>
      </c>
      <c r="D17">
        <v>1</v>
      </c>
      <c r="E17" t="str">
        <f t="shared" si="2"/>
        <v>\personajes\david_coulthard.png</v>
      </c>
      <c r="F17" t="str">
        <f t="shared" si="0"/>
        <v>E:\imagenes\personajes\david_coulthard.png</v>
      </c>
      <c r="G17" t="s">
        <v>3</v>
      </c>
      <c r="H17">
        <f>INDEX(PlayerCountry!B:B,MATCH(G17,PlayerCountry!C:C,0))</f>
        <v>4</v>
      </c>
      <c r="I17" t="s">
        <v>277</v>
      </c>
      <c r="J17">
        <f>INDEX(TeamSports!B:B,MATCH(I17,TeamSports!C:C,0))</f>
        <v>41</v>
      </c>
      <c r="L17" t="str">
        <f t="shared" si="1"/>
        <v>INSERT INTO "OlympicPlayers" (ol_player_name,ol_player_value,ol_player_image,ol_country_id,team_sport_id) VALUES ('David Coulthard',1,pg_read_binary_file('E:\imagenes\personajes\david_coulthard.png'),4,41);</v>
      </c>
    </row>
    <row r="18" spans="2:12" x14ac:dyDescent="0.25">
      <c r="B18">
        <v>16</v>
      </c>
      <c r="C18" t="s">
        <v>1290</v>
      </c>
      <c r="D18">
        <v>1</v>
      </c>
      <c r="E18" t="str">
        <f t="shared" si="2"/>
        <v>\personajes\pedro_diniz.png</v>
      </c>
      <c r="F18" t="str">
        <f t="shared" si="0"/>
        <v>E:\imagenes\personajes\pedro_diniz.png</v>
      </c>
      <c r="G18" t="s">
        <v>7</v>
      </c>
      <c r="H18">
        <f>INDEX(PlayerCountry!B:B,MATCH(G18,PlayerCountry!C:C,0))</f>
        <v>2</v>
      </c>
      <c r="I18" t="s">
        <v>277</v>
      </c>
      <c r="J18">
        <f>INDEX(TeamSports!B:B,MATCH(I18,TeamSports!C:C,0))</f>
        <v>41</v>
      </c>
      <c r="L18" t="str">
        <f t="shared" si="1"/>
        <v>INSERT INTO "OlympicPlayers" (ol_player_name,ol_player_value,ol_player_image,ol_country_id,team_sport_id) VALUES ('Pedro Diniz',1,pg_read_binary_file('E:\imagenes\personajes\pedro_diniz.png'),2,41);</v>
      </c>
    </row>
    <row r="19" spans="2:12" x14ac:dyDescent="0.25">
      <c r="B19">
        <v>17</v>
      </c>
      <c r="C19" t="s">
        <v>1291</v>
      </c>
      <c r="D19">
        <v>1</v>
      </c>
      <c r="E19" t="str">
        <f t="shared" si="2"/>
        <v>\personajes\giancarlo_fisichella.png</v>
      </c>
      <c r="F19" t="str">
        <f t="shared" si="0"/>
        <v>E:\imagenes\personajes\giancarlo_fisichella.png</v>
      </c>
      <c r="G19" t="s">
        <v>7</v>
      </c>
      <c r="H19">
        <f>INDEX(PlayerCountry!B:B,MATCH(G19,PlayerCountry!C:C,0))</f>
        <v>2</v>
      </c>
      <c r="I19" t="s">
        <v>277</v>
      </c>
      <c r="J19">
        <f>INDEX(TeamSports!B:B,MATCH(I19,TeamSports!C:C,0))</f>
        <v>41</v>
      </c>
      <c r="L19" t="str">
        <f t="shared" si="1"/>
        <v>INSERT INTO "OlympicPlayers" (ol_player_name,ol_player_value,ol_player_image,ol_country_id,team_sport_id) VALUES ('Giancarlo Fisichella',1,pg_read_binary_file('E:\imagenes\personajes\giancarlo_fisichella.png'),2,41);</v>
      </c>
    </row>
    <row r="20" spans="2:12" x14ac:dyDescent="0.25">
      <c r="B20">
        <v>18</v>
      </c>
      <c r="C20" t="s">
        <v>1292</v>
      </c>
      <c r="D20">
        <v>1</v>
      </c>
      <c r="E20" t="str">
        <f t="shared" si="2"/>
        <v>\personajes\eddie_irvine.png</v>
      </c>
      <c r="F20" t="str">
        <f t="shared" si="0"/>
        <v>E:\imagenes\personajes\eddie_irvine.png</v>
      </c>
      <c r="G20" t="s">
        <v>3</v>
      </c>
      <c r="H20">
        <f>INDEX(PlayerCountry!B:B,MATCH(G20,PlayerCountry!C:C,0))</f>
        <v>4</v>
      </c>
      <c r="I20" t="s">
        <v>277</v>
      </c>
      <c r="J20">
        <f>INDEX(TeamSports!B:B,MATCH(I20,TeamSports!C:C,0))</f>
        <v>41</v>
      </c>
      <c r="L20" t="str">
        <f t="shared" si="1"/>
        <v>INSERT INTO "OlympicPlayers" (ol_player_name,ol_player_value,ol_player_image,ol_country_id,team_sport_id) VALUES ('Eddie Irvine',1,pg_read_binary_file('E:\imagenes\personajes\eddie_irvine.png'),4,41);</v>
      </c>
    </row>
    <row r="21" spans="2:12" x14ac:dyDescent="0.25">
      <c r="B21">
        <v>19</v>
      </c>
      <c r="C21" t="s">
        <v>1293</v>
      </c>
      <c r="D21">
        <v>1</v>
      </c>
      <c r="E21" t="str">
        <f t="shared" si="2"/>
        <v>\personajes\oliver_panis.png</v>
      </c>
      <c r="F21" t="str">
        <f t="shared" si="0"/>
        <v>E:\imagenes\personajes\oliver_panis.png</v>
      </c>
      <c r="G21" t="s">
        <v>3</v>
      </c>
      <c r="H21">
        <f>INDEX(PlayerCountry!B:B,MATCH(G21,PlayerCountry!C:C,0))</f>
        <v>4</v>
      </c>
      <c r="I21" t="s">
        <v>277</v>
      </c>
      <c r="J21">
        <f>INDEX(TeamSports!B:B,MATCH(I21,TeamSports!C:C,0))</f>
        <v>41</v>
      </c>
      <c r="L21" t="str">
        <f t="shared" si="1"/>
        <v>INSERT INTO "OlympicPlayers" (ol_player_name,ol_player_value,ol_player_image,ol_country_id,team_sport_id) VALUES ('Oliver Panis',1,pg_read_binary_file('E:\imagenes\personajes\oliver_panis.png'),4,41);</v>
      </c>
    </row>
    <row r="22" spans="2:12" x14ac:dyDescent="0.25">
      <c r="B22">
        <v>20</v>
      </c>
      <c r="C22" t="s">
        <v>1294</v>
      </c>
      <c r="D22">
        <v>1</v>
      </c>
      <c r="E22" t="str">
        <f t="shared" si="2"/>
        <v>\personajes\jos_verstappen.png</v>
      </c>
      <c r="F22" t="str">
        <f t="shared" si="0"/>
        <v>E:\imagenes\personajes\jos_verstappen.png</v>
      </c>
      <c r="G22" t="s">
        <v>2</v>
      </c>
      <c r="H22">
        <f>INDEX(PlayerCountry!B:B,MATCH(G22,PlayerCountry!C:C,0))</f>
        <v>1</v>
      </c>
      <c r="I22" t="s">
        <v>277</v>
      </c>
      <c r="J22">
        <f>INDEX(TeamSports!B:B,MATCH(I22,TeamSports!C:C,0))</f>
        <v>41</v>
      </c>
      <c r="L22" t="str">
        <f t="shared" si="1"/>
        <v>INSERT INTO "OlympicPlayers" (ol_player_name,ol_player_value,ol_player_image,ol_country_id,team_sport_id) VALUES ('Jos Verstappen',1,pg_read_binary_file('E:\imagenes\personajes\jos_verstappen.png'),1,41);</v>
      </c>
    </row>
    <row r="23" spans="2:12" x14ac:dyDescent="0.25">
      <c r="B23">
        <v>21</v>
      </c>
      <c r="C23" t="s">
        <v>1295</v>
      </c>
      <c r="D23">
        <v>1</v>
      </c>
      <c r="E23" t="str">
        <f t="shared" si="2"/>
        <v>\personajes\shinji_nakano.png</v>
      </c>
      <c r="F23" t="str">
        <f t="shared" si="0"/>
        <v>E:\imagenes\personajes\shinji_nakano.png</v>
      </c>
      <c r="G23" t="s">
        <v>5</v>
      </c>
      <c r="H23">
        <f>INDEX(PlayerCountry!B:B,MATCH(G23,PlayerCountry!C:C,0))</f>
        <v>6</v>
      </c>
      <c r="I23" t="s">
        <v>277</v>
      </c>
      <c r="J23">
        <f>INDEX(TeamSports!B:B,MATCH(I23,TeamSports!C:C,0))</f>
        <v>41</v>
      </c>
      <c r="L23" t="str">
        <f t="shared" si="1"/>
        <v>INSERT INTO "OlympicPlayers" (ol_player_name,ol_player_value,ol_player_image,ol_country_id,team_sport_id) VALUES ('Shinji Nakano',1,pg_read_binary_file('E:\imagenes\personajes\shinji_nakano.png'),6,41);</v>
      </c>
    </row>
    <row r="24" spans="2:12" x14ac:dyDescent="0.25">
      <c r="B24">
        <v>22</v>
      </c>
      <c r="C24" t="s">
        <v>1296</v>
      </c>
      <c r="D24">
        <v>1</v>
      </c>
      <c r="E24" t="str">
        <f t="shared" si="2"/>
        <v>\personajes\jarno_trulli.png</v>
      </c>
      <c r="F24" t="str">
        <f t="shared" si="0"/>
        <v>E:\imagenes\personajes\jarno_trulli.png</v>
      </c>
      <c r="G24" t="s">
        <v>7</v>
      </c>
      <c r="H24">
        <f>INDEX(PlayerCountry!B:B,MATCH(G24,PlayerCountry!C:C,0))</f>
        <v>2</v>
      </c>
      <c r="I24" t="s">
        <v>277</v>
      </c>
      <c r="J24">
        <f>INDEX(TeamSports!B:B,MATCH(I24,TeamSports!C:C,0))</f>
        <v>41</v>
      </c>
      <c r="L24" t="str">
        <f t="shared" si="1"/>
        <v>INSERT INTO "OlympicPlayers" (ol_player_name,ol_player_value,ol_player_image,ol_country_id,team_sport_id) VALUES ('Jarno Trulli',1,pg_read_binary_file('E:\imagenes\personajes\jarno_trulli.png'),2,41);</v>
      </c>
    </row>
    <row r="25" spans="2:12" x14ac:dyDescent="0.25">
      <c r="B25">
        <v>23</v>
      </c>
      <c r="C25" t="s">
        <v>1297</v>
      </c>
      <c r="D25">
        <v>1</v>
      </c>
      <c r="E25" t="str">
        <f t="shared" si="2"/>
        <v>\personajes\jan_magnussen.png</v>
      </c>
      <c r="F25" t="str">
        <f t="shared" si="0"/>
        <v>E:\imagenes\personajes\jan_magnussen.png</v>
      </c>
      <c r="G25" t="s">
        <v>2</v>
      </c>
      <c r="H25">
        <f>INDEX(PlayerCountry!B:B,MATCH(G25,PlayerCountry!C:C,0))</f>
        <v>1</v>
      </c>
      <c r="I25" t="s">
        <v>277</v>
      </c>
      <c r="J25">
        <f>INDEX(TeamSports!B:B,MATCH(I25,TeamSports!C:C,0))</f>
        <v>41</v>
      </c>
      <c r="L25" t="str">
        <f t="shared" si="1"/>
        <v>INSERT INTO "OlympicPlayers" (ol_player_name,ol_player_value,ol_player_image,ol_country_id,team_sport_id) VALUES ('Jan Magnussen',1,pg_read_binary_file('E:\imagenes\personajes\jan_magnussen.png'),1,41);</v>
      </c>
    </row>
    <row r="26" spans="2:12" x14ac:dyDescent="0.25">
      <c r="B26">
        <v>24</v>
      </c>
      <c r="C26" t="s">
        <v>1298</v>
      </c>
      <c r="D26">
        <v>1</v>
      </c>
      <c r="E26" t="str">
        <f t="shared" si="2"/>
        <v>\personajes\mika_salo.png</v>
      </c>
      <c r="F26" t="str">
        <f t="shared" si="0"/>
        <v>E:\imagenes\personajes\mika_salo.png</v>
      </c>
      <c r="G26" t="s">
        <v>2</v>
      </c>
      <c r="H26">
        <f>INDEX(PlayerCountry!B:B,MATCH(G26,PlayerCountry!C:C,0))</f>
        <v>1</v>
      </c>
      <c r="I26" t="s">
        <v>277</v>
      </c>
      <c r="J26">
        <f>INDEX(TeamSports!B:B,MATCH(I26,TeamSports!C:C,0))</f>
        <v>41</v>
      </c>
      <c r="L26" t="str">
        <f t="shared" si="1"/>
        <v>INSERT INTO "OlympicPlayers" (ol_player_name,ol_player_value,ol_player_image,ol_country_id,team_sport_id) VALUES ('Mika Salo',1,pg_read_binary_file('E:\imagenes\personajes\mika_salo.png'),1,41);</v>
      </c>
    </row>
    <row r="27" spans="2:12" x14ac:dyDescent="0.25">
      <c r="B27">
        <v>25</v>
      </c>
      <c r="C27" t="s">
        <v>1310</v>
      </c>
      <c r="D27">
        <v>1</v>
      </c>
      <c r="E27" t="str">
        <f t="shared" si="2"/>
        <v>\personajes\nicola_larini.png</v>
      </c>
      <c r="F27" t="str">
        <f t="shared" si="0"/>
        <v>E:\imagenes\personajes\nicola_larini.png</v>
      </c>
      <c r="G27" t="s">
        <v>7</v>
      </c>
      <c r="H27">
        <f>INDEX(PlayerCountry!B:B,MATCH(G27,PlayerCountry!C:C,0))</f>
        <v>2</v>
      </c>
      <c r="I27" t="s">
        <v>277</v>
      </c>
      <c r="J27">
        <f>INDEX(TeamSports!B:B,MATCH(I27,TeamSports!C:C,0))</f>
        <v>41</v>
      </c>
      <c r="L27" t="str">
        <f t="shared" si="1"/>
        <v>INSERT INTO "OlympicPlayers" (ol_player_name,ol_player_value,ol_player_image,ol_country_id,team_sport_id) VALUES ('Nicola Larini',1,pg_read_binary_file('E:\imagenes\personajes\nicola_larini.png'),2,41);</v>
      </c>
    </row>
    <row r="28" spans="2:12" x14ac:dyDescent="0.25">
      <c r="B28">
        <v>26</v>
      </c>
      <c r="C28" t="s">
        <v>1311</v>
      </c>
      <c r="D28">
        <v>1</v>
      </c>
      <c r="E28" t="str">
        <f t="shared" si="2"/>
        <v>\personajes\rubens_barrichello.png</v>
      </c>
      <c r="F28" t="str">
        <f t="shared" si="0"/>
        <v>E:\imagenes\personajes\rubens_barrichello.png</v>
      </c>
      <c r="G28" t="s">
        <v>7</v>
      </c>
      <c r="H28">
        <f>INDEX(PlayerCountry!B:B,MATCH(G28,PlayerCountry!C:C,0))</f>
        <v>2</v>
      </c>
      <c r="I28" t="s">
        <v>277</v>
      </c>
      <c r="J28">
        <f>INDEX(TeamSports!B:B,MATCH(I28,TeamSports!C:C,0))</f>
        <v>41</v>
      </c>
      <c r="L28" t="str">
        <f t="shared" si="1"/>
        <v>INSERT INTO "OlympicPlayers" (ol_player_name,ol_player_value,ol_player_image,ol_country_id,team_sport_id) VALUES ('Rubens Barrichello',1,pg_read_binary_file('E:\imagenes\personajes\rubens_barrichello.png'),2,41);</v>
      </c>
    </row>
    <row r="29" spans="2:12" x14ac:dyDescent="0.25">
      <c r="B29">
        <v>27</v>
      </c>
      <c r="C29" t="s">
        <v>1312</v>
      </c>
      <c r="D29">
        <v>1</v>
      </c>
      <c r="E29" t="str">
        <f t="shared" si="2"/>
        <v>\personajes\johny_herbert.png</v>
      </c>
      <c r="F29" t="str">
        <f t="shared" si="0"/>
        <v>E:\imagenes\personajes\johny_herbert.png</v>
      </c>
      <c r="G29" t="s">
        <v>3</v>
      </c>
      <c r="H29">
        <f>INDEX(PlayerCountry!B:B,MATCH(G29,PlayerCountry!C:C,0))</f>
        <v>4</v>
      </c>
      <c r="I29" t="s">
        <v>277</v>
      </c>
      <c r="J29">
        <f>INDEX(TeamSports!B:B,MATCH(I29,TeamSports!C:C,0))</f>
        <v>41</v>
      </c>
      <c r="L29" t="str">
        <f t="shared" si="1"/>
        <v>INSERT INTO "OlympicPlayers" (ol_player_name,ol_player_value,ol_player_image,ol_country_id,team_sport_id) VALUES ('Johny Herbert',1,pg_read_binary_file('E:\imagenes\personajes\johny_herbert.png'),4,41);</v>
      </c>
    </row>
    <row r="30" spans="2:12" x14ac:dyDescent="0.25">
      <c r="B30">
        <v>28</v>
      </c>
      <c r="C30" t="s">
        <v>1313</v>
      </c>
      <c r="D30">
        <v>1</v>
      </c>
      <c r="E30" t="str">
        <f t="shared" si="2"/>
        <v>\personajes\ukyo_katayama.png</v>
      </c>
      <c r="F30" t="str">
        <f t="shared" si="0"/>
        <v>E:\imagenes\personajes\ukyo_katayama.png</v>
      </c>
      <c r="G30" t="s">
        <v>5</v>
      </c>
      <c r="H30">
        <f>INDEX(PlayerCountry!B:B,MATCH(G30,PlayerCountry!C:C,0))</f>
        <v>6</v>
      </c>
      <c r="I30" t="s">
        <v>277</v>
      </c>
      <c r="J30">
        <f>INDEX(TeamSports!B:B,MATCH(I30,TeamSports!C:C,0))</f>
        <v>41</v>
      </c>
      <c r="L30" t="str">
        <f t="shared" si="1"/>
        <v>INSERT INTO "OlympicPlayers" (ol_player_name,ol_player_value,ol_player_image,ol_country_id,team_sport_id) VALUES ('Ukyo Katayama',1,pg_read_binary_file('E:\imagenes\personajes\ukyo_katayama.png'),6,41);</v>
      </c>
    </row>
    <row r="31" spans="2:12" x14ac:dyDescent="0.25">
      <c r="B31">
        <v>29</v>
      </c>
      <c r="C31" t="s">
        <v>1351</v>
      </c>
      <c r="D31">
        <v>1</v>
      </c>
      <c r="E31" t="str">
        <f>_xlfn.CONCAT("\personajes\",SUBSTITUTE(LOWER(C31)," ","_"),".png")</f>
        <v>\personajes\captain_falcon.png</v>
      </c>
      <c r="F31" t="str">
        <f t="shared" si="0"/>
        <v>E:\imagenes\personajes\captain_falcon.png</v>
      </c>
      <c r="G31" t="s">
        <v>2</v>
      </c>
      <c r="H31">
        <f>INDEX(PlayerCountry!B:B,MATCH(G31,PlayerCountry!C:C,0))</f>
        <v>1</v>
      </c>
      <c r="I31" t="s">
        <v>134</v>
      </c>
      <c r="J31">
        <f>INDEX(TeamSports!B:B,MATCH(I31,TeamSports!C:C,0))</f>
        <v>42</v>
      </c>
      <c r="L31" t="str">
        <f t="shared" si="1"/>
        <v>INSERT INTO "OlympicPlayers" (ol_player_name,ol_player_value,ol_player_image,ol_country_id,team_sport_id) VALUES ('Captain Falcon',1,pg_read_binary_file('E:\imagenes\personajes\captain_falcon.png'),1,42);</v>
      </c>
    </row>
    <row r="32" spans="2:12" x14ac:dyDescent="0.25">
      <c r="B32">
        <v>30</v>
      </c>
      <c r="C32" t="s">
        <v>1314</v>
      </c>
      <c r="D32">
        <v>1</v>
      </c>
      <c r="E32" t="str">
        <f>_xlfn.CONCAT("\personajes\",SUBSTITUTE(LOWER(C32)," ","_"),".png")</f>
        <v>\personajes\super_arrow.png</v>
      </c>
      <c r="F32" t="str">
        <f t="shared" si="0"/>
        <v>E:\imagenes\personajes\super_arrow.png</v>
      </c>
      <c r="G32" t="s">
        <v>2</v>
      </c>
      <c r="H32">
        <f>INDEX(PlayerCountry!B:B,MATCH(G32,PlayerCountry!C:C,0))</f>
        <v>1</v>
      </c>
      <c r="I32" t="s">
        <v>134</v>
      </c>
      <c r="J32">
        <f>INDEX(TeamSports!B:B,MATCH(I32,TeamSports!C:C,0))</f>
        <v>42</v>
      </c>
      <c r="L32" t="str">
        <f t="shared" si="1"/>
        <v>INSERT INTO "OlympicPlayers" (ol_player_name,ol_player_value,ol_player_image,ol_country_id,team_sport_id) VALUES ('Super Arrow',1,pg_read_binary_file('E:\imagenes\personajes\super_arrow.png'),1,42);</v>
      </c>
    </row>
    <row r="33" spans="2:12" x14ac:dyDescent="0.25">
      <c r="B33">
        <v>31</v>
      </c>
      <c r="C33" t="s">
        <v>1315</v>
      </c>
      <c r="D33">
        <v>1</v>
      </c>
      <c r="E33" t="str">
        <f t="shared" ref="E33:E60" si="3">_xlfn.CONCAT("\personajes\",SUBSTITUTE(LOWER(C33)," ","_"),".png")</f>
        <v>\personajes\jack_levin.png</v>
      </c>
      <c r="F33" t="str">
        <f t="shared" si="0"/>
        <v>E:\imagenes\personajes\jack_levin.png</v>
      </c>
      <c r="G33" t="s">
        <v>3</v>
      </c>
      <c r="H33">
        <f>INDEX(PlayerCountry!B:B,MATCH(G33,PlayerCountry!C:C,0))</f>
        <v>4</v>
      </c>
      <c r="I33" t="s">
        <v>134</v>
      </c>
      <c r="J33">
        <f>INDEX(TeamSports!B:B,MATCH(I33,TeamSports!C:C,0))</f>
        <v>42</v>
      </c>
      <c r="L33" t="str">
        <f t="shared" si="1"/>
        <v>INSERT INTO "OlympicPlayers" (ol_player_name,ol_player_value,ol_player_image,ol_country_id,team_sport_id) VALUES ('Jack Levin',1,pg_read_binary_file('E:\imagenes\personajes\jack_levin.png'),4,42);</v>
      </c>
    </row>
    <row r="34" spans="2:12" x14ac:dyDescent="0.25">
      <c r="B34">
        <v>32</v>
      </c>
      <c r="C34" t="s">
        <v>1316</v>
      </c>
      <c r="D34">
        <v>1</v>
      </c>
      <c r="E34" t="str">
        <f t="shared" si="3"/>
        <v>\personajes\bio_rex.png</v>
      </c>
      <c r="F34" t="str">
        <f t="shared" si="0"/>
        <v>E:\imagenes\personajes\bio_rex.png</v>
      </c>
      <c r="G34" t="s">
        <v>7</v>
      </c>
      <c r="H34">
        <f>INDEX(PlayerCountry!B:B,MATCH(G34,PlayerCountry!C:C,0))</f>
        <v>2</v>
      </c>
      <c r="I34" t="s">
        <v>134</v>
      </c>
      <c r="J34">
        <f>INDEX(TeamSports!B:B,MATCH(I34,TeamSports!C:C,0))</f>
        <v>42</v>
      </c>
      <c r="L34" t="str">
        <f t="shared" si="1"/>
        <v>INSERT INTO "OlympicPlayers" (ol_player_name,ol_player_value,ol_player_image,ol_country_id,team_sport_id) VALUES ('Bio Rex',1,pg_read_binary_file('E:\imagenes\personajes\bio_rex.png'),2,42);</v>
      </c>
    </row>
    <row r="35" spans="2:12" x14ac:dyDescent="0.25">
      <c r="B35">
        <v>33</v>
      </c>
      <c r="C35" t="s">
        <v>1485</v>
      </c>
      <c r="D35">
        <v>1</v>
      </c>
      <c r="E35" t="str">
        <f t="shared" si="3"/>
        <v>\personajes\mrs_arrow.png</v>
      </c>
      <c r="F35" t="str">
        <f t="shared" si="0"/>
        <v>E:\imagenes\personajes\mrs_arrow.png</v>
      </c>
      <c r="G35" t="s">
        <v>2</v>
      </c>
      <c r="H35">
        <f>INDEX(PlayerCountry!B:B,MATCH(G35,PlayerCountry!C:C,0))</f>
        <v>1</v>
      </c>
      <c r="I35" t="s">
        <v>134</v>
      </c>
      <c r="J35">
        <f>INDEX(TeamSports!B:B,MATCH(I35,TeamSports!C:C,0))</f>
        <v>42</v>
      </c>
      <c r="L35" t="str">
        <f t="shared" si="1"/>
        <v>INSERT INTO "OlympicPlayers" (ol_player_name,ol_player_value,ol_player_image,ol_country_id,team_sport_id) VALUES ('Mrs Arrow',1,pg_read_binary_file('E:\imagenes\personajes\mrs_arrow.png'),1,42);</v>
      </c>
    </row>
    <row r="36" spans="2:12" x14ac:dyDescent="0.25">
      <c r="B36">
        <v>34</v>
      </c>
      <c r="C36" t="s">
        <v>1317</v>
      </c>
      <c r="D36">
        <v>1</v>
      </c>
      <c r="E36" t="str">
        <f t="shared" si="3"/>
        <v>\personajes\jody_summer.png</v>
      </c>
      <c r="F36" t="str">
        <f t="shared" si="0"/>
        <v>E:\imagenes\personajes\jody_summer.png</v>
      </c>
      <c r="G36" t="s">
        <v>2</v>
      </c>
      <c r="H36">
        <f>INDEX(PlayerCountry!B:B,MATCH(G36,PlayerCountry!C:C,0))</f>
        <v>1</v>
      </c>
      <c r="I36" t="s">
        <v>134</v>
      </c>
      <c r="J36">
        <f>INDEX(TeamSports!B:B,MATCH(I36,TeamSports!C:C,0))</f>
        <v>42</v>
      </c>
      <c r="L36" t="str">
        <f t="shared" si="1"/>
        <v>INSERT INTO "OlympicPlayers" (ol_player_name,ol_player_value,ol_player_image,ol_country_id,team_sport_id) VALUES ('Jody Summer',1,pg_read_binary_file('E:\imagenes\personajes\jody_summer.png'),1,42);</v>
      </c>
    </row>
    <row r="37" spans="2:12" x14ac:dyDescent="0.25">
      <c r="B37">
        <v>35</v>
      </c>
      <c r="C37" t="s">
        <v>1318</v>
      </c>
      <c r="D37">
        <v>1</v>
      </c>
      <c r="E37" t="str">
        <f t="shared" si="3"/>
        <v>\personajes\the_skull.png</v>
      </c>
      <c r="F37" t="str">
        <f t="shared" si="0"/>
        <v>E:\imagenes\personajes\the_skull.png</v>
      </c>
      <c r="G37" t="s">
        <v>7</v>
      </c>
      <c r="H37">
        <f>INDEX(PlayerCountry!B:B,MATCH(G37,PlayerCountry!C:C,0))</f>
        <v>2</v>
      </c>
      <c r="I37" t="s">
        <v>134</v>
      </c>
      <c r="J37">
        <f>INDEX(TeamSports!B:B,MATCH(I37,TeamSports!C:C,0))</f>
        <v>42</v>
      </c>
      <c r="L37" t="str">
        <f t="shared" si="1"/>
        <v>INSERT INTO "OlympicPlayers" (ol_player_name,ol_player_value,ol_player_image,ol_country_id,team_sport_id) VALUES ('The Skull',1,pg_read_binary_file('E:\imagenes\personajes\the_skull.png'),2,42);</v>
      </c>
    </row>
    <row r="38" spans="2:12" x14ac:dyDescent="0.25">
      <c r="B38">
        <v>36</v>
      </c>
      <c r="C38" t="s">
        <v>1319</v>
      </c>
      <c r="D38">
        <v>1</v>
      </c>
      <c r="E38" t="str">
        <f t="shared" si="3"/>
        <v>\personajes\pico.png</v>
      </c>
      <c r="F38" t="str">
        <f t="shared" si="0"/>
        <v>E:\imagenes\personajes\pico.png</v>
      </c>
      <c r="G38" t="s">
        <v>7</v>
      </c>
      <c r="H38">
        <f>INDEX(PlayerCountry!B:B,MATCH(G38,PlayerCountry!C:C,0))</f>
        <v>2</v>
      </c>
      <c r="I38" t="s">
        <v>134</v>
      </c>
      <c r="J38">
        <f>INDEX(TeamSports!B:B,MATCH(I38,TeamSports!C:C,0))</f>
        <v>42</v>
      </c>
      <c r="L38" t="str">
        <f t="shared" si="1"/>
        <v>INSERT INTO "OlympicPlayers" (ol_player_name,ol_player_value,ol_player_image,ol_country_id,team_sport_id) VALUES ('Pico',1,pg_read_binary_file('E:\imagenes\personajes\pico.png'),2,42);</v>
      </c>
    </row>
    <row r="39" spans="2:12" x14ac:dyDescent="0.25">
      <c r="B39">
        <v>37</v>
      </c>
      <c r="C39" t="s">
        <v>1320</v>
      </c>
      <c r="D39">
        <v>1</v>
      </c>
      <c r="E39" t="str">
        <f t="shared" si="3"/>
        <v>\personajes\octoman.png</v>
      </c>
      <c r="F39" t="str">
        <f t="shared" si="0"/>
        <v>E:\imagenes\personajes\octoman.png</v>
      </c>
      <c r="G39" t="s">
        <v>7</v>
      </c>
      <c r="H39">
        <f>INDEX(PlayerCountry!B:B,MATCH(G39,PlayerCountry!C:C,0))</f>
        <v>2</v>
      </c>
      <c r="I39" t="s">
        <v>134</v>
      </c>
      <c r="J39">
        <f>INDEX(TeamSports!B:B,MATCH(I39,TeamSports!C:C,0))</f>
        <v>42</v>
      </c>
      <c r="L39" t="str">
        <f t="shared" si="1"/>
        <v>INSERT INTO "OlympicPlayers" (ol_player_name,ol_player_value,ol_player_image,ol_country_id,team_sport_id) VALUES ('Octoman',1,pg_read_binary_file('E:\imagenes\personajes\octoman.png'),2,42);</v>
      </c>
    </row>
    <row r="40" spans="2:12" x14ac:dyDescent="0.25">
      <c r="B40">
        <v>38</v>
      </c>
      <c r="C40" t="s">
        <v>1321</v>
      </c>
      <c r="D40">
        <v>1</v>
      </c>
      <c r="E40" t="str">
        <f t="shared" si="3"/>
        <v>\personajes\billy.png</v>
      </c>
      <c r="F40" t="str">
        <f t="shared" si="0"/>
        <v>E:\imagenes\personajes\billy.png</v>
      </c>
      <c r="G40" t="s">
        <v>7</v>
      </c>
      <c r="H40">
        <f>INDEX(PlayerCountry!B:B,MATCH(G40,PlayerCountry!C:C,0))</f>
        <v>2</v>
      </c>
      <c r="I40" t="s">
        <v>134</v>
      </c>
      <c r="J40">
        <f>INDEX(TeamSports!B:B,MATCH(I40,TeamSports!C:C,0))</f>
        <v>42</v>
      </c>
      <c r="L40" t="str">
        <f t="shared" si="1"/>
        <v>INSERT INTO "OlympicPlayers" (ol_player_name,ol_player_value,ol_player_image,ol_country_id,team_sport_id) VALUES ('Billy',1,pg_read_binary_file('E:\imagenes\personajes\billy.png'),2,42);</v>
      </c>
    </row>
    <row r="41" spans="2:12" x14ac:dyDescent="0.25">
      <c r="B41">
        <v>39</v>
      </c>
      <c r="C41" t="s">
        <v>1322</v>
      </c>
      <c r="D41">
        <v>1</v>
      </c>
      <c r="E41" t="str">
        <f t="shared" si="3"/>
        <v>\personajes\leon.png</v>
      </c>
      <c r="F41" t="str">
        <f t="shared" si="0"/>
        <v>E:\imagenes\personajes\leon.png</v>
      </c>
      <c r="G41" t="s">
        <v>7</v>
      </c>
      <c r="H41">
        <f>INDEX(PlayerCountry!B:B,MATCH(G41,PlayerCountry!C:C,0))</f>
        <v>2</v>
      </c>
      <c r="I41" t="s">
        <v>134</v>
      </c>
      <c r="J41">
        <f>INDEX(TeamSports!B:B,MATCH(I41,TeamSports!C:C,0))</f>
        <v>42</v>
      </c>
      <c r="L41" t="str">
        <f t="shared" si="1"/>
        <v>INSERT INTO "OlympicPlayers" (ol_player_name,ol_player_value,ol_player_image,ol_country_id,team_sport_id) VALUES ('Leon',1,pg_read_binary_file('E:\imagenes\personajes\leon.png'),2,42);</v>
      </c>
    </row>
    <row r="42" spans="2:12" x14ac:dyDescent="0.25">
      <c r="B42">
        <v>40</v>
      </c>
      <c r="C42" t="s">
        <v>1323</v>
      </c>
      <c r="D42">
        <v>1</v>
      </c>
      <c r="E42" t="str">
        <f t="shared" si="3"/>
        <v>\personajes\kate_alen.png</v>
      </c>
      <c r="F42" t="str">
        <f t="shared" si="0"/>
        <v>E:\imagenes\personajes\kate_alen.png</v>
      </c>
      <c r="G42" t="s">
        <v>2</v>
      </c>
      <c r="H42">
        <f>INDEX(PlayerCountry!B:B,MATCH(G42,PlayerCountry!C:C,0))</f>
        <v>1</v>
      </c>
      <c r="I42" t="s">
        <v>134</v>
      </c>
      <c r="J42">
        <f>INDEX(TeamSports!B:B,MATCH(I42,TeamSports!C:C,0))</f>
        <v>42</v>
      </c>
      <c r="L42" t="str">
        <f t="shared" si="1"/>
        <v>INSERT INTO "OlympicPlayers" (ol_player_name,ol_player_value,ol_player_image,ol_country_id,team_sport_id) VALUES ('Kate Alen',1,pg_read_binary_file('E:\imagenes\personajes\kate_alen.png'),1,42);</v>
      </c>
    </row>
    <row r="43" spans="2:12" x14ac:dyDescent="0.25">
      <c r="B43">
        <v>41</v>
      </c>
      <c r="C43" t="s">
        <v>1324</v>
      </c>
      <c r="D43">
        <v>1</v>
      </c>
      <c r="E43" t="str">
        <f t="shared" si="3"/>
        <v>\personajes\blood_falcon.png</v>
      </c>
      <c r="F43" t="str">
        <f t="shared" si="0"/>
        <v>E:\imagenes\personajes\blood_falcon.png</v>
      </c>
      <c r="G43" t="s">
        <v>3</v>
      </c>
      <c r="H43">
        <f>INDEX(PlayerCountry!B:B,MATCH(G43,PlayerCountry!C:C,0))</f>
        <v>4</v>
      </c>
      <c r="I43" t="s">
        <v>134</v>
      </c>
      <c r="J43">
        <f>INDEX(TeamSports!B:B,MATCH(I43,TeamSports!C:C,0))</f>
        <v>42</v>
      </c>
      <c r="L43" t="str">
        <f t="shared" si="1"/>
        <v>INSERT INTO "OlympicPlayers" (ol_player_name,ol_player_value,ol_player_image,ol_country_id,team_sport_id) VALUES ('Blood Falcon',1,pg_read_binary_file('E:\imagenes\personajes\blood_falcon.png'),4,42);</v>
      </c>
    </row>
    <row r="44" spans="2:12" x14ac:dyDescent="0.25">
      <c r="B44">
        <v>42</v>
      </c>
      <c r="C44" t="s">
        <v>1325</v>
      </c>
      <c r="D44">
        <v>1</v>
      </c>
      <c r="E44" t="str">
        <f t="shared" si="3"/>
        <v>\personajes\baba.png</v>
      </c>
      <c r="F44" t="str">
        <f t="shared" si="0"/>
        <v>E:\imagenes\personajes\baba.png</v>
      </c>
      <c r="G44" t="s">
        <v>6</v>
      </c>
      <c r="H44">
        <f>INDEX(PlayerCountry!B:B,MATCH(G44,PlayerCountry!C:C,0))</f>
        <v>7</v>
      </c>
      <c r="I44" t="s">
        <v>134</v>
      </c>
      <c r="J44">
        <f>INDEX(TeamSports!B:B,MATCH(I44,TeamSports!C:C,0))</f>
        <v>42</v>
      </c>
      <c r="L44" t="str">
        <f t="shared" si="1"/>
        <v>INSERT INTO "OlympicPlayers" (ol_player_name,ol_player_value,ol_player_image,ol_country_id,team_sport_id) VALUES ('Baba',1,pg_read_binary_file('E:\imagenes\personajes\baba.png'),7,42);</v>
      </c>
    </row>
    <row r="45" spans="2:12" x14ac:dyDescent="0.25">
      <c r="B45">
        <v>43</v>
      </c>
      <c r="C45" t="s">
        <v>1326</v>
      </c>
      <c r="D45">
        <v>1</v>
      </c>
      <c r="E45" t="str">
        <f t="shared" si="3"/>
        <v>\personajes\james_mccloud.png</v>
      </c>
      <c r="F45" t="str">
        <f t="shared" si="0"/>
        <v>E:\imagenes\personajes\james_mccloud.png</v>
      </c>
      <c r="G45" t="s">
        <v>3</v>
      </c>
      <c r="H45">
        <f>INDEX(PlayerCountry!B:B,MATCH(G45,PlayerCountry!C:C,0))</f>
        <v>4</v>
      </c>
      <c r="I45" t="s">
        <v>134</v>
      </c>
      <c r="J45">
        <f>INDEX(TeamSports!B:B,MATCH(I45,TeamSports!C:C,0))</f>
        <v>42</v>
      </c>
      <c r="L45" t="str">
        <f t="shared" si="1"/>
        <v>INSERT INTO "OlympicPlayers" (ol_player_name,ol_player_value,ol_player_image,ol_country_id,team_sport_id) VALUES ('James McCloud',1,pg_read_binary_file('E:\imagenes\personajes\james_mccloud.png'),4,42);</v>
      </c>
    </row>
    <row r="46" spans="2:12" x14ac:dyDescent="0.25">
      <c r="B46">
        <v>44</v>
      </c>
      <c r="C46" t="s">
        <v>1327</v>
      </c>
      <c r="D46">
        <v>1</v>
      </c>
      <c r="E46" t="str">
        <f t="shared" si="3"/>
        <v>\personajes\mighty_gazelle.png</v>
      </c>
      <c r="F46" t="str">
        <f t="shared" si="0"/>
        <v>E:\imagenes\personajes\mighty_gazelle.png</v>
      </c>
      <c r="G46" t="s">
        <v>8</v>
      </c>
      <c r="H46">
        <f>INDEX(PlayerCountry!B:B,MATCH(G46,PlayerCountry!C:C,0))</f>
        <v>3</v>
      </c>
      <c r="I46" t="s">
        <v>134</v>
      </c>
      <c r="J46">
        <f>INDEX(TeamSports!B:B,MATCH(I46,TeamSports!C:C,0))</f>
        <v>42</v>
      </c>
      <c r="L46" t="str">
        <f t="shared" si="1"/>
        <v>INSERT INTO "OlympicPlayers" (ol_player_name,ol_player_value,ol_player_image,ol_country_id,team_sport_id) VALUES ('Mighty Gazelle',1,pg_read_binary_file('E:\imagenes\personajes\mighty_gazelle.png'),3,42);</v>
      </c>
    </row>
    <row r="47" spans="2:12" x14ac:dyDescent="0.25">
      <c r="B47">
        <v>45</v>
      </c>
      <c r="C47" t="s">
        <v>1328</v>
      </c>
      <c r="D47">
        <v>1</v>
      </c>
      <c r="E47" t="str">
        <f t="shared" si="3"/>
        <v>\personajes\gomar_y_shioh.png</v>
      </c>
      <c r="F47" t="str">
        <f t="shared" si="0"/>
        <v>E:\imagenes\personajes\gomar_y_shioh.png</v>
      </c>
      <c r="G47" t="s">
        <v>2</v>
      </c>
      <c r="H47">
        <f>INDEX(PlayerCountry!B:B,MATCH(G47,PlayerCountry!C:C,0))</f>
        <v>1</v>
      </c>
      <c r="I47" t="s">
        <v>134</v>
      </c>
      <c r="J47">
        <f>INDEX(TeamSports!B:B,MATCH(I47,TeamSports!C:C,0))</f>
        <v>42</v>
      </c>
      <c r="L47" t="str">
        <f t="shared" si="1"/>
        <v>INSERT INTO "OlympicPlayers" (ol_player_name,ol_player_value,ol_player_image,ol_country_id,team_sport_id) VALUES ('Gomar y Shioh',1,pg_read_binary_file('E:\imagenes\personajes\gomar_y_shioh.png'),1,42);</v>
      </c>
    </row>
    <row r="48" spans="2:12" x14ac:dyDescent="0.25">
      <c r="B48">
        <v>46</v>
      </c>
      <c r="C48" t="s">
        <v>1329</v>
      </c>
      <c r="D48">
        <v>1</v>
      </c>
      <c r="E48" t="str">
        <f t="shared" si="3"/>
        <v>\personajes\black_shadow.png</v>
      </c>
      <c r="F48" t="str">
        <f t="shared" si="0"/>
        <v>E:\imagenes\personajes\black_shadow.png</v>
      </c>
      <c r="G48" t="s">
        <v>7</v>
      </c>
      <c r="H48">
        <f>INDEX(PlayerCountry!B:B,MATCH(G48,PlayerCountry!C:C,0))</f>
        <v>2</v>
      </c>
      <c r="I48" t="s">
        <v>134</v>
      </c>
      <c r="J48">
        <f>INDEX(TeamSports!B:B,MATCH(I48,TeamSports!C:C,0))</f>
        <v>42</v>
      </c>
      <c r="L48" t="str">
        <f t="shared" si="1"/>
        <v>INSERT INTO "OlympicPlayers" (ol_player_name,ol_player_value,ol_player_image,ol_country_id,team_sport_id) VALUES ('Black Shadow',1,pg_read_binary_file('E:\imagenes\personajes\black_shadow.png'),2,42);</v>
      </c>
    </row>
    <row r="49" spans="2:12" x14ac:dyDescent="0.25">
      <c r="B49">
        <v>47</v>
      </c>
      <c r="C49" t="s">
        <v>1330</v>
      </c>
      <c r="D49">
        <v>1</v>
      </c>
      <c r="E49" t="str">
        <f t="shared" si="3"/>
        <v>\personajes\john_tanaka.png</v>
      </c>
      <c r="F49" t="str">
        <f t="shared" si="0"/>
        <v>E:\imagenes\personajes\john_tanaka.png</v>
      </c>
      <c r="G49" t="s">
        <v>3</v>
      </c>
      <c r="H49">
        <f>INDEX(PlayerCountry!B:B,MATCH(G49,PlayerCountry!C:C,0))</f>
        <v>4</v>
      </c>
      <c r="I49" t="s">
        <v>134</v>
      </c>
      <c r="J49">
        <f>INDEX(TeamSports!B:B,MATCH(I49,TeamSports!C:C,0))</f>
        <v>42</v>
      </c>
      <c r="L49" t="str">
        <f t="shared" si="1"/>
        <v>INSERT INTO "OlympicPlayers" (ol_player_name,ol_player_value,ol_player_image,ol_country_id,team_sport_id) VALUES ('John Tanaka',1,pg_read_binary_file('E:\imagenes\personajes\john_tanaka.png'),4,42);</v>
      </c>
    </row>
    <row r="50" spans="2:12" x14ac:dyDescent="0.25">
      <c r="B50">
        <v>48</v>
      </c>
      <c r="C50" t="s">
        <v>1331</v>
      </c>
      <c r="D50">
        <v>1</v>
      </c>
      <c r="E50" t="str">
        <f t="shared" si="3"/>
        <v>\personajes\samurai_goroh.png</v>
      </c>
      <c r="F50" t="str">
        <f t="shared" si="0"/>
        <v>E:\imagenes\personajes\samurai_goroh.png</v>
      </c>
      <c r="G50" t="s">
        <v>6</v>
      </c>
      <c r="H50">
        <f>INDEX(PlayerCountry!B:B,MATCH(G50,PlayerCountry!C:C,0))</f>
        <v>7</v>
      </c>
      <c r="I50" t="s">
        <v>134</v>
      </c>
      <c r="J50">
        <f>INDEX(TeamSports!B:B,MATCH(I50,TeamSports!C:C,0))</f>
        <v>42</v>
      </c>
      <c r="L50" t="str">
        <f t="shared" si="1"/>
        <v>INSERT INTO "OlympicPlayers" (ol_player_name,ol_player_value,ol_player_image,ol_country_id,team_sport_id) VALUES ('Samurai Goroh',1,pg_read_binary_file('E:\imagenes\personajes\samurai_goroh.png'),7,42);</v>
      </c>
    </row>
    <row r="51" spans="2:12" x14ac:dyDescent="0.25">
      <c r="B51">
        <v>49</v>
      </c>
      <c r="C51" t="s">
        <v>1332</v>
      </c>
      <c r="D51">
        <v>1</v>
      </c>
      <c r="E51" t="str">
        <f t="shared" si="3"/>
        <v>\personajes\roger_buster.png</v>
      </c>
      <c r="F51" t="str">
        <f t="shared" si="0"/>
        <v>E:\imagenes\personajes\roger_buster.png</v>
      </c>
      <c r="G51" t="s">
        <v>5</v>
      </c>
      <c r="H51">
        <f>INDEX(PlayerCountry!B:B,MATCH(G51,PlayerCountry!C:C,0))</f>
        <v>6</v>
      </c>
      <c r="I51" t="s">
        <v>134</v>
      </c>
      <c r="J51">
        <f>INDEX(TeamSports!B:B,MATCH(I51,TeamSports!C:C,0))</f>
        <v>42</v>
      </c>
      <c r="L51" t="str">
        <f t="shared" si="1"/>
        <v>INSERT INTO "OlympicPlayers" (ol_player_name,ol_player_value,ol_player_image,ol_country_id,team_sport_id) VALUES ('Roger Buster',1,pg_read_binary_file('E:\imagenes\personajes\roger_buster.png'),6,42);</v>
      </c>
    </row>
    <row r="52" spans="2:12" x14ac:dyDescent="0.25">
      <c r="B52">
        <v>50</v>
      </c>
      <c r="C52" t="s">
        <v>1333</v>
      </c>
      <c r="D52">
        <v>1</v>
      </c>
      <c r="E52" t="str">
        <f t="shared" si="3"/>
        <v>\personajes\beastman.png</v>
      </c>
      <c r="F52" t="str">
        <f t="shared" si="0"/>
        <v>E:\imagenes\personajes\beastman.png</v>
      </c>
      <c r="G52" t="s">
        <v>6</v>
      </c>
      <c r="H52">
        <f>INDEX(PlayerCountry!B:B,MATCH(G52,PlayerCountry!C:C,0))</f>
        <v>7</v>
      </c>
      <c r="I52" t="s">
        <v>134</v>
      </c>
      <c r="J52">
        <f>INDEX(TeamSports!B:B,MATCH(I52,TeamSports!C:C,0))</f>
        <v>42</v>
      </c>
      <c r="L52" t="str">
        <f t="shared" si="1"/>
        <v>INSERT INTO "OlympicPlayers" (ol_player_name,ol_player_value,ol_player_image,ol_country_id,team_sport_id) VALUES ('Beastman',1,pg_read_binary_file('E:\imagenes\personajes\beastman.png'),7,42);</v>
      </c>
    </row>
    <row r="53" spans="2:12" x14ac:dyDescent="0.25">
      <c r="B53">
        <v>51</v>
      </c>
      <c r="C53" t="s">
        <v>1486</v>
      </c>
      <c r="D53">
        <v>1</v>
      </c>
      <c r="E53" t="str">
        <f t="shared" si="3"/>
        <v>\personajes\dr_stewart.png</v>
      </c>
      <c r="F53" t="str">
        <f t="shared" si="0"/>
        <v>E:\imagenes\personajes\dr_stewart.png</v>
      </c>
      <c r="G53" t="s">
        <v>9</v>
      </c>
      <c r="H53">
        <f>INDEX(PlayerCountry!B:B,MATCH(G53,PlayerCountry!C:C,0))</f>
        <v>5</v>
      </c>
      <c r="I53" t="s">
        <v>134</v>
      </c>
      <c r="J53">
        <f>INDEX(TeamSports!B:B,MATCH(I53,TeamSports!C:C,0))</f>
        <v>42</v>
      </c>
      <c r="L53" t="str">
        <f t="shared" si="1"/>
        <v>INSERT INTO "OlympicPlayers" (ol_player_name,ol_player_value,ol_player_image,ol_country_id,team_sport_id) VALUES ('Dr Stewart',1,pg_read_binary_file('E:\imagenes\personajes\dr_stewart.png'),5,42);</v>
      </c>
    </row>
    <row r="54" spans="2:12" x14ac:dyDescent="0.25">
      <c r="B54">
        <v>52</v>
      </c>
      <c r="C54" t="s">
        <v>1334</v>
      </c>
      <c r="D54">
        <v>1</v>
      </c>
      <c r="E54" t="str">
        <f t="shared" si="3"/>
        <v>\personajes\silver_neelsen.png</v>
      </c>
      <c r="F54" t="str">
        <f t="shared" si="0"/>
        <v>E:\imagenes\personajes\silver_neelsen.png</v>
      </c>
      <c r="G54" t="s">
        <v>8</v>
      </c>
      <c r="H54">
        <f>INDEX(PlayerCountry!B:B,MATCH(G54,PlayerCountry!C:C,0))</f>
        <v>3</v>
      </c>
      <c r="I54" t="s">
        <v>134</v>
      </c>
      <c r="J54">
        <f>INDEX(TeamSports!B:B,MATCH(I54,TeamSports!C:C,0))</f>
        <v>42</v>
      </c>
      <c r="L54" t="str">
        <f t="shared" si="1"/>
        <v>INSERT INTO "OlympicPlayers" (ol_player_name,ol_player_value,ol_player_image,ol_country_id,team_sport_id) VALUES ('Silver Neelsen',1,pg_read_binary_file('E:\imagenes\personajes\silver_neelsen.png'),3,42);</v>
      </c>
    </row>
    <row r="55" spans="2:12" x14ac:dyDescent="0.25">
      <c r="B55">
        <v>53</v>
      </c>
      <c r="C55" t="s">
        <v>1335</v>
      </c>
      <c r="D55">
        <v>1</v>
      </c>
      <c r="E55" t="str">
        <f t="shared" si="3"/>
        <v>\personajes\antonio_guster.png</v>
      </c>
      <c r="F55" t="str">
        <f t="shared" si="0"/>
        <v>E:\imagenes\personajes\antonio_guster.png</v>
      </c>
      <c r="G55" t="s">
        <v>5</v>
      </c>
      <c r="H55">
        <f>INDEX(PlayerCountry!B:B,MATCH(G55,PlayerCountry!C:C,0))</f>
        <v>6</v>
      </c>
      <c r="I55" t="s">
        <v>134</v>
      </c>
      <c r="J55">
        <f>INDEX(TeamSports!B:B,MATCH(I55,TeamSports!C:C,0))</f>
        <v>42</v>
      </c>
      <c r="L55" t="str">
        <f t="shared" si="1"/>
        <v>INSERT INTO "OlympicPlayers" (ol_player_name,ol_player_value,ol_player_image,ol_country_id,team_sport_id) VALUES ('Antonio Guster',1,pg_read_binary_file('E:\imagenes\personajes\antonio_guster.png'),6,42);</v>
      </c>
    </row>
    <row r="56" spans="2:12" x14ac:dyDescent="0.25">
      <c r="B56">
        <v>54</v>
      </c>
      <c r="C56" t="s">
        <v>1487</v>
      </c>
      <c r="D56">
        <v>1</v>
      </c>
      <c r="E56" t="str">
        <f t="shared" si="3"/>
        <v>\personajes\mr_ead.png</v>
      </c>
      <c r="F56" t="str">
        <f t="shared" si="0"/>
        <v>E:\imagenes\personajes\mr_ead.png</v>
      </c>
      <c r="G56" t="s">
        <v>4</v>
      </c>
      <c r="H56">
        <f>INDEX(PlayerCountry!B:B,MATCH(G56,PlayerCountry!C:C,0))</f>
        <v>8</v>
      </c>
      <c r="I56" t="s">
        <v>134</v>
      </c>
      <c r="J56">
        <f>INDEX(TeamSports!B:B,MATCH(I56,TeamSports!C:C,0))</f>
        <v>42</v>
      </c>
      <c r="L56" t="str">
        <f t="shared" si="1"/>
        <v>INSERT INTO "OlympicPlayers" (ol_player_name,ol_player_value,ol_player_image,ol_country_id,team_sport_id) VALUES ('Mr Ead',1,pg_read_binary_file('E:\imagenes\personajes\mr_ead.png'),8,42);</v>
      </c>
    </row>
    <row r="57" spans="2:12" x14ac:dyDescent="0.25">
      <c r="B57">
        <v>55</v>
      </c>
      <c r="C57" t="s">
        <v>1336</v>
      </c>
      <c r="D57">
        <v>1</v>
      </c>
      <c r="E57" t="str">
        <f t="shared" si="3"/>
        <v>\personajes\draq.png</v>
      </c>
      <c r="F57" t="str">
        <f t="shared" si="0"/>
        <v>E:\imagenes\personajes\draq.png</v>
      </c>
      <c r="G57" t="s">
        <v>7</v>
      </c>
      <c r="H57">
        <f>INDEX(PlayerCountry!B:B,MATCH(G57,PlayerCountry!C:C,0))</f>
        <v>2</v>
      </c>
      <c r="I57" t="s">
        <v>134</v>
      </c>
      <c r="J57">
        <f>INDEX(TeamSports!B:B,MATCH(I57,TeamSports!C:C,0))</f>
        <v>42</v>
      </c>
      <c r="L57" t="str">
        <f t="shared" si="1"/>
        <v>INSERT INTO "OlympicPlayers" (ol_player_name,ol_player_value,ol_player_image,ol_country_id,team_sport_id) VALUES ('Draq',1,pg_read_binary_file('E:\imagenes\personajes\draq.png'),2,42);</v>
      </c>
    </row>
    <row r="58" spans="2:12" x14ac:dyDescent="0.25">
      <c r="B58">
        <v>56</v>
      </c>
      <c r="C58" t="s">
        <v>1488</v>
      </c>
      <c r="D58">
        <v>1</v>
      </c>
      <c r="E58" t="str">
        <f t="shared" si="3"/>
        <v>\personajes\dr_clash.png</v>
      </c>
      <c r="F58" t="str">
        <f t="shared" si="0"/>
        <v>E:\imagenes\personajes\dr_clash.png</v>
      </c>
      <c r="G58" t="s">
        <v>4</v>
      </c>
      <c r="H58">
        <f>INDEX(PlayerCountry!B:B,MATCH(G58,PlayerCountry!C:C,0))</f>
        <v>8</v>
      </c>
      <c r="I58" t="s">
        <v>134</v>
      </c>
      <c r="J58">
        <f>INDEX(TeamSports!B:B,MATCH(I58,TeamSports!C:C,0))</f>
        <v>42</v>
      </c>
      <c r="L58" t="str">
        <f t="shared" si="1"/>
        <v>INSERT INTO "OlympicPlayers" (ol_player_name,ol_player_value,ol_player_image,ol_country_id,team_sport_id) VALUES ('Dr Clash',1,pg_read_binary_file('E:\imagenes\personajes\dr_clash.png'),8,42);</v>
      </c>
    </row>
    <row r="59" spans="2:12" x14ac:dyDescent="0.25">
      <c r="B59">
        <v>57</v>
      </c>
      <c r="C59" t="s">
        <v>1337</v>
      </c>
      <c r="D59">
        <v>1</v>
      </c>
      <c r="E59" t="str">
        <f t="shared" si="3"/>
        <v>\personajes\michael_chain.png</v>
      </c>
      <c r="F59" t="str">
        <f t="shared" si="0"/>
        <v>E:\imagenes\personajes\michael_chain.png</v>
      </c>
      <c r="G59" t="s">
        <v>4</v>
      </c>
      <c r="H59">
        <f>INDEX(PlayerCountry!B:B,MATCH(G59,PlayerCountry!C:C,0))</f>
        <v>8</v>
      </c>
      <c r="I59" t="s">
        <v>134</v>
      </c>
      <c r="J59">
        <f>INDEX(TeamSports!B:B,MATCH(I59,TeamSports!C:C,0))</f>
        <v>42</v>
      </c>
      <c r="L59" t="str">
        <f t="shared" si="1"/>
        <v>INSERT INTO "OlympicPlayers" (ol_player_name,ol_player_value,ol_player_image,ol_country_id,team_sport_id) VALUES ('Michael Chain',1,pg_read_binary_file('E:\imagenes\personajes\michael_chain.png'),8,42);</v>
      </c>
    </row>
    <row r="60" spans="2:12" x14ac:dyDescent="0.25">
      <c r="B60">
        <v>58</v>
      </c>
      <c r="C60" t="s">
        <v>1338</v>
      </c>
      <c r="D60">
        <v>1</v>
      </c>
      <c r="E60" t="str">
        <f t="shared" si="3"/>
        <v>\personajes\zoda.png</v>
      </c>
      <c r="F60" t="str">
        <f t="shared" si="0"/>
        <v>E:\imagenes\personajes\zoda.png</v>
      </c>
      <c r="G60" t="s">
        <v>7</v>
      </c>
      <c r="H60">
        <f>INDEX(PlayerCountry!B:B,MATCH(G60,PlayerCountry!C:C,0))</f>
        <v>2</v>
      </c>
      <c r="I60" t="s">
        <v>134</v>
      </c>
      <c r="J60">
        <f>INDEX(TeamSports!B:B,MATCH(I60,TeamSports!C:C,0))</f>
        <v>42</v>
      </c>
      <c r="L60" t="str">
        <f t="shared" si="1"/>
        <v>INSERT INTO "OlympicPlayers" (ol_player_name,ol_player_value,ol_player_image,ol_country_id,team_sport_id) VALUES ('Zoda',1,pg_read_binary_file('E:\imagenes\personajes\zoda.png'),2,42);</v>
      </c>
    </row>
    <row r="61" spans="2:12" x14ac:dyDescent="0.25">
      <c r="B61">
        <v>59</v>
      </c>
      <c r="C61" t="s">
        <v>1345</v>
      </c>
      <c r="D61">
        <v>1</v>
      </c>
      <c r="E61" t="s">
        <v>1375</v>
      </c>
      <c r="F61" t="str">
        <f t="shared" si="0"/>
        <v>E:\imagenes\personajes\mishkin.png</v>
      </c>
      <c r="G61" t="s">
        <v>7</v>
      </c>
      <c r="H61">
        <f>INDEX(PlayerCountry!B:B,MATCH(G61,PlayerCountry!C:C,0))</f>
        <v>2</v>
      </c>
      <c r="I61" t="s">
        <v>279</v>
      </c>
      <c r="J61">
        <f>INDEX(TeamSports!B:B,MATCH(I61,TeamSports!C:C,0))</f>
        <v>43</v>
      </c>
      <c r="L61" t="str">
        <f t="shared" si="1"/>
        <v>INSERT INTO "OlympicPlayers" (ol_player_name,ol_player_value,ol_player_image,ol_country_id,team_sport_id) VALUES ('Dimitri Mishkin',1,pg_read_binary_file('E:\imagenes\personajes\mishkin.png'),2,43);</v>
      </c>
    </row>
    <row r="62" spans="2:12" x14ac:dyDescent="0.25">
      <c r="B62">
        <v>60</v>
      </c>
      <c r="C62" t="s">
        <v>1259</v>
      </c>
      <c r="D62">
        <v>1</v>
      </c>
      <c r="E62" t="s">
        <v>1376</v>
      </c>
      <c r="F62" t="str">
        <f t="shared" si="0"/>
        <v>E:\imagenes\personajes\goldeneye.png</v>
      </c>
      <c r="G62" t="s">
        <v>3</v>
      </c>
      <c r="H62">
        <f>INDEX(PlayerCountry!B:B,MATCH(G62,PlayerCountry!C:C,0))</f>
        <v>4</v>
      </c>
      <c r="I62" t="s">
        <v>279</v>
      </c>
      <c r="J62">
        <f>INDEX(TeamSports!B:B,MATCH(I62,TeamSports!C:C,0))</f>
        <v>43</v>
      </c>
      <c r="L62" t="str">
        <f t="shared" si="1"/>
        <v>INSERT INTO "OlympicPlayers" (ol_player_name,ol_player_value,ol_player_image,ol_country_id,team_sport_id) VALUES ('Alan',1,pg_read_binary_file('E:\imagenes\personajes\goldeneye.png'),4,43);</v>
      </c>
    </row>
    <row r="63" spans="2:12" x14ac:dyDescent="0.25">
      <c r="B63">
        <v>61</v>
      </c>
      <c r="C63" t="s">
        <v>1350</v>
      </c>
      <c r="D63">
        <v>1</v>
      </c>
      <c r="E63" t="s">
        <v>1377</v>
      </c>
      <c r="F63" t="str">
        <f t="shared" si="0"/>
        <v>E:\imagenes\personajes\xenia.png</v>
      </c>
      <c r="G63" t="s">
        <v>2</v>
      </c>
      <c r="H63">
        <f>INDEX(PlayerCountry!B:B,MATCH(G63,PlayerCountry!C:C,0))</f>
        <v>1</v>
      </c>
      <c r="I63" t="s">
        <v>279</v>
      </c>
      <c r="J63">
        <f>INDEX(TeamSports!B:B,MATCH(I63,TeamSports!C:C,0))</f>
        <v>43</v>
      </c>
      <c r="L63" t="str">
        <f t="shared" si="1"/>
        <v>INSERT INTO "OlympicPlayers" (ol_player_name,ol_player_value,ol_player_image,ol_country_id,team_sport_id) VALUES ('Xenia Onatopp',1,pg_read_binary_file('E:\imagenes\personajes\xenia.png'),1,43);</v>
      </c>
    </row>
    <row r="64" spans="2:12" x14ac:dyDescent="0.25">
      <c r="B64">
        <v>62</v>
      </c>
      <c r="C64" t="s">
        <v>1342</v>
      </c>
      <c r="D64">
        <v>1</v>
      </c>
      <c r="E64" t="s">
        <v>1378</v>
      </c>
      <c r="F64" t="str">
        <f t="shared" si="0"/>
        <v>E:\imagenes\personajes\ourumov.png</v>
      </c>
      <c r="G64" t="s">
        <v>7</v>
      </c>
      <c r="H64">
        <f>INDEX(PlayerCountry!B:B,MATCH(G64,PlayerCountry!C:C,0))</f>
        <v>2</v>
      </c>
      <c r="I64" t="s">
        <v>279</v>
      </c>
      <c r="J64">
        <f>INDEX(TeamSports!B:B,MATCH(I64,TeamSports!C:C,0))</f>
        <v>43</v>
      </c>
      <c r="L64" t="str">
        <f t="shared" si="1"/>
        <v>INSERT INTO "OlympicPlayers" (ol_player_name,ol_player_value,ol_player_image,ol_country_id,team_sport_id) VALUES ('Arkady Ourumov',1,pg_read_binary_file('E:\imagenes\personajes\ourumov.png'),2,43);</v>
      </c>
    </row>
    <row r="65" spans="2:12" x14ac:dyDescent="0.25">
      <c r="B65">
        <v>63</v>
      </c>
      <c r="C65" t="s">
        <v>1273</v>
      </c>
      <c r="D65">
        <v>1</v>
      </c>
      <c r="E65" t="s">
        <v>1379</v>
      </c>
      <c r="F65" t="str">
        <f t="shared" si="0"/>
        <v>E:\imagenes\personajes\bond.png</v>
      </c>
      <c r="G65" t="s">
        <v>3</v>
      </c>
      <c r="H65">
        <f>INDEX(PlayerCountry!B:B,MATCH(G65,PlayerCountry!C:C,0))</f>
        <v>4</v>
      </c>
      <c r="I65" t="s">
        <v>279</v>
      </c>
      <c r="J65">
        <f>INDEX(TeamSports!B:B,MATCH(I65,TeamSports!C:C,0))</f>
        <v>43</v>
      </c>
      <c r="L65" t="str">
        <f t="shared" si="1"/>
        <v>INSERT INTO "OlympicPlayers" (ol_player_name,ol_player_value,ol_player_image,ol_country_id,team_sport_id) VALUES ('James Bond',1,pg_read_binary_file('E:\imagenes\personajes\bond.png'),4,43);</v>
      </c>
    </row>
    <row r="66" spans="2:12" x14ac:dyDescent="0.25">
      <c r="B66">
        <v>64</v>
      </c>
      <c r="C66" t="s">
        <v>1260</v>
      </c>
      <c r="D66">
        <v>1</v>
      </c>
      <c r="E66" t="s">
        <v>1376</v>
      </c>
      <c r="F66" t="str">
        <f t="shared" si="0"/>
        <v>E:\imagenes\personajes\goldeneye.png</v>
      </c>
      <c r="G66" t="s">
        <v>9</v>
      </c>
      <c r="H66">
        <f>INDEX(PlayerCountry!B:B,MATCH(G66,PlayerCountry!C:C,0))</f>
        <v>5</v>
      </c>
      <c r="I66" t="s">
        <v>279</v>
      </c>
      <c r="J66">
        <f>INDEX(TeamSports!B:B,MATCH(I66,TeamSports!C:C,0))</f>
        <v>43</v>
      </c>
      <c r="L66" t="str">
        <f t="shared" si="1"/>
        <v>INSERT INTO "OlympicPlayers" (ol_player_name,ol_player_value,ol_player_image,ol_country_id,team_sport_id) VALUES ('Martin',1,pg_read_binary_file('E:\imagenes\personajes\goldeneye.png'),5,43);</v>
      </c>
    </row>
    <row r="67" spans="2:12" x14ac:dyDescent="0.25">
      <c r="B67">
        <v>65</v>
      </c>
      <c r="C67" t="s">
        <v>1349</v>
      </c>
      <c r="D67">
        <v>1</v>
      </c>
      <c r="E67" t="s">
        <v>1380</v>
      </c>
      <c r="F67" t="str">
        <f t="shared" si="0"/>
        <v>E:\imagenes\personajes\rosika.png</v>
      </c>
      <c r="G67" t="s">
        <v>2</v>
      </c>
      <c r="H67">
        <f>INDEX(PlayerCountry!B:B,MATCH(G67,PlayerCountry!C:C,0))</f>
        <v>1</v>
      </c>
      <c r="I67" t="s">
        <v>279</v>
      </c>
      <c r="J67">
        <f>INDEX(TeamSports!B:B,MATCH(I67,TeamSports!C:C,0))</f>
        <v>43</v>
      </c>
      <c r="L67" t="str">
        <f t="shared" si="1"/>
        <v>INSERT INTO "OlympicPlayers" (ol_player_name,ol_player_value,ol_player_image,ol_country_id,team_sport_id) VALUES ('Rosika',1,pg_read_binary_file('E:\imagenes\personajes\rosika.png'),1,43);</v>
      </c>
    </row>
    <row r="68" spans="2:12" x14ac:dyDescent="0.25">
      <c r="B68">
        <v>66</v>
      </c>
      <c r="C68" t="s">
        <v>1344</v>
      </c>
      <c r="D68">
        <v>1</v>
      </c>
      <c r="E68" t="s">
        <v>1381</v>
      </c>
      <c r="F68" t="str">
        <f t="shared" ref="F68:F131" si="4">_xlfn.CONCAT($A$1,E68)</f>
        <v>E:\imagenes\personajes\samedi.png</v>
      </c>
      <c r="G68" t="s">
        <v>7</v>
      </c>
      <c r="H68">
        <f>INDEX(PlayerCountry!B:B,MATCH(G68,PlayerCountry!C:C,0))</f>
        <v>2</v>
      </c>
      <c r="I68" t="s">
        <v>279</v>
      </c>
      <c r="J68">
        <f>INDEX(TeamSports!B:B,MATCH(I68,TeamSports!C:C,0))</f>
        <v>43</v>
      </c>
      <c r="L68" t="str">
        <f t="shared" ref="L68:L131" si="5">_xlfn.CONCAT($L$1,$P$1,$B$1,$P$1," ",$N$1,$C$2,$R$1,$D$2,$R$1,$F$2,$R$1,$H$2,$R$1,$J$2,$O$1,$M$1,$N$1,$Q$1,C68,$Q$1,$R$1,D68,$R$1,$L$2,$N$1,$Q$1,F68,$Q$1,$O$1,$R$1,H68,$R$1,J68,$O$1,$S$1)</f>
        <v>INSERT INTO "OlympicPlayers" (ol_player_name,ol_player_value,ol_player_image,ol_country_id,team_sport_id) VALUES ('Baron Samedi',1,pg_read_binary_file('E:\imagenes\personajes\samedi.png'),2,43);</v>
      </c>
    </row>
    <row r="69" spans="2:12" x14ac:dyDescent="0.25">
      <c r="B69">
        <v>67</v>
      </c>
      <c r="C69" t="s">
        <v>1347</v>
      </c>
      <c r="D69">
        <v>1</v>
      </c>
      <c r="E69" t="s">
        <v>1382</v>
      </c>
      <c r="F69" t="str">
        <f t="shared" si="4"/>
        <v>E:\imagenes\personajes\mayday.png</v>
      </c>
      <c r="G69" t="s">
        <v>8</v>
      </c>
      <c r="H69">
        <f>INDEX(PlayerCountry!B:B,MATCH(G69,PlayerCountry!C:C,0))</f>
        <v>3</v>
      </c>
      <c r="I69" t="s">
        <v>279</v>
      </c>
      <c r="J69">
        <f>INDEX(TeamSports!B:B,MATCH(I69,TeamSports!C:C,0))</f>
        <v>43</v>
      </c>
      <c r="L69" t="str">
        <f t="shared" si="5"/>
        <v>INSERT INTO "OlympicPlayers" (ol_player_name,ol_player_value,ol_player_image,ol_country_id,team_sport_id) VALUES ('Mayday',1,pg_read_binary_file('E:\imagenes\personajes\mayday.png'),3,43);</v>
      </c>
    </row>
    <row r="70" spans="2:12" x14ac:dyDescent="0.25">
      <c r="B70">
        <v>68</v>
      </c>
      <c r="C70" t="s">
        <v>1261</v>
      </c>
      <c r="D70">
        <v>1</v>
      </c>
      <c r="E70" t="s">
        <v>1376</v>
      </c>
      <c r="F70" t="str">
        <f t="shared" si="4"/>
        <v>E:\imagenes\personajes\goldeneye.png</v>
      </c>
      <c r="G70" t="s">
        <v>5</v>
      </c>
      <c r="H70">
        <f>INDEX(PlayerCountry!B:B,MATCH(G70,PlayerCountry!C:C,0))</f>
        <v>6</v>
      </c>
      <c r="I70" t="s">
        <v>279</v>
      </c>
      <c r="J70">
        <f>INDEX(TeamSports!B:B,MATCH(I70,TeamSports!C:C,0))</f>
        <v>43</v>
      </c>
      <c r="L70" t="str">
        <f t="shared" si="5"/>
        <v>INSERT INTO "OlympicPlayers" (ol_player_name,ol_player_value,ol_player_image,ol_country_id,team_sport_id) VALUES ('Lee',1,pg_read_binary_file('E:\imagenes\personajes\goldeneye.png'),6,43);</v>
      </c>
    </row>
    <row r="71" spans="2:12" x14ac:dyDescent="0.25">
      <c r="B71">
        <v>69</v>
      </c>
      <c r="C71" t="s">
        <v>1262</v>
      </c>
      <c r="D71">
        <v>1</v>
      </c>
      <c r="E71" t="s">
        <v>1376</v>
      </c>
      <c r="F71" t="str">
        <f t="shared" si="4"/>
        <v>E:\imagenes\personajes\goldeneye.png</v>
      </c>
      <c r="G71" t="s">
        <v>3</v>
      </c>
      <c r="H71">
        <f>INDEX(PlayerCountry!B:B,MATCH(G71,PlayerCountry!C:C,0))</f>
        <v>4</v>
      </c>
      <c r="I71" t="s">
        <v>279</v>
      </c>
      <c r="J71">
        <f>INDEX(TeamSports!B:B,MATCH(I71,TeamSports!C:C,0))</f>
        <v>43</v>
      </c>
      <c r="L71" t="str">
        <f t="shared" si="5"/>
        <v>INSERT INTO "OlympicPlayers" (ol_player_name,ol_player_value,ol_player_image,ol_country_id,team_sport_id) VALUES ('Ken',1,pg_read_binary_file('E:\imagenes\personajes\goldeneye.png'),4,43);</v>
      </c>
    </row>
    <row r="72" spans="2:12" x14ac:dyDescent="0.25">
      <c r="B72">
        <v>70</v>
      </c>
      <c r="C72" t="s">
        <v>1263</v>
      </c>
      <c r="D72">
        <v>1</v>
      </c>
      <c r="E72" t="s">
        <v>1376</v>
      </c>
      <c r="F72" t="str">
        <f t="shared" si="4"/>
        <v>E:\imagenes\personajes\goldeneye.png</v>
      </c>
      <c r="G72" t="s">
        <v>9</v>
      </c>
      <c r="H72">
        <f>INDEX(PlayerCountry!B:B,MATCH(G72,PlayerCountry!C:C,0))</f>
        <v>5</v>
      </c>
      <c r="I72" t="s">
        <v>279</v>
      </c>
      <c r="J72">
        <f>INDEX(TeamSports!B:B,MATCH(I72,TeamSports!C:C,0))</f>
        <v>43</v>
      </c>
      <c r="L72" t="str">
        <f t="shared" si="5"/>
        <v>INSERT INTO "OlympicPlayers" (ol_player_name,ol_player_value,ol_player_image,ol_country_id,team_sport_id) VALUES ('Karl',1,pg_read_binary_file('E:\imagenes\personajes\goldeneye.png'),5,43);</v>
      </c>
    </row>
    <row r="73" spans="2:12" x14ac:dyDescent="0.25">
      <c r="B73">
        <v>71</v>
      </c>
      <c r="C73" t="s">
        <v>1343</v>
      </c>
      <c r="D73">
        <v>1</v>
      </c>
      <c r="E73" t="s">
        <v>1383</v>
      </c>
      <c r="F73" t="str">
        <f t="shared" si="4"/>
        <v>E:\imagenes\personajes\boris.png</v>
      </c>
      <c r="G73" t="s">
        <v>8</v>
      </c>
      <c r="H73">
        <f>INDEX(PlayerCountry!B:B,MATCH(G73,PlayerCountry!C:C,0))</f>
        <v>3</v>
      </c>
      <c r="I73" t="s">
        <v>279</v>
      </c>
      <c r="J73">
        <f>INDEX(TeamSports!B:B,MATCH(I73,TeamSports!C:C,0))</f>
        <v>43</v>
      </c>
      <c r="L73" t="str">
        <f t="shared" si="5"/>
        <v>INSERT INTO "OlympicPlayers" (ol_player_name,ol_player_value,ol_player_image,ol_country_id,team_sport_id) VALUES ('Boris Grishenko',1,pg_read_binary_file('E:\imagenes\personajes\boris.png'),3,43);</v>
      </c>
    </row>
    <row r="74" spans="2:12" x14ac:dyDescent="0.25">
      <c r="B74">
        <v>72</v>
      </c>
      <c r="C74" t="s">
        <v>1264</v>
      </c>
      <c r="D74">
        <v>1</v>
      </c>
      <c r="E74" t="s">
        <v>1376</v>
      </c>
      <c r="F74" t="str">
        <f t="shared" si="4"/>
        <v>E:\imagenes\personajes\goldeneye.png</v>
      </c>
      <c r="G74" t="s">
        <v>2</v>
      </c>
      <c r="H74">
        <f>INDEX(PlayerCountry!B:B,MATCH(G74,PlayerCountry!C:C,0))</f>
        <v>1</v>
      </c>
      <c r="I74" t="s">
        <v>279</v>
      </c>
      <c r="J74">
        <f>INDEX(TeamSports!B:B,MATCH(I74,TeamSports!C:C,0))</f>
        <v>43</v>
      </c>
      <c r="L74" t="str">
        <f t="shared" si="5"/>
        <v>INSERT INTO "OlympicPlayers" (ol_player_name,ol_player_value,ol_player_image,ol_country_id,team_sport_id) VALUES ('Mark',1,pg_read_binary_file('E:\imagenes\personajes\goldeneye.png'),1,43);</v>
      </c>
    </row>
    <row r="75" spans="2:12" x14ac:dyDescent="0.25">
      <c r="B75">
        <v>73</v>
      </c>
      <c r="C75" t="s">
        <v>1265</v>
      </c>
      <c r="D75">
        <v>1</v>
      </c>
      <c r="E75" t="s">
        <v>1376</v>
      </c>
      <c r="F75" t="str">
        <f t="shared" si="4"/>
        <v>E:\imagenes\personajes\goldeneye.png</v>
      </c>
      <c r="G75" t="s">
        <v>6</v>
      </c>
      <c r="H75">
        <f>INDEX(PlayerCountry!B:B,MATCH(G75,PlayerCountry!C:C,0))</f>
        <v>7</v>
      </c>
      <c r="I75" t="s">
        <v>279</v>
      </c>
      <c r="J75">
        <f>INDEX(TeamSports!B:B,MATCH(I75,TeamSports!C:C,0))</f>
        <v>43</v>
      </c>
      <c r="L75" t="str">
        <f t="shared" si="5"/>
        <v>INSERT INTO "OlympicPlayers" (ol_player_name,ol_player_value,ol_player_image,ol_country_id,team_sport_id) VALUES ('Pete',1,pg_read_binary_file('E:\imagenes\personajes\goldeneye.png'),7,43);</v>
      </c>
    </row>
    <row r="76" spans="2:12" x14ac:dyDescent="0.25">
      <c r="B76">
        <v>74</v>
      </c>
      <c r="C76" t="s">
        <v>1266</v>
      </c>
      <c r="D76">
        <v>1</v>
      </c>
      <c r="E76" t="s">
        <v>1376</v>
      </c>
      <c r="F76" t="str">
        <f t="shared" si="4"/>
        <v>E:\imagenes\personajes\goldeneye.png</v>
      </c>
      <c r="G76" t="s">
        <v>8</v>
      </c>
      <c r="H76">
        <f>INDEX(PlayerCountry!B:B,MATCH(G76,PlayerCountry!C:C,0))</f>
        <v>3</v>
      </c>
      <c r="I76" t="s">
        <v>279</v>
      </c>
      <c r="J76">
        <f>INDEX(TeamSports!B:B,MATCH(I76,TeamSports!C:C,0))</f>
        <v>43</v>
      </c>
      <c r="L76" t="str">
        <f t="shared" si="5"/>
        <v>INSERT INTO "OlympicPlayers" (ol_player_name,ol_player_value,ol_player_image,ol_country_id,team_sport_id) VALUES ('Grant',1,pg_read_binary_file('E:\imagenes\personajes\goldeneye.png'),3,43);</v>
      </c>
    </row>
    <row r="77" spans="2:12" x14ac:dyDescent="0.25">
      <c r="B77">
        <v>75</v>
      </c>
      <c r="C77" t="s">
        <v>1341</v>
      </c>
      <c r="D77">
        <v>1</v>
      </c>
      <c r="E77" t="s">
        <v>1384</v>
      </c>
      <c r="F77" t="str">
        <f t="shared" si="4"/>
        <v>E:\imagenes\personajes\natalya.png</v>
      </c>
      <c r="G77" t="s">
        <v>2</v>
      </c>
      <c r="H77">
        <f>INDEX(PlayerCountry!B:B,MATCH(G77,PlayerCountry!C:C,0))</f>
        <v>1</v>
      </c>
      <c r="I77" t="s">
        <v>279</v>
      </c>
      <c r="J77">
        <f>INDEX(TeamSports!B:B,MATCH(I77,TeamSports!C:C,0))</f>
        <v>43</v>
      </c>
      <c r="L77" t="str">
        <f t="shared" si="5"/>
        <v>INSERT INTO "OlympicPlayers" (ol_player_name,ol_player_value,ol_player_image,ol_country_id,team_sport_id) VALUES ('Natalya Simonova',1,pg_read_binary_file('E:\imagenes\personajes\natalya.png'),1,43);</v>
      </c>
    </row>
    <row r="78" spans="2:12" x14ac:dyDescent="0.25">
      <c r="B78">
        <v>76</v>
      </c>
      <c r="C78" t="s">
        <v>1435</v>
      </c>
      <c r="D78">
        <v>1</v>
      </c>
      <c r="E78" t="s">
        <v>1385</v>
      </c>
      <c r="F78" t="str">
        <f t="shared" si="4"/>
        <v>E:\imagenes\personajes\valentin.png</v>
      </c>
      <c r="G78" t="s">
        <v>2</v>
      </c>
      <c r="H78">
        <f>INDEX(PlayerCountry!B:B,MATCH(G78,PlayerCountry!C:C,0))</f>
        <v>1</v>
      </c>
      <c r="I78" t="s">
        <v>279</v>
      </c>
      <c r="J78">
        <f>INDEX(TeamSports!B:B,MATCH(I78,TeamSports!C:C,0))</f>
        <v>43</v>
      </c>
      <c r="L78" t="str">
        <f t="shared" si="5"/>
        <v>INSERT INTO "OlympicPlayers" (ol_player_name,ol_player_value,ol_player_image,ol_country_id,team_sport_id) VALUES ('Valentin Zukovsky',1,pg_read_binary_file('E:\imagenes\personajes\valentin.png'),1,43);</v>
      </c>
    </row>
    <row r="79" spans="2:12" x14ac:dyDescent="0.25">
      <c r="B79">
        <v>77</v>
      </c>
      <c r="C79" t="s">
        <v>1348</v>
      </c>
      <c r="D79">
        <v>1</v>
      </c>
      <c r="E79" t="s">
        <v>1386</v>
      </c>
      <c r="F79" t="str">
        <f t="shared" si="4"/>
        <v>E:\imagenes\personajes\oddjob.png</v>
      </c>
      <c r="G79" t="s">
        <v>8</v>
      </c>
      <c r="H79">
        <f>INDEX(PlayerCountry!B:B,MATCH(G79,PlayerCountry!C:C,0))</f>
        <v>3</v>
      </c>
      <c r="I79" t="s">
        <v>279</v>
      </c>
      <c r="J79">
        <f>INDEX(TeamSports!B:B,MATCH(I79,TeamSports!C:C,0))</f>
        <v>43</v>
      </c>
      <c r="L79" t="str">
        <f t="shared" si="5"/>
        <v>INSERT INTO "OlympicPlayers" (ol_player_name,ol_player_value,ol_player_image,ol_country_id,team_sport_id) VALUES ('Oddjob',1,pg_read_binary_file('E:\imagenes\personajes\oddjob.png'),3,43);</v>
      </c>
    </row>
    <row r="80" spans="2:12" x14ac:dyDescent="0.25">
      <c r="B80">
        <v>78</v>
      </c>
      <c r="C80" t="s">
        <v>1276</v>
      </c>
      <c r="D80">
        <v>1</v>
      </c>
      <c r="E80" t="s">
        <v>1387</v>
      </c>
      <c r="F80" t="str">
        <f t="shared" si="4"/>
        <v>E:\imagenes\personajes\trevelyan.png</v>
      </c>
      <c r="G80" t="s">
        <v>6</v>
      </c>
      <c r="H80">
        <f>INDEX(PlayerCountry!B:B,MATCH(G80,PlayerCountry!C:C,0))</f>
        <v>7</v>
      </c>
      <c r="I80" t="s">
        <v>279</v>
      </c>
      <c r="J80">
        <f>INDEX(TeamSports!B:B,MATCH(I80,TeamSports!C:C,0))</f>
        <v>43</v>
      </c>
      <c r="L80" t="str">
        <f t="shared" si="5"/>
        <v>INSERT INTO "OlympicPlayers" (ol_player_name,ol_player_value,ol_player_image,ol_country_id,team_sport_id) VALUES ('Alec Trevelyan',1,pg_read_binary_file('E:\imagenes\personajes\trevelyan.png'),7,43);</v>
      </c>
    </row>
    <row r="81" spans="2:12" x14ac:dyDescent="0.25">
      <c r="B81">
        <v>79</v>
      </c>
      <c r="C81" t="s">
        <v>1267</v>
      </c>
      <c r="D81">
        <v>1</v>
      </c>
      <c r="E81" t="s">
        <v>1376</v>
      </c>
      <c r="F81" t="str">
        <f t="shared" si="4"/>
        <v>E:\imagenes\personajes\goldeneye.png</v>
      </c>
      <c r="G81" t="s">
        <v>2</v>
      </c>
      <c r="H81">
        <f>INDEX(PlayerCountry!B:B,MATCH(G81,PlayerCountry!C:C,0))</f>
        <v>1</v>
      </c>
      <c r="I81" t="s">
        <v>279</v>
      </c>
      <c r="J81">
        <f>INDEX(TeamSports!B:B,MATCH(I81,TeamSports!C:C,0))</f>
        <v>43</v>
      </c>
      <c r="L81" t="str">
        <f t="shared" si="5"/>
        <v>INSERT INTO "OlympicPlayers" (ol_player_name,ol_player_value,ol_player_image,ol_country_id,team_sport_id) VALUES ('Sally',1,pg_read_binary_file('E:\imagenes\personajes\goldeneye.png'),1,43);</v>
      </c>
    </row>
    <row r="82" spans="2:12" x14ac:dyDescent="0.25">
      <c r="B82">
        <v>80</v>
      </c>
      <c r="C82" t="s">
        <v>1268</v>
      </c>
      <c r="D82">
        <v>1</v>
      </c>
      <c r="E82" t="s">
        <v>1376</v>
      </c>
      <c r="F82" t="str">
        <f t="shared" si="4"/>
        <v>E:\imagenes\personajes\goldeneye.png</v>
      </c>
      <c r="G82" t="s">
        <v>3</v>
      </c>
      <c r="H82">
        <f>INDEX(PlayerCountry!B:B,MATCH(G82,PlayerCountry!C:C,0))</f>
        <v>4</v>
      </c>
      <c r="I82" t="s">
        <v>279</v>
      </c>
      <c r="J82">
        <f>INDEX(TeamSports!B:B,MATCH(I82,TeamSports!C:C,0))</f>
        <v>43</v>
      </c>
      <c r="L82" t="str">
        <f t="shared" si="5"/>
        <v>INSERT INTO "OlympicPlayers" (ol_player_name,ol_player_value,ol_player_image,ol_country_id,team_sport_id) VALUES ('Graeme',1,pg_read_binary_file('E:\imagenes\personajes\goldeneye.png'),4,43);</v>
      </c>
    </row>
    <row r="83" spans="2:12" x14ac:dyDescent="0.25">
      <c r="B83">
        <v>81</v>
      </c>
      <c r="C83" t="s">
        <v>1269</v>
      </c>
      <c r="D83">
        <v>1</v>
      </c>
      <c r="E83" t="s">
        <v>1376</v>
      </c>
      <c r="F83" t="str">
        <f t="shared" si="4"/>
        <v>E:\imagenes\personajes\goldeneye.png</v>
      </c>
      <c r="G83" t="s">
        <v>5</v>
      </c>
      <c r="H83">
        <f>INDEX(PlayerCountry!B:B,MATCH(G83,PlayerCountry!C:C,0))</f>
        <v>6</v>
      </c>
      <c r="I83" t="s">
        <v>279</v>
      </c>
      <c r="J83">
        <f>INDEX(TeamSports!B:B,MATCH(I83,TeamSports!C:C,0))</f>
        <v>43</v>
      </c>
      <c r="L83" t="str">
        <f t="shared" si="5"/>
        <v>INSERT INTO "OlympicPlayers" (ol_player_name,ol_player_value,ol_player_image,ol_country_id,team_sport_id) VALUES ('B',1,pg_read_binary_file('E:\imagenes\personajes\goldeneye.png'),6,43);</v>
      </c>
    </row>
    <row r="84" spans="2:12" x14ac:dyDescent="0.25">
      <c r="B84">
        <v>82</v>
      </c>
      <c r="C84" t="s">
        <v>1270</v>
      </c>
      <c r="D84">
        <v>1</v>
      </c>
      <c r="E84" t="s">
        <v>1376</v>
      </c>
      <c r="F84" t="str">
        <f t="shared" si="4"/>
        <v>E:\imagenes\personajes\goldeneye.png</v>
      </c>
      <c r="G84" t="s">
        <v>4</v>
      </c>
      <c r="H84">
        <f>INDEX(PlayerCountry!B:B,MATCH(G84,PlayerCountry!C:C,0))</f>
        <v>8</v>
      </c>
      <c r="I84" t="s">
        <v>279</v>
      </c>
      <c r="J84">
        <f>INDEX(TeamSports!B:B,MATCH(I84,TeamSports!C:C,0))</f>
        <v>43</v>
      </c>
      <c r="L84" t="str">
        <f t="shared" si="5"/>
        <v>INSERT INTO "OlympicPlayers" (ol_player_name,ol_player_value,ol_player_image,ol_country_id,team_sport_id) VALUES ('Duncan',1,pg_read_binary_file('E:\imagenes\personajes\goldeneye.png'),8,43);</v>
      </c>
    </row>
    <row r="85" spans="2:12" x14ac:dyDescent="0.25">
      <c r="B85">
        <v>83</v>
      </c>
      <c r="C85" t="s">
        <v>1271</v>
      </c>
      <c r="D85">
        <v>1</v>
      </c>
      <c r="E85" t="s">
        <v>1376</v>
      </c>
      <c r="F85" t="str">
        <f t="shared" si="4"/>
        <v>E:\imagenes\personajes\goldeneye.png</v>
      </c>
      <c r="G85" t="s">
        <v>4</v>
      </c>
      <c r="H85">
        <f>INDEX(PlayerCountry!B:B,MATCH(G85,PlayerCountry!C:C,0))</f>
        <v>8</v>
      </c>
      <c r="I85" t="s">
        <v>279</v>
      </c>
      <c r="J85">
        <f>INDEX(TeamSports!B:B,MATCH(I85,TeamSports!C:C,0))</f>
        <v>43</v>
      </c>
      <c r="L85" t="str">
        <f t="shared" si="5"/>
        <v>INSERT INTO "OlympicPlayers" (ol_player_name,ol_player_value,ol_player_image,ol_country_id,team_sport_id) VALUES ('Dave',1,pg_read_binary_file('E:\imagenes\personajes\goldeneye.png'),8,43);</v>
      </c>
    </row>
    <row r="86" spans="2:12" x14ac:dyDescent="0.25">
      <c r="B86">
        <v>84</v>
      </c>
      <c r="C86" t="s">
        <v>1346</v>
      </c>
      <c r="D86">
        <v>1</v>
      </c>
      <c r="E86" t="s">
        <v>1388</v>
      </c>
      <c r="F86" t="str">
        <f t="shared" si="4"/>
        <v>E:\imagenes\personajes\jaws.png</v>
      </c>
      <c r="G86" t="s">
        <v>7</v>
      </c>
      <c r="H86">
        <f>INDEX(PlayerCountry!B:B,MATCH(G86,PlayerCountry!C:C,0))</f>
        <v>2</v>
      </c>
      <c r="I86" t="s">
        <v>279</v>
      </c>
      <c r="J86">
        <f>INDEX(TeamSports!B:B,MATCH(I86,TeamSports!C:C,0))</f>
        <v>43</v>
      </c>
      <c r="L86" t="str">
        <f t="shared" si="5"/>
        <v>INSERT INTO "OlympicPlayers" (ol_player_name,ol_player_value,ol_player_image,ol_country_id,team_sport_id) VALUES ('Mandibulas',1,pg_read_binary_file('E:\imagenes\personajes\jaws.png'),2,43);</v>
      </c>
    </row>
    <row r="87" spans="2:12" x14ac:dyDescent="0.25">
      <c r="B87">
        <v>85</v>
      </c>
      <c r="C87" t="s">
        <v>1445</v>
      </c>
      <c r="D87">
        <v>1</v>
      </c>
      <c r="E87" t="s">
        <v>1389</v>
      </c>
      <c r="F87" t="str">
        <f t="shared" si="4"/>
        <v>E:\imagenes\personajes\yoshi.png</v>
      </c>
      <c r="G87" t="s">
        <v>7</v>
      </c>
      <c r="H87">
        <f>INDEX(PlayerCountry!B:B,MATCH(G87,PlayerCountry!C:C,0))</f>
        <v>2</v>
      </c>
      <c r="I87" t="s">
        <v>242</v>
      </c>
      <c r="J87">
        <f>INDEX(TeamSports!B:B,MATCH(I87,TeamSports!C:C,0))</f>
        <v>44</v>
      </c>
      <c r="L87" t="str">
        <f t="shared" si="5"/>
        <v>INSERT INTO "OlympicPlayers" (ol_player_name,ol_player_value,ol_player_image,ol_country_id,team_sport_id) VALUES ('Yoshi_MK',1,pg_read_binary_file('E:\imagenes\personajes\yoshi.png'),2,44);</v>
      </c>
    </row>
    <row r="88" spans="2:12" x14ac:dyDescent="0.25">
      <c r="B88">
        <v>86</v>
      </c>
      <c r="C88" t="s">
        <v>1446</v>
      </c>
      <c r="D88">
        <v>1</v>
      </c>
      <c r="E88" t="s">
        <v>1389</v>
      </c>
      <c r="F88" t="str">
        <f t="shared" si="4"/>
        <v>E:\imagenes\personajes\yoshi.png</v>
      </c>
      <c r="G88" t="s">
        <v>7</v>
      </c>
      <c r="H88">
        <f>INDEX(PlayerCountry!B:B,MATCH(G88,PlayerCountry!C:C,0))</f>
        <v>2</v>
      </c>
      <c r="I88" t="s">
        <v>1439</v>
      </c>
      <c r="J88">
        <f>INDEX(TeamSports!B:B,MATCH(I88,TeamSports!C:C,0))</f>
        <v>69</v>
      </c>
      <c r="L88" t="str">
        <f t="shared" si="5"/>
        <v>INSERT INTO "OlympicPlayers" (ol_player_name,ol_player_value,ol_player_image,ol_country_id,team_sport_id) VALUES ('Yoshi_MT',1,pg_read_binary_file('E:\imagenes\personajes\yoshi.png'),2,69);</v>
      </c>
    </row>
    <row r="89" spans="2:12" x14ac:dyDescent="0.25">
      <c r="B89">
        <v>87</v>
      </c>
      <c r="C89" t="s">
        <v>1447</v>
      </c>
      <c r="D89">
        <v>1</v>
      </c>
      <c r="E89" t="s">
        <v>1389</v>
      </c>
      <c r="F89" t="str">
        <f t="shared" si="4"/>
        <v>E:\imagenes\personajes\yoshi.png</v>
      </c>
      <c r="G89" t="s">
        <v>7</v>
      </c>
      <c r="H89">
        <f>INDEX(PlayerCountry!B:B,MATCH(G89,PlayerCountry!C:C,0))</f>
        <v>2</v>
      </c>
      <c r="I89" t="s">
        <v>1444</v>
      </c>
      <c r="J89">
        <f>INDEX(TeamSports!B:B,MATCH(I89,TeamSports!C:C,0))</f>
        <v>71</v>
      </c>
      <c r="L89" t="str">
        <f t="shared" si="5"/>
        <v>INSERT INTO "OlympicPlayers" (ol_player_name,ol_player_value,ol_player_image,ol_country_id,team_sport_id) VALUES ('Yoshi_MP',1,pg_read_binary_file('E:\imagenes\personajes\yoshi.png'),2,71);</v>
      </c>
    </row>
    <row r="90" spans="2:12" x14ac:dyDescent="0.25">
      <c r="B90">
        <v>88</v>
      </c>
      <c r="C90" t="s">
        <v>1448</v>
      </c>
      <c r="D90">
        <v>1</v>
      </c>
      <c r="E90" t="s">
        <v>1389</v>
      </c>
      <c r="F90" t="str">
        <f t="shared" si="4"/>
        <v>E:\imagenes\personajes\yoshi.png</v>
      </c>
      <c r="G90" t="s">
        <v>7</v>
      </c>
      <c r="H90">
        <f>INDEX(PlayerCountry!B:B,MATCH(G90,PlayerCountry!C:C,0))</f>
        <v>2</v>
      </c>
      <c r="I90" t="s">
        <v>278</v>
      </c>
      <c r="J90">
        <f>INDEX(TeamSports!B:B,MATCH(I90,TeamSports!C:C,0))</f>
        <v>45</v>
      </c>
      <c r="L90" t="str">
        <f t="shared" si="5"/>
        <v>INSERT INTO "OlympicPlayers" (ol_player_name,ol_player_value,ol_player_image,ol_country_id,team_sport_id) VALUES ('Yoshi_SSB',1,pg_read_binary_file('E:\imagenes\personajes\yoshi.png'),2,45);</v>
      </c>
    </row>
    <row r="91" spans="2:12" x14ac:dyDescent="0.25">
      <c r="B91">
        <v>89</v>
      </c>
      <c r="C91" t="s">
        <v>1449</v>
      </c>
      <c r="D91">
        <v>1</v>
      </c>
      <c r="E91" t="s">
        <v>1390</v>
      </c>
      <c r="F91" t="str">
        <f t="shared" si="4"/>
        <v>E:\imagenes\personajes\mario.png</v>
      </c>
      <c r="G91" t="s">
        <v>8</v>
      </c>
      <c r="H91">
        <f>INDEX(PlayerCountry!B:B,MATCH(G91,PlayerCountry!C:C,0))</f>
        <v>3</v>
      </c>
      <c r="I91" t="s">
        <v>242</v>
      </c>
      <c r="J91">
        <f>INDEX(TeamSports!B:B,MATCH(I91,TeamSports!C:C,0))</f>
        <v>44</v>
      </c>
      <c r="L91" t="str">
        <f t="shared" si="5"/>
        <v>INSERT INTO "OlympicPlayers" (ol_player_name,ol_player_value,ol_player_image,ol_country_id,team_sport_id) VALUES ('Mario_MK',1,pg_read_binary_file('E:\imagenes\personajes\mario.png'),3,44);</v>
      </c>
    </row>
    <row r="92" spans="2:12" x14ac:dyDescent="0.25">
      <c r="B92">
        <v>90</v>
      </c>
      <c r="C92" t="s">
        <v>1450</v>
      </c>
      <c r="D92">
        <v>1</v>
      </c>
      <c r="E92" t="s">
        <v>1390</v>
      </c>
      <c r="F92" t="str">
        <f t="shared" si="4"/>
        <v>E:\imagenes\personajes\mario.png</v>
      </c>
      <c r="G92" t="s">
        <v>8</v>
      </c>
      <c r="H92">
        <f>INDEX(PlayerCountry!B:B,MATCH(G92,PlayerCountry!C:C,0))</f>
        <v>3</v>
      </c>
      <c r="I92" t="s">
        <v>1439</v>
      </c>
      <c r="J92">
        <f>INDEX(TeamSports!B:B,MATCH(I92,TeamSports!C:C,0))</f>
        <v>69</v>
      </c>
      <c r="L92" t="str">
        <f t="shared" si="5"/>
        <v>INSERT INTO "OlympicPlayers" (ol_player_name,ol_player_value,ol_player_image,ol_country_id,team_sport_id) VALUES ('Mario_MT',1,pg_read_binary_file('E:\imagenes\personajes\mario.png'),3,69);</v>
      </c>
    </row>
    <row r="93" spans="2:12" x14ac:dyDescent="0.25">
      <c r="B93">
        <v>91</v>
      </c>
      <c r="C93" t="s">
        <v>1451</v>
      </c>
      <c r="D93">
        <v>1</v>
      </c>
      <c r="E93" t="s">
        <v>1390</v>
      </c>
      <c r="F93" t="str">
        <f t="shared" si="4"/>
        <v>E:\imagenes\personajes\mario.png</v>
      </c>
      <c r="G93" t="s">
        <v>8</v>
      </c>
      <c r="H93">
        <f>INDEX(PlayerCountry!B:B,MATCH(G93,PlayerCountry!C:C,0))</f>
        <v>3</v>
      </c>
      <c r="I93" t="s">
        <v>1444</v>
      </c>
      <c r="J93">
        <f>INDEX(TeamSports!B:B,MATCH(I93,TeamSports!C:C,0))</f>
        <v>71</v>
      </c>
      <c r="L93" t="str">
        <f t="shared" si="5"/>
        <v>INSERT INTO "OlympicPlayers" (ol_player_name,ol_player_value,ol_player_image,ol_country_id,team_sport_id) VALUES ('Mario_MP',1,pg_read_binary_file('E:\imagenes\personajes\mario.png'),3,71);</v>
      </c>
    </row>
    <row r="94" spans="2:12" x14ac:dyDescent="0.25">
      <c r="B94">
        <v>92</v>
      </c>
      <c r="C94" t="s">
        <v>1452</v>
      </c>
      <c r="D94">
        <v>1</v>
      </c>
      <c r="E94" t="s">
        <v>1390</v>
      </c>
      <c r="F94" t="str">
        <f t="shared" si="4"/>
        <v>E:\imagenes\personajes\mario.png</v>
      </c>
      <c r="G94" t="s">
        <v>8</v>
      </c>
      <c r="H94">
        <f>INDEX(PlayerCountry!B:B,MATCH(G94,PlayerCountry!C:C,0))</f>
        <v>3</v>
      </c>
      <c r="I94" t="s">
        <v>278</v>
      </c>
      <c r="J94">
        <f>INDEX(TeamSports!B:B,MATCH(I94,TeamSports!C:C,0))</f>
        <v>45</v>
      </c>
      <c r="L94" t="str">
        <f t="shared" si="5"/>
        <v>INSERT INTO "OlympicPlayers" (ol_player_name,ol_player_value,ol_player_image,ol_country_id,team_sport_id) VALUES ('Mario_SSB',1,pg_read_binary_file('E:\imagenes\personajes\mario.png'),3,45);</v>
      </c>
    </row>
    <row r="95" spans="2:12" x14ac:dyDescent="0.25">
      <c r="B95">
        <v>93</v>
      </c>
      <c r="C95" t="s">
        <v>1453</v>
      </c>
      <c r="D95">
        <v>1</v>
      </c>
      <c r="E95" t="s">
        <v>1391</v>
      </c>
      <c r="F95" t="str">
        <f t="shared" si="4"/>
        <v>E:\imagenes\personajes\peach.png</v>
      </c>
      <c r="G95" t="s">
        <v>2</v>
      </c>
      <c r="H95">
        <f>INDEX(PlayerCountry!B:B,MATCH(G95,PlayerCountry!C:C,0))</f>
        <v>1</v>
      </c>
      <c r="I95" t="s">
        <v>242</v>
      </c>
      <c r="J95">
        <f>INDEX(TeamSports!B:B,MATCH(I95,TeamSports!C:C,0))</f>
        <v>44</v>
      </c>
      <c r="L95" t="str">
        <f t="shared" si="5"/>
        <v>INSERT INTO "OlympicPlayers" (ol_player_name,ol_player_value,ol_player_image,ol_country_id,team_sport_id) VALUES ('Peach_MK',1,pg_read_binary_file('E:\imagenes\personajes\peach.png'),1,44);</v>
      </c>
    </row>
    <row r="96" spans="2:12" x14ac:dyDescent="0.25">
      <c r="B96">
        <v>94</v>
      </c>
      <c r="C96" t="s">
        <v>1454</v>
      </c>
      <c r="D96">
        <v>1</v>
      </c>
      <c r="E96" t="s">
        <v>1391</v>
      </c>
      <c r="F96" t="str">
        <f t="shared" si="4"/>
        <v>E:\imagenes\personajes\peach.png</v>
      </c>
      <c r="G96" t="s">
        <v>2</v>
      </c>
      <c r="H96">
        <f>INDEX(PlayerCountry!B:B,MATCH(G96,PlayerCountry!C:C,0))</f>
        <v>1</v>
      </c>
      <c r="I96" t="s">
        <v>1439</v>
      </c>
      <c r="J96">
        <f>INDEX(TeamSports!B:B,MATCH(I96,TeamSports!C:C,0))</f>
        <v>69</v>
      </c>
      <c r="L96" t="str">
        <f t="shared" si="5"/>
        <v>INSERT INTO "OlympicPlayers" (ol_player_name,ol_player_value,ol_player_image,ol_country_id,team_sport_id) VALUES ('Peach_MT',1,pg_read_binary_file('E:\imagenes\personajes\peach.png'),1,69);</v>
      </c>
    </row>
    <row r="97" spans="2:12" x14ac:dyDescent="0.25">
      <c r="B97">
        <v>95</v>
      </c>
      <c r="C97" t="s">
        <v>1455</v>
      </c>
      <c r="D97">
        <v>1</v>
      </c>
      <c r="E97" t="s">
        <v>1391</v>
      </c>
      <c r="F97" t="str">
        <f t="shared" si="4"/>
        <v>E:\imagenes\personajes\peach.png</v>
      </c>
      <c r="G97" t="s">
        <v>2</v>
      </c>
      <c r="H97">
        <f>INDEX(PlayerCountry!B:B,MATCH(G97,PlayerCountry!C:C,0))</f>
        <v>1</v>
      </c>
      <c r="I97" t="s">
        <v>1444</v>
      </c>
      <c r="J97">
        <f>INDEX(TeamSports!B:B,MATCH(I97,TeamSports!C:C,0))</f>
        <v>71</v>
      </c>
      <c r="L97" t="str">
        <f t="shared" si="5"/>
        <v>INSERT INTO "OlympicPlayers" (ol_player_name,ol_player_value,ol_player_image,ol_country_id,team_sport_id) VALUES ('Peach_MP',1,pg_read_binary_file('E:\imagenes\personajes\peach.png'),1,71);</v>
      </c>
    </row>
    <row r="98" spans="2:12" x14ac:dyDescent="0.25">
      <c r="B98">
        <v>96</v>
      </c>
      <c r="C98" t="s">
        <v>1456</v>
      </c>
      <c r="D98">
        <v>1</v>
      </c>
      <c r="E98" t="s">
        <v>1391</v>
      </c>
      <c r="F98" t="str">
        <f t="shared" si="4"/>
        <v>E:\imagenes\personajes\peach.png</v>
      </c>
      <c r="G98" t="s">
        <v>2</v>
      </c>
      <c r="H98">
        <f>INDEX(PlayerCountry!B:B,MATCH(G98,PlayerCountry!C:C,0))</f>
        <v>1</v>
      </c>
      <c r="I98" t="s">
        <v>278</v>
      </c>
      <c r="J98">
        <f>INDEX(TeamSports!B:B,MATCH(I98,TeamSports!C:C,0))</f>
        <v>45</v>
      </c>
      <c r="L98" t="str">
        <f t="shared" si="5"/>
        <v>INSERT INTO "OlympicPlayers" (ol_player_name,ol_player_value,ol_player_image,ol_country_id,team_sport_id) VALUES ('Peach_SSB',1,pg_read_binary_file('E:\imagenes\personajes\peach.png'),1,45);</v>
      </c>
    </row>
    <row r="99" spans="2:12" x14ac:dyDescent="0.25">
      <c r="B99">
        <v>97</v>
      </c>
      <c r="C99" t="s">
        <v>1457</v>
      </c>
      <c r="D99">
        <v>1</v>
      </c>
      <c r="E99" t="s">
        <v>1392</v>
      </c>
      <c r="F99" t="str">
        <f t="shared" si="4"/>
        <v>E:\imagenes\personajes\toad.png</v>
      </c>
      <c r="G99" t="s">
        <v>3</v>
      </c>
      <c r="H99">
        <f>INDEX(PlayerCountry!B:B,MATCH(G99,PlayerCountry!C:C,0))</f>
        <v>4</v>
      </c>
      <c r="I99" t="s">
        <v>242</v>
      </c>
      <c r="J99">
        <f>INDEX(TeamSports!B:B,MATCH(I99,TeamSports!C:C,0))</f>
        <v>44</v>
      </c>
      <c r="L99" t="str">
        <f t="shared" si="5"/>
        <v>INSERT INTO "OlympicPlayers" (ol_player_name,ol_player_value,ol_player_image,ol_country_id,team_sport_id) VALUES ('Toad_MK',1,pg_read_binary_file('E:\imagenes\personajes\toad.png'),4,44);</v>
      </c>
    </row>
    <row r="100" spans="2:12" x14ac:dyDescent="0.25">
      <c r="B100">
        <v>98</v>
      </c>
      <c r="C100" t="s">
        <v>1458</v>
      </c>
      <c r="D100">
        <v>1</v>
      </c>
      <c r="E100" t="s">
        <v>1392</v>
      </c>
      <c r="F100" t="str">
        <f t="shared" si="4"/>
        <v>E:\imagenes\personajes\toad.png</v>
      </c>
      <c r="G100" t="s">
        <v>3</v>
      </c>
      <c r="H100">
        <f>INDEX(PlayerCountry!B:B,MATCH(G100,PlayerCountry!C:C,0))</f>
        <v>4</v>
      </c>
      <c r="I100" t="s">
        <v>1439</v>
      </c>
      <c r="J100">
        <f>INDEX(TeamSports!B:B,MATCH(I100,TeamSports!C:C,0))</f>
        <v>69</v>
      </c>
      <c r="L100" t="str">
        <f t="shared" si="5"/>
        <v>INSERT INTO "OlympicPlayers" (ol_player_name,ol_player_value,ol_player_image,ol_country_id,team_sport_id) VALUES ('Toad_MT',1,pg_read_binary_file('E:\imagenes\personajes\toad.png'),4,69);</v>
      </c>
    </row>
    <row r="101" spans="2:12" x14ac:dyDescent="0.25">
      <c r="B101">
        <v>99</v>
      </c>
      <c r="C101" t="s">
        <v>1460</v>
      </c>
      <c r="D101">
        <v>1</v>
      </c>
      <c r="E101" t="s">
        <v>1393</v>
      </c>
      <c r="F101" t="str">
        <f t="shared" si="4"/>
        <v>E:\imagenes\personajes\wario.png</v>
      </c>
      <c r="G101" t="s">
        <v>4</v>
      </c>
      <c r="H101">
        <f>INDEX(PlayerCountry!B:B,MATCH(G101,PlayerCountry!C:C,0))</f>
        <v>8</v>
      </c>
      <c r="I101" t="s">
        <v>242</v>
      </c>
      <c r="J101">
        <f>INDEX(TeamSports!B:B,MATCH(I101,TeamSports!C:C,0))</f>
        <v>44</v>
      </c>
      <c r="L101" t="str">
        <f t="shared" si="5"/>
        <v>INSERT INTO "OlympicPlayers" (ol_player_name,ol_player_value,ol_player_image,ol_country_id,team_sport_id) VALUES ('Wario_MK',1,pg_read_binary_file('E:\imagenes\personajes\wario.png'),8,44);</v>
      </c>
    </row>
    <row r="102" spans="2:12" x14ac:dyDescent="0.25">
      <c r="B102">
        <v>100</v>
      </c>
      <c r="C102" t="s">
        <v>1459</v>
      </c>
      <c r="D102">
        <v>1</v>
      </c>
      <c r="E102" t="s">
        <v>1393</v>
      </c>
      <c r="F102" t="str">
        <f t="shared" si="4"/>
        <v>E:\imagenes\personajes\wario.png</v>
      </c>
      <c r="G102" t="s">
        <v>4</v>
      </c>
      <c r="H102">
        <f>INDEX(PlayerCountry!B:B,MATCH(G102,PlayerCountry!C:C,0))</f>
        <v>8</v>
      </c>
      <c r="I102" t="s">
        <v>1439</v>
      </c>
      <c r="J102">
        <f>INDEX(TeamSports!B:B,MATCH(I102,TeamSports!C:C,0))</f>
        <v>69</v>
      </c>
      <c r="L102" t="str">
        <f t="shared" si="5"/>
        <v>INSERT INTO "OlympicPlayers" (ol_player_name,ol_player_value,ol_player_image,ol_country_id,team_sport_id) VALUES ('Wario_MT',1,pg_read_binary_file('E:\imagenes\personajes\wario.png'),8,69);</v>
      </c>
    </row>
    <row r="103" spans="2:12" x14ac:dyDescent="0.25">
      <c r="B103">
        <v>101</v>
      </c>
      <c r="C103" t="s">
        <v>1461</v>
      </c>
      <c r="D103">
        <v>1</v>
      </c>
      <c r="E103" t="s">
        <v>1394</v>
      </c>
      <c r="F103" t="str">
        <f t="shared" si="4"/>
        <v>E:\imagenes\personajes\donkeykong.png</v>
      </c>
      <c r="G103" t="s">
        <v>7</v>
      </c>
      <c r="H103">
        <f>INDEX(PlayerCountry!B:B,MATCH(G103,PlayerCountry!C:C,0))</f>
        <v>2</v>
      </c>
      <c r="I103" t="s">
        <v>242</v>
      </c>
      <c r="J103">
        <f>INDEX(TeamSports!B:B,MATCH(I103,TeamSports!C:C,0))</f>
        <v>44</v>
      </c>
      <c r="L103" t="str">
        <f t="shared" si="5"/>
        <v>INSERT INTO "OlympicPlayers" (ol_player_name,ol_player_value,ol_player_image,ol_country_id,team_sport_id) VALUES ('Donkey Kong_MK',1,pg_read_binary_file('E:\imagenes\personajes\donkeykong.png'),2,44);</v>
      </c>
    </row>
    <row r="104" spans="2:12" x14ac:dyDescent="0.25">
      <c r="B104">
        <v>102</v>
      </c>
      <c r="C104" t="s">
        <v>1462</v>
      </c>
      <c r="D104">
        <v>1</v>
      </c>
      <c r="E104" t="s">
        <v>1394</v>
      </c>
      <c r="F104" t="str">
        <f t="shared" si="4"/>
        <v>E:\imagenes\personajes\donkeykong.png</v>
      </c>
      <c r="G104" t="s">
        <v>7</v>
      </c>
      <c r="H104">
        <f>INDEX(PlayerCountry!B:B,MATCH(G104,PlayerCountry!C:C,0))</f>
        <v>2</v>
      </c>
      <c r="I104" t="s">
        <v>1439</v>
      </c>
      <c r="J104">
        <f>INDEX(TeamSports!B:B,MATCH(I104,TeamSports!C:C,0))</f>
        <v>69</v>
      </c>
      <c r="L104" t="str">
        <f t="shared" si="5"/>
        <v>INSERT INTO "OlympicPlayers" (ol_player_name,ol_player_value,ol_player_image,ol_country_id,team_sport_id) VALUES ('Donkey Kong_MT',1,pg_read_binary_file('E:\imagenes\personajes\donkeykong.png'),2,69);</v>
      </c>
    </row>
    <row r="105" spans="2:12" x14ac:dyDescent="0.25">
      <c r="B105">
        <v>103</v>
      </c>
      <c r="C105" t="s">
        <v>1463</v>
      </c>
      <c r="D105">
        <v>1</v>
      </c>
      <c r="E105" t="s">
        <v>1394</v>
      </c>
      <c r="F105" t="str">
        <f t="shared" si="4"/>
        <v>E:\imagenes\personajes\donkeykong.png</v>
      </c>
      <c r="G105" t="s">
        <v>7</v>
      </c>
      <c r="H105">
        <f>INDEX(PlayerCountry!B:B,MATCH(G105,PlayerCountry!C:C,0))</f>
        <v>2</v>
      </c>
      <c r="I105" t="s">
        <v>1444</v>
      </c>
      <c r="J105">
        <f>INDEX(TeamSports!B:B,MATCH(I105,TeamSports!C:C,0))</f>
        <v>71</v>
      </c>
      <c r="L105" t="str">
        <f t="shared" si="5"/>
        <v>INSERT INTO "OlympicPlayers" (ol_player_name,ol_player_value,ol_player_image,ol_country_id,team_sport_id) VALUES ('Donkey Kong_MP',1,pg_read_binary_file('E:\imagenes\personajes\donkeykong.png'),2,71);</v>
      </c>
    </row>
    <row r="106" spans="2:12" x14ac:dyDescent="0.25">
      <c r="B106">
        <v>104</v>
      </c>
      <c r="C106" t="s">
        <v>1464</v>
      </c>
      <c r="D106">
        <v>1</v>
      </c>
      <c r="E106" t="s">
        <v>1394</v>
      </c>
      <c r="F106" t="str">
        <f t="shared" si="4"/>
        <v>E:\imagenes\personajes\donkeykong.png</v>
      </c>
      <c r="G106" t="s">
        <v>7</v>
      </c>
      <c r="H106">
        <f>INDEX(PlayerCountry!B:B,MATCH(G106,PlayerCountry!C:C,0))</f>
        <v>2</v>
      </c>
      <c r="I106" t="s">
        <v>278</v>
      </c>
      <c r="J106">
        <f>INDEX(TeamSports!B:B,MATCH(I106,TeamSports!C:C,0))</f>
        <v>45</v>
      </c>
      <c r="L106" t="str">
        <f t="shared" si="5"/>
        <v>INSERT INTO "OlympicPlayers" (ol_player_name,ol_player_value,ol_player_image,ol_country_id,team_sport_id) VALUES ('Donkey Kong_SSB',1,pg_read_binary_file('E:\imagenes\personajes\donkeykong.png'),2,45);</v>
      </c>
    </row>
    <row r="107" spans="2:12" x14ac:dyDescent="0.25">
      <c r="B107">
        <v>105</v>
      </c>
      <c r="C107" t="s">
        <v>1465</v>
      </c>
      <c r="D107">
        <v>1</v>
      </c>
      <c r="E107" t="s">
        <v>1395</v>
      </c>
      <c r="F107" t="str">
        <f t="shared" si="4"/>
        <v>E:\imagenes\personajes\luigi.png</v>
      </c>
      <c r="G107" t="s">
        <v>8</v>
      </c>
      <c r="H107">
        <f>INDEX(PlayerCountry!B:B,MATCH(G107,PlayerCountry!C:C,0))</f>
        <v>3</v>
      </c>
      <c r="I107" t="s">
        <v>242</v>
      </c>
      <c r="J107">
        <f>INDEX(TeamSports!B:B,MATCH(I107,TeamSports!C:C,0))</f>
        <v>44</v>
      </c>
      <c r="L107" t="str">
        <f t="shared" si="5"/>
        <v>INSERT INTO "OlympicPlayers" (ol_player_name,ol_player_value,ol_player_image,ol_country_id,team_sport_id) VALUES ('Luigi_MK',1,pg_read_binary_file('E:\imagenes\personajes\luigi.png'),3,44);</v>
      </c>
    </row>
    <row r="108" spans="2:12" x14ac:dyDescent="0.25">
      <c r="B108">
        <v>106</v>
      </c>
      <c r="C108" t="s">
        <v>1466</v>
      </c>
      <c r="D108">
        <v>1</v>
      </c>
      <c r="E108" t="s">
        <v>1395</v>
      </c>
      <c r="F108" t="str">
        <f t="shared" si="4"/>
        <v>E:\imagenes\personajes\luigi.png</v>
      </c>
      <c r="G108" t="s">
        <v>8</v>
      </c>
      <c r="H108">
        <f>INDEX(PlayerCountry!B:B,MATCH(G108,PlayerCountry!C:C,0))</f>
        <v>3</v>
      </c>
      <c r="I108" t="s">
        <v>1439</v>
      </c>
      <c r="J108">
        <f>INDEX(TeamSports!B:B,MATCH(I108,TeamSports!C:C,0))</f>
        <v>69</v>
      </c>
      <c r="L108" t="str">
        <f t="shared" si="5"/>
        <v>INSERT INTO "OlympicPlayers" (ol_player_name,ol_player_value,ol_player_image,ol_country_id,team_sport_id) VALUES ('Luigi_MT',1,pg_read_binary_file('E:\imagenes\personajes\luigi.png'),3,69);</v>
      </c>
    </row>
    <row r="109" spans="2:12" x14ac:dyDescent="0.25">
      <c r="B109">
        <v>107</v>
      </c>
      <c r="C109" t="s">
        <v>1467</v>
      </c>
      <c r="D109">
        <v>1</v>
      </c>
      <c r="E109" t="s">
        <v>1395</v>
      </c>
      <c r="F109" t="str">
        <f t="shared" si="4"/>
        <v>E:\imagenes\personajes\luigi.png</v>
      </c>
      <c r="G109" t="s">
        <v>8</v>
      </c>
      <c r="H109">
        <f>INDEX(PlayerCountry!B:B,MATCH(G109,PlayerCountry!C:C,0))</f>
        <v>3</v>
      </c>
      <c r="I109" t="s">
        <v>1444</v>
      </c>
      <c r="J109">
        <f>INDEX(TeamSports!B:B,MATCH(I109,TeamSports!C:C,0))</f>
        <v>71</v>
      </c>
      <c r="L109" t="str">
        <f t="shared" si="5"/>
        <v>INSERT INTO "OlympicPlayers" (ol_player_name,ol_player_value,ol_player_image,ol_country_id,team_sport_id) VALUES ('Luigi_MP',1,pg_read_binary_file('E:\imagenes\personajes\luigi.png'),3,71);</v>
      </c>
    </row>
    <row r="110" spans="2:12" x14ac:dyDescent="0.25">
      <c r="B110">
        <v>108</v>
      </c>
      <c r="C110" t="s">
        <v>1468</v>
      </c>
      <c r="D110">
        <v>1</v>
      </c>
      <c r="E110" t="s">
        <v>1395</v>
      </c>
      <c r="F110" t="str">
        <f t="shared" si="4"/>
        <v>E:\imagenes\personajes\luigi.png</v>
      </c>
      <c r="G110" t="s">
        <v>8</v>
      </c>
      <c r="H110">
        <f>INDEX(PlayerCountry!B:B,MATCH(G110,PlayerCountry!C:C,0))</f>
        <v>3</v>
      </c>
      <c r="I110" t="s">
        <v>278</v>
      </c>
      <c r="J110">
        <f>INDEX(TeamSports!B:B,MATCH(I110,TeamSports!C:C,0))</f>
        <v>45</v>
      </c>
      <c r="L110" t="str">
        <f t="shared" si="5"/>
        <v>INSERT INTO "OlympicPlayers" (ol_player_name,ol_player_value,ol_player_image,ol_country_id,team_sport_id) VALUES ('Luigi_SSB',1,pg_read_binary_file('E:\imagenes\personajes\luigi.png'),3,45);</v>
      </c>
    </row>
    <row r="111" spans="2:12" x14ac:dyDescent="0.25">
      <c r="B111">
        <v>109</v>
      </c>
      <c r="C111" t="s">
        <v>1469</v>
      </c>
      <c r="D111">
        <v>1</v>
      </c>
      <c r="E111" t="s">
        <v>1396</v>
      </c>
      <c r="F111" t="str">
        <f t="shared" si="4"/>
        <v>E:\imagenes\personajes\bowser.png</v>
      </c>
      <c r="G111" t="s">
        <v>2</v>
      </c>
      <c r="H111">
        <f>INDEX(PlayerCountry!B:B,MATCH(G111,PlayerCountry!C:C,0))</f>
        <v>1</v>
      </c>
      <c r="I111" t="s">
        <v>242</v>
      </c>
      <c r="J111">
        <f>INDEX(TeamSports!B:B,MATCH(I111,TeamSports!C:C,0))</f>
        <v>44</v>
      </c>
      <c r="L111" t="str">
        <f t="shared" si="5"/>
        <v>INSERT INTO "OlympicPlayers" (ol_player_name,ol_player_value,ol_player_image,ol_country_id,team_sport_id) VALUES ('Bowser_MK',1,pg_read_binary_file('E:\imagenes\personajes\bowser.png'),1,44);</v>
      </c>
    </row>
    <row r="112" spans="2:12" x14ac:dyDescent="0.25">
      <c r="B112">
        <v>110</v>
      </c>
      <c r="C112" t="s">
        <v>1470</v>
      </c>
      <c r="D112">
        <v>1</v>
      </c>
      <c r="E112" t="s">
        <v>1396</v>
      </c>
      <c r="F112" t="str">
        <f t="shared" si="4"/>
        <v>E:\imagenes\personajes\bowser.png</v>
      </c>
      <c r="G112" t="s">
        <v>2</v>
      </c>
      <c r="H112">
        <f>INDEX(PlayerCountry!B:B,MATCH(G112,PlayerCountry!C:C,0))</f>
        <v>1</v>
      </c>
      <c r="I112" t="s">
        <v>1439</v>
      </c>
      <c r="J112">
        <f>INDEX(TeamSports!B:B,MATCH(I112,TeamSports!C:C,0))</f>
        <v>69</v>
      </c>
      <c r="L112" t="str">
        <f t="shared" si="5"/>
        <v>INSERT INTO "OlympicPlayers" (ol_player_name,ol_player_value,ol_player_image,ol_country_id,team_sport_id) VALUES ('Bowser_MT',1,pg_read_binary_file('E:\imagenes\personajes\bowser.png'),1,69);</v>
      </c>
    </row>
    <row r="113" spans="2:12" x14ac:dyDescent="0.25">
      <c r="B113">
        <v>111</v>
      </c>
      <c r="C113" t="s">
        <v>1352</v>
      </c>
      <c r="D113">
        <v>1</v>
      </c>
      <c r="E113" t="s">
        <v>1397</v>
      </c>
      <c r="F113" t="str">
        <f t="shared" si="4"/>
        <v>E:\imagenes\personajes\link.png</v>
      </c>
      <c r="G113" t="s">
        <v>6</v>
      </c>
      <c r="H113">
        <f>INDEX(PlayerCountry!B:B,MATCH(G113,PlayerCountry!C:C,0))</f>
        <v>7</v>
      </c>
      <c r="I113" t="s">
        <v>278</v>
      </c>
      <c r="J113">
        <f>INDEX(TeamSports!B:B,MATCH(I113,TeamSports!C:C,0))</f>
        <v>45</v>
      </c>
      <c r="L113" t="str">
        <f t="shared" si="5"/>
        <v>INSERT INTO "OlympicPlayers" (ol_player_name,ol_player_value,ol_player_image,ol_country_id,team_sport_id) VALUES ('Link',1,pg_read_binary_file('E:\imagenes\personajes\link.png'),7,45);</v>
      </c>
    </row>
    <row r="114" spans="2:12" x14ac:dyDescent="0.25">
      <c r="B114">
        <v>112</v>
      </c>
      <c r="C114" t="s">
        <v>1356</v>
      </c>
      <c r="D114">
        <v>1</v>
      </c>
      <c r="E114" t="s">
        <v>1398</v>
      </c>
      <c r="F114" t="str">
        <f t="shared" si="4"/>
        <v>E:\imagenes\personajes\ganondorf.png</v>
      </c>
      <c r="G114" t="s">
        <v>6</v>
      </c>
      <c r="H114">
        <f>INDEX(PlayerCountry!B:B,MATCH(G114,PlayerCountry!C:C,0))</f>
        <v>7</v>
      </c>
      <c r="I114" t="s">
        <v>278</v>
      </c>
      <c r="J114">
        <f>INDEX(TeamSports!B:B,MATCH(I114,TeamSports!C:C,0))</f>
        <v>45</v>
      </c>
      <c r="L114" t="str">
        <f t="shared" si="5"/>
        <v>INSERT INTO "OlympicPlayers" (ol_player_name,ol_player_value,ol_player_image,ol_country_id,team_sport_id) VALUES ('Ganondorf',1,pg_read_binary_file('E:\imagenes\personajes\ganondorf.png'),7,45);</v>
      </c>
    </row>
    <row r="115" spans="2:12" x14ac:dyDescent="0.25">
      <c r="B115">
        <v>113</v>
      </c>
      <c r="C115" t="s">
        <v>1440</v>
      </c>
      <c r="D115">
        <v>1</v>
      </c>
      <c r="E115" t="s">
        <v>1476</v>
      </c>
      <c r="F115" t="str">
        <f t="shared" si="4"/>
        <v>E:\imagenes\personajes\daisy.png</v>
      </c>
      <c r="G115" t="s">
        <v>2</v>
      </c>
      <c r="H115">
        <f>INDEX(PlayerCountry!B:B,MATCH(G115,PlayerCountry!C:C,0))</f>
        <v>1</v>
      </c>
      <c r="I115" t="s">
        <v>1444</v>
      </c>
      <c r="J115">
        <f>INDEX(TeamSports!B:B,MATCH(I115,TeamSports!C:C,0))</f>
        <v>71</v>
      </c>
      <c r="L115" t="str">
        <f t="shared" si="5"/>
        <v>INSERT INTO "OlympicPlayers" (ol_player_name,ol_player_value,ol_player_image,ol_country_id,team_sport_id) VALUES ('Daisy_MP',1,pg_read_binary_file('E:\imagenes\personajes\daisy.png'),1,71);</v>
      </c>
    </row>
    <row r="116" spans="2:12" x14ac:dyDescent="0.25">
      <c r="B116">
        <v>114</v>
      </c>
      <c r="C116" t="s">
        <v>1441</v>
      </c>
      <c r="D116">
        <v>1</v>
      </c>
      <c r="E116" t="s">
        <v>1476</v>
      </c>
      <c r="F116" t="str">
        <f t="shared" si="4"/>
        <v>E:\imagenes\personajes\daisy.png</v>
      </c>
      <c r="G116" t="s">
        <v>2</v>
      </c>
      <c r="H116">
        <f>INDEX(PlayerCountry!B:B,MATCH(G116,PlayerCountry!C:C,0))</f>
        <v>1</v>
      </c>
      <c r="I116" t="s">
        <v>1439</v>
      </c>
      <c r="J116">
        <f>INDEX(TeamSports!B:B,MATCH(I116,TeamSports!C:C,0))</f>
        <v>69</v>
      </c>
      <c r="L116" t="str">
        <f t="shared" si="5"/>
        <v>INSERT INTO "OlympicPlayers" (ol_player_name,ol_player_value,ol_player_image,ol_country_id,team_sport_id) VALUES ('Daisy_MT',1,pg_read_binary_file('E:\imagenes\personajes\daisy.png'),1,69);</v>
      </c>
    </row>
    <row r="117" spans="2:12" x14ac:dyDescent="0.25">
      <c r="B117">
        <v>115</v>
      </c>
      <c r="C117" t="s">
        <v>1442</v>
      </c>
      <c r="D117">
        <v>1</v>
      </c>
      <c r="E117" t="s">
        <v>1477</v>
      </c>
      <c r="F117" t="str">
        <f t="shared" si="4"/>
        <v>E:\imagenes\personajes\waluigi.png</v>
      </c>
      <c r="G117" t="s">
        <v>4</v>
      </c>
      <c r="H117">
        <f>INDEX(PlayerCountry!B:B,MATCH(G117,PlayerCountry!C:C,0))</f>
        <v>8</v>
      </c>
      <c r="I117" t="s">
        <v>1444</v>
      </c>
      <c r="J117">
        <f>INDEX(TeamSports!B:B,MATCH(I117,TeamSports!C:C,0))</f>
        <v>71</v>
      </c>
      <c r="L117" t="str">
        <f t="shared" si="5"/>
        <v>INSERT INTO "OlympicPlayers" (ol_player_name,ol_player_value,ol_player_image,ol_country_id,team_sport_id) VALUES ('Waluigi_MP',1,pg_read_binary_file('E:\imagenes\personajes\waluigi.png'),8,71);</v>
      </c>
    </row>
    <row r="118" spans="2:12" x14ac:dyDescent="0.25">
      <c r="B118">
        <v>116</v>
      </c>
      <c r="C118" t="s">
        <v>1443</v>
      </c>
      <c r="D118">
        <v>1</v>
      </c>
      <c r="E118" t="s">
        <v>1477</v>
      </c>
      <c r="F118" t="str">
        <f t="shared" si="4"/>
        <v>E:\imagenes\personajes\waluigi.png</v>
      </c>
      <c r="G118" t="s">
        <v>4</v>
      </c>
      <c r="H118">
        <f>INDEX(PlayerCountry!B:B,MATCH(G118,PlayerCountry!C:C,0))</f>
        <v>8</v>
      </c>
      <c r="I118" t="s">
        <v>1439</v>
      </c>
      <c r="J118">
        <f>INDEX(TeamSports!B:B,MATCH(I118,TeamSports!C:C,0))</f>
        <v>69</v>
      </c>
      <c r="L118" t="str">
        <f t="shared" si="5"/>
        <v>INSERT INTO "OlympicPlayers" (ol_player_name,ol_player_value,ol_player_image,ol_country_id,team_sport_id) VALUES ('Waluigi_MT',1,pg_read_binary_file('E:\imagenes\personajes\waluigi.png'),8,69);</v>
      </c>
    </row>
    <row r="119" spans="2:12" x14ac:dyDescent="0.25">
      <c r="B119">
        <v>117</v>
      </c>
      <c r="C119" t="s">
        <v>1354</v>
      </c>
      <c r="D119">
        <v>1</v>
      </c>
      <c r="E119" t="s">
        <v>1399</v>
      </c>
      <c r="F119" t="str">
        <f t="shared" si="4"/>
        <v>E:\imagenes\personajes\pikachu.png</v>
      </c>
      <c r="G119" t="s">
        <v>9</v>
      </c>
      <c r="H119">
        <f>INDEX(PlayerCountry!B:B,MATCH(G119,PlayerCountry!C:C,0))</f>
        <v>5</v>
      </c>
      <c r="I119" t="s">
        <v>278</v>
      </c>
      <c r="J119">
        <f>INDEX(TeamSports!B:B,MATCH(I119,TeamSports!C:C,0))</f>
        <v>45</v>
      </c>
      <c r="L119" t="str">
        <f t="shared" si="5"/>
        <v>INSERT INTO "OlympicPlayers" (ol_player_name,ol_player_value,ol_player_image,ol_country_id,team_sport_id) VALUES ('Pikachu',1,pg_read_binary_file('E:\imagenes\personajes\pikachu.png'),5,45);</v>
      </c>
    </row>
    <row r="120" spans="2:12" x14ac:dyDescent="0.25">
      <c r="B120">
        <v>118</v>
      </c>
      <c r="C120" t="s">
        <v>1353</v>
      </c>
      <c r="D120">
        <v>1</v>
      </c>
      <c r="E120" t="s">
        <v>1400</v>
      </c>
      <c r="F120" t="str">
        <f t="shared" si="4"/>
        <v>E:\imagenes\personajes\samus.png</v>
      </c>
      <c r="G120" t="s">
        <v>4</v>
      </c>
      <c r="H120">
        <f>INDEX(PlayerCountry!B:B,MATCH(G120,PlayerCountry!C:C,0))</f>
        <v>8</v>
      </c>
      <c r="I120" t="s">
        <v>278</v>
      </c>
      <c r="J120">
        <f>INDEX(TeamSports!B:B,MATCH(I120,TeamSports!C:C,0))</f>
        <v>45</v>
      </c>
      <c r="L120" t="str">
        <f t="shared" si="5"/>
        <v>INSERT INTO "OlympicPlayers" (ol_player_name,ol_player_value,ol_player_image,ol_country_id,team_sport_id) VALUES ('Samus',1,pg_read_binary_file('E:\imagenes\personajes\samus.png'),8,45);</v>
      </c>
    </row>
    <row r="121" spans="2:12" x14ac:dyDescent="0.25">
      <c r="B121">
        <v>119</v>
      </c>
      <c r="C121" t="s">
        <v>1357</v>
      </c>
      <c r="D121">
        <v>1</v>
      </c>
      <c r="E121" t="s">
        <v>1401</v>
      </c>
      <c r="F121" t="str">
        <f t="shared" si="4"/>
        <v>E:\imagenes\personajes\fox.png</v>
      </c>
      <c r="G121" t="s">
        <v>3</v>
      </c>
      <c r="H121">
        <f>INDEX(PlayerCountry!B:B,MATCH(G121,PlayerCountry!C:C,0))</f>
        <v>4</v>
      </c>
      <c r="I121" t="s">
        <v>278</v>
      </c>
      <c r="J121">
        <f>INDEX(TeamSports!B:B,MATCH(I121,TeamSports!C:C,0))</f>
        <v>45</v>
      </c>
      <c r="L121" t="str">
        <f t="shared" si="5"/>
        <v>INSERT INTO "OlympicPlayers" (ol_player_name,ol_player_value,ol_player_image,ol_country_id,team_sport_id) VALUES ('Fox',1,pg_read_binary_file('E:\imagenes\personajes\fox.png'),4,45);</v>
      </c>
    </row>
    <row r="122" spans="2:12" x14ac:dyDescent="0.25">
      <c r="B122">
        <v>120</v>
      </c>
      <c r="C122" t="s">
        <v>1339</v>
      </c>
      <c r="D122">
        <v>1</v>
      </c>
      <c r="E122" t="s">
        <v>1478</v>
      </c>
      <c r="F122" t="str">
        <f t="shared" si="4"/>
        <v>E:\imagenes\personajes\baby_mario.png</v>
      </c>
      <c r="G122" t="s">
        <v>3</v>
      </c>
      <c r="H122">
        <f>INDEX(PlayerCountry!B:B,MATCH(G122,PlayerCountry!C:C,0))</f>
        <v>4</v>
      </c>
      <c r="I122" t="s">
        <v>1439</v>
      </c>
      <c r="J122">
        <f>INDEX(TeamSports!B:B,MATCH(I122,TeamSports!C:C,0))</f>
        <v>69</v>
      </c>
      <c r="L122" t="str">
        <f t="shared" si="5"/>
        <v>INSERT INTO "OlympicPlayers" (ol_player_name,ol_player_value,ol_player_image,ol_country_id,team_sport_id) VALUES ('Baby Mario',1,pg_read_binary_file('E:\imagenes\personajes\baby_mario.png'),4,69);</v>
      </c>
    </row>
    <row r="123" spans="2:12" x14ac:dyDescent="0.25">
      <c r="B123">
        <v>121</v>
      </c>
      <c r="C123" t="s">
        <v>1302</v>
      </c>
      <c r="D123">
        <v>1</v>
      </c>
      <c r="E123" t="s">
        <v>1402</v>
      </c>
      <c r="F123" t="str">
        <f t="shared" si="4"/>
        <v>E:\imagenes\personajes\falco.png</v>
      </c>
      <c r="G123" t="s">
        <v>3</v>
      </c>
      <c r="H123">
        <f>INDEX(PlayerCountry!B:B,MATCH(G123,PlayerCountry!C:C,0))</f>
        <v>4</v>
      </c>
      <c r="I123" t="s">
        <v>278</v>
      </c>
      <c r="J123">
        <f>INDEX(TeamSports!B:B,MATCH(I123,TeamSports!C:C,0))</f>
        <v>45</v>
      </c>
      <c r="L123" t="str">
        <f t="shared" si="5"/>
        <v>INSERT INTO "OlympicPlayers" (ol_player_name,ol_player_value,ol_player_image,ol_country_id,team_sport_id) VALUES ('Falco',1,pg_read_binary_file('E:\imagenes\personajes\falco.png'),4,45);</v>
      </c>
    </row>
    <row r="124" spans="2:12" x14ac:dyDescent="0.25">
      <c r="B124">
        <v>122</v>
      </c>
      <c r="C124" t="s">
        <v>1308</v>
      </c>
      <c r="D124">
        <v>1</v>
      </c>
      <c r="E124" t="s">
        <v>1403</v>
      </c>
      <c r="F124" t="str">
        <f t="shared" si="4"/>
        <v>E:\imagenes\personajes\kirby.png</v>
      </c>
      <c r="G124" t="s">
        <v>2</v>
      </c>
      <c r="H124">
        <f>INDEX(PlayerCountry!B:B,MATCH(G124,PlayerCountry!C:C,0))</f>
        <v>1</v>
      </c>
      <c r="I124" t="s">
        <v>278</v>
      </c>
      <c r="J124">
        <f>INDEX(TeamSports!B:B,MATCH(I124,TeamSports!C:C,0))</f>
        <v>45</v>
      </c>
      <c r="L124" t="str">
        <f t="shared" si="5"/>
        <v>INSERT INTO "OlympicPlayers" (ol_player_name,ol_player_value,ol_player_image,ol_country_id,team_sport_id) VALUES ('Kirby',1,pg_read_binary_file('E:\imagenes\personajes\kirby.png'),1,45);</v>
      </c>
    </row>
    <row r="125" spans="2:12" x14ac:dyDescent="0.25">
      <c r="B125">
        <v>123</v>
      </c>
      <c r="C125" t="s">
        <v>1304</v>
      </c>
      <c r="D125">
        <v>1</v>
      </c>
      <c r="E125" t="s">
        <v>1404</v>
      </c>
      <c r="F125" t="str">
        <f t="shared" si="4"/>
        <v>E:\imagenes\personajes\roy.png</v>
      </c>
      <c r="G125" t="s">
        <v>8</v>
      </c>
      <c r="H125">
        <f>INDEX(PlayerCountry!B:B,MATCH(G125,PlayerCountry!C:C,0))</f>
        <v>3</v>
      </c>
      <c r="I125" t="s">
        <v>278</v>
      </c>
      <c r="J125">
        <f>INDEX(TeamSports!B:B,MATCH(I125,TeamSports!C:C,0))</f>
        <v>45</v>
      </c>
      <c r="L125" t="str">
        <f t="shared" si="5"/>
        <v>INSERT INTO "OlympicPlayers" (ol_player_name,ol_player_value,ol_player_image,ol_country_id,team_sport_id) VALUES ('Roy',1,pg_read_binary_file('E:\imagenes\personajes\roy.png'),3,45);</v>
      </c>
    </row>
    <row r="126" spans="2:12" x14ac:dyDescent="0.25">
      <c r="B126">
        <v>124</v>
      </c>
      <c r="C126" t="s">
        <v>1307</v>
      </c>
      <c r="D126">
        <v>1</v>
      </c>
      <c r="E126" t="s">
        <v>1405</v>
      </c>
      <c r="F126" t="str">
        <f t="shared" si="4"/>
        <v>E:\imagenes\personajes\marth.png</v>
      </c>
      <c r="G126" t="s">
        <v>8</v>
      </c>
      <c r="H126">
        <f>INDEX(PlayerCountry!B:B,MATCH(G126,PlayerCountry!C:C,0))</f>
        <v>3</v>
      </c>
      <c r="I126" t="s">
        <v>278</v>
      </c>
      <c r="J126">
        <f>INDEX(TeamSports!B:B,MATCH(I126,TeamSports!C:C,0))</f>
        <v>45</v>
      </c>
      <c r="L126" t="str">
        <f t="shared" si="5"/>
        <v>INSERT INTO "OlympicPlayers" (ol_player_name,ol_player_value,ol_player_image,ol_country_id,team_sport_id) VALUES ('Marth',1,pg_read_binary_file('E:\imagenes\personajes\marth.png'),3,45);</v>
      </c>
    </row>
    <row r="127" spans="2:12" x14ac:dyDescent="0.25">
      <c r="B127">
        <v>125</v>
      </c>
      <c r="C127" t="s">
        <v>1301</v>
      </c>
      <c r="D127">
        <v>1</v>
      </c>
      <c r="E127" t="s">
        <v>1406</v>
      </c>
      <c r="F127" t="str">
        <f t="shared" si="4"/>
        <v>E:\imagenes\personajes\drmario.png</v>
      </c>
      <c r="G127" t="s">
        <v>8</v>
      </c>
      <c r="H127">
        <f>INDEX(PlayerCountry!B:B,MATCH(G127,PlayerCountry!C:C,0))</f>
        <v>3</v>
      </c>
      <c r="I127" t="s">
        <v>278</v>
      </c>
      <c r="J127">
        <f>INDEX(TeamSports!B:B,MATCH(I127,TeamSports!C:C,0))</f>
        <v>45</v>
      </c>
      <c r="L127" t="str">
        <f t="shared" si="5"/>
        <v>INSERT INTO "OlympicPlayers" (ol_player_name,ol_player_value,ol_player_image,ol_country_id,team_sport_id) VALUES ('Dr.Mario',1,pg_read_binary_file('E:\imagenes\personajes\drmario.png'),3,45);</v>
      </c>
    </row>
    <row r="128" spans="2:12" x14ac:dyDescent="0.25">
      <c r="B128">
        <v>126</v>
      </c>
      <c r="C128" t="s">
        <v>1340</v>
      </c>
      <c r="D128">
        <v>1</v>
      </c>
      <c r="E128" t="s">
        <v>1479</v>
      </c>
      <c r="F128" t="str">
        <f t="shared" si="4"/>
        <v>E:\imagenes\personajes\birdo.png</v>
      </c>
      <c r="G128" t="s">
        <v>7</v>
      </c>
      <c r="H128">
        <f>INDEX(PlayerCountry!B:B,MATCH(G128,PlayerCountry!C:C,0))</f>
        <v>2</v>
      </c>
      <c r="I128" t="s">
        <v>1439</v>
      </c>
      <c r="J128">
        <f>INDEX(TeamSports!B:B,MATCH(I128,TeamSports!C:C,0))</f>
        <v>69</v>
      </c>
      <c r="L128" t="str">
        <f t="shared" si="5"/>
        <v>INSERT INTO "OlympicPlayers" (ol_player_name,ol_player_value,ol_player_image,ol_country_id,team_sport_id) VALUES ('Birdo',1,pg_read_binary_file('E:\imagenes\personajes\birdo.png'),2,69);</v>
      </c>
    </row>
    <row r="129" spans="2:12" x14ac:dyDescent="0.25">
      <c r="B129">
        <v>127</v>
      </c>
      <c r="C129" t="s">
        <v>1309</v>
      </c>
      <c r="D129">
        <v>1</v>
      </c>
      <c r="E129" t="s">
        <v>1407</v>
      </c>
      <c r="F129" t="str">
        <f t="shared" si="4"/>
        <v>E:\imagenes\personajes\jigglypuff.png</v>
      </c>
      <c r="G129" t="s">
        <v>9</v>
      </c>
      <c r="H129">
        <f>INDEX(PlayerCountry!B:B,MATCH(G129,PlayerCountry!C:C,0))</f>
        <v>5</v>
      </c>
      <c r="I129" t="s">
        <v>278</v>
      </c>
      <c r="J129">
        <f>INDEX(TeamSports!B:B,MATCH(I129,TeamSports!C:C,0))</f>
        <v>45</v>
      </c>
      <c r="L129" t="str">
        <f t="shared" si="5"/>
        <v>INSERT INTO "OlympicPlayers" (ol_player_name,ol_player_value,ol_player_image,ol_country_id,team_sport_id) VALUES ('Jigglypuff',1,pg_read_binary_file('E:\imagenes\personajes\jigglypuff.png'),5,45);</v>
      </c>
    </row>
    <row r="130" spans="2:12" x14ac:dyDescent="0.25">
      <c r="B130">
        <v>128</v>
      </c>
      <c r="C130" t="s">
        <v>1355</v>
      </c>
      <c r="D130">
        <v>1</v>
      </c>
      <c r="E130" t="s">
        <v>1408</v>
      </c>
      <c r="F130" t="str">
        <f t="shared" si="4"/>
        <v>E:\imagenes\personajes\iceclimbers.png</v>
      </c>
      <c r="G130" t="s">
        <v>2</v>
      </c>
      <c r="H130">
        <f>INDEX(PlayerCountry!B:B,MATCH(G130,PlayerCountry!C:C,0))</f>
        <v>1</v>
      </c>
      <c r="I130" t="s">
        <v>278</v>
      </c>
      <c r="J130">
        <f>INDEX(TeamSports!B:B,MATCH(I130,TeamSports!C:C,0))</f>
        <v>45</v>
      </c>
      <c r="L130" t="str">
        <f t="shared" si="5"/>
        <v>INSERT INTO "OlympicPlayers" (ol_player_name,ol_player_value,ol_player_image,ol_country_id,team_sport_id) VALUES ('Ice Climbers',1,pg_read_binary_file('E:\imagenes\personajes\iceclimbers.png'),1,45);</v>
      </c>
    </row>
    <row r="131" spans="2:12" x14ac:dyDescent="0.25">
      <c r="B131">
        <v>129</v>
      </c>
      <c r="C131" t="s">
        <v>1303</v>
      </c>
      <c r="D131">
        <v>1</v>
      </c>
      <c r="E131" t="s">
        <v>1409</v>
      </c>
      <c r="F131" t="str">
        <f t="shared" si="4"/>
        <v>E:\imagenes\personajes\zelda.png</v>
      </c>
      <c r="G131" t="s">
        <v>6</v>
      </c>
      <c r="H131">
        <f>INDEX(PlayerCountry!B:B,MATCH(G131,PlayerCountry!C:C,0))</f>
        <v>7</v>
      </c>
      <c r="I131" t="s">
        <v>278</v>
      </c>
      <c r="J131">
        <f>INDEX(TeamSports!B:B,MATCH(I131,TeamSports!C:C,0))</f>
        <v>45</v>
      </c>
      <c r="L131" t="str">
        <f t="shared" si="5"/>
        <v>INSERT INTO "OlympicPlayers" (ol_player_name,ol_player_value,ol_player_image,ol_country_id,team_sport_id) VALUES ('Zelda',1,pg_read_binary_file('E:\imagenes\personajes\zelda.png'),7,45);</v>
      </c>
    </row>
    <row r="132" spans="2:12" x14ac:dyDescent="0.25">
      <c r="B132">
        <v>130</v>
      </c>
      <c r="C132" t="s">
        <v>1299</v>
      </c>
      <c r="D132">
        <v>1</v>
      </c>
      <c r="E132" t="s">
        <v>1410</v>
      </c>
      <c r="F132" t="str">
        <f t="shared" ref="F132:F195" si="6">_xlfn.CONCAT($A$1,E132)</f>
        <v>E:\imagenes\personajes\mrgame.png</v>
      </c>
      <c r="G132" t="s">
        <v>8</v>
      </c>
      <c r="H132">
        <f>INDEX(PlayerCountry!B:B,MATCH(G132,PlayerCountry!C:C,0))</f>
        <v>3</v>
      </c>
      <c r="I132" t="s">
        <v>278</v>
      </c>
      <c r="J132">
        <f>INDEX(TeamSports!B:B,MATCH(I132,TeamSports!C:C,0))</f>
        <v>45</v>
      </c>
      <c r="L132" t="str">
        <f t="shared" ref="L132:L195" si="7">_xlfn.CONCAT($L$1,$P$1,$B$1,$P$1," ",$N$1,$C$2,$R$1,$D$2,$R$1,$F$2,$R$1,$H$2,$R$1,$J$2,$O$1,$M$1,$N$1,$Q$1,C132,$Q$1,$R$1,D132,$R$1,$L$2,$N$1,$Q$1,F132,$Q$1,$O$1,$R$1,H132,$R$1,J132,$O$1,$S$1)</f>
        <v>INSERT INTO "OlympicPlayers" (ol_player_name,ol_player_value,ol_player_image,ol_country_id,team_sport_id) VALUES ('Mr.Game and Watch',1,pg_read_binary_file('E:\imagenes\personajes\mrgame.png'),3,45);</v>
      </c>
    </row>
    <row r="133" spans="2:12" x14ac:dyDescent="0.25">
      <c r="B133">
        <v>131</v>
      </c>
      <c r="C133" t="s">
        <v>1360</v>
      </c>
      <c r="D133">
        <v>1</v>
      </c>
      <c r="E133" t="s">
        <v>1411</v>
      </c>
      <c r="F133" t="str">
        <f t="shared" si="6"/>
        <v>E:\imagenes\personajes\younglink.png</v>
      </c>
      <c r="G133" t="s">
        <v>6</v>
      </c>
      <c r="H133">
        <f>INDEX(PlayerCountry!B:B,MATCH(G133,PlayerCountry!C:C,0))</f>
        <v>7</v>
      </c>
      <c r="I133" t="s">
        <v>278</v>
      </c>
      <c r="J133">
        <f>INDEX(TeamSports!B:B,MATCH(I133,TeamSports!C:C,0))</f>
        <v>45</v>
      </c>
      <c r="L133" t="str">
        <f t="shared" si="7"/>
        <v>INSERT INTO "OlympicPlayers" (ol_player_name,ol_player_value,ol_player_image,ol_country_id,team_sport_id) VALUES ('Young Link',1,pg_read_binary_file('E:\imagenes\personajes\younglink.png'),7,45);</v>
      </c>
    </row>
    <row r="134" spans="2:12" x14ac:dyDescent="0.25">
      <c r="B134">
        <v>132</v>
      </c>
      <c r="C134" t="s">
        <v>1272</v>
      </c>
      <c r="D134">
        <v>1</v>
      </c>
      <c r="E134" t="s">
        <v>1480</v>
      </c>
      <c r="F134" t="str">
        <f t="shared" si="6"/>
        <v>E:\imagenes\personajes\boo.png</v>
      </c>
      <c r="G134" t="s">
        <v>6</v>
      </c>
      <c r="H134">
        <f>INDEX(PlayerCountry!B:B,MATCH(G134,PlayerCountry!C:C,0))</f>
        <v>7</v>
      </c>
      <c r="I134" t="s">
        <v>1439</v>
      </c>
      <c r="J134">
        <f>INDEX(TeamSports!B:B,MATCH(I134,TeamSports!C:C,0))</f>
        <v>69</v>
      </c>
      <c r="L134" t="str">
        <f t="shared" si="7"/>
        <v>INSERT INTO "OlympicPlayers" (ol_player_name,ol_player_value,ol_player_image,ol_country_id,team_sport_id) VALUES ('Boo',1,pg_read_binary_file('E:\imagenes\personajes\boo.png'),7,69);</v>
      </c>
    </row>
    <row r="135" spans="2:12" x14ac:dyDescent="0.25">
      <c r="B135">
        <v>133</v>
      </c>
      <c r="C135" t="s">
        <v>1306</v>
      </c>
      <c r="D135">
        <v>1</v>
      </c>
      <c r="E135" t="s">
        <v>1412</v>
      </c>
      <c r="F135" t="str">
        <f t="shared" si="6"/>
        <v>E:\imagenes\personajes\mewtwo.png</v>
      </c>
      <c r="G135" t="s">
        <v>9</v>
      </c>
      <c r="H135">
        <f>INDEX(PlayerCountry!B:B,MATCH(G135,PlayerCountry!C:C,0))</f>
        <v>5</v>
      </c>
      <c r="I135" t="s">
        <v>278</v>
      </c>
      <c r="J135">
        <f>INDEX(TeamSports!B:B,MATCH(I135,TeamSports!C:C,0))</f>
        <v>45</v>
      </c>
      <c r="L135" t="str">
        <f t="shared" si="7"/>
        <v>INSERT INTO "OlympicPlayers" (ol_player_name,ol_player_value,ol_player_image,ol_country_id,team_sport_id) VALUES ('Mewtwo',1,pg_read_binary_file('E:\imagenes\personajes\mewtwo.png'),5,45);</v>
      </c>
    </row>
    <row r="136" spans="2:12" x14ac:dyDescent="0.25">
      <c r="B136">
        <v>134</v>
      </c>
      <c r="C136" t="s">
        <v>1489</v>
      </c>
      <c r="D136">
        <v>1</v>
      </c>
      <c r="E136" t="s">
        <v>8469</v>
      </c>
      <c r="F136" t="str">
        <f t="shared" si="6"/>
        <v>E:\imagenes\personajes\donkeykong_jr.png</v>
      </c>
      <c r="G136" t="s">
        <v>7</v>
      </c>
      <c r="H136">
        <f>INDEX(PlayerCountry!B:B,MATCH(G136,PlayerCountry!C:C,0))</f>
        <v>2</v>
      </c>
      <c r="I136" t="s">
        <v>1439</v>
      </c>
      <c r="J136">
        <f>INDEX(TeamSports!B:B,MATCH(I136,TeamSports!C:C,0))</f>
        <v>69</v>
      </c>
      <c r="L136" t="str">
        <f t="shared" si="7"/>
        <v>INSERT INTO "OlympicPlayers" (ol_player_name,ol_player_value,ol_player_image,ol_country_id,team_sport_id) VALUES ('Donkey Kong Jr.',1,pg_read_binary_file('E:\imagenes\personajes\donkeykong_jr.png'),2,69);</v>
      </c>
    </row>
    <row r="137" spans="2:12" x14ac:dyDescent="0.25">
      <c r="B137">
        <v>135</v>
      </c>
      <c r="C137" t="s">
        <v>1300</v>
      </c>
      <c r="D137">
        <v>1</v>
      </c>
      <c r="E137" t="s">
        <v>1413</v>
      </c>
      <c r="F137" t="str">
        <f t="shared" si="6"/>
        <v>E:\imagenes\personajes\ness.png</v>
      </c>
      <c r="G137" t="s">
        <v>2</v>
      </c>
      <c r="H137">
        <f>INDEX(PlayerCountry!B:B,MATCH(G137,PlayerCountry!C:C,0))</f>
        <v>1</v>
      </c>
      <c r="I137" t="s">
        <v>278</v>
      </c>
      <c r="J137">
        <f>INDEX(TeamSports!B:B,MATCH(I137,TeamSports!C:C,0))</f>
        <v>45</v>
      </c>
      <c r="L137" t="str">
        <f t="shared" si="7"/>
        <v>INSERT INTO "OlympicPlayers" (ol_player_name,ol_player_value,ol_player_image,ol_country_id,team_sport_id) VALUES ('Ness',1,pg_read_binary_file('E:\imagenes\personajes\ness.png'),1,45);</v>
      </c>
    </row>
    <row r="138" spans="2:12" x14ac:dyDescent="0.25">
      <c r="B138">
        <v>136</v>
      </c>
      <c r="C138" t="s">
        <v>1274</v>
      </c>
      <c r="D138">
        <v>1</v>
      </c>
      <c r="E138" t="s">
        <v>1481</v>
      </c>
      <c r="F138" t="str">
        <f t="shared" si="6"/>
        <v>E:\imagenes\personajes\paratroopa.png</v>
      </c>
      <c r="G138" t="s">
        <v>2</v>
      </c>
      <c r="H138">
        <f>INDEX(PlayerCountry!B:B,MATCH(G138,PlayerCountry!C:C,0))</f>
        <v>1</v>
      </c>
      <c r="I138" t="s">
        <v>1439</v>
      </c>
      <c r="J138">
        <f>INDEX(TeamSports!B:B,MATCH(I138,TeamSports!C:C,0))</f>
        <v>69</v>
      </c>
      <c r="L138" t="str">
        <f t="shared" si="7"/>
        <v>INSERT INTO "OlympicPlayers" (ol_player_name,ol_player_value,ol_player_image,ol_country_id,team_sport_id) VALUES ('Paratropopa',1,pg_read_binary_file('E:\imagenes\personajes\paratroopa.png'),1,69);</v>
      </c>
    </row>
    <row r="139" spans="2:12" x14ac:dyDescent="0.25">
      <c r="B139">
        <v>137</v>
      </c>
      <c r="C139" t="s">
        <v>1275</v>
      </c>
      <c r="D139">
        <v>1</v>
      </c>
      <c r="E139" t="s">
        <v>1482</v>
      </c>
      <c r="F139" t="str">
        <f t="shared" si="6"/>
        <v>E:\imagenes\personajes\shyguy.png</v>
      </c>
      <c r="G139" t="s">
        <v>6</v>
      </c>
      <c r="H139">
        <f>INDEX(PlayerCountry!B:B,MATCH(G139,PlayerCountry!C:C,0))</f>
        <v>7</v>
      </c>
      <c r="I139" t="s">
        <v>1439</v>
      </c>
      <c r="J139">
        <f>INDEX(TeamSports!B:B,MATCH(I139,TeamSports!C:C,0))</f>
        <v>69</v>
      </c>
      <c r="L139" t="str">
        <f t="shared" si="7"/>
        <v>INSERT INTO "OlympicPlayers" (ol_player_name,ol_player_value,ol_player_image,ol_country_id,team_sport_id) VALUES ('Shyguy',1,pg_read_binary_file('E:\imagenes\personajes\shyguy.png'),7,69);</v>
      </c>
    </row>
    <row r="140" spans="2:12" x14ac:dyDescent="0.25">
      <c r="B140">
        <v>138</v>
      </c>
      <c r="C140" t="s">
        <v>1305</v>
      </c>
      <c r="D140">
        <v>1</v>
      </c>
      <c r="E140" t="s">
        <v>1414</v>
      </c>
      <c r="F140" t="str">
        <f t="shared" si="6"/>
        <v>E:\imagenes\personajes\pichu.png</v>
      </c>
      <c r="G140" t="s">
        <v>9</v>
      </c>
      <c r="H140">
        <f>INDEX(PlayerCountry!B:B,MATCH(G140,PlayerCountry!C:C,0))</f>
        <v>5</v>
      </c>
      <c r="I140" t="s">
        <v>278</v>
      </c>
      <c r="J140">
        <f>INDEX(TeamSports!B:B,MATCH(I140,TeamSports!C:C,0))</f>
        <v>45</v>
      </c>
      <c r="L140" t="str">
        <f t="shared" si="7"/>
        <v>INSERT INTO "OlympicPlayers" (ol_player_name,ol_player_value,ol_player_image,ol_country_id,team_sport_id) VALUES ('Pichu',1,pg_read_binary_file('E:\imagenes\personajes\pichu.png'),5,45);</v>
      </c>
    </row>
    <row r="141" spans="2:12" x14ac:dyDescent="0.25">
      <c r="B141">
        <v>139</v>
      </c>
      <c r="C141" t="s">
        <v>1417</v>
      </c>
      <c r="D141">
        <v>1</v>
      </c>
      <c r="E141" t="s">
        <v>1376</v>
      </c>
      <c r="F141" t="str">
        <f t="shared" si="6"/>
        <v>E:\imagenes\personajes\goldeneye.png</v>
      </c>
      <c r="G141" t="s">
        <v>3</v>
      </c>
      <c r="H141">
        <f>INDEX(PlayerCountry!B:B,MATCH(G141,PlayerCountry!C:C,0))</f>
        <v>4</v>
      </c>
      <c r="I141" t="s">
        <v>279</v>
      </c>
      <c r="J141">
        <f>INDEX(TeamSports!B:B,MATCH(I141,TeamSports!C:C,0))</f>
        <v>43</v>
      </c>
      <c r="L141" t="str">
        <f t="shared" si="7"/>
        <v>INSERT INTO "OlympicPlayers" (ol_player_name,ol_player_value,ol_player_image,ol_country_id,team_sport_id) VALUES ('Lordena_GE',1,pg_read_binary_file('E:\imagenes\personajes\goldeneye.png'),4,43);</v>
      </c>
    </row>
    <row r="142" spans="2:12" x14ac:dyDescent="0.25">
      <c r="B142">
        <v>140</v>
      </c>
      <c r="C142" t="s">
        <v>1418</v>
      </c>
      <c r="D142">
        <v>1</v>
      </c>
      <c r="E142" t="s">
        <v>1376</v>
      </c>
      <c r="F142" t="str">
        <f t="shared" si="6"/>
        <v>E:\imagenes\personajes\goldeneye.png</v>
      </c>
      <c r="G142" t="s">
        <v>2</v>
      </c>
      <c r="H142">
        <f>INDEX(PlayerCountry!B:B,MATCH(G142,PlayerCountry!C:C,0))</f>
        <v>1</v>
      </c>
      <c r="I142" t="s">
        <v>279</v>
      </c>
      <c r="J142">
        <f>INDEX(TeamSports!B:B,MATCH(I142,TeamSports!C:C,0))</f>
        <v>43</v>
      </c>
      <c r="L142" t="str">
        <f t="shared" si="7"/>
        <v>INSERT INTO "OlympicPlayers" (ol_player_name,ol_player_value,ol_player_image,ol_country_id,team_sport_id) VALUES ('Bollstam_GE',1,pg_read_binary_file('E:\imagenes\personajes\goldeneye.png'),1,43);</v>
      </c>
    </row>
    <row r="143" spans="2:12" x14ac:dyDescent="0.25">
      <c r="B143">
        <v>141</v>
      </c>
      <c r="C143" t="s">
        <v>1419</v>
      </c>
      <c r="D143">
        <v>1</v>
      </c>
      <c r="E143" t="s">
        <v>1376</v>
      </c>
      <c r="F143" t="str">
        <f t="shared" si="6"/>
        <v>E:\imagenes\personajes\goldeneye.png</v>
      </c>
      <c r="G143" t="s">
        <v>7</v>
      </c>
      <c r="H143">
        <f>INDEX(PlayerCountry!B:B,MATCH(G143,PlayerCountry!C:C,0))</f>
        <v>2</v>
      </c>
      <c r="I143" t="s">
        <v>279</v>
      </c>
      <c r="J143">
        <f>INDEX(TeamSports!B:B,MATCH(I143,TeamSports!C:C,0))</f>
        <v>43</v>
      </c>
      <c r="L143" t="str">
        <f t="shared" si="7"/>
        <v>INSERT INTO "OlympicPlayers" (ol_player_name,ol_player_value,ol_player_image,ol_country_id,team_sport_id) VALUES ('Dinazor_GE',1,pg_read_binary_file('E:\imagenes\personajes\goldeneye.png'),2,43);</v>
      </c>
    </row>
    <row r="144" spans="2:12" x14ac:dyDescent="0.25">
      <c r="B144">
        <v>142</v>
      </c>
      <c r="C144" t="s">
        <v>1420</v>
      </c>
      <c r="D144">
        <v>1</v>
      </c>
      <c r="E144" t="s">
        <v>1376</v>
      </c>
      <c r="F144" t="str">
        <f t="shared" si="6"/>
        <v>E:\imagenes\personajes\goldeneye.png</v>
      </c>
      <c r="G144" t="s">
        <v>8</v>
      </c>
      <c r="H144">
        <f>INDEX(PlayerCountry!B:B,MATCH(G144,PlayerCountry!C:C,0))</f>
        <v>3</v>
      </c>
      <c r="I144" t="s">
        <v>279</v>
      </c>
      <c r="J144">
        <f>INDEX(TeamSports!B:B,MATCH(I144,TeamSports!C:C,0))</f>
        <v>43</v>
      </c>
      <c r="L144" t="str">
        <f t="shared" si="7"/>
        <v>INSERT INTO "OlympicPlayers" (ol_player_name,ol_player_value,ol_player_image,ol_country_id,team_sport_id) VALUES ('Igra_GE',1,pg_read_binary_file('E:\imagenes\personajes\goldeneye.png'),3,43);</v>
      </c>
    </row>
    <row r="145" spans="2:12" x14ac:dyDescent="0.25">
      <c r="B145">
        <v>143</v>
      </c>
      <c r="C145" t="s">
        <v>1421</v>
      </c>
      <c r="D145">
        <v>1</v>
      </c>
      <c r="E145" t="s">
        <v>1376</v>
      </c>
      <c r="F145" t="str">
        <f t="shared" si="6"/>
        <v>E:\imagenes\personajes\goldeneye.png</v>
      </c>
      <c r="G145" t="s">
        <v>4</v>
      </c>
      <c r="H145">
        <f>INDEX(PlayerCountry!B:B,MATCH(G145,PlayerCountry!C:C,0))</f>
        <v>8</v>
      </c>
      <c r="I145" t="s">
        <v>279</v>
      </c>
      <c r="J145">
        <f>INDEX(TeamSports!B:B,MATCH(I145,TeamSports!C:C,0))</f>
        <v>43</v>
      </c>
      <c r="L145" t="str">
        <f t="shared" si="7"/>
        <v>INSERT INTO "OlympicPlayers" (ol_player_name,ol_player_value,ol_player_image,ol_country_id,team_sport_id) VALUES ('Silnik_GE',1,pg_read_binary_file('E:\imagenes\personajes\goldeneye.png'),8,43);</v>
      </c>
    </row>
    <row r="146" spans="2:12" x14ac:dyDescent="0.25">
      <c r="B146">
        <v>144</v>
      </c>
      <c r="C146" t="s">
        <v>1422</v>
      </c>
      <c r="D146">
        <v>1</v>
      </c>
      <c r="E146" t="s">
        <v>1376</v>
      </c>
      <c r="F146" t="str">
        <f t="shared" si="6"/>
        <v>E:\imagenes\personajes\goldeneye.png</v>
      </c>
      <c r="G146" t="s">
        <v>5</v>
      </c>
      <c r="H146">
        <f>INDEX(PlayerCountry!B:B,MATCH(G146,PlayerCountry!C:C,0))</f>
        <v>6</v>
      </c>
      <c r="I146" t="s">
        <v>279</v>
      </c>
      <c r="J146">
        <f>INDEX(TeamSports!B:B,MATCH(I146,TeamSports!C:C,0))</f>
        <v>43</v>
      </c>
      <c r="L146" t="str">
        <f t="shared" si="7"/>
        <v>INSERT INTO "OlympicPlayers" (ol_player_name,ol_player_value,ol_player_image,ol_country_id,team_sport_id) VALUES ('Raimei_GE',1,pg_read_binary_file('E:\imagenes\personajes\goldeneye.png'),6,43);</v>
      </c>
    </row>
    <row r="147" spans="2:12" x14ac:dyDescent="0.25">
      <c r="B147">
        <v>145</v>
      </c>
      <c r="C147" t="s">
        <v>1423</v>
      </c>
      <c r="D147">
        <v>1</v>
      </c>
      <c r="E147" t="s">
        <v>1376</v>
      </c>
      <c r="F147" t="str">
        <f t="shared" si="6"/>
        <v>E:\imagenes\personajes\goldeneye.png</v>
      </c>
      <c r="G147" t="s">
        <v>9</v>
      </c>
      <c r="H147">
        <f>INDEX(PlayerCountry!B:B,MATCH(G147,PlayerCountry!C:C,0))</f>
        <v>5</v>
      </c>
      <c r="I147" t="s">
        <v>279</v>
      </c>
      <c r="J147">
        <f>INDEX(TeamSports!B:B,MATCH(I147,TeamSports!C:C,0))</f>
        <v>43</v>
      </c>
      <c r="L147" t="str">
        <f t="shared" si="7"/>
        <v>INSERT INTO "OlympicPlayers" (ol_player_name,ol_player_value,ol_player_image,ol_country_id,team_sport_id) VALUES ('Pokemonia_GE',1,pg_read_binary_file('E:\imagenes\personajes\goldeneye.png'),5,43);</v>
      </c>
    </row>
    <row r="148" spans="2:12" x14ac:dyDescent="0.25">
      <c r="B148">
        <v>146</v>
      </c>
      <c r="C148" t="s">
        <v>1424</v>
      </c>
      <c r="D148">
        <v>1</v>
      </c>
      <c r="E148" t="s">
        <v>1376</v>
      </c>
      <c r="F148" t="str">
        <f t="shared" si="6"/>
        <v>E:\imagenes\personajes\goldeneye.png</v>
      </c>
      <c r="G148" t="s">
        <v>6</v>
      </c>
      <c r="H148">
        <f>INDEX(PlayerCountry!B:B,MATCH(G148,PlayerCountry!C:C,0))</f>
        <v>7</v>
      </c>
      <c r="I148" t="s">
        <v>279</v>
      </c>
      <c r="J148">
        <f>INDEX(TeamSports!B:B,MATCH(I148,TeamSports!C:C,0))</f>
        <v>43</v>
      </c>
      <c r="L148" t="str">
        <f t="shared" si="7"/>
        <v>INSERT INTO "OlympicPlayers" (ol_player_name,ol_player_value,ol_player_image,ol_country_id,team_sport_id) VALUES ('Schattenmond_GE',1,pg_read_binary_file('E:\imagenes\personajes\goldeneye.png'),7,43);</v>
      </c>
    </row>
    <row r="149" spans="2:12" x14ac:dyDescent="0.25">
      <c r="B149">
        <v>147</v>
      </c>
      <c r="C149" t="s">
        <v>1358</v>
      </c>
      <c r="D149">
        <v>1</v>
      </c>
      <c r="E149" t="s">
        <v>1415</v>
      </c>
      <c r="F149" t="str">
        <f t="shared" si="6"/>
        <v>E:\imagenes\personajes\ssblogo.png</v>
      </c>
      <c r="G149" t="s">
        <v>8</v>
      </c>
      <c r="H149">
        <f>INDEX(PlayerCountry!B:B,MATCH(G149,PlayerCountry!C:C,0))</f>
        <v>3</v>
      </c>
      <c r="I149" t="s">
        <v>278</v>
      </c>
      <c r="J149">
        <f>INDEX(TeamSports!B:B,MATCH(I149,TeamSports!C:C,0))</f>
        <v>45</v>
      </c>
      <c r="L149" t="str">
        <f t="shared" si="7"/>
        <v>INSERT INTO "OlympicPlayers" (ol_player_name,ol_player_value,ol_player_image,ol_country_id,team_sport_id) VALUES ('Mario/Luigi',1,pg_read_binary_file('E:\imagenes\personajes\ssblogo.png'),3,45);</v>
      </c>
    </row>
    <row r="150" spans="2:12" x14ac:dyDescent="0.25">
      <c r="B150">
        <v>148</v>
      </c>
      <c r="C150" t="s">
        <v>1359</v>
      </c>
      <c r="D150">
        <v>1</v>
      </c>
      <c r="E150" t="s">
        <v>1415</v>
      </c>
      <c r="F150" t="str">
        <f t="shared" si="6"/>
        <v>E:\imagenes\personajes\ssblogo.png</v>
      </c>
      <c r="G150" t="s">
        <v>8</v>
      </c>
      <c r="H150">
        <f>INDEX(PlayerCountry!B:B,MATCH(G150,PlayerCountry!C:C,0))</f>
        <v>3</v>
      </c>
      <c r="I150" t="s">
        <v>278</v>
      </c>
      <c r="J150">
        <f>INDEX(TeamSports!B:B,MATCH(I150,TeamSports!C:C,0))</f>
        <v>45</v>
      </c>
      <c r="L150" t="str">
        <f t="shared" si="7"/>
        <v>INSERT INTO "OlympicPlayers" (ol_player_name,ol_player_value,ol_player_image,ol_country_id,team_sport_id) VALUES ('Dr.Mario/Mr.Game &amp; Watch',1,pg_read_binary_file('E:\imagenes\personajes\ssblogo.png'),3,45);</v>
      </c>
    </row>
    <row r="151" spans="2:12" x14ac:dyDescent="0.25">
      <c r="B151">
        <v>149</v>
      </c>
      <c r="C151" t="s">
        <v>1361</v>
      </c>
      <c r="D151">
        <v>1</v>
      </c>
      <c r="E151" t="s">
        <v>1415</v>
      </c>
      <c r="F151" t="str">
        <f t="shared" si="6"/>
        <v>E:\imagenes\personajes\ssblogo.png</v>
      </c>
      <c r="G151" t="s">
        <v>2</v>
      </c>
      <c r="H151">
        <f>INDEX(PlayerCountry!B:B,MATCH(G151,PlayerCountry!C:C,0))</f>
        <v>1</v>
      </c>
      <c r="I151" t="s">
        <v>278</v>
      </c>
      <c r="J151">
        <f>INDEX(TeamSports!B:B,MATCH(I151,TeamSports!C:C,0))</f>
        <v>45</v>
      </c>
      <c r="L151" t="str">
        <f t="shared" si="7"/>
        <v>INSERT INTO "OlympicPlayers" (ol_player_name,ol_player_value,ol_player_image,ol_country_id,team_sport_id) VALUES ('Bowser/Captain Falcon',1,pg_read_binary_file('E:\imagenes\personajes\ssblogo.png'),1,45);</v>
      </c>
    </row>
    <row r="152" spans="2:12" x14ac:dyDescent="0.25">
      <c r="B152">
        <v>150</v>
      </c>
      <c r="C152" t="s">
        <v>1362</v>
      </c>
      <c r="D152">
        <v>1</v>
      </c>
      <c r="E152" t="s">
        <v>1415</v>
      </c>
      <c r="F152" t="str">
        <f t="shared" si="6"/>
        <v>E:\imagenes\personajes\ssblogo.png</v>
      </c>
      <c r="G152" t="s">
        <v>2</v>
      </c>
      <c r="H152">
        <f>INDEX(PlayerCountry!B:B,MATCH(G152,PlayerCountry!C:C,0))</f>
        <v>1</v>
      </c>
      <c r="I152" t="s">
        <v>278</v>
      </c>
      <c r="J152">
        <f>INDEX(TeamSports!B:B,MATCH(I152,TeamSports!C:C,0))</f>
        <v>45</v>
      </c>
      <c r="L152" t="str">
        <f t="shared" si="7"/>
        <v>INSERT INTO "OlympicPlayers" (ol_player_name,ol_player_value,ol_player_image,ol_country_id,team_sport_id) VALUES ('Peach/Kirby',1,pg_read_binary_file('E:\imagenes\personajes\ssblogo.png'),1,45);</v>
      </c>
    </row>
    <row r="153" spans="2:12" x14ac:dyDescent="0.25">
      <c r="B153">
        <v>151</v>
      </c>
      <c r="C153" t="s">
        <v>1363</v>
      </c>
      <c r="D153">
        <v>1</v>
      </c>
      <c r="E153" t="s">
        <v>1415</v>
      </c>
      <c r="F153" t="str">
        <f t="shared" si="6"/>
        <v>E:\imagenes\personajes\ssblogo.png</v>
      </c>
      <c r="G153" t="s">
        <v>2</v>
      </c>
      <c r="H153">
        <f>INDEX(PlayerCountry!B:B,MATCH(G153,PlayerCountry!C:C,0))</f>
        <v>1</v>
      </c>
      <c r="I153" t="s">
        <v>278</v>
      </c>
      <c r="J153">
        <f>INDEX(TeamSports!B:B,MATCH(I153,TeamSports!C:C,0))</f>
        <v>45</v>
      </c>
      <c r="L153" t="str">
        <f t="shared" si="7"/>
        <v>INSERT INTO "OlympicPlayers" (ol_player_name,ol_player_value,ol_player_image,ol_country_id,team_sport_id) VALUES ('Ness/Ice Climbers',1,pg_read_binary_file('E:\imagenes\personajes\ssblogo.png'),1,45);</v>
      </c>
    </row>
    <row r="154" spans="2:12" x14ac:dyDescent="0.25">
      <c r="B154">
        <v>152</v>
      </c>
      <c r="C154" t="s">
        <v>1364</v>
      </c>
      <c r="D154">
        <v>1</v>
      </c>
      <c r="E154" t="s">
        <v>1415</v>
      </c>
      <c r="F154" t="str">
        <f t="shared" si="6"/>
        <v>E:\imagenes\personajes\ssblogo.png</v>
      </c>
      <c r="G154" t="s">
        <v>8</v>
      </c>
      <c r="H154">
        <f>INDEX(PlayerCountry!B:B,MATCH(G154,PlayerCountry!C:C,0))</f>
        <v>3</v>
      </c>
      <c r="I154" t="s">
        <v>278</v>
      </c>
      <c r="J154">
        <f>INDEX(TeamSports!B:B,MATCH(I154,TeamSports!C:C,0))</f>
        <v>45</v>
      </c>
      <c r="L154" t="str">
        <f t="shared" si="7"/>
        <v>INSERT INTO "OlympicPlayers" (ol_player_name,ol_player_value,ol_player_image,ol_country_id,team_sport_id) VALUES ('Marth/Roy',1,pg_read_binary_file('E:\imagenes\personajes\ssblogo.png'),3,45);</v>
      </c>
    </row>
    <row r="155" spans="2:12" x14ac:dyDescent="0.25">
      <c r="B155">
        <v>153</v>
      </c>
      <c r="C155" t="s">
        <v>1365</v>
      </c>
      <c r="D155">
        <v>1</v>
      </c>
      <c r="E155" t="s">
        <v>1415</v>
      </c>
      <c r="F155" t="str">
        <f t="shared" si="6"/>
        <v>E:\imagenes\personajes\ssblogo.png</v>
      </c>
      <c r="G155" t="s">
        <v>6</v>
      </c>
      <c r="H155">
        <f>INDEX(PlayerCountry!B:B,MATCH(G155,PlayerCountry!C:C,0))</f>
        <v>7</v>
      </c>
      <c r="I155" t="s">
        <v>278</v>
      </c>
      <c r="J155">
        <f>INDEX(TeamSports!B:B,MATCH(I155,TeamSports!C:C,0))</f>
        <v>45</v>
      </c>
      <c r="L155" t="str">
        <f t="shared" si="7"/>
        <v>INSERT INTO "OlympicPlayers" (ol_player_name,ol_player_value,ol_player_image,ol_country_id,team_sport_id) VALUES ('Ganondorf/Link',1,pg_read_binary_file('E:\imagenes\personajes\ssblogo.png'),7,45);</v>
      </c>
    </row>
    <row r="156" spans="2:12" x14ac:dyDescent="0.25">
      <c r="B156">
        <v>154</v>
      </c>
      <c r="C156" t="s">
        <v>1366</v>
      </c>
      <c r="D156">
        <v>1</v>
      </c>
      <c r="E156" t="s">
        <v>1415</v>
      </c>
      <c r="F156" t="str">
        <f t="shared" si="6"/>
        <v>E:\imagenes\personajes\ssblogo.png</v>
      </c>
      <c r="G156" t="s">
        <v>6</v>
      </c>
      <c r="H156">
        <f>INDEX(PlayerCountry!B:B,MATCH(G156,PlayerCountry!C:C,0))</f>
        <v>7</v>
      </c>
      <c r="I156" t="s">
        <v>278</v>
      </c>
      <c r="J156">
        <f>INDEX(TeamSports!B:B,MATCH(I156,TeamSports!C:C,0))</f>
        <v>45</v>
      </c>
      <c r="L156" t="str">
        <f t="shared" si="7"/>
        <v>INSERT INTO "OlympicPlayers" (ol_player_name,ol_player_value,ol_player_image,ol_country_id,team_sport_id) VALUES ('Zelda/Young Link',1,pg_read_binary_file('E:\imagenes\personajes\ssblogo.png'),7,45);</v>
      </c>
    </row>
    <row r="157" spans="2:12" x14ac:dyDescent="0.25">
      <c r="B157">
        <v>155</v>
      </c>
      <c r="C157" t="s">
        <v>1367</v>
      </c>
      <c r="D157">
        <v>1</v>
      </c>
      <c r="E157" t="s">
        <v>1415</v>
      </c>
      <c r="F157" t="str">
        <f t="shared" si="6"/>
        <v>E:\imagenes\personajes\ssblogo.png</v>
      </c>
      <c r="G157" t="s">
        <v>9</v>
      </c>
      <c r="H157">
        <f>INDEX(PlayerCountry!B:B,MATCH(G157,PlayerCountry!C:C,0))</f>
        <v>5</v>
      </c>
      <c r="I157" t="s">
        <v>278</v>
      </c>
      <c r="J157">
        <f>INDEX(TeamSports!B:B,MATCH(I157,TeamSports!C:C,0))</f>
        <v>45</v>
      </c>
      <c r="L157" t="str">
        <f t="shared" si="7"/>
        <v>INSERT INTO "OlympicPlayers" (ol_player_name,ol_player_value,ol_player_image,ol_country_id,team_sport_id) VALUES ('Pikachu/Mewtwo',1,pg_read_binary_file('E:\imagenes\personajes\ssblogo.png'),5,45);</v>
      </c>
    </row>
    <row r="158" spans="2:12" x14ac:dyDescent="0.25">
      <c r="B158">
        <v>156</v>
      </c>
      <c r="C158" t="s">
        <v>1368</v>
      </c>
      <c r="D158">
        <v>1</v>
      </c>
      <c r="E158" t="s">
        <v>1415</v>
      </c>
      <c r="F158" t="str">
        <f t="shared" si="6"/>
        <v>E:\imagenes\personajes\ssblogo.png</v>
      </c>
      <c r="G158" t="s">
        <v>9</v>
      </c>
      <c r="H158">
        <f>INDEX(PlayerCountry!B:B,MATCH(G158,PlayerCountry!C:C,0))</f>
        <v>5</v>
      </c>
      <c r="I158" t="s">
        <v>278</v>
      </c>
      <c r="J158">
        <f>INDEX(TeamSports!B:B,MATCH(I158,TeamSports!C:C,0))</f>
        <v>45</v>
      </c>
      <c r="L158" t="str">
        <f t="shared" si="7"/>
        <v>INSERT INTO "OlympicPlayers" (ol_player_name,ol_player_value,ol_player_image,ol_country_id,team_sport_id) VALUES ('Pichu/Jigglypuff',1,pg_read_binary_file('E:\imagenes\personajes\ssblogo.png'),5,45);</v>
      </c>
    </row>
    <row r="159" spans="2:12" x14ac:dyDescent="0.25">
      <c r="B159">
        <v>157</v>
      </c>
      <c r="C159" t="s">
        <v>1369</v>
      </c>
      <c r="D159">
        <v>1</v>
      </c>
      <c r="E159" t="s">
        <v>1415</v>
      </c>
      <c r="F159" t="str">
        <f t="shared" si="6"/>
        <v>E:\imagenes\personajes\ssblogo.png</v>
      </c>
      <c r="G159" t="s">
        <v>3</v>
      </c>
      <c r="H159">
        <f>INDEX(PlayerCountry!B:B,MATCH(G159,PlayerCountry!C:C,0))</f>
        <v>4</v>
      </c>
      <c r="I159" t="s">
        <v>278</v>
      </c>
      <c r="J159">
        <f>INDEX(TeamSports!B:B,MATCH(I159,TeamSports!C:C,0))</f>
        <v>45</v>
      </c>
      <c r="L159" t="str">
        <f t="shared" si="7"/>
        <v>INSERT INTO "OlympicPlayers" (ol_player_name,ol_player_value,ol_player_image,ol_country_id,team_sport_id) VALUES ('Falco/Fox',1,pg_read_binary_file('E:\imagenes\personajes\ssblogo.png'),4,45);</v>
      </c>
    </row>
    <row r="160" spans="2:12" x14ac:dyDescent="0.25">
      <c r="B160">
        <v>158</v>
      </c>
      <c r="C160" t="s">
        <v>1370</v>
      </c>
      <c r="D160">
        <v>1</v>
      </c>
      <c r="E160" t="s">
        <v>1415</v>
      </c>
      <c r="F160" t="str">
        <f t="shared" si="6"/>
        <v>E:\imagenes\personajes\ssblogo.png</v>
      </c>
      <c r="G160" t="s">
        <v>7</v>
      </c>
      <c r="H160">
        <f>INDEX(PlayerCountry!B:B,MATCH(G160,PlayerCountry!C:C,0))</f>
        <v>2</v>
      </c>
      <c r="I160" t="s">
        <v>278</v>
      </c>
      <c r="J160">
        <f>INDEX(TeamSports!B:B,MATCH(I160,TeamSports!C:C,0))</f>
        <v>45</v>
      </c>
      <c r="L160" t="str">
        <f t="shared" si="7"/>
        <v>INSERT INTO "OlympicPlayers" (ol_player_name,ol_player_value,ol_player_image,ol_country_id,team_sport_id) VALUES ('DK/Yoshi',1,pg_read_binary_file('E:\imagenes\personajes\ssblogo.png'),2,45);</v>
      </c>
    </row>
    <row r="161" spans="2:12" x14ac:dyDescent="0.25">
      <c r="B161">
        <v>159</v>
      </c>
      <c r="C161" t="s">
        <v>1425</v>
      </c>
      <c r="D161">
        <v>1</v>
      </c>
      <c r="E161" t="s">
        <v>1376</v>
      </c>
      <c r="F161" t="str">
        <f t="shared" si="6"/>
        <v>E:\imagenes\personajes\goldeneye.png</v>
      </c>
      <c r="G161" t="s">
        <v>6</v>
      </c>
      <c r="H161">
        <f>INDEX(PlayerCountry!B:B,MATCH(G161,PlayerCountry!C:C,0))</f>
        <v>7</v>
      </c>
      <c r="I161" t="s">
        <v>279</v>
      </c>
      <c r="J161">
        <f>INDEX(TeamSports!B:B,MATCH(I161,TeamSports!C:C,0))</f>
        <v>43</v>
      </c>
      <c r="L161" t="str">
        <f t="shared" si="7"/>
        <v>INSERT INTO "OlympicPlayers" (ol_player_name,ol_player_value,ol_player_image,ol_country_id,team_sport_id) VALUES ('Alec Trevelyan/Pete',1,pg_read_binary_file('E:\imagenes\personajes\goldeneye.png'),7,43);</v>
      </c>
    </row>
    <row r="162" spans="2:12" x14ac:dyDescent="0.25">
      <c r="B162">
        <v>160</v>
      </c>
      <c r="C162" t="s">
        <v>1426</v>
      </c>
      <c r="D162">
        <v>1</v>
      </c>
      <c r="E162" t="s">
        <v>1376</v>
      </c>
      <c r="F162" t="str">
        <f t="shared" si="6"/>
        <v>E:\imagenes\personajes\goldeneye.png</v>
      </c>
      <c r="G162" t="s">
        <v>3</v>
      </c>
      <c r="H162">
        <f>INDEX(PlayerCountry!B:B,MATCH(G162,PlayerCountry!C:C,0))</f>
        <v>4</v>
      </c>
      <c r="I162" t="s">
        <v>279</v>
      </c>
      <c r="J162">
        <f>INDEX(TeamSports!B:B,MATCH(I162,TeamSports!C:C,0))</f>
        <v>43</v>
      </c>
      <c r="L162" t="str">
        <f t="shared" si="7"/>
        <v>INSERT INTO "OlympicPlayers" (ol_player_name,ol_player_value,ol_player_image,ol_country_id,team_sport_id) VALUES ('James Bond/Alan',1,pg_read_binary_file('E:\imagenes\personajes\goldeneye.png'),4,43);</v>
      </c>
    </row>
    <row r="163" spans="2:12" x14ac:dyDescent="0.25">
      <c r="B163">
        <v>161</v>
      </c>
      <c r="C163" t="s">
        <v>1427</v>
      </c>
      <c r="D163">
        <v>1</v>
      </c>
      <c r="E163" t="s">
        <v>1376</v>
      </c>
      <c r="F163" t="str">
        <f t="shared" si="6"/>
        <v>E:\imagenes\personajes\goldeneye.png</v>
      </c>
      <c r="G163" t="s">
        <v>7</v>
      </c>
      <c r="H163">
        <f>INDEX(PlayerCountry!B:B,MATCH(G163,PlayerCountry!C:C,0))</f>
        <v>2</v>
      </c>
      <c r="I163" t="s">
        <v>279</v>
      </c>
      <c r="J163">
        <f>INDEX(TeamSports!B:B,MATCH(I163,TeamSports!C:C,0))</f>
        <v>43</v>
      </c>
      <c r="L163" t="str">
        <f t="shared" si="7"/>
        <v>INSERT INTO "OlympicPlayers" (ol_player_name,ol_player_value,ol_player_image,ol_country_id,team_sport_id) VALUES ('Arkady Ourumov/Dimitri Mishkin',1,pg_read_binary_file('E:\imagenes\personajes\goldeneye.png'),2,43);</v>
      </c>
    </row>
    <row r="164" spans="2:12" x14ac:dyDescent="0.25">
      <c r="B164">
        <v>162</v>
      </c>
      <c r="C164" t="s">
        <v>1428</v>
      </c>
      <c r="D164">
        <v>1</v>
      </c>
      <c r="E164" t="s">
        <v>1376</v>
      </c>
      <c r="F164" t="str">
        <f t="shared" si="6"/>
        <v>E:\imagenes\personajes\goldeneye.png</v>
      </c>
      <c r="G164" t="s">
        <v>5</v>
      </c>
      <c r="H164">
        <f>INDEX(PlayerCountry!B:B,MATCH(G164,PlayerCountry!C:C,0))</f>
        <v>6</v>
      </c>
      <c r="I164" t="s">
        <v>279</v>
      </c>
      <c r="J164">
        <f>INDEX(TeamSports!B:B,MATCH(I164,TeamSports!C:C,0))</f>
        <v>43</v>
      </c>
      <c r="L164" t="str">
        <f t="shared" si="7"/>
        <v>INSERT INTO "OlympicPlayers" (ol_player_name,ol_player_value,ol_player_image,ol_country_id,team_sport_id) VALUES ('B/Lee',1,pg_read_binary_file('E:\imagenes\personajes\goldeneye.png'),6,43);</v>
      </c>
    </row>
    <row r="165" spans="2:12" x14ac:dyDescent="0.25">
      <c r="B165">
        <v>163</v>
      </c>
      <c r="C165" t="s">
        <v>1429</v>
      </c>
      <c r="D165">
        <v>1</v>
      </c>
      <c r="E165" t="s">
        <v>1376</v>
      </c>
      <c r="F165" t="str">
        <f t="shared" si="6"/>
        <v>E:\imagenes\personajes\goldeneye.png</v>
      </c>
      <c r="G165" t="s">
        <v>7</v>
      </c>
      <c r="H165">
        <f>INDEX(PlayerCountry!B:B,MATCH(G165,PlayerCountry!C:C,0))</f>
        <v>2</v>
      </c>
      <c r="I165" t="s">
        <v>279</v>
      </c>
      <c r="J165">
        <f>INDEX(TeamSports!B:B,MATCH(I165,TeamSports!C:C,0))</f>
        <v>43</v>
      </c>
      <c r="L165" t="str">
        <f t="shared" si="7"/>
        <v>INSERT INTO "OlympicPlayers" (ol_player_name,ol_player_value,ol_player_image,ol_country_id,team_sport_id) VALUES ('Baron Samedi/Mandibulas',1,pg_read_binary_file('E:\imagenes\personajes\goldeneye.png'),2,43);</v>
      </c>
    </row>
    <row r="166" spans="2:12" x14ac:dyDescent="0.25">
      <c r="B166">
        <v>164</v>
      </c>
      <c r="C166" t="s">
        <v>1430</v>
      </c>
      <c r="D166">
        <v>1</v>
      </c>
      <c r="E166" t="s">
        <v>1376</v>
      </c>
      <c r="F166" t="str">
        <f t="shared" si="6"/>
        <v>E:\imagenes\personajes\goldeneye.png</v>
      </c>
      <c r="G166" t="s">
        <v>8</v>
      </c>
      <c r="H166">
        <f>INDEX(PlayerCountry!B:B,MATCH(G166,PlayerCountry!C:C,0))</f>
        <v>3</v>
      </c>
      <c r="I166" t="s">
        <v>279</v>
      </c>
      <c r="J166">
        <f>INDEX(TeamSports!B:B,MATCH(I166,TeamSports!C:C,0))</f>
        <v>43</v>
      </c>
      <c r="L166" t="str">
        <f t="shared" si="7"/>
        <v>INSERT INTO "OlympicPlayers" (ol_player_name,ol_player_value,ol_player_image,ol_country_id,team_sport_id) VALUES ('Boris Grishenko/Grant',1,pg_read_binary_file('E:\imagenes\personajes\goldeneye.png'),3,43);</v>
      </c>
    </row>
    <row r="167" spans="2:12" x14ac:dyDescent="0.25">
      <c r="B167">
        <v>165</v>
      </c>
      <c r="C167" t="s">
        <v>1431</v>
      </c>
      <c r="D167">
        <v>1</v>
      </c>
      <c r="E167" t="s">
        <v>1376</v>
      </c>
      <c r="F167" t="str">
        <f t="shared" si="6"/>
        <v>E:\imagenes\personajes\goldeneye.png</v>
      </c>
      <c r="G167" t="s">
        <v>4</v>
      </c>
      <c r="H167">
        <f>INDEX(PlayerCountry!B:B,MATCH(G167,PlayerCountry!C:C,0))</f>
        <v>8</v>
      </c>
      <c r="I167" t="s">
        <v>279</v>
      </c>
      <c r="J167">
        <f>INDEX(TeamSports!B:B,MATCH(I167,TeamSports!C:C,0))</f>
        <v>43</v>
      </c>
      <c r="L167" t="str">
        <f t="shared" si="7"/>
        <v>INSERT INTO "OlympicPlayers" (ol_player_name,ol_player_value,ol_player_image,ol_country_id,team_sport_id) VALUES ('Duncan/Dave',1,pg_read_binary_file('E:\imagenes\personajes\goldeneye.png'),8,43);</v>
      </c>
    </row>
    <row r="168" spans="2:12" x14ac:dyDescent="0.25">
      <c r="B168">
        <v>166</v>
      </c>
      <c r="C168" t="s">
        <v>1432</v>
      </c>
      <c r="D168">
        <v>1</v>
      </c>
      <c r="E168" t="s">
        <v>1376</v>
      </c>
      <c r="F168" t="str">
        <f t="shared" si="6"/>
        <v>E:\imagenes\personajes\goldeneye.png</v>
      </c>
      <c r="G168" t="s">
        <v>3</v>
      </c>
      <c r="H168">
        <f>INDEX(PlayerCountry!B:B,MATCH(G168,PlayerCountry!C:C,0))</f>
        <v>4</v>
      </c>
      <c r="I168" t="s">
        <v>279</v>
      </c>
      <c r="J168">
        <f>INDEX(TeamSports!B:B,MATCH(I168,TeamSports!C:C,0))</f>
        <v>43</v>
      </c>
      <c r="L168" t="str">
        <f t="shared" si="7"/>
        <v>INSERT INTO "OlympicPlayers" (ol_player_name,ol_player_value,ol_player_image,ol_country_id,team_sport_id) VALUES ('Ken/Graeme',1,pg_read_binary_file('E:\imagenes\personajes\goldeneye.png'),4,43);</v>
      </c>
    </row>
    <row r="169" spans="2:12" x14ac:dyDescent="0.25">
      <c r="B169">
        <v>167</v>
      </c>
      <c r="C169" t="s">
        <v>1433</v>
      </c>
      <c r="D169">
        <v>1</v>
      </c>
      <c r="E169" t="s">
        <v>1376</v>
      </c>
      <c r="F169" t="str">
        <f t="shared" si="6"/>
        <v>E:\imagenes\personajes\goldeneye.png</v>
      </c>
      <c r="G169" t="s">
        <v>9</v>
      </c>
      <c r="H169">
        <f>INDEX(PlayerCountry!B:B,MATCH(G169,PlayerCountry!C:C,0))</f>
        <v>5</v>
      </c>
      <c r="I169" t="s">
        <v>279</v>
      </c>
      <c r="J169">
        <f>INDEX(TeamSports!B:B,MATCH(I169,TeamSports!C:C,0))</f>
        <v>43</v>
      </c>
      <c r="L169" t="str">
        <f t="shared" si="7"/>
        <v>INSERT INTO "OlympicPlayers" (ol_player_name,ol_player_value,ol_player_image,ol_country_id,team_sport_id) VALUES ('Karl/Martin',1,pg_read_binary_file('E:\imagenes\personajes\goldeneye.png'),5,43);</v>
      </c>
    </row>
    <row r="170" spans="2:12" x14ac:dyDescent="0.25">
      <c r="B170">
        <v>168</v>
      </c>
      <c r="C170" t="s">
        <v>1434</v>
      </c>
      <c r="D170">
        <v>1</v>
      </c>
      <c r="E170" t="s">
        <v>1376</v>
      </c>
      <c r="F170" t="str">
        <f t="shared" si="6"/>
        <v>E:\imagenes\personajes\goldeneye.png</v>
      </c>
      <c r="G170" t="s">
        <v>2</v>
      </c>
      <c r="H170">
        <f>INDEX(PlayerCountry!B:B,MATCH(G170,PlayerCountry!C:C,0))</f>
        <v>1</v>
      </c>
      <c r="I170" t="s">
        <v>279</v>
      </c>
      <c r="J170">
        <f>INDEX(TeamSports!B:B,MATCH(I170,TeamSports!C:C,0))</f>
        <v>43</v>
      </c>
      <c r="L170" t="str">
        <f t="shared" si="7"/>
        <v>INSERT INTO "OlympicPlayers" (ol_player_name,ol_player_value,ol_player_image,ol_country_id,team_sport_id) VALUES ('Mark/Valentin Zukovsky',1,pg_read_binary_file('E:\imagenes\personajes\goldeneye.png'),1,43);</v>
      </c>
    </row>
    <row r="171" spans="2:12" x14ac:dyDescent="0.25">
      <c r="B171">
        <v>169</v>
      </c>
      <c r="C171" t="s">
        <v>1436</v>
      </c>
      <c r="D171">
        <v>1</v>
      </c>
      <c r="E171" t="s">
        <v>1376</v>
      </c>
      <c r="F171" t="str">
        <f t="shared" si="6"/>
        <v>E:\imagenes\personajes\goldeneye.png</v>
      </c>
      <c r="G171" t="s">
        <v>2</v>
      </c>
      <c r="H171">
        <f>INDEX(PlayerCountry!B:B,MATCH(G171,PlayerCountry!C:C,0))</f>
        <v>1</v>
      </c>
      <c r="I171" t="s">
        <v>279</v>
      </c>
      <c r="J171">
        <f>INDEX(TeamSports!B:B,MATCH(I171,TeamSports!C:C,0))</f>
        <v>43</v>
      </c>
      <c r="L171" t="str">
        <f t="shared" si="7"/>
        <v>INSERT INTO "OlympicPlayers" (ol_player_name,ol_player_value,ol_player_image,ol_country_id,team_sport_id) VALUES ('Xenia Onatopp/Rosika',1,pg_read_binary_file('E:\imagenes\personajes\goldeneye.png'),1,43);</v>
      </c>
    </row>
    <row r="172" spans="2:12" x14ac:dyDescent="0.25">
      <c r="B172">
        <v>170</v>
      </c>
      <c r="C172" t="s">
        <v>1437</v>
      </c>
      <c r="D172">
        <v>1</v>
      </c>
      <c r="E172" t="s">
        <v>1376</v>
      </c>
      <c r="F172" t="str">
        <f t="shared" si="6"/>
        <v>E:\imagenes\personajes\goldeneye.png</v>
      </c>
      <c r="G172" t="s">
        <v>2</v>
      </c>
      <c r="H172">
        <f>INDEX(PlayerCountry!B:B,MATCH(G172,PlayerCountry!C:C,0))</f>
        <v>1</v>
      </c>
      <c r="I172" t="s">
        <v>279</v>
      </c>
      <c r="J172">
        <f>INDEX(TeamSports!B:B,MATCH(I172,TeamSports!C:C,0))</f>
        <v>43</v>
      </c>
      <c r="L172" t="str">
        <f t="shared" si="7"/>
        <v>INSERT INTO "OlympicPlayers" (ol_player_name,ol_player_value,ol_player_image,ol_country_id,team_sport_id) VALUES ('Natalya Simonova/Sally',1,pg_read_binary_file('E:\imagenes\personajes\goldeneye.png'),1,43);</v>
      </c>
    </row>
    <row r="173" spans="2:12" x14ac:dyDescent="0.25">
      <c r="B173">
        <v>171</v>
      </c>
      <c r="C173" t="s">
        <v>1438</v>
      </c>
      <c r="D173">
        <v>1</v>
      </c>
      <c r="E173" t="s">
        <v>1376</v>
      </c>
      <c r="F173" t="str">
        <f t="shared" si="6"/>
        <v>E:\imagenes\personajes\goldeneye.png</v>
      </c>
      <c r="G173" t="s">
        <v>8</v>
      </c>
      <c r="H173">
        <f>INDEX(PlayerCountry!B:B,MATCH(G173,PlayerCountry!C:C,0))</f>
        <v>3</v>
      </c>
      <c r="I173" t="s">
        <v>279</v>
      </c>
      <c r="J173">
        <f>INDEX(TeamSports!B:B,MATCH(I173,TeamSports!C:C,0))</f>
        <v>43</v>
      </c>
      <c r="L173" t="str">
        <f t="shared" si="7"/>
        <v>INSERT INTO "OlympicPlayers" (ol_player_name,ol_player_value,ol_player_image,ol_country_id,team_sport_id) VALUES ('Mayday/Oddjob',1,pg_read_binary_file('E:\imagenes\personajes\goldeneye.png'),3,43);</v>
      </c>
    </row>
    <row r="174" spans="2:12" x14ac:dyDescent="0.25">
      <c r="B174">
        <v>172</v>
      </c>
      <c r="C174" t="s">
        <v>1490</v>
      </c>
      <c r="D174">
        <v>1</v>
      </c>
      <c r="E174" t="s">
        <v>1747</v>
      </c>
      <c r="F174" t="str">
        <f t="shared" si="6"/>
        <v>E:\imagenes\personajes\olympics.png</v>
      </c>
      <c r="G174" t="s">
        <v>7</v>
      </c>
      <c r="H174">
        <f>INDEX(PlayerCountry!B:B,MATCH(G174,PlayerCountry!C:C,0))</f>
        <v>2</v>
      </c>
      <c r="I174" t="s">
        <v>275</v>
      </c>
      <c r="J174">
        <f>INDEX(TeamSports!B:B,MATCH(I174,TeamSports!C:C,0))</f>
        <v>46</v>
      </c>
      <c r="L174" t="str">
        <f t="shared" si="7"/>
        <v>INSERT INTO "OlympicPlayers" (ol_player_name,ol_player_value,ol_player_image,ol_country_id,team_sport_id) VALUES ('Adebast-Alib Sdender',1,pg_read_binary_file('E:\imagenes\personajes\olympics.png'),2,46);</v>
      </c>
    </row>
    <row r="175" spans="2:12" x14ac:dyDescent="0.25">
      <c r="B175">
        <v>173</v>
      </c>
      <c r="C175" t="s">
        <v>1491</v>
      </c>
      <c r="D175">
        <v>1</v>
      </c>
      <c r="E175" t="s">
        <v>1747</v>
      </c>
      <c r="F175" t="str">
        <f t="shared" si="6"/>
        <v>E:\imagenes\personajes\olympics.png</v>
      </c>
      <c r="G175" t="s">
        <v>3</v>
      </c>
      <c r="H175">
        <f>INDEX(PlayerCountry!B:B,MATCH(G175,PlayerCountry!C:C,0))</f>
        <v>4</v>
      </c>
      <c r="I175" t="s">
        <v>275</v>
      </c>
      <c r="J175">
        <f>INDEX(TeamSports!B:B,MATCH(I175,TeamSports!C:C,0))</f>
        <v>46</v>
      </c>
      <c r="L175" t="str">
        <f t="shared" si="7"/>
        <v>INSERT INTO "OlympicPlayers" (ol_player_name,ol_player_value,ol_player_image,ol_country_id,team_sport_id) VALUES ('Adil Bar-Bednet',1,pg_read_binary_file('E:\imagenes\personajes\olympics.png'),4,46);</v>
      </c>
    </row>
    <row r="176" spans="2:12" x14ac:dyDescent="0.25">
      <c r="B176">
        <v>174</v>
      </c>
      <c r="C176" t="s">
        <v>1492</v>
      </c>
      <c r="D176">
        <v>1</v>
      </c>
      <c r="E176" t="s">
        <v>1747</v>
      </c>
      <c r="F176" t="str">
        <f t="shared" si="6"/>
        <v>E:\imagenes\personajes\olympics.png</v>
      </c>
      <c r="G176" t="s">
        <v>7</v>
      </c>
      <c r="H176">
        <f>INDEX(PlayerCountry!B:B,MATCH(G176,PlayerCountry!C:C,0))</f>
        <v>2</v>
      </c>
      <c r="I176" t="s">
        <v>275</v>
      </c>
      <c r="J176">
        <f>INDEX(TeamSports!B:B,MATCH(I176,TeamSports!C:C,0))</f>
        <v>46</v>
      </c>
      <c r="L176" t="str">
        <f t="shared" si="7"/>
        <v>INSERT INTO "OlympicPlayers" (ol_player_name,ol_player_value,ol_player_image,ol_country_id,team_sport_id) VALUES ('Airdenia Welsekali',1,pg_read_binary_file('E:\imagenes\personajes\olympics.png'),2,46);</v>
      </c>
    </row>
    <row r="177" spans="2:12" x14ac:dyDescent="0.25">
      <c r="B177">
        <v>175</v>
      </c>
      <c r="C177" t="s">
        <v>1493</v>
      </c>
      <c r="D177">
        <v>1</v>
      </c>
      <c r="E177" t="s">
        <v>1747</v>
      </c>
      <c r="F177" t="str">
        <f t="shared" si="6"/>
        <v>E:\imagenes\personajes\olympics.png</v>
      </c>
      <c r="G177" t="s">
        <v>8</v>
      </c>
      <c r="H177">
        <f>INDEX(PlayerCountry!B:B,MATCH(G177,PlayerCountry!C:C,0))</f>
        <v>3</v>
      </c>
      <c r="I177" t="s">
        <v>275</v>
      </c>
      <c r="J177">
        <f>INDEX(TeamSports!B:B,MATCH(I177,TeamSports!C:C,0))</f>
        <v>46</v>
      </c>
      <c r="L177" t="str">
        <f t="shared" si="7"/>
        <v>INSERT INTO "OlympicPlayers" (ol_player_name,ol_player_value,ol_player_image,ol_country_id,team_sport_id) VALUES ('Akdemeri Lambard',1,pg_read_binary_file('E:\imagenes\personajes\olympics.png'),3,46);</v>
      </c>
    </row>
    <row r="178" spans="2:12" x14ac:dyDescent="0.25">
      <c r="B178">
        <v>176</v>
      </c>
      <c r="C178" t="s">
        <v>1758</v>
      </c>
      <c r="D178">
        <v>1</v>
      </c>
      <c r="E178" t="s">
        <v>1747</v>
      </c>
      <c r="F178" t="str">
        <f t="shared" si="6"/>
        <v>E:\imagenes\personajes\olympics.png</v>
      </c>
      <c r="G178" t="s">
        <v>7</v>
      </c>
      <c r="H178">
        <f>INDEX(PlayerCountry!B:B,MATCH(G178,PlayerCountry!C:C,0))</f>
        <v>2</v>
      </c>
      <c r="I178" t="s">
        <v>275</v>
      </c>
      <c r="J178">
        <f>INDEX(TeamSports!B:B,MATCH(I178,TeamSports!C:C,0))</f>
        <v>46</v>
      </c>
      <c r="L178" t="str">
        <f t="shared" si="7"/>
        <v>INSERT INTO "OlympicPlayers" (ol_player_name,ol_player_value,ol_player_image,ol_country_id,team_sport_id) VALUES ('Akilani Olibdenas',1,pg_read_binary_file('E:\imagenes\personajes\olympics.png'),2,46);</v>
      </c>
    </row>
    <row r="179" spans="2:12" x14ac:dyDescent="0.25">
      <c r="B179">
        <v>177</v>
      </c>
      <c r="C179" t="s">
        <v>1494</v>
      </c>
      <c r="D179">
        <v>1</v>
      </c>
      <c r="E179" t="s">
        <v>1747</v>
      </c>
      <c r="F179" t="str">
        <f t="shared" si="6"/>
        <v>E:\imagenes\personajes\olympics.png</v>
      </c>
      <c r="G179" t="s">
        <v>6</v>
      </c>
      <c r="H179">
        <f>INDEX(PlayerCountry!B:B,MATCH(G179,PlayerCountry!C:C,0))</f>
        <v>7</v>
      </c>
      <c r="I179" t="s">
        <v>275</v>
      </c>
      <c r="J179">
        <f>INDEX(TeamSports!B:B,MATCH(I179,TeamSports!C:C,0))</f>
        <v>46</v>
      </c>
      <c r="L179" t="str">
        <f t="shared" si="7"/>
        <v>INSERT INTO "OlympicPlayers" (ol_player_name,ol_player_value,ol_player_image,ol_country_id,team_sport_id) VALUES ('Alan Lambard',1,pg_read_binary_file('E:\imagenes\personajes\olympics.png'),7,46);</v>
      </c>
    </row>
    <row r="180" spans="2:12" x14ac:dyDescent="0.25">
      <c r="B180">
        <v>178</v>
      </c>
      <c r="C180" t="s">
        <v>1495</v>
      </c>
      <c r="D180">
        <v>1</v>
      </c>
      <c r="E180" t="s">
        <v>1747</v>
      </c>
      <c r="F180" t="str">
        <f t="shared" si="6"/>
        <v>E:\imagenes\personajes\olympics.png</v>
      </c>
      <c r="G180" t="s">
        <v>8</v>
      </c>
      <c r="H180">
        <f>INDEX(PlayerCountry!B:B,MATCH(G180,PlayerCountry!C:C,0))</f>
        <v>3</v>
      </c>
      <c r="I180" t="s">
        <v>275</v>
      </c>
      <c r="J180">
        <f>INDEX(TeamSports!B:B,MATCH(I180,TeamSports!C:C,0))</f>
        <v>46</v>
      </c>
      <c r="L180" t="str">
        <f t="shared" si="7"/>
        <v>INSERT INTO "OlympicPlayers" (ol_player_name,ol_player_value,ol_player_image,ol_country_id,team_sport_id) VALUES ('Albier Goriden',1,pg_read_binary_file('E:\imagenes\personajes\olympics.png'),3,46);</v>
      </c>
    </row>
    <row r="181" spans="2:12" x14ac:dyDescent="0.25">
      <c r="B181">
        <v>179</v>
      </c>
      <c r="C181" t="s">
        <v>1496</v>
      </c>
      <c r="D181">
        <v>1</v>
      </c>
      <c r="E181" t="s">
        <v>1747</v>
      </c>
      <c r="F181" t="str">
        <f t="shared" si="6"/>
        <v>E:\imagenes\personajes\olympics.png</v>
      </c>
      <c r="G181" t="s">
        <v>2</v>
      </c>
      <c r="H181">
        <f>INDEX(PlayerCountry!B:B,MATCH(G181,PlayerCountry!C:C,0))</f>
        <v>1</v>
      </c>
      <c r="I181" t="s">
        <v>275</v>
      </c>
      <c r="J181">
        <f>INDEX(TeamSports!B:B,MATCH(I181,TeamSports!C:C,0))</f>
        <v>46</v>
      </c>
      <c r="L181" t="str">
        <f t="shared" si="7"/>
        <v>INSERT INTO "OlympicPlayers" (ol_player_name,ol_player_value,ol_player_image,ol_country_id,team_sport_id) VALUES ('Alejandro Pancher',1,pg_read_binary_file('E:\imagenes\personajes\olympics.png'),1,46);</v>
      </c>
    </row>
    <row r="182" spans="2:12" x14ac:dyDescent="0.25">
      <c r="B182">
        <v>180</v>
      </c>
      <c r="C182" t="s">
        <v>1497</v>
      </c>
      <c r="D182">
        <v>1</v>
      </c>
      <c r="E182" t="s">
        <v>1747</v>
      </c>
      <c r="F182" t="str">
        <f t="shared" si="6"/>
        <v>E:\imagenes\personajes\olympics.png</v>
      </c>
      <c r="G182" t="s">
        <v>8</v>
      </c>
      <c r="H182">
        <f>INDEX(PlayerCountry!B:B,MATCH(G182,PlayerCountry!C:C,0))</f>
        <v>3</v>
      </c>
      <c r="I182" t="s">
        <v>275</v>
      </c>
      <c r="J182">
        <f>INDEX(TeamSports!B:B,MATCH(I182,TeamSports!C:C,0))</f>
        <v>46</v>
      </c>
      <c r="L182" t="str">
        <f t="shared" si="7"/>
        <v>INSERT INTO "OlympicPlayers" (ol_player_name,ol_player_value,ol_player_image,ol_country_id,team_sport_id) VALUES ('Alfileid Ficha',1,pg_read_binary_file('E:\imagenes\personajes\olympics.png'),3,46);</v>
      </c>
    </row>
    <row r="183" spans="2:12" x14ac:dyDescent="0.25">
      <c r="B183">
        <v>181</v>
      </c>
      <c r="C183" t="s">
        <v>1498</v>
      </c>
      <c r="D183">
        <v>1</v>
      </c>
      <c r="E183" t="s">
        <v>1747</v>
      </c>
      <c r="F183" t="str">
        <f t="shared" si="6"/>
        <v>E:\imagenes\personajes\olympics.png</v>
      </c>
      <c r="G183" t="s">
        <v>8</v>
      </c>
      <c r="H183">
        <f>INDEX(PlayerCountry!B:B,MATCH(G183,PlayerCountry!C:C,0))</f>
        <v>3</v>
      </c>
      <c r="I183" t="s">
        <v>275</v>
      </c>
      <c r="J183">
        <f>INDEX(TeamSports!B:B,MATCH(I183,TeamSports!C:C,0))</f>
        <v>46</v>
      </c>
      <c r="L183" t="str">
        <f t="shared" si="7"/>
        <v>INSERT INTO "OlympicPlayers" (ol_player_name,ol_player_value,ol_player_image,ol_country_id,team_sport_id) VALUES ('Alfilosk Terenas',1,pg_read_binary_file('E:\imagenes\personajes\olympics.png'),3,46);</v>
      </c>
    </row>
    <row r="184" spans="2:12" x14ac:dyDescent="0.25">
      <c r="B184">
        <v>182</v>
      </c>
      <c r="C184" t="s">
        <v>1499</v>
      </c>
      <c r="D184">
        <v>1</v>
      </c>
      <c r="E184" t="s">
        <v>1747</v>
      </c>
      <c r="F184" t="str">
        <f t="shared" si="6"/>
        <v>E:\imagenes\personajes\olympics.png</v>
      </c>
      <c r="G184" t="s">
        <v>4</v>
      </c>
      <c r="H184">
        <f>INDEX(PlayerCountry!B:B,MATCH(G184,PlayerCountry!C:C,0))</f>
        <v>8</v>
      </c>
      <c r="I184" t="s">
        <v>275</v>
      </c>
      <c r="J184">
        <f>INDEX(TeamSports!B:B,MATCH(I184,TeamSports!C:C,0))</f>
        <v>46</v>
      </c>
      <c r="L184" t="str">
        <f t="shared" si="7"/>
        <v>INSERT INTO "OlympicPlayers" (ol_player_name,ol_player_value,ol_player_image,ol_country_id,team_sport_id) VALUES ('Alfredo Carrero',1,pg_read_binary_file('E:\imagenes\personajes\olympics.png'),8,46);</v>
      </c>
    </row>
    <row r="185" spans="2:12" x14ac:dyDescent="0.25">
      <c r="B185">
        <v>183</v>
      </c>
      <c r="C185" t="s">
        <v>1500</v>
      </c>
      <c r="D185">
        <v>1</v>
      </c>
      <c r="E185" t="s">
        <v>1747</v>
      </c>
      <c r="F185" t="str">
        <f t="shared" si="6"/>
        <v>E:\imagenes\personajes\olympics.png</v>
      </c>
      <c r="G185" t="s">
        <v>7</v>
      </c>
      <c r="H185">
        <f>INDEX(PlayerCountry!B:B,MATCH(G185,PlayerCountry!C:C,0))</f>
        <v>2</v>
      </c>
      <c r="I185" t="s">
        <v>275</v>
      </c>
      <c r="J185">
        <f>INDEX(TeamSports!B:B,MATCH(I185,TeamSports!C:C,0))</f>
        <v>46</v>
      </c>
      <c r="L185" t="str">
        <f t="shared" si="7"/>
        <v>INSERT INTO "OlympicPlayers" (ol_player_name,ol_player_value,ol_player_image,ol_country_id,team_sport_id) VALUES ('Amalina Ramaswami',1,pg_read_binary_file('E:\imagenes\personajes\olympics.png'),2,46);</v>
      </c>
    </row>
    <row r="186" spans="2:12" x14ac:dyDescent="0.25">
      <c r="B186">
        <v>184</v>
      </c>
      <c r="C186" t="s">
        <v>1501</v>
      </c>
      <c r="D186">
        <v>1</v>
      </c>
      <c r="E186" t="s">
        <v>1747</v>
      </c>
      <c r="F186" t="str">
        <f t="shared" si="6"/>
        <v>E:\imagenes\personajes\olympics.png</v>
      </c>
      <c r="G186" t="s">
        <v>7</v>
      </c>
      <c r="H186">
        <f>INDEX(PlayerCountry!B:B,MATCH(G186,PlayerCountry!C:C,0))</f>
        <v>2</v>
      </c>
      <c r="I186" t="s">
        <v>275</v>
      </c>
      <c r="J186">
        <f>INDEX(TeamSports!B:B,MATCH(I186,TeamSports!C:C,0))</f>
        <v>46</v>
      </c>
      <c r="L186" t="str">
        <f t="shared" si="7"/>
        <v>INSERT INTO "OlympicPlayers" (ol_player_name,ol_player_value,ol_player_image,ol_country_id,team_sport_id) VALUES ('Amarilon Stern',1,pg_read_binary_file('E:\imagenes\personajes\olympics.png'),2,46);</v>
      </c>
    </row>
    <row r="187" spans="2:12" x14ac:dyDescent="0.25">
      <c r="B187">
        <v>185</v>
      </c>
      <c r="C187" t="s">
        <v>1502</v>
      </c>
      <c r="D187">
        <v>1</v>
      </c>
      <c r="E187" t="s">
        <v>1747</v>
      </c>
      <c r="F187" t="str">
        <f t="shared" si="6"/>
        <v>E:\imagenes\personajes\olympics.png</v>
      </c>
      <c r="G187" t="s">
        <v>7</v>
      </c>
      <c r="H187">
        <f>INDEX(PlayerCountry!B:B,MATCH(G187,PlayerCountry!C:C,0))</f>
        <v>2</v>
      </c>
      <c r="I187" t="s">
        <v>275</v>
      </c>
      <c r="J187">
        <f>INDEX(TeamSports!B:B,MATCH(I187,TeamSports!C:C,0))</f>
        <v>46</v>
      </c>
      <c r="L187" t="str">
        <f t="shared" si="7"/>
        <v>INSERT INTO "OlympicPlayers" (ol_player_name,ol_player_value,ol_player_image,ol_country_id,team_sport_id) VALUES ('Amber Rosser',1,pg_read_binary_file('E:\imagenes\personajes\olympics.png'),2,46);</v>
      </c>
    </row>
    <row r="188" spans="2:12" x14ac:dyDescent="0.25">
      <c r="B188">
        <v>186</v>
      </c>
      <c r="C188" t="s">
        <v>1503</v>
      </c>
      <c r="D188">
        <v>1</v>
      </c>
      <c r="E188" t="s">
        <v>1747</v>
      </c>
      <c r="F188" t="str">
        <f t="shared" si="6"/>
        <v>E:\imagenes\personajes\olympics.png</v>
      </c>
      <c r="G188" t="s">
        <v>7</v>
      </c>
      <c r="H188">
        <f>INDEX(PlayerCountry!B:B,MATCH(G188,PlayerCountry!C:C,0))</f>
        <v>2</v>
      </c>
      <c r="I188" t="s">
        <v>275</v>
      </c>
      <c r="J188">
        <f>INDEX(TeamSports!B:B,MATCH(I188,TeamSports!C:C,0))</f>
        <v>46</v>
      </c>
      <c r="L188" t="str">
        <f t="shared" si="7"/>
        <v>INSERT INTO "OlympicPlayers" (ol_player_name,ol_player_value,ol_player_image,ol_country_id,team_sport_id) VALUES ('Amimik Lambard',1,pg_read_binary_file('E:\imagenes\personajes\olympics.png'),2,46);</v>
      </c>
    </row>
    <row r="189" spans="2:12" x14ac:dyDescent="0.25">
      <c r="B189">
        <v>187</v>
      </c>
      <c r="C189" t="s">
        <v>1757</v>
      </c>
      <c r="D189">
        <v>1</v>
      </c>
      <c r="E189" t="s">
        <v>1747</v>
      </c>
      <c r="F189" t="str">
        <f t="shared" si="6"/>
        <v>E:\imagenes\personajes\olympics.png</v>
      </c>
      <c r="G189" t="s">
        <v>2</v>
      </c>
      <c r="H189">
        <f>INDEX(PlayerCountry!B:B,MATCH(G189,PlayerCountry!C:C,0))</f>
        <v>1</v>
      </c>
      <c r="I189" t="s">
        <v>275</v>
      </c>
      <c r="J189">
        <f>INDEX(TeamSports!B:B,MATCH(I189,TeamSports!C:C,0))</f>
        <v>46</v>
      </c>
      <c r="L189" t="str">
        <f t="shared" si="7"/>
        <v>INSERT INTO "OlympicPlayers" (ol_player_name,ol_player_value,ol_player_image,ol_country_id,team_sport_id) VALUES ('Andres Pancher',1,pg_read_binary_file('E:\imagenes\personajes\olympics.png'),1,46);</v>
      </c>
    </row>
    <row r="190" spans="2:12" x14ac:dyDescent="0.25">
      <c r="B190">
        <v>188</v>
      </c>
      <c r="C190" t="s">
        <v>1504</v>
      </c>
      <c r="D190">
        <v>1</v>
      </c>
      <c r="E190" t="s">
        <v>1747</v>
      </c>
      <c r="F190" t="str">
        <f t="shared" si="6"/>
        <v>E:\imagenes\personajes\olympics.png</v>
      </c>
      <c r="G190" t="s">
        <v>4</v>
      </c>
      <c r="H190">
        <f>INDEX(PlayerCountry!B:B,MATCH(G190,PlayerCountry!C:C,0))</f>
        <v>8</v>
      </c>
      <c r="I190" t="s">
        <v>275</v>
      </c>
      <c r="J190">
        <f>INDEX(TeamSports!B:B,MATCH(I190,TeamSports!C:C,0))</f>
        <v>46</v>
      </c>
      <c r="L190" t="str">
        <f t="shared" si="7"/>
        <v>INSERT INTO "OlympicPlayers" (ol_player_name,ol_player_value,ol_player_image,ol_country_id,team_sport_id) VALUES ('Arskan Cavereid',1,pg_read_binary_file('E:\imagenes\personajes\olympics.png'),8,46);</v>
      </c>
    </row>
    <row r="191" spans="2:12" x14ac:dyDescent="0.25">
      <c r="B191">
        <v>189</v>
      </c>
      <c r="C191" t="s">
        <v>1505</v>
      </c>
      <c r="D191">
        <v>1</v>
      </c>
      <c r="E191" t="s">
        <v>1747</v>
      </c>
      <c r="F191" t="str">
        <f t="shared" si="6"/>
        <v>E:\imagenes\personajes\olympics.png</v>
      </c>
      <c r="G191" t="s">
        <v>2</v>
      </c>
      <c r="H191">
        <f>INDEX(PlayerCountry!B:B,MATCH(G191,PlayerCountry!C:C,0))</f>
        <v>1</v>
      </c>
      <c r="I191" t="s">
        <v>275</v>
      </c>
      <c r="J191">
        <f>INDEX(TeamSports!B:B,MATCH(I191,TeamSports!C:C,0))</f>
        <v>46</v>
      </c>
      <c r="L191" t="str">
        <f t="shared" si="7"/>
        <v>INSERT INTO "OlympicPlayers" (ol_player_name,ol_player_value,ol_player_image,ol_country_id,team_sport_id) VALUES ('Asdefat Feliz',1,pg_read_binary_file('E:\imagenes\personajes\olympics.png'),1,46);</v>
      </c>
    </row>
    <row r="192" spans="2:12" x14ac:dyDescent="0.25">
      <c r="B192">
        <v>190</v>
      </c>
      <c r="C192" t="s">
        <v>1506</v>
      </c>
      <c r="D192">
        <v>1</v>
      </c>
      <c r="E192" t="s">
        <v>1747</v>
      </c>
      <c r="F192" t="str">
        <f t="shared" si="6"/>
        <v>E:\imagenes\personajes\olympics.png</v>
      </c>
      <c r="G192" t="s">
        <v>8</v>
      </c>
      <c r="H192">
        <f>INDEX(PlayerCountry!B:B,MATCH(G192,PlayerCountry!C:C,0))</f>
        <v>3</v>
      </c>
      <c r="I192" t="s">
        <v>275</v>
      </c>
      <c r="J192">
        <f>INDEX(TeamSports!B:B,MATCH(I192,TeamSports!C:C,0))</f>
        <v>46</v>
      </c>
      <c r="L192" t="str">
        <f t="shared" si="7"/>
        <v>INSERT INTO "OlympicPlayers" (ol_player_name,ol_player_value,ol_player_image,ol_country_id,team_sport_id) VALUES ('Ashkari Ficha',1,pg_read_binary_file('E:\imagenes\personajes\olympics.png'),3,46);</v>
      </c>
    </row>
    <row r="193" spans="2:12" x14ac:dyDescent="0.25">
      <c r="B193">
        <v>191</v>
      </c>
      <c r="C193" t="s">
        <v>1507</v>
      </c>
      <c r="D193">
        <v>1</v>
      </c>
      <c r="E193" t="s">
        <v>1747</v>
      </c>
      <c r="F193" t="str">
        <f t="shared" si="6"/>
        <v>E:\imagenes\personajes\olympics.png</v>
      </c>
      <c r="G193" t="s">
        <v>3</v>
      </c>
      <c r="H193">
        <f>INDEX(PlayerCountry!B:B,MATCH(G193,PlayerCountry!C:C,0))</f>
        <v>4</v>
      </c>
      <c r="I193" t="s">
        <v>275</v>
      </c>
      <c r="J193">
        <f>INDEX(TeamSports!B:B,MATCH(I193,TeamSports!C:C,0))</f>
        <v>46</v>
      </c>
      <c r="L193" t="str">
        <f t="shared" si="7"/>
        <v>INSERT INTO "OlympicPlayers" (ol_player_name,ol_player_value,ol_player_image,ol_country_id,team_sport_id) VALUES ('Ashon Ketchum',1,pg_read_binary_file('E:\imagenes\personajes\olympics.png'),4,46);</v>
      </c>
    </row>
    <row r="194" spans="2:12" x14ac:dyDescent="0.25">
      <c r="B194">
        <v>192</v>
      </c>
      <c r="C194" t="s">
        <v>1508</v>
      </c>
      <c r="D194">
        <v>1</v>
      </c>
      <c r="E194" t="s">
        <v>1747</v>
      </c>
      <c r="F194" t="str">
        <f t="shared" si="6"/>
        <v>E:\imagenes\personajes\olympics.png</v>
      </c>
      <c r="G194" t="s">
        <v>8</v>
      </c>
      <c r="H194">
        <f>INDEX(PlayerCountry!B:B,MATCH(G194,PlayerCountry!C:C,0))</f>
        <v>3</v>
      </c>
      <c r="I194" t="s">
        <v>275</v>
      </c>
      <c r="J194">
        <f>INDEX(TeamSports!B:B,MATCH(I194,TeamSports!C:C,0))</f>
        <v>46</v>
      </c>
      <c r="L194" t="str">
        <f t="shared" si="7"/>
        <v>INSERT INTO "OlympicPlayers" (ol_player_name,ol_player_value,ol_player_image,ol_country_id,team_sport_id) VALUES ('Astar Devepas',1,pg_read_binary_file('E:\imagenes\personajes\olympics.png'),3,46);</v>
      </c>
    </row>
    <row r="195" spans="2:12" x14ac:dyDescent="0.25">
      <c r="B195">
        <v>193</v>
      </c>
      <c r="C195" t="s">
        <v>1509</v>
      </c>
      <c r="D195">
        <v>1</v>
      </c>
      <c r="E195" t="s">
        <v>1747</v>
      </c>
      <c r="F195" t="str">
        <f t="shared" si="6"/>
        <v>E:\imagenes\personajes\olympics.png</v>
      </c>
      <c r="G195" t="s">
        <v>7</v>
      </c>
      <c r="H195">
        <f>INDEX(PlayerCountry!B:B,MATCH(G195,PlayerCountry!C:C,0))</f>
        <v>2</v>
      </c>
      <c r="I195" t="s">
        <v>275</v>
      </c>
      <c r="J195">
        <f>INDEX(TeamSports!B:B,MATCH(I195,TeamSports!C:C,0))</f>
        <v>46</v>
      </c>
      <c r="L195" t="str">
        <f t="shared" si="7"/>
        <v>INSERT INTO "OlympicPlayers" (ol_player_name,ol_player_value,ol_player_image,ol_country_id,team_sport_id) VALUES ('Asulin Eohamon',1,pg_read_binary_file('E:\imagenes\personajes\olympics.png'),2,46);</v>
      </c>
    </row>
    <row r="196" spans="2:12" x14ac:dyDescent="0.25">
      <c r="B196">
        <v>194</v>
      </c>
      <c r="C196" t="s">
        <v>1759</v>
      </c>
      <c r="D196">
        <v>1</v>
      </c>
      <c r="E196" t="s">
        <v>1747</v>
      </c>
      <c r="F196" t="str">
        <f t="shared" ref="F196:F259" si="8">_xlfn.CONCAT($A$1,E196)</f>
        <v>E:\imagenes\personajes\olympics.png</v>
      </c>
      <c r="G196" t="s">
        <v>3</v>
      </c>
      <c r="H196">
        <f>INDEX(PlayerCountry!B:B,MATCH(G196,PlayerCountry!C:C,0))</f>
        <v>4</v>
      </c>
      <c r="I196" t="s">
        <v>275</v>
      </c>
      <c r="J196">
        <f>INDEX(TeamSports!B:B,MATCH(I196,TeamSports!C:C,0))</f>
        <v>46</v>
      </c>
      <c r="L196" t="str">
        <f t="shared" ref="L196:L259" si="9">_xlfn.CONCAT($L$1,$P$1,$B$1,$P$1," ",$N$1,$C$2,$R$1,$D$2,$R$1,$F$2,$R$1,$H$2,$R$1,$J$2,$O$1,$M$1,$N$1,$Q$1,C196,$Q$1,$R$1,D196,$R$1,$L$2,$N$1,$Q$1,F196,$Q$1,$O$1,$R$1,H196,$R$1,J196,$O$1,$S$1)</f>
        <v>INSERT INTO "OlympicPlayers" (ol_player_name,ol_player_value,ol_player_image,ol_country_id,team_sport_id) VALUES ('Avulin Stern',1,pg_read_binary_file('E:\imagenes\personajes\olympics.png'),4,46);</v>
      </c>
    </row>
    <row r="197" spans="2:12" x14ac:dyDescent="0.25">
      <c r="B197">
        <v>195</v>
      </c>
      <c r="C197" t="s">
        <v>1510</v>
      </c>
      <c r="D197">
        <v>1</v>
      </c>
      <c r="E197" t="s">
        <v>1747</v>
      </c>
      <c r="F197" t="str">
        <f t="shared" si="8"/>
        <v>E:\imagenes\personajes\olympics.png</v>
      </c>
      <c r="G197" t="s">
        <v>2</v>
      </c>
      <c r="H197">
        <f>INDEX(PlayerCountry!B:B,MATCH(G197,PlayerCountry!C:C,0))</f>
        <v>1</v>
      </c>
      <c r="I197" t="s">
        <v>275</v>
      </c>
      <c r="J197">
        <f>INDEX(TeamSports!B:B,MATCH(I197,TeamSports!C:C,0))</f>
        <v>46</v>
      </c>
      <c r="L197" t="str">
        <f t="shared" si="9"/>
        <v>INSERT INTO "OlympicPlayers" (ol_player_name,ol_player_value,ol_player_image,ol_country_id,team_sport_id) VALUES ('Axevaki Feliz',1,pg_read_binary_file('E:\imagenes\personajes\olympics.png'),1,46);</v>
      </c>
    </row>
    <row r="198" spans="2:12" x14ac:dyDescent="0.25">
      <c r="B198">
        <v>196</v>
      </c>
      <c r="C198" t="s">
        <v>1511</v>
      </c>
      <c r="D198">
        <v>1</v>
      </c>
      <c r="E198" t="s">
        <v>1747</v>
      </c>
      <c r="F198" t="str">
        <f t="shared" si="8"/>
        <v>E:\imagenes\personajes\olympics.png</v>
      </c>
      <c r="G198" t="s">
        <v>2</v>
      </c>
      <c r="H198">
        <f>INDEX(PlayerCountry!B:B,MATCH(G198,PlayerCountry!C:C,0))</f>
        <v>1</v>
      </c>
      <c r="I198" t="s">
        <v>275</v>
      </c>
      <c r="J198">
        <f>INDEX(TeamSports!B:B,MATCH(I198,TeamSports!C:C,0))</f>
        <v>46</v>
      </c>
      <c r="L198" t="str">
        <f t="shared" si="9"/>
        <v>INSERT INTO "OlympicPlayers" (ol_player_name,ol_player_value,ol_player_image,ol_country_id,team_sport_id) VALUES ('Baloncito Futsal Golero',1,pg_read_binary_file('E:\imagenes\personajes\olympics.png'),1,46);</v>
      </c>
    </row>
    <row r="199" spans="2:12" x14ac:dyDescent="0.25">
      <c r="B199">
        <v>197</v>
      </c>
      <c r="C199" t="s">
        <v>1512</v>
      </c>
      <c r="D199">
        <v>1</v>
      </c>
      <c r="E199" t="s">
        <v>1747</v>
      </c>
      <c r="F199" t="str">
        <f t="shared" si="8"/>
        <v>E:\imagenes\personajes\olympics.png</v>
      </c>
      <c r="G199" t="s">
        <v>2</v>
      </c>
      <c r="H199">
        <f>INDEX(PlayerCountry!B:B,MATCH(G199,PlayerCountry!C:C,0))</f>
        <v>1</v>
      </c>
      <c r="I199" t="s">
        <v>275</v>
      </c>
      <c r="J199">
        <f>INDEX(TeamSports!B:B,MATCH(I199,TeamSports!C:C,0))</f>
        <v>46</v>
      </c>
      <c r="L199" t="str">
        <f t="shared" si="9"/>
        <v>INSERT INTO "OlympicPlayers" (ol_player_name,ol_player_value,ol_player_image,ol_country_id,team_sport_id) VALUES ('Baloncito II Futsal Golero',1,pg_read_binary_file('E:\imagenes\personajes\olympics.png'),1,46);</v>
      </c>
    </row>
    <row r="200" spans="2:12" x14ac:dyDescent="0.25">
      <c r="B200">
        <v>198</v>
      </c>
      <c r="C200" t="s">
        <v>1513</v>
      </c>
      <c r="D200">
        <v>1</v>
      </c>
      <c r="E200" t="s">
        <v>1747</v>
      </c>
      <c r="F200" t="str">
        <f t="shared" si="8"/>
        <v>E:\imagenes\personajes\olympics.png</v>
      </c>
      <c r="G200" t="s">
        <v>3</v>
      </c>
      <c r="H200">
        <f>INDEX(PlayerCountry!B:B,MATCH(G200,PlayerCountry!C:C,0))</f>
        <v>4</v>
      </c>
      <c r="I200" t="s">
        <v>275</v>
      </c>
      <c r="J200">
        <f>INDEX(TeamSports!B:B,MATCH(I200,TeamSports!C:C,0))</f>
        <v>46</v>
      </c>
      <c r="L200" t="str">
        <f t="shared" si="9"/>
        <v>INSERT INTO "OlympicPlayers" (ol_player_name,ol_player_value,ol_player_image,ol_country_id,team_sport_id) VALUES ('Barney Romerito',1,pg_read_binary_file('E:\imagenes\personajes\olympics.png'),4,46);</v>
      </c>
    </row>
    <row r="201" spans="2:12" x14ac:dyDescent="0.25">
      <c r="B201">
        <v>199</v>
      </c>
      <c r="C201" t="s">
        <v>1514</v>
      </c>
      <c r="D201">
        <v>1</v>
      </c>
      <c r="E201" t="s">
        <v>1747</v>
      </c>
      <c r="F201" t="str">
        <f t="shared" si="8"/>
        <v>E:\imagenes\personajes\olympics.png</v>
      </c>
      <c r="G201" t="s">
        <v>3</v>
      </c>
      <c r="H201">
        <f>INDEX(PlayerCountry!B:B,MATCH(G201,PlayerCountry!C:C,0))</f>
        <v>4</v>
      </c>
      <c r="I201" t="s">
        <v>275</v>
      </c>
      <c r="J201">
        <f>INDEX(TeamSports!B:B,MATCH(I201,TeamSports!C:C,0))</f>
        <v>46</v>
      </c>
      <c r="L201" t="str">
        <f t="shared" si="9"/>
        <v>INSERT INTO "OlympicPlayers" (ol_player_name,ol_player_value,ol_player_image,ol_country_id,team_sport_id) VALUES ('Barneyson Romerito',1,pg_read_binary_file('E:\imagenes\personajes\olympics.png'),4,46);</v>
      </c>
    </row>
    <row r="202" spans="2:12" x14ac:dyDescent="0.25">
      <c r="B202">
        <v>200</v>
      </c>
      <c r="C202" t="s">
        <v>1515</v>
      </c>
      <c r="D202">
        <v>1</v>
      </c>
      <c r="E202" t="s">
        <v>1747</v>
      </c>
      <c r="F202" t="str">
        <f t="shared" si="8"/>
        <v>E:\imagenes\personajes\olympics.png</v>
      </c>
      <c r="G202" t="s">
        <v>2</v>
      </c>
      <c r="H202">
        <f>INDEX(PlayerCountry!B:B,MATCH(G202,PlayerCountry!C:C,0))</f>
        <v>1</v>
      </c>
      <c r="I202" t="s">
        <v>275</v>
      </c>
      <c r="J202">
        <f>INDEX(TeamSports!B:B,MATCH(I202,TeamSports!C:C,0))</f>
        <v>46</v>
      </c>
      <c r="L202" t="str">
        <f t="shared" si="9"/>
        <v>INSERT INTO "OlympicPlayers" (ol_player_name,ol_player_value,ol_player_image,ol_country_id,team_sport_id) VALUES ('Basahmi Pancher',1,pg_read_binary_file('E:\imagenes\personajes\olympics.png'),1,46);</v>
      </c>
    </row>
    <row r="203" spans="2:12" x14ac:dyDescent="0.25">
      <c r="B203">
        <v>201</v>
      </c>
      <c r="C203" t="s">
        <v>1516</v>
      </c>
      <c r="D203">
        <v>1</v>
      </c>
      <c r="E203" t="s">
        <v>1747</v>
      </c>
      <c r="F203" t="str">
        <f t="shared" si="8"/>
        <v>E:\imagenes\personajes\olympics.png</v>
      </c>
      <c r="G203" t="s">
        <v>7</v>
      </c>
      <c r="H203">
        <f>INDEX(PlayerCountry!B:B,MATCH(G203,PlayerCountry!C:C,0))</f>
        <v>2</v>
      </c>
      <c r="I203" t="s">
        <v>275</v>
      </c>
      <c r="J203">
        <f>INDEX(TeamSports!B:B,MATCH(I203,TeamSports!C:C,0))</f>
        <v>46</v>
      </c>
      <c r="L203" t="str">
        <f t="shared" si="9"/>
        <v>INSERT INTO "OlympicPlayers" (ol_player_name,ol_player_value,ol_player_image,ol_country_id,team_sport_id) VALUES ('Bazen Amok II',1,pg_read_binary_file('E:\imagenes\personajes\olympics.png'),2,46);</v>
      </c>
    </row>
    <row r="204" spans="2:12" x14ac:dyDescent="0.25">
      <c r="B204">
        <v>202</v>
      </c>
      <c r="C204" t="s">
        <v>1517</v>
      </c>
      <c r="D204">
        <v>1</v>
      </c>
      <c r="E204" t="s">
        <v>1747</v>
      </c>
      <c r="F204" t="str">
        <f t="shared" si="8"/>
        <v>E:\imagenes\personajes\olympics.png</v>
      </c>
      <c r="G204" t="s">
        <v>7</v>
      </c>
      <c r="H204">
        <f>INDEX(PlayerCountry!B:B,MATCH(G204,PlayerCountry!C:C,0))</f>
        <v>2</v>
      </c>
      <c r="I204" t="s">
        <v>275</v>
      </c>
      <c r="J204">
        <f>INDEX(TeamSports!B:B,MATCH(I204,TeamSports!C:C,0))</f>
        <v>46</v>
      </c>
      <c r="L204" t="str">
        <f t="shared" si="9"/>
        <v>INSERT INTO "OlympicPlayers" (ol_player_name,ol_player_value,ol_player_image,ol_country_id,team_sport_id) VALUES ('Belfgarf Hiserka',1,pg_read_binary_file('E:\imagenes\personajes\olympics.png'),2,46);</v>
      </c>
    </row>
    <row r="205" spans="2:12" x14ac:dyDescent="0.25">
      <c r="B205">
        <v>203</v>
      </c>
      <c r="C205" t="s">
        <v>1518</v>
      </c>
      <c r="D205">
        <v>1</v>
      </c>
      <c r="E205" t="s">
        <v>1747</v>
      </c>
      <c r="F205" t="str">
        <f t="shared" si="8"/>
        <v>E:\imagenes\personajes\olympics.png</v>
      </c>
      <c r="G205" t="s">
        <v>6</v>
      </c>
      <c r="H205">
        <f>INDEX(PlayerCountry!B:B,MATCH(G205,PlayerCountry!C:C,0))</f>
        <v>7</v>
      </c>
      <c r="I205" t="s">
        <v>275</v>
      </c>
      <c r="J205">
        <f>INDEX(TeamSports!B:B,MATCH(I205,TeamSports!C:C,0))</f>
        <v>46</v>
      </c>
      <c r="L205" t="str">
        <f t="shared" si="9"/>
        <v>INSERT INTO "OlympicPlayers" (ol_player_name,ol_player_value,ol_player_image,ol_country_id,team_sport_id) VALUES ('Berdeni Lambard',1,pg_read_binary_file('E:\imagenes\personajes\olympics.png'),7,46);</v>
      </c>
    </row>
    <row r="206" spans="2:12" x14ac:dyDescent="0.25">
      <c r="B206">
        <v>204</v>
      </c>
      <c r="C206" t="s">
        <v>1519</v>
      </c>
      <c r="D206">
        <v>1</v>
      </c>
      <c r="E206" t="s">
        <v>1747</v>
      </c>
      <c r="F206" t="str">
        <f t="shared" si="8"/>
        <v>E:\imagenes\personajes\olympics.png</v>
      </c>
      <c r="G206" t="s">
        <v>2</v>
      </c>
      <c r="H206">
        <f>INDEX(PlayerCountry!B:B,MATCH(G206,PlayerCountry!C:C,0))</f>
        <v>1</v>
      </c>
      <c r="I206" t="s">
        <v>275</v>
      </c>
      <c r="J206">
        <f>INDEX(TeamSports!B:B,MATCH(I206,TeamSports!C:C,0))</f>
        <v>46</v>
      </c>
      <c r="L206" t="str">
        <f t="shared" si="9"/>
        <v>INSERT INTO "OlympicPlayers" (ol_player_name,ol_player_value,ol_player_image,ol_country_id,team_sport_id) VALUES ('Bernardo Golero',1,pg_read_binary_file('E:\imagenes\personajes\olympics.png'),1,46);</v>
      </c>
    </row>
    <row r="207" spans="2:12" x14ac:dyDescent="0.25">
      <c r="B207">
        <v>205</v>
      </c>
      <c r="C207" t="s">
        <v>1520</v>
      </c>
      <c r="D207">
        <v>1</v>
      </c>
      <c r="E207" t="s">
        <v>1747</v>
      </c>
      <c r="F207" t="str">
        <f t="shared" si="8"/>
        <v>E:\imagenes\personajes\olympics.png</v>
      </c>
      <c r="G207" t="s">
        <v>6</v>
      </c>
      <c r="H207">
        <f>INDEX(PlayerCountry!B:B,MATCH(G207,PlayerCountry!C:C,0))</f>
        <v>7</v>
      </c>
      <c r="I207" t="s">
        <v>275</v>
      </c>
      <c r="J207">
        <f>INDEX(TeamSports!B:B,MATCH(I207,TeamSports!C:C,0))</f>
        <v>46</v>
      </c>
      <c r="L207" t="str">
        <f t="shared" si="9"/>
        <v>INSERT INTO "OlympicPlayers" (ol_player_name,ol_player_value,ol_player_image,ol_country_id,team_sport_id) VALUES ('Besdisoi Polskas',1,pg_read_binary_file('E:\imagenes\personajes\olympics.png'),7,46);</v>
      </c>
    </row>
    <row r="208" spans="2:12" x14ac:dyDescent="0.25">
      <c r="B208">
        <v>206</v>
      </c>
      <c r="C208" t="s">
        <v>1521</v>
      </c>
      <c r="D208">
        <v>1</v>
      </c>
      <c r="E208" t="s">
        <v>1747</v>
      </c>
      <c r="F208" t="str">
        <f t="shared" si="8"/>
        <v>E:\imagenes\personajes\olympics.png</v>
      </c>
      <c r="G208" t="s">
        <v>4</v>
      </c>
      <c r="H208">
        <f>INDEX(PlayerCountry!B:B,MATCH(G208,PlayerCountry!C:C,0))</f>
        <v>8</v>
      </c>
      <c r="I208" t="s">
        <v>275</v>
      </c>
      <c r="J208">
        <f>INDEX(TeamSports!B:B,MATCH(I208,TeamSports!C:C,0))</f>
        <v>46</v>
      </c>
      <c r="L208" t="str">
        <f t="shared" si="9"/>
        <v>INSERT INTO "OlympicPlayers" (ol_player_name,ol_player_value,ol_player_image,ol_country_id,team_sport_id) VALUES ('Bidonio Carrero',1,pg_read_binary_file('E:\imagenes\personajes\olympics.png'),8,46);</v>
      </c>
    </row>
    <row r="209" spans="2:12" x14ac:dyDescent="0.25">
      <c r="B209">
        <v>207</v>
      </c>
      <c r="C209" t="s">
        <v>1522</v>
      </c>
      <c r="D209">
        <v>1</v>
      </c>
      <c r="E209" t="s">
        <v>1747</v>
      </c>
      <c r="F209" t="str">
        <f t="shared" si="8"/>
        <v>E:\imagenes\personajes\olympics.png</v>
      </c>
      <c r="G209" t="s">
        <v>6</v>
      </c>
      <c r="H209">
        <f>INDEX(PlayerCountry!B:B,MATCH(G209,PlayerCountry!C:C,0))</f>
        <v>7</v>
      </c>
      <c r="I209" t="s">
        <v>275</v>
      </c>
      <c r="J209">
        <f>INDEX(TeamSports!B:B,MATCH(I209,TeamSports!C:C,0))</f>
        <v>46</v>
      </c>
      <c r="L209" t="str">
        <f t="shared" si="9"/>
        <v>INSERT INTO "OlympicPlayers" (ol_player_name,ol_player_value,ol_player_image,ol_country_id,team_sport_id) VALUES ('Billy Kim',1,pg_read_binary_file('E:\imagenes\personajes\olympics.png'),7,46);</v>
      </c>
    </row>
    <row r="210" spans="2:12" x14ac:dyDescent="0.25">
      <c r="B210">
        <v>208</v>
      </c>
      <c r="C210" t="s">
        <v>1523</v>
      </c>
      <c r="D210">
        <v>1</v>
      </c>
      <c r="E210" t="s">
        <v>1747</v>
      </c>
      <c r="F210" t="str">
        <f t="shared" si="8"/>
        <v>E:\imagenes\personajes\olympics.png</v>
      </c>
      <c r="G210" t="s">
        <v>2</v>
      </c>
      <c r="H210">
        <f>INDEX(PlayerCountry!B:B,MATCH(G210,PlayerCountry!C:C,0))</f>
        <v>1</v>
      </c>
      <c r="I210" t="s">
        <v>275</v>
      </c>
      <c r="J210">
        <f>INDEX(TeamSports!B:B,MATCH(I210,TeamSports!C:C,0))</f>
        <v>46</v>
      </c>
      <c r="L210" t="str">
        <f t="shared" si="9"/>
        <v>INSERT INTO "OlympicPlayers" (ol_player_name,ol_player_value,ol_player_image,ol_country_id,team_sport_id) VALUES ('Bispita Feliz',1,pg_read_binary_file('E:\imagenes\personajes\olympics.png'),1,46);</v>
      </c>
    </row>
    <row r="211" spans="2:12" x14ac:dyDescent="0.25">
      <c r="B211">
        <v>209</v>
      </c>
      <c r="C211" t="s">
        <v>1524</v>
      </c>
      <c r="D211">
        <v>1</v>
      </c>
      <c r="E211" t="s">
        <v>1747</v>
      </c>
      <c r="F211" t="str">
        <f t="shared" si="8"/>
        <v>E:\imagenes\personajes\olympics.png</v>
      </c>
      <c r="G211" t="s">
        <v>9</v>
      </c>
      <c r="H211">
        <f>INDEX(PlayerCountry!B:B,MATCH(G211,PlayerCountry!C:C,0))</f>
        <v>5</v>
      </c>
      <c r="I211" t="s">
        <v>275</v>
      </c>
      <c r="J211">
        <f>INDEX(TeamSports!B:B,MATCH(I211,TeamSports!C:C,0))</f>
        <v>46</v>
      </c>
      <c r="L211" t="str">
        <f t="shared" si="9"/>
        <v>INSERT INTO "OlympicPlayers" (ol_player_name,ol_player_value,ol_player_image,ol_country_id,team_sport_id) VALUES ('Blastoise Morado',1,pg_read_binary_file('E:\imagenes\personajes\olympics.png'),5,46);</v>
      </c>
    </row>
    <row r="212" spans="2:12" x14ac:dyDescent="0.25">
      <c r="B212">
        <v>210</v>
      </c>
      <c r="C212" t="s">
        <v>1525</v>
      </c>
      <c r="D212">
        <v>1</v>
      </c>
      <c r="E212" t="s">
        <v>1747</v>
      </c>
      <c r="F212" t="str">
        <f t="shared" si="8"/>
        <v>E:\imagenes\personajes\olympics.png</v>
      </c>
      <c r="G212" t="s">
        <v>9</v>
      </c>
      <c r="H212">
        <f>INDEX(PlayerCountry!B:B,MATCH(G212,PlayerCountry!C:C,0))</f>
        <v>5</v>
      </c>
      <c r="I212" t="s">
        <v>275</v>
      </c>
      <c r="J212">
        <f>INDEX(TeamSports!B:B,MATCH(I212,TeamSports!C:C,0))</f>
        <v>46</v>
      </c>
      <c r="L212" t="str">
        <f t="shared" si="9"/>
        <v>INSERT INTO "OlympicPlayers" (ol_player_name,ol_player_value,ol_player_image,ol_country_id,team_sport_id) VALUES ('Blastoise Rosado',1,pg_read_binary_file('E:\imagenes\personajes\olympics.png'),5,46);</v>
      </c>
    </row>
    <row r="213" spans="2:12" x14ac:dyDescent="0.25">
      <c r="B213">
        <v>211</v>
      </c>
      <c r="C213" t="s">
        <v>1526</v>
      </c>
      <c r="D213">
        <v>1</v>
      </c>
      <c r="E213" t="s">
        <v>1747</v>
      </c>
      <c r="F213" t="str">
        <f t="shared" si="8"/>
        <v>E:\imagenes\personajes\olympics.png</v>
      </c>
      <c r="G213" t="s">
        <v>8</v>
      </c>
      <c r="H213">
        <f>INDEX(PlayerCountry!B:B,MATCH(G213,PlayerCountry!C:C,0))</f>
        <v>3</v>
      </c>
      <c r="I213" t="s">
        <v>275</v>
      </c>
      <c r="J213">
        <f>INDEX(TeamSports!B:B,MATCH(I213,TeamSports!C:C,0))</f>
        <v>46</v>
      </c>
      <c r="L213" t="str">
        <f t="shared" si="9"/>
        <v>INSERT INTO "OlympicPlayers" (ol_player_name,ol_player_value,ol_player_image,ol_country_id,team_sport_id) VALUES ('Brandon Saikrsen',1,pg_read_binary_file('E:\imagenes\personajes\olympics.png'),3,46);</v>
      </c>
    </row>
    <row r="214" spans="2:12" x14ac:dyDescent="0.25">
      <c r="B214">
        <v>212</v>
      </c>
      <c r="C214" t="s">
        <v>1527</v>
      </c>
      <c r="D214">
        <v>1</v>
      </c>
      <c r="E214" t="s">
        <v>1747</v>
      </c>
      <c r="F214" t="str">
        <f t="shared" si="8"/>
        <v>E:\imagenes\personajes\olympics.png</v>
      </c>
      <c r="G214" t="s">
        <v>9</v>
      </c>
      <c r="H214">
        <f>INDEX(PlayerCountry!B:B,MATCH(G214,PlayerCountry!C:C,0))</f>
        <v>5</v>
      </c>
      <c r="I214" t="s">
        <v>275</v>
      </c>
      <c r="J214">
        <f>INDEX(TeamSports!B:B,MATCH(I214,TeamSports!C:C,0))</f>
        <v>46</v>
      </c>
      <c r="L214" t="str">
        <f t="shared" si="9"/>
        <v>INSERT INTO "OlympicPlayers" (ol_player_name,ol_player_value,ol_player_image,ol_country_id,team_sport_id) VALUES ('Bulbasaur Morado',1,pg_read_binary_file('E:\imagenes\personajes\olympics.png'),5,46);</v>
      </c>
    </row>
    <row r="215" spans="2:12" x14ac:dyDescent="0.25">
      <c r="B215">
        <v>213</v>
      </c>
      <c r="C215" t="s">
        <v>1528</v>
      </c>
      <c r="D215">
        <v>1</v>
      </c>
      <c r="E215" t="s">
        <v>1747</v>
      </c>
      <c r="F215" t="str">
        <f t="shared" si="8"/>
        <v>E:\imagenes\personajes\olympics.png</v>
      </c>
      <c r="G215" t="s">
        <v>9</v>
      </c>
      <c r="H215">
        <f>INDEX(PlayerCountry!B:B,MATCH(G215,PlayerCountry!C:C,0))</f>
        <v>5</v>
      </c>
      <c r="I215" t="s">
        <v>275</v>
      </c>
      <c r="J215">
        <f>INDEX(TeamSports!B:B,MATCH(I215,TeamSports!C:C,0))</f>
        <v>46</v>
      </c>
      <c r="L215" t="str">
        <f t="shared" si="9"/>
        <v>INSERT INTO "OlympicPlayers" (ol_player_name,ol_player_value,ol_player_image,ol_country_id,team_sport_id) VALUES ('Bulbasaur Rosado',1,pg_read_binary_file('E:\imagenes\personajes\olympics.png'),5,46);</v>
      </c>
    </row>
    <row r="216" spans="2:12" x14ac:dyDescent="0.25">
      <c r="B216">
        <v>214</v>
      </c>
      <c r="C216" t="s">
        <v>1529</v>
      </c>
      <c r="D216">
        <v>1</v>
      </c>
      <c r="E216" t="s">
        <v>1747</v>
      </c>
      <c r="F216" t="str">
        <f t="shared" si="8"/>
        <v>E:\imagenes\personajes\olympics.png</v>
      </c>
      <c r="G216" t="s">
        <v>6</v>
      </c>
      <c r="H216">
        <f>INDEX(PlayerCountry!B:B,MATCH(G216,PlayerCountry!C:C,0))</f>
        <v>7</v>
      </c>
      <c r="I216" t="s">
        <v>275</v>
      </c>
      <c r="J216">
        <f>INDEX(TeamSports!B:B,MATCH(I216,TeamSports!C:C,0))</f>
        <v>46</v>
      </c>
      <c r="L216" t="str">
        <f t="shared" si="9"/>
        <v>INSERT INTO "OlympicPlayers" (ol_player_name,ol_player_value,ol_player_image,ol_country_id,team_sport_id) VALUES ('Cabalier Azudje',1,pg_read_binary_file('E:\imagenes\personajes\olympics.png'),7,46);</v>
      </c>
    </row>
    <row r="217" spans="2:12" x14ac:dyDescent="0.25">
      <c r="B217">
        <v>215</v>
      </c>
      <c r="C217" t="s">
        <v>1530</v>
      </c>
      <c r="D217">
        <v>1</v>
      </c>
      <c r="E217" t="s">
        <v>1747</v>
      </c>
      <c r="F217" t="str">
        <f t="shared" si="8"/>
        <v>E:\imagenes\personajes\olympics.png</v>
      </c>
      <c r="G217" t="s">
        <v>7</v>
      </c>
      <c r="H217">
        <f>INDEX(PlayerCountry!B:B,MATCH(G217,PlayerCountry!C:C,0))</f>
        <v>2</v>
      </c>
      <c r="I217" t="s">
        <v>275</v>
      </c>
      <c r="J217">
        <f>INDEX(TeamSports!B:B,MATCH(I217,TeamSports!C:C,0))</f>
        <v>46</v>
      </c>
      <c r="L217" t="str">
        <f t="shared" si="9"/>
        <v>INSERT INTO "OlympicPlayers" (ol_player_name,ol_player_value,ol_player_image,ol_country_id,team_sport_id) VALUES ('Cafelina Ramaswami',1,pg_read_binary_file('E:\imagenes\personajes\olympics.png'),2,46);</v>
      </c>
    </row>
    <row r="218" spans="2:12" x14ac:dyDescent="0.25">
      <c r="B218">
        <v>216</v>
      </c>
      <c r="C218" t="s">
        <v>1531</v>
      </c>
      <c r="D218">
        <v>1</v>
      </c>
      <c r="E218" t="s">
        <v>1747</v>
      </c>
      <c r="F218" t="str">
        <f t="shared" si="8"/>
        <v>E:\imagenes\personajes\olympics.png</v>
      </c>
      <c r="G218" t="s">
        <v>2</v>
      </c>
      <c r="H218">
        <f>INDEX(PlayerCountry!B:B,MATCH(G218,PlayerCountry!C:C,0))</f>
        <v>1</v>
      </c>
      <c r="I218" t="s">
        <v>275</v>
      </c>
      <c r="J218">
        <f>INDEX(TeamSports!B:B,MATCH(I218,TeamSports!C:C,0))</f>
        <v>46</v>
      </c>
      <c r="L218" t="str">
        <f t="shared" si="9"/>
        <v>INSERT INTO "OlympicPlayers" (ol_player_name,ol_player_value,ol_player_image,ol_country_id,team_sport_id) VALUES ('Cafita Feliz',1,pg_read_binary_file('E:\imagenes\personajes\olympics.png'),1,46);</v>
      </c>
    </row>
    <row r="219" spans="2:12" x14ac:dyDescent="0.25">
      <c r="B219">
        <v>217</v>
      </c>
      <c r="C219" t="s">
        <v>1532</v>
      </c>
      <c r="D219">
        <v>1</v>
      </c>
      <c r="E219" t="s">
        <v>1747</v>
      </c>
      <c r="F219" t="str">
        <f t="shared" si="8"/>
        <v>E:\imagenes\personajes\olympics.png</v>
      </c>
      <c r="G219" t="s">
        <v>3</v>
      </c>
      <c r="H219">
        <f>INDEX(PlayerCountry!B:B,MATCH(G219,PlayerCountry!C:C,0))</f>
        <v>4</v>
      </c>
      <c r="I219" t="s">
        <v>275</v>
      </c>
      <c r="J219">
        <f>INDEX(TeamSports!B:B,MATCH(I219,TeamSports!C:C,0))</f>
        <v>46</v>
      </c>
      <c r="L219" t="str">
        <f t="shared" si="9"/>
        <v>INSERT INTO "OlympicPlayers" (ol_player_name,ol_player_value,ol_player_image,ol_country_id,team_sport_id) VALUES ('Camil Osina',1,pg_read_binary_file('E:\imagenes\personajes\olympics.png'),4,46);</v>
      </c>
    </row>
    <row r="220" spans="2:12" x14ac:dyDescent="0.25">
      <c r="B220">
        <v>218</v>
      </c>
      <c r="C220" t="s">
        <v>1533</v>
      </c>
      <c r="D220">
        <v>1</v>
      </c>
      <c r="E220" t="s">
        <v>1747</v>
      </c>
      <c r="F220" t="str">
        <f t="shared" si="8"/>
        <v>E:\imagenes\personajes\olympics.png</v>
      </c>
      <c r="G220" t="s">
        <v>2</v>
      </c>
      <c r="H220">
        <f>INDEX(PlayerCountry!B:B,MATCH(G220,PlayerCountry!C:C,0))</f>
        <v>1</v>
      </c>
      <c r="I220" t="s">
        <v>275</v>
      </c>
      <c r="J220">
        <f>INDEX(TeamSports!B:B,MATCH(I220,TeamSports!C:C,0))</f>
        <v>46</v>
      </c>
      <c r="L220" t="str">
        <f t="shared" si="9"/>
        <v>INSERT INTO "OlympicPlayers" (ol_player_name,ol_player_value,ol_player_image,ol_country_id,team_sport_id) VALUES ('Cara Feliz',1,pg_read_binary_file('E:\imagenes\personajes\olympics.png'),1,46);</v>
      </c>
    </row>
    <row r="221" spans="2:12" x14ac:dyDescent="0.25">
      <c r="B221">
        <v>219</v>
      </c>
      <c r="C221" t="s">
        <v>1534</v>
      </c>
      <c r="D221">
        <v>1</v>
      </c>
      <c r="E221" t="s">
        <v>1747</v>
      </c>
      <c r="F221" t="str">
        <f t="shared" si="8"/>
        <v>E:\imagenes\personajes\olympics.png</v>
      </c>
      <c r="G221" t="s">
        <v>2</v>
      </c>
      <c r="H221">
        <f>INDEX(PlayerCountry!B:B,MATCH(G221,PlayerCountry!C:C,0))</f>
        <v>1</v>
      </c>
      <c r="I221" t="s">
        <v>275</v>
      </c>
      <c r="J221">
        <f>INDEX(TeamSports!B:B,MATCH(I221,TeamSports!C:C,0))</f>
        <v>46</v>
      </c>
      <c r="L221" t="str">
        <f t="shared" si="9"/>
        <v>INSERT INTO "OlympicPlayers" (ol_player_name,ol_player_value,ol_player_image,ol_country_id,team_sport_id) VALUES ('Carata Feliz',1,pg_read_binary_file('E:\imagenes\personajes\olympics.png'),1,46);</v>
      </c>
    </row>
    <row r="222" spans="2:12" x14ac:dyDescent="0.25">
      <c r="B222">
        <v>220</v>
      </c>
      <c r="C222" t="s">
        <v>1535</v>
      </c>
      <c r="D222">
        <v>1</v>
      </c>
      <c r="E222" t="s">
        <v>1747</v>
      </c>
      <c r="F222" t="str">
        <f t="shared" si="8"/>
        <v>E:\imagenes\personajes\olympics.png</v>
      </c>
      <c r="G222" t="s">
        <v>2</v>
      </c>
      <c r="H222">
        <f>INDEX(PlayerCountry!B:B,MATCH(G222,PlayerCountry!C:C,0))</f>
        <v>1</v>
      </c>
      <c r="I222" t="s">
        <v>275</v>
      </c>
      <c r="J222">
        <f>INDEX(TeamSports!B:B,MATCH(I222,TeamSports!C:C,0))</f>
        <v>46</v>
      </c>
      <c r="L222" t="str">
        <f t="shared" si="9"/>
        <v>INSERT INTO "OlympicPlayers" (ol_player_name,ol_player_value,ol_player_image,ol_country_id,team_sport_id) VALUES ('Carita Amarillaf Feliz',1,pg_read_binary_file('E:\imagenes\personajes\olympics.png'),1,46);</v>
      </c>
    </row>
    <row r="223" spans="2:12" x14ac:dyDescent="0.25">
      <c r="B223">
        <v>221</v>
      </c>
      <c r="C223" t="s">
        <v>1536</v>
      </c>
      <c r="D223">
        <v>1</v>
      </c>
      <c r="E223" t="s">
        <v>1747</v>
      </c>
      <c r="F223" t="str">
        <f t="shared" si="8"/>
        <v>E:\imagenes\personajes\olympics.png</v>
      </c>
      <c r="G223" t="s">
        <v>2</v>
      </c>
      <c r="H223">
        <f>INDEX(PlayerCountry!B:B,MATCH(G223,PlayerCountry!C:C,0))</f>
        <v>1</v>
      </c>
      <c r="I223" t="s">
        <v>275</v>
      </c>
      <c r="J223">
        <f>INDEX(TeamSports!B:B,MATCH(I223,TeamSports!C:C,0))</f>
        <v>46</v>
      </c>
      <c r="L223" t="str">
        <f t="shared" si="9"/>
        <v>INSERT INTO "OlympicPlayers" (ol_player_name,ol_player_value,ol_player_image,ol_country_id,team_sport_id) VALUES ('Carita Feliz',1,pg_read_binary_file('E:\imagenes\personajes\olympics.png'),1,46);</v>
      </c>
    </row>
    <row r="224" spans="2:12" x14ac:dyDescent="0.25">
      <c r="B224">
        <v>222</v>
      </c>
      <c r="C224" t="s">
        <v>1537</v>
      </c>
      <c r="D224">
        <v>1</v>
      </c>
      <c r="E224" t="s">
        <v>1747</v>
      </c>
      <c r="F224" t="str">
        <f t="shared" si="8"/>
        <v>E:\imagenes\personajes\olympics.png</v>
      </c>
      <c r="G224" t="s">
        <v>2</v>
      </c>
      <c r="H224">
        <f>INDEX(PlayerCountry!B:B,MATCH(G224,PlayerCountry!C:C,0))</f>
        <v>1</v>
      </c>
      <c r="I224" t="s">
        <v>275</v>
      </c>
      <c r="J224">
        <f>INDEX(TeamSports!B:B,MATCH(I224,TeamSports!C:C,0))</f>
        <v>46</v>
      </c>
      <c r="L224" t="str">
        <f t="shared" si="9"/>
        <v>INSERT INTO "OlympicPlayers" (ol_player_name,ol_player_value,ol_player_image,ol_country_id,team_sport_id) VALUES ('Carita Gorram Feliz',1,pg_read_binary_file('E:\imagenes\personajes\olympics.png'),1,46);</v>
      </c>
    </row>
    <row r="225" spans="2:12" x14ac:dyDescent="0.25">
      <c r="B225">
        <v>223</v>
      </c>
      <c r="C225" t="s">
        <v>1538</v>
      </c>
      <c r="D225">
        <v>1</v>
      </c>
      <c r="E225" t="s">
        <v>1747</v>
      </c>
      <c r="F225" t="str">
        <f t="shared" si="8"/>
        <v>E:\imagenes\personajes\olympics.png</v>
      </c>
      <c r="G225" t="s">
        <v>2</v>
      </c>
      <c r="H225">
        <f>INDEX(PlayerCountry!B:B,MATCH(G225,PlayerCountry!C:C,0))</f>
        <v>1</v>
      </c>
      <c r="I225" t="s">
        <v>275</v>
      </c>
      <c r="J225">
        <f>INDEX(TeamSports!B:B,MATCH(I225,TeamSports!C:C,0))</f>
        <v>46</v>
      </c>
      <c r="L225" t="str">
        <f t="shared" si="9"/>
        <v>INSERT INTO "OlympicPlayers" (ol_player_name,ol_player_value,ol_player_image,ol_country_id,team_sport_id) VALUES ('Carita Gorran Feliz',1,pg_read_binary_file('E:\imagenes\personajes\olympics.png'),1,46);</v>
      </c>
    </row>
    <row r="226" spans="2:12" x14ac:dyDescent="0.25">
      <c r="B226">
        <v>224</v>
      </c>
      <c r="C226" t="s">
        <v>1539</v>
      </c>
      <c r="D226">
        <v>1</v>
      </c>
      <c r="E226" t="s">
        <v>1747</v>
      </c>
      <c r="F226" t="str">
        <f t="shared" si="8"/>
        <v>E:\imagenes\personajes\olympics.png</v>
      </c>
      <c r="G226" t="s">
        <v>2</v>
      </c>
      <c r="H226">
        <f>INDEX(PlayerCountry!B:B,MATCH(G226,PlayerCountry!C:C,0))</f>
        <v>1</v>
      </c>
      <c r="I226" t="s">
        <v>275</v>
      </c>
      <c r="J226">
        <f>INDEX(TeamSports!B:B,MATCH(I226,TeamSports!C:C,0))</f>
        <v>46</v>
      </c>
      <c r="L226" t="str">
        <f t="shared" si="9"/>
        <v>INSERT INTO "OlympicPlayers" (ol_player_name,ol_player_value,ol_player_image,ol_country_id,team_sport_id) VALUES ('Carita Gorraz Feliz',1,pg_read_binary_file('E:\imagenes\personajes\olympics.png'),1,46);</v>
      </c>
    </row>
    <row r="227" spans="2:12" x14ac:dyDescent="0.25">
      <c r="B227">
        <v>225</v>
      </c>
      <c r="C227" t="s">
        <v>1540</v>
      </c>
      <c r="D227">
        <v>1</v>
      </c>
      <c r="E227" t="s">
        <v>1747</v>
      </c>
      <c r="F227" t="str">
        <f t="shared" si="8"/>
        <v>E:\imagenes\personajes\olympics.png</v>
      </c>
      <c r="G227" t="s">
        <v>2</v>
      </c>
      <c r="H227">
        <f>INDEX(PlayerCountry!B:B,MATCH(G227,PlayerCountry!C:C,0))</f>
        <v>1</v>
      </c>
      <c r="I227" t="s">
        <v>275</v>
      </c>
      <c r="J227">
        <f>INDEX(TeamSports!B:B,MATCH(I227,TeamSports!C:C,0))</f>
        <v>46</v>
      </c>
      <c r="L227" t="str">
        <f t="shared" si="9"/>
        <v>INSERT INTO "OlympicPlayers" (ol_player_name,ol_player_value,ol_player_image,ol_country_id,team_sport_id) VALUES ('Carita Llavero Feliz',1,pg_read_binary_file('E:\imagenes\personajes\olympics.png'),1,46);</v>
      </c>
    </row>
    <row r="228" spans="2:12" x14ac:dyDescent="0.25">
      <c r="B228">
        <v>226</v>
      </c>
      <c r="C228" t="s">
        <v>1541</v>
      </c>
      <c r="D228">
        <v>1</v>
      </c>
      <c r="E228" t="s">
        <v>1747</v>
      </c>
      <c r="F228" t="str">
        <f t="shared" si="8"/>
        <v>E:\imagenes\personajes\olympics.png</v>
      </c>
      <c r="G228" t="s">
        <v>2</v>
      </c>
      <c r="H228">
        <f>INDEX(PlayerCountry!B:B,MATCH(G228,PlayerCountry!C:C,0))</f>
        <v>1</v>
      </c>
      <c r="I228" t="s">
        <v>275</v>
      </c>
      <c r="J228">
        <f>INDEX(TeamSports!B:B,MATCH(I228,TeamSports!C:C,0))</f>
        <v>46</v>
      </c>
      <c r="L228" t="str">
        <f t="shared" si="9"/>
        <v>INSERT INTO "OlympicPlayers" (ol_player_name,ol_player_value,ol_player_image,ol_country_id,team_sport_id) VALUES ('Carita Panucha Feliz',1,pg_read_binary_file('E:\imagenes\personajes\olympics.png'),1,46);</v>
      </c>
    </row>
    <row r="229" spans="2:12" x14ac:dyDescent="0.25">
      <c r="B229">
        <v>227</v>
      </c>
      <c r="C229" t="s">
        <v>1542</v>
      </c>
      <c r="D229">
        <v>1</v>
      </c>
      <c r="E229" t="s">
        <v>1747</v>
      </c>
      <c r="F229" t="str">
        <f t="shared" si="8"/>
        <v>E:\imagenes\personajes\olympics.png</v>
      </c>
      <c r="G229" t="s">
        <v>3</v>
      </c>
      <c r="H229">
        <f>INDEX(PlayerCountry!B:B,MATCH(G229,PlayerCountry!C:C,0))</f>
        <v>4</v>
      </c>
      <c r="I229" t="s">
        <v>275</v>
      </c>
      <c r="J229">
        <f>INDEX(TeamSports!B:B,MATCH(I229,TeamSports!C:C,0))</f>
        <v>46</v>
      </c>
      <c r="L229" t="str">
        <f t="shared" si="9"/>
        <v>INSERT INTO "OlympicPlayers" (ol_player_name,ol_player_value,ol_player_image,ol_country_id,team_sport_id) VALUES ('Carlitos Romerito',1,pg_read_binary_file('E:\imagenes\personajes\olympics.png'),4,46);</v>
      </c>
    </row>
    <row r="230" spans="2:12" x14ac:dyDescent="0.25">
      <c r="B230">
        <v>228</v>
      </c>
      <c r="C230" t="s">
        <v>1543</v>
      </c>
      <c r="D230">
        <v>1</v>
      </c>
      <c r="E230" t="s">
        <v>1747</v>
      </c>
      <c r="F230" t="str">
        <f t="shared" si="8"/>
        <v>E:\imagenes\personajes\olympics.png</v>
      </c>
      <c r="G230" t="s">
        <v>4</v>
      </c>
      <c r="H230">
        <f>INDEX(PlayerCountry!B:B,MATCH(G230,PlayerCountry!C:C,0))</f>
        <v>8</v>
      </c>
      <c r="I230" t="s">
        <v>275</v>
      </c>
      <c r="J230">
        <f>INDEX(TeamSports!B:B,MATCH(I230,TeamSports!C:C,0))</f>
        <v>46</v>
      </c>
      <c r="L230" t="str">
        <f t="shared" si="9"/>
        <v>INSERT INTO "OlympicPlayers" (ol_player_name,ol_player_value,ol_player_image,ol_country_id,team_sport_id) VALUES ('Carlos Carrero',1,pg_read_binary_file('E:\imagenes\personajes\olympics.png'),8,46);</v>
      </c>
    </row>
    <row r="231" spans="2:12" x14ac:dyDescent="0.25">
      <c r="B231">
        <v>229</v>
      </c>
      <c r="C231" t="s">
        <v>1544</v>
      </c>
      <c r="D231">
        <v>1</v>
      </c>
      <c r="E231" t="s">
        <v>1747</v>
      </c>
      <c r="F231" t="str">
        <f t="shared" si="8"/>
        <v>E:\imagenes\personajes\olympics.png</v>
      </c>
      <c r="G231" t="s">
        <v>7</v>
      </c>
      <c r="H231">
        <f>INDEX(PlayerCountry!B:B,MATCH(G231,PlayerCountry!C:C,0))</f>
        <v>2</v>
      </c>
      <c r="I231" t="s">
        <v>275</v>
      </c>
      <c r="J231">
        <f>INDEX(TeamSports!B:B,MATCH(I231,TeamSports!C:C,0))</f>
        <v>46</v>
      </c>
      <c r="L231" t="str">
        <f t="shared" si="9"/>
        <v>INSERT INTO "OlympicPlayers" (ol_player_name,ol_player_value,ol_player_image,ol_country_id,team_sport_id) VALUES ('Carnoksen Lunien',1,pg_read_binary_file('E:\imagenes\personajes\olympics.png'),2,46);</v>
      </c>
    </row>
    <row r="232" spans="2:12" x14ac:dyDescent="0.25">
      <c r="B232">
        <v>230</v>
      </c>
      <c r="C232" t="s">
        <v>1545</v>
      </c>
      <c r="D232">
        <v>1</v>
      </c>
      <c r="E232" t="s">
        <v>1747</v>
      </c>
      <c r="F232" t="str">
        <f t="shared" si="8"/>
        <v>E:\imagenes\personajes\olympics.png</v>
      </c>
      <c r="G232" t="s">
        <v>2</v>
      </c>
      <c r="H232">
        <f>INDEX(PlayerCountry!B:B,MATCH(G232,PlayerCountry!C:C,0))</f>
        <v>1</v>
      </c>
      <c r="I232" t="s">
        <v>275</v>
      </c>
      <c r="J232">
        <f>INDEX(TeamSports!B:B,MATCH(I232,TeamSports!C:C,0))</f>
        <v>46</v>
      </c>
      <c r="L232" t="str">
        <f t="shared" si="9"/>
        <v>INSERT INTO "OlympicPlayers" (ol_player_name,ol_player_value,ol_player_image,ol_country_id,team_sport_id) VALUES ('Carota Feliz',1,pg_read_binary_file('E:\imagenes\personajes\olympics.png'),1,46);</v>
      </c>
    </row>
    <row r="233" spans="2:12" x14ac:dyDescent="0.25">
      <c r="B233">
        <v>231</v>
      </c>
      <c r="C233" t="s">
        <v>1546</v>
      </c>
      <c r="D233">
        <v>1</v>
      </c>
      <c r="E233" t="s">
        <v>1747</v>
      </c>
      <c r="F233" t="str">
        <f t="shared" si="8"/>
        <v>E:\imagenes\personajes\olympics.png</v>
      </c>
      <c r="G233" t="s">
        <v>4</v>
      </c>
      <c r="H233">
        <f>INDEX(PlayerCountry!B:B,MATCH(G233,PlayerCountry!C:C,0))</f>
        <v>8</v>
      </c>
      <c r="I233" t="s">
        <v>275</v>
      </c>
      <c r="J233">
        <f>INDEX(TeamSports!B:B,MATCH(I233,TeamSports!C:C,0))</f>
        <v>46</v>
      </c>
      <c r="L233" t="str">
        <f t="shared" si="9"/>
        <v>INSERT INTO "OlympicPlayers" (ol_player_name,ol_player_value,ol_player_image,ol_country_id,team_sport_id) VALUES ('Carriunda Carrero',1,pg_read_binary_file('E:\imagenes\personajes\olympics.png'),8,46);</v>
      </c>
    </row>
    <row r="234" spans="2:12" x14ac:dyDescent="0.25">
      <c r="B234">
        <v>232</v>
      </c>
      <c r="C234" t="s">
        <v>1547</v>
      </c>
      <c r="D234">
        <v>1</v>
      </c>
      <c r="E234" t="s">
        <v>1747</v>
      </c>
      <c r="F234" t="str">
        <f t="shared" si="8"/>
        <v>E:\imagenes\personajes\olympics.png</v>
      </c>
      <c r="G234" t="s">
        <v>4</v>
      </c>
      <c r="H234">
        <f>INDEX(PlayerCountry!B:B,MATCH(G234,PlayerCountry!C:C,0))</f>
        <v>8</v>
      </c>
      <c r="I234" t="s">
        <v>275</v>
      </c>
      <c r="J234">
        <f>INDEX(TeamSports!B:B,MATCH(I234,TeamSports!C:C,0))</f>
        <v>46</v>
      </c>
      <c r="L234" t="str">
        <f t="shared" si="9"/>
        <v>INSERT INTO "OlympicPlayers" (ol_player_name,ol_player_value,ol_player_image,ol_country_id,team_sport_id) VALUES ('Carro Feliz',1,pg_read_binary_file('E:\imagenes\personajes\olympics.png'),8,46);</v>
      </c>
    </row>
    <row r="235" spans="2:12" x14ac:dyDescent="0.25">
      <c r="B235">
        <v>233</v>
      </c>
      <c r="C235" t="s">
        <v>1548</v>
      </c>
      <c r="D235">
        <v>1</v>
      </c>
      <c r="E235" t="s">
        <v>1747</v>
      </c>
      <c r="F235" t="str">
        <f t="shared" si="8"/>
        <v>E:\imagenes\personajes\olympics.png</v>
      </c>
      <c r="G235" t="s">
        <v>2</v>
      </c>
      <c r="H235">
        <f>INDEX(PlayerCountry!B:B,MATCH(G235,PlayerCountry!C:C,0))</f>
        <v>1</v>
      </c>
      <c r="I235" t="s">
        <v>275</v>
      </c>
      <c r="J235">
        <f>INDEX(TeamSports!B:B,MATCH(I235,TeamSports!C:C,0))</f>
        <v>46</v>
      </c>
      <c r="L235" t="str">
        <f t="shared" si="9"/>
        <v>INSERT INTO "OlympicPlayers" (ol_player_name,ol_player_value,ol_player_image,ol_country_id,team_sport_id) VALUES ('Carsadi Feliz',1,pg_read_binary_file('E:\imagenes\personajes\olympics.png'),1,46);</v>
      </c>
    </row>
    <row r="236" spans="2:12" x14ac:dyDescent="0.25">
      <c r="B236">
        <v>234</v>
      </c>
      <c r="C236" t="s">
        <v>1549</v>
      </c>
      <c r="D236">
        <v>1</v>
      </c>
      <c r="E236" t="s">
        <v>1747</v>
      </c>
      <c r="F236" t="str">
        <f t="shared" si="8"/>
        <v>E:\imagenes\personajes\olympics.png</v>
      </c>
      <c r="G236" t="s">
        <v>3</v>
      </c>
      <c r="H236">
        <f>INDEX(PlayerCountry!B:B,MATCH(G236,PlayerCountry!C:C,0))</f>
        <v>4</v>
      </c>
      <c r="I236" t="s">
        <v>275</v>
      </c>
      <c r="J236">
        <f>INDEX(TeamSports!B:B,MATCH(I236,TeamSports!C:C,0))</f>
        <v>46</v>
      </c>
      <c r="L236" t="str">
        <f t="shared" si="9"/>
        <v>INSERT INTO "OlympicPlayers" (ol_player_name,ol_player_value,ol_player_image,ol_country_id,team_sport_id) VALUES ('Catalina Osina',1,pg_read_binary_file('E:\imagenes\personajes\olympics.png'),4,46);</v>
      </c>
    </row>
    <row r="237" spans="2:12" x14ac:dyDescent="0.25">
      <c r="B237">
        <v>235</v>
      </c>
      <c r="C237" t="s">
        <v>1550</v>
      </c>
      <c r="D237">
        <v>1</v>
      </c>
      <c r="E237" t="s">
        <v>1747</v>
      </c>
      <c r="F237" t="str">
        <f t="shared" si="8"/>
        <v>E:\imagenes\personajes\olympics.png</v>
      </c>
      <c r="G237" t="s">
        <v>7</v>
      </c>
      <c r="H237">
        <f>INDEX(PlayerCountry!B:B,MATCH(G237,PlayerCountry!C:C,0))</f>
        <v>2</v>
      </c>
      <c r="I237" t="s">
        <v>275</v>
      </c>
      <c r="J237">
        <f>INDEX(TeamSports!B:B,MATCH(I237,TeamSports!C:C,0))</f>
        <v>46</v>
      </c>
      <c r="L237" t="str">
        <f t="shared" si="9"/>
        <v>INSERT INTO "OlympicPlayers" (ol_player_name,ol_player_value,ol_player_image,ol_country_id,team_sport_id) VALUES ('Centrax Stern',1,pg_read_binary_file('E:\imagenes\personajes\olympics.png'),2,46);</v>
      </c>
    </row>
    <row r="238" spans="2:12" x14ac:dyDescent="0.25">
      <c r="B238">
        <v>236</v>
      </c>
      <c r="C238" t="s">
        <v>1551</v>
      </c>
      <c r="D238">
        <v>1</v>
      </c>
      <c r="E238" t="s">
        <v>1747</v>
      </c>
      <c r="F238" t="str">
        <f t="shared" si="8"/>
        <v>E:\imagenes\personajes\olympics.png</v>
      </c>
      <c r="G238" t="s">
        <v>9</v>
      </c>
      <c r="H238">
        <f>INDEX(PlayerCountry!B:B,MATCH(G238,PlayerCountry!C:C,0))</f>
        <v>5</v>
      </c>
      <c r="I238" t="s">
        <v>275</v>
      </c>
      <c r="J238">
        <f>INDEX(TeamSports!B:B,MATCH(I238,TeamSports!C:C,0))</f>
        <v>46</v>
      </c>
      <c r="L238" t="str">
        <f t="shared" si="9"/>
        <v>INSERT INTO "OlympicPlayers" (ol_player_name,ol_player_value,ol_player_image,ol_country_id,team_sport_id) VALUES ('Charmander Morado',1,pg_read_binary_file('E:\imagenes\personajes\olympics.png'),5,46);</v>
      </c>
    </row>
    <row r="239" spans="2:12" x14ac:dyDescent="0.25">
      <c r="B239">
        <v>237</v>
      </c>
      <c r="C239" t="s">
        <v>1552</v>
      </c>
      <c r="D239">
        <v>1</v>
      </c>
      <c r="E239" t="s">
        <v>1747</v>
      </c>
      <c r="F239" t="str">
        <f t="shared" si="8"/>
        <v>E:\imagenes\personajes\olympics.png</v>
      </c>
      <c r="G239" t="s">
        <v>7</v>
      </c>
      <c r="H239">
        <f>INDEX(PlayerCountry!B:B,MATCH(G239,PlayerCountry!C:C,0))</f>
        <v>2</v>
      </c>
      <c r="I239" t="s">
        <v>275</v>
      </c>
      <c r="J239">
        <f>INDEX(TeamSports!B:B,MATCH(I239,TeamSports!C:C,0))</f>
        <v>46</v>
      </c>
      <c r="L239" t="str">
        <f t="shared" si="9"/>
        <v>INSERT INTO "OlympicPlayers" (ol_player_name,ol_player_value,ol_player_image,ol_country_id,team_sport_id) VALUES ('Chasmy Stern',1,pg_read_binary_file('E:\imagenes\personajes\olympics.png'),2,46);</v>
      </c>
    </row>
    <row r="240" spans="2:12" x14ac:dyDescent="0.25">
      <c r="B240">
        <v>238</v>
      </c>
      <c r="C240" t="s">
        <v>1553</v>
      </c>
      <c r="D240">
        <v>1</v>
      </c>
      <c r="E240" t="s">
        <v>1747</v>
      </c>
      <c r="F240" t="str">
        <f t="shared" si="8"/>
        <v>E:\imagenes\personajes\olympics.png</v>
      </c>
      <c r="G240" t="s">
        <v>3</v>
      </c>
      <c r="H240">
        <f>INDEX(PlayerCountry!B:B,MATCH(G240,PlayerCountry!C:C,0))</f>
        <v>4</v>
      </c>
      <c r="I240" t="s">
        <v>275</v>
      </c>
      <c r="J240">
        <f>INDEX(TeamSports!B:B,MATCH(I240,TeamSports!C:C,0))</f>
        <v>46</v>
      </c>
      <c r="L240" t="str">
        <f t="shared" si="9"/>
        <v>INSERT INTO "OlympicPlayers" (ol_player_name,ol_player_value,ol_player_image,ol_country_id,team_sport_id) VALUES ('Cocodrilo Romerito',1,pg_read_binary_file('E:\imagenes\personajes\olympics.png'),4,46);</v>
      </c>
    </row>
    <row r="241" spans="2:12" x14ac:dyDescent="0.25">
      <c r="B241">
        <v>239</v>
      </c>
      <c r="C241" t="s">
        <v>1554</v>
      </c>
      <c r="D241">
        <v>1</v>
      </c>
      <c r="E241" t="s">
        <v>1747</v>
      </c>
      <c r="F241" t="str">
        <f t="shared" si="8"/>
        <v>E:\imagenes\personajes\olympics.png</v>
      </c>
      <c r="G241" t="s">
        <v>3</v>
      </c>
      <c r="H241">
        <f>INDEX(PlayerCountry!B:B,MATCH(G241,PlayerCountry!C:C,0))</f>
        <v>4</v>
      </c>
      <c r="I241" t="s">
        <v>275</v>
      </c>
      <c r="J241">
        <f>INDEX(TeamSports!B:B,MATCH(I241,TeamSports!C:C,0))</f>
        <v>46</v>
      </c>
      <c r="L241" t="str">
        <f t="shared" si="9"/>
        <v>INSERT INTO "OlympicPlayers" (ol_player_name,ol_player_value,ol_player_image,ol_country_id,team_sport_id) VALUES ('Compurtel Bernal',1,pg_read_binary_file('E:\imagenes\personajes\olympics.png'),4,46);</v>
      </c>
    </row>
    <row r="242" spans="2:12" x14ac:dyDescent="0.25">
      <c r="B242">
        <v>240</v>
      </c>
      <c r="C242" t="s">
        <v>1555</v>
      </c>
      <c r="D242">
        <v>1</v>
      </c>
      <c r="E242" t="s">
        <v>1747</v>
      </c>
      <c r="F242" t="str">
        <f t="shared" si="8"/>
        <v>E:\imagenes\personajes\olympics.png</v>
      </c>
      <c r="G242" t="s">
        <v>3</v>
      </c>
      <c r="H242">
        <f>INDEX(PlayerCountry!B:B,MATCH(G242,PlayerCountry!C:C,0))</f>
        <v>4</v>
      </c>
      <c r="I242" t="s">
        <v>275</v>
      </c>
      <c r="J242">
        <f>INDEX(TeamSports!B:B,MATCH(I242,TeamSports!C:C,0))</f>
        <v>46</v>
      </c>
      <c r="L242" t="str">
        <f t="shared" si="9"/>
        <v>INSERT INTO "OlympicPlayers" (ol_player_name,ol_player_value,ol_player_image,ol_country_id,team_sport_id) VALUES ('Compurtela Bernal',1,pg_read_binary_file('E:\imagenes\personajes\olympics.png'),4,46);</v>
      </c>
    </row>
    <row r="243" spans="2:12" x14ac:dyDescent="0.25">
      <c r="B243">
        <v>241</v>
      </c>
      <c r="C243" t="s">
        <v>1556</v>
      </c>
      <c r="D243">
        <v>1</v>
      </c>
      <c r="E243" t="s">
        <v>1747</v>
      </c>
      <c r="F243" t="str">
        <f t="shared" si="8"/>
        <v>E:\imagenes\personajes\olympics.png</v>
      </c>
      <c r="G243" t="s">
        <v>3</v>
      </c>
      <c r="H243">
        <f>INDEX(PlayerCountry!B:B,MATCH(G243,PlayerCountry!C:C,0))</f>
        <v>4</v>
      </c>
      <c r="I243" t="s">
        <v>275</v>
      </c>
      <c r="J243">
        <f>INDEX(TeamSports!B:B,MATCH(I243,TeamSports!C:C,0))</f>
        <v>46</v>
      </c>
      <c r="L243" t="str">
        <f t="shared" si="9"/>
        <v>INSERT INTO "OlympicPlayers" (ol_player_name,ol_player_value,ol_player_image,ol_country_id,team_sport_id) VALUES ('Coneji Romerito',1,pg_read_binary_file('E:\imagenes\personajes\olympics.png'),4,46);</v>
      </c>
    </row>
    <row r="244" spans="2:12" x14ac:dyDescent="0.25">
      <c r="B244">
        <v>242</v>
      </c>
      <c r="C244" t="s">
        <v>1557</v>
      </c>
      <c r="D244">
        <v>1</v>
      </c>
      <c r="E244" t="s">
        <v>1747</v>
      </c>
      <c r="F244" t="str">
        <f t="shared" si="8"/>
        <v>E:\imagenes\personajes\olympics.png</v>
      </c>
      <c r="G244" t="s">
        <v>3</v>
      </c>
      <c r="H244">
        <f>INDEX(PlayerCountry!B:B,MATCH(G244,PlayerCountry!C:C,0))</f>
        <v>4</v>
      </c>
      <c r="I244" t="s">
        <v>275</v>
      </c>
      <c r="J244">
        <f>INDEX(TeamSports!B:B,MATCH(I244,TeamSports!C:C,0))</f>
        <v>46</v>
      </c>
      <c r="L244" t="str">
        <f t="shared" si="9"/>
        <v>INSERT INTO "OlympicPlayers" (ol_player_name,ol_player_value,ol_player_image,ol_country_id,team_sport_id) VALUES ('Cubi Bernal',1,pg_read_binary_file('E:\imagenes\personajes\olympics.png'),4,46);</v>
      </c>
    </row>
    <row r="245" spans="2:12" x14ac:dyDescent="0.25">
      <c r="B245">
        <v>243</v>
      </c>
      <c r="C245" t="s">
        <v>1558</v>
      </c>
      <c r="D245">
        <v>1</v>
      </c>
      <c r="E245" t="s">
        <v>1747</v>
      </c>
      <c r="F245" t="str">
        <f t="shared" si="8"/>
        <v>E:\imagenes\personajes\olympics.png</v>
      </c>
      <c r="G245" t="s">
        <v>6</v>
      </c>
      <c r="H245">
        <f>INDEX(PlayerCountry!B:B,MATCH(G245,PlayerCountry!C:C,0))</f>
        <v>7</v>
      </c>
      <c r="I245" t="s">
        <v>275</v>
      </c>
      <c r="J245">
        <f>INDEX(TeamSports!B:B,MATCH(I245,TeamSports!C:C,0))</f>
        <v>46</v>
      </c>
      <c r="L245" t="str">
        <f t="shared" si="9"/>
        <v>INSERT INTO "OlympicPlayers" (ol_player_name,ol_player_value,ol_player_image,ol_country_id,team_sport_id) VALUES ('Dakar Di Torakzi',1,pg_read_binary_file('E:\imagenes\personajes\olympics.png'),7,46);</v>
      </c>
    </row>
    <row r="246" spans="2:12" x14ac:dyDescent="0.25">
      <c r="B246">
        <v>244</v>
      </c>
      <c r="C246" t="s">
        <v>1559</v>
      </c>
      <c r="D246">
        <v>1</v>
      </c>
      <c r="E246" t="s">
        <v>1747</v>
      </c>
      <c r="F246" t="str">
        <f t="shared" si="8"/>
        <v>E:\imagenes\personajes\olympics.png</v>
      </c>
      <c r="G246" t="s">
        <v>8</v>
      </c>
      <c r="H246">
        <f>INDEX(PlayerCountry!B:B,MATCH(G246,PlayerCountry!C:C,0))</f>
        <v>3</v>
      </c>
      <c r="I246" t="s">
        <v>275</v>
      </c>
      <c r="J246">
        <f>INDEX(TeamSports!B:B,MATCH(I246,TeamSports!C:C,0))</f>
        <v>46</v>
      </c>
      <c r="L246" t="str">
        <f t="shared" si="9"/>
        <v>INSERT INTO "OlympicPlayers" (ol_player_name,ol_player_value,ol_player_image,ol_country_id,team_sport_id) VALUES ('Dakor Ficha',1,pg_read_binary_file('E:\imagenes\personajes\olympics.png'),3,46);</v>
      </c>
    </row>
    <row r="247" spans="2:12" x14ac:dyDescent="0.25">
      <c r="B247">
        <v>245</v>
      </c>
      <c r="C247" t="s">
        <v>1560</v>
      </c>
      <c r="D247">
        <v>1</v>
      </c>
      <c r="E247" t="s">
        <v>1747</v>
      </c>
      <c r="F247" t="str">
        <f t="shared" si="8"/>
        <v>E:\imagenes\personajes\olympics.png</v>
      </c>
      <c r="G247" t="s">
        <v>7</v>
      </c>
      <c r="H247">
        <f>INDEX(PlayerCountry!B:B,MATCH(G247,PlayerCountry!C:C,0))</f>
        <v>2</v>
      </c>
      <c r="I247" t="s">
        <v>275</v>
      </c>
      <c r="J247">
        <f>INDEX(TeamSports!B:B,MATCH(I247,TeamSports!C:C,0))</f>
        <v>46</v>
      </c>
      <c r="L247" t="str">
        <f t="shared" si="9"/>
        <v>INSERT INTO "OlympicPlayers" (ol_player_name,ol_player_value,ol_player_image,ol_country_id,team_sport_id) VALUES ('Damon Minsk',1,pg_read_binary_file('E:\imagenes\personajes\olympics.png'),2,46);</v>
      </c>
    </row>
    <row r="248" spans="2:12" x14ac:dyDescent="0.25">
      <c r="B248">
        <v>246</v>
      </c>
      <c r="C248" t="s">
        <v>1561</v>
      </c>
      <c r="D248">
        <v>1</v>
      </c>
      <c r="E248" t="s">
        <v>1747</v>
      </c>
      <c r="F248" t="str">
        <f t="shared" si="8"/>
        <v>E:\imagenes\personajes\olympics.png</v>
      </c>
      <c r="G248" t="s">
        <v>8</v>
      </c>
      <c r="H248">
        <f>INDEX(PlayerCountry!B:B,MATCH(G248,PlayerCountry!C:C,0))</f>
        <v>3</v>
      </c>
      <c r="I248" t="s">
        <v>275</v>
      </c>
      <c r="J248">
        <f>INDEX(TeamSports!B:B,MATCH(I248,TeamSports!C:C,0))</f>
        <v>46</v>
      </c>
      <c r="L248" t="str">
        <f t="shared" si="9"/>
        <v>INSERT INTO "OlympicPlayers" (ol_player_name,ol_player_value,ol_player_image,ol_country_id,team_sport_id) VALUES ('Daniel Alkahios',1,pg_read_binary_file('E:\imagenes\personajes\olympics.png'),3,46);</v>
      </c>
    </row>
    <row r="249" spans="2:12" x14ac:dyDescent="0.25">
      <c r="B249">
        <v>247</v>
      </c>
      <c r="C249" t="s">
        <v>1562</v>
      </c>
      <c r="D249">
        <v>1</v>
      </c>
      <c r="E249" t="s">
        <v>1747</v>
      </c>
      <c r="F249" t="str">
        <f t="shared" si="8"/>
        <v>E:\imagenes\personajes\olympics.png</v>
      </c>
      <c r="G249" t="s">
        <v>7</v>
      </c>
      <c r="H249">
        <f>INDEX(PlayerCountry!B:B,MATCH(G249,PlayerCountry!C:C,0))</f>
        <v>2</v>
      </c>
      <c r="I249" t="s">
        <v>275</v>
      </c>
      <c r="J249">
        <f>INDEX(TeamSports!B:B,MATCH(I249,TeamSports!C:C,0))</f>
        <v>46</v>
      </c>
      <c r="L249" t="str">
        <f t="shared" si="9"/>
        <v>INSERT INTO "OlympicPlayers" (ol_player_name,ol_player_value,ol_player_image,ol_country_id,team_sport_id) VALUES ('Dannar Kennet',1,pg_read_binary_file('E:\imagenes\personajes\olympics.png'),2,46);</v>
      </c>
    </row>
    <row r="250" spans="2:12" x14ac:dyDescent="0.25">
      <c r="B250">
        <v>248</v>
      </c>
      <c r="C250" t="s">
        <v>1563</v>
      </c>
      <c r="D250">
        <v>1</v>
      </c>
      <c r="E250" t="s">
        <v>1747</v>
      </c>
      <c r="F250" t="str">
        <f t="shared" si="8"/>
        <v>E:\imagenes\personajes\olympics.png</v>
      </c>
      <c r="G250" t="s">
        <v>8</v>
      </c>
      <c r="H250">
        <f>INDEX(PlayerCountry!B:B,MATCH(G250,PlayerCountry!C:C,0))</f>
        <v>3</v>
      </c>
      <c r="I250" t="s">
        <v>275</v>
      </c>
      <c r="J250">
        <f>INDEX(TeamSports!B:B,MATCH(I250,TeamSports!C:C,0))</f>
        <v>46</v>
      </c>
      <c r="L250" t="str">
        <f t="shared" si="9"/>
        <v>INSERT INTO "OlympicPlayers" (ol_player_name,ol_player_value,ol_player_image,ol_country_id,team_sport_id) VALUES ('Davvas Kazielapis',1,pg_read_binary_file('E:\imagenes\personajes\olympics.png'),3,46);</v>
      </c>
    </row>
    <row r="251" spans="2:12" x14ac:dyDescent="0.25">
      <c r="B251">
        <v>249</v>
      </c>
      <c r="C251" t="s">
        <v>1564</v>
      </c>
      <c r="D251">
        <v>1</v>
      </c>
      <c r="E251" t="s">
        <v>1747</v>
      </c>
      <c r="F251" t="str">
        <f t="shared" si="8"/>
        <v>E:\imagenes\personajes\olympics.png</v>
      </c>
      <c r="G251" t="s">
        <v>8</v>
      </c>
      <c r="H251">
        <f>INDEX(PlayerCountry!B:B,MATCH(G251,PlayerCountry!C:C,0))</f>
        <v>3</v>
      </c>
      <c r="I251" t="s">
        <v>275</v>
      </c>
      <c r="J251">
        <f>INDEX(TeamSports!B:B,MATCH(I251,TeamSports!C:C,0))</f>
        <v>46</v>
      </c>
      <c r="L251" t="str">
        <f t="shared" si="9"/>
        <v>INSERT INTO "OlympicPlayers" (ol_player_name,ol_player_value,ol_player_image,ol_country_id,team_sport_id) VALUES ('Dearvesk Devepas',1,pg_read_binary_file('E:\imagenes\personajes\olympics.png'),3,46);</v>
      </c>
    </row>
    <row r="252" spans="2:12" x14ac:dyDescent="0.25">
      <c r="B252">
        <v>250</v>
      </c>
      <c r="C252" t="s">
        <v>1565</v>
      </c>
      <c r="D252">
        <v>1</v>
      </c>
      <c r="E252" t="s">
        <v>1747</v>
      </c>
      <c r="F252" t="str">
        <f t="shared" si="8"/>
        <v>E:\imagenes\personajes\olympics.png</v>
      </c>
      <c r="G252" t="s">
        <v>8</v>
      </c>
      <c r="H252">
        <f>INDEX(PlayerCountry!B:B,MATCH(G252,PlayerCountry!C:C,0))</f>
        <v>3</v>
      </c>
      <c r="I252" t="s">
        <v>275</v>
      </c>
      <c r="J252">
        <f>INDEX(TeamSports!B:B,MATCH(I252,TeamSports!C:C,0))</f>
        <v>46</v>
      </c>
      <c r="L252" t="str">
        <f t="shared" si="9"/>
        <v>INSERT INTO "OlympicPlayers" (ol_player_name,ol_player_value,ol_player_image,ol_country_id,team_sport_id) VALUES ('Debem Weleides',1,pg_read_binary_file('E:\imagenes\personajes\olympics.png'),3,46);</v>
      </c>
    </row>
    <row r="253" spans="2:12" x14ac:dyDescent="0.25">
      <c r="B253">
        <v>251</v>
      </c>
      <c r="C253" t="s">
        <v>1760</v>
      </c>
      <c r="D253">
        <v>1</v>
      </c>
      <c r="E253" t="s">
        <v>1747</v>
      </c>
      <c r="F253" t="str">
        <f t="shared" si="8"/>
        <v>E:\imagenes\personajes\olympics.png</v>
      </c>
      <c r="G253" t="s">
        <v>7</v>
      </c>
      <c r="H253">
        <f>INDEX(PlayerCountry!B:B,MATCH(G253,PlayerCountry!C:C,0))</f>
        <v>2</v>
      </c>
      <c r="I253" t="s">
        <v>275</v>
      </c>
      <c r="J253">
        <f>INDEX(TeamSports!B:B,MATCH(I253,TeamSports!C:C,0))</f>
        <v>46</v>
      </c>
      <c r="L253" t="str">
        <f t="shared" si="9"/>
        <v>INSERT INTO "OlympicPlayers" (ol_player_name,ol_player_value,ol_player_image,ol_country_id,team_sport_id) VALUES ('Derome Vaeijen',1,pg_read_binary_file('E:\imagenes\personajes\olympics.png'),2,46);</v>
      </c>
    </row>
    <row r="254" spans="2:12" x14ac:dyDescent="0.25">
      <c r="B254">
        <v>252</v>
      </c>
      <c r="C254" t="s">
        <v>1566</v>
      </c>
      <c r="D254">
        <v>1</v>
      </c>
      <c r="E254" t="s">
        <v>1747</v>
      </c>
      <c r="F254" t="str">
        <f t="shared" si="8"/>
        <v>E:\imagenes\personajes\olympics.png</v>
      </c>
      <c r="G254" t="s">
        <v>8</v>
      </c>
      <c r="H254">
        <f>INDEX(PlayerCountry!B:B,MATCH(G254,PlayerCountry!C:C,0))</f>
        <v>3</v>
      </c>
      <c r="I254" t="s">
        <v>275</v>
      </c>
      <c r="J254">
        <f>INDEX(TeamSports!B:B,MATCH(I254,TeamSports!C:C,0))</f>
        <v>46</v>
      </c>
      <c r="L254" t="str">
        <f t="shared" si="9"/>
        <v>INSERT INTO "OlympicPlayers" (ol_player_name,ol_player_value,ol_player_image,ol_country_id,team_sport_id) VALUES ('Devon Weleides',1,pg_read_binary_file('E:\imagenes\personajes\olympics.png'),3,46);</v>
      </c>
    </row>
    <row r="255" spans="2:12" x14ac:dyDescent="0.25">
      <c r="B255">
        <v>253</v>
      </c>
      <c r="C255" t="s">
        <v>1567</v>
      </c>
      <c r="D255">
        <v>1</v>
      </c>
      <c r="E255" t="s">
        <v>1747</v>
      </c>
      <c r="F255" t="str">
        <f t="shared" si="8"/>
        <v>E:\imagenes\personajes\olympics.png</v>
      </c>
      <c r="G255" t="s">
        <v>2</v>
      </c>
      <c r="H255">
        <f>INDEX(PlayerCountry!B:B,MATCH(G255,PlayerCountry!C:C,0))</f>
        <v>1</v>
      </c>
      <c r="I255" t="s">
        <v>275</v>
      </c>
      <c r="J255">
        <f>INDEX(TeamSports!B:B,MATCH(I255,TeamSports!C:C,0))</f>
        <v>46</v>
      </c>
      <c r="L255" t="str">
        <f t="shared" si="9"/>
        <v>INSERT INTO "OlympicPlayers" (ol_player_name,ol_player_value,ol_player_image,ol_country_id,team_sport_id) VALUES ('Diego Armando Golero',1,pg_read_binary_file('E:\imagenes\personajes\olympics.png'),1,46);</v>
      </c>
    </row>
    <row r="256" spans="2:12" x14ac:dyDescent="0.25">
      <c r="B256">
        <v>254</v>
      </c>
      <c r="C256" t="s">
        <v>1568</v>
      </c>
      <c r="D256">
        <v>1</v>
      </c>
      <c r="E256" t="s">
        <v>1747</v>
      </c>
      <c r="F256" t="str">
        <f t="shared" si="8"/>
        <v>E:\imagenes\personajes\olympics.png</v>
      </c>
      <c r="G256" t="s">
        <v>4</v>
      </c>
      <c r="H256">
        <f>INDEX(PlayerCountry!B:B,MATCH(G256,PlayerCountry!C:C,0))</f>
        <v>8</v>
      </c>
      <c r="I256" t="s">
        <v>275</v>
      </c>
      <c r="J256">
        <f>INDEX(TeamSports!B:B,MATCH(I256,TeamSports!C:C,0))</f>
        <v>46</v>
      </c>
      <c r="L256" t="str">
        <f t="shared" si="9"/>
        <v>INSERT INTO "OlympicPlayers" (ol_player_name,ol_player_value,ol_player_image,ol_country_id,team_sport_id) VALUES ('Dieter Roi',1,pg_read_binary_file('E:\imagenes\personajes\olympics.png'),8,46);</v>
      </c>
    </row>
    <row r="257" spans="2:12" x14ac:dyDescent="0.25">
      <c r="B257">
        <v>255</v>
      </c>
      <c r="C257" t="s">
        <v>1569</v>
      </c>
      <c r="D257">
        <v>1</v>
      </c>
      <c r="E257" t="s">
        <v>1747</v>
      </c>
      <c r="F257" t="str">
        <f t="shared" si="8"/>
        <v>E:\imagenes\personajes\olympics.png</v>
      </c>
      <c r="G257" t="s">
        <v>6</v>
      </c>
      <c r="H257">
        <f>INDEX(PlayerCountry!B:B,MATCH(G257,PlayerCountry!C:C,0))</f>
        <v>7</v>
      </c>
      <c r="I257" t="s">
        <v>275</v>
      </c>
      <c r="J257">
        <f>INDEX(TeamSports!B:B,MATCH(I257,TeamSports!C:C,0))</f>
        <v>46</v>
      </c>
      <c r="L257" t="str">
        <f t="shared" si="9"/>
        <v>INSERT INTO "OlympicPlayers" (ol_player_name,ol_player_value,ol_player_image,ol_country_id,team_sport_id) VALUES ('Dimitri Fayzulin',1,pg_read_binary_file('E:\imagenes\personajes\olympics.png'),7,46);</v>
      </c>
    </row>
    <row r="258" spans="2:12" x14ac:dyDescent="0.25">
      <c r="B258">
        <v>256</v>
      </c>
      <c r="C258" t="s">
        <v>1570</v>
      </c>
      <c r="D258">
        <v>1</v>
      </c>
      <c r="E258" t="s">
        <v>1747</v>
      </c>
      <c r="F258" t="str">
        <f t="shared" si="8"/>
        <v>E:\imagenes\personajes\olympics.png</v>
      </c>
      <c r="G258" t="s">
        <v>7</v>
      </c>
      <c r="H258">
        <f>INDEX(PlayerCountry!B:B,MATCH(G258,PlayerCountry!C:C,0))</f>
        <v>2</v>
      </c>
      <c r="I258" t="s">
        <v>275</v>
      </c>
      <c r="J258">
        <f>INDEX(TeamSports!B:B,MATCH(I258,TeamSports!C:C,0))</f>
        <v>46</v>
      </c>
      <c r="L258" t="str">
        <f t="shared" si="9"/>
        <v>INSERT INTO "OlympicPlayers" (ol_player_name,ol_player_value,ol_player_image,ol_country_id,team_sport_id) VALUES ('Dimtry Stern',1,pg_read_binary_file('E:\imagenes\personajes\olympics.png'),2,46);</v>
      </c>
    </row>
    <row r="259" spans="2:12" x14ac:dyDescent="0.25">
      <c r="B259">
        <v>257</v>
      </c>
      <c r="C259" t="s">
        <v>1571</v>
      </c>
      <c r="D259">
        <v>1</v>
      </c>
      <c r="E259" t="s">
        <v>1747</v>
      </c>
      <c r="F259" t="str">
        <f t="shared" si="8"/>
        <v>E:\imagenes\personajes\olympics.png</v>
      </c>
      <c r="G259" t="s">
        <v>6</v>
      </c>
      <c r="H259">
        <f>INDEX(PlayerCountry!B:B,MATCH(G259,PlayerCountry!C:C,0))</f>
        <v>7</v>
      </c>
      <c r="I259" t="s">
        <v>275</v>
      </c>
      <c r="J259">
        <f>INDEX(TeamSports!B:B,MATCH(I259,TeamSports!C:C,0))</f>
        <v>46</v>
      </c>
      <c r="L259" t="str">
        <f t="shared" si="9"/>
        <v>INSERT INTO "OlympicPlayers" (ol_player_name,ol_player_value,ol_player_image,ol_country_id,team_sport_id) VALUES ('Dirokales Lambard',1,pg_read_binary_file('E:\imagenes\personajes\olympics.png'),7,46);</v>
      </c>
    </row>
    <row r="260" spans="2:12" x14ac:dyDescent="0.25">
      <c r="B260">
        <v>258</v>
      </c>
      <c r="C260" t="s">
        <v>1572</v>
      </c>
      <c r="D260">
        <v>1</v>
      </c>
      <c r="E260" t="s">
        <v>1747</v>
      </c>
      <c r="F260" t="str">
        <f t="shared" ref="F260:F323" si="10">_xlfn.CONCAT($A$1,E260)</f>
        <v>E:\imagenes\personajes\olympics.png</v>
      </c>
      <c r="G260" t="s">
        <v>7</v>
      </c>
      <c r="H260">
        <f>INDEX(PlayerCountry!B:B,MATCH(G260,PlayerCountry!C:C,0))</f>
        <v>2</v>
      </c>
      <c r="I260" t="s">
        <v>275</v>
      </c>
      <c r="J260">
        <f>INDEX(TeamSports!B:B,MATCH(I260,TeamSports!C:C,0))</f>
        <v>46</v>
      </c>
      <c r="L260" t="str">
        <f t="shared" ref="L260:L323" si="11">_xlfn.CONCAT($L$1,$P$1,$B$1,$P$1," ",$N$1,$C$2,$R$1,$D$2,$R$1,$F$2,$R$1,$H$2,$R$1,$J$2,$O$1,$M$1,$N$1,$Q$1,C260,$Q$1,$R$1,D260,$R$1,$L$2,$N$1,$Q$1,F260,$Q$1,$O$1,$R$1,H260,$R$1,J260,$O$1,$S$1)</f>
        <v>INSERT INTO "OlympicPlayers" (ol_player_name,ol_player_value,ol_player_image,ol_country_id,team_sport_id) VALUES ('Dominik Jadar',1,pg_read_binary_file('E:\imagenes\personajes\olympics.png'),2,46);</v>
      </c>
    </row>
    <row r="261" spans="2:12" x14ac:dyDescent="0.25">
      <c r="B261">
        <v>259</v>
      </c>
      <c r="C261" t="s">
        <v>1573</v>
      </c>
      <c r="D261">
        <v>1</v>
      </c>
      <c r="E261" t="s">
        <v>1747</v>
      </c>
      <c r="F261" t="str">
        <f t="shared" si="10"/>
        <v>E:\imagenes\personajes\olympics.png</v>
      </c>
      <c r="G261" t="s">
        <v>2</v>
      </c>
      <c r="H261">
        <f>INDEX(PlayerCountry!B:B,MATCH(G261,PlayerCountry!C:C,0))</f>
        <v>1</v>
      </c>
      <c r="I261" t="s">
        <v>275</v>
      </c>
      <c r="J261">
        <f>INDEX(TeamSports!B:B,MATCH(I261,TeamSports!C:C,0))</f>
        <v>46</v>
      </c>
      <c r="L261" t="str">
        <f t="shared" si="11"/>
        <v>INSERT INTO "OlympicPlayers" (ol_player_name,ol_player_value,ol_player_image,ol_country_id,team_sport_id) VALUES ('Duraznito Romerito',1,pg_read_binary_file('E:\imagenes\personajes\olympics.png'),1,46);</v>
      </c>
    </row>
    <row r="262" spans="2:12" x14ac:dyDescent="0.25">
      <c r="B262">
        <v>260</v>
      </c>
      <c r="C262" t="s">
        <v>1574</v>
      </c>
      <c r="D262">
        <v>1</v>
      </c>
      <c r="E262" t="s">
        <v>1747</v>
      </c>
      <c r="F262" t="str">
        <f t="shared" si="10"/>
        <v>E:\imagenes\personajes\olympics.png</v>
      </c>
      <c r="G262" t="s">
        <v>2</v>
      </c>
      <c r="H262">
        <f>INDEX(PlayerCountry!B:B,MATCH(G262,PlayerCountry!C:C,0))</f>
        <v>1</v>
      </c>
      <c r="I262" t="s">
        <v>275</v>
      </c>
      <c r="J262">
        <f>INDEX(TeamSports!B:B,MATCH(I262,TeamSports!C:C,0))</f>
        <v>46</v>
      </c>
      <c r="L262" t="str">
        <f t="shared" si="11"/>
        <v>INSERT INTO "OlympicPlayers" (ol_player_name,ol_player_value,ol_player_image,ol_country_id,team_sport_id) VALUES ('Durazno Romerito',1,pg_read_binary_file('E:\imagenes\personajes\olympics.png'),1,46);</v>
      </c>
    </row>
    <row r="263" spans="2:12" x14ac:dyDescent="0.25">
      <c r="B263">
        <v>261</v>
      </c>
      <c r="C263" t="s">
        <v>1575</v>
      </c>
      <c r="D263">
        <v>1</v>
      </c>
      <c r="E263" t="s">
        <v>1747</v>
      </c>
      <c r="F263" t="str">
        <f t="shared" si="10"/>
        <v>E:\imagenes\personajes\olympics.png</v>
      </c>
      <c r="G263" t="s">
        <v>4</v>
      </c>
      <c r="H263">
        <f>INDEX(PlayerCountry!B:B,MATCH(G263,PlayerCountry!C:C,0))</f>
        <v>8</v>
      </c>
      <c r="I263" t="s">
        <v>275</v>
      </c>
      <c r="J263">
        <f>INDEX(TeamSports!B:B,MATCH(I263,TeamSports!C:C,0))</f>
        <v>46</v>
      </c>
      <c r="L263" t="str">
        <f t="shared" si="11"/>
        <v>INSERT INTO "OlympicPlayers" (ol_player_name,ol_player_value,ol_player_image,ol_country_id,team_sport_id) VALUES ('Eder Carrero',1,pg_read_binary_file('E:\imagenes\personajes\olympics.png'),8,46);</v>
      </c>
    </row>
    <row r="264" spans="2:12" x14ac:dyDescent="0.25">
      <c r="B264">
        <v>262</v>
      </c>
      <c r="C264" t="s">
        <v>1576</v>
      </c>
      <c r="D264">
        <v>1</v>
      </c>
      <c r="E264" t="s">
        <v>1747</v>
      </c>
      <c r="F264" t="str">
        <f t="shared" si="10"/>
        <v>E:\imagenes\personajes\olympics.png</v>
      </c>
      <c r="G264" t="s">
        <v>6</v>
      </c>
      <c r="H264">
        <f>INDEX(PlayerCountry!B:B,MATCH(G264,PlayerCountry!C:C,0))</f>
        <v>7</v>
      </c>
      <c r="I264" t="s">
        <v>275</v>
      </c>
      <c r="J264">
        <f>INDEX(TeamSports!B:B,MATCH(I264,TeamSports!C:C,0))</f>
        <v>46</v>
      </c>
      <c r="L264" t="str">
        <f t="shared" si="11"/>
        <v>INSERT INTO "OlympicPlayers" (ol_player_name,ol_player_value,ol_player_image,ol_country_id,team_sport_id) VALUES ('Edrefen Lambard',1,pg_read_binary_file('E:\imagenes\personajes\olympics.png'),7,46);</v>
      </c>
    </row>
    <row r="265" spans="2:12" x14ac:dyDescent="0.25">
      <c r="B265">
        <v>263</v>
      </c>
      <c r="C265" t="s">
        <v>1577</v>
      </c>
      <c r="D265">
        <v>1</v>
      </c>
      <c r="E265" t="s">
        <v>1747</v>
      </c>
      <c r="F265" t="str">
        <f t="shared" si="10"/>
        <v>E:\imagenes\personajes\olympics.png</v>
      </c>
      <c r="G265" t="s">
        <v>4</v>
      </c>
      <c r="H265">
        <f>INDEX(PlayerCountry!B:B,MATCH(G265,PlayerCountry!C:C,0))</f>
        <v>8</v>
      </c>
      <c r="I265" t="s">
        <v>275</v>
      </c>
      <c r="J265">
        <f>INDEX(TeamSports!B:B,MATCH(I265,TeamSports!C:C,0))</f>
        <v>46</v>
      </c>
      <c r="L265" t="str">
        <f t="shared" si="11"/>
        <v>INSERT INTO "OlympicPlayers" (ol_player_name,ol_player_value,ol_player_image,ol_country_id,team_sport_id) VALUES ('Eduardo Carrero',1,pg_read_binary_file('E:\imagenes\personajes\olympics.png'),8,46);</v>
      </c>
    </row>
    <row r="266" spans="2:12" x14ac:dyDescent="0.25">
      <c r="B266">
        <v>264</v>
      </c>
      <c r="C266" t="s">
        <v>1578</v>
      </c>
      <c r="D266">
        <v>1</v>
      </c>
      <c r="E266" t="s">
        <v>1747</v>
      </c>
      <c r="F266" t="str">
        <f t="shared" si="10"/>
        <v>E:\imagenes\personajes\olympics.png</v>
      </c>
      <c r="G266" t="s">
        <v>9</v>
      </c>
      <c r="H266">
        <f>INDEX(PlayerCountry!B:B,MATCH(G266,PlayerCountry!C:C,0))</f>
        <v>5</v>
      </c>
      <c r="I266" t="s">
        <v>275</v>
      </c>
      <c r="J266">
        <f>INDEX(TeamSports!B:B,MATCH(I266,TeamSports!C:C,0))</f>
        <v>46</v>
      </c>
      <c r="L266" t="str">
        <f t="shared" si="11"/>
        <v>INSERT INTO "OlympicPlayers" (ol_player_name,ol_player_value,ol_player_image,ol_country_id,team_sport_id) VALUES ('Eevee Rosado',1,pg_read_binary_file('E:\imagenes\personajes\olympics.png'),5,46);</v>
      </c>
    </row>
    <row r="267" spans="2:12" x14ac:dyDescent="0.25">
      <c r="B267">
        <v>265</v>
      </c>
      <c r="C267" t="s">
        <v>1579</v>
      </c>
      <c r="D267">
        <v>1</v>
      </c>
      <c r="E267" t="s">
        <v>1747</v>
      </c>
      <c r="F267" t="str">
        <f t="shared" si="10"/>
        <v>E:\imagenes\personajes\olympics.png</v>
      </c>
      <c r="G267" t="s">
        <v>8</v>
      </c>
      <c r="H267">
        <f>INDEX(PlayerCountry!B:B,MATCH(G267,PlayerCountry!C:C,0))</f>
        <v>3</v>
      </c>
      <c r="I267" t="s">
        <v>275</v>
      </c>
      <c r="J267">
        <f>INDEX(TeamSports!B:B,MATCH(I267,TeamSports!C:C,0))</f>
        <v>46</v>
      </c>
      <c r="L267" t="str">
        <f t="shared" si="11"/>
        <v>INSERT INTO "OlympicPlayers" (ol_player_name,ol_player_value,ol_player_image,ol_country_id,team_sport_id) VALUES ('Enakari Ficha',1,pg_read_binary_file('E:\imagenes\personajes\olympics.png'),3,46);</v>
      </c>
    </row>
    <row r="268" spans="2:12" x14ac:dyDescent="0.25">
      <c r="B268">
        <v>266</v>
      </c>
      <c r="C268" t="s">
        <v>1580</v>
      </c>
      <c r="D268">
        <v>1</v>
      </c>
      <c r="E268" t="s">
        <v>1747</v>
      </c>
      <c r="F268" t="str">
        <f t="shared" si="10"/>
        <v>E:\imagenes\personajes\olympics.png</v>
      </c>
      <c r="G268" t="s">
        <v>6</v>
      </c>
      <c r="H268">
        <f>INDEX(PlayerCountry!B:B,MATCH(G268,PlayerCountry!C:C,0))</f>
        <v>7</v>
      </c>
      <c r="I268" t="s">
        <v>275</v>
      </c>
      <c r="J268">
        <f>INDEX(TeamSports!B:B,MATCH(I268,TeamSports!C:C,0))</f>
        <v>46</v>
      </c>
      <c r="L268" t="str">
        <f t="shared" si="11"/>
        <v>INSERT INTO "OlympicPlayers" (ol_player_name,ol_player_value,ol_player_image,ol_country_id,team_sport_id) VALUES ('Enokch Mattis',1,pg_read_binary_file('E:\imagenes\personajes\olympics.png'),7,46);</v>
      </c>
    </row>
    <row r="269" spans="2:12" x14ac:dyDescent="0.25">
      <c r="B269">
        <v>267</v>
      </c>
      <c r="C269" t="s">
        <v>1761</v>
      </c>
      <c r="D269">
        <v>1</v>
      </c>
      <c r="E269" t="s">
        <v>1747</v>
      </c>
      <c r="F269" t="str">
        <f t="shared" si="10"/>
        <v>E:\imagenes\personajes\olympics.png</v>
      </c>
      <c r="G269" t="s">
        <v>2</v>
      </c>
      <c r="H269">
        <f>INDEX(PlayerCountry!B:B,MATCH(G269,PlayerCountry!C:C,0))</f>
        <v>1</v>
      </c>
      <c r="I269" t="s">
        <v>275</v>
      </c>
      <c r="J269">
        <f>INDEX(TeamSports!B:B,MATCH(I269,TeamSports!C:C,0))</f>
        <v>46</v>
      </c>
      <c r="L269" t="str">
        <f t="shared" si="11"/>
        <v>INSERT INTO "OlympicPlayers" (ol_player_name,ol_player_value,ol_player_image,ol_country_id,team_sport_id) VALUES ('Espuma Naranja Proteccion',1,pg_read_binary_file('E:\imagenes\personajes\olympics.png'),1,46);</v>
      </c>
    </row>
    <row r="270" spans="2:12" x14ac:dyDescent="0.25">
      <c r="B270">
        <v>268</v>
      </c>
      <c r="C270" t="s">
        <v>1581</v>
      </c>
      <c r="D270">
        <v>1</v>
      </c>
      <c r="E270" t="s">
        <v>1747</v>
      </c>
      <c r="F270" t="str">
        <f t="shared" si="10"/>
        <v>E:\imagenes\personajes\olympics.png</v>
      </c>
      <c r="G270" t="s">
        <v>2</v>
      </c>
      <c r="H270">
        <f>INDEX(PlayerCountry!B:B,MATCH(G270,PlayerCountry!C:C,0))</f>
        <v>1</v>
      </c>
      <c r="I270" t="s">
        <v>275</v>
      </c>
      <c r="J270">
        <f>INDEX(TeamSports!B:B,MATCH(I270,TeamSports!C:C,0))</f>
        <v>46</v>
      </c>
      <c r="L270" t="str">
        <f t="shared" si="11"/>
        <v>INSERT INTO "OlympicPlayers" (ol_player_name,ol_player_value,ol_player_image,ol_country_id,team_sport_id) VALUES ('Espuma Rosada',1,pg_read_binary_file('E:\imagenes\personajes\olympics.png'),1,46);</v>
      </c>
    </row>
    <row r="271" spans="2:12" x14ac:dyDescent="0.25">
      <c r="B271">
        <v>269</v>
      </c>
      <c r="C271" t="s">
        <v>1582</v>
      </c>
      <c r="D271">
        <v>1</v>
      </c>
      <c r="E271" t="s">
        <v>1747</v>
      </c>
      <c r="F271" t="str">
        <f t="shared" si="10"/>
        <v>E:\imagenes\personajes\olympics.png</v>
      </c>
      <c r="G271" t="s">
        <v>4</v>
      </c>
      <c r="H271">
        <f>INDEX(PlayerCountry!B:B,MATCH(G271,PlayerCountry!C:C,0))</f>
        <v>8</v>
      </c>
      <c r="I271" t="s">
        <v>275</v>
      </c>
      <c r="J271">
        <f>INDEX(TeamSports!B:B,MATCH(I271,TeamSports!C:C,0))</f>
        <v>46</v>
      </c>
      <c r="L271" t="str">
        <f t="shared" si="11"/>
        <v>INSERT INTO "OlympicPlayers" (ol_player_name,ol_player_value,ol_player_image,ol_country_id,team_sport_id) VALUES ('Euclides Gomez',1,pg_read_binary_file('E:\imagenes\personajes\olympics.png'),8,46);</v>
      </c>
    </row>
    <row r="272" spans="2:12" x14ac:dyDescent="0.25">
      <c r="B272">
        <v>270</v>
      </c>
      <c r="C272" t="s">
        <v>1583</v>
      </c>
      <c r="D272">
        <v>1</v>
      </c>
      <c r="E272" t="s">
        <v>1747</v>
      </c>
      <c r="F272" t="str">
        <f t="shared" si="10"/>
        <v>E:\imagenes\personajes\olympics.png</v>
      </c>
      <c r="G272" t="s">
        <v>8</v>
      </c>
      <c r="H272">
        <f>INDEX(PlayerCountry!B:B,MATCH(G272,PlayerCountry!C:C,0))</f>
        <v>3</v>
      </c>
      <c r="I272" t="s">
        <v>275</v>
      </c>
      <c r="J272">
        <f>INDEX(TeamSports!B:B,MATCH(I272,TeamSports!C:C,0))</f>
        <v>46</v>
      </c>
      <c r="L272" t="str">
        <f t="shared" si="11"/>
        <v>INSERT INTO "OlympicPlayers" (ol_player_name,ol_player_value,ol_player_image,ol_country_id,team_sport_id) VALUES ('Eukar Sokratis',1,pg_read_binary_file('E:\imagenes\personajes\olympics.png'),3,46);</v>
      </c>
    </row>
    <row r="273" spans="2:12" x14ac:dyDescent="0.25">
      <c r="B273">
        <v>271</v>
      </c>
      <c r="C273" t="s">
        <v>1584</v>
      </c>
      <c r="D273">
        <v>1</v>
      </c>
      <c r="E273" t="s">
        <v>1747</v>
      </c>
      <c r="F273" t="str">
        <f t="shared" si="10"/>
        <v>E:\imagenes\personajes\olympics.png</v>
      </c>
      <c r="G273" t="s">
        <v>4</v>
      </c>
      <c r="H273">
        <f>INDEX(PlayerCountry!B:B,MATCH(G273,PlayerCountry!C:C,0))</f>
        <v>8</v>
      </c>
      <c r="I273" t="s">
        <v>275</v>
      </c>
      <c r="J273">
        <f>INDEX(TeamSports!B:B,MATCH(I273,TeamSports!C:C,0))</f>
        <v>46</v>
      </c>
      <c r="L273" t="str">
        <f t="shared" si="11"/>
        <v>INSERT INTO "OlympicPlayers" (ol_player_name,ol_player_value,ol_player_image,ol_country_id,team_sport_id) VALUES ('Fardenio Carrero',1,pg_read_binary_file('E:\imagenes\personajes\olympics.png'),8,46);</v>
      </c>
    </row>
    <row r="274" spans="2:12" x14ac:dyDescent="0.25">
      <c r="B274">
        <v>272</v>
      </c>
      <c r="C274" t="s">
        <v>1585</v>
      </c>
      <c r="D274">
        <v>1</v>
      </c>
      <c r="E274" t="s">
        <v>1747</v>
      </c>
      <c r="F274" t="str">
        <f t="shared" si="10"/>
        <v>E:\imagenes\personajes\olympics.png</v>
      </c>
      <c r="G274" t="s">
        <v>2</v>
      </c>
      <c r="H274">
        <f>INDEX(PlayerCountry!B:B,MATCH(G274,PlayerCountry!C:C,0))</f>
        <v>1</v>
      </c>
      <c r="I274" t="s">
        <v>275</v>
      </c>
      <c r="J274">
        <f>INDEX(TeamSports!B:B,MATCH(I274,TeamSports!C:C,0))</f>
        <v>46</v>
      </c>
      <c r="L274" t="str">
        <f t="shared" si="11"/>
        <v>INSERT INTO "OlympicPlayers" (ol_player_name,ol_player_value,ol_player_image,ol_country_id,team_sport_id) VALUES ('Feiler Feliz',1,pg_read_binary_file('E:\imagenes\personajes\olympics.png'),1,46);</v>
      </c>
    </row>
    <row r="275" spans="2:12" x14ac:dyDescent="0.25">
      <c r="B275">
        <v>273</v>
      </c>
      <c r="C275" t="s">
        <v>1586</v>
      </c>
      <c r="D275">
        <v>1</v>
      </c>
      <c r="E275" t="s">
        <v>1747</v>
      </c>
      <c r="F275" t="str">
        <f t="shared" si="10"/>
        <v>E:\imagenes\personajes\olympics.png</v>
      </c>
      <c r="G275" t="s">
        <v>3</v>
      </c>
      <c r="H275">
        <f>INDEX(PlayerCountry!B:B,MATCH(G275,PlayerCountry!C:C,0))</f>
        <v>4</v>
      </c>
      <c r="I275" t="s">
        <v>275</v>
      </c>
      <c r="J275">
        <f>INDEX(TeamSports!B:B,MATCH(I275,TeamSports!C:C,0))</f>
        <v>46</v>
      </c>
      <c r="L275" t="str">
        <f t="shared" si="11"/>
        <v>INSERT INTO "OlympicPlayers" (ol_player_name,ol_player_value,ol_player_image,ol_country_id,team_sport_id) VALUES ('Fenix Romerito',1,pg_read_binary_file('E:\imagenes\personajes\olympics.png'),4,46);</v>
      </c>
    </row>
    <row r="276" spans="2:12" x14ac:dyDescent="0.25">
      <c r="B276">
        <v>274</v>
      </c>
      <c r="C276" t="s">
        <v>1587</v>
      </c>
      <c r="D276">
        <v>1</v>
      </c>
      <c r="E276" t="s">
        <v>1747</v>
      </c>
      <c r="F276" t="str">
        <f t="shared" si="10"/>
        <v>E:\imagenes\personajes\olympics.png</v>
      </c>
      <c r="G276" t="s">
        <v>2</v>
      </c>
      <c r="H276">
        <f>INDEX(PlayerCountry!B:B,MATCH(G276,PlayerCountry!C:C,0))</f>
        <v>1</v>
      </c>
      <c r="I276" t="s">
        <v>275</v>
      </c>
      <c r="J276">
        <f>INDEX(TeamSports!B:B,MATCH(I276,TeamSports!C:C,0))</f>
        <v>46</v>
      </c>
      <c r="L276" t="str">
        <f t="shared" si="11"/>
        <v>INSERT INTO "OlympicPlayers" (ol_player_name,ol_player_value,ol_player_image,ol_country_id,team_sport_id) VALUES ('Fernanda Golero',1,pg_read_binary_file('E:\imagenes\personajes\olympics.png'),1,46);</v>
      </c>
    </row>
    <row r="277" spans="2:12" x14ac:dyDescent="0.25">
      <c r="B277">
        <v>275</v>
      </c>
      <c r="C277" t="s">
        <v>1588</v>
      </c>
      <c r="D277">
        <v>1</v>
      </c>
      <c r="E277" t="s">
        <v>1747</v>
      </c>
      <c r="F277" t="str">
        <f t="shared" si="10"/>
        <v>E:\imagenes\personajes\olympics.png</v>
      </c>
      <c r="G277" t="s">
        <v>2</v>
      </c>
      <c r="H277">
        <f>INDEX(PlayerCountry!B:B,MATCH(G277,PlayerCountry!C:C,0))</f>
        <v>1</v>
      </c>
      <c r="I277" t="s">
        <v>275</v>
      </c>
      <c r="J277">
        <f>INDEX(TeamSports!B:B,MATCH(I277,TeamSports!C:C,0))</f>
        <v>46</v>
      </c>
      <c r="L277" t="str">
        <f t="shared" si="11"/>
        <v>INSERT INTO "OlympicPlayers" (ol_player_name,ol_player_value,ol_player_image,ol_country_id,team_sport_id) VALUES ('Fernando Golero',1,pg_read_binary_file('E:\imagenes\personajes\olympics.png'),1,46);</v>
      </c>
    </row>
    <row r="278" spans="2:12" x14ac:dyDescent="0.25">
      <c r="B278">
        <v>276</v>
      </c>
      <c r="C278" t="s">
        <v>1589</v>
      </c>
      <c r="D278">
        <v>1</v>
      </c>
      <c r="E278" t="s">
        <v>1747</v>
      </c>
      <c r="F278" t="str">
        <f t="shared" si="10"/>
        <v>E:\imagenes\personajes\olympics.png</v>
      </c>
      <c r="G278" t="s">
        <v>7</v>
      </c>
      <c r="H278">
        <f>INDEX(PlayerCountry!B:B,MATCH(G278,PlayerCountry!C:C,0))</f>
        <v>2</v>
      </c>
      <c r="I278" t="s">
        <v>275</v>
      </c>
      <c r="J278">
        <f>INDEX(TeamSports!B:B,MATCH(I278,TeamSports!C:C,0))</f>
        <v>46</v>
      </c>
      <c r="L278" t="str">
        <f t="shared" si="11"/>
        <v>INSERT INTO "OlympicPlayers" (ol_player_name,ol_player_value,ol_player_image,ol_country_id,team_sport_id) VALUES ('Firiien Ferokalus',1,pg_read_binary_file('E:\imagenes\personajes\olympics.png'),2,46);</v>
      </c>
    </row>
    <row r="279" spans="2:12" x14ac:dyDescent="0.25">
      <c r="B279">
        <v>277</v>
      </c>
      <c r="C279" t="s">
        <v>1590</v>
      </c>
      <c r="D279">
        <v>1</v>
      </c>
      <c r="E279" t="s">
        <v>1747</v>
      </c>
      <c r="F279" t="str">
        <f t="shared" si="10"/>
        <v>E:\imagenes\personajes\olympics.png</v>
      </c>
      <c r="G279" t="s">
        <v>8</v>
      </c>
      <c r="H279">
        <f>INDEX(PlayerCountry!B:B,MATCH(G279,PlayerCountry!C:C,0))</f>
        <v>3</v>
      </c>
      <c r="I279" t="s">
        <v>275</v>
      </c>
      <c r="J279">
        <f>INDEX(TeamSports!B:B,MATCH(I279,TeamSports!C:C,0))</f>
        <v>46</v>
      </c>
      <c r="L279" t="str">
        <f t="shared" si="11"/>
        <v>INSERT INTO "OlympicPlayers" (ol_player_name,ol_player_value,ol_player_image,ol_country_id,team_sport_id) VALUES ('Fredskien Ficha',1,pg_read_binary_file('E:\imagenes\personajes\olympics.png'),3,46);</v>
      </c>
    </row>
    <row r="280" spans="2:12" x14ac:dyDescent="0.25">
      <c r="B280">
        <v>278</v>
      </c>
      <c r="C280" t="s">
        <v>1591</v>
      </c>
      <c r="D280">
        <v>1</v>
      </c>
      <c r="E280" t="s">
        <v>1747</v>
      </c>
      <c r="F280" t="str">
        <f t="shared" si="10"/>
        <v>E:\imagenes\personajes\olympics.png</v>
      </c>
      <c r="G280" t="s">
        <v>8</v>
      </c>
      <c r="H280">
        <f>INDEX(PlayerCountry!B:B,MATCH(G280,PlayerCountry!C:C,0))</f>
        <v>3</v>
      </c>
      <c r="I280" t="s">
        <v>275</v>
      </c>
      <c r="J280">
        <f>INDEX(TeamSports!B:B,MATCH(I280,TeamSports!C:C,0))</f>
        <v>46</v>
      </c>
      <c r="L280" t="str">
        <f t="shared" si="11"/>
        <v>INSERT INTO "OlympicPlayers" (ol_player_name,ol_player_value,ol_player_image,ol_country_id,team_sport_id) VALUES ('Freya Ficha',1,pg_read_binary_file('E:\imagenes\personajes\olympics.png'),3,46);</v>
      </c>
    </row>
    <row r="281" spans="2:12" x14ac:dyDescent="0.25">
      <c r="B281">
        <v>279</v>
      </c>
      <c r="C281" t="s">
        <v>1592</v>
      </c>
      <c r="D281">
        <v>1</v>
      </c>
      <c r="E281" t="s">
        <v>1747</v>
      </c>
      <c r="F281" t="str">
        <f t="shared" si="10"/>
        <v>E:\imagenes\personajes\olympics.png</v>
      </c>
      <c r="G281" t="s">
        <v>4</v>
      </c>
      <c r="H281">
        <f>INDEX(PlayerCountry!B:B,MATCH(G281,PlayerCountry!C:C,0))</f>
        <v>8</v>
      </c>
      <c r="I281" t="s">
        <v>275</v>
      </c>
      <c r="J281">
        <f>INDEX(TeamSports!B:B,MATCH(I281,TeamSports!C:C,0))</f>
        <v>46</v>
      </c>
      <c r="L281" t="str">
        <f t="shared" si="11"/>
        <v>INSERT INTO "OlympicPlayers" (ol_player_name,ol_player_value,ol_player_image,ol_country_id,team_sport_id) VALUES ('Frideken Carrero',1,pg_read_binary_file('E:\imagenes\personajes\olympics.png'),8,46);</v>
      </c>
    </row>
    <row r="282" spans="2:12" x14ac:dyDescent="0.25">
      <c r="B282">
        <v>280</v>
      </c>
      <c r="C282" t="s">
        <v>1593</v>
      </c>
      <c r="D282">
        <v>1</v>
      </c>
      <c r="E282" t="s">
        <v>1747</v>
      </c>
      <c r="F282" t="str">
        <f t="shared" si="10"/>
        <v>E:\imagenes\personajes\olympics.png</v>
      </c>
      <c r="G282" t="s">
        <v>3</v>
      </c>
      <c r="H282">
        <f>INDEX(PlayerCountry!B:B,MATCH(G282,PlayerCountry!C:C,0))</f>
        <v>4</v>
      </c>
      <c r="I282" t="s">
        <v>275</v>
      </c>
      <c r="J282">
        <f>INDEX(TeamSports!B:B,MATCH(I282,TeamSports!C:C,0))</f>
        <v>46</v>
      </c>
      <c r="L282" t="str">
        <f t="shared" si="11"/>
        <v>INSERT INTO "OlympicPlayers" (ol_player_name,ol_player_value,ol_player_image,ol_country_id,team_sport_id) VALUES ('Froggy Ranas',1,pg_read_binary_file('E:\imagenes\personajes\olympics.png'),4,46);</v>
      </c>
    </row>
    <row r="283" spans="2:12" x14ac:dyDescent="0.25">
      <c r="B283">
        <v>281</v>
      </c>
      <c r="C283" t="s">
        <v>1594</v>
      </c>
      <c r="D283">
        <v>1</v>
      </c>
      <c r="E283" t="s">
        <v>1747</v>
      </c>
      <c r="F283" t="str">
        <f t="shared" si="10"/>
        <v>E:\imagenes\personajes\olympics.png</v>
      </c>
      <c r="G283" t="s">
        <v>2</v>
      </c>
      <c r="H283">
        <f>INDEX(PlayerCountry!B:B,MATCH(G283,PlayerCountry!C:C,0))</f>
        <v>1</v>
      </c>
      <c r="I283" t="s">
        <v>275</v>
      </c>
      <c r="J283">
        <f>INDEX(TeamSports!B:B,MATCH(I283,TeamSports!C:C,0))</f>
        <v>46</v>
      </c>
      <c r="L283" t="str">
        <f t="shared" si="11"/>
        <v>INSERT INTO "OlympicPlayers" (ol_player_name,ol_player_value,ol_player_image,ol_country_id,team_sport_id) VALUES ('Futbol Futsal Golero',1,pg_read_binary_file('E:\imagenes\personajes\olympics.png'),1,46);</v>
      </c>
    </row>
    <row r="284" spans="2:12" x14ac:dyDescent="0.25">
      <c r="B284">
        <v>282</v>
      </c>
      <c r="C284" t="s">
        <v>1595</v>
      </c>
      <c r="D284">
        <v>1</v>
      </c>
      <c r="E284" t="s">
        <v>1747</v>
      </c>
      <c r="F284" t="str">
        <f t="shared" si="10"/>
        <v>E:\imagenes\personajes\olympics.png</v>
      </c>
      <c r="G284" t="s">
        <v>6</v>
      </c>
      <c r="H284">
        <f>INDEX(PlayerCountry!B:B,MATCH(G284,PlayerCountry!C:C,0))</f>
        <v>7</v>
      </c>
      <c r="I284" t="s">
        <v>275</v>
      </c>
      <c r="J284">
        <f>INDEX(TeamSports!B:B,MATCH(I284,TeamSports!C:C,0))</f>
        <v>46</v>
      </c>
      <c r="L284" t="str">
        <f t="shared" si="11"/>
        <v>INSERT INTO "OlympicPlayers" (ol_player_name,ol_player_value,ol_player_image,ol_country_id,team_sport_id) VALUES ('Gabriel Lambard',1,pg_read_binary_file('E:\imagenes\personajes\olympics.png'),7,46);</v>
      </c>
    </row>
    <row r="285" spans="2:12" x14ac:dyDescent="0.25">
      <c r="B285">
        <v>283</v>
      </c>
      <c r="C285" t="s">
        <v>1596</v>
      </c>
      <c r="D285">
        <v>1</v>
      </c>
      <c r="E285" t="s">
        <v>1747</v>
      </c>
      <c r="F285" t="str">
        <f t="shared" si="10"/>
        <v>E:\imagenes\personajes\olympics.png</v>
      </c>
      <c r="G285" t="s">
        <v>7</v>
      </c>
      <c r="H285">
        <f>INDEX(PlayerCountry!B:B,MATCH(G285,PlayerCountry!C:C,0))</f>
        <v>2</v>
      </c>
      <c r="I285" t="s">
        <v>275</v>
      </c>
      <c r="J285">
        <f>INDEX(TeamSports!B:B,MATCH(I285,TeamSports!C:C,0))</f>
        <v>46</v>
      </c>
      <c r="L285" t="str">
        <f t="shared" si="11"/>
        <v>INSERT INTO "OlympicPlayers" (ol_player_name,ol_player_value,ol_player_image,ol_country_id,team_sport_id) VALUES ('Gairdenia Welsekali',1,pg_read_binary_file('E:\imagenes\personajes\olympics.png'),2,46);</v>
      </c>
    </row>
    <row r="286" spans="2:12" x14ac:dyDescent="0.25">
      <c r="B286">
        <v>284</v>
      </c>
      <c r="C286" t="s">
        <v>1597</v>
      </c>
      <c r="D286">
        <v>1</v>
      </c>
      <c r="E286" t="s">
        <v>1747</v>
      </c>
      <c r="F286" t="str">
        <f t="shared" si="10"/>
        <v>E:\imagenes\personajes\olympics.png</v>
      </c>
      <c r="G286" t="s">
        <v>6</v>
      </c>
      <c r="H286">
        <f>INDEX(PlayerCountry!B:B,MATCH(G286,PlayerCountry!C:C,0))</f>
        <v>7</v>
      </c>
      <c r="I286" t="s">
        <v>275</v>
      </c>
      <c r="J286">
        <f>INDEX(TeamSports!B:B,MATCH(I286,TeamSports!C:C,0))</f>
        <v>46</v>
      </c>
      <c r="L286" t="str">
        <f t="shared" si="11"/>
        <v>INSERT INTO "OlympicPlayers" (ol_player_name,ol_player_value,ol_player_image,ol_country_id,team_sport_id) VALUES ('Gairner Lambard',1,pg_read_binary_file('E:\imagenes\personajes\olympics.png'),7,46);</v>
      </c>
    </row>
    <row r="287" spans="2:12" x14ac:dyDescent="0.25">
      <c r="B287">
        <v>285</v>
      </c>
      <c r="C287" t="s">
        <v>1598</v>
      </c>
      <c r="D287">
        <v>1</v>
      </c>
      <c r="E287" t="s">
        <v>1747</v>
      </c>
      <c r="F287" t="str">
        <f t="shared" si="10"/>
        <v>E:\imagenes\personajes\olympics.png</v>
      </c>
      <c r="G287" t="s">
        <v>8</v>
      </c>
      <c r="H287">
        <f>INDEX(PlayerCountry!B:B,MATCH(G287,PlayerCountry!C:C,0))</f>
        <v>3</v>
      </c>
      <c r="I287" t="s">
        <v>275</v>
      </c>
      <c r="J287">
        <f>INDEX(TeamSports!B:B,MATCH(I287,TeamSports!C:C,0))</f>
        <v>46</v>
      </c>
      <c r="L287" t="str">
        <f t="shared" si="11"/>
        <v>INSERT INTO "OlympicPlayers" (ol_player_name,ol_player_value,ol_player_image,ol_country_id,team_sport_id) VALUES ('Gaminari Devepas',1,pg_read_binary_file('E:\imagenes\personajes\olympics.png'),3,46);</v>
      </c>
    </row>
    <row r="288" spans="2:12" x14ac:dyDescent="0.25">
      <c r="B288">
        <v>286</v>
      </c>
      <c r="C288" t="s">
        <v>1599</v>
      </c>
      <c r="D288">
        <v>1</v>
      </c>
      <c r="E288" t="s">
        <v>1747</v>
      </c>
      <c r="F288" t="str">
        <f t="shared" si="10"/>
        <v>E:\imagenes\personajes\olympics.png</v>
      </c>
      <c r="G288" t="s">
        <v>3</v>
      </c>
      <c r="H288">
        <f>INDEX(PlayerCountry!B:B,MATCH(G288,PlayerCountry!C:C,0))</f>
        <v>4</v>
      </c>
      <c r="I288" t="s">
        <v>275</v>
      </c>
      <c r="J288">
        <f>INDEX(TeamSports!B:B,MATCH(I288,TeamSports!C:C,0))</f>
        <v>46</v>
      </c>
      <c r="L288" t="str">
        <f t="shared" si="11"/>
        <v>INSERT INTO "OlympicPlayers" (ol_player_name,ol_player_value,ol_player_image,ol_country_id,team_sport_id) VALUES ('Ganhorrar Romerito',1,pg_read_binary_file('E:\imagenes\personajes\olympics.png'),4,46);</v>
      </c>
    </row>
    <row r="289" spans="2:12" x14ac:dyDescent="0.25">
      <c r="B289">
        <v>287</v>
      </c>
      <c r="C289" t="s">
        <v>1600</v>
      </c>
      <c r="D289">
        <v>1</v>
      </c>
      <c r="E289" t="s">
        <v>1747</v>
      </c>
      <c r="F289" t="str">
        <f t="shared" si="10"/>
        <v>E:\imagenes\personajes\olympics.png</v>
      </c>
      <c r="G289" t="s">
        <v>9</v>
      </c>
      <c r="H289">
        <f>INDEX(PlayerCountry!B:B,MATCH(G289,PlayerCountry!C:C,0))</f>
        <v>5</v>
      </c>
      <c r="I289" t="s">
        <v>275</v>
      </c>
      <c r="J289">
        <f>INDEX(TeamSports!B:B,MATCH(I289,TeamSports!C:C,0))</f>
        <v>46</v>
      </c>
      <c r="L289" t="str">
        <f t="shared" si="11"/>
        <v>INSERT INTO "OlympicPlayers" (ol_player_name,ol_player_value,ol_player_image,ol_country_id,team_sport_id) VALUES ('Gengar Rosa',1,pg_read_binary_file('E:\imagenes\personajes\olympics.png'),5,46);</v>
      </c>
    </row>
    <row r="290" spans="2:12" x14ac:dyDescent="0.25">
      <c r="B290">
        <v>288</v>
      </c>
      <c r="C290" t="s">
        <v>1601</v>
      </c>
      <c r="D290">
        <v>1</v>
      </c>
      <c r="E290" t="s">
        <v>1747</v>
      </c>
      <c r="F290" t="str">
        <f t="shared" si="10"/>
        <v>E:\imagenes\personajes\olympics.png</v>
      </c>
      <c r="G290" t="s">
        <v>3</v>
      </c>
      <c r="H290">
        <f>INDEX(PlayerCountry!B:B,MATCH(G290,PlayerCountry!C:C,0))</f>
        <v>4</v>
      </c>
      <c r="I290" t="s">
        <v>275</v>
      </c>
      <c r="J290">
        <f>INDEX(TeamSports!B:B,MATCH(I290,TeamSports!C:C,0))</f>
        <v>46</v>
      </c>
      <c r="L290" t="str">
        <f t="shared" si="11"/>
        <v>INSERT INTO "OlympicPlayers" (ol_player_name,ol_player_value,ol_player_image,ol_country_id,team_sport_id) VALUES ('Gohan Stern',1,pg_read_binary_file('E:\imagenes\personajes\olympics.png'),4,46);</v>
      </c>
    </row>
    <row r="291" spans="2:12" x14ac:dyDescent="0.25">
      <c r="B291">
        <v>289</v>
      </c>
      <c r="C291" t="s">
        <v>1602</v>
      </c>
      <c r="D291">
        <v>1</v>
      </c>
      <c r="E291" t="s">
        <v>1747</v>
      </c>
      <c r="F291" t="str">
        <f t="shared" si="10"/>
        <v>E:\imagenes\personajes\olympics.png</v>
      </c>
      <c r="G291" t="s">
        <v>3</v>
      </c>
      <c r="H291">
        <f>INDEX(PlayerCountry!B:B,MATCH(G291,PlayerCountry!C:C,0))</f>
        <v>4</v>
      </c>
      <c r="I291" t="s">
        <v>275</v>
      </c>
      <c r="J291">
        <f>INDEX(TeamSports!B:B,MATCH(I291,TeamSports!C:C,0))</f>
        <v>46</v>
      </c>
      <c r="L291" t="str">
        <f t="shared" si="11"/>
        <v>INSERT INTO "OlympicPlayers" (ol_player_name,ol_player_value,ol_player_image,ol_country_id,team_sport_id) VALUES ('Goku Stern',1,pg_read_binary_file('E:\imagenes\personajes\olympics.png'),4,46);</v>
      </c>
    </row>
    <row r="292" spans="2:12" x14ac:dyDescent="0.25">
      <c r="B292">
        <v>290</v>
      </c>
      <c r="C292" t="s">
        <v>1603</v>
      </c>
      <c r="D292">
        <v>1</v>
      </c>
      <c r="E292" t="s">
        <v>1747</v>
      </c>
      <c r="F292" t="str">
        <f t="shared" si="10"/>
        <v>E:\imagenes\personajes\olympics.png</v>
      </c>
      <c r="G292" t="s">
        <v>2</v>
      </c>
      <c r="H292">
        <f>INDEX(PlayerCountry!B:B,MATCH(G292,PlayerCountry!C:C,0))</f>
        <v>1</v>
      </c>
      <c r="I292" t="s">
        <v>275</v>
      </c>
      <c r="J292">
        <f>INDEX(TeamSports!B:B,MATCH(I292,TeamSports!C:C,0))</f>
        <v>46</v>
      </c>
      <c r="L292" t="str">
        <f t="shared" si="11"/>
        <v>INSERT INTO "OlympicPlayers" (ol_player_name,ol_player_value,ol_player_image,ol_country_id,team_sport_id) VALUES ('Golf Blanco',1,pg_read_binary_file('E:\imagenes\personajes\olympics.png'),1,46);</v>
      </c>
    </row>
    <row r="293" spans="2:12" x14ac:dyDescent="0.25">
      <c r="B293">
        <v>291</v>
      </c>
      <c r="C293" t="s">
        <v>1604</v>
      </c>
      <c r="D293">
        <v>1</v>
      </c>
      <c r="E293" t="s">
        <v>1747</v>
      </c>
      <c r="F293" t="str">
        <f t="shared" si="10"/>
        <v>E:\imagenes\personajes\olympics.png</v>
      </c>
      <c r="G293" t="s">
        <v>2</v>
      </c>
      <c r="H293">
        <f>INDEX(PlayerCountry!B:B,MATCH(G293,PlayerCountry!C:C,0))</f>
        <v>1</v>
      </c>
      <c r="I293" t="s">
        <v>275</v>
      </c>
      <c r="J293">
        <f>INDEX(TeamSports!B:B,MATCH(I293,TeamSports!C:C,0))</f>
        <v>46</v>
      </c>
      <c r="L293" t="str">
        <f t="shared" si="11"/>
        <v>INSERT INTO "OlympicPlayers" (ol_player_name,ol_player_value,ol_player_image,ol_country_id,team_sport_id) VALUES ('Golfina Blanca',1,pg_read_binary_file('E:\imagenes\personajes\olympics.png'),1,46);</v>
      </c>
    </row>
    <row r="294" spans="2:12" x14ac:dyDescent="0.25">
      <c r="B294">
        <v>292</v>
      </c>
      <c r="C294" t="s">
        <v>1605</v>
      </c>
      <c r="D294">
        <v>1</v>
      </c>
      <c r="E294" t="s">
        <v>1747</v>
      </c>
      <c r="F294" t="str">
        <f t="shared" si="10"/>
        <v>E:\imagenes\personajes\olympics.png</v>
      </c>
      <c r="G294" t="s">
        <v>3</v>
      </c>
      <c r="H294">
        <f>INDEX(PlayerCountry!B:B,MATCH(G294,PlayerCountry!C:C,0))</f>
        <v>4</v>
      </c>
      <c r="I294" t="s">
        <v>275</v>
      </c>
      <c r="J294">
        <f>INDEX(TeamSports!B:B,MATCH(I294,TeamSports!C:C,0))</f>
        <v>46</v>
      </c>
      <c r="L294" t="str">
        <f t="shared" si="11"/>
        <v>INSERT INTO "OlympicPlayers" (ol_player_name,ol_player_value,ol_player_image,ol_country_id,team_sport_id) VALUES ('Goten Stern',1,pg_read_binary_file('E:\imagenes\personajes\olympics.png'),4,46);</v>
      </c>
    </row>
    <row r="295" spans="2:12" x14ac:dyDescent="0.25">
      <c r="B295">
        <v>293</v>
      </c>
      <c r="C295" t="s">
        <v>1606</v>
      </c>
      <c r="D295">
        <v>1</v>
      </c>
      <c r="E295" t="s">
        <v>1747</v>
      </c>
      <c r="F295" t="str">
        <f t="shared" si="10"/>
        <v>E:\imagenes\personajes\olympics.png</v>
      </c>
      <c r="G295" t="s">
        <v>8</v>
      </c>
      <c r="H295">
        <f>INDEX(PlayerCountry!B:B,MATCH(G295,PlayerCountry!C:C,0))</f>
        <v>3</v>
      </c>
      <c r="I295" t="s">
        <v>275</v>
      </c>
      <c r="J295">
        <f>INDEX(TeamSports!B:B,MATCH(I295,TeamSports!C:C,0))</f>
        <v>46</v>
      </c>
      <c r="L295" t="str">
        <f t="shared" si="11"/>
        <v>INSERT INTO "OlympicPlayers" (ol_player_name,ol_player_value,ol_player_image,ol_country_id,team_sport_id) VALUES ('Gryd Piksu',1,pg_read_binary_file('E:\imagenes\personajes\olympics.png'),3,46);</v>
      </c>
    </row>
    <row r="296" spans="2:12" x14ac:dyDescent="0.25">
      <c r="B296">
        <v>294</v>
      </c>
      <c r="C296" t="s">
        <v>1607</v>
      </c>
      <c r="D296">
        <v>1</v>
      </c>
      <c r="E296" t="s">
        <v>1747</v>
      </c>
      <c r="F296" t="str">
        <f t="shared" si="10"/>
        <v>E:\imagenes\personajes\olympics.png</v>
      </c>
      <c r="G296" t="s">
        <v>7</v>
      </c>
      <c r="H296">
        <f>INDEX(PlayerCountry!B:B,MATCH(G296,PlayerCountry!C:C,0))</f>
        <v>2</v>
      </c>
      <c r="I296" t="s">
        <v>275</v>
      </c>
      <c r="J296">
        <f>INDEX(TeamSports!B:B,MATCH(I296,TeamSports!C:C,0))</f>
        <v>46</v>
      </c>
      <c r="L296" t="str">
        <f t="shared" si="11"/>
        <v>INSERT INTO "OlympicPlayers" (ol_player_name,ol_player_value,ol_player_image,ol_country_id,team_sport_id) VALUES ('Gyturske Dekjus',1,pg_read_binary_file('E:\imagenes\personajes\olympics.png'),2,46);</v>
      </c>
    </row>
    <row r="297" spans="2:12" x14ac:dyDescent="0.25">
      <c r="B297">
        <v>295</v>
      </c>
      <c r="C297" t="s">
        <v>1608</v>
      </c>
      <c r="D297">
        <v>1</v>
      </c>
      <c r="E297" t="s">
        <v>1747</v>
      </c>
      <c r="F297" t="str">
        <f t="shared" si="10"/>
        <v>E:\imagenes\personajes\olympics.png</v>
      </c>
      <c r="G297" t="s">
        <v>2</v>
      </c>
      <c r="H297">
        <f>INDEX(PlayerCountry!B:B,MATCH(G297,PlayerCountry!C:C,0))</f>
        <v>1</v>
      </c>
      <c r="I297" t="s">
        <v>275</v>
      </c>
      <c r="J297">
        <f>INDEX(TeamSports!B:B,MATCH(I297,TeamSports!C:C,0))</f>
        <v>46</v>
      </c>
      <c r="L297" t="str">
        <f t="shared" si="11"/>
        <v>INSERT INTO "OlympicPlayers" (ol_player_name,ol_player_value,ol_player_image,ol_country_id,team_sport_id) VALUES ('Harold Pancher',1,pg_read_binary_file('E:\imagenes\personajes\olympics.png'),1,46);</v>
      </c>
    </row>
    <row r="298" spans="2:12" x14ac:dyDescent="0.25">
      <c r="B298">
        <v>296</v>
      </c>
      <c r="C298" t="s">
        <v>1609</v>
      </c>
      <c r="D298">
        <v>1</v>
      </c>
      <c r="E298" t="s">
        <v>1747</v>
      </c>
      <c r="F298" t="str">
        <f t="shared" si="10"/>
        <v>E:\imagenes\personajes\olympics.png</v>
      </c>
      <c r="G298" t="s">
        <v>7</v>
      </c>
      <c r="H298">
        <f>INDEX(PlayerCountry!B:B,MATCH(G298,PlayerCountry!C:C,0))</f>
        <v>2</v>
      </c>
      <c r="I298" t="s">
        <v>275</v>
      </c>
      <c r="J298">
        <f>INDEX(TeamSports!B:B,MATCH(I298,TeamSports!C:C,0))</f>
        <v>46</v>
      </c>
      <c r="L298" t="str">
        <f t="shared" si="11"/>
        <v>INSERT INTO "OlympicPlayers" (ol_player_name,ol_player_value,ol_player_image,ol_country_id,team_sport_id) VALUES ('Hirken Huntellar',1,pg_read_binary_file('E:\imagenes\personajes\olympics.png'),2,46);</v>
      </c>
    </row>
    <row r="299" spans="2:12" x14ac:dyDescent="0.25">
      <c r="B299">
        <v>297</v>
      </c>
      <c r="C299" t="s">
        <v>1610</v>
      </c>
      <c r="D299">
        <v>1</v>
      </c>
      <c r="E299" t="s">
        <v>1747</v>
      </c>
      <c r="F299" t="str">
        <f t="shared" si="10"/>
        <v>E:\imagenes\personajes\olympics.png</v>
      </c>
      <c r="G299" t="s">
        <v>7</v>
      </c>
      <c r="H299">
        <f>INDEX(PlayerCountry!B:B,MATCH(G299,PlayerCountry!C:C,0))</f>
        <v>2</v>
      </c>
      <c r="I299" t="s">
        <v>275</v>
      </c>
      <c r="J299">
        <f>INDEX(TeamSports!B:B,MATCH(I299,TeamSports!C:C,0))</f>
        <v>46</v>
      </c>
      <c r="L299" t="str">
        <f t="shared" si="11"/>
        <v>INSERT INTO "OlympicPlayers" (ol_player_name,ol_player_value,ol_player_image,ol_country_id,team_sport_id) VALUES ('Hjarjkar Dtrkar',1,pg_read_binary_file('E:\imagenes\personajes\olympics.png'),2,46);</v>
      </c>
    </row>
    <row r="300" spans="2:12" x14ac:dyDescent="0.25">
      <c r="B300">
        <v>298</v>
      </c>
      <c r="C300" t="s">
        <v>1611</v>
      </c>
      <c r="D300">
        <v>1</v>
      </c>
      <c r="E300" t="s">
        <v>1747</v>
      </c>
      <c r="F300" t="str">
        <f t="shared" si="10"/>
        <v>E:\imagenes\personajes\olympics.png</v>
      </c>
      <c r="G300" t="s">
        <v>3</v>
      </c>
      <c r="H300">
        <f>INDEX(PlayerCountry!B:B,MATCH(G300,PlayerCountry!C:C,0))</f>
        <v>4</v>
      </c>
      <c r="I300" t="s">
        <v>275</v>
      </c>
      <c r="J300">
        <f>INDEX(TeamSports!B:B,MATCH(I300,TeamSports!C:C,0))</f>
        <v>46</v>
      </c>
      <c r="L300" t="str">
        <f t="shared" si="11"/>
        <v>INSERT INTO "OlympicPlayers" (ol_player_name,ol_player_value,ol_player_image,ol_country_id,team_sport_id) VALUES ('Horsea Parmalat',1,pg_read_binary_file('E:\imagenes\personajes\olympics.png'),4,46);</v>
      </c>
    </row>
    <row r="301" spans="2:12" x14ac:dyDescent="0.25">
      <c r="B301">
        <v>299</v>
      </c>
      <c r="C301" t="s">
        <v>1612</v>
      </c>
      <c r="D301">
        <v>1</v>
      </c>
      <c r="E301" t="s">
        <v>1747</v>
      </c>
      <c r="F301" t="str">
        <f t="shared" si="10"/>
        <v>E:\imagenes\personajes\olympics.png</v>
      </c>
      <c r="G301" t="s">
        <v>6</v>
      </c>
      <c r="H301">
        <f>INDEX(PlayerCountry!B:B,MATCH(G301,PlayerCountry!C:C,0))</f>
        <v>7</v>
      </c>
      <c r="I301" t="s">
        <v>275</v>
      </c>
      <c r="J301">
        <f>INDEX(TeamSports!B:B,MATCH(I301,TeamSports!C:C,0))</f>
        <v>46</v>
      </c>
      <c r="L301" t="str">
        <f t="shared" si="11"/>
        <v>INSERT INTO "OlympicPlayers" (ol_player_name,ol_player_value,ol_player_image,ol_country_id,team_sport_id) VALUES ('Hulkien di Torakzi',1,pg_read_binary_file('E:\imagenes\personajes\olympics.png'),7,46);</v>
      </c>
    </row>
    <row r="302" spans="2:12" x14ac:dyDescent="0.25">
      <c r="B302">
        <v>300</v>
      </c>
      <c r="C302" t="s">
        <v>1613</v>
      </c>
      <c r="D302">
        <v>1</v>
      </c>
      <c r="E302" t="s">
        <v>1747</v>
      </c>
      <c r="F302" t="str">
        <f t="shared" si="10"/>
        <v>E:\imagenes\personajes\olympics.png</v>
      </c>
      <c r="G302" t="s">
        <v>8</v>
      </c>
      <c r="H302">
        <f>INDEX(PlayerCountry!B:B,MATCH(G302,PlayerCountry!C:C,0))</f>
        <v>3</v>
      </c>
      <c r="I302" t="s">
        <v>275</v>
      </c>
      <c r="J302">
        <f>INDEX(TeamSports!B:B,MATCH(I302,TeamSports!C:C,0))</f>
        <v>46</v>
      </c>
      <c r="L302" t="str">
        <f t="shared" si="11"/>
        <v>INSERT INTO "OlympicPlayers" (ol_player_name,ol_player_value,ol_player_image,ol_country_id,team_sport_id) VALUES ('Igor Ferden',1,pg_read_binary_file('E:\imagenes\personajes\olympics.png'),3,46);</v>
      </c>
    </row>
    <row r="303" spans="2:12" x14ac:dyDescent="0.25">
      <c r="B303">
        <v>301</v>
      </c>
      <c r="C303" t="s">
        <v>1614</v>
      </c>
      <c r="D303">
        <v>1</v>
      </c>
      <c r="E303" t="s">
        <v>1747</v>
      </c>
      <c r="F303" t="str">
        <f t="shared" si="10"/>
        <v>E:\imagenes\personajes\olympics.png</v>
      </c>
      <c r="G303" t="s">
        <v>8</v>
      </c>
      <c r="H303">
        <f>INDEX(PlayerCountry!B:B,MATCH(G303,PlayerCountry!C:C,0))</f>
        <v>3</v>
      </c>
      <c r="I303" t="s">
        <v>275</v>
      </c>
      <c r="J303">
        <f>INDEX(TeamSports!B:B,MATCH(I303,TeamSports!C:C,0))</f>
        <v>46</v>
      </c>
      <c r="L303" t="str">
        <f t="shared" si="11"/>
        <v>INSERT INTO "OlympicPlayers" (ol_player_name,ol_player_value,ol_player_image,ol_country_id,team_sport_id) VALUES ('Ikitesk Zerwakys',1,pg_read_binary_file('E:\imagenes\personajes\olympics.png'),3,46);</v>
      </c>
    </row>
    <row r="304" spans="2:12" x14ac:dyDescent="0.25">
      <c r="B304">
        <v>302</v>
      </c>
      <c r="C304" t="s">
        <v>1615</v>
      </c>
      <c r="D304">
        <v>1</v>
      </c>
      <c r="E304" t="s">
        <v>1747</v>
      </c>
      <c r="F304" t="str">
        <f t="shared" si="10"/>
        <v>E:\imagenes\personajes\olympics.png</v>
      </c>
      <c r="G304" t="s">
        <v>7</v>
      </c>
      <c r="H304">
        <f>INDEX(PlayerCountry!B:B,MATCH(G304,PlayerCountry!C:C,0))</f>
        <v>2</v>
      </c>
      <c r="I304" t="s">
        <v>275</v>
      </c>
      <c r="J304">
        <f>INDEX(TeamSports!B:B,MATCH(I304,TeamSports!C:C,0))</f>
        <v>46</v>
      </c>
      <c r="L304" t="str">
        <f t="shared" si="11"/>
        <v>INSERT INTO "OlympicPlayers" (ol_player_name,ol_player_value,ol_player_image,ol_country_id,team_sport_id) VALUES ('Indar Stern',1,pg_read_binary_file('E:\imagenes\personajes\olympics.png'),2,46);</v>
      </c>
    </row>
    <row r="305" spans="2:12" x14ac:dyDescent="0.25">
      <c r="B305">
        <v>303</v>
      </c>
      <c r="C305" t="s">
        <v>1616</v>
      </c>
      <c r="D305">
        <v>1</v>
      </c>
      <c r="E305" t="s">
        <v>1747</v>
      </c>
      <c r="F305" t="str">
        <f t="shared" si="10"/>
        <v>E:\imagenes\personajes\olympics.png</v>
      </c>
      <c r="G305" t="s">
        <v>4</v>
      </c>
      <c r="H305">
        <f>INDEX(PlayerCountry!B:B,MATCH(G305,PlayerCountry!C:C,0))</f>
        <v>8</v>
      </c>
      <c r="I305" t="s">
        <v>275</v>
      </c>
      <c r="J305">
        <f>INDEX(TeamSports!B:B,MATCH(I305,TeamSports!C:C,0))</f>
        <v>46</v>
      </c>
      <c r="L305" t="str">
        <f t="shared" si="11"/>
        <v>INSERT INTO "OlympicPlayers" (ol_player_name,ol_player_value,ol_player_image,ol_country_id,team_sport_id) VALUES ('Indokar Drago',1,pg_read_binary_file('E:\imagenes\personajes\olympics.png'),8,46);</v>
      </c>
    </row>
    <row r="306" spans="2:12" x14ac:dyDescent="0.25">
      <c r="B306">
        <v>304</v>
      </c>
      <c r="C306" t="s">
        <v>1617</v>
      </c>
      <c r="D306">
        <v>1</v>
      </c>
      <c r="E306" t="s">
        <v>1747</v>
      </c>
      <c r="F306" t="str">
        <f t="shared" si="10"/>
        <v>E:\imagenes\personajes\olympics.png</v>
      </c>
      <c r="G306" t="s">
        <v>7</v>
      </c>
      <c r="H306">
        <f>INDEX(PlayerCountry!B:B,MATCH(G306,PlayerCountry!C:C,0))</f>
        <v>2</v>
      </c>
      <c r="I306" t="s">
        <v>275</v>
      </c>
      <c r="J306">
        <f>INDEX(TeamSports!B:B,MATCH(I306,TeamSports!C:C,0))</f>
        <v>46</v>
      </c>
      <c r="L306" t="str">
        <f t="shared" si="11"/>
        <v>INSERT INTO "OlympicPlayers" (ol_player_name,ol_player_value,ol_player_image,ol_country_id,team_sport_id) VALUES ('Ingune Remaswam',1,pg_read_binary_file('E:\imagenes\personajes\olympics.png'),2,46);</v>
      </c>
    </row>
    <row r="307" spans="2:12" x14ac:dyDescent="0.25">
      <c r="B307">
        <v>305</v>
      </c>
      <c r="C307" t="s">
        <v>1618</v>
      </c>
      <c r="D307">
        <v>1</v>
      </c>
      <c r="E307" t="s">
        <v>1747</v>
      </c>
      <c r="F307" t="str">
        <f t="shared" si="10"/>
        <v>E:\imagenes\personajes\olympics.png</v>
      </c>
      <c r="G307" t="s">
        <v>5</v>
      </c>
      <c r="H307">
        <f>INDEX(PlayerCountry!B:B,MATCH(G307,PlayerCountry!C:C,0))</f>
        <v>6</v>
      </c>
      <c r="I307" t="s">
        <v>275</v>
      </c>
      <c r="J307">
        <f>INDEX(TeamSports!B:B,MATCH(I307,TeamSports!C:C,0))</f>
        <v>46</v>
      </c>
      <c r="L307" t="str">
        <f t="shared" si="11"/>
        <v>INSERT INTO "OlympicPlayers" (ol_player_name,ol_player_value,ol_player_image,ol_country_id,team_sport_id) VALUES ('Iruka Umino',1,pg_read_binary_file('E:\imagenes\personajes\olympics.png'),6,46);</v>
      </c>
    </row>
    <row r="308" spans="2:12" x14ac:dyDescent="0.25">
      <c r="B308">
        <v>306</v>
      </c>
      <c r="C308" t="s">
        <v>1619</v>
      </c>
      <c r="D308">
        <v>1</v>
      </c>
      <c r="E308" t="s">
        <v>1747</v>
      </c>
      <c r="F308" t="str">
        <f t="shared" si="10"/>
        <v>E:\imagenes\personajes\olympics.png</v>
      </c>
      <c r="G308" t="s">
        <v>6</v>
      </c>
      <c r="H308">
        <f>INDEX(PlayerCountry!B:B,MATCH(G308,PlayerCountry!C:C,0))</f>
        <v>7</v>
      </c>
      <c r="I308" t="s">
        <v>275</v>
      </c>
      <c r="J308">
        <f>INDEX(TeamSports!B:B,MATCH(I308,TeamSports!C:C,0))</f>
        <v>46</v>
      </c>
      <c r="L308" t="str">
        <f t="shared" si="11"/>
        <v>INSERT INTO "OlympicPlayers" (ol_player_name,ol_player_value,ol_player_image,ol_country_id,team_sport_id) VALUES ('Iyikis Lambard',1,pg_read_binary_file('E:\imagenes\personajes\olympics.png'),7,46);</v>
      </c>
    </row>
    <row r="309" spans="2:12" x14ac:dyDescent="0.25">
      <c r="B309">
        <v>307</v>
      </c>
      <c r="C309" t="s">
        <v>1620</v>
      </c>
      <c r="D309">
        <v>1</v>
      </c>
      <c r="E309" t="s">
        <v>1747</v>
      </c>
      <c r="F309" t="str">
        <f t="shared" si="10"/>
        <v>E:\imagenes\personajes\olympics.png</v>
      </c>
      <c r="G309" t="s">
        <v>3</v>
      </c>
      <c r="H309">
        <f>INDEX(PlayerCountry!B:B,MATCH(G309,PlayerCountry!C:C,0))</f>
        <v>4</v>
      </c>
      <c r="I309" t="s">
        <v>275</v>
      </c>
      <c r="J309">
        <f>INDEX(TeamSports!B:B,MATCH(I309,TeamSports!C:C,0))</f>
        <v>46</v>
      </c>
      <c r="L309" t="str">
        <f t="shared" si="11"/>
        <v>INSERT INTO "OlympicPlayers" (ol_player_name,ol_player_value,ol_player_image,ol_country_id,team_sport_id) VALUES ('James Ketchum',1,pg_read_binary_file('E:\imagenes\personajes\olympics.png'),4,46);</v>
      </c>
    </row>
    <row r="310" spans="2:12" x14ac:dyDescent="0.25">
      <c r="B310">
        <v>308</v>
      </c>
      <c r="C310" t="s">
        <v>1621</v>
      </c>
      <c r="D310">
        <v>1</v>
      </c>
      <c r="E310" t="s">
        <v>1747</v>
      </c>
      <c r="F310" t="str">
        <f t="shared" si="10"/>
        <v>E:\imagenes\personajes\olympics.png</v>
      </c>
      <c r="G310" t="s">
        <v>6</v>
      </c>
      <c r="H310">
        <f>INDEX(PlayerCountry!B:B,MATCH(G310,PlayerCountry!C:C,0))</f>
        <v>7</v>
      </c>
      <c r="I310" t="s">
        <v>275</v>
      </c>
      <c r="J310">
        <f>INDEX(TeamSports!B:B,MATCH(I310,TeamSports!C:C,0))</f>
        <v>46</v>
      </c>
      <c r="L310" t="str">
        <f t="shared" si="11"/>
        <v>INSERT INTO "OlympicPlayers" (ol_player_name,ol_player_value,ol_player_image,ol_country_id,team_sport_id) VALUES ('James Lambard',1,pg_read_binary_file('E:\imagenes\personajes\olympics.png'),7,46);</v>
      </c>
    </row>
    <row r="311" spans="2:12" x14ac:dyDescent="0.25">
      <c r="B311">
        <v>309</v>
      </c>
      <c r="C311" t="s">
        <v>1622</v>
      </c>
      <c r="D311">
        <v>1</v>
      </c>
      <c r="E311" t="s">
        <v>1747</v>
      </c>
      <c r="F311" t="str">
        <f t="shared" si="10"/>
        <v>E:\imagenes\personajes\olympics.png</v>
      </c>
      <c r="G311" t="s">
        <v>4</v>
      </c>
      <c r="H311">
        <f>INDEX(PlayerCountry!B:B,MATCH(G311,PlayerCountry!C:C,0))</f>
        <v>8</v>
      </c>
      <c r="I311" t="s">
        <v>275</v>
      </c>
      <c r="J311">
        <f>INDEX(TeamSports!B:B,MATCH(I311,TeamSports!C:C,0))</f>
        <v>46</v>
      </c>
      <c r="L311" t="str">
        <f t="shared" si="11"/>
        <v>INSERT INTO "OlympicPlayers" (ol_player_name,ol_player_value,ol_player_image,ol_country_id,team_sport_id) VALUES ('Jan Annushka',1,pg_read_binary_file('E:\imagenes\personajes\olympics.png'),8,46);</v>
      </c>
    </row>
    <row r="312" spans="2:12" x14ac:dyDescent="0.25">
      <c r="B312">
        <v>310</v>
      </c>
      <c r="C312" t="s">
        <v>1623</v>
      </c>
      <c r="D312">
        <v>1</v>
      </c>
      <c r="E312" t="s">
        <v>1747</v>
      </c>
      <c r="F312" t="str">
        <f t="shared" si="10"/>
        <v>E:\imagenes\personajes\olympics.png</v>
      </c>
      <c r="G312" t="s">
        <v>7</v>
      </c>
      <c r="H312">
        <f>INDEX(PlayerCountry!B:B,MATCH(G312,PlayerCountry!C:C,0))</f>
        <v>2</v>
      </c>
      <c r="I312" t="s">
        <v>275</v>
      </c>
      <c r="J312">
        <f>INDEX(TeamSports!B:B,MATCH(I312,TeamSports!C:C,0))</f>
        <v>46</v>
      </c>
      <c r="L312" t="str">
        <f t="shared" si="11"/>
        <v>INSERT INTO "OlympicPlayers" (ol_player_name,ol_player_value,ol_player_image,ol_country_id,team_sport_id) VALUES ('Jdaune Rosser',1,pg_read_binary_file('E:\imagenes\personajes\olympics.png'),2,46);</v>
      </c>
    </row>
    <row r="313" spans="2:12" x14ac:dyDescent="0.25">
      <c r="B313">
        <v>311</v>
      </c>
      <c r="C313" t="s">
        <v>1624</v>
      </c>
      <c r="D313">
        <v>1</v>
      </c>
      <c r="E313" t="s">
        <v>1747</v>
      </c>
      <c r="F313" t="str">
        <f t="shared" si="10"/>
        <v>E:\imagenes\personajes\olympics.png</v>
      </c>
      <c r="G313" t="s">
        <v>4</v>
      </c>
      <c r="H313">
        <f>INDEX(PlayerCountry!B:B,MATCH(G313,PlayerCountry!C:C,0))</f>
        <v>8</v>
      </c>
      <c r="I313" t="s">
        <v>275</v>
      </c>
      <c r="J313">
        <f>INDEX(TeamSports!B:B,MATCH(I313,TeamSports!C:C,0))</f>
        <v>46</v>
      </c>
      <c r="L313" t="str">
        <f t="shared" si="11"/>
        <v>INSERT INTO "OlympicPlayers" (ol_player_name,ol_player_value,ol_player_image,ol_country_id,team_sport_id) VALUES ('Jhonan Carrero',1,pg_read_binary_file('E:\imagenes\personajes\olympics.png'),8,46);</v>
      </c>
    </row>
    <row r="314" spans="2:12" x14ac:dyDescent="0.25">
      <c r="B314">
        <v>312</v>
      </c>
      <c r="C314" t="s">
        <v>1625</v>
      </c>
      <c r="D314">
        <v>1</v>
      </c>
      <c r="E314" t="s">
        <v>1747</v>
      </c>
      <c r="F314" t="str">
        <f t="shared" si="10"/>
        <v>E:\imagenes\personajes\olympics.png</v>
      </c>
      <c r="G314" t="s">
        <v>6</v>
      </c>
      <c r="H314">
        <f>INDEX(PlayerCountry!B:B,MATCH(G314,PlayerCountry!C:C,0))</f>
        <v>7</v>
      </c>
      <c r="I314" t="s">
        <v>275</v>
      </c>
      <c r="J314">
        <f>INDEX(TeamSports!B:B,MATCH(I314,TeamSports!C:C,0))</f>
        <v>46</v>
      </c>
      <c r="L314" t="str">
        <f t="shared" si="11"/>
        <v>INSERT INTO "OlympicPlayers" (ol_player_name,ol_player_value,ol_player_image,ol_country_id,team_sport_id) VALUES ('Jhonas Lambard',1,pg_read_binary_file('E:\imagenes\personajes\olympics.png'),7,46);</v>
      </c>
    </row>
    <row r="315" spans="2:12" x14ac:dyDescent="0.25">
      <c r="B315">
        <v>313</v>
      </c>
      <c r="C315" t="s">
        <v>1626</v>
      </c>
      <c r="D315">
        <v>1</v>
      </c>
      <c r="E315" t="s">
        <v>1747</v>
      </c>
      <c r="F315" t="str">
        <f t="shared" si="10"/>
        <v>E:\imagenes\personajes\olympics.png</v>
      </c>
      <c r="G315" t="s">
        <v>7</v>
      </c>
      <c r="H315">
        <f>INDEX(PlayerCountry!B:B,MATCH(G315,PlayerCountry!C:C,0))</f>
        <v>2</v>
      </c>
      <c r="I315" t="s">
        <v>275</v>
      </c>
      <c r="J315">
        <f>INDEX(TeamSports!B:B,MATCH(I315,TeamSports!C:C,0))</f>
        <v>46</v>
      </c>
      <c r="L315" t="str">
        <f t="shared" si="11"/>
        <v>INSERT INTO "OlympicPlayers" (ol_player_name,ol_player_value,ol_player_image,ol_country_id,team_sport_id) VALUES ('Kadun Drakar',1,pg_read_binary_file('E:\imagenes\personajes\olympics.png'),2,46);</v>
      </c>
    </row>
    <row r="316" spans="2:12" x14ac:dyDescent="0.25">
      <c r="B316">
        <v>314</v>
      </c>
      <c r="C316" t="s">
        <v>1762</v>
      </c>
      <c r="D316">
        <v>1</v>
      </c>
      <c r="E316" t="s">
        <v>1747</v>
      </c>
      <c r="F316" t="str">
        <f t="shared" si="10"/>
        <v>E:\imagenes\personajes\olympics.png</v>
      </c>
      <c r="G316" t="s">
        <v>7</v>
      </c>
      <c r="H316">
        <f>INDEX(PlayerCountry!B:B,MATCH(G316,PlayerCountry!C:C,0))</f>
        <v>2</v>
      </c>
      <c r="I316" t="s">
        <v>275</v>
      </c>
      <c r="J316">
        <f>INDEX(TeamSports!B:B,MATCH(I316,TeamSports!C:C,0))</f>
        <v>46</v>
      </c>
      <c r="L316" t="str">
        <f t="shared" si="11"/>
        <v>INSERT INTO "OlympicPlayers" (ol_player_name,ol_player_value,ol_player_image,ol_country_id,team_sport_id) VALUES ('Karani Olibdenas',1,pg_read_binary_file('E:\imagenes\personajes\olympics.png'),2,46);</v>
      </c>
    </row>
    <row r="317" spans="2:12" x14ac:dyDescent="0.25">
      <c r="B317">
        <v>315</v>
      </c>
      <c r="C317" t="s">
        <v>1627</v>
      </c>
      <c r="D317">
        <v>1</v>
      </c>
      <c r="E317" t="s">
        <v>1747</v>
      </c>
      <c r="F317" t="str">
        <f t="shared" si="10"/>
        <v>E:\imagenes\personajes\olympics.png</v>
      </c>
      <c r="G317" t="s">
        <v>8</v>
      </c>
      <c r="H317">
        <f>INDEX(PlayerCountry!B:B,MATCH(G317,PlayerCountry!C:C,0))</f>
        <v>3</v>
      </c>
      <c r="I317" t="s">
        <v>275</v>
      </c>
      <c r="J317">
        <f>INDEX(TeamSports!B:B,MATCH(I317,TeamSports!C:C,0))</f>
        <v>46</v>
      </c>
      <c r="L317" t="str">
        <f t="shared" si="11"/>
        <v>INSERT INTO "OlympicPlayers" (ol_player_name,ol_player_value,ol_player_image,ol_country_id,team_sport_id) VALUES ('Kashani Zerenas',1,pg_read_binary_file('E:\imagenes\personajes\olympics.png'),3,46);</v>
      </c>
    </row>
    <row r="318" spans="2:12" x14ac:dyDescent="0.25">
      <c r="B318">
        <v>316</v>
      </c>
      <c r="C318" t="s">
        <v>1627</v>
      </c>
      <c r="D318">
        <v>1</v>
      </c>
      <c r="E318" t="s">
        <v>1747</v>
      </c>
      <c r="F318" t="str">
        <f t="shared" si="10"/>
        <v>E:\imagenes\personajes\olympics.png</v>
      </c>
      <c r="G318" t="s">
        <v>3</v>
      </c>
      <c r="H318">
        <f>INDEX(PlayerCountry!B:B,MATCH(G318,PlayerCountry!C:C,0))</f>
        <v>4</v>
      </c>
      <c r="I318" t="s">
        <v>275</v>
      </c>
      <c r="J318">
        <f>INDEX(TeamSports!B:B,MATCH(I318,TeamSports!C:C,0))</f>
        <v>46</v>
      </c>
      <c r="L318" t="str">
        <f t="shared" si="11"/>
        <v>INSERT INTO "OlympicPlayers" (ol_player_name,ol_player_value,ol_player_image,ol_country_id,team_sport_id) VALUES ('Kashani Zerenas',1,pg_read_binary_file('E:\imagenes\personajes\olympics.png'),4,46);</v>
      </c>
    </row>
    <row r="319" spans="2:12" x14ac:dyDescent="0.25">
      <c r="B319">
        <v>317</v>
      </c>
      <c r="C319" t="s">
        <v>1628</v>
      </c>
      <c r="D319">
        <v>1</v>
      </c>
      <c r="E319" t="s">
        <v>1747</v>
      </c>
      <c r="F319" t="str">
        <f t="shared" si="10"/>
        <v>E:\imagenes\personajes\olympics.png</v>
      </c>
      <c r="G319" t="s">
        <v>6</v>
      </c>
      <c r="H319">
        <f>INDEX(PlayerCountry!B:B,MATCH(G319,PlayerCountry!C:C,0))</f>
        <v>7</v>
      </c>
      <c r="I319" t="s">
        <v>275</v>
      </c>
      <c r="J319">
        <f>INDEX(TeamSports!B:B,MATCH(I319,TeamSports!C:C,0))</f>
        <v>46</v>
      </c>
      <c r="L319" t="str">
        <f t="shared" si="11"/>
        <v>INSERT INTO "OlympicPlayers" (ol_player_name,ol_player_value,ol_player_image,ol_country_id,team_sport_id) VALUES ('Kilseny Van Roose',1,pg_read_binary_file('E:\imagenes\personajes\olympics.png'),7,46);</v>
      </c>
    </row>
    <row r="320" spans="2:12" x14ac:dyDescent="0.25">
      <c r="B320">
        <v>318</v>
      </c>
      <c r="C320" t="s">
        <v>1629</v>
      </c>
      <c r="D320">
        <v>1</v>
      </c>
      <c r="E320" t="s">
        <v>1747</v>
      </c>
      <c r="F320" t="str">
        <f t="shared" si="10"/>
        <v>E:\imagenes\personajes\olympics.png</v>
      </c>
      <c r="G320" t="s">
        <v>6</v>
      </c>
      <c r="H320">
        <f>INDEX(PlayerCountry!B:B,MATCH(G320,PlayerCountry!C:C,0))</f>
        <v>7</v>
      </c>
      <c r="I320" t="s">
        <v>275</v>
      </c>
      <c r="J320">
        <f>INDEX(TeamSports!B:B,MATCH(I320,TeamSports!C:C,0))</f>
        <v>46</v>
      </c>
      <c r="L320" t="str">
        <f t="shared" si="11"/>
        <v>INSERT INTO "OlympicPlayers" (ol_player_name,ol_player_value,ol_player_image,ol_country_id,team_sport_id) VALUES ('Kirksen Di Torakzi',1,pg_read_binary_file('E:\imagenes\personajes\olympics.png'),7,46);</v>
      </c>
    </row>
    <row r="321" spans="2:12" x14ac:dyDescent="0.25">
      <c r="B321">
        <v>319</v>
      </c>
      <c r="C321" t="s">
        <v>1763</v>
      </c>
      <c r="D321">
        <v>1</v>
      </c>
      <c r="E321" t="s">
        <v>1747</v>
      </c>
      <c r="F321" t="str">
        <f t="shared" si="10"/>
        <v>E:\imagenes\personajes\olympics.png</v>
      </c>
      <c r="G321" t="s">
        <v>7</v>
      </c>
      <c r="H321">
        <f>INDEX(PlayerCountry!B:B,MATCH(G321,PlayerCountry!C:C,0))</f>
        <v>2</v>
      </c>
      <c r="I321" t="s">
        <v>275</v>
      </c>
      <c r="J321">
        <f>INDEX(TeamSports!B:B,MATCH(I321,TeamSports!C:C,0))</f>
        <v>46</v>
      </c>
      <c r="L321" t="str">
        <f t="shared" si="11"/>
        <v>INSERT INTO "OlympicPlayers" (ol_player_name,ol_player_value,ol_player_image,ol_country_id,team_sport_id) VALUES ('Kiroseni Olibdenas',1,pg_read_binary_file('E:\imagenes\personajes\olympics.png'),2,46);</v>
      </c>
    </row>
    <row r="322" spans="2:12" x14ac:dyDescent="0.25">
      <c r="B322">
        <v>320</v>
      </c>
      <c r="C322" t="s">
        <v>1630</v>
      </c>
      <c r="D322">
        <v>1</v>
      </c>
      <c r="E322" t="s">
        <v>1747</v>
      </c>
      <c r="F322" t="str">
        <f t="shared" si="10"/>
        <v>E:\imagenes\personajes\olympics.png</v>
      </c>
      <c r="G322" t="s">
        <v>9</v>
      </c>
      <c r="H322">
        <f>INDEX(PlayerCountry!B:B,MATCH(G322,PlayerCountry!C:C,0))</f>
        <v>5</v>
      </c>
      <c r="I322" t="s">
        <v>275</v>
      </c>
      <c r="J322">
        <f>INDEX(TeamSports!B:B,MATCH(I322,TeamSports!C:C,0))</f>
        <v>46</v>
      </c>
      <c r="L322" t="str">
        <f t="shared" si="11"/>
        <v>INSERT INTO "OlympicPlayers" (ol_player_name,ol_player_value,ol_player_image,ol_country_id,team_sport_id) VALUES ('Krabby Verde',1,pg_read_binary_file('E:\imagenes\personajes\olympics.png'),5,46);</v>
      </c>
    </row>
    <row r="323" spans="2:12" x14ac:dyDescent="0.25">
      <c r="B323">
        <v>321</v>
      </c>
      <c r="C323" t="s">
        <v>1631</v>
      </c>
      <c r="D323">
        <v>1</v>
      </c>
      <c r="E323" t="s">
        <v>1747</v>
      </c>
      <c r="F323" t="str">
        <f t="shared" si="10"/>
        <v>E:\imagenes\personajes\olympics.png</v>
      </c>
      <c r="G323" t="s">
        <v>7</v>
      </c>
      <c r="H323">
        <f>INDEX(PlayerCountry!B:B,MATCH(G323,PlayerCountry!C:C,0))</f>
        <v>2</v>
      </c>
      <c r="I323" t="s">
        <v>275</v>
      </c>
      <c r="J323">
        <f>INDEX(TeamSports!B:B,MATCH(I323,TeamSports!C:C,0))</f>
        <v>46</v>
      </c>
      <c r="L323" t="str">
        <f t="shared" si="11"/>
        <v>INSERT INTO "OlympicPlayers" (ol_player_name,ol_player_value,ol_player_image,ol_country_id,team_sport_id) VALUES ('La Parca',1,pg_read_binary_file('E:\imagenes\personajes\olympics.png'),2,46);</v>
      </c>
    </row>
    <row r="324" spans="2:12" x14ac:dyDescent="0.25">
      <c r="B324">
        <v>322</v>
      </c>
      <c r="C324" t="s">
        <v>1632</v>
      </c>
      <c r="D324">
        <v>1</v>
      </c>
      <c r="E324" t="s">
        <v>1747</v>
      </c>
      <c r="F324" t="str">
        <f t="shared" ref="F324:F387" si="12">_xlfn.CONCAT($A$1,E324)</f>
        <v>E:\imagenes\personajes\olympics.png</v>
      </c>
      <c r="G324" t="s">
        <v>8</v>
      </c>
      <c r="H324">
        <f>INDEX(PlayerCountry!B:B,MATCH(G324,PlayerCountry!C:C,0))</f>
        <v>3</v>
      </c>
      <c r="I324" t="s">
        <v>275</v>
      </c>
      <c r="J324">
        <f>INDEX(TeamSports!B:B,MATCH(I324,TeamSports!C:C,0))</f>
        <v>46</v>
      </c>
      <c r="L324" t="str">
        <f t="shared" ref="L324:L387" si="13">_xlfn.CONCAT($L$1,$P$1,$B$1,$P$1," ",$N$1,$C$2,$R$1,$D$2,$R$1,$F$2,$R$1,$H$2,$R$1,$J$2,$O$1,$M$1,$N$1,$Q$1,C324,$Q$1,$R$1,D324,$R$1,$L$2,$N$1,$Q$1,F324,$Q$1,$O$1,$R$1,H324,$R$1,J324,$O$1,$S$1)</f>
        <v>INSERT INTO "OlympicPlayers" (ol_player_name,ol_player_value,ol_player_image,ol_country_id,team_sport_id) VALUES ('Laksis Alfilosk',1,pg_read_binary_file('E:\imagenes\personajes\olympics.png'),3,46);</v>
      </c>
    </row>
    <row r="325" spans="2:12" x14ac:dyDescent="0.25">
      <c r="B325">
        <v>323</v>
      </c>
      <c r="C325" t="s">
        <v>1633</v>
      </c>
      <c r="D325">
        <v>1</v>
      </c>
      <c r="E325" t="s">
        <v>1747</v>
      </c>
      <c r="F325" t="str">
        <f t="shared" si="12"/>
        <v>E:\imagenes\personajes\olympics.png</v>
      </c>
      <c r="G325" t="s">
        <v>6</v>
      </c>
      <c r="H325">
        <f>INDEX(PlayerCountry!B:B,MATCH(G325,PlayerCountry!C:C,0))</f>
        <v>7</v>
      </c>
      <c r="I325" t="s">
        <v>275</v>
      </c>
      <c r="J325">
        <f>INDEX(TeamSports!B:B,MATCH(I325,TeamSports!C:C,0))</f>
        <v>46</v>
      </c>
      <c r="L325" t="str">
        <f t="shared" si="13"/>
        <v>INSERT INTO "OlympicPlayers" (ol_player_name,ol_player_value,ol_player_image,ol_country_id,team_sport_id) VALUES ('Lawrence Lambard',1,pg_read_binary_file('E:\imagenes\personajes\olympics.png'),7,46);</v>
      </c>
    </row>
    <row r="326" spans="2:12" x14ac:dyDescent="0.25">
      <c r="B326">
        <v>324</v>
      </c>
      <c r="C326" t="s">
        <v>1634</v>
      </c>
      <c r="D326">
        <v>1</v>
      </c>
      <c r="E326" t="s">
        <v>1747</v>
      </c>
      <c r="F326" t="str">
        <f t="shared" si="12"/>
        <v>E:\imagenes\personajes\olympics.png</v>
      </c>
      <c r="G326" t="s">
        <v>6</v>
      </c>
      <c r="H326">
        <f>INDEX(PlayerCountry!B:B,MATCH(G326,PlayerCountry!C:C,0))</f>
        <v>7</v>
      </c>
      <c r="I326" t="s">
        <v>275</v>
      </c>
      <c r="J326">
        <f>INDEX(TeamSports!B:B,MATCH(I326,TeamSports!C:C,0))</f>
        <v>46</v>
      </c>
      <c r="L326" t="str">
        <f t="shared" si="13"/>
        <v>INSERT INTO "OlympicPlayers" (ol_player_name,ol_player_value,ol_player_image,ol_country_id,team_sport_id) VALUES ('Lenny Lambard',1,pg_read_binary_file('E:\imagenes\personajes\olympics.png'),7,46);</v>
      </c>
    </row>
    <row r="327" spans="2:12" x14ac:dyDescent="0.25">
      <c r="B327">
        <v>325</v>
      </c>
      <c r="C327" t="s">
        <v>1764</v>
      </c>
      <c r="D327">
        <v>1</v>
      </c>
      <c r="E327" t="s">
        <v>1747</v>
      </c>
      <c r="F327" t="str">
        <f t="shared" si="12"/>
        <v>E:\imagenes\personajes\olympics.png</v>
      </c>
      <c r="G327" t="s">
        <v>2</v>
      </c>
      <c r="H327">
        <f>INDEX(PlayerCountry!B:B,MATCH(G327,PlayerCountry!C:C,0))</f>
        <v>1</v>
      </c>
      <c r="I327" t="s">
        <v>275</v>
      </c>
      <c r="J327">
        <f>INDEX(TeamSports!B:B,MATCH(I327,TeamSports!C:C,0))</f>
        <v>46</v>
      </c>
      <c r="L327" t="str">
        <f t="shared" si="13"/>
        <v>INSERT INTO "OlympicPlayers" (ol_player_name,ol_player_value,ol_player_image,ol_country_id,team_sport_id) VALUES ('Leon Pancher',1,pg_read_binary_file('E:\imagenes\personajes\olympics.png'),1,46);</v>
      </c>
    </row>
    <row r="328" spans="2:12" x14ac:dyDescent="0.25">
      <c r="B328">
        <v>326</v>
      </c>
      <c r="C328" t="s">
        <v>1635</v>
      </c>
      <c r="D328">
        <v>1</v>
      </c>
      <c r="E328" t="s">
        <v>1747</v>
      </c>
      <c r="F328" t="str">
        <f t="shared" si="12"/>
        <v>E:\imagenes\personajes\olympics.png</v>
      </c>
      <c r="G328" t="s">
        <v>2</v>
      </c>
      <c r="H328">
        <f>INDEX(PlayerCountry!B:B,MATCH(G328,PlayerCountry!C:C,0))</f>
        <v>1</v>
      </c>
      <c r="I328" t="s">
        <v>275</v>
      </c>
      <c r="J328">
        <f>INDEX(TeamSports!B:B,MATCH(I328,TeamSports!C:C,0))</f>
        <v>46</v>
      </c>
      <c r="L328" t="str">
        <f t="shared" si="13"/>
        <v>INSERT INTO "OlympicPlayers" (ol_player_name,ol_player_value,ol_player_image,ol_country_id,team_sport_id) VALUES ('Lidehari Feliz',1,pg_read_binary_file('E:\imagenes\personajes\olympics.png'),1,46);</v>
      </c>
    </row>
    <row r="329" spans="2:12" x14ac:dyDescent="0.25">
      <c r="B329">
        <v>327</v>
      </c>
      <c r="C329" t="s">
        <v>1636</v>
      </c>
      <c r="D329">
        <v>1</v>
      </c>
      <c r="E329" t="s">
        <v>1747</v>
      </c>
      <c r="F329" t="str">
        <f t="shared" si="12"/>
        <v>E:\imagenes\personajes\olympics.png</v>
      </c>
      <c r="G329" t="s">
        <v>2</v>
      </c>
      <c r="H329">
        <f>INDEX(PlayerCountry!B:B,MATCH(G329,PlayerCountry!C:C,0))</f>
        <v>1</v>
      </c>
      <c r="I329" t="s">
        <v>275</v>
      </c>
      <c r="J329">
        <f>INDEX(TeamSports!B:B,MATCH(I329,TeamSports!C:C,0))</f>
        <v>46</v>
      </c>
      <c r="L329" t="str">
        <f t="shared" si="13"/>
        <v>INSERT INTO "OlympicPlayers" (ol_player_name,ol_player_value,ol_player_image,ol_country_id,team_sport_id) VALUES ('Likesari Feliz',1,pg_read_binary_file('E:\imagenes\personajes\olympics.png'),1,46);</v>
      </c>
    </row>
    <row r="330" spans="2:12" x14ac:dyDescent="0.25">
      <c r="B330">
        <v>328</v>
      </c>
      <c r="C330" t="s">
        <v>1637</v>
      </c>
      <c r="D330">
        <v>1</v>
      </c>
      <c r="E330" t="s">
        <v>1747</v>
      </c>
      <c r="F330" t="str">
        <f t="shared" si="12"/>
        <v>E:\imagenes\personajes\olympics.png</v>
      </c>
      <c r="G330" t="s">
        <v>2</v>
      </c>
      <c r="H330">
        <f>INDEX(PlayerCountry!B:B,MATCH(G330,PlayerCountry!C:C,0))</f>
        <v>1</v>
      </c>
      <c r="I330" t="s">
        <v>275</v>
      </c>
      <c r="J330">
        <f>INDEX(TeamSports!B:B,MATCH(I330,TeamSports!C:C,0))</f>
        <v>46</v>
      </c>
      <c r="L330" t="str">
        <f t="shared" si="13"/>
        <v>INSERT INTO "OlympicPlayers" (ol_player_name,ol_player_value,ol_player_image,ol_country_id,team_sport_id) VALUES ('Lola Feliz',1,pg_read_binary_file('E:\imagenes\personajes\olympics.png'),1,46);</v>
      </c>
    </row>
    <row r="331" spans="2:12" x14ac:dyDescent="0.25">
      <c r="B331">
        <v>329</v>
      </c>
      <c r="C331" t="s">
        <v>1765</v>
      </c>
      <c r="D331">
        <v>1</v>
      </c>
      <c r="E331" t="s">
        <v>1747</v>
      </c>
      <c r="F331" t="str">
        <f t="shared" si="12"/>
        <v>E:\imagenes\personajes\olympics.png</v>
      </c>
      <c r="G331" t="s">
        <v>3</v>
      </c>
      <c r="H331">
        <f>INDEX(PlayerCountry!B:B,MATCH(G331,PlayerCountry!C:C,0))</f>
        <v>4</v>
      </c>
      <c r="I331" t="s">
        <v>275</v>
      </c>
      <c r="J331">
        <f>INDEX(TeamSports!B:B,MATCH(I331,TeamSports!C:C,0))</f>
        <v>46</v>
      </c>
      <c r="L331" t="str">
        <f t="shared" si="13"/>
        <v>INSERT INTO "OlympicPlayers" (ol_player_name,ol_player_value,ol_player_image,ol_country_id,team_sport_id) VALUES ('Lorenzo Corazon',1,pg_read_binary_file('E:\imagenes\personajes\olympics.png'),4,46);</v>
      </c>
    </row>
    <row r="332" spans="2:12" x14ac:dyDescent="0.25">
      <c r="B332">
        <v>330</v>
      </c>
      <c r="C332" t="s">
        <v>1638</v>
      </c>
      <c r="D332">
        <v>1</v>
      </c>
      <c r="E332" t="s">
        <v>1747</v>
      </c>
      <c r="F332" t="str">
        <f t="shared" si="12"/>
        <v>E:\imagenes\personajes\olympics.png</v>
      </c>
      <c r="G332" t="s">
        <v>3</v>
      </c>
      <c r="H332">
        <f>INDEX(PlayerCountry!B:B,MATCH(G332,PlayerCountry!C:C,0))</f>
        <v>4</v>
      </c>
      <c r="I332" t="s">
        <v>275</v>
      </c>
      <c r="J332">
        <f>INDEX(TeamSports!B:B,MATCH(I332,TeamSports!C:C,0))</f>
        <v>46</v>
      </c>
      <c r="L332" t="str">
        <f t="shared" si="13"/>
        <v>INSERT INTO "OlympicPlayers" (ol_player_name,ol_player_value,ol_player_image,ol_country_id,team_sport_id) VALUES ('Lorin Romerito',1,pg_read_binary_file('E:\imagenes\personajes\olympics.png'),4,46);</v>
      </c>
    </row>
    <row r="333" spans="2:12" x14ac:dyDescent="0.25">
      <c r="B333">
        <v>331</v>
      </c>
      <c r="C333" t="s">
        <v>1639</v>
      </c>
      <c r="D333">
        <v>1</v>
      </c>
      <c r="E333" t="s">
        <v>1747</v>
      </c>
      <c r="F333" t="str">
        <f t="shared" si="12"/>
        <v>E:\imagenes\personajes\olympics.png</v>
      </c>
      <c r="G333" t="s">
        <v>8</v>
      </c>
      <c r="H333">
        <f>INDEX(PlayerCountry!B:B,MATCH(G333,PlayerCountry!C:C,0))</f>
        <v>3</v>
      </c>
      <c r="I333" t="s">
        <v>275</v>
      </c>
      <c r="J333">
        <f>INDEX(TeamSports!B:B,MATCH(I333,TeamSports!C:C,0))</f>
        <v>46</v>
      </c>
      <c r="L333" t="str">
        <f t="shared" si="13"/>
        <v>INSERT INTO "OlympicPlayers" (ol_player_name,ol_player_value,ol_player_image,ol_country_id,team_sport_id) VALUES ('Lukaz Devepas',1,pg_read_binary_file('E:\imagenes\personajes\olympics.png'),3,46);</v>
      </c>
    </row>
    <row r="334" spans="2:12" x14ac:dyDescent="0.25">
      <c r="B334">
        <v>332</v>
      </c>
      <c r="C334" t="s">
        <v>1640</v>
      </c>
      <c r="D334">
        <v>1</v>
      </c>
      <c r="E334" t="s">
        <v>1747</v>
      </c>
      <c r="F334" t="str">
        <f t="shared" si="12"/>
        <v>E:\imagenes\personajes\olympics.png</v>
      </c>
      <c r="G334" t="s">
        <v>8</v>
      </c>
      <c r="H334">
        <f>INDEX(PlayerCountry!B:B,MATCH(G334,PlayerCountry!C:C,0))</f>
        <v>3</v>
      </c>
      <c r="I334" t="s">
        <v>275</v>
      </c>
      <c r="J334">
        <f>INDEX(TeamSports!B:B,MATCH(I334,TeamSports!C:C,0))</f>
        <v>46</v>
      </c>
      <c r="L334" t="str">
        <f t="shared" si="13"/>
        <v>INSERT INTO "OlympicPlayers" (ol_player_name,ol_player_value,ol_player_image,ol_country_id,team_sport_id) VALUES ('Manuel Devepas',1,pg_read_binary_file('E:\imagenes\personajes\olympics.png'),3,46);</v>
      </c>
    </row>
    <row r="335" spans="2:12" x14ac:dyDescent="0.25">
      <c r="B335">
        <v>333</v>
      </c>
      <c r="C335" t="s">
        <v>1641</v>
      </c>
      <c r="D335">
        <v>1</v>
      </c>
      <c r="E335" t="s">
        <v>1747</v>
      </c>
      <c r="F335" t="str">
        <f t="shared" si="12"/>
        <v>E:\imagenes\personajes\olympics.png</v>
      </c>
      <c r="G335" t="s">
        <v>2</v>
      </c>
      <c r="H335">
        <f>INDEX(PlayerCountry!B:B,MATCH(G335,PlayerCountry!C:C,0))</f>
        <v>1</v>
      </c>
      <c r="I335" t="s">
        <v>275</v>
      </c>
      <c r="J335">
        <f>INDEX(TeamSports!B:B,MATCH(I335,TeamSports!C:C,0))</f>
        <v>46</v>
      </c>
      <c r="L335" t="str">
        <f t="shared" si="13"/>
        <v>INSERT INTO "OlympicPlayers" (ol_player_name,ol_player_value,ol_player_image,ol_country_id,team_sport_id) VALUES ('Manzana Gengraf',1,pg_read_binary_file('E:\imagenes\personajes\olympics.png'),1,46);</v>
      </c>
    </row>
    <row r="336" spans="2:12" x14ac:dyDescent="0.25">
      <c r="B336">
        <v>334</v>
      </c>
      <c r="C336" t="s">
        <v>1642</v>
      </c>
      <c r="D336">
        <v>1</v>
      </c>
      <c r="E336" t="s">
        <v>1747</v>
      </c>
      <c r="F336" t="str">
        <f t="shared" si="12"/>
        <v>E:\imagenes\personajes\olympics.png</v>
      </c>
      <c r="G336" t="s">
        <v>3</v>
      </c>
      <c r="H336">
        <f>INDEX(PlayerCountry!B:B,MATCH(G336,PlayerCountry!C:C,0))</f>
        <v>4</v>
      </c>
      <c r="I336" t="s">
        <v>275</v>
      </c>
      <c r="J336">
        <f>INDEX(TeamSports!B:B,MATCH(I336,TeamSports!C:C,0))</f>
        <v>46</v>
      </c>
      <c r="L336" t="str">
        <f t="shared" si="13"/>
        <v>INSERT INTO "OlympicPlayers" (ol_player_name,ol_player_value,ol_player_image,ol_country_id,team_sport_id) VALUES ('Merric Mercel',1,pg_read_binary_file('E:\imagenes\personajes\olympics.png'),4,46);</v>
      </c>
    </row>
    <row r="337" spans="2:12" x14ac:dyDescent="0.25">
      <c r="B337">
        <v>335</v>
      </c>
      <c r="C337" t="s">
        <v>1643</v>
      </c>
      <c r="D337">
        <v>1</v>
      </c>
      <c r="E337" t="s">
        <v>1747</v>
      </c>
      <c r="F337" t="str">
        <f t="shared" si="12"/>
        <v>E:\imagenes\personajes\olympics.png</v>
      </c>
      <c r="G337" t="s">
        <v>7</v>
      </c>
      <c r="H337">
        <f>INDEX(PlayerCountry!B:B,MATCH(G337,PlayerCountry!C:C,0))</f>
        <v>2</v>
      </c>
      <c r="I337" t="s">
        <v>275</v>
      </c>
      <c r="J337">
        <f>INDEX(TeamSports!B:B,MATCH(I337,TeamSports!C:C,0))</f>
        <v>46</v>
      </c>
      <c r="L337" t="str">
        <f t="shared" si="13"/>
        <v>INSERT INTO "OlympicPlayers" (ol_player_name,ol_player_value,ol_player_image,ol_country_id,team_sport_id) VALUES ('Mesogogo Stern',1,pg_read_binary_file('E:\imagenes\personajes\olympics.png'),2,46);</v>
      </c>
    </row>
    <row r="338" spans="2:12" x14ac:dyDescent="0.25">
      <c r="B338">
        <v>336</v>
      </c>
      <c r="C338" t="s">
        <v>1644</v>
      </c>
      <c r="D338">
        <v>1</v>
      </c>
      <c r="E338" t="s">
        <v>1747</v>
      </c>
      <c r="F338" t="str">
        <f t="shared" si="12"/>
        <v>E:\imagenes\personajes\olympics.png</v>
      </c>
      <c r="G338" t="s">
        <v>2</v>
      </c>
      <c r="H338">
        <f>INDEX(PlayerCountry!B:B,MATCH(G338,PlayerCountry!C:C,0))</f>
        <v>1</v>
      </c>
      <c r="I338" t="s">
        <v>275</v>
      </c>
      <c r="J338">
        <f>INDEX(TeamSports!B:B,MATCH(I338,TeamSports!C:C,0))</f>
        <v>46</v>
      </c>
      <c r="L338" t="str">
        <f t="shared" si="13"/>
        <v>INSERT INTO "OlympicPlayers" (ol_player_name,ol_player_value,ol_player_image,ol_country_id,team_sport_id) VALUES ('Michael Fiba',1,pg_read_binary_file('E:\imagenes\personajes\olympics.png'),1,46);</v>
      </c>
    </row>
    <row r="339" spans="2:12" x14ac:dyDescent="0.25">
      <c r="B339">
        <v>337</v>
      </c>
      <c r="C339" t="s">
        <v>1645</v>
      </c>
      <c r="D339">
        <v>1</v>
      </c>
      <c r="E339" t="s">
        <v>1747</v>
      </c>
      <c r="F339" t="str">
        <f t="shared" si="12"/>
        <v>E:\imagenes\personajes\olympics.png</v>
      </c>
      <c r="G339" t="s">
        <v>4</v>
      </c>
      <c r="H339">
        <f>INDEX(PlayerCountry!B:B,MATCH(G339,PlayerCountry!C:C,0))</f>
        <v>8</v>
      </c>
      <c r="I339" t="s">
        <v>275</v>
      </c>
      <c r="J339">
        <f>INDEX(TeamSports!B:B,MATCH(I339,TeamSports!C:C,0))</f>
        <v>46</v>
      </c>
      <c r="L339" t="str">
        <f t="shared" si="13"/>
        <v>INSERT INTO "OlympicPlayers" (ol_player_name,ol_player_value,ol_player_image,ol_country_id,team_sport_id) VALUES ('Michael Gomez',1,pg_read_binary_file('E:\imagenes\personajes\olympics.png'),8,46);</v>
      </c>
    </row>
    <row r="340" spans="2:12" x14ac:dyDescent="0.25">
      <c r="B340">
        <v>338</v>
      </c>
      <c r="C340" t="s">
        <v>1646</v>
      </c>
      <c r="D340">
        <v>1</v>
      </c>
      <c r="E340" t="s">
        <v>1747</v>
      </c>
      <c r="F340" t="str">
        <f t="shared" si="12"/>
        <v>E:\imagenes\personajes\olympics.png</v>
      </c>
      <c r="G340" t="s">
        <v>2</v>
      </c>
      <c r="H340">
        <f>INDEX(PlayerCountry!B:B,MATCH(G340,PlayerCountry!C:C,0))</f>
        <v>1</v>
      </c>
      <c r="I340" t="s">
        <v>275</v>
      </c>
      <c r="J340">
        <f>INDEX(TeamSports!B:B,MATCH(I340,TeamSports!C:C,0))</f>
        <v>46</v>
      </c>
      <c r="L340" t="str">
        <f t="shared" si="13"/>
        <v>INSERT INTO "OlympicPlayers" (ol_player_name,ol_player_value,ol_player_image,ol_country_id,team_sport_id) VALUES ('Michael Jr. Fiba',1,pg_read_binary_file('E:\imagenes\personajes\olympics.png'),1,46);</v>
      </c>
    </row>
    <row r="341" spans="2:12" x14ac:dyDescent="0.25">
      <c r="B341">
        <v>339</v>
      </c>
      <c r="C341" t="s">
        <v>1647</v>
      </c>
      <c r="D341">
        <v>1</v>
      </c>
      <c r="E341" t="s">
        <v>1747</v>
      </c>
      <c r="F341" t="str">
        <f t="shared" si="12"/>
        <v>E:\imagenes\personajes\olympics.png</v>
      </c>
      <c r="G341" t="s">
        <v>7</v>
      </c>
      <c r="H341">
        <f>INDEX(PlayerCountry!B:B,MATCH(G341,PlayerCountry!C:C,0))</f>
        <v>2</v>
      </c>
      <c r="I341" t="s">
        <v>275</v>
      </c>
      <c r="J341">
        <f>INDEX(TeamSports!B:B,MATCH(I341,TeamSports!C:C,0))</f>
        <v>46</v>
      </c>
      <c r="L341" t="str">
        <f t="shared" si="13"/>
        <v>INSERT INTO "OlympicPlayers" (ol_player_name,ol_player_value,ol_player_image,ol_country_id,team_sport_id) VALUES ('Minokor Lunien',1,pg_read_binary_file('E:\imagenes\personajes\olympics.png'),2,46);</v>
      </c>
    </row>
    <row r="342" spans="2:12" x14ac:dyDescent="0.25">
      <c r="B342">
        <v>340</v>
      </c>
      <c r="C342" t="s">
        <v>1648</v>
      </c>
      <c r="D342">
        <v>1</v>
      </c>
      <c r="E342" t="s">
        <v>1747</v>
      </c>
      <c r="F342" t="str">
        <f t="shared" si="12"/>
        <v>E:\imagenes\personajes\olympics.png</v>
      </c>
      <c r="G342" t="s">
        <v>3</v>
      </c>
      <c r="H342">
        <f>INDEX(PlayerCountry!B:B,MATCH(G342,PlayerCountry!C:C,0))</f>
        <v>4</v>
      </c>
      <c r="I342" t="s">
        <v>275</v>
      </c>
      <c r="J342">
        <f>INDEX(TeamSports!B:B,MATCH(I342,TeamSports!C:C,0))</f>
        <v>46</v>
      </c>
      <c r="L342" t="str">
        <f t="shared" si="13"/>
        <v>INSERT INTO "OlympicPlayers" (ol_player_name,ol_player_value,ol_player_image,ol_country_id,team_sport_id) VALUES ('Misty Ketchum',1,pg_read_binary_file('E:\imagenes\personajes\olympics.png'),4,46);</v>
      </c>
    </row>
    <row r="343" spans="2:12" x14ac:dyDescent="0.25">
      <c r="B343">
        <v>341</v>
      </c>
      <c r="C343" t="s">
        <v>1649</v>
      </c>
      <c r="D343">
        <v>1</v>
      </c>
      <c r="E343" t="s">
        <v>1747</v>
      </c>
      <c r="F343" t="str">
        <f t="shared" si="12"/>
        <v>E:\imagenes\personajes\olympics.png</v>
      </c>
      <c r="G343" t="s">
        <v>7</v>
      </c>
      <c r="H343">
        <f>INDEX(PlayerCountry!B:B,MATCH(G343,PlayerCountry!C:C,0))</f>
        <v>2</v>
      </c>
      <c r="I343" t="s">
        <v>275</v>
      </c>
      <c r="J343">
        <f>INDEX(TeamSports!B:B,MATCH(I343,TeamSports!C:C,0))</f>
        <v>46</v>
      </c>
      <c r="L343" t="str">
        <f t="shared" si="13"/>
        <v>INSERT INTO "OlympicPlayers" (ol_player_name,ol_player_value,ol_player_image,ol_country_id,team_sport_id) VALUES ('Munashe Eldar',1,pg_read_binary_file('E:\imagenes\personajes\olympics.png'),2,46);</v>
      </c>
    </row>
    <row r="344" spans="2:12" x14ac:dyDescent="0.25">
      <c r="B344">
        <v>342</v>
      </c>
      <c r="C344" t="s">
        <v>1650</v>
      </c>
      <c r="D344">
        <v>1</v>
      </c>
      <c r="E344" t="s">
        <v>1747</v>
      </c>
      <c r="F344" t="str">
        <f t="shared" si="12"/>
        <v>E:\imagenes\personajes\olympics.png</v>
      </c>
      <c r="G344" t="s">
        <v>8</v>
      </c>
      <c r="H344">
        <f>INDEX(PlayerCountry!B:B,MATCH(G344,PlayerCountry!C:C,0))</f>
        <v>3</v>
      </c>
      <c r="I344" t="s">
        <v>275</v>
      </c>
      <c r="J344">
        <f>INDEX(TeamSports!B:B,MATCH(I344,TeamSports!C:C,0))</f>
        <v>46</v>
      </c>
      <c r="L344" t="str">
        <f t="shared" si="13"/>
        <v>INSERT INTO "OlympicPlayers" (ol_player_name,ol_player_value,ol_player_image,ol_country_id,team_sport_id) VALUES ('Nakur Devepas',1,pg_read_binary_file('E:\imagenes\personajes\olympics.png'),3,46);</v>
      </c>
    </row>
    <row r="345" spans="2:12" x14ac:dyDescent="0.25">
      <c r="B345">
        <v>343</v>
      </c>
      <c r="C345" t="s">
        <v>1651</v>
      </c>
      <c r="D345">
        <v>1</v>
      </c>
      <c r="E345" t="s">
        <v>1747</v>
      </c>
      <c r="F345" t="str">
        <f t="shared" si="12"/>
        <v>E:\imagenes\personajes\olympics.png</v>
      </c>
      <c r="G345" t="s">
        <v>4</v>
      </c>
      <c r="H345">
        <f>INDEX(PlayerCountry!B:B,MATCH(G345,PlayerCountry!C:C,0))</f>
        <v>8</v>
      </c>
      <c r="I345" t="s">
        <v>275</v>
      </c>
      <c r="J345">
        <f>INDEX(TeamSports!B:B,MATCH(I345,TeamSports!C:C,0))</f>
        <v>46</v>
      </c>
      <c r="L345" t="str">
        <f t="shared" si="13"/>
        <v>INSERT INTO "OlympicPlayers" (ol_player_name,ol_player_value,ol_player_image,ol_country_id,team_sport_id) VALUES ('Nanden Pepsi',1,pg_read_binary_file('E:\imagenes\personajes\olympics.png'),8,46);</v>
      </c>
    </row>
    <row r="346" spans="2:12" x14ac:dyDescent="0.25">
      <c r="B346">
        <v>344</v>
      </c>
      <c r="C346" t="s">
        <v>1652</v>
      </c>
      <c r="D346">
        <v>1</v>
      </c>
      <c r="E346" t="s">
        <v>1747</v>
      </c>
      <c r="F346" t="str">
        <f t="shared" si="12"/>
        <v>E:\imagenes\personajes\olympics.png</v>
      </c>
      <c r="G346" t="s">
        <v>2</v>
      </c>
      <c r="H346">
        <f>INDEX(PlayerCountry!B:B,MATCH(G346,PlayerCountry!C:C,0))</f>
        <v>1</v>
      </c>
      <c r="I346" t="s">
        <v>275</v>
      </c>
      <c r="J346">
        <f>INDEX(TeamSports!B:B,MATCH(I346,TeamSports!C:C,0))</f>
        <v>46</v>
      </c>
      <c r="L346" t="str">
        <f t="shared" si="13"/>
        <v>INSERT INTO "OlympicPlayers" (ol_player_name,ol_player_value,ol_player_image,ol_country_id,team_sport_id) VALUES ('Negri Romerito',1,pg_read_binary_file('E:\imagenes\personajes\olympics.png'),1,46);</v>
      </c>
    </row>
    <row r="347" spans="2:12" x14ac:dyDescent="0.25">
      <c r="B347">
        <v>345</v>
      </c>
      <c r="C347" t="s">
        <v>1653</v>
      </c>
      <c r="D347">
        <v>1</v>
      </c>
      <c r="E347" t="s">
        <v>1747</v>
      </c>
      <c r="F347" t="str">
        <f t="shared" si="12"/>
        <v>E:\imagenes\personajes\olympics.png</v>
      </c>
      <c r="G347" t="s">
        <v>6</v>
      </c>
      <c r="H347">
        <f>INDEX(PlayerCountry!B:B,MATCH(G347,PlayerCountry!C:C,0))</f>
        <v>7</v>
      </c>
      <c r="I347" t="s">
        <v>275</v>
      </c>
      <c r="J347">
        <f>INDEX(TeamSports!B:B,MATCH(I347,TeamSports!C:C,0))</f>
        <v>46</v>
      </c>
      <c r="L347" t="str">
        <f t="shared" si="13"/>
        <v>INSERT INTO "OlympicPlayers" (ol_player_name,ol_player_value,ol_player_image,ol_country_id,team_sport_id) VALUES ('Nidrikus Lambard',1,pg_read_binary_file('E:\imagenes\personajes\olympics.png'),7,46);</v>
      </c>
    </row>
    <row r="348" spans="2:12" x14ac:dyDescent="0.25">
      <c r="B348">
        <v>346</v>
      </c>
      <c r="C348" t="s">
        <v>1654</v>
      </c>
      <c r="D348">
        <v>1</v>
      </c>
      <c r="E348" t="s">
        <v>1747</v>
      </c>
      <c r="F348" t="str">
        <f t="shared" si="12"/>
        <v>E:\imagenes\personajes\olympics.png</v>
      </c>
      <c r="G348" t="s">
        <v>7</v>
      </c>
      <c r="H348">
        <f>INDEX(PlayerCountry!B:B,MATCH(G348,PlayerCountry!C:C,0))</f>
        <v>2</v>
      </c>
      <c r="I348" t="s">
        <v>275</v>
      </c>
      <c r="J348">
        <f>INDEX(TeamSports!B:B,MATCH(I348,TeamSports!C:C,0))</f>
        <v>46</v>
      </c>
      <c r="L348" t="str">
        <f t="shared" si="13"/>
        <v>INSERT INTO "OlympicPlayers" (ol_player_name,ol_player_value,ol_player_image,ol_country_id,team_sport_id) VALUES ('Ogren Zadosky',1,pg_read_binary_file('E:\imagenes\personajes\olympics.png'),2,46);</v>
      </c>
    </row>
    <row r="349" spans="2:12" x14ac:dyDescent="0.25">
      <c r="B349">
        <v>347</v>
      </c>
      <c r="C349" t="s">
        <v>1655</v>
      </c>
      <c r="D349">
        <v>1</v>
      </c>
      <c r="E349" t="s">
        <v>1747</v>
      </c>
      <c r="F349" t="str">
        <f t="shared" si="12"/>
        <v>E:\imagenes\personajes\olympics.png</v>
      </c>
      <c r="G349" t="s">
        <v>8</v>
      </c>
      <c r="H349">
        <f>INDEX(PlayerCountry!B:B,MATCH(G349,PlayerCountry!C:C,0))</f>
        <v>3</v>
      </c>
      <c r="I349" t="s">
        <v>275</v>
      </c>
      <c r="J349">
        <f>INDEX(TeamSports!B:B,MATCH(I349,TeamSports!C:C,0))</f>
        <v>46</v>
      </c>
      <c r="L349" t="str">
        <f t="shared" si="13"/>
        <v>INSERT INTO "OlympicPlayers" (ol_player_name,ol_player_value,ol_player_image,ol_country_id,team_sport_id) VALUES ('Okatanis Likende',1,pg_read_binary_file('E:\imagenes\personajes\olympics.png'),3,46);</v>
      </c>
    </row>
    <row r="350" spans="2:12" x14ac:dyDescent="0.25">
      <c r="B350">
        <v>348</v>
      </c>
      <c r="C350" t="s">
        <v>1656</v>
      </c>
      <c r="D350">
        <v>1</v>
      </c>
      <c r="E350" t="s">
        <v>1747</v>
      </c>
      <c r="F350" t="str">
        <f t="shared" si="12"/>
        <v>E:\imagenes\personajes\olympics.png</v>
      </c>
      <c r="G350" t="s">
        <v>9</v>
      </c>
      <c r="H350">
        <f>INDEX(PlayerCountry!B:B,MATCH(G350,PlayerCountry!C:C,0))</f>
        <v>5</v>
      </c>
      <c r="I350" t="s">
        <v>275</v>
      </c>
      <c r="J350">
        <f>INDEX(TeamSports!B:B,MATCH(I350,TeamSports!C:C,0))</f>
        <v>46</v>
      </c>
      <c r="L350" t="str">
        <f t="shared" si="13"/>
        <v>INSERT INTO "OlympicPlayers" (ol_player_name,ol_player_value,ol_player_image,ol_country_id,team_sport_id) VALUES ('Onix Morado',1,pg_read_binary_file('E:\imagenes\personajes\olympics.png'),5,46);</v>
      </c>
    </row>
    <row r="351" spans="2:12" x14ac:dyDescent="0.25">
      <c r="B351">
        <v>349</v>
      </c>
      <c r="C351" t="s">
        <v>1657</v>
      </c>
      <c r="D351">
        <v>1</v>
      </c>
      <c r="E351" t="s">
        <v>1747</v>
      </c>
      <c r="F351" t="str">
        <f t="shared" si="12"/>
        <v>E:\imagenes\personajes\olympics.png</v>
      </c>
      <c r="G351" t="s">
        <v>3</v>
      </c>
      <c r="H351">
        <f>INDEX(PlayerCountry!B:B,MATCH(G351,PlayerCountry!C:C,0))</f>
        <v>4</v>
      </c>
      <c r="I351" t="s">
        <v>275</v>
      </c>
      <c r="J351">
        <f>INDEX(TeamSports!B:B,MATCH(I351,TeamSports!C:C,0))</f>
        <v>46</v>
      </c>
      <c r="L351" t="str">
        <f t="shared" si="13"/>
        <v>INSERT INTO "OlympicPlayers" (ol_player_name,ol_player_value,ol_player_image,ol_country_id,team_sport_id) VALUES ('Pablo Marmol',1,pg_read_binary_file('E:\imagenes\personajes\olympics.png'),4,46);</v>
      </c>
    </row>
    <row r="352" spans="2:12" x14ac:dyDescent="0.25">
      <c r="B352">
        <v>350</v>
      </c>
      <c r="C352" t="s">
        <v>1658</v>
      </c>
      <c r="D352">
        <v>1</v>
      </c>
      <c r="E352" t="s">
        <v>1747</v>
      </c>
      <c r="F352" t="str">
        <f t="shared" si="12"/>
        <v>E:\imagenes\personajes\olympics.png</v>
      </c>
      <c r="G352" t="s">
        <v>7</v>
      </c>
      <c r="H352">
        <f>INDEX(PlayerCountry!B:B,MATCH(G352,PlayerCountry!C:C,0))</f>
        <v>2</v>
      </c>
      <c r="I352" t="s">
        <v>275</v>
      </c>
      <c r="J352">
        <f>INDEX(TeamSports!B:B,MATCH(I352,TeamSports!C:C,0))</f>
        <v>46</v>
      </c>
      <c r="L352" t="str">
        <f t="shared" si="13"/>
        <v>INSERT INTO "OlympicPlayers" (ol_player_name,ol_player_value,ol_player_image,ol_country_id,team_sport_id) VALUES ('Pachyler Stern',1,pg_read_binary_file('E:\imagenes\personajes\olympics.png'),2,46);</v>
      </c>
    </row>
    <row r="353" spans="2:12" x14ac:dyDescent="0.25">
      <c r="B353">
        <v>351</v>
      </c>
      <c r="C353" t="s">
        <v>1659</v>
      </c>
      <c r="D353">
        <v>1</v>
      </c>
      <c r="E353" t="s">
        <v>1747</v>
      </c>
      <c r="F353" t="str">
        <f t="shared" si="12"/>
        <v>E:\imagenes\personajes\olympics.png</v>
      </c>
      <c r="G353" t="s">
        <v>3</v>
      </c>
      <c r="H353">
        <f>INDEX(PlayerCountry!B:B,MATCH(G353,PlayerCountry!C:C,0))</f>
        <v>4</v>
      </c>
      <c r="I353" t="s">
        <v>275</v>
      </c>
      <c r="J353">
        <f>INDEX(TeamSports!B:B,MATCH(I353,TeamSports!C:C,0))</f>
        <v>46</v>
      </c>
      <c r="L353" t="str">
        <f t="shared" si="13"/>
        <v>INSERT INTO "OlympicPlayers" (ol_player_name,ol_player_value,ol_player_image,ol_country_id,team_sport_id) VALUES ('Paletin Parmalat',1,pg_read_binary_file('E:\imagenes\personajes\olympics.png'),4,46);</v>
      </c>
    </row>
    <row r="354" spans="2:12" x14ac:dyDescent="0.25">
      <c r="B354">
        <v>352</v>
      </c>
      <c r="C354" t="s">
        <v>1660</v>
      </c>
      <c r="D354">
        <v>1</v>
      </c>
      <c r="E354" t="s">
        <v>1747</v>
      </c>
      <c r="F354" t="str">
        <f t="shared" si="12"/>
        <v>E:\imagenes\personajes\olympics.png</v>
      </c>
      <c r="G354" t="s">
        <v>4</v>
      </c>
      <c r="H354">
        <f>INDEX(PlayerCountry!B:B,MATCH(G354,PlayerCountry!C:C,0))</f>
        <v>8</v>
      </c>
      <c r="I354" t="s">
        <v>275</v>
      </c>
      <c r="J354">
        <f>INDEX(TeamSports!B:B,MATCH(I354,TeamSports!C:C,0))</f>
        <v>46</v>
      </c>
      <c r="L354" t="str">
        <f t="shared" si="13"/>
        <v>INSERT INTO "OlympicPlayers" (ol_player_name,ol_player_value,ol_player_image,ol_country_id,team_sport_id) VALUES ('Patricia Gomez',1,pg_read_binary_file('E:\imagenes\personajes\olympics.png'),8,46);</v>
      </c>
    </row>
    <row r="355" spans="2:12" x14ac:dyDescent="0.25">
      <c r="B355">
        <v>353</v>
      </c>
      <c r="C355" t="s">
        <v>1661</v>
      </c>
      <c r="D355">
        <v>1</v>
      </c>
      <c r="E355" t="s">
        <v>1747</v>
      </c>
      <c r="F355" t="str">
        <f t="shared" si="12"/>
        <v>E:\imagenes\personajes\olympics.png</v>
      </c>
      <c r="G355" t="s">
        <v>3</v>
      </c>
      <c r="H355">
        <f>INDEX(PlayerCountry!B:B,MATCH(G355,PlayerCountry!C:C,0))</f>
        <v>4</v>
      </c>
      <c r="I355" t="s">
        <v>275</v>
      </c>
      <c r="J355">
        <f>INDEX(TeamSports!B:B,MATCH(I355,TeamSports!C:C,0))</f>
        <v>46</v>
      </c>
      <c r="L355" t="str">
        <f t="shared" si="13"/>
        <v>INSERT INTO "OlympicPlayers" (ol_player_name,ol_player_value,ol_player_image,ol_country_id,team_sport_id) VALUES ('Pecas Romerito',1,pg_read_binary_file('E:\imagenes\personajes\olympics.png'),4,46);</v>
      </c>
    </row>
    <row r="356" spans="2:12" x14ac:dyDescent="0.25">
      <c r="B356">
        <v>354</v>
      </c>
      <c r="C356" t="s">
        <v>1662</v>
      </c>
      <c r="D356">
        <v>1</v>
      </c>
      <c r="E356" t="s">
        <v>1747</v>
      </c>
      <c r="F356" t="str">
        <f t="shared" si="12"/>
        <v>E:\imagenes\personajes\olympics.png</v>
      </c>
      <c r="G356" t="s">
        <v>3</v>
      </c>
      <c r="H356">
        <f>INDEX(PlayerCountry!B:B,MATCH(G356,PlayerCountry!C:C,0))</f>
        <v>4</v>
      </c>
      <c r="I356" t="s">
        <v>275</v>
      </c>
      <c r="J356">
        <f>INDEX(TeamSports!B:B,MATCH(I356,TeamSports!C:C,0))</f>
        <v>46</v>
      </c>
      <c r="L356" t="str">
        <f t="shared" si="13"/>
        <v>INSERT INTO "OlympicPlayers" (ol_player_name,ol_player_value,ol_player_image,ol_country_id,team_sport_id) VALUES ('Pedro Picapiedra',1,pg_read_binary_file('E:\imagenes\personajes\olympics.png'),4,46);</v>
      </c>
    </row>
    <row r="357" spans="2:12" x14ac:dyDescent="0.25">
      <c r="B357">
        <v>355</v>
      </c>
      <c r="C357" t="s">
        <v>1663</v>
      </c>
      <c r="D357">
        <v>1</v>
      </c>
      <c r="E357" t="s">
        <v>1747</v>
      </c>
      <c r="F357" t="str">
        <f t="shared" si="12"/>
        <v>E:\imagenes\personajes\olympics.png</v>
      </c>
      <c r="G357" t="s">
        <v>4</v>
      </c>
      <c r="H357">
        <f>INDEX(PlayerCountry!B:B,MATCH(G357,PlayerCountry!C:C,0))</f>
        <v>8</v>
      </c>
      <c r="I357" t="s">
        <v>275</v>
      </c>
      <c r="J357">
        <f>INDEX(TeamSports!B:B,MATCH(I357,TeamSports!C:C,0))</f>
        <v>46</v>
      </c>
      <c r="L357" t="str">
        <f t="shared" si="13"/>
        <v>INSERT INTO "OlympicPlayers" (ol_player_name,ol_player_value,ol_player_image,ol_country_id,team_sport_id) VALUES ('Pep Pepsi',1,pg_read_binary_file('E:\imagenes\personajes\olympics.png'),8,46);</v>
      </c>
    </row>
    <row r="358" spans="2:12" x14ac:dyDescent="0.25">
      <c r="B358">
        <v>356</v>
      </c>
      <c r="C358" t="s">
        <v>1664</v>
      </c>
      <c r="D358">
        <v>1</v>
      </c>
      <c r="E358" t="s">
        <v>1747</v>
      </c>
      <c r="F358" t="str">
        <f t="shared" si="12"/>
        <v>E:\imagenes\personajes\olympics.png</v>
      </c>
      <c r="G358" t="s">
        <v>3</v>
      </c>
      <c r="H358">
        <f>INDEX(PlayerCountry!B:B,MATCH(G358,PlayerCountry!C:C,0))</f>
        <v>4</v>
      </c>
      <c r="I358" t="s">
        <v>275</v>
      </c>
      <c r="J358">
        <f>INDEX(TeamSports!B:B,MATCH(I358,TeamSports!C:C,0))</f>
        <v>46</v>
      </c>
      <c r="L358" t="str">
        <f t="shared" si="13"/>
        <v>INSERT INTO "OlympicPlayers" (ol_player_name,ol_player_value,ol_player_image,ol_country_id,team_sport_id) VALUES ('Pera Frutas Feliz',1,pg_read_binary_file('E:\imagenes\personajes\olympics.png'),4,46);</v>
      </c>
    </row>
    <row r="359" spans="2:12" x14ac:dyDescent="0.25">
      <c r="B359">
        <v>357</v>
      </c>
      <c r="C359" t="s">
        <v>1665</v>
      </c>
      <c r="D359">
        <v>1</v>
      </c>
      <c r="E359" t="s">
        <v>1747</v>
      </c>
      <c r="F359" t="str">
        <f t="shared" si="12"/>
        <v>E:\imagenes\personajes\olympics.png</v>
      </c>
      <c r="G359" t="s">
        <v>7</v>
      </c>
      <c r="H359">
        <f>INDEX(PlayerCountry!B:B,MATCH(G359,PlayerCountry!C:C,0))</f>
        <v>2</v>
      </c>
      <c r="I359" t="s">
        <v>275</v>
      </c>
      <c r="J359">
        <f>INDEX(TeamSports!B:B,MATCH(I359,TeamSports!C:C,0))</f>
        <v>46</v>
      </c>
      <c r="L359" t="str">
        <f t="shared" si="13"/>
        <v>INSERT INTO "OlympicPlayers" (ol_player_name,ol_player_value,ol_player_image,ol_country_id,team_sport_id) VALUES ('Petro Sky',1,pg_read_binary_file('E:\imagenes\personajes\olympics.png'),2,46);</v>
      </c>
    </row>
    <row r="360" spans="2:12" x14ac:dyDescent="0.25">
      <c r="B360">
        <v>358</v>
      </c>
      <c r="C360" t="s">
        <v>1666</v>
      </c>
      <c r="D360">
        <v>1</v>
      </c>
      <c r="E360" t="s">
        <v>1747</v>
      </c>
      <c r="F360" t="str">
        <f t="shared" si="12"/>
        <v>E:\imagenes\personajes\olympics.png</v>
      </c>
      <c r="G360" t="s">
        <v>3</v>
      </c>
      <c r="H360">
        <f>INDEX(PlayerCountry!B:B,MATCH(G360,PlayerCountry!C:C,0))</f>
        <v>4</v>
      </c>
      <c r="I360" t="s">
        <v>275</v>
      </c>
      <c r="J360">
        <f>INDEX(TeamSports!B:B,MATCH(I360,TeamSports!C:C,0))</f>
        <v>46</v>
      </c>
      <c r="L360" t="str">
        <f t="shared" si="13"/>
        <v>INSERT INTO "OlympicPlayers" (ol_player_name,ol_player_value,ol_player_image,ol_country_id,team_sport_id) VALUES ('Pigglet Romerito',1,pg_read_binary_file('E:\imagenes\personajes\olympics.png'),4,46);</v>
      </c>
    </row>
    <row r="361" spans="2:12" x14ac:dyDescent="0.25">
      <c r="B361">
        <v>359</v>
      </c>
      <c r="C361" t="s">
        <v>1667</v>
      </c>
      <c r="D361">
        <v>1</v>
      </c>
      <c r="E361" t="s">
        <v>1747</v>
      </c>
      <c r="F361" t="str">
        <f t="shared" si="12"/>
        <v>E:\imagenes\personajes\olympics.png</v>
      </c>
      <c r="G361" t="s">
        <v>3</v>
      </c>
      <c r="H361">
        <f>INDEX(PlayerCountry!B:B,MATCH(G361,PlayerCountry!C:C,0))</f>
        <v>4</v>
      </c>
      <c r="I361" t="s">
        <v>275</v>
      </c>
      <c r="J361">
        <f>INDEX(TeamSports!B:B,MATCH(I361,TeamSports!C:C,0))</f>
        <v>46</v>
      </c>
      <c r="L361" t="str">
        <f t="shared" si="13"/>
        <v>INSERT INTO "OlympicPlayers" (ol_player_name,ol_player_value,ol_player_image,ol_country_id,team_sport_id) VALUES ('Pikacha Romerito',1,pg_read_binary_file('E:\imagenes\personajes\olympics.png'),4,46);</v>
      </c>
    </row>
    <row r="362" spans="2:12" x14ac:dyDescent="0.25">
      <c r="B362">
        <v>360</v>
      </c>
      <c r="C362" t="s">
        <v>1668</v>
      </c>
      <c r="D362">
        <v>1</v>
      </c>
      <c r="E362" t="s">
        <v>1747</v>
      </c>
      <c r="F362" t="str">
        <f t="shared" si="12"/>
        <v>E:\imagenes\personajes\olympics.png</v>
      </c>
      <c r="G362" t="s">
        <v>3</v>
      </c>
      <c r="H362">
        <f>INDEX(PlayerCountry!B:B,MATCH(G362,PlayerCountry!C:C,0))</f>
        <v>4</v>
      </c>
      <c r="I362" t="s">
        <v>275</v>
      </c>
      <c r="J362">
        <f>INDEX(TeamSports!B:B,MATCH(I362,TeamSports!C:C,0))</f>
        <v>46</v>
      </c>
      <c r="L362" t="str">
        <f t="shared" si="13"/>
        <v>INSERT INTO "OlympicPlayers" (ol_player_name,ol_player_value,ol_player_image,ol_country_id,team_sport_id) VALUES ('Pikache Romerito',1,pg_read_binary_file('E:\imagenes\personajes\olympics.png'),4,46);</v>
      </c>
    </row>
    <row r="363" spans="2:12" x14ac:dyDescent="0.25">
      <c r="B363">
        <v>361</v>
      </c>
      <c r="C363" t="s">
        <v>1669</v>
      </c>
      <c r="D363">
        <v>1</v>
      </c>
      <c r="E363" t="s">
        <v>1747</v>
      </c>
      <c r="F363" t="str">
        <f t="shared" si="12"/>
        <v>E:\imagenes\personajes\olympics.png</v>
      </c>
      <c r="G363" t="s">
        <v>3</v>
      </c>
      <c r="H363">
        <f>INDEX(PlayerCountry!B:B,MATCH(G363,PlayerCountry!C:C,0))</f>
        <v>4</v>
      </c>
      <c r="I363" t="s">
        <v>275</v>
      </c>
      <c r="J363">
        <f>INDEX(TeamSports!B:B,MATCH(I363,TeamSports!C:C,0))</f>
        <v>46</v>
      </c>
      <c r="L363" t="str">
        <f t="shared" si="13"/>
        <v>INSERT INTO "OlympicPlayers" (ol_player_name,ol_player_value,ol_player_image,ol_country_id,team_sport_id) VALUES ('Pikachu Romerito',1,pg_read_binary_file('E:\imagenes\personajes\olympics.png'),4,46);</v>
      </c>
    </row>
    <row r="364" spans="2:12" x14ac:dyDescent="0.25">
      <c r="B364">
        <v>362</v>
      </c>
      <c r="C364" t="s">
        <v>1670</v>
      </c>
      <c r="D364">
        <v>1</v>
      </c>
      <c r="E364" t="s">
        <v>1747</v>
      </c>
      <c r="F364" t="str">
        <f t="shared" si="12"/>
        <v>E:\imagenes\personajes\olympics.png</v>
      </c>
      <c r="G364" t="s">
        <v>9</v>
      </c>
      <c r="H364">
        <f>INDEX(PlayerCountry!B:B,MATCH(G364,PlayerCountry!C:C,0))</f>
        <v>5</v>
      </c>
      <c r="I364" t="s">
        <v>275</v>
      </c>
      <c r="J364">
        <f>INDEX(TeamSports!B:B,MATCH(I364,TeamSports!C:C,0))</f>
        <v>46</v>
      </c>
      <c r="L364" t="str">
        <f t="shared" si="13"/>
        <v>INSERT INTO "OlympicPlayers" (ol_player_name,ol_player_value,ol_player_image,ol_country_id,team_sport_id) VALUES ('Pikachu Rosa',1,pg_read_binary_file('E:\imagenes\personajes\olympics.png'),5,46);</v>
      </c>
    </row>
    <row r="365" spans="2:12" x14ac:dyDescent="0.25">
      <c r="B365">
        <v>363</v>
      </c>
      <c r="C365" t="s">
        <v>1671</v>
      </c>
      <c r="D365">
        <v>1</v>
      </c>
      <c r="E365" t="s">
        <v>1747</v>
      </c>
      <c r="F365" t="str">
        <f t="shared" si="12"/>
        <v>E:\imagenes\personajes\olympics.png</v>
      </c>
      <c r="G365" t="s">
        <v>7</v>
      </c>
      <c r="H365">
        <f>INDEX(PlayerCountry!B:B,MATCH(G365,PlayerCountry!C:C,0))</f>
        <v>2</v>
      </c>
      <c r="I365" t="s">
        <v>275</v>
      </c>
      <c r="J365">
        <f>INDEX(TeamSports!B:B,MATCH(I365,TeamSports!C:C,0))</f>
        <v>46</v>
      </c>
      <c r="L365" t="str">
        <f t="shared" si="13"/>
        <v>INSERT INTO "OlympicPlayers" (ol_player_name,ol_player_value,ol_player_image,ol_country_id,team_sport_id) VALUES ('Pincotie Stern',1,pg_read_binary_file('E:\imagenes\personajes\olympics.png'),2,46);</v>
      </c>
    </row>
    <row r="366" spans="2:12" x14ac:dyDescent="0.25">
      <c r="B366">
        <v>364</v>
      </c>
      <c r="C366" t="s">
        <v>1672</v>
      </c>
      <c r="D366">
        <v>1</v>
      </c>
      <c r="E366" t="s">
        <v>1747</v>
      </c>
      <c r="F366" t="str">
        <f t="shared" si="12"/>
        <v>E:\imagenes\personajes\olympics.png</v>
      </c>
      <c r="G366" t="s">
        <v>7</v>
      </c>
      <c r="H366">
        <f>INDEX(PlayerCountry!B:B,MATCH(G366,PlayerCountry!C:C,0))</f>
        <v>2</v>
      </c>
      <c r="I366" t="s">
        <v>275</v>
      </c>
      <c r="J366">
        <f>INDEX(TeamSports!B:B,MATCH(I366,TeamSports!C:C,0))</f>
        <v>46</v>
      </c>
      <c r="L366" t="str">
        <f t="shared" si="13"/>
        <v>INSERT INTO "OlympicPlayers" (ol_player_name,ol_player_value,ol_player_image,ol_country_id,team_sport_id) VALUES ('Pineco Stern',1,pg_read_binary_file('E:\imagenes\personajes\olympics.png'),2,46);</v>
      </c>
    </row>
    <row r="367" spans="2:12" x14ac:dyDescent="0.25">
      <c r="B367">
        <v>365</v>
      </c>
      <c r="C367" t="s">
        <v>1673</v>
      </c>
      <c r="D367">
        <v>1</v>
      </c>
      <c r="E367" t="s">
        <v>1747</v>
      </c>
      <c r="F367" t="str">
        <f t="shared" si="12"/>
        <v>E:\imagenes\personajes\olympics.png</v>
      </c>
      <c r="G367" t="s">
        <v>3</v>
      </c>
      <c r="H367">
        <f>INDEX(PlayerCountry!B:B,MATCH(G367,PlayerCountry!C:C,0))</f>
        <v>4</v>
      </c>
      <c r="I367" t="s">
        <v>275</v>
      </c>
      <c r="J367">
        <f>INDEX(TeamSports!B:B,MATCH(I367,TeamSports!C:C,0))</f>
        <v>46</v>
      </c>
      <c r="L367" t="str">
        <f t="shared" si="13"/>
        <v>INSERT INTO "OlympicPlayers" (ol_player_name,ol_player_value,ol_player_image,ol_country_id,team_sport_id) VALUES ('Pluto Mouse',1,pg_read_binary_file('E:\imagenes\personajes\olympics.png'),4,46);</v>
      </c>
    </row>
    <row r="368" spans="2:12" x14ac:dyDescent="0.25">
      <c r="B368">
        <v>366</v>
      </c>
      <c r="C368" t="s">
        <v>1674</v>
      </c>
      <c r="D368">
        <v>1</v>
      </c>
      <c r="E368" t="s">
        <v>1747</v>
      </c>
      <c r="F368" t="str">
        <f t="shared" si="12"/>
        <v>E:\imagenes\personajes\olympics.png</v>
      </c>
      <c r="G368" t="s">
        <v>8</v>
      </c>
      <c r="H368">
        <f>INDEX(PlayerCountry!B:B,MATCH(G368,PlayerCountry!C:C,0))</f>
        <v>3</v>
      </c>
      <c r="I368" t="s">
        <v>275</v>
      </c>
      <c r="J368">
        <f>INDEX(TeamSports!B:B,MATCH(I368,TeamSports!C:C,0))</f>
        <v>46</v>
      </c>
      <c r="L368" t="str">
        <f t="shared" si="13"/>
        <v>INSERT INTO "OlympicPlayers" (ol_player_name,ol_player_value,ol_player_image,ol_country_id,team_sport_id) VALUES ('Polinen Plsken',1,pg_read_binary_file('E:\imagenes\personajes\olympics.png'),3,46);</v>
      </c>
    </row>
    <row r="369" spans="2:12" x14ac:dyDescent="0.25">
      <c r="B369">
        <v>367</v>
      </c>
      <c r="C369" t="s">
        <v>1675</v>
      </c>
      <c r="D369">
        <v>1</v>
      </c>
      <c r="E369" t="s">
        <v>1747</v>
      </c>
      <c r="F369" t="str">
        <f t="shared" si="12"/>
        <v>E:\imagenes\personajes\olympics.png</v>
      </c>
      <c r="G369" t="s">
        <v>9</v>
      </c>
      <c r="H369">
        <f>INDEX(PlayerCountry!B:B,MATCH(G369,PlayerCountry!C:C,0))</f>
        <v>5</v>
      </c>
      <c r="I369" t="s">
        <v>275</v>
      </c>
      <c r="J369">
        <f>INDEX(TeamSports!B:B,MATCH(I369,TeamSports!C:C,0))</f>
        <v>46</v>
      </c>
      <c r="L369" t="str">
        <f t="shared" si="13"/>
        <v>INSERT INTO "OlympicPlayers" (ol_player_name,ol_player_value,ol_player_image,ol_country_id,team_sport_id) VALUES ('Poliwhirl Rosa',1,pg_read_binary_file('E:\imagenes\personajes\olympics.png'),5,46);</v>
      </c>
    </row>
    <row r="370" spans="2:12" x14ac:dyDescent="0.25">
      <c r="B370">
        <v>368</v>
      </c>
      <c r="C370" t="s">
        <v>1676</v>
      </c>
      <c r="D370">
        <v>1</v>
      </c>
      <c r="E370" t="s">
        <v>1747</v>
      </c>
      <c r="F370" t="str">
        <f t="shared" si="12"/>
        <v>E:\imagenes\personajes\olympics.png</v>
      </c>
      <c r="G370" t="s">
        <v>9</v>
      </c>
      <c r="H370">
        <f>INDEX(PlayerCountry!B:B,MATCH(G370,PlayerCountry!C:C,0))</f>
        <v>5</v>
      </c>
      <c r="I370" t="s">
        <v>275</v>
      </c>
      <c r="J370">
        <f>INDEX(TeamSports!B:B,MATCH(I370,TeamSports!C:C,0))</f>
        <v>46</v>
      </c>
      <c r="L370" t="str">
        <f t="shared" si="13"/>
        <v>INSERT INTO "OlympicPlayers" (ol_player_name,ol_player_value,ol_player_image,ol_country_id,team_sport_id) VALUES ('Poliwhirl Verde',1,pg_read_binary_file('E:\imagenes\personajes\olympics.png'),5,46);</v>
      </c>
    </row>
    <row r="371" spans="2:12" x14ac:dyDescent="0.25">
      <c r="B371">
        <v>369</v>
      </c>
      <c r="C371" t="s">
        <v>1677</v>
      </c>
      <c r="D371">
        <v>1</v>
      </c>
      <c r="E371" t="s">
        <v>1747</v>
      </c>
      <c r="F371" t="str">
        <f t="shared" si="12"/>
        <v>E:\imagenes\personajes\olympics.png</v>
      </c>
      <c r="G371" t="s">
        <v>9</v>
      </c>
      <c r="H371">
        <f>INDEX(PlayerCountry!B:B,MATCH(G371,PlayerCountry!C:C,0))</f>
        <v>5</v>
      </c>
      <c r="I371" t="s">
        <v>275</v>
      </c>
      <c r="J371">
        <f>INDEX(TeamSports!B:B,MATCH(I371,TeamSports!C:C,0))</f>
        <v>46</v>
      </c>
      <c r="L371" t="str">
        <f t="shared" si="13"/>
        <v>INSERT INTO "OlympicPlayers" (ol_player_name,ol_player_value,ol_player_image,ol_country_id,team_sport_id) VALUES ('Ponyta Morado',1,pg_read_binary_file('E:\imagenes\personajes\olympics.png'),5,46);</v>
      </c>
    </row>
    <row r="372" spans="2:12" x14ac:dyDescent="0.25">
      <c r="B372">
        <v>370</v>
      </c>
      <c r="C372" t="s">
        <v>1678</v>
      </c>
      <c r="D372">
        <v>1</v>
      </c>
      <c r="E372" t="s">
        <v>1747</v>
      </c>
      <c r="F372" t="str">
        <f t="shared" si="12"/>
        <v>E:\imagenes\personajes\olympics.png</v>
      </c>
      <c r="G372" t="s">
        <v>9</v>
      </c>
      <c r="H372">
        <f>INDEX(PlayerCountry!B:B,MATCH(G372,PlayerCountry!C:C,0))</f>
        <v>5</v>
      </c>
      <c r="I372" t="s">
        <v>275</v>
      </c>
      <c r="J372">
        <f>INDEX(TeamSports!B:B,MATCH(I372,TeamSports!C:C,0))</f>
        <v>46</v>
      </c>
      <c r="L372" t="str">
        <f t="shared" si="13"/>
        <v>INSERT INTO "OlympicPlayers" (ol_player_name,ol_player_value,ol_player_image,ol_country_id,team_sport_id) VALUES ('Psyduck Morado',1,pg_read_binary_file('E:\imagenes\personajes\olympics.png'),5,46);</v>
      </c>
    </row>
    <row r="373" spans="2:12" x14ac:dyDescent="0.25">
      <c r="B373">
        <v>371</v>
      </c>
      <c r="C373" t="s">
        <v>1679</v>
      </c>
      <c r="D373">
        <v>1</v>
      </c>
      <c r="E373" t="s">
        <v>1747</v>
      </c>
      <c r="F373" t="str">
        <f t="shared" si="12"/>
        <v>E:\imagenes\personajes\olympics.png</v>
      </c>
      <c r="G373" t="s">
        <v>9</v>
      </c>
      <c r="H373">
        <f>INDEX(PlayerCountry!B:B,MATCH(G373,PlayerCountry!C:C,0))</f>
        <v>5</v>
      </c>
      <c r="I373" t="s">
        <v>275</v>
      </c>
      <c r="J373">
        <f>INDEX(TeamSports!B:B,MATCH(I373,TeamSports!C:C,0))</f>
        <v>46</v>
      </c>
      <c r="L373" t="str">
        <f t="shared" si="13"/>
        <v>INSERT INTO "OlympicPlayers" (ol_player_name,ol_player_value,ol_player_image,ol_country_id,team_sport_id) VALUES ('Psyduck Rosa',1,pg_read_binary_file('E:\imagenes\personajes\olympics.png'),5,46);</v>
      </c>
    </row>
    <row r="374" spans="2:12" x14ac:dyDescent="0.25">
      <c r="B374">
        <v>372</v>
      </c>
      <c r="C374" t="s">
        <v>1680</v>
      </c>
      <c r="D374">
        <v>1</v>
      </c>
      <c r="E374" t="s">
        <v>1747</v>
      </c>
      <c r="F374" t="str">
        <f t="shared" si="12"/>
        <v>E:\imagenes\personajes\olympics.png</v>
      </c>
      <c r="G374" t="s">
        <v>7</v>
      </c>
      <c r="H374">
        <f>INDEX(PlayerCountry!B:B,MATCH(G374,PlayerCountry!C:C,0))</f>
        <v>2</v>
      </c>
      <c r="I374" t="s">
        <v>275</v>
      </c>
      <c r="J374">
        <f>INDEX(TeamSports!B:B,MATCH(I374,TeamSports!C:C,0))</f>
        <v>46</v>
      </c>
      <c r="L374" t="str">
        <f t="shared" si="13"/>
        <v>INSERT INTO "OlympicPlayers" (ol_player_name,ol_player_value,ol_player_image,ol_country_id,team_sport_id) VALUES ('Quirlren Jo',1,pg_read_binary_file('E:\imagenes\personajes\olympics.png'),2,46);</v>
      </c>
    </row>
    <row r="375" spans="2:12" x14ac:dyDescent="0.25">
      <c r="B375">
        <v>373</v>
      </c>
      <c r="C375" t="s">
        <v>1681</v>
      </c>
      <c r="D375">
        <v>1</v>
      </c>
      <c r="E375" t="s">
        <v>1747</v>
      </c>
      <c r="F375" t="str">
        <f t="shared" si="12"/>
        <v>E:\imagenes\personajes\olympics.png</v>
      </c>
      <c r="G375" t="s">
        <v>9</v>
      </c>
      <c r="H375">
        <f>INDEX(PlayerCountry!B:B,MATCH(G375,PlayerCountry!C:C,0))</f>
        <v>5</v>
      </c>
      <c r="I375" t="s">
        <v>275</v>
      </c>
      <c r="J375">
        <f>INDEX(TeamSports!B:B,MATCH(I375,TeamSports!C:C,0))</f>
        <v>46</v>
      </c>
      <c r="L375" t="str">
        <f t="shared" si="13"/>
        <v>INSERT INTO "OlympicPlayers" (ol_player_name,ol_player_value,ol_player_image,ol_country_id,team_sport_id) VALUES ('Raichu Amarillo',1,pg_read_binary_file('E:\imagenes\personajes\olympics.png'),5,46);</v>
      </c>
    </row>
    <row r="376" spans="2:12" x14ac:dyDescent="0.25">
      <c r="B376">
        <v>374</v>
      </c>
      <c r="C376" t="s">
        <v>1682</v>
      </c>
      <c r="D376">
        <v>1</v>
      </c>
      <c r="E376" t="s">
        <v>1747</v>
      </c>
      <c r="F376" t="str">
        <f t="shared" si="12"/>
        <v>E:\imagenes\personajes\olympics.png</v>
      </c>
      <c r="G376" t="s">
        <v>8</v>
      </c>
      <c r="H376">
        <f>INDEX(PlayerCountry!B:B,MATCH(G376,PlayerCountry!C:C,0))</f>
        <v>3</v>
      </c>
      <c r="I376" t="s">
        <v>275</v>
      </c>
      <c r="J376">
        <f>INDEX(TeamSports!B:B,MATCH(I376,TeamSports!C:C,0))</f>
        <v>46</v>
      </c>
      <c r="L376" t="str">
        <f t="shared" si="13"/>
        <v>INSERT INTO "OlympicPlayers" (ol_player_name,ol_player_value,ol_player_image,ol_country_id,team_sport_id) VALUES ('Rainnesse Ficha',1,pg_read_binary_file('E:\imagenes\personajes\olympics.png'),3,46);</v>
      </c>
    </row>
    <row r="377" spans="2:12" x14ac:dyDescent="0.25">
      <c r="B377">
        <v>375</v>
      </c>
      <c r="C377" t="s">
        <v>1766</v>
      </c>
      <c r="D377">
        <v>1</v>
      </c>
      <c r="E377" t="s">
        <v>1747</v>
      </c>
      <c r="F377" t="str">
        <f t="shared" si="12"/>
        <v>E:\imagenes\personajes\olympics.png</v>
      </c>
      <c r="G377" t="s">
        <v>4</v>
      </c>
      <c r="H377">
        <f>INDEX(PlayerCountry!B:B,MATCH(G377,PlayerCountry!C:C,0))</f>
        <v>8</v>
      </c>
      <c r="I377" t="s">
        <v>275</v>
      </c>
      <c r="J377">
        <f>INDEX(TeamSports!B:B,MATCH(I377,TeamSports!C:C,0))</f>
        <v>46</v>
      </c>
      <c r="L377" t="str">
        <f t="shared" si="13"/>
        <v>INSERT INTO "OlympicPlayers" (ol_player_name,ol_player_value,ol_player_image,ol_country_id,team_sport_id) VALUES ('Raul Carrero',1,pg_read_binary_file('E:\imagenes\personajes\olympics.png'),8,46);</v>
      </c>
    </row>
    <row r="378" spans="2:12" x14ac:dyDescent="0.25">
      <c r="B378">
        <v>376</v>
      </c>
      <c r="C378" t="s">
        <v>1683</v>
      </c>
      <c r="D378">
        <v>1</v>
      </c>
      <c r="E378" t="s">
        <v>1747</v>
      </c>
      <c r="F378" t="str">
        <f t="shared" si="12"/>
        <v>E:\imagenes\personajes\olympics.png</v>
      </c>
      <c r="G378" t="s">
        <v>4</v>
      </c>
      <c r="H378">
        <f>INDEX(PlayerCountry!B:B,MATCH(G378,PlayerCountry!C:C,0))</f>
        <v>8</v>
      </c>
      <c r="I378" t="s">
        <v>275</v>
      </c>
      <c r="J378">
        <f>INDEX(TeamSports!B:B,MATCH(I378,TeamSports!C:C,0))</f>
        <v>46</v>
      </c>
      <c r="L378" t="str">
        <f t="shared" si="13"/>
        <v>INSERT INTO "OlympicPlayers" (ol_player_name,ol_player_value,ol_player_image,ol_country_id,team_sport_id) VALUES ('Rebuksen Gomez',1,pg_read_binary_file('E:\imagenes\personajes\olympics.png'),8,46);</v>
      </c>
    </row>
    <row r="379" spans="2:12" x14ac:dyDescent="0.25">
      <c r="B379">
        <v>377</v>
      </c>
      <c r="C379" t="s">
        <v>1684</v>
      </c>
      <c r="D379">
        <v>1</v>
      </c>
      <c r="E379" t="s">
        <v>1747</v>
      </c>
      <c r="F379" t="str">
        <f t="shared" si="12"/>
        <v>E:\imagenes\personajes\olympics.png</v>
      </c>
      <c r="G379" t="s">
        <v>2</v>
      </c>
      <c r="H379">
        <f>INDEX(PlayerCountry!B:B,MATCH(G379,PlayerCountry!C:C,0))</f>
        <v>1</v>
      </c>
      <c r="I379" t="s">
        <v>275</v>
      </c>
      <c r="J379">
        <f>INDEX(TeamSports!B:B,MATCH(I379,TeamSports!C:C,0))</f>
        <v>46</v>
      </c>
      <c r="L379" t="str">
        <f t="shared" si="13"/>
        <v>INSERT INTO "OlympicPlayers" (ol_player_name,ol_player_value,ol_player_image,ol_country_id,team_sport_id) VALUES ('Red Fiba',1,pg_read_binary_file('E:\imagenes\personajes\olympics.png'),1,46);</v>
      </c>
    </row>
    <row r="380" spans="2:12" x14ac:dyDescent="0.25">
      <c r="B380">
        <v>378</v>
      </c>
      <c r="C380" t="s">
        <v>1685</v>
      </c>
      <c r="D380">
        <v>1</v>
      </c>
      <c r="E380" t="s">
        <v>1747</v>
      </c>
      <c r="F380" t="str">
        <f t="shared" si="12"/>
        <v>E:\imagenes\personajes\olympics.png</v>
      </c>
      <c r="G380" t="s">
        <v>3</v>
      </c>
      <c r="H380">
        <f>INDEX(PlayerCountry!B:B,MATCH(G380,PlayerCountry!C:C,0))</f>
        <v>4</v>
      </c>
      <c r="I380" t="s">
        <v>275</v>
      </c>
      <c r="J380">
        <f>INDEX(TeamSports!B:B,MATCH(I380,TeamSports!C:C,0))</f>
        <v>46</v>
      </c>
      <c r="L380" t="str">
        <f t="shared" si="13"/>
        <v>INSERT INTO "OlympicPlayers" (ol_player_name,ol_player_value,ol_player_image,ol_country_id,team_sport_id) VALUES ('Reggy Romerito',1,pg_read_binary_file('E:\imagenes\personajes\olympics.png'),4,46);</v>
      </c>
    </row>
    <row r="381" spans="2:12" x14ac:dyDescent="0.25">
      <c r="B381">
        <v>379</v>
      </c>
      <c r="C381" t="s">
        <v>1686</v>
      </c>
      <c r="D381">
        <v>1</v>
      </c>
      <c r="E381" t="s">
        <v>1747</v>
      </c>
      <c r="F381" t="str">
        <f t="shared" si="12"/>
        <v>E:\imagenes\personajes\olympics.png</v>
      </c>
      <c r="G381" t="s">
        <v>8</v>
      </c>
      <c r="H381">
        <f>INDEX(PlayerCountry!B:B,MATCH(G381,PlayerCountry!C:C,0))</f>
        <v>3</v>
      </c>
      <c r="I381" t="s">
        <v>275</v>
      </c>
      <c r="J381">
        <f>INDEX(TeamSports!B:B,MATCH(I381,TeamSports!C:C,0))</f>
        <v>46</v>
      </c>
      <c r="L381" t="str">
        <f t="shared" si="13"/>
        <v>INSERT INTO "OlympicPlayers" (ol_player_name,ol_player_value,ol_player_image,ol_country_id,team_sport_id) VALUES ('Reiner Helge',1,pg_read_binary_file('E:\imagenes\personajes\olympics.png'),3,46);</v>
      </c>
    </row>
    <row r="382" spans="2:12" x14ac:dyDescent="0.25">
      <c r="B382">
        <v>380</v>
      </c>
      <c r="C382" t="s">
        <v>1687</v>
      </c>
      <c r="D382">
        <v>1</v>
      </c>
      <c r="E382" t="s">
        <v>1747</v>
      </c>
      <c r="F382" t="str">
        <f t="shared" si="12"/>
        <v>E:\imagenes\personajes\olympics.png</v>
      </c>
      <c r="G382" t="s">
        <v>9</v>
      </c>
      <c r="H382">
        <f>INDEX(PlayerCountry!B:B,MATCH(G382,PlayerCountry!C:C,0))</f>
        <v>5</v>
      </c>
      <c r="I382" t="s">
        <v>275</v>
      </c>
      <c r="J382">
        <f>INDEX(TeamSports!B:B,MATCH(I382,TeamSports!C:C,0))</f>
        <v>46</v>
      </c>
      <c r="L382" t="str">
        <f t="shared" si="13"/>
        <v>INSERT INTO "OlympicPlayers" (ol_player_name,ol_player_value,ol_player_image,ol_country_id,team_sport_id) VALUES ('Rhydon Rosa',1,pg_read_binary_file('E:\imagenes\personajes\olympics.png'),5,46);</v>
      </c>
    </row>
    <row r="383" spans="2:12" x14ac:dyDescent="0.25">
      <c r="B383">
        <v>381</v>
      </c>
      <c r="C383" t="s">
        <v>1688</v>
      </c>
      <c r="D383">
        <v>1</v>
      </c>
      <c r="E383" t="s">
        <v>1747</v>
      </c>
      <c r="F383" t="str">
        <f t="shared" si="12"/>
        <v>E:\imagenes\personajes\olympics.png</v>
      </c>
      <c r="G383" t="s">
        <v>4</v>
      </c>
      <c r="H383">
        <f>INDEX(PlayerCountry!B:B,MATCH(G383,PlayerCountry!C:C,0))</f>
        <v>8</v>
      </c>
      <c r="I383" t="s">
        <v>275</v>
      </c>
      <c r="J383">
        <f>INDEX(TeamSports!B:B,MATCH(I383,TeamSports!C:C,0))</f>
        <v>46</v>
      </c>
      <c r="L383" t="str">
        <f t="shared" si="13"/>
        <v>INSERT INTO "OlympicPlayers" (ol_player_name,ol_player_value,ol_player_image,ol_country_id,team_sport_id) VALUES ('Ricardo Carrero',1,pg_read_binary_file('E:\imagenes\personajes\olympics.png'),8,46);</v>
      </c>
    </row>
    <row r="384" spans="2:12" x14ac:dyDescent="0.25">
      <c r="B384">
        <v>382</v>
      </c>
      <c r="C384" t="s">
        <v>1689</v>
      </c>
      <c r="D384">
        <v>1</v>
      </c>
      <c r="E384" t="s">
        <v>1747</v>
      </c>
      <c r="F384" t="str">
        <f t="shared" si="12"/>
        <v>E:\imagenes\personajes\olympics.png</v>
      </c>
      <c r="G384" t="s">
        <v>7</v>
      </c>
      <c r="H384">
        <f>INDEX(PlayerCountry!B:B,MATCH(G384,PlayerCountry!C:C,0))</f>
        <v>2</v>
      </c>
      <c r="I384" t="s">
        <v>275</v>
      </c>
      <c r="J384">
        <f>INDEX(TeamSports!B:B,MATCH(I384,TeamSports!C:C,0))</f>
        <v>46</v>
      </c>
      <c r="L384" t="str">
        <f t="shared" si="13"/>
        <v>INSERT INTO "OlympicPlayers" (ol_player_name,ol_player_value,ol_player_image,ol_country_id,team_sport_id) VALUES ('Ridier Ferokallus',1,pg_read_binary_file('E:\imagenes\personajes\olympics.png'),2,46);</v>
      </c>
    </row>
    <row r="385" spans="2:12" x14ac:dyDescent="0.25">
      <c r="B385">
        <v>383</v>
      </c>
      <c r="C385" t="s">
        <v>1690</v>
      </c>
      <c r="D385">
        <v>1</v>
      </c>
      <c r="E385" t="s">
        <v>1747</v>
      </c>
      <c r="F385" t="str">
        <f t="shared" si="12"/>
        <v>E:\imagenes\personajes\olympics.png</v>
      </c>
      <c r="G385" t="s">
        <v>3</v>
      </c>
      <c r="H385">
        <f>INDEX(PlayerCountry!B:B,MATCH(G385,PlayerCountry!C:C,0))</f>
        <v>4</v>
      </c>
      <c r="I385" t="s">
        <v>275</v>
      </c>
      <c r="J385">
        <f>INDEX(TeamSports!B:B,MATCH(I385,TeamSports!C:C,0))</f>
        <v>46</v>
      </c>
      <c r="L385" t="str">
        <f t="shared" si="13"/>
        <v>INSERT INTO "OlympicPlayers" (ol_player_name,ol_player_value,ol_player_image,ol_country_id,team_sport_id) VALUES ('Rojin Cheveroni',1,pg_read_binary_file('E:\imagenes\personajes\olympics.png'),4,46);</v>
      </c>
    </row>
    <row r="386" spans="2:12" x14ac:dyDescent="0.25">
      <c r="B386">
        <v>384</v>
      </c>
      <c r="C386" t="s">
        <v>1691</v>
      </c>
      <c r="D386">
        <v>1</v>
      </c>
      <c r="E386" t="s">
        <v>1747</v>
      </c>
      <c r="F386" t="str">
        <f t="shared" si="12"/>
        <v>E:\imagenes\personajes\olympics.png</v>
      </c>
      <c r="G386" t="s">
        <v>7</v>
      </c>
      <c r="H386">
        <f>INDEX(PlayerCountry!B:B,MATCH(G386,PlayerCountry!C:C,0))</f>
        <v>2</v>
      </c>
      <c r="I386" t="s">
        <v>275</v>
      </c>
      <c r="J386">
        <f>INDEX(TeamSports!B:B,MATCH(I386,TeamSports!C:C,0))</f>
        <v>46</v>
      </c>
      <c r="L386" t="str">
        <f t="shared" si="13"/>
        <v>INSERT INTO "OlympicPlayers" (ol_player_name,ol_player_value,ol_player_image,ol_country_id,team_sport_id) VALUES ('Sabio de las Hojas Ramaswami',1,pg_read_binary_file('E:\imagenes\personajes\olympics.png'),2,46);</v>
      </c>
    </row>
    <row r="387" spans="2:12" x14ac:dyDescent="0.25">
      <c r="B387">
        <v>385</v>
      </c>
      <c r="C387" t="s">
        <v>1692</v>
      </c>
      <c r="D387">
        <v>1</v>
      </c>
      <c r="E387" t="s">
        <v>1747</v>
      </c>
      <c r="F387" t="str">
        <f t="shared" si="12"/>
        <v>E:\imagenes\personajes\olympics.png</v>
      </c>
      <c r="G387" t="s">
        <v>8</v>
      </c>
      <c r="H387">
        <f>INDEX(PlayerCountry!B:B,MATCH(G387,PlayerCountry!C:C,0))</f>
        <v>3</v>
      </c>
      <c r="I387" t="s">
        <v>275</v>
      </c>
      <c r="J387">
        <f>INDEX(TeamSports!B:B,MATCH(I387,TeamSports!C:C,0))</f>
        <v>46</v>
      </c>
      <c r="L387" t="str">
        <f t="shared" si="13"/>
        <v>INSERT INTO "OlympicPlayers" (ol_player_name,ol_player_value,ol_player_image,ol_country_id,team_sport_id) VALUES ('Saiken Drogba',1,pg_read_binary_file('E:\imagenes\personajes\olympics.png'),3,46);</v>
      </c>
    </row>
    <row r="388" spans="2:12" x14ac:dyDescent="0.25">
      <c r="B388">
        <v>386</v>
      </c>
      <c r="C388" t="s">
        <v>1693</v>
      </c>
      <c r="D388">
        <v>1</v>
      </c>
      <c r="E388" t="s">
        <v>1747</v>
      </c>
      <c r="F388" t="str">
        <f t="shared" ref="F388:F451" si="14">_xlfn.CONCAT($A$1,E388)</f>
        <v>E:\imagenes\personajes\olympics.png</v>
      </c>
      <c r="G388" t="s">
        <v>8</v>
      </c>
      <c r="H388">
        <f>INDEX(PlayerCountry!B:B,MATCH(G388,PlayerCountry!C:C,0))</f>
        <v>3</v>
      </c>
      <c r="I388" t="s">
        <v>275</v>
      </c>
      <c r="J388">
        <f>INDEX(TeamSports!B:B,MATCH(I388,TeamSports!C:C,0))</f>
        <v>46</v>
      </c>
      <c r="L388" t="str">
        <f t="shared" ref="L388:L454" si="15">_xlfn.CONCAT($L$1,$P$1,$B$1,$P$1," ",$N$1,$C$2,$R$1,$D$2,$R$1,$F$2,$R$1,$H$2,$R$1,$J$2,$O$1,$M$1,$N$1,$Q$1,C388,$Q$1,$R$1,D388,$R$1,$L$2,$N$1,$Q$1,F388,$Q$1,$O$1,$R$1,H388,$R$1,J388,$O$1,$S$1)</f>
        <v>INSERT INTO "OlympicPlayers" (ol_player_name,ol_player_value,ol_player_image,ol_country_id,team_sport_id) VALUES ('Saiken Helge',1,pg_read_binary_file('E:\imagenes\personajes\olympics.png'),3,46);</v>
      </c>
    </row>
    <row r="389" spans="2:12" x14ac:dyDescent="0.25">
      <c r="B389">
        <v>387</v>
      </c>
      <c r="C389" t="s">
        <v>1694</v>
      </c>
      <c r="D389">
        <v>1</v>
      </c>
      <c r="E389" t="s">
        <v>1747</v>
      </c>
      <c r="F389" t="str">
        <f t="shared" si="14"/>
        <v>E:\imagenes\personajes\olympics.png</v>
      </c>
      <c r="G389" t="s">
        <v>8</v>
      </c>
      <c r="H389">
        <f>INDEX(PlayerCountry!B:B,MATCH(G389,PlayerCountry!C:C,0))</f>
        <v>3</v>
      </c>
      <c r="I389" t="s">
        <v>275</v>
      </c>
      <c r="J389">
        <f>INDEX(TeamSports!B:B,MATCH(I389,TeamSports!C:C,0))</f>
        <v>46</v>
      </c>
      <c r="L389" t="str">
        <f t="shared" si="15"/>
        <v>INSERT INTO "OlympicPlayers" (ol_player_name,ol_player_value,ol_player_image,ol_country_id,team_sport_id) VALUES ('Sakubsy Devepas',1,pg_read_binary_file('E:\imagenes\personajes\olympics.png'),3,46);</v>
      </c>
    </row>
    <row r="390" spans="2:12" x14ac:dyDescent="0.25">
      <c r="B390">
        <v>388</v>
      </c>
      <c r="C390" t="s">
        <v>1695</v>
      </c>
      <c r="D390">
        <v>1</v>
      </c>
      <c r="E390" t="s">
        <v>1747</v>
      </c>
      <c r="F390" t="str">
        <f t="shared" si="14"/>
        <v>E:\imagenes\personajes\olympics.png</v>
      </c>
      <c r="G390" t="s">
        <v>2</v>
      </c>
      <c r="H390">
        <f>INDEX(PlayerCountry!B:B,MATCH(G390,PlayerCountry!C:C,0))</f>
        <v>1</v>
      </c>
      <c r="I390" t="s">
        <v>275</v>
      </c>
      <c r="J390">
        <f>INDEX(TeamSports!B:B,MATCH(I390,TeamSports!C:C,0))</f>
        <v>46</v>
      </c>
      <c r="L390" t="str">
        <f t="shared" si="15"/>
        <v>INSERT INTO "OlympicPlayers" (ol_player_name,ol_player_value,ol_player_image,ol_country_id,team_sport_id) VALUES ('Saraita II Feliz',1,pg_read_binary_file('E:\imagenes\personajes\olympics.png'),1,46);</v>
      </c>
    </row>
    <row r="391" spans="2:12" x14ac:dyDescent="0.25">
      <c r="B391">
        <v>389</v>
      </c>
      <c r="C391" t="s">
        <v>1696</v>
      </c>
      <c r="D391">
        <v>1</v>
      </c>
      <c r="E391" t="s">
        <v>1747</v>
      </c>
      <c r="F391" t="str">
        <f t="shared" si="14"/>
        <v>E:\imagenes\personajes\olympics.png</v>
      </c>
      <c r="G391" t="s">
        <v>8</v>
      </c>
      <c r="H391">
        <f>INDEX(PlayerCountry!B:B,MATCH(G391,PlayerCountry!C:C,0))</f>
        <v>3</v>
      </c>
      <c r="I391" t="s">
        <v>275</v>
      </c>
      <c r="J391">
        <f>INDEX(TeamSports!B:B,MATCH(I391,TeamSports!C:C,0))</f>
        <v>46</v>
      </c>
      <c r="L391" t="str">
        <f t="shared" si="15"/>
        <v>INSERT INTO "OlympicPlayers" (ol_player_name,ol_player_value,ol_player_image,ol_country_id,team_sport_id) VALUES ('Sasakan Devepas',1,pg_read_binary_file('E:\imagenes\personajes\olympics.png'),3,46);</v>
      </c>
    </row>
    <row r="392" spans="2:12" x14ac:dyDescent="0.25">
      <c r="B392">
        <v>390</v>
      </c>
      <c r="C392" t="s">
        <v>1697</v>
      </c>
      <c r="D392">
        <v>1</v>
      </c>
      <c r="E392" t="s">
        <v>1747</v>
      </c>
      <c r="F392" t="str">
        <f t="shared" si="14"/>
        <v>E:\imagenes\personajes\olympics.png</v>
      </c>
      <c r="G392" t="s">
        <v>7</v>
      </c>
      <c r="H392">
        <f>INDEX(PlayerCountry!B:B,MATCH(G392,PlayerCountry!C:C,0))</f>
        <v>2</v>
      </c>
      <c r="I392" t="s">
        <v>275</v>
      </c>
      <c r="J392">
        <f>INDEX(TeamSports!B:B,MATCH(I392,TeamSports!C:C,0))</f>
        <v>46</v>
      </c>
      <c r="L392" t="str">
        <f t="shared" si="15"/>
        <v>INSERT INTO "OlympicPlayers" (ol_player_name,ol_player_value,ol_player_image,ol_country_id,team_sport_id) VALUES ('Sayturske Dekjus',1,pg_read_binary_file('E:\imagenes\personajes\olympics.png'),2,46);</v>
      </c>
    </row>
    <row r="393" spans="2:12" x14ac:dyDescent="0.25">
      <c r="B393">
        <v>391</v>
      </c>
      <c r="C393" t="s">
        <v>1698</v>
      </c>
      <c r="D393">
        <v>1</v>
      </c>
      <c r="E393" t="s">
        <v>1747</v>
      </c>
      <c r="F393" t="str">
        <f t="shared" si="14"/>
        <v>E:\imagenes\personajes\olympics.png</v>
      </c>
      <c r="G393" t="s">
        <v>7</v>
      </c>
      <c r="H393">
        <f>INDEX(PlayerCountry!B:B,MATCH(G393,PlayerCountry!C:C,0))</f>
        <v>2</v>
      </c>
      <c r="I393" t="s">
        <v>275</v>
      </c>
      <c r="J393">
        <f>INDEX(TeamSports!B:B,MATCH(I393,TeamSports!C:C,0))</f>
        <v>46</v>
      </c>
      <c r="L393" t="str">
        <f t="shared" si="15"/>
        <v>INSERT INTO "OlympicPlayers" (ol_player_name,ol_player_value,ol_player_image,ol_country_id,team_sport_id) VALUES ('Sedine Vrjan',1,pg_read_binary_file('E:\imagenes\personajes\olympics.png'),2,46);</v>
      </c>
    </row>
    <row r="394" spans="2:12" x14ac:dyDescent="0.25">
      <c r="B394">
        <v>392</v>
      </c>
      <c r="C394" t="s">
        <v>1699</v>
      </c>
      <c r="D394">
        <v>1</v>
      </c>
      <c r="E394" t="s">
        <v>1747</v>
      </c>
      <c r="F394" t="str">
        <f t="shared" si="14"/>
        <v>E:\imagenes\personajes\olympics.png</v>
      </c>
      <c r="G394" t="s">
        <v>6</v>
      </c>
      <c r="H394">
        <f>INDEX(PlayerCountry!B:B,MATCH(G394,PlayerCountry!C:C,0))</f>
        <v>7</v>
      </c>
      <c r="I394" t="s">
        <v>275</v>
      </c>
      <c r="J394">
        <f>INDEX(TeamSports!B:B,MATCH(I394,TeamSports!C:C,0))</f>
        <v>46</v>
      </c>
      <c r="L394" t="str">
        <f t="shared" si="15"/>
        <v>INSERT INTO "OlympicPlayers" (ol_player_name,ol_player_value,ol_player_image,ol_country_id,team_sport_id) VALUES ('Serder Lambard',1,pg_read_binary_file('E:\imagenes\personajes\olympics.png'),7,46);</v>
      </c>
    </row>
    <row r="395" spans="2:12" x14ac:dyDescent="0.25">
      <c r="B395">
        <v>393</v>
      </c>
      <c r="C395" t="s">
        <v>1700</v>
      </c>
      <c r="D395">
        <v>1</v>
      </c>
      <c r="E395" t="s">
        <v>1747</v>
      </c>
      <c r="F395" t="str">
        <f t="shared" si="14"/>
        <v>E:\imagenes\personajes\olympics.png</v>
      </c>
      <c r="G395" t="s">
        <v>6</v>
      </c>
      <c r="H395">
        <f>INDEX(PlayerCountry!B:B,MATCH(G395,PlayerCountry!C:C,0))</f>
        <v>7</v>
      </c>
      <c r="I395" t="s">
        <v>275</v>
      </c>
      <c r="J395">
        <f>INDEX(TeamSports!B:B,MATCH(I395,TeamSports!C:C,0))</f>
        <v>46</v>
      </c>
      <c r="L395" t="str">
        <f t="shared" si="15"/>
        <v>INSERT INTO "OlympicPlayers" (ol_player_name,ol_player_value,ol_player_image,ol_country_id,team_sport_id) VALUES ('Serkalis  Derkaer',1,pg_read_binary_file('E:\imagenes\personajes\olympics.png'),7,46);</v>
      </c>
    </row>
    <row r="396" spans="2:12" x14ac:dyDescent="0.25">
      <c r="B396">
        <v>394</v>
      </c>
      <c r="C396" t="s">
        <v>1701</v>
      </c>
      <c r="D396">
        <v>1</v>
      </c>
      <c r="E396" t="s">
        <v>1747</v>
      </c>
      <c r="F396" t="str">
        <f t="shared" si="14"/>
        <v>E:\imagenes\personajes\olympics.png</v>
      </c>
      <c r="G396" t="s">
        <v>6</v>
      </c>
      <c r="H396">
        <f>INDEX(PlayerCountry!B:B,MATCH(G396,PlayerCountry!C:C,0))</f>
        <v>7</v>
      </c>
      <c r="I396" t="s">
        <v>275</v>
      </c>
      <c r="J396">
        <f>INDEX(TeamSports!B:B,MATCH(I396,TeamSports!C:C,0))</f>
        <v>46</v>
      </c>
      <c r="L396" t="str">
        <f t="shared" si="15"/>
        <v>INSERT INTO "OlympicPlayers" (ol_player_name,ol_player_value,ol_player_image,ol_country_id,team_sport_id) VALUES ('Silvanus Akadius',1,pg_read_binary_file('E:\imagenes\personajes\olympics.png'),7,46);</v>
      </c>
    </row>
    <row r="397" spans="2:12" x14ac:dyDescent="0.25">
      <c r="B397">
        <v>395</v>
      </c>
      <c r="C397" t="s">
        <v>1702</v>
      </c>
      <c r="D397">
        <v>1</v>
      </c>
      <c r="E397" t="s">
        <v>1747</v>
      </c>
      <c r="F397" t="str">
        <f t="shared" si="14"/>
        <v>E:\imagenes\personajes\olympics.png</v>
      </c>
      <c r="G397" t="s">
        <v>3</v>
      </c>
      <c r="H397">
        <f>INDEX(PlayerCountry!B:B,MATCH(G397,PlayerCountry!C:C,0))</f>
        <v>4</v>
      </c>
      <c r="I397" t="s">
        <v>275</v>
      </c>
      <c r="J397">
        <f>INDEX(TeamSports!B:B,MATCH(I397,TeamSports!C:C,0))</f>
        <v>46</v>
      </c>
      <c r="L397" t="str">
        <f t="shared" si="15"/>
        <v>INSERT INTO "OlympicPlayers" (ol_player_name,ol_player_value,ol_player_image,ol_country_id,team_sport_id) VALUES ('Silvestre',1,pg_read_binary_file('E:\imagenes\personajes\olympics.png'),4,46);</v>
      </c>
    </row>
    <row r="398" spans="2:12" x14ac:dyDescent="0.25">
      <c r="B398">
        <v>396</v>
      </c>
      <c r="C398" t="s">
        <v>1703</v>
      </c>
      <c r="D398">
        <v>1</v>
      </c>
      <c r="E398" t="s">
        <v>1747</v>
      </c>
      <c r="F398" t="str">
        <f t="shared" si="14"/>
        <v>E:\imagenes\personajes\olympics.png</v>
      </c>
      <c r="G398" t="s">
        <v>4</v>
      </c>
      <c r="H398">
        <f>INDEX(PlayerCountry!B:B,MATCH(G398,PlayerCountry!C:C,0))</f>
        <v>8</v>
      </c>
      <c r="I398" t="s">
        <v>275</v>
      </c>
      <c r="J398">
        <f>INDEX(TeamSports!B:B,MATCH(I398,TeamSports!C:C,0))</f>
        <v>46</v>
      </c>
      <c r="L398" t="str">
        <f t="shared" si="15"/>
        <v>INSERT INTO "OlympicPlayers" (ol_player_name,ol_player_value,ol_player_image,ol_country_id,team_sport_id) VALUES ('Simon Simex',1,pg_read_binary_file('E:\imagenes\personajes\olympics.png'),8,46);</v>
      </c>
    </row>
    <row r="399" spans="2:12" x14ac:dyDescent="0.25">
      <c r="B399">
        <v>397</v>
      </c>
      <c r="C399" t="s">
        <v>1704</v>
      </c>
      <c r="D399">
        <v>1</v>
      </c>
      <c r="E399" t="s">
        <v>1747</v>
      </c>
      <c r="F399" t="str">
        <f t="shared" si="14"/>
        <v>E:\imagenes\personajes\olympics.png</v>
      </c>
      <c r="G399" t="s">
        <v>7</v>
      </c>
      <c r="H399">
        <f>INDEX(PlayerCountry!B:B,MATCH(G399,PlayerCountry!C:C,0))</f>
        <v>2</v>
      </c>
      <c r="I399" t="s">
        <v>275</v>
      </c>
      <c r="J399">
        <f>INDEX(TeamSports!B:B,MATCH(I399,TeamSports!C:C,0))</f>
        <v>46</v>
      </c>
      <c r="L399" t="str">
        <f t="shared" si="15"/>
        <v>INSERT INTO "OlympicPlayers" (ol_player_name,ol_player_value,ol_player_image,ol_country_id,team_sport_id) VALUES ('Skadius Jo',1,pg_read_binary_file('E:\imagenes\personajes\olympics.png'),2,46);</v>
      </c>
    </row>
    <row r="400" spans="2:12" x14ac:dyDescent="0.25">
      <c r="B400">
        <v>398</v>
      </c>
      <c r="C400" t="s">
        <v>1705</v>
      </c>
      <c r="D400">
        <v>1</v>
      </c>
      <c r="E400" t="s">
        <v>1747</v>
      </c>
      <c r="F400" t="str">
        <f t="shared" si="14"/>
        <v>E:\imagenes\personajes\olympics.png</v>
      </c>
      <c r="G400" t="s">
        <v>6</v>
      </c>
      <c r="H400">
        <f>INDEX(PlayerCountry!B:B,MATCH(G400,PlayerCountry!C:C,0))</f>
        <v>7</v>
      </c>
      <c r="I400" t="s">
        <v>275</v>
      </c>
      <c r="J400">
        <f>INDEX(TeamSports!B:B,MATCH(I400,TeamSports!C:C,0))</f>
        <v>46</v>
      </c>
      <c r="L400" t="str">
        <f t="shared" si="15"/>
        <v>INSERT INTO "OlympicPlayers" (ol_player_name,ol_player_value,ol_player_image,ol_country_id,team_sport_id) VALUES ('Skayrish Lambard',1,pg_read_binary_file('E:\imagenes\personajes\olympics.png'),7,46);</v>
      </c>
    </row>
    <row r="401" spans="2:12" x14ac:dyDescent="0.25">
      <c r="B401">
        <v>399</v>
      </c>
      <c r="C401" t="s">
        <v>1706</v>
      </c>
      <c r="D401">
        <v>1</v>
      </c>
      <c r="E401" t="s">
        <v>1747</v>
      </c>
      <c r="F401" t="str">
        <f t="shared" si="14"/>
        <v>E:\imagenes\personajes\olympics.png</v>
      </c>
      <c r="G401" t="s">
        <v>3</v>
      </c>
      <c r="H401">
        <f>INDEX(PlayerCountry!B:B,MATCH(G401,PlayerCountry!C:C,0))</f>
        <v>4</v>
      </c>
      <c r="I401" t="s">
        <v>275</v>
      </c>
      <c r="J401">
        <f>INDEX(TeamSports!B:B,MATCH(I401,TeamSports!C:C,0))</f>
        <v>46</v>
      </c>
      <c r="L401" t="str">
        <f t="shared" si="15"/>
        <v>INSERT INTO "OlympicPlayers" (ol_player_name,ol_player_value,ol_player_image,ol_country_id,team_sport_id) VALUES ('Sombrerin Osina',1,pg_read_binary_file('E:\imagenes\personajes\olympics.png'),4,46);</v>
      </c>
    </row>
    <row r="402" spans="2:12" x14ac:dyDescent="0.25">
      <c r="B402">
        <v>400</v>
      </c>
      <c r="C402" t="s">
        <v>1707</v>
      </c>
      <c r="D402">
        <v>1</v>
      </c>
      <c r="E402" t="s">
        <v>1747</v>
      </c>
      <c r="F402" t="str">
        <f t="shared" si="14"/>
        <v>E:\imagenes\personajes\olympics.png</v>
      </c>
      <c r="G402" t="s">
        <v>7</v>
      </c>
      <c r="H402">
        <f>INDEX(PlayerCountry!B:B,MATCH(G402,PlayerCountry!C:C,0))</f>
        <v>2</v>
      </c>
      <c r="I402" t="s">
        <v>275</v>
      </c>
      <c r="J402">
        <f>INDEX(TeamSports!B:B,MATCH(I402,TeamSports!C:C,0))</f>
        <v>46</v>
      </c>
      <c r="L402" t="str">
        <f t="shared" si="15"/>
        <v>INSERT INTO "OlympicPlayers" (ol_player_name,ol_player_value,ol_player_image,ol_country_id,team_sport_id) VALUES ('Spiderman Stern',1,pg_read_binary_file('E:\imagenes\personajes\olympics.png'),2,46);</v>
      </c>
    </row>
    <row r="403" spans="2:12" x14ac:dyDescent="0.25">
      <c r="B403">
        <v>401</v>
      </c>
      <c r="C403" t="s">
        <v>1708</v>
      </c>
      <c r="D403">
        <v>1</v>
      </c>
      <c r="E403" t="s">
        <v>1747</v>
      </c>
      <c r="F403" t="str">
        <f t="shared" si="14"/>
        <v>E:\imagenes\personajes\olympics.png</v>
      </c>
      <c r="G403" t="s">
        <v>7</v>
      </c>
      <c r="H403">
        <f>INDEX(PlayerCountry!B:B,MATCH(G403,PlayerCountry!C:C,0))</f>
        <v>2</v>
      </c>
      <c r="I403" t="s">
        <v>275</v>
      </c>
      <c r="J403">
        <f>INDEX(TeamSports!B:B,MATCH(I403,TeamSports!C:C,0))</f>
        <v>46</v>
      </c>
      <c r="L403" t="str">
        <f t="shared" si="15"/>
        <v>INSERT INTO "OlympicPlayers" (ol_player_name,ol_player_value,ol_player_image,ol_country_id,team_sport_id) VALUES ('Spinny Delaojhe',1,pg_read_binary_file('E:\imagenes\personajes\olympics.png'),2,46);</v>
      </c>
    </row>
    <row r="404" spans="2:12" x14ac:dyDescent="0.25">
      <c r="B404">
        <v>402</v>
      </c>
      <c r="C404" t="s">
        <v>1709</v>
      </c>
      <c r="D404">
        <v>1</v>
      </c>
      <c r="E404" t="s">
        <v>1747</v>
      </c>
      <c r="F404" t="str">
        <f t="shared" si="14"/>
        <v>E:\imagenes\personajes\olympics.png</v>
      </c>
      <c r="G404" t="s">
        <v>9</v>
      </c>
      <c r="H404">
        <f>INDEX(PlayerCountry!B:B,MATCH(G404,PlayerCountry!C:C,0))</f>
        <v>5</v>
      </c>
      <c r="I404" t="s">
        <v>275</v>
      </c>
      <c r="J404">
        <f>INDEX(TeamSports!B:B,MATCH(I404,TeamSports!C:C,0))</f>
        <v>46</v>
      </c>
      <c r="L404" t="str">
        <f t="shared" si="15"/>
        <v>INSERT INTO "OlympicPlayers" (ol_player_name,ol_player_value,ol_player_image,ol_country_id,team_sport_id) VALUES ('Starmie Rosa',1,pg_read_binary_file('E:\imagenes\personajes\olympics.png'),5,46);</v>
      </c>
    </row>
    <row r="405" spans="2:12" x14ac:dyDescent="0.25">
      <c r="B405">
        <v>403</v>
      </c>
      <c r="C405" t="s">
        <v>1710</v>
      </c>
      <c r="D405">
        <v>1</v>
      </c>
      <c r="E405" t="s">
        <v>1747</v>
      </c>
      <c r="F405" t="str">
        <f t="shared" si="14"/>
        <v>E:\imagenes\personajes\olympics.png</v>
      </c>
      <c r="G405" t="s">
        <v>7</v>
      </c>
      <c r="H405">
        <f>INDEX(PlayerCountry!B:B,MATCH(G405,PlayerCountry!C:C,0))</f>
        <v>2</v>
      </c>
      <c r="I405" t="s">
        <v>275</v>
      </c>
      <c r="J405">
        <f>INDEX(TeamSports!B:B,MATCH(I405,TeamSports!C:C,0))</f>
        <v>46</v>
      </c>
      <c r="L405" t="str">
        <f t="shared" si="15"/>
        <v>INSERT INTO "OlympicPlayers" (ol_player_name,ol_player_value,ol_player_image,ol_country_id,team_sport_id) VALUES ('Stego Ramaswami',1,pg_read_binary_file('E:\imagenes\personajes\olympics.png'),2,46);</v>
      </c>
    </row>
    <row r="406" spans="2:12" x14ac:dyDescent="0.25">
      <c r="B406">
        <v>404</v>
      </c>
      <c r="C406" t="s">
        <v>1711</v>
      </c>
      <c r="D406">
        <v>1</v>
      </c>
      <c r="E406" t="s">
        <v>1747</v>
      </c>
      <c r="F406" t="str">
        <f t="shared" si="14"/>
        <v>E:\imagenes\personajes\olympics.png</v>
      </c>
      <c r="G406" t="s">
        <v>7</v>
      </c>
      <c r="H406">
        <f>INDEX(PlayerCountry!B:B,MATCH(G406,PlayerCountry!C:C,0))</f>
        <v>2</v>
      </c>
      <c r="I406" t="s">
        <v>275</v>
      </c>
      <c r="J406">
        <f>INDEX(TeamSports!B:B,MATCH(I406,TeamSports!C:C,0))</f>
        <v>46</v>
      </c>
      <c r="L406" t="str">
        <f t="shared" si="15"/>
        <v>INSERT INTO "OlympicPlayers" (ol_player_name,ol_player_value,ol_player_image,ol_country_id,team_sport_id) VALUES ('Stephan Scoiller',1,pg_read_binary_file('E:\imagenes\personajes\olympics.png'),2,46);</v>
      </c>
    </row>
    <row r="407" spans="2:12" x14ac:dyDescent="0.25">
      <c r="B407">
        <v>405</v>
      </c>
      <c r="C407" t="s">
        <v>1712</v>
      </c>
      <c r="D407">
        <v>1</v>
      </c>
      <c r="E407" t="s">
        <v>1747</v>
      </c>
      <c r="F407" t="str">
        <f t="shared" si="14"/>
        <v>E:\imagenes\personajes\olympics.png</v>
      </c>
      <c r="G407" t="s">
        <v>7</v>
      </c>
      <c r="H407">
        <f>INDEX(PlayerCountry!B:B,MATCH(G407,PlayerCountry!C:C,0))</f>
        <v>2</v>
      </c>
      <c r="I407" t="s">
        <v>275</v>
      </c>
      <c r="J407">
        <f>INDEX(TeamSports!B:B,MATCH(I407,TeamSports!C:C,0))</f>
        <v>46</v>
      </c>
      <c r="L407" t="str">
        <f t="shared" si="15"/>
        <v>INSERT INTO "OlympicPlayers" (ol_player_name,ol_player_value,ol_player_image,ol_country_id,team_sport_id) VALUES ('Suni Ianus',1,pg_read_binary_file('E:\imagenes\personajes\olympics.png'),2,46);</v>
      </c>
    </row>
    <row r="408" spans="2:12" x14ac:dyDescent="0.25">
      <c r="B408">
        <v>406</v>
      </c>
      <c r="C408" t="s">
        <v>1713</v>
      </c>
      <c r="D408">
        <v>1</v>
      </c>
      <c r="E408" t="s">
        <v>1747</v>
      </c>
      <c r="F408" t="str">
        <f t="shared" si="14"/>
        <v>E:\imagenes\personajes\olympics.png</v>
      </c>
      <c r="G408" t="s">
        <v>4</v>
      </c>
      <c r="H408">
        <f>INDEX(PlayerCountry!B:B,MATCH(G408,PlayerCountry!C:C,0))</f>
        <v>8</v>
      </c>
      <c r="I408" t="s">
        <v>275</v>
      </c>
      <c r="J408">
        <f>INDEX(TeamSports!B:B,MATCH(I408,TeamSports!C:C,0))</f>
        <v>46</v>
      </c>
      <c r="L408" t="str">
        <f t="shared" si="15"/>
        <v>INSERT INTO "OlympicPlayers" (ol_player_name,ol_player_value,ol_player_image,ol_country_id,team_sport_id) VALUES ('Tarkan Gomez',1,pg_read_binary_file('E:\imagenes\personajes\olympics.png'),8,46);</v>
      </c>
    </row>
    <row r="409" spans="2:12" x14ac:dyDescent="0.25">
      <c r="B409">
        <v>407</v>
      </c>
      <c r="C409" t="s">
        <v>1714</v>
      </c>
      <c r="D409">
        <v>1</v>
      </c>
      <c r="E409" t="s">
        <v>1747</v>
      </c>
      <c r="F409" t="str">
        <f t="shared" si="14"/>
        <v>E:\imagenes\personajes\olympics.png</v>
      </c>
      <c r="G409" t="s">
        <v>8</v>
      </c>
      <c r="H409">
        <f>INDEX(PlayerCountry!B:B,MATCH(G409,PlayerCountry!C:C,0))</f>
        <v>3</v>
      </c>
      <c r="I409" t="s">
        <v>275</v>
      </c>
      <c r="J409">
        <f>INDEX(TeamSports!B:B,MATCH(I409,TeamSports!C:C,0))</f>
        <v>46</v>
      </c>
      <c r="L409" t="str">
        <f t="shared" si="15"/>
        <v>INSERT INTO "OlympicPlayers" (ol_player_name,ol_player_value,ol_player_image,ol_country_id,team_sport_id) VALUES ('Teider Drogba',1,pg_read_binary_file('E:\imagenes\personajes\olympics.png'),3,46);</v>
      </c>
    </row>
    <row r="410" spans="2:12" x14ac:dyDescent="0.25">
      <c r="B410">
        <v>408</v>
      </c>
      <c r="C410" t="s">
        <v>1715</v>
      </c>
      <c r="D410">
        <v>1</v>
      </c>
      <c r="E410" t="s">
        <v>1747</v>
      </c>
      <c r="F410" t="str">
        <f t="shared" si="14"/>
        <v>E:\imagenes\personajes\olympics.png</v>
      </c>
      <c r="G410" t="s">
        <v>2</v>
      </c>
      <c r="H410">
        <f>INDEX(PlayerCountry!B:B,MATCH(G410,PlayerCountry!C:C,0))</f>
        <v>1</v>
      </c>
      <c r="I410" t="s">
        <v>275</v>
      </c>
      <c r="J410">
        <f>INDEX(TeamSports!B:B,MATCH(I410,TeamSports!C:C,0))</f>
        <v>46</v>
      </c>
      <c r="L410" t="str">
        <f t="shared" si="15"/>
        <v>INSERT INTO "OlympicPlayers" (ol_player_name,ol_player_value,ol_player_image,ol_country_id,team_sport_id) VALUES ('Tenis Romerito',1,pg_read_binary_file('E:\imagenes\personajes\olympics.png'),1,46);</v>
      </c>
    </row>
    <row r="411" spans="2:12" x14ac:dyDescent="0.25">
      <c r="B411">
        <v>409</v>
      </c>
      <c r="C411" t="s">
        <v>1716</v>
      </c>
      <c r="D411">
        <v>1</v>
      </c>
      <c r="E411" t="s">
        <v>1747</v>
      </c>
      <c r="F411" t="str">
        <f t="shared" si="14"/>
        <v>E:\imagenes\personajes\olympics.png</v>
      </c>
      <c r="G411" t="s">
        <v>2</v>
      </c>
      <c r="H411">
        <f>INDEX(PlayerCountry!B:B,MATCH(G411,PlayerCountry!C:C,0))</f>
        <v>1</v>
      </c>
      <c r="I411" t="s">
        <v>275</v>
      </c>
      <c r="J411">
        <f>INDEX(TeamSports!B:B,MATCH(I411,TeamSports!C:C,0))</f>
        <v>46</v>
      </c>
      <c r="L411" t="str">
        <f t="shared" si="15"/>
        <v>INSERT INTO "OlympicPlayers" (ol_player_name,ol_player_value,ol_player_image,ol_country_id,team_sport_id) VALUES ('Tennis Dos Gris',1,pg_read_binary_file('E:\imagenes\personajes\olympics.png'),1,46);</v>
      </c>
    </row>
    <row r="412" spans="2:12" x14ac:dyDescent="0.25">
      <c r="B412">
        <v>410</v>
      </c>
      <c r="C412" t="s">
        <v>1717</v>
      </c>
      <c r="D412">
        <v>1</v>
      </c>
      <c r="E412" t="s">
        <v>1747</v>
      </c>
      <c r="F412" t="str">
        <f t="shared" si="14"/>
        <v>E:\imagenes\personajes\olympics.png</v>
      </c>
      <c r="G412" t="s">
        <v>2</v>
      </c>
      <c r="H412">
        <f>INDEX(PlayerCountry!B:B,MATCH(G412,PlayerCountry!C:C,0))</f>
        <v>1</v>
      </c>
      <c r="I412" t="s">
        <v>275</v>
      </c>
      <c r="J412">
        <f>INDEX(TeamSports!B:B,MATCH(I412,TeamSports!C:C,0))</f>
        <v>46</v>
      </c>
      <c r="L412" t="str">
        <f t="shared" si="15"/>
        <v>INSERT INTO "OlympicPlayers" (ol_player_name,ol_player_value,ol_player_image,ol_country_id,team_sport_id) VALUES ('Tennis Romerito',1,pg_read_binary_file('E:\imagenes\personajes\olympics.png'),1,46);</v>
      </c>
    </row>
    <row r="413" spans="2:12" x14ac:dyDescent="0.25">
      <c r="B413">
        <v>411</v>
      </c>
      <c r="C413" t="s">
        <v>1756</v>
      </c>
      <c r="D413">
        <v>1</v>
      </c>
      <c r="E413" t="s">
        <v>1747</v>
      </c>
      <c r="F413" t="str">
        <f t="shared" si="14"/>
        <v>E:\imagenes\personajes\olympics.png</v>
      </c>
      <c r="G413" t="s">
        <v>4</v>
      </c>
      <c r="H413">
        <f>INDEX(PlayerCountry!B:B,MATCH(G413,PlayerCountry!C:C,0))</f>
        <v>8</v>
      </c>
      <c r="I413" t="s">
        <v>275</v>
      </c>
      <c r="J413">
        <f>INDEX(TeamSports!B:B,MATCH(I413,TeamSports!C:C,0))</f>
        <v>46</v>
      </c>
      <c r="L413" t="str">
        <f t="shared" si="15"/>
        <v>INSERT INTO "OlympicPlayers" (ol_player_name,ol_player_value,ol_player_image,ol_country_id,team_sport_id) VALUES ('Teofilo Jr. Carrero',1,pg_read_binary_file('E:\imagenes\personajes\olympics.png'),8,46);</v>
      </c>
    </row>
    <row r="414" spans="2:12" x14ac:dyDescent="0.25">
      <c r="B414">
        <v>412</v>
      </c>
      <c r="C414" t="s">
        <v>1718</v>
      </c>
      <c r="D414">
        <v>1</v>
      </c>
      <c r="E414" t="s">
        <v>1747</v>
      </c>
      <c r="F414" t="str">
        <f t="shared" si="14"/>
        <v>E:\imagenes\personajes\olympics.png</v>
      </c>
      <c r="G414" t="s">
        <v>4</v>
      </c>
      <c r="H414">
        <f>INDEX(PlayerCountry!B:B,MATCH(G414,PlayerCountry!C:C,0))</f>
        <v>8</v>
      </c>
      <c r="I414" t="s">
        <v>275</v>
      </c>
      <c r="J414">
        <f>INDEX(TeamSports!B:B,MATCH(I414,TeamSports!C:C,0))</f>
        <v>46</v>
      </c>
      <c r="L414" t="str">
        <f t="shared" si="15"/>
        <v>INSERT INTO "OlympicPlayers" (ol_player_name,ol_player_value,ol_player_image,ol_country_id,team_sport_id) VALUES ('Terdonio Carrero',1,pg_read_binary_file('E:\imagenes\personajes\olympics.png'),8,46);</v>
      </c>
    </row>
    <row r="415" spans="2:12" x14ac:dyDescent="0.25">
      <c r="B415">
        <v>413</v>
      </c>
      <c r="C415" t="s">
        <v>1719</v>
      </c>
      <c r="D415">
        <v>1</v>
      </c>
      <c r="E415" t="s">
        <v>1747</v>
      </c>
      <c r="F415" t="str">
        <f t="shared" si="14"/>
        <v>E:\imagenes\personajes\olympics.png</v>
      </c>
      <c r="G415" t="s">
        <v>3</v>
      </c>
      <c r="H415">
        <f>INDEX(PlayerCountry!B:B,MATCH(G415,PlayerCountry!C:C,0))</f>
        <v>4</v>
      </c>
      <c r="I415" t="s">
        <v>275</v>
      </c>
      <c r="J415">
        <f>INDEX(TeamSports!B:B,MATCH(I415,TeamSports!C:C,0))</f>
        <v>46</v>
      </c>
      <c r="L415" t="str">
        <f t="shared" si="15"/>
        <v>INSERT INTO "OlympicPlayers" (ol_player_name,ol_player_value,ol_player_image,ol_country_id,team_sport_id) VALUES ('Terseiden Kalou',1,pg_read_binary_file('E:\imagenes\personajes\olympics.png'),4,46);</v>
      </c>
    </row>
    <row r="416" spans="2:12" x14ac:dyDescent="0.25">
      <c r="B416">
        <v>414</v>
      </c>
      <c r="C416" t="s">
        <v>1720</v>
      </c>
      <c r="D416">
        <v>1</v>
      </c>
      <c r="E416" t="s">
        <v>1747</v>
      </c>
      <c r="F416" t="str">
        <f t="shared" si="14"/>
        <v>E:\imagenes\personajes\olympics.png</v>
      </c>
      <c r="G416" t="s">
        <v>8</v>
      </c>
      <c r="H416">
        <f>INDEX(PlayerCountry!B:B,MATCH(G416,PlayerCountry!C:C,0))</f>
        <v>3</v>
      </c>
      <c r="I416" t="s">
        <v>275</v>
      </c>
      <c r="J416">
        <f>INDEX(TeamSports!B:B,MATCH(I416,TeamSports!C:C,0))</f>
        <v>46</v>
      </c>
      <c r="L416" t="str">
        <f t="shared" si="15"/>
        <v>INSERT INTO "OlympicPlayers" (ol_player_name,ol_player_value,ol_player_image,ol_country_id,team_sport_id) VALUES ('Thomas Cairnse',1,pg_read_binary_file('E:\imagenes\personajes\olympics.png'),3,46);</v>
      </c>
    </row>
    <row r="417" spans="2:12" x14ac:dyDescent="0.25">
      <c r="B417">
        <v>415</v>
      </c>
      <c r="C417" t="s">
        <v>1721</v>
      </c>
      <c r="D417">
        <v>1</v>
      </c>
      <c r="E417" t="s">
        <v>1747</v>
      </c>
      <c r="F417" t="str">
        <f t="shared" si="14"/>
        <v>E:\imagenes\personajes\olympics.png</v>
      </c>
      <c r="G417" t="s">
        <v>6</v>
      </c>
      <c r="H417">
        <f>INDEX(PlayerCountry!B:B,MATCH(G417,PlayerCountry!C:C,0))</f>
        <v>7</v>
      </c>
      <c r="I417" t="s">
        <v>275</v>
      </c>
      <c r="J417">
        <f>INDEX(TeamSports!B:B,MATCH(I417,TeamSports!C:C,0))</f>
        <v>46</v>
      </c>
      <c r="L417" t="str">
        <f t="shared" si="15"/>
        <v>INSERT INTO "OlympicPlayers" (ol_player_name,ol_player_value,ol_player_image,ol_country_id,team_sport_id) VALUES ('Toris Lambard',1,pg_read_binary_file('E:\imagenes\personajes\olympics.png'),7,46);</v>
      </c>
    </row>
    <row r="418" spans="2:12" x14ac:dyDescent="0.25">
      <c r="B418">
        <v>416</v>
      </c>
      <c r="C418" t="s">
        <v>1722</v>
      </c>
      <c r="D418">
        <v>1</v>
      </c>
      <c r="E418" t="s">
        <v>1747</v>
      </c>
      <c r="F418" t="str">
        <f t="shared" si="14"/>
        <v>E:\imagenes\personajes\olympics.png</v>
      </c>
      <c r="G418" t="s">
        <v>8</v>
      </c>
      <c r="H418">
        <f>INDEX(PlayerCountry!B:B,MATCH(G418,PlayerCountry!C:C,0))</f>
        <v>3</v>
      </c>
      <c r="I418" t="s">
        <v>275</v>
      </c>
      <c r="J418">
        <f>INDEX(TeamSports!B:B,MATCH(I418,TeamSports!C:C,0))</f>
        <v>46</v>
      </c>
      <c r="L418" t="str">
        <f t="shared" si="15"/>
        <v>INSERT INTO "OlympicPlayers" (ol_player_name,ol_player_value,ol_player_image,ol_country_id,team_sport_id) VALUES ('Torraid Kedanis',1,pg_read_binary_file('E:\imagenes\personajes\olympics.png'),3,46);</v>
      </c>
    </row>
    <row r="419" spans="2:12" x14ac:dyDescent="0.25">
      <c r="B419">
        <v>417</v>
      </c>
      <c r="C419" t="s">
        <v>1723</v>
      </c>
      <c r="D419">
        <v>1</v>
      </c>
      <c r="E419" t="s">
        <v>1747</v>
      </c>
      <c r="F419" t="str">
        <f t="shared" si="14"/>
        <v>E:\imagenes\personajes\olympics.png</v>
      </c>
      <c r="G419" t="s">
        <v>8</v>
      </c>
      <c r="H419">
        <f>INDEX(PlayerCountry!B:B,MATCH(G419,PlayerCountry!C:C,0))</f>
        <v>3</v>
      </c>
      <c r="I419" t="s">
        <v>275</v>
      </c>
      <c r="J419">
        <f>INDEX(TeamSports!B:B,MATCH(I419,TeamSports!C:C,0))</f>
        <v>46</v>
      </c>
      <c r="L419" t="str">
        <f t="shared" si="15"/>
        <v>INSERT INTO "OlympicPlayers" (ol_player_name,ol_player_value,ol_player_image,ol_country_id,team_sport_id) VALUES ('Torrduo Kedanis',1,pg_read_binary_file('E:\imagenes\personajes\olympics.png'),3,46);</v>
      </c>
    </row>
    <row r="420" spans="2:12" x14ac:dyDescent="0.25">
      <c r="B420">
        <v>418</v>
      </c>
      <c r="C420" t="s">
        <v>1724</v>
      </c>
      <c r="D420">
        <v>1</v>
      </c>
      <c r="E420" t="s">
        <v>1747</v>
      </c>
      <c r="F420" t="str">
        <f t="shared" si="14"/>
        <v>E:\imagenes\personajes\olympics.png</v>
      </c>
      <c r="G420" t="s">
        <v>8</v>
      </c>
      <c r="H420">
        <f>INDEX(PlayerCountry!B:B,MATCH(G420,PlayerCountry!C:C,0))</f>
        <v>3</v>
      </c>
      <c r="I420" t="s">
        <v>275</v>
      </c>
      <c r="J420">
        <f>INDEX(TeamSports!B:B,MATCH(I420,TeamSports!C:C,0))</f>
        <v>46</v>
      </c>
      <c r="L420" t="str">
        <f t="shared" si="15"/>
        <v>INSERT INTO "OlympicPlayers" (ol_player_name,ol_player_value,ol_player_image,ol_country_id,team_sport_id) VALUES ('Torrereid Kedanis',1,pg_read_binary_file('E:\imagenes\personajes\olympics.png'),3,46);</v>
      </c>
    </row>
    <row r="421" spans="2:12" x14ac:dyDescent="0.25">
      <c r="B421">
        <v>419</v>
      </c>
      <c r="C421" t="s">
        <v>1725</v>
      </c>
      <c r="D421">
        <v>1</v>
      </c>
      <c r="E421" t="s">
        <v>1747</v>
      </c>
      <c r="F421" t="str">
        <f t="shared" si="14"/>
        <v>E:\imagenes\personajes\olympics.png</v>
      </c>
      <c r="G421" t="s">
        <v>4</v>
      </c>
      <c r="H421">
        <f>INDEX(PlayerCountry!B:B,MATCH(G421,PlayerCountry!C:C,0))</f>
        <v>8</v>
      </c>
      <c r="I421" t="s">
        <v>275</v>
      </c>
      <c r="J421">
        <f>INDEX(TeamSports!B:B,MATCH(I421,TeamSports!C:C,0))</f>
        <v>46</v>
      </c>
      <c r="L421" t="str">
        <f t="shared" si="15"/>
        <v>INSERT INTO "OlympicPlayers" (ol_player_name,ol_player_value,ol_player_image,ol_country_id,team_sport_id) VALUES ('Trixie Carrero',1,pg_read_binary_file('E:\imagenes\personajes\olympics.png'),8,46);</v>
      </c>
    </row>
    <row r="422" spans="2:12" x14ac:dyDescent="0.25">
      <c r="B422">
        <v>420</v>
      </c>
      <c r="C422" t="s">
        <v>1726</v>
      </c>
      <c r="D422">
        <v>1</v>
      </c>
      <c r="E422" t="s">
        <v>1747</v>
      </c>
      <c r="F422" t="str">
        <f t="shared" si="14"/>
        <v>E:\imagenes\personajes\olympics.png</v>
      </c>
      <c r="G422" t="s">
        <v>7</v>
      </c>
      <c r="H422">
        <f>INDEX(PlayerCountry!B:B,MATCH(G422,PlayerCountry!C:C,0))</f>
        <v>2</v>
      </c>
      <c r="I422" t="s">
        <v>275</v>
      </c>
      <c r="J422">
        <f>INDEX(TeamSports!B:B,MATCH(I422,TeamSports!C:C,0))</f>
        <v>46</v>
      </c>
      <c r="L422" t="str">
        <f t="shared" si="15"/>
        <v>INSERT INTO "OlympicPlayers" (ol_player_name,ol_player_value,ol_player_image,ol_country_id,team_sport_id) VALUES ('Tyranno Tride-Teris',1,pg_read_binary_file('E:\imagenes\personajes\olympics.png'),2,46);</v>
      </c>
    </row>
    <row r="423" spans="2:12" x14ac:dyDescent="0.25">
      <c r="B423">
        <v>421</v>
      </c>
      <c r="C423" t="s">
        <v>1767</v>
      </c>
      <c r="D423">
        <v>1</v>
      </c>
      <c r="E423" t="s">
        <v>1747</v>
      </c>
      <c r="F423" t="str">
        <f t="shared" si="14"/>
        <v>E:\imagenes\personajes\olympics.png</v>
      </c>
      <c r="G423" t="s">
        <v>7</v>
      </c>
      <c r="H423">
        <f>INDEX(PlayerCountry!B:B,MATCH(G423,PlayerCountry!C:C,0))</f>
        <v>2</v>
      </c>
      <c r="I423" t="s">
        <v>275</v>
      </c>
      <c r="J423">
        <f>INDEX(TeamSports!B:B,MATCH(I423,TeamSports!C:C,0))</f>
        <v>46</v>
      </c>
      <c r="L423" t="str">
        <f t="shared" si="15"/>
        <v>INSERT INTO "OlympicPlayers" (ol_player_name,ol_player_value,ol_player_image,ol_country_id,team_sport_id) VALUES ('Vampy Olibdenas',1,pg_read_binary_file('E:\imagenes\personajes\olympics.png'),2,46);</v>
      </c>
    </row>
    <row r="424" spans="2:12" x14ac:dyDescent="0.25">
      <c r="B424">
        <v>422</v>
      </c>
      <c r="C424" t="s">
        <v>1727</v>
      </c>
      <c r="D424">
        <v>1</v>
      </c>
      <c r="E424" t="s">
        <v>1747</v>
      </c>
      <c r="F424" t="str">
        <f t="shared" si="14"/>
        <v>E:\imagenes\personajes\olympics.png</v>
      </c>
      <c r="G424" t="s">
        <v>8</v>
      </c>
      <c r="H424">
        <f>INDEX(PlayerCountry!B:B,MATCH(G424,PlayerCountry!C:C,0))</f>
        <v>3</v>
      </c>
      <c r="I424" t="s">
        <v>275</v>
      </c>
      <c r="J424">
        <f>INDEX(TeamSports!B:B,MATCH(I424,TeamSports!C:C,0))</f>
        <v>46</v>
      </c>
      <c r="L424" t="str">
        <f t="shared" si="15"/>
        <v>INSERT INTO "OlympicPlayers" (ol_player_name,ol_player_value,ol_player_image,ol_country_id,team_sport_id) VALUES ('Varsk Jomenik',1,pg_read_binary_file('E:\imagenes\personajes\olympics.png'),3,46);</v>
      </c>
    </row>
    <row r="425" spans="2:12" x14ac:dyDescent="0.25">
      <c r="B425">
        <v>423</v>
      </c>
      <c r="C425" t="s">
        <v>1728</v>
      </c>
      <c r="D425">
        <v>1</v>
      </c>
      <c r="E425" t="s">
        <v>1747</v>
      </c>
      <c r="F425" t="str">
        <f t="shared" si="14"/>
        <v>E:\imagenes\personajes\olympics.png</v>
      </c>
      <c r="G425" t="s">
        <v>7</v>
      </c>
      <c r="H425">
        <f>INDEX(PlayerCountry!B:B,MATCH(G425,PlayerCountry!C:C,0))</f>
        <v>2</v>
      </c>
      <c r="I425" t="s">
        <v>275</v>
      </c>
      <c r="J425">
        <f>INDEX(TeamSports!B:B,MATCH(I425,TeamSports!C:C,0))</f>
        <v>46</v>
      </c>
      <c r="L425" t="str">
        <f t="shared" si="15"/>
        <v>INSERT INTO "OlympicPlayers" (ol_player_name,ol_player_value,ol_player_image,ol_country_id,team_sport_id) VALUES ('Veonkie Schulz',1,pg_read_binary_file('E:\imagenes\personajes\olympics.png'),2,46);</v>
      </c>
    </row>
    <row r="426" spans="2:12" x14ac:dyDescent="0.25">
      <c r="B426">
        <v>424</v>
      </c>
      <c r="C426" t="s">
        <v>1729</v>
      </c>
      <c r="D426">
        <v>1</v>
      </c>
      <c r="E426" t="s">
        <v>1747</v>
      </c>
      <c r="F426" t="str">
        <f t="shared" si="14"/>
        <v>E:\imagenes\personajes\olympics.png</v>
      </c>
      <c r="G426" t="s">
        <v>4</v>
      </c>
      <c r="H426">
        <f>INDEX(PlayerCountry!B:B,MATCH(G426,PlayerCountry!C:C,0))</f>
        <v>8</v>
      </c>
      <c r="I426" t="s">
        <v>275</v>
      </c>
      <c r="J426">
        <f>INDEX(TeamSports!B:B,MATCH(I426,TeamSports!C:C,0))</f>
        <v>46</v>
      </c>
      <c r="L426" t="str">
        <f t="shared" si="15"/>
        <v>INSERT INTO "OlympicPlayers" (ol_player_name,ol_player_value,ol_player_image,ol_country_id,team_sport_id) VALUES ('Vicent Zamav',1,pg_read_binary_file('E:\imagenes\personajes\olympics.png'),8,46);</v>
      </c>
    </row>
    <row r="427" spans="2:12" x14ac:dyDescent="0.25">
      <c r="B427">
        <v>425</v>
      </c>
      <c r="C427" t="s">
        <v>1730</v>
      </c>
      <c r="D427">
        <v>1</v>
      </c>
      <c r="E427" t="s">
        <v>1747</v>
      </c>
      <c r="F427" t="str">
        <f t="shared" si="14"/>
        <v>E:\imagenes\personajes\olympics.png</v>
      </c>
      <c r="G427" t="s">
        <v>2</v>
      </c>
      <c r="H427">
        <f>INDEX(PlayerCountry!B:B,MATCH(G427,PlayerCountry!C:C,0))</f>
        <v>1</v>
      </c>
      <c r="I427" t="s">
        <v>275</v>
      </c>
      <c r="J427">
        <f>INDEX(TeamSports!B:B,MATCH(I427,TeamSports!C:C,0))</f>
        <v>46</v>
      </c>
      <c r="L427" t="str">
        <f t="shared" si="15"/>
        <v>INSERT INTO "OlympicPlayers" (ol_player_name,ol_player_value,ol_player_image,ol_country_id,team_sport_id) VALUES ('Virnsker Feliz',1,pg_read_binary_file('E:\imagenes\personajes\olympics.png'),1,46);</v>
      </c>
    </row>
    <row r="428" spans="2:12" x14ac:dyDescent="0.25">
      <c r="B428">
        <v>426</v>
      </c>
      <c r="C428" t="s">
        <v>1731</v>
      </c>
      <c r="D428">
        <v>1</v>
      </c>
      <c r="E428" t="s">
        <v>1747</v>
      </c>
      <c r="F428" t="str">
        <f t="shared" si="14"/>
        <v>E:\imagenes\personajes\olympics.png</v>
      </c>
      <c r="G428" t="s">
        <v>9</v>
      </c>
      <c r="H428">
        <f>INDEX(PlayerCountry!B:B,MATCH(G428,PlayerCountry!C:C,0))</f>
        <v>5</v>
      </c>
      <c r="I428" t="s">
        <v>275</v>
      </c>
      <c r="J428">
        <f>INDEX(TeamSports!B:B,MATCH(I428,TeamSports!C:C,0))</f>
        <v>46</v>
      </c>
      <c r="L428" t="str">
        <f t="shared" si="15"/>
        <v>INSERT INTO "OlympicPlayers" (ol_player_name,ol_player_value,ol_player_image,ol_country_id,team_sport_id) VALUES ('Vulpix Morado',1,pg_read_binary_file('E:\imagenes\personajes\olympics.png'),5,46);</v>
      </c>
    </row>
    <row r="429" spans="2:12" x14ac:dyDescent="0.25">
      <c r="B429">
        <v>427</v>
      </c>
      <c r="C429" t="s">
        <v>1732</v>
      </c>
      <c r="D429">
        <v>1</v>
      </c>
      <c r="E429" t="s">
        <v>1747</v>
      </c>
      <c r="F429" t="str">
        <f t="shared" si="14"/>
        <v>E:\imagenes\personajes\olympics.png</v>
      </c>
      <c r="G429" t="s">
        <v>9</v>
      </c>
      <c r="H429">
        <f>INDEX(PlayerCountry!B:B,MATCH(G429,PlayerCountry!C:C,0))</f>
        <v>5</v>
      </c>
      <c r="I429" t="s">
        <v>275</v>
      </c>
      <c r="J429">
        <f>INDEX(TeamSports!B:B,MATCH(I429,TeamSports!C:C,0))</f>
        <v>46</v>
      </c>
      <c r="L429" t="str">
        <f t="shared" si="15"/>
        <v>INSERT INTO "OlympicPlayers" (ol_player_name,ol_player_value,ol_player_image,ol_country_id,team_sport_id) VALUES ('Vulpix Rosado',1,pg_read_binary_file('E:\imagenes\personajes\olympics.png'),5,46);</v>
      </c>
    </row>
    <row r="430" spans="2:12" x14ac:dyDescent="0.25">
      <c r="B430">
        <v>428</v>
      </c>
      <c r="C430" t="s">
        <v>1733</v>
      </c>
      <c r="D430">
        <v>1</v>
      </c>
      <c r="E430" t="s">
        <v>1747</v>
      </c>
      <c r="F430" t="str">
        <f t="shared" si="14"/>
        <v>E:\imagenes\personajes\olympics.png</v>
      </c>
      <c r="G430" t="s">
        <v>7</v>
      </c>
      <c r="H430">
        <f>INDEX(PlayerCountry!B:B,MATCH(G430,PlayerCountry!C:C,0))</f>
        <v>2</v>
      </c>
      <c r="I430" t="s">
        <v>275</v>
      </c>
      <c r="J430">
        <f>INDEX(TeamSports!B:B,MATCH(I430,TeamSports!C:C,0))</f>
        <v>46</v>
      </c>
      <c r="L430" t="str">
        <f t="shared" si="15"/>
        <v>INSERT INTO "OlympicPlayers" (ol_player_name,ol_player_value,ol_player_image,ol_country_id,team_sport_id) VALUES ('Waldor Lunien',1,pg_read_binary_file('E:\imagenes\personajes\olympics.png'),2,46);</v>
      </c>
    </row>
    <row r="431" spans="2:12" x14ac:dyDescent="0.25">
      <c r="B431">
        <v>429</v>
      </c>
      <c r="C431" t="s">
        <v>1734</v>
      </c>
      <c r="D431">
        <v>1</v>
      </c>
      <c r="E431" t="s">
        <v>1747</v>
      </c>
      <c r="F431" t="str">
        <f t="shared" si="14"/>
        <v>E:\imagenes\personajes\olympics.png</v>
      </c>
      <c r="G431" t="s">
        <v>6</v>
      </c>
      <c r="H431">
        <f>INDEX(PlayerCountry!B:B,MATCH(G431,PlayerCountry!C:C,0))</f>
        <v>7</v>
      </c>
      <c r="I431" t="s">
        <v>275</v>
      </c>
      <c r="J431">
        <f>INDEX(TeamSports!B:B,MATCH(I431,TeamSports!C:C,0))</f>
        <v>46</v>
      </c>
      <c r="L431" t="str">
        <f t="shared" si="15"/>
        <v>INSERT INTO "OlympicPlayers" (ol_player_name,ol_player_value,ol_player_image,ol_country_id,team_sport_id) VALUES ('Warsken Lambard',1,pg_read_binary_file('E:\imagenes\personajes\olympics.png'),7,46);</v>
      </c>
    </row>
    <row r="432" spans="2:12" x14ac:dyDescent="0.25">
      <c r="B432">
        <v>430</v>
      </c>
      <c r="C432" t="s">
        <v>1735</v>
      </c>
      <c r="D432">
        <v>1</v>
      </c>
      <c r="E432" t="s">
        <v>1747</v>
      </c>
      <c r="F432" t="str">
        <f t="shared" si="14"/>
        <v>E:\imagenes\personajes\olympics.png</v>
      </c>
      <c r="G432" t="s">
        <v>4</v>
      </c>
      <c r="H432">
        <f>INDEX(PlayerCountry!B:B,MATCH(G432,PlayerCountry!C:C,0))</f>
        <v>8</v>
      </c>
      <c r="I432" t="s">
        <v>275</v>
      </c>
      <c r="J432">
        <f>INDEX(TeamSports!B:B,MATCH(I432,TeamSports!C:C,0))</f>
        <v>46</v>
      </c>
      <c r="L432" t="str">
        <f t="shared" si="15"/>
        <v>INSERT INTO "OlympicPlayers" (ol_player_name,ol_player_value,ol_player_image,ol_country_id,team_sport_id) VALUES ('William Carrero',1,pg_read_binary_file('E:\imagenes\personajes\olympics.png'),8,46);</v>
      </c>
    </row>
    <row r="433" spans="2:12" x14ac:dyDescent="0.25">
      <c r="B433">
        <v>431</v>
      </c>
      <c r="C433" t="s">
        <v>1736</v>
      </c>
      <c r="D433">
        <v>1</v>
      </c>
      <c r="E433" t="s">
        <v>1747</v>
      </c>
      <c r="F433" t="str">
        <f t="shared" si="14"/>
        <v>E:\imagenes\personajes\olympics.png</v>
      </c>
      <c r="G433" t="s">
        <v>4</v>
      </c>
      <c r="H433">
        <f>INDEX(PlayerCountry!B:B,MATCH(G433,PlayerCountry!C:C,0))</f>
        <v>8</v>
      </c>
      <c r="I433" t="s">
        <v>275</v>
      </c>
      <c r="J433">
        <f>INDEX(TeamSports!B:B,MATCH(I433,TeamSports!C:C,0))</f>
        <v>46</v>
      </c>
      <c r="L433" t="str">
        <f t="shared" si="15"/>
        <v>INSERT INTO "OlympicPlayers" (ol_player_name,ol_player_value,ol_player_image,ol_country_id,team_sport_id) VALUES ('Wilson Gomez',1,pg_read_binary_file('E:\imagenes\personajes\olympics.png'),8,46);</v>
      </c>
    </row>
    <row r="434" spans="2:12" x14ac:dyDescent="0.25">
      <c r="B434">
        <v>432</v>
      </c>
      <c r="C434" t="s">
        <v>1737</v>
      </c>
      <c r="D434">
        <v>1</v>
      </c>
      <c r="E434" t="s">
        <v>1747</v>
      </c>
      <c r="F434" t="str">
        <f t="shared" si="14"/>
        <v>E:\imagenes\personajes\olympics.png</v>
      </c>
      <c r="G434" t="s">
        <v>7</v>
      </c>
      <c r="H434">
        <f>INDEX(PlayerCountry!B:B,MATCH(G434,PlayerCountry!C:C,0))</f>
        <v>2</v>
      </c>
      <c r="I434" t="s">
        <v>275</v>
      </c>
      <c r="J434">
        <f>INDEX(TeamSports!B:B,MATCH(I434,TeamSports!C:C,0))</f>
        <v>46</v>
      </c>
      <c r="L434" t="str">
        <f t="shared" si="15"/>
        <v>INSERT INTO "OlympicPlayers" (ol_player_name,ol_player_value,ol_player_image,ol_country_id,team_sport_id) VALUES ('Xanana Ramaswami',1,pg_read_binary_file('E:\imagenes\personajes\olympics.png'),2,46);</v>
      </c>
    </row>
    <row r="435" spans="2:12" x14ac:dyDescent="0.25">
      <c r="B435">
        <v>433</v>
      </c>
      <c r="C435" t="s">
        <v>1738</v>
      </c>
      <c r="D435">
        <v>1</v>
      </c>
      <c r="E435" t="s">
        <v>1747</v>
      </c>
      <c r="F435" t="str">
        <f t="shared" si="14"/>
        <v>E:\imagenes\personajes\olympics.png</v>
      </c>
      <c r="G435" t="s">
        <v>2</v>
      </c>
      <c r="H435">
        <f>INDEX(PlayerCountry!B:B,MATCH(G435,PlayerCountry!C:C,0))</f>
        <v>1</v>
      </c>
      <c r="I435" t="s">
        <v>275</v>
      </c>
      <c r="J435">
        <f>INDEX(TeamSports!B:B,MATCH(I435,TeamSports!C:C,0))</f>
        <v>46</v>
      </c>
      <c r="L435" t="str">
        <f t="shared" si="15"/>
        <v>INSERT INTO "OlympicPlayers" (ol_player_name,ol_player_value,ol_player_image,ol_country_id,team_sport_id) VALUES ('Ximene Felixus',1,pg_read_binary_file('E:\imagenes\personajes\olympics.png'),1,46);</v>
      </c>
    </row>
    <row r="436" spans="2:12" x14ac:dyDescent="0.25">
      <c r="B436">
        <v>434</v>
      </c>
      <c r="C436" t="s">
        <v>1739</v>
      </c>
      <c r="D436">
        <v>1</v>
      </c>
      <c r="E436" t="s">
        <v>1747</v>
      </c>
      <c r="F436" t="str">
        <f t="shared" si="14"/>
        <v>E:\imagenes\personajes\olympics.png</v>
      </c>
      <c r="G436" t="s">
        <v>6</v>
      </c>
      <c r="H436">
        <f>INDEX(PlayerCountry!B:B,MATCH(G436,PlayerCountry!C:C,0))</f>
        <v>7</v>
      </c>
      <c r="I436" t="s">
        <v>275</v>
      </c>
      <c r="J436">
        <f>INDEX(TeamSports!B:B,MATCH(I436,TeamSports!C:C,0))</f>
        <v>46</v>
      </c>
      <c r="L436" t="str">
        <f t="shared" si="15"/>
        <v>INSERT INTO "OlympicPlayers" (ol_player_name,ol_player_value,ol_player_image,ol_country_id,team_sport_id) VALUES ('Yadir Lambard',1,pg_read_binary_file('E:\imagenes\personajes\olympics.png'),7,46);</v>
      </c>
    </row>
    <row r="437" spans="2:12" x14ac:dyDescent="0.25">
      <c r="B437">
        <v>435</v>
      </c>
      <c r="C437" t="s">
        <v>1740</v>
      </c>
      <c r="D437">
        <v>1</v>
      </c>
      <c r="E437" t="s">
        <v>1747</v>
      </c>
      <c r="F437" t="str">
        <f t="shared" si="14"/>
        <v>E:\imagenes\personajes\olympics.png</v>
      </c>
      <c r="G437" t="s">
        <v>6</v>
      </c>
      <c r="H437">
        <f>INDEX(PlayerCountry!B:B,MATCH(G437,PlayerCountry!C:C,0))</f>
        <v>7</v>
      </c>
      <c r="I437" t="s">
        <v>275</v>
      </c>
      <c r="J437">
        <f>INDEX(TeamSports!B:B,MATCH(I437,TeamSports!C:C,0))</f>
        <v>46</v>
      </c>
      <c r="L437" t="str">
        <f t="shared" si="15"/>
        <v>INSERT INTO "OlympicPlayers" (ol_player_name,ol_player_value,ol_player_image,ol_country_id,team_sport_id) VALUES ('Yadun Lambard',1,pg_read_binary_file('E:\imagenes\personajes\olympics.png'),7,46);</v>
      </c>
    </row>
    <row r="438" spans="2:12" x14ac:dyDescent="0.25">
      <c r="B438">
        <v>436</v>
      </c>
      <c r="C438" t="s">
        <v>1741</v>
      </c>
      <c r="D438">
        <v>1</v>
      </c>
      <c r="E438" t="s">
        <v>1747</v>
      </c>
      <c r="F438" t="str">
        <f t="shared" si="14"/>
        <v>E:\imagenes\personajes\olympics.png</v>
      </c>
      <c r="G438" t="s">
        <v>7</v>
      </c>
      <c r="H438">
        <f>INDEX(PlayerCountry!B:B,MATCH(G438,PlayerCountry!C:C,0))</f>
        <v>2</v>
      </c>
      <c r="I438" t="s">
        <v>275</v>
      </c>
      <c r="J438">
        <f>INDEX(TeamSports!B:B,MATCH(I438,TeamSports!C:C,0))</f>
        <v>46</v>
      </c>
      <c r="L438" t="str">
        <f t="shared" si="15"/>
        <v>INSERT INTO "OlympicPlayers" (ol_player_name,ol_player_value,ol_player_image,ol_country_id,team_sport_id) VALUES ('Yedine Vrjan',1,pg_read_binary_file('E:\imagenes\personajes\olympics.png'),2,46);</v>
      </c>
    </row>
    <row r="439" spans="2:12" x14ac:dyDescent="0.25">
      <c r="B439">
        <v>437</v>
      </c>
      <c r="C439" t="s">
        <v>1742</v>
      </c>
      <c r="D439">
        <v>1</v>
      </c>
      <c r="E439" t="s">
        <v>1747</v>
      </c>
      <c r="F439" t="str">
        <f t="shared" si="14"/>
        <v>E:\imagenes\personajes\olympics.png</v>
      </c>
      <c r="G439" t="s">
        <v>8</v>
      </c>
      <c r="H439">
        <f>INDEX(PlayerCountry!B:B,MATCH(G439,PlayerCountry!C:C,0))</f>
        <v>3</v>
      </c>
      <c r="I439" t="s">
        <v>275</v>
      </c>
      <c r="J439">
        <f>INDEX(TeamSports!B:B,MATCH(I439,TeamSports!C:C,0))</f>
        <v>46</v>
      </c>
      <c r="L439" t="str">
        <f t="shared" si="15"/>
        <v>INSERT INTO "OlympicPlayers" (ol_player_name,ol_player_value,ol_player_image,ol_country_id,team_sport_id) VALUES ('Yirten Sadani',1,pg_read_binary_file('E:\imagenes\personajes\olympics.png'),3,46);</v>
      </c>
    </row>
    <row r="440" spans="2:12" x14ac:dyDescent="0.25">
      <c r="B440">
        <v>438</v>
      </c>
      <c r="C440" t="s">
        <v>1743</v>
      </c>
      <c r="D440">
        <v>1</v>
      </c>
      <c r="E440" t="s">
        <v>1747</v>
      </c>
      <c r="F440" t="str">
        <f t="shared" si="14"/>
        <v>E:\imagenes\personajes\olympics.png</v>
      </c>
      <c r="G440" t="s">
        <v>4</v>
      </c>
      <c r="H440">
        <f>INDEX(PlayerCountry!B:B,MATCH(G440,PlayerCountry!C:C,0))</f>
        <v>8</v>
      </c>
      <c r="I440" t="s">
        <v>275</v>
      </c>
      <c r="J440">
        <f>INDEX(TeamSports!B:B,MATCH(I440,TeamSports!C:C,0))</f>
        <v>46</v>
      </c>
      <c r="L440" t="str">
        <f t="shared" si="15"/>
        <v>INSERT INTO "OlympicPlayers" (ol_player_name,ol_player_value,ol_player_image,ol_country_id,team_sport_id) VALUES ('Zaxar Sprite',1,pg_read_binary_file('E:\imagenes\personajes\olympics.png'),8,46);</v>
      </c>
    </row>
    <row r="441" spans="2:12" x14ac:dyDescent="0.25">
      <c r="B441">
        <v>439</v>
      </c>
      <c r="C441" t="s">
        <v>1744</v>
      </c>
      <c r="D441">
        <v>1</v>
      </c>
      <c r="E441" t="s">
        <v>1747</v>
      </c>
      <c r="F441" t="str">
        <f t="shared" si="14"/>
        <v>E:\imagenes\personajes\olympics.png</v>
      </c>
      <c r="G441" t="s">
        <v>8</v>
      </c>
      <c r="H441">
        <f>INDEX(PlayerCountry!B:B,MATCH(G441,PlayerCountry!C:C,0))</f>
        <v>3</v>
      </c>
      <c r="I441" t="s">
        <v>275</v>
      </c>
      <c r="J441">
        <f>INDEX(TeamSports!B:B,MATCH(I441,TeamSports!C:C,0))</f>
        <v>46</v>
      </c>
      <c r="L441" t="str">
        <f t="shared" si="15"/>
        <v>INSERT INTO "OlympicPlayers" (ol_player_name,ol_player_value,ol_player_image,ol_country_id,team_sport_id) VALUES ('Zeiden Ficha',1,pg_read_binary_file('E:\imagenes\personajes\olympics.png'),3,46);</v>
      </c>
    </row>
    <row r="442" spans="2:12" x14ac:dyDescent="0.25">
      <c r="B442">
        <v>440</v>
      </c>
      <c r="C442" t="s">
        <v>1745</v>
      </c>
      <c r="D442">
        <v>1</v>
      </c>
      <c r="E442" t="s">
        <v>1747</v>
      </c>
      <c r="F442" t="str">
        <f t="shared" si="14"/>
        <v>E:\imagenes\personajes\olympics.png</v>
      </c>
      <c r="G442" t="s">
        <v>9</v>
      </c>
      <c r="H442">
        <f>INDEX(PlayerCountry!B:B,MATCH(G442,PlayerCountry!C:C,0))</f>
        <v>5</v>
      </c>
      <c r="I442" t="s">
        <v>275</v>
      </c>
      <c r="J442">
        <f>INDEX(TeamSports!B:B,MATCH(I442,TeamSports!C:C,0))</f>
        <v>46</v>
      </c>
      <c r="L442" t="str">
        <f t="shared" si="15"/>
        <v>INSERT INTO "OlympicPlayers" (ol_player_name,ol_player_value,ol_player_image,ol_country_id,team_sport_id) VALUES ('Zubat Verde',1,pg_read_binary_file('E:\imagenes\personajes\olympics.png'),5,46);</v>
      </c>
    </row>
    <row r="443" spans="2:12" x14ac:dyDescent="0.25">
      <c r="B443">
        <v>441</v>
      </c>
      <c r="C443" t="s">
        <v>1746</v>
      </c>
      <c r="D443">
        <v>1</v>
      </c>
      <c r="E443" t="s">
        <v>1747</v>
      </c>
      <c r="F443" t="str">
        <f t="shared" si="14"/>
        <v>E:\imagenes\personajes\olympics.png</v>
      </c>
      <c r="G443" t="s">
        <v>7</v>
      </c>
      <c r="H443">
        <f>INDEX(PlayerCountry!B:B,MATCH(G443,PlayerCountry!C:C,0))</f>
        <v>2</v>
      </c>
      <c r="I443" t="s">
        <v>275</v>
      </c>
      <c r="J443">
        <f>INDEX(TeamSports!B:B,MATCH(I443,TeamSports!C:C,0))</f>
        <v>46</v>
      </c>
      <c r="L443" t="str">
        <f t="shared" si="15"/>
        <v>INSERT INTO "OlympicPlayers" (ol_player_name,ol_player_value,ol_player_image,ol_country_id,team_sport_id) VALUES ('Greymon Stern',1,pg_read_binary_file('E:\imagenes\personajes\olympics.png'),2,46);</v>
      </c>
    </row>
    <row r="444" spans="2:12" x14ac:dyDescent="0.25">
      <c r="B444">
        <v>442</v>
      </c>
      <c r="C444" t="s">
        <v>1748</v>
      </c>
      <c r="D444">
        <v>1</v>
      </c>
      <c r="E444" t="s">
        <v>1747</v>
      </c>
      <c r="F444" t="str">
        <f t="shared" si="14"/>
        <v>E:\imagenes\personajes\olympics.png</v>
      </c>
      <c r="G444" t="s">
        <v>3</v>
      </c>
      <c r="H444">
        <f>INDEX(PlayerCountry!B:B,MATCH(G444,PlayerCountry!C:C,0))</f>
        <v>4</v>
      </c>
      <c r="I444" t="s">
        <v>275</v>
      </c>
      <c r="J444">
        <f>INDEX(TeamSports!B:B,MATCH(I444,TeamSports!C:C,0))</f>
        <v>46</v>
      </c>
      <c r="L444" t="str">
        <f t="shared" si="15"/>
        <v>INSERT INTO "OlympicPlayers" (ol_player_name,ol_player_value,ol_player_image,ol_country_id,team_sport_id) VALUES ('Lordena_MN',1,pg_read_binary_file('E:\imagenes\personajes\olympics.png'),4,46);</v>
      </c>
    </row>
    <row r="445" spans="2:12" x14ac:dyDescent="0.25">
      <c r="B445">
        <v>443</v>
      </c>
      <c r="C445" t="s">
        <v>1749</v>
      </c>
      <c r="D445">
        <v>1</v>
      </c>
      <c r="E445" t="s">
        <v>1747</v>
      </c>
      <c r="F445" t="str">
        <f t="shared" si="14"/>
        <v>E:\imagenes\personajes\olympics.png</v>
      </c>
      <c r="G445" t="s">
        <v>2</v>
      </c>
      <c r="H445">
        <f>INDEX(PlayerCountry!B:B,MATCH(G445,PlayerCountry!C:C,0))</f>
        <v>1</v>
      </c>
      <c r="I445" t="s">
        <v>275</v>
      </c>
      <c r="J445">
        <f>INDEX(TeamSports!B:B,MATCH(I445,TeamSports!C:C,0))</f>
        <v>46</v>
      </c>
      <c r="L445" t="str">
        <f t="shared" si="15"/>
        <v>INSERT INTO "OlympicPlayers" (ol_player_name,ol_player_value,ol_player_image,ol_country_id,team_sport_id) VALUES ('Bollstam_MN',1,pg_read_binary_file('E:\imagenes\personajes\olympics.png'),1,46);</v>
      </c>
    </row>
    <row r="446" spans="2:12" x14ac:dyDescent="0.25">
      <c r="B446">
        <v>444</v>
      </c>
      <c r="C446" t="s">
        <v>1750</v>
      </c>
      <c r="D446">
        <v>1</v>
      </c>
      <c r="E446" t="s">
        <v>1747</v>
      </c>
      <c r="F446" t="str">
        <f t="shared" si="14"/>
        <v>E:\imagenes\personajes\olympics.png</v>
      </c>
      <c r="G446" t="s">
        <v>6</v>
      </c>
      <c r="H446">
        <f>INDEX(PlayerCountry!B:B,MATCH(G446,PlayerCountry!C:C,0))</f>
        <v>7</v>
      </c>
      <c r="I446" t="s">
        <v>275</v>
      </c>
      <c r="J446">
        <f>INDEX(TeamSports!B:B,MATCH(I446,TeamSports!C:C,0))</f>
        <v>46</v>
      </c>
      <c r="L446" t="str">
        <f t="shared" si="15"/>
        <v>INSERT INTO "OlympicPlayers" (ol_player_name,ol_player_value,ol_player_image,ol_country_id,team_sport_id) VALUES ('Schattenmond_MN',1,pg_read_binary_file('E:\imagenes\personajes\olympics.png'),7,46);</v>
      </c>
    </row>
    <row r="447" spans="2:12" x14ac:dyDescent="0.25">
      <c r="B447">
        <v>445</v>
      </c>
      <c r="C447" t="s">
        <v>1751</v>
      </c>
      <c r="D447">
        <v>1</v>
      </c>
      <c r="E447" t="s">
        <v>1747</v>
      </c>
      <c r="F447" t="str">
        <f t="shared" si="14"/>
        <v>E:\imagenes\personajes\olympics.png</v>
      </c>
      <c r="G447" t="s">
        <v>7</v>
      </c>
      <c r="H447">
        <f>INDEX(PlayerCountry!B:B,MATCH(G447,PlayerCountry!C:C,0))</f>
        <v>2</v>
      </c>
      <c r="I447" t="s">
        <v>275</v>
      </c>
      <c r="J447">
        <f>INDEX(TeamSports!B:B,MATCH(I447,TeamSports!C:C,0))</f>
        <v>46</v>
      </c>
      <c r="L447" t="str">
        <f t="shared" si="15"/>
        <v>INSERT INTO "OlympicPlayers" (ol_player_name,ol_player_value,ol_player_image,ol_country_id,team_sport_id) VALUES ('Dinazor_MN',1,pg_read_binary_file('E:\imagenes\personajes\olympics.png'),2,46);</v>
      </c>
    </row>
    <row r="448" spans="2:12" x14ac:dyDescent="0.25">
      <c r="B448">
        <v>446</v>
      </c>
      <c r="C448" t="s">
        <v>1752</v>
      </c>
      <c r="D448">
        <v>1</v>
      </c>
      <c r="E448" t="s">
        <v>1747</v>
      </c>
      <c r="F448" t="str">
        <f t="shared" si="14"/>
        <v>E:\imagenes\personajes\olympics.png</v>
      </c>
      <c r="G448" t="s">
        <v>5</v>
      </c>
      <c r="H448">
        <f>INDEX(PlayerCountry!B:B,MATCH(G448,PlayerCountry!C:C,0))</f>
        <v>6</v>
      </c>
      <c r="I448" t="s">
        <v>275</v>
      </c>
      <c r="J448">
        <f>INDEX(TeamSports!B:B,MATCH(I448,TeamSports!C:C,0))</f>
        <v>46</v>
      </c>
      <c r="L448" t="str">
        <f t="shared" si="15"/>
        <v>INSERT INTO "OlympicPlayers" (ol_player_name,ol_player_value,ol_player_image,ol_country_id,team_sport_id) VALUES ('Raimei_MN',1,pg_read_binary_file('E:\imagenes\personajes\olympics.png'),6,46);</v>
      </c>
    </row>
    <row r="449" spans="2:12" x14ac:dyDescent="0.25">
      <c r="B449">
        <v>447</v>
      </c>
      <c r="C449" t="s">
        <v>1753</v>
      </c>
      <c r="D449">
        <v>1</v>
      </c>
      <c r="E449" t="s">
        <v>1747</v>
      </c>
      <c r="F449" t="str">
        <f t="shared" si="14"/>
        <v>E:\imagenes\personajes\olympics.png</v>
      </c>
      <c r="G449" t="s">
        <v>4</v>
      </c>
      <c r="H449">
        <f>INDEX(PlayerCountry!B:B,MATCH(G449,PlayerCountry!C:C,0))</f>
        <v>8</v>
      </c>
      <c r="I449" t="s">
        <v>275</v>
      </c>
      <c r="J449">
        <f>INDEX(TeamSports!B:B,MATCH(I449,TeamSports!C:C,0))</f>
        <v>46</v>
      </c>
      <c r="L449" t="str">
        <f t="shared" si="15"/>
        <v>INSERT INTO "OlympicPlayers" (ol_player_name,ol_player_value,ol_player_image,ol_country_id,team_sport_id) VALUES ('Silnik_MN',1,pg_read_binary_file('E:\imagenes\personajes\olympics.png'),8,46);</v>
      </c>
    </row>
    <row r="450" spans="2:12" x14ac:dyDescent="0.25">
      <c r="B450">
        <v>448</v>
      </c>
      <c r="C450" t="s">
        <v>1754</v>
      </c>
      <c r="D450">
        <v>1</v>
      </c>
      <c r="E450" t="s">
        <v>1747</v>
      </c>
      <c r="F450" t="str">
        <f t="shared" si="14"/>
        <v>E:\imagenes\personajes\olympics.png</v>
      </c>
      <c r="G450" t="s">
        <v>8</v>
      </c>
      <c r="H450">
        <f>INDEX(PlayerCountry!B:B,MATCH(G450,PlayerCountry!C:C,0))</f>
        <v>3</v>
      </c>
      <c r="I450" t="s">
        <v>275</v>
      </c>
      <c r="J450">
        <f>INDEX(TeamSports!B:B,MATCH(I450,TeamSports!C:C,0))</f>
        <v>46</v>
      </c>
      <c r="L450" t="str">
        <f t="shared" si="15"/>
        <v>INSERT INTO "OlympicPlayers" (ol_player_name,ol_player_value,ol_player_image,ol_country_id,team_sport_id) VALUES ('Igra_MN',1,pg_read_binary_file('E:\imagenes\personajes\olympics.png'),3,46);</v>
      </c>
    </row>
    <row r="451" spans="2:12" x14ac:dyDescent="0.25">
      <c r="B451">
        <v>449</v>
      </c>
      <c r="C451" t="s">
        <v>1755</v>
      </c>
      <c r="D451">
        <v>1</v>
      </c>
      <c r="E451" t="s">
        <v>1747</v>
      </c>
      <c r="F451" t="str">
        <f t="shared" si="14"/>
        <v>E:\imagenes\personajes\olympics.png</v>
      </c>
      <c r="G451" t="s">
        <v>9</v>
      </c>
      <c r="H451">
        <f>INDEX(PlayerCountry!B:B,MATCH(G451,PlayerCountry!C:C,0))</f>
        <v>5</v>
      </c>
      <c r="I451" t="s">
        <v>275</v>
      </c>
      <c r="J451">
        <f>INDEX(TeamSports!B:B,MATCH(I451,TeamSports!C:C,0))</f>
        <v>46</v>
      </c>
      <c r="L451" t="str">
        <f t="shared" si="15"/>
        <v>INSERT INTO "OlympicPlayers" (ol_player_name,ol_player_value,ol_player_image,ol_country_id,team_sport_id) VALUES ('Pokemonia_MN',1,pg_read_binary_file('E:\imagenes\personajes\olympics.png'),5,46);</v>
      </c>
    </row>
    <row r="452" spans="2:12" x14ac:dyDescent="0.25">
      <c r="B452">
        <v>450</v>
      </c>
      <c r="C452" t="s">
        <v>8600</v>
      </c>
      <c r="D452">
        <v>1</v>
      </c>
      <c r="E452" t="s">
        <v>1396</v>
      </c>
      <c r="F452" t="str">
        <f t="shared" ref="F452:F454" si="16">_xlfn.CONCAT($A$1,E452)</f>
        <v>E:\imagenes\personajes\bowser.png</v>
      </c>
      <c r="G452" t="s">
        <v>2</v>
      </c>
      <c r="H452">
        <f>INDEX(PlayerCountry!B:B,MATCH(G452,PlayerCountry!C:C,0))</f>
        <v>1</v>
      </c>
      <c r="I452" t="s">
        <v>1439</v>
      </c>
      <c r="J452">
        <v>45</v>
      </c>
      <c r="L452" t="str">
        <f t="shared" si="15"/>
        <v>INSERT INTO "OlympicPlayers" (ol_player_name,ol_player_value,ol_player_image,ol_country_id,team_sport_id) VALUES ('Bowser_SSB',1,pg_read_binary_file('E:\imagenes\personajes\bowser.png'),1,45);</v>
      </c>
    </row>
    <row r="453" spans="2:12" x14ac:dyDescent="0.25">
      <c r="B453">
        <v>451</v>
      </c>
      <c r="C453" t="s">
        <v>1351</v>
      </c>
      <c r="D453">
        <v>1</v>
      </c>
      <c r="E453" t="str">
        <f>_xlfn.CONCAT("\personajes\",SUBSTITUTE(LOWER(C453)," ","_"),".png")</f>
        <v>\personajes\captain_falcon.png</v>
      </c>
      <c r="F453" t="str">
        <f t="shared" si="16"/>
        <v>E:\imagenes\personajes\captain_falcon.png</v>
      </c>
      <c r="G453" t="s">
        <v>2</v>
      </c>
      <c r="H453">
        <f>INDEX(PlayerCountry!B:B,MATCH(G453,PlayerCountry!C:C,0))</f>
        <v>1</v>
      </c>
      <c r="I453" t="s">
        <v>134</v>
      </c>
      <c r="J453">
        <v>45</v>
      </c>
      <c r="L453" t="str">
        <f t="shared" si="15"/>
        <v>INSERT INTO "OlympicPlayers" (ol_player_name,ol_player_value,ol_player_image,ol_country_id,team_sport_id) VALUES ('Captain Falcon',1,pg_read_binary_file('E:\imagenes\personajes\captain_falcon.png'),1,45);</v>
      </c>
    </row>
    <row r="454" spans="2:12" x14ac:dyDescent="0.25">
      <c r="B454">
        <v>452</v>
      </c>
      <c r="C454" t="s">
        <v>8601</v>
      </c>
      <c r="D454">
        <v>1</v>
      </c>
      <c r="E454" t="s">
        <v>1400</v>
      </c>
      <c r="F454" t="str">
        <f t="shared" si="16"/>
        <v>E:\imagenes\personajes\samus.png</v>
      </c>
      <c r="G454" t="s">
        <v>4</v>
      </c>
      <c r="H454">
        <f>INDEX(PlayerCountry!B:B,MATCH(G454,PlayerCountry!C:C,0))</f>
        <v>8</v>
      </c>
      <c r="I454" t="s">
        <v>278</v>
      </c>
      <c r="J454">
        <f>INDEX(TeamSports!B:B,MATCH(I454,TeamSports!C:C,0))</f>
        <v>45</v>
      </c>
      <c r="L454" t="str">
        <f t="shared" si="15"/>
        <v>INSERT INTO "OlympicPlayers" (ol_player_name,ol_player_value,ol_player_image,ol_country_id,team_sport_id) VALUES ('Samus/Samus',1,pg_read_binary_file('E:\imagenes\personajes\samus.png'),8,45);</v>
      </c>
    </row>
  </sheetData>
  <sortState xmlns:xlrd2="http://schemas.microsoft.com/office/spreadsheetml/2017/richdata2" ref="B3:E160">
    <sortCondition ref="B3:B160"/>
  </sortState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4D5-821B-41BD-9685-7656D527F4EA}">
  <dimension ref="B1:L10"/>
  <sheetViews>
    <sheetView workbookViewId="0"/>
    <sheetView workbookViewId="1"/>
  </sheetViews>
  <sheetFormatPr baseColWidth="10" defaultRowHeight="15" x14ac:dyDescent="0.25"/>
  <cols>
    <col min="2" max="2" width="12.7109375" bestFit="1" customWidth="1"/>
    <col min="3" max="3" width="16.140625" bestFit="1" customWidth="1"/>
    <col min="5" max="5" width="65.28515625" bestFit="1" customWidth="1"/>
  </cols>
  <sheetData>
    <row r="1" spans="2:12" x14ac:dyDescent="0.25">
      <c r="B1" s="37" t="s">
        <v>11</v>
      </c>
      <c r="C1" s="37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0</v>
      </c>
      <c r="C2" t="s">
        <v>1</v>
      </c>
    </row>
    <row r="3" spans="2:12" x14ac:dyDescent="0.25">
      <c r="B3">
        <v>1</v>
      </c>
      <c r="C3" t="s">
        <v>2</v>
      </c>
      <c r="E3" t="str">
        <f>_xlfn.CONCAT($E$1," ",$I$1,$B$1,$I$1," ",$G$1,$C$2,$H$1," ",$F$1," ",$G$1,$J$1,C3,$J$1,$H$1,$L$1)</f>
        <v>INSERT INTO "PlayerCountry" (ol_country_name) VALUES ('Bollstam');</v>
      </c>
    </row>
    <row r="4" spans="2:12" x14ac:dyDescent="0.25">
      <c r="B4">
        <v>2</v>
      </c>
      <c r="C4" t="s">
        <v>7</v>
      </c>
      <c r="E4" t="str">
        <f t="shared" ref="E4:E10" si="0">_xlfn.CONCAT($E$1," ",$I$1,$B$1,$I$1," ",$G$1,$C$2,$H$1," ",$F$1," ",$G$1,$J$1,C4,$J$1,$H$1,$L$1)</f>
        <v>INSERT INTO "PlayerCountry" (ol_country_name) VALUES ('Dinazor');</v>
      </c>
    </row>
    <row r="5" spans="2:12" x14ac:dyDescent="0.25">
      <c r="B5">
        <v>3</v>
      </c>
      <c r="C5" t="s">
        <v>8</v>
      </c>
      <c r="E5" t="str">
        <f t="shared" si="0"/>
        <v>INSERT INTO "PlayerCountry" (ol_country_name) VALUES ('Igra');</v>
      </c>
    </row>
    <row r="6" spans="2:12" x14ac:dyDescent="0.25">
      <c r="B6">
        <v>4</v>
      </c>
      <c r="C6" t="s">
        <v>3</v>
      </c>
      <c r="E6" t="str">
        <f t="shared" si="0"/>
        <v>INSERT INTO "PlayerCountry" (ol_country_name) VALUES ('Lordena');</v>
      </c>
    </row>
    <row r="7" spans="2:12" x14ac:dyDescent="0.25">
      <c r="B7">
        <v>5</v>
      </c>
      <c r="C7" t="s">
        <v>9</v>
      </c>
      <c r="E7" t="str">
        <f t="shared" si="0"/>
        <v>INSERT INTO "PlayerCountry" (ol_country_name) VALUES ('Pokemonia');</v>
      </c>
    </row>
    <row r="8" spans="2:12" x14ac:dyDescent="0.25">
      <c r="B8">
        <v>6</v>
      </c>
      <c r="C8" t="s">
        <v>5</v>
      </c>
      <c r="E8" t="str">
        <f t="shared" si="0"/>
        <v>INSERT INTO "PlayerCountry" (ol_country_name) VALUES ('Raimei');</v>
      </c>
    </row>
    <row r="9" spans="2:12" x14ac:dyDescent="0.25">
      <c r="B9">
        <v>7</v>
      </c>
      <c r="C9" t="s">
        <v>6</v>
      </c>
      <c r="E9" t="str">
        <f t="shared" si="0"/>
        <v>INSERT INTO "PlayerCountry" (ol_country_name) VALUES ('Schattenmond');</v>
      </c>
    </row>
    <row r="10" spans="2:12" x14ac:dyDescent="0.25">
      <c r="B10">
        <v>8</v>
      </c>
      <c r="C10" t="s">
        <v>4</v>
      </c>
      <c r="E10" t="str">
        <f t="shared" si="0"/>
        <v>INSERT INTO "PlayerCountry" (ol_country_name) VALUES ('Silnik');</v>
      </c>
    </row>
  </sheetData>
  <sortState xmlns:xlrd2="http://schemas.microsoft.com/office/spreadsheetml/2017/richdata2" ref="C3:C10">
    <sortCondition ref="C10"/>
  </sortState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D876-E01F-4B90-AF68-1808851FD725}">
  <dimension ref="A1:V3037"/>
  <sheetViews>
    <sheetView topLeftCell="A39" workbookViewId="0">
      <selection activeCell="D50" sqref="D50"/>
    </sheetView>
    <sheetView workbookViewId="1"/>
  </sheetViews>
  <sheetFormatPr baseColWidth="10" defaultRowHeight="15" x14ac:dyDescent="0.25"/>
  <cols>
    <col min="2" max="2" width="7.42578125" bestFit="1" customWidth="1"/>
    <col min="3" max="3" width="36.7109375" bestFit="1" customWidth="1"/>
    <col min="4" max="4" width="39.42578125" customWidth="1"/>
    <col min="5" max="6" width="14.140625" customWidth="1"/>
    <col min="7" max="8" width="11.42578125" customWidth="1"/>
    <col min="9" max="9" width="10.42578125" style="3" customWidth="1"/>
    <col min="10" max="11" width="88.28515625" customWidth="1"/>
    <col min="12" max="12" width="31.140625" customWidth="1"/>
    <col min="13" max="13" width="15.140625" bestFit="1" customWidth="1"/>
    <col min="15" max="15" width="248.7109375" bestFit="1" customWidth="1"/>
  </cols>
  <sheetData>
    <row r="1" spans="1:22" x14ac:dyDescent="0.25">
      <c r="A1" s="6" t="s">
        <v>547</v>
      </c>
      <c r="B1" s="37" t="s">
        <v>8028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O1" t="s">
        <v>8024</v>
      </c>
      <c r="P1" t="s">
        <v>8025</v>
      </c>
      <c r="Q1" t="s">
        <v>13</v>
      </c>
      <c r="R1" t="s">
        <v>14</v>
      </c>
      <c r="S1" t="s">
        <v>15</v>
      </c>
      <c r="T1" s="1" t="s">
        <v>18</v>
      </c>
      <c r="U1" t="s">
        <v>17</v>
      </c>
      <c r="V1" t="s">
        <v>16</v>
      </c>
    </row>
    <row r="2" spans="1:22" x14ac:dyDescent="0.25">
      <c r="B2" t="s">
        <v>1981</v>
      </c>
      <c r="C2" t="s">
        <v>1982</v>
      </c>
      <c r="D2" t="s">
        <v>1768</v>
      </c>
      <c r="E2" t="s">
        <v>1769</v>
      </c>
      <c r="I2" s="3" t="s">
        <v>1983</v>
      </c>
      <c r="J2" t="s">
        <v>1258</v>
      </c>
      <c r="K2" t="s">
        <v>8029</v>
      </c>
      <c r="L2" t="s">
        <v>318</v>
      </c>
      <c r="M2" t="s">
        <v>1984</v>
      </c>
      <c r="O2" t="s">
        <v>8026</v>
      </c>
    </row>
    <row r="3" spans="1:22" x14ac:dyDescent="0.25">
      <c r="B3">
        <v>1</v>
      </c>
      <c r="C3" t="s">
        <v>2753</v>
      </c>
      <c r="D3" t="s">
        <v>1825</v>
      </c>
      <c r="E3">
        <f>INDEX(ClubLeague!B:B,MATCH(D3,ClubLeague!C:C,0))</f>
        <v>56</v>
      </c>
      <c r="F3">
        <v>57</v>
      </c>
      <c r="G3">
        <v>52</v>
      </c>
      <c r="H3">
        <v>45</v>
      </c>
      <c r="I3" s="3">
        <f>ROUND(AVERAGE(F3:H3),0)</f>
        <v>51</v>
      </c>
      <c r="J3" t="s">
        <v>4989</v>
      </c>
      <c r="K3" t="str">
        <f>_xlfn.CONCAT($A$1,J3)</f>
        <v>E:\imagenes\escudos_cl\Europa\Faroe Islands Premier League\07 Vestur.png</v>
      </c>
      <c r="L3" t="s">
        <v>526</v>
      </c>
      <c r="M3">
        <f>INDEX(NationalTeams!B:B,MATCH(L3,NationalTeams!C:C,0))</f>
        <v>103</v>
      </c>
      <c r="O3" t="str">
        <f t="shared" ref="O3:O66" si="0">_xlfn.CONCAT($O$1,$S$1,$B$1,$S$1," ",$Q$1,$C$2,$U$1,$E$2,$U$1,$I$2,$U$1,$K$2,$U$1,$M$2,$R$1,$P$1,$Q$1,$T$1,C3,$T$1,$U$1,E3,$U$1,I3,$U$1,$O$2,$Q$1,$T$1,K3,$T$1,$R$1,$U$1,M3,$R$1,$V$1)</f>
        <v>INSERT INTO "Clubs" (club_name,club_league_id,club_value,club_shield,club_country) VALUES ('07 Vestur',56,51,pg_read_binary_file('E:\imagenes\escudos_cl\Europa\Faroe Islands Premier League\07 Vestur.png'),103);</v>
      </c>
    </row>
    <row r="4" spans="1:22" x14ac:dyDescent="0.25">
      <c r="B4">
        <v>2</v>
      </c>
      <c r="C4" t="s">
        <v>2024</v>
      </c>
      <c r="D4" t="s">
        <v>1772</v>
      </c>
      <c r="E4">
        <f>INDEX(ClubLeague!B:B,MATCH(D4,ClubLeague!C:C,0))</f>
        <v>2</v>
      </c>
      <c r="F4">
        <v>65</v>
      </c>
      <c r="G4">
        <v>65</v>
      </c>
      <c r="H4">
        <v>69</v>
      </c>
      <c r="I4" s="3">
        <f t="shared" ref="I4:I67" si="1">ROUND(AVERAGE(F4:H4),0)</f>
        <v>66</v>
      </c>
      <c r="J4" t="s">
        <v>4990</v>
      </c>
      <c r="K4" t="str">
        <f t="shared" ref="K4:K67" si="2">_xlfn.CONCAT($A$1,J4)</f>
        <v>E:\imagenes\escudos_cl\Europa\2. Bundesliga\1.FC Kaiserslautern.png</v>
      </c>
      <c r="L4" t="s">
        <v>489</v>
      </c>
      <c r="M4">
        <f>INDEX(NationalTeams!B:B,MATCH(L4,NationalTeams!C:C,0))</f>
        <v>4</v>
      </c>
      <c r="O4" t="str">
        <f t="shared" si="0"/>
        <v>INSERT INTO "Clubs" (club_name,club_league_id,club_value,club_shield,club_country) VALUES ('1.FC Kaiserslautern',2,66,pg_read_binary_file('E:\imagenes\escudos_cl\Europa\2. Bundesliga\1.FC Kaiserslautern.png'),4);</v>
      </c>
    </row>
    <row r="5" spans="1:22" x14ac:dyDescent="0.25">
      <c r="B5">
        <v>3</v>
      </c>
      <c r="C5" t="s">
        <v>2238</v>
      </c>
      <c r="D5" t="s">
        <v>1811</v>
      </c>
      <c r="E5">
        <f>INDEX(ClubLeague!B:B,MATCH(D5,ClubLeague!C:C,0))</f>
        <v>42</v>
      </c>
      <c r="F5">
        <v>47</v>
      </c>
      <c r="G5">
        <v>57</v>
      </c>
      <c r="H5">
        <v>51</v>
      </c>
      <c r="I5" s="3">
        <f t="shared" si="1"/>
        <v>52</v>
      </c>
      <c r="J5" t="s">
        <v>4991</v>
      </c>
      <c r="K5" t="str">
        <f t="shared" si="2"/>
        <v>E:\imagenes\escudos_cl\Europa\Czech National Football League\1.SK Prostejov.png</v>
      </c>
      <c r="L5" t="s">
        <v>497</v>
      </c>
      <c r="M5">
        <f>INDEX(NationalTeams!B:B,MATCH(L5,NationalTeams!C:C,0))</f>
        <v>171</v>
      </c>
      <c r="O5" t="str">
        <f t="shared" si="0"/>
        <v>INSERT INTO "Clubs" (club_name,club_league_id,club_value,club_shield,club_country) VALUES ('1.SK Prostejov',42,52,pg_read_binary_file('E:\imagenes\escudos_cl\Europa\Czech National Football League\1.SK Prostejov.png'),171);</v>
      </c>
    </row>
    <row r="6" spans="1:22" x14ac:dyDescent="0.25">
      <c r="B6">
        <v>4</v>
      </c>
      <c r="C6" t="s">
        <v>3585</v>
      </c>
      <c r="D6" t="s">
        <v>1881</v>
      </c>
      <c r="E6">
        <f>INDEX(ClubLeague!B:B,MATCH(D6,ClubLeague!C:C,0))</f>
        <v>112</v>
      </c>
      <c r="F6">
        <v>58</v>
      </c>
      <c r="G6">
        <v>58</v>
      </c>
      <c r="H6">
        <v>58</v>
      </c>
      <c r="I6" s="3">
        <f t="shared" si="1"/>
        <v>58</v>
      </c>
      <c r="J6" t="s">
        <v>4992</v>
      </c>
      <c r="K6" t="str">
        <f t="shared" si="2"/>
        <v>E:\imagenes\escudos_cl\America\LigaPro Ecuabet Serie B\22 de Julio FC.png</v>
      </c>
      <c r="L6" t="s">
        <v>331</v>
      </c>
      <c r="M6">
        <f>INDEX(NationalTeams!B:B,MATCH(L6,NationalTeams!C:C,0))</f>
        <v>58</v>
      </c>
      <c r="O6" t="str">
        <f t="shared" si="0"/>
        <v>INSERT INTO "Clubs" (club_name,club_league_id,club_value,club_shield,club_country) VALUES ('22 de Julio FC',112,58,pg_read_binary_file('E:\imagenes\escudos_cl\America\LigaPro Ecuabet Serie B\22 de Julio FC.png'),58);</v>
      </c>
    </row>
    <row r="7" spans="1:22" x14ac:dyDescent="0.25">
      <c r="B7">
        <v>5</v>
      </c>
      <c r="C7" t="s">
        <v>3586</v>
      </c>
      <c r="D7" t="s">
        <v>1881</v>
      </c>
      <c r="E7">
        <f>INDEX(ClubLeague!B:B,MATCH(D7,ClubLeague!C:C,0))</f>
        <v>112</v>
      </c>
      <c r="F7">
        <v>58</v>
      </c>
      <c r="G7">
        <v>56</v>
      </c>
      <c r="H7">
        <v>59</v>
      </c>
      <c r="I7" s="3">
        <f t="shared" si="1"/>
        <v>58</v>
      </c>
      <c r="J7" t="s">
        <v>4993</v>
      </c>
      <c r="K7" t="str">
        <f t="shared" si="2"/>
        <v>E:\imagenes\escudos_cl\America\LigaPro Ecuabet Serie B\9 de Octubre FC.png</v>
      </c>
      <c r="L7" t="s">
        <v>331</v>
      </c>
      <c r="M7">
        <f>INDEX(NationalTeams!B:B,MATCH(L7,NationalTeams!C:C,0))</f>
        <v>58</v>
      </c>
      <c r="O7" t="str">
        <f t="shared" si="0"/>
        <v>INSERT INTO "Clubs" (club_name,club_league_id,club_value,club_shield,club_country) VALUES ('9 de Octubre FC',112,58,pg_read_binary_file('E:\imagenes\escudos_cl\America\LigaPro Ecuabet Serie B\9 de Octubre FC.png'),58);</v>
      </c>
    </row>
    <row r="8" spans="1:22" x14ac:dyDescent="0.25">
      <c r="B8">
        <v>6</v>
      </c>
      <c r="C8" t="s">
        <v>3010</v>
      </c>
      <c r="D8" t="s">
        <v>1910</v>
      </c>
      <c r="E8">
        <f>INDEX(ClubLeague!B:B,MATCH(D8,ClubLeague!C:C,0))</f>
        <v>141</v>
      </c>
      <c r="F8">
        <v>55</v>
      </c>
      <c r="G8">
        <v>58</v>
      </c>
      <c r="H8">
        <v>54</v>
      </c>
      <c r="I8" s="3">
        <f t="shared" si="1"/>
        <v>56</v>
      </c>
      <c r="J8" t="s">
        <v>4994</v>
      </c>
      <c r="K8" t="str">
        <f t="shared" si="2"/>
        <v>E:\imagenes\escudos_cl\Europa\Norwegian First Division\Aalesunds FK.png</v>
      </c>
      <c r="L8" t="s">
        <v>492</v>
      </c>
      <c r="M8">
        <f>INDEX(NationalTeams!B:B,MATCH(L8,NationalTeams!C:C,0))</f>
        <v>154</v>
      </c>
      <c r="O8" t="str">
        <f t="shared" si="0"/>
        <v>INSERT INTO "Clubs" (club_name,club_league_id,club_value,club_shield,club_country) VALUES ('Aalesunds FK',141,56,pg_read_binary_file('E:\imagenes\escudos_cl\Europa\Norwegian First Division\Aalesunds FK.png'),154);</v>
      </c>
    </row>
    <row r="9" spans="1:22" x14ac:dyDescent="0.25">
      <c r="B9">
        <v>7</v>
      </c>
      <c r="C9" t="s">
        <v>4270</v>
      </c>
      <c r="D9" t="s">
        <v>1787</v>
      </c>
      <c r="E9">
        <f>INDEX(ClubLeague!B:B,MATCH(D9,ClubLeague!C:C,0))</f>
        <v>17</v>
      </c>
      <c r="F9">
        <v>56</v>
      </c>
      <c r="G9">
        <v>59</v>
      </c>
      <c r="H9">
        <v>55</v>
      </c>
      <c r="I9" s="3">
        <f t="shared" si="1"/>
        <v>57</v>
      </c>
      <c r="J9" t="s">
        <v>4995</v>
      </c>
      <c r="K9" t="str">
        <f t="shared" si="2"/>
        <v>E:\imagenes\escudos_cl\Asia\Bahrain Premier League\Aali CSC.png</v>
      </c>
      <c r="L9" t="s">
        <v>433</v>
      </c>
      <c r="M9">
        <f>INDEX(NationalTeams!B:B,MATCH(L9,NationalTeams!C:C,0))</f>
        <v>20</v>
      </c>
      <c r="O9" t="str">
        <f t="shared" si="0"/>
        <v>INSERT INTO "Clubs" (club_name,club_league_id,club_value,club_shield,club_country) VALUES ('Aali CSC',17,57,pg_read_binary_file('E:\imagenes\escudos_cl\Asia\Bahrain Premier League\Aali CSC.png'),20);</v>
      </c>
    </row>
    <row r="10" spans="1:22" x14ac:dyDescent="0.25">
      <c r="B10">
        <v>8</v>
      </c>
      <c r="C10" t="s">
        <v>2304</v>
      </c>
      <c r="D10" t="s">
        <v>1775</v>
      </c>
      <c r="E10">
        <f>INDEX(ClubLeague!B:B,MATCH(D10,ClubLeague!C:C,0))</f>
        <v>5</v>
      </c>
      <c r="F10">
        <v>52</v>
      </c>
      <c r="G10">
        <v>64</v>
      </c>
      <c r="H10">
        <v>59</v>
      </c>
      <c r="I10" s="3">
        <f t="shared" si="1"/>
        <v>58</v>
      </c>
      <c r="J10" t="s">
        <v>4996</v>
      </c>
      <c r="K10" t="str">
        <f t="shared" si="2"/>
        <v>E:\imagenes\escudos_cl\Europa\3F Superliga\Aarhus GF.png</v>
      </c>
      <c r="L10" t="s">
        <v>495</v>
      </c>
      <c r="M10">
        <f>INDEX(NationalTeams!B:B,MATCH(L10,NationalTeams!C:C,0))</f>
        <v>56</v>
      </c>
      <c r="O10" t="str">
        <f t="shared" si="0"/>
        <v>INSERT INTO "Clubs" (club_name,club_league_id,club_value,club_shield,club_country) VALUES ('Aarhus GF',5,58,pg_read_binary_file('E:\imagenes\escudos_cl\Europa\3F Superliga\Aarhus GF.png'),56);</v>
      </c>
    </row>
    <row r="11" spans="1:22" x14ac:dyDescent="0.25">
      <c r="B11">
        <v>9</v>
      </c>
      <c r="C11" t="s">
        <v>4413</v>
      </c>
      <c r="D11" t="s">
        <v>1788</v>
      </c>
      <c r="E11">
        <f>INDEX(ClubLeague!B:B,MATCH(D11,ClubLeague!C:C,0))</f>
        <v>18</v>
      </c>
      <c r="F11">
        <v>48</v>
      </c>
      <c r="G11">
        <v>48</v>
      </c>
      <c r="H11">
        <v>53</v>
      </c>
      <c r="I11" s="3">
        <f t="shared" si="1"/>
        <v>50</v>
      </c>
      <c r="J11" t="s">
        <v>4997</v>
      </c>
      <c r="K11" t="str">
        <f t="shared" si="2"/>
        <v>E:\imagenes\escudos_cl\Asia\Bangladesh Premier League\Abahani Limited Dhaka.png</v>
      </c>
      <c r="L11" t="s">
        <v>465</v>
      </c>
      <c r="M11">
        <f>INDEX(NationalTeams!B:B,MATCH(L11,NationalTeams!C:C,0))</f>
        <v>21</v>
      </c>
      <c r="O11" t="str">
        <f t="shared" si="0"/>
        <v>INSERT INTO "Clubs" (club_name,club_league_id,club_value,club_shield,club_country) VALUES ('Abahani Limited Dhaka',18,50,pg_read_binary_file('E:\imagenes\escudos_cl\Asia\Bangladesh Premier League\Abahani Limited Dhaka.png'),21);</v>
      </c>
    </row>
    <row r="12" spans="1:22" x14ac:dyDescent="0.25">
      <c r="B12">
        <v>10</v>
      </c>
      <c r="C12" t="s">
        <v>2324</v>
      </c>
      <c r="D12" t="s">
        <v>1932</v>
      </c>
      <c r="E12">
        <f>INDEX(ClubLeague!B:B,MATCH(D12,ClubLeague!C:C,0))</f>
        <v>163</v>
      </c>
      <c r="F12">
        <v>63</v>
      </c>
      <c r="G12">
        <v>66</v>
      </c>
      <c r="H12">
        <v>63</v>
      </c>
      <c r="I12" s="3">
        <f t="shared" si="1"/>
        <v>64</v>
      </c>
      <c r="J12" t="s">
        <v>4998</v>
      </c>
      <c r="K12" t="str">
        <f t="shared" si="2"/>
        <v>E:\imagenes\escudos_cl\Europa\Scottish Premiership\Aberdeen FC.png</v>
      </c>
      <c r="L12" t="s">
        <v>515</v>
      </c>
      <c r="M12">
        <f>INDEX(NationalTeams!B:B,MATCH(L12,NationalTeams!C:C,0))</f>
        <v>63</v>
      </c>
      <c r="O12" t="str">
        <f t="shared" si="0"/>
        <v>INSERT INTO "Clubs" (club_name,club_league_id,club_value,club_shield,club_country) VALUES ('Aberdeen FC',163,64,pg_read_binary_file('E:\imagenes\escudos_cl\Europa\Scottish Premiership\Aberdeen FC.png'),63);</v>
      </c>
    </row>
    <row r="13" spans="1:22" x14ac:dyDescent="0.25">
      <c r="B13">
        <v>11</v>
      </c>
      <c r="C13" t="s">
        <v>2525</v>
      </c>
      <c r="D13" t="s">
        <v>8681</v>
      </c>
      <c r="E13">
        <f>INDEX(ClubLeague!B:B,MATCH(D13,ClubLeague!C:C,0))</f>
        <v>37</v>
      </c>
      <c r="F13">
        <v>58</v>
      </c>
      <c r="G13">
        <v>56</v>
      </c>
      <c r="H13">
        <v>55</v>
      </c>
      <c r="I13" s="3">
        <f t="shared" si="1"/>
        <v>56</v>
      </c>
      <c r="J13" t="s">
        <v>4999</v>
      </c>
      <c r="K13" t="str">
        <f t="shared" si="2"/>
        <v>E:\imagenes\escudos_cl\Europa\Cymru South\Aberstwyth Town FC.png</v>
      </c>
      <c r="L13" t="s">
        <v>517</v>
      </c>
      <c r="M13">
        <f>INDEX(NationalTeams!B:B,MATCH(L13,NationalTeams!C:C,0))</f>
        <v>76</v>
      </c>
      <c r="O13" t="str">
        <f t="shared" si="0"/>
        <v>INSERT INTO "Clubs" (club_name,club_league_id,club_value,club_shield,club_country) VALUES ('Aberstwyth Town FC',37,56,pg_read_binary_file('E:\imagenes\escudos_cl\Europa\Cymru South\Aberstwyth Town FC.png'),76);</v>
      </c>
    </row>
    <row r="14" spans="1:22" x14ac:dyDescent="0.25">
      <c r="B14">
        <v>12</v>
      </c>
      <c r="C14" t="s">
        <v>4093</v>
      </c>
      <c r="D14" t="s">
        <v>1826</v>
      </c>
      <c r="E14">
        <f>INDEX(ClubLeague!B:B,MATCH(D14,ClubLeague!C:C,0))</f>
        <v>57</v>
      </c>
      <c r="F14">
        <v>62</v>
      </c>
      <c r="G14">
        <v>57</v>
      </c>
      <c r="H14">
        <v>59</v>
      </c>
      <c r="I14" s="3">
        <f t="shared" si="1"/>
        <v>59</v>
      </c>
      <c r="J14" t="s">
        <v>5000</v>
      </c>
      <c r="K14" t="str">
        <f t="shared" si="2"/>
        <v>E:\imagenes\escudos_cl\Asia\FD League\Abha FC.png</v>
      </c>
      <c r="L14" t="s">
        <v>428</v>
      </c>
      <c r="M14">
        <f>INDEX(NationalTeams!B:B,MATCH(L14,NationalTeams!C:C,0))</f>
        <v>10</v>
      </c>
      <c r="O14" t="str">
        <f t="shared" si="0"/>
        <v>INSERT INTO "Clubs" (club_name,club_league_id,club_value,club_shield,club_country) VALUES ('Abha FC',57,59,pg_read_binary_file('E:\imagenes\escudos_cl\Asia\FD League\Abha FC.png'),10);</v>
      </c>
    </row>
    <row r="15" spans="1:22" x14ac:dyDescent="0.25">
      <c r="B15">
        <v>13</v>
      </c>
      <c r="C15" t="s">
        <v>4844</v>
      </c>
      <c r="D15" t="s">
        <v>1908</v>
      </c>
      <c r="E15">
        <f>INDEX(ClubLeague!B:B,MATCH(D15,ClubLeague!C:C,0))</f>
        <v>139</v>
      </c>
      <c r="F15">
        <v>74</v>
      </c>
      <c r="G15">
        <v>70</v>
      </c>
      <c r="H15">
        <v>72</v>
      </c>
      <c r="I15" s="3">
        <f t="shared" si="1"/>
        <v>72</v>
      </c>
      <c r="J15" t="s">
        <v>5001</v>
      </c>
      <c r="K15" t="str">
        <f t="shared" si="2"/>
        <v>E:\imagenes\escudos_cl\Africa\Nigeria Premier Football League\Abia Warriors FC.png</v>
      </c>
      <c r="L15" t="s">
        <v>361</v>
      </c>
      <c r="M15">
        <f>INDEX(NationalTeams!B:B,MATCH(L15,NationalTeams!C:C,0))</f>
        <v>153</v>
      </c>
      <c r="O15" t="str">
        <f t="shared" si="0"/>
        <v>INSERT INTO "Clubs" (club_name,club_league_id,club_value,club_shield,club_country) VALUES ('Abia Warriors FC',139,72,pg_read_binary_file('E:\imagenes\escudos_cl\Africa\Nigeria Premier Football League\Abia Warriors FC.png'),153);</v>
      </c>
    </row>
    <row r="16" spans="1:22" x14ac:dyDescent="0.25">
      <c r="B16">
        <v>14</v>
      </c>
      <c r="C16" t="s">
        <v>4719</v>
      </c>
      <c r="D16" t="s">
        <v>1818</v>
      </c>
      <c r="E16">
        <f>INDEX(ClubLeague!B:B,MATCH(D16,ClubLeague!C:C,0))</f>
        <v>49</v>
      </c>
      <c r="F16">
        <v>57</v>
      </c>
      <c r="G16">
        <v>63</v>
      </c>
      <c r="H16">
        <v>59</v>
      </c>
      <c r="I16" s="3">
        <f t="shared" si="1"/>
        <v>60</v>
      </c>
      <c r="J16" t="s">
        <v>5002</v>
      </c>
      <c r="K16" t="str">
        <f t="shared" si="2"/>
        <v>E:\imagenes\escudos_cl\Africa\Egyptian Second Division A\Abou Qir Fertilizers SC.png</v>
      </c>
      <c r="L16" t="s">
        <v>365</v>
      </c>
      <c r="M16">
        <f>INDEX(NationalTeams!B:B,MATCH(L16,NationalTeams!C:C,0))</f>
        <v>59</v>
      </c>
      <c r="O16" t="str">
        <f t="shared" si="0"/>
        <v>INSERT INTO "Clubs" (club_name,club_league_id,club_value,club_shield,club_country) VALUES ('Abou Qir Fertilizers SC',49,60,pg_read_binary_file('E:\imagenes\escudos_cl\Africa\Egyptian Second Division A\Abou Qir Fertilizers SC.png'),59);</v>
      </c>
    </row>
    <row r="17" spans="2:15" x14ac:dyDescent="0.25">
      <c r="B17">
        <v>15</v>
      </c>
      <c r="C17" t="s">
        <v>2477</v>
      </c>
      <c r="D17" t="s">
        <v>1885</v>
      </c>
      <c r="E17">
        <f>INDEX(ClubLeague!B:B,MATCH(D17,ClubLeague!C:C,0))</f>
        <v>116</v>
      </c>
      <c r="F17">
        <v>67</v>
      </c>
      <c r="G17">
        <v>67</v>
      </c>
      <c r="H17">
        <v>66</v>
      </c>
      <c r="I17" s="3">
        <f t="shared" si="1"/>
        <v>67</v>
      </c>
      <c r="J17" t="s">
        <v>5003</v>
      </c>
      <c r="K17" t="str">
        <f t="shared" si="2"/>
        <v>E:\imagenes\escudos_cl\Europa\Ligue 2\AC Ajaccio.png</v>
      </c>
      <c r="L17" t="s">
        <v>487</v>
      </c>
      <c r="M17">
        <f>INDEX(NationalTeams!B:B,MATCH(L17,NationalTeams!C:C,0))</f>
        <v>74</v>
      </c>
      <c r="O17" t="str">
        <f t="shared" si="0"/>
        <v>INSERT INTO "Clubs" (club_name,club_league_id,club_value,club_shield,club_country) VALUES ('AC Ajaccio',116,67,pg_read_binary_file('E:\imagenes\escudos_cl\Europa\Ligue 2\AC Ajaccio.png'),74);</v>
      </c>
    </row>
    <row r="18" spans="2:15" x14ac:dyDescent="0.25">
      <c r="B18">
        <v>16</v>
      </c>
      <c r="C18" t="s">
        <v>3249</v>
      </c>
      <c r="D18" t="s">
        <v>1957</v>
      </c>
      <c r="E18">
        <f>INDEX(ClubLeague!B:B,MATCH(D18,ClubLeague!C:C,0))</f>
        <v>188</v>
      </c>
      <c r="F18">
        <v>59</v>
      </c>
      <c r="G18">
        <v>60</v>
      </c>
      <c r="H18">
        <v>58</v>
      </c>
      <c r="I18" s="3">
        <f t="shared" si="1"/>
        <v>59</v>
      </c>
      <c r="J18" t="s">
        <v>5004</v>
      </c>
      <c r="K18" t="str">
        <f t="shared" si="2"/>
        <v>E:\imagenes\escudos_cl\Europa\Swiss Challenge League\AC Bellinzona.png</v>
      </c>
      <c r="L18" t="s">
        <v>507</v>
      </c>
      <c r="M18">
        <f>INDEX(NationalTeams!B:B,MATCH(L18,NationalTeams!C:C,0))</f>
        <v>197</v>
      </c>
      <c r="O18" t="str">
        <f t="shared" si="0"/>
        <v>INSERT INTO "Clubs" (club_name,club_league_id,club_value,club_shield,club_country) VALUES ('AC Bellinzona',188,59,pg_read_binary_file('E:\imagenes\escudos_cl\Europa\Swiss Challenge League\AC Bellinzona.png'),197);</v>
      </c>
    </row>
    <row r="19" spans="2:15" x14ac:dyDescent="0.25">
      <c r="B19">
        <v>17</v>
      </c>
      <c r="C19" t="s">
        <v>4524</v>
      </c>
      <c r="D19" t="s">
        <v>1870</v>
      </c>
      <c r="E19">
        <f>INDEX(ClubLeague!B:B,MATCH(D19,ClubLeague!C:C,0))</f>
        <v>101</v>
      </c>
      <c r="F19">
        <v>48</v>
      </c>
      <c r="G19">
        <v>49</v>
      </c>
      <c r="H19">
        <v>49</v>
      </c>
      <c r="I19" s="3">
        <f t="shared" si="1"/>
        <v>49</v>
      </c>
      <c r="J19" t="s">
        <v>5005</v>
      </c>
      <c r="K19" t="str">
        <f t="shared" si="2"/>
        <v>E:\imagenes\escudos_cl\Asia\Liga Futebol Timor Leste\AC de Ultramar.png</v>
      </c>
      <c r="L19" t="s">
        <v>472</v>
      </c>
      <c r="M19">
        <f>INDEX(NationalTeams!B:B,MATCH(L19,NationalTeams!C:C,0))</f>
        <v>204</v>
      </c>
      <c r="O19" t="str">
        <f t="shared" si="0"/>
        <v>INSERT INTO "Clubs" (club_name,club_league_id,club_value,club_shield,club_country) VALUES ('AC de Ultramar',101,49,pg_read_binary_file('E:\imagenes\escudos_cl\Asia\Liga Futebol Timor Leste\AC de Ultramar.png'),204);</v>
      </c>
    </row>
    <row r="20" spans="2:15" x14ac:dyDescent="0.25">
      <c r="B20">
        <v>18</v>
      </c>
      <c r="C20" t="s">
        <v>3424</v>
      </c>
      <c r="D20" t="s">
        <v>1794</v>
      </c>
      <c r="E20">
        <f>INDEX(ClubLeague!B:B,MATCH(D20,ClubLeague!C:C,0))</f>
        <v>24</v>
      </c>
      <c r="F20">
        <v>68</v>
      </c>
      <c r="G20">
        <v>66</v>
      </c>
      <c r="H20">
        <v>68</v>
      </c>
      <c r="I20" s="3">
        <f t="shared" si="1"/>
        <v>67</v>
      </c>
      <c r="J20" t="s">
        <v>5006</v>
      </c>
      <c r="K20" t="str">
        <f t="shared" si="2"/>
        <v>E:\imagenes\escudos_cl\America\Brasileirao Serie B\AC Goianiense.png</v>
      </c>
      <c r="L20" t="s">
        <v>327</v>
      </c>
      <c r="M20">
        <f>INDEX(NationalTeams!B:B,MATCH(L20,NationalTeams!C:C,0))</f>
        <v>32</v>
      </c>
      <c r="O20" t="str">
        <f t="shared" si="0"/>
        <v>INSERT INTO "Clubs" (club_name,club_league_id,club_value,club_shield,club_country) VALUES ('AC Goianiense',24,67,pg_read_binary_file('E:\imagenes\escudos_cl\America\Brasileirao Serie B\AC Goianiense.png'),32);</v>
      </c>
    </row>
    <row r="21" spans="2:15" x14ac:dyDescent="0.25">
      <c r="B21">
        <v>19</v>
      </c>
      <c r="C21" t="s">
        <v>2307</v>
      </c>
      <c r="D21" t="s">
        <v>1909</v>
      </c>
      <c r="E21">
        <f>INDEX(ClubLeague!B:B,MATCH(D21,ClubLeague!C:C,0))</f>
        <v>140</v>
      </c>
      <c r="F21">
        <v>50</v>
      </c>
      <c r="G21">
        <v>53</v>
      </c>
      <c r="H21">
        <v>49</v>
      </c>
      <c r="I21" s="3">
        <f t="shared" si="1"/>
        <v>51</v>
      </c>
      <c r="J21" t="s">
        <v>5007</v>
      </c>
      <c r="K21" t="str">
        <f t="shared" si="2"/>
        <v>E:\imagenes\escudos_cl\Europa\NordicBet Liga\AC Horsens.png</v>
      </c>
      <c r="L21" t="s">
        <v>495</v>
      </c>
      <c r="M21">
        <f>INDEX(NationalTeams!B:B,MATCH(L21,NationalTeams!C:C,0))</f>
        <v>56</v>
      </c>
      <c r="O21" t="str">
        <f t="shared" si="0"/>
        <v>INSERT INTO "Clubs" (club_name,club_league_id,club_value,club_shield,club_country) VALUES ('AC Horsens',140,51,pg_read_binary_file('E:\imagenes\escudos_cl\Europa\NordicBet Liga\AC Horsens.png'),56);</v>
      </c>
    </row>
    <row r="22" spans="2:15" x14ac:dyDescent="0.25">
      <c r="B22">
        <v>20</v>
      </c>
      <c r="C22" t="s">
        <v>3167</v>
      </c>
      <c r="D22" t="s">
        <v>1800</v>
      </c>
      <c r="E22">
        <f>INDEX(ClubLeague!B:B,MATCH(D22,ClubLeague!C:C,0))</f>
        <v>30</v>
      </c>
      <c r="F22">
        <v>50</v>
      </c>
      <c r="G22">
        <v>46</v>
      </c>
      <c r="H22">
        <v>50</v>
      </c>
      <c r="I22" s="3">
        <f t="shared" si="1"/>
        <v>49</v>
      </c>
      <c r="J22" t="s">
        <v>5008</v>
      </c>
      <c r="K22" t="str">
        <f t="shared" si="2"/>
        <v>E:\imagenes\escudos_cl\Europa\Campionato Sammarinese di Calcio\AC Juvenes Dogana.png</v>
      </c>
      <c r="L22" t="s">
        <v>541</v>
      </c>
      <c r="M22">
        <f>INDEX(NationalTeams!B:B,MATCH(L22,NationalTeams!C:C,0))</f>
        <v>180</v>
      </c>
      <c r="O22" t="str">
        <f t="shared" si="0"/>
        <v>INSERT INTO "Clubs" (club_name,club_league_id,club_value,club_shield,club_country) VALUES ('AC Juvenes Dogana',30,49,pg_read_binary_file('E:\imagenes\escudos_cl\Europa\Campionato Sammarinese di Calcio\AC Juvenes Dogana.png'),180);</v>
      </c>
    </row>
    <row r="23" spans="2:15" x14ac:dyDescent="0.25">
      <c r="B23">
        <v>21</v>
      </c>
      <c r="C23" t="s">
        <v>3169</v>
      </c>
      <c r="D23" t="s">
        <v>1800</v>
      </c>
      <c r="E23">
        <f>INDEX(ClubLeague!B:B,MATCH(D23,ClubLeague!C:C,0))</f>
        <v>30</v>
      </c>
      <c r="F23">
        <v>46</v>
      </c>
      <c r="G23">
        <v>54</v>
      </c>
      <c r="H23">
        <v>47</v>
      </c>
      <c r="I23" s="3">
        <f t="shared" si="1"/>
        <v>49</v>
      </c>
      <c r="J23" t="s">
        <v>5009</v>
      </c>
      <c r="K23" t="str">
        <f t="shared" si="2"/>
        <v>E:\imagenes\escudos_cl\Europa\Campionato Sammarinese di Calcio\AC Libertas.png</v>
      </c>
      <c r="L23" t="s">
        <v>541</v>
      </c>
      <c r="M23">
        <f>INDEX(NationalTeams!B:B,MATCH(L23,NationalTeams!C:C,0))</f>
        <v>180</v>
      </c>
      <c r="O23" t="str">
        <f t="shared" si="0"/>
        <v>INSERT INTO "Clubs" (club_name,club_league_id,club_value,club_shield,club_country) VALUES ('AC Libertas',30,49,pg_read_binary_file('E:\imagenes\escudos_cl\Europa\Campionato Sammarinese di Calcio\AC Libertas.png'),180);</v>
      </c>
    </row>
    <row r="24" spans="2:15" x14ac:dyDescent="0.25">
      <c r="B24">
        <v>22</v>
      </c>
      <c r="C24" t="s">
        <v>2797</v>
      </c>
      <c r="D24" t="s">
        <v>1942</v>
      </c>
      <c r="E24">
        <f>INDEX(ClubLeague!B:B,MATCH(D24,ClubLeague!C:C,0))</f>
        <v>173</v>
      </c>
      <c r="F24">
        <v>80</v>
      </c>
      <c r="G24">
        <v>79</v>
      </c>
      <c r="H24">
        <v>79</v>
      </c>
      <c r="I24" s="3">
        <f t="shared" si="1"/>
        <v>79</v>
      </c>
      <c r="J24" t="s">
        <v>5010</v>
      </c>
      <c r="K24" t="str">
        <f t="shared" si="2"/>
        <v>E:\imagenes\escudos_cl\Europa\Serie A\AC Milan.png</v>
      </c>
      <c r="L24" t="s">
        <v>488</v>
      </c>
      <c r="M24">
        <f>INDEX(NationalTeams!B:B,MATCH(L24,NationalTeams!C:C,0))</f>
        <v>110</v>
      </c>
      <c r="O24" t="str">
        <f t="shared" si="0"/>
        <v>INSERT INTO "Clubs" (club_name,club_league_id,club_value,club_shield,club_country) VALUES ('AC Milan',173,79,pg_read_binary_file('E:\imagenes\escudos_cl\Europa\Serie A\AC Milan.png'),110);</v>
      </c>
    </row>
    <row r="25" spans="2:15" x14ac:dyDescent="0.25">
      <c r="B25">
        <v>23</v>
      </c>
      <c r="C25" t="s">
        <v>2814</v>
      </c>
      <c r="D25" t="s">
        <v>1943</v>
      </c>
      <c r="E25">
        <f>INDEX(ClubLeague!B:B,MATCH(D25,ClubLeague!C:C,0))</f>
        <v>174</v>
      </c>
      <c r="F25">
        <v>70</v>
      </c>
      <c r="G25">
        <v>73</v>
      </c>
      <c r="H25">
        <v>71</v>
      </c>
      <c r="I25" s="3">
        <f t="shared" si="1"/>
        <v>71</v>
      </c>
      <c r="J25" t="s">
        <v>5011</v>
      </c>
      <c r="K25" t="str">
        <f t="shared" si="2"/>
        <v>E:\imagenes\escudos_cl\Europa\Serie B\AC Monza.png</v>
      </c>
      <c r="L25" t="s">
        <v>488</v>
      </c>
      <c r="M25">
        <f>INDEX(NationalTeams!B:B,MATCH(L25,NationalTeams!C:C,0))</f>
        <v>110</v>
      </c>
      <c r="O25" t="str">
        <f t="shared" si="0"/>
        <v>INSERT INTO "Clubs" (club_name,club_league_id,club_value,club_shield,club_country) VALUES ('AC Monza',174,71,pg_read_binary_file('E:\imagenes\escudos_cl\Europa\Serie B\AC Monza.png'),110);</v>
      </c>
    </row>
    <row r="26" spans="2:15" x14ac:dyDescent="0.25">
      <c r="B26">
        <v>24</v>
      </c>
      <c r="C26" t="s">
        <v>2445</v>
      </c>
      <c r="D26" t="s">
        <v>1976</v>
      </c>
      <c r="E26">
        <f>INDEX(ClubLeague!B:B,MATCH(D26,ClubLeague!C:C,0))</f>
        <v>207</v>
      </c>
      <c r="F26">
        <v>60</v>
      </c>
      <c r="G26">
        <v>61</v>
      </c>
      <c r="H26">
        <v>58</v>
      </c>
      <c r="I26" s="3">
        <f t="shared" si="1"/>
        <v>60</v>
      </c>
      <c r="J26" t="s">
        <v>5012</v>
      </c>
      <c r="K26" t="str">
        <f t="shared" si="2"/>
        <v>E:\imagenes\escudos_cl\Europa\Veikkausliiga\AC Oulu.png</v>
      </c>
      <c r="L26" t="s">
        <v>511</v>
      </c>
      <c r="M26">
        <f>INDEX(NationalTeams!B:B,MATCH(L26,NationalTeams!C:C,0))</f>
        <v>73</v>
      </c>
      <c r="O26" t="str">
        <f t="shared" si="0"/>
        <v>INSERT INTO "Clubs" (club_name,club_league_id,club_value,club_shield,club_country) VALUES ('AC Oulu',207,60,pg_read_binary_file('E:\imagenes\escudos_cl\Europa\Veikkausliiga\AC Oulu.png'),73);</v>
      </c>
    </row>
    <row r="27" spans="2:15" x14ac:dyDescent="0.25">
      <c r="B27">
        <v>25</v>
      </c>
      <c r="C27" t="s">
        <v>4864</v>
      </c>
      <c r="D27" t="s">
        <v>1806</v>
      </c>
      <c r="E27">
        <f>INDEX(ClubLeague!B:B,MATCH(D27,ClubLeague!C:C,0))</f>
        <v>36</v>
      </c>
      <c r="F27">
        <v>74</v>
      </c>
      <c r="G27">
        <v>60</v>
      </c>
      <c r="H27">
        <v>74</v>
      </c>
      <c r="I27" s="3">
        <f t="shared" si="1"/>
        <v>69</v>
      </c>
      <c r="J27" t="s">
        <v>5013</v>
      </c>
      <c r="K27" t="str">
        <f t="shared" si="2"/>
        <v>E:\imagenes\escudos_cl\Africa\Congo DR Super Liga\AC Rangers.png</v>
      </c>
      <c r="L27" t="s">
        <v>380</v>
      </c>
      <c r="M27">
        <f>INDEX(NationalTeams!B:B,MATCH(L27,NationalTeams!C:C,0))</f>
        <v>172</v>
      </c>
      <c r="O27" t="str">
        <f t="shared" si="0"/>
        <v>INSERT INTO "Clubs" (club_name,club_league_id,club_value,club_shield,club_country) VALUES ('AC Rangers',36,69,pg_read_binary_file('E:\imagenes\escudos_cl\Africa\Congo DR Super Liga\AC Rangers.png'),172);</v>
      </c>
    </row>
    <row r="28" spans="2:15" x14ac:dyDescent="0.25">
      <c r="B28">
        <v>26</v>
      </c>
      <c r="C28" t="s">
        <v>2602</v>
      </c>
      <c r="D28" t="s">
        <v>1943</v>
      </c>
      <c r="E28">
        <f>INDEX(ClubLeague!B:B,MATCH(D28,ClubLeague!C:C,0))</f>
        <v>174</v>
      </c>
      <c r="F28">
        <v>66</v>
      </c>
      <c r="G28">
        <v>68</v>
      </c>
      <c r="H28">
        <v>68</v>
      </c>
      <c r="I28" s="3">
        <f t="shared" si="1"/>
        <v>67</v>
      </c>
      <c r="J28" t="s">
        <v>5014</v>
      </c>
      <c r="K28" t="str">
        <f t="shared" si="2"/>
        <v>E:\imagenes\escudos_cl\Europa\Serie B\AC Reggiana.png</v>
      </c>
      <c r="L28" t="s">
        <v>488</v>
      </c>
      <c r="M28">
        <f>INDEX(NationalTeams!B:B,MATCH(L28,NationalTeams!C:C,0))</f>
        <v>110</v>
      </c>
      <c r="O28" t="str">
        <f t="shared" si="0"/>
        <v>INSERT INTO "Clubs" (club_name,club_league_id,club_value,club_shield,club_country) VALUES ('AC Reggiana',174,67,pg_read_binary_file('E:\imagenes\escudos_cl\Europa\Serie B\AC Reggiana.png'),110);</v>
      </c>
    </row>
    <row r="29" spans="2:15" x14ac:dyDescent="0.25">
      <c r="B29">
        <v>27</v>
      </c>
      <c r="C29" t="s">
        <v>2214</v>
      </c>
      <c r="D29" t="s">
        <v>1810</v>
      </c>
      <c r="E29">
        <f>INDEX(ClubLeague!B:B,MATCH(D29,ClubLeague!C:C,0))</f>
        <v>41</v>
      </c>
      <c r="F29">
        <v>69</v>
      </c>
      <c r="G29">
        <v>65</v>
      </c>
      <c r="H29">
        <v>66</v>
      </c>
      <c r="I29" s="3">
        <f t="shared" si="1"/>
        <v>67</v>
      </c>
      <c r="J29" t="s">
        <v>5015</v>
      </c>
      <c r="K29" t="str">
        <f t="shared" si="2"/>
        <v>E:\imagenes\escudos_cl\Europa\Czech First League\AC Sparta Praha.png</v>
      </c>
      <c r="L29" t="s">
        <v>497</v>
      </c>
      <c r="M29">
        <f>INDEX(NationalTeams!B:B,MATCH(L29,NationalTeams!C:C,0))</f>
        <v>171</v>
      </c>
      <c r="O29" t="str">
        <f t="shared" si="0"/>
        <v>INSERT INTO "Clubs" (club_name,club_league_id,club_value,club_shield,club_country) VALUES ('AC Sparta Praha',41,67,pg_read_binary_file('E:\imagenes\escudos_cl\Europa\Czech First League\AC Sparta Praha.png'),171);</v>
      </c>
    </row>
    <row r="30" spans="2:15" x14ac:dyDescent="0.25">
      <c r="B30">
        <v>28</v>
      </c>
      <c r="C30" t="s">
        <v>2231</v>
      </c>
      <c r="D30" t="s">
        <v>1811</v>
      </c>
      <c r="E30">
        <f>INDEX(ClubLeague!B:B,MATCH(D30,ClubLeague!C:C,0))</f>
        <v>42</v>
      </c>
      <c r="F30">
        <v>48</v>
      </c>
      <c r="G30">
        <v>57</v>
      </c>
      <c r="H30">
        <v>50</v>
      </c>
      <c r="I30" s="3">
        <f t="shared" si="1"/>
        <v>52</v>
      </c>
      <c r="J30" t="s">
        <v>5016</v>
      </c>
      <c r="K30" t="str">
        <f t="shared" si="2"/>
        <v>E:\imagenes\escudos_cl\Europa\Czech National Football League\AC Sparta Praha B.png</v>
      </c>
      <c r="L30" t="s">
        <v>497</v>
      </c>
      <c r="M30">
        <f>INDEX(NationalTeams!B:B,MATCH(L30,NationalTeams!C:C,0))</f>
        <v>171</v>
      </c>
      <c r="O30" t="str">
        <f t="shared" si="0"/>
        <v>INSERT INTO "Clubs" (club_name,club_league_id,club_value,club_shield,club_country) VALUES ('AC Sparta Praha B',42,52,pg_read_binary_file('E:\imagenes\escudos_cl\Europa\Czech National Football League\AC Sparta Praha B.png'),171);</v>
      </c>
    </row>
    <row r="31" spans="2:15" x14ac:dyDescent="0.25">
      <c r="B31">
        <v>29</v>
      </c>
      <c r="C31" t="s">
        <v>4259</v>
      </c>
      <c r="D31" t="s">
        <v>1961</v>
      </c>
      <c r="E31">
        <f>INDEX(ClubLeague!B:B,MATCH(D31,ClubLeague!C:C,0))</f>
        <v>192</v>
      </c>
      <c r="F31">
        <v>53</v>
      </c>
      <c r="G31">
        <v>53</v>
      </c>
      <c r="H31">
        <v>56</v>
      </c>
      <c r="I31" s="3">
        <f t="shared" si="1"/>
        <v>54</v>
      </c>
      <c r="J31" t="s">
        <v>5017</v>
      </c>
      <c r="K31" t="str">
        <f t="shared" si="2"/>
        <v>E:\imagenes\escudos_cl\Asia\Taiwan Football Premier League\AC Taipei.png</v>
      </c>
      <c r="L31" t="s">
        <v>452</v>
      </c>
      <c r="M31">
        <f>INDEX(NationalTeams!B:B,MATCH(L31,NationalTeams!C:C,0))</f>
        <v>201</v>
      </c>
      <c r="O31" t="str">
        <f t="shared" si="0"/>
        <v>INSERT INTO "Clubs" (club_name,club_league_id,club_value,club_shield,club_country) VALUES ('AC Taipei',192,54,pg_read_binary_file('E:\imagenes\escudos_cl\Asia\Taiwan Football Premier League\AC Taipei.png'),201);</v>
      </c>
    </row>
    <row r="32" spans="2:15" x14ac:dyDescent="0.25">
      <c r="B32">
        <v>30</v>
      </c>
      <c r="C32" t="s">
        <v>3157</v>
      </c>
      <c r="D32" t="s">
        <v>1800</v>
      </c>
      <c r="E32">
        <f>INDEX(ClubLeague!B:B,MATCH(D32,ClubLeague!C:C,0))</f>
        <v>30</v>
      </c>
      <c r="F32">
        <v>50</v>
      </c>
      <c r="G32">
        <v>49</v>
      </c>
      <c r="H32">
        <v>45</v>
      </c>
      <c r="I32" s="3">
        <f t="shared" si="1"/>
        <v>48</v>
      </c>
      <c r="J32" t="s">
        <v>5018</v>
      </c>
      <c r="K32" t="str">
        <f t="shared" si="2"/>
        <v>E:\imagenes\escudos_cl\Europa\Campionato Sammarinese di Calcio\AC Virtus.png</v>
      </c>
      <c r="L32" t="s">
        <v>541</v>
      </c>
      <c r="M32">
        <f>INDEX(NationalTeams!B:B,MATCH(L32,NationalTeams!C:C,0))</f>
        <v>180</v>
      </c>
      <c r="O32" t="str">
        <f t="shared" si="0"/>
        <v>INSERT INTO "Clubs" (club_name,club_league_id,club_value,club_shield,club_country) VALUES ('AC Virtus',30,48,pg_read_binary_file('E:\imagenes\escudos_cl\Europa\Campionato Sammarinese di Calcio\AC Virtus.png'),180);</v>
      </c>
    </row>
    <row r="33" spans="2:15" x14ac:dyDescent="0.25">
      <c r="B33">
        <v>31</v>
      </c>
      <c r="C33" t="s">
        <v>3876</v>
      </c>
      <c r="D33" t="s">
        <v>1923</v>
      </c>
      <c r="E33">
        <f>INDEX(ClubLeague!B:B,MATCH(D33,ClubLeague!C:C,0))</f>
        <v>154</v>
      </c>
      <c r="F33">
        <v>60</v>
      </c>
      <c r="G33">
        <v>54</v>
      </c>
      <c r="H33">
        <v>57</v>
      </c>
      <c r="I33" s="3">
        <f t="shared" si="1"/>
        <v>57</v>
      </c>
      <c r="J33" t="s">
        <v>5019</v>
      </c>
      <c r="K33" t="str">
        <f t="shared" si="2"/>
        <v>E:\imagenes\escudos_cl\America\Primera Division de Venezuela\Academia Puerto Cabello.png</v>
      </c>
      <c r="L33" t="s">
        <v>351</v>
      </c>
      <c r="M33">
        <f>INDEX(NationalTeams!B:B,MATCH(L33,NationalTeams!C:C,0))</f>
        <v>217</v>
      </c>
      <c r="O33" t="str">
        <f t="shared" si="0"/>
        <v>INSERT INTO "Clubs" (club_name,club_league_id,club_value,club_shield,club_country) VALUES ('Academia Puerto Cabello',154,57,pg_read_binary_file('E:\imagenes\escudos_cl\America\Primera Division de Venezuela\Academia Puerto Cabello.png'),217);</v>
      </c>
    </row>
    <row r="34" spans="2:15" x14ac:dyDescent="0.25">
      <c r="B34">
        <v>32</v>
      </c>
      <c r="C34" t="s">
        <v>3884</v>
      </c>
      <c r="D34" t="s">
        <v>1935</v>
      </c>
      <c r="E34">
        <f>INDEX(ClubLeague!B:B,MATCH(D34,ClubLeague!C:C,0))</f>
        <v>166</v>
      </c>
      <c r="F34">
        <v>59</v>
      </c>
      <c r="G34">
        <v>59</v>
      </c>
      <c r="H34">
        <v>55</v>
      </c>
      <c r="I34" s="3">
        <f t="shared" si="1"/>
        <v>58</v>
      </c>
      <c r="J34" t="s">
        <v>5020</v>
      </c>
      <c r="K34" t="str">
        <f t="shared" si="2"/>
        <v>E:\imagenes\escudos_cl\America\Segunda Division de Venezuela\Academia Puerto Cabello B.png</v>
      </c>
      <c r="L34" t="s">
        <v>351</v>
      </c>
      <c r="M34">
        <f>INDEX(NationalTeams!B:B,MATCH(L34,NationalTeams!C:C,0))</f>
        <v>217</v>
      </c>
      <c r="O34" t="str">
        <f t="shared" si="0"/>
        <v>INSERT INTO "Clubs" (club_name,club_league_id,club_value,club_shield,club_country) VALUES ('Academia Puerto Cabello B',166,58,pg_read_binary_file('E:\imagenes\escudos_cl\America\Segunda Division de Venezuela\Academia Puerto Cabello B.png'),217);</v>
      </c>
    </row>
    <row r="35" spans="2:15" x14ac:dyDescent="0.25">
      <c r="B35">
        <v>33</v>
      </c>
      <c r="C35" t="s">
        <v>4592</v>
      </c>
      <c r="D35" t="s">
        <v>1833</v>
      </c>
      <c r="E35">
        <f>INDEX(ClubLeague!B:B,MATCH(D35,ClubLeague!C:C,0))</f>
        <v>64</v>
      </c>
      <c r="F35">
        <v>55</v>
      </c>
      <c r="G35">
        <v>57</v>
      </c>
      <c r="H35">
        <v>56</v>
      </c>
      <c r="I35" s="3">
        <f t="shared" si="1"/>
        <v>56</v>
      </c>
      <c r="J35" t="s">
        <v>5021</v>
      </c>
      <c r="K35" t="str">
        <f t="shared" si="2"/>
        <v>E:\imagenes\escudos_cl\Africa\Girabola\Academica Lobito.png</v>
      </c>
      <c r="L35" t="s">
        <v>357</v>
      </c>
      <c r="M35">
        <f>INDEX(NationalTeams!B:B,MATCH(L35,NationalTeams!C:C,0))</f>
        <v>7</v>
      </c>
      <c r="O35" t="str">
        <f t="shared" si="0"/>
        <v>INSERT INTO "Clubs" (club_name,club_league_id,club_value,club_shield,club_country) VALUES ('Academica Lobito',64,56,pg_read_binary_file('E:\imagenes\escudos_cl\Africa\Girabola\Academica Lobito.png'),7);</v>
      </c>
    </row>
    <row r="36" spans="2:15" x14ac:dyDescent="0.25">
      <c r="B36">
        <v>34</v>
      </c>
      <c r="C36" t="s">
        <v>3074</v>
      </c>
      <c r="D36" t="s">
        <v>1937</v>
      </c>
      <c r="E36">
        <f>INDEX(ClubLeague!B:B,MATCH(D36,ClubLeague!C:C,0))</f>
        <v>168</v>
      </c>
      <c r="F36">
        <v>62</v>
      </c>
      <c r="G36">
        <v>59</v>
      </c>
      <c r="H36">
        <v>56</v>
      </c>
      <c r="I36" s="3">
        <f t="shared" si="1"/>
        <v>59</v>
      </c>
      <c r="J36" t="s">
        <v>5022</v>
      </c>
      <c r="K36" t="str">
        <f t="shared" si="2"/>
        <v>E:\imagenes\escudos_cl\Europa\Segunda Liga\Academico de Viseu.png</v>
      </c>
      <c r="L36" t="s">
        <v>504</v>
      </c>
      <c r="M36">
        <f>INDEX(NationalTeams!B:B,MATCH(L36,NationalTeams!C:C,0))</f>
        <v>167</v>
      </c>
      <c r="O36" t="str">
        <f t="shared" si="0"/>
        <v>INSERT INTO "Clubs" (club_name,club_league_id,club_value,club_shield,club_country) VALUES ('Academico de Viseu',168,59,pg_read_binary_file('E:\imagenes\escudos_cl\Europa\Segunda Liga\Academico de Viseu.png'),167);</v>
      </c>
    </row>
    <row r="37" spans="2:15" x14ac:dyDescent="0.25">
      <c r="B37">
        <v>35</v>
      </c>
      <c r="C37" t="s">
        <v>4757</v>
      </c>
      <c r="D37" t="s">
        <v>1884</v>
      </c>
      <c r="E37">
        <f>INDEX(ClubLeague!B:B,MATCH(D37,ClubLeague!C:C,0))</f>
        <v>115</v>
      </c>
      <c r="F37">
        <v>56</v>
      </c>
      <c r="G37">
        <v>54</v>
      </c>
      <c r="H37">
        <v>59</v>
      </c>
      <c r="I37" s="3">
        <f t="shared" si="1"/>
        <v>56</v>
      </c>
      <c r="J37" t="s">
        <v>5023</v>
      </c>
      <c r="K37" t="str">
        <f t="shared" si="2"/>
        <v>E:\imagenes\escudos_cl\Africa\Ligue 1 Pro\Academie SOAR.png</v>
      </c>
      <c r="L37" t="s">
        <v>382</v>
      </c>
      <c r="M37">
        <f>INDEX(NationalTeams!B:B,MATCH(L37,NationalTeams!C:C,0))</f>
        <v>85</v>
      </c>
      <c r="O37" t="str">
        <f t="shared" si="0"/>
        <v>INSERT INTO "Clubs" (club_name,club_league_id,club_value,club_shield,club_country) VALUES ('Academie SOAR',115,56,pg_read_binary_file('E:\imagenes\escudos_cl\Africa\Ligue 1 Pro\Academie SOAR.png'),85);</v>
      </c>
    </row>
    <row r="38" spans="2:15" x14ac:dyDescent="0.25">
      <c r="B38">
        <v>36</v>
      </c>
      <c r="C38" t="s">
        <v>4739</v>
      </c>
      <c r="D38" t="s">
        <v>1831</v>
      </c>
      <c r="E38">
        <f>INDEX(ClubLeague!B:B,MATCH(D38,ClubLeague!C:C,0))</f>
        <v>62</v>
      </c>
      <c r="F38">
        <v>69</v>
      </c>
      <c r="G38">
        <v>67</v>
      </c>
      <c r="H38">
        <v>61</v>
      </c>
      <c r="I38" s="3">
        <f t="shared" si="1"/>
        <v>66</v>
      </c>
      <c r="J38" t="s">
        <v>5024</v>
      </c>
      <c r="K38" t="str">
        <f t="shared" si="2"/>
        <v>E:\imagenes\escudos_cl\Africa\Ghana Premier League\Accra Hearts of Oak SC.png</v>
      </c>
      <c r="L38" t="s">
        <v>325</v>
      </c>
      <c r="M38">
        <f>INDEX(NationalTeams!B:B,MATCH(L38,NationalTeams!C:C,0))</f>
        <v>79</v>
      </c>
      <c r="O38" t="str">
        <f t="shared" si="0"/>
        <v>INSERT INTO "Clubs" (club_name,club_league_id,club_value,club_shield,club_country) VALUES ('Accra Hearts of Oak SC',62,66,pg_read_binary_file('E:\imagenes\escudos_cl\Africa\Ghana Premier League\Accra Hearts of Oak SC.png'),79);</v>
      </c>
    </row>
    <row r="39" spans="2:15" x14ac:dyDescent="0.25">
      <c r="B39">
        <v>37</v>
      </c>
      <c r="C39" t="s">
        <v>4740</v>
      </c>
      <c r="D39" t="s">
        <v>1831</v>
      </c>
      <c r="E39">
        <f>INDEX(ClubLeague!B:B,MATCH(D39,ClubLeague!C:C,0))</f>
        <v>62</v>
      </c>
      <c r="F39">
        <v>72</v>
      </c>
      <c r="G39">
        <v>61</v>
      </c>
      <c r="H39">
        <v>65</v>
      </c>
      <c r="I39" s="3">
        <f t="shared" si="1"/>
        <v>66</v>
      </c>
      <c r="J39" t="s">
        <v>5025</v>
      </c>
      <c r="K39" t="str">
        <f t="shared" si="2"/>
        <v>E:\imagenes\escudos_cl\Africa\Ghana Premier League\Accra Lions FC.png</v>
      </c>
      <c r="L39" t="s">
        <v>325</v>
      </c>
      <c r="M39">
        <f>INDEX(NationalTeams!B:B,MATCH(L39,NationalTeams!C:C,0))</f>
        <v>79</v>
      </c>
      <c r="O39" t="str">
        <f t="shared" si="0"/>
        <v>INSERT INTO "Clubs" (club_name,club_league_id,club_value,club_shield,club_country) VALUES ('Accra Lions FC',62,66,pg_read_binary_file('E:\imagenes\escudos_cl\Africa\Ghana Premier League\Accra Lions FC.png'),79);</v>
      </c>
    </row>
    <row r="40" spans="2:15" x14ac:dyDescent="0.25">
      <c r="B40">
        <v>38</v>
      </c>
      <c r="C40" t="s">
        <v>3783</v>
      </c>
      <c r="D40" t="s">
        <v>1862</v>
      </c>
      <c r="E40">
        <f>INDEX(ClubLeague!B:B,MATCH(D40,ClubLeague!C:C,0))</f>
        <v>93</v>
      </c>
      <c r="F40">
        <v>60</v>
      </c>
      <c r="G40">
        <v>56</v>
      </c>
      <c r="H40">
        <v>58</v>
      </c>
      <c r="I40" s="3">
        <f t="shared" si="1"/>
        <v>58</v>
      </c>
      <c r="J40" t="s">
        <v>5026</v>
      </c>
      <c r="K40" t="str">
        <f t="shared" si="2"/>
        <v>E:\imagenes\escudos_cl\America\Liga 1 de Futbol Profesional\ACD Juan Pablo II College.png</v>
      </c>
      <c r="L40" t="s">
        <v>350</v>
      </c>
      <c r="M40">
        <f>INDEX(NationalTeams!B:B,MATCH(L40,NationalTeams!C:C,0))</f>
        <v>165</v>
      </c>
      <c r="O40" t="str">
        <f t="shared" si="0"/>
        <v>INSERT INTO "Clubs" (club_name,club_league_id,club_value,club_shield,club_country) VALUES ('ACD Juan Pablo II College',93,58,pg_read_binary_file('E:\imagenes\escudos_cl\America\Liga 1 de Futbol Profesional\ACD Juan Pablo II College.png'),165);</v>
      </c>
    </row>
    <row r="41" spans="2:15" x14ac:dyDescent="0.25">
      <c r="B41">
        <v>39</v>
      </c>
      <c r="C41" t="s">
        <v>2790</v>
      </c>
      <c r="D41" t="s">
        <v>1942</v>
      </c>
      <c r="E41">
        <f>INDEX(ClubLeague!B:B,MATCH(D41,ClubLeague!C:C,0))</f>
        <v>173</v>
      </c>
      <c r="F41">
        <v>79</v>
      </c>
      <c r="G41">
        <v>75</v>
      </c>
      <c r="H41">
        <v>74</v>
      </c>
      <c r="I41" s="3">
        <f t="shared" si="1"/>
        <v>76</v>
      </c>
      <c r="J41" t="s">
        <v>5027</v>
      </c>
      <c r="K41" t="str">
        <f t="shared" si="2"/>
        <v>E:\imagenes\escudos_cl\Europa\Serie A\ACF Fiorentina.png</v>
      </c>
      <c r="L41" t="s">
        <v>488</v>
      </c>
      <c r="M41">
        <f>INDEX(NationalTeams!B:B,MATCH(L41,NationalTeams!C:C,0))</f>
        <v>110</v>
      </c>
      <c r="O41" t="str">
        <f t="shared" si="0"/>
        <v>INSERT INTO "Clubs" (club_name,club_league_id,club_value,club_shield,club_country) VALUES ('ACF Fiorentina',173,76,pg_read_binary_file('E:\imagenes\escudos_cl\Europa\Serie A\ACF Fiorentina.png'),110);</v>
      </c>
    </row>
    <row r="42" spans="2:15" x14ac:dyDescent="0.25">
      <c r="B42">
        <v>40</v>
      </c>
      <c r="C42" t="s">
        <v>2265</v>
      </c>
      <c r="D42" t="s">
        <v>1809</v>
      </c>
      <c r="E42">
        <f>INDEX(ClubLeague!B:B,MATCH(D42,ClubLeague!C:C,0))</f>
        <v>40</v>
      </c>
      <c r="F42">
        <v>58</v>
      </c>
      <c r="G42">
        <v>57</v>
      </c>
      <c r="H42">
        <v>60</v>
      </c>
      <c r="I42" s="3">
        <f t="shared" si="1"/>
        <v>58</v>
      </c>
      <c r="J42" t="s">
        <v>5028</v>
      </c>
      <c r="K42" t="str">
        <f t="shared" si="2"/>
        <v>E:\imagenes\escudos_cl\Europa\Cypriot Second Division\Achyronas Onisilos FC.png</v>
      </c>
      <c r="L42" t="s">
        <v>534</v>
      </c>
      <c r="M42">
        <f>INDEX(NationalTeams!B:B,MATCH(L42,NationalTeams!C:C,0))</f>
        <v>45</v>
      </c>
      <c r="O42" t="str">
        <f t="shared" si="0"/>
        <v>INSERT INTO "Clubs" (club_name,club_league_id,club_value,club_shield,club_country) VALUES ('Achyronas Onisilos FC',40,58,pg_read_binary_file('E:\imagenes\escudos_cl\Europa\Cypriot Second Division\Achyronas Onisilos FC.png'),45);</v>
      </c>
    </row>
    <row r="43" spans="2:15" x14ac:dyDescent="0.25">
      <c r="B43">
        <v>41</v>
      </c>
      <c r="C43" t="s">
        <v>4801</v>
      </c>
      <c r="D43" t="s">
        <v>1883</v>
      </c>
      <c r="E43">
        <f>INDEX(ClubLeague!B:B,MATCH(D43,ClubLeague!C:C,0))</f>
        <v>114</v>
      </c>
      <c r="F43">
        <v>51</v>
      </c>
      <c r="G43">
        <v>51</v>
      </c>
      <c r="H43">
        <v>52</v>
      </c>
      <c r="I43" s="3">
        <f t="shared" si="1"/>
        <v>51</v>
      </c>
      <c r="J43" t="s">
        <v>5029</v>
      </c>
      <c r="K43" t="str">
        <f t="shared" si="2"/>
        <v>E:\imagenes\escudos_cl\Africa\Ligue 1 Mauritania\ACS Ksar.png</v>
      </c>
      <c r="L43" t="s">
        <v>360</v>
      </c>
      <c r="M43">
        <f>INDEX(NationalTeams!B:B,MATCH(L43,NationalTeams!C:C,0))</f>
        <v>139</v>
      </c>
      <c r="O43" t="str">
        <f t="shared" si="0"/>
        <v>INSERT INTO "Clubs" (club_name,club_league_id,club_value,club_shield,club_country) VALUES ('ACS Ksar',114,51,pg_read_binary_file('E:\imagenes\escudos_cl\Africa\Ligue 1 Mauritania\ACS Ksar.png'),139);</v>
      </c>
    </row>
    <row r="44" spans="2:15" x14ac:dyDescent="0.25">
      <c r="B44">
        <v>42</v>
      </c>
      <c r="C44" t="s">
        <v>3532</v>
      </c>
      <c r="D44" t="s">
        <v>1934</v>
      </c>
      <c r="E44">
        <f>INDEX(ClubLeague!B:B,MATCH(D44,ClubLeague!C:C,0))</f>
        <v>165</v>
      </c>
      <c r="F44">
        <v>65</v>
      </c>
      <c r="G44">
        <v>66</v>
      </c>
      <c r="H44">
        <v>67</v>
      </c>
      <c r="I44" s="3">
        <f t="shared" si="1"/>
        <v>66</v>
      </c>
      <c r="J44" t="s">
        <v>5030</v>
      </c>
      <c r="K44" t="str">
        <f t="shared" si="2"/>
        <v>E:\imagenes\escudos_cl\America\Segunda Division CRI\AD Aserri FC.png</v>
      </c>
      <c r="L44" t="s">
        <v>354</v>
      </c>
      <c r="M44">
        <f>INDEX(NationalTeams!B:B,MATCH(L44,NationalTeams!C:C,0))</f>
        <v>52</v>
      </c>
      <c r="O44" t="str">
        <f t="shared" si="0"/>
        <v>INSERT INTO "Clubs" (club_name,club_league_id,club_value,club_shield,club_country) VALUES ('AD Aserri FC',165,66,pg_read_binary_file('E:\imagenes\escudos_cl\America\Segunda Division CRI\AD Aserri FC.png'),52);</v>
      </c>
    </row>
    <row r="45" spans="2:15" x14ac:dyDescent="0.25">
      <c r="B45">
        <v>43</v>
      </c>
      <c r="C45" t="s">
        <v>3785</v>
      </c>
      <c r="D45" t="s">
        <v>1864</v>
      </c>
      <c r="E45">
        <f>INDEX(ClubLeague!B:B,MATCH(D45,ClubLeague!C:C,0))</f>
        <v>95</v>
      </c>
      <c r="F45">
        <v>59</v>
      </c>
      <c r="G45">
        <v>53</v>
      </c>
      <c r="H45">
        <v>56</v>
      </c>
      <c r="I45" s="3">
        <f t="shared" si="1"/>
        <v>56</v>
      </c>
      <c r="J45" t="s">
        <v>5031</v>
      </c>
      <c r="K45" t="str">
        <f t="shared" si="2"/>
        <v>E:\imagenes\escudos_cl\America\Liga 2 de Futbol Profesional\AD Cantolao.png</v>
      </c>
      <c r="L45" t="s">
        <v>350</v>
      </c>
      <c r="M45">
        <f>INDEX(NationalTeams!B:B,MATCH(L45,NationalTeams!C:C,0))</f>
        <v>165</v>
      </c>
      <c r="O45" t="str">
        <f t="shared" si="0"/>
        <v>INSERT INTO "Clubs" (club_name,club_league_id,club_value,club_shield,club_country) VALUES ('AD Cantolao',95,56,pg_read_binary_file('E:\imagenes\escudos_cl\America\Liga 2 de Futbol Profesional\AD Cantolao.png'),165);</v>
      </c>
    </row>
    <row r="46" spans="2:15" x14ac:dyDescent="0.25">
      <c r="B46">
        <v>44</v>
      </c>
      <c r="C46" t="s">
        <v>3533</v>
      </c>
      <c r="D46" t="s">
        <v>1934</v>
      </c>
      <c r="E46">
        <f>INDEX(ClubLeague!B:B,MATCH(D46,ClubLeague!C:C,0))</f>
        <v>165</v>
      </c>
      <c r="F46">
        <v>65</v>
      </c>
      <c r="G46">
        <v>61</v>
      </c>
      <c r="H46">
        <v>61</v>
      </c>
      <c r="I46" s="3">
        <f t="shared" si="1"/>
        <v>62</v>
      </c>
      <c r="J46" t="s">
        <v>5032</v>
      </c>
      <c r="K46" t="str">
        <f t="shared" si="2"/>
        <v>E:\imagenes\escudos_cl\America\Segunda Division CRI\AD Cariari.png</v>
      </c>
      <c r="L46" t="s">
        <v>354</v>
      </c>
      <c r="M46">
        <f>INDEX(NationalTeams!B:B,MATCH(L46,NationalTeams!C:C,0))</f>
        <v>52</v>
      </c>
      <c r="O46" t="str">
        <f t="shared" si="0"/>
        <v>INSERT INTO "Clubs" (club_name,club_league_id,club_value,club_shield,club_country) VALUES ('AD Cariari',165,62,pg_read_binary_file('E:\imagenes\escudos_cl\America\Segunda Division CRI\AD Cariari.png'),52);</v>
      </c>
    </row>
    <row r="47" spans="2:15" x14ac:dyDescent="0.25">
      <c r="B47">
        <v>45</v>
      </c>
      <c r="C47" t="s">
        <v>3534</v>
      </c>
      <c r="D47" t="s">
        <v>1934</v>
      </c>
      <c r="E47">
        <f>INDEX(ClubLeague!B:B,MATCH(D47,ClubLeague!C:C,0))</f>
        <v>165</v>
      </c>
      <c r="F47">
        <v>63</v>
      </c>
      <c r="G47">
        <v>65</v>
      </c>
      <c r="H47">
        <v>65</v>
      </c>
      <c r="I47" s="3">
        <f t="shared" si="1"/>
        <v>64</v>
      </c>
      <c r="J47" t="s">
        <v>5033</v>
      </c>
      <c r="K47" t="str">
        <f t="shared" si="2"/>
        <v>E:\imagenes\escudos_cl\America\Segunda Division CRI\AD Carmelita.png</v>
      </c>
      <c r="L47" t="s">
        <v>354</v>
      </c>
      <c r="M47">
        <f>INDEX(NationalTeams!B:B,MATCH(L47,NationalTeams!C:C,0))</f>
        <v>52</v>
      </c>
      <c r="O47" t="str">
        <f t="shared" si="0"/>
        <v>INSERT INTO "Clubs" (club_name,club_league_id,club_value,club_shield,club_country) VALUES ('AD Carmelita',165,64,pg_read_binary_file('E:\imagenes\escudos_cl\America\Segunda Division CRI\AD Carmelita.png'),52);</v>
      </c>
    </row>
    <row r="48" spans="2:15" x14ac:dyDescent="0.25">
      <c r="B48">
        <v>46</v>
      </c>
      <c r="C48" t="s">
        <v>2425</v>
      </c>
      <c r="D48" t="s">
        <v>1856</v>
      </c>
      <c r="E48">
        <f>INDEX(ClubLeague!B:B,MATCH(D48,ClubLeague!C:C,0))</f>
        <v>87</v>
      </c>
      <c r="F48">
        <v>62</v>
      </c>
      <c r="G48">
        <v>59</v>
      </c>
      <c r="H48">
        <v>57</v>
      </c>
      <c r="I48" s="3">
        <f t="shared" si="1"/>
        <v>59</v>
      </c>
      <c r="J48" t="s">
        <v>5034</v>
      </c>
      <c r="K48" t="str">
        <f t="shared" si="2"/>
        <v>E:\imagenes\escudos_cl\Europa\LaLiga Hypermotion\AD Ceuta FC.png</v>
      </c>
      <c r="L48" t="s">
        <v>490</v>
      </c>
      <c r="M48">
        <f>INDEX(NationalTeams!B:B,MATCH(L48,NationalTeams!C:C,0))</f>
        <v>66</v>
      </c>
      <c r="O48" t="str">
        <f t="shared" si="0"/>
        <v>INSERT INTO "Clubs" (club_name,club_league_id,club_value,club_shield,club_country) VALUES ('AD Ceuta FC',87,59,pg_read_binary_file('E:\imagenes\escudos_cl\Europa\LaLiga Hypermotion\AD Ceuta FC.png'),66);</v>
      </c>
    </row>
    <row r="49" spans="2:15" x14ac:dyDescent="0.25">
      <c r="B49">
        <v>47</v>
      </c>
      <c r="C49" t="s">
        <v>3535</v>
      </c>
      <c r="D49" t="s">
        <v>1934</v>
      </c>
      <c r="E49">
        <f>INDEX(ClubLeague!B:B,MATCH(D49,ClubLeague!C:C,0))</f>
        <v>165</v>
      </c>
      <c r="F49">
        <v>64</v>
      </c>
      <c r="G49">
        <v>59</v>
      </c>
      <c r="H49">
        <v>61</v>
      </c>
      <c r="I49" s="3">
        <f t="shared" si="1"/>
        <v>61</v>
      </c>
      <c r="J49" t="s">
        <v>5035</v>
      </c>
      <c r="K49" t="str">
        <f t="shared" si="2"/>
        <v>E:\imagenes\escudos_cl\America\Segunda Division CRI\AD Cofutpa.png</v>
      </c>
      <c r="L49" t="s">
        <v>354</v>
      </c>
      <c r="M49">
        <f>INDEX(NationalTeams!B:B,MATCH(L49,NationalTeams!C:C,0))</f>
        <v>52</v>
      </c>
      <c r="O49" t="str">
        <f t="shared" si="0"/>
        <v>INSERT INTO "Clubs" (club_name,club_league_id,club_value,club_shield,club_country) VALUES ('AD Cofutpa',165,61,pg_read_binary_file('E:\imagenes\escudos_cl\America\Segunda Division CRI\AD Cofutpa.png'),52);</v>
      </c>
    </row>
    <row r="50" spans="2:15" x14ac:dyDescent="0.25">
      <c r="B50">
        <v>48</v>
      </c>
      <c r="C50" t="s">
        <v>3595</v>
      </c>
      <c r="D50" t="s">
        <v>1921</v>
      </c>
      <c r="E50">
        <f>INDEX(ClubLeague!B:B,MATCH(D50,ClubLeague!C:C,0))</f>
        <v>152</v>
      </c>
      <c r="F50">
        <v>55</v>
      </c>
      <c r="G50">
        <v>53</v>
      </c>
      <c r="H50">
        <v>53</v>
      </c>
      <c r="I50" s="3">
        <f t="shared" si="1"/>
        <v>54</v>
      </c>
      <c r="J50" t="s">
        <v>5036</v>
      </c>
      <c r="K50" t="str">
        <f t="shared" si="2"/>
        <v>E:\imagenes\escudos_cl\America\Primera Division de El Salvador\AD Isidro Metapan.png</v>
      </c>
      <c r="L50" t="s">
        <v>332</v>
      </c>
      <c r="M50">
        <f>INDEX(NationalTeams!B:B,MATCH(L50,NationalTeams!C:C,0))</f>
        <v>60</v>
      </c>
      <c r="O50" t="str">
        <f t="shared" si="0"/>
        <v>INSERT INTO "Clubs" (club_name,club_league_id,club_value,club_shield,club_country) VALUES ('AD Isidro Metapan',152,54,pg_read_binary_file('E:\imagenes\escudos_cl\America\Primera Division de El Salvador\AD Isidro Metapan.png'),60);</v>
      </c>
    </row>
    <row r="51" spans="2:15" x14ac:dyDescent="0.25">
      <c r="B51">
        <v>49</v>
      </c>
      <c r="C51" t="s">
        <v>3536</v>
      </c>
      <c r="D51" t="s">
        <v>1934</v>
      </c>
      <c r="E51">
        <f>INDEX(ClubLeague!B:B,MATCH(D51,ClubLeague!C:C,0))</f>
        <v>165</v>
      </c>
      <c r="F51">
        <v>66</v>
      </c>
      <c r="G51">
        <v>66</v>
      </c>
      <c r="H51">
        <v>66</v>
      </c>
      <c r="I51" s="3">
        <f t="shared" si="1"/>
        <v>66</v>
      </c>
      <c r="J51" t="s">
        <v>5037</v>
      </c>
      <c r="K51" t="str">
        <f t="shared" si="2"/>
        <v>E:\imagenes\escudos_cl\America\Segunda Division CRI\AD Municipal Grecia.png</v>
      </c>
      <c r="L51" t="s">
        <v>354</v>
      </c>
      <c r="M51">
        <f>INDEX(NationalTeams!B:B,MATCH(L51,NationalTeams!C:C,0))</f>
        <v>52</v>
      </c>
      <c r="O51" t="str">
        <f t="shared" si="0"/>
        <v>INSERT INTO "Clubs" (club_name,club_league_id,club_value,club_shield,club_country) VALUES ('AD Municipal Grecia',165,66,pg_read_binary_file('E:\imagenes\escudos_cl\America\Segunda Division CRI\AD Municipal Grecia.png'),52);</v>
      </c>
    </row>
    <row r="52" spans="2:15" x14ac:dyDescent="0.25">
      <c r="B52">
        <v>50</v>
      </c>
      <c r="C52" t="s">
        <v>3522</v>
      </c>
      <c r="D52" t="s">
        <v>1879</v>
      </c>
      <c r="E52">
        <f>INDEX(ClubLeague!B:B,MATCH(D52,ClubLeague!C:C,0))</f>
        <v>110</v>
      </c>
      <c r="F52">
        <v>65</v>
      </c>
      <c r="G52">
        <v>66</v>
      </c>
      <c r="H52">
        <v>67</v>
      </c>
      <c r="I52" s="3">
        <f t="shared" si="1"/>
        <v>66</v>
      </c>
      <c r="J52" t="s">
        <v>5038</v>
      </c>
      <c r="K52" t="str">
        <f t="shared" si="2"/>
        <v>E:\imagenes\escudos_cl\America\Liga Promerica\AD Municipal Liberia.png</v>
      </c>
      <c r="L52" t="s">
        <v>354</v>
      </c>
      <c r="M52">
        <f>INDEX(NationalTeams!B:B,MATCH(L52,NationalTeams!C:C,0))</f>
        <v>52</v>
      </c>
      <c r="O52" t="str">
        <f t="shared" si="0"/>
        <v>INSERT INTO "Clubs" (club_name,club_league_id,club_value,club_shield,club_country) VALUES ('AD Municipal Liberia',110,66,pg_read_binary_file('E:\imagenes\escudos_cl\America\Liga Promerica\AD Municipal Liberia.png'),52);</v>
      </c>
    </row>
    <row r="53" spans="2:15" x14ac:dyDescent="0.25">
      <c r="B53">
        <v>51</v>
      </c>
      <c r="C53" t="s">
        <v>3523</v>
      </c>
      <c r="D53" t="s">
        <v>1879</v>
      </c>
      <c r="E53">
        <f>INDEX(ClubLeague!B:B,MATCH(D53,ClubLeague!C:C,0))</f>
        <v>110</v>
      </c>
      <c r="F53">
        <v>60</v>
      </c>
      <c r="G53">
        <v>59</v>
      </c>
      <c r="H53">
        <v>61</v>
      </c>
      <c r="I53" s="3">
        <f t="shared" si="1"/>
        <v>60</v>
      </c>
      <c r="J53" t="s">
        <v>5039</v>
      </c>
      <c r="K53" t="str">
        <f t="shared" si="2"/>
        <v>E:\imagenes\escudos_cl\America\Liga Promerica\AD Municipal Perez Zeledon.png</v>
      </c>
      <c r="L53" t="s">
        <v>354</v>
      </c>
      <c r="M53">
        <f>INDEX(NationalTeams!B:B,MATCH(L53,NationalTeams!C:C,0))</f>
        <v>52</v>
      </c>
      <c r="O53" t="str">
        <f t="shared" si="0"/>
        <v>INSERT INTO "Clubs" (club_name,club_league_id,club_value,club_shield,club_country) VALUES ('AD Municipal Perez Zeledon',110,60,pg_read_binary_file('E:\imagenes\escudos_cl\America\Liga Promerica\AD Municipal Perez Zeledon.png'),52);</v>
      </c>
    </row>
    <row r="54" spans="2:15" x14ac:dyDescent="0.25">
      <c r="B54">
        <v>52</v>
      </c>
      <c r="C54" t="s">
        <v>3537</v>
      </c>
      <c r="D54" t="s">
        <v>1934</v>
      </c>
      <c r="E54">
        <f>INDEX(ClubLeague!B:B,MATCH(D54,ClubLeague!C:C,0))</f>
        <v>165</v>
      </c>
      <c r="F54">
        <v>63</v>
      </c>
      <c r="G54">
        <v>67</v>
      </c>
      <c r="H54">
        <v>63</v>
      </c>
      <c r="I54" s="3">
        <f t="shared" si="1"/>
        <v>64</v>
      </c>
      <c r="J54" t="s">
        <v>5040</v>
      </c>
      <c r="K54" t="str">
        <f t="shared" si="2"/>
        <v>E:\imagenes\escudos_cl\America\Segunda Division CRI\AD Municipal Turrialba.png</v>
      </c>
      <c r="L54" t="s">
        <v>354</v>
      </c>
      <c r="M54">
        <f>INDEX(NationalTeams!B:B,MATCH(L54,NationalTeams!C:C,0))</f>
        <v>52</v>
      </c>
      <c r="O54" t="str">
        <f t="shared" si="0"/>
        <v>INSERT INTO "Clubs" (club_name,club_league_id,club_value,club_shield,club_country) VALUES ('AD Municipal Turrialba',165,64,pg_read_binary_file('E:\imagenes\escudos_cl\America\Segunda Division CRI\AD Municipal Turrialba.png'),52);</v>
      </c>
    </row>
    <row r="55" spans="2:15" x14ac:dyDescent="0.25">
      <c r="B55">
        <v>53</v>
      </c>
      <c r="C55" t="s">
        <v>3524</v>
      </c>
      <c r="D55" t="s">
        <v>1879</v>
      </c>
      <c r="E55">
        <f>INDEX(ClubLeague!B:B,MATCH(D55,ClubLeague!C:C,0))</f>
        <v>110</v>
      </c>
      <c r="F55">
        <v>64</v>
      </c>
      <c r="G55">
        <v>59</v>
      </c>
      <c r="H55">
        <v>59</v>
      </c>
      <c r="I55" s="3">
        <f t="shared" si="1"/>
        <v>61</v>
      </c>
      <c r="J55" t="s">
        <v>5041</v>
      </c>
      <c r="K55" t="str">
        <f t="shared" si="2"/>
        <v>E:\imagenes\escudos_cl\America\Liga Promerica\AD San Carlos.png</v>
      </c>
      <c r="L55" t="s">
        <v>354</v>
      </c>
      <c r="M55">
        <f>INDEX(NationalTeams!B:B,MATCH(L55,NationalTeams!C:C,0))</f>
        <v>52</v>
      </c>
      <c r="O55" t="str">
        <f t="shared" si="0"/>
        <v>INSERT INTO "Clubs" (club_name,club_league_id,club_value,club_shield,club_country) VALUES ('AD San Carlos',110,61,pg_read_binary_file('E:\imagenes\escudos_cl\America\Liga Promerica\AD San Carlos.png'),52);</v>
      </c>
    </row>
    <row r="56" spans="2:15" x14ac:dyDescent="0.25">
      <c r="B56">
        <v>54</v>
      </c>
      <c r="C56" t="s">
        <v>3538</v>
      </c>
      <c r="D56" t="s">
        <v>1934</v>
      </c>
      <c r="E56">
        <f>INDEX(ClubLeague!B:B,MATCH(D56,ClubLeague!C:C,0))</f>
        <v>165</v>
      </c>
      <c r="F56">
        <v>61</v>
      </c>
      <c r="G56">
        <v>61</v>
      </c>
      <c r="H56">
        <v>63</v>
      </c>
      <c r="I56" s="3">
        <f t="shared" si="1"/>
        <v>62</v>
      </c>
      <c r="J56" t="s">
        <v>5042</v>
      </c>
      <c r="K56" t="str">
        <f t="shared" si="2"/>
        <v>E:\imagenes\escudos_cl\America\Segunda Division CRI\AD Sarchi.png</v>
      </c>
      <c r="L56" t="s">
        <v>354</v>
      </c>
      <c r="M56">
        <f>INDEX(NationalTeams!B:B,MATCH(L56,NationalTeams!C:C,0))</f>
        <v>52</v>
      </c>
      <c r="O56" t="str">
        <f t="shared" si="0"/>
        <v>INSERT INTO "Clubs" (club_name,club_league_id,club_value,club_shield,club_country) VALUES ('AD Sarchi',165,62,pg_read_binary_file('E:\imagenes\escudos_cl\America\Segunda Division CRI\AD Sarchi.png'),52);</v>
      </c>
    </row>
    <row r="57" spans="2:15" x14ac:dyDescent="0.25">
      <c r="B57">
        <v>55</v>
      </c>
      <c r="C57" t="s">
        <v>3771</v>
      </c>
      <c r="D57" t="s">
        <v>1862</v>
      </c>
      <c r="E57">
        <f>INDEX(ClubLeague!B:B,MATCH(D57,ClubLeague!C:C,0))</f>
        <v>93</v>
      </c>
      <c r="F57">
        <v>63</v>
      </c>
      <c r="G57">
        <v>62</v>
      </c>
      <c r="H57">
        <v>61</v>
      </c>
      <c r="I57" s="3">
        <f t="shared" si="1"/>
        <v>62</v>
      </c>
      <c r="J57" t="s">
        <v>5043</v>
      </c>
      <c r="K57" t="str">
        <f t="shared" si="2"/>
        <v>E:\imagenes\escudos_cl\America\Liga 1 de Futbol Profesional\AD Tarma.png</v>
      </c>
      <c r="L57" t="s">
        <v>350</v>
      </c>
      <c r="M57">
        <f>INDEX(NationalTeams!B:B,MATCH(L57,NationalTeams!C:C,0))</f>
        <v>165</v>
      </c>
      <c r="O57" t="str">
        <f t="shared" si="0"/>
        <v>INSERT INTO "Clubs" (club_name,club_league_id,club_value,club_shield,club_country) VALUES ('AD Tarma',93,62,pg_read_binary_file('E:\imagenes\escudos_cl\America\Liga 1 de Futbol Profesional\AD Tarma.png'),165);</v>
      </c>
    </row>
    <row r="58" spans="2:15" x14ac:dyDescent="0.25">
      <c r="B58">
        <v>56</v>
      </c>
      <c r="C58" t="s">
        <v>3786</v>
      </c>
      <c r="D58" t="s">
        <v>1864</v>
      </c>
      <c r="E58">
        <f>INDEX(ClubLeague!B:B,MATCH(D58,ClubLeague!C:C,0))</f>
        <v>95</v>
      </c>
      <c r="F58">
        <v>55</v>
      </c>
      <c r="G58">
        <v>54</v>
      </c>
      <c r="H58">
        <v>54</v>
      </c>
      <c r="I58" s="3">
        <f t="shared" si="1"/>
        <v>54</v>
      </c>
      <c r="J58" t="s">
        <v>5044</v>
      </c>
      <c r="K58" t="str">
        <f t="shared" si="2"/>
        <v>E:\imagenes\escudos_cl\America\Liga 2 de Futbol Profesional\ADA Jaen.png</v>
      </c>
      <c r="L58" t="s">
        <v>350</v>
      </c>
      <c r="M58">
        <f>INDEX(NationalTeams!B:B,MATCH(L58,NationalTeams!C:C,0))</f>
        <v>165</v>
      </c>
      <c r="O58" t="str">
        <f t="shared" si="0"/>
        <v>INSERT INTO "Clubs" (club_name,club_league_id,club_value,club_shield,club_country) VALUES ('ADA Jaen',95,54,pg_read_binary_file('E:\imagenes\escudos_cl\America\Liga 2 de Futbol Profesional\ADA Jaen.png'),165);</v>
      </c>
    </row>
    <row r="59" spans="2:15" x14ac:dyDescent="0.25">
      <c r="B59">
        <v>57</v>
      </c>
      <c r="C59" t="s">
        <v>3263</v>
      </c>
      <c r="D59" t="s">
        <v>1963</v>
      </c>
      <c r="E59">
        <f>INDEX(ClubLeague!B:B,MATCH(D59,ClubLeague!C:C,0))</f>
        <v>194</v>
      </c>
      <c r="F59">
        <v>69</v>
      </c>
      <c r="G59">
        <v>70</v>
      </c>
      <c r="H59">
        <v>69</v>
      </c>
      <c r="I59" s="3">
        <f t="shared" si="1"/>
        <v>69</v>
      </c>
      <c r="J59" t="s">
        <v>5045</v>
      </c>
      <c r="K59" t="str">
        <f t="shared" si="2"/>
        <v>E:\imagenes\escudos_cl\Europa\TFF 1. Lig\Adana Demirspor.png</v>
      </c>
      <c r="L59" t="s">
        <v>501</v>
      </c>
      <c r="M59">
        <f>INDEX(NationalTeams!B:B,MATCH(L59,NationalTeams!C:C,0))</f>
        <v>210</v>
      </c>
      <c r="O59" t="str">
        <f t="shared" si="0"/>
        <v>INSERT INTO "Clubs" (club_name,club_league_id,club_value,club_shield,club_country) VALUES ('Adana Demirspor',194,69,pg_read_binary_file('E:\imagenes\escudos_cl\Europa\TFF 1. Lig\Adana Demirspor.png'),210);</v>
      </c>
    </row>
    <row r="60" spans="2:15" x14ac:dyDescent="0.25">
      <c r="B60">
        <v>58</v>
      </c>
      <c r="C60" t="s">
        <v>4030</v>
      </c>
      <c r="D60" t="s">
        <v>1776</v>
      </c>
      <c r="E60">
        <f>INDEX(ClubLeague!B:B,MATCH(D60,ClubLeague!C:C,0))</f>
        <v>6</v>
      </c>
      <c r="F60">
        <v>59</v>
      </c>
      <c r="G60">
        <v>60</v>
      </c>
      <c r="H60">
        <v>60</v>
      </c>
      <c r="I60" s="3">
        <f t="shared" si="1"/>
        <v>60</v>
      </c>
      <c r="J60" t="s">
        <v>5046</v>
      </c>
      <c r="K60" t="str">
        <f t="shared" si="2"/>
        <v>E:\imagenes\escudos_cl\Asia\A League\Adelaide United FC.png</v>
      </c>
      <c r="L60" t="s">
        <v>426</v>
      </c>
      <c r="M60">
        <f>INDEX(NationalTeams!B:B,MATCH(L60,NationalTeams!C:C,0))</f>
        <v>16</v>
      </c>
      <c r="O60" t="str">
        <f t="shared" si="0"/>
        <v>INSERT INTO "Clubs" (club_name,club_league_id,club_value,club_shield,club_country) VALUES ('Adelaide United FC',6,60,pg_read_binary_file('E:\imagenes\escudos_cl\Asia\A League\Adelaide United FC.png'),16);</v>
      </c>
    </row>
    <row r="61" spans="2:15" x14ac:dyDescent="0.25">
      <c r="B61">
        <v>59</v>
      </c>
      <c r="C61" t="s">
        <v>4177</v>
      </c>
      <c r="D61" t="s">
        <v>1863</v>
      </c>
      <c r="E61">
        <f>INDEX(ClubLeague!B:B,MATCH(D61,ClubLeague!C:C,0))</f>
        <v>94</v>
      </c>
      <c r="F61">
        <v>54</v>
      </c>
      <c r="G61">
        <v>59</v>
      </c>
      <c r="H61">
        <v>57</v>
      </c>
      <c r="I61" s="3">
        <f t="shared" si="1"/>
        <v>57</v>
      </c>
      <c r="J61" t="s">
        <v>5047</v>
      </c>
      <c r="K61" t="str">
        <f t="shared" si="2"/>
        <v>E:\imagenes\escudos_cl\Asia\Liga 2\Adhyaksa FC Banten.png</v>
      </c>
      <c r="L61" t="s">
        <v>444</v>
      </c>
      <c r="M61">
        <f>INDEX(NationalTeams!B:B,MATCH(L61,NationalTeams!C:C,0))</f>
        <v>94</v>
      </c>
      <c r="O61" t="str">
        <f t="shared" si="0"/>
        <v>INSERT INTO "Clubs" (club_name,club_league_id,club_value,club_shield,club_country) VALUES ('Adhyaksa FC Banten',94,57,pg_read_binary_file('E:\imagenes\escudos_cl\Asia\Liga 2\Adhyaksa FC Banten.png'),94);</v>
      </c>
    </row>
    <row r="62" spans="2:15" x14ac:dyDescent="0.25">
      <c r="B62">
        <v>60</v>
      </c>
      <c r="C62" t="s">
        <v>4802</v>
      </c>
      <c r="D62" t="s">
        <v>1883</v>
      </c>
      <c r="E62">
        <f>INDEX(ClubLeague!B:B,MATCH(D62,ClubLeague!C:C,0))</f>
        <v>114</v>
      </c>
      <c r="F62">
        <v>50</v>
      </c>
      <c r="G62">
        <v>50</v>
      </c>
      <c r="H62">
        <v>52</v>
      </c>
      <c r="I62" s="3">
        <f t="shared" si="1"/>
        <v>51</v>
      </c>
      <c r="J62" t="s">
        <v>5048</v>
      </c>
      <c r="K62" t="str">
        <f t="shared" si="2"/>
        <v>E:\imagenes\escudos_cl\Africa\Ligue 1 Mauritania\ADK Moderne Kaedi.png</v>
      </c>
      <c r="L62" t="s">
        <v>360</v>
      </c>
      <c r="M62">
        <f>INDEX(NationalTeams!B:B,MATCH(L62,NationalTeams!C:C,0))</f>
        <v>139</v>
      </c>
      <c r="O62" t="str">
        <f t="shared" si="0"/>
        <v>INSERT INTO "Clubs" (club_name,club_league_id,club_value,club_shield,club_country) VALUES ('ADK Moderne Kaedi',114,51,pg_read_binary_file('E:\imagenes\escudos_cl\Africa\Ligue 1 Mauritania\ADK Moderne Kaedi.png'),139);</v>
      </c>
    </row>
    <row r="63" spans="2:15" x14ac:dyDescent="0.25">
      <c r="B63">
        <v>61</v>
      </c>
      <c r="C63" t="s">
        <v>4208</v>
      </c>
      <c r="D63" t="s">
        <v>1912</v>
      </c>
      <c r="E63">
        <f>INDEX(ClubLeague!B:B,MATCH(D63,ClubLeague!C:C,0))</f>
        <v>143</v>
      </c>
      <c r="F63">
        <v>56</v>
      </c>
      <c r="G63">
        <v>53</v>
      </c>
      <c r="H63">
        <v>57</v>
      </c>
      <c r="I63" s="3">
        <f t="shared" si="1"/>
        <v>55</v>
      </c>
      <c r="J63" t="s">
        <v>5049</v>
      </c>
      <c r="K63" t="str">
        <f t="shared" si="2"/>
        <v>E:\imagenes\escudos_cl\Asia\Papua NG Premier Soccer League\Admiralty FC.png</v>
      </c>
      <c r="L63" t="s">
        <v>441</v>
      </c>
      <c r="M63">
        <f>INDEX(NationalTeams!B:B,MATCH(L63,NationalTeams!C:C,0))</f>
        <v>163</v>
      </c>
      <c r="O63" t="str">
        <f t="shared" si="0"/>
        <v>INSERT INTO "Clubs" (club_name,club_league_id,club_value,club_shield,club_country) VALUES ('Admiralty FC',143,55,pg_read_binary_file('E:\imagenes\escudos_cl\Asia\Papua NG Premier Soccer League\Admiralty FC.png'),163);</v>
      </c>
    </row>
    <row r="64" spans="2:15" x14ac:dyDescent="0.25">
      <c r="B64">
        <v>62</v>
      </c>
      <c r="C64" t="s">
        <v>2624</v>
      </c>
      <c r="D64" t="s">
        <v>1815</v>
      </c>
      <c r="E64">
        <f>INDEX(ClubLeague!B:B,MATCH(D64,ClubLeague!C:C,0))</f>
        <v>46</v>
      </c>
      <c r="F64">
        <v>61</v>
      </c>
      <c r="G64">
        <v>61</v>
      </c>
      <c r="H64">
        <v>58</v>
      </c>
      <c r="I64" s="3">
        <f t="shared" si="1"/>
        <v>60</v>
      </c>
      <c r="J64" t="s">
        <v>5050</v>
      </c>
      <c r="K64" t="str">
        <f t="shared" si="2"/>
        <v>E:\imagenes\escudos_cl\Europa\Eerste Divisie\ADO Den Haag.png</v>
      </c>
      <c r="L64" t="s">
        <v>491</v>
      </c>
      <c r="M64">
        <f>INDEX(NationalTeams!B:B,MATCH(L64,NationalTeams!C:C,0))</f>
        <v>158</v>
      </c>
      <c r="O64" t="str">
        <f t="shared" si="0"/>
        <v>INSERT INTO "Clubs" (club_name,club_league_id,club_value,club_shield,club_country) VALUES ('ADO Den Haag',46,60,pg_read_binary_file('E:\imagenes\escudos_cl\Europa\Eerste Divisie\ADO Den Haag.png'),158);</v>
      </c>
    </row>
    <row r="65" spans="2:15" x14ac:dyDescent="0.25">
      <c r="B65">
        <v>63</v>
      </c>
      <c r="C65" t="s">
        <v>4741</v>
      </c>
      <c r="D65" t="s">
        <v>1831</v>
      </c>
      <c r="E65">
        <f>INDEX(ClubLeague!B:B,MATCH(D65,ClubLeague!C:C,0))</f>
        <v>62</v>
      </c>
      <c r="F65">
        <v>64</v>
      </c>
      <c r="G65">
        <v>69</v>
      </c>
      <c r="H65">
        <v>72</v>
      </c>
      <c r="I65" s="3">
        <f t="shared" si="1"/>
        <v>68</v>
      </c>
      <c r="J65" t="s">
        <v>5051</v>
      </c>
      <c r="K65" t="str">
        <f t="shared" si="2"/>
        <v>E:\imagenes\escudos_cl\Africa\Ghana Premier League\Aduana FC.png</v>
      </c>
      <c r="L65" t="s">
        <v>325</v>
      </c>
      <c r="M65">
        <f>INDEX(NationalTeams!B:B,MATCH(L65,NationalTeams!C:C,0))</f>
        <v>79</v>
      </c>
      <c r="O65" t="str">
        <f t="shared" si="0"/>
        <v>INSERT INTO "Clubs" (club_name,club_league_id,club_value,club_shield,club_country) VALUES ('Aduana FC',62,68,pg_read_binary_file('E:\imagenes\escudos_cl\Africa\Ghana Premier League\Aduana FC.png'),79);</v>
      </c>
    </row>
    <row r="66" spans="2:15" x14ac:dyDescent="0.25">
      <c r="B66">
        <v>64</v>
      </c>
      <c r="C66" t="s">
        <v>2588</v>
      </c>
      <c r="D66" t="s">
        <v>1950</v>
      </c>
      <c r="E66">
        <f>INDEX(ClubLeague!B:B,MATCH(D66,ClubLeague!C:C,0))</f>
        <v>181</v>
      </c>
      <c r="F66">
        <v>65</v>
      </c>
      <c r="G66">
        <v>59</v>
      </c>
      <c r="H66">
        <v>60</v>
      </c>
      <c r="I66" s="3">
        <f t="shared" si="1"/>
        <v>61</v>
      </c>
      <c r="J66" t="s">
        <v>5052</v>
      </c>
      <c r="K66" t="str">
        <f t="shared" si="2"/>
        <v>E:\imagenes\escudos_cl\Europa\Super League Greece 1\AE Kifisia FC.png</v>
      </c>
      <c r="L66" t="s">
        <v>508</v>
      </c>
      <c r="M66">
        <f>INDEX(NationalTeams!B:B,MATCH(L66,NationalTeams!C:C,0))</f>
        <v>82</v>
      </c>
      <c r="O66" t="str">
        <f t="shared" si="0"/>
        <v>INSERT INTO "Clubs" (club_name,club_league_id,club_value,club_shield,club_country) VALUES ('AE Kifisia FC',181,61,pg_read_binary_file('E:\imagenes\escudos_cl\Europa\Super League Greece 1\AE Kifisia FC.png'),82);</v>
      </c>
    </row>
    <row r="67" spans="2:15" x14ac:dyDescent="0.25">
      <c r="B67">
        <v>65</v>
      </c>
      <c r="C67" t="s">
        <v>2576</v>
      </c>
      <c r="D67" t="s">
        <v>1950</v>
      </c>
      <c r="E67">
        <f>INDEX(ClubLeague!B:B,MATCH(D67,ClubLeague!C:C,0))</f>
        <v>181</v>
      </c>
      <c r="F67">
        <v>71</v>
      </c>
      <c r="G67">
        <v>72</v>
      </c>
      <c r="H67">
        <v>70</v>
      </c>
      <c r="I67" s="3">
        <f t="shared" si="1"/>
        <v>71</v>
      </c>
      <c r="J67" t="s">
        <v>5053</v>
      </c>
      <c r="K67" t="str">
        <f t="shared" si="2"/>
        <v>E:\imagenes\escudos_cl\Europa\Super League Greece 1\AEK Athens.png</v>
      </c>
      <c r="L67" t="s">
        <v>508</v>
      </c>
      <c r="M67">
        <f>INDEX(NationalTeams!B:B,MATCH(L67,NationalTeams!C:C,0))</f>
        <v>82</v>
      </c>
      <c r="O67" t="str">
        <f t="shared" ref="O67:O130" si="3">_xlfn.CONCAT($O$1,$S$1,$B$1,$S$1," ",$Q$1,$C$2,$U$1,$E$2,$U$1,$I$2,$U$1,$K$2,$U$1,$M$2,$R$1,$P$1,$Q$1,$T$1,C67,$T$1,$U$1,E67,$U$1,I67,$U$1,$O$2,$Q$1,$T$1,K67,$T$1,$R$1,$U$1,M67,$R$1,$V$1)</f>
        <v>INSERT INTO "Clubs" (club_name,club_league_id,club_value,club_shield,club_country) VALUES ('AEK Athens',181,71,pg_read_binary_file('E:\imagenes\escudos_cl\Europa\Super League Greece 1\AEK Athens.png'),82);</v>
      </c>
    </row>
    <row r="68" spans="2:15" x14ac:dyDescent="0.25">
      <c r="B68">
        <v>66</v>
      </c>
      <c r="C68" t="s">
        <v>2250</v>
      </c>
      <c r="D68" t="s">
        <v>1808</v>
      </c>
      <c r="E68">
        <f>INDEX(ClubLeague!B:B,MATCH(D68,ClubLeague!C:C,0))</f>
        <v>39</v>
      </c>
      <c r="F68">
        <v>63</v>
      </c>
      <c r="G68">
        <v>63</v>
      </c>
      <c r="H68">
        <v>63</v>
      </c>
      <c r="I68" s="3">
        <f t="shared" ref="I68:I131" si="4">ROUND(AVERAGE(F68:H68),0)</f>
        <v>63</v>
      </c>
      <c r="J68" t="s">
        <v>5054</v>
      </c>
      <c r="K68" t="str">
        <f t="shared" ref="K68:K131" si="5">_xlfn.CONCAT($A$1,J68)</f>
        <v>E:\imagenes\escudos_cl\Europa\Cypriot First Division\AEK Larnaca FC.png</v>
      </c>
      <c r="L68" t="s">
        <v>534</v>
      </c>
      <c r="M68">
        <f>INDEX(NationalTeams!B:B,MATCH(L68,NationalTeams!C:C,0))</f>
        <v>45</v>
      </c>
      <c r="O68" t="str">
        <f t="shared" si="3"/>
        <v>INSERT INTO "Clubs" (club_name,club_league_id,club_value,club_shield,club_country) VALUES ('AEK Larnaca FC',39,63,pg_read_binary_file('E:\imagenes\escudos_cl\Europa\Cypriot First Division\AEK Larnaca FC.png'),45);</v>
      </c>
    </row>
    <row r="69" spans="2:15" x14ac:dyDescent="0.25">
      <c r="B69">
        <v>67</v>
      </c>
      <c r="C69" t="s">
        <v>2252</v>
      </c>
      <c r="D69" t="s">
        <v>1808</v>
      </c>
      <c r="E69">
        <f>INDEX(ClubLeague!B:B,MATCH(D69,ClubLeague!C:C,0))</f>
        <v>39</v>
      </c>
      <c r="F69">
        <v>63</v>
      </c>
      <c r="G69">
        <v>62</v>
      </c>
      <c r="H69">
        <v>63</v>
      </c>
      <c r="I69" s="3">
        <f t="shared" si="4"/>
        <v>63</v>
      </c>
      <c r="J69" t="s">
        <v>5055</v>
      </c>
      <c r="K69" t="str">
        <f t="shared" si="5"/>
        <v>E:\imagenes\escudos_cl\Europa\Cypriot First Division\AEL Limassol.png</v>
      </c>
      <c r="L69" t="s">
        <v>534</v>
      </c>
      <c r="M69">
        <f>INDEX(NationalTeams!B:B,MATCH(L69,NationalTeams!C:C,0))</f>
        <v>45</v>
      </c>
      <c r="O69" t="str">
        <f t="shared" si="3"/>
        <v>INSERT INTO "Clubs" (club_name,club_league_id,club_value,club_shield,club_country) VALUES ('AEL Limassol',39,63,pg_read_binary_file('E:\imagenes\escudos_cl\Europa\Cypriot First Division\AEL Limassol.png'),45);</v>
      </c>
    </row>
    <row r="70" spans="2:15" x14ac:dyDescent="0.25">
      <c r="B70">
        <v>68</v>
      </c>
      <c r="C70" t="s">
        <v>2246</v>
      </c>
      <c r="D70" t="s">
        <v>1809</v>
      </c>
      <c r="E70">
        <f>INDEX(ClubLeague!B:B,MATCH(D70,ClubLeague!C:C,0))</f>
        <v>40</v>
      </c>
      <c r="F70">
        <v>66</v>
      </c>
      <c r="G70">
        <v>63</v>
      </c>
      <c r="H70">
        <v>62</v>
      </c>
      <c r="I70" s="3">
        <f t="shared" si="4"/>
        <v>64</v>
      </c>
      <c r="J70" t="s">
        <v>5056</v>
      </c>
      <c r="K70" t="str">
        <f t="shared" si="5"/>
        <v>E:\imagenes\escudos_cl\Europa\Cypriot Second Division\AEZ Zakakiou.png</v>
      </c>
      <c r="L70" t="s">
        <v>534</v>
      </c>
      <c r="M70">
        <f>INDEX(NationalTeams!B:B,MATCH(L70,NationalTeams!C:C,0))</f>
        <v>45</v>
      </c>
      <c r="O70" t="str">
        <f t="shared" si="3"/>
        <v>INSERT INTO "Clubs" (club_name,club_league_id,club_value,club_shield,club_country) VALUES ('AEZ Zakakiou',40,64,pg_read_binary_file('E:\imagenes\escudos_cl\Europa\Cypriot Second Division\AEZ Zakakiou.png'),45);</v>
      </c>
    </row>
    <row r="71" spans="2:15" x14ac:dyDescent="0.25">
      <c r="B71">
        <v>69</v>
      </c>
      <c r="C71" t="s">
        <v>4865</v>
      </c>
      <c r="D71" t="s">
        <v>1806</v>
      </c>
      <c r="E71">
        <f>INDEX(ClubLeague!B:B,MATCH(D71,ClubLeague!C:C,0))</f>
        <v>36</v>
      </c>
      <c r="F71">
        <v>70</v>
      </c>
      <c r="G71">
        <v>73</v>
      </c>
      <c r="H71">
        <v>70</v>
      </c>
      <c r="I71" s="3">
        <f t="shared" si="4"/>
        <v>71</v>
      </c>
      <c r="J71" t="s">
        <v>5057</v>
      </c>
      <c r="K71" t="str">
        <f t="shared" si="5"/>
        <v>E:\imagenes\escudos_cl\Africa\Congo DR Super Liga\AF Anges Verts.png</v>
      </c>
      <c r="L71" t="s">
        <v>380</v>
      </c>
      <c r="M71">
        <f>INDEX(NationalTeams!B:B,MATCH(L71,NationalTeams!C:C,0))</f>
        <v>172</v>
      </c>
      <c r="O71" t="str">
        <f t="shared" si="3"/>
        <v>INSERT INTO "Clubs" (club_name,club_league_id,club_value,club_shield,club_country) VALUES ('AF Anges Verts',36,71,pg_read_binary_file('E:\imagenes\escudos_cl\Africa\Congo DR Super Liga\AF Anges Verts.png'),172);</v>
      </c>
    </row>
    <row r="72" spans="2:15" x14ac:dyDescent="0.25">
      <c r="B72">
        <v>70</v>
      </c>
      <c r="C72" t="s">
        <v>1988</v>
      </c>
      <c r="D72" t="s">
        <v>1778</v>
      </c>
      <c r="E72">
        <f>INDEX(ClubLeague!B:B,MATCH(D72,ClubLeague!C:C,0))</f>
        <v>8</v>
      </c>
      <c r="F72">
        <v>69</v>
      </c>
      <c r="G72">
        <v>56</v>
      </c>
      <c r="H72">
        <v>61</v>
      </c>
      <c r="I72" s="3">
        <f t="shared" si="4"/>
        <v>62</v>
      </c>
      <c r="J72" t="s">
        <v>5058</v>
      </c>
      <c r="K72" t="str">
        <f t="shared" si="5"/>
        <v>E:\imagenes\escudos_cl\Europa\Abissnet Superiore\AF Elbasani.png</v>
      </c>
      <c r="L72" t="s">
        <v>520</v>
      </c>
      <c r="M72">
        <f>INDEX(NationalTeams!B:B,MATCH(L72,NationalTeams!C:C,0))</f>
        <v>3</v>
      </c>
      <c r="O72" t="str">
        <f t="shared" si="3"/>
        <v>INSERT INTO "Clubs" (club_name,club_league_id,club_value,club_shield,club_country) VALUES ('AF Elbasani',8,62,pg_read_binary_file('E:\imagenes\escudos_cl\Europa\Abissnet Superiore\AF Elbasani.png'),3);</v>
      </c>
    </row>
    <row r="73" spans="2:15" x14ac:dyDescent="0.25">
      <c r="B73">
        <v>71</v>
      </c>
      <c r="C73" t="s">
        <v>4684</v>
      </c>
      <c r="D73" t="s">
        <v>1882</v>
      </c>
      <c r="E73">
        <f>INDEX(ClubLeague!B:B,MATCH(D73,ClubLeague!C:C,0))</f>
        <v>113</v>
      </c>
      <c r="F73">
        <v>66</v>
      </c>
      <c r="G73">
        <v>66</v>
      </c>
      <c r="H73">
        <v>72</v>
      </c>
      <c r="I73" s="3">
        <f t="shared" si="4"/>
        <v>68</v>
      </c>
      <c r="J73" t="s">
        <v>5059</v>
      </c>
      <c r="K73" t="str">
        <f t="shared" si="5"/>
        <v>E:\imagenes\escudos_cl\Africa\Ligue 1\AFAD de Djekanou.png</v>
      </c>
      <c r="L73" t="s">
        <v>323</v>
      </c>
      <c r="M73">
        <f>INDEX(NationalTeams!B:B,MATCH(L73,NationalTeams!C:C,0))</f>
        <v>51</v>
      </c>
      <c r="O73" t="str">
        <f t="shared" si="3"/>
        <v>INSERT INTO "Clubs" (club_name,club_league_id,club_value,club_shield,club_country) VALUES ('AFAD de Djekanou',113,68,pg_read_binary_file('E:\imagenes\escudos_cl\Africa\Ligue 1\AFAD de Djekanou.png'),51);</v>
      </c>
    </row>
    <row r="74" spans="2:15" x14ac:dyDescent="0.25">
      <c r="B74">
        <v>72</v>
      </c>
      <c r="C74" t="s">
        <v>4395</v>
      </c>
      <c r="D74" t="s">
        <v>1839</v>
      </c>
      <c r="E74">
        <f>INDEX(ClubLeague!B:B,MATCH(D74,ClubLeague!C:C,0))</f>
        <v>70</v>
      </c>
      <c r="F74">
        <v>57</v>
      </c>
      <c r="G74">
        <v>53</v>
      </c>
      <c r="H74">
        <v>53</v>
      </c>
      <c r="I74" s="3">
        <f t="shared" si="4"/>
        <v>54</v>
      </c>
      <c r="J74" t="s">
        <v>5060</v>
      </c>
      <c r="K74" t="str">
        <f t="shared" si="5"/>
        <v>E:\imagenes\escudos_cl\Asia\Iraqi Premier Divsion League\Afak SC.png</v>
      </c>
      <c r="L74" t="s">
        <v>431</v>
      </c>
      <c r="M74">
        <f>INDEX(NationalTeams!B:B,MATCH(L74,NationalTeams!C:C,0))</f>
        <v>96</v>
      </c>
      <c r="O74" t="str">
        <f t="shared" si="3"/>
        <v>INSERT INTO "Clubs" (club_name,club_league_id,club_value,club_shield,club_country) VALUES ('Afak SC',70,54,pg_read_binary_file('E:\imagenes\escudos_cl\Asia\Iraqi Premier Divsion League\Afak SC.png'),96);</v>
      </c>
    </row>
    <row r="75" spans="2:15" x14ac:dyDescent="0.25">
      <c r="B75">
        <v>73</v>
      </c>
      <c r="C75" t="s">
        <v>2526</v>
      </c>
      <c r="D75" t="s">
        <v>8681</v>
      </c>
      <c r="E75">
        <f>INDEX(ClubLeague!B:B,MATCH(D75,ClubLeague!C:C,0))</f>
        <v>37</v>
      </c>
      <c r="F75">
        <v>55</v>
      </c>
      <c r="G75">
        <v>57</v>
      </c>
      <c r="H75">
        <v>60</v>
      </c>
      <c r="I75" s="3">
        <f t="shared" si="4"/>
        <v>57</v>
      </c>
      <c r="J75" t="s">
        <v>5061</v>
      </c>
      <c r="K75" t="str">
        <f t="shared" si="5"/>
        <v>E:\imagenes\escudos_cl\Europa\Cymru South\Afan Lido  FC.png</v>
      </c>
      <c r="L75" t="s">
        <v>517</v>
      </c>
      <c r="M75">
        <f>INDEX(NationalTeams!B:B,MATCH(L75,NationalTeams!C:C,0))</f>
        <v>76</v>
      </c>
      <c r="O75" t="str">
        <f t="shared" si="3"/>
        <v>INSERT INTO "Clubs" (club_name,club_league_id,club_value,club_shield,club_country) VALUES ('Afan Lido  FC',37,57,pg_read_binary_file('E:\imagenes\escudos_cl\Europa\Cymru South\Afan Lido  FC.png'),76);</v>
      </c>
    </row>
    <row r="76" spans="2:15" x14ac:dyDescent="0.25">
      <c r="B76">
        <v>74</v>
      </c>
      <c r="C76" t="s">
        <v>2609</v>
      </c>
      <c r="D76" t="s">
        <v>1822</v>
      </c>
      <c r="E76">
        <f>INDEX(ClubLeague!B:B,MATCH(D76,ClubLeague!C:C,0))</f>
        <v>53</v>
      </c>
      <c r="F76">
        <v>82</v>
      </c>
      <c r="G76">
        <v>74</v>
      </c>
      <c r="H76">
        <v>79</v>
      </c>
      <c r="I76" s="3">
        <f t="shared" si="4"/>
        <v>78</v>
      </c>
      <c r="J76" t="s">
        <v>5062</v>
      </c>
      <c r="K76" t="str">
        <f t="shared" si="5"/>
        <v>E:\imagenes\escudos_cl\Europa\Eredivisie\AFC Ajax.png</v>
      </c>
      <c r="L76" t="s">
        <v>491</v>
      </c>
      <c r="M76">
        <f>INDEX(NationalTeams!B:B,MATCH(L76,NationalTeams!C:C,0))</f>
        <v>158</v>
      </c>
      <c r="O76" t="str">
        <f t="shared" si="3"/>
        <v>INSERT INTO "Clubs" (club_name,club_league_id,club_value,club_shield,club_country) VALUES ('AFC Ajax',53,78,pg_read_binary_file('E:\imagenes\escudos_cl\Europa\Eredivisie\AFC Ajax.png'),158);</v>
      </c>
    </row>
    <row r="77" spans="2:15" x14ac:dyDescent="0.25">
      <c r="B77">
        <v>75</v>
      </c>
      <c r="C77" t="s">
        <v>2685</v>
      </c>
      <c r="D77" t="s">
        <v>1915</v>
      </c>
      <c r="E77">
        <f>INDEX(ClubLeague!B:B,MATCH(D77,ClubLeague!C:C,0))</f>
        <v>146</v>
      </c>
      <c r="F77">
        <v>64</v>
      </c>
      <c r="G77">
        <v>74</v>
      </c>
      <c r="H77">
        <v>69</v>
      </c>
      <c r="I77" s="3">
        <f t="shared" si="4"/>
        <v>69</v>
      </c>
      <c r="J77" t="s">
        <v>5063</v>
      </c>
      <c r="K77" t="str">
        <f t="shared" si="5"/>
        <v>E:\imagenes\escudos_cl\Europa\Premier League\AFC Bournemouth.png</v>
      </c>
      <c r="L77" t="s">
        <v>493</v>
      </c>
      <c r="M77">
        <f>INDEX(NationalTeams!B:B,MATCH(L77,NationalTeams!C:C,0))</f>
        <v>95</v>
      </c>
      <c r="O77" t="str">
        <f t="shared" si="3"/>
        <v>INSERT INTO "Clubs" (club_name,club_league_id,club_value,club_shield,club_country) VALUES ('AFC Bournemouth',146,69,pg_read_binary_file('E:\imagenes\escudos_cl\Europa\Premier League\AFC Bournemouth.png'),95);</v>
      </c>
    </row>
    <row r="78" spans="2:15" x14ac:dyDescent="0.25">
      <c r="B78">
        <v>76</v>
      </c>
      <c r="C78" t="s">
        <v>3106</v>
      </c>
      <c r="D78" t="s">
        <v>1872</v>
      </c>
      <c r="E78">
        <f>INDEX(ClubLeague!B:B,MATCH(D78,ClubLeague!C:C,0))</f>
        <v>103</v>
      </c>
      <c r="F78">
        <v>64</v>
      </c>
      <c r="G78">
        <v>64</v>
      </c>
      <c r="H78">
        <v>61</v>
      </c>
      <c r="I78" s="3">
        <f t="shared" si="4"/>
        <v>63</v>
      </c>
      <c r="J78" t="s">
        <v>5064</v>
      </c>
      <c r="K78" t="str">
        <f t="shared" si="5"/>
        <v>E:\imagenes\escudos_cl\Europa\Liga I\AFC Unirea Slobozia.png</v>
      </c>
      <c r="L78" t="s">
        <v>506</v>
      </c>
      <c r="M78">
        <f>INDEX(NationalTeams!B:B,MATCH(L78,NationalTeams!C:C,0))</f>
        <v>175</v>
      </c>
      <c r="O78" t="str">
        <f t="shared" si="3"/>
        <v>INSERT INTO "Clubs" (club_name,club_league_id,club_value,club_shield,club_country) VALUES ('AFC Unirea Slobozia',103,63,pg_read_binary_file('E:\imagenes\escudos_cl\Europa\Liga I\AFC Unirea Slobozia.png'),175);</v>
      </c>
    </row>
    <row r="79" spans="2:15" x14ac:dyDescent="0.25">
      <c r="B79">
        <v>77</v>
      </c>
      <c r="C79" t="s">
        <v>3635</v>
      </c>
      <c r="D79" t="s">
        <v>1922</v>
      </c>
      <c r="E79">
        <f>INDEX(ClubLeague!B:B,MATCH(D79,ClubLeague!C:C,0))</f>
        <v>153</v>
      </c>
      <c r="F79">
        <v>52</v>
      </c>
      <c r="G79">
        <v>54</v>
      </c>
      <c r="H79">
        <v>56</v>
      </c>
      <c r="I79" s="3">
        <f t="shared" si="4"/>
        <v>54</v>
      </c>
      <c r="J79" t="s">
        <v>5065</v>
      </c>
      <c r="K79" t="str">
        <f t="shared" si="5"/>
        <v>E:\imagenes\escudos_cl\America\Primera Division de Guatemala\AFF Guatemala.png</v>
      </c>
      <c r="L79" t="s">
        <v>396</v>
      </c>
      <c r="M79">
        <f>INDEX(NationalTeams!B:B,MATCH(L79,NationalTeams!C:C,0))</f>
        <v>84</v>
      </c>
      <c r="O79" t="str">
        <f t="shared" si="3"/>
        <v>INSERT INTO "Clubs" (club_name,club_league_id,club_value,club_shield,club_country) VALUES ('AFF Guatemala',153,54,pg_read_binary_file('E:\imagenes\escudos_cl\America\Primera Division de Guatemala\AFF Guatemala.png'),84);</v>
      </c>
    </row>
    <row r="80" spans="2:15" x14ac:dyDescent="0.25">
      <c r="B80">
        <v>78</v>
      </c>
      <c r="C80" t="s">
        <v>4828</v>
      </c>
      <c r="D80" t="s">
        <v>1901</v>
      </c>
      <c r="E80">
        <f>INDEX(ClubLeague!B:B,MATCH(D80,ClubLeague!C:C,0))</f>
        <v>132</v>
      </c>
      <c r="F80">
        <v>56</v>
      </c>
      <c r="G80">
        <v>51</v>
      </c>
      <c r="H80">
        <v>52</v>
      </c>
      <c r="I80" s="3">
        <f t="shared" si="4"/>
        <v>53</v>
      </c>
      <c r="J80" t="s">
        <v>5066</v>
      </c>
      <c r="K80" t="str">
        <f t="shared" si="5"/>
        <v>E:\imagenes\escudos_cl\Africa\Namibia Premiership\African Stars FC.png</v>
      </c>
      <c r="L80" t="s">
        <v>372</v>
      </c>
      <c r="M80">
        <f>INDEX(NationalTeams!B:B,MATCH(L80,NationalTeams!C:C,0))</f>
        <v>148</v>
      </c>
      <c r="O80" t="str">
        <f t="shared" si="3"/>
        <v>INSERT INTO "Clubs" (club_name,club_league_id,club_value,club_shield,club_country) VALUES ('African Stars FC',132,53,pg_read_binary_file('E:\imagenes\escudos_cl\Africa\Namibia Premiership\African Stars FC.png'),148);</v>
      </c>
    </row>
    <row r="81" spans="2:15" x14ac:dyDescent="0.25">
      <c r="B81">
        <v>79</v>
      </c>
      <c r="C81" t="s">
        <v>4771</v>
      </c>
      <c r="D81" t="s">
        <v>1892</v>
      </c>
      <c r="E81">
        <f>INDEX(ClubLeague!B:B,MATCH(D81,ClubLeague!C:C,0))</f>
        <v>123</v>
      </c>
      <c r="F81">
        <v>60</v>
      </c>
      <c r="G81">
        <v>66</v>
      </c>
      <c r="H81">
        <v>61</v>
      </c>
      <c r="I81" s="3">
        <f t="shared" si="4"/>
        <v>62</v>
      </c>
      <c r="J81" t="s">
        <v>5067</v>
      </c>
      <c r="K81" t="str">
        <f t="shared" si="5"/>
        <v>E:\imagenes\escudos_cl\Africa\Malian Premiere Division\Afrique Football Elite.png</v>
      </c>
      <c r="L81" t="s">
        <v>379</v>
      </c>
      <c r="M81">
        <f>INDEX(NationalTeams!B:B,MATCH(L81,NationalTeams!C:C,0))</f>
        <v>135</v>
      </c>
      <c r="O81" t="str">
        <f t="shared" si="3"/>
        <v>INSERT INTO "Clubs" (club_name,club_league_id,club_value,club_shield,club_country) VALUES ('Afrique Football Elite',123,62,pg_read_binary_file('E:\imagenes\escudos_cl\Africa\Malian Premiere Division\Afrique Football Elite.png'),135);</v>
      </c>
    </row>
    <row r="82" spans="2:15" x14ac:dyDescent="0.25">
      <c r="B82">
        <v>80</v>
      </c>
      <c r="C82" t="s">
        <v>3499</v>
      </c>
      <c r="D82" t="s">
        <v>1865</v>
      </c>
      <c r="E82">
        <f>INDEX(ClubLeague!B:B,MATCH(D82,ClubLeague!C:C,0))</f>
        <v>96</v>
      </c>
      <c r="F82">
        <v>64</v>
      </c>
      <c r="G82">
        <v>62</v>
      </c>
      <c r="H82">
        <v>61</v>
      </c>
      <c r="I82" s="3">
        <f t="shared" si="4"/>
        <v>62</v>
      </c>
      <c r="J82" t="s">
        <v>5068</v>
      </c>
      <c r="K82" t="str">
        <f t="shared" si="5"/>
        <v>E:\imagenes\escudos_cl\America\Liga BetPlay Dimayor\Aguilas Doradas.png</v>
      </c>
      <c r="L82" t="s">
        <v>328</v>
      </c>
      <c r="M82">
        <f>INDEX(NationalTeams!B:B,MATCH(L82,NationalTeams!C:C,0))</f>
        <v>46</v>
      </c>
      <c r="O82" t="str">
        <f t="shared" si="3"/>
        <v>INSERT INTO "Clubs" (club_name,club_league_id,club_value,club_shield,club_country) VALUES ('Aguilas Doradas',96,62,pg_read_binary_file('E:\imagenes\escudos_cl\America\Liga BetPlay Dimayor\Aguilas Doradas.png'),46);</v>
      </c>
    </row>
    <row r="83" spans="2:15" x14ac:dyDescent="0.25">
      <c r="B83">
        <v>81</v>
      </c>
      <c r="C83" t="s">
        <v>4536</v>
      </c>
      <c r="D83" t="s">
        <v>1914</v>
      </c>
      <c r="E83">
        <f>INDEX(ClubLeague!B:B,MATCH(D83,ClubLeague!C:C,0))</f>
        <v>145</v>
      </c>
      <c r="F83">
        <v>46</v>
      </c>
      <c r="G83">
        <v>49</v>
      </c>
      <c r="H83">
        <v>48</v>
      </c>
      <c r="I83" s="3">
        <f t="shared" si="4"/>
        <v>48</v>
      </c>
      <c r="J83" t="s">
        <v>5069</v>
      </c>
      <c r="K83" t="str">
        <f t="shared" si="5"/>
        <v>E:\imagenes\escudos_cl\Asia\Philippines Football League\Aguilas Umak FC.png</v>
      </c>
      <c r="L83" t="s">
        <v>445</v>
      </c>
      <c r="M83">
        <f>INDEX(NationalTeams!B:B,MATCH(L83,NationalTeams!C:C,0))</f>
        <v>72</v>
      </c>
      <c r="O83" t="str">
        <f t="shared" si="3"/>
        <v>INSERT INTO "Clubs" (club_name,club_league_id,club_value,club_shield,club_country) VALUES ('Aguilas Umak FC',145,48,pg_read_binary_file('E:\imagenes\escudos_cl\Asia\Philippines Football League\Aguilas Umak FC.png'),72);</v>
      </c>
    </row>
    <row r="84" spans="2:15" x14ac:dyDescent="0.25">
      <c r="B84">
        <v>82</v>
      </c>
      <c r="C84" t="s">
        <v>4445</v>
      </c>
      <c r="D84" t="s">
        <v>1978</v>
      </c>
      <c r="E84">
        <f>INDEX(ClubLeague!B:B,MATCH(D84,ClubLeague!C:C,0))</f>
        <v>209</v>
      </c>
      <c r="F84">
        <v>51</v>
      </c>
      <c r="G84">
        <v>51</v>
      </c>
      <c r="H84">
        <v>52</v>
      </c>
      <c r="I84" s="3">
        <f t="shared" si="4"/>
        <v>51</v>
      </c>
      <c r="J84" t="s">
        <v>5070</v>
      </c>
      <c r="K84" t="str">
        <f t="shared" si="5"/>
        <v>E:\imagenes\escudos_cl\Asia\Yokary Liga\Ahal FK.png</v>
      </c>
      <c r="L84" t="s">
        <v>439</v>
      </c>
      <c r="M84">
        <f>INDEX(NationalTeams!B:B,MATCH(L84,NationalTeams!C:C,0))</f>
        <v>209</v>
      </c>
      <c r="O84" t="str">
        <f t="shared" si="3"/>
        <v>INSERT INTO "Clubs" (club_name,club_league_id,club_value,club_shield,club_country) VALUES ('Ahal FK',209,51,pg_read_binary_file('E:\imagenes\escudos_cl\Asia\Yokary Liga\Ahal FK.png'),209);</v>
      </c>
    </row>
    <row r="85" spans="2:15" x14ac:dyDescent="0.25">
      <c r="B85">
        <v>83</v>
      </c>
      <c r="C85" t="s">
        <v>4655</v>
      </c>
      <c r="D85" t="s">
        <v>1820</v>
      </c>
      <c r="E85">
        <f>INDEX(ClubLeague!B:B,MATCH(D85,ClubLeague!C:C,0))</f>
        <v>51</v>
      </c>
      <c r="F85">
        <v>59</v>
      </c>
      <c r="G85">
        <v>71</v>
      </c>
      <c r="H85">
        <v>63</v>
      </c>
      <c r="I85" s="3">
        <f t="shared" si="4"/>
        <v>64</v>
      </c>
      <c r="J85" t="s">
        <v>5071</v>
      </c>
      <c r="K85" t="str">
        <f t="shared" si="5"/>
        <v>E:\imagenes\escudos_cl\Africa\Elite One\Aigle Royal de Mungo.png</v>
      </c>
      <c r="L85" t="s">
        <v>322</v>
      </c>
      <c r="M85">
        <f>INDEX(NationalTeams!B:B,MATCH(L85,NationalTeams!C:C,0))</f>
        <v>40</v>
      </c>
      <c r="O85" t="str">
        <f t="shared" si="3"/>
        <v>INSERT INTO "Clubs" (club_name,club_league_id,club_value,club_shield,club_country) VALUES ('Aigle Royal de Mungo',51,64,pg_read_binary_file('E:\imagenes\escudos_cl\Africa\Elite One\Aigle Royal de Mungo.png'),40);</v>
      </c>
    </row>
    <row r="86" spans="2:15" x14ac:dyDescent="0.25">
      <c r="B86">
        <v>84</v>
      </c>
      <c r="C86" t="s">
        <v>3204</v>
      </c>
      <c r="D86" t="s">
        <v>1782</v>
      </c>
      <c r="E86">
        <f>INDEX(ClubLeague!B:B,MATCH(D86,ClubLeague!C:C,0))</f>
        <v>12</v>
      </c>
      <c r="F86">
        <v>68</v>
      </c>
      <c r="G86">
        <v>66</v>
      </c>
      <c r="H86">
        <v>66</v>
      </c>
      <c r="I86" s="3">
        <f t="shared" si="4"/>
        <v>67</v>
      </c>
      <c r="J86" t="s">
        <v>5072</v>
      </c>
      <c r="K86" t="str">
        <f t="shared" si="5"/>
        <v>E:\imagenes\escudos_cl\Europa\Allsvenskan\AIK.png</v>
      </c>
      <c r="L86" t="s">
        <v>496</v>
      </c>
      <c r="M86">
        <f>INDEX(NationalTeams!B:B,MATCH(L86,NationalTeams!C:C,0))</f>
        <v>196</v>
      </c>
      <c r="O86" t="str">
        <f t="shared" si="3"/>
        <v>INSERT INTO "Clubs" (club_name,club_league_id,club_value,club_shield,club_country) VALUES ('AIK',12,67,pg_read_binary_file('E:\imagenes\escudos_cl\Europa\Allsvenskan\AIK.png'),196);</v>
      </c>
    </row>
    <row r="87" spans="2:15" x14ac:dyDescent="0.25">
      <c r="B87">
        <v>85</v>
      </c>
      <c r="C87" t="s">
        <v>2497</v>
      </c>
      <c r="D87" t="s">
        <v>8681</v>
      </c>
      <c r="E87">
        <f>INDEX(ClubLeague!B:B,MATCH(D87,ClubLeague!C:C,0))</f>
        <v>37</v>
      </c>
      <c r="F87">
        <v>60</v>
      </c>
      <c r="G87">
        <v>55</v>
      </c>
      <c r="H87">
        <v>60</v>
      </c>
      <c r="I87" s="3">
        <f t="shared" si="4"/>
        <v>58</v>
      </c>
      <c r="J87" t="s">
        <v>5073</v>
      </c>
      <c r="K87" t="str">
        <f t="shared" si="5"/>
        <v>E:\imagenes\escudos_cl\Europa\Cymru North\Airbus UK Broughton FC.png</v>
      </c>
      <c r="L87" t="s">
        <v>517</v>
      </c>
      <c r="M87">
        <f>INDEX(NationalTeams!B:B,MATCH(L87,NationalTeams!C:C,0))</f>
        <v>76</v>
      </c>
      <c r="O87" t="str">
        <f t="shared" si="3"/>
        <v>INSERT INTO "Clubs" (club_name,club_league_id,club_value,club_shield,club_country) VALUES ('Airbus UK Broughton FC',37,58,pg_read_binary_file('E:\imagenes\escudos_cl\Europa\Cymru North\Airbus UK Broughton FC.png'),76);</v>
      </c>
    </row>
    <row r="88" spans="2:15" x14ac:dyDescent="0.25">
      <c r="B88">
        <v>86</v>
      </c>
      <c r="C88" t="s">
        <v>2328</v>
      </c>
      <c r="D88" t="s">
        <v>1931</v>
      </c>
      <c r="E88">
        <f>INDEX(ClubLeague!B:B,MATCH(D88,ClubLeague!C:C,0))</f>
        <v>162</v>
      </c>
      <c r="F88">
        <v>60</v>
      </c>
      <c r="G88">
        <v>58</v>
      </c>
      <c r="H88">
        <v>56</v>
      </c>
      <c r="I88" s="3">
        <f t="shared" si="4"/>
        <v>58</v>
      </c>
      <c r="J88" t="s">
        <v>5074</v>
      </c>
      <c r="K88" t="str">
        <f t="shared" si="5"/>
        <v>E:\imagenes\escudos_cl\Europa\Scottish Championship\Airdrieonians FC.png</v>
      </c>
      <c r="L88" t="s">
        <v>515</v>
      </c>
      <c r="M88">
        <f>INDEX(NationalTeams!B:B,MATCH(L88,NationalTeams!C:C,0))</f>
        <v>63</v>
      </c>
      <c r="O88" t="str">
        <f t="shared" si="3"/>
        <v>INSERT INTO "Clubs" (club_name,club_league_id,club_value,club_shield,club_country) VALUES ('Airdrieonians FC',162,58,pg_read_binary_file('E:\imagenes\escudos_cl\Europa\Scottish Championship\Airdrieonians FC.png'),63);</v>
      </c>
    </row>
    <row r="89" spans="2:15" x14ac:dyDescent="0.25">
      <c r="B89">
        <v>87</v>
      </c>
      <c r="C89" t="s">
        <v>4501</v>
      </c>
      <c r="D89" t="s">
        <v>1835</v>
      </c>
      <c r="E89">
        <f>INDEX(ClubLeague!B:B,MATCH(D89,ClubLeague!C:C,0))</f>
        <v>66</v>
      </c>
      <c r="F89">
        <v>49</v>
      </c>
      <c r="G89">
        <v>49</v>
      </c>
      <c r="H89">
        <v>50</v>
      </c>
      <c r="I89" s="3">
        <f t="shared" si="4"/>
        <v>49</v>
      </c>
      <c r="J89" t="s">
        <v>5075</v>
      </c>
      <c r="K89" t="str">
        <f t="shared" si="5"/>
        <v>E:\imagenes\escudos_cl\Asia\I League\Aizawl FC.png</v>
      </c>
      <c r="L89" t="s">
        <v>458</v>
      </c>
      <c r="M89">
        <f>INDEX(NationalTeams!B:B,MATCH(L89,NationalTeams!C:C,0))</f>
        <v>93</v>
      </c>
      <c r="O89" t="str">
        <f t="shared" si="3"/>
        <v>INSERT INTO "Clubs" (club_name,club_league_id,club_value,club_shield,club_country) VALUES ('Aizawl FC',66,49,pg_read_binary_file('E:\imagenes\escudos_cl\Asia\I League\Aizawl FC.png'),93);</v>
      </c>
    </row>
    <row r="90" spans="2:15" x14ac:dyDescent="0.25">
      <c r="B90">
        <v>88</v>
      </c>
      <c r="C90" t="s">
        <v>2478</v>
      </c>
      <c r="D90" t="s">
        <v>1882</v>
      </c>
      <c r="E90">
        <f>INDEX(ClubLeague!B:B,MATCH(D90,ClubLeague!C:C,0))</f>
        <v>113</v>
      </c>
      <c r="F90">
        <v>66</v>
      </c>
      <c r="G90">
        <v>65</v>
      </c>
      <c r="H90">
        <v>63</v>
      </c>
      <c r="I90" s="3">
        <f t="shared" si="4"/>
        <v>65</v>
      </c>
      <c r="J90" t="s">
        <v>5076</v>
      </c>
      <c r="K90" t="str">
        <f t="shared" si="5"/>
        <v>E:\imagenes\escudos_cl\Europa\Ligue 1\AJ Auxerre.png</v>
      </c>
      <c r="L90" t="s">
        <v>487</v>
      </c>
      <c r="M90">
        <f>INDEX(NationalTeams!B:B,MATCH(L90,NationalTeams!C:C,0))</f>
        <v>74</v>
      </c>
      <c r="O90" t="str">
        <f t="shared" si="3"/>
        <v>INSERT INTO "Clubs" (club_name,club_league_id,club_value,club_shield,club_country) VALUES ('AJ Auxerre',113,65,pg_read_binary_file('E:\imagenes\escudos_cl\Europa\Ligue 1\AJ Auxerre.png'),74);</v>
      </c>
    </row>
    <row r="91" spans="2:15" x14ac:dyDescent="0.25">
      <c r="B91">
        <v>89</v>
      </c>
      <c r="C91" t="s">
        <v>4060</v>
      </c>
      <c r="D91" t="s">
        <v>1969</v>
      </c>
      <c r="E91">
        <f>INDEX(ClubLeague!B:B,MATCH(D91,ClubLeague!C:C,0))</f>
        <v>200</v>
      </c>
      <c r="F91">
        <v>64</v>
      </c>
      <c r="G91">
        <v>63</v>
      </c>
      <c r="H91">
        <v>59</v>
      </c>
      <c r="I91" s="3">
        <f t="shared" si="4"/>
        <v>62</v>
      </c>
      <c r="J91" t="s">
        <v>5077</v>
      </c>
      <c r="K91" t="str">
        <f t="shared" si="5"/>
        <v>E:\imagenes\escudos_cl\Asia\UAE Pro League\Ajman FC.png</v>
      </c>
      <c r="L91" t="s">
        <v>435</v>
      </c>
      <c r="M91">
        <f>INDEX(NationalTeams!B:B,MATCH(L91,NationalTeams!C:C,0))</f>
        <v>61</v>
      </c>
      <c r="O91" t="str">
        <f t="shared" si="3"/>
        <v>INSERT INTO "Clubs" (club_name,club_league_id,club_value,club_shield,club_country) VALUES ('Ajman FC',200,62,pg_read_binary_file('E:\imagenes\escudos_cl\Asia\UAE Pro League\Ajman FC.png'),61);</v>
      </c>
    </row>
    <row r="92" spans="2:15" x14ac:dyDescent="0.25">
      <c r="B92">
        <v>90</v>
      </c>
      <c r="C92" t="s">
        <v>2262</v>
      </c>
      <c r="D92" t="s">
        <v>1809</v>
      </c>
      <c r="E92">
        <f>INDEX(ClubLeague!B:B,MATCH(D92,ClubLeague!C:C,0))</f>
        <v>40</v>
      </c>
      <c r="F92">
        <v>61</v>
      </c>
      <c r="G92">
        <v>57</v>
      </c>
      <c r="H92">
        <v>58</v>
      </c>
      <c r="I92" s="3">
        <f t="shared" si="4"/>
        <v>59</v>
      </c>
      <c r="J92" t="s">
        <v>5078</v>
      </c>
      <c r="K92" t="str">
        <f t="shared" si="5"/>
        <v>E:\imagenes\escudos_cl\Europa\Cypriot Second Division\Akritas Chlorakas.png</v>
      </c>
      <c r="L92" t="s">
        <v>534</v>
      </c>
      <c r="M92">
        <f>INDEX(NationalTeams!B:B,MATCH(L92,NationalTeams!C:C,0))</f>
        <v>45</v>
      </c>
      <c r="O92" t="str">
        <f t="shared" si="3"/>
        <v>INSERT INTO "Clubs" (club_name,club_league_id,club_value,club_shield,club_country) VALUES ('Akritas Chlorakas',40,59,pg_read_binary_file('E:\imagenes\escudos_cl\Europa\Cypriot Second Division\Akritas Chlorakas.png'),45);</v>
      </c>
    </row>
    <row r="93" spans="2:15" x14ac:dyDescent="0.25">
      <c r="B93">
        <v>91</v>
      </c>
      <c r="C93" t="s">
        <v>4546</v>
      </c>
      <c r="D93" t="s">
        <v>1795</v>
      </c>
      <c r="E93">
        <f>INDEX(ClubLeague!B:B,MATCH(D93,ClubLeague!C:C,0))</f>
        <v>25</v>
      </c>
      <c r="F93">
        <v>47</v>
      </c>
      <c r="G93">
        <v>47</v>
      </c>
      <c r="H93">
        <v>47</v>
      </c>
      <c r="I93" s="3">
        <f t="shared" si="4"/>
        <v>47</v>
      </c>
      <c r="J93" t="s">
        <v>5079</v>
      </c>
      <c r="K93" t="str">
        <f t="shared" si="5"/>
        <v>E:\imagenes\escudos_cl\Asia\Brunei Super League\AKSE Bersatu FC.png</v>
      </c>
      <c r="L93" t="s">
        <v>478</v>
      </c>
      <c r="M93">
        <f>INDEX(NationalTeams!B:B,MATCH(L93,NationalTeams!C:C,0))</f>
        <v>33</v>
      </c>
      <c r="O93" t="str">
        <f t="shared" si="3"/>
        <v>INSERT INTO "Clubs" (club_name,club_league_id,club_value,club_shield,club_country) VALUES ('AKSE Bersatu FC',25,47,pg_read_binary_file('E:\imagenes\escudos_cl\Asia\Brunei Super League\AKSE Bersatu FC.png'),33);</v>
      </c>
    </row>
    <row r="94" spans="2:15" x14ac:dyDescent="0.25">
      <c r="B94">
        <v>92</v>
      </c>
      <c r="C94" t="s">
        <v>4845</v>
      </c>
      <c r="D94" t="s">
        <v>1908</v>
      </c>
      <c r="E94">
        <f>INDEX(ClubLeague!B:B,MATCH(D94,ClubLeague!C:C,0))</f>
        <v>139</v>
      </c>
      <c r="F94">
        <v>64</v>
      </c>
      <c r="G94">
        <v>72</v>
      </c>
      <c r="H94">
        <v>67</v>
      </c>
      <c r="I94" s="3">
        <f t="shared" si="4"/>
        <v>68</v>
      </c>
      <c r="J94" t="s">
        <v>5080</v>
      </c>
      <c r="K94" t="str">
        <f t="shared" si="5"/>
        <v>E:\imagenes\escudos_cl\Africa\Nigeria Premier Football League\Akwa United FC.png</v>
      </c>
      <c r="L94" t="s">
        <v>361</v>
      </c>
      <c r="M94">
        <f>INDEX(NationalTeams!B:B,MATCH(L94,NationalTeams!C:C,0))</f>
        <v>153</v>
      </c>
      <c r="O94" t="str">
        <f t="shared" si="3"/>
        <v>INSERT INTO "Clubs" (club_name,club_league_id,club_value,club_shield,club_country) VALUES ('Akwa United FC',139,68,pg_read_binary_file('E:\imagenes\escudos_cl\Africa\Nigeria Premier Football League\Akwa United FC.png'),153);</v>
      </c>
    </row>
    <row r="95" spans="2:15" x14ac:dyDescent="0.25">
      <c r="B95">
        <v>93</v>
      </c>
      <c r="C95" t="s">
        <v>4120</v>
      </c>
      <c r="D95" t="s">
        <v>1826</v>
      </c>
      <c r="E95">
        <f>INDEX(ClubLeague!B:B,MATCH(D95,ClubLeague!C:C,0))</f>
        <v>57</v>
      </c>
      <c r="F95">
        <v>65</v>
      </c>
      <c r="G95">
        <v>62</v>
      </c>
      <c r="H95">
        <v>58</v>
      </c>
      <c r="I95" s="3">
        <f t="shared" si="4"/>
        <v>62</v>
      </c>
      <c r="J95" t="s">
        <v>5081</v>
      </c>
      <c r="K95" t="str">
        <f t="shared" si="5"/>
        <v>E:\imagenes\escudos_cl\Asia\FD League\Al Adalah FC.png</v>
      </c>
      <c r="L95" t="s">
        <v>428</v>
      </c>
      <c r="M95">
        <f>INDEX(NationalTeams!B:B,MATCH(L95,NationalTeams!C:C,0))</f>
        <v>10</v>
      </c>
      <c r="O95" t="str">
        <f t="shared" si="3"/>
        <v>INSERT INTO "Clubs" (club_name,club_league_id,club_value,club_shield,club_country) VALUES ('Al Adalah FC',57,62,pg_read_binary_file('E:\imagenes\escudos_cl\Asia\FD League\Al Adalah FC.png'),10);</v>
      </c>
    </row>
    <row r="96" spans="2:15" x14ac:dyDescent="0.25">
      <c r="B96">
        <v>94</v>
      </c>
      <c r="C96" t="s">
        <v>4009</v>
      </c>
      <c r="D96" t="s">
        <v>1859</v>
      </c>
      <c r="E96">
        <f>INDEX(ClubLeague!B:B,MATCH(D96,ClubLeague!C:C,0))</f>
        <v>90</v>
      </c>
      <c r="F96">
        <v>60</v>
      </c>
      <c r="G96">
        <v>55</v>
      </c>
      <c r="H96">
        <v>61</v>
      </c>
      <c r="I96" s="3">
        <f t="shared" si="4"/>
        <v>59</v>
      </c>
      <c r="J96" t="s">
        <v>5082</v>
      </c>
      <c r="K96" t="str">
        <f t="shared" si="5"/>
        <v>E:\imagenes\escudos_cl\Asia\Lebanese Premier League\Al Ahed FC.png</v>
      </c>
      <c r="L96" t="s">
        <v>468</v>
      </c>
      <c r="M96">
        <f>INDEX(NationalTeams!B:B,MATCH(L96,NationalTeams!C:C,0))</f>
        <v>123</v>
      </c>
      <c r="O96" t="str">
        <f t="shared" si="3"/>
        <v>INSERT INTO "Clubs" (club_name,club_league_id,club_value,club_shield,club_country) VALUES ('Al Ahed FC',90,59,pg_read_binary_file('E:\imagenes\escudos_cl\Asia\Lebanese Premier League\Al Ahed FC.png'),123);</v>
      </c>
    </row>
    <row r="97" spans="2:15" x14ac:dyDescent="0.25">
      <c r="B97">
        <v>95</v>
      </c>
      <c r="C97" t="s">
        <v>4228</v>
      </c>
      <c r="D97" t="s">
        <v>1787</v>
      </c>
      <c r="E97">
        <f>INDEX(ClubLeague!B:B,MATCH(D97,ClubLeague!C:C,0))</f>
        <v>17</v>
      </c>
      <c r="F97">
        <v>60</v>
      </c>
      <c r="G97">
        <v>59</v>
      </c>
      <c r="H97">
        <v>56</v>
      </c>
      <c r="I97" s="3">
        <f t="shared" si="4"/>
        <v>58</v>
      </c>
      <c r="J97" t="s">
        <v>5083</v>
      </c>
      <c r="K97" t="str">
        <f t="shared" si="5"/>
        <v>E:\imagenes\escudos_cl\Asia\Bahrain Premier League\Al Ahli Manama.png</v>
      </c>
      <c r="L97" t="s">
        <v>433</v>
      </c>
      <c r="M97">
        <f>INDEX(NationalTeams!B:B,MATCH(L97,NationalTeams!C:C,0))</f>
        <v>20</v>
      </c>
      <c r="O97" t="str">
        <f t="shared" si="3"/>
        <v>INSERT INTO "Clubs" (club_name,club_league_id,club_value,club_shield,club_country) VALUES ('Al Ahli Manama',17,58,pg_read_binary_file('E:\imagenes\escudos_cl\Asia\Bahrain Premier League\Al Ahli Manama.png'),20);</v>
      </c>
    </row>
    <row r="98" spans="2:15" x14ac:dyDescent="0.25">
      <c r="B98">
        <v>96</v>
      </c>
      <c r="C98" t="s">
        <v>3901</v>
      </c>
      <c r="D98" t="s">
        <v>1930</v>
      </c>
      <c r="E98">
        <f>INDEX(ClubLeague!B:B,MATCH(D98,ClubLeague!C:C,0))</f>
        <v>161</v>
      </c>
      <c r="F98">
        <v>70</v>
      </c>
      <c r="G98">
        <v>65</v>
      </c>
      <c r="H98">
        <v>67</v>
      </c>
      <c r="I98" s="3">
        <f t="shared" si="4"/>
        <v>67</v>
      </c>
      <c r="J98" t="s">
        <v>5084</v>
      </c>
      <c r="K98" t="str">
        <f t="shared" si="5"/>
        <v>E:\imagenes\escudos_cl\Asia\Saudi Pro League\Al Ahli Saudi FC.png</v>
      </c>
      <c r="L98" t="s">
        <v>428</v>
      </c>
      <c r="M98">
        <f>INDEX(NationalTeams!B:B,MATCH(L98,NationalTeams!C:C,0))</f>
        <v>10</v>
      </c>
      <c r="O98" t="str">
        <f t="shared" si="3"/>
        <v>INSERT INTO "Clubs" (club_name,club_league_id,club_value,club_shield,club_country) VALUES ('Al Ahli Saudi FC',161,67,pg_read_binary_file('E:\imagenes\escudos_cl\Asia\Saudi Pro League\Al Ahli Saudi FC.png'),10);</v>
      </c>
    </row>
    <row r="99" spans="2:15" x14ac:dyDescent="0.25">
      <c r="B99">
        <v>97</v>
      </c>
      <c r="C99" t="s">
        <v>4221</v>
      </c>
      <c r="D99" t="s">
        <v>1926</v>
      </c>
      <c r="E99">
        <f>INDEX(ClubLeague!B:B,MATCH(D99,ClubLeague!C:C,0))</f>
        <v>157</v>
      </c>
      <c r="F99">
        <v>64</v>
      </c>
      <c r="G99">
        <v>65</v>
      </c>
      <c r="H99">
        <v>56</v>
      </c>
      <c r="I99" s="3">
        <f t="shared" si="4"/>
        <v>62</v>
      </c>
      <c r="J99" t="s">
        <v>5085</v>
      </c>
      <c r="K99" t="str">
        <f t="shared" si="5"/>
        <v>E:\imagenes\escudos_cl\Asia\Qatar Stars League\Al Ahli SC.png</v>
      </c>
      <c r="L99" t="s">
        <v>432</v>
      </c>
      <c r="M99">
        <f>INDEX(NationalTeams!B:B,MATCH(L99,NationalTeams!C:C,0))</f>
        <v>169</v>
      </c>
      <c r="O99" t="str">
        <f t="shared" si="3"/>
        <v>INSERT INTO "Clubs" (club_name,club_league_id,club_value,club_shield,club_country) VALUES ('Al Ahli SC',157,62,pg_read_binary_file('E:\imagenes\escudos_cl\Asia\Qatar Stars League\Al Ahli SC.png'),169);</v>
      </c>
    </row>
    <row r="100" spans="2:15" x14ac:dyDescent="0.25">
      <c r="B100">
        <v>98</v>
      </c>
      <c r="C100" t="s">
        <v>4700</v>
      </c>
      <c r="D100" t="s">
        <v>1817</v>
      </c>
      <c r="E100">
        <f>INDEX(ClubLeague!B:B,MATCH(D100,ClubLeague!C:C,0))</f>
        <v>48</v>
      </c>
      <c r="F100">
        <v>81</v>
      </c>
      <c r="G100">
        <v>76</v>
      </c>
      <c r="H100">
        <v>85</v>
      </c>
      <c r="I100" s="3">
        <f t="shared" si="4"/>
        <v>81</v>
      </c>
      <c r="J100" t="s">
        <v>5086</v>
      </c>
      <c r="K100" t="str">
        <f t="shared" si="5"/>
        <v>E:\imagenes\escudos_cl\Africa\Egyptian Premier League\Al Ahly SC.png</v>
      </c>
      <c r="L100" t="s">
        <v>365</v>
      </c>
      <c r="M100">
        <f>INDEX(NationalTeams!B:B,MATCH(L100,NationalTeams!C:C,0))</f>
        <v>59</v>
      </c>
      <c r="O100" t="str">
        <f t="shared" si="3"/>
        <v>INSERT INTO "Clubs" (club_name,club_league_id,club_value,club_shield,club_country) VALUES ('Al Ahly SC',48,81,pg_read_binary_file('E:\imagenes\escudos_cl\Africa\Egyptian Premier League\Al Ahly SC.png'),59);</v>
      </c>
    </row>
    <row r="101" spans="2:15" x14ac:dyDescent="0.25">
      <c r="B101">
        <v>99</v>
      </c>
      <c r="C101" t="s">
        <v>3967</v>
      </c>
      <c r="D101" t="s">
        <v>1969</v>
      </c>
      <c r="E101">
        <f>INDEX(ClubLeague!B:B,MATCH(D101,ClubLeague!C:C,0))</f>
        <v>200</v>
      </c>
      <c r="F101">
        <v>73</v>
      </c>
      <c r="G101">
        <v>61</v>
      </c>
      <c r="H101">
        <v>62</v>
      </c>
      <c r="I101" s="3">
        <f t="shared" si="4"/>
        <v>65</v>
      </c>
      <c r="J101" t="s">
        <v>5087</v>
      </c>
      <c r="K101" t="str">
        <f t="shared" si="5"/>
        <v>E:\imagenes\escudos_cl\Asia\UAE Pro League\Al Ain FC.png</v>
      </c>
      <c r="L101" t="s">
        <v>435</v>
      </c>
      <c r="M101">
        <f>INDEX(NationalTeams!B:B,MATCH(L101,NationalTeams!C:C,0))</f>
        <v>61</v>
      </c>
      <c r="O101" t="str">
        <f t="shared" si="3"/>
        <v>INSERT INTO "Clubs" (club_name,club_league_id,club_value,club_shield,club_country) VALUES ('Al Ain FC',200,65,pg_read_binary_file('E:\imagenes\escudos_cl\Asia\UAE Pro League\Al Ain FC.png'),61);</v>
      </c>
    </row>
    <row r="102" spans="2:15" x14ac:dyDescent="0.25">
      <c r="B102">
        <v>100</v>
      </c>
      <c r="C102" t="s">
        <v>3906</v>
      </c>
      <c r="D102" t="s">
        <v>1826</v>
      </c>
      <c r="E102">
        <f>INDEX(ClubLeague!B:B,MATCH(D102,ClubLeague!C:C,0))</f>
        <v>57</v>
      </c>
      <c r="F102">
        <v>62</v>
      </c>
      <c r="G102">
        <v>65</v>
      </c>
      <c r="H102">
        <v>66</v>
      </c>
      <c r="I102" s="3">
        <f t="shared" si="4"/>
        <v>64</v>
      </c>
      <c r="J102" t="s">
        <v>5088</v>
      </c>
      <c r="K102" t="str">
        <f t="shared" si="5"/>
        <v>E:\imagenes\escudos_cl\Asia\FD League\Al Ain SC.png</v>
      </c>
      <c r="L102" t="s">
        <v>428</v>
      </c>
      <c r="M102">
        <f>INDEX(NationalTeams!B:B,MATCH(L102,NationalTeams!C:C,0))</f>
        <v>10</v>
      </c>
      <c r="O102" t="str">
        <f t="shared" si="3"/>
        <v>INSERT INTO "Clubs" (club_name,club_league_id,club_value,club_shield,club_country) VALUES ('Al Ain SC',57,64,pg_read_binary_file('E:\imagenes\escudos_cl\Asia\FD League\Al Ain SC.png'),10);</v>
      </c>
    </row>
    <row r="103" spans="2:15" x14ac:dyDescent="0.25">
      <c r="B103">
        <v>101</v>
      </c>
      <c r="C103" t="s">
        <v>4007</v>
      </c>
      <c r="D103" t="s">
        <v>1859</v>
      </c>
      <c r="E103">
        <f>INDEX(ClubLeague!B:B,MATCH(D103,ClubLeague!C:C,0))</f>
        <v>90</v>
      </c>
      <c r="F103">
        <v>56</v>
      </c>
      <c r="G103">
        <v>56</v>
      </c>
      <c r="H103">
        <v>61</v>
      </c>
      <c r="I103" s="3">
        <f t="shared" si="4"/>
        <v>58</v>
      </c>
      <c r="J103" t="s">
        <v>5089</v>
      </c>
      <c r="K103" t="str">
        <f t="shared" si="5"/>
        <v>E:\imagenes\escudos_cl\Asia\Lebanese Premier League\Al Ansar FC.png</v>
      </c>
      <c r="L103" t="s">
        <v>468</v>
      </c>
      <c r="M103">
        <f>INDEX(NationalTeams!B:B,MATCH(L103,NationalTeams!C:C,0))</f>
        <v>123</v>
      </c>
      <c r="O103" t="str">
        <f t="shared" si="3"/>
        <v>INSERT INTO "Clubs" (club_name,club_league_id,club_value,club_shield,club_country) VALUES ('Al Ansar FC',90,58,pg_read_binary_file('E:\imagenes\escudos_cl\Asia\Lebanese Premier League\Al Ansar FC.png'),123);</v>
      </c>
    </row>
    <row r="104" spans="2:15" x14ac:dyDescent="0.25">
      <c r="B104">
        <v>102</v>
      </c>
      <c r="C104" t="s">
        <v>4408</v>
      </c>
      <c r="D104" t="s">
        <v>1846</v>
      </c>
      <c r="E104">
        <f>INDEX(ClubLeague!B:B,MATCH(D104,ClubLeague!C:C,0))</f>
        <v>77</v>
      </c>
      <c r="F104">
        <v>52</v>
      </c>
      <c r="G104">
        <v>51</v>
      </c>
      <c r="H104">
        <v>53</v>
      </c>
      <c r="I104" s="3">
        <f t="shared" si="4"/>
        <v>52</v>
      </c>
      <c r="J104" t="s">
        <v>5090</v>
      </c>
      <c r="K104" t="str">
        <f t="shared" si="5"/>
        <v>E:\imagenes\escudos_cl\Asia\Jordanian First Division League\Al Arabi Irbid SC.png</v>
      </c>
      <c r="L104" t="s">
        <v>451</v>
      </c>
      <c r="M104">
        <f>INDEX(NationalTeams!B:B,MATCH(L104,NationalTeams!C:C,0))</f>
        <v>113</v>
      </c>
      <c r="O104" t="str">
        <f t="shared" si="3"/>
        <v>INSERT INTO "Clubs" (club_name,club_league_id,club_value,club_shield,club_country) VALUES ('Al Arabi Irbid SC',77,52,pg_read_binary_file('E:\imagenes\escudos_cl\Asia\Jordanian First Division League\Al Arabi Irbid SC.png'),113);</v>
      </c>
    </row>
    <row r="105" spans="2:15" x14ac:dyDescent="0.25">
      <c r="B105">
        <v>103</v>
      </c>
      <c r="C105" t="s">
        <v>8958</v>
      </c>
      <c r="D105" t="s">
        <v>1826</v>
      </c>
      <c r="E105">
        <f>INDEX(ClubLeague!B:B,MATCH(D105,ClubLeague!C:C,0))</f>
        <v>57</v>
      </c>
      <c r="F105">
        <v>62</v>
      </c>
      <c r="G105">
        <v>63</v>
      </c>
      <c r="H105">
        <v>64</v>
      </c>
      <c r="I105" s="3">
        <f t="shared" si="4"/>
        <v>63</v>
      </c>
      <c r="J105" t="s">
        <v>5091</v>
      </c>
      <c r="K105" t="str">
        <f t="shared" si="5"/>
        <v>E:\imagenes\escudos_cl\Asia\FD League\Al Arabi SC.png</v>
      </c>
      <c r="L105" t="s">
        <v>428</v>
      </c>
      <c r="M105">
        <f>INDEX(NationalTeams!B:B,MATCH(L105,NationalTeams!C:C,0))</f>
        <v>10</v>
      </c>
      <c r="O105" t="str">
        <f t="shared" si="3"/>
        <v>INSERT INTO "Clubs" (club_name,club_league_id,club_value,club_shield,club_country) VALUES ('Al Arabi SC SAU',57,63,pg_read_binary_file('E:\imagenes\escudos_cl\Asia\FD League\Al Arabi SC.png'),10);</v>
      </c>
    </row>
    <row r="106" spans="2:15" x14ac:dyDescent="0.25">
      <c r="B106">
        <v>104</v>
      </c>
      <c r="C106" t="s">
        <v>8959</v>
      </c>
      <c r="D106" t="s">
        <v>1926</v>
      </c>
      <c r="E106">
        <f>INDEX(ClubLeague!B:B,MATCH(D106,ClubLeague!C:C,0))</f>
        <v>157</v>
      </c>
      <c r="F106">
        <v>67</v>
      </c>
      <c r="G106">
        <v>67</v>
      </c>
      <c r="H106">
        <v>57</v>
      </c>
      <c r="I106" s="3">
        <f t="shared" si="4"/>
        <v>64</v>
      </c>
      <c r="J106" t="s">
        <v>5092</v>
      </c>
      <c r="K106" t="str">
        <f t="shared" si="5"/>
        <v>E:\imagenes\escudos_cl\Asia\Qatar Stars League\Al Arabi SC.png</v>
      </c>
      <c r="L106" t="s">
        <v>432</v>
      </c>
      <c r="M106">
        <f>INDEX(NationalTeams!B:B,MATCH(L106,NationalTeams!C:C,0))</f>
        <v>169</v>
      </c>
      <c r="O106" t="str">
        <f t="shared" si="3"/>
        <v>INSERT INTO "Clubs" (club_name,club_league_id,club_value,club_shield,club_country) VALUES ('Al Arabi SC QAT',157,64,pg_read_binary_file('E:\imagenes\escudos_cl\Asia\Qatar Stars League\Al Arabi SC.png'),169);</v>
      </c>
    </row>
    <row r="107" spans="2:15" x14ac:dyDescent="0.25">
      <c r="B107">
        <v>105</v>
      </c>
      <c r="C107" t="s">
        <v>8960</v>
      </c>
      <c r="D107" t="s">
        <v>1853</v>
      </c>
      <c r="E107">
        <f>INDEX(ClubLeague!B:B,MATCH(D107,ClubLeague!C:C,0))</f>
        <v>84</v>
      </c>
      <c r="F107">
        <v>52</v>
      </c>
      <c r="G107">
        <v>49</v>
      </c>
      <c r="H107">
        <v>49</v>
      </c>
      <c r="I107" s="3">
        <f t="shared" si="4"/>
        <v>50</v>
      </c>
      <c r="J107" t="s">
        <v>5093</v>
      </c>
      <c r="K107" t="str">
        <f t="shared" si="5"/>
        <v>E:\imagenes\escudos_cl\Asia\Kuwait Premier League\Al Arabi SC.png</v>
      </c>
      <c r="L107" t="s">
        <v>436</v>
      </c>
      <c r="M107">
        <f>INDEX(NationalTeams!B:B,MATCH(L107,NationalTeams!C:C,0))</f>
        <v>119</v>
      </c>
      <c r="O107" t="str">
        <f t="shared" si="3"/>
        <v>INSERT INTO "Clubs" (club_name,club_league_id,club_value,club_shield,club_country) VALUES ('Al Arabi SC KUW',84,50,pg_read_binary_file('E:\imagenes\escudos_cl\Asia\Kuwait Premier League\Al Arabi SC.png'),119);</v>
      </c>
    </row>
    <row r="108" spans="2:15" x14ac:dyDescent="0.25">
      <c r="B108">
        <v>106</v>
      </c>
      <c r="C108" t="s">
        <v>4085</v>
      </c>
      <c r="D108" t="s">
        <v>1787</v>
      </c>
      <c r="E108">
        <f>INDEX(ClubLeague!B:B,MATCH(D108,ClubLeague!C:C,0))</f>
        <v>17</v>
      </c>
      <c r="F108">
        <v>59</v>
      </c>
      <c r="G108">
        <v>58</v>
      </c>
      <c r="H108">
        <v>59</v>
      </c>
      <c r="I108" s="3">
        <f t="shared" si="4"/>
        <v>59</v>
      </c>
      <c r="J108" t="s">
        <v>5094</v>
      </c>
      <c r="K108" t="str">
        <f t="shared" si="5"/>
        <v>E:\imagenes\escudos_cl\Asia\Bahrain Premier League\Al Bahrain SC.png</v>
      </c>
      <c r="L108" t="s">
        <v>433</v>
      </c>
      <c r="M108">
        <f>INDEX(NationalTeams!B:B,MATCH(L108,NationalTeams!C:C,0))</f>
        <v>20</v>
      </c>
      <c r="O108" t="str">
        <f t="shared" si="3"/>
        <v>INSERT INTO "Clubs" (club_name,club_league_id,club_value,club_shield,club_country) VALUES ('Al Bahrain SC',17,59,pg_read_binary_file('E:\imagenes\escudos_cl\Asia\Bahrain Premier League\Al Bahrain SC.png'),20);</v>
      </c>
    </row>
    <row r="109" spans="2:15" x14ac:dyDescent="0.25">
      <c r="B109">
        <v>107</v>
      </c>
      <c r="C109" t="s">
        <v>4393</v>
      </c>
      <c r="D109" t="s">
        <v>1839</v>
      </c>
      <c r="E109">
        <f>INDEX(ClubLeague!B:B,MATCH(D109,ClubLeague!C:C,0))</f>
        <v>70</v>
      </c>
      <c r="F109">
        <v>56</v>
      </c>
      <c r="G109">
        <v>54</v>
      </c>
      <c r="H109">
        <v>53</v>
      </c>
      <c r="I109" s="3">
        <f t="shared" si="4"/>
        <v>54</v>
      </c>
      <c r="J109" t="s">
        <v>5095</v>
      </c>
      <c r="K109" t="str">
        <f t="shared" si="5"/>
        <v>E:\imagenes\escudos_cl\Asia\Iraqi Premier Divsion League\Al Bahri SC.png</v>
      </c>
      <c r="L109" t="s">
        <v>431</v>
      </c>
      <c r="M109">
        <f>INDEX(NationalTeams!B:B,MATCH(L109,NationalTeams!C:C,0))</f>
        <v>96</v>
      </c>
      <c r="O109" t="str">
        <f t="shared" si="3"/>
        <v>INSERT INTO "Clubs" (club_name,club_league_id,club_value,club_shield,club_country) VALUES ('Al Bahri SC',70,54,pg_read_binary_file('E:\imagenes\escudos_cl\Asia\Iraqi Premier Divsion League\Al Bahri SC.png'),96);</v>
      </c>
    </row>
    <row r="110" spans="2:15" x14ac:dyDescent="0.25">
      <c r="B110">
        <v>108</v>
      </c>
      <c r="C110" t="s">
        <v>4307</v>
      </c>
      <c r="D110" t="s">
        <v>1846</v>
      </c>
      <c r="E110">
        <f>INDEX(ClubLeague!B:B,MATCH(D110,ClubLeague!C:C,0))</f>
        <v>77</v>
      </c>
      <c r="F110">
        <v>49</v>
      </c>
      <c r="G110">
        <v>52</v>
      </c>
      <c r="H110">
        <v>55</v>
      </c>
      <c r="I110" s="3">
        <f t="shared" si="4"/>
        <v>52</v>
      </c>
      <c r="J110" t="s">
        <v>5096</v>
      </c>
      <c r="K110" t="str">
        <f t="shared" si="5"/>
        <v>E:\imagenes\escudos_cl\Asia\Jordanian First Division League\Al Baqaa.png</v>
      </c>
      <c r="L110" t="s">
        <v>451</v>
      </c>
      <c r="M110">
        <f>INDEX(NationalTeams!B:B,MATCH(L110,NationalTeams!C:C,0))</f>
        <v>113</v>
      </c>
      <c r="O110" t="str">
        <f t="shared" si="3"/>
        <v>INSERT INTO "Clubs" (club_name,club_league_id,club_value,club_shield,club_country) VALUES ('Al Baqaa',77,52,pg_read_binary_file('E:\imagenes\escudos_cl\Asia\Jordanian First Division League\Al Baqaa.png'),113);</v>
      </c>
    </row>
    <row r="111" spans="2:15" x14ac:dyDescent="0.25">
      <c r="B111">
        <v>109</v>
      </c>
      <c r="C111" t="s">
        <v>4225</v>
      </c>
      <c r="D111" t="s">
        <v>1969</v>
      </c>
      <c r="E111">
        <f>INDEX(ClubLeague!B:B,MATCH(D111,ClubLeague!C:C,0))</f>
        <v>200</v>
      </c>
      <c r="F111">
        <v>68</v>
      </c>
      <c r="G111">
        <v>61</v>
      </c>
      <c r="H111">
        <v>56</v>
      </c>
      <c r="I111" s="3">
        <f t="shared" si="4"/>
        <v>62</v>
      </c>
      <c r="J111" t="s">
        <v>5097</v>
      </c>
      <c r="K111" t="str">
        <f t="shared" si="5"/>
        <v>E:\imagenes\escudos_cl\Asia\UAE Pro League\Al Bataeh.png</v>
      </c>
      <c r="L111" t="s">
        <v>435</v>
      </c>
      <c r="M111">
        <f>INDEX(NationalTeams!B:B,MATCH(L111,NationalTeams!C:C,0))</f>
        <v>61</v>
      </c>
      <c r="O111" t="str">
        <f t="shared" si="3"/>
        <v>INSERT INTO "Clubs" (club_name,club_league_id,club_value,club_shield,club_country) VALUES ('Al Bataeh',200,62,pg_read_binary_file('E:\imagenes\escudos_cl\Asia\UAE Pro League\Al Bataeh.png'),61);</v>
      </c>
    </row>
    <row r="112" spans="2:15" x14ac:dyDescent="0.25">
      <c r="B112">
        <v>110</v>
      </c>
      <c r="C112" t="s">
        <v>3944</v>
      </c>
      <c r="D112" t="s">
        <v>1826</v>
      </c>
      <c r="E112">
        <f>INDEX(ClubLeague!B:B,MATCH(D112,ClubLeague!C:C,0))</f>
        <v>57</v>
      </c>
      <c r="F112">
        <v>63</v>
      </c>
      <c r="G112">
        <v>65</v>
      </c>
      <c r="H112">
        <v>63</v>
      </c>
      <c r="I112" s="3">
        <f t="shared" si="4"/>
        <v>64</v>
      </c>
      <c r="J112" t="s">
        <v>5098</v>
      </c>
      <c r="K112" t="str">
        <f t="shared" si="5"/>
        <v>E:\imagenes\escudos_cl\Asia\FD League\Al Batin FC.png</v>
      </c>
      <c r="L112" t="s">
        <v>428</v>
      </c>
      <c r="M112">
        <f>INDEX(NationalTeams!B:B,MATCH(L112,NationalTeams!C:C,0))</f>
        <v>10</v>
      </c>
      <c r="O112" t="str">
        <f t="shared" si="3"/>
        <v>INSERT INTO "Clubs" (club_name,club_league_id,club_value,club_shield,club_country) VALUES ('Al Batin FC',57,64,pg_read_binary_file('E:\imagenes\escudos_cl\Asia\FD League\Al Batin FC.png'),10);</v>
      </c>
    </row>
    <row r="113" spans="2:15" x14ac:dyDescent="0.25">
      <c r="B113">
        <v>111</v>
      </c>
      <c r="C113" t="s">
        <v>3977</v>
      </c>
      <c r="D113" t="s">
        <v>1927</v>
      </c>
      <c r="E113">
        <f>INDEX(ClubLeague!B:B,MATCH(D113,ClubLeague!C:C,0))</f>
        <v>158</v>
      </c>
      <c r="F113">
        <v>62</v>
      </c>
      <c r="G113">
        <v>57</v>
      </c>
      <c r="H113">
        <v>62</v>
      </c>
      <c r="I113" s="3">
        <f t="shared" si="4"/>
        <v>60</v>
      </c>
      <c r="J113" t="s">
        <v>5099</v>
      </c>
      <c r="K113" t="str">
        <f t="shared" si="5"/>
        <v>E:\imagenes\escudos_cl\Asia\Qatari Second Division\Al Bidda SC.png</v>
      </c>
      <c r="L113" t="s">
        <v>432</v>
      </c>
      <c r="M113">
        <f>INDEX(NationalTeams!B:B,MATCH(L113,NationalTeams!C:C,0))</f>
        <v>169</v>
      </c>
      <c r="O113" t="str">
        <f t="shared" si="3"/>
        <v>INSERT INTO "Clubs" (club_name,club_league_id,club_value,club_shield,club_country) VALUES ('Al Bidda SC',158,60,pg_read_binary_file('E:\imagenes\escudos_cl\Asia\Qatari Second Division\Al Bidda SC.png'),169);</v>
      </c>
    </row>
    <row r="114" spans="2:15" x14ac:dyDescent="0.25">
      <c r="B114">
        <v>112</v>
      </c>
      <c r="C114" t="s">
        <v>3924</v>
      </c>
      <c r="D114" t="s">
        <v>1826</v>
      </c>
      <c r="E114">
        <f>INDEX(ClubLeague!B:B,MATCH(D114,ClubLeague!C:C,0))</f>
        <v>57</v>
      </c>
      <c r="F114">
        <v>59</v>
      </c>
      <c r="G114">
        <v>58</v>
      </c>
      <c r="H114">
        <v>65</v>
      </c>
      <c r="I114" s="3">
        <f t="shared" si="4"/>
        <v>61</v>
      </c>
      <c r="J114" t="s">
        <v>5100</v>
      </c>
      <c r="K114" t="str">
        <f t="shared" si="5"/>
        <v>E:\imagenes\escudos_cl\Asia\FD League\Al Bukiryah FC.png</v>
      </c>
      <c r="L114" t="s">
        <v>428</v>
      </c>
      <c r="M114">
        <f>INDEX(NationalTeams!B:B,MATCH(L114,NationalTeams!C:C,0))</f>
        <v>10</v>
      </c>
      <c r="O114" t="str">
        <f t="shared" si="3"/>
        <v>INSERT INTO "Clubs" (club_name,club_league_id,club_value,club_shield,club_country) VALUES ('Al Bukiryah FC',57,61,pg_read_binary_file('E:\imagenes\escudos_cl\Asia\FD League\Al Bukiryah FC.png'),10);</v>
      </c>
    </row>
    <row r="115" spans="2:15" x14ac:dyDescent="0.25">
      <c r="B115">
        <v>113</v>
      </c>
      <c r="C115" t="s">
        <v>3927</v>
      </c>
      <c r="D115" t="s">
        <v>1926</v>
      </c>
      <c r="E115">
        <f>INDEX(ClubLeague!B:B,MATCH(D115,ClubLeague!C:C,0))</f>
        <v>157</v>
      </c>
      <c r="F115">
        <v>68</v>
      </c>
      <c r="G115">
        <v>71</v>
      </c>
      <c r="H115">
        <v>64</v>
      </c>
      <c r="I115" s="3">
        <f t="shared" si="4"/>
        <v>68</v>
      </c>
      <c r="J115" t="s">
        <v>5101</v>
      </c>
      <c r="K115" t="str">
        <f t="shared" si="5"/>
        <v>E:\imagenes\escudos_cl\Asia\Qatar Stars League\Al Duhail SC.png</v>
      </c>
      <c r="L115" t="s">
        <v>432</v>
      </c>
      <c r="M115">
        <f>INDEX(NationalTeams!B:B,MATCH(L115,NationalTeams!C:C,0))</f>
        <v>169</v>
      </c>
      <c r="O115" t="str">
        <f t="shared" si="3"/>
        <v>INSERT INTO "Clubs" (club_name,club_league_id,club_value,club_shield,club_country) VALUES ('Al Duhail SC',157,68,pg_read_binary_file('E:\imagenes\escudos_cl\Asia\Qatar Stars League\Al Duhail SC.png'),169);</v>
      </c>
    </row>
    <row r="116" spans="2:15" x14ac:dyDescent="0.25">
      <c r="B116">
        <v>114</v>
      </c>
      <c r="C116" t="s">
        <v>4024</v>
      </c>
      <c r="D116" t="s">
        <v>1930</v>
      </c>
      <c r="E116">
        <f>INDEX(ClubLeague!B:B,MATCH(D116,ClubLeague!C:C,0))</f>
        <v>161</v>
      </c>
      <c r="F116">
        <v>65</v>
      </c>
      <c r="G116">
        <v>61</v>
      </c>
      <c r="H116">
        <v>60</v>
      </c>
      <c r="I116" s="3">
        <f t="shared" si="4"/>
        <v>62</v>
      </c>
      <c r="J116" t="s">
        <v>5102</v>
      </c>
      <c r="K116" t="str">
        <f t="shared" si="5"/>
        <v>E:\imagenes\escudos_cl\Asia\Saudi Pro League\Al Ettifaq.png</v>
      </c>
      <c r="L116" t="s">
        <v>428</v>
      </c>
      <c r="M116">
        <f>INDEX(NationalTeams!B:B,MATCH(L116,NationalTeams!C:C,0))</f>
        <v>10</v>
      </c>
      <c r="O116" t="str">
        <f t="shared" si="3"/>
        <v>INSERT INTO "Clubs" (club_name,club_league_id,club_value,club_shield,club_country) VALUES ('Al Ettifaq',161,62,pg_read_binary_file('E:\imagenes\escudos_cl\Asia\Saudi Pro League\Al Ettifaq.png'),10);</v>
      </c>
    </row>
    <row r="117" spans="2:15" x14ac:dyDescent="0.25">
      <c r="B117">
        <v>115</v>
      </c>
      <c r="C117" t="s">
        <v>4236</v>
      </c>
      <c r="D117" t="s">
        <v>1839</v>
      </c>
      <c r="E117">
        <f>INDEX(ClubLeague!B:B,MATCH(D117,ClubLeague!C:C,0))</f>
        <v>70</v>
      </c>
      <c r="F117">
        <v>53</v>
      </c>
      <c r="G117">
        <v>57</v>
      </c>
      <c r="H117">
        <v>56</v>
      </c>
      <c r="I117" s="3">
        <f t="shared" si="4"/>
        <v>55</v>
      </c>
      <c r="J117" t="s">
        <v>5103</v>
      </c>
      <c r="K117" t="str">
        <f t="shared" si="5"/>
        <v>E:\imagenes\escudos_cl\Asia\Iraqi Premier Divsion League\Al Fahad SC.png</v>
      </c>
      <c r="L117" t="s">
        <v>431</v>
      </c>
      <c r="M117">
        <f>INDEX(NationalTeams!B:B,MATCH(L117,NationalTeams!C:C,0))</f>
        <v>96</v>
      </c>
      <c r="O117" t="str">
        <f t="shared" si="3"/>
        <v>INSERT INTO "Clubs" (club_name,club_league_id,club_value,club_shield,club_country) VALUES ('Al Fahad SC',70,55,pg_read_binary_file('E:\imagenes\escudos_cl\Asia\Iraqi Premier Divsion League\Al Fahad SC.png'),96);</v>
      </c>
    </row>
    <row r="118" spans="2:15" x14ac:dyDescent="0.25">
      <c r="B118">
        <v>116</v>
      </c>
      <c r="C118" t="s">
        <v>4497</v>
      </c>
      <c r="D118" t="s">
        <v>1853</v>
      </c>
      <c r="E118">
        <f>INDEX(ClubLeague!B:B,MATCH(D118,ClubLeague!C:C,0))</f>
        <v>84</v>
      </c>
      <c r="F118">
        <v>53</v>
      </c>
      <c r="G118">
        <v>51</v>
      </c>
      <c r="H118">
        <v>50</v>
      </c>
      <c r="I118" s="3">
        <f t="shared" si="4"/>
        <v>51</v>
      </c>
      <c r="J118" t="s">
        <v>5104</v>
      </c>
      <c r="K118" t="str">
        <f t="shared" si="5"/>
        <v>E:\imagenes\escudos_cl\Asia\Kuwait Premier League\Al Fahaheel SC.png</v>
      </c>
      <c r="L118" t="s">
        <v>436</v>
      </c>
      <c r="M118">
        <f>INDEX(NationalTeams!B:B,MATCH(L118,NationalTeams!C:C,0))</f>
        <v>119</v>
      </c>
      <c r="O118" t="str">
        <f t="shared" si="3"/>
        <v>INSERT INTO "Clubs" (club_name,club_league_id,club_value,club_shield,club_country) VALUES ('Al Fahaheel SC',84,51,pg_read_binary_file('E:\imagenes\escudos_cl\Asia\Kuwait Premier League\Al Fahaheel SC.png'),119);</v>
      </c>
    </row>
    <row r="119" spans="2:15" x14ac:dyDescent="0.25">
      <c r="B119">
        <v>117</v>
      </c>
      <c r="C119" t="s">
        <v>4125</v>
      </c>
      <c r="D119" t="s">
        <v>1826</v>
      </c>
      <c r="E119">
        <f>INDEX(ClubLeague!B:B,MATCH(D119,ClubLeague!C:C,0))</f>
        <v>57</v>
      </c>
      <c r="F119">
        <v>61</v>
      </c>
      <c r="G119">
        <v>61</v>
      </c>
      <c r="H119">
        <v>58</v>
      </c>
      <c r="I119" s="3">
        <f t="shared" si="4"/>
        <v>60</v>
      </c>
      <c r="J119" t="s">
        <v>5105</v>
      </c>
      <c r="K119" t="str">
        <f t="shared" si="5"/>
        <v>E:\imagenes\escudos_cl\Asia\FD League\Al Faisaly KSA FC.png</v>
      </c>
      <c r="L119" t="s">
        <v>428</v>
      </c>
      <c r="M119">
        <f>INDEX(NationalTeams!B:B,MATCH(L119,NationalTeams!C:C,0))</f>
        <v>10</v>
      </c>
      <c r="O119" t="str">
        <f t="shared" si="3"/>
        <v>INSERT INTO "Clubs" (club_name,club_league_id,club_value,club_shield,club_country) VALUES ('Al Faisaly KSA FC',57,60,pg_read_binary_file('E:\imagenes\escudos_cl\Asia\FD League\Al Faisaly KSA FC.png'),10);</v>
      </c>
    </row>
    <row r="120" spans="2:15" x14ac:dyDescent="0.25">
      <c r="B120">
        <v>118</v>
      </c>
      <c r="C120" t="s">
        <v>4047</v>
      </c>
      <c r="D120" t="s">
        <v>1930</v>
      </c>
      <c r="E120">
        <f>INDEX(ClubLeague!B:B,MATCH(D120,ClubLeague!C:C,0))</f>
        <v>161</v>
      </c>
      <c r="F120">
        <v>65</v>
      </c>
      <c r="G120">
        <v>56</v>
      </c>
      <c r="H120">
        <v>60</v>
      </c>
      <c r="I120" s="3">
        <f t="shared" si="4"/>
        <v>60</v>
      </c>
      <c r="J120" t="s">
        <v>5106</v>
      </c>
      <c r="K120" t="str">
        <f t="shared" si="5"/>
        <v>E:\imagenes\escudos_cl\Asia\Saudi Pro League\Al Fateh SC.png</v>
      </c>
      <c r="L120" t="s">
        <v>428</v>
      </c>
      <c r="M120">
        <f>INDEX(NationalTeams!B:B,MATCH(L120,NationalTeams!C:C,0))</f>
        <v>10</v>
      </c>
      <c r="O120" t="str">
        <f t="shared" si="3"/>
        <v>INSERT INTO "Clubs" (club_name,club_league_id,club_value,club_shield,club_country) VALUES ('Al Fateh SC',161,60,pg_read_binary_file('E:\imagenes\escudos_cl\Asia\Saudi Pro League\Al Fateh SC.png'),10);</v>
      </c>
    </row>
    <row r="121" spans="2:15" x14ac:dyDescent="0.25">
      <c r="B121">
        <v>119</v>
      </c>
      <c r="C121" t="s">
        <v>4027</v>
      </c>
      <c r="D121" t="s">
        <v>1930</v>
      </c>
      <c r="E121">
        <f>INDEX(ClubLeague!B:B,MATCH(D121,ClubLeague!C:C,0))</f>
        <v>161</v>
      </c>
      <c r="F121">
        <v>62</v>
      </c>
      <c r="G121">
        <v>61</v>
      </c>
      <c r="H121">
        <v>60</v>
      </c>
      <c r="I121" s="3">
        <f t="shared" si="4"/>
        <v>61</v>
      </c>
      <c r="J121" t="s">
        <v>5107</v>
      </c>
      <c r="K121" t="str">
        <f t="shared" si="5"/>
        <v>E:\imagenes\escudos_cl\Asia\Saudi Pro League\Al Fayha.png</v>
      </c>
      <c r="L121" t="s">
        <v>428</v>
      </c>
      <c r="M121">
        <f>INDEX(NationalTeams!B:B,MATCH(L121,NationalTeams!C:C,0))</f>
        <v>10</v>
      </c>
      <c r="O121" t="str">
        <f t="shared" si="3"/>
        <v>INSERT INTO "Clubs" (club_name,club_league_id,club_value,club_shield,club_country) VALUES ('Al Fayha',161,61,pg_read_binary_file('E:\imagenes\escudos_cl\Asia\Saudi Pro League\Al Fayha.png'),10);</v>
      </c>
    </row>
    <row r="122" spans="2:15" x14ac:dyDescent="0.25">
      <c r="B122">
        <v>120</v>
      </c>
      <c r="C122" t="s">
        <v>4107</v>
      </c>
      <c r="D122" t="s">
        <v>1959</v>
      </c>
      <c r="E122">
        <f>INDEX(ClubLeague!B:B,MATCH(D122,ClubLeague!C:C,0))</f>
        <v>190</v>
      </c>
      <c r="F122">
        <v>55</v>
      </c>
      <c r="G122">
        <v>55</v>
      </c>
      <c r="H122">
        <v>59</v>
      </c>
      <c r="I122" s="3">
        <f t="shared" si="4"/>
        <v>56</v>
      </c>
      <c r="J122" t="s">
        <v>5108</v>
      </c>
      <c r="K122" t="str">
        <f t="shared" si="5"/>
        <v>E:\imagenes\escudos_cl\Asia\Syrian Premier League\Al Fotuwa SC.png</v>
      </c>
      <c r="L122" t="s">
        <v>448</v>
      </c>
      <c r="M122">
        <f>INDEX(NationalTeams!B:B,MATCH(L122,NationalTeams!C:C,0))</f>
        <v>189</v>
      </c>
      <c r="O122" t="str">
        <f t="shared" si="3"/>
        <v>INSERT INTO "Clubs" (club_name,club_league_id,club_value,club_shield,club_country) VALUES ('Al Fotuwa SC',190,56,pg_read_binary_file('E:\imagenes\escudos_cl\Asia\Syrian Premier League\Al Fotuwa SC.png'),189);</v>
      </c>
    </row>
    <row r="123" spans="2:15" x14ac:dyDescent="0.25">
      <c r="B123">
        <v>121</v>
      </c>
      <c r="C123" t="s">
        <v>4310</v>
      </c>
      <c r="D123" t="s">
        <v>1926</v>
      </c>
      <c r="E123">
        <f>INDEX(ClubLeague!B:B,MATCH(D123,ClubLeague!C:C,0))</f>
        <v>157</v>
      </c>
      <c r="F123">
        <v>68</v>
      </c>
      <c r="G123">
        <v>69</v>
      </c>
      <c r="H123">
        <v>54</v>
      </c>
      <c r="I123" s="3">
        <f t="shared" si="4"/>
        <v>64</v>
      </c>
      <c r="J123" t="s">
        <v>5109</v>
      </c>
      <c r="K123" t="str">
        <f t="shared" si="5"/>
        <v>E:\imagenes\escudos_cl\Asia\Qatar Stars League\Al Gharafa SC.png</v>
      </c>
      <c r="L123" t="s">
        <v>432</v>
      </c>
      <c r="M123">
        <f>INDEX(NationalTeams!B:B,MATCH(L123,NationalTeams!C:C,0))</f>
        <v>169</v>
      </c>
      <c r="O123" t="str">
        <f t="shared" si="3"/>
        <v>INSERT INTO "Clubs" (club_name,club_league_id,club_value,club_shield,club_country) VALUES ('Al Gharafa SC',157,64,pg_read_binary_file('E:\imagenes\escudos_cl\Asia\Qatar Stars League\Al Gharafa SC.png'),169);</v>
      </c>
    </row>
    <row r="124" spans="2:15" x14ac:dyDescent="0.25">
      <c r="B124">
        <v>122</v>
      </c>
      <c r="C124" t="s">
        <v>4086</v>
      </c>
      <c r="D124" t="s">
        <v>1839</v>
      </c>
      <c r="E124">
        <f>INDEX(ClubLeague!B:B,MATCH(D124,ClubLeague!C:C,0))</f>
        <v>70</v>
      </c>
      <c r="F124">
        <v>59</v>
      </c>
      <c r="G124">
        <v>58</v>
      </c>
      <c r="H124">
        <v>59</v>
      </c>
      <c r="I124" s="3">
        <f t="shared" si="4"/>
        <v>59</v>
      </c>
      <c r="J124" t="s">
        <v>5110</v>
      </c>
      <c r="K124" t="str">
        <f t="shared" si="5"/>
        <v>E:\imagenes\escudos_cl\Asia\Iraqi Premier Divsion League\Al Gharraf SC.png</v>
      </c>
      <c r="L124" t="s">
        <v>431</v>
      </c>
      <c r="M124">
        <f>INDEX(NationalTeams!B:B,MATCH(L124,NationalTeams!C:C,0))</f>
        <v>96</v>
      </c>
      <c r="O124" t="str">
        <f t="shared" si="3"/>
        <v>INSERT INTO "Clubs" (club_name,club_league_id,club_value,club_shield,club_country) VALUES ('Al Gharraf SC',70,59,pg_read_binary_file('E:\imagenes\escudos_cl\Asia\Iraqi Premier Divsion League\Al Gharraf SC.png'),96);</v>
      </c>
    </row>
    <row r="125" spans="2:15" x14ac:dyDescent="0.25">
      <c r="B125">
        <v>123</v>
      </c>
      <c r="C125" t="s">
        <v>4364</v>
      </c>
      <c r="D125" t="s">
        <v>1846</v>
      </c>
      <c r="E125">
        <f>INDEX(ClubLeague!B:B,MATCH(D125,ClubLeague!C:C,0))</f>
        <v>77</v>
      </c>
      <c r="F125">
        <v>50</v>
      </c>
      <c r="G125">
        <v>50</v>
      </c>
      <c r="H125">
        <v>54</v>
      </c>
      <c r="I125" s="3">
        <f t="shared" si="4"/>
        <v>51</v>
      </c>
      <c r="J125" t="s">
        <v>5111</v>
      </c>
      <c r="K125" t="str">
        <f t="shared" si="5"/>
        <v>E:\imagenes\escudos_cl\Asia\Jordanian First Division League\AL Hashemiya SC.png</v>
      </c>
      <c r="L125" t="s">
        <v>451</v>
      </c>
      <c r="M125">
        <f>INDEX(NationalTeams!B:B,MATCH(L125,NationalTeams!C:C,0))</f>
        <v>113</v>
      </c>
      <c r="O125" t="str">
        <f t="shared" si="3"/>
        <v>INSERT INTO "Clubs" (club_name,club_league_id,club_value,club_shield,club_country) VALUES ('AL Hashemiya SC',77,51,pg_read_binary_file('E:\imagenes\escudos_cl\Asia\Jordanian First Division League\AL Hashemiya SC.png'),113);</v>
      </c>
    </row>
    <row r="126" spans="2:15" x14ac:dyDescent="0.25">
      <c r="B126">
        <v>124</v>
      </c>
      <c r="C126" t="s">
        <v>4092</v>
      </c>
      <c r="D126" t="s">
        <v>1930</v>
      </c>
      <c r="E126">
        <f>INDEX(ClubLeague!B:B,MATCH(D126,ClubLeague!C:C,0))</f>
        <v>161</v>
      </c>
      <c r="F126">
        <v>64</v>
      </c>
      <c r="G126">
        <v>57</v>
      </c>
      <c r="H126">
        <v>59</v>
      </c>
      <c r="I126" s="3">
        <f t="shared" si="4"/>
        <v>60</v>
      </c>
      <c r="J126" t="s">
        <v>5112</v>
      </c>
      <c r="K126" t="str">
        <f t="shared" si="5"/>
        <v>E:\imagenes\escudos_cl\Asia\Saudi Pro League\Al Hazem FC.png</v>
      </c>
      <c r="L126" t="s">
        <v>428</v>
      </c>
      <c r="M126">
        <f>INDEX(NationalTeams!B:B,MATCH(L126,NationalTeams!C:C,0))</f>
        <v>10</v>
      </c>
      <c r="O126" t="str">
        <f t="shared" si="3"/>
        <v>INSERT INTO "Clubs" (club_name,club_league_id,club_value,club_shield,club_country) VALUES ('Al Hazem FC',161,60,pg_read_binary_file('E:\imagenes\escudos_cl\Asia\Saudi Pro League\Al Hazem FC.png'),10);</v>
      </c>
    </row>
    <row r="127" spans="2:15" x14ac:dyDescent="0.25">
      <c r="B127">
        <v>125</v>
      </c>
      <c r="C127" t="s">
        <v>4343</v>
      </c>
      <c r="D127" t="s">
        <v>1838</v>
      </c>
      <c r="E127">
        <f>INDEX(ClubLeague!B:B,MATCH(D127,ClubLeague!C:C,0))</f>
        <v>69</v>
      </c>
      <c r="F127">
        <v>56</v>
      </c>
      <c r="G127">
        <v>54</v>
      </c>
      <c r="H127">
        <v>54</v>
      </c>
      <c r="I127" s="3">
        <f t="shared" si="4"/>
        <v>55</v>
      </c>
      <c r="J127" t="s">
        <v>5113</v>
      </c>
      <c r="K127" t="str">
        <f t="shared" si="5"/>
        <v>E:\imagenes\escudos_cl\Asia\Iraq Stars League\Al Hedod SC.png</v>
      </c>
      <c r="L127" t="s">
        <v>431</v>
      </c>
      <c r="M127">
        <f>INDEX(NationalTeams!B:B,MATCH(L127,NationalTeams!C:C,0))</f>
        <v>96</v>
      </c>
      <c r="O127" t="str">
        <f t="shared" si="3"/>
        <v>INSERT INTO "Clubs" (club_name,club_league_id,club_value,club_shield,club_country) VALUES ('Al Hedod SC',69,55,pg_read_binary_file('E:\imagenes\escudos_cl\Asia\Iraq Stars League\Al Hedod SC.png'),96);</v>
      </c>
    </row>
    <row r="128" spans="2:15" x14ac:dyDescent="0.25">
      <c r="B128">
        <v>126</v>
      </c>
      <c r="C128" t="s">
        <v>3913</v>
      </c>
      <c r="D128" t="s">
        <v>1930</v>
      </c>
      <c r="E128">
        <f>INDEX(ClubLeague!B:B,MATCH(D128,ClubLeague!C:C,0))</f>
        <v>161</v>
      </c>
      <c r="F128">
        <v>77</v>
      </c>
      <c r="G128">
        <v>66</v>
      </c>
      <c r="H128">
        <v>65</v>
      </c>
      <c r="I128" s="3">
        <f t="shared" si="4"/>
        <v>69</v>
      </c>
      <c r="J128" t="s">
        <v>5114</v>
      </c>
      <c r="K128" t="str">
        <f t="shared" si="5"/>
        <v>E:\imagenes\escudos_cl\Asia\Saudi Pro League\Al Hilal Saudi FC.png</v>
      </c>
      <c r="L128" t="s">
        <v>428</v>
      </c>
      <c r="M128">
        <f>INDEX(NationalTeams!B:B,MATCH(L128,NationalTeams!C:C,0))</f>
        <v>10</v>
      </c>
      <c r="O128" t="str">
        <f t="shared" si="3"/>
        <v>INSERT INTO "Clubs" (club_name,club_league_id,club_value,club_shield,club_country) VALUES ('Al Hilal Saudi FC',161,69,pg_read_binary_file('E:\imagenes\escudos_cl\Asia\Saudi Pro League\Al Hilal Saudi FC.png'),10);</v>
      </c>
    </row>
    <row r="129" spans="2:15" x14ac:dyDescent="0.25">
      <c r="B129">
        <v>127</v>
      </c>
      <c r="C129" t="s">
        <v>4803</v>
      </c>
      <c r="D129" t="s">
        <v>1883</v>
      </c>
      <c r="E129">
        <f>INDEX(ClubLeague!B:B,MATCH(D129,ClubLeague!C:C,0))</f>
        <v>114</v>
      </c>
      <c r="F129">
        <v>56</v>
      </c>
      <c r="G129">
        <v>53</v>
      </c>
      <c r="H129">
        <v>57</v>
      </c>
      <c r="I129" s="3">
        <f t="shared" si="4"/>
        <v>55</v>
      </c>
      <c r="J129" t="s">
        <v>5115</v>
      </c>
      <c r="K129" t="str">
        <f t="shared" si="5"/>
        <v>E:\imagenes\escudos_cl\Africa\Ligue 1 Mauritania\Al Hilal SC.png</v>
      </c>
      <c r="L129" t="s">
        <v>360</v>
      </c>
      <c r="M129">
        <f>INDEX(NationalTeams!B:B,MATCH(L129,NationalTeams!C:C,0))</f>
        <v>139</v>
      </c>
      <c r="O129" t="str">
        <f t="shared" si="3"/>
        <v>INSERT INTO "Clubs" (club_name,club_league_id,club_value,club_shield,club_country) VALUES ('Al Hilal SC',114,55,pg_read_binary_file('E:\imagenes\escudos_cl\Africa\Ligue 1 Mauritania\Al Hilal SC.png'),139);</v>
      </c>
    </row>
    <row r="130" spans="2:15" x14ac:dyDescent="0.25">
      <c r="B130">
        <v>128</v>
      </c>
      <c r="C130" t="s">
        <v>4204</v>
      </c>
      <c r="D130" t="s">
        <v>1839</v>
      </c>
      <c r="E130">
        <f>INDEX(ClubLeague!B:B,MATCH(D130,ClubLeague!C:C,0))</f>
        <v>70</v>
      </c>
      <c r="F130">
        <v>55</v>
      </c>
      <c r="G130">
        <v>54</v>
      </c>
      <c r="H130">
        <v>57</v>
      </c>
      <c r="I130" s="3">
        <f t="shared" si="4"/>
        <v>55</v>
      </c>
      <c r="J130" t="s">
        <v>5116</v>
      </c>
      <c r="K130" t="str">
        <f t="shared" si="5"/>
        <v>E:\imagenes\escudos_cl\Asia\Iraqi Premier Divsion League\Al Hussein.png</v>
      </c>
      <c r="L130" t="s">
        <v>431</v>
      </c>
      <c r="M130">
        <f>INDEX(NationalTeams!B:B,MATCH(L130,NationalTeams!C:C,0))</f>
        <v>96</v>
      </c>
      <c r="O130" t="str">
        <f t="shared" si="3"/>
        <v>INSERT INTO "Clubs" (club_name,club_league_id,club_value,club_shield,club_country) VALUES ('Al Hussein',70,55,pg_read_binary_file('E:\imagenes\escudos_cl\Asia\Iraqi Premier Divsion League\Al Hussein.png'),96);</v>
      </c>
    </row>
    <row r="131" spans="2:15" x14ac:dyDescent="0.25">
      <c r="B131">
        <v>129</v>
      </c>
      <c r="C131" t="s">
        <v>4386</v>
      </c>
      <c r="D131" t="s">
        <v>1846</v>
      </c>
      <c r="E131">
        <f>INDEX(ClubLeague!B:B,MATCH(D131,ClubLeague!C:C,0))</f>
        <v>77</v>
      </c>
      <c r="F131">
        <v>52</v>
      </c>
      <c r="G131">
        <v>56</v>
      </c>
      <c r="H131">
        <v>53</v>
      </c>
      <c r="I131" s="3">
        <f t="shared" si="4"/>
        <v>54</v>
      </c>
      <c r="J131" t="s">
        <v>5117</v>
      </c>
      <c r="K131" t="str">
        <f t="shared" si="5"/>
        <v>E:\imagenes\escudos_cl\Asia\Jordanian First Division League\Al Hussein SC.png</v>
      </c>
      <c r="L131" t="s">
        <v>451</v>
      </c>
      <c r="M131">
        <f>INDEX(NationalTeams!B:B,MATCH(L131,NationalTeams!C:C,0))</f>
        <v>113</v>
      </c>
      <c r="O131" t="str">
        <f t="shared" ref="O131:O194" si="6">_xlfn.CONCAT($O$1,$S$1,$B$1,$S$1," ",$Q$1,$C$2,$U$1,$E$2,$U$1,$I$2,$U$1,$K$2,$U$1,$M$2,$R$1,$P$1,$Q$1,$T$1,C131,$T$1,$U$1,E131,$U$1,I131,$U$1,$O$2,$Q$1,$T$1,K131,$T$1,$R$1,$U$1,M131,$R$1,$V$1)</f>
        <v>INSERT INTO "Clubs" (club_name,club_league_id,club_value,club_shield,club_country) VALUES ('Al Hussein SC',77,54,pg_read_binary_file('E:\imagenes\escudos_cl\Asia\Jordanian First Division League\Al Hussein SC.png'),113);</v>
      </c>
    </row>
    <row r="132" spans="2:15" x14ac:dyDescent="0.25">
      <c r="B132">
        <v>130</v>
      </c>
      <c r="C132" t="s">
        <v>3900</v>
      </c>
      <c r="D132" t="s">
        <v>1930</v>
      </c>
      <c r="E132">
        <f>INDEX(ClubLeague!B:B,MATCH(D132,ClubLeague!C:C,0))</f>
        <v>161</v>
      </c>
      <c r="F132">
        <v>72</v>
      </c>
      <c r="G132">
        <v>70</v>
      </c>
      <c r="H132">
        <v>67</v>
      </c>
      <c r="I132" s="3">
        <f t="shared" ref="I132:I195" si="7">ROUND(AVERAGE(F132:H132),0)</f>
        <v>70</v>
      </c>
      <c r="J132" t="s">
        <v>5118</v>
      </c>
      <c r="K132" t="str">
        <f t="shared" ref="K132:K195" si="8">_xlfn.CONCAT($A$1,J132)</f>
        <v>E:\imagenes\escudos_cl\Asia\Saudi Pro League\Al Ittihad.png</v>
      </c>
      <c r="L132" t="s">
        <v>428</v>
      </c>
      <c r="M132">
        <f>INDEX(NationalTeams!B:B,MATCH(L132,NationalTeams!C:C,0))</f>
        <v>10</v>
      </c>
      <c r="O132" t="str">
        <f t="shared" si="6"/>
        <v>INSERT INTO "Clubs" (club_name,club_league_id,club_value,club_shield,club_country) VALUES ('Al Ittihad',161,70,pg_read_binary_file('E:\imagenes\escudos_cl\Asia\Saudi Pro League\Al Ittihad.png'),10);</v>
      </c>
    </row>
    <row r="133" spans="2:15" x14ac:dyDescent="0.25">
      <c r="B133">
        <v>131</v>
      </c>
      <c r="C133" t="s">
        <v>3952</v>
      </c>
      <c r="D133" t="s">
        <v>1959</v>
      </c>
      <c r="E133">
        <f>INDEX(ClubLeague!B:B,MATCH(D133,ClubLeague!C:C,0))</f>
        <v>190</v>
      </c>
      <c r="F133">
        <v>63</v>
      </c>
      <c r="G133">
        <v>60</v>
      </c>
      <c r="H133">
        <v>63</v>
      </c>
      <c r="I133" s="3">
        <f t="shared" si="7"/>
        <v>62</v>
      </c>
      <c r="J133" t="s">
        <v>5119</v>
      </c>
      <c r="K133" t="str">
        <f t="shared" si="8"/>
        <v>E:\imagenes\escudos_cl\Asia\Syrian Premier League\Al Ittihad Ahli SC.png</v>
      </c>
      <c r="L133" t="s">
        <v>448</v>
      </c>
      <c r="M133">
        <f>INDEX(NationalTeams!B:B,MATCH(L133,NationalTeams!C:C,0))</f>
        <v>189</v>
      </c>
      <c r="O133" t="str">
        <f t="shared" si="6"/>
        <v>INSERT INTO "Clubs" (club_name,club_league_id,club_value,club_shield,club_country) VALUES ('Al Ittihad Ahli SC',190,62,pg_read_binary_file('E:\imagenes\escudos_cl\Asia\Syrian Premier League\Al Ittihad Ahli SC.png'),189);</v>
      </c>
    </row>
    <row r="134" spans="2:15" x14ac:dyDescent="0.25">
      <c r="B134">
        <v>132</v>
      </c>
      <c r="C134" t="s">
        <v>4701</v>
      </c>
      <c r="D134" t="s">
        <v>1817</v>
      </c>
      <c r="E134">
        <f>INDEX(ClubLeague!B:B,MATCH(D134,ClubLeague!C:C,0))</f>
        <v>48</v>
      </c>
      <c r="F134">
        <v>82</v>
      </c>
      <c r="G134">
        <v>78</v>
      </c>
      <c r="H134">
        <v>65</v>
      </c>
      <c r="I134" s="3">
        <f t="shared" si="7"/>
        <v>75</v>
      </c>
      <c r="J134" t="s">
        <v>5120</v>
      </c>
      <c r="K134" t="str">
        <f t="shared" si="8"/>
        <v>E:\imagenes\escudos_cl\Africa\Egyptian Premier League\Al Ittihad Alexandria.png</v>
      </c>
      <c r="L134" t="s">
        <v>365</v>
      </c>
      <c r="M134">
        <f>INDEX(NationalTeams!B:B,MATCH(L134,NationalTeams!C:C,0))</f>
        <v>59</v>
      </c>
      <c r="O134" t="str">
        <f t="shared" si="6"/>
        <v>INSERT INTO "Clubs" (club_name,club_league_id,club_value,club_shield,club_country) VALUES ('Al Ittihad Alexandria',48,75,pg_read_binary_file('E:\imagenes\escudos_cl\Africa\Egyptian Premier League\Al Ittihad Alexandria.png'),59);</v>
      </c>
    </row>
    <row r="135" spans="2:15" x14ac:dyDescent="0.25">
      <c r="B135">
        <v>133</v>
      </c>
      <c r="C135" t="s">
        <v>4041</v>
      </c>
      <c r="D135" t="s">
        <v>1826</v>
      </c>
      <c r="E135">
        <f>INDEX(ClubLeague!B:B,MATCH(D135,ClubLeague!C:C,0))</f>
        <v>57</v>
      </c>
      <c r="F135">
        <v>62</v>
      </c>
      <c r="G135">
        <v>58</v>
      </c>
      <c r="H135">
        <v>60</v>
      </c>
      <c r="I135" s="3">
        <f t="shared" si="7"/>
        <v>60</v>
      </c>
      <c r="J135" t="s">
        <v>5121</v>
      </c>
      <c r="K135" t="str">
        <f t="shared" si="8"/>
        <v>E:\imagenes\escudos_cl\Asia\FD League\Al Jabalain FC.png</v>
      </c>
      <c r="L135" t="s">
        <v>428</v>
      </c>
      <c r="M135">
        <f>INDEX(NationalTeams!B:B,MATCH(L135,NationalTeams!C:C,0))</f>
        <v>10</v>
      </c>
      <c r="O135" t="str">
        <f t="shared" si="6"/>
        <v>INSERT INTO "Clubs" (club_name,club_league_id,club_value,club_shield,club_country) VALUES ('Al Jabalain FC',57,60,pg_read_binary_file('E:\imagenes\escudos_cl\Asia\FD League\Al Jabalain FC.png'),10);</v>
      </c>
    </row>
    <row r="136" spans="2:15" x14ac:dyDescent="0.25">
      <c r="B136">
        <v>134</v>
      </c>
      <c r="C136" t="s">
        <v>3947</v>
      </c>
      <c r="D136" t="s">
        <v>1959</v>
      </c>
      <c r="E136">
        <f>INDEX(ClubLeague!B:B,MATCH(D136,ClubLeague!C:C,0))</f>
        <v>190</v>
      </c>
      <c r="F136">
        <v>62</v>
      </c>
      <c r="G136">
        <v>63</v>
      </c>
      <c r="H136">
        <v>63</v>
      </c>
      <c r="I136" s="3">
        <f t="shared" si="7"/>
        <v>63</v>
      </c>
      <c r="J136" t="s">
        <v>5122</v>
      </c>
      <c r="K136" t="str">
        <f t="shared" si="8"/>
        <v>E:\imagenes\escudos_cl\Asia\Syrian Premier League\Al Jaish SC.png</v>
      </c>
      <c r="L136" t="s">
        <v>448</v>
      </c>
      <c r="M136">
        <f>INDEX(NationalTeams!B:B,MATCH(L136,NationalTeams!C:C,0))</f>
        <v>189</v>
      </c>
      <c r="O136" t="str">
        <f t="shared" si="6"/>
        <v>INSERT INTO "Clubs" (club_name,club_league_id,club_value,club_shield,club_country) VALUES ('Al Jaish SC',190,63,pg_read_binary_file('E:\imagenes\escudos_cl\Asia\Syrian Premier League\Al Jaish SC.png'),189);</v>
      </c>
    </row>
    <row r="137" spans="2:15" x14ac:dyDescent="0.25">
      <c r="B137">
        <v>135</v>
      </c>
      <c r="C137" t="s">
        <v>4439</v>
      </c>
      <c r="D137" t="s">
        <v>1846</v>
      </c>
      <c r="E137">
        <f>INDEX(ClubLeague!B:B,MATCH(D137,ClubLeague!C:C,0))</f>
        <v>77</v>
      </c>
      <c r="F137">
        <v>54</v>
      </c>
      <c r="G137">
        <v>54</v>
      </c>
      <c r="H137">
        <v>52</v>
      </c>
      <c r="I137" s="3">
        <f t="shared" si="7"/>
        <v>53</v>
      </c>
      <c r="J137" t="s">
        <v>5123</v>
      </c>
      <c r="K137" t="str">
        <f t="shared" si="8"/>
        <v>E:\imagenes\escudos_cl\Asia\Jordanian First Division League\Al Jalil SC.png</v>
      </c>
      <c r="L137" t="s">
        <v>451</v>
      </c>
      <c r="M137">
        <f>INDEX(NationalTeams!B:B,MATCH(L137,NationalTeams!C:C,0))</f>
        <v>113</v>
      </c>
      <c r="O137" t="str">
        <f t="shared" si="6"/>
        <v>INSERT INTO "Clubs" (club_name,club_league_id,club_value,club_shield,club_country) VALUES ('Al Jalil SC',77,53,pg_read_binary_file('E:\imagenes\escudos_cl\Asia\Jordanian First Division League\Al Jalil SC.png'),113);</v>
      </c>
    </row>
    <row r="138" spans="2:15" x14ac:dyDescent="0.25">
      <c r="B138">
        <v>136</v>
      </c>
      <c r="C138" t="s">
        <v>3970</v>
      </c>
      <c r="D138" t="s">
        <v>1826</v>
      </c>
      <c r="E138">
        <f>INDEX(ClubLeague!B:B,MATCH(D138,ClubLeague!C:C,0))</f>
        <v>57</v>
      </c>
      <c r="F138">
        <v>61</v>
      </c>
      <c r="G138">
        <v>61</v>
      </c>
      <c r="H138">
        <v>62</v>
      </c>
      <c r="I138" s="3">
        <f t="shared" si="7"/>
        <v>61</v>
      </c>
      <c r="J138" t="s">
        <v>5124</v>
      </c>
      <c r="K138" t="str">
        <f t="shared" si="8"/>
        <v>E:\imagenes\escudos_cl\Asia\FD League\Al Jandal SC.png</v>
      </c>
      <c r="L138" t="s">
        <v>428</v>
      </c>
      <c r="M138">
        <f>INDEX(NationalTeams!B:B,MATCH(L138,NationalTeams!C:C,0))</f>
        <v>10</v>
      </c>
      <c r="O138" t="str">
        <f t="shared" si="6"/>
        <v>INSERT INTO "Clubs" (club_name,club_league_id,club_value,club_shield,club_country) VALUES ('Al Jandal SC',57,61,pg_read_binary_file('E:\imagenes\escudos_cl\Asia\FD League\Al Jandal SC.png'),10);</v>
      </c>
    </row>
    <row r="139" spans="2:15" x14ac:dyDescent="0.25">
      <c r="B139">
        <v>137</v>
      </c>
      <c r="C139" t="s">
        <v>4227</v>
      </c>
      <c r="D139" t="s">
        <v>1969</v>
      </c>
      <c r="E139">
        <f>INDEX(ClubLeague!B:B,MATCH(D139,ClubLeague!C:C,0))</f>
        <v>200</v>
      </c>
      <c r="F139">
        <v>67</v>
      </c>
      <c r="G139">
        <v>60</v>
      </c>
      <c r="H139">
        <v>56</v>
      </c>
      <c r="I139" s="3">
        <f t="shared" si="7"/>
        <v>61</v>
      </c>
      <c r="J139" t="s">
        <v>5125</v>
      </c>
      <c r="K139" t="str">
        <f t="shared" si="8"/>
        <v>E:\imagenes\escudos_cl\Asia\UAE Pro League\Al Jazira.png</v>
      </c>
      <c r="L139" t="s">
        <v>435</v>
      </c>
      <c r="M139">
        <f>INDEX(NationalTeams!B:B,MATCH(L139,NationalTeams!C:C,0))</f>
        <v>61</v>
      </c>
      <c r="O139" t="str">
        <f t="shared" si="6"/>
        <v>INSERT INTO "Clubs" (club_name,club_league_id,club_value,club_shield,club_country) VALUES ('Al Jazira',200,61,pg_read_binary_file('E:\imagenes\escudos_cl\Asia\UAE Pro League\Al Jazira.png'),61);</v>
      </c>
    </row>
    <row r="140" spans="2:15" x14ac:dyDescent="0.25">
      <c r="B140">
        <v>138</v>
      </c>
      <c r="C140" t="s">
        <v>4243</v>
      </c>
      <c r="D140" t="s">
        <v>1839</v>
      </c>
      <c r="E140">
        <f>INDEX(ClubLeague!B:B,MATCH(D140,ClubLeague!C:C,0))</f>
        <v>70</v>
      </c>
      <c r="F140">
        <v>54</v>
      </c>
      <c r="G140">
        <v>56</v>
      </c>
      <c r="H140">
        <v>56</v>
      </c>
      <c r="I140" s="3">
        <f t="shared" si="7"/>
        <v>55</v>
      </c>
      <c r="J140" t="s">
        <v>5126</v>
      </c>
      <c r="K140" t="str">
        <f t="shared" si="8"/>
        <v>E:\imagenes\escudos_cl\Asia\Iraqi Premier Divsion League\Al Jolan SC.png</v>
      </c>
      <c r="L140" t="s">
        <v>431</v>
      </c>
      <c r="M140">
        <f>INDEX(NationalTeams!B:B,MATCH(L140,NationalTeams!C:C,0))</f>
        <v>96</v>
      </c>
      <c r="O140" t="str">
        <f t="shared" si="6"/>
        <v>INSERT INTO "Clubs" (club_name,club_league_id,club_value,club_shield,club_country) VALUES ('Al Jolan SC',70,55,pg_read_binary_file('E:\imagenes\escudos_cl\Asia\Iraqi Premier Divsion League\Al Jolan SC.png'),96);</v>
      </c>
    </row>
    <row r="141" spans="2:15" x14ac:dyDescent="0.25">
      <c r="B141">
        <v>139</v>
      </c>
      <c r="C141" t="s">
        <v>3917</v>
      </c>
      <c r="D141" t="s">
        <v>1826</v>
      </c>
      <c r="E141">
        <f>INDEX(ClubLeague!B:B,MATCH(D141,ClubLeague!C:C,0))</f>
        <v>57</v>
      </c>
      <c r="F141">
        <v>65</v>
      </c>
      <c r="G141">
        <v>62</v>
      </c>
      <c r="H141">
        <v>65</v>
      </c>
      <c r="I141" s="3">
        <f t="shared" si="7"/>
        <v>64</v>
      </c>
      <c r="J141" t="s">
        <v>5127</v>
      </c>
      <c r="K141" t="str">
        <f t="shared" si="8"/>
        <v>E:\imagenes\escudos_cl\Asia\FD League\Al Jubail.png</v>
      </c>
      <c r="L141" t="s">
        <v>428</v>
      </c>
      <c r="M141">
        <f>INDEX(NationalTeams!B:B,MATCH(L141,NationalTeams!C:C,0))</f>
        <v>10</v>
      </c>
      <c r="O141" t="str">
        <f t="shared" si="6"/>
        <v>INSERT INTO "Clubs" (club_name,club_league_id,club_value,club_shield,club_country) VALUES ('Al Jubail',57,64,pg_read_binary_file('E:\imagenes\escudos_cl\Asia\FD League\Al Jubail.png'),10);</v>
      </c>
    </row>
    <row r="142" spans="2:15" x14ac:dyDescent="0.25">
      <c r="B142">
        <v>140</v>
      </c>
      <c r="C142" t="s">
        <v>4212</v>
      </c>
      <c r="D142" t="s">
        <v>1839</v>
      </c>
      <c r="E142">
        <f>INDEX(ClubLeague!B:B,MATCH(D142,ClubLeague!C:C,0))</f>
        <v>70</v>
      </c>
      <c r="F142">
        <v>58</v>
      </c>
      <c r="G142">
        <v>52</v>
      </c>
      <c r="H142">
        <v>57</v>
      </c>
      <c r="I142" s="3">
        <f t="shared" si="7"/>
        <v>56</v>
      </c>
      <c r="J142" t="s">
        <v>5128</v>
      </c>
      <c r="K142" t="str">
        <f t="shared" si="8"/>
        <v>E:\imagenes\escudos_cl\Asia\Iraqi Premier Divsion League\Al Kadhimiya.png</v>
      </c>
      <c r="L142" t="s">
        <v>431</v>
      </c>
      <c r="M142">
        <f>INDEX(NationalTeams!B:B,MATCH(L142,NationalTeams!C:C,0))</f>
        <v>96</v>
      </c>
      <c r="O142" t="str">
        <f t="shared" si="6"/>
        <v>INSERT INTO "Clubs" (club_name,club_league_id,club_value,club_shield,club_country) VALUES ('Al Kadhimiya',70,56,pg_read_binary_file('E:\imagenes\escudos_cl\Asia\Iraqi Premier Divsion League\Al Kadhimiya.png'),96);</v>
      </c>
    </row>
    <row r="143" spans="2:15" x14ac:dyDescent="0.25">
      <c r="B143">
        <v>141</v>
      </c>
      <c r="C143" t="s">
        <v>4457</v>
      </c>
      <c r="D143" t="s">
        <v>1838</v>
      </c>
      <c r="E143">
        <f>INDEX(ClubLeague!B:B,MATCH(D143,ClubLeague!C:C,0))</f>
        <v>69</v>
      </c>
      <c r="F143">
        <v>57</v>
      </c>
      <c r="G143">
        <v>55</v>
      </c>
      <c r="H143">
        <v>51</v>
      </c>
      <c r="I143" s="3">
        <f t="shared" si="7"/>
        <v>54</v>
      </c>
      <c r="J143" t="s">
        <v>5129</v>
      </c>
      <c r="K143" t="str">
        <f t="shared" si="8"/>
        <v>E:\imagenes\escudos_cl\Asia\Iraq Stars League\Al Kahrabaa SC.png</v>
      </c>
      <c r="L143" t="s">
        <v>431</v>
      </c>
      <c r="M143">
        <f>INDEX(NationalTeams!B:B,MATCH(L143,NationalTeams!C:C,0))</f>
        <v>96</v>
      </c>
      <c r="O143" t="str">
        <f t="shared" si="6"/>
        <v>INSERT INTO "Clubs" (club_name,club_league_id,club_value,club_shield,club_country) VALUES ('Al Kahrabaa SC',69,54,pg_read_binary_file('E:\imagenes\escudos_cl\Asia\Iraq Stars League\Al Kahrabaa SC.png'),96);</v>
      </c>
    </row>
    <row r="144" spans="2:15" x14ac:dyDescent="0.25">
      <c r="B144">
        <v>142</v>
      </c>
      <c r="C144" t="s">
        <v>4196</v>
      </c>
      <c r="D144" t="s">
        <v>1959</v>
      </c>
      <c r="E144">
        <f>INDEX(ClubLeague!B:B,MATCH(D144,ClubLeague!C:C,0))</f>
        <v>190</v>
      </c>
      <c r="F144">
        <v>59</v>
      </c>
      <c r="G144">
        <v>55</v>
      </c>
      <c r="H144">
        <v>57</v>
      </c>
      <c r="I144" s="3">
        <f t="shared" si="7"/>
        <v>57</v>
      </c>
      <c r="J144" t="s">
        <v>5130</v>
      </c>
      <c r="K144" t="str">
        <f t="shared" si="8"/>
        <v>E:\imagenes\escudos_cl\Asia\Syrian Premier League\Al Karamah SC.png</v>
      </c>
      <c r="L144" t="s">
        <v>448</v>
      </c>
      <c r="M144">
        <f>INDEX(NationalTeams!B:B,MATCH(L144,NationalTeams!C:C,0))</f>
        <v>189</v>
      </c>
      <c r="O144" t="str">
        <f t="shared" si="6"/>
        <v>INSERT INTO "Clubs" (club_name,club_league_id,club_value,club_shield,club_country) VALUES ('Al Karamah SC',190,57,pg_read_binary_file('E:\imagenes\escudos_cl\Asia\Syrian Premier League\Al Karamah SC.png'),189);</v>
      </c>
    </row>
    <row r="145" spans="2:15" x14ac:dyDescent="0.25">
      <c r="B145">
        <v>143</v>
      </c>
      <c r="C145" t="s">
        <v>4458</v>
      </c>
      <c r="D145" t="s">
        <v>1838</v>
      </c>
      <c r="E145">
        <f>INDEX(ClubLeague!B:B,MATCH(D145,ClubLeague!C:C,0))</f>
        <v>69</v>
      </c>
      <c r="F145">
        <v>55</v>
      </c>
      <c r="G145">
        <v>55</v>
      </c>
      <c r="H145">
        <v>51</v>
      </c>
      <c r="I145" s="3">
        <f t="shared" si="7"/>
        <v>54</v>
      </c>
      <c r="J145" t="s">
        <v>5131</v>
      </c>
      <c r="K145" t="str">
        <f t="shared" si="8"/>
        <v>E:\imagenes\escudos_cl\Asia\Iraq Stars League\Al Karkh SC.png</v>
      </c>
      <c r="L145" t="s">
        <v>431</v>
      </c>
      <c r="M145">
        <f>INDEX(NationalTeams!B:B,MATCH(L145,NationalTeams!C:C,0))</f>
        <v>96</v>
      </c>
      <c r="O145" t="str">
        <f t="shared" si="6"/>
        <v>INSERT INTO "Clubs" (club_name,club_league_id,club_value,club_shield,club_country) VALUES ('Al Karkh SC',69,54,pg_read_binary_file('E:\imagenes\escudos_cl\Asia\Iraq Stars League\Al Karkh SC.png'),96);</v>
      </c>
    </row>
    <row r="146" spans="2:15" x14ac:dyDescent="0.25">
      <c r="B146">
        <v>144</v>
      </c>
      <c r="C146" t="s">
        <v>4403</v>
      </c>
      <c r="D146" t="s">
        <v>1838</v>
      </c>
      <c r="E146">
        <f>INDEX(ClubLeague!B:B,MATCH(D146,ClubLeague!C:C,0))</f>
        <v>69</v>
      </c>
      <c r="F146">
        <v>54</v>
      </c>
      <c r="G146">
        <v>52</v>
      </c>
      <c r="H146">
        <v>53</v>
      </c>
      <c r="I146" s="3">
        <f t="shared" si="7"/>
        <v>53</v>
      </c>
      <c r="J146" t="s">
        <v>5132</v>
      </c>
      <c r="K146" t="str">
        <f t="shared" si="8"/>
        <v>E:\imagenes\escudos_cl\Asia\Iraq Stars League\Al Karma SC.png</v>
      </c>
      <c r="L146" t="s">
        <v>431</v>
      </c>
      <c r="M146">
        <f>INDEX(NationalTeams!B:B,MATCH(L146,NationalTeams!C:C,0))</f>
        <v>96</v>
      </c>
      <c r="O146" t="str">
        <f t="shared" si="6"/>
        <v>INSERT INTO "Clubs" (club_name,club_league_id,club_value,club_shield,club_country) VALUES ('Al Karma SC',69,53,pg_read_binary_file('E:\imagenes\escudos_cl\Asia\Iraq Stars League\Al Karma SC.png'),96);</v>
      </c>
    </row>
    <row r="147" spans="2:15" x14ac:dyDescent="0.25">
      <c r="B147">
        <v>145</v>
      </c>
      <c r="C147" t="s">
        <v>4494</v>
      </c>
      <c r="D147" t="s">
        <v>1846</v>
      </c>
      <c r="E147">
        <f>INDEX(ClubLeague!B:B,MATCH(D147,ClubLeague!C:C,0))</f>
        <v>77</v>
      </c>
      <c r="F147">
        <v>53</v>
      </c>
      <c r="G147">
        <v>52</v>
      </c>
      <c r="H147">
        <v>50</v>
      </c>
      <c r="I147" s="3">
        <f t="shared" si="7"/>
        <v>52</v>
      </c>
      <c r="J147" t="s">
        <v>5133</v>
      </c>
      <c r="K147" t="str">
        <f t="shared" si="8"/>
        <v>E:\imagenes\escudos_cl\Asia\Jordanian First Division League\Al Karmel SC.png</v>
      </c>
      <c r="L147" t="s">
        <v>451</v>
      </c>
      <c r="M147">
        <f>INDEX(NationalTeams!B:B,MATCH(L147,NationalTeams!C:C,0))</f>
        <v>113</v>
      </c>
      <c r="O147" t="str">
        <f t="shared" si="6"/>
        <v>INSERT INTO "Clubs" (club_name,club_league_id,club_value,club_shield,club_country) VALUES ('Al Karmel SC',77,52,pg_read_binary_file('E:\imagenes\escudos_cl\Asia\Jordanian First Division League\Al Karmel SC.png'),113);</v>
      </c>
    </row>
    <row r="148" spans="2:15" x14ac:dyDescent="0.25">
      <c r="B148">
        <v>146</v>
      </c>
      <c r="C148" t="s">
        <v>4515</v>
      </c>
      <c r="D148" t="s">
        <v>1911</v>
      </c>
      <c r="E148">
        <f>INDEX(ClubLeague!B:B,MATCH(D148,ClubLeague!C:C,0))</f>
        <v>142</v>
      </c>
      <c r="F148">
        <v>52</v>
      </c>
      <c r="G148">
        <v>53</v>
      </c>
      <c r="H148">
        <v>49</v>
      </c>
      <c r="I148" s="3">
        <f t="shared" si="7"/>
        <v>51</v>
      </c>
      <c r="J148" t="s">
        <v>5134</v>
      </c>
      <c r="K148" t="str">
        <f t="shared" si="8"/>
        <v>E:\imagenes\escudos_cl\Asia\Oman Professional League\Al Khaburah SC.png</v>
      </c>
      <c r="L148" t="s">
        <v>457</v>
      </c>
      <c r="M148">
        <f>INDEX(NationalTeams!B:B,MATCH(L148,NationalTeams!C:C,0))</f>
        <v>157</v>
      </c>
      <c r="O148" t="str">
        <f t="shared" si="6"/>
        <v>INSERT INTO "Clubs" (club_name,club_league_id,club_value,club_shield,club_country) VALUES ('Al Khaburah SC',142,51,pg_read_binary_file('E:\imagenes\escudos_cl\Asia\Oman Professional League\Al Khaburah SC.png'),157);</v>
      </c>
    </row>
    <row r="149" spans="2:15" x14ac:dyDescent="0.25">
      <c r="B149">
        <v>147</v>
      </c>
      <c r="C149" t="s">
        <v>4105</v>
      </c>
      <c r="D149" t="s">
        <v>1787</v>
      </c>
      <c r="E149">
        <f>INDEX(ClubLeague!B:B,MATCH(D149,ClubLeague!C:C,0))</f>
        <v>17</v>
      </c>
      <c r="F149">
        <v>56</v>
      </c>
      <c r="G149">
        <v>56</v>
      </c>
      <c r="H149">
        <v>59</v>
      </c>
      <c r="I149" s="3">
        <f t="shared" si="7"/>
        <v>57</v>
      </c>
      <c r="J149" t="s">
        <v>5135</v>
      </c>
      <c r="K149" t="str">
        <f t="shared" si="8"/>
        <v>E:\imagenes\escudos_cl\Asia\Bahrain Premier League\Al Khaldiya SC.png</v>
      </c>
      <c r="L149" t="s">
        <v>433</v>
      </c>
      <c r="M149">
        <f>INDEX(NationalTeams!B:B,MATCH(L149,NationalTeams!C:C,0))</f>
        <v>20</v>
      </c>
      <c r="O149" t="str">
        <f t="shared" si="6"/>
        <v>INSERT INTO "Clubs" (club_name,club_league_id,club_value,club_shield,club_country) VALUES ('Al Khaldiya SC',17,57,pg_read_binary_file('E:\imagenes\escudos_cl\Asia\Bahrain Premier League\Al Khaldiya SC.png'),20);</v>
      </c>
    </row>
    <row r="150" spans="2:15" x14ac:dyDescent="0.25">
      <c r="B150">
        <v>148</v>
      </c>
      <c r="C150" t="s">
        <v>4130</v>
      </c>
      <c r="D150" t="s">
        <v>1930</v>
      </c>
      <c r="E150">
        <f>INDEX(ClubLeague!B:B,MATCH(D150,ClubLeague!C:C,0))</f>
        <v>161</v>
      </c>
      <c r="F150">
        <v>72</v>
      </c>
      <c r="G150">
        <v>59</v>
      </c>
      <c r="H150">
        <v>58</v>
      </c>
      <c r="I150" s="3">
        <f t="shared" si="7"/>
        <v>63</v>
      </c>
      <c r="J150" t="s">
        <v>5136</v>
      </c>
      <c r="K150" t="str">
        <f t="shared" si="8"/>
        <v>E:\imagenes\escudos_cl\Asia\Saudi Pro League\Al Khaleej.png</v>
      </c>
      <c r="L150" t="s">
        <v>428</v>
      </c>
      <c r="M150">
        <f>INDEX(NationalTeams!B:B,MATCH(L150,NationalTeams!C:C,0))</f>
        <v>10</v>
      </c>
      <c r="O150" t="str">
        <f t="shared" si="6"/>
        <v>INSERT INTO "Clubs" (club_name,club_league_id,club_value,club_shield,club_country) VALUES ('Al Khaleej',161,63,pg_read_binary_file('E:\imagenes\escudos_cl\Asia\Saudi Pro League\Al Khaleej.png'),10);</v>
      </c>
    </row>
    <row r="151" spans="2:15" x14ac:dyDescent="0.25">
      <c r="B151">
        <v>149</v>
      </c>
      <c r="C151" t="s">
        <v>4064</v>
      </c>
      <c r="D151" t="s">
        <v>1927</v>
      </c>
      <c r="E151">
        <f>INDEX(ClubLeague!B:B,MATCH(D151,ClubLeague!C:C,0))</f>
        <v>158</v>
      </c>
      <c r="F151">
        <v>59</v>
      </c>
      <c r="G151">
        <v>62</v>
      </c>
      <c r="H151">
        <v>59</v>
      </c>
      <c r="I151" s="3">
        <f t="shared" si="7"/>
        <v>60</v>
      </c>
      <c r="J151" t="s">
        <v>5137</v>
      </c>
      <c r="K151" t="str">
        <f t="shared" si="8"/>
        <v>E:\imagenes\escudos_cl\Asia\Qatari Second Division\Al Kharaitiyat SC.png</v>
      </c>
      <c r="L151" t="s">
        <v>432</v>
      </c>
      <c r="M151">
        <f>INDEX(NationalTeams!B:B,MATCH(L151,NationalTeams!C:C,0))</f>
        <v>169</v>
      </c>
      <c r="O151" t="str">
        <f t="shared" si="6"/>
        <v>INSERT INTO "Clubs" (club_name,club_league_id,club_value,club_shield,club_country) VALUES ('Al Kharaitiyat SC',158,60,pg_read_binary_file('E:\imagenes\escudos_cl\Asia\Qatari Second Division\Al Kharaitiyat SC.png'),169);</v>
      </c>
    </row>
    <row r="152" spans="2:15" x14ac:dyDescent="0.25">
      <c r="B152">
        <v>150</v>
      </c>
      <c r="C152" t="s">
        <v>4028</v>
      </c>
      <c r="D152" t="s">
        <v>1930</v>
      </c>
      <c r="E152">
        <f>INDEX(ClubLeague!B:B,MATCH(D152,ClubLeague!C:C,0))</f>
        <v>161</v>
      </c>
      <c r="F152">
        <v>61</v>
      </c>
      <c r="G152">
        <v>61</v>
      </c>
      <c r="H152">
        <v>60</v>
      </c>
      <c r="I152" s="3">
        <f t="shared" si="7"/>
        <v>61</v>
      </c>
      <c r="J152" t="s">
        <v>5138</v>
      </c>
      <c r="K152" t="str">
        <f t="shared" si="8"/>
        <v>E:\imagenes\escudos_cl\Asia\Saudi Pro League\Al Kholood.png</v>
      </c>
      <c r="L152" t="s">
        <v>428</v>
      </c>
      <c r="M152">
        <f>INDEX(NationalTeams!B:B,MATCH(L152,NationalTeams!C:C,0))</f>
        <v>10</v>
      </c>
      <c r="O152" t="str">
        <f t="shared" si="6"/>
        <v>INSERT INTO "Clubs" (club_name,club_league_id,club_value,club_shield,club_country) VALUES ('Al Kholood',161,61,pg_read_binary_file('E:\imagenes\escudos_cl\Asia\Saudi Pro League\Al Kholood.png'),10);</v>
      </c>
    </row>
    <row r="153" spans="2:15" x14ac:dyDescent="0.25">
      <c r="B153">
        <v>151</v>
      </c>
      <c r="C153" t="s">
        <v>4166</v>
      </c>
      <c r="D153" t="s">
        <v>1926</v>
      </c>
      <c r="E153">
        <f>INDEX(ClubLeague!B:B,MATCH(D153,ClubLeague!C:C,0))</f>
        <v>157</v>
      </c>
      <c r="F153">
        <v>62</v>
      </c>
      <c r="G153">
        <v>62</v>
      </c>
      <c r="H153">
        <v>57</v>
      </c>
      <c r="I153" s="3">
        <f t="shared" si="7"/>
        <v>60</v>
      </c>
      <c r="J153" t="s">
        <v>5139</v>
      </c>
      <c r="K153" t="str">
        <f t="shared" si="8"/>
        <v>E:\imagenes\escudos_cl\Asia\Qatar Stars League\Al Khor SC.png</v>
      </c>
      <c r="L153" t="s">
        <v>432</v>
      </c>
      <c r="M153">
        <f>INDEX(NationalTeams!B:B,MATCH(L153,NationalTeams!C:C,0))</f>
        <v>169</v>
      </c>
      <c r="O153" t="str">
        <f t="shared" si="6"/>
        <v>INSERT INTO "Clubs" (club_name,club_league_id,club_value,club_shield,club_country) VALUES ('Al Khor SC',157,60,pg_read_binary_file('E:\imagenes\escudos_cl\Asia\Qatar Stars League\Al Khor SC.png'),169);</v>
      </c>
    </row>
    <row r="154" spans="2:15" x14ac:dyDescent="0.25">
      <c r="B154">
        <v>152</v>
      </c>
      <c r="C154" t="s">
        <v>4466</v>
      </c>
      <c r="D154" t="s">
        <v>1853</v>
      </c>
      <c r="E154">
        <f>INDEX(ClubLeague!B:B,MATCH(D154,ClubLeague!C:C,0))</f>
        <v>84</v>
      </c>
      <c r="F154">
        <v>53</v>
      </c>
      <c r="G154">
        <v>53</v>
      </c>
      <c r="H154">
        <v>51</v>
      </c>
      <c r="I154" s="3">
        <f t="shared" si="7"/>
        <v>52</v>
      </c>
      <c r="J154" t="s">
        <v>5140</v>
      </c>
      <c r="K154" t="str">
        <f t="shared" si="8"/>
        <v>E:\imagenes\escudos_cl\Asia\Kuwait Premier League\Al Kuwait SC.png</v>
      </c>
      <c r="L154" t="s">
        <v>436</v>
      </c>
      <c r="M154">
        <f>INDEX(NationalTeams!B:B,MATCH(L154,NationalTeams!C:C,0))</f>
        <v>119</v>
      </c>
      <c r="O154" t="str">
        <f t="shared" si="6"/>
        <v>INSERT INTO "Clubs" (club_name,club_league_id,club_value,club_shield,club_country) VALUES ('Al Kuwait SC',84,52,pg_read_binary_file('E:\imagenes\escudos_cl\Asia\Kuwait Premier League\Al Kuwait SC.png'),119);</v>
      </c>
    </row>
    <row r="155" spans="2:15" x14ac:dyDescent="0.25">
      <c r="B155">
        <v>153</v>
      </c>
      <c r="C155" t="s">
        <v>4160</v>
      </c>
      <c r="D155" t="s">
        <v>1927</v>
      </c>
      <c r="E155">
        <f>INDEX(ClubLeague!B:B,MATCH(D155,ClubLeague!C:C,0))</f>
        <v>158</v>
      </c>
      <c r="F155">
        <v>62</v>
      </c>
      <c r="G155">
        <v>69</v>
      </c>
      <c r="H155">
        <v>57</v>
      </c>
      <c r="I155" s="3">
        <f t="shared" si="7"/>
        <v>63</v>
      </c>
      <c r="J155" t="s">
        <v>5141</v>
      </c>
      <c r="K155" t="str">
        <f t="shared" si="8"/>
        <v>E:\imagenes\escudos_cl\Asia\Qatari Second Division\Al Markhiya SC.png</v>
      </c>
      <c r="L155" t="s">
        <v>432</v>
      </c>
      <c r="M155">
        <f>INDEX(NationalTeams!B:B,MATCH(L155,NationalTeams!C:C,0))</f>
        <v>169</v>
      </c>
      <c r="O155" t="str">
        <f t="shared" si="6"/>
        <v>INSERT INTO "Clubs" (club_name,club_league_id,club_value,club_shield,club_country) VALUES ('Al Markhiya SC',158,63,pg_read_binary_file('E:\imagenes\escudos_cl\Asia\Qatari Second Division\Al Markhiya SC.png'),169);</v>
      </c>
    </row>
    <row r="156" spans="2:15" x14ac:dyDescent="0.25">
      <c r="B156">
        <v>154</v>
      </c>
      <c r="C156" t="s">
        <v>4702</v>
      </c>
      <c r="D156" t="s">
        <v>1817</v>
      </c>
      <c r="E156">
        <f>INDEX(ClubLeague!B:B,MATCH(D156,ClubLeague!C:C,0))</f>
        <v>48</v>
      </c>
      <c r="F156">
        <v>69</v>
      </c>
      <c r="G156">
        <v>72</v>
      </c>
      <c r="H156">
        <v>64</v>
      </c>
      <c r="I156" s="3">
        <f t="shared" si="7"/>
        <v>68</v>
      </c>
      <c r="J156" t="s">
        <v>5142</v>
      </c>
      <c r="K156" t="str">
        <f t="shared" si="8"/>
        <v>E:\imagenes\escudos_cl\Africa\Egyptian Premier League\Al Masry SC.png</v>
      </c>
      <c r="L156" t="s">
        <v>365</v>
      </c>
      <c r="M156">
        <f>INDEX(NationalTeams!B:B,MATCH(L156,NationalTeams!C:C,0))</f>
        <v>59</v>
      </c>
      <c r="O156" t="str">
        <f t="shared" si="6"/>
        <v>INSERT INTO "Clubs" (club_name,club_league_id,club_value,club_shield,club_country) VALUES ('Al Masry SC',48,68,pg_read_binary_file('E:\imagenes\escudos_cl\Africa\Egyptian Premier League\Al Masry SC.png'),59);</v>
      </c>
    </row>
    <row r="157" spans="2:15" x14ac:dyDescent="0.25">
      <c r="B157">
        <v>155</v>
      </c>
      <c r="C157" t="s">
        <v>4804</v>
      </c>
      <c r="D157" t="s">
        <v>1883</v>
      </c>
      <c r="E157">
        <f>INDEX(ClubLeague!B:B,MATCH(D157,ClubLeague!C:C,0))</f>
        <v>114</v>
      </c>
      <c r="F157">
        <v>50</v>
      </c>
      <c r="G157">
        <v>53</v>
      </c>
      <c r="H157">
        <v>54</v>
      </c>
      <c r="I157" s="3">
        <f t="shared" si="7"/>
        <v>52</v>
      </c>
      <c r="J157" t="s">
        <v>5143</v>
      </c>
      <c r="K157" t="str">
        <f t="shared" si="8"/>
        <v>E:\imagenes\escudos_cl\Africa\Ligue 1 Mauritania\Al Merrikh SC.png</v>
      </c>
      <c r="L157" t="s">
        <v>360</v>
      </c>
      <c r="M157">
        <f>INDEX(NationalTeams!B:B,MATCH(L157,NationalTeams!C:C,0))</f>
        <v>139</v>
      </c>
      <c r="O157" t="str">
        <f t="shared" si="6"/>
        <v>INSERT INTO "Clubs" (club_name,club_league_id,club_value,club_shield,club_country) VALUES ('Al Merrikh SC',114,52,pg_read_binary_file('E:\imagenes\escudos_cl\Africa\Ligue 1 Mauritania\Al Merrikh SC.png'),139);</v>
      </c>
    </row>
    <row r="158" spans="2:15" x14ac:dyDescent="0.25">
      <c r="B158">
        <v>156</v>
      </c>
      <c r="C158" t="s">
        <v>3974</v>
      </c>
      <c r="D158" t="s">
        <v>1927</v>
      </c>
      <c r="E158">
        <f>INDEX(ClubLeague!B:B,MATCH(D158,ClubLeague!C:C,0))</f>
        <v>158</v>
      </c>
      <c r="F158">
        <v>62</v>
      </c>
      <c r="G158">
        <v>59</v>
      </c>
      <c r="H158">
        <v>62</v>
      </c>
      <c r="I158" s="3">
        <f t="shared" si="7"/>
        <v>61</v>
      </c>
      <c r="J158" t="s">
        <v>5144</v>
      </c>
      <c r="K158" t="str">
        <f t="shared" si="8"/>
        <v>E:\imagenes\escudos_cl\Asia\Qatari Second Division\Al Mesaimeer SC.png</v>
      </c>
      <c r="L158" t="s">
        <v>432</v>
      </c>
      <c r="M158">
        <f>INDEX(NationalTeams!B:B,MATCH(L158,NationalTeams!C:C,0))</f>
        <v>169</v>
      </c>
      <c r="O158" t="str">
        <f t="shared" si="6"/>
        <v>INSERT INTO "Clubs" (club_name,club_league_id,club_value,club_shield,club_country) VALUES ('Al Mesaimeer SC',158,61,pg_read_binary_file('E:\imagenes\escudos_cl\Asia\Qatari Second Division\Al Mesaimeer SC.png'),169);</v>
      </c>
    </row>
    <row r="159" spans="2:15" x14ac:dyDescent="0.25">
      <c r="B159">
        <v>157</v>
      </c>
      <c r="C159" t="s">
        <v>4389</v>
      </c>
      <c r="D159" t="s">
        <v>1838</v>
      </c>
      <c r="E159">
        <f>INDEX(ClubLeague!B:B,MATCH(D159,ClubLeague!C:C,0))</f>
        <v>69</v>
      </c>
      <c r="F159">
        <v>57</v>
      </c>
      <c r="G159">
        <v>55</v>
      </c>
      <c r="H159">
        <v>53</v>
      </c>
      <c r="I159" s="3">
        <f t="shared" si="7"/>
        <v>55</v>
      </c>
      <c r="J159" t="s">
        <v>5145</v>
      </c>
      <c r="K159" t="str">
        <f t="shared" si="8"/>
        <v>E:\imagenes\escudos_cl\Asia\Iraq Stars League\Al Minaa SC.png</v>
      </c>
      <c r="L159" t="s">
        <v>431</v>
      </c>
      <c r="M159">
        <f>INDEX(NationalTeams!B:B,MATCH(L159,NationalTeams!C:C,0))</f>
        <v>96</v>
      </c>
      <c r="O159" t="str">
        <f t="shared" si="6"/>
        <v>INSERT INTO "Clubs" (club_name,club_league_id,club_value,club_shield,club_country) VALUES ('Al Minaa SC',69,55,pg_read_binary_file('E:\imagenes\escudos_cl\Asia\Iraq Stars League\Al Minaa SC.png'),96);</v>
      </c>
    </row>
    <row r="160" spans="2:15" x14ac:dyDescent="0.25">
      <c r="B160">
        <v>158</v>
      </c>
      <c r="C160" t="s">
        <v>4720</v>
      </c>
      <c r="D160" t="s">
        <v>1818</v>
      </c>
      <c r="E160">
        <f>INDEX(ClubLeague!B:B,MATCH(D160,ClubLeague!C:C,0))</f>
        <v>49</v>
      </c>
      <c r="F160">
        <v>60</v>
      </c>
      <c r="G160">
        <v>60</v>
      </c>
      <c r="H160">
        <v>60</v>
      </c>
      <c r="I160" s="3">
        <f t="shared" si="7"/>
        <v>60</v>
      </c>
      <c r="J160" t="s">
        <v>5146</v>
      </c>
      <c r="K160" t="str">
        <f t="shared" si="8"/>
        <v>E:\imagenes\escudos_cl\Africa\Egyptian Second Division A\Al Mokawloon Al Arab SC.png</v>
      </c>
      <c r="L160" t="s">
        <v>365</v>
      </c>
      <c r="M160">
        <f>INDEX(NationalTeams!B:B,MATCH(L160,NationalTeams!C:C,0))</f>
        <v>59</v>
      </c>
      <c r="O160" t="str">
        <f t="shared" si="6"/>
        <v>INSERT INTO "Clubs" (club_name,club_league_id,club_value,club_shield,club_country) VALUES ('Al Mokawloon Al Arab SC',49,60,pg_read_binary_file('E:\imagenes\escudos_cl\Africa\Egyptian Second Division A\Al Mokawloon Al Arab SC.png'),59);</v>
      </c>
    </row>
    <row r="161" spans="2:15" x14ac:dyDescent="0.25">
      <c r="B161">
        <v>159</v>
      </c>
      <c r="C161" t="s">
        <v>4197</v>
      </c>
      <c r="D161" t="s">
        <v>1787</v>
      </c>
      <c r="E161">
        <f>INDEX(ClubLeague!B:B,MATCH(D161,ClubLeague!C:C,0))</f>
        <v>17</v>
      </c>
      <c r="F161">
        <v>58</v>
      </c>
      <c r="G161">
        <v>55</v>
      </c>
      <c r="H161">
        <v>57</v>
      </c>
      <c r="I161" s="3">
        <f t="shared" si="7"/>
        <v>57</v>
      </c>
      <c r="J161" t="s">
        <v>5147</v>
      </c>
      <c r="K161" t="str">
        <f t="shared" si="8"/>
        <v>E:\imagenes\escudos_cl\Asia\Bahrain Premier League\Al Muharraq SC.png</v>
      </c>
      <c r="L161" t="s">
        <v>433</v>
      </c>
      <c r="M161">
        <f>INDEX(NationalTeams!B:B,MATCH(L161,NationalTeams!C:C,0))</f>
        <v>20</v>
      </c>
      <c r="O161" t="str">
        <f t="shared" si="6"/>
        <v>INSERT INTO "Clubs" (club_name,club_league_id,club_value,club_shield,club_country) VALUES ('Al Muharraq SC',17,57,pg_read_binary_file('E:\imagenes\escudos_cl\Asia\Bahrain Premier League\Al Muharraq SC.png'),20);</v>
      </c>
    </row>
    <row r="162" spans="2:15" x14ac:dyDescent="0.25">
      <c r="B162">
        <v>160</v>
      </c>
      <c r="C162" t="s">
        <v>4334</v>
      </c>
      <c r="D162" t="s">
        <v>1838</v>
      </c>
      <c r="E162">
        <f>INDEX(ClubLeague!B:B,MATCH(D162,ClubLeague!C:C,0))</f>
        <v>69</v>
      </c>
      <c r="F162">
        <v>55</v>
      </c>
      <c r="G162">
        <v>55</v>
      </c>
      <c r="H162">
        <v>54</v>
      </c>
      <c r="I162" s="3">
        <f t="shared" si="7"/>
        <v>55</v>
      </c>
      <c r="J162" t="s">
        <v>5148</v>
      </c>
      <c r="K162" t="str">
        <f t="shared" si="8"/>
        <v>E:\imagenes\escudos_cl\Asia\Iraq Stars League\Al Naft SC.png</v>
      </c>
      <c r="L162" t="s">
        <v>431</v>
      </c>
      <c r="M162">
        <f>INDEX(NationalTeams!B:B,MATCH(L162,NationalTeams!C:C,0))</f>
        <v>96</v>
      </c>
      <c r="O162" t="str">
        <f t="shared" si="6"/>
        <v>INSERT INTO "Clubs" (club_name,club_league_id,club_value,club_shield,club_country) VALUES ('Al Naft SC',69,55,pg_read_binary_file('E:\imagenes\escudos_cl\Asia\Iraq Stars League\Al Naft SC.png'),96);</v>
      </c>
    </row>
    <row r="163" spans="2:15" x14ac:dyDescent="0.25">
      <c r="B163">
        <v>161</v>
      </c>
      <c r="C163" t="s">
        <v>4353</v>
      </c>
      <c r="D163" t="s">
        <v>1911</v>
      </c>
      <c r="E163">
        <f>INDEX(ClubLeague!B:B,MATCH(D163,ClubLeague!C:C,0))</f>
        <v>142</v>
      </c>
      <c r="F163">
        <v>53</v>
      </c>
      <c r="G163">
        <v>53</v>
      </c>
      <c r="H163">
        <v>54</v>
      </c>
      <c r="I163" s="3">
        <f t="shared" si="7"/>
        <v>53</v>
      </c>
      <c r="J163" t="s">
        <v>5149</v>
      </c>
      <c r="K163" t="str">
        <f t="shared" si="8"/>
        <v>E:\imagenes\escudos_cl\Asia\Oman Professional League\Al Nahda.png</v>
      </c>
      <c r="L163" t="s">
        <v>457</v>
      </c>
      <c r="M163">
        <f>INDEX(NationalTeams!B:B,MATCH(L163,NationalTeams!C:C,0))</f>
        <v>157</v>
      </c>
      <c r="O163" t="str">
        <f t="shared" si="6"/>
        <v>INSERT INTO "Clubs" (club_name,club_league_id,club_value,club_shield,club_country) VALUES ('Al Nahda',142,53,pg_read_binary_file('E:\imagenes\escudos_cl\Asia\Oman Professional League\Al Nahda.png'),157);</v>
      </c>
    </row>
    <row r="164" spans="2:15" x14ac:dyDescent="0.25">
      <c r="B164">
        <v>162</v>
      </c>
      <c r="C164" t="s">
        <v>4344</v>
      </c>
      <c r="D164" t="s">
        <v>1838</v>
      </c>
      <c r="E164">
        <f>INDEX(ClubLeague!B:B,MATCH(D164,ClubLeague!C:C,0))</f>
        <v>69</v>
      </c>
      <c r="F164">
        <v>56</v>
      </c>
      <c r="G164">
        <v>54</v>
      </c>
      <c r="H164">
        <v>54</v>
      </c>
      <c r="I164" s="3">
        <f t="shared" si="7"/>
        <v>55</v>
      </c>
      <c r="J164" t="s">
        <v>5150</v>
      </c>
      <c r="K164" t="str">
        <f t="shared" si="8"/>
        <v>E:\imagenes\escudos_cl\Asia\Iraq Stars League\Al Najaf SC.png</v>
      </c>
      <c r="L164" t="s">
        <v>431</v>
      </c>
      <c r="M164">
        <f>INDEX(NationalTeams!B:B,MATCH(L164,NationalTeams!C:C,0))</f>
        <v>96</v>
      </c>
      <c r="O164" t="str">
        <f t="shared" si="6"/>
        <v>INSERT INTO "Clubs" (club_name,club_league_id,club_value,club_shield,club_country) VALUES ('Al Najaf SC',69,55,pg_read_binary_file('E:\imagenes\escudos_cl\Asia\Iraq Stars League\Al Najaf SC.png'),96);</v>
      </c>
    </row>
    <row r="165" spans="2:15" x14ac:dyDescent="0.25">
      <c r="B165">
        <v>163</v>
      </c>
      <c r="C165" t="s">
        <v>8961</v>
      </c>
      <c r="D165" t="s">
        <v>1930</v>
      </c>
      <c r="E165">
        <f>INDEX(ClubLeague!B:B,MATCH(D165,ClubLeague!C:C,0))</f>
        <v>161</v>
      </c>
      <c r="F165">
        <v>65</v>
      </c>
      <c r="G165">
        <v>66</v>
      </c>
      <c r="H165">
        <v>65</v>
      </c>
      <c r="I165" s="3">
        <f t="shared" si="7"/>
        <v>65</v>
      </c>
      <c r="J165" t="s">
        <v>5151</v>
      </c>
      <c r="K165" t="str">
        <f t="shared" si="8"/>
        <v>E:\imagenes\escudos_cl\Asia\Saudi Pro League\Al Najma SC.png</v>
      </c>
      <c r="L165" t="s">
        <v>428</v>
      </c>
      <c r="M165">
        <f>INDEX(NationalTeams!B:B,MATCH(L165,NationalTeams!C:C,0))</f>
        <v>10</v>
      </c>
      <c r="O165" t="str">
        <f t="shared" si="6"/>
        <v>INSERT INTO "Clubs" (club_name,club_league_id,club_value,club_shield,club_country) VALUES ('Al Najma SC SAU',161,65,pg_read_binary_file('E:\imagenes\escudos_cl\Asia\Saudi Pro League\Al Najma SC.png'),10);</v>
      </c>
    </row>
    <row r="166" spans="2:15" x14ac:dyDescent="0.25">
      <c r="B166">
        <v>164</v>
      </c>
      <c r="C166" t="s">
        <v>8962</v>
      </c>
      <c r="D166" t="s">
        <v>1787</v>
      </c>
      <c r="E166">
        <f>INDEX(ClubLeague!B:B,MATCH(D166,ClubLeague!C:C,0))</f>
        <v>17</v>
      </c>
      <c r="F166">
        <v>55</v>
      </c>
      <c r="G166">
        <v>58</v>
      </c>
      <c r="H166">
        <v>59</v>
      </c>
      <c r="I166" s="3">
        <f t="shared" si="7"/>
        <v>57</v>
      </c>
      <c r="J166" t="s">
        <v>5152</v>
      </c>
      <c r="K166" t="str">
        <f t="shared" si="8"/>
        <v>E:\imagenes\escudos_cl\Asia\Bahrain Premier League\Al Najma SC.png</v>
      </c>
      <c r="L166" t="s">
        <v>433</v>
      </c>
      <c r="M166">
        <f>INDEX(NationalTeams!B:B,MATCH(L166,NationalTeams!C:C,0))</f>
        <v>20</v>
      </c>
      <c r="O166" t="str">
        <f t="shared" si="6"/>
        <v>INSERT INTO "Clubs" (club_name,club_league_id,club_value,club_shield,club_country) VALUES ('Al Najma SC BHR',17,57,pg_read_binary_file('E:\imagenes\escudos_cl\Asia\Bahrain Premier League\Al Najma SC.png'),20);</v>
      </c>
    </row>
    <row r="167" spans="2:15" x14ac:dyDescent="0.25">
      <c r="B167">
        <v>165</v>
      </c>
      <c r="C167" t="s">
        <v>4350</v>
      </c>
      <c r="D167" t="s">
        <v>1839</v>
      </c>
      <c r="E167">
        <f>INDEX(ClubLeague!B:B,MATCH(D167,ClubLeague!C:C,0))</f>
        <v>70</v>
      </c>
      <c r="F167">
        <v>52</v>
      </c>
      <c r="G167">
        <v>54</v>
      </c>
      <c r="H167">
        <v>54</v>
      </c>
      <c r="I167" s="3">
        <f t="shared" si="7"/>
        <v>53</v>
      </c>
      <c r="J167" t="s">
        <v>5153</v>
      </c>
      <c r="K167" t="str">
        <f t="shared" si="8"/>
        <v>E:\imagenes\escudos_cl\Asia\Iraqi Premier Divsion League\Al Nasiriya SC.png</v>
      </c>
      <c r="L167" t="s">
        <v>431</v>
      </c>
      <c r="M167">
        <f>INDEX(NationalTeams!B:B,MATCH(L167,NationalTeams!C:C,0))</f>
        <v>96</v>
      </c>
      <c r="O167" t="str">
        <f t="shared" si="6"/>
        <v>INSERT INTO "Clubs" (club_name,club_league_id,club_value,club_shield,club_country) VALUES ('Al Nasiriya SC',70,53,pg_read_binary_file('E:\imagenes\escudos_cl\Asia\Iraqi Premier Divsion League\Al Nasiriya SC.png'),96);</v>
      </c>
    </row>
    <row r="168" spans="2:15" x14ac:dyDescent="0.25">
      <c r="B168">
        <v>166</v>
      </c>
      <c r="C168" t="s">
        <v>8963</v>
      </c>
      <c r="D168" t="s">
        <v>1969</v>
      </c>
      <c r="E168">
        <f>INDEX(ClubLeague!B:B,MATCH(D168,ClubLeague!C:C,0))</f>
        <v>200</v>
      </c>
      <c r="F168">
        <v>65</v>
      </c>
      <c r="G168">
        <v>61</v>
      </c>
      <c r="H168">
        <v>57</v>
      </c>
      <c r="I168" s="3">
        <f t="shared" si="7"/>
        <v>61</v>
      </c>
      <c r="J168" t="s">
        <v>5154</v>
      </c>
      <c r="K168" t="str">
        <f t="shared" si="8"/>
        <v>E:\imagenes\escudos_cl\Asia\UAE Pro League\Al Nasr CSC.png</v>
      </c>
      <c r="L168" t="s">
        <v>435</v>
      </c>
      <c r="M168">
        <f>INDEX(NationalTeams!B:B,MATCH(L168,NationalTeams!C:C,0))</f>
        <v>61</v>
      </c>
      <c r="O168" t="str">
        <f t="shared" si="6"/>
        <v>INSERT INTO "Clubs" (club_name,club_league_id,club_value,club_shield,club_country) VALUES ('Al Nasr CSC UAE',200,61,pg_read_binary_file('E:\imagenes\escudos_cl\Asia\UAE Pro League\Al Nasr CSC.png'),61);</v>
      </c>
    </row>
    <row r="169" spans="2:15" x14ac:dyDescent="0.25">
      <c r="B169">
        <v>167</v>
      </c>
      <c r="C169" t="s">
        <v>8964</v>
      </c>
      <c r="D169" t="s">
        <v>1911</v>
      </c>
      <c r="E169">
        <f>INDEX(ClubLeague!B:B,MATCH(D169,ClubLeague!C:C,0))</f>
        <v>142</v>
      </c>
      <c r="F169">
        <v>51</v>
      </c>
      <c r="G169">
        <v>50</v>
      </c>
      <c r="H169">
        <v>53</v>
      </c>
      <c r="I169" s="3">
        <f t="shared" si="7"/>
        <v>51</v>
      </c>
      <c r="J169" t="s">
        <v>5155</v>
      </c>
      <c r="K169" t="str">
        <f t="shared" si="8"/>
        <v>E:\imagenes\escudos_cl\Asia\Oman Professional League\Al Nasr CSC.png</v>
      </c>
      <c r="L169" t="s">
        <v>457</v>
      </c>
      <c r="M169">
        <f>INDEX(NationalTeams!B:B,MATCH(L169,NationalTeams!C:C,0))</f>
        <v>157</v>
      </c>
      <c r="O169" t="str">
        <f t="shared" si="6"/>
        <v>INSERT INTO "Clubs" (club_name,club_league_id,club_value,club_shield,club_country) VALUES ('Al Nasr CSC OMN',142,51,pg_read_binary_file('E:\imagenes\escudos_cl\Asia\Oman Professional League\Al Nasr CSC.png'),157);</v>
      </c>
    </row>
    <row r="170" spans="2:15" x14ac:dyDescent="0.25">
      <c r="B170">
        <v>168</v>
      </c>
      <c r="C170" t="s">
        <v>4520</v>
      </c>
      <c r="D170" t="s">
        <v>1853</v>
      </c>
      <c r="E170">
        <f>INDEX(ClubLeague!B:B,MATCH(D170,ClubLeague!C:C,0))</f>
        <v>84</v>
      </c>
      <c r="F170">
        <v>53</v>
      </c>
      <c r="G170">
        <v>51</v>
      </c>
      <c r="H170">
        <v>49</v>
      </c>
      <c r="I170" s="3">
        <f t="shared" si="7"/>
        <v>51</v>
      </c>
      <c r="J170" t="s">
        <v>5156</v>
      </c>
      <c r="K170" t="str">
        <f t="shared" si="8"/>
        <v>E:\imagenes\escudos_cl\Asia\Kuwait Premier League\Al Nasr SC.png</v>
      </c>
      <c r="L170" t="s">
        <v>436</v>
      </c>
      <c r="M170">
        <f>INDEX(NationalTeams!B:B,MATCH(L170,NationalTeams!C:C,0))</f>
        <v>119</v>
      </c>
      <c r="O170" t="str">
        <f t="shared" si="6"/>
        <v>INSERT INTO "Clubs" (club_name,club_league_id,club_value,club_shield,club_country) VALUES ('Al Nasr SC',84,51,pg_read_binary_file('E:\imagenes\escudos_cl\Asia\Kuwait Premier League\Al Nasr SC.png'),119);</v>
      </c>
    </row>
    <row r="171" spans="2:15" x14ac:dyDescent="0.25">
      <c r="B171">
        <v>169</v>
      </c>
      <c r="C171" t="s">
        <v>3899</v>
      </c>
      <c r="D171" t="s">
        <v>1930</v>
      </c>
      <c r="E171">
        <f>INDEX(ClubLeague!B:B,MATCH(D171,ClubLeague!C:C,0))</f>
        <v>161</v>
      </c>
      <c r="F171">
        <v>72</v>
      </c>
      <c r="G171">
        <v>72</v>
      </c>
      <c r="H171">
        <v>71</v>
      </c>
      <c r="I171" s="3">
        <f t="shared" si="7"/>
        <v>72</v>
      </c>
      <c r="J171" t="s">
        <v>5157</v>
      </c>
      <c r="K171" t="str">
        <f t="shared" si="8"/>
        <v>E:\imagenes\escudos_cl\Asia\Saudi Pro League\Al Nassr FC.png</v>
      </c>
      <c r="L171" t="s">
        <v>428</v>
      </c>
      <c r="M171">
        <f>INDEX(NationalTeams!B:B,MATCH(L171,NationalTeams!C:C,0))</f>
        <v>10</v>
      </c>
      <c r="O171" t="str">
        <f t="shared" si="6"/>
        <v>INSERT INTO "Clubs" (club_name,club_league_id,club_value,club_shield,club_country) VALUES ('Al Nassr FC',161,72,pg_read_binary_file('E:\imagenes\escudos_cl\Asia\Saudi Pro League\Al Nassr FC.png'),10);</v>
      </c>
    </row>
    <row r="172" spans="2:15" x14ac:dyDescent="0.25">
      <c r="B172">
        <v>170</v>
      </c>
      <c r="C172" t="s">
        <v>4178</v>
      </c>
      <c r="D172" t="s">
        <v>1930</v>
      </c>
      <c r="E172">
        <f>INDEX(ClubLeague!B:B,MATCH(D172,ClubLeague!C:C,0))</f>
        <v>161</v>
      </c>
      <c r="F172">
        <v>69</v>
      </c>
      <c r="G172">
        <v>58</v>
      </c>
      <c r="H172">
        <v>57</v>
      </c>
      <c r="I172" s="3">
        <f t="shared" si="7"/>
        <v>61</v>
      </c>
      <c r="J172" t="s">
        <v>5158</v>
      </c>
      <c r="K172" t="str">
        <f t="shared" si="8"/>
        <v>E:\imagenes\escudos_cl\Asia\Saudi Pro League\Al Okhdood.png</v>
      </c>
      <c r="L172" t="s">
        <v>428</v>
      </c>
      <c r="M172">
        <f>INDEX(NationalTeams!B:B,MATCH(L172,NationalTeams!C:C,0))</f>
        <v>10</v>
      </c>
      <c r="O172" t="str">
        <f t="shared" si="6"/>
        <v>INSERT INTO "Clubs" (club_name,club_league_id,club_value,club_shield,club_country) VALUES ('Al Okhdood',161,61,pg_read_binary_file('E:\imagenes\escudos_cl\Asia\Saudi Pro League\Al Okhdood.png'),10);</v>
      </c>
    </row>
    <row r="173" spans="2:15" x14ac:dyDescent="0.25">
      <c r="B173">
        <v>171</v>
      </c>
      <c r="C173" t="s">
        <v>4025</v>
      </c>
      <c r="D173" t="s">
        <v>1969</v>
      </c>
      <c r="E173">
        <f>INDEX(ClubLeague!B:B,MATCH(D173,ClubLeague!C:C,0))</f>
        <v>200</v>
      </c>
      <c r="F173">
        <v>63</v>
      </c>
      <c r="G173">
        <v>61</v>
      </c>
      <c r="H173">
        <v>60</v>
      </c>
      <c r="I173" s="3">
        <f t="shared" si="7"/>
        <v>61</v>
      </c>
      <c r="J173" t="s">
        <v>5159</v>
      </c>
      <c r="K173" t="str">
        <f t="shared" si="8"/>
        <v>E:\imagenes\escudos_cl\Asia\UAE Pro League\Al Orooba.png</v>
      </c>
      <c r="L173" t="s">
        <v>435</v>
      </c>
      <c r="M173">
        <f>INDEX(NationalTeams!B:B,MATCH(L173,NationalTeams!C:C,0))</f>
        <v>61</v>
      </c>
      <c r="O173" t="str">
        <f t="shared" si="6"/>
        <v>INSERT INTO "Clubs" (club_name,club_league_id,club_value,club_shield,club_country) VALUES ('Al Orooba',200,61,pg_read_binary_file('E:\imagenes\escudos_cl\Asia\UAE Pro League\Al Orooba.png'),61);</v>
      </c>
    </row>
    <row r="174" spans="2:15" x14ac:dyDescent="0.25">
      <c r="B174">
        <v>172</v>
      </c>
      <c r="C174" t="s">
        <v>4433</v>
      </c>
      <c r="D174" t="s">
        <v>1853</v>
      </c>
      <c r="E174">
        <f>INDEX(ClubLeague!B:B,MATCH(D174,ClubLeague!C:C,0))</f>
        <v>84</v>
      </c>
      <c r="F174">
        <v>52</v>
      </c>
      <c r="G174">
        <v>55</v>
      </c>
      <c r="H174">
        <v>52</v>
      </c>
      <c r="I174" s="3">
        <f t="shared" si="7"/>
        <v>53</v>
      </c>
      <c r="J174" t="s">
        <v>5160</v>
      </c>
      <c r="K174" t="str">
        <f t="shared" si="8"/>
        <v>E:\imagenes\escudos_cl\Asia\Kuwait Premier League\Al Qadsia SC.png</v>
      </c>
      <c r="L174" t="s">
        <v>436</v>
      </c>
      <c r="M174">
        <f>INDEX(NationalTeams!B:B,MATCH(L174,NationalTeams!C:C,0))</f>
        <v>119</v>
      </c>
      <c r="O174" t="str">
        <f t="shared" si="6"/>
        <v>INSERT INTO "Clubs" (club_name,club_league_id,club_value,club_shield,club_country) VALUES ('Al Qadsia SC',84,53,pg_read_binary_file('E:\imagenes\escudos_cl\Asia\Kuwait Premier League\Al Qadsia SC.png'),119);</v>
      </c>
    </row>
    <row r="175" spans="2:15" x14ac:dyDescent="0.25">
      <c r="B175">
        <v>173</v>
      </c>
      <c r="C175" t="s">
        <v>3968</v>
      </c>
      <c r="D175" t="s">
        <v>1930</v>
      </c>
      <c r="E175">
        <f>INDEX(ClubLeague!B:B,MATCH(D175,ClubLeague!C:C,0))</f>
        <v>161</v>
      </c>
      <c r="F175">
        <v>67</v>
      </c>
      <c r="G175">
        <v>61</v>
      </c>
      <c r="H175">
        <v>62</v>
      </c>
      <c r="I175" s="3">
        <f t="shared" si="7"/>
        <v>63</v>
      </c>
      <c r="J175" t="s">
        <v>5161</v>
      </c>
      <c r="K175" t="str">
        <f t="shared" si="8"/>
        <v>E:\imagenes\escudos_cl\Asia\Saudi Pro League\Al Qadsiah.png</v>
      </c>
      <c r="L175" t="s">
        <v>428</v>
      </c>
      <c r="M175">
        <f>INDEX(NationalTeams!B:B,MATCH(L175,NationalTeams!C:C,0))</f>
        <v>10</v>
      </c>
      <c r="O175" t="str">
        <f t="shared" si="6"/>
        <v>INSERT INTO "Clubs" (club_name,club_league_id,club_value,club_shield,club_country) VALUES ('Al Qadsiah',161,63,pg_read_binary_file('E:\imagenes\escudos_cl\Asia\Saudi Pro League\Al Qadsiah.png'),10);</v>
      </c>
    </row>
    <row r="176" spans="2:15" x14ac:dyDescent="0.25">
      <c r="B176">
        <v>174</v>
      </c>
      <c r="C176" t="s">
        <v>4435</v>
      </c>
      <c r="D176" t="s">
        <v>1838</v>
      </c>
      <c r="E176">
        <f>INDEX(ClubLeague!B:B,MATCH(D176,ClubLeague!C:C,0))</f>
        <v>69</v>
      </c>
      <c r="F176">
        <v>56</v>
      </c>
      <c r="G176">
        <v>54</v>
      </c>
      <c r="H176">
        <v>52</v>
      </c>
      <c r="I176" s="3">
        <f t="shared" si="7"/>
        <v>54</v>
      </c>
      <c r="J176" t="s">
        <v>5162</v>
      </c>
      <c r="K176" t="str">
        <f t="shared" si="8"/>
        <v>E:\imagenes\escudos_cl\Asia\Iraq Stars League\Al Qasim SC.png</v>
      </c>
      <c r="L176" t="s">
        <v>431</v>
      </c>
      <c r="M176">
        <f>INDEX(NationalTeams!B:B,MATCH(L176,NationalTeams!C:C,0))</f>
        <v>96</v>
      </c>
      <c r="O176" t="str">
        <f t="shared" si="6"/>
        <v>INSERT INTO "Clubs" (club_name,club_league_id,club_value,club_shield,club_country) VALUES ('Al Qasim SC',69,54,pg_read_binary_file('E:\imagenes\escudos_cl\Asia\Iraq Stars League\Al Qasim SC.png'),96);</v>
      </c>
    </row>
    <row r="177" spans="2:15" x14ac:dyDescent="0.25">
      <c r="B177">
        <v>175</v>
      </c>
      <c r="C177" t="s">
        <v>4341</v>
      </c>
      <c r="D177" t="s">
        <v>1838</v>
      </c>
      <c r="E177">
        <f>INDEX(ClubLeague!B:B,MATCH(D177,ClubLeague!C:C,0))</f>
        <v>69</v>
      </c>
      <c r="F177">
        <v>57</v>
      </c>
      <c r="G177">
        <v>54</v>
      </c>
      <c r="H177">
        <v>54</v>
      </c>
      <c r="I177" s="3">
        <f t="shared" si="7"/>
        <v>55</v>
      </c>
      <c r="J177" t="s">
        <v>5163</v>
      </c>
      <c r="K177" t="str">
        <f t="shared" si="8"/>
        <v>E:\imagenes\escudos_cl\Asia\Iraq Stars League\Al Quwa Al Jawiya.png</v>
      </c>
      <c r="L177" t="s">
        <v>431</v>
      </c>
      <c r="M177">
        <f>INDEX(NationalTeams!B:B,MATCH(L177,NationalTeams!C:C,0))</f>
        <v>96</v>
      </c>
      <c r="O177" t="str">
        <f t="shared" si="6"/>
        <v>INSERT INTO "Clubs" (club_name,club_league_id,club_value,club_shield,club_country) VALUES ('Al Quwa Al Jawiya',69,55,pg_read_binary_file('E:\imagenes\escudos_cl\Asia\Iraq Stars League\Al Quwa Al Jawiya.png'),96);</v>
      </c>
    </row>
    <row r="178" spans="2:15" x14ac:dyDescent="0.25">
      <c r="B178">
        <v>176</v>
      </c>
      <c r="C178" t="s">
        <v>4205</v>
      </c>
      <c r="D178" t="s">
        <v>1839</v>
      </c>
      <c r="E178">
        <f>INDEX(ClubLeague!B:B,MATCH(D178,ClubLeague!C:C,0))</f>
        <v>70</v>
      </c>
      <c r="F178">
        <v>53</v>
      </c>
      <c r="G178">
        <v>54</v>
      </c>
      <c r="H178">
        <v>57</v>
      </c>
      <c r="I178" s="3">
        <f t="shared" si="7"/>
        <v>55</v>
      </c>
      <c r="J178" t="s">
        <v>5164</v>
      </c>
      <c r="K178" t="str">
        <f t="shared" si="8"/>
        <v>E:\imagenes\escudos_cl\Asia\Iraqi Premier Divsion League\Al Ramadi SC.png</v>
      </c>
      <c r="L178" t="s">
        <v>431</v>
      </c>
      <c r="M178">
        <f>INDEX(NationalTeams!B:B,MATCH(L178,NationalTeams!C:C,0))</f>
        <v>96</v>
      </c>
      <c r="O178" t="str">
        <f t="shared" si="6"/>
        <v>INSERT INTO "Clubs" (club_name,club_league_id,club_value,club_shield,club_country) VALUES ('Al Ramadi SC',70,55,pg_read_binary_file('E:\imagenes\escudos_cl\Asia\Iraqi Premier Divsion League\Al Ramadi SC.png'),96);</v>
      </c>
    </row>
    <row r="179" spans="2:15" x14ac:dyDescent="0.25">
      <c r="B179">
        <v>177</v>
      </c>
      <c r="C179" t="s">
        <v>4054</v>
      </c>
      <c r="D179" t="s">
        <v>1926</v>
      </c>
      <c r="E179">
        <f>INDEX(ClubLeague!B:B,MATCH(D179,ClubLeague!C:C,0))</f>
        <v>157</v>
      </c>
      <c r="F179">
        <v>72</v>
      </c>
      <c r="G179">
        <v>70</v>
      </c>
      <c r="H179">
        <v>59</v>
      </c>
      <c r="I179" s="3">
        <f t="shared" si="7"/>
        <v>67</v>
      </c>
      <c r="J179" t="s">
        <v>5165</v>
      </c>
      <c r="K179" t="str">
        <f t="shared" si="8"/>
        <v>E:\imagenes\escudos_cl\Asia\Qatar Stars League\Al Rayyan SC.png</v>
      </c>
      <c r="L179" t="s">
        <v>432</v>
      </c>
      <c r="M179">
        <f>INDEX(NationalTeams!B:B,MATCH(L179,NationalTeams!C:C,0))</f>
        <v>169</v>
      </c>
      <c r="O179" t="str">
        <f t="shared" si="6"/>
        <v>INSERT INTO "Clubs" (club_name,club_league_id,club_value,club_shield,club_country) VALUES ('Al Rayyan SC',157,67,pg_read_binary_file('E:\imagenes\escudos_cl\Asia\Qatar Stars League\Al Rayyan SC.png'),169);</v>
      </c>
    </row>
    <row r="180" spans="2:15" x14ac:dyDescent="0.25">
      <c r="B180">
        <v>178</v>
      </c>
      <c r="C180" t="s">
        <v>4193</v>
      </c>
      <c r="D180" t="s">
        <v>1787</v>
      </c>
      <c r="E180">
        <f>INDEX(ClubLeague!B:B,MATCH(D180,ClubLeague!C:C,0))</f>
        <v>17</v>
      </c>
      <c r="F180">
        <v>59</v>
      </c>
      <c r="G180">
        <v>55</v>
      </c>
      <c r="H180">
        <v>57</v>
      </c>
      <c r="I180" s="3">
        <f t="shared" si="7"/>
        <v>57</v>
      </c>
      <c r="J180" t="s">
        <v>5166</v>
      </c>
      <c r="K180" t="str">
        <f t="shared" si="8"/>
        <v>E:\imagenes\escudos_cl\Asia\Bahrain Premier League\Al Riffa SC.png</v>
      </c>
      <c r="L180" t="s">
        <v>433</v>
      </c>
      <c r="M180">
        <f>INDEX(NationalTeams!B:B,MATCH(L180,NationalTeams!C:C,0))</f>
        <v>20</v>
      </c>
      <c r="O180" t="str">
        <f t="shared" si="6"/>
        <v>INSERT INTO "Clubs" (club_name,club_league_id,club_value,club_shield,club_country) VALUES ('Al Riffa SC',17,57,pg_read_binary_file('E:\imagenes\escudos_cl\Asia\Bahrain Premier League\Al Riffa SC.png'),20);</v>
      </c>
    </row>
    <row r="181" spans="2:15" x14ac:dyDescent="0.25">
      <c r="B181">
        <v>179</v>
      </c>
      <c r="C181" t="s">
        <v>4122</v>
      </c>
      <c r="D181" t="s">
        <v>1930</v>
      </c>
      <c r="E181">
        <f>INDEX(ClubLeague!B:B,MATCH(D181,ClubLeague!C:C,0))</f>
        <v>161</v>
      </c>
      <c r="F181">
        <v>68</v>
      </c>
      <c r="G181">
        <v>61</v>
      </c>
      <c r="H181">
        <v>58</v>
      </c>
      <c r="I181" s="3">
        <f t="shared" si="7"/>
        <v>62</v>
      </c>
      <c r="J181" t="s">
        <v>5167</v>
      </c>
      <c r="K181" t="str">
        <f t="shared" si="8"/>
        <v>E:\imagenes\escudos_cl\Asia\Saudi Pro League\Al Riyadh FC.png</v>
      </c>
      <c r="L181" t="s">
        <v>428</v>
      </c>
      <c r="M181">
        <f>INDEX(NationalTeams!B:B,MATCH(L181,NationalTeams!C:C,0))</f>
        <v>10</v>
      </c>
      <c r="O181" t="str">
        <f t="shared" si="6"/>
        <v>INSERT INTO "Clubs" (club_name,club_league_id,club_value,club_shield,club_country) VALUES ('Al Riyadh FC',161,62,pg_read_binary_file('E:\imagenes\escudos_cl\Asia\Saudi Pro League\Al Riyadh FC.png'),10);</v>
      </c>
    </row>
    <row r="182" spans="2:15" x14ac:dyDescent="0.25">
      <c r="B182">
        <v>180</v>
      </c>
      <c r="C182" t="s">
        <v>4011</v>
      </c>
      <c r="D182" t="s">
        <v>1859</v>
      </c>
      <c r="E182">
        <f>INDEX(ClubLeague!B:B,MATCH(D182,ClubLeague!C:C,0))</f>
        <v>90</v>
      </c>
      <c r="F182">
        <v>57</v>
      </c>
      <c r="G182">
        <v>54</v>
      </c>
      <c r="H182">
        <v>61</v>
      </c>
      <c r="I182" s="3">
        <f t="shared" si="7"/>
        <v>57</v>
      </c>
      <c r="J182" t="s">
        <v>5168</v>
      </c>
      <c r="K182" t="str">
        <f t="shared" si="8"/>
        <v>E:\imagenes\escudos_cl\Asia\Lebanese Premier League\Al Riyadi Al Abbasiyah.png</v>
      </c>
      <c r="L182" t="s">
        <v>468</v>
      </c>
      <c r="M182">
        <f>INDEX(NationalTeams!B:B,MATCH(L182,NationalTeams!C:C,0))</f>
        <v>123</v>
      </c>
      <c r="O182" t="str">
        <f t="shared" si="6"/>
        <v>INSERT INTO "Clubs" (club_name,club_league_id,club_value,club_shield,club_country) VALUES ('Al Riyadi Al Abbasiyah',90,57,pg_read_binary_file('E:\imagenes\escudos_cl\Asia\Lebanese Premier League\Al Riyadi Al Abbasiyah.png'),123);</v>
      </c>
    </row>
    <row r="183" spans="2:15" x14ac:dyDescent="0.25">
      <c r="B183">
        <v>181</v>
      </c>
      <c r="C183" t="s">
        <v>4409</v>
      </c>
      <c r="D183" t="s">
        <v>1911</v>
      </c>
      <c r="E183">
        <f>INDEX(ClubLeague!B:B,MATCH(D183,ClubLeague!C:C,0))</f>
        <v>142</v>
      </c>
      <c r="F183">
        <v>51</v>
      </c>
      <c r="G183">
        <v>50</v>
      </c>
      <c r="H183">
        <v>53</v>
      </c>
      <c r="I183" s="3">
        <f t="shared" si="7"/>
        <v>51</v>
      </c>
      <c r="J183" t="s">
        <v>5169</v>
      </c>
      <c r="K183" t="str">
        <f t="shared" si="8"/>
        <v>E:\imagenes\escudos_cl\Asia\Oman Professional League\Al Rustaq FC.png</v>
      </c>
      <c r="L183" t="s">
        <v>457</v>
      </c>
      <c r="M183">
        <f>INDEX(NationalTeams!B:B,MATCH(L183,NationalTeams!C:C,0))</f>
        <v>157</v>
      </c>
      <c r="O183" t="str">
        <f t="shared" si="6"/>
        <v>INSERT INTO "Clubs" (club_name,club_league_id,club_value,club_shield,club_country) VALUES ('Al Rustaq FC',142,51,pg_read_binary_file('E:\imagenes\escudos_cl\Asia\Oman Professional League\Al Rustaq FC.png'),157);</v>
      </c>
    </row>
    <row r="184" spans="2:15" x14ac:dyDescent="0.25">
      <c r="B184">
        <v>182</v>
      </c>
      <c r="C184" t="s">
        <v>3915</v>
      </c>
      <c r="D184" t="s">
        <v>1926</v>
      </c>
      <c r="E184">
        <f>INDEX(ClubLeague!B:B,MATCH(D184,ClubLeague!C:C,0))</f>
        <v>157</v>
      </c>
      <c r="F184">
        <v>75</v>
      </c>
      <c r="G184">
        <v>65</v>
      </c>
      <c r="H184">
        <v>65</v>
      </c>
      <c r="I184" s="3">
        <f t="shared" si="7"/>
        <v>68</v>
      </c>
      <c r="J184" t="s">
        <v>5170</v>
      </c>
      <c r="K184" t="str">
        <f t="shared" si="8"/>
        <v>E:\imagenes\escudos_cl\Asia\Qatar Stars League\Al Sadd SC.png</v>
      </c>
      <c r="L184" t="s">
        <v>432</v>
      </c>
      <c r="M184">
        <f>INDEX(NationalTeams!B:B,MATCH(L184,NationalTeams!C:C,0))</f>
        <v>169</v>
      </c>
      <c r="O184" t="str">
        <f t="shared" si="6"/>
        <v>INSERT INTO "Clubs" (club_name,club_league_id,club_value,club_shield,club_country) VALUES ('Al Sadd SC',157,68,pg_read_binary_file('E:\imagenes\escudos_cl\Asia\Qatar Stars League\Al Sadd SC.png'),169);</v>
      </c>
    </row>
    <row r="185" spans="2:15" x14ac:dyDescent="0.25">
      <c r="B185">
        <v>183</v>
      </c>
      <c r="C185" t="s">
        <v>3909</v>
      </c>
      <c r="D185" t="s">
        <v>1826</v>
      </c>
      <c r="E185">
        <f>INDEX(ClubLeague!B:B,MATCH(D185,ClubLeague!C:C,0))</f>
        <v>57</v>
      </c>
      <c r="F185">
        <v>60</v>
      </c>
      <c r="G185">
        <v>59</v>
      </c>
      <c r="H185">
        <v>66</v>
      </c>
      <c r="I185" s="3">
        <f t="shared" si="7"/>
        <v>62</v>
      </c>
      <c r="J185" t="s">
        <v>5171</v>
      </c>
      <c r="K185" t="str">
        <f t="shared" si="8"/>
        <v>E:\imagenes\escudos_cl\Asia\FD League\Al Safa FC.png</v>
      </c>
      <c r="L185" t="s">
        <v>428</v>
      </c>
      <c r="M185">
        <f>INDEX(NationalTeams!B:B,MATCH(L185,NationalTeams!C:C,0))</f>
        <v>10</v>
      </c>
      <c r="O185" t="str">
        <f t="shared" si="6"/>
        <v>INSERT INTO "Clubs" (club_name,club_league_id,club_value,club_shield,club_country) VALUES ('Al Safa FC',57,62,pg_read_binary_file('E:\imagenes\escudos_cl\Asia\FD League\Al Safa FC.png'),10);</v>
      </c>
    </row>
    <row r="186" spans="2:15" x14ac:dyDescent="0.25">
      <c r="B186">
        <v>184</v>
      </c>
      <c r="C186" t="s">
        <v>4021</v>
      </c>
      <c r="D186" t="s">
        <v>1927</v>
      </c>
      <c r="E186">
        <f>INDEX(ClubLeague!B:B,MATCH(D186,ClubLeague!C:C,0))</f>
        <v>158</v>
      </c>
      <c r="F186">
        <v>59</v>
      </c>
      <c r="G186">
        <v>62</v>
      </c>
      <c r="H186">
        <v>60</v>
      </c>
      <c r="I186" s="3">
        <f t="shared" si="7"/>
        <v>60</v>
      </c>
      <c r="J186" t="s">
        <v>5172</v>
      </c>
      <c r="K186" t="str">
        <f t="shared" si="8"/>
        <v>E:\imagenes\escudos_cl\Asia\Qatari Second Division\Al Sailiya SC.png</v>
      </c>
      <c r="L186" t="s">
        <v>432</v>
      </c>
      <c r="M186">
        <f>INDEX(NationalTeams!B:B,MATCH(L186,NationalTeams!C:C,0))</f>
        <v>169</v>
      </c>
      <c r="O186" t="str">
        <f t="shared" si="6"/>
        <v>INSERT INTO "Clubs" (club_name,club_league_id,club_value,club_shield,club_country) VALUES ('Al Sailiya SC',158,60,pg_read_binary_file('E:\imagenes\escudos_cl\Asia\Qatari Second Division\Al Sailiya SC.png'),169);</v>
      </c>
    </row>
    <row r="187" spans="2:15" x14ac:dyDescent="0.25">
      <c r="B187">
        <v>185</v>
      </c>
      <c r="C187" t="s">
        <v>4354</v>
      </c>
      <c r="D187" t="s">
        <v>1853</v>
      </c>
      <c r="E187">
        <f>INDEX(ClubLeague!B:B,MATCH(D187,ClubLeague!C:C,0))</f>
        <v>84</v>
      </c>
      <c r="F187">
        <v>52</v>
      </c>
      <c r="G187">
        <v>53</v>
      </c>
      <c r="H187">
        <v>54</v>
      </c>
      <c r="I187" s="3">
        <f t="shared" si="7"/>
        <v>53</v>
      </c>
      <c r="J187" t="s">
        <v>5173</v>
      </c>
      <c r="K187" t="str">
        <f t="shared" si="8"/>
        <v>E:\imagenes\escudos_cl\Asia\Kuwait Premier League\Al Salmiya SC.png</v>
      </c>
      <c r="L187" t="s">
        <v>436</v>
      </c>
      <c r="M187">
        <f>INDEX(NationalTeams!B:B,MATCH(L187,NationalTeams!C:C,0))</f>
        <v>119</v>
      </c>
      <c r="O187" t="str">
        <f t="shared" si="6"/>
        <v>INSERT INTO "Clubs" (club_name,club_league_id,club_value,club_shield,club_country) VALUES ('Al Salmiya SC',84,53,pg_read_binary_file('E:\imagenes\escudos_cl\Asia\Kuwait Premier League\Al Salmiya SC.png'),119);</v>
      </c>
    </row>
    <row r="188" spans="2:15" x14ac:dyDescent="0.25">
      <c r="B188">
        <v>186</v>
      </c>
      <c r="C188" t="s">
        <v>4430</v>
      </c>
      <c r="D188" t="s">
        <v>1911</v>
      </c>
      <c r="E188">
        <f>INDEX(ClubLeague!B:B,MATCH(D188,ClubLeague!C:C,0))</f>
        <v>142</v>
      </c>
      <c r="F188">
        <v>54</v>
      </c>
      <c r="G188">
        <v>55</v>
      </c>
      <c r="H188">
        <v>52</v>
      </c>
      <c r="I188" s="3">
        <f t="shared" si="7"/>
        <v>54</v>
      </c>
      <c r="J188" t="s">
        <v>5174</v>
      </c>
      <c r="K188" t="str">
        <f t="shared" si="8"/>
        <v>E:\imagenes\escudos_cl\Asia\Oman Professional League\Al Seeb.png</v>
      </c>
      <c r="L188" t="s">
        <v>457</v>
      </c>
      <c r="M188">
        <f>INDEX(NationalTeams!B:B,MATCH(L188,NationalTeams!C:C,0))</f>
        <v>157</v>
      </c>
      <c r="O188" t="str">
        <f t="shared" si="6"/>
        <v>INSERT INTO "Clubs" (club_name,club_league_id,club_value,club_shield,club_country) VALUES ('Al Seeb',142,54,pg_read_binary_file('E:\imagenes\escudos_cl\Asia\Oman Professional League\Al Seeb.png'),157);</v>
      </c>
    </row>
    <row r="189" spans="2:15" x14ac:dyDescent="0.25">
      <c r="B189">
        <v>187</v>
      </c>
      <c r="C189" t="s">
        <v>8965</v>
      </c>
      <c r="D189" t="s">
        <v>1930</v>
      </c>
      <c r="E189">
        <f>INDEX(ClubLeague!B:B,MATCH(D189,ClubLeague!C:C,0))</f>
        <v>161</v>
      </c>
      <c r="F189">
        <v>63</v>
      </c>
      <c r="G189">
        <v>58</v>
      </c>
      <c r="H189">
        <v>59</v>
      </c>
      <c r="I189" s="3">
        <f t="shared" si="7"/>
        <v>60</v>
      </c>
      <c r="J189" t="s">
        <v>5175</v>
      </c>
      <c r="K189" t="str">
        <f t="shared" si="8"/>
        <v>E:\imagenes\escudos_cl\Asia\Saudi Pro League\Al Shabab.png</v>
      </c>
      <c r="L189" t="s">
        <v>428</v>
      </c>
      <c r="M189">
        <f>INDEX(NationalTeams!B:B,MATCH(L189,NationalTeams!C:C,0))</f>
        <v>10</v>
      </c>
      <c r="O189" t="str">
        <f t="shared" si="6"/>
        <v>INSERT INTO "Clubs" (club_name,club_league_id,club_value,club_shield,club_country) VALUES ('Al Shabab SAU',161,60,pg_read_binary_file('E:\imagenes\escudos_cl\Asia\Saudi Pro League\Al Shabab.png'),10);</v>
      </c>
    </row>
    <row r="190" spans="2:15" x14ac:dyDescent="0.25">
      <c r="B190">
        <v>188</v>
      </c>
      <c r="C190" t="s">
        <v>8966</v>
      </c>
      <c r="D190" t="s">
        <v>1787</v>
      </c>
      <c r="E190">
        <f>INDEX(ClubLeague!B:B,MATCH(D190,ClubLeague!C:C,0))</f>
        <v>17</v>
      </c>
      <c r="F190">
        <v>55</v>
      </c>
      <c r="G190">
        <v>55</v>
      </c>
      <c r="H190">
        <v>59</v>
      </c>
      <c r="I190" s="3">
        <f t="shared" si="7"/>
        <v>56</v>
      </c>
      <c r="J190" t="s">
        <v>5176</v>
      </c>
      <c r="K190" t="str">
        <f t="shared" si="8"/>
        <v>E:\imagenes\escudos_cl\Asia\Bahrain Premier League\Al Shabab.png</v>
      </c>
      <c r="L190" t="s">
        <v>433</v>
      </c>
      <c r="M190">
        <f>INDEX(NationalTeams!B:B,MATCH(L190,NationalTeams!C:C,0))</f>
        <v>20</v>
      </c>
      <c r="O190" t="str">
        <f t="shared" si="6"/>
        <v>INSERT INTO "Clubs" (club_name,club_league_id,club_value,club_shield,club_country) VALUES ('Al Shabab BHR',17,56,pg_read_binary_file('E:\imagenes\escudos_cl\Asia\Bahrain Premier League\Al Shabab.png'),20);</v>
      </c>
    </row>
    <row r="191" spans="2:15" x14ac:dyDescent="0.25">
      <c r="B191">
        <v>189</v>
      </c>
      <c r="C191" t="s">
        <v>8967</v>
      </c>
      <c r="D191" t="s">
        <v>1911</v>
      </c>
      <c r="E191">
        <f>INDEX(ClubLeague!B:B,MATCH(D191,ClubLeague!C:C,0))</f>
        <v>142</v>
      </c>
      <c r="F191">
        <v>52</v>
      </c>
      <c r="G191">
        <v>53</v>
      </c>
      <c r="H191">
        <v>49</v>
      </c>
      <c r="I191" s="3">
        <f t="shared" si="7"/>
        <v>51</v>
      </c>
      <c r="J191" t="s">
        <v>5177</v>
      </c>
      <c r="K191" t="str">
        <f t="shared" si="8"/>
        <v>E:\imagenes\escudos_cl\Asia\Oman Professional League\Al Shabab.png</v>
      </c>
      <c r="L191" t="s">
        <v>457</v>
      </c>
      <c r="M191">
        <f>INDEX(NationalTeams!B:B,MATCH(L191,NationalTeams!C:C,0))</f>
        <v>157</v>
      </c>
      <c r="O191" t="str">
        <f t="shared" si="6"/>
        <v>INSERT INTO "Clubs" (club_name,club_league_id,club_value,club_shield,club_country) VALUES ('Al Shabab OMN',142,51,pg_read_binary_file('E:\imagenes\escudos_cl\Asia\Oman Professional League\Al Shabab.png'),157);</v>
      </c>
    </row>
    <row r="192" spans="2:15" x14ac:dyDescent="0.25">
      <c r="B192">
        <v>190</v>
      </c>
      <c r="C192" t="s">
        <v>4218</v>
      </c>
      <c r="D192" t="s">
        <v>1926</v>
      </c>
      <c r="E192">
        <f>INDEX(ClubLeague!B:B,MATCH(D192,ClubLeague!C:C,0))</f>
        <v>157</v>
      </c>
      <c r="F192">
        <v>57</v>
      </c>
      <c r="G192">
        <v>69</v>
      </c>
      <c r="H192">
        <v>56</v>
      </c>
      <c r="I192" s="3">
        <f t="shared" si="7"/>
        <v>61</v>
      </c>
      <c r="J192" t="s">
        <v>5178</v>
      </c>
      <c r="K192" t="str">
        <f t="shared" si="8"/>
        <v>E:\imagenes\escudos_cl\Asia\Qatar Stars League\Al Shahaniya SC.png</v>
      </c>
      <c r="L192" t="s">
        <v>432</v>
      </c>
      <c r="M192">
        <f>INDEX(NationalTeams!B:B,MATCH(L192,NationalTeams!C:C,0))</f>
        <v>169</v>
      </c>
      <c r="O192" t="str">
        <f t="shared" si="6"/>
        <v>INSERT INTO "Clubs" (club_name,club_league_id,club_value,club_shield,club_country) VALUES ('Al Shahaniya SC',157,61,pg_read_binary_file('E:\imagenes\escudos_cl\Asia\Qatar Stars League\Al Shahaniya SC.png'),169);</v>
      </c>
    </row>
    <row r="193" spans="2:15" x14ac:dyDescent="0.25">
      <c r="B193">
        <v>191</v>
      </c>
      <c r="C193" t="s">
        <v>4115</v>
      </c>
      <c r="D193" t="s">
        <v>1926</v>
      </c>
      <c r="E193">
        <f>INDEX(ClubLeague!B:B,MATCH(D193,ClubLeague!C:C,0))</f>
        <v>157</v>
      </c>
      <c r="F193">
        <v>67</v>
      </c>
      <c r="G193">
        <v>66</v>
      </c>
      <c r="H193">
        <v>58</v>
      </c>
      <c r="I193" s="3">
        <f t="shared" si="7"/>
        <v>64</v>
      </c>
      <c r="J193" t="s">
        <v>5179</v>
      </c>
      <c r="K193" t="str">
        <f t="shared" si="8"/>
        <v>E:\imagenes\escudos_cl\Asia\Qatar Stars League\Al Shamal SC.png</v>
      </c>
      <c r="L193" t="s">
        <v>432</v>
      </c>
      <c r="M193">
        <f>INDEX(NationalTeams!B:B,MATCH(L193,NationalTeams!C:C,0))</f>
        <v>169</v>
      </c>
      <c r="O193" t="str">
        <f t="shared" si="6"/>
        <v>INSERT INTO "Clubs" (club_name,club_league_id,club_value,club_shield,club_country) VALUES ('Al Shamal SC',157,64,pg_read_binary_file('E:\imagenes\escudos_cl\Asia\Qatar Stars League\Al Shamal SC.png'),169);</v>
      </c>
    </row>
    <row r="194" spans="2:15" x14ac:dyDescent="0.25">
      <c r="B194">
        <v>192</v>
      </c>
      <c r="C194" t="s">
        <v>8968</v>
      </c>
      <c r="D194" t="s">
        <v>1959</v>
      </c>
      <c r="E194">
        <f>INDEX(ClubLeague!B:B,MATCH(D194,ClubLeague!C:C,0))</f>
        <v>190</v>
      </c>
      <c r="F194">
        <v>62</v>
      </c>
      <c r="G194">
        <v>60</v>
      </c>
      <c r="H194">
        <v>60</v>
      </c>
      <c r="I194" s="3">
        <f t="shared" si="7"/>
        <v>61</v>
      </c>
      <c r="J194" t="s">
        <v>5180</v>
      </c>
      <c r="K194" t="str">
        <f t="shared" si="8"/>
        <v>E:\imagenes\escudos_cl\Asia\Syrian Premier League\Al Shorta SC.png</v>
      </c>
      <c r="L194" t="s">
        <v>448</v>
      </c>
      <c r="M194">
        <f>INDEX(NationalTeams!B:B,MATCH(L194,NationalTeams!C:C,0))</f>
        <v>189</v>
      </c>
      <c r="O194" t="str">
        <f t="shared" si="6"/>
        <v>INSERT INTO "Clubs" (club_name,club_league_id,club_value,club_shield,club_country) VALUES ('Al Shorta SC SYR',190,61,pg_read_binary_file('E:\imagenes\escudos_cl\Asia\Syrian Premier League\Al Shorta SC.png'),189);</v>
      </c>
    </row>
    <row r="195" spans="2:15" x14ac:dyDescent="0.25">
      <c r="B195">
        <v>193</v>
      </c>
      <c r="C195" t="s">
        <v>8969</v>
      </c>
      <c r="D195" t="s">
        <v>1838</v>
      </c>
      <c r="E195">
        <f>INDEX(ClubLeague!B:B,MATCH(D195,ClubLeague!C:C,0))</f>
        <v>69</v>
      </c>
      <c r="F195">
        <v>60</v>
      </c>
      <c r="G195">
        <v>59</v>
      </c>
      <c r="H195">
        <v>56</v>
      </c>
      <c r="I195" s="3">
        <f t="shared" si="7"/>
        <v>58</v>
      </c>
      <c r="J195" t="s">
        <v>5181</v>
      </c>
      <c r="K195" t="str">
        <f t="shared" si="8"/>
        <v>E:\imagenes\escudos_cl\Asia\Iraq Stars League\Al Shorta SC.png</v>
      </c>
      <c r="L195" t="s">
        <v>431</v>
      </c>
      <c r="M195">
        <f>INDEX(NationalTeams!B:B,MATCH(L195,NationalTeams!C:C,0))</f>
        <v>96</v>
      </c>
      <c r="O195" t="str">
        <f t="shared" ref="O195:O258" si="9">_xlfn.CONCAT($O$1,$S$1,$B$1,$S$1," ",$Q$1,$C$2,$U$1,$E$2,$U$1,$I$2,$U$1,$K$2,$U$1,$M$2,$R$1,$P$1,$Q$1,$T$1,C195,$T$1,$U$1,E195,$U$1,I195,$U$1,$O$2,$Q$1,$T$1,K195,$T$1,$R$1,$U$1,M195,$R$1,$V$1)</f>
        <v>INSERT INTO "Clubs" (club_name,club_league_id,club_value,club_shield,club_country) VALUES ('Al Shorta SC IRK',69,58,pg_read_binary_file('E:\imagenes\escudos_cl\Asia\Iraq Stars League\Al Shorta SC.png'),96);</v>
      </c>
    </row>
    <row r="196" spans="2:15" x14ac:dyDescent="0.25">
      <c r="B196">
        <v>194</v>
      </c>
      <c r="C196" t="s">
        <v>4148</v>
      </c>
      <c r="D196" t="s">
        <v>1959</v>
      </c>
      <c r="E196">
        <f>INDEX(ClubLeague!B:B,MATCH(D196,ClubLeague!C:C,0))</f>
        <v>190</v>
      </c>
      <c r="F196">
        <v>57</v>
      </c>
      <c r="G196">
        <v>56</v>
      </c>
      <c r="H196">
        <v>58</v>
      </c>
      <c r="I196" s="3">
        <f t="shared" ref="I196:I259" si="10">ROUND(AVERAGE(F196:H196),0)</f>
        <v>57</v>
      </c>
      <c r="J196" t="s">
        <v>5182</v>
      </c>
      <c r="K196" t="str">
        <f t="shared" ref="K196:K259" si="11">_xlfn.CONCAT($A$1,J196)</f>
        <v>E:\imagenes\escudos_cl\Asia\Syrian Premier League\Al Shouleh SC.png</v>
      </c>
      <c r="L196" t="s">
        <v>448</v>
      </c>
      <c r="M196">
        <f>INDEX(NationalTeams!B:B,MATCH(L196,NationalTeams!C:C,0))</f>
        <v>189</v>
      </c>
      <c r="O196" t="str">
        <f t="shared" si="9"/>
        <v>INSERT INTO "Clubs" (club_name,club_league_id,club_value,club_shield,club_country) VALUES ('Al Shouleh SC',190,57,pg_read_binary_file('E:\imagenes\escudos_cl\Asia\Syrian Premier League\Al Shouleh SC.png'),189);</v>
      </c>
    </row>
    <row r="197" spans="2:15" x14ac:dyDescent="0.25">
      <c r="B197">
        <v>195</v>
      </c>
      <c r="C197" t="s">
        <v>4239</v>
      </c>
      <c r="D197" t="s">
        <v>1839</v>
      </c>
      <c r="E197">
        <f>INDEX(ClubLeague!B:B,MATCH(D197,ClubLeague!C:C,0))</f>
        <v>70</v>
      </c>
      <c r="F197">
        <v>59</v>
      </c>
      <c r="G197">
        <v>56</v>
      </c>
      <c r="H197">
        <v>56</v>
      </c>
      <c r="I197" s="3">
        <f t="shared" si="10"/>
        <v>57</v>
      </c>
      <c r="J197" t="s">
        <v>5183</v>
      </c>
      <c r="K197" t="str">
        <f t="shared" si="11"/>
        <v>E:\imagenes\escudos_cl\Asia\Iraqi Premier Divsion League\Al Sinaa SC.png</v>
      </c>
      <c r="L197" t="s">
        <v>431</v>
      </c>
      <c r="M197">
        <f>INDEX(NationalTeams!B:B,MATCH(L197,NationalTeams!C:C,0))</f>
        <v>96</v>
      </c>
      <c r="O197" t="str">
        <f t="shared" si="9"/>
        <v>INSERT INTO "Clubs" (club_name,club_league_id,club_value,club_shield,club_country) VALUES ('Al Sinaa SC',70,57,pg_read_binary_file('E:\imagenes\escudos_cl\Asia\Iraqi Premier Divsion League\Al Sinaa SC.png'),96);</v>
      </c>
    </row>
    <row r="198" spans="2:15" x14ac:dyDescent="0.25">
      <c r="B198">
        <v>196</v>
      </c>
      <c r="C198" t="s">
        <v>4136</v>
      </c>
      <c r="D198" t="s">
        <v>1839</v>
      </c>
      <c r="E198">
        <f>INDEX(ClubLeague!B:B,MATCH(D198,ClubLeague!C:C,0))</f>
        <v>70</v>
      </c>
      <c r="F198">
        <v>57</v>
      </c>
      <c r="G198">
        <v>59</v>
      </c>
      <c r="H198">
        <v>58</v>
      </c>
      <c r="I198" s="3">
        <f t="shared" si="10"/>
        <v>58</v>
      </c>
      <c r="J198" t="s">
        <v>5184</v>
      </c>
      <c r="K198" t="str">
        <f t="shared" si="11"/>
        <v>E:\imagenes\escudos_cl\Asia\Iraqi Premier Divsion League\Al Sinaat Al Kharabaiya SC.png</v>
      </c>
      <c r="L198" t="s">
        <v>431</v>
      </c>
      <c r="M198">
        <f>INDEX(NationalTeams!B:B,MATCH(L198,NationalTeams!C:C,0))</f>
        <v>96</v>
      </c>
      <c r="O198" t="str">
        <f t="shared" si="9"/>
        <v>INSERT INTO "Clubs" (club_name,club_league_id,club_value,club_shield,club_country) VALUES ('Al Sinaat Al Kharabaiya SC',70,58,pg_read_binary_file('E:\imagenes\escudos_cl\Asia\Iraqi Premier Divsion League\Al Sinaat Al Kharabaiya SC.png'),96);</v>
      </c>
    </row>
    <row r="199" spans="2:15" x14ac:dyDescent="0.25">
      <c r="B199">
        <v>197</v>
      </c>
      <c r="C199" t="s">
        <v>4431</v>
      </c>
      <c r="D199" t="s">
        <v>1853</v>
      </c>
      <c r="E199">
        <f>INDEX(ClubLeague!B:B,MATCH(D199,ClubLeague!C:C,0))</f>
        <v>84</v>
      </c>
      <c r="F199">
        <v>53</v>
      </c>
      <c r="G199">
        <v>55</v>
      </c>
      <c r="H199">
        <v>52</v>
      </c>
      <c r="I199" s="3">
        <f t="shared" si="10"/>
        <v>53</v>
      </c>
      <c r="J199" t="s">
        <v>5185</v>
      </c>
      <c r="K199" t="str">
        <f t="shared" si="11"/>
        <v>E:\imagenes\escudos_cl\Asia\Kuwait Premier League\Al Tadhamon SC.png</v>
      </c>
      <c r="L199" t="s">
        <v>436</v>
      </c>
      <c r="M199">
        <f>INDEX(NationalTeams!B:B,MATCH(L199,NationalTeams!C:C,0))</f>
        <v>119</v>
      </c>
      <c r="O199" t="str">
        <f t="shared" si="9"/>
        <v>INSERT INTO "Clubs" (club_name,club_league_id,club_value,club_shield,club_country) VALUES ('Al Tadhamon SC',84,53,pg_read_binary_file('E:\imagenes\escudos_cl\Asia\Kuwait Premier League\Al Tadhamon SC.png'),119);</v>
      </c>
    </row>
    <row r="200" spans="2:15" x14ac:dyDescent="0.25">
      <c r="B200">
        <v>198</v>
      </c>
      <c r="C200" t="s">
        <v>4127</v>
      </c>
      <c r="D200" t="s">
        <v>1826</v>
      </c>
      <c r="E200">
        <f>INDEX(ClubLeague!B:B,MATCH(D200,ClubLeague!C:C,0))</f>
        <v>57</v>
      </c>
      <c r="F200">
        <v>61</v>
      </c>
      <c r="G200">
        <v>60</v>
      </c>
      <c r="H200">
        <v>58</v>
      </c>
      <c r="I200" s="3">
        <f t="shared" si="10"/>
        <v>60</v>
      </c>
      <c r="J200" t="s">
        <v>5186</v>
      </c>
      <c r="K200" t="str">
        <f t="shared" si="11"/>
        <v>E:\imagenes\escudos_cl\Asia\FD League\Al Tai FC.png</v>
      </c>
      <c r="L200" t="s">
        <v>428</v>
      </c>
      <c r="M200">
        <f>INDEX(NationalTeams!B:B,MATCH(L200,NationalTeams!C:C,0))</f>
        <v>10</v>
      </c>
      <c r="O200" t="str">
        <f t="shared" si="9"/>
        <v>INSERT INTO "Clubs" (club_name,club_league_id,club_value,club_shield,club_country) VALUES ('Al Tai FC',57,60,pg_read_binary_file('E:\imagenes\escudos_cl\Asia\FD League\Al Tai FC.png'),10);</v>
      </c>
    </row>
    <row r="201" spans="2:15" x14ac:dyDescent="0.25">
      <c r="B201">
        <v>199</v>
      </c>
      <c r="C201" t="s">
        <v>4320</v>
      </c>
      <c r="D201" t="s">
        <v>1838</v>
      </c>
      <c r="E201">
        <f>INDEX(ClubLeague!B:B,MATCH(D201,ClubLeague!C:C,0))</f>
        <v>69</v>
      </c>
      <c r="F201">
        <v>59</v>
      </c>
      <c r="G201">
        <v>56</v>
      </c>
      <c r="H201">
        <v>54</v>
      </c>
      <c r="I201" s="3">
        <f t="shared" si="10"/>
        <v>56</v>
      </c>
      <c r="J201" t="s">
        <v>5187</v>
      </c>
      <c r="K201" t="str">
        <f t="shared" si="11"/>
        <v>E:\imagenes\escudos_cl\Asia\Iraq Stars League\AL Talaba SC.png</v>
      </c>
      <c r="L201" t="s">
        <v>431</v>
      </c>
      <c r="M201">
        <f>INDEX(NationalTeams!B:B,MATCH(L201,NationalTeams!C:C,0))</f>
        <v>96</v>
      </c>
      <c r="O201" t="str">
        <f t="shared" si="9"/>
        <v>INSERT INTO "Clubs" (club_name,club_league_id,club_value,club_shield,club_country) VALUES ('AL Talaba SC',69,56,pg_read_binary_file('E:\imagenes\escudos_cl\Asia\Iraq Stars League\AL Talaba SC.png'),96);</v>
      </c>
    </row>
    <row r="202" spans="2:15" x14ac:dyDescent="0.25">
      <c r="B202">
        <v>200</v>
      </c>
      <c r="C202" t="s">
        <v>4508</v>
      </c>
      <c r="D202" t="s">
        <v>1847</v>
      </c>
      <c r="E202">
        <f>INDEX(ClubLeague!B:B,MATCH(D202,ClubLeague!C:C,0))</f>
        <v>78</v>
      </c>
      <c r="F202">
        <v>51</v>
      </c>
      <c r="G202">
        <v>56</v>
      </c>
      <c r="H202">
        <v>49</v>
      </c>
      <c r="I202" s="3">
        <f t="shared" si="10"/>
        <v>52</v>
      </c>
      <c r="J202" t="s">
        <v>5188</v>
      </c>
      <c r="K202" t="str">
        <f t="shared" si="11"/>
        <v>E:\imagenes\escudos_cl\Asia\Jordanian Second Division League\Al Tura SC.png</v>
      </c>
      <c r="L202" t="s">
        <v>451</v>
      </c>
      <c r="M202">
        <f>INDEX(NationalTeams!B:B,MATCH(L202,NationalTeams!C:C,0))</f>
        <v>113</v>
      </c>
      <c r="O202" t="str">
        <f t="shared" si="9"/>
        <v>INSERT INTO "Clubs" (club_name,club_league_id,club_value,club_shield,club_country) VALUES ('Al Tura SC',78,52,pg_read_binary_file('E:\imagenes\escudos_cl\Asia\Jordanian Second Division League\Al Tura SC.png'),113);</v>
      </c>
    </row>
    <row r="203" spans="2:15" x14ac:dyDescent="0.25">
      <c r="B203">
        <v>201</v>
      </c>
      <c r="C203" t="s">
        <v>4183</v>
      </c>
      <c r="D203" t="s">
        <v>1927</v>
      </c>
      <c r="E203">
        <f>INDEX(ClubLeague!B:B,MATCH(D203,ClubLeague!C:C,0))</f>
        <v>158</v>
      </c>
      <c r="F203">
        <v>59</v>
      </c>
      <c r="G203">
        <v>57</v>
      </c>
      <c r="H203">
        <v>57</v>
      </c>
      <c r="I203" s="3">
        <f t="shared" si="10"/>
        <v>58</v>
      </c>
      <c r="J203" t="s">
        <v>5189</v>
      </c>
      <c r="K203" t="str">
        <f t="shared" si="11"/>
        <v>E:\imagenes\escudos_cl\Asia\Qatari Second Division\Al Waab SC.png</v>
      </c>
      <c r="L203" t="s">
        <v>432</v>
      </c>
      <c r="M203">
        <f>INDEX(NationalTeams!B:B,MATCH(L203,NationalTeams!C:C,0))</f>
        <v>169</v>
      </c>
      <c r="O203" t="str">
        <f t="shared" si="9"/>
        <v>INSERT INTO "Clubs" (club_name,club_league_id,club_value,club_shield,club_country) VALUES ('Al Waab SC',158,58,pg_read_binary_file('E:\imagenes\escudos_cl\Asia\Qatari Second Division\Al Waab SC.png'),169);</v>
      </c>
    </row>
    <row r="204" spans="2:15" x14ac:dyDescent="0.25">
      <c r="B204">
        <v>202</v>
      </c>
      <c r="C204" t="s">
        <v>3989</v>
      </c>
      <c r="D204" t="s">
        <v>1969</v>
      </c>
      <c r="E204">
        <f>INDEX(ClubLeague!B:B,MATCH(D204,ClubLeague!C:C,0))</f>
        <v>200</v>
      </c>
      <c r="F204">
        <v>63</v>
      </c>
      <c r="G204">
        <v>61</v>
      </c>
      <c r="H204">
        <v>61</v>
      </c>
      <c r="I204" s="3">
        <f t="shared" si="10"/>
        <v>62</v>
      </c>
      <c r="J204" t="s">
        <v>5190</v>
      </c>
      <c r="K204" t="str">
        <f t="shared" si="11"/>
        <v>E:\imagenes\escudos_cl\Asia\UAE Pro League\Al Wahda FC.png</v>
      </c>
      <c r="L204" t="s">
        <v>435</v>
      </c>
      <c r="M204">
        <f>INDEX(NationalTeams!B:B,MATCH(L204,NationalTeams!C:C,0))</f>
        <v>61</v>
      </c>
      <c r="O204" t="str">
        <f t="shared" si="9"/>
        <v>INSERT INTO "Clubs" (club_name,club_league_id,club_value,club_shield,club_country) VALUES ('Al Wahda FC',200,62,pg_read_binary_file('E:\imagenes\escudos_cl\Asia\UAE Pro League\Al Wahda FC.png'),61);</v>
      </c>
    </row>
    <row r="205" spans="2:15" x14ac:dyDescent="0.25">
      <c r="B205">
        <v>203</v>
      </c>
      <c r="C205" t="s">
        <v>4275</v>
      </c>
      <c r="D205" t="s">
        <v>1959</v>
      </c>
      <c r="E205">
        <f>INDEX(ClubLeague!B:B,MATCH(D205,ClubLeague!C:C,0))</f>
        <v>190</v>
      </c>
      <c r="F205">
        <v>60</v>
      </c>
      <c r="G205">
        <v>57</v>
      </c>
      <c r="H205">
        <v>55</v>
      </c>
      <c r="I205" s="3">
        <f t="shared" si="10"/>
        <v>57</v>
      </c>
      <c r="J205" t="s">
        <v>5191</v>
      </c>
      <c r="K205" t="str">
        <f t="shared" si="11"/>
        <v>E:\imagenes\escudos_cl\Asia\Syrian Premier League\Al Wahda SC.png</v>
      </c>
      <c r="L205" t="s">
        <v>448</v>
      </c>
      <c r="M205">
        <f>INDEX(NationalTeams!B:B,MATCH(L205,NationalTeams!C:C,0))</f>
        <v>189</v>
      </c>
      <c r="O205" t="str">
        <f t="shared" si="9"/>
        <v>INSERT INTO "Clubs" (club_name,club_league_id,club_value,club_shield,club_country) VALUES ('Al Wahda SC',190,57,pg_read_binary_file('E:\imagenes\escudos_cl\Asia\Syrian Premier League\Al Wahda SC.png'),189);</v>
      </c>
    </row>
    <row r="206" spans="2:15" x14ac:dyDescent="0.25">
      <c r="B206">
        <v>204</v>
      </c>
      <c r="C206" t="s">
        <v>4220</v>
      </c>
      <c r="D206" t="s">
        <v>1926</v>
      </c>
      <c r="E206">
        <f>INDEX(ClubLeague!B:B,MATCH(D206,ClubLeague!C:C,0))</f>
        <v>157</v>
      </c>
      <c r="F206">
        <v>69</v>
      </c>
      <c r="G206">
        <v>65</v>
      </c>
      <c r="H206">
        <v>56</v>
      </c>
      <c r="I206" s="3">
        <f t="shared" si="10"/>
        <v>63</v>
      </c>
      <c r="J206" t="s">
        <v>5192</v>
      </c>
      <c r="K206" t="str">
        <f t="shared" si="11"/>
        <v>E:\imagenes\escudos_cl\Asia\Qatar Stars League\Al Wakrah SC.png</v>
      </c>
      <c r="L206" t="s">
        <v>432</v>
      </c>
      <c r="M206">
        <f>INDEX(NationalTeams!B:B,MATCH(L206,NationalTeams!C:C,0))</f>
        <v>169</v>
      </c>
      <c r="O206" t="str">
        <f t="shared" si="9"/>
        <v>INSERT INTO "Clubs" (club_name,club_league_id,club_value,club_shield,club_country) VALUES ('Al Wakrah SC',157,63,pg_read_binary_file('E:\imagenes\escudos_cl\Asia\Qatar Stars League\Al Wakrah SC.png'),169);</v>
      </c>
    </row>
    <row r="207" spans="2:15" x14ac:dyDescent="0.25">
      <c r="B207">
        <v>205</v>
      </c>
      <c r="C207" t="s">
        <v>4057</v>
      </c>
      <c r="D207" t="s">
        <v>1969</v>
      </c>
      <c r="E207">
        <f>INDEX(ClubLeague!B:B,MATCH(D207,ClubLeague!C:C,0))</f>
        <v>200</v>
      </c>
      <c r="F207">
        <v>68</v>
      </c>
      <c r="G207">
        <v>66</v>
      </c>
      <c r="H207">
        <v>59</v>
      </c>
      <c r="I207" s="3">
        <f t="shared" si="10"/>
        <v>64</v>
      </c>
      <c r="J207" t="s">
        <v>5193</v>
      </c>
      <c r="K207" t="str">
        <f t="shared" si="11"/>
        <v>E:\imagenes\escudos_cl\Asia\UAE Pro League\Al Wasl FC.png</v>
      </c>
      <c r="L207" t="s">
        <v>435</v>
      </c>
      <c r="M207">
        <f>INDEX(NationalTeams!B:B,MATCH(L207,NationalTeams!C:C,0))</f>
        <v>61</v>
      </c>
      <c r="O207" t="str">
        <f t="shared" si="9"/>
        <v>INSERT INTO "Clubs" (club_name,club_league_id,club_value,club_shield,club_country) VALUES ('Al Wasl FC',200,64,pg_read_binary_file('E:\imagenes\escudos_cl\Asia\UAE Pro League\Al Wasl FC.png'),61);</v>
      </c>
    </row>
    <row r="208" spans="2:15" x14ac:dyDescent="0.25">
      <c r="B208">
        <v>206</v>
      </c>
      <c r="C208" t="s">
        <v>3964</v>
      </c>
      <c r="D208" t="s">
        <v>1959</v>
      </c>
      <c r="E208">
        <f>INDEX(ClubLeague!B:B,MATCH(D208,ClubLeague!C:C,0))</f>
        <v>190</v>
      </c>
      <c r="F208">
        <v>58</v>
      </c>
      <c r="G208">
        <v>63</v>
      </c>
      <c r="H208">
        <v>62</v>
      </c>
      <c r="I208" s="3">
        <f t="shared" si="10"/>
        <v>61</v>
      </c>
      <c r="J208" t="s">
        <v>5194</v>
      </c>
      <c r="K208" t="str">
        <f t="shared" si="11"/>
        <v>E:\imagenes\escudos_cl\Asia\Syrian Premier League\Al Wathba SC.png</v>
      </c>
      <c r="L208" t="s">
        <v>448</v>
      </c>
      <c r="M208">
        <f>INDEX(NationalTeams!B:B,MATCH(L208,NationalTeams!C:C,0))</f>
        <v>189</v>
      </c>
      <c r="O208" t="str">
        <f t="shared" si="9"/>
        <v>INSERT INTO "Clubs" (club_name,club_league_id,club_value,club_shield,club_country) VALUES ('Al Wathba SC',190,61,pg_read_binary_file('E:\imagenes\escudos_cl\Asia\Syrian Premier League\Al Wathba SC.png'),189);</v>
      </c>
    </row>
    <row r="209" spans="2:15" x14ac:dyDescent="0.25">
      <c r="B209">
        <v>207</v>
      </c>
      <c r="C209" t="s">
        <v>4173</v>
      </c>
      <c r="D209" t="s">
        <v>1846</v>
      </c>
      <c r="E209">
        <f>INDEX(ClubLeague!B:B,MATCH(D209,ClubLeague!C:C,0))</f>
        <v>77</v>
      </c>
      <c r="F209">
        <v>59</v>
      </c>
      <c r="G209">
        <v>59</v>
      </c>
      <c r="H209">
        <v>57</v>
      </c>
      <c r="I209" s="3">
        <f t="shared" si="10"/>
        <v>58</v>
      </c>
      <c r="J209" t="s">
        <v>5195</v>
      </c>
      <c r="K209" t="str">
        <f t="shared" si="11"/>
        <v>E:\imagenes\escudos_cl\Asia\Jordanian First Division League\Al Wehdat SC.png</v>
      </c>
      <c r="L209" t="s">
        <v>451</v>
      </c>
      <c r="M209">
        <f>INDEX(NationalTeams!B:B,MATCH(L209,NationalTeams!C:C,0))</f>
        <v>113</v>
      </c>
      <c r="O209" t="str">
        <f t="shared" si="9"/>
        <v>INSERT INTO "Clubs" (club_name,club_league_id,club_value,club_shield,club_country) VALUES ('Al Wehdat SC',77,58,pg_read_binary_file('E:\imagenes\escudos_cl\Asia\Jordanian First Division League\Al Wehdat SC.png'),113);</v>
      </c>
    </row>
    <row r="210" spans="2:15" x14ac:dyDescent="0.25">
      <c r="B210">
        <v>208</v>
      </c>
      <c r="C210" t="s">
        <v>8970</v>
      </c>
      <c r="D210" t="s">
        <v>1846</v>
      </c>
      <c r="E210">
        <f>INDEX(ClubLeague!B:B,MATCH(D210,ClubLeague!C:C,0))</f>
        <v>77</v>
      </c>
      <c r="F210">
        <v>51</v>
      </c>
      <c r="G210">
        <v>51</v>
      </c>
      <c r="H210">
        <v>55</v>
      </c>
      <c r="I210" s="3">
        <f t="shared" si="10"/>
        <v>52</v>
      </c>
      <c r="J210" t="s">
        <v>5196</v>
      </c>
      <c r="K210" t="str">
        <f t="shared" si="11"/>
        <v>E:\imagenes\escudos_cl\Asia\Jordanian First Division League\Al Yarmouk SC.png</v>
      </c>
      <c r="L210" t="s">
        <v>451</v>
      </c>
      <c r="M210">
        <f>INDEX(NationalTeams!B:B,MATCH(L210,NationalTeams!C:C,0))</f>
        <v>113</v>
      </c>
      <c r="O210" t="str">
        <f t="shared" si="9"/>
        <v>INSERT INTO "Clubs" (club_name,club_league_id,club_value,club_shield,club_country) VALUES ('Al Yarmouk SC JOR',77,52,pg_read_binary_file('E:\imagenes\escudos_cl\Asia\Jordanian First Division League\Al Yarmouk SC.png'),113);</v>
      </c>
    </row>
    <row r="211" spans="2:15" x14ac:dyDescent="0.25">
      <c r="B211">
        <v>209</v>
      </c>
      <c r="C211" t="s">
        <v>8971</v>
      </c>
      <c r="D211" t="s">
        <v>1853</v>
      </c>
      <c r="E211">
        <f>INDEX(ClubLeague!B:B,MATCH(D211,ClubLeague!C:C,0))</f>
        <v>84</v>
      </c>
      <c r="F211">
        <v>55</v>
      </c>
      <c r="G211">
        <v>51</v>
      </c>
      <c r="H211">
        <v>51</v>
      </c>
      <c r="I211" s="3">
        <f t="shared" si="10"/>
        <v>52</v>
      </c>
      <c r="J211" t="s">
        <v>5197</v>
      </c>
      <c r="K211" t="str">
        <f t="shared" si="11"/>
        <v>E:\imagenes\escudos_cl\Asia\Kuwait Premier League\Al Yarmouk SC.png</v>
      </c>
      <c r="L211" t="s">
        <v>436</v>
      </c>
      <c r="M211">
        <f>INDEX(NationalTeams!B:B,MATCH(L211,NationalTeams!C:C,0))</f>
        <v>119</v>
      </c>
      <c r="O211" t="str">
        <f t="shared" si="9"/>
        <v>INSERT INTO "Clubs" (club_name,club_league_id,club_value,club_shield,club_country) VALUES ('Al Yarmouk SC KUW',84,52,pg_read_binary_file('E:\imagenes\escudos_cl\Asia\Kuwait Premier League\Al Yarmouk SC.png'),119);</v>
      </c>
    </row>
    <row r="212" spans="2:15" x14ac:dyDescent="0.25">
      <c r="B212">
        <v>210</v>
      </c>
      <c r="C212" t="s">
        <v>4321</v>
      </c>
      <c r="D212" t="s">
        <v>1838</v>
      </c>
      <c r="E212">
        <f>INDEX(ClubLeague!B:B,MATCH(D212,ClubLeague!C:C,0))</f>
        <v>69</v>
      </c>
      <c r="F212">
        <v>58</v>
      </c>
      <c r="G212">
        <v>56</v>
      </c>
      <c r="H212">
        <v>54</v>
      </c>
      <c r="I212" s="3">
        <f t="shared" si="10"/>
        <v>56</v>
      </c>
      <c r="J212" t="s">
        <v>5198</v>
      </c>
      <c r="K212" t="str">
        <f t="shared" si="11"/>
        <v>E:\imagenes\escudos_cl\Asia\Iraq Stars League\Al Zawraa SC.png</v>
      </c>
      <c r="L212" t="s">
        <v>431</v>
      </c>
      <c r="M212">
        <f>INDEX(NationalTeams!B:B,MATCH(L212,NationalTeams!C:C,0))</f>
        <v>96</v>
      </c>
      <c r="O212" t="str">
        <f t="shared" si="9"/>
        <v>INSERT INTO "Clubs" (club_name,club_league_id,club_value,club_shield,club_country) VALUES ('Al Zawraa SC',69,56,pg_read_binary_file('E:\imagenes\escudos_cl\Asia\Iraq Stars League\Al Zawraa SC.png'),96);</v>
      </c>
    </row>
    <row r="213" spans="2:15" x14ac:dyDescent="0.25">
      <c r="B213">
        <v>211</v>
      </c>
      <c r="C213" t="s">
        <v>4002</v>
      </c>
      <c r="D213" t="s">
        <v>1826</v>
      </c>
      <c r="E213">
        <f>INDEX(ClubLeague!B:B,MATCH(D213,ClubLeague!C:C,0))</f>
        <v>57</v>
      </c>
      <c r="F213">
        <v>65</v>
      </c>
      <c r="G213">
        <v>58</v>
      </c>
      <c r="H213">
        <v>61</v>
      </c>
      <c r="I213" s="3">
        <f t="shared" si="10"/>
        <v>61</v>
      </c>
      <c r="J213" t="s">
        <v>5199</v>
      </c>
      <c r="K213" t="str">
        <f t="shared" si="11"/>
        <v>E:\imagenes\escudos_cl\Asia\FD League\Al Zulfi FC.png</v>
      </c>
      <c r="L213" t="s">
        <v>428</v>
      </c>
      <c r="M213">
        <f>INDEX(NationalTeams!B:B,MATCH(L213,NationalTeams!C:C,0))</f>
        <v>10</v>
      </c>
      <c r="O213" t="str">
        <f t="shared" si="9"/>
        <v>INSERT INTO "Clubs" (club_name,club_league_id,club_value,club_shield,club_country) VALUES ('Al Zulfi FC',57,61,pg_read_binary_file('E:\imagenes\escudos_cl\Asia\FD League\Al Zulfi FC.png'),10);</v>
      </c>
    </row>
    <row r="214" spans="2:15" x14ac:dyDescent="0.25">
      <c r="B214">
        <v>212</v>
      </c>
      <c r="C214" t="s">
        <v>3261</v>
      </c>
      <c r="D214" t="s">
        <v>1952</v>
      </c>
      <c r="E214">
        <f>INDEX(ClubLeague!B:B,MATCH(D214,ClubLeague!C:C,0))</f>
        <v>183</v>
      </c>
      <c r="F214">
        <v>70</v>
      </c>
      <c r="G214">
        <v>71</v>
      </c>
      <c r="H214">
        <v>71</v>
      </c>
      <c r="I214" s="3">
        <f t="shared" si="10"/>
        <v>71</v>
      </c>
      <c r="J214" t="s">
        <v>5200</v>
      </c>
      <c r="K214" t="str">
        <f t="shared" si="11"/>
        <v>E:\imagenes\escudos_cl\Europa\Super Lig\Alanyaspor.png</v>
      </c>
      <c r="L214" t="s">
        <v>501</v>
      </c>
      <c r="M214">
        <f>INDEX(NationalTeams!B:B,MATCH(L214,NationalTeams!C:C,0))</f>
        <v>210</v>
      </c>
      <c r="O214" t="str">
        <f t="shared" si="9"/>
        <v>INSERT INTO "Clubs" (club_name,club_league_id,club_value,club_shield,club_country) VALUES ('Alanyaspor',183,71,pg_read_binary_file('E:\imagenes\escudos_cl\Europa\Super Lig\Alanyaspor.png'),210);</v>
      </c>
    </row>
    <row r="215" spans="2:15" x14ac:dyDescent="0.25">
      <c r="B215">
        <v>213</v>
      </c>
      <c r="C215" t="s">
        <v>2423</v>
      </c>
      <c r="D215" t="s">
        <v>1856</v>
      </c>
      <c r="E215">
        <f>INDEX(ClubLeague!B:B,MATCH(D215,ClubLeague!C:C,0))</f>
        <v>87</v>
      </c>
      <c r="F215">
        <v>63</v>
      </c>
      <c r="G215">
        <v>61</v>
      </c>
      <c r="H215">
        <v>60</v>
      </c>
      <c r="I215" s="3">
        <f t="shared" si="10"/>
        <v>61</v>
      </c>
      <c r="J215" t="s">
        <v>5201</v>
      </c>
      <c r="K215" t="str">
        <f t="shared" si="11"/>
        <v>E:\imagenes\escudos_cl\Europa\LaLiga Hypermotion\Albacete.png</v>
      </c>
      <c r="L215" t="s">
        <v>490</v>
      </c>
      <c r="M215">
        <f>INDEX(NationalTeams!B:B,MATCH(L215,NationalTeams!C:C,0))</f>
        <v>66</v>
      </c>
      <c r="O215" t="str">
        <f t="shared" si="9"/>
        <v>INSERT INTO "Clubs" (club_name,club_league_id,club_value,club_shield,club_country) VALUES ('Albacete',87,61,pg_read_binary_file('E:\imagenes\escudos_cl\Europa\LaLiga Hypermotion\Albacete.png'),66);</v>
      </c>
    </row>
    <row r="216" spans="2:15" x14ac:dyDescent="0.25">
      <c r="B216">
        <v>214</v>
      </c>
      <c r="C216" t="s">
        <v>3858</v>
      </c>
      <c r="D216" t="s">
        <v>1936</v>
      </c>
      <c r="E216">
        <f>INDEX(ClubLeague!B:B,MATCH(D216,ClubLeague!C:C,0))</f>
        <v>167</v>
      </c>
      <c r="F216">
        <v>59</v>
      </c>
      <c r="G216">
        <v>55</v>
      </c>
      <c r="H216">
        <v>63</v>
      </c>
      <c r="I216" s="3">
        <f t="shared" si="10"/>
        <v>59</v>
      </c>
      <c r="J216" t="s">
        <v>5202</v>
      </c>
      <c r="K216" t="str">
        <f t="shared" si="11"/>
        <v>E:\imagenes\escudos_cl\America\Segunda Division Profesional\Albion FC.png</v>
      </c>
      <c r="L216" t="s">
        <v>377</v>
      </c>
      <c r="M216">
        <f>INDEX(NationalTeams!B:B,MATCH(L216,NationalTeams!C:C,0))</f>
        <v>214</v>
      </c>
      <c r="O216" t="str">
        <f t="shared" si="9"/>
        <v>INSERT INTO "Clubs" (club_name,club_league_id,club_value,club_shield,club_country) VALUES ('Albion FC',167,59,pg_read_binary_file('E:\imagenes\escudos_cl\America\Segunda Division Profesional\Albion FC.png'),214);</v>
      </c>
    </row>
    <row r="217" spans="2:15" x14ac:dyDescent="0.25">
      <c r="B217">
        <v>215</v>
      </c>
      <c r="C217" t="s">
        <v>4233</v>
      </c>
      <c r="D217" t="s">
        <v>1944</v>
      </c>
      <c r="E217">
        <f>INDEX(ClubLeague!B:B,MATCH(D217,ClubLeague!C:C,0))</f>
        <v>175</v>
      </c>
      <c r="F217">
        <v>57</v>
      </c>
      <c r="G217">
        <v>57</v>
      </c>
      <c r="H217">
        <v>56</v>
      </c>
      <c r="I217" s="3">
        <f t="shared" si="10"/>
        <v>57</v>
      </c>
      <c r="J217" t="s">
        <v>5203</v>
      </c>
      <c r="K217" t="str">
        <f t="shared" si="11"/>
        <v>E:\imagenes\escudos_cl\Asia\Singapore Premier League\Albirex Niigata FC.png</v>
      </c>
      <c r="L217" t="s">
        <v>450</v>
      </c>
      <c r="M217">
        <f>INDEX(NationalTeams!B:B,MATCH(L217,NationalTeams!C:C,0))</f>
        <v>188</v>
      </c>
      <c r="O217" t="str">
        <f t="shared" si="9"/>
        <v>INSERT INTO "Clubs" (club_name,club_league_id,club_value,club_shield,club_country) VALUES ('Albirex Niigata FC',175,57,pg_read_binary_file('E:\imagenes\escudos_cl\Asia\Singapore Premier League\Albirex Niigata FC.png'),188);</v>
      </c>
    </row>
    <row r="218" spans="2:15" x14ac:dyDescent="0.25">
      <c r="B218">
        <v>216</v>
      </c>
      <c r="C218" t="s">
        <v>4721</v>
      </c>
      <c r="D218" t="s">
        <v>1818</v>
      </c>
      <c r="E218">
        <f>INDEX(ClubLeague!B:B,MATCH(D218,ClubLeague!C:C,0))</f>
        <v>49</v>
      </c>
      <c r="F218">
        <v>61</v>
      </c>
      <c r="G218">
        <v>54</v>
      </c>
      <c r="H218">
        <v>61</v>
      </c>
      <c r="I218" s="3">
        <f t="shared" si="10"/>
        <v>59</v>
      </c>
      <c r="J218" t="s">
        <v>5204</v>
      </c>
      <c r="K218" t="str">
        <f t="shared" si="11"/>
        <v>E:\imagenes\escudos_cl\Africa\Egyptian Second Division A\Alexandria SC.png</v>
      </c>
      <c r="L218" t="s">
        <v>365</v>
      </c>
      <c r="M218">
        <f>INDEX(NationalTeams!B:B,MATCH(L218,NationalTeams!C:C,0))</f>
        <v>59</v>
      </c>
      <c r="O218" t="str">
        <f t="shared" si="9"/>
        <v>INSERT INTO "Clubs" (club_name,club_league_id,club_value,club_shield,club_country) VALUES ('Alexandria SC',49,59,pg_read_binary_file('E:\imagenes\escudos_cl\Africa\Egyptian Second Division A\Alexandria SC.png'),59);</v>
      </c>
    </row>
    <row r="219" spans="2:15" x14ac:dyDescent="0.25">
      <c r="B219">
        <v>217</v>
      </c>
      <c r="C219" t="s">
        <v>8972</v>
      </c>
      <c r="D219" t="s">
        <v>1921</v>
      </c>
      <c r="E219">
        <f>INDEX(ClubLeague!B:B,MATCH(D219,ClubLeague!C:C,0))</f>
        <v>152</v>
      </c>
      <c r="F219">
        <v>50</v>
      </c>
      <c r="G219">
        <v>51</v>
      </c>
      <c r="H219">
        <v>56</v>
      </c>
      <c r="I219" s="3">
        <f t="shared" si="10"/>
        <v>52</v>
      </c>
      <c r="J219" t="s">
        <v>5205</v>
      </c>
      <c r="K219" t="str">
        <f t="shared" si="11"/>
        <v>E:\imagenes\escudos_cl\America\Primera Division de El Salvador\Alianza FC.png</v>
      </c>
      <c r="L219" t="s">
        <v>332</v>
      </c>
      <c r="M219">
        <f>INDEX(NationalTeams!B:B,MATCH(L219,NationalTeams!C:C,0))</f>
        <v>60</v>
      </c>
      <c r="O219" t="str">
        <f t="shared" si="9"/>
        <v>INSERT INTO "Clubs" (club_name,club_league_id,club_value,club_shield,club_country) VALUES ('Alianza FC SLV',152,52,pg_read_binary_file('E:\imagenes\escudos_cl\America\Primera Division de El Salvador\Alianza FC.png'),60);</v>
      </c>
    </row>
    <row r="220" spans="2:15" x14ac:dyDescent="0.25">
      <c r="B220">
        <v>218</v>
      </c>
      <c r="C220" t="s">
        <v>8973</v>
      </c>
      <c r="D220" t="s">
        <v>1875</v>
      </c>
      <c r="E220">
        <f>INDEX(ClubLeague!B:B,MATCH(D220,ClubLeague!C:C,0))</f>
        <v>106</v>
      </c>
      <c r="F220">
        <v>59</v>
      </c>
      <c r="G220">
        <v>57</v>
      </c>
      <c r="H220">
        <v>52</v>
      </c>
      <c r="I220" s="3">
        <f t="shared" si="10"/>
        <v>56</v>
      </c>
      <c r="J220" t="s">
        <v>5206</v>
      </c>
      <c r="K220" t="str">
        <f t="shared" si="11"/>
        <v>E:\imagenes\escudos_cl\America\Liga LPF\Alianza FC.png</v>
      </c>
      <c r="L220" t="s">
        <v>398</v>
      </c>
      <c r="M220">
        <f>INDEX(NationalTeams!B:B,MATCH(L220,NationalTeams!C:C,0))</f>
        <v>162</v>
      </c>
      <c r="O220" t="str">
        <f t="shared" si="9"/>
        <v>INSERT INTO "Clubs" (club_name,club_league_id,club_value,club_shield,club_country) VALUES ('Alianza FC PAN',106,56,pg_read_binary_file('E:\imagenes\escudos_cl\America\Liga LPF\Alianza FC.png'),162);</v>
      </c>
    </row>
    <row r="221" spans="2:15" x14ac:dyDescent="0.25">
      <c r="B221">
        <v>219</v>
      </c>
      <c r="C221" t="s">
        <v>3784</v>
      </c>
      <c r="D221" t="s">
        <v>1862</v>
      </c>
      <c r="E221">
        <f>INDEX(ClubLeague!B:B,MATCH(D221,ClubLeague!C:C,0))</f>
        <v>93</v>
      </c>
      <c r="F221">
        <v>60</v>
      </c>
      <c r="G221">
        <v>57</v>
      </c>
      <c r="H221">
        <v>58</v>
      </c>
      <c r="I221" s="3">
        <f t="shared" si="10"/>
        <v>58</v>
      </c>
      <c r="J221" t="s">
        <v>5207</v>
      </c>
      <c r="K221" t="str">
        <f t="shared" si="11"/>
        <v>E:\imagenes\escudos_cl\America\Liga 1 de Futbol Profesional\Alianza Universidad de Huanuco.png</v>
      </c>
      <c r="L221" t="s">
        <v>350</v>
      </c>
      <c r="M221">
        <f>INDEX(NationalTeams!B:B,MATCH(L221,NationalTeams!C:C,0))</f>
        <v>165</v>
      </c>
      <c r="O221" t="str">
        <f t="shared" si="9"/>
        <v>INSERT INTO "Clubs" (club_name,club_league_id,club_value,club_shield,club_country) VALUES ('Alianza Universidad de Huanuco',93,58,pg_read_binary_file('E:\imagenes\escudos_cl\America\Liga 1 de Futbol Profesional\Alianza Universidad de Huanuco.png'),165);</v>
      </c>
    </row>
    <row r="222" spans="2:15" x14ac:dyDescent="0.25">
      <c r="B222">
        <v>220</v>
      </c>
      <c r="C222" t="s">
        <v>3494</v>
      </c>
      <c r="D222" t="s">
        <v>1865</v>
      </c>
      <c r="E222">
        <f>INDEX(ClubLeague!B:B,MATCH(D222,ClubLeague!C:C,0))</f>
        <v>96</v>
      </c>
      <c r="F222">
        <v>65</v>
      </c>
      <c r="G222">
        <v>65</v>
      </c>
      <c r="H222">
        <v>63</v>
      </c>
      <c r="I222" s="3">
        <f t="shared" si="10"/>
        <v>64</v>
      </c>
      <c r="J222" t="s">
        <v>5208</v>
      </c>
      <c r="K222" t="str">
        <f t="shared" si="11"/>
        <v>E:\imagenes\escudos_cl\America\Liga BetPlay Dimayor\Alianza Valledupar FC.png</v>
      </c>
      <c r="L222" t="s">
        <v>328</v>
      </c>
      <c r="M222">
        <f>INDEX(NationalTeams!B:B,MATCH(L222,NationalTeams!C:C,0))</f>
        <v>46</v>
      </c>
      <c r="O222" t="str">
        <f t="shared" si="9"/>
        <v>INSERT INTO "Clubs" (club_name,club_league_id,club_value,club_shield,club_country) VALUES ('Alianza Valledupar FC',96,64,pg_read_binary_file('E:\imagenes\escudos_cl\America\Liga BetPlay Dimayor\Alianza Valledupar FC.png'),46);</v>
      </c>
    </row>
    <row r="223" spans="2:15" x14ac:dyDescent="0.25">
      <c r="B223">
        <v>221</v>
      </c>
      <c r="C223" t="s">
        <v>2625</v>
      </c>
      <c r="D223" t="s">
        <v>1815</v>
      </c>
      <c r="E223">
        <f>INDEX(ClubLeague!B:B,MATCH(D223,ClubLeague!C:C,0))</f>
        <v>46</v>
      </c>
      <c r="F223">
        <v>60</v>
      </c>
      <c r="G223">
        <v>58</v>
      </c>
      <c r="H223">
        <v>57</v>
      </c>
      <c r="I223" s="3">
        <f t="shared" si="10"/>
        <v>58</v>
      </c>
      <c r="J223" t="s">
        <v>5209</v>
      </c>
      <c r="K223" t="str">
        <f t="shared" si="11"/>
        <v>E:\imagenes\escudos_cl\Europa\Eerste Divisie\Almere City.png</v>
      </c>
      <c r="L223" t="s">
        <v>491</v>
      </c>
      <c r="M223">
        <f>INDEX(NationalTeams!B:B,MATCH(L223,NationalTeams!C:C,0))</f>
        <v>158</v>
      </c>
      <c r="O223" t="str">
        <f t="shared" si="9"/>
        <v>INSERT INTO "Clubs" (club_name,club_league_id,club_value,club_shield,club_country) VALUES ('Almere City',46,58,pg_read_binary_file('E:\imagenes\escudos_cl\Europa\Eerste Divisie\Almere City.png'),158);</v>
      </c>
    </row>
    <row r="224" spans="2:15" x14ac:dyDescent="0.25">
      <c r="B224">
        <v>222</v>
      </c>
      <c r="C224" t="s">
        <v>4345</v>
      </c>
      <c r="D224" t="s">
        <v>1913</v>
      </c>
      <c r="E224">
        <f>INDEX(ClubLeague!B:B,MATCH(D224,ClubLeague!C:C,0))</f>
        <v>144</v>
      </c>
      <c r="F224">
        <v>55</v>
      </c>
      <c r="G224">
        <v>54</v>
      </c>
      <c r="H224">
        <v>54</v>
      </c>
      <c r="I224" s="3">
        <f t="shared" si="10"/>
        <v>54</v>
      </c>
      <c r="J224" t="s">
        <v>5210</v>
      </c>
      <c r="K224" t="str">
        <f t="shared" si="11"/>
        <v>E:\imagenes\escudos_cl\Asia\Persian Gulf Pro League\Aluminium Arak FC.png</v>
      </c>
      <c r="L224" t="s">
        <v>427</v>
      </c>
      <c r="M224">
        <f>INDEX(NationalTeams!B:B,MATCH(L224,NationalTeams!C:C,0))</f>
        <v>97</v>
      </c>
      <c r="O224" t="str">
        <f t="shared" si="9"/>
        <v>INSERT INTO "Clubs" (club_name,club_league_id,club_value,club_shield,club_country) VALUES ('Aluminium Arak FC',144,54,pg_read_binary_file('E:\imagenes\escudos_cl\Asia\Persian Gulf Pro League\Aluminium Arak FC.png'),97);</v>
      </c>
    </row>
    <row r="225" spans="2:15" x14ac:dyDescent="0.25">
      <c r="B225">
        <v>223</v>
      </c>
      <c r="C225" t="s">
        <v>4380</v>
      </c>
      <c r="D225" t="s">
        <v>1839</v>
      </c>
      <c r="E225">
        <f>INDEX(ClubLeague!B:B,MATCH(D225,ClubLeague!C:C,0))</f>
        <v>70</v>
      </c>
      <c r="F225">
        <v>57</v>
      </c>
      <c r="G225">
        <v>56</v>
      </c>
      <c r="H225">
        <v>53</v>
      </c>
      <c r="I225" s="3">
        <f t="shared" si="10"/>
        <v>55</v>
      </c>
      <c r="J225" t="s">
        <v>5211</v>
      </c>
      <c r="K225" t="str">
        <f t="shared" si="11"/>
        <v>E:\imagenes\escudos_cl\Asia\Iraqi Premier Divsion League\Amanat Baghdad SC.png</v>
      </c>
      <c r="L225" t="s">
        <v>431</v>
      </c>
      <c r="M225">
        <f>INDEX(NationalTeams!B:B,MATCH(L225,NationalTeams!C:C,0))</f>
        <v>96</v>
      </c>
      <c r="O225" t="str">
        <f t="shared" si="9"/>
        <v>INSERT INTO "Clubs" (club_name,club_league_id,club_value,club_shield,club_country) VALUES ('Amanat Baghdad SC',70,55,pg_read_binary_file('E:\imagenes\escudos_cl\Asia\Iraqi Premier Divsion League\Amanat Baghdad SC.png'),96);</v>
      </c>
    </row>
    <row r="226" spans="2:15" x14ac:dyDescent="0.25">
      <c r="B226">
        <v>224</v>
      </c>
      <c r="C226" t="s">
        <v>3431</v>
      </c>
      <c r="D226" t="s">
        <v>1794</v>
      </c>
      <c r="E226">
        <f>INDEX(ClubLeague!B:B,MATCH(D226,ClubLeague!C:C,0))</f>
        <v>24</v>
      </c>
      <c r="F226">
        <v>65</v>
      </c>
      <c r="G226">
        <v>63</v>
      </c>
      <c r="H226">
        <v>67</v>
      </c>
      <c r="I226" s="3">
        <f t="shared" si="10"/>
        <v>65</v>
      </c>
      <c r="J226" t="s">
        <v>5212</v>
      </c>
      <c r="K226" t="str">
        <f t="shared" si="11"/>
        <v>E:\imagenes\escudos_cl\America\Brasileirao Serie B\Amazonas FC.png</v>
      </c>
      <c r="L226" t="s">
        <v>327</v>
      </c>
      <c r="M226">
        <f>INDEX(NationalTeams!B:B,MATCH(L226,NationalTeams!C:C,0))</f>
        <v>32</v>
      </c>
      <c r="O226" t="str">
        <f t="shared" si="9"/>
        <v>INSERT INTO "Clubs" (club_name,club_league_id,club_value,club_shield,club_country) VALUES ('Amazonas FC',24,65,pg_read_binary_file('E:\imagenes\escudos_cl\America\Brasileirao Serie B\Amazonas FC.png'),32);</v>
      </c>
    </row>
    <row r="227" spans="2:15" x14ac:dyDescent="0.25">
      <c r="B227">
        <v>225</v>
      </c>
      <c r="C227" t="s">
        <v>4906</v>
      </c>
      <c r="D227" t="s">
        <v>1949</v>
      </c>
      <c r="E227">
        <f>INDEX(ClubLeague!B:B,MATCH(D227,ClubLeague!C:C,0))</f>
        <v>180</v>
      </c>
      <c r="F227">
        <v>71</v>
      </c>
      <c r="G227">
        <v>67</v>
      </c>
      <c r="H227">
        <v>66</v>
      </c>
      <c r="I227" s="3">
        <f t="shared" si="10"/>
        <v>68</v>
      </c>
      <c r="J227" t="s">
        <v>5213</v>
      </c>
      <c r="K227" t="str">
        <f t="shared" si="11"/>
        <v>E:\imagenes\escudos_cl\Africa\South African Premiership\AmaZulu FC.png</v>
      </c>
      <c r="L227" t="s">
        <v>363</v>
      </c>
      <c r="M227">
        <f>INDEX(NationalTeams!B:B,MATCH(L227,NationalTeams!C:C,0))</f>
        <v>193</v>
      </c>
      <c r="O227" t="str">
        <f t="shared" si="9"/>
        <v>INSERT INTO "Clubs" (club_name,club_league_id,club_value,club_shield,club_country) VALUES ('AmaZulu FC',180,68,pg_read_binary_file('E:\imagenes\escudos_cl\Africa\South African Premiership\AmaZulu FC.png'),193);</v>
      </c>
    </row>
    <row r="228" spans="2:15" x14ac:dyDescent="0.25">
      <c r="B228">
        <v>226</v>
      </c>
      <c r="C228" t="s">
        <v>3277</v>
      </c>
      <c r="D228" t="s">
        <v>1963</v>
      </c>
      <c r="E228">
        <f>INDEX(ClubLeague!B:B,MATCH(D228,ClubLeague!C:C,0))</f>
        <v>194</v>
      </c>
      <c r="F228">
        <v>59</v>
      </c>
      <c r="G228">
        <v>57</v>
      </c>
      <c r="H228">
        <v>61</v>
      </c>
      <c r="I228" s="3">
        <f t="shared" si="10"/>
        <v>59</v>
      </c>
      <c r="J228" t="s">
        <v>5214</v>
      </c>
      <c r="K228" t="str">
        <f t="shared" si="11"/>
        <v>E:\imagenes\escudos_cl\Europa\TFF 1. Lig\Amedspor.png</v>
      </c>
      <c r="L228" t="s">
        <v>501</v>
      </c>
      <c r="M228">
        <f>INDEX(NationalTeams!B:B,MATCH(L228,NationalTeams!C:C,0))</f>
        <v>210</v>
      </c>
      <c r="O228" t="str">
        <f t="shared" si="9"/>
        <v>INSERT INTO "Clubs" (club_name,club_league_id,club_value,club_shield,club_country) VALUES ('Amedspor',194,59,pg_read_binary_file('E:\imagenes\escudos_cl\Europa\TFF 1. Lig\Amedspor.png'),210);</v>
      </c>
    </row>
    <row r="229" spans="2:15" x14ac:dyDescent="0.25">
      <c r="B229">
        <v>227</v>
      </c>
      <c r="C229" t="s">
        <v>3489</v>
      </c>
      <c r="D229" t="s">
        <v>1865</v>
      </c>
      <c r="E229">
        <f>INDEX(ClubLeague!B:B,MATCH(D229,ClubLeague!C:C,0))</f>
        <v>96</v>
      </c>
      <c r="F229">
        <v>68</v>
      </c>
      <c r="G229">
        <v>66</v>
      </c>
      <c r="H229">
        <v>68</v>
      </c>
      <c r="I229" s="3">
        <f t="shared" si="10"/>
        <v>67</v>
      </c>
      <c r="J229" t="s">
        <v>5215</v>
      </c>
      <c r="K229" t="str">
        <f t="shared" si="11"/>
        <v>E:\imagenes\escudos_cl\America\Liga BetPlay Dimayor\America de Cali.png</v>
      </c>
      <c r="L229" t="s">
        <v>328</v>
      </c>
      <c r="M229">
        <f>INDEX(NationalTeams!B:B,MATCH(L229,NationalTeams!C:C,0))</f>
        <v>46</v>
      </c>
      <c r="O229" t="str">
        <f t="shared" si="9"/>
        <v>INSERT INTO "Clubs" (club_name,club_league_id,club_value,club_shield,club_country) VALUES ('America de Cali',96,67,pg_read_binary_file('E:\imagenes\escudos_cl\America\Liga BetPlay Dimayor\America de Cali.png'),46);</v>
      </c>
    </row>
    <row r="230" spans="2:15" x14ac:dyDescent="0.25">
      <c r="B230">
        <v>228</v>
      </c>
      <c r="C230" t="s">
        <v>3662</v>
      </c>
      <c r="D230" t="s">
        <v>1803</v>
      </c>
      <c r="E230">
        <f>INDEX(ClubLeague!B:B,MATCH(D230,ClubLeague!C:C,0))</f>
        <v>33</v>
      </c>
      <c r="F230">
        <v>52</v>
      </c>
      <c r="G230">
        <v>53</v>
      </c>
      <c r="H230">
        <v>54</v>
      </c>
      <c r="I230" s="3">
        <f t="shared" si="10"/>
        <v>53</v>
      </c>
      <c r="J230" t="s">
        <v>5216</v>
      </c>
      <c r="K230" t="str">
        <f t="shared" si="11"/>
        <v>E:\imagenes\escudos_cl\America\Championnat Special Division 1\America des Cayes.png</v>
      </c>
      <c r="L230" t="s">
        <v>333</v>
      </c>
      <c r="M230">
        <f>INDEX(NationalTeams!B:B,MATCH(L230,NationalTeams!C:C,0))</f>
        <v>89</v>
      </c>
      <c r="O230" t="str">
        <f t="shared" si="9"/>
        <v>INSERT INTO "Clubs" (club_name,club_league_id,club_value,club_shield,club_country) VALUES ('America des Cayes',33,53,pg_read_binary_file('E:\imagenes\escudos_cl\America\Championnat Special Division 1\America des Cayes.png'),89);</v>
      </c>
    </row>
    <row r="231" spans="2:15" x14ac:dyDescent="0.25">
      <c r="B231">
        <v>229</v>
      </c>
      <c r="C231" t="s">
        <v>3418</v>
      </c>
      <c r="D231" t="s">
        <v>1794</v>
      </c>
      <c r="E231">
        <f>INDEX(ClubLeague!B:B,MATCH(D231,ClubLeague!C:C,0))</f>
        <v>24</v>
      </c>
      <c r="F231">
        <v>71</v>
      </c>
      <c r="G231">
        <v>68</v>
      </c>
      <c r="H231">
        <v>65</v>
      </c>
      <c r="I231" s="3">
        <f t="shared" si="10"/>
        <v>68</v>
      </c>
      <c r="J231" t="s">
        <v>5217</v>
      </c>
      <c r="K231" t="str">
        <f t="shared" si="11"/>
        <v>E:\imagenes\escudos_cl\America\Brasileirao Serie B\America Mineiro.png</v>
      </c>
      <c r="L231" t="s">
        <v>327</v>
      </c>
      <c r="M231">
        <f>INDEX(NationalTeams!B:B,MATCH(L231,NationalTeams!C:C,0))</f>
        <v>32</v>
      </c>
      <c r="O231" t="str">
        <f t="shared" si="9"/>
        <v>INSERT INTO "Clubs" (club_name,club_league_id,club_value,club_shield,club_country) VALUES ('America Mineiro',24,68,pg_read_binary_file('E:\imagenes\escudos_cl\America\Brasileirao Serie B\America Mineiro.png'),32);</v>
      </c>
    </row>
    <row r="232" spans="2:15" x14ac:dyDescent="0.25">
      <c r="B232">
        <v>230</v>
      </c>
      <c r="C232" t="s">
        <v>2492</v>
      </c>
      <c r="D232" t="s">
        <v>1885</v>
      </c>
      <c r="E232">
        <f>INDEX(ClubLeague!B:B,MATCH(D232,ClubLeague!C:C,0))</f>
        <v>116</v>
      </c>
      <c r="F232">
        <v>61</v>
      </c>
      <c r="G232">
        <v>62</v>
      </c>
      <c r="H232">
        <v>57</v>
      </c>
      <c r="I232" s="3">
        <f t="shared" si="10"/>
        <v>60</v>
      </c>
      <c r="J232" t="s">
        <v>5218</v>
      </c>
      <c r="K232" t="str">
        <f t="shared" si="11"/>
        <v>E:\imagenes\escudos_cl\Europa\Ligue 2\Amiens Sporting Club.png</v>
      </c>
      <c r="L232" t="s">
        <v>487</v>
      </c>
      <c r="M232">
        <f>INDEX(NationalTeams!B:B,MATCH(L232,NationalTeams!C:C,0))</f>
        <v>74</v>
      </c>
      <c r="O232" t="str">
        <f t="shared" si="9"/>
        <v>INSERT INTO "Clubs" (club_name,club_league_id,club_value,club_shield,club_country) VALUES ('Amiens Sporting Club',116,60,pg_read_binary_file('E:\imagenes\escudos_cl\Europa\Ligue 2\Amiens Sporting Club.png'),74);</v>
      </c>
    </row>
    <row r="233" spans="2:15" x14ac:dyDescent="0.25">
      <c r="B233">
        <v>231</v>
      </c>
      <c r="C233" t="s">
        <v>4484</v>
      </c>
      <c r="D233" t="s">
        <v>1846</v>
      </c>
      <c r="E233">
        <f>INDEX(ClubLeague!B:B,MATCH(D233,ClubLeague!C:C,0))</f>
        <v>77</v>
      </c>
      <c r="F233">
        <v>54</v>
      </c>
      <c r="G233">
        <v>54</v>
      </c>
      <c r="H233">
        <v>50</v>
      </c>
      <c r="I233" s="3">
        <f t="shared" si="10"/>
        <v>53</v>
      </c>
      <c r="J233" t="s">
        <v>5219</v>
      </c>
      <c r="K233" t="str">
        <f t="shared" si="11"/>
        <v>E:\imagenes\escudos_cl\Asia\Jordanian First Division League\Amman FC.png</v>
      </c>
      <c r="L233" t="s">
        <v>451</v>
      </c>
      <c r="M233">
        <f>INDEX(NationalTeams!B:B,MATCH(L233,NationalTeams!C:C,0))</f>
        <v>113</v>
      </c>
      <c r="O233" t="str">
        <f t="shared" si="9"/>
        <v>INSERT INTO "Clubs" (club_name,club_league_id,club_value,club_shield,club_country) VALUES ('Amman FC',77,53,pg_read_binary_file('E:\imagenes\escudos_cl\Asia\Jordanian First Division League\Amman FC.png'),113);</v>
      </c>
    </row>
    <row r="234" spans="2:15" x14ac:dyDescent="0.25">
      <c r="B234">
        <v>232</v>
      </c>
      <c r="C234" t="s">
        <v>2527</v>
      </c>
      <c r="D234" t="s">
        <v>8681</v>
      </c>
      <c r="E234">
        <f>INDEX(ClubLeague!B:B,MATCH(D234,ClubLeague!C:C,0))</f>
        <v>37</v>
      </c>
      <c r="F234">
        <v>55</v>
      </c>
      <c r="G234">
        <v>55</v>
      </c>
      <c r="H234">
        <v>59</v>
      </c>
      <c r="I234" s="3">
        <f t="shared" si="10"/>
        <v>56</v>
      </c>
      <c r="J234" t="s">
        <v>5220</v>
      </c>
      <c r="K234" t="str">
        <f t="shared" si="11"/>
        <v>E:\imagenes\escudos_cl\Europa\Cymru South\Ammandford AFC.png</v>
      </c>
      <c r="L234" t="s">
        <v>517</v>
      </c>
      <c r="M234">
        <f>INDEX(NationalTeams!B:B,MATCH(L234,NationalTeams!C:C,0))</f>
        <v>76</v>
      </c>
      <c r="O234" t="str">
        <f t="shared" si="9"/>
        <v>INSERT INTO "Clubs" (club_name,club_league_id,club_value,club_shield,club_country) VALUES ('Ammandford AFC',37,56,pg_read_binary_file('E:\imagenes\escudos_cl\Europa\Cymru South\Ammandford AFC.png'),76);</v>
      </c>
    </row>
    <row r="235" spans="2:15" x14ac:dyDescent="0.25">
      <c r="B235">
        <v>233</v>
      </c>
      <c r="C235" t="s">
        <v>4081</v>
      </c>
      <c r="D235" t="s">
        <v>1814</v>
      </c>
      <c r="E235">
        <f>INDEX(ClubLeague!B:B,MATCH(D235,ClubLeague!C:C,0))</f>
        <v>45</v>
      </c>
      <c r="F235">
        <v>56</v>
      </c>
      <c r="G235">
        <v>59</v>
      </c>
      <c r="H235">
        <v>59</v>
      </c>
      <c r="I235" s="3">
        <f t="shared" si="10"/>
        <v>58</v>
      </c>
      <c r="J235" t="s">
        <v>5221</v>
      </c>
      <c r="K235" t="str">
        <f t="shared" si="11"/>
        <v>E:\imagenes\escudos_cl\Asia\DPR Korea Premier Football League\Amnokgang SC.png</v>
      </c>
      <c r="L235" t="s">
        <v>447</v>
      </c>
      <c r="M235">
        <f>INDEX(NationalTeams!B:B,MATCH(L235,NationalTeams!C:C,0))</f>
        <v>49</v>
      </c>
      <c r="O235" t="str">
        <f t="shared" si="9"/>
        <v>INSERT INTO "Clubs" (club_name,club_league_id,club_value,club_shield,club_country) VALUES ('Amnokgang SC',45,58,pg_read_binary_file('E:\imagenes\escudos_cl\Asia\DPR Korea Premier Football League\Amnokgang SC.png'),49);</v>
      </c>
    </row>
    <row r="236" spans="2:15" x14ac:dyDescent="0.25">
      <c r="B236">
        <v>234</v>
      </c>
      <c r="C236" t="s">
        <v>2271</v>
      </c>
      <c r="D236" t="s">
        <v>1809</v>
      </c>
      <c r="E236">
        <f>INDEX(ClubLeague!B:B,MATCH(D236,ClubLeague!C:C,0))</f>
        <v>40</v>
      </c>
      <c r="F236">
        <v>57</v>
      </c>
      <c r="G236">
        <v>62</v>
      </c>
      <c r="H236">
        <v>59</v>
      </c>
      <c r="I236" s="3">
        <f t="shared" si="10"/>
        <v>59</v>
      </c>
      <c r="J236" t="s">
        <v>5222</v>
      </c>
      <c r="K236" t="str">
        <f t="shared" si="11"/>
        <v>E:\imagenes\escudos_cl\Europa\Cypriot Second Division\Anagennisi Deryneia.png</v>
      </c>
      <c r="L236" t="s">
        <v>534</v>
      </c>
      <c r="M236">
        <f>INDEX(NationalTeams!B:B,MATCH(L236,NationalTeams!C:C,0))</f>
        <v>45</v>
      </c>
      <c r="O236" t="str">
        <f t="shared" si="9"/>
        <v>INSERT INTO "Clubs" (club_name,club_league_id,club_value,club_shield,club_country) VALUES ('Anagennisi Deryneia',40,59,pg_read_binary_file('E:\imagenes\escudos_cl\Europa\Cypriot Second Division\Anagennisi Deryneia.png'),45);</v>
      </c>
    </row>
    <row r="237" spans="2:15" x14ac:dyDescent="0.25">
      <c r="B237">
        <v>235</v>
      </c>
      <c r="C237" t="s">
        <v>2590</v>
      </c>
      <c r="D237" t="s">
        <v>1951</v>
      </c>
      <c r="E237">
        <f>INDEX(ClubLeague!B:B,MATCH(D237,ClubLeague!C:C,0))</f>
        <v>182</v>
      </c>
      <c r="F237">
        <v>61</v>
      </c>
      <c r="G237">
        <v>61</v>
      </c>
      <c r="H237">
        <v>62</v>
      </c>
      <c r="I237" s="3">
        <f t="shared" si="10"/>
        <v>61</v>
      </c>
      <c r="J237" t="s">
        <v>5223</v>
      </c>
      <c r="K237" t="str">
        <f t="shared" si="11"/>
        <v>E:\imagenes\escudos_cl\Europa\Super League Greece 2\Anagennisi Karditsa FC.png</v>
      </c>
      <c r="L237" t="s">
        <v>508</v>
      </c>
      <c r="M237">
        <f>INDEX(NationalTeams!B:B,MATCH(L237,NationalTeams!C:C,0))</f>
        <v>82</v>
      </c>
      <c r="O237" t="str">
        <f t="shared" si="9"/>
        <v>INSERT INTO "Clubs" (club_name,club_league_id,club_value,club_shield,club_country) VALUES ('Anagennisi Karditsa FC',182,61,pg_read_binary_file('E:\imagenes\escudos_cl\Europa\Super League Greece 2\Anagennisi Karditsa FC.png'),82);</v>
      </c>
    </row>
    <row r="238" spans="2:15" x14ac:dyDescent="0.25">
      <c r="B238">
        <v>236</v>
      </c>
      <c r="C238" t="s">
        <v>2472</v>
      </c>
      <c r="D238" t="s">
        <v>1882</v>
      </c>
      <c r="E238">
        <f>INDEX(ClubLeague!B:B,MATCH(D238,ClubLeague!C:C,0))</f>
        <v>113</v>
      </c>
      <c r="F238">
        <v>70</v>
      </c>
      <c r="G238">
        <v>73</v>
      </c>
      <c r="H238">
        <v>71</v>
      </c>
      <c r="I238" s="3">
        <f t="shared" si="10"/>
        <v>71</v>
      </c>
      <c r="J238" t="s">
        <v>5224</v>
      </c>
      <c r="K238" t="str">
        <f t="shared" si="11"/>
        <v>E:\imagenes\escudos_cl\Europa\Ligue 1\Angers SCO.png</v>
      </c>
      <c r="L238" t="s">
        <v>487</v>
      </c>
      <c r="M238">
        <f>INDEX(NationalTeams!B:B,MATCH(L238,NationalTeams!C:C,0))</f>
        <v>74</v>
      </c>
      <c r="O238" t="str">
        <f t="shared" si="9"/>
        <v>INSERT INTO "Clubs" (club_name,club_league_id,club_value,club_shield,club_country) VALUES ('Angers SCO',113,71,pg_read_binary_file('E:\imagenes\escudos_cl\Europa\Ligue 1\Angers SCO.png'),74);</v>
      </c>
    </row>
    <row r="239" spans="2:15" x14ac:dyDescent="0.25">
      <c r="B239">
        <v>237</v>
      </c>
      <c r="C239" t="s">
        <v>4306</v>
      </c>
      <c r="D239" t="s">
        <v>1798</v>
      </c>
      <c r="E239">
        <f>INDEX(ClubLeague!B:B,MATCH(D239,ClubLeague!C:C,0))</f>
        <v>28</v>
      </c>
      <c r="F239">
        <v>50</v>
      </c>
      <c r="G239">
        <v>52</v>
      </c>
      <c r="H239">
        <v>55</v>
      </c>
      <c r="I239" s="3">
        <f t="shared" si="10"/>
        <v>52</v>
      </c>
      <c r="J239" t="s">
        <v>5225</v>
      </c>
      <c r="K239" t="str">
        <f t="shared" si="11"/>
        <v>E:\imagenes\escudos_cl\Asia\Cambodian Premier League\Angkor Tiger FC.png</v>
      </c>
      <c r="L239" t="s">
        <v>462</v>
      </c>
      <c r="M239">
        <f>INDEX(NationalTeams!B:B,MATCH(L239,NationalTeams!C:C,0))</f>
        <v>39</v>
      </c>
      <c r="O239" t="str">
        <f t="shared" si="9"/>
        <v>INSERT INTO "Clubs" (club_name,club_league_id,club_value,club_shield,club_country) VALUES ('Angkor Tiger FC',28,52,pg_read_binary_file('E:\imagenes\escudos_cl\Asia\Cambodian Premier League\Angkor Tiger FC.png'),39);</v>
      </c>
    </row>
    <row r="240" spans="2:15" x14ac:dyDescent="0.25">
      <c r="B240">
        <v>238</v>
      </c>
      <c r="C240" t="s">
        <v>3882</v>
      </c>
      <c r="D240" t="s">
        <v>1935</v>
      </c>
      <c r="E240">
        <f>INDEX(ClubLeague!B:B,MATCH(D240,ClubLeague!C:C,0))</f>
        <v>166</v>
      </c>
      <c r="F240">
        <v>58</v>
      </c>
      <c r="G240">
        <v>61</v>
      </c>
      <c r="H240">
        <v>60</v>
      </c>
      <c r="I240" s="3">
        <f t="shared" si="10"/>
        <v>60</v>
      </c>
      <c r="J240" t="s">
        <v>5226</v>
      </c>
      <c r="K240" t="str">
        <f t="shared" si="11"/>
        <v>E:\imagenes\escudos_cl\America\Segunda Division de Venezuela\Angostura FC.png</v>
      </c>
      <c r="L240" t="s">
        <v>351</v>
      </c>
      <c r="M240">
        <f>INDEX(NationalTeams!B:B,MATCH(L240,NationalTeams!C:C,0))</f>
        <v>217</v>
      </c>
      <c r="O240" t="str">
        <f t="shared" si="9"/>
        <v>INSERT INTO "Clubs" (club_name,club_league_id,club_value,club_shield,club_country) VALUES ('Angostura FC',166,60,pg_read_binary_file('E:\imagenes\escudos_cl\America\Segunda Division de Venezuela\Angostura FC.png'),217);</v>
      </c>
    </row>
    <row r="241" spans="2:15" x14ac:dyDescent="0.25">
      <c r="B241">
        <v>239</v>
      </c>
      <c r="C241" t="s">
        <v>3284</v>
      </c>
      <c r="D241" t="s">
        <v>1963</v>
      </c>
      <c r="E241">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shared" si="10"/>
        <v>60</v>
      </c>
      <c r="J241" t="s">
        <v>5227</v>
      </c>
      <c r="K241" t="str">
        <f t="shared" si="11"/>
        <v>E:\imagenes\escudos_cl\Europa\TFF 1. Lig\Ankara Keciorengucu SK.png</v>
      </c>
      <c r="L241" t="s">
        <v>501</v>
      </c>
      <c r="M241">
        <f>INDEX(NationalTeams!B:B,MATCH(L241,NationalTeams!C:C,0))</f>
        <v>210</v>
      </c>
      <c r="O241" t="str">
        <f t="shared" si="9"/>
        <v>INSERT INTO "Clubs" (club_name,club_league_id,club_value,club_shield,club_country) VALUES ('Ankara Keciorengucu SK',194,60,pg_read_binary_file('E:\imagenes\escudos_cl\Europa\TFF 1. Lig\Ankara Keciorengucu SK.png'),210);</v>
      </c>
    </row>
    <row r="242" spans="2:15" x14ac:dyDescent="0.25">
      <c r="B242">
        <v>240</v>
      </c>
      <c r="C242" t="s">
        <v>2963</v>
      </c>
      <c r="D242" t="s">
        <v>1906</v>
      </c>
      <c r="E242">
        <f>INDEX(ClubLeague!B:B,MATCH(D242,ClubLeague!C:C,0))</f>
        <v>137</v>
      </c>
      <c r="F242">
        <v>51</v>
      </c>
      <c r="G242">
        <v>56</v>
      </c>
      <c r="H242">
        <v>53</v>
      </c>
      <c r="I242" s="3">
        <f t="shared" si="10"/>
        <v>53</v>
      </c>
      <c r="J242" t="s">
        <v>5228</v>
      </c>
      <c r="K242" t="str">
        <f t="shared" si="11"/>
        <v>E:\imagenes\escudos_cl\Europa\NIFL Championship\Annagh United FC.png</v>
      </c>
      <c r="L242" t="s">
        <v>503</v>
      </c>
      <c r="M242">
        <f>INDEX(NationalTeams!B:B,MATCH(L242,NationalTeams!C:C,0))</f>
        <v>99</v>
      </c>
      <c r="O242" t="str">
        <f t="shared" si="9"/>
        <v>INSERT INTO "Clubs" (club_name,club_league_id,club_value,club_shield,club_country) VALUES ('Annagh United FC',137,53,pg_read_binary_file('E:\imagenes\escudos_cl\Europa\NIFL Championship\Annagh United FC.png'),99);</v>
      </c>
    </row>
    <row r="243" spans="2:15" x14ac:dyDescent="0.25">
      <c r="B243">
        <v>241</v>
      </c>
      <c r="C243" t="s">
        <v>2493</v>
      </c>
      <c r="D243" t="s">
        <v>1885</v>
      </c>
      <c r="E243">
        <f>INDEX(ClubLeague!B:B,MATCH(D243,ClubLeague!C:C,0))</f>
        <v>116</v>
      </c>
      <c r="F243">
        <v>57</v>
      </c>
      <c r="G243">
        <v>62</v>
      </c>
      <c r="H243">
        <v>62</v>
      </c>
      <c r="I243" s="3">
        <f t="shared" si="10"/>
        <v>60</v>
      </c>
      <c r="J243" t="s">
        <v>5229</v>
      </c>
      <c r="K243" t="str">
        <f t="shared" si="11"/>
        <v>E:\imagenes\escudos_cl\Europa\Ligue 2\Annecy FC.png</v>
      </c>
      <c r="L243" t="s">
        <v>487</v>
      </c>
      <c r="M243">
        <f>INDEX(NationalTeams!B:B,MATCH(L243,NationalTeams!C:C,0))</f>
        <v>74</v>
      </c>
      <c r="O243" t="str">
        <f t="shared" si="9"/>
        <v>INSERT INTO "Clubs" (club_name,club_league_id,club_value,club_shield,club_country) VALUES ('Annecy FC',116,60,pg_read_binary_file('E:\imagenes\escudos_cl\Europa\Ligue 2\Annecy FC.png'),74);</v>
      </c>
    </row>
    <row r="244" spans="2:15" x14ac:dyDescent="0.25">
      <c r="B244">
        <v>242</v>
      </c>
      <c r="C244" t="s">
        <v>3655</v>
      </c>
      <c r="D244" t="s">
        <v>1830</v>
      </c>
      <c r="E244">
        <f>INDEX(ClubLeague!B:B,MATCH(D244,ClubLeague!C:C,0))</f>
        <v>61</v>
      </c>
      <c r="F244">
        <v>52</v>
      </c>
      <c r="G244">
        <v>49</v>
      </c>
      <c r="H244">
        <v>54</v>
      </c>
      <c r="I244" s="3">
        <f t="shared" si="10"/>
        <v>52</v>
      </c>
      <c r="J244" t="s">
        <v>5230</v>
      </c>
      <c r="K244" t="str">
        <f t="shared" si="11"/>
        <v>E:\imagenes\escudos_cl\America\GFF Elite League\Anns Grove FC.png</v>
      </c>
      <c r="L244" t="s">
        <v>335</v>
      </c>
      <c r="M244">
        <f>INDEX(NationalTeams!B:B,MATCH(L244,NationalTeams!C:C,0))</f>
        <v>88</v>
      </c>
      <c r="O244" t="str">
        <f t="shared" si="9"/>
        <v>INSERT INTO "Clubs" (club_name,club_league_id,club_value,club_shield,club_country) VALUES ('Anns Grove FC',61,52,pg_read_binary_file('E:\imagenes\escudos_cl\America\GFF Elite League\Anns Grove FC.png'),88);</v>
      </c>
    </row>
    <row r="245" spans="2:15" x14ac:dyDescent="0.25">
      <c r="B245">
        <v>243</v>
      </c>
      <c r="C245" t="s">
        <v>2249</v>
      </c>
      <c r="D245" t="s">
        <v>1808</v>
      </c>
      <c r="E245">
        <f>INDEX(ClubLeague!B:B,MATCH(D245,ClubLeague!C:C,0))</f>
        <v>39</v>
      </c>
      <c r="F245">
        <v>65</v>
      </c>
      <c r="G245">
        <v>62</v>
      </c>
      <c r="H245">
        <v>63</v>
      </c>
      <c r="I245" s="3">
        <f t="shared" si="10"/>
        <v>63</v>
      </c>
      <c r="J245" t="s">
        <v>5231</v>
      </c>
      <c r="K245" t="str">
        <f t="shared" si="11"/>
        <v>E:\imagenes\escudos_cl\Europa\Cypriot First Division\Anorthosis Famagusta.png</v>
      </c>
      <c r="L245" t="s">
        <v>534</v>
      </c>
      <c r="M245">
        <f>INDEX(NationalTeams!B:B,MATCH(L245,NationalTeams!C:C,0))</f>
        <v>45</v>
      </c>
      <c r="O245" t="str">
        <f t="shared" si="9"/>
        <v>INSERT INTO "Clubs" (club_name,club_league_id,club_value,club_shield,club_country) VALUES ('Anorthosis Famagusta',39,63,pg_read_binary_file('E:\imagenes\escudos_cl\Europa\Cypriot First Division\Anorthosis Famagusta.png'),45);</v>
      </c>
    </row>
    <row r="246" spans="2:15" x14ac:dyDescent="0.25">
      <c r="B246">
        <v>244</v>
      </c>
      <c r="C246" t="s">
        <v>3998</v>
      </c>
      <c r="D246" t="s">
        <v>1850</v>
      </c>
      <c r="E246">
        <f>INDEX(ClubLeague!B:B,MATCH(D246,ClubLeague!C:C,0))</f>
        <v>81</v>
      </c>
      <c r="F246">
        <v>62</v>
      </c>
      <c r="G246">
        <v>59</v>
      </c>
      <c r="H246">
        <v>61</v>
      </c>
      <c r="I246" s="3">
        <f t="shared" si="10"/>
        <v>61</v>
      </c>
      <c r="J246" t="s">
        <v>5232</v>
      </c>
      <c r="K246" t="str">
        <f t="shared" si="11"/>
        <v>E:\imagenes\escudos_cl\Asia\K2 League\Ansan Greeners FC.png</v>
      </c>
      <c r="L246" t="s">
        <v>425</v>
      </c>
      <c r="M246">
        <f>INDEX(NationalTeams!B:B,MATCH(L246,NationalTeams!C:C,0))</f>
        <v>50</v>
      </c>
      <c r="O246" t="str">
        <f t="shared" si="9"/>
        <v>INSERT INTO "Clubs" (club_name,club_league_id,club_value,club_shield,club_country) VALUES ('Ansan Greeners FC',81,61,pg_read_binary_file('E:\imagenes\escudos_cl\Asia\K2 League\Ansan Greeners FC.png'),50);</v>
      </c>
    </row>
    <row r="247" spans="2:15" x14ac:dyDescent="0.25">
      <c r="B247">
        <v>245</v>
      </c>
      <c r="C247" t="s">
        <v>3265</v>
      </c>
      <c r="D247" t="s">
        <v>1952</v>
      </c>
      <c r="E247">
        <f>INDEX(ClubLeague!B:B,MATCH(D247,ClubLeague!C:C,0))</f>
        <v>183</v>
      </c>
      <c r="F247">
        <v>67</v>
      </c>
      <c r="G247">
        <v>71</v>
      </c>
      <c r="H247">
        <v>64</v>
      </c>
      <c r="I247" s="3">
        <f t="shared" si="10"/>
        <v>67</v>
      </c>
      <c r="J247" t="s">
        <v>5233</v>
      </c>
      <c r="K247" t="str">
        <f t="shared" si="11"/>
        <v>E:\imagenes\escudos_cl\Europa\Super Lig\Antalyaspor.png</v>
      </c>
      <c r="L247" t="s">
        <v>501</v>
      </c>
      <c r="M247">
        <f>INDEX(NationalTeams!B:B,MATCH(L247,NationalTeams!C:C,0))</f>
        <v>210</v>
      </c>
      <c r="O247" t="str">
        <f t="shared" si="9"/>
        <v>INSERT INTO "Clubs" (club_name,club_league_id,club_value,club_shield,club_country) VALUES ('Antalyaspor',183,67,pg_read_binary_file('E:\imagenes\escudos_cl\Europa\Super Lig\Antalyaspor.png'),210);</v>
      </c>
    </row>
    <row r="248" spans="2:15" x14ac:dyDescent="0.25">
      <c r="B248">
        <v>246</v>
      </c>
      <c r="C248" t="s">
        <v>3873</v>
      </c>
      <c r="D248" t="s">
        <v>1923</v>
      </c>
      <c r="E248">
        <f>INDEX(ClubLeague!B:B,MATCH(D248,ClubLeague!C:C,0))</f>
        <v>154</v>
      </c>
      <c r="F248">
        <v>61</v>
      </c>
      <c r="G248">
        <v>54</v>
      </c>
      <c r="H248">
        <v>58</v>
      </c>
      <c r="I248" s="3">
        <f t="shared" si="10"/>
        <v>58</v>
      </c>
      <c r="J248" t="s">
        <v>5234</v>
      </c>
      <c r="K248" t="str">
        <f t="shared" si="11"/>
        <v>E:\imagenes\escudos_cl\America\Primera Division de Venezuela\Anzoategui FC.png</v>
      </c>
      <c r="L248" t="s">
        <v>351</v>
      </c>
      <c r="M248">
        <f>INDEX(NationalTeams!B:B,MATCH(L248,NationalTeams!C:C,0))</f>
        <v>217</v>
      </c>
      <c r="O248" t="str">
        <f t="shared" si="9"/>
        <v>INSERT INTO "Clubs" (club_name,club_league_id,club_value,club_shield,club_country) VALUES ('Anzoategui FC',154,58,pg_read_binary_file('E:\imagenes\escudos_cl\America\Primera Division de Venezuela\Anzoategui FC.png'),217);</v>
      </c>
    </row>
    <row r="249" spans="2:15" x14ac:dyDescent="0.25">
      <c r="B249">
        <v>247</v>
      </c>
      <c r="C249" t="s">
        <v>2243</v>
      </c>
      <c r="D249" t="s">
        <v>1808</v>
      </c>
      <c r="E249">
        <f>INDEX(ClubLeague!B:B,MATCH(D249,ClubLeague!C:C,0))</f>
        <v>39</v>
      </c>
      <c r="F249">
        <v>69</v>
      </c>
      <c r="G249">
        <v>67</v>
      </c>
      <c r="H249">
        <v>65</v>
      </c>
      <c r="I249" s="3">
        <f t="shared" si="10"/>
        <v>67</v>
      </c>
      <c r="J249" t="s">
        <v>5235</v>
      </c>
      <c r="K249" t="str">
        <f t="shared" si="11"/>
        <v>E:\imagenes\escudos_cl\Europa\Cypriot First Division\APOEL FC.png</v>
      </c>
      <c r="L249" t="s">
        <v>534</v>
      </c>
      <c r="M249">
        <f>INDEX(NationalTeams!B:B,MATCH(L249,NationalTeams!C:C,0))</f>
        <v>45</v>
      </c>
      <c r="O249" t="str">
        <f t="shared" si="9"/>
        <v>INSERT INTO "Clubs" (club_name,club_league_id,club_value,club_shield,club_country) VALUES ('APOEL FC',39,67,pg_read_binary_file('E:\imagenes\escudos_cl\Europa\Cypriot First Division\APOEL FC.png'),45);</v>
      </c>
    </row>
    <row r="250" spans="2:15" x14ac:dyDescent="0.25">
      <c r="B250">
        <v>248</v>
      </c>
      <c r="C250" t="s">
        <v>2244</v>
      </c>
      <c r="D250" t="s">
        <v>1808</v>
      </c>
      <c r="E250">
        <f>INDEX(ClubLeague!B:B,MATCH(D250,ClubLeague!C:C,0))</f>
        <v>39</v>
      </c>
      <c r="F250">
        <v>66</v>
      </c>
      <c r="G250">
        <v>63</v>
      </c>
      <c r="H250">
        <v>62</v>
      </c>
      <c r="I250" s="3">
        <f t="shared" si="10"/>
        <v>64</v>
      </c>
      <c r="J250" t="s">
        <v>5236</v>
      </c>
      <c r="K250" t="str">
        <f t="shared" si="11"/>
        <v>E:\imagenes\escudos_cl\Europa\Cypriot First Division\Apollon Limassol FC.png</v>
      </c>
      <c r="L250" t="s">
        <v>534</v>
      </c>
      <c r="M250">
        <f>INDEX(NationalTeams!B:B,MATCH(L250,NationalTeams!C:C,0))</f>
        <v>45</v>
      </c>
      <c r="O250" t="str">
        <f t="shared" si="9"/>
        <v>INSERT INTO "Clubs" (club_name,club_league_id,club_value,club_shield,club_country) VALUES ('Apollon Limassol FC',39,64,pg_read_binary_file('E:\imagenes\escudos_cl\Europa\Cypriot First Division\Apollon Limassol FC.png'),45);</v>
      </c>
    </row>
    <row r="251" spans="2:15" x14ac:dyDescent="0.25">
      <c r="B251">
        <v>249</v>
      </c>
      <c r="C251" t="s">
        <v>4234</v>
      </c>
      <c r="D251" t="s">
        <v>1814</v>
      </c>
      <c r="E251">
        <f>INDEX(ClubLeague!B:B,MATCH(D251,ClubLeague!C:C,0))</f>
        <v>45</v>
      </c>
      <c r="F251">
        <v>55</v>
      </c>
      <c r="G251">
        <v>57</v>
      </c>
      <c r="H251">
        <v>56</v>
      </c>
      <c r="I251" s="3">
        <f t="shared" si="10"/>
        <v>56</v>
      </c>
      <c r="J251" t="s">
        <v>5237</v>
      </c>
      <c r="K251" t="str">
        <f t="shared" si="11"/>
        <v>E:\imagenes\escudos_cl\Asia\DPR Korea Premier Football League\April 25 SC.png</v>
      </c>
      <c r="L251" t="s">
        <v>447</v>
      </c>
      <c r="M251">
        <f>INDEX(NationalTeams!B:B,MATCH(L251,NationalTeams!C:C,0))</f>
        <v>49</v>
      </c>
      <c r="O251" t="str">
        <f t="shared" si="9"/>
        <v>INSERT INTO "Clubs" (club_name,club_league_id,club_value,club_shield,club_country) VALUES ('April 25 SC',45,56,pg_read_binary_file('E:\imagenes\escudos_cl\Asia\DPR Korea Premier Football League\April 25 SC.png'),49);</v>
      </c>
    </row>
    <row r="252" spans="2:15" x14ac:dyDescent="0.25">
      <c r="B252">
        <v>250</v>
      </c>
      <c r="C252" t="s">
        <v>3885</v>
      </c>
      <c r="D252" t="s">
        <v>1935</v>
      </c>
      <c r="E252">
        <f>INDEX(ClubLeague!B:B,MATCH(D252,ClubLeague!C:C,0))</f>
        <v>166</v>
      </c>
      <c r="F252">
        <v>55</v>
      </c>
      <c r="G252">
        <v>57</v>
      </c>
      <c r="H252">
        <v>60</v>
      </c>
      <c r="I252" s="3">
        <f t="shared" si="10"/>
        <v>57</v>
      </c>
      <c r="J252" t="s">
        <v>5238</v>
      </c>
      <c r="K252" t="str">
        <f t="shared" si="11"/>
        <v>E:\imagenes\escudos_cl\America\Segunda Division de Venezuela\Aragua FC.png</v>
      </c>
      <c r="L252" t="s">
        <v>351</v>
      </c>
      <c r="M252">
        <f>INDEX(NationalTeams!B:B,MATCH(L252,NationalTeams!C:C,0))</f>
        <v>217</v>
      </c>
      <c r="O252" t="str">
        <f t="shared" si="9"/>
        <v>INSERT INTO "Clubs" (club_name,club_league_id,club_value,club_shield,club_country) VALUES ('Aragua FC',166,57,pg_read_binary_file('E:\imagenes\escudos_cl\America\Segunda Division de Venezuela\Aragua FC.png'),217);</v>
      </c>
    </row>
    <row r="253" spans="2:15" x14ac:dyDescent="0.25">
      <c r="B253">
        <v>251</v>
      </c>
      <c r="C253" t="s">
        <v>2088</v>
      </c>
      <c r="D253" t="s">
        <v>1786</v>
      </c>
      <c r="E253">
        <f>INDEX(ClubLeague!B:B,MATCH(D253,ClubLeague!C:C,0))</f>
        <v>16</v>
      </c>
      <c r="F253">
        <v>58</v>
      </c>
      <c r="G253">
        <v>53</v>
      </c>
      <c r="H253">
        <v>62</v>
      </c>
      <c r="I253" s="3">
        <f t="shared" si="10"/>
        <v>58</v>
      </c>
      <c r="J253" t="s">
        <v>5239</v>
      </c>
      <c r="K253" t="str">
        <f t="shared" si="11"/>
        <v>E:\imagenes\escudos_cl\Europa\Azerbaijan Premier League\Araz Naxcivan PFK.png</v>
      </c>
      <c r="L253" t="s">
        <v>535</v>
      </c>
      <c r="M253">
        <f>INDEX(NationalTeams!B:B,MATCH(L253,NationalTeams!C:C,0))</f>
        <v>18</v>
      </c>
      <c r="O253" t="str">
        <f t="shared" si="9"/>
        <v>INSERT INTO "Clubs" (club_name,club_league_id,club_value,club_shield,club_country) VALUES ('Araz Naxcivan PFK',16,58,pg_read_binary_file('E:\imagenes\escudos_cl\Europa\Azerbaijan Premier League\Araz Naxcivan PFK.png'),18);</v>
      </c>
    </row>
    <row r="254" spans="2:15" x14ac:dyDescent="0.25">
      <c r="B254">
        <v>252</v>
      </c>
      <c r="C254" t="s">
        <v>2329</v>
      </c>
      <c r="D254" t="s">
        <v>1931</v>
      </c>
      <c r="E254">
        <f>INDEX(ClubLeague!B:B,MATCH(D254,ClubLeague!C:C,0))</f>
        <v>162</v>
      </c>
      <c r="F254">
        <v>61</v>
      </c>
      <c r="G254">
        <v>61</v>
      </c>
      <c r="H254">
        <v>57</v>
      </c>
      <c r="I254" s="3">
        <f t="shared" si="10"/>
        <v>60</v>
      </c>
      <c r="J254" t="s">
        <v>5240</v>
      </c>
      <c r="K254" t="str">
        <f t="shared" si="11"/>
        <v>E:\imagenes\escudos_cl\Europa\Scottish Championship\Arbroath FC.png</v>
      </c>
      <c r="L254" t="s">
        <v>515</v>
      </c>
      <c r="M254">
        <f>INDEX(NationalTeams!B:B,MATCH(L254,NationalTeams!C:C,0))</f>
        <v>63</v>
      </c>
      <c r="O254" t="str">
        <f t="shared" si="9"/>
        <v>INSERT INTO "Clubs" (club_name,club_league_id,club_value,club_shield,club_country) VALUES ('Arbroath FC',162,60,pg_read_binary_file('E:\imagenes\escudos_cl\Europa\Scottish Championship\Arbroath FC.png'),63);</v>
      </c>
    </row>
    <row r="255" spans="2:15" x14ac:dyDescent="0.25">
      <c r="B255">
        <v>253</v>
      </c>
      <c r="C255" t="s">
        <v>2964</v>
      </c>
      <c r="D255" t="s">
        <v>1906</v>
      </c>
      <c r="E255">
        <f>INDEX(ClubLeague!B:B,MATCH(D255,ClubLeague!C:C,0))</f>
        <v>137</v>
      </c>
      <c r="F255">
        <v>52</v>
      </c>
      <c r="G255">
        <v>50</v>
      </c>
      <c r="H255">
        <v>52</v>
      </c>
      <c r="I255" s="3">
        <f t="shared" si="10"/>
        <v>51</v>
      </c>
      <c r="J255" t="s">
        <v>5241</v>
      </c>
      <c r="K255" t="str">
        <f t="shared" si="11"/>
        <v>E:\imagenes\escudos_cl\Europa\NIFL Championship\Ards FC.png</v>
      </c>
      <c r="L255" t="s">
        <v>503</v>
      </c>
      <c r="M255">
        <f>INDEX(NationalTeams!B:B,MATCH(L255,NationalTeams!C:C,0))</f>
        <v>99</v>
      </c>
      <c r="O255" t="str">
        <f t="shared" si="9"/>
        <v>INSERT INTO "Clubs" (club_name,club_league_id,club_value,club_shield,club_country) VALUES ('Ards FC',137,51,pg_read_binary_file('E:\imagenes\escudos_cl\Europa\NIFL Championship\Ards FC.png'),99);</v>
      </c>
    </row>
    <row r="256" spans="2:15" x14ac:dyDescent="0.25">
      <c r="B256">
        <v>254</v>
      </c>
      <c r="C256" t="s">
        <v>4045</v>
      </c>
      <c r="D256" t="s">
        <v>1861</v>
      </c>
      <c r="E256">
        <f>INDEX(ClubLeague!B:B,MATCH(D256,ClubLeague!C:C,0))</f>
        <v>92</v>
      </c>
      <c r="F256">
        <v>57</v>
      </c>
      <c r="G256">
        <v>57</v>
      </c>
      <c r="H256">
        <v>60</v>
      </c>
      <c r="I256" s="3">
        <f t="shared" si="10"/>
        <v>58</v>
      </c>
      <c r="J256" t="s">
        <v>5242</v>
      </c>
      <c r="K256" t="str">
        <f t="shared" si="11"/>
        <v>E:\imagenes\escudos_cl\Asia\Liga 1\Arema FC.png</v>
      </c>
      <c r="L256" t="s">
        <v>444</v>
      </c>
      <c r="M256">
        <f>INDEX(NationalTeams!B:B,MATCH(L256,NationalTeams!C:C,0))</f>
        <v>94</v>
      </c>
      <c r="O256" t="str">
        <f t="shared" si="9"/>
        <v>INSERT INTO "Clubs" (club_name,club_league_id,club_value,club_shield,club_country) VALUES ('Arema FC',92,58,pg_read_binary_file('E:\imagenes\escudos_cl\Asia\Liga 1\Arema FC.png'),94);</v>
      </c>
    </row>
    <row r="257" spans="2:15" x14ac:dyDescent="0.25">
      <c r="B257">
        <v>255</v>
      </c>
      <c r="C257" t="s">
        <v>3330</v>
      </c>
      <c r="D257" t="s">
        <v>1878</v>
      </c>
      <c r="E257">
        <f>INDEX(ClubLeague!B:B,MATCH(D257,ClubLeague!C:C,0))</f>
        <v>109</v>
      </c>
      <c r="F257">
        <v>72</v>
      </c>
      <c r="G257">
        <v>71</v>
      </c>
      <c r="H257">
        <v>73</v>
      </c>
      <c r="I257" s="3">
        <f t="shared" si="10"/>
        <v>72</v>
      </c>
      <c r="J257" t="s">
        <v>5243</v>
      </c>
      <c r="K257" t="str">
        <f t="shared" si="11"/>
        <v>E:\imagenes\escudos_cl\America\Liga Profesional Argentina\Argentinos Juniors.png</v>
      </c>
      <c r="L257" t="s">
        <v>376</v>
      </c>
      <c r="M257">
        <f>INDEX(NationalTeams!B:B,MATCH(L257,NationalTeams!C:C,0))</f>
        <v>12</v>
      </c>
      <c r="O257" t="str">
        <f t="shared" si="9"/>
        <v>INSERT INTO "Clubs" (club_name,club_league_id,club_value,club_shield,club_country) VALUES ('Argentinos Juniors',109,72,pg_read_binary_file('E:\imagenes\escudos_cl\America\Liga Profesional Argentina\Argentinos Juniors.png'),12);</v>
      </c>
    </row>
    <row r="258" spans="2:15" x14ac:dyDescent="0.25">
      <c r="B258">
        <v>256</v>
      </c>
      <c r="C258" t="s">
        <v>4441</v>
      </c>
      <c r="D258" t="s">
        <v>1847</v>
      </c>
      <c r="E258">
        <f>INDEX(ClubLeague!B:B,MATCH(D258,ClubLeague!C:C,0))</f>
        <v>78</v>
      </c>
      <c r="F258">
        <v>49</v>
      </c>
      <c r="G258">
        <v>54</v>
      </c>
      <c r="H258">
        <v>52</v>
      </c>
      <c r="I258" s="3">
        <f t="shared" si="10"/>
        <v>52</v>
      </c>
      <c r="J258" t="s">
        <v>5244</v>
      </c>
      <c r="K258" t="str">
        <f t="shared" si="11"/>
        <v>E:\imagenes\escudos_cl\Asia\Jordanian Second Division League\Arhaba SC.png</v>
      </c>
      <c r="L258" t="s">
        <v>451</v>
      </c>
      <c r="M258">
        <f>INDEX(NationalTeams!B:B,MATCH(L258,NationalTeams!C:C,0))</f>
        <v>113</v>
      </c>
      <c r="O258" t="str">
        <f t="shared" si="9"/>
        <v>INSERT INTO "Clubs" (club_name,club_league_id,club_value,club_shield,club_country) VALUES ('Arhaba SC',78,52,pg_read_binary_file('E:\imagenes\escudos_cl\Asia\Jordanian Second Division League\Arhaba SC.png'),113);</v>
      </c>
    </row>
    <row r="259" spans="2:15" x14ac:dyDescent="0.25">
      <c r="B259">
        <v>257</v>
      </c>
      <c r="C259" t="s">
        <v>4324</v>
      </c>
      <c r="D259" t="s">
        <v>1784</v>
      </c>
      <c r="E259">
        <f>INDEX(ClubLeague!B:B,MATCH(D259,ClubLeague!C:C,0))</f>
        <v>14</v>
      </c>
      <c r="F259">
        <v>54</v>
      </c>
      <c r="G259">
        <v>56</v>
      </c>
      <c r="H259">
        <v>54</v>
      </c>
      <c r="I259" s="3">
        <f t="shared" si="10"/>
        <v>55</v>
      </c>
      <c r="J259" t="s">
        <v>5245</v>
      </c>
      <c r="K259" t="str">
        <f t="shared" si="11"/>
        <v>E:\imagenes\escudos_cl\Asia\Azadegan League\Ario Eslamshahr FC.png</v>
      </c>
      <c r="L259" t="s">
        <v>427</v>
      </c>
      <c r="M259">
        <f>INDEX(NationalTeams!B:B,MATCH(L259,NationalTeams!C:C,0))</f>
        <v>97</v>
      </c>
      <c r="O259" t="str">
        <f t="shared" ref="O259:O322" si="12">_xlfn.CONCAT($O$1,$S$1,$B$1,$S$1," ",$Q$1,$C$2,$U$1,$E$2,$U$1,$I$2,$U$1,$K$2,$U$1,$M$2,$R$1,$P$1,$Q$1,$T$1,C259,$T$1,$U$1,E259,$U$1,I259,$U$1,$O$2,$Q$1,$T$1,K259,$T$1,$R$1,$U$1,M259,$R$1,$V$1)</f>
        <v>INSERT INTO "Clubs" (club_name,club_league_id,club_value,club_shield,club_country) VALUES ('Ario Eslamshahr FC',14,55,pg_read_binary_file('E:\imagenes\escudos_cl\Asia\Azadegan League\Ario Eslamshahr FC.png'),97);</v>
      </c>
    </row>
    <row r="260" spans="2:15" x14ac:dyDescent="0.25">
      <c r="B260">
        <v>258</v>
      </c>
      <c r="C260" t="s">
        <v>2255</v>
      </c>
      <c r="D260" t="s">
        <v>1808</v>
      </c>
      <c r="E260">
        <f>INDEX(ClubLeague!B:B,MATCH(D260,ClubLeague!C:C,0))</f>
        <v>39</v>
      </c>
      <c r="F260">
        <v>62</v>
      </c>
      <c r="G260">
        <v>63</v>
      </c>
      <c r="H260">
        <v>63</v>
      </c>
      <c r="I260" s="3">
        <f t="shared" ref="I260:I323" si="13">ROUND(AVERAGE(F260:H260),0)</f>
        <v>63</v>
      </c>
      <c r="J260" t="s">
        <v>5246</v>
      </c>
      <c r="K260" t="str">
        <f t="shared" ref="K260:K323" si="14">_xlfn.CONCAT($A$1,J260)</f>
        <v>E:\imagenes\escudos_cl\Europa\Cypriot First Division\Aris Limassol.png</v>
      </c>
      <c r="L260" t="s">
        <v>534</v>
      </c>
      <c r="M260">
        <f>INDEX(NationalTeams!B:B,MATCH(L260,NationalTeams!C:C,0))</f>
        <v>45</v>
      </c>
      <c r="O260" t="str">
        <f t="shared" si="12"/>
        <v>INSERT INTO "Clubs" (club_name,club_league_id,club_value,club_shield,club_country) VALUES ('Aris Limassol',39,63,pg_read_binary_file('E:\imagenes\escudos_cl\Europa\Cypriot First Division\Aris Limassol.png'),45);</v>
      </c>
    </row>
    <row r="261" spans="2:15" x14ac:dyDescent="0.25">
      <c r="B261">
        <v>259</v>
      </c>
      <c r="C261" t="s">
        <v>2587</v>
      </c>
      <c r="D261" t="s">
        <v>1950</v>
      </c>
      <c r="E261">
        <f>INDEX(ClubLeague!B:B,MATCH(D261,ClubLeague!C:C,0))</f>
        <v>181</v>
      </c>
      <c r="F261">
        <v>65</v>
      </c>
      <c r="G261">
        <v>70</v>
      </c>
      <c r="H261">
        <v>64</v>
      </c>
      <c r="I261" s="3">
        <f t="shared" si="13"/>
        <v>66</v>
      </c>
      <c r="J261" t="s">
        <v>5247</v>
      </c>
      <c r="K261" t="str">
        <f t="shared" si="14"/>
        <v>E:\imagenes\escudos_cl\Europa\Super League Greece 1\Aris Thessaloniki FC.png</v>
      </c>
      <c r="L261" t="s">
        <v>508</v>
      </c>
      <c r="M261">
        <f>INDEX(NationalTeams!B:B,MATCH(L261,NationalTeams!C:C,0))</f>
        <v>82</v>
      </c>
      <c r="O261" t="str">
        <f t="shared" si="12"/>
        <v>INSERT INTO "Clubs" (club_name,club_league_id,club_value,club_shield,club_country) VALUES ('Aris Thessaloniki FC',181,66,pg_read_binary_file('E:\imagenes\escudos_cl\Europa\Super League Greece 1\Aris Thessaloniki FC.png'),82);</v>
      </c>
    </row>
    <row r="262" spans="2:15" x14ac:dyDescent="0.25">
      <c r="B262">
        <v>260</v>
      </c>
      <c r="C262" t="s">
        <v>3034</v>
      </c>
      <c r="D262" t="s">
        <v>1819</v>
      </c>
      <c r="E262">
        <f>INDEX(ClubLeague!B:B,MATCH(D262,ClubLeague!C:C,0))</f>
        <v>50</v>
      </c>
      <c r="F262">
        <v>60</v>
      </c>
      <c r="G262">
        <v>62</v>
      </c>
      <c r="H262">
        <v>62</v>
      </c>
      <c r="I262" s="3">
        <f t="shared" si="13"/>
        <v>61</v>
      </c>
      <c r="J262" t="s">
        <v>5248</v>
      </c>
      <c r="K262" t="str">
        <f t="shared" si="14"/>
        <v>E:\imagenes\escudos_cl\Europa\Ekstraklasa\Arka Gdynia.png</v>
      </c>
      <c r="L262" t="s">
        <v>494</v>
      </c>
      <c r="M262">
        <f>INDEX(NationalTeams!B:B,MATCH(L262,NationalTeams!C:C,0))</f>
        <v>166</v>
      </c>
      <c r="O262" t="str">
        <f t="shared" si="12"/>
        <v>INSERT INTO "Clubs" (club_name,club_league_id,club_value,club_shield,club_country) VALUES ('Arka Gdynia',50,61,pg_read_binary_file('E:\imagenes\escudos_cl\Europa\Ekstraklasa\Arka Gdynia.png'),166);</v>
      </c>
    </row>
    <row r="263" spans="2:15" x14ac:dyDescent="0.25">
      <c r="B263">
        <v>261</v>
      </c>
      <c r="C263" t="s">
        <v>2967</v>
      </c>
      <c r="D263" t="s">
        <v>1906</v>
      </c>
      <c r="E263">
        <f>INDEX(ClubLeague!B:B,MATCH(D263,ClubLeague!C:C,0))</f>
        <v>137</v>
      </c>
      <c r="F263">
        <v>52</v>
      </c>
      <c r="G263">
        <v>55</v>
      </c>
      <c r="H263">
        <v>50</v>
      </c>
      <c r="I263" s="3">
        <f t="shared" si="13"/>
        <v>52</v>
      </c>
      <c r="J263" t="s">
        <v>5249</v>
      </c>
      <c r="K263" t="str">
        <f t="shared" si="14"/>
        <v>E:\imagenes\escudos_cl\Europa\NIFL Championship\Armagh City FC.png</v>
      </c>
      <c r="L263" t="s">
        <v>503</v>
      </c>
      <c r="M263">
        <f>INDEX(NationalTeams!B:B,MATCH(L263,NationalTeams!C:C,0))</f>
        <v>99</v>
      </c>
      <c r="O263" t="str">
        <f t="shared" si="12"/>
        <v>INSERT INTO "Clubs" (club_name,club_league_id,club_value,club_shield,club_country) VALUES ('Armagh City FC',137,52,pg_read_binary_file('E:\imagenes\escudos_cl\Europa\NIFL Championship\Armagh City FC.png'),99);</v>
      </c>
    </row>
    <row r="264" spans="2:15" x14ac:dyDescent="0.25">
      <c r="B264">
        <v>262</v>
      </c>
      <c r="C264" t="s">
        <v>4035</v>
      </c>
      <c r="D264" t="s">
        <v>1890</v>
      </c>
      <c r="E264">
        <f>INDEX(ClubLeague!B:B,MATCH(D264,ClubLeague!C:C,0))</f>
        <v>121</v>
      </c>
      <c r="F264">
        <v>60</v>
      </c>
      <c r="G264">
        <v>59</v>
      </c>
      <c r="H264">
        <v>60</v>
      </c>
      <c r="I264" s="3">
        <f t="shared" si="13"/>
        <v>60</v>
      </c>
      <c r="J264" t="s">
        <v>5250</v>
      </c>
      <c r="K264" t="str">
        <f t="shared" si="14"/>
        <v>E:\imagenes\escudos_cl\Asia\Malaysia A1 SemiPro League\Armed Forces FC.png</v>
      </c>
      <c r="L264" t="s">
        <v>463</v>
      </c>
      <c r="M264">
        <f>INDEX(NationalTeams!B:B,MATCH(L264,NationalTeams!C:C,0))</f>
        <v>132</v>
      </c>
      <c r="O264" t="str">
        <f t="shared" si="12"/>
        <v>INSERT INTO "Clubs" (club_name,club_league_id,club_value,club_shield,club_country) VALUES ('Armed Forces FC',121,60,pg_read_binary_file('E:\imagenes\escudos_cl\Asia\Malaysia A1 SemiPro League\Armed Forces FC.png'),132);</v>
      </c>
    </row>
    <row r="265" spans="2:15" x14ac:dyDescent="0.25">
      <c r="B265">
        <v>263</v>
      </c>
      <c r="C265" t="s">
        <v>2022</v>
      </c>
      <c r="D265" t="s">
        <v>1772</v>
      </c>
      <c r="E265">
        <f>INDEX(ClubLeague!B:B,MATCH(D265,ClubLeague!C:C,0))</f>
        <v>2</v>
      </c>
      <c r="F265">
        <v>69</v>
      </c>
      <c r="G265">
        <v>73</v>
      </c>
      <c r="H265">
        <v>71</v>
      </c>
      <c r="I265" s="3">
        <f t="shared" si="13"/>
        <v>71</v>
      </c>
      <c r="J265" t="s">
        <v>5251</v>
      </c>
      <c r="K265" t="str">
        <f t="shared" si="14"/>
        <v>E:\imagenes\escudos_cl\Europa\2. Bundesliga\Arminia Bielefeld.png</v>
      </c>
      <c r="L265" t="s">
        <v>489</v>
      </c>
      <c r="M265">
        <f>INDEX(NationalTeams!B:B,MATCH(L265,NationalTeams!C:C,0))</f>
        <v>4</v>
      </c>
      <c r="O265" t="str">
        <f t="shared" si="12"/>
        <v>INSERT INTO "Clubs" (club_name,club_league_id,club_value,club_shield,club_country) VALUES ('Arminia Bielefeld',2,71,pg_read_binary_file('E:\imagenes\escudos_cl\Europa\2. Bundesliga\Arminia Bielefeld.png'),4);</v>
      </c>
    </row>
    <row r="266" spans="2:15" x14ac:dyDescent="0.25">
      <c r="B266">
        <v>264</v>
      </c>
      <c r="C266" t="s">
        <v>3685</v>
      </c>
      <c r="D266" t="s">
        <v>1845</v>
      </c>
      <c r="E266">
        <f>INDEX(ClubLeague!B:B,MATCH(D266,ClubLeague!C:C,0))</f>
        <v>76</v>
      </c>
      <c r="F266">
        <v>66</v>
      </c>
      <c r="G266">
        <v>63</v>
      </c>
      <c r="H266">
        <v>66</v>
      </c>
      <c r="I266" s="3">
        <f t="shared" si="13"/>
        <v>65</v>
      </c>
      <c r="J266" t="s">
        <v>5252</v>
      </c>
      <c r="K266" t="str">
        <f t="shared" si="14"/>
        <v>E:\imagenes\escudos_cl\America\Jamaica Premier League\Arnett Gardens FC.png</v>
      </c>
      <c r="L266" t="s">
        <v>352</v>
      </c>
      <c r="M266">
        <f>INDEX(NationalTeams!B:B,MATCH(L266,NationalTeams!C:C,0))</f>
        <v>111</v>
      </c>
      <c r="O266" t="str">
        <f t="shared" si="12"/>
        <v>INSERT INTO "Clubs" (club_name,club_league_id,club_value,club_shield,club_country) VALUES ('Arnett Gardens FC',76,65,pg_read_binary_file('E:\imagenes\escudos_cl\America\Jamaica Premier League\Arnett Gardens FC.png'),111);</v>
      </c>
    </row>
    <row r="267" spans="2:15" x14ac:dyDescent="0.25">
      <c r="B267">
        <v>265</v>
      </c>
      <c r="C267" t="s">
        <v>2683</v>
      </c>
      <c r="D267" t="s">
        <v>1915</v>
      </c>
      <c r="E267">
        <f>INDEX(ClubLeague!B:B,MATCH(D267,ClubLeague!C:C,0))</f>
        <v>146</v>
      </c>
      <c r="F267">
        <v>83</v>
      </c>
      <c r="G267">
        <v>75</v>
      </c>
      <c r="H267">
        <v>78</v>
      </c>
      <c r="I267" s="3">
        <f t="shared" si="13"/>
        <v>79</v>
      </c>
      <c r="J267" t="s">
        <v>5253</v>
      </c>
      <c r="K267" t="str">
        <f t="shared" si="14"/>
        <v>E:\imagenes\escudos_cl\Europa\Premier League\Arsenal FC.png</v>
      </c>
      <c r="L267" t="s">
        <v>493</v>
      </c>
      <c r="M267">
        <f>INDEX(NationalTeams!B:B,MATCH(L267,NationalTeams!C:C,0))</f>
        <v>95</v>
      </c>
      <c r="O267" t="str">
        <f t="shared" si="12"/>
        <v>INSERT INTO "Clubs" (club_name,club_league_id,club_value,club_shield,club_country) VALUES ('Arsenal FC',146,79,pg_read_binary_file('E:\imagenes\escudos_cl\Europa\Premier League\Arsenal FC.png'),95);</v>
      </c>
    </row>
    <row r="268" spans="2:15" x14ac:dyDescent="0.25">
      <c r="B268">
        <v>266</v>
      </c>
      <c r="C268" t="s">
        <v>3353</v>
      </c>
      <c r="D268" t="s">
        <v>1918</v>
      </c>
      <c r="E268">
        <f>INDEX(ClubLeague!B:B,MATCH(D268,ClubLeague!C:C,0))</f>
        <v>149</v>
      </c>
      <c r="F268">
        <v>68</v>
      </c>
      <c r="G268">
        <v>67</v>
      </c>
      <c r="H268">
        <v>68</v>
      </c>
      <c r="I268" s="3">
        <f t="shared" si="13"/>
        <v>68</v>
      </c>
      <c r="J268" t="s">
        <v>5254</v>
      </c>
      <c r="K268" t="str">
        <f t="shared" si="14"/>
        <v>E:\imagenes\escudos_cl\America\Primera B Nacional\Arsenal FC de Sarandi.png</v>
      </c>
      <c r="L268" t="s">
        <v>376</v>
      </c>
      <c r="M268">
        <f>INDEX(NationalTeams!B:B,MATCH(L268,NationalTeams!C:C,0))</f>
        <v>12</v>
      </c>
      <c r="O268" t="str">
        <f t="shared" si="12"/>
        <v>INSERT INTO "Clubs" (club_name,club_league_id,club_value,club_shield,club_country) VALUES ('Arsenal FC de Sarandi',149,68,pg_read_binary_file('E:\imagenes\escudos_cl\America\Primera B Nacional\Arsenal FC de Sarandi.png'),12);</v>
      </c>
    </row>
    <row r="269" spans="2:15" x14ac:dyDescent="0.25">
      <c r="B269">
        <v>267</v>
      </c>
      <c r="C269" t="s">
        <v>3717</v>
      </c>
      <c r="D269" t="s">
        <v>1877</v>
      </c>
      <c r="E269">
        <f>INDEX(ClubLeague!B:B,MATCH(D269,ClubLeague!C:C,0))</f>
        <v>108</v>
      </c>
      <c r="F269">
        <v>50</v>
      </c>
      <c r="G269">
        <v>51</v>
      </c>
      <c r="H269">
        <v>49</v>
      </c>
      <c r="I269" s="3">
        <f t="shared" si="13"/>
        <v>50</v>
      </c>
      <c r="J269" t="s">
        <v>5255</v>
      </c>
      <c r="K269" t="str">
        <f t="shared" si="14"/>
        <v>E:\imagenes\escudos_cl\America\Liga Primera\ART Municipal Jalapa.png</v>
      </c>
      <c r="L269" t="s">
        <v>356</v>
      </c>
      <c r="M269">
        <f>INDEX(NationalTeams!B:B,MATCH(L269,NationalTeams!C:C,0))</f>
        <v>151</v>
      </c>
      <c r="O269" t="str">
        <f t="shared" si="12"/>
        <v>INSERT INTO "Clubs" (club_name,club_league_id,club_value,club_shield,club_country) VALUES ('ART Municipal Jalapa',108,50,pg_read_binary_file('E:\imagenes\escudos_cl\America\Liga Primera\ART Municipal Jalapa.png'),151);</v>
      </c>
    </row>
    <row r="270" spans="2:15" x14ac:dyDescent="0.25">
      <c r="B270">
        <v>268</v>
      </c>
      <c r="C270" t="s">
        <v>3549</v>
      </c>
      <c r="D270" t="s">
        <v>1920</v>
      </c>
      <c r="E270">
        <f>INDEX(ClubLeague!B:B,MATCH(D270,ClubLeague!C:C,0))</f>
        <v>151</v>
      </c>
      <c r="F270">
        <v>48</v>
      </c>
      <c r="G270">
        <v>56</v>
      </c>
      <c r="H270">
        <v>53</v>
      </c>
      <c r="I270" s="3">
        <f t="shared" si="13"/>
        <v>52</v>
      </c>
      <c r="J270" t="s">
        <v>5256</v>
      </c>
      <c r="K270" t="str">
        <f t="shared" si="14"/>
        <v>E:\imagenes\escudos_cl\America\Primera Division Cubana\Artemisa San Cristobal.png</v>
      </c>
      <c r="L270" t="s">
        <v>406</v>
      </c>
      <c r="M270">
        <f>INDEX(NationalTeams!B:B,MATCH(L270,NationalTeams!C:C,0))</f>
        <v>54</v>
      </c>
      <c r="O270" t="str">
        <f t="shared" si="12"/>
        <v>INSERT INTO "Clubs" (club_name,club_league_id,club_value,club_shield,club_country) VALUES ('Artemisa San Cristobal',151,52,pg_read_binary_file('E:\imagenes\escudos_cl\America\Primera Division Cubana\Artemisa San Cristobal.png'),54);</v>
      </c>
    </row>
    <row r="271" spans="2:15" x14ac:dyDescent="0.25">
      <c r="B271">
        <v>269</v>
      </c>
      <c r="C271" t="s">
        <v>4589</v>
      </c>
      <c r="D271" t="s">
        <v>1870</v>
      </c>
      <c r="E271">
        <f>INDEX(ClubLeague!B:B,MATCH(D271,ClubLeague!C:C,0))</f>
        <v>101</v>
      </c>
      <c r="F271">
        <v>47</v>
      </c>
      <c r="G271">
        <v>48</v>
      </c>
      <c r="H271">
        <v>43</v>
      </c>
      <c r="I271" s="3">
        <f t="shared" si="13"/>
        <v>46</v>
      </c>
      <c r="J271" t="s">
        <v>5257</v>
      </c>
      <c r="K271" t="str">
        <f t="shared" si="14"/>
        <v>E:\imagenes\escudos_cl\Asia\Liga Futebol Timor Leste\AS Academica.png</v>
      </c>
      <c r="L271" t="s">
        <v>472</v>
      </c>
      <c r="M271">
        <f>INDEX(NationalTeams!B:B,MATCH(L271,NationalTeams!C:C,0))</f>
        <v>204</v>
      </c>
      <c r="O271" t="str">
        <f t="shared" si="12"/>
        <v>INSERT INTO "Clubs" (club_name,club_league_id,club_value,club_shield,club_country) VALUES ('AS Academica',101,46,pg_read_binary_file('E:\imagenes\escudos_cl\Asia\Liga Futebol Timor Leste\AS Academica.png'),204);</v>
      </c>
    </row>
    <row r="272" spans="2:15" x14ac:dyDescent="0.25">
      <c r="B272">
        <v>270</v>
      </c>
      <c r="C272" t="s">
        <v>4758</v>
      </c>
      <c r="D272" t="s">
        <v>1884</v>
      </c>
      <c r="E272">
        <f>INDEX(ClubLeague!B:B,MATCH(D272,ClubLeague!C:C,0))</f>
        <v>115</v>
      </c>
      <c r="F272">
        <v>55</v>
      </c>
      <c r="G272">
        <v>54</v>
      </c>
      <c r="H272">
        <v>58</v>
      </c>
      <c r="I272" s="3">
        <f t="shared" si="13"/>
        <v>56</v>
      </c>
      <c r="J272" t="s">
        <v>5258</v>
      </c>
      <c r="K272" t="str">
        <f t="shared" si="14"/>
        <v>E:\imagenes\escudos_cl\Africa\Ligue 1 Pro\AS Ashanti Golden Boys.png</v>
      </c>
      <c r="L272" t="s">
        <v>382</v>
      </c>
      <c r="M272">
        <f>INDEX(NationalTeams!B:B,MATCH(L272,NationalTeams!C:C,0))</f>
        <v>85</v>
      </c>
      <c r="O272" t="str">
        <f t="shared" si="12"/>
        <v>INSERT INTO "Clubs" (club_name,club_league_id,club_value,club_shield,club_country) VALUES ('AS Ashanti Golden Boys',115,56,pg_read_binary_file('E:\imagenes\escudos_cl\Africa\Ligue 1 Pro\AS Ashanti Golden Boys.png'),85);</v>
      </c>
    </row>
    <row r="273" spans="2:15" x14ac:dyDescent="0.25">
      <c r="B273">
        <v>271</v>
      </c>
      <c r="C273" t="s">
        <v>4772</v>
      </c>
      <c r="D273" t="s">
        <v>1892</v>
      </c>
      <c r="E273">
        <f>INDEX(ClubLeague!B:B,MATCH(D273,ClubLeague!C:C,0))</f>
        <v>123</v>
      </c>
      <c r="F273">
        <v>61</v>
      </c>
      <c r="G273">
        <v>65</v>
      </c>
      <c r="H273">
        <v>57</v>
      </c>
      <c r="I273" s="3">
        <f t="shared" si="13"/>
        <v>61</v>
      </c>
      <c r="J273" t="s">
        <v>5259</v>
      </c>
      <c r="K273" t="str">
        <f t="shared" si="14"/>
        <v>E:\imagenes\escudos_cl\Africa\Malian Premiere Division\AS Bakaridjan de Baroueli.png</v>
      </c>
      <c r="L273" t="s">
        <v>379</v>
      </c>
      <c r="M273">
        <f>INDEX(NationalTeams!B:B,MATCH(L273,NationalTeams!C:C,0))</f>
        <v>135</v>
      </c>
      <c r="O273" t="str">
        <f t="shared" si="12"/>
        <v>INSERT INTO "Clubs" (club_name,club_league_id,club_value,club_shield,club_country) VALUES ('AS Bakaridjan de Baroueli',123,61,pg_read_binary_file('E:\imagenes\escudos_cl\Africa\Malian Premiere Division\AS Bakaridjan de Baroueli.png'),135);</v>
      </c>
    </row>
    <row r="274" spans="2:15" x14ac:dyDescent="0.25">
      <c r="B274">
        <v>272</v>
      </c>
      <c r="C274" t="s">
        <v>3663</v>
      </c>
      <c r="D274" t="s">
        <v>1803</v>
      </c>
      <c r="E274">
        <f>INDEX(ClubLeague!B:B,MATCH(D274,ClubLeague!C:C,0))</f>
        <v>33</v>
      </c>
      <c r="F274">
        <v>49</v>
      </c>
      <c r="G274">
        <v>55</v>
      </c>
      <c r="H274">
        <v>49</v>
      </c>
      <c r="I274" s="3">
        <f t="shared" si="13"/>
        <v>51</v>
      </c>
      <c r="J274" t="s">
        <v>5260</v>
      </c>
      <c r="K274" t="str">
        <f t="shared" si="14"/>
        <v>E:\imagenes\escudos_cl\America\Championnat Special Division 1\AS Capoise.png</v>
      </c>
      <c r="L274" t="s">
        <v>333</v>
      </c>
      <c r="M274">
        <f>INDEX(NationalTeams!B:B,MATCH(L274,NationalTeams!C:C,0))</f>
        <v>89</v>
      </c>
      <c r="O274" t="str">
        <f t="shared" si="12"/>
        <v>INSERT INTO "Clubs" (club_name,club_league_id,club_value,club_shield,club_country) VALUES ('AS Capoise',33,51,pg_read_binary_file('E:\imagenes\escudos_cl\America\Championnat Special Division 1\AS Capoise.png'),89);</v>
      </c>
    </row>
    <row r="275" spans="2:15" x14ac:dyDescent="0.25">
      <c r="B275">
        <v>273</v>
      </c>
      <c r="C275" t="s">
        <v>3664</v>
      </c>
      <c r="D275" t="s">
        <v>1803</v>
      </c>
      <c r="E275">
        <f>INDEX(ClubLeague!B:B,MATCH(D275,ClubLeague!C:C,0))</f>
        <v>33</v>
      </c>
      <c r="F275">
        <v>51</v>
      </c>
      <c r="G275">
        <v>47</v>
      </c>
      <c r="H275">
        <v>50</v>
      </c>
      <c r="I275" s="3">
        <f t="shared" si="13"/>
        <v>49</v>
      </c>
      <c r="J275" t="s">
        <v>5261</v>
      </c>
      <c r="K275" t="str">
        <f t="shared" si="14"/>
        <v>E:\imagenes\escudos_cl\America\Championnat Special Division 1\AS Cavaly.png</v>
      </c>
      <c r="L275" t="s">
        <v>333</v>
      </c>
      <c r="M275">
        <f>INDEX(NationalTeams!B:B,MATCH(L275,NationalTeams!C:C,0))</f>
        <v>89</v>
      </c>
      <c r="O275" t="str">
        <f t="shared" si="12"/>
        <v>INSERT INTO "Clubs" (club_name,club_league_id,club_value,club_shield,club_country) VALUES ('AS Cavaly',33,49,pg_read_binary_file('E:\imagenes\escudos_cl\America\Championnat Special Division 1\AS Cavaly.png'),89);</v>
      </c>
    </row>
    <row r="276" spans="2:15" x14ac:dyDescent="0.25">
      <c r="B276">
        <v>274</v>
      </c>
      <c r="C276" t="s">
        <v>4553</v>
      </c>
      <c r="D276" t="s">
        <v>1960</v>
      </c>
      <c r="E276">
        <f>INDEX(ClubLeague!B:B,MATCH(D276,ClubLeague!C:C,0))</f>
        <v>191</v>
      </c>
      <c r="F276">
        <v>51</v>
      </c>
      <c r="G276">
        <v>49</v>
      </c>
      <c r="H276">
        <v>46</v>
      </c>
      <c r="I276" s="3">
        <f t="shared" si="13"/>
        <v>49</v>
      </c>
      <c r="J276" t="s">
        <v>5262</v>
      </c>
      <c r="K276" t="str">
        <f t="shared" si="14"/>
        <v>E:\imagenes\escudos_cl\Asia\Tahiti League 1\AS Central Sport.png</v>
      </c>
      <c r="L276" t="s">
        <v>467</v>
      </c>
      <c r="M276">
        <f>INDEX(NationalTeams!B:B,MATCH(L276,NationalTeams!C:C,0))</f>
        <v>199</v>
      </c>
      <c r="O276" t="str">
        <f t="shared" si="12"/>
        <v>INSERT INTO "Clubs" (club_name,club_league_id,club_value,club_shield,club_country) VALUES ('AS Central Sport',191,49,pg_read_binary_file('E:\imagenes\escudos_cl\Asia\Tahiti League 1\AS Central Sport.png'),199);</v>
      </c>
    </row>
    <row r="277" spans="2:15" x14ac:dyDescent="0.25">
      <c r="B277">
        <v>275</v>
      </c>
      <c r="C277" t="s">
        <v>4670</v>
      </c>
      <c r="D277" t="s">
        <v>1882</v>
      </c>
      <c r="E277">
        <f>INDEX(ClubLeague!B:B,MATCH(D277,ClubLeague!C:C,0))</f>
        <v>113</v>
      </c>
      <c r="F277">
        <v>56</v>
      </c>
      <c r="G277">
        <v>59</v>
      </c>
      <c r="H277">
        <v>60</v>
      </c>
      <c r="I277" s="3">
        <f t="shared" si="13"/>
        <v>58</v>
      </c>
      <c r="J277" t="s">
        <v>5263</v>
      </c>
      <c r="K277" t="str">
        <f t="shared" si="14"/>
        <v>E:\imagenes\escudos_cl\Africa\Ligue 1\AS Cheminots.png</v>
      </c>
      <c r="L277" t="s">
        <v>369</v>
      </c>
      <c r="M277">
        <f>INDEX(NationalTeams!B:B,MATCH(L277,NationalTeams!C:C,0))</f>
        <v>48</v>
      </c>
      <c r="O277" t="str">
        <f t="shared" si="12"/>
        <v>INSERT INTO "Clubs" (club_name,club_league_id,club_value,club_shield,club_country) VALUES ('AS Cheminots',113,58,pg_read_binary_file('E:\imagenes\escudos_cl\Africa\Ligue 1\AS Cheminots.png'),48);</v>
      </c>
    </row>
    <row r="278" spans="2:15" x14ac:dyDescent="0.25">
      <c r="B278">
        <v>276</v>
      </c>
      <c r="C278" t="s">
        <v>4876</v>
      </c>
      <c r="D278" t="s">
        <v>1939</v>
      </c>
      <c r="E278">
        <f>INDEX(ClubLeague!B:B,MATCH(D278,ClubLeague!C:C,0))</f>
        <v>170</v>
      </c>
      <c r="F278">
        <v>55</v>
      </c>
      <c r="G278">
        <v>59</v>
      </c>
      <c r="H278">
        <v>57</v>
      </c>
      <c r="I278" s="3">
        <f t="shared" si="13"/>
        <v>57</v>
      </c>
      <c r="J278" t="s">
        <v>5264</v>
      </c>
      <c r="K278" t="str">
        <f t="shared" si="14"/>
        <v>E:\imagenes\escudos_cl\Africa\Senegal Ligue 1\AS Dakar Sacre Coeur.png</v>
      </c>
      <c r="L278" t="s">
        <v>362</v>
      </c>
      <c r="M278">
        <f>INDEX(NationalTeams!B:B,MATCH(L278,NationalTeams!C:C,0))</f>
        <v>184</v>
      </c>
      <c r="O278" t="str">
        <f t="shared" si="12"/>
        <v>INSERT INTO "Clubs" (club_name,club_league_id,club_value,club_shield,club_country) VALUES ('AS Dakar Sacre Coeur',170,57,pg_read_binary_file('E:\imagenes\escudos_cl\Africa\Senegal Ligue 1\AS Dakar Sacre Coeur.png'),184);</v>
      </c>
    </row>
    <row r="279" spans="2:15" x14ac:dyDescent="0.25">
      <c r="B279">
        <v>277</v>
      </c>
      <c r="C279" t="s">
        <v>4877</v>
      </c>
      <c r="D279" t="s">
        <v>1939</v>
      </c>
      <c r="E279">
        <f>INDEX(ClubLeague!B:B,MATCH(D279,ClubLeague!C:C,0))</f>
        <v>170</v>
      </c>
      <c r="F279">
        <v>58</v>
      </c>
      <c r="G279">
        <v>63</v>
      </c>
      <c r="H279">
        <v>67</v>
      </c>
      <c r="I279" s="3">
        <f t="shared" si="13"/>
        <v>63</v>
      </c>
      <c r="J279" t="s">
        <v>5265</v>
      </c>
      <c r="K279" t="str">
        <f t="shared" si="14"/>
        <v>E:\imagenes\escudos_cl\Africa\Senegal Ligue 1\AS de Pikine.png</v>
      </c>
      <c r="L279" t="s">
        <v>362</v>
      </c>
      <c r="M279">
        <f>INDEX(NationalTeams!B:B,MATCH(L279,NationalTeams!C:C,0))</f>
        <v>184</v>
      </c>
      <c r="O279" t="str">
        <f t="shared" si="12"/>
        <v>INSERT INTO "Clubs" (club_name,club_league_id,club_value,club_shield,club_country) VALUES ('AS de Pikine',170,63,pg_read_binary_file('E:\imagenes\escudos_cl\Africa\Senegal Ligue 1\AS de Pikine.png'),184);</v>
      </c>
    </row>
    <row r="280" spans="2:15" x14ac:dyDescent="0.25">
      <c r="B280">
        <v>278</v>
      </c>
      <c r="C280" t="s">
        <v>4685</v>
      </c>
      <c r="D280" t="s">
        <v>1882</v>
      </c>
      <c r="E280">
        <f>INDEX(ClubLeague!B:B,MATCH(D280,ClubLeague!C:C,0))</f>
        <v>113</v>
      </c>
      <c r="F280">
        <v>65</v>
      </c>
      <c r="G280">
        <v>67</v>
      </c>
      <c r="H280">
        <v>65</v>
      </c>
      <c r="I280" s="3">
        <f t="shared" si="13"/>
        <v>66</v>
      </c>
      <c r="J280" t="s">
        <v>5266</v>
      </c>
      <c r="K280" t="str">
        <f t="shared" si="14"/>
        <v>E:\imagenes\escudos_cl\Africa\Ligue 1\AS Denguele.png</v>
      </c>
      <c r="L280" t="s">
        <v>323</v>
      </c>
      <c r="M280">
        <f>INDEX(NationalTeams!B:B,MATCH(L280,NationalTeams!C:C,0))</f>
        <v>51</v>
      </c>
      <c r="O280" t="str">
        <f t="shared" si="12"/>
        <v>INSERT INTO "Clubs" (club_name,club_league_id,club_value,club_shield,club_country) VALUES ('AS Denguele',113,66,pg_read_binary_file('E:\imagenes\escudos_cl\Africa\Ligue 1\AS Denguele.png'),51);</v>
      </c>
    </row>
    <row r="281" spans="2:15" x14ac:dyDescent="0.25">
      <c r="B281">
        <v>279</v>
      </c>
      <c r="C281" t="s">
        <v>4785</v>
      </c>
      <c r="D281" t="s">
        <v>1792</v>
      </c>
      <c r="E281">
        <f>INDEX(ClubLeague!B:B,MATCH(D281,ClubLeague!C:C,0))</f>
        <v>22</v>
      </c>
      <c r="F281">
        <v>66</v>
      </c>
      <c r="G281">
        <v>68</v>
      </c>
      <c r="H281">
        <v>70</v>
      </c>
      <c r="I281" s="3">
        <f t="shared" si="13"/>
        <v>68</v>
      </c>
      <c r="J281" t="s">
        <v>5267</v>
      </c>
      <c r="K281" t="str">
        <f t="shared" si="14"/>
        <v>E:\imagenes\escudos_cl\Africa\Botola\AS des Forces Royales.png</v>
      </c>
      <c r="L281" t="s">
        <v>342</v>
      </c>
      <c r="M281">
        <f>INDEX(NationalTeams!B:B,MATCH(L281,NationalTeams!C:C,0))</f>
        <v>137</v>
      </c>
      <c r="O281" t="str">
        <f t="shared" si="12"/>
        <v>INSERT INTO "Clubs" (club_name,club_league_id,club_value,club_shield,club_country) VALUES ('AS des Forces Royales',22,68,pg_read_binary_file('E:\imagenes\escudos_cl\Africa\Botola\AS des Forces Royales.png'),137);</v>
      </c>
    </row>
    <row r="282" spans="2:15" x14ac:dyDescent="0.25">
      <c r="B282">
        <v>280</v>
      </c>
      <c r="C282" t="s">
        <v>4805</v>
      </c>
      <c r="D282" t="s">
        <v>1883</v>
      </c>
      <c r="E282">
        <f>INDEX(ClubLeague!B:B,MATCH(D282,ClubLeague!C:C,0))</f>
        <v>114</v>
      </c>
      <c r="F282">
        <v>57</v>
      </c>
      <c r="G282">
        <v>55</v>
      </c>
      <c r="H282">
        <v>55</v>
      </c>
      <c r="I282" s="3">
        <f t="shared" si="13"/>
        <v>56</v>
      </c>
      <c r="J282" t="s">
        <v>5268</v>
      </c>
      <c r="K282" t="str">
        <f t="shared" si="14"/>
        <v>E:\imagenes\escudos_cl\Africa\Ligue 1 Mauritania\AS Douane.png</v>
      </c>
      <c r="L282" t="s">
        <v>360</v>
      </c>
      <c r="M282">
        <f>INDEX(NationalTeams!B:B,MATCH(L282,NationalTeams!C:C,0))</f>
        <v>139</v>
      </c>
      <c r="O282" t="str">
        <f t="shared" si="12"/>
        <v>INSERT INTO "Clubs" (club_name,club_league_id,club_value,club_shield,club_country) VALUES ('AS Douane',114,56,pg_read_binary_file('E:\imagenes\escudos_cl\Africa\Ligue 1 Mauritania\AS Douane.png'),139);</v>
      </c>
    </row>
    <row r="283" spans="2:15" x14ac:dyDescent="0.25">
      <c r="B283">
        <v>281</v>
      </c>
      <c r="C283" t="s">
        <v>4878</v>
      </c>
      <c r="D283" t="s">
        <v>1939</v>
      </c>
      <c r="E283">
        <f>INDEX(ClubLeague!B:B,MATCH(D283,ClubLeague!C:C,0))</f>
        <v>170</v>
      </c>
      <c r="F283">
        <v>57</v>
      </c>
      <c r="G283">
        <v>64</v>
      </c>
      <c r="H283">
        <v>62</v>
      </c>
      <c r="I283" s="3">
        <f t="shared" si="13"/>
        <v>61</v>
      </c>
      <c r="J283" t="s">
        <v>5269</v>
      </c>
      <c r="K283" t="str">
        <f t="shared" si="14"/>
        <v>E:\imagenes\escudos_cl\Africa\Senegal Ligue 1\AS Douanes.png</v>
      </c>
      <c r="L283" t="s">
        <v>362</v>
      </c>
      <c r="M283">
        <f>INDEX(NationalTeams!B:B,MATCH(L283,NationalTeams!C:C,0))</f>
        <v>184</v>
      </c>
      <c r="O283" t="str">
        <f t="shared" si="12"/>
        <v>INSERT INTO "Clubs" (club_name,club_league_id,club_value,club_shield,club_country) VALUES ('AS Douanes',170,61,pg_read_binary_file('E:\imagenes\escudos_cl\Africa\Senegal Ligue 1\AS Douanes.png'),184);</v>
      </c>
    </row>
    <row r="284" spans="2:15" x14ac:dyDescent="0.25">
      <c r="B284">
        <v>282</v>
      </c>
      <c r="C284" t="s">
        <v>4639</v>
      </c>
      <c r="D284" t="s">
        <v>1797</v>
      </c>
      <c r="E284">
        <f>INDEX(ClubLeague!B:B,MATCH(D284,ClubLeague!C:C,0))</f>
        <v>27</v>
      </c>
      <c r="F284">
        <v>70</v>
      </c>
      <c r="G284">
        <v>69</v>
      </c>
      <c r="H284">
        <v>62</v>
      </c>
      <c r="I284" s="3">
        <f t="shared" si="13"/>
        <v>67</v>
      </c>
      <c r="J284" t="s">
        <v>5270</v>
      </c>
      <c r="K284" t="str">
        <f t="shared" si="14"/>
        <v>E:\imagenes\escudos_cl\Africa\Burkinabe Premier League\AS Douanes BF.png</v>
      </c>
      <c r="L284" t="s">
        <v>366</v>
      </c>
      <c r="M284">
        <f>INDEX(NationalTeams!B:B,MATCH(L284,NationalTeams!C:C,0))</f>
        <v>35</v>
      </c>
      <c r="O284" t="str">
        <f t="shared" si="12"/>
        <v>INSERT INTO "Clubs" (club_name,club_league_id,club_value,club_shield,club_country) VALUES ('AS Douanes BF',27,67,pg_read_binary_file('E:\imagenes\escudos_cl\Africa\Burkinabe Premier League\AS Douanes BF.png'),35);</v>
      </c>
    </row>
    <row r="285" spans="2:15" x14ac:dyDescent="0.25">
      <c r="B285">
        <v>283</v>
      </c>
      <c r="C285" t="s">
        <v>4502</v>
      </c>
      <c r="D285" t="s">
        <v>1960</v>
      </c>
      <c r="E285">
        <f>INDEX(ClubLeague!B:B,MATCH(D285,ClubLeague!C:C,0))</f>
        <v>191</v>
      </c>
      <c r="F285">
        <v>45</v>
      </c>
      <c r="G285">
        <v>49</v>
      </c>
      <c r="H285">
        <v>50</v>
      </c>
      <c r="I285" s="3">
        <f t="shared" si="13"/>
        <v>48</v>
      </c>
      <c r="J285" t="s">
        <v>5271</v>
      </c>
      <c r="K285" t="str">
        <f t="shared" si="14"/>
        <v>E:\imagenes\escudos_cl\Asia\Tahiti League 1\AS Dragon.png</v>
      </c>
      <c r="L285" t="s">
        <v>467</v>
      </c>
      <c r="M285">
        <f>INDEX(NationalTeams!B:B,MATCH(L285,NationalTeams!C:C,0))</f>
        <v>199</v>
      </c>
      <c r="O285" t="str">
        <f t="shared" si="12"/>
        <v>INSERT INTO "Clubs" (club_name,club_league_id,club_value,club_shield,club_country) VALUES ('AS Dragon',191,48,pg_read_binary_file('E:\imagenes\escudos_cl\Asia\Tahiti League 1\AS Dragon.png'),199);</v>
      </c>
    </row>
    <row r="286" spans="2:15" x14ac:dyDescent="0.25">
      <c r="B286">
        <v>284</v>
      </c>
      <c r="C286" t="s">
        <v>4534</v>
      </c>
      <c r="D286" t="s">
        <v>1960</v>
      </c>
      <c r="E286">
        <f>INDEX(ClubLeague!B:B,MATCH(D286,ClubLeague!C:C,0))</f>
        <v>191</v>
      </c>
      <c r="F286">
        <v>45</v>
      </c>
      <c r="G286">
        <v>51</v>
      </c>
      <c r="H286">
        <v>48</v>
      </c>
      <c r="I286" s="3">
        <f t="shared" si="13"/>
        <v>48</v>
      </c>
      <c r="J286" t="s">
        <v>5272</v>
      </c>
      <c r="K286" t="str">
        <f t="shared" si="14"/>
        <v>E:\imagenes\escudos_cl\Asia\Tahiti League 1\AS Excelsior.png</v>
      </c>
      <c r="L286" t="s">
        <v>467</v>
      </c>
      <c r="M286">
        <f>INDEX(NationalTeams!B:B,MATCH(L286,NationalTeams!C:C,0))</f>
        <v>199</v>
      </c>
      <c r="O286" t="str">
        <f t="shared" si="12"/>
        <v>INSERT INTO "Clubs" (club_name,club_league_id,club_value,club_shield,club_country) VALUES ('AS Excelsior',191,48,pg_read_binary_file('E:\imagenes\escudos_cl\Asia\Tahiti League 1\AS Excelsior.png'),199);</v>
      </c>
    </row>
    <row r="287" spans="2:15" x14ac:dyDescent="0.25">
      <c r="B287">
        <v>285</v>
      </c>
      <c r="C287" t="s">
        <v>4640</v>
      </c>
      <c r="D287" t="s">
        <v>1797</v>
      </c>
      <c r="E287">
        <f>INDEX(ClubLeague!B:B,MATCH(D287,ClubLeague!C:C,0))</f>
        <v>27</v>
      </c>
      <c r="F287">
        <v>62</v>
      </c>
      <c r="G287">
        <v>68</v>
      </c>
      <c r="H287">
        <v>67</v>
      </c>
      <c r="I287" s="3">
        <f t="shared" si="13"/>
        <v>66</v>
      </c>
      <c r="J287" t="s">
        <v>5273</v>
      </c>
      <c r="K287" t="str">
        <f t="shared" si="14"/>
        <v>E:\imagenes\escudos_cl\Africa\Burkinabe Premier League\AS Fonctionnaires.png</v>
      </c>
      <c r="L287" t="s">
        <v>366</v>
      </c>
      <c r="M287">
        <f>INDEX(NationalTeams!B:B,MATCH(L287,NationalTeams!C:C,0))</f>
        <v>35</v>
      </c>
      <c r="O287" t="str">
        <f t="shared" si="12"/>
        <v>INSERT INTO "Clubs" (club_name,club_league_id,club_value,club_shield,club_country) VALUES ('AS Fonctionnaires',27,66,pg_read_binary_file('E:\imagenes\escudos_cl\Africa\Burkinabe Premier League\AS Fonctionnaires.png'),35);</v>
      </c>
    </row>
    <row r="288" spans="2:15" x14ac:dyDescent="0.25">
      <c r="B288">
        <v>286</v>
      </c>
      <c r="C288" t="s">
        <v>4656</v>
      </c>
      <c r="D288" t="s">
        <v>1820</v>
      </c>
      <c r="E288">
        <f>INDEX(ClubLeague!B:B,MATCH(D288,ClubLeague!C:C,0))</f>
        <v>51</v>
      </c>
      <c r="F288">
        <v>71</v>
      </c>
      <c r="G288">
        <v>60</v>
      </c>
      <c r="H288">
        <v>59</v>
      </c>
      <c r="I288" s="3">
        <f t="shared" si="13"/>
        <v>63</v>
      </c>
      <c r="J288" t="s">
        <v>5274</v>
      </c>
      <c r="K288" t="str">
        <f t="shared" si="14"/>
        <v>E:\imagenes\escudos_cl\Africa\Elite One\AS Fortuna.png</v>
      </c>
      <c r="L288" t="s">
        <v>322</v>
      </c>
      <c r="M288">
        <f>INDEX(NationalTeams!B:B,MATCH(L288,NationalTeams!C:C,0))</f>
        <v>40</v>
      </c>
      <c r="O288" t="str">
        <f t="shared" si="12"/>
        <v>INSERT INTO "Clubs" (club_name,club_league_id,club_value,club_shield,club_country) VALUES ('AS Fortuna',51,63,pg_read_binary_file('E:\imagenes\escudos_cl\Africa\Elite One\AS Fortuna.png'),40);</v>
      </c>
    </row>
    <row r="289" spans="2:15" x14ac:dyDescent="0.25">
      <c r="B289">
        <v>287</v>
      </c>
      <c r="C289" t="s">
        <v>4921</v>
      </c>
      <c r="D289" t="s">
        <v>1968</v>
      </c>
      <c r="E289">
        <f>INDEX(ClubLeague!B:B,MATCH(D289,ClubLeague!C:C,0))</f>
        <v>199</v>
      </c>
      <c r="F289">
        <v>67</v>
      </c>
      <c r="G289">
        <v>67</v>
      </c>
      <c r="H289">
        <v>73</v>
      </c>
      <c r="I289" s="3">
        <f t="shared" si="13"/>
        <v>69</v>
      </c>
      <c r="J289" t="s">
        <v>5275</v>
      </c>
      <c r="K289" t="str">
        <f t="shared" si="14"/>
        <v>E:\imagenes\escudos_cl\Africa\Tunisian Ligue Professionnelle 1\AS Gabes.png</v>
      </c>
      <c r="L289" t="s">
        <v>364</v>
      </c>
      <c r="M289">
        <f>INDEX(NationalTeams!B:B,MATCH(L289,NationalTeams!C:C,0))</f>
        <v>208</v>
      </c>
      <c r="O289" t="str">
        <f t="shared" si="12"/>
        <v>INSERT INTO "Clubs" (club_name,club_league_id,club_value,club_shield,club_country) VALUES ('AS Gabes',199,69,pg_read_binary_file('E:\imagenes\escudos_cl\Africa\Tunisian Ligue Professionnelle 1\AS Gabes.png'),208);</v>
      </c>
    </row>
    <row r="290" spans="2:15" x14ac:dyDescent="0.25">
      <c r="B290">
        <v>288</v>
      </c>
      <c r="C290" t="s">
        <v>4806</v>
      </c>
      <c r="D290" t="s">
        <v>1883</v>
      </c>
      <c r="E290">
        <f>INDEX(ClubLeague!B:B,MATCH(D290,ClubLeague!C:C,0))</f>
        <v>114</v>
      </c>
      <c r="F290">
        <v>56</v>
      </c>
      <c r="G290">
        <v>55</v>
      </c>
      <c r="H290">
        <v>53</v>
      </c>
      <c r="I290" s="3">
        <f t="shared" si="13"/>
        <v>55</v>
      </c>
      <c r="J290" t="s">
        <v>5276</v>
      </c>
      <c r="K290" t="str">
        <f t="shared" si="14"/>
        <v>E:\imagenes\escudos_cl\Africa\Ligue 1 Mauritania\AS Garde Nationale.png</v>
      </c>
      <c r="L290" t="s">
        <v>360</v>
      </c>
      <c r="M290">
        <f>INDEX(NationalTeams!B:B,MATCH(L290,NationalTeams!C:C,0))</f>
        <v>139</v>
      </c>
      <c r="O290" t="str">
        <f t="shared" si="12"/>
        <v>INSERT INTO "Clubs" (club_name,club_league_id,club_value,club_shield,club_country) VALUES ('AS Garde Nationale',114,55,pg_read_binary_file('E:\imagenes\escudos_cl\Africa\Ligue 1 Mauritania\AS Garde Nationale.png'),139);</v>
      </c>
    </row>
    <row r="291" spans="2:15" x14ac:dyDescent="0.25">
      <c r="B291">
        <v>289</v>
      </c>
      <c r="C291" t="s">
        <v>4879</v>
      </c>
      <c r="D291" t="s">
        <v>1939</v>
      </c>
      <c r="E291">
        <f>INDEX(ClubLeague!B:B,MATCH(D291,ClubLeague!C:C,0))</f>
        <v>170</v>
      </c>
      <c r="F291">
        <v>62</v>
      </c>
      <c r="G291">
        <v>64</v>
      </c>
      <c r="H291">
        <v>56</v>
      </c>
      <c r="I291" s="3">
        <f t="shared" si="13"/>
        <v>61</v>
      </c>
      <c r="J291" t="s">
        <v>5277</v>
      </c>
      <c r="K291" t="str">
        <f t="shared" si="14"/>
        <v>E:\imagenes\escudos_cl\Africa\Senegal Ligue 1\AS Generation Foot.png</v>
      </c>
      <c r="L291" t="s">
        <v>362</v>
      </c>
      <c r="M291">
        <f>INDEX(NationalTeams!B:B,MATCH(L291,NationalTeams!C:C,0))</f>
        <v>184</v>
      </c>
      <c r="O291" t="str">
        <f t="shared" si="12"/>
        <v>INSERT INTO "Clubs" (club_name,club_league_id,club_value,club_shield,club_country) VALUES ('AS Generation Foot',170,61,pg_read_binary_file('E:\imagenes\escudos_cl\Africa\Senegal Ligue 1\AS Generation Foot.png'),184);</v>
      </c>
    </row>
    <row r="292" spans="2:15" x14ac:dyDescent="0.25">
      <c r="B292">
        <v>290</v>
      </c>
      <c r="C292" t="s">
        <v>4759</v>
      </c>
      <c r="D292" t="s">
        <v>1884</v>
      </c>
      <c r="E292">
        <f>INDEX(ClubLeague!B:B,MATCH(D292,ClubLeague!C:C,0))</f>
        <v>115</v>
      </c>
      <c r="F292">
        <v>56</v>
      </c>
      <c r="G292">
        <v>62</v>
      </c>
      <c r="H292">
        <v>56</v>
      </c>
      <c r="I292" s="3">
        <f t="shared" si="13"/>
        <v>58</v>
      </c>
      <c r="J292" t="s">
        <v>5278</v>
      </c>
      <c r="K292" t="str">
        <f t="shared" si="14"/>
        <v>E:\imagenes\escudos_cl\Africa\Ligue 1 Pro\AS Kaloum.png</v>
      </c>
      <c r="L292" t="s">
        <v>382</v>
      </c>
      <c r="M292">
        <f>INDEX(NationalTeams!B:B,MATCH(L292,NationalTeams!C:C,0))</f>
        <v>85</v>
      </c>
      <c r="O292" t="str">
        <f t="shared" si="12"/>
        <v>INSERT INTO "Clubs" (club_name,club_league_id,club_value,club_shield,club_country) VALUES ('AS Kaloum',115,58,pg_read_binary_file('E:\imagenes\escudos_cl\Africa\Ligue 1 Pro\AS Kaloum.png'),85);</v>
      </c>
    </row>
    <row r="293" spans="2:15" x14ac:dyDescent="0.25">
      <c r="B293">
        <v>291</v>
      </c>
      <c r="C293" t="s">
        <v>4607</v>
      </c>
      <c r="D293" t="s">
        <v>1780</v>
      </c>
      <c r="E293">
        <f>INDEX(ClubLeague!B:B,MATCH(D293,ClubLeague!C:C,0))</f>
        <v>10</v>
      </c>
      <c r="F293">
        <v>64</v>
      </c>
      <c r="G293">
        <v>64</v>
      </c>
      <c r="H293">
        <v>63</v>
      </c>
      <c r="I293" s="3">
        <f t="shared" si="13"/>
        <v>64</v>
      </c>
      <c r="J293" t="s">
        <v>5279</v>
      </c>
      <c r="K293" t="str">
        <f t="shared" si="14"/>
        <v>E:\imagenes\escudos_cl\Africa\Algerian Ligue 2\AS Khroub.png</v>
      </c>
      <c r="L293" t="s">
        <v>324</v>
      </c>
      <c r="M293">
        <f>INDEX(NationalTeams!B:B,MATCH(L293,NationalTeams!C:C,0))</f>
        <v>11</v>
      </c>
      <c r="O293" t="str">
        <f t="shared" si="12"/>
        <v>INSERT INTO "Clubs" (club_name,club_league_id,club_value,club_shield,club_country) VALUES ('AS Khroub',10,64,pg_read_binary_file('E:\imagenes\escudos_cl\Africa\Algerian Ligue 2\AS Khroub.png'),11);</v>
      </c>
    </row>
    <row r="294" spans="2:15" x14ac:dyDescent="0.25">
      <c r="B294">
        <v>292</v>
      </c>
      <c r="C294" t="s">
        <v>4773</v>
      </c>
      <c r="D294" t="s">
        <v>1892</v>
      </c>
      <c r="E294">
        <f>INDEX(ClubLeague!B:B,MATCH(D294,ClubLeague!C:C,0))</f>
        <v>123</v>
      </c>
      <c r="F294">
        <v>57</v>
      </c>
      <c r="G294">
        <v>64</v>
      </c>
      <c r="H294">
        <v>66</v>
      </c>
      <c r="I294" s="3">
        <f t="shared" si="13"/>
        <v>62</v>
      </c>
      <c r="J294" t="s">
        <v>5280</v>
      </c>
      <c r="K294" t="str">
        <f t="shared" si="14"/>
        <v>E:\imagenes\escudos_cl\Africa\Malian Premiere Division\AS Korofina.png</v>
      </c>
      <c r="L294" t="s">
        <v>379</v>
      </c>
      <c r="M294">
        <f>INDEX(NationalTeams!B:B,MATCH(L294,NationalTeams!C:C,0))</f>
        <v>135</v>
      </c>
      <c r="O294" t="str">
        <f t="shared" si="12"/>
        <v>INSERT INTO "Clubs" (club_name,club_league_id,club_value,club_shield,club_country) VALUES ('AS Korofina',123,62,pg_read_binary_file('E:\imagenes\escudos_cl\Africa\Malian Premiere Division\AS Korofina.png'),135);</v>
      </c>
    </row>
    <row r="295" spans="2:15" x14ac:dyDescent="0.25">
      <c r="B295">
        <v>293</v>
      </c>
      <c r="C295" t="s">
        <v>4866</v>
      </c>
      <c r="D295" t="s">
        <v>1806</v>
      </c>
      <c r="E295">
        <f>INDEX(ClubLeague!B:B,MATCH(D295,ClubLeague!C:C,0))</f>
        <v>36</v>
      </c>
      <c r="F295">
        <v>67</v>
      </c>
      <c r="G295">
        <v>69</v>
      </c>
      <c r="H295">
        <v>70</v>
      </c>
      <c r="I295" s="3">
        <f t="shared" si="13"/>
        <v>69</v>
      </c>
      <c r="J295" t="s">
        <v>5281</v>
      </c>
      <c r="K295" t="str">
        <f t="shared" si="14"/>
        <v>E:\imagenes\escudos_cl\Africa\Congo DR Super Liga\AS Maniema Union.png</v>
      </c>
      <c r="L295" t="s">
        <v>380</v>
      </c>
      <c r="M295">
        <f>INDEX(NationalTeams!B:B,MATCH(L295,NationalTeams!C:C,0))</f>
        <v>172</v>
      </c>
      <c r="O295" t="str">
        <f t="shared" si="12"/>
        <v>INSERT INTO "Clubs" (club_name,club_league_id,club_value,club_shield,club_country) VALUES ('AS Maniema Union',36,69,pg_read_binary_file('E:\imagenes\escudos_cl\Africa\Congo DR Super Liga\AS Maniema Union.png'),172);</v>
      </c>
    </row>
    <row r="296" spans="2:15" x14ac:dyDescent="0.25">
      <c r="B296">
        <v>294</v>
      </c>
      <c r="C296" t="s">
        <v>4581</v>
      </c>
      <c r="D296" t="s">
        <v>1870</v>
      </c>
      <c r="E296">
        <f>INDEX(ClubLeague!B:B,MATCH(D296,ClubLeague!C:C,0))</f>
        <v>101</v>
      </c>
      <c r="F296">
        <v>48</v>
      </c>
      <c r="G296">
        <v>43</v>
      </c>
      <c r="H296">
        <v>45</v>
      </c>
      <c r="I296" s="3">
        <f t="shared" si="13"/>
        <v>45</v>
      </c>
      <c r="J296" t="s">
        <v>5282</v>
      </c>
      <c r="K296" t="str">
        <f t="shared" si="14"/>
        <v>E:\imagenes\escudos_cl\Asia\Liga Futebol Timor Leste\AS Marca FC.png</v>
      </c>
      <c r="L296" t="s">
        <v>472</v>
      </c>
      <c r="M296">
        <f>INDEX(NationalTeams!B:B,MATCH(L296,NationalTeams!C:C,0))</f>
        <v>204</v>
      </c>
      <c r="O296" t="str">
        <f t="shared" si="12"/>
        <v>INSERT INTO "Clubs" (club_name,club_league_id,club_value,club_shield,club_country) VALUES ('AS Marca FC',101,45,pg_read_binary_file('E:\imagenes\escudos_cl\Asia\Liga Futebol Timor Leste\AS Marca FC.png'),204);</v>
      </c>
    </row>
    <row r="297" spans="2:15" x14ac:dyDescent="0.25">
      <c r="B297">
        <v>295</v>
      </c>
      <c r="C297" t="s">
        <v>4922</v>
      </c>
      <c r="D297" t="s">
        <v>1968</v>
      </c>
      <c r="E297">
        <f>INDEX(ClubLeague!B:B,MATCH(D297,ClubLeague!C:C,0))</f>
        <v>199</v>
      </c>
      <c r="F297">
        <v>67</v>
      </c>
      <c r="G297">
        <v>65</v>
      </c>
      <c r="H297">
        <v>67</v>
      </c>
      <c r="I297" s="3">
        <f t="shared" si="13"/>
        <v>66</v>
      </c>
      <c r="J297" t="s">
        <v>5283</v>
      </c>
      <c r="K297" t="str">
        <f t="shared" si="14"/>
        <v>E:\imagenes\escudos_cl\Africa\Tunisian Ligue Professionnelle 1\AS Marsa.png</v>
      </c>
      <c r="L297" t="s">
        <v>364</v>
      </c>
      <c r="M297">
        <f>INDEX(NationalTeams!B:B,MATCH(L297,NationalTeams!C:C,0))</f>
        <v>208</v>
      </c>
      <c r="O297" t="str">
        <f t="shared" si="12"/>
        <v>INSERT INTO "Clubs" (club_name,club_league_id,club_value,club_shield,club_country) VALUES ('AS Marsa',199,66,pg_read_binary_file('E:\imagenes\escudos_cl\Africa\Tunisian Ligue Professionnelle 1\AS Marsa.png'),208);</v>
      </c>
    </row>
    <row r="298" spans="2:15" x14ac:dyDescent="0.25">
      <c r="B298">
        <v>296</v>
      </c>
      <c r="C298" t="s">
        <v>4505</v>
      </c>
      <c r="D298" t="s">
        <v>1960</v>
      </c>
      <c r="E298">
        <f>INDEX(ClubLeague!B:B,MATCH(D298,ClubLeague!C:C,0))</f>
        <v>191</v>
      </c>
      <c r="F298">
        <v>45</v>
      </c>
      <c r="G298">
        <v>45</v>
      </c>
      <c r="H298">
        <v>50</v>
      </c>
      <c r="I298" s="3">
        <f t="shared" si="13"/>
        <v>47</v>
      </c>
      <c r="J298" t="s">
        <v>5284</v>
      </c>
      <c r="K298" t="str">
        <f t="shared" si="14"/>
        <v>E:\imagenes\escudos_cl\Asia\Tahiti League 1\AS Mataiea.png</v>
      </c>
      <c r="L298" t="s">
        <v>467</v>
      </c>
      <c r="M298">
        <f>INDEX(NationalTeams!B:B,MATCH(L298,NationalTeams!C:C,0))</f>
        <v>199</v>
      </c>
      <c r="O298" t="str">
        <f t="shared" si="12"/>
        <v>INSERT INTO "Clubs" (club_name,club_league_id,club_value,club_shield,club_country) VALUES ('AS Mataiea',191,47,pg_read_binary_file('E:\imagenes\escudos_cl\Asia\Tahiti League 1\AS Mataiea.png'),199);</v>
      </c>
    </row>
    <row r="299" spans="2:15" x14ac:dyDescent="0.25">
      <c r="B299">
        <v>297</v>
      </c>
      <c r="C299" t="s">
        <v>2462</v>
      </c>
      <c r="D299" t="s">
        <v>1882</v>
      </c>
      <c r="E299">
        <f>INDEX(ClubLeague!B:B,MATCH(D299,ClubLeague!C:C,0))</f>
        <v>113</v>
      </c>
      <c r="F299">
        <v>81</v>
      </c>
      <c r="G299">
        <v>75</v>
      </c>
      <c r="H299">
        <v>74</v>
      </c>
      <c r="I299" s="3">
        <f t="shared" si="13"/>
        <v>77</v>
      </c>
      <c r="J299" t="s">
        <v>5285</v>
      </c>
      <c r="K299" t="str">
        <f t="shared" si="14"/>
        <v>E:\imagenes\escudos_cl\Europa\Ligue 1\AS Monaco.png</v>
      </c>
      <c r="L299" t="s">
        <v>487</v>
      </c>
      <c r="M299">
        <f>INDEX(NationalTeams!B:B,MATCH(L299,NationalTeams!C:C,0))</f>
        <v>74</v>
      </c>
      <c r="O299" t="str">
        <f t="shared" si="12"/>
        <v>INSERT INTO "Clubs" (club_name,club_league_id,club_value,club_shield,club_country) VALUES ('AS Monaco',113,77,pg_read_binary_file('E:\imagenes\escudos_cl\Europa\Ligue 1\AS Monaco.png'),74);</v>
      </c>
    </row>
    <row r="300" spans="2:15" x14ac:dyDescent="0.25">
      <c r="B300">
        <v>298</v>
      </c>
      <c r="C300" t="s">
        <v>2489</v>
      </c>
      <c r="D300" t="s">
        <v>1885</v>
      </c>
      <c r="E300">
        <f>INDEX(ClubLeague!B:B,MATCH(D300,ClubLeague!C:C,0))</f>
        <v>116</v>
      </c>
      <c r="F300">
        <v>60</v>
      </c>
      <c r="G300">
        <v>64</v>
      </c>
      <c r="H300">
        <v>62</v>
      </c>
      <c r="I300" s="3">
        <f t="shared" si="13"/>
        <v>62</v>
      </c>
      <c r="J300" t="s">
        <v>5286</v>
      </c>
      <c r="K300" t="str">
        <f t="shared" si="14"/>
        <v>E:\imagenes\escudos_cl\Europa\Ligue 2\AS Nancy Lorraine.png</v>
      </c>
      <c r="L300" t="s">
        <v>487</v>
      </c>
      <c r="M300">
        <f>INDEX(NationalTeams!B:B,MATCH(L300,NationalTeams!C:C,0))</f>
        <v>74</v>
      </c>
      <c r="O300" t="str">
        <f t="shared" si="12"/>
        <v>INSERT INTO "Clubs" (club_name,club_league_id,club_value,club_shield,club_country) VALUES ('AS Nancy Lorraine',116,62,pg_read_binary_file('E:\imagenes\escudos_cl\Europa\Ligue 2\AS Nancy Lorraine.png'),74);</v>
      </c>
    </row>
    <row r="301" spans="2:15" x14ac:dyDescent="0.25">
      <c r="B301">
        <v>299</v>
      </c>
      <c r="C301" t="s">
        <v>4481</v>
      </c>
      <c r="D301" t="s">
        <v>1960</v>
      </c>
      <c r="E301">
        <f>INDEX(ClubLeague!B:B,MATCH(D301,ClubLeague!C:C,0))</f>
        <v>191</v>
      </c>
      <c r="F301">
        <v>48</v>
      </c>
      <c r="G301">
        <v>49</v>
      </c>
      <c r="H301">
        <v>51</v>
      </c>
      <c r="I301" s="3">
        <f t="shared" si="13"/>
        <v>49</v>
      </c>
      <c r="J301" t="s">
        <v>5287</v>
      </c>
      <c r="K301" t="str">
        <f t="shared" si="14"/>
        <v>E:\imagenes\escudos_cl\Asia\Tahiti League 1\AS Olympique de Mahina.png</v>
      </c>
      <c r="L301" t="s">
        <v>467</v>
      </c>
      <c r="M301">
        <f>INDEX(NationalTeams!B:B,MATCH(L301,NationalTeams!C:C,0))</f>
        <v>199</v>
      </c>
      <c r="O301" t="str">
        <f t="shared" si="12"/>
        <v>INSERT INTO "Clubs" (club_name,club_league_id,club_value,club_shield,club_country) VALUES ('AS Olympique de Mahina',191,49,pg_read_binary_file('E:\imagenes\escudos_cl\Asia\Tahiti League 1\AS Olympique de Mahina.png'),199);</v>
      </c>
    </row>
    <row r="302" spans="2:15" x14ac:dyDescent="0.25">
      <c r="B302">
        <v>300</v>
      </c>
      <c r="C302" t="s">
        <v>4774</v>
      </c>
      <c r="D302" t="s">
        <v>1892</v>
      </c>
      <c r="E302">
        <f>INDEX(ClubLeague!B:B,MATCH(D302,ClubLeague!C:C,0))</f>
        <v>123</v>
      </c>
      <c r="F302">
        <v>65</v>
      </c>
      <c r="G302">
        <v>57</v>
      </c>
      <c r="H302">
        <v>60</v>
      </c>
      <c r="I302" s="3">
        <f t="shared" si="13"/>
        <v>61</v>
      </c>
      <c r="J302" t="s">
        <v>5288</v>
      </c>
      <c r="K302" t="str">
        <f t="shared" si="14"/>
        <v>E:\imagenes\escudos_cl\Africa\Malian Premiere Division\AS Onze Createurs de Niarela.png</v>
      </c>
      <c r="L302" t="s">
        <v>379</v>
      </c>
      <c r="M302">
        <f>INDEX(NationalTeams!B:B,MATCH(L302,NationalTeams!C:C,0))</f>
        <v>135</v>
      </c>
      <c r="O302" t="str">
        <f t="shared" si="12"/>
        <v>INSERT INTO "Clubs" (club_name,club_league_id,club_value,club_shield,club_country) VALUES ('AS Onze Createurs de Niarela',123,61,pg_read_binary_file('E:\imagenes\escudos_cl\Africa\Malian Premiere Division\AS Onze Createurs de Niarela.png'),135);</v>
      </c>
    </row>
    <row r="303" spans="2:15" x14ac:dyDescent="0.25">
      <c r="B303">
        <v>301</v>
      </c>
      <c r="C303" t="s">
        <v>4671</v>
      </c>
      <c r="D303" t="s">
        <v>1882</v>
      </c>
      <c r="E303">
        <f>INDEX(ClubLeague!B:B,MATCH(D303,ClubLeague!C:C,0))</f>
        <v>113</v>
      </c>
      <c r="F303">
        <v>62</v>
      </c>
      <c r="G303">
        <v>54</v>
      </c>
      <c r="H303">
        <v>60</v>
      </c>
      <c r="I303" s="3">
        <f t="shared" si="13"/>
        <v>59</v>
      </c>
      <c r="J303" t="s">
        <v>5289</v>
      </c>
      <c r="K303" t="str">
        <f t="shared" si="14"/>
        <v>E:\imagenes\escudos_cl\Africa\Ligue 1\AS Otoho.png</v>
      </c>
      <c r="L303" t="s">
        <v>369</v>
      </c>
      <c r="M303">
        <f>INDEX(NationalTeams!B:B,MATCH(L303,NationalTeams!C:C,0))</f>
        <v>48</v>
      </c>
      <c r="O303" t="str">
        <f t="shared" si="12"/>
        <v>INSERT INTO "Clubs" (club_name,club_league_id,club_value,club_shield,club_country) VALUES ('AS Otoho',113,59,pg_read_binary_file('E:\imagenes\escudos_cl\Africa\Ligue 1\AS Otoho.png'),48);</v>
      </c>
    </row>
    <row r="304" spans="2:15" x14ac:dyDescent="0.25">
      <c r="B304">
        <v>302</v>
      </c>
      <c r="C304" t="s">
        <v>4503</v>
      </c>
      <c r="D304" t="s">
        <v>1960</v>
      </c>
      <c r="E304">
        <f>INDEX(ClubLeague!B:B,MATCH(D304,ClubLeague!C:C,0))</f>
        <v>191</v>
      </c>
      <c r="F304">
        <v>49</v>
      </c>
      <c r="G304">
        <v>47</v>
      </c>
      <c r="H304">
        <v>50</v>
      </c>
      <c r="I304" s="3">
        <f t="shared" si="13"/>
        <v>49</v>
      </c>
      <c r="J304" t="s">
        <v>5290</v>
      </c>
      <c r="K304" t="str">
        <f t="shared" si="14"/>
        <v>E:\imagenes\escudos_cl\Asia\Tahiti League 1\AS Pirae.png</v>
      </c>
      <c r="L304" t="s">
        <v>467</v>
      </c>
      <c r="M304">
        <f>INDEX(NationalTeams!B:B,MATCH(L304,NationalTeams!C:C,0))</f>
        <v>199</v>
      </c>
      <c r="O304" t="str">
        <f t="shared" si="12"/>
        <v>INSERT INTO "Clubs" (club_name,club_league_id,club_value,club_shield,club_country) VALUES ('AS Pirae',191,49,pg_read_binary_file('E:\imagenes\escudos_cl\Asia\Tahiti League 1\AS Pirae.png'),199);</v>
      </c>
    </row>
    <row r="305" spans="2:15" x14ac:dyDescent="0.25">
      <c r="B305">
        <v>303</v>
      </c>
      <c r="C305" t="s">
        <v>4641</v>
      </c>
      <c r="D305" t="s">
        <v>1797</v>
      </c>
      <c r="E305">
        <f>INDEX(ClubLeague!B:B,MATCH(D305,ClubLeague!C:C,0))</f>
        <v>27</v>
      </c>
      <c r="F305">
        <v>66</v>
      </c>
      <c r="G305">
        <v>63</v>
      </c>
      <c r="H305">
        <v>69</v>
      </c>
      <c r="I305" s="3">
        <f t="shared" si="13"/>
        <v>66</v>
      </c>
      <c r="J305" t="s">
        <v>5291</v>
      </c>
      <c r="K305" t="str">
        <f t="shared" si="14"/>
        <v>E:\imagenes\escudos_cl\Africa\Burkinabe Premier League\AS Police.png</v>
      </c>
      <c r="L305" t="s">
        <v>366</v>
      </c>
      <c r="M305">
        <f>INDEX(NationalTeams!B:B,MATCH(L305,NationalTeams!C:C,0))</f>
        <v>35</v>
      </c>
      <c r="O305" t="str">
        <f t="shared" si="12"/>
        <v>INSERT INTO "Clubs" (club_name,club_league_id,club_value,club_shield,club_country) VALUES ('AS Police',27,66,pg_read_binary_file('E:\imagenes\escudos_cl\Africa\Burkinabe Premier League\AS Police.png'),35);</v>
      </c>
    </row>
    <row r="306" spans="2:15" x14ac:dyDescent="0.25">
      <c r="B306">
        <v>304</v>
      </c>
      <c r="C306" t="s">
        <v>4775</v>
      </c>
      <c r="D306" t="s">
        <v>1892</v>
      </c>
      <c r="E306">
        <f>INDEX(ClubLeague!B:B,MATCH(D306,ClubLeague!C:C,0))</f>
        <v>123</v>
      </c>
      <c r="F306">
        <v>56</v>
      </c>
      <c r="G306">
        <v>56</v>
      </c>
      <c r="H306">
        <v>65</v>
      </c>
      <c r="I306" s="3">
        <f t="shared" si="13"/>
        <v>59</v>
      </c>
      <c r="J306" t="s">
        <v>5292</v>
      </c>
      <c r="K306" t="str">
        <f t="shared" si="14"/>
        <v>E:\imagenes\escudos_cl\Africa\Malian Premiere Division\AS Police de Bamako.png</v>
      </c>
      <c r="L306" t="s">
        <v>379</v>
      </c>
      <c r="M306">
        <f>INDEX(NationalTeams!B:B,MATCH(L306,NationalTeams!C:C,0))</f>
        <v>135</v>
      </c>
      <c r="O306" t="str">
        <f t="shared" si="12"/>
        <v>INSERT INTO "Clubs" (club_name,club_league_id,club_value,club_shield,club_country) VALUES ('AS Police de Bamako',123,59,pg_read_binary_file('E:\imagenes\escudos_cl\Africa\Malian Premiere Division\AS Police de Bamako.png'),135);</v>
      </c>
    </row>
    <row r="307" spans="2:15" x14ac:dyDescent="0.25">
      <c r="B307">
        <v>305</v>
      </c>
      <c r="C307" t="s">
        <v>4807</v>
      </c>
      <c r="D307" t="s">
        <v>1883</v>
      </c>
      <c r="E307">
        <f>INDEX(ClubLeague!B:B,MATCH(D307,ClubLeague!C:C,0))</f>
        <v>114</v>
      </c>
      <c r="F307">
        <v>52</v>
      </c>
      <c r="G307">
        <v>49</v>
      </c>
      <c r="H307">
        <v>55</v>
      </c>
      <c r="I307" s="3">
        <f t="shared" si="13"/>
        <v>52</v>
      </c>
      <c r="J307" t="s">
        <v>5293</v>
      </c>
      <c r="K307" t="str">
        <f t="shared" si="14"/>
        <v>E:\imagenes\escudos_cl\Africa\Ligue 1 Mauritania\AS Pompier.png</v>
      </c>
      <c r="L307" t="s">
        <v>360</v>
      </c>
      <c r="M307">
        <f>INDEX(NationalTeams!B:B,MATCH(L307,NationalTeams!C:C,0))</f>
        <v>139</v>
      </c>
      <c r="O307" t="str">
        <f t="shared" si="12"/>
        <v>INSERT INTO "Clubs" (club_name,club_league_id,club_value,club_shield,club_country) VALUES ('AS Pompier',114,52,pg_read_binary_file('E:\imagenes\escudos_cl\Africa\Ligue 1 Mauritania\AS Pompier.png'),139);</v>
      </c>
    </row>
    <row r="308" spans="2:15" x14ac:dyDescent="0.25">
      <c r="B308">
        <v>306</v>
      </c>
      <c r="C308" t="s">
        <v>4566</v>
      </c>
      <c r="D308" t="s">
        <v>1870</v>
      </c>
      <c r="E308">
        <f>INDEX(ClubLeague!B:B,MATCH(D308,ClubLeague!C:C,0))</f>
        <v>101</v>
      </c>
      <c r="F308">
        <v>47</v>
      </c>
      <c r="G308">
        <v>43</v>
      </c>
      <c r="H308">
        <v>46</v>
      </c>
      <c r="I308" s="3">
        <f t="shared" si="13"/>
        <v>45</v>
      </c>
      <c r="J308" t="s">
        <v>5294</v>
      </c>
      <c r="K308" t="str">
        <f t="shared" si="14"/>
        <v>E:\imagenes\escudos_cl\Asia\Liga Futebol Timor Leste\AS Ponta Leste.png</v>
      </c>
      <c r="L308" t="s">
        <v>472</v>
      </c>
      <c r="M308">
        <f>INDEX(NationalTeams!B:B,MATCH(L308,NationalTeams!C:C,0))</f>
        <v>204</v>
      </c>
      <c r="O308" t="str">
        <f t="shared" si="12"/>
        <v>INSERT INTO "Clubs" (club_name,club_league_id,club_value,club_shield,club_country) VALUES ('AS Ponta Leste',101,45,pg_read_binary_file('E:\imagenes\escudos_cl\Asia\Liga Futebol Timor Leste\AS Ponta Leste.png'),204);</v>
      </c>
    </row>
    <row r="309" spans="2:15" x14ac:dyDescent="0.25">
      <c r="B309">
        <v>307</v>
      </c>
      <c r="C309" t="s">
        <v>4571</v>
      </c>
      <c r="D309" t="s">
        <v>1960</v>
      </c>
      <c r="E309">
        <f>INDEX(ClubLeague!B:B,MATCH(D309,ClubLeague!C:C,0))</f>
        <v>191</v>
      </c>
      <c r="F309">
        <v>52</v>
      </c>
      <c r="G309">
        <v>52</v>
      </c>
      <c r="H309">
        <v>45</v>
      </c>
      <c r="I309" s="3">
        <f t="shared" si="13"/>
        <v>50</v>
      </c>
      <c r="J309" t="s">
        <v>5295</v>
      </c>
      <c r="K309" t="str">
        <f t="shared" si="14"/>
        <v>E:\imagenes\escudos_cl\Asia\Tahiti League 1\AS Pueu.png</v>
      </c>
      <c r="L309" t="s">
        <v>467</v>
      </c>
      <c r="M309">
        <f>INDEX(NationalTeams!B:B,MATCH(L309,NationalTeams!C:C,0))</f>
        <v>199</v>
      </c>
      <c r="O309" t="str">
        <f t="shared" si="12"/>
        <v>INSERT INTO "Clubs" (club_name,club_league_id,club_value,club_shield,club_country) VALUES ('AS Pueu',191,50,pg_read_binary_file('E:\imagenes\escudos_cl\Asia\Tahiti League 1\AS Pueu.png'),199);</v>
      </c>
    </row>
    <row r="310" spans="2:15" x14ac:dyDescent="0.25">
      <c r="B310">
        <v>308</v>
      </c>
      <c r="C310" t="s">
        <v>4776</v>
      </c>
      <c r="D310" t="s">
        <v>1892</v>
      </c>
      <c r="E310">
        <f>INDEX(ClubLeague!B:B,MATCH(D310,ClubLeague!C:C,0))</f>
        <v>123</v>
      </c>
      <c r="F310">
        <v>54</v>
      </c>
      <c r="G310">
        <v>58</v>
      </c>
      <c r="H310">
        <v>64</v>
      </c>
      <c r="I310" s="3">
        <f t="shared" si="13"/>
        <v>59</v>
      </c>
      <c r="J310" t="s">
        <v>5296</v>
      </c>
      <c r="K310" t="str">
        <f t="shared" si="14"/>
        <v>E:\imagenes\escudos_cl\Africa\Malian Premiere Division\AS Real Bamako.png</v>
      </c>
      <c r="L310" t="s">
        <v>379</v>
      </c>
      <c r="M310">
        <f>INDEX(NationalTeams!B:B,MATCH(L310,NationalTeams!C:C,0))</f>
        <v>135</v>
      </c>
      <c r="O310" t="str">
        <f t="shared" si="12"/>
        <v>INSERT INTO "Clubs" (club_name,club_league_id,club_value,club_shield,club_country) VALUES ('AS Real Bamako',123,59,pg_read_binary_file('E:\imagenes\escudos_cl\Africa\Malian Premiere Division\AS Real Bamako.png'),135);</v>
      </c>
    </row>
    <row r="311" spans="2:15" x14ac:dyDescent="0.25">
      <c r="B311">
        <v>309</v>
      </c>
      <c r="C311" t="s">
        <v>2800</v>
      </c>
      <c r="D311" t="s">
        <v>1942</v>
      </c>
      <c r="E311">
        <f>INDEX(ClubLeague!B:B,MATCH(D311,ClubLeague!C:C,0))</f>
        <v>173</v>
      </c>
      <c r="F311">
        <v>76</v>
      </c>
      <c r="G311">
        <v>80</v>
      </c>
      <c r="H311">
        <v>78</v>
      </c>
      <c r="I311" s="3">
        <f t="shared" si="13"/>
        <v>78</v>
      </c>
      <c r="J311" t="s">
        <v>5297</v>
      </c>
      <c r="K311" t="str">
        <f t="shared" si="14"/>
        <v>E:\imagenes\escudos_cl\Europa\Serie A\AS Roma.png</v>
      </c>
      <c r="L311" t="s">
        <v>488</v>
      </c>
      <c r="M311">
        <f>INDEX(NationalTeams!B:B,MATCH(L311,NationalTeams!C:C,0))</f>
        <v>110</v>
      </c>
      <c r="O311" t="str">
        <f t="shared" si="12"/>
        <v>INSERT INTO "Clubs" (club_name,club_league_id,club_value,club_shield,club_country) VALUES ('AS Roma',173,78,pg_read_binary_file('E:\imagenes\escudos_cl\Europa\Serie A\AS Roma.png'),110);</v>
      </c>
    </row>
    <row r="312" spans="2:15" x14ac:dyDescent="0.25">
      <c r="B312">
        <v>310</v>
      </c>
      <c r="C312" t="s">
        <v>2475</v>
      </c>
      <c r="D312" t="s">
        <v>1885</v>
      </c>
      <c r="E312">
        <f>INDEX(ClubLeague!B:B,MATCH(D312,ClubLeague!C:C,0))</f>
        <v>116</v>
      </c>
      <c r="F312">
        <v>69</v>
      </c>
      <c r="G312">
        <v>73</v>
      </c>
      <c r="H312">
        <v>68</v>
      </c>
      <c r="I312" s="3">
        <f t="shared" si="13"/>
        <v>70</v>
      </c>
      <c r="J312" t="s">
        <v>5298</v>
      </c>
      <c r="K312" t="str">
        <f t="shared" si="14"/>
        <v>E:\imagenes\escudos_cl\Europa\Ligue 2\AS Saint Etienne.png</v>
      </c>
      <c r="L312" t="s">
        <v>487</v>
      </c>
      <c r="M312">
        <f>INDEX(NationalTeams!B:B,MATCH(L312,NationalTeams!C:C,0))</f>
        <v>74</v>
      </c>
      <c r="O312" t="str">
        <f t="shared" si="12"/>
        <v>INSERT INTO "Clubs" (club_name,club_league_id,club_value,club_shield,club_country) VALUES ('AS Saint Etienne',116,70,pg_read_binary_file('E:\imagenes\escudos_cl\Europa\Ligue 2\AS Saint Etienne.png'),74);</v>
      </c>
    </row>
    <row r="313" spans="2:15" x14ac:dyDescent="0.25">
      <c r="B313">
        <v>311</v>
      </c>
      <c r="C313" t="s">
        <v>3163</v>
      </c>
      <c r="D313" t="s">
        <v>1800</v>
      </c>
      <c r="E313">
        <f>INDEX(ClubLeague!B:B,MATCH(D313,ClubLeague!C:C,0))</f>
        <v>30</v>
      </c>
      <c r="F313">
        <v>50</v>
      </c>
      <c r="G313">
        <v>49</v>
      </c>
      <c r="H313">
        <v>45</v>
      </c>
      <c r="I313" s="3">
        <f t="shared" si="13"/>
        <v>48</v>
      </c>
      <c r="J313" t="s">
        <v>5299</v>
      </c>
      <c r="K313" t="str">
        <f t="shared" si="14"/>
        <v>E:\imagenes\escudos_cl\Europa\Campionato Sammarinese di Calcio\AS San Giovanni.png</v>
      </c>
      <c r="L313" t="s">
        <v>541</v>
      </c>
      <c r="M313">
        <f>INDEX(NationalTeams!B:B,MATCH(L313,NationalTeams!C:C,0))</f>
        <v>180</v>
      </c>
      <c r="O313" t="str">
        <f t="shared" si="12"/>
        <v>INSERT INTO "Clubs" (club_name,club_league_id,club_value,club_shield,club_country) VALUES ('AS San Giovanni',30,48,pg_read_binary_file('E:\imagenes\escudos_cl\Europa\Campionato Sammarinese di Calcio\AS San Giovanni.png'),180);</v>
      </c>
    </row>
    <row r="314" spans="2:15" x14ac:dyDescent="0.25">
      <c r="B314">
        <v>312</v>
      </c>
      <c r="C314" t="s">
        <v>4867</v>
      </c>
      <c r="D314" t="s">
        <v>1806</v>
      </c>
      <c r="E314">
        <f>INDEX(ClubLeague!B:B,MATCH(D314,ClubLeague!C:C,0))</f>
        <v>36</v>
      </c>
      <c r="F314">
        <v>67</v>
      </c>
      <c r="G314">
        <v>73</v>
      </c>
      <c r="H314">
        <v>72</v>
      </c>
      <c r="I314" s="3">
        <f t="shared" si="13"/>
        <v>71</v>
      </c>
      <c r="J314" t="s">
        <v>5300</v>
      </c>
      <c r="K314" t="str">
        <f t="shared" si="14"/>
        <v>E:\imagenes\escudos_cl\Africa\Congo DR Super Liga\AS SIMBA Kolwezi.png</v>
      </c>
      <c r="L314" t="s">
        <v>380</v>
      </c>
      <c r="M314">
        <f>INDEX(NationalTeams!B:B,MATCH(L314,NationalTeams!C:C,0))</f>
        <v>172</v>
      </c>
      <c r="O314" t="str">
        <f t="shared" si="12"/>
        <v>INSERT INTO "Clubs" (club_name,club_league_id,club_value,club_shield,club_country) VALUES ('AS SIMBA Kolwezi',36,71,pg_read_binary_file('E:\imagenes\escudos_cl\Africa\Congo DR Super Liga\AS SIMBA Kolwezi.png'),172);</v>
      </c>
    </row>
    <row r="315" spans="2:15" x14ac:dyDescent="0.25">
      <c r="B315">
        <v>313</v>
      </c>
      <c r="C315" t="s">
        <v>4923</v>
      </c>
      <c r="D315" t="s">
        <v>1968</v>
      </c>
      <c r="E315">
        <f>INDEX(ClubLeague!B:B,MATCH(D315,ClubLeague!C:C,0))</f>
        <v>199</v>
      </c>
      <c r="F315">
        <v>75</v>
      </c>
      <c r="G315">
        <v>66</v>
      </c>
      <c r="H315">
        <v>70</v>
      </c>
      <c r="I315" s="3">
        <f t="shared" si="13"/>
        <v>70</v>
      </c>
      <c r="J315" t="s">
        <v>5301</v>
      </c>
      <c r="K315" t="str">
        <f t="shared" si="14"/>
        <v>E:\imagenes\escudos_cl\Africa\Tunisian Ligue Professionnelle 1\AS Soliman.png</v>
      </c>
      <c r="L315" t="s">
        <v>364</v>
      </c>
      <c r="M315">
        <f>INDEX(NationalTeams!B:B,MATCH(L315,NationalTeams!C:C,0))</f>
        <v>208</v>
      </c>
      <c r="O315" t="str">
        <f t="shared" si="12"/>
        <v>INSERT INTO "Clubs" (club_name,club_league_id,club_value,club_shield,club_country) VALUES ('AS Soliman',199,70,pg_read_binary_file('E:\imagenes\escudos_cl\Africa\Tunisian Ligue Professionnelle 1\AS Soliman.png'),208);</v>
      </c>
    </row>
    <row r="316" spans="2:15" x14ac:dyDescent="0.25">
      <c r="B316">
        <v>314</v>
      </c>
      <c r="C316" t="s">
        <v>4642</v>
      </c>
      <c r="D316" t="s">
        <v>1797</v>
      </c>
      <c r="E316">
        <f>INDEX(ClubLeague!B:B,MATCH(D316,ClubLeague!C:C,0))</f>
        <v>27</v>
      </c>
      <c r="F316">
        <v>64</v>
      </c>
      <c r="G316">
        <v>66</v>
      </c>
      <c r="H316">
        <v>68</v>
      </c>
      <c r="I316" s="3">
        <f t="shared" si="13"/>
        <v>66</v>
      </c>
      <c r="J316" t="s">
        <v>5302</v>
      </c>
      <c r="K316" t="str">
        <f t="shared" si="14"/>
        <v>E:\imagenes\escudos_cl\Africa\Burkinabe Premier League\AS SONABEL.png</v>
      </c>
      <c r="L316" t="s">
        <v>366</v>
      </c>
      <c r="M316">
        <f>INDEX(NationalTeams!B:B,MATCH(L316,NationalTeams!C:C,0))</f>
        <v>35</v>
      </c>
      <c r="O316" t="str">
        <f t="shared" si="12"/>
        <v>INSERT INTO "Clubs" (club_name,club_league_id,club_value,club_shield,club_country) VALUES ('AS SONABEL',27,66,pg_read_binary_file('E:\imagenes\escudos_cl\Africa\Burkinabe Premier League\AS SONABEL.png'),35);</v>
      </c>
    </row>
    <row r="317" spans="2:15" x14ac:dyDescent="0.25">
      <c r="B317">
        <v>315</v>
      </c>
      <c r="C317" t="s">
        <v>4504</v>
      </c>
      <c r="D317" t="s">
        <v>1960</v>
      </c>
      <c r="E317">
        <f>INDEX(ClubLeague!B:B,MATCH(D317,ClubLeague!C:C,0))</f>
        <v>191</v>
      </c>
      <c r="F317">
        <v>46</v>
      </c>
      <c r="G317">
        <v>45</v>
      </c>
      <c r="H317">
        <v>50</v>
      </c>
      <c r="I317" s="3">
        <f t="shared" si="13"/>
        <v>47</v>
      </c>
      <c r="J317" t="s">
        <v>5303</v>
      </c>
      <c r="K317" t="str">
        <f t="shared" si="14"/>
        <v>E:\imagenes\escudos_cl\Asia\Tahiti League 1\AS Tamarii Punaruu.png</v>
      </c>
      <c r="L317" t="s">
        <v>467</v>
      </c>
      <c r="M317">
        <f>INDEX(NationalTeams!B:B,MATCH(L317,NationalTeams!C:C,0))</f>
        <v>199</v>
      </c>
      <c r="O317" t="str">
        <f t="shared" si="12"/>
        <v>INSERT INTO "Clubs" (club_name,club_league_id,club_value,club_shield,club_country) VALUES ('AS Tamarii Punaruu',191,47,pg_read_binary_file('E:\imagenes\escudos_cl\Asia\Tahiti League 1\AS Tamarii Punaruu.png'),199);</v>
      </c>
    </row>
    <row r="318" spans="2:15" x14ac:dyDescent="0.25">
      <c r="B318">
        <v>316</v>
      </c>
      <c r="C318" t="s">
        <v>4558</v>
      </c>
      <c r="D318" t="s">
        <v>1960</v>
      </c>
      <c r="E318">
        <f>INDEX(ClubLeague!B:B,MATCH(D318,ClubLeague!C:C,0))</f>
        <v>191</v>
      </c>
      <c r="F318">
        <v>51</v>
      </c>
      <c r="G318">
        <v>47</v>
      </c>
      <c r="H318">
        <v>46</v>
      </c>
      <c r="I318" s="3">
        <f t="shared" si="13"/>
        <v>48</v>
      </c>
      <c r="J318" t="s">
        <v>5304</v>
      </c>
      <c r="K318" t="str">
        <f t="shared" si="14"/>
        <v>E:\imagenes\escudos_cl\Asia\Tahiti League 1\AS Tefana.png</v>
      </c>
      <c r="L318" t="s">
        <v>467</v>
      </c>
      <c r="M318">
        <f>INDEX(NationalTeams!B:B,MATCH(L318,NationalTeams!C:C,0))</f>
        <v>199</v>
      </c>
      <c r="O318" t="str">
        <f t="shared" si="12"/>
        <v>INSERT INTO "Clubs" (club_name,club_league_id,club_value,club_shield,club_country) VALUES ('AS Tefana',191,48,pg_read_binary_file('E:\imagenes\escudos_cl\Asia\Tahiti League 1\AS Tefana.png'),199);</v>
      </c>
    </row>
    <row r="319" spans="2:15" x14ac:dyDescent="0.25">
      <c r="B319">
        <v>317</v>
      </c>
      <c r="C319" t="s">
        <v>4452</v>
      </c>
      <c r="D319" t="s">
        <v>1960</v>
      </c>
      <c r="E319">
        <f>INDEX(ClubLeague!B:B,MATCH(D319,ClubLeague!C:C,0))</f>
        <v>191</v>
      </c>
      <c r="F319">
        <v>47</v>
      </c>
      <c r="G319">
        <v>48</v>
      </c>
      <c r="H319">
        <v>52</v>
      </c>
      <c r="I319" s="3">
        <f t="shared" si="13"/>
        <v>49</v>
      </c>
      <c r="J319" t="s">
        <v>5305</v>
      </c>
      <c r="K319" t="str">
        <f t="shared" si="14"/>
        <v>E:\imagenes\escudos_cl\Asia\Tahiti League 1\AS Temanava.png</v>
      </c>
      <c r="L319" t="s">
        <v>467</v>
      </c>
      <c r="M319">
        <f>INDEX(NationalTeams!B:B,MATCH(L319,NationalTeams!C:C,0))</f>
        <v>199</v>
      </c>
      <c r="O319" t="str">
        <f t="shared" si="12"/>
        <v>INSERT INTO "Clubs" (club_name,club_league_id,club_value,club_shield,club_country) VALUES ('AS Temanava',191,49,pg_read_binary_file('E:\imagenes\escudos_cl\Asia\Tahiti League 1\AS Temanava.png'),199);</v>
      </c>
    </row>
    <row r="320" spans="2:15" x14ac:dyDescent="0.25">
      <c r="B320">
        <v>318</v>
      </c>
      <c r="C320" t="s">
        <v>4578</v>
      </c>
      <c r="D320" t="s">
        <v>1960</v>
      </c>
      <c r="E320">
        <f>INDEX(ClubLeague!B:B,MATCH(D320,ClubLeague!C:C,0))</f>
        <v>191</v>
      </c>
      <c r="F320">
        <v>46</v>
      </c>
      <c r="G320">
        <v>46</v>
      </c>
      <c r="H320">
        <v>45</v>
      </c>
      <c r="I320" s="3">
        <f t="shared" si="13"/>
        <v>46</v>
      </c>
      <c r="J320" t="s">
        <v>5306</v>
      </c>
      <c r="K320" t="str">
        <f t="shared" si="14"/>
        <v>E:\imagenes\escudos_cl\Asia\Tahiti League 1\AS Tiare Tahiti.png</v>
      </c>
      <c r="L320" t="s">
        <v>467</v>
      </c>
      <c r="M320">
        <f>INDEX(NationalTeams!B:B,MATCH(L320,NationalTeams!C:C,0))</f>
        <v>199</v>
      </c>
      <c r="O320" t="str">
        <f t="shared" si="12"/>
        <v>INSERT INTO "Clubs" (club_name,club_league_id,club_value,club_shield,club_country) VALUES ('AS Tiare Tahiti',191,46,pg_read_binary_file('E:\imagenes\escudos_cl\Asia\Tahiti League 1\AS Tiare Tahiti.png'),199);</v>
      </c>
    </row>
    <row r="321" spans="2:15" x14ac:dyDescent="0.25">
      <c r="B321">
        <v>319</v>
      </c>
      <c r="C321" t="s">
        <v>2341</v>
      </c>
      <c r="D321" t="s">
        <v>1946</v>
      </c>
      <c r="E321">
        <f>INDEX(ClubLeague!B:B,MATCH(D321,ClubLeague!C:C,0))</f>
        <v>177</v>
      </c>
      <c r="F321">
        <v>64</v>
      </c>
      <c r="G321">
        <v>55</v>
      </c>
      <c r="H321">
        <v>55</v>
      </c>
      <c r="I321" s="3">
        <f t="shared" si="13"/>
        <v>58</v>
      </c>
      <c r="J321" t="s">
        <v>5307</v>
      </c>
      <c r="K321" t="str">
        <f t="shared" si="14"/>
        <v>E:\imagenes\escudos_cl\Europa\Slovak First Football League\AS Trencin.png</v>
      </c>
      <c r="L321" t="s">
        <v>509</v>
      </c>
      <c r="M321">
        <f>INDEX(NationalTeams!B:B,MATCH(L321,NationalTeams!C:C,0))</f>
        <v>64</v>
      </c>
      <c r="O321" t="str">
        <f t="shared" si="12"/>
        <v>INSERT INTO "Clubs" (club_name,club_league_id,club_value,club_shield,club_country) VALUES ('AS Trencin',177,58,pg_read_binary_file('E:\imagenes\escudos_cl\Europa\Slovak First Football League\AS Trencin.png'),64);</v>
      </c>
    </row>
    <row r="322" spans="2:15" x14ac:dyDescent="0.25">
      <c r="B322">
        <v>320</v>
      </c>
      <c r="C322" t="s">
        <v>4574</v>
      </c>
      <c r="D322" t="s">
        <v>1960</v>
      </c>
      <c r="E322">
        <f>INDEX(ClubLeague!B:B,MATCH(D322,ClubLeague!C:C,0))</f>
        <v>191</v>
      </c>
      <c r="F322">
        <v>48</v>
      </c>
      <c r="G322">
        <v>48</v>
      </c>
      <c r="H322">
        <v>45</v>
      </c>
      <c r="I322" s="3">
        <f t="shared" si="13"/>
        <v>47</v>
      </c>
      <c r="J322" t="s">
        <v>5308</v>
      </c>
      <c r="K322" t="str">
        <f t="shared" si="14"/>
        <v>E:\imagenes\escudos_cl\Asia\Tahiti League 1\AS Venus.png</v>
      </c>
      <c r="L322" t="s">
        <v>467</v>
      </c>
      <c r="M322">
        <f>INDEX(NationalTeams!B:B,MATCH(L322,NationalTeams!C:C,0))</f>
        <v>199</v>
      </c>
      <c r="O322" t="str">
        <f t="shared" si="12"/>
        <v>INSERT INTO "Clubs" (club_name,club_league_id,club_value,club_shield,club_country) VALUES ('AS Venus',191,47,pg_read_binary_file('E:\imagenes\escudos_cl\Asia\Tahiti League 1\AS Venus.png'),199);</v>
      </c>
    </row>
    <row r="323" spans="2:15" x14ac:dyDescent="0.25">
      <c r="B323">
        <v>321</v>
      </c>
      <c r="C323" t="s">
        <v>4868</v>
      </c>
      <c r="D323" t="s">
        <v>1806</v>
      </c>
      <c r="E323">
        <f>INDEX(ClubLeague!B:B,MATCH(D323,ClubLeague!C:C,0))</f>
        <v>36</v>
      </c>
      <c r="F323">
        <v>70</v>
      </c>
      <c r="G323">
        <v>66</v>
      </c>
      <c r="H323">
        <v>74</v>
      </c>
      <c r="I323" s="3">
        <f t="shared" si="13"/>
        <v>70</v>
      </c>
      <c r="J323" t="s">
        <v>5309</v>
      </c>
      <c r="K323" t="str">
        <f t="shared" si="14"/>
        <v>E:\imagenes\escudos_cl\Africa\Congo DR Super Liga\AS Vita Club.png</v>
      </c>
      <c r="L323" t="s">
        <v>380</v>
      </c>
      <c r="M323">
        <f>INDEX(NationalTeams!B:B,MATCH(L323,NationalTeams!C:C,0))</f>
        <v>172</v>
      </c>
      <c r="O323" t="str">
        <f t="shared" ref="O323:O386" si="15">_xlfn.CONCAT($O$1,$S$1,$B$1,$S$1," ",$Q$1,$C$2,$U$1,$E$2,$U$1,$I$2,$U$1,$K$2,$U$1,$M$2,$R$1,$P$1,$Q$1,$T$1,C323,$T$1,$U$1,E323,$U$1,I323,$U$1,$O$2,$Q$1,$T$1,K323,$T$1,$R$1,$U$1,M323,$R$1,$V$1)</f>
        <v>INSERT INTO "Clubs" (club_name,club_league_id,club_value,club_shield,club_country) VALUES ('AS Vita Club',36,70,pg_read_binary_file('E:\imagenes\escudos_cl\Africa\Congo DR Super Liga\AS Vita Club.png'),172);</v>
      </c>
    </row>
    <row r="324" spans="2:15" x14ac:dyDescent="0.25">
      <c r="B324">
        <v>322</v>
      </c>
      <c r="C324" t="s">
        <v>3013</v>
      </c>
      <c r="D324" t="s">
        <v>1910</v>
      </c>
      <c r="E324">
        <f>INDEX(ClubLeague!B:B,MATCH(D324,ClubLeague!C:C,0))</f>
        <v>141</v>
      </c>
      <c r="F324">
        <v>55</v>
      </c>
      <c r="G324">
        <v>55</v>
      </c>
      <c r="H324">
        <v>56</v>
      </c>
      <c r="I324" s="3">
        <f t="shared" ref="I324:I387" si="16">ROUND(AVERAGE(F324:H324),0)</f>
        <v>55</v>
      </c>
      <c r="J324" t="s">
        <v>5310</v>
      </c>
      <c r="K324" t="str">
        <f t="shared" ref="K324:K387" si="17">_xlfn.CONCAT($A$1,J324)</f>
        <v>E:\imagenes\escudos_cl\Europa\Norwegian First Division\Asane.png</v>
      </c>
      <c r="L324" t="s">
        <v>492</v>
      </c>
      <c r="M324">
        <f>INDEX(NationalTeams!B:B,MATCH(L324,NationalTeams!C:C,0))</f>
        <v>154</v>
      </c>
      <c r="O324" t="str">
        <f t="shared" si="15"/>
        <v>INSERT INTO "Clubs" (club_name,club_league_id,club_value,club_shield,club_country) VALUES ('Asane',141,55,pg_read_binary_file('E:\imagenes\escudos_cl\Europa\Norwegian First Division\Asane.png'),154);</v>
      </c>
    </row>
    <row r="325" spans="2:15" x14ac:dyDescent="0.25">
      <c r="B325">
        <v>323</v>
      </c>
      <c r="C325" t="s">
        <v>4742</v>
      </c>
      <c r="D325" t="s">
        <v>1831</v>
      </c>
      <c r="E325">
        <f>INDEX(ClubLeague!B:B,MATCH(D325,ClubLeague!C:C,0))</f>
        <v>62</v>
      </c>
      <c r="F325">
        <v>69</v>
      </c>
      <c r="G325">
        <v>72</v>
      </c>
      <c r="H325">
        <v>59</v>
      </c>
      <c r="I325" s="3">
        <f t="shared" si="16"/>
        <v>67</v>
      </c>
      <c r="J325" t="s">
        <v>5311</v>
      </c>
      <c r="K325" t="str">
        <f t="shared" si="17"/>
        <v>E:\imagenes\escudos_cl\Africa\Ghana Premier League\Asante Kotoko SC.png</v>
      </c>
      <c r="L325" t="s">
        <v>325</v>
      </c>
      <c r="M325">
        <f>INDEX(NationalTeams!B:B,MATCH(L325,NationalTeams!C:C,0))</f>
        <v>79</v>
      </c>
      <c r="O325" t="str">
        <f t="shared" si="15"/>
        <v>INSERT INTO "Clubs" (club_name,club_league_id,club_value,club_shield,club_country) VALUES ('Asante Kotoko SC',62,67,pg_read_binary_file('E:\imagenes\escudos_cl\Africa\Ghana Premier League\Asante Kotoko SC.png'),79);</v>
      </c>
    </row>
    <row r="326" spans="2:15" x14ac:dyDescent="0.25">
      <c r="B326">
        <v>324</v>
      </c>
      <c r="C326" t="s">
        <v>4808</v>
      </c>
      <c r="D326" t="s">
        <v>1883</v>
      </c>
      <c r="E326">
        <f>INDEX(ClubLeague!B:B,MATCH(D326,ClubLeague!C:C,0))</f>
        <v>114</v>
      </c>
      <c r="F326">
        <v>49</v>
      </c>
      <c r="G326">
        <v>55</v>
      </c>
      <c r="H326">
        <v>54</v>
      </c>
      <c r="I326" s="3">
        <f t="shared" si="16"/>
        <v>53</v>
      </c>
      <c r="J326" t="s">
        <v>5312</v>
      </c>
      <c r="K326" t="str">
        <f t="shared" si="17"/>
        <v>E:\imagenes\escudos_cl\Africa\Ligue 1 Mauritania\ASC Gendrim.png</v>
      </c>
      <c r="L326" t="s">
        <v>360</v>
      </c>
      <c r="M326">
        <f>INDEX(NationalTeams!B:B,MATCH(L326,NationalTeams!C:C,0))</f>
        <v>139</v>
      </c>
      <c r="O326" t="str">
        <f t="shared" si="15"/>
        <v>INSERT INTO "Clubs" (club_name,club_league_id,club_value,club_shield,club_country) VALUES ('ASC Gendrim',114,53,pg_read_binary_file('E:\imagenes\escudos_cl\Africa\Ligue 1 Mauritania\ASC Gendrim.png'),139);</v>
      </c>
    </row>
    <row r="327" spans="2:15" x14ac:dyDescent="0.25">
      <c r="B327">
        <v>325</v>
      </c>
      <c r="C327" t="s">
        <v>4880</v>
      </c>
      <c r="D327" t="s">
        <v>1939</v>
      </c>
      <c r="E327">
        <f>INDEX(ClubLeague!B:B,MATCH(D327,ClubLeague!C:C,0))</f>
        <v>170</v>
      </c>
      <c r="F327">
        <v>57</v>
      </c>
      <c r="G327">
        <v>55</v>
      </c>
      <c r="H327">
        <v>59</v>
      </c>
      <c r="I327" s="3">
        <f t="shared" si="16"/>
        <v>57</v>
      </c>
      <c r="J327" t="s">
        <v>5313</v>
      </c>
      <c r="K327" t="str">
        <f t="shared" si="17"/>
        <v>E:\imagenes\escudos_cl\Africa\Senegal Ligue 1\ASC jaraaf.png</v>
      </c>
      <c r="L327" t="s">
        <v>362</v>
      </c>
      <c r="M327">
        <f>INDEX(NationalTeams!B:B,MATCH(L327,NationalTeams!C:C,0))</f>
        <v>184</v>
      </c>
      <c r="O327" t="str">
        <f t="shared" si="15"/>
        <v>INSERT INTO "Clubs" (club_name,club_league_id,club_value,club_shield,club_country) VALUES ('ASC jaraaf',170,57,pg_read_binary_file('E:\imagenes\escudos_cl\Africa\Senegal Ligue 1\ASC jaraaf.png'),184);</v>
      </c>
    </row>
    <row r="328" spans="2:15" x14ac:dyDescent="0.25">
      <c r="B328">
        <v>326</v>
      </c>
      <c r="C328" t="s">
        <v>4809</v>
      </c>
      <c r="D328" t="s">
        <v>1883</v>
      </c>
      <c r="E328">
        <f>INDEX(ClubLeague!B:B,MATCH(D328,ClubLeague!C:C,0))</f>
        <v>114</v>
      </c>
      <c r="F328">
        <v>53</v>
      </c>
      <c r="G328">
        <v>57</v>
      </c>
      <c r="H328">
        <v>52</v>
      </c>
      <c r="I328" s="3">
        <f t="shared" si="16"/>
        <v>54</v>
      </c>
      <c r="J328" t="s">
        <v>5314</v>
      </c>
      <c r="K328" t="str">
        <f t="shared" si="17"/>
        <v>E:\imagenes\escudos_cl\Africa\Ligue 1 Mauritania\ASC Snim.png</v>
      </c>
      <c r="L328" t="s">
        <v>360</v>
      </c>
      <c r="M328">
        <f>INDEX(NationalTeams!B:B,MATCH(L328,NationalTeams!C:C,0))</f>
        <v>139</v>
      </c>
      <c r="O328" t="str">
        <f t="shared" si="15"/>
        <v>INSERT INTO "Clubs" (club_name,club_league_id,club_value,club_shield,club_country) VALUES ('ASC Snim',114,54,pg_read_binary_file('E:\imagenes\escudos_cl\Africa\Ligue 1 Mauritania\ASC Snim.png'),139);</v>
      </c>
    </row>
    <row r="329" spans="2:15" x14ac:dyDescent="0.25">
      <c r="B329">
        <v>327</v>
      </c>
      <c r="C329" t="s">
        <v>4881</v>
      </c>
      <c r="D329" t="s">
        <v>1939</v>
      </c>
      <c r="E329">
        <f>INDEX(ClubLeague!B:B,MATCH(D329,ClubLeague!C:C,0))</f>
        <v>170</v>
      </c>
      <c r="F329">
        <v>64</v>
      </c>
      <c r="G329">
        <v>58</v>
      </c>
      <c r="H329">
        <v>54</v>
      </c>
      <c r="I329" s="3">
        <f t="shared" si="16"/>
        <v>59</v>
      </c>
      <c r="J329" t="s">
        <v>5315</v>
      </c>
      <c r="K329" t="str">
        <f t="shared" si="17"/>
        <v>E:\imagenes\escudos_cl\Africa\Senegal Ligue 1\ASC Suneor.png</v>
      </c>
      <c r="L329" t="s">
        <v>362</v>
      </c>
      <c r="M329">
        <f>INDEX(NationalTeams!B:B,MATCH(L329,NationalTeams!C:C,0))</f>
        <v>184</v>
      </c>
      <c r="O329" t="str">
        <f t="shared" si="15"/>
        <v>INSERT INTO "Clubs" (club_name,club_league_id,club_value,club_shield,club_country) VALUES ('ASC Suneor',170,59,pg_read_binary_file('E:\imagenes\escudos_cl\Africa\Senegal Ligue 1\ASC Suneor.png'),184);</v>
      </c>
    </row>
    <row r="330" spans="2:15" x14ac:dyDescent="0.25">
      <c r="B330">
        <v>328</v>
      </c>
      <c r="C330" t="s">
        <v>4882</v>
      </c>
      <c r="D330" t="s">
        <v>1939</v>
      </c>
      <c r="E330">
        <f>INDEX(ClubLeague!B:B,MATCH(D330,ClubLeague!C:C,0))</f>
        <v>170</v>
      </c>
      <c r="F330">
        <v>55</v>
      </c>
      <c r="G330">
        <v>67</v>
      </c>
      <c r="H330">
        <v>61</v>
      </c>
      <c r="I330" s="3">
        <f t="shared" si="16"/>
        <v>61</v>
      </c>
      <c r="J330" t="s">
        <v>5316</v>
      </c>
      <c r="K330" t="str">
        <f t="shared" si="17"/>
        <v>E:\imagenes\escudos_cl\Africa\Senegal Ligue 1\ASCE La Linguere.png</v>
      </c>
      <c r="L330" t="s">
        <v>362</v>
      </c>
      <c r="M330">
        <f>INDEX(NationalTeams!B:B,MATCH(L330,NationalTeams!C:C,0))</f>
        <v>184</v>
      </c>
      <c r="O330" t="str">
        <f t="shared" si="15"/>
        <v>INSERT INTO "Clubs" (club_name,club_league_id,club_value,club_shield,club_country) VALUES ('ASCE La Linguere',170,61,pg_read_binary_file('E:\imagenes\escudos_cl\Africa\Senegal Ligue 1\ASCE La Linguere.png'),184);</v>
      </c>
    </row>
    <row r="331" spans="2:15" x14ac:dyDescent="0.25">
      <c r="B331">
        <v>329</v>
      </c>
      <c r="C331" t="s">
        <v>4643</v>
      </c>
      <c r="D331" t="s">
        <v>1797</v>
      </c>
      <c r="E331">
        <f>INDEX(ClubLeague!B:B,MATCH(D331,ClubLeague!C:C,0))</f>
        <v>27</v>
      </c>
      <c r="F331">
        <v>65</v>
      </c>
      <c r="G331">
        <v>69</v>
      </c>
      <c r="H331">
        <v>66</v>
      </c>
      <c r="I331" s="3">
        <f t="shared" si="16"/>
        <v>67</v>
      </c>
      <c r="J331" t="s">
        <v>5317</v>
      </c>
      <c r="K331" t="str">
        <f t="shared" si="17"/>
        <v>E:\imagenes\escudos_cl\Africa\Burkinabe Premier League\ASEC Koudougou.png</v>
      </c>
      <c r="L331" t="s">
        <v>366</v>
      </c>
      <c r="M331">
        <f>INDEX(NationalTeams!B:B,MATCH(L331,NationalTeams!C:C,0))</f>
        <v>35</v>
      </c>
      <c r="O331" t="str">
        <f t="shared" si="15"/>
        <v>INSERT INTO "Clubs" (club_name,club_league_id,club_value,club_shield,club_country) VALUES ('ASEC Koudougou',27,67,pg_read_binary_file('E:\imagenes\escudos_cl\Africa\Burkinabe Premier League\ASEC Koudougou.png'),35);</v>
      </c>
    </row>
    <row r="332" spans="2:15" x14ac:dyDescent="0.25">
      <c r="B332">
        <v>330</v>
      </c>
      <c r="C332" t="s">
        <v>4686</v>
      </c>
      <c r="D332" t="s">
        <v>1882</v>
      </c>
      <c r="E332">
        <f>INDEX(ClubLeague!B:B,MATCH(D332,ClubLeague!C:C,0))</f>
        <v>113</v>
      </c>
      <c r="F332">
        <v>73</v>
      </c>
      <c r="G332">
        <v>71</v>
      </c>
      <c r="H332">
        <v>64</v>
      </c>
      <c r="I332" s="3">
        <f t="shared" si="16"/>
        <v>69</v>
      </c>
      <c r="J332" t="s">
        <v>5318</v>
      </c>
      <c r="K332" t="str">
        <f t="shared" si="17"/>
        <v>E:\imagenes\escudos_cl\Africa\Ligue 1\ASEC Mimosas.png</v>
      </c>
      <c r="L332" t="s">
        <v>323</v>
      </c>
      <c r="M332">
        <f>INDEX(NationalTeams!B:B,MATCH(L332,NationalTeams!C:C,0))</f>
        <v>51</v>
      </c>
      <c r="O332" t="str">
        <f t="shared" si="15"/>
        <v>INSERT INTO "Clubs" (club_name,club_league_id,club_value,club_shield,club_country) VALUES ('ASEC Mimosas',113,69,pg_read_binary_file('E:\imagenes\escudos_cl\Africa\Ligue 1\ASEC Mimosas.png'),51);</v>
      </c>
    </row>
    <row r="333" spans="2:15" x14ac:dyDescent="0.25">
      <c r="B333">
        <v>331</v>
      </c>
      <c r="C333" t="s">
        <v>4644</v>
      </c>
      <c r="D333" t="s">
        <v>1797</v>
      </c>
      <c r="E333">
        <f>INDEX(ClubLeague!B:B,MATCH(D333,ClubLeague!C:C,0))</f>
        <v>27</v>
      </c>
      <c r="F333">
        <v>64</v>
      </c>
      <c r="G333">
        <v>66</v>
      </c>
      <c r="H333">
        <v>64</v>
      </c>
      <c r="I333" s="3">
        <f t="shared" si="16"/>
        <v>65</v>
      </c>
      <c r="J333" t="s">
        <v>5319</v>
      </c>
      <c r="K333" t="str">
        <f t="shared" si="17"/>
        <v>E:\imagenes\escudos_cl\Africa\Burkinabe Premier League\ASF Bobo Dioulasso.png</v>
      </c>
      <c r="L333" t="s">
        <v>366</v>
      </c>
      <c r="M333">
        <f>INDEX(NationalTeams!B:B,MATCH(L333,NationalTeams!C:C,0))</f>
        <v>35</v>
      </c>
      <c r="O333" t="str">
        <f t="shared" si="15"/>
        <v>INSERT INTO "Clubs" (club_name,club_league_id,club_value,club_shield,club_country) VALUES ('ASF Bobo Dioulasso',27,65,pg_read_binary_file('E:\imagenes\escudos_cl\Africa\Burkinabe Premier League\ASF Bobo Dioulasso.png'),35);</v>
      </c>
    </row>
    <row r="334" spans="2:15" x14ac:dyDescent="0.25">
      <c r="B334">
        <v>332</v>
      </c>
      <c r="C334" t="s">
        <v>4645</v>
      </c>
      <c r="D334" t="s">
        <v>1797</v>
      </c>
      <c r="E334">
        <f>INDEX(ClubLeague!B:B,MATCH(D334,ClubLeague!C:C,0))</f>
        <v>27</v>
      </c>
      <c r="F334">
        <v>63</v>
      </c>
      <c r="G334">
        <v>61</v>
      </c>
      <c r="H334">
        <v>67</v>
      </c>
      <c r="I334" s="3">
        <f t="shared" si="16"/>
        <v>64</v>
      </c>
      <c r="J334" t="s">
        <v>5320</v>
      </c>
      <c r="K334" t="str">
        <f t="shared" si="17"/>
        <v>E:\imagenes\escudos_cl\Africa\Burkinabe Premier League\ASFA Yennenga.png</v>
      </c>
      <c r="L334" t="s">
        <v>366</v>
      </c>
      <c r="M334">
        <f>INDEX(NationalTeams!B:B,MATCH(L334,NationalTeams!C:C,0))</f>
        <v>35</v>
      </c>
      <c r="O334" t="str">
        <f t="shared" si="15"/>
        <v>INSERT INTO "Clubs" (club_name,club_league_id,club_value,club_shield,club_country) VALUES ('ASFA Yennenga',27,64,pg_read_binary_file('E:\imagenes\escudos_cl\Africa\Burkinabe Premier League\ASFA Yennenga.png'),35);</v>
      </c>
    </row>
    <row r="335" spans="2:15" x14ac:dyDescent="0.25">
      <c r="B335">
        <v>333</v>
      </c>
      <c r="C335" t="s">
        <v>4198</v>
      </c>
      <c r="D335" t="s">
        <v>1978</v>
      </c>
      <c r="E335">
        <f>INDEX(ClubLeague!B:B,MATCH(D335,ClubLeague!C:C,0))</f>
        <v>209</v>
      </c>
      <c r="F335">
        <v>57</v>
      </c>
      <c r="G335">
        <v>55</v>
      </c>
      <c r="H335">
        <v>57</v>
      </c>
      <c r="I335" s="3">
        <f t="shared" si="16"/>
        <v>56</v>
      </c>
      <c r="J335" t="s">
        <v>5321</v>
      </c>
      <c r="K335" t="str">
        <f t="shared" si="17"/>
        <v>E:\imagenes\escudos_cl\Asia\Yokary Liga\Ashgabat FK.png</v>
      </c>
      <c r="L335" t="s">
        <v>439</v>
      </c>
      <c r="M335">
        <f>INDEX(NationalTeams!B:B,MATCH(L335,NationalTeams!C:C,0))</f>
        <v>209</v>
      </c>
      <c r="O335" t="str">
        <f t="shared" si="15"/>
        <v>INSERT INTO "Clubs" (club_name,club_league_id,club_value,club_shield,club_country) VALUES ('Ashgabat FK',209,56,pg_read_binary_file('E:\imagenes\escudos_cl\Asia\Yokary Liga\Ashgabat FK.png'),209);</v>
      </c>
    </row>
    <row r="336" spans="2:15" x14ac:dyDescent="0.25">
      <c r="B336">
        <v>334</v>
      </c>
      <c r="C336" t="s">
        <v>3942</v>
      </c>
      <c r="D336" t="s">
        <v>1854</v>
      </c>
      <c r="E336">
        <f>INDEX(ClubLeague!B:B,MATCH(D336,ClubLeague!C:C,0))</f>
        <v>85</v>
      </c>
      <c r="F336">
        <v>63</v>
      </c>
      <c r="G336">
        <v>58</v>
      </c>
      <c r="H336">
        <v>64</v>
      </c>
      <c r="I336" s="3">
        <f t="shared" si="16"/>
        <v>62</v>
      </c>
      <c r="J336" t="s">
        <v>5322</v>
      </c>
      <c r="K336" t="str">
        <f t="shared" si="17"/>
        <v>E:\imagenes\escudos_cl\Asia\Kyrgyz Premier League\Asiagoal Bishkek.png</v>
      </c>
      <c r="L336" t="s">
        <v>434</v>
      </c>
      <c r="M336">
        <f>INDEX(NationalTeams!B:B,MATCH(L336,NationalTeams!C:C,0))</f>
        <v>116</v>
      </c>
      <c r="O336" t="str">
        <f t="shared" si="15"/>
        <v>INSERT INTO "Clubs" (club_name,club_league_id,club_value,club_shield,club_country) VALUES ('Asiagoal Bishkek',85,62,pg_read_binary_file('E:\imagenes\escudos_cl\Asia\Kyrgyz Premier League\Asiagoal Bishkek.png'),116);</v>
      </c>
    </row>
    <row r="337" spans="2:15" x14ac:dyDescent="0.25">
      <c r="B337">
        <v>335</v>
      </c>
      <c r="C337" t="s">
        <v>2264</v>
      </c>
      <c r="D337" t="s">
        <v>1809</v>
      </c>
      <c r="E337">
        <f>INDEX(ClubLeague!B:B,MATCH(D337,ClubLeague!C:C,0))</f>
        <v>40</v>
      </c>
      <c r="F337">
        <v>60</v>
      </c>
      <c r="G337">
        <v>61</v>
      </c>
      <c r="H337">
        <v>59</v>
      </c>
      <c r="I337" s="3">
        <f t="shared" si="16"/>
        <v>60</v>
      </c>
      <c r="J337" t="s">
        <v>5323</v>
      </c>
      <c r="K337" t="str">
        <f t="shared" si="17"/>
        <v>E:\imagenes\escudos_cl\Europa\Cypriot Second Division\ASIL Lysi.png</v>
      </c>
      <c r="L337" t="s">
        <v>534</v>
      </c>
      <c r="M337">
        <f>INDEX(NationalTeams!B:B,MATCH(L337,NationalTeams!C:C,0))</f>
        <v>45</v>
      </c>
      <c r="O337" t="str">
        <f t="shared" si="15"/>
        <v>INSERT INTO "Clubs" (club_name,club_league_id,club_value,club_shield,club_country) VALUES ('ASIL Lysi',40,60,pg_read_binary_file('E:\imagenes\escudos_cl\Europa\Cypriot Second Division\ASIL Lysi.png'),45);</v>
      </c>
    </row>
    <row r="338" spans="2:15" x14ac:dyDescent="0.25">
      <c r="B338">
        <v>336</v>
      </c>
      <c r="C338" t="s">
        <v>4593</v>
      </c>
      <c r="D338" t="s">
        <v>1833</v>
      </c>
      <c r="E338">
        <f>INDEX(ClubLeague!B:B,MATCH(D338,ClubLeague!C:C,0))</f>
        <v>64</v>
      </c>
      <c r="F338">
        <v>55</v>
      </c>
      <c r="G338">
        <v>57</v>
      </c>
      <c r="H338">
        <v>62</v>
      </c>
      <c r="I338" s="3">
        <f t="shared" si="16"/>
        <v>58</v>
      </c>
      <c r="J338" t="s">
        <v>5324</v>
      </c>
      <c r="K338" t="str">
        <f t="shared" si="17"/>
        <v>E:\imagenes\escudos_cl\Africa\Girabola\ASK Dragao.png</v>
      </c>
      <c r="L338" t="s">
        <v>357</v>
      </c>
      <c r="M338">
        <f>INDEX(NationalTeams!B:B,MATCH(L338,NationalTeams!C:C,0))</f>
        <v>7</v>
      </c>
      <c r="O338" t="str">
        <f t="shared" si="15"/>
        <v>INSERT INTO "Clubs" (club_name,club_league_id,club_value,club_shield,club_country) VALUES ('ASK Dragao',64,58,pg_read_binary_file('E:\imagenes\escudos_cl\Africa\Girabola\ASK Dragao.png'),7);</v>
      </c>
    </row>
    <row r="339" spans="2:15" x14ac:dyDescent="0.25">
      <c r="B339">
        <v>337</v>
      </c>
      <c r="C339" t="s">
        <v>2068</v>
      </c>
      <c r="D339" t="s">
        <v>1774</v>
      </c>
      <c r="E339">
        <f>INDEX(ClubLeague!B:B,MATCH(D339,ClubLeague!C:C,0))</f>
        <v>4</v>
      </c>
      <c r="F339">
        <v>55</v>
      </c>
      <c r="G339">
        <v>61</v>
      </c>
      <c r="H339">
        <v>59</v>
      </c>
      <c r="I339" s="3">
        <f t="shared" si="16"/>
        <v>58</v>
      </c>
      <c r="J339" t="s">
        <v>5325</v>
      </c>
      <c r="K339" t="str">
        <f t="shared" si="17"/>
        <v>E:\imagenes\escudos_cl\Europa\2. Liga\ASK Voitsberg.png</v>
      </c>
      <c r="L339" t="s">
        <v>514</v>
      </c>
      <c r="M339">
        <f>INDEX(NationalTeams!B:B,MATCH(L339,NationalTeams!C:C,0))</f>
        <v>17</v>
      </c>
      <c r="O339" t="str">
        <f t="shared" si="15"/>
        <v>INSERT INTO "Clubs" (club_name,club_league_id,club_value,club_shield,club_country) VALUES ('ASK Voitsberg',4,58,pg_read_binary_file('E:\imagenes\escudos_cl\Europa\2. Liga\ASK Voitsberg.png'),17);</v>
      </c>
    </row>
    <row r="340" spans="2:15" x14ac:dyDescent="0.25">
      <c r="B340">
        <v>338</v>
      </c>
      <c r="C340" t="s">
        <v>4623</v>
      </c>
      <c r="D340" t="s">
        <v>1781</v>
      </c>
      <c r="E340">
        <f>INDEX(ClubLeague!B:B,MATCH(D340,ClubLeague!C:C,0))</f>
        <v>11</v>
      </c>
      <c r="F340">
        <v>66</v>
      </c>
      <c r="G340">
        <v>68</v>
      </c>
      <c r="H340">
        <v>71</v>
      </c>
      <c r="I340" s="3">
        <f t="shared" si="16"/>
        <v>68</v>
      </c>
      <c r="J340" t="s">
        <v>5326</v>
      </c>
      <c r="K340" t="str">
        <f t="shared" si="17"/>
        <v>E:\imagenes\escudos_cl\Africa\Algerian Ligue Professionnelle 1\ASO Chlef.png</v>
      </c>
      <c r="L340" t="s">
        <v>324</v>
      </c>
      <c r="M340">
        <f>INDEX(NationalTeams!B:B,MATCH(L340,NationalTeams!C:C,0))</f>
        <v>11</v>
      </c>
      <c r="O340" t="str">
        <f t="shared" si="15"/>
        <v>INSERT INTO "Clubs" (club_name,club_league_id,club_value,club_shield,club_country) VALUES ('ASO Chlef',11,68,pg_read_binary_file('E:\imagenes\escudos_cl\Africa\Algerian Ligue Professionnelle 1\ASO Chlef.png'),11);</v>
      </c>
    </row>
    <row r="341" spans="2:15" x14ac:dyDescent="0.25">
      <c r="B341">
        <v>339</v>
      </c>
      <c r="C341" t="s">
        <v>4591</v>
      </c>
      <c r="D341" t="s">
        <v>1870</v>
      </c>
      <c r="E341">
        <f>INDEX(ClubLeague!B:B,MATCH(D341,ClubLeague!C:C,0))</f>
        <v>101</v>
      </c>
      <c r="F341">
        <v>43</v>
      </c>
      <c r="G341">
        <v>42</v>
      </c>
      <c r="H341">
        <v>43</v>
      </c>
      <c r="I341" s="3">
        <f t="shared" si="16"/>
        <v>43</v>
      </c>
      <c r="J341" t="s">
        <v>5327</v>
      </c>
      <c r="K341" t="str">
        <f t="shared" si="17"/>
        <v>E:\imagenes\escudos_cl\Asia\Liga Futebol Timor Leste\Assalam FC.png</v>
      </c>
      <c r="L341" t="s">
        <v>472</v>
      </c>
      <c r="M341">
        <f>INDEX(NationalTeams!B:B,MATCH(L341,NationalTeams!C:C,0))</f>
        <v>204</v>
      </c>
      <c r="O341" t="str">
        <f t="shared" si="15"/>
        <v>INSERT INTO "Clubs" (club_name,club_league_id,club_value,club_shield,club_country) VALUES ('Assalam FC',101,43,pg_read_binary_file('E:\imagenes\escudos_cl\Asia\Liga Futebol Timor Leste\Assalam FC.png'),204);</v>
      </c>
    </row>
    <row r="342" spans="2:15" x14ac:dyDescent="0.25">
      <c r="B342">
        <v>340</v>
      </c>
      <c r="C342" t="s">
        <v>2822</v>
      </c>
      <c r="D342" t="s">
        <v>1852</v>
      </c>
      <c r="E342">
        <f>INDEX(ClubLeague!B:B,MATCH(D342,ClubLeague!C:C,0))</f>
        <v>83</v>
      </c>
      <c r="F342">
        <v>66</v>
      </c>
      <c r="G342">
        <v>67</v>
      </c>
      <c r="H342">
        <v>64</v>
      </c>
      <c r="I342" s="3">
        <f t="shared" si="16"/>
        <v>66</v>
      </c>
      <c r="J342" t="s">
        <v>5328</v>
      </c>
      <c r="K342" t="str">
        <f t="shared" si="17"/>
        <v>E:\imagenes\escudos_cl\Europa\Kazakhstan Premier League\Astana FC.png</v>
      </c>
      <c r="L342" t="s">
        <v>430</v>
      </c>
      <c r="M342">
        <f>INDEX(NationalTeams!B:B,MATCH(L342,NationalTeams!C:C,0))</f>
        <v>114</v>
      </c>
      <c r="O342" t="str">
        <f t="shared" si="15"/>
        <v>INSERT INTO "Clubs" (club_name,club_league_id,club_value,club_shield,club_country) VALUES ('Astana FC',83,66,pg_read_binary_file('E:\imagenes\escudos_cl\Europa\Kazakhstan Premier League\Astana FC.png'),114);</v>
      </c>
    </row>
    <row r="343" spans="2:15" x14ac:dyDescent="0.25">
      <c r="B343">
        <v>341</v>
      </c>
      <c r="C343" t="s">
        <v>2581</v>
      </c>
      <c r="D343" t="s">
        <v>1950</v>
      </c>
      <c r="E343">
        <f>INDEX(ClubLeague!B:B,MATCH(D343,ClubLeague!C:C,0))</f>
        <v>181</v>
      </c>
      <c r="F343">
        <v>69</v>
      </c>
      <c r="G343">
        <v>68</v>
      </c>
      <c r="H343">
        <v>65</v>
      </c>
      <c r="I343" s="3">
        <f t="shared" si="16"/>
        <v>67</v>
      </c>
      <c r="J343" t="s">
        <v>5329</v>
      </c>
      <c r="K343" t="str">
        <f t="shared" si="17"/>
        <v>E:\imagenes\escudos_cl\Europa\Super League Greece 1\Asteras Tripolis FC.png</v>
      </c>
      <c r="L343" t="s">
        <v>508</v>
      </c>
      <c r="M343">
        <f>INDEX(NationalTeams!B:B,MATCH(L343,NationalTeams!C:C,0))</f>
        <v>82</v>
      </c>
      <c r="O343" t="str">
        <f t="shared" si="15"/>
        <v>INSERT INTO "Clubs" (club_name,club_league_id,club_value,club_shield,club_country) VALUES ('Asteras Tripolis FC',181,67,pg_read_binary_file('E:\imagenes\escudos_cl\Europa\Super League Greece 1\Asteras Tripolis FC.png'),82);</v>
      </c>
    </row>
    <row r="344" spans="2:15" x14ac:dyDescent="0.25">
      <c r="B344">
        <v>342</v>
      </c>
      <c r="C344" t="s">
        <v>2591</v>
      </c>
      <c r="D344" t="s">
        <v>1951</v>
      </c>
      <c r="E344">
        <f>INDEX(ClubLeague!B:B,MATCH(D344,ClubLeague!C:C,0))</f>
        <v>182</v>
      </c>
      <c r="F344">
        <v>65</v>
      </c>
      <c r="G344">
        <v>63</v>
      </c>
      <c r="H344">
        <v>60</v>
      </c>
      <c r="I344" s="3">
        <f t="shared" si="16"/>
        <v>63</v>
      </c>
      <c r="J344" t="s">
        <v>5330</v>
      </c>
      <c r="K344" t="str">
        <f t="shared" si="17"/>
        <v>E:\imagenes\escudos_cl\Europa\Super League Greece 2\Asteras Tripolis FC B.png</v>
      </c>
      <c r="L344" t="s">
        <v>508</v>
      </c>
      <c r="M344">
        <f>INDEX(NationalTeams!B:B,MATCH(L344,NationalTeams!C:C,0))</f>
        <v>82</v>
      </c>
      <c r="O344" t="str">
        <f t="shared" si="15"/>
        <v>INSERT INTO "Clubs" (club_name,club_league_id,club_value,club_shield,club_country) VALUES ('Asteras Tripolis FC B',182,63,pg_read_binary_file('E:\imagenes\escudos_cl\Europa\Super League Greece 2\Asteras Tripolis FC B.png'),82);</v>
      </c>
    </row>
    <row r="345" spans="2:15" x14ac:dyDescent="0.25">
      <c r="B345">
        <v>343</v>
      </c>
      <c r="C345" t="s">
        <v>2684</v>
      </c>
      <c r="D345" t="s">
        <v>1915</v>
      </c>
      <c r="E345">
        <f>INDEX(ClubLeague!B:B,MATCH(D345,ClubLeague!C:C,0))</f>
        <v>146</v>
      </c>
      <c r="F345">
        <v>79</v>
      </c>
      <c r="G345">
        <v>75</v>
      </c>
      <c r="H345">
        <v>76</v>
      </c>
      <c r="I345" s="3">
        <f t="shared" si="16"/>
        <v>77</v>
      </c>
      <c r="J345" t="s">
        <v>5331</v>
      </c>
      <c r="K345" t="str">
        <f t="shared" si="17"/>
        <v>E:\imagenes\escudos_cl\Europa\Premier League\Aston Villa FC.png</v>
      </c>
      <c r="L345" t="s">
        <v>493</v>
      </c>
      <c r="M345">
        <f>INDEX(NationalTeams!B:B,MATCH(L345,NationalTeams!C:C,0))</f>
        <v>95</v>
      </c>
      <c r="O345" t="str">
        <f t="shared" si="15"/>
        <v>INSERT INTO "Clubs" (club_name,club_league_id,club_value,club_shield,club_country) VALUES ('Aston Villa FC',146,77,pg_read_binary_file('E:\imagenes\escudos_cl\Europa\Premier League\Aston Villa FC.png'),95);</v>
      </c>
    </row>
    <row r="346" spans="2:15" x14ac:dyDescent="0.25">
      <c r="B346">
        <v>344</v>
      </c>
      <c r="C346" t="s">
        <v>4722</v>
      </c>
      <c r="D346" t="s">
        <v>1818</v>
      </c>
      <c r="E346">
        <f>INDEX(ClubLeague!B:B,MATCH(D346,ClubLeague!C:C,0))</f>
        <v>49</v>
      </c>
      <c r="F346">
        <v>62</v>
      </c>
      <c r="G346">
        <v>54</v>
      </c>
      <c r="H346">
        <v>62</v>
      </c>
      <c r="I346" s="3">
        <f t="shared" si="16"/>
        <v>59</v>
      </c>
      <c r="J346" t="s">
        <v>5332</v>
      </c>
      <c r="K346" t="str">
        <f t="shared" si="17"/>
        <v>E:\imagenes\escudos_cl\Africa\Egyptian Second Division A\Aswan SC.png</v>
      </c>
      <c r="L346" t="s">
        <v>365</v>
      </c>
      <c r="M346">
        <f>INDEX(NationalTeams!B:B,MATCH(L346,NationalTeams!C:C,0))</f>
        <v>59</v>
      </c>
      <c r="O346" t="str">
        <f t="shared" si="15"/>
        <v>INSERT INTO "Clubs" (club_name,club_league_id,club_value,club_shield,club_country) VALUES ('Aswan SC',49,59,pg_read_binary_file('E:\imagenes\escudos_cl\Africa\Egyptian Second Division A\Aswan SC.png'),59);</v>
      </c>
    </row>
    <row r="347" spans="2:15" x14ac:dyDescent="0.25">
      <c r="B347">
        <v>345</v>
      </c>
      <c r="C347" t="s">
        <v>4723</v>
      </c>
      <c r="D347" t="s">
        <v>1818</v>
      </c>
      <c r="E347">
        <f>INDEX(ClubLeague!B:B,MATCH(D347,ClubLeague!C:C,0))</f>
        <v>49</v>
      </c>
      <c r="F347">
        <v>62</v>
      </c>
      <c r="G347">
        <v>55</v>
      </c>
      <c r="H347">
        <v>56</v>
      </c>
      <c r="I347" s="3">
        <f t="shared" si="16"/>
        <v>58</v>
      </c>
      <c r="J347" t="s">
        <v>5333</v>
      </c>
      <c r="K347" t="str">
        <f t="shared" si="17"/>
        <v>E:\imagenes\escudos_cl\Africa\Egyptian Second Division A\Asyut Petroleum SC.png</v>
      </c>
      <c r="L347" t="s">
        <v>365</v>
      </c>
      <c r="M347">
        <f>INDEX(NationalTeams!B:B,MATCH(L347,NationalTeams!C:C,0))</f>
        <v>59</v>
      </c>
      <c r="O347" t="str">
        <f t="shared" si="15"/>
        <v>INSERT INTO "Clubs" (club_name,club_league_id,club_value,club_shield,club_country) VALUES ('Asyut Petroleum SC',49,58,pg_read_binary_file('E:\imagenes\escudos_cl\Africa\Egyptian Second Division A\Asyut Petroleum SC.png'),59);</v>
      </c>
    </row>
    <row r="348" spans="2:15" x14ac:dyDescent="0.25">
      <c r="B348">
        <v>346</v>
      </c>
      <c r="C348" t="s">
        <v>2786</v>
      </c>
      <c r="D348" t="s">
        <v>1942</v>
      </c>
      <c r="E348">
        <f>INDEX(ClubLeague!B:B,MATCH(D348,ClubLeague!C:C,0))</f>
        <v>173</v>
      </c>
      <c r="F348">
        <v>83</v>
      </c>
      <c r="G348">
        <v>74</v>
      </c>
      <c r="H348">
        <v>78</v>
      </c>
      <c r="I348" s="3">
        <f t="shared" si="16"/>
        <v>78</v>
      </c>
      <c r="J348" t="s">
        <v>5334</v>
      </c>
      <c r="K348" t="str">
        <f t="shared" si="17"/>
        <v>E:\imagenes\escudos_cl\Europa\Serie A\Atalanta BC.png</v>
      </c>
      <c r="L348" t="s">
        <v>488</v>
      </c>
      <c r="M348">
        <f>INDEX(NationalTeams!B:B,MATCH(L348,NationalTeams!C:C,0))</f>
        <v>110</v>
      </c>
      <c r="O348" t="str">
        <f t="shared" si="15"/>
        <v>INSERT INTO "Clubs" (club_name,club_league_id,club_value,club_shield,club_country) VALUES ('Atalanta BC',173,78,pg_read_binary_file('E:\imagenes\escudos_cl\Europa\Serie A\Atalanta BC.png'),110);</v>
      </c>
    </row>
    <row r="349" spans="2:15" x14ac:dyDescent="0.25">
      <c r="B349">
        <v>347</v>
      </c>
      <c r="C349" t="s">
        <v>2397</v>
      </c>
      <c r="D349" t="s">
        <v>1855</v>
      </c>
      <c r="E349">
        <f>INDEX(ClubLeague!B:B,MATCH(D349,ClubLeague!C:C,0))</f>
        <v>86</v>
      </c>
      <c r="F349">
        <v>79</v>
      </c>
      <c r="G349">
        <v>74</v>
      </c>
      <c r="H349">
        <v>75</v>
      </c>
      <c r="I349" s="3">
        <f t="shared" si="16"/>
        <v>76</v>
      </c>
      <c r="J349" t="s">
        <v>5335</v>
      </c>
      <c r="K349" t="str">
        <f t="shared" si="17"/>
        <v>E:\imagenes\escudos_cl\Europa\LaLiga EA Sports\Atheltic Club.png</v>
      </c>
      <c r="L349" t="s">
        <v>490</v>
      </c>
      <c r="M349">
        <f>INDEX(NationalTeams!B:B,MATCH(L349,NationalTeams!C:C,0))</f>
        <v>66</v>
      </c>
      <c r="O349" t="str">
        <f t="shared" si="15"/>
        <v>INSERT INTO "Clubs" (club_name,club_league_id,club_value,club_shield,club_country) VALUES ('Atheltic Club',86,76,pg_read_binary_file('E:\imagenes\escudos_cl\Europa\LaLiga EA Sports\Atheltic Club.png'),66);</v>
      </c>
    </row>
    <row r="350" spans="2:15" x14ac:dyDescent="0.25">
      <c r="B350">
        <v>348</v>
      </c>
      <c r="C350" t="s">
        <v>2583</v>
      </c>
      <c r="D350" t="s">
        <v>1951</v>
      </c>
      <c r="E350">
        <f>INDEX(ClubLeague!B:B,MATCH(D350,ClubLeague!C:C,0))</f>
        <v>182</v>
      </c>
      <c r="F350">
        <v>68</v>
      </c>
      <c r="G350">
        <v>68</v>
      </c>
      <c r="H350">
        <v>64</v>
      </c>
      <c r="I350" s="3">
        <f t="shared" si="16"/>
        <v>67</v>
      </c>
      <c r="J350" t="s">
        <v>5336</v>
      </c>
      <c r="K350" t="str">
        <f t="shared" si="17"/>
        <v>E:\imagenes\escudos_cl\Europa\Super League Greece 2\Athens Kallithea.png</v>
      </c>
      <c r="L350" t="s">
        <v>508</v>
      </c>
      <c r="M350">
        <f>INDEX(NationalTeams!B:B,MATCH(L350,NationalTeams!C:C,0))</f>
        <v>82</v>
      </c>
      <c r="O350" t="str">
        <f t="shared" si="15"/>
        <v>INSERT INTO "Clubs" (club_name,club_league_id,club_value,club_shield,club_country) VALUES ('Athens Kallithea',182,67,pg_read_binary_file('E:\imagenes\escudos_cl\Europa\Super League Greece 2\Athens Kallithea.png'),82);</v>
      </c>
    </row>
    <row r="351" spans="2:15" x14ac:dyDescent="0.25">
      <c r="B351">
        <v>349</v>
      </c>
      <c r="C351" t="s">
        <v>3432</v>
      </c>
      <c r="D351" t="s">
        <v>1794</v>
      </c>
      <c r="E351">
        <f>INDEX(ClubLeague!B:B,MATCH(D351,ClubLeague!C:C,0))</f>
        <v>24</v>
      </c>
      <c r="F351">
        <v>67</v>
      </c>
      <c r="G351">
        <v>64</v>
      </c>
      <c r="H351">
        <v>67</v>
      </c>
      <c r="I351" s="3">
        <f t="shared" si="16"/>
        <v>66</v>
      </c>
      <c r="J351" t="s">
        <v>5337</v>
      </c>
      <c r="K351" t="str">
        <f t="shared" si="17"/>
        <v>E:\imagenes\escudos_cl\America\Brasileirao Serie B\Athletic Club.png</v>
      </c>
      <c r="L351" t="s">
        <v>327</v>
      </c>
      <c r="M351">
        <f>INDEX(NationalTeams!B:B,MATCH(L351,NationalTeams!C:C,0))</f>
        <v>32</v>
      </c>
      <c r="O351" t="str">
        <f t="shared" si="15"/>
        <v>INSERT INTO "Clubs" (club_name,club_league_id,club_value,club_shield,club_country) VALUES ('Athletic Club',24,66,pg_read_binary_file('E:\imagenes\escudos_cl\America\Brasileirao Serie B\Athletic Club.png'),32);</v>
      </c>
    </row>
    <row r="352" spans="2:15" x14ac:dyDescent="0.25">
      <c r="B352">
        <v>350</v>
      </c>
      <c r="C352" t="s">
        <v>3412</v>
      </c>
      <c r="D352" t="s">
        <v>1794</v>
      </c>
      <c r="E352">
        <f>INDEX(ClubLeague!B:B,MATCH(D352,ClubLeague!C:C,0))</f>
        <v>24</v>
      </c>
      <c r="F352">
        <v>74</v>
      </c>
      <c r="G352">
        <v>70</v>
      </c>
      <c r="H352">
        <v>71</v>
      </c>
      <c r="I352" s="3">
        <f t="shared" si="16"/>
        <v>72</v>
      </c>
      <c r="J352" t="s">
        <v>5338</v>
      </c>
      <c r="K352" t="str">
        <f t="shared" si="17"/>
        <v>E:\imagenes\escudos_cl\America\Brasileirao Serie B\Athletico Paranaense.png</v>
      </c>
      <c r="L352" t="s">
        <v>327</v>
      </c>
      <c r="M352">
        <f>INDEX(NationalTeams!B:B,MATCH(L352,NationalTeams!C:C,0))</f>
        <v>32</v>
      </c>
      <c r="O352" t="str">
        <f t="shared" si="15"/>
        <v>INSERT INTO "Clubs" (club_name,club_league_id,club_value,club_shield,club_country) VALUES ('Athletico Paranaense',24,72,pg_read_binary_file('E:\imagenes\escudos_cl\America\Brasileirao Serie B\Athletico Paranaense.png'),32);</v>
      </c>
    </row>
    <row r="353" spans="2:15" x14ac:dyDescent="0.25">
      <c r="B353">
        <v>351</v>
      </c>
      <c r="C353" t="s">
        <v>2589</v>
      </c>
      <c r="D353" t="s">
        <v>1950</v>
      </c>
      <c r="E353">
        <f>INDEX(ClubLeague!B:B,MATCH(D353,ClubLeague!C:C,0))</f>
        <v>181</v>
      </c>
      <c r="F353">
        <v>64</v>
      </c>
      <c r="G353">
        <v>60</v>
      </c>
      <c r="H353">
        <v>60</v>
      </c>
      <c r="I353" s="3">
        <f t="shared" si="16"/>
        <v>61</v>
      </c>
      <c r="J353" t="s">
        <v>5339</v>
      </c>
      <c r="K353" t="str">
        <f t="shared" si="17"/>
        <v>E:\imagenes\escudos_cl\Europa\Super League Greece 1\Athlitiki Enosi Larissa FC.png</v>
      </c>
      <c r="L353" t="s">
        <v>508</v>
      </c>
      <c r="M353">
        <f>INDEX(NationalTeams!B:B,MATCH(L353,NationalTeams!C:C,0))</f>
        <v>82</v>
      </c>
      <c r="O353" t="str">
        <f t="shared" si="15"/>
        <v>INSERT INTO "Clubs" (club_name,club_league_id,club_value,club_shield,club_country) VALUES ('Athlitiki Enosi Larissa FC',181,61,pg_read_binary_file('E:\imagenes\escudos_cl\Europa\Super League Greece 1\Athlitiki Enosi Larissa FC.png'),82);</v>
      </c>
    </row>
    <row r="354" spans="2:15" x14ac:dyDescent="0.25">
      <c r="B354">
        <v>352</v>
      </c>
      <c r="C354" t="s">
        <v>2712</v>
      </c>
      <c r="D354" t="s">
        <v>1840</v>
      </c>
      <c r="E354">
        <f>INDEX(ClubLeague!B:B,MATCH(D354,ClubLeague!C:C,0))</f>
        <v>71</v>
      </c>
      <c r="F354">
        <v>69</v>
      </c>
      <c r="G354">
        <v>59</v>
      </c>
      <c r="H354">
        <v>68</v>
      </c>
      <c r="I354" s="3">
        <f t="shared" si="16"/>
        <v>65</v>
      </c>
      <c r="J354" t="s">
        <v>5340</v>
      </c>
      <c r="K354" t="str">
        <f t="shared" si="17"/>
        <v>E:\imagenes\escudos_cl\Europa\Ireland First Division\Athlone Town FC.png</v>
      </c>
      <c r="L354" t="s">
        <v>513</v>
      </c>
      <c r="M354">
        <f>INDEX(NationalTeams!B:B,MATCH(L354,NationalTeams!C:C,0))</f>
        <v>98</v>
      </c>
      <c r="O354" t="str">
        <f t="shared" si="15"/>
        <v>INSERT INTO "Clubs" (club_name,club_league_id,club_value,club_shield,club_country) VALUES ('Athlone Town FC',71,65,pg_read_binary_file('E:\imagenes\escudos_cl\Europa\Ireland First Division\Athlone Town FC.png'),98);</v>
      </c>
    </row>
    <row r="355" spans="2:15" x14ac:dyDescent="0.25">
      <c r="B355">
        <v>353</v>
      </c>
      <c r="C355" t="s">
        <v>3605</v>
      </c>
      <c r="D355" t="s">
        <v>1889</v>
      </c>
      <c r="E355">
        <f>INDEX(ClubLeague!B:B,MATCH(D355,ClubLeague!C:C,0))</f>
        <v>120</v>
      </c>
      <c r="F355">
        <v>76</v>
      </c>
      <c r="G355">
        <v>71</v>
      </c>
      <c r="H355">
        <v>67</v>
      </c>
      <c r="I355" s="3">
        <f t="shared" si="16"/>
        <v>71</v>
      </c>
      <c r="J355" t="s">
        <v>5341</v>
      </c>
      <c r="K355" t="str">
        <f t="shared" si="17"/>
        <v>E:\imagenes\escudos_cl\America\Major League Soccer\Atlanta United FC.png</v>
      </c>
      <c r="L355" t="s">
        <v>349</v>
      </c>
      <c r="M355">
        <f>INDEX(NationalTeams!B:B,MATCH(L355,NationalTeams!C:C,0))</f>
        <v>67</v>
      </c>
      <c r="O355" t="str">
        <f t="shared" si="15"/>
        <v>INSERT INTO "Clubs" (club_name,club_league_id,club_value,club_shield,club_country) VALUES ('Atlanta United FC',120,71,pg_read_binary_file('E:\imagenes\escudos_cl\America\Major League Soccer\Atlanta United FC.png'),67);</v>
      </c>
    </row>
    <row r="356" spans="2:15" x14ac:dyDescent="0.25">
      <c r="B356">
        <v>354</v>
      </c>
      <c r="C356" t="s">
        <v>3797</v>
      </c>
      <c r="D356" t="s">
        <v>1869</v>
      </c>
      <c r="E356">
        <f>INDEX(ClubLeague!B:B,MATCH(D356,ClubLeague!C:C,0))</f>
        <v>100</v>
      </c>
      <c r="F356">
        <v>56</v>
      </c>
      <c r="G356">
        <v>54</v>
      </c>
      <c r="H356">
        <v>57</v>
      </c>
      <c r="I356" s="3">
        <f t="shared" si="16"/>
        <v>56</v>
      </c>
      <c r="J356" t="s">
        <v>5342</v>
      </c>
      <c r="K356" t="str">
        <f t="shared" si="17"/>
        <v>E:\imagenes\escudos_cl\America\Liga Dominicana de Futbol\Atlantico FC.png</v>
      </c>
      <c r="L356" t="s">
        <v>402</v>
      </c>
      <c r="M356">
        <f>INDEX(NationalTeams!B:B,MATCH(L356,NationalTeams!C:C,0))</f>
        <v>173</v>
      </c>
      <c r="O356" t="str">
        <f t="shared" si="15"/>
        <v>INSERT INTO "Clubs" (club_name,club_league_id,club_value,club_shield,club_country) VALUES ('Atlantico FC',100,56,pg_read_binary_file('E:\imagenes\escudos_cl\America\Liga Dominicana de Futbol\Atlantico FC.png'),173);</v>
      </c>
    </row>
    <row r="357" spans="2:15" x14ac:dyDescent="0.25">
      <c r="B357">
        <v>355</v>
      </c>
      <c r="C357" t="s">
        <v>3699</v>
      </c>
      <c r="D357" t="s">
        <v>1876</v>
      </c>
      <c r="E357">
        <f>INDEX(ClubLeague!B:B,MATCH(D357,ClubLeague!C:C,0))</f>
        <v>107</v>
      </c>
      <c r="F357">
        <v>69</v>
      </c>
      <c r="G357">
        <v>65</v>
      </c>
      <c r="H357">
        <v>63</v>
      </c>
      <c r="I357" s="3">
        <f t="shared" si="16"/>
        <v>66</v>
      </c>
      <c r="J357" t="s">
        <v>5343</v>
      </c>
      <c r="K357" t="str">
        <f t="shared" si="17"/>
        <v>E:\imagenes\escudos_cl\America\Liga MX\Atlas FC.png</v>
      </c>
      <c r="L357" t="s">
        <v>378</v>
      </c>
      <c r="M357">
        <f>INDEX(NationalTeams!B:B,MATCH(L357,NationalTeams!C:C,0))</f>
        <v>140</v>
      </c>
      <c r="O357" t="str">
        <f t="shared" si="15"/>
        <v>INSERT INTO "Clubs" (club_name,club_league_id,club_value,club_shield,club_country) VALUES ('Atlas FC',107,66,pg_read_binary_file('E:\imagenes\escudos_cl\America\Liga MX\Atlas FC.png'),140);</v>
      </c>
    </row>
    <row r="358" spans="2:15" x14ac:dyDescent="0.25">
      <c r="B358">
        <v>356</v>
      </c>
      <c r="C358" t="s">
        <v>2041</v>
      </c>
      <c r="D358" t="s">
        <v>1919</v>
      </c>
      <c r="E358">
        <f>INDEX(ClubLeague!B:B,MATCH(D358,ClubLeague!C:C,0))</f>
        <v>150</v>
      </c>
      <c r="F358">
        <v>51</v>
      </c>
      <c r="G358">
        <v>43</v>
      </c>
      <c r="H358">
        <v>43</v>
      </c>
      <c r="I358" s="3">
        <f t="shared" si="16"/>
        <v>46</v>
      </c>
      <c r="J358" t="s">
        <v>5344</v>
      </c>
      <c r="K358" t="str">
        <f t="shared" si="17"/>
        <v>E:\imagenes\escudos_cl\Europa\Primera Divisio\Atletic Club dEscaldes.png</v>
      </c>
      <c r="L358" t="s">
        <v>538</v>
      </c>
      <c r="M358">
        <f>INDEX(NationalTeams!B:B,MATCH(L358,NationalTeams!C:C,0))</f>
        <v>6</v>
      </c>
      <c r="O358" t="str">
        <f t="shared" si="15"/>
        <v>INSERT INTO "Clubs" (club_name,club_league_id,club_value,club_shield,club_country) VALUES ('Atletic Club dEscaldes',150,46,pg_read_binary_file('E:\imagenes\escudos_cl\Europa\Primera Divisio\Atletic Club dEscaldes.png'),6);</v>
      </c>
    </row>
    <row r="359" spans="2:15" x14ac:dyDescent="0.25">
      <c r="B359">
        <v>357</v>
      </c>
      <c r="C359" t="s">
        <v>3495</v>
      </c>
      <c r="D359" t="s">
        <v>1865</v>
      </c>
      <c r="E359">
        <f>INDEX(ClubLeague!B:B,MATCH(D359,ClubLeague!C:C,0))</f>
        <v>96</v>
      </c>
      <c r="F359">
        <v>65</v>
      </c>
      <c r="G359">
        <v>67</v>
      </c>
      <c r="H359">
        <v>64</v>
      </c>
      <c r="I359" s="3">
        <f t="shared" si="16"/>
        <v>65</v>
      </c>
      <c r="J359" t="s">
        <v>5345</v>
      </c>
      <c r="K359" t="str">
        <f t="shared" si="17"/>
        <v>E:\imagenes\escudos_cl\America\Liga BetPlay Dimayor\Atletico Bucaramanga.png</v>
      </c>
      <c r="L359" t="s">
        <v>328</v>
      </c>
      <c r="M359">
        <f>INDEX(NationalTeams!B:B,MATCH(L359,NationalTeams!C:C,0))</f>
        <v>46</v>
      </c>
      <c r="O359" t="str">
        <f t="shared" si="15"/>
        <v>INSERT INTO "Clubs" (club_name,club_league_id,club_value,club_shield,club_country) VALUES ('Atletico Bucaramanga',96,65,pg_read_binary_file('E:\imagenes\escudos_cl\America\Liga BetPlay Dimayor\Atletico Bucaramanga.png'),46);</v>
      </c>
    </row>
    <row r="360" spans="2:15" x14ac:dyDescent="0.25">
      <c r="B360">
        <v>358</v>
      </c>
      <c r="C360" t="s">
        <v>2391</v>
      </c>
      <c r="D360" t="s">
        <v>1855</v>
      </c>
      <c r="E360">
        <f>INDEX(ClubLeague!B:B,MATCH(D360,ClubLeague!C:C,0))</f>
        <v>86</v>
      </c>
      <c r="F360">
        <v>85</v>
      </c>
      <c r="G360">
        <v>84</v>
      </c>
      <c r="H360">
        <v>84</v>
      </c>
      <c r="I360" s="3">
        <f t="shared" si="16"/>
        <v>84</v>
      </c>
      <c r="J360" t="s">
        <v>5346</v>
      </c>
      <c r="K360" t="str">
        <f t="shared" si="17"/>
        <v>E:\imagenes\escudos_cl\Europa\LaLiga EA Sports\Atletico de Madrid.png</v>
      </c>
      <c r="L360" t="s">
        <v>490</v>
      </c>
      <c r="M360">
        <f>INDEX(NationalTeams!B:B,MATCH(L360,NationalTeams!C:C,0))</f>
        <v>66</v>
      </c>
      <c r="O360" t="str">
        <f t="shared" si="15"/>
        <v>INSERT INTO "Clubs" (club_name,club_league_id,club_value,club_shield,club_country) VALUES ('Atletico de Madrid',86,84,pg_read_binary_file('E:\imagenes\escudos_cl\Europa\LaLiga EA Sports\Atletico de Madrid.png'),66);</v>
      </c>
    </row>
    <row r="361" spans="2:15" x14ac:dyDescent="0.25">
      <c r="B361">
        <v>359</v>
      </c>
      <c r="C361" t="s">
        <v>3886</v>
      </c>
      <c r="D361" t="s">
        <v>1935</v>
      </c>
      <c r="E361">
        <f>INDEX(ClubLeague!B:B,MATCH(D361,ClubLeague!C:C,0))</f>
        <v>166</v>
      </c>
      <c r="F361">
        <v>58</v>
      </c>
      <c r="G361">
        <v>57</v>
      </c>
      <c r="H361">
        <v>56</v>
      </c>
      <c r="I361" s="3">
        <f t="shared" si="16"/>
        <v>57</v>
      </c>
      <c r="J361" t="s">
        <v>5347</v>
      </c>
      <c r="K361" t="str">
        <f t="shared" si="17"/>
        <v>E:\imagenes\escudos_cl\America\Segunda Division de Venezuela\Atletico El Vigia.png</v>
      </c>
      <c r="L361" t="s">
        <v>351</v>
      </c>
      <c r="M361">
        <f>INDEX(NationalTeams!B:B,MATCH(L361,NationalTeams!C:C,0))</f>
        <v>217</v>
      </c>
      <c r="O361" t="str">
        <f t="shared" si="15"/>
        <v>INSERT INTO "Clubs" (club_name,club_league_id,club_value,club_shield,club_country) VALUES ('Atletico El Vigia',166,57,pg_read_binary_file('E:\imagenes\escudos_cl\America\Segunda Division de Venezuela\Atletico El Vigia.png'),217);</v>
      </c>
    </row>
    <row r="362" spans="2:15" x14ac:dyDescent="0.25">
      <c r="B362">
        <v>360</v>
      </c>
      <c r="C362" t="s">
        <v>3510</v>
      </c>
      <c r="D362" t="s">
        <v>1966</v>
      </c>
      <c r="E362">
        <f>INDEX(ClubLeague!B:B,MATCH(D362,ClubLeague!C:C,0))</f>
        <v>197</v>
      </c>
      <c r="F362">
        <v>56</v>
      </c>
      <c r="G362">
        <v>55</v>
      </c>
      <c r="H362">
        <v>61</v>
      </c>
      <c r="I362" s="3">
        <f t="shared" si="16"/>
        <v>57</v>
      </c>
      <c r="J362" t="s">
        <v>5348</v>
      </c>
      <c r="K362" t="str">
        <f t="shared" si="17"/>
        <v>E:\imagenes\escudos_cl\America\Torneo BetPlay Dimayor\Atletico FC.png</v>
      </c>
      <c r="L362" t="s">
        <v>328</v>
      </c>
      <c r="M362">
        <f>INDEX(NationalTeams!B:B,MATCH(L362,NationalTeams!C:C,0))</f>
        <v>46</v>
      </c>
      <c r="O362" t="str">
        <f t="shared" si="15"/>
        <v>INSERT INTO "Clubs" (club_name,club_league_id,club_value,club_shield,club_country) VALUES ('Atletico FC',197,57,pg_read_binary_file('E:\imagenes\escudos_cl\America\Torneo BetPlay Dimayor\Atletico FC.png'),46);</v>
      </c>
    </row>
    <row r="363" spans="2:15" x14ac:dyDescent="0.25">
      <c r="B363">
        <v>361</v>
      </c>
      <c r="C363" t="s">
        <v>3503</v>
      </c>
      <c r="D363" t="s">
        <v>1966</v>
      </c>
      <c r="E363">
        <f>INDEX(ClubLeague!B:B,MATCH(D363,ClubLeague!C:C,0))</f>
        <v>197</v>
      </c>
      <c r="F363">
        <v>61</v>
      </c>
      <c r="G363">
        <v>63</v>
      </c>
      <c r="H363">
        <v>63</v>
      </c>
      <c r="I363" s="3">
        <f t="shared" si="16"/>
        <v>62</v>
      </c>
      <c r="J363" t="s">
        <v>5349</v>
      </c>
      <c r="K363" t="str">
        <f t="shared" si="17"/>
        <v>E:\imagenes\escudos_cl\America\Torneo BetPlay Dimayor\Atletico Huila.png</v>
      </c>
      <c r="L363" t="s">
        <v>328</v>
      </c>
      <c r="M363">
        <f>INDEX(NationalTeams!B:B,MATCH(L363,NationalTeams!C:C,0))</f>
        <v>46</v>
      </c>
      <c r="O363" t="str">
        <f t="shared" si="15"/>
        <v>INSERT INTO "Clubs" (club_name,club_league_id,club_value,club_shield,club_country) VALUES ('Atletico Huila',197,62,pg_read_binary_file('E:\imagenes\escudos_cl\America\Torneo BetPlay Dimayor\Atletico Huila.png'),46);</v>
      </c>
    </row>
    <row r="364" spans="2:15" x14ac:dyDescent="0.25">
      <c r="B364">
        <v>362</v>
      </c>
      <c r="C364" t="s">
        <v>4953</v>
      </c>
      <c r="D364" t="s">
        <v>1979</v>
      </c>
      <c r="E364">
        <f>INDEX(ClubLeague!B:B,MATCH(D364,ClubLeague!C:C,0))</f>
        <v>210</v>
      </c>
      <c r="F364">
        <v>62</v>
      </c>
      <c r="G364">
        <v>59</v>
      </c>
      <c r="H364">
        <v>52</v>
      </c>
      <c r="I364" s="3">
        <f t="shared" si="16"/>
        <v>58</v>
      </c>
      <c r="J364" t="s">
        <v>5350</v>
      </c>
      <c r="K364" t="str">
        <f t="shared" si="17"/>
        <v>E:\imagenes\escudos_cl\Africa\Zambia Super League\Atletico Lusaka FC.png</v>
      </c>
      <c r="L364" t="s">
        <v>367</v>
      </c>
      <c r="M364">
        <f>INDEX(NationalTeams!B:B,MATCH(L364,NationalTeams!C:C,0))</f>
        <v>222</v>
      </c>
      <c r="O364" t="str">
        <f t="shared" si="15"/>
        <v>INSERT INTO "Clubs" (club_name,club_league_id,club_value,club_shield,club_country) VALUES ('Atletico Lusaka FC',210,58,pg_read_binary_file('E:\imagenes\escudos_cl\Africa\Zambia Super League\Atletico Lusaka FC.png'),222);</v>
      </c>
    </row>
    <row r="365" spans="2:15" x14ac:dyDescent="0.25">
      <c r="B365">
        <v>363</v>
      </c>
      <c r="C365" t="s">
        <v>3486</v>
      </c>
      <c r="D365" t="s">
        <v>1865</v>
      </c>
      <c r="E365">
        <f>INDEX(ClubLeague!B:B,MATCH(D365,ClubLeague!C:C,0))</f>
        <v>96</v>
      </c>
      <c r="F365">
        <v>71</v>
      </c>
      <c r="G365">
        <v>71</v>
      </c>
      <c r="H365">
        <v>71</v>
      </c>
      <c r="I365" s="3">
        <f t="shared" si="16"/>
        <v>71</v>
      </c>
      <c r="J365" t="s">
        <v>5351</v>
      </c>
      <c r="K365" t="str">
        <f t="shared" si="17"/>
        <v>E:\imagenes\escudos_cl\America\Liga BetPlay Dimayor\Atletico Nacional.png</v>
      </c>
      <c r="L365" t="s">
        <v>328</v>
      </c>
      <c r="M365">
        <f>INDEX(NationalTeams!B:B,MATCH(L365,NationalTeams!C:C,0))</f>
        <v>46</v>
      </c>
      <c r="O365" t="str">
        <f t="shared" si="15"/>
        <v>INSERT INTO "Clubs" (club_name,club_league_id,club_value,club_shield,club_country) VALUES ('Atletico Nacional',96,71,pg_read_binary_file('E:\imagenes\escudos_cl\America\Liga BetPlay Dimayor\Atletico Nacional.png'),46);</v>
      </c>
    </row>
    <row r="366" spans="2:15" x14ac:dyDescent="0.25">
      <c r="B366">
        <v>364</v>
      </c>
      <c r="C366" t="s">
        <v>3446</v>
      </c>
      <c r="D366" t="s">
        <v>1801</v>
      </c>
      <c r="E366">
        <f>INDEX(ClubLeague!B:B,MATCH(D366,ClubLeague!C:C,0))</f>
        <v>31</v>
      </c>
      <c r="F366">
        <v>67</v>
      </c>
      <c r="G366">
        <v>63</v>
      </c>
      <c r="H366">
        <v>65</v>
      </c>
      <c r="I366" s="3">
        <f t="shared" si="16"/>
        <v>65</v>
      </c>
      <c r="J366" t="s">
        <v>5352</v>
      </c>
      <c r="K366" t="str">
        <f t="shared" si="17"/>
        <v>E:\imagenes\escudos_cl\America\Canadian Premier League\Atletico Ottawa.png</v>
      </c>
      <c r="L366" t="s">
        <v>355</v>
      </c>
      <c r="M366">
        <f>INDEX(NationalTeams!B:B,MATCH(L366,NationalTeams!C:C,0))</f>
        <v>41</v>
      </c>
      <c r="O366" t="str">
        <f t="shared" si="15"/>
        <v>INSERT INTO "Clubs" (club_name,club_league_id,club_value,club_shield,club_country) VALUES ('Atletico Ottawa',31,65,pg_read_binary_file('E:\imagenes\escudos_cl\America\Canadian Premier League\Atletico Ottawa.png'),41);</v>
      </c>
    </row>
    <row r="367" spans="2:15" x14ac:dyDescent="0.25">
      <c r="B367">
        <v>365</v>
      </c>
      <c r="C367" t="s">
        <v>3798</v>
      </c>
      <c r="D367" t="s">
        <v>1869</v>
      </c>
      <c r="E367">
        <f>INDEX(ClubLeague!B:B,MATCH(D367,ClubLeague!C:C,0))</f>
        <v>100</v>
      </c>
      <c r="F367">
        <v>52</v>
      </c>
      <c r="G367">
        <v>54</v>
      </c>
      <c r="H367">
        <v>54</v>
      </c>
      <c r="I367" s="3">
        <f t="shared" si="16"/>
        <v>53</v>
      </c>
      <c r="J367" t="s">
        <v>5353</v>
      </c>
      <c r="K367" t="str">
        <f t="shared" si="17"/>
        <v>E:\imagenes\escudos_cl\America\Liga Dominicana de Futbol\Atletico Vega Real.png</v>
      </c>
      <c r="L367" t="s">
        <v>402</v>
      </c>
      <c r="M367">
        <f>INDEX(NationalTeams!B:B,MATCH(L367,NationalTeams!C:C,0))</f>
        <v>173</v>
      </c>
      <c r="O367" t="str">
        <f t="shared" si="15"/>
        <v>INSERT INTO "Clubs" (club_name,club_league_id,club_value,club_shield,club_country) VALUES ('Atletico Vega Real',100,53,pg_read_binary_file('E:\imagenes\escudos_cl\America\Liga Dominicana de Futbol\Atletico Vega Real.png'),173);</v>
      </c>
    </row>
    <row r="368" spans="2:15" x14ac:dyDescent="0.25">
      <c r="B368">
        <v>366</v>
      </c>
      <c r="C368" t="s">
        <v>2582</v>
      </c>
      <c r="D368" t="s">
        <v>1950</v>
      </c>
      <c r="E368">
        <f>INDEX(ClubLeague!B:B,MATCH(D368,ClubLeague!C:C,0))</f>
        <v>181</v>
      </c>
      <c r="F368">
        <v>69</v>
      </c>
      <c r="G368">
        <v>68</v>
      </c>
      <c r="H368">
        <v>67</v>
      </c>
      <c r="I368" s="3">
        <f t="shared" si="16"/>
        <v>68</v>
      </c>
      <c r="J368" t="s">
        <v>5354</v>
      </c>
      <c r="K368" t="str">
        <f t="shared" si="17"/>
        <v>E:\imagenes\escudos_cl\Europa\Super League Greece 1\Atromitos FC.png</v>
      </c>
      <c r="L368" t="s">
        <v>508</v>
      </c>
      <c r="M368">
        <f>INDEX(NationalTeams!B:B,MATCH(L368,NationalTeams!C:C,0))</f>
        <v>82</v>
      </c>
      <c r="O368" t="str">
        <f t="shared" si="15"/>
        <v>INSERT INTO "Clubs" (club_name,club_league_id,club_value,club_shield,club_country) VALUES ('Atromitos FC',181,68,pg_read_binary_file('E:\imagenes\escudos_cl\Europa\Super League Greece 1\Atromitos FC.png'),82);</v>
      </c>
    </row>
    <row r="369" spans="2:15" x14ac:dyDescent="0.25">
      <c r="B369">
        <v>367</v>
      </c>
      <c r="C369" t="s">
        <v>3916</v>
      </c>
      <c r="D369" t="s">
        <v>1905</v>
      </c>
      <c r="E369">
        <f>INDEX(ClubLeague!B:B,MATCH(D369,ClubLeague!C:C,0))</f>
        <v>136</v>
      </c>
      <c r="F369">
        <v>66</v>
      </c>
      <c r="G369">
        <v>64</v>
      </c>
      <c r="H369">
        <v>65</v>
      </c>
      <c r="I369" s="3">
        <f t="shared" si="16"/>
        <v>65</v>
      </c>
      <c r="J369" t="s">
        <v>5355</v>
      </c>
      <c r="K369" t="str">
        <f t="shared" si="17"/>
        <v>E:\imagenes\escudos_cl\Asia\New Zealand National League\Auckland City FC.png</v>
      </c>
      <c r="L369" t="s">
        <v>423</v>
      </c>
      <c r="M369">
        <f>INDEX(NationalTeams!B:B,MATCH(L369,NationalTeams!C:C,0))</f>
        <v>156</v>
      </c>
      <c r="O369" t="str">
        <f t="shared" si="15"/>
        <v>INSERT INTO "Clubs" (club_name,club_league_id,club_value,club_shield,club_country) VALUES ('Auckland City FC',136,65,pg_read_binary_file('E:\imagenes\escudos_cl\Asia\New Zealand National League\Auckland City FC.png'),156);</v>
      </c>
    </row>
    <row r="370" spans="2:15" x14ac:dyDescent="0.25">
      <c r="B370">
        <v>368</v>
      </c>
      <c r="C370" t="s">
        <v>8974</v>
      </c>
      <c r="D370" t="s">
        <v>1776</v>
      </c>
      <c r="E370">
        <f>INDEX(ClubLeague!B:B,MATCH(D370,ClubLeague!C:C,0))</f>
        <v>6</v>
      </c>
      <c r="F370">
        <v>62</v>
      </c>
      <c r="G370">
        <v>58</v>
      </c>
      <c r="H370">
        <v>61</v>
      </c>
      <c r="I370" s="3">
        <f t="shared" si="16"/>
        <v>60</v>
      </c>
      <c r="J370" t="s">
        <v>5356</v>
      </c>
      <c r="K370" t="str">
        <f t="shared" si="17"/>
        <v>E:\imagenes\escudos_cl\Asia\A League\Auckland FC.png</v>
      </c>
      <c r="L370" t="s">
        <v>426</v>
      </c>
      <c r="M370">
        <f>INDEX(NationalTeams!B:B,MATCH(L370,NationalTeams!C:C,0))</f>
        <v>16</v>
      </c>
      <c r="O370" t="str">
        <f t="shared" si="15"/>
        <v>INSERT INTO "Clubs" (club_name,club_league_id,club_value,club_shield,club_country) VALUES ('Auckland FC AUS',6,60,pg_read_binary_file('E:\imagenes\escudos_cl\Asia\A League\Auckland FC.png'),16);</v>
      </c>
    </row>
    <row r="371" spans="2:15" x14ac:dyDescent="0.25">
      <c r="B371">
        <v>369</v>
      </c>
      <c r="C371" t="s">
        <v>8975</v>
      </c>
      <c r="D371" t="s">
        <v>1905</v>
      </c>
      <c r="E371">
        <f>INDEX(ClubLeague!B:B,MATCH(D371,ClubLeague!C:C,0))</f>
        <v>136</v>
      </c>
      <c r="F371">
        <v>66</v>
      </c>
      <c r="G371">
        <v>61</v>
      </c>
      <c r="H371">
        <v>58</v>
      </c>
      <c r="I371" s="3">
        <f t="shared" si="16"/>
        <v>62</v>
      </c>
      <c r="J371" t="s">
        <v>5357</v>
      </c>
      <c r="K371" t="str">
        <f t="shared" si="17"/>
        <v>E:\imagenes\escudos_cl\Asia\New Zealand National League\Auckland FC.png</v>
      </c>
      <c r="L371" t="s">
        <v>423</v>
      </c>
      <c r="M371">
        <f>INDEX(NationalTeams!B:B,MATCH(L371,NationalTeams!C:C,0))</f>
        <v>156</v>
      </c>
      <c r="O371" t="str">
        <f t="shared" si="15"/>
        <v>INSERT INTO "Clubs" (club_name,club_league_id,club_value,club_shield,club_country) VALUES ('Auckland FC NZL',136,62,pg_read_binary_file('E:\imagenes\escudos_cl\Asia\New Zealand National League\Auckland FC.png'),156);</v>
      </c>
    </row>
    <row r="372" spans="2:15" x14ac:dyDescent="0.25">
      <c r="B372">
        <v>370</v>
      </c>
      <c r="C372" t="s">
        <v>4117</v>
      </c>
      <c r="D372" t="s">
        <v>1905</v>
      </c>
      <c r="E372">
        <f>INDEX(ClubLeague!B:B,MATCH(D372,ClubLeague!C:C,0))</f>
        <v>136</v>
      </c>
      <c r="F372">
        <v>62</v>
      </c>
      <c r="G372">
        <v>64</v>
      </c>
      <c r="H372">
        <v>58</v>
      </c>
      <c r="I372" s="3">
        <f t="shared" si="16"/>
        <v>61</v>
      </c>
      <c r="J372" t="s">
        <v>5358</v>
      </c>
      <c r="K372" t="str">
        <f t="shared" si="17"/>
        <v>E:\imagenes\escudos_cl\Asia\New Zealand National League\Auckland United FC.png</v>
      </c>
      <c r="L372" t="s">
        <v>423</v>
      </c>
      <c r="M372">
        <f>INDEX(NationalTeams!B:B,MATCH(L372,NationalTeams!C:C,0))</f>
        <v>156</v>
      </c>
      <c r="O372" t="str">
        <f t="shared" si="15"/>
        <v>INSERT INTO "Clubs" (club_name,club_league_id,club_value,club_shield,club_country) VALUES ('Auckland United FC',136,61,pg_read_binary_file('E:\imagenes\escudos_cl\Asia\New Zealand National League\Auckland United FC.png'),156);</v>
      </c>
    </row>
    <row r="373" spans="2:15" x14ac:dyDescent="0.25">
      <c r="B373">
        <v>371</v>
      </c>
      <c r="C373" t="s">
        <v>3464</v>
      </c>
      <c r="D373" t="s">
        <v>1868</v>
      </c>
      <c r="E373">
        <f>INDEX(ClubLeague!B:B,MATCH(D373,ClubLeague!C:C,0))</f>
        <v>99</v>
      </c>
      <c r="F373">
        <v>64</v>
      </c>
      <c r="G373">
        <v>65</v>
      </c>
      <c r="H373">
        <v>66</v>
      </c>
      <c r="I373" s="3">
        <f t="shared" si="16"/>
        <v>65</v>
      </c>
      <c r="J373" t="s">
        <v>5359</v>
      </c>
      <c r="K373" t="str">
        <f t="shared" si="17"/>
        <v>E:\imagenes\escudos_cl\America\Liga de Primera Itau\Audax Italiano.png</v>
      </c>
      <c r="L373" t="s">
        <v>330</v>
      </c>
      <c r="M373">
        <f>INDEX(NationalTeams!B:B,MATCH(L373,NationalTeams!C:C,0))</f>
        <v>43</v>
      </c>
      <c r="O373" t="str">
        <f t="shared" si="15"/>
        <v>INSERT INTO "Clubs" (club_name,club_league_id,club_value,club_shield,club_country) VALUES ('Audax Italiano',99,65,pg_read_binary_file('E:\imagenes\escudos_cl\America\Liga de Primera Itau\Audax Italiano.png'),43);</v>
      </c>
    </row>
    <row r="374" spans="2:15" x14ac:dyDescent="0.25">
      <c r="B374">
        <v>372</v>
      </c>
      <c r="C374" t="s">
        <v>3636</v>
      </c>
      <c r="D374" t="s">
        <v>1922</v>
      </c>
      <c r="E374">
        <f>INDEX(ClubLeague!B:B,MATCH(D374,ClubLeague!C:C,0))</f>
        <v>153</v>
      </c>
      <c r="F374">
        <v>54</v>
      </c>
      <c r="G374">
        <v>52</v>
      </c>
      <c r="H374">
        <v>55</v>
      </c>
      <c r="I374" s="3">
        <f t="shared" si="16"/>
        <v>54</v>
      </c>
      <c r="J374" t="s">
        <v>5360</v>
      </c>
      <c r="K374" t="str">
        <f t="shared" si="17"/>
        <v>E:\imagenes\escudos_cl\America\Primera Division de Guatemala\Aurora FC.png</v>
      </c>
      <c r="L374" t="s">
        <v>396</v>
      </c>
      <c r="M374">
        <f>INDEX(NationalTeams!B:B,MATCH(L374,NationalTeams!C:C,0))</f>
        <v>84</v>
      </c>
      <c r="O374" t="str">
        <f t="shared" si="15"/>
        <v>INSERT INTO "Clubs" (club_name,club_league_id,club_value,club_shield,club_country) VALUES ('Aurora FC',153,54,pg_read_binary_file('E:\imagenes\escudos_cl\America\Primera Division de Guatemala\Aurora FC.png'),84);</v>
      </c>
    </row>
    <row r="375" spans="2:15" x14ac:dyDescent="0.25">
      <c r="B375">
        <v>373</v>
      </c>
      <c r="C375" t="s">
        <v>3606</v>
      </c>
      <c r="D375" t="s">
        <v>1889</v>
      </c>
      <c r="E375">
        <f>INDEX(ClubLeague!B:B,MATCH(D375,ClubLeague!C:C,0))</f>
        <v>120</v>
      </c>
      <c r="F375">
        <v>69</v>
      </c>
      <c r="G375">
        <v>73</v>
      </c>
      <c r="H375">
        <v>65</v>
      </c>
      <c r="I375" s="3">
        <f t="shared" si="16"/>
        <v>69</v>
      </c>
      <c r="J375" t="s">
        <v>5361</v>
      </c>
      <c r="K375" t="str">
        <f t="shared" si="17"/>
        <v>E:\imagenes\escudos_cl\America\Major League Soccer\Austin FC.png</v>
      </c>
      <c r="L375" t="s">
        <v>349</v>
      </c>
      <c r="M375">
        <f>INDEX(NationalTeams!B:B,MATCH(L375,NationalTeams!C:C,0))</f>
        <v>67</v>
      </c>
      <c r="O375" t="str">
        <f t="shared" si="15"/>
        <v>INSERT INTO "Clubs" (club_name,club_league_id,club_value,club_shield,club_country) VALUES ('Austin FC',120,69,pg_read_binary_file('E:\imagenes\escudos_cl\America\Major League Soccer\Austin FC.png'),67);</v>
      </c>
    </row>
    <row r="376" spans="2:15" x14ac:dyDescent="0.25">
      <c r="B376">
        <v>374</v>
      </c>
      <c r="C376" t="s">
        <v>3433</v>
      </c>
      <c r="D376" t="s">
        <v>1794</v>
      </c>
      <c r="E376">
        <f>INDEX(ClubLeague!B:B,MATCH(D376,ClubLeague!C:C,0))</f>
        <v>24</v>
      </c>
      <c r="F376">
        <v>68</v>
      </c>
      <c r="G376">
        <v>67</v>
      </c>
      <c r="H376">
        <v>62</v>
      </c>
      <c r="I376" s="3">
        <f t="shared" si="16"/>
        <v>66</v>
      </c>
      <c r="J376" t="s">
        <v>5362</v>
      </c>
      <c r="K376" t="str">
        <f t="shared" si="17"/>
        <v>E:\imagenes\escudos_cl\America\Brasileirao Serie B\Avai FC.png</v>
      </c>
      <c r="L376" t="s">
        <v>327</v>
      </c>
      <c r="M376">
        <f>INDEX(NationalTeams!B:B,MATCH(L376,NationalTeams!C:C,0))</f>
        <v>32</v>
      </c>
      <c r="O376" t="str">
        <f t="shared" si="15"/>
        <v>INSERT INTO "Clubs" (club_name,club_league_id,club_value,club_shield,club_country) VALUES ('Avai FC',24,66,pg_read_binary_file('E:\imagenes\escudos_cl\America\Brasileirao Serie B\Avai FC.png'),32);</v>
      </c>
    </row>
    <row r="377" spans="2:15" x14ac:dyDescent="0.25">
      <c r="B377">
        <v>375</v>
      </c>
      <c r="C377" t="s">
        <v>4065</v>
      </c>
      <c r="D377" t="s">
        <v>1843</v>
      </c>
      <c r="E377">
        <f>INDEX(ClubLeague!B:B,MATCH(D377,ClubLeague!C:C,0))</f>
        <v>74</v>
      </c>
      <c r="F377">
        <v>68</v>
      </c>
      <c r="G377">
        <v>61</v>
      </c>
      <c r="H377">
        <v>59</v>
      </c>
      <c r="I377" s="3">
        <f t="shared" si="16"/>
        <v>63</v>
      </c>
      <c r="J377" t="s">
        <v>5363</v>
      </c>
      <c r="K377" t="str">
        <f t="shared" si="17"/>
        <v>E:\imagenes\escudos_cl\Asia\J1 League\Avispa Fukuoka.png</v>
      </c>
      <c r="L377" t="s">
        <v>422</v>
      </c>
      <c r="M377">
        <f>INDEX(NationalTeams!B:B,MATCH(L377,NationalTeams!C:C,0))</f>
        <v>112</v>
      </c>
      <c r="O377" t="str">
        <f t="shared" si="15"/>
        <v>INSERT INTO "Clubs" (club_name,club_league_id,club_value,club_shield,club_country) VALUES ('Avispa Fukuoka',74,63,pg_read_binary_file('E:\imagenes\escudos_cl\Asia\J1 League\Avispa Fukuoka.png'),112);</v>
      </c>
    </row>
    <row r="378" spans="2:15" x14ac:dyDescent="0.25">
      <c r="B378">
        <v>376</v>
      </c>
      <c r="C378" t="s">
        <v>3068</v>
      </c>
      <c r="D378" t="s">
        <v>1917</v>
      </c>
      <c r="E378">
        <f>INDEX(ClubLeague!B:B,MATCH(D378,ClubLeague!C:C,0))</f>
        <v>148</v>
      </c>
      <c r="F378">
        <v>59</v>
      </c>
      <c r="G378">
        <v>60</v>
      </c>
      <c r="H378">
        <v>63</v>
      </c>
      <c r="I378" s="3">
        <f t="shared" si="16"/>
        <v>61</v>
      </c>
      <c r="J378" t="s">
        <v>5364</v>
      </c>
      <c r="K378" t="str">
        <f t="shared" si="17"/>
        <v>E:\imagenes\escudos_cl\Europa\Primeira Liga\AVS Futebol SAD.png</v>
      </c>
      <c r="L378" t="s">
        <v>504</v>
      </c>
      <c r="M378">
        <f>INDEX(NationalTeams!B:B,MATCH(L378,NationalTeams!C:C,0))</f>
        <v>167</v>
      </c>
      <c r="O378" t="str">
        <f t="shared" si="15"/>
        <v>INSERT INTO "Clubs" (club_name,club_league_id,club_value,club_shield,club_country) VALUES ('AVS Futebol SAD',148,61,pg_read_binary_file('E:\imagenes\escudos_cl\Europa\Primeira Liga\AVS Futebol SAD.png'),167);</v>
      </c>
    </row>
    <row r="379" spans="2:15" x14ac:dyDescent="0.25">
      <c r="B379">
        <v>377</v>
      </c>
      <c r="C379" t="s">
        <v>3772</v>
      </c>
      <c r="D379" t="s">
        <v>1862</v>
      </c>
      <c r="E379">
        <f>INDEX(ClubLeague!B:B,MATCH(D379,ClubLeague!C:C,0))</f>
        <v>93</v>
      </c>
      <c r="F379">
        <v>63</v>
      </c>
      <c r="G379">
        <v>66</v>
      </c>
      <c r="H379">
        <v>63</v>
      </c>
      <c r="I379" s="3">
        <f t="shared" si="16"/>
        <v>64</v>
      </c>
      <c r="J379" t="s">
        <v>5365</v>
      </c>
      <c r="K379" t="str">
        <f t="shared" si="17"/>
        <v>E:\imagenes\escudos_cl\America\Liga 1 de Futbol Profesional\Ayacucho FC.png</v>
      </c>
      <c r="L379" t="s">
        <v>350</v>
      </c>
      <c r="M379">
        <f>INDEX(NationalTeams!B:B,MATCH(L379,NationalTeams!C:C,0))</f>
        <v>165</v>
      </c>
      <c r="O379" t="str">
        <f t="shared" si="15"/>
        <v>INSERT INTO "Clubs" (club_name,club_league_id,club_value,club_shield,club_country) VALUES ('Ayacucho FC',93,64,pg_read_binary_file('E:\imagenes\escudos_cl\America\Liga 1 de Futbol Profesional\Ayacucho FC.png'),165);</v>
      </c>
    </row>
    <row r="380" spans="2:15" x14ac:dyDescent="0.25">
      <c r="B380">
        <v>378</v>
      </c>
      <c r="C380" t="s">
        <v>4436</v>
      </c>
      <c r="D380" t="s">
        <v>1900</v>
      </c>
      <c r="E380">
        <f>INDEX(ClubLeague!B:B,MATCH(D380,ClubLeague!C:C,0))</f>
        <v>131</v>
      </c>
      <c r="F380">
        <v>55</v>
      </c>
      <c r="G380">
        <v>54</v>
      </c>
      <c r="H380">
        <v>52</v>
      </c>
      <c r="I380" s="3">
        <f t="shared" si="16"/>
        <v>54</v>
      </c>
      <c r="J380" t="s">
        <v>5366</v>
      </c>
      <c r="K380" t="str">
        <f t="shared" si="17"/>
        <v>E:\imagenes\escudos_cl\Asia\Myanmar National League\Ayeyawady United FC.png</v>
      </c>
      <c r="L380" t="s">
        <v>453</v>
      </c>
      <c r="M380">
        <f>INDEX(NationalTeams!B:B,MATCH(L380,NationalTeams!C:C,0))</f>
        <v>28</v>
      </c>
      <c r="O380" t="str">
        <f t="shared" si="15"/>
        <v>INSERT INTO "Clubs" (club_name,club_league_id,club_value,club_shield,club_country) VALUES ('Ayeyawady United FC',131,54,pg_read_binary_file('E:\imagenes\escudos_cl\Asia\Myanmar National League\Ayeyawady United FC.png'),28);</v>
      </c>
    </row>
    <row r="381" spans="2:15" x14ac:dyDescent="0.25">
      <c r="B381">
        <v>379</v>
      </c>
      <c r="C381" t="s">
        <v>2270</v>
      </c>
      <c r="D381" t="s">
        <v>1809</v>
      </c>
      <c r="E381">
        <f>INDEX(ClubLeague!B:B,MATCH(D381,ClubLeague!C:C,0))</f>
        <v>40</v>
      </c>
      <c r="F381">
        <v>57</v>
      </c>
      <c r="G381">
        <v>61</v>
      </c>
      <c r="H381">
        <v>59</v>
      </c>
      <c r="I381" s="3">
        <f t="shared" si="16"/>
        <v>59</v>
      </c>
      <c r="J381" t="s">
        <v>5367</v>
      </c>
      <c r="K381" t="str">
        <f t="shared" si="17"/>
        <v>E:\imagenes\escudos_cl\Europa\Cypriot Second Division\Ayia Napa FC.png</v>
      </c>
      <c r="L381" t="s">
        <v>534</v>
      </c>
      <c r="M381">
        <f>INDEX(NationalTeams!B:B,MATCH(L381,NationalTeams!C:C,0))</f>
        <v>45</v>
      </c>
      <c r="O381" t="str">
        <f t="shared" si="15"/>
        <v>INSERT INTO "Clubs" (club_name,club_league_id,club_value,club_shield,club_country) VALUES ('Ayia Napa FC',40,59,pg_read_binary_file('E:\imagenes\escudos_cl\Europa\Cypriot Second Division\Ayia Napa FC.png'),45);</v>
      </c>
    </row>
    <row r="382" spans="2:15" x14ac:dyDescent="0.25">
      <c r="B382">
        <v>380</v>
      </c>
      <c r="C382" t="s">
        <v>2330</v>
      </c>
      <c r="D382" t="s">
        <v>1931</v>
      </c>
      <c r="E382">
        <f>INDEX(ClubLeague!B:B,MATCH(D382,ClubLeague!C:C,0))</f>
        <v>162</v>
      </c>
      <c r="F382">
        <v>60</v>
      </c>
      <c r="G382">
        <v>59</v>
      </c>
      <c r="H382">
        <v>56</v>
      </c>
      <c r="I382" s="3">
        <f t="shared" si="16"/>
        <v>58</v>
      </c>
      <c r="J382" t="s">
        <v>5368</v>
      </c>
      <c r="K382" t="str">
        <f t="shared" si="17"/>
        <v>E:\imagenes\escudos_cl\Europa\Scottish Championship\Ayr United FC.png</v>
      </c>
      <c r="L382" t="s">
        <v>515</v>
      </c>
      <c r="M382">
        <f>INDEX(NationalTeams!B:B,MATCH(L382,NationalTeams!C:C,0))</f>
        <v>63</v>
      </c>
      <c r="O382" t="str">
        <f t="shared" si="15"/>
        <v>INSERT INTO "Clubs" (club_name,club_league_id,club_value,club_shield,club_country) VALUES ('Ayr United FC',162,58,pg_read_binary_file('E:\imagenes\escudos_cl\Europa\Scottish Championship\Ayr United FC.png'),63);</v>
      </c>
    </row>
    <row r="383" spans="2:15" x14ac:dyDescent="0.25">
      <c r="B383">
        <v>381</v>
      </c>
      <c r="C383" t="s">
        <v>4383</v>
      </c>
      <c r="D383" t="s">
        <v>1964</v>
      </c>
      <c r="E383">
        <f>INDEX(ClubLeague!B:B,MATCH(D383,ClubLeague!C:C,0))</f>
        <v>195</v>
      </c>
      <c r="F383">
        <v>55</v>
      </c>
      <c r="G383">
        <v>56</v>
      </c>
      <c r="H383">
        <v>53</v>
      </c>
      <c r="I383" s="3">
        <f t="shared" si="16"/>
        <v>55</v>
      </c>
      <c r="J383" t="s">
        <v>5369</v>
      </c>
      <c r="K383" t="str">
        <f t="shared" si="17"/>
        <v>E:\imagenes\escudos_cl\Asia\Thai League 1\Ayutthaya United FC.png</v>
      </c>
      <c r="L383" t="s">
        <v>437</v>
      </c>
      <c r="M383">
        <f>INDEX(NationalTeams!B:B,MATCH(L383,NationalTeams!C:C,0))</f>
        <v>200</v>
      </c>
      <c r="O383" t="str">
        <f t="shared" si="15"/>
        <v>INSERT INTO "Clubs" (club_name,club_league_id,club_value,club_shield,club_country) VALUES ('Ayutthaya United FC',195,55,pg_read_binary_file('E:\imagenes\escudos_cl\Asia\Thai League 1\Ayutthaya United FC.png'),200);</v>
      </c>
    </row>
    <row r="384" spans="2:15" x14ac:dyDescent="0.25">
      <c r="B384">
        <v>382</v>
      </c>
      <c r="C384" t="s">
        <v>2612</v>
      </c>
      <c r="D384" t="s">
        <v>1822</v>
      </c>
      <c r="E384">
        <f>INDEX(ClubLeague!B:B,MATCH(D384,ClubLeague!C:C,0))</f>
        <v>53</v>
      </c>
      <c r="F384">
        <v>70</v>
      </c>
      <c r="G384">
        <v>68</v>
      </c>
      <c r="H384">
        <v>66</v>
      </c>
      <c r="I384" s="3">
        <f t="shared" si="16"/>
        <v>68</v>
      </c>
      <c r="J384" t="s">
        <v>5370</v>
      </c>
      <c r="K384" t="str">
        <f t="shared" si="17"/>
        <v>E:\imagenes\escudos_cl\Europa\Eredivisie\AZ Alkmaar.png</v>
      </c>
      <c r="L384" t="s">
        <v>491</v>
      </c>
      <c r="M384">
        <f>INDEX(NationalTeams!B:B,MATCH(L384,NationalTeams!C:C,0))</f>
        <v>158</v>
      </c>
      <c r="O384" t="str">
        <f t="shared" si="15"/>
        <v>INSERT INTO "Clubs" (club_name,club_league_id,club_value,club_shield,club_country) VALUES ('AZ Alkmaar',53,68,pg_read_binary_file('E:\imagenes\escudos_cl\Europa\Eredivisie\AZ Alkmaar.png'),158);</v>
      </c>
    </row>
    <row r="385" spans="2:15" x14ac:dyDescent="0.25">
      <c r="B385">
        <v>383</v>
      </c>
      <c r="C385" t="s">
        <v>2750</v>
      </c>
      <c r="D385" t="s">
        <v>1825</v>
      </c>
      <c r="E385">
        <f>INDEX(ClubLeague!B:B,MATCH(D385,ClubLeague!C:C,0))</f>
        <v>56</v>
      </c>
      <c r="F385">
        <v>52</v>
      </c>
      <c r="G385">
        <v>47</v>
      </c>
      <c r="H385">
        <v>50</v>
      </c>
      <c r="I385" s="3">
        <f t="shared" si="16"/>
        <v>50</v>
      </c>
      <c r="J385" t="s">
        <v>5371</v>
      </c>
      <c r="K385" t="str">
        <f t="shared" si="17"/>
        <v>E:\imagenes\escudos_cl\Europa\Faroe Islands Premier League\B36 Torshavn.png</v>
      </c>
      <c r="L385" t="s">
        <v>526</v>
      </c>
      <c r="M385">
        <f>INDEX(NationalTeams!B:B,MATCH(L385,NationalTeams!C:C,0))</f>
        <v>103</v>
      </c>
      <c r="O385" t="str">
        <f t="shared" si="15"/>
        <v>INSERT INTO "Clubs" (club_name,club_league_id,club_value,club_shield,club_country) VALUES ('B36 Torshavn',56,50,pg_read_binary_file('E:\imagenes\escudos_cl\Europa\Faroe Islands Premier League\B36 Torshavn.png'),103);</v>
      </c>
    </row>
    <row r="386" spans="2:15" x14ac:dyDescent="0.25">
      <c r="B386">
        <v>384</v>
      </c>
      <c r="C386" t="s">
        <v>2752</v>
      </c>
      <c r="D386" t="s">
        <v>1825</v>
      </c>
      <c r="E386">
        <f>INDEX(ClubLeague!B:B,MATCH(D386,ClubLeague!C:C,0))</f>
        <v>56</v>
      </c>
      <c r="F386">
        <v>53</v>
      </c>
      <c r="G386">
        <v>50</v>
      </c>
      <c r="H386">
        <v>51</v>
      </c>
      <c r="I386" s="3">
        <f t="shared" si="16"/>
        <v>51</v>
      </c>
      <c r="J386" t="s">
        <v>5372</v>
      </c>
      <c r="K386" t="str">
        <f t="shared" si="17"/>
        <v>E:\imagenes\escudos_cl\Europa\Faroe Islands Premier League\B68 Toftir.png</v>
      </c>
      <c r="L386" t="s">
        <v>526</v>
      </c>
      <c r="M386">
        <f>INDEX(NationalTeams!B:B,MATCH(L386,NationalTeams!C:C,0))</f>
        <v>103</v>
      </c>
      <c r="O386" t="str">
        <f t="shared" si="15"/>
        <v>INSERT INTO "Clubs" (club_name,club_league_id,club_value,club_shield,club_country) VALUES ('B68 Toftir',56,51,pg_read_binary_file('E:\imagenes\escudos_cl\Europa\Faroe Islands Premier League\B68 Toftir.png'),103);</v>
      </c>
    </row>
    <row r="387" spans="2:15" x14ac:dyDescent="0.25">
      <c r="B387">
        <v>385</v>
      </c>
      <c r="C387" t="s">
        <v>4295</v>
      </c>
      <c r="D387" t="s">
        <v>1827</v>
      </c>
      <c r="E387">
        <f>INDEX(ClubLeague!B:B,MATCH(D387,ClubLeague!C:C,0))</f>
        <v>58</v>
      </c>
      <c r="F387">
        <v>54</v>
      </c>
      <c r="G387">
        <v>54</v>
      </c>
      <c r="H387">
        <v>55</v>
      </c>
      <c r="I387" s="3">
        <f t="shared" si="16"/>
        <v>54</v>
      </c>
      <c r="J387" t="s">
        <v>5373</v>
      </c>
      <c r="K387" t="str">
        <f t="shared" si="17"/>
        <v>E:\imagenes\escudos_cl\Asia\Fiji Premier League\Ba FA.png</v>
      </c>
      <c r="L387" t="s">
        <v>459</v>
      </c>
      <c r="M387">
        <f>INDEX(NationalTeams!B:B,MATCH(L387,NationalTeams!C:C,0))</f>
        <v>71</v>
      </c>
      <c r="O387" t="str">
        <f t="shared" ref="O387:O450" si="18">_xlfn.CONCAT($O$1,$S$1,$B$1,$S$1," ",$Q$1,$C$2,$U$1,$E$2,$U$1,$I$2,$U$1,$K$2,$U$1,$M$2,$R$1,$P$1,$Q$1,$T$1,C387,$T$1,$U$1,E387,$U$1,I387,$U$1,$O$2,$Q$1,$T$1,K387,$T$1,$R$1,$U$1,M387,$R$1,$V$1)</f>
        <v>INSERT INTO "Clubs" (club_name,club_league_id,club_value,club_shield,club_country) VALUES ('Ba FA',58,54,pg_read_binary_file('E:\imagenes\escudos_cl\Asia\Fiji Premier League\Ba FA.png'),71);</v>
      </c>
    </row>
    <row r="388" spans="2:15" x14ac:dyDescent="0.25">
      <c r="B388">
        <v>386</v>
      </c>
      <c r="C388" t="s">
        <v>4006</v>
      </c>
      <c r="D388" t="s">
        <v>1975</v>
      </c>
      <c r="E388">
        <f>INDEX(ClubLeague!B:B,MATCH(D388,ClubLeague!C:C,0))</f>
        <v>206</v>
      </c>
      <c r="F388">
        <v>62</v>
      </c>
      <c r="G388">
        <v>56</v>
      </c>
      <c r="H388">
        <v>61</v>
      </c>
      <c r="I388" s="3">
        <f t="shared" ref="I388:I451" si="19">ROUND(AVERAGE(F388:H388),0)</f>
        <v>60</v>
      </c>
      <c r="J388" t="s">
        <v>5374</v>
      </c>
      <c r="K388" t="str">
        <f t="shared" ref="K388:K451" si="20">_xlfn.CONCAT($A$1,J388)</f>
        <v>E:\imagenes\escudos_cl\Asia\V.League 2\Ba Ria Vung Tau FC.png</v>
      </c>
      <c r="L388" t="s">
        <v>438</v>
      </c>
      <c r="M388">
        <f>INDEX(NationalTeams!B:B,MATCH(L388,NationalTeams!C:C,0))</f>
        <v>218</v>
      </c>
      <c r="O388" t="str">
        <f t="shared" si="18"/>
        <v>INSERT INTO "Clubs" (club_name,club_league_id,club_value,club_shield,club_country) VALUES ('Ba Ria Vung Tau FC',206,60,pg_read_binary_file('E:\imagenes\escudos_cl\Asia\V.League 2\Ba Ria Vung Tau FC.png'),218);</v>
      </c>
    </row>
    <row r="389" spans="2:15" x14ac:dyDescent="0.25">
      <c r="B389">
        <v>387</v>
      </c>
      <c r="C389" t="s">
        <v>2528</v>
      </c>
      <c r="D389" t="s">
        <v>8681</v>
      </c>
      <c r="E389">
        <f>INDEX(ClubLeague!B:B,MATCH(D389,ClubLeague!C:C,0))</f>
        <v>37</v>
      </c>
      <c r="F389">
        <v>60</v>
      </c>
      <c r="G389">
        <v>58</v>
      </c>
      <c r="H389">
        <v>58</v>
      </c>
      <c r="I389" s="3">
        <f t="shared" si="19"/>
        <v>59</v>
      </c>
      <c r="J389" t="s">
        <v>5375</v>
      </c>
      <c r="K389" t="str">
        <f t="shared" si="20"/>
        <v>E:\imagenes\escudos_cl\Europa\Cymru South\Baglan Dragons FC.png</v>
      </c>
      <c r="L389" t="s">
        <v>517</v>
      </c>
      <c r="M389">
        <f>INDEX(NationalTeams!B:B,MATCH(L389,NationalTeams!C:C,0))</f>
        <v>76</v>
      </c>
      <c r="O389" t="str">
        <f t="shared" si="18"/>
        <v>INSERT INTO "Clubs" (club_name,club_league_id,club_value,club_shield,club_country) VALUES ('Baglan Dragons FC',37,59,pg_read_binary_file('E:\imagenes\escudos_cl\Europa\Cymru South\Baglan Dragons FC.png'),76);</v>
      </c>
    </row>
    <row r="390" spans="2:15" x14ac:dyDescent="0.25">
      <c r="B390">
        <v>388</v>
      </c>
      <c r="C390" t="s">
        <v>4521</v>
      </c>
      <c r="D390" t="s">
        <v>1911</v>
      </c>
      <c r="E390">
        <f>INDEX(ClubLeague!B:B,MATCH(D390,ClubLeague!C:C,0))</f>
        <v>142</v>
      </c>
      <c r="F390">
        <v>49</v>
      </c>
      <c r="G390">
        <v>50</v>
      </c>
      <c r="H390">
        <v>49</v>
      </c>
      <c r="I390" s="3">
        <f t="shared" si="19"/>
        <v>49</v>
      </c>
      <c r="J390" t="s">
        <v>5376</v>
      </c>
      <c r="K390" t="str">
        <f t="shared" si="20"/>
        <v>E:\imagenes\escudos_cl\Asia\Oman Professional League\Bahla Club.png</v>
      </c>
      <c r="L390" t="s">
        <v>457</v>
      </c>
      <c r="M390">
        <f>INDEX(NationalTeams!B:B,MATCH(L390,NationalTeams!C:C,0))</f>
        <v>157</v>
      </c>
      <c r="O390" t="str">
        <f t="shared" si="18"/>
        <v>INSERT INTO "Clubs" (club_name,club_league_id,club_value,club_shield,club_country) VALUES ('Bahla Club',142,49,pg_read_binary_file('E:\imagenes\escudos_cl\Asia\Oman Professional League\Bahla Club.png'),157);</v>
      </c>
    </row>
    <row r="391" spans="2:15" x14ac:dyDescent="0.25">
      <c r="B391">
        <v>389</v>
      </c>
      <c r="C391" t="s">
        <v>4817</v>
      </c>
      <c r="D391" t="s">
        <v>1895</v>
      </c>
      <c r="E391">
        <f>INDEX(ClubLeague!B:B,MATCH(D391,ClubLeague!C:C,0))</f>
        <v>126</v>
      </c>
      <c r="F391">
        <v>57</v>
      </c>
      <c r="G391">
        <v>56</v>
      </c>
      <c r="H391">
        <v>56</v>
      </c>
      <c r="I391" s="3">
        <f t="shared" si="19"/>
        <v>56</v>
      </c>
      <c r="J391" t="s">
        <v>5377</v>
      </c>
      <c r="K391" t="str">
        <f t="shared" si="20"/>
        <v>E:\imagenes\escudos_cl\Africa\Mocambola\Baia de Pemba.png</v>
      </c>
      <c r="L391" t="s">
        <v>393</v>
      </c>
      <c r="M391">
        <f>INDEX(NationalTeams!B:B,MATCH(L391,NationalTeams!C:C,0))</f>
        <v>147</v>
      </c>
      <c r="O391" t="str">
        <f t="shared" si="18"/>
        <v>INSERT INTO "Clubs" (club_name,club_league_id,club_value,club_shield,club_country) VALUES ('Baia de Pemba',126,56,pg_read_binary_file('E:\imagenes\escudos_cl\Africa\Mocambola\Baia de Pemba.png'),147);</v>
      </c>
    </row>
    <row r="392" spans="2:15" x14ac:dyDescent="0.25">
      <c r="B392">
        <v>390</v>
      </c>
      <c r="C392" t="s">
        <v>2101</v>
      </c>
      <c r="D392" t="s">
        <v>1785</v>
      </c>
      <c r="E392">
        <f>INDEX(ClubLeague!B:B,MATCH(D392,ClubLeague!C:C,0))</f>
        <v>15</v>
      </c>
      <c r="F392">
        <v>54</v>
      </c>
      <c r="G392">
        <v>52</v>
      </c>
      <c r="H392">
        <v>50</v>
      </c>
      <c r="I392" s="3">
        <f t="shared" si="19"/>
        <v>52</v>
      </c>
      <c r="J392" t="s">
        <v>5378</v>
      </c>
      <c r="K392" t="str">
        <f t="shared" si="20"/>
        <v>E:\imagenes\escudos_cl\Europa\Azerbaijan First Division\Baku Sporting.png</v>
      </c>
      <c r="L392" t="s">
        <v>535</v>
      </c>
      <c r="M392">
        <f>INDEX(NationalTeams!B:B,MATCH(L392,NationalTeams!C:C,0))</f>
        <v>18</v>
      </c>
      <c r="O392" t="str">
        <f t="shared" si="18"/>
        <v>INSERT INTO "Clubs" (club_name,club_league_id,club_value,club_shield,club_country) VALUES ('Baku Sporting',15,52,pg_read_binary_file('E:\imagenes\escudos_cl\Europa\Azerbaijan First Division\Baku Sporting.png'),18);</v>
      </c>
    </row>
    <row r="393" spans="2:15" x14ac:dyDescent="0.25">
      <c r="B393">
        <v>391</v>
      </c>
      <c r="C393" t="s">
        <v>2513</v>
      </c>
      <c r="D393" t="s">
        <v>1807</v>
      </c>
      <c r="E393">
        <f>INDEX(ClubLeague!B:B,MATCH(D393,ClubLeague!C:C,0))</f>
        <v>38</v>
      </c>
      <c r="F393">
        <v>64</v>
      </c>
      <c r="G393">
        <v>62</v>
      </c>
      <c r="H393">
        <v>56</v>
      </c>
      <c r="I393" s="3">
        <f t="shared" si="19"/>
        <v>61</v>
      </c>
      <c r="J393" t="s">
        <v>5379</v>
      </c>
      <c r="K393" t="str">
        <f t="shared" si="20"/>
        <v>E:\imagenes\escudos_cl\Europa\Cymru Premier\Bala Town FC.png</v>
      </c>
      <c r="L393" t="s">
        <v>517</v>
      </c>
      <c r="M393">
        <f>INDEX(NationalTeams!B:B,MATCH(L393,NationalTeams!C:C,0))</f>
        <v>76</v>
      </c>
      <c r="O393" t="str">
        <f t="shared" si="18"/>
        <v>INSERT INTO "Clubs" (club_name,club_league_id,club_value,club_shield,club_country) VALUES ('Bala Town FC',38,61,pg_read_binary_file('E:\imagenes\escudos_cl\Europa\Cymru Premier\Bala Town FC.png'),76);</v>
      </c>
    </row>
    <row r="394" spans="2:15" x14ac:dyDescent="0.25">
      <c r="B394">
        <v>392</v>
      </c>
      <c r="C394" t="s">
        <v>4724</v>
      </c>
      <c r="D394" t="s">
        <v>1818</v>
      </c>
      <c r="E394">
        <f>INDEX(ClubLeague!B:B,MATCH(D394,ClubLeague!C:C,0))</f>
        <v>49</v>
      </c>
      <c r="F394">
        <v>57</v>
      </c>
      <c r="G394">
        <v>55</v>
      </c>
      <c r="H394">
        <v>58</v>
      </c>
      <c r="I394" s="3">
        <f t="shared" si="19"/>
        <v>57</v>
      </c>
      <c r="J394" t="s">
        <v>5380</v>
      </c>
      <c r="K394" t="str">
        <f t="shared" si="20"/>
        <v>E:\imagenes\escudos_cl\Africa\Egyptian Second Division A\Baladiyat El Mahalla SC.png</v>
      </c>
      <c r="L394" t="s">
        <v>365</v>
      </c>
      <c r="M394">
        <f>INDEX(NationalTeams!B:B,MATCH(L394,NationalTeams!C:C,0))</f>
        <v>59</v>
      </c>
      <c r="O394" t="str">
        <f t="shared" si="18"/>
        <v>INSERT INTO "Clubs" (club_name,club_league_id,club_value,club_shield,club_country) VALUES ('Baladiyat El Mahalla SC',49,57,pg_read_binary_file('E:\imagenes\escudos_cl\Africa\Egyptian Second Division A\Baladiyat El Mahalla SC.png'),59);</v>
      </c>
    </row>
    <row r="395" spans="2:15" x14ac:dyDescent="0.25">
      <c r="B395">
        <v>393</v>
      </c>
      <c r="C395" t="s">
        <v>4099</v>
      </c>
      <c r="D395" t="s">
        <v>1944</v>
      </c>
      <c r="E395">
        <f>INDEX(ClubLeague!B:B,MATCH(D395,ClubLeague!C:C,0))</f>
        <v>175</v>
      </c>
      <c r="F395">
        <v>57</v>
      </c>
      <c r="G395">
        <v>57</v>
      </c>
      <c r="H395">
        <v>59</v>
      </c>
      <c r="I395" s="3">
        <f t="shared" si="19"/>
        <v>58</v>
      </c>
      <c r="J395" t="s">
        <v>5381</v>
      </c>
      <c r="K395" t="str">
        <f t="shared" si="20"/>
        <v>E:\imagenes\escudos_cl\Asia\Singapore Premier League\Balestier Khalsa FC.png</v>
      </c>
      <c r="L395" t="s">
        <v>450</v>
      </c>
      <c r="M395">
        <f>INDEX(NationalTeams!B:B,MATCH(L395,NationalTeams!C:C,0))</f>
        <v>188</v>
      </c>
      <c r="O395" t="str">
        <f t="shared" si="18"/>
        <v>INSERT INTO "Clubs" (club_name,club_league_id,club_value,club_shield,club_country) VALUES ('Balestier Khalsa FC',175,58,pg_read_binary_file('E:\imagenes\escudos_cl\Asia\Singapore Premier League\Balestier Khalsa FC.png'),188);</v>
      </c>
    </row>
    <row r="396" spans="2:15" x14ac:dyDescent="0.25">
      <c r="B396">
        <v>394</v>
      </c>
      <c r="C396" t="s">
        <v>4331</v>
      </c>
      <c r="D396" t="s">
        <v>1861</v>
      </c>
      <c r="E396">
        <f>INDEX(ClubLeague!B:B,MATCH(D396,ClubLeague!C:C,0))</f>
        <v>92</v>
      </c>
      <c r="F396">
        <v>58</v>
      </c>
      <c r="G396">
        <v>55</v>
      </c>
      <c r="H396">
        <v>54</v>
      </c>
      <c r="I396" s="3">
        <f t="shared" si="19"/>
        <v>56</v>
      </c>
      <c r="J396" t="s">
        <v>5382</v>
      </c>
      <c r="K396" t="str">
        <f t="shared" si="20"/>
        <v>E:\imagenes\escudos_cl\Asia\Liga 1\Bali United FC.png</v>
      </c>
      <c r="L396" t="s">
        <v>444</v>
      </c>
      <c r="M396">
        <f>INDEX(NationalTeams!B:B,MATCH(L396,NationalTeams!C:C,0))</f>
        <v>94</v>
      </c>
      <c r="O396" t="str">
        <f t="shared" si="18"/>
        <v>INSERT INTO "Clubs" (club_name,club_league_id,club_value,club_shield,club_country) VALUES ('Bali United FC',92,56,pg_read_binary_file('E:\imagenes\escudos_cl\Asia\Liga 1\Bali United FC.png'),94);</v>
      </c>
    </row>
    <row r="397" spans="2:15" x14ac:dyDescent="0.25">
      <c r="B397">
        <v>395</v>
      </c>
      <c r="C397" t="s">
        <v>2968</v>
      </c>
      <c r="D397" t="s">
        <v>1906</v>
      </c>
      <c r="E397">
        <f>INDEX(ClubLeague!B:B,MATCH(D397,ClubLeague!C:C,0))</f>
        <v>137</v>
      </c>
      <c r="F397">
        <v>56</v>
      </c>
      <c r="G397">
        <v>56</v>
      </c>
      <c r="H397">
        <v>54</v>
      </c>
      <c r="I397" s="3">
        <f t="shared" si="19"/>
        <v>55</v>
      </c>
      <c r="J397" t="s">
        <v>5383</v>
      </c>
      <c r="K397" t="str">
        <f t="shared" si="20"/>
        <v>E:\imagenes\escudos_cl\Europa\NIFL Championship\Ballinamallard United FC.png</v>
      </c>
      <c r="L397" t="s">
        <v>503</v>
      </c>
      <c r="M397">
        <f>INDEX(NationalTeams!B:B,MATCH(L397,NationalTeams!C:C,0))</f>
        <v>99</v>
      </c>
      <c r="O397" t="str">
        <f t="shared" si="18"/>
        <v>INSERT INTO "Clubs" (club_name,club_league_id,club_value,club_shield,club_country) VALUES ('Ballinamallard United FC',137,55,pg_read_binary_file('E:\imagenes\escudos_cl\Europa\NIFL Championship\Ballinamallard United FC.png'),99);</v>
      </c>
    </row>
    <row r="398" spans="2:15" x14ac:dyDescent="0.25">
      <c r="B398">
        <v>396</v>
      </c>
      <c r="C398" t="s">
        <v>2969</v>
      </c>
      <c r="D398" t="s">
        <v>1906</v>
      </c>
      <c r="E398">
        <f>INDEX(ClubLeague!B:B,MATCH(D398,ClubLeague!C:C,0))</f>
        <v>137</v>
      </c>
      <c r="F398">
        <v>51</v>
      </c>
      <c r="G398">
        <v>53</v>
      </c>
      <c r="H398">
        <v>50</v>
      </c>
      <c r="I398" s="3">
        <f t="shared" si="19"/>
        <v>51</v>
      </c>
      <c r="J398" t="s">
        <v>5384</v>
      </c>
      <c r="K398" t="str">
        <f t="shared" si="20"/>
        <v>E:\imagenes\escudos_cl\Europa\NIFL Championship\Ballyclare Comrades FC.png</v>
      </c>
      <c r="L398" t="s">
        <v>503</v>
      </c>
      <c r="M398">
        <f>INDEX(NationalTeams!B:B,MATCH(L398,NationalTeams!C:C,0))</f>
        <v>99</v>
      </c>
      <c r="O398" t="str">
        <f t="shared" si="18"/>
        <v>INSERT INTO "Clubs" (club_name,club_league_id,club_value,club_shield,club_country) VALUES ('Ballyclare Comrades FC',137,51,pg_read_binary_file('E:\imagenes\escudos_cl\Europa\NIFL Championship\Ballyclare Comrades FC.png'),99);</v>
      </c>
    </row>
    <row r="399" spans="2:15" x14ac:dyDescent="0.25">
      <c r="B399">
        <v>397</v>
      </c>
      <c r="C399" t="s">
        <v>2973</v>
      </c>
      <c r="D399" t="s">
        <v>1907</v>
      </c>
      <c r="E399">
        <f>INDEX(ClubLeague!B:B,MATCH(D399,ClubLeague!C:C,0))</f>
        <v>138</v>
      </c>
      <c r="F399">
        <v>62</v>
      </c>
      <c r="G399">
        <v>61</v>
      </c>
      <c r="H399">
        <v>65</v>
      </c>
      <c r="I399" s="3">
        <f t="shared" si="19"/>
        <v>63</v>
      </c>
      <c r="J399" t="s">
        <v>5385</v>
      </c>
      <c r="K399" t="str">
        <f t="shared" si="20"/>
        <v>E:\imagenes\escudos_cl\Europa\NIFL Premiership\Ballymena United FC.png</v>
      </c>
      <c r="L399" t="s">
        <v>503</v>
      </c>
      <c r="M399">
        <f>INDEX(NationalTeams!B:B,MATCH(L399,NationalTeams!C:C,0))</f>
        <v>99</v>
      </c>
      <c r="O399" t="str">
        <f t="shared" si="18"/>
        <v>INSERT INTO "Clubs" (club_name,club_league_id,club_value,club_shield,club_country) VALUES ('Ballymena United FC',138,63,pg_read_binary_file('E:\imagenes\escudos_cl\Europa\NIFL Premiership\Ballymena United FC.png'),99);</v>
      </c>
    </row>
    <row r="400" spans="2:15" x14ac:dyDescent="0.25">
      <c r="B400">
        <v>398</v>
      </c>
      <c r="C400" t="s">
        <v>3140</v>
      </c>
      <c r="D400" t="s">
        <v>1928</v>
      </c>
      <c r="E400">
        <f>INDEX(ClubLeague!B:B,MATCH(D400,ClubLeague!C:C,0))</f>
        <v>159</v>
      </c>
      <c r="F400">
        <v>64</v>
      </c>
      <c r="G400">
        <v>60</v>
      </c>
      <c r="H400">
        <v>58</v>
      </c>
      <c r="I400" s="3">
        <f t="shared" si="19"/>
        <v>61</v>
      </c>
      <c r="J400" t="s">
        <v>5386</v>
      </c>
      <c r="K400" t="str">
        <f t="shared" si="20"/>
        <v>E:\imagenes\escudos_cl\Europa\Russian First League\Baltika Kaliningrad.png</v>
      </c>
      <c r="L400" t="s">
        <v>500</v>
      </c>
      <c r="M400">
        <f>INDEX(NationalTeams!B:B,MATCH(L400,NationalTeams!C:C,0))</f>
        <v>176</v>
      </c>
      <c r="O400" t="str">
        <f t="shared" si="18"/>
        <v>INSERT INTO "Clubs" (club_name,club_league_id,club_value,club_shield,club_country) VALUES ('Baltika Kaliningrad',159,61,pg_read_binary_file('E:\imagenes\escudos_cl\Europa\Russian First League\Baltika Kaliningrad.png'),176);</v>
      </c>
    </row>
    <row r="401" spans="2:15" x14ac:dyDescent="0.25">
      <c r="B401">
        <v>399</v>
      </c>
      <c r="C401" t="s">
        <v>3665</v>
      </c>
      <c r="D401" t="s">
        <v>1803</v>
      </c>
      <c r="E401">
        <f>INDEX(ClubLeague!B:B,MATCH(D401,ClubLeague!C:C,0))</f>
        <v>33</v>
      </c>
      <c r="F401">
        <v>48</v>
      </c>
      <c r="G401">
        <v>55</v>
      </c>
      <c r="H401">
        <v>50</v>
      </c>
      <c r="I401" s="3">
        <f t="shared" si="19"/>
        <v>51</v>
      </c>
      <c r="J401" t="s">
        <v>5387</v>
      </c>
      <c r="K401" t="str">
        <f t="shared" si="20"/>
        <v>E:\imagenes\escudos_cl\America\Championnat Special Division 1\Baltimore SC.png</v>
      </c>
      <c r="L401" t="s">
        <v>333</v>
      </c>
      <c r="M401">
        <f>INDEX(NationalTeams!B:B,MATCH(L401,NationalTeams!C:C,0))</f>
        <v>89</v>
      </c>
      <c r="O401" t="str">
        <f t="shared" si="18"/>
        <v>INSERT INTO "Clubs" (club_name,club_league_id,club_value,club_shield,club_country) VALUES ('Baltimore SC',33,51,pg_read_binary_file('E:\imagenes\escudos_cl\America\Championnat Special Division 1\Baltimore SC.png'),89);</v>
      </c>
    </row>
    <row r="402" spans="2:15" x14ac:dyDescent="0.25">
      <c r="B402">
        <v>400</v>
      </c>
      <c r="C402" t="s">
        <v>2931</v>
      </c>
      <c r="D402" t="s">
        <v>1893</v>
      </c>
      <c r="E402">
        <f>INDEX(ClubLeague!B:B,MATCH(D402,ClubLeague!C:C,0))</f>
        <v>124</v>
      </c>
      <c r="F402">
        <v>56</v>
      </c>
      <c r="G402">
        <v>45</v>
      </c>
      <c r="H402">
        <v>46</v>
      </c>
      <c r="I402" s="3">
        <f t="shared" si="19"/>
        <v>49</v>
      </c>
      <c r="J402" t="s">
        <v>5388</v>
      </c>
      <c r="K402" t="str">
        <f t="shared" si="20"/>
        <v>E:\imagenes\escudos_cl\Europa\Maltese Premier League\Balzan FC.png</v>
      </c>
      <c r="L402" t="s">
        <v>539</v>
      </c>
      <c r="M402">
        <f>INDEX(NationalTeams!B:B,MATCH(L402,NationalTeams!C:C,0))</f>
        <v>136</v>
      </c>
      <c r="O402" t="str">
        <f t="shared" si="18"/>
        <v>INSERT INTO "Clubs" (club_name,club_league_id,club_value,club_shield,club_country) VALUES ('Balzan FC',124,49,pg_read_binary_file('E:\imagenes\escudos_cl\Europa\Maltese Premier League\Balzan FC.png'),136);</v>
      </c>
    </row>
    <row r="403" spans="2:15" x14ac:dyDescent="0.25">
      <c r="B403">
        <v>401</v>
      </c>
      <c r="C403" t="s">
        <v>4657</v>
      </c>
      <c r="D403" t="s">
        <v>1820</v>
      </c>
      <c r="E403">
        <f>INDEX(ClubLeague!B:B,MATCH(D403,ClubLeague!C:C,0))</f>
        <v>51</v>
      </c>
      <c r="F403">
        <v>60</v>
      </c>
      <c r="G403">
        <v>71</v>
      </c>
      <c r="H403">
        <v>63</v>
      </c>
      <c r="I403" s="3">
        <f t="shared" si="19"/>
        <v>65</v>
      </c>
      <c r="J403" t="s">
        <v>5389</v>
      </c>
      <c r="K403" t="str">
        <f t="shared" si="20"/>
        <v>E:\imagenes\escudos_cl\Africa\Elite One\Bamboutos FC.png</v>
      </c>
      <c r="L403" t="s">
        <v>322</v>
      </c>
      <c r="M403">
        <f>INDEX(NationalTeams!B:B,MATCH(L403,NationalTeams!C:C,0))</f>
        <v>40</v>
      </c>
      <c r="O403" t="str">
        <f t="shared" si="18"/>
        <v>INSERT INTO "Clubs" (club_name,club_league_id,club_value,club_shield,club_country) VALUES ('Bamboutos FC',51,65,pg_read_binary_file('E:\imagenes\escudos_cl\Africa\Elite One\Bamboutos FC.png'),40);</v>
      </c>
    </row>
    <row r="404" spans="2:15" x14ac:dyDescent="0.25">
      <c r="B404">
        <v>402</v>
      </c>
      <c r="C404" t="s">
        <v>3278</v>
      </c>
      <c r="D404" t="s">
        <v>1963</v>
      </c>
      <c r="E404">
        <f>INDEX(ClubLeague!B:B,MATCH(D404,ClubLeague!C:C,0))</f>
        <v>194</v>
      </c>
      <c r="F404">
        <v>64</v>
      </c>
      <c r="G404">
        <v>63</v>
      </c>
      <c r="H404">
        <v>60</v>
      </c>
      <c r="I404" s="3">
        <f t="shared" si="19"/>
        <v>62</v>
      </c>
      <c r="J404" t="s">
        <v>5390</v>
      </c>
      <c r="K404" t="str">
        <f t="shared" si="20"/>
        <v>E:\imagenes\escudos_cl\Europa\TFF 1. Lig\Bandirmaspor.png</v>
      </c>
      <c r="L404" t="s">
        <v>501</v>
      </c>
      <c r="M404">
        <f>INDEX(NationalTeams!B:B,MATCH(L404,NationalTeams!C:C,0))</f>
        <v>210</v>
      </c>
      <c r="O404" t="str">
        <f t="shared" si="18"/>
        <v>INSERT INTO "Clubs" (club_name,club_league_id,club_value,club_shield,club_country) VALUES ('Bandirmaspor',194,62,pg_read_binary_file('E:\imagenes\escudos_cl\Europa\TFF 1. Lig\Bandirmaspor.png'),210);</v>
      </c>
    </row>
    <row r="405" spans="2:15" x14ac:dyDescent="0.25">
      <c r="B405">
        <v>403</v>
      </c>
      <c r="C405" t="s">
        <v>4332</v>
      </c>
      <c r="D405" t="s">
        <v>1965</v>
      </c>
      <c r="E405">
        <f>INDEX(ClubLeague!B:B,MATCH(D405,ClubLeague!C:C,0))</f>
        <v>196</v>
      </c>
      <c r="F405">
        <v>58</v>
      </c>
      <c r="G405">
        <v>55</v>
      </c>
      <c r="H405">
        <v>54</v>
      </c>
      <c r="I405" s="3">
        <f t="shared" si="19"/>
        <v>56</v>
      </c>
      <c r="J405" t="s">
        <v>5391</v>
      </c>
      <c r="K405" t="str">
        <f t="shared" si="20"/>
        <v>E:\imagenes\escudos_cl\Asia\Thai League 2\Bangkok Bravo AFC.png</v>
      </c>
      <c r="L405" t="s">
        <v>437</v>
      </c>
      <c r="M405">
        <f>INDEX(NationalTeams!B:B,MATCH(L405,NationalTeams!C:C,0))</f>
        <v>200</v>
      </c>
      <c r="O405" t="str">
        <f t="shared" si="18"/>
        <v>INSERT INTO "Clubs" (club_name,club_league_id,club_value,club_shield,club_country) VALUES ('Bangkok Bravo AFC',196,56,pg_read_binary_file('E:\imagenes\escudos_cl\Asia\Thai League 2\Bangkok Bravo AFC.png'),200);</v>
      </c>
    </row>
    <row r="406" spans="2:15" x14ac:dyDescent="0.25">
      <c r="B406">
        <v>404</v>
      </c>
      <c r="C406" t="s">
        <v>4476</v>
      </c>
      <c r="D406" t="s">
        <v>1788</v>
      </c>
      <c r="E406">
        <f>INDEX(ClubLeague!B:B,MATCH(D406,ClubLeague!C:C,0))</f>
        <v>18</v>
      </c>
      <c r="F406">
        <v>45</v>
      </c>
      <c r="G406">
        <v>51</v>
      </c>
      <c r="H406">
        <v>51</v>
      </c>
      <c r="I406" s="3">
        <f t="shared" si="19"/>
        <v>49</v>
      </c>
      <c r="J406" t="s">
        <v>5392</v>
      </c>
      <c r="K406" t="str">
        <f t="shared" si="20"/>
        <v>E:\imagenes\escudos_cl\Asia\Bangladesh Premier League\Bangladesh Police FC.png</v>
      </c>
      <c r="L406" t="s">
        <v>465</v>
      </c>
      <c r="M406">
        <f>INDEX(NationalTeams!B:B,MATCH(L406,NationalTeams!C:C,0))</f>
        <v>21</v>
      </c>
      <c r="O406" t="str">
        <f t="shared" si="18"/>
        <v>INSERT INTO "Clubs" (club_name,club_league_id,club_value,club_shield,club_country) VALUES ('Bangladesh Police FC',18,49,pg_read_binary_file('E:\imagenes\escudos_cl\Asia\Bangladesh Premier League\Bangladesh Police FC.png'),21);</v>
      </c>
    </row>
    <row r="407" spans="2:15" x14ac:dyDescent="0.25">
      <c r="B407">
        <v>405</v>
      </c>
      <c r="C407" t="s">
        <v>2974</v>
      </c>
      <c r="D407" t="s">
        <v>1907</v>
      </c>
      <c r="E407">
        <f>INDEX(ClubLeague!B:B,MATCH(D407,ClubLeague!C:C,0))</f>
        <v>138</v>
      </c>
      <c r="F407">
        <v>63</v>
      </c>
      <c r="G407">
        <v>63</v>
      </c>
      <c r="H407">
        <v>60</v>
      </c>
      <c r="I407" s="3">
        <f t="shared" si="19"/>
        <v>62</v>
      </c>
      <c r="J407" t="s">
        <v>5393</v>
      </c>
      <c r="K407" t="str">
        <f t="shared" si="20"/>
        <v>E:\imagenes\escudos_cl\Europa\NIFL Premiership\Bangor FC.png</v>
      </c>
      <c r="L407" t="s">
        <v>503</v>
      </c>
      <c r="M407">
        <f>INDEX(NationalTeams!B:B,MATCH(L407,NationalTeams!C:C,0))</f>
        <v>99</v>
      </c>
      <c r="O407" t="str">
        <f t="shared" si="18"/>
        <v>INSERT INTO "Clubs" (club_name,club_league_id,club_value,club_shield,club_country) VALUES ('Bangor FC',138,62,pg_read_binary_file('E:\imagenes\escudos_cl\Europa\NIFL Premiership\Bangor FC.png'),99);</v>
      </c>
    </row>
    <row r="408" spans="2:15" x14ac:dyDescent="0.25">
      <c r="B408">
        <v>406</v>
      </c>
      <c r="C408" t="s">
        <v>4266</v>
      </c>
      <c r="D408" t="s">
        <v>1969</v>
      </c>
      <c r="E408">
        <f>INDEX(ClubLeague!B:B,MATCH(D408,ClubLeague!C:C,0))</f>
        <v>200</v>
      </c>
      <c r="F408">
        <v>65</v>
      </c>
      <c r="G408">
        <v>63</v>
      </c>
      <c r="H408">
        <v>55</v>
      </c>
      <c r="I408" s="3">
        <f t="shared" si="19"/>
        <v>61</v>
      </c>
      <c r="J408" t="s">
        <v>5394</v>
      </c>
      <c r="K408" t="str">
        <f t="shared" si="20"/>
        <v>E:\imagenes\escudos_cl\Asia\UAE Pro League\Baniyas Club.png</v>
      </c>
      <c r="L408" t="s">
        <v>435</v>
      </c>
      <c r="M408">
        <f>INDEX(NationalTeams!B:B,MATCH(L408,NationalTeams!C:C,0))</f>
        <v>61</v>
      </c>
      <c r="O408" t="str">
        <f t="shared" si="18"/>
        <v>INSERT INTO "Clubs" (club_name,club_league_id,club_value,club_shield,club_country) VALUES ('Baniyas Club',200,61,pg_read_binary_file('E:\imagenes\escudos_cl\Asia\UAE Pro League\Baniyas Club.png'),61);</v>
      </c>
    </row>
    <row r="409" spans="2:15" x14ac:dyDescent="0.25">
      <c r="B409">
        <v>407</v>
      </c>
      <c r="C409" t="s">
        <v>3637</v>
      </c>
      <c r="D409" t="s">
        <v>1922</v>
      </c>
      <c r="E409">
        <f>INDEX(ClubLeague!B:B,MATCH(D409,ClubLeague!C:C,0))</f>
        <v>153</v>
      </c>
      <c r="F409">
        <v>55</v>
      </c>
      <c r="G409">
        <v>59</v>
      </c>
      <c r="H409">
        <v>59</v>
      </c>
      <c r="I409" s="3">
        <f t="shared" si="19"/>
        <v>58</v>
      </c>
      <c r="J409" t="s">
        <v>5395</v>
      </c>
      <c r="K409" t="str">
        <f t="shared" si="20"/>
        <v>E:\imagenes\escudos_cl\America\Primera Division de Guatemala\Barberena FC.png</v>
      </c>
      <c r="L409" t="s">
        <v>396</v>
      </c>
      <c r="M409">
        <f>INDEX(NationalTeams!B:B,MATCH(L409,NationalTeams!C:C,0))</f>
        <v>84</v>
      </c>
      <c r="O409" t="str">
        <f t="shared" si="18"/>
        <v>INSERT INTO "Clubs" (club_name,club_league_id,club_value,club_shield,club_country) VALUES ('Barberena FC',153,58,pg_read_binary_file('E:\imagenes\escudos_cl\America\Primera Division de Guatemala\Barberena FC.png'),84);</v>
      </c>
    </row>
    <row r="410" spans="2:15" x14ac:dyDescent="0.25">
      <c r="B410">
        <v>408</v>
      </c>
      <c r="C410" t="s">
        <v>3567</v>
      </c>
      <c r="D410" t="s">
        <v>1880</v>
      </c>
      <c r="E410">
        <f>INDEX(ClubLeague!B:B,MATCH(D410,ClubLeague!C:C,0))</f>
        <v>111</v>
      </c>
      <c r="F410">
        <v>69</v>
      </c>
      <c r="G410">
        <v>65</v>
      </c>
      <c r="H410">
        <v>62</v>
      </c>
      <c r="I410" s="3">
        <f t="shared" si="19"/>
        <v>65</v>
      </c>
      <c r="J410" t="s">
        <v>5396</v>
      </c>
      <c r="K410" t="str">
        <f t="shared" si="20"/>
        <v>E:\imagenes\escudos_cl\America\LigaPro Ecuabet\Barcelona SC.png</v>
      </c>
      <c r="L410" t="s">
        <v>331</v>
      </c>
      <c r="M410">
        <f>INDEX(NationalTeams!B:B,MATCH(L410,NationalTeams!C:C,0))</f>
        <v>58</v>
      </c>
      <c r="O410" t="str">
        <f t="shared" si="18"/>
        <v>INSERT INTO "Clubs" (club_name,club_league_id,club_value,club_shield,club_country) VALUES ('Barcelona SC',111,65,pg_read_binary_file('E:\imagenes\escudos_cl\America\LigaPro Ecuabet\Barcelona SC.png'),58);</v>
      </c>
    </row>
    <row r="411" spans="2:15" x14ac:dyDescent="0.25">
      <c r="B411">
        <v>409</v>
      </c>
      <c r="C411" t="s">
        <v>4194</v>
      </c>
      <c r="D411" t="s">
        <v>1863</v>
      </c>
      <c r="E411">
        <f>INDEX(ClubLeague!B:B,MATCH(D411,ClubLeague!C:C,0))</f>
        <v>94</v>
      </c>
      <c r="F411">
        <v>59</v>
      </c>
      <c r="G411">
        <v>55</v>
      </c>
      <c r="H411">
        <v>57</v>
      </c>
      <c r="I411" s="3">
        <f t="shared" si="19"/>
        <v>57</v>
      </c>
      <c r="J411" t="s">
        <v>5397</v>
      </c>
      <c r="K411" t="str">
        <f t="shared" si="20"/>
        <v>E:\imagenes\escudos_cl\Asia\Liga 2\Barito Putera.png</v>
      </c>
      <c r="L411" t="s">
        <v>444</v>
      </c>
      <c r="M411">
        <f>INDEX(NationalTeams!B:B,MATCH(L411,NationalTeams!C:C,0))</f>
        <v>94</v>
      </c>
      <c r="O411" t="str">
        <f t="shared" si="18"/>
        <v>INSERT INTO "Clubs" (club_name,club_league_id,club_value,club_shield,club_country) VALUES ('Barito Putera',94,57,pg_read_binary_file('E:\imagenes\escudos_cl\Asia\Liga 2\Barito Putera.png'),94);</v>
      </c>
    </row>
    <row r="412" spans="2:15" x14ac:dyDescent="0.25">
      <c r="B412">
        <v>410</v>
      </c>
      <c r="C412" t="s">
        <v>4510</v>
      </c>
      <c r="D412" t="s">
        <v>1962</v>
      </c>
      <c r="E412">
        <f>INDEX(ClubLeague!B:B,MATCH(D412,ClubLeague!C:C,0))</f>
        <v>193</v>
      </c>
      <c r="F412">
        <v>54</v>
      </c>
      <c r="G412">
        <v>55</v>
      </c>
      <c r="H412">
        <v>49</v>
      </c>
      <c r="I412" s="3">
        <f t="shared" si="19"/>
        <v>53</v>
      </c>
      <c r="J412" t="s">
        <v>5398</v>
      </c>
      <c r="K412" t="str">
        <f t="shared" si="20"/>
        <v>E:\imagenes\escudos_cl\Asia\Tajikistan Higher League\Barkchi Hisor.png</v>
      </c>
      <c r="L412" t="s">
        <v>442</v>
      </c>
      <c r="M412">
        <f>INDEX(NationalTeams!B:B,MATCH(L412,NationalTeams!C:C,0))</f>
        <v>203</v>
      </c>
      <c r="O412" t="str">
        <f t="shared" si="18"/>
        <v>INSERT INTO "Clubs" (club_name,club_league_id,club_value,club_shield,club_country) VALUES ('Barkchi Hisor',193,53,pg_read_binary_file('E:\imagenes\escudos_cl\Asia\Tajikistan Higher League\Barkchi Hisor.png'),203);</v>
      </c>
    </row>
    <row r="413" spans="2:15" x14ac:dyDescent="0.25">
      <c r="B413">
        <v>411</v>
      </c>
      <c r="C413" t="s">
        <v>4890</v>
      </c>
      <c r="D413" t="s">
        <v>1902</v>
      </c>
      <c r="E413">
        <f>INDEX(ClubLeague!B:B,MATCH(D413,ClubLeague!C:C,0))</f>
        <v>133</v>
      </c>
      <c r="F413">
        <v>57</v>
      </c>
      <c r="G413">
        <v>59</v>
      </c>
      <c r="H413">
        <v>54</v>
      </c>
      <c r="I413" s="3">
        <f t="shared" si="19"/>
        <v>57</v>
      </c>
      <c r="J413" t="s">
        <v>5399</v>
      </c>
      <c r="K413" t="str">
        <f t="shared" si="20"/>
        <v>E:\imagenes\escudos_cl\Africa\National First Division\Baroka FC.png</v>
      </c>
      <c r="L413" t="s">
        <v>363</v>
      </c>
      <c r="M413">
        <f>INDEX(NationalTeams!B:B,MATCH(L413,NationalTeams!C:C,0))</f>
        <v>193</v>
      </c>
      <c r="O413" t="str">
        <f t="shared" si="18"/>
        <v>INSERT INTO "Clubs" (club_name,club_league_id,club_value,club_shield,club_country) VALUES ('Baroka FC',133,57,pg_read_binary_file('E:\imagenes\escudos_cl\Africa\National First Division\Baroka FC.png'),193);</v>
      </c>
    </row>
    <row r="414" spans="2:15" x14ac:dyDescent="0.25">
      <c r="B414">
        <v>412</v>
      </c>
      <c r="C414" t="s">
        <v>3887</v>
      </c>
      <c r="D414" t="s">
        <v>1935</v>
      </c>
      <c r="E414">
        <f>INDEX(ClubLeague!B:B,MATCH(D414,ClubLeague!C:C,0))</f>
        <v>166</v>
      </c>
      <c r="F414">
        <v>58</v>
      </c>
      <c r="G414">
        <v>59</v>
      </c>
      <c r="H414">
        <v>61</v>
      </c>
      <c r="I414" s="3">
        <f t="shared" si="19"/>
        <v>59</v>
      </c>
      <c r="J414" t="s">
        <v>5400</v>
      </c>
      <c r="K414" t="str">
        <f t="shared" si="20"/>
        <v>E:\imagenes\escudos_cl\America\Segunda Division de Venezuela\Barquisimeto.png</v>
      </c>
      <c r="L414" t="s">
        <v>351</v>
      </c>
      <c r="M414">
        <f>INDEX(NationalTeams!B:B,MATCH(L414,NationalTeams!C:C,0))</f>
        <v>217</v>
      </c>
      <c r="O414" t="str">
        <f t="shared" si="18"/>
        <v>INSERT INTO "Clubs" (club_name,club_league_id,club_value,club_shield,club_country) VALUES ('Barquisimeto',166,59,pg_read_binary_file('E:\imagenes\escudos_cl\America\Segunda Division de Venezuela\Barquisimeto.png'),217);</v>
      </c>
    </row>
    <row r="415" spans="2:15" x14ac:dyDescent="0.25">
      <c r="B415">
        <v>413</v>
      </c>
      <c r="C415" t="s">
        <v>3511</v>
      </c>
      <c r="D415" t="s">
        <v>1966</v>
      </c>
      <c r="E415">
        <f>INDEX(ClubLeague!B:B,MATCH(D415,ClubLeague!C:C,0))</f>
        <v>197</v>
      </c>
      <c r="F415">
        <v>56</v>
      </c>
      <c r="G415">
        <v>61</v>
      </c>
      <c r="H415">
        <v>61</v>
      </c>
      <c r="I415" s="3">
        <f t="shared" si="19"/>
        <v>59</v>
      </c>
      <c r="J415" t="s">
        <v>5401</v>
      </c>
      <c r="K415" t="str">
        <f t="shared" si="20"/>
        <v>E:\imagenes\escudos_cl\America\Torneo BetPlay Dimayor\Barranquilla FC.png</v>
      </c>
      <c r="L415" t="s">
        <v>328</v>
      </c>
      <c r="M415">
        <f>INDEX(NationalTeams!B:B,MATCH(L415,NationalTeams!C:C,0))</f>
        <v>46</v>
      </c>
      <c r="O415" t="str">
        <f t="shared" si="18"/>
        <v>INSERT INTO "Clubs" (club_name,club_league_id,club_value,club_shield,club_country) VALUES ('Barranquilla FC',197,59,pg_read_binary_file('E:\imagenes\escudos_cl\America\Torneo BetPlay Dimayor\Barranquilla FC.png'),46);</v>
      </c>
    </row>
    <row r="416" spans="2:15" x14ac:dyDescent="0.25">
      <c r="B416">
        <v>414</v>
      </c>
      <c r="C416" t="s">
        <v>2514</v>
      </c>
      <c r="D416" t="s">
        <v>1807</v>
      </c>
      <c r="E416">
        <f>INDEX(ClubLeague!B:B,MATCH(D416,ClubLeague!C:C,0))</f>
        <v>38</v>
      </c>
      <c r="F416">
        <v>63</v>
      </c>
      <c r="G416">
        <v>68</v>
      </c>
      <c r="H416">
        <v>63</v>
      </c>
      <c r="I416" s="3">
        <f t="shared" si="19"/>
        <v>65</v>
      </c>
      <c r="J416" t="s">
        <v>5402</v>
      </c>
      <c r="K416" t="str">
        <f t="shared" si="20"/>
        <v>E:\imagenes\escudos_cl\Europa\Cymru Premier\Barry Town United.png</v>
      </c>
      <c r="L416" t="s">
        <v>517</v>
      </c>
      <c r="M416">
        <f>INDEX(NationalTeams!B:B,MATCH(L416,NationalTeams!C:C,0))</f>
        <v>76</v>
      </c>
      <c r="O416" t="str">
        <f t="shared" si="18"/>
        <v>INSERT INTO "Clubs" (club_name,club_league_id,club_value,club_shield,club_country) VALUES ('Barry Town United',38,65,pg_read_binary_file('E:\imagenes\escudos_cl\Europa\Cymru Premier\Barry Town United.png'),76);</v>
      </c>
    </row>
    <row r="417" spans="2:15" x14ac:dyDescent="0.25">
      <c r="B417">
        <v>415</v>
      </c>
      <c r="C417" t="s">
        <v>4482</v>
      </c>
      <c r="D417" t="s">
        <v>1788</v>
      </c>
      <c r="E417">
        <f>INDEX(ClubLeague!B:B,MATCH(D417,ClubLeague!C:C,0))</f>
        <v>18</v>
      </c>
      <c r="F417">
        <v>47</v>
      </c>
      <c r="G417">
        <v>48</v>
      </c>
      <c r="H417">
        <v>51</v>
      </c>
      <c r="I417" s="3">
        <f t="shared" si="19"/>
        <v>49</v>
      </c>
      <c r="J417" t="s">
        <v>5403</v>
      </c>
      <c r="K417" t="str">
        <f t="shared" si="20"/>
        <v>E:\imagenes\escudos_cl\Asia\Bangladesh Premier League\Bashundhara Kings.png</v>
      </c>
      <c r="L417" t="s">
        <v>465</v>
      </c>
      <c r="M417">
        <f>INDEX(NationalTeams!B:B,MATCH(L417,NationalTeams!C:C,0))</f>
        <v>21</v>
      </c>
      <c r="O417" t="str">
        <f t="shared" si="18"/>
        <v>INSERT INTO "Clubs" (club_name,club_league_id,club_value,club_shield,club_country) VALUES ('Bashundhara Kings',18,49,pg_read_binary_file('E:\imagenes\escudos_cl\Asia\Bangladesh Premier League\Bashundhara Kings.png'),21);</v>
      </c>
    </row>
    <row r="418" spans="2:15" x14ac:dyDescent="0.25">
      <c r="B418">
        <v>416</v>
      </c>
      <c r="C418" t="s">
        <v>3809</v>
      </c>
      <c r="D418" t="s">
        <v>1945</v>
      </c>
      <c r="E418">
        <f>INDEX(ClubLeague!B:B,MATCH(D418,ClubLeague!C:C,0))</f>
        <v>176</v>
      </c>
      <c r="F418">
        <v>49</v>
      </c>
      <c r="G418">
        <v>47</v>
      </c>
      <c r="H418">
        <v>44</v>
      </c>
      <c r="I418" s="3">
        <f t="shared" si="19"/>
        <v>47</v>
      </c>
      <c r="J418" t="s">
        <v>5404</v>
      </c>
      <c r="K418" t="str">
        <f t="shared" si="20"/>
        <v>E:\imagenes\escudos_cl\America\SKNFA Premier League\Bath United FC.png</v>
      </c>
      <c r="L418" t="s">
        <v>411</v>
      </c>
      <c r="M418">
        <f>INDEX(NationalTeams!B:B,MATCH(L418,NationalTeams!C:C,0))</f>
        <v>179</v>
      </c>
      <c r="O418" t="str">
        <f t="shared" si="18"/>
        <v>INSERT INTO "Clubs" (club_name,club_league_id,club_value,club_shield,club_country) VALUES ('Bath United FC',176,47,pg_read_binary_file('E:\imagenes\escudos_cl\America\SKNFA Premier League\Bath United FC.png'),179);</v>
      </c>
    </row>
    <row r="419" spans="2:15" x14ac:dyDescent="0.25">
      <c r="B419">
        <v>417</v>
      </c>
      <c r="C419" t="s">
        <v>4019</v>
      </c>
      <c r="D419" t="s">
        <v>1905</v>
      </c>
      <c r="E419">
        <f>INDEX(ClubLeague!B:B,MATCH(D419,ClubLeague!C:C,0))</f>
        <v>136</v>
      </c>
      <c r="F419">
        <v>64</v>
      </c>
      <c r="G419">
        <v>62</v>
      </c>
      <c r="H419">
        <v>60</v>
      </c>
      <c r="I419" s="3">
        <f t="shared" si="19"/>
        <v>62</v>
      </c>
      <c r="J419" t="s">
        <v>5405</v>
      </c>
      <c r="K419" t="str">
        <f t="shared" si="20"/>
        <v>E:\imagenes\escudos_cl\Asia\New Zealand National League\Bay Olympic FC.png</v>
      </c>
      <c r="L419" t="s">
        <v>423</v>
      </c>
      <c r="M419">
        <f>INDEX(NationalTeams!B:B,MATCH(L419,NationalTeams!C:C,0))</f>
        <v>156</v>
      </c>
      <c r="O419" t="str">
        <f t="shared" si="18"/>
        <v>INSERT INTO "Clubs" (club_name,club_league_id,club_value,club_shield,club_country) VALUES ('Bay Olympic FC',136,62,pg_read_binary_file('E:\imagenes\escudos_cl\Asia\New Zealand National League\Bay Olympic FC.png'),156);</v>
      </c>
    </row>
    <row r="420" spans="2:15" x14ac:dyDescent="0.25">
      <c r="B420">
        <v>418</v>
      </c>
      <c r="C420" t="s">
        <v>4846</v>
      </c>
      <c r="D420" t="s">
        <v>1908</v>
      </c>
      <c r="E420">
        <f>INDEX(ClubLeague!B:B,MATCH(D420,ClubLeague!C:C,0))</f>
        <v>139</v>
      </c>
      <c r="F420">
        <v>74</v>
      </c>
      <c r="G420">
        <v>72</v>
      </c>
      <c r="H420">
        <v>72</v>
      </c>
      <c r="I420" s="3">
        <f t="shared" si="19"/>
        <v>73</v>
      </c>
      <c r="J420" t="s">
        <v>5406</v>
      </c>
      <c r="K420" t="str">
        <f t="shared" si="20"/>
        <v>E:\imagenes\escudos_cl\Africa\Nigeria Premier Football League\Bayelsa United FC.png</v>
      </c>
      <c r="L420" t="s">
        <v>361</v>
      </c>
      <c r="M420">
        <f>INDEX(NationalTeams!B:B,MATCH(L420,NationalTeams!C:C,0))</f>
        <v>153</v>
      </c>
      <c r="O420" t="str">
        <f t="shared" si="18"/>
        <v>INSERT INTO "Clubs" (club_name,club_league_id,club_value,club_shield,club_country) VALUES ('Bayelsa United FC',139,73,pg_read_binary_file('E:\imagenes\escudos_cl\Africa\Nigeria Premier Football League\Bayelsa United FC.png'),153);</v>
      </c>
    </row>
    <row r="421" spans="2:15" x14ac:dyDescent="0.25">
      <c r="B421">
        <v>419</v>
      </c>
      <c r="C421" t="s">
        <v>2010</v>
      </c>
      <c r="D421" t="s">
        <v>1796</v>
      </c>
      <c r="E421">
        <f>INDEX(ClubLeague!B:B,MATCH(D421,ClubLeague!C:C,0))</f>
        <v>26</v>
      </c>
      <c r="F421">
        <v>78</v>
      </c>
      <c r="G421">
        <v>79</v>
      </c>
      <c r="H421">
        <v>78</v>
      </c>
      <c r="I421" s="3">
        <f t="shared" si="19"/>
        <v>78</v>
      </c>
      <c r="J421" t="s">
        <v>5407</v>
      </c>
      <c r="K421" t="str">
        <f t="shared" si="20"/>
        <v>E:\imagenes\escudos_cl\Europa\Bundesliga\Bayer 04 Leverkusen.png</v>
      </c>
      <c r="L421" t="s">
        <v>489</v>
      </c>
      <c r="M421">
        <f>INDEX(NationalTeams!B:B,MATCH(L421,NationalTeams!C:C,0))</f>
        <v>4</v>
      </c>
      <c r="O421" t="str">
        <f t="shared" si="18"/>
        <v>INSERT INTO "Clubs" (club_name,club_league_id,club_value,club_shield,club_country) VALUES ('Bayer 04 Leverkusen',26,78,pg_read_binary_file('E:\imagenes\escudos_cl\Europa\Bundesliga\Bayer 04 Leverkusen.png'),4);</v>
      </c>
    </row>
    <row r="422" spans="2:15" x14ac:dyDescent="0.25">
      <c r="B422">
        <v>420</v>
      </c>
      <c r="C422" t="s">
        <v>4039</v>
      </c>
      <c r="D422" t="s">
        <v>1974</v>
      </c>
      <c r="E422">
        <f>INDEX(ClubLeague!B:B,MATCH(D422,ClubLeague!C:C,0))</f>
        <v>205</v>
      </c>
      <c r="F422">
        <v>59</v>
      </c>
      <c r="G422">
        <v>59</v>
      </c>
      <c r="H422">
        <v>60</v>
      </c>
      <c r="I422" s="3">
        <f t="shared" si="19"/>
        <v>59</v>
      </c>
      <c r="J422" t="s">
        <v>5408</v>
      </c>
      <c r="K422" t="str">
        <f t="shared" si="20"/>
        <v>E:\imagenes\escudos_cl\Asia\V.League 1\Becamex Binh Duong FC.png</v>
      </c>
      <c r="L422" t="s">
        <v>438</v>
      </c>
      <c r="M422">
        <f>INDEX(NationalTeams!B:B,MATCH(L422,NationalTeams!C:C,0))</f>
        <v>218</v>
      </c>
      <c r="O422" t="str">
        <f t="shared" si="18"/>
        <v>INSERT INTO "Clubs" (club_name,club_league_id,club_value,club_shield,club_country) VALUES ('Becamex Binh Duong FC',205,59,pg_read_binary_file('E:\imagenes\escudos_cl\Asia\V.League 1\Becamex Binh Duong FC.png'),218);</v>
      </c>
    </row>
    <row r="423" spans="2:15" x14ac:dyDescent="0.25">
      <c r="B423">
        <v>421</v>
      </c>
      <c r="C423" t="s">
        <v>4743</v>
      </c>
      <c r="D423" t="s">
        <v>1831</v>
      </c>
      <c r="E423">
        <f>INDEX(ClubLeague!B:B,MATCH(D423,ClubLeague!C:C,0))</f>
        <v>62</v>
      </c>
      <c r="F423">
        <v>70</v>
      </c>
      <c r="G423">
        <v>71</v>
      </c>
      <c r="H423">
        <v>73</v>
      </c>
      <c r="I423" s="3">
        <f t="shared" si="19"/>
        <v>71</v>
      </c>
      <c r="J423" t="s">
        <v>5409</v>
      </c>
      <c r="K423" t="str">
        <f t="shared" si="20"/>
        <v>E:\imagenes\escudos_cl\Africa\Ghana Premier League\Bechem United FC.png</v>
      </c>
      <c r="L423" t="s">
        <v>325</v>
      </c>
      <c r="M423">
        <f>INDEX(NationalTeams!B:B,MATCH(L423,NationalTeams!C:C,0))</f>
        <v>79</v>
      </c>
      <c r="O423" t="str">
        <f t="shared" si="18"/>
        <v>INSERT INTO "Clubs" (club_name,club_league_id,club_value,club_shield,club_country) VALUES ('Bechem United FC',62,71,pg_read_binary_file('E:\imagenes\escudos_cl\Africa\Ghana Premier League\Bechem United FC.png'),79);</v>
      </c>
    </row>
    <row r="424" spans="2:15" x14ac:dyDescent="0.25">
      <c r="B424">
        <v>422</v>
      </c>
      <c r="C424" t="s">
        <v>2116</v>
      </c>
      <c r="D424" t="s">
        <v>1802</v>
      </c>
      <c r="E424">
        <f>INDEX(ClubLeague!B:B,MATCH(D424,ClubLeague!C:C,0))</f>
        <v>32</v>
      </c>
      <c r="F424">
        <v>62</v>
      </c>
      <c r="G424">
        <v>65</v>
      </c>
      <c r="H424">
        <v>63</v>
      </c>
      <c r="I424" s="3">
        <f t="shared" si="19"/>
        <v>63</v>
      </c>
      <c r="J424" t="s">
        <v>5410</v>
      </c>
      <c r="K424" t="str">
        <f t="shared" si="20"/>
        <v>E:\imagenes\escudos_cl\Europa\Challenger Pro League\Beerschot.png</v>
      </c>
      <c r="L424" t="s">
        <v>505</v>
      </c>
      <c r="M424">
        <f>INDEX(NationalTeams!B:B,MATCH(L424,NationalTeams!C:C,0))</f>
        <v>23</v>
      </c>
      <c r="O424" t="str">
        <f t="shared" si="18"/>
        <v>INSERT INTO "Clubs" (club_name,club_league_id,club_value,club_shield,club_country) VALUES ('Beerschot',32,63,pg_read_binary_file('E:\imagenes\escudos_cl\Europa\Challenger Pro League\Beerschot.png'),23);</v>
      </c>
    </row>
    <row r="425" spans="2:15" x14ac:dyDescent="0.25">
      <c r="B425">
        <v>423</v>
      </c>
      <c r="C425" t="s">
        <v>3945</v>
      </c>
      <c r="D425" t="s">
        <v>1805</v>
      </c>
      <c r="E425">
        <f>INDEX(ClubLeague!B:B,MATCH(D425,ClubLeague!C:C,0))</f>
        <v>35</v>
      </c>
      <c r="F425">
        <v>72</v>
      </c>
      <c r="G425">
        <v>64</v>
      </c>
      <c r="H425">
        <v>63</v>
      </c>
      <c r="I425" s="3">
        <f t="shared" si="19"/>
        <v>66</v>
      </c>
      <c r="J425" t="s">
        <v>5411</v>
      </c>
      <c r="K425" t="str">
        <f t="shared" si="20"/>
        <v>E:\imagenes\escudos_cl\Asia\Chinese Super League\Beijing Guoan FC.png</v>
      </c>
      <c r="L425" t="s">
        <v>429</v>
      </c>
      <c r="M425">
        <f>INDEX(NationalTeams!B:B,MATCH(L425,NationalTeams!C:C,0))</f>
        <v>44</v>
      </c>
      <c r="O425" t="str">
        <f t="shared" si="18"/>
        <v>INSERT INTO "Clubs" (club_name,club_league_id,club_value,club_shield,club_country) VALUES ('Beijing Guoan FC',35,66,pg_read_binary_file('E:\imagenes\escudos_cl\Asia\Chinese Super League\Beijing Guoan FC.png'),44);</v>
      </c>
    </row>
    <row r="426" spans="2:15" x14ac:dyDescent="0.25">
      <c r="B426">
        <v>424</v>
      </c>
      <c r="C426" t="s">
        <v>2756</v>
      </c>
      <c r="D426" t="s">
        <v>1842</v>
      </c>
      <c r="E426">
        <f>INDEX(ClubLeague!B:B,MATCH(D426,ClubLeague!C:C,0))</f>
        <v>73</v>
      </c>
      <c r="F426">
        <v>71</v>
      </c>
      <c r="G426">
        <v>72</v>
      </c>
      <c r="H426">
        <v>71</v>
      </c>
      <c r="I426" s="3">
        <f t="shared" si="19"/>
        <v>71</v>
      </c>
      <c r="J426" t="s">
        <v>5412</v>
      </c>
      <c r="K426" t="str">
        <f t="shared" si="20"/>
        <v>E:\imagenes\escudos_cl\Europa\Israeli Premier League\Beitar Jerusalem FC.png</v>
      </c>
      <c r="L426" t="s">
        <v>530</v>
      </c>
      <c r="M426">
        <f>INDEX(NationalTeams!B:B,MATCH(L426,NationalTeams!C:C,0))</f>
        <v>109</v>
      </c>
      <c r="O426" t="str">
        <f t="shared" si="18"/>
        <v>INSERT INTO "Clubs" (club_name,club_league_id,club_value,club_shield,club_country) VALUES ('Beitar Jerusalem FC',73,71,pg_read_binary_file('E:\imagenes\escudos_cl\Europa\Israeli Premier League\Beitar Jerusalem FC.png'),109);</v>
      </c>
    </row>
    <row r="427" spans="2:15" x14ac:dyDescent="0.25">
      <c r="B427">
        <v>425</v>
      </c>
      <c r="C427" t="s">
        <v>4847</v>
      </c>
      <c r="D427" t="s">
        <v>1908</v>
      </c>
      <c r="E427">
        <f>INDEX(ClubLeague!B:B,MATCH(D427,ClubLeague!C:C,0))</f>
        <v>139</v>
      </c>
      <c r="F427">
        <v>75</v>
      </c>
      <c r="G427">
        <v>64</v>
      </c>
      <c r="H427">
        <v>72</v>
      </c>
      <c r="I427" s="3">
        <f t="shared" si="19"/>
        <v>70</v>
      </c>
      <c r="J427" t="s">
        <v>5413</v>
      </c>
      <c r="K427" t="str">
        <f t="shared" si="20"/>
        <v>E:\imagenes\escudos_cl\Africa\Nigeria Premier Football League\Bendel Insurance FC.png</v>
      </c>
      <c r="L427" t="s">
        <v>361</v>
      </c>
      <c r="M427">
        <f>INDEX(NationalTeams!B:B,MATCH(L427,NationalTeams!C:C,0))</f>
        <v>153</v>
      </c>
      <c r="O427" t="str">
        <f t="shared" si="18"/>
        <v>INSERT INTO "Clubs" (club_name,club_league_id,club_value,club_shield,club_country) VALUES ('Bendel Insurance FC',139,70,pg_read_binary_file('E:\imagenes\escudos_cl\Africa\Nigeria Premier Football League\Bendel Insurance FC.png'),153);</v>
      </c>
    </row>
    <row r="428" spans="2:15" x14ac:dyDescent="0.25">
      <c r="B428">
        <v>426</v>
      </c>
      <c r="C428" t="s">
        <v>4530</v>
      </c>
      <c r="D428" t="s">
        <v>1867</v>
      </c>
      <c r="E428">
        <f>INDEX(ClubLeague!B:B,MATCH(D428,ClubLeague!C:C,0))</f>
        <v>98</v>
      </c>
      <c r="F428">
        <v>48</v>
      </c>
      <c r="G428">
        <v>43</v>
      </c>
      <c r="H428">
        <v>49</v>
      </c>
      <c r="I428" s="3">
        <f t="shared" si="19"/>
        <v>47</v>
      </c>
      <c r="J428" t="s">
        <v>5414</v>
      </c>
      <c r="K428" t="str">
        <f t="shared" si="20"/>
        <v>E:\imagenes\escudos_cl\Asia\Liga de Elite\Benfica de Macau FC.png</v>
      </c>
      <c r="L428" t="s">
        <v>484</v>
      </c>
      <c r="M428">
        <f>INDEX(NationalTeams!B:B,MATCH(L428,NationalTeams!C:C,0))</f>
        <v>129</v>
      </c>
      <c r="O428" t="str">
        <f t="shared" si="18"/>
        <v>INSERT INTO "Clubs" (club_name,club_league_id,club_value,club_shield,club_country) VALUES ('Benfica de Macau FC',98,47,pg_read_binary_file('E:\imagenes\escudos_cl\Asia\Liga de Elite\Benfica de Macau FC.png'),129);</v>
      </c>
    </row>
    <row r="429" spans="2:15" x14ac:dyDescent="0.25">
      <c r="B429">
        <v>427</v>
      </c>
      <c r="C429" t="s">
        <v>4188</v>
      </c>
      <c r="D429" t="s">
        <v>1837</v>
      </c>
      <c r="E429">
        <f>INDEX(ClubLeague!B:B,MATCH(D429,ClubLeague!C:C,0))</f>
        <v>68</v>
      </c>
      <c r="F429">
        <v>51</v>
      </c>
      <c r="G429">
        <v>57</v>
      </c>
      <c r="H429">
        <v>57</v>
      </c>
      <c r="I429" s="3">
        <f t="shared" si="19"/>
        <v>55</v>
      </c>
      <c r="J429" t="s">
        <v>5415</v>
      </c>
      <c r="K429" t="str">
        <f t="shared" si="20"/>
        <v>E:\imagenes\escudos_cl\Asia\Indian Super League\Bengaluru FC.png</v>
      </c>
      <c r="L429" t="s">
        <v>458</v>
      </c>
      <c r="M429">
        <f>INDEX(NationalTeams!B:B,MATCH(L429,NationalTeams!C:C,0))</f>
        <v>93</v>
      </c>
      <c r="O429" t="str">
        <f t="shared" si="18"/>
        <v>INSERT INTO "Clubs" (club_name,club_league_id,club_value,club_shield,club_country) VALUES ('Bengaluru FC',68,55,pg_read_binary_file('E:\imagenes\escudos_cl\Asia\Indian Super League\Bengaluru FC.png'),93);</v>
      </c>
    </row>
    <row r="430" spans="2:15" x14ac:dyDescent="0.25">
      <c r="B430">
        <v>428</v>
      </c>
      <c r="C430" t="s">
        <v>4744</v>
      </c>
      <c r="D430" t="s">
        <v>1831</v>
      </c>
      <c r="E430">
        <f>INDEX(ClubLeague!B:B,MATCH(D430,ClubLeague!C:C,0))</f>
        <v>62</v>
      </c>
      <c r="F430">
        <v>63</v>
      </c>
      <c r="G430">
        <v>72</v>
      </c>
      <c r="H430">
        <v>64</v>
      </c>
      <c r="I430" s="3">
        <f t="shared" si="19"/>
        <v>66</v>
      </c>
      <c r="J430" t="s">
        <v>5416</v>
      </c>
      <c r="K430" t="str">
        <f t="shared" si="20"/>
        <v>E:\imagenes\escudos_cl\Africa\Ghana Premier League\Berekum United FC.png</v>
      </c>
      <c r="L430" t="s">
        <v>325</v>
      </c>
      <c r="M430">
        <f>INDEX(NationalTeams!B:B,MATCH(L430,NationalTeams!C:C,0))</f>
        <v>79</v>
      </c>
      <c r="O430" t="str">
        <f t="shared" si="18"/>
        <v>INSERT INTO "Clubs" (club_name,club_league_id,club_value,club_shield,club_country) VALUES ('Berekum United FC',62,66,pg_read_binary_file('E:\imagenes\escudos_cl\Africa\Ghana Premier League\Berekum United FC.png'),79);</v>
      </c>
    </row>
    <row r="431" spans="2:15" x14ac:dyDescent="0.25">
      <c r="B431">
        <v>429</v>
      </c>
      <c r="C431" t="s">
        <v>2181</v>
      </c>
      <c r="D431" t="s">
        <v>1829</v>
      </c>
      <c r="E431">
        <f>INDEX(ClubLeague!B:B,MATCH(D431,ClubLeague!C:C,0))</f>
        <v>60</v>
      </c>
      <c r="F431">
        <v>58</v>
      </c>
      <c r="G431">
        <v>61</v>
      </c>
      <c r="H431">
        <v>61</v>
      </c>
      <c r="I431" s="3">
        <f t="shared" si="19"/>
        <v>60</v>
      </c>
      <c r="J431" t="s">
        <v>5417</v>
      </c>
      <c r="K431" t="str">
        <f t="shared" si="20"/>
        <v>E:\imagenes\escudos_cl\Europa\First Professional Football League\Beroe Stara Zagora.png</v>
      </c>
      <c r="L431" t="s">
        <v>510</v>
      </c>
      <c r="M431">
        <f>INDEX(NationalTeams!B:B,MATCH(L431,NationalTeams!C:C,0))</f>
        <v>34</v>
      </c>
      <c r="O431" t="str">
        <f t="shared" si="18"/>
        <v>INSERT INTO "Clubs" (club_name,club_league_id,club_value,club_shield,club_country) VALUES ('Beroe Stara Zagora',60,60,pg_read_binary_file('E:\imagenes\escudos_cl\Europa\First Professional Football League\Beroe Stara Zagora.png'),34);</v>
      </c>
    </row>
    <row r="432" spans="2:15" x14ac:dyDescent="0.25">
      <c r="B432">
        <v>430</v>
      </c>
      <c r="C432" t="s">
        <v>4351</v>
      </c>
      <c r="D432" t="s">
        <v>1784</v>
      </c>
      <c r="E432">
        <f>INDEX(ClubLeague!B:B,MATCH(D432,ClubLeague!C:C,0))</f>
        <v>14</v>
      </c>
      <c r="F432">
        <v>52</v>
      </c>
      <c r="G432">
        <v>54</v>
      </c>
      <c r="H432">
        <v>54</v>
      </c>
      <c r="I432" s="3">
        <f t="shared" si="19"/>
        <v>53</v>
      </c>
      <c r="J432" t="s">
        <v>5418</v>
      </c>
      <c r="K432" t="str">
        <f t="shared" si="20"/>
        <v>E:\imagenes\escudos_cl\Asia\Azadegan League\Besat Kermanshah FC.png</v>
      </c>
      <c r="L432" t="s">
        <v>427</v>
      </c>
      <c r="M432">
        <f>INDEX(NationalTeams!B:B,MATCH(L432,NationalTeams!C:C,0))</f>
        <v>97</v>
      </c>
      <c r="O432" t="str">
        <f t="shared" si="18"/>
        <v>INSERT INTO "Clubs" (club_name,club_league_id,club_value,club_shield,club_country) VALUES ('Besat Kermanshah FC',14,53,pg_read_binary_file('E:\imagenes\escudos_cl\Asia\Azadegan League\Besat Kermanshah FC.png'),97);</v>
      </c>
    </row>
    <row r="433" spans="2:15" x14ac:dyDescent="0.25">
      <c r="B433">
        <v>431</v>
      </c>
      <c r="C433" t="s">
        <v>3256</v>
      </c>
      <c r="D433" t="s">
        <v>1952</v>
      </c>
      <c r="E433">
        <f>INDEX(ClubLeague!B:B,MATCH(D433,ClubLeague!C:C,0))</f>
        <v>183</v>
      </c>
      <c r="F433">
        <v>77</v>
      </c>
      <c r="G433">
        <v>79</v>
      </c>
      <c r="H433">
        <v>71</v>
      </c>
      <c r="I433" s="3">
        <f t="shared" si="19"/>
        <v>76</v>
      </c>
      <c r="J433" t="s">
        <v>5419</v>
      </c>
      <c r="K433" t="str">
        <f t="shared" si="20"/>
        <v>E:\imagenes\escudos_cl\Europa\Super Lig\Besiktas.png</v>
      </c>
      <c r="L433" t="s">
        <v>501</v>
      </c>
      <c r="M433">
        <f>INDEX(NationalTeams!B:B,MATCH(L433,NationalTeams!C:C,0))</f>
        <v>210</v>
      </c>
      <c r="O433" t="str">
        <f t="shared" si="18"/>
        <v>INSERT INTO "Clubs" (club_name,club_league_id,club_value,club_shield,club_country) VALUES ('Besiktas',183,76,pg_read_binary_file('E:\imagenes\escudos_cl\Europa\Super Lig\Besiktas.png'),210);</v>
      </c>
    </row>
    <row r="434" spans="2:15" x14ac:dyDescent="0.25">
      <c r="B434">
        <v>432</v>
      </c>
      <c r="C434" t="s">
        <v>2850</v>
      </c>
      <c r="D434" t="s">
        <v>1858</v>
      </c>
      <c r="E434">
        <f>INDEX(ClubLeague!B:B,MATCH(D434,ClubLeague!C:C,0))</f>
        <v>89</v>
      </c>
      <c r="F434">
        <v>57</v>
      </c>
      <c r="G434">
        <v>53</v>
      </c>
      <c r="H434">
        <v>59</v>
      </c>
      <c r="I434" s="3">
        <f t="shared" si="19"/>
        <v>56</v>
      </c>
      <c r="J434" t="s">
        <v>5420</v>
      </c>
      <c r="K434" t="str">
        <f t="shared" si="20"/>
        <v>E:\imagenes\escudos_cl\Europa\Latvian Higher League\BFC Daugavpils.png</v>
      </c>
      <c r="L434" t="s">
        <v>532</v>
      </c>
      <c r="M434">
        <f>INDEX(NationalTeams!B:B,MATCH(L434,NationalTeams!C:C,0))</f>
        <v>122</v>
      </c>
      <c r="O434" t="str">
        <f t="shared" si="18"/>
        <v>INSERT INTO "Clubs" (club_name,club_league_id,club_value,club_shield,club_country) VALUES ('BFC Daugavpils',89,56,pg_read_binary_file('E:\imagenes\escudos_cl\Europa\Latvian Higher League\BFC Daugavpils.png'),122);</v>
      </c>
    </row>
    <row r="435" spans="2:15" x14ac:dyDescent="0.25">
      <c r="B435">
        <v>433</v>
      </c>
      <c r="C435" t="s">
        <v>4134</v>
      </c>
      <c r="D435" t="s">
        <v>1964</v>
      </c>
      <c r="E435">
        <f>INDEX(ClubLeague!B:B,MATCH(D435,ClubLeague!C:C,0))</f>
        <v>195</v>
      </c>
      <c r="F435">
        <v>59</v>
      </c>
      <c r="G435">
        <v>59</v>
      </c>
      <c r="H435">
        <v>58</v>
      </c>
      <c r="I435" s="3">
        <f t="shared" si="19"/>
        <v>59</v>
      </c>
      <c r="J435" t="s">
        <v>5421</v>
      </c>
      <c r="K435" t="str">
        <f t="shared" si="20"/>
        <v>E:\imagenes\escudos_cl\Asia\Thai League 1\BG Pathum United FC.png</v>
      </c>
      <c r="L435" t="s">
        <v>437</v>
      </c>
      <c r="M435">
        <f>INDEX(NationalTeams!B:B,MATCH(L435,NationalTeams!C:C,0))</f>
        <v>200</v>
      </c>
      <c r="O435" t="str">
        <f t="shared" si="18"/>
        <v>INSERT INTO "Clubs" (club_name,club_league_id,club_value,club_shield,club_country) VALUES ('BG Pathum United FC',195,59,pg_read_binary_file('E:\imagenes\escudos_cl\Asia\Thai League 1\BG Pathum United FC.png'),200);</v>
      </c>
    </row>
    <row r="436" spans="2:15" x14ac:dyDescent="0.25">
      <c r="B436">
        <v>434</v>
      </c>
      <c r="C436" t="s">
        <v>4277</v>
      </c>
      <c r="D436" t="s">
        <v>1944</v>
      </c>
      <c r="E436">
        <f>INDEX(ClubLeague!B:B,MATCH(D436,ClubLeague!C:C,0))</f>
        <v>175</v>
      </c>
      <c r="F436">
        <v>59</v>
      </c>
      <c r="G436">
        <v>57</v>
      </c>
      <c r="H436">
        <v>55</v>
      </c>
      <c r="I436" s="3">
        <f t="shared" si="19"/>
        <v>57</v>
      </c>
      <c r="J436" t="s">
        <v>5422</v>
      </c>
      <c r="K436" t="str">
        <f t="shared" si="20"/>
        <v>E:\imagenes\escudos_cl\Asia\Singapore Premier League\BG Tampines Rovers FC.png</v>
      </c>
      <c r="L436" t="s">
        <v>450</v>
      </c>
      <c r="M436">
        <f>INDEX(NationalTeams!B:B,MATCH(L436,NationalTeams!C:C,0))</f>
        <v>188</v>
      </c>
      <c r="O436" t="str">
        <f t="shared" si="18"/>
        <v>INSERT INTO "Clubs" (club_name,club_league_id,club_value,club_shield,club_country) VALUES ('BG Tampines Rovers FC',175,57,pg_read_binary_file('E:\imagenes\escudos_cl\Asia\Singapore Premier League\BG Tampines Rovers FC.png'),188);</v>
      </c>
    </row>
    <row r="437" spans="2:15" x14ac:dyDescent="0.25">
      <c r="B437">
        <v>435</v>
      </c>
      <c r="C437" t="s">
        <v>3991</v>
      </c>
      <c r="D437" t="s">
        <v>1861</v>
      </c>
      <c r="E437">
        <f>INDEX(ClubLeague!B:B,MATCH(D437,ClubLeague!C:C,0))</f>
        <v>92</v>
      </c>
      <c r="F437">
        <v>60</v>
      </c>
      <c r="G437">
        <v>61</v>
      </c>
      <c r="H437">
        <v>61</v>
      </c>
      <c r="I437" s="3">
        <f t="shared" si="19"/>
        <v>61</v>
      </c>
      <c r="J437" t="s">
        <v>5423</v>
      </c>
      <c r="K437" t="str">
        <f t="shared" si="20"/>
        <v>E:\imagenes\escudos_cl\Asia\Liga 1\Bhayangkara Presisi Lampung FC.png</v>
      </c>
      <c r="L437" t="s">
        <v>444</v>
      </c>
      <c r="M437">
        <f>INDEX(NationalTeams!B:B,MATCH(L437,NationalTeams!C:C,0))</f>
        <v>94</v>
      </c>
      <c r="O437" t="str">
        <f t="shared" si="18"/>
        <v>INSERT INTO "Clubs" (club_name,club_league_id,club_value,club_shield,club_country) VALUES ('Bhayangkara Presisi Lampung FC',92,61,pg_read_binary_file('E:\imagenes\escudos_cl\Asia\Liga 1\Bhayangkara Presisi Lampung FC.png'),94);</v>
      </c>
    </row>
    <row r="438" spans="2:15" x14ac:dyDescent="0.25">
      <c r="B438">
        <v>436</v>
      </c>
      <c r="C438" t="s">
        <v>4745</v>
      </c>
      <c r="D438" t="s">
        <v>1831</v>
      </c>
      <c r="E438">
        <f>INDEX(ClubLeague!B:B,MATCH(D438,ClubLeague!C:C,0))</f>
        <v>62</v>
      </c>
      <c r="F438">
        <v>63</v>
      </c>
      <c r="G438">
        <v>64</v>
      </c>
      <c r="H438">
        <v>67</v>
      </c>
      <c r="I438" s="3">
        <f t="shared" si="19"/>
        <v>65</v>
      </c>
      <c r="J438" t="s">
        <v>5424</v>
      </c>
      <c r="K438" t="str">
        <f t="shared" si="20"/>
        <v>E:\imagenes\escudos_cl\Africa\Ghana Premier League\Bibiano GoldStars SC.png</v>
      </c>
      <c r="L438" t="s">
        <v>325</v>
      </c>
      <c r="M438">
        <f>INDEX(NationalTeams!B:B,MATCH(L438,NationalTeams!C:C,0))</f>
        <v>79</v>
      </c>
      <c r="O438" t="str">
        <f t="shared" si="18"/>
        <v>INSERT INTO "Clubs" (club_name,club_league_id,club_value,club_shield,club_country) VALUES ('Bibiano GoldStars SC',62,65,pg_read_binary_file('E:\imagenes\escudos_cl\Africa\Ghana Premier League\Bibiano GoldStars SC.png'),79);</v>
      </c>
    </row>
    <row r="439" spans="2:15" x14ac:dyDescent="0.25">
      <c r="B439">
        <v>437</v>
      </c>
      <c r="C439" t="s">
        <v>4971</v>
      </c>
      <c r="D439" t="s">
        <v>1980</v>
      </c>
      <c r="E439">
        <f>INDEX(ClubLeague!B:B,MATCH(D439,ClubLeague!C:C,0))</f>
        <v>211</v>
      </c>
      <c r="F439">
        <v>55</v>
      </c>
      <c r="G439">
        <v>59</v>
      </c>
      <c r="H439">
        <v>55</v>
      </c>
      <c r="I439" s="3">
        <f t="shared" si="19"/>
        <v>56</v>
      </c>
      <c r="J439" t="s">
        <v>5425</v>
      </c>
      <c r="K439" t="str">
        <f t="shared" si="20"/>
        <v>E:\imagenes\escudos_cl\Africa\Zimbabwe Premier Soccer League\Bikita Minerals FC.png</v>
      </c>
      <c r="L439" t="s">
        <v>358</v>
      </c>
      <c r="M439">
        <f>INDEX(NationalTeams!B:B,MATCH(L439,NationalTeams!C:C,0))</f>
        <v>223</v>
      </c>
      <c r="O439" t="str">
        <f t="shared" si="18"/>
        <v>INSERT INTO "Clubs" (club_name,club_league_id,club_value,club_shield,club_country) VALUES ('Bikita Minerals FC',211,56,pg_read_binary_file('E:\imagenes\escudos_cl\Africa\Zimbabwe Premier Soccer League\Bikita Minerals FC.png'),223);</v>
      </c>
    </row>
    <row r="440" spans="2:15" x14ac:dyDescent="0.25">
      <c r="B440">
        <v>438</v>
      </c>
      <c r="C440" t="s">
        <v>4777</v>
      </c>
      <c r="D440" t="s">
        <v>1892</v>
      </c>
      <c r="E440">
        <f>INDEX(ClubLeague!B:B,MATCH(D440,ClubLeague!C:C,0))</f>
        <v>123</v>
      </c>
      <c r="F440">
        <v>62</v>
      </c>
      <c r="G440">
        <v>60</v>
      </c>
      <c r="H440">
        <v>58</v>
      </c>
      <c r="I440" s="3">
        <f t="shared" si="19"/>
        <v>60</v>
      </c>
      <c r="J440" t="s">
        <v>5426</v>
      </c>
      <c r="K440" t="str">
        <f t="shared" si="20"/>
        <v>E:\imagenes\escudos_cl\Africa\Malian Premiere Division\Binga FC.png</v>
      </c>
      <c r="L440" t="s">
        <v>379</v>
      </c>
      <c r="M440">
        <f>INDEX(NationalTeams!B:B,MATCH(L440,NationalTeams!C:C,0))</f>
        <v>135</v>
      </c>
      <c r="O440" t="str">
        <f t="shared" si="18"/>
        <v>INSERT INTO "Clubs" (club_name,club_league_id,club_value,club_shield,club_country) VALUES ('Binga FC',123,60,pg_read_binary_file('E:\imagenes\escudos_cl\Africa\Malian Premiere Division\Binga FC.png'),135);</v>
      </c>
    </row>
    <row r="441" spans="2:15" x14ac:dyDescent="0.25">
      <c r="B441">
        <v>439</v>
      </c>
      <c r="C441" t="s">
        <v>3920</v>
      </c>
      <c r="D441" t="s">
        <v>1905</v>
      </c>
      <c r="E441">
        <f>INDEX(ClubLeague!B:B,MATCH(D441,ClubLeague!C:C,0))</f>
        <v>136</v>
      </c>
      <c r="F441">
        <v>66</v>
      </c>
      <c r="G441">
        <v>60</v>
      </c>
      <c r="H441">
        <v>65</v>
      </c>
      <c r="I441" s="3">
        <f t="shared" si="19"/>
        <v>64</v>
      </c>
      <c r="J441" t="s">
        <v>5427</v>
      </c>
      <c r="K441" t="str">
        <f t="shared" si="20"/>
        <v>E:\imagenes\escudos_cl\Asia\New Zealand National League\Birkenhead United AFC.png</v>
      </c>
      <c r="L441" t="s">
        <v>423</v>
      </c>
      <c r="M441">
        <f>INDEX(NationalTeams!B:B,MATCH(L441,NationalTeams!C:C,0))</f>
        <v>156</v>
      </c>
      <c r="O441" t="str">
        <f t="shared" si="18"/>
        <v>INSERT INTO "Clubs" (club_name,club_league_id,club_value,club_shield,club_country) VALUES ('Birkenhead United AFC',136,64,pg_read_binary_file('E:\imagenes\escudos_cl\Asia\New Zealand National League\Birkenhead United AFC.png'),156);</v>
      </c>
    </row>
    <row r="442" spans="2:15" x14ac:dyDescent="0.25">
      <c r="B442">
        <v>440</v>
      </c>
      <c r="C442" t="s">
        <v>2922</v>
      </c>
      <c r="D442" t="s">
        <v>1893</v>
      </c>
      <c r="E442">
        <f>INDEX(ClubLeague!B:B,MATCH(D442,ClubLeague!C:C,0))</f>
        <v>124</v>
      </c>
      <c r="F442">
        <v>53</v>
      </c>
      <c r="G442">
        <v>54</v>
      </c>
      <c r="H442">
        <v>56</v>
      </c>
      <c r="I442" s="3">
        <f t="shared" si="19"/>
        <v>54</v>
      </c>
      <c r="J442" t="s">
        <v>5428</v>
      </c>
      <c r="K442" t="str">
        <f t="shared" si="20"/>
        <v>E:\imagenes\escudos_cl\Europa\Maltese Premier League\Birkirkara FC.png</v>
      </c>
      <c r="L442" t="s">
        <v>539</v>
      </c>
      <c r="M442">
        <f>INDEX(NationalTeams!B:B,MATCH(L442,NationalTeams!C:C,0))</f>
        <v>136</v>
      </c>
      <c r="O442" t="str">
        <f t="shared" si="18"/>
        <v>INSERT INTO "Clubs" (club_name,club_league_id,club_value,club_shield,club_country) VALUES ('Birkirkara FC',124,54,pg_read_binary_file('E:\imagenes\escudos_cl\Europa\Maltese Premier League\Birkirkara FC.png'),136);</v>
      </c>
    </row>
    <row r="443" spans="2:15" x14ac:dyDescent="0.25">
      <c r="B443">
        <v>441</v>
      </c>
      <c r="C443" t="s">
        <v>2659</v>
      </c>
      <c r="D443" t="s">
        <v>1816</v>
      </c>
      <c r="E443">
        <f>INDEX(ClubLeague!B:B,MATCH(D443,ClubLeague!C:C,0))</f>
        <v>47</v>
      </c>
      <c r="F443">
        <v>69</v>
      </c>
      <c r="G443">
        <v>67</v>
      </c>
      <c r="H443">
        <v>66</v>
      </c>
      <c r="I443" s="3">
        <f t="shared" si="19"/>
        <v>67</v>
      </c>
      <c r="J443" t="s">
        <v>5429</v>
      </c>
      <c r="K443" t="str">
        <f t="shared" si="20"/>
        <v>E:\imagenes\escudos_cl\Europa\EFL Championship\Birmingham City.png</v>
      </c>
      <c r="L443" t="s">
        <v>493</v>
      </c>
      <c r="M443">
        <f>INDEX(NationalTeams!B:B,MATCH(L443,NationalTeams!C:C,0))</f>
        <v>95</v>
      </c>
      <c r="O443" t="str">
        <f t="shared" si="18"/>
        <v>INSERT INTO "Clubs" (club_name,club_league_id,club_value,club_shield,club_country) VALUES ('Birmingham City',47,67,pg_read_binary_file('E:\imagenes\escudos_cl\Europa\EFL Championship\Birmingham City.png'),95);</v>
      </c>
    </row>
    <row r="444" spans="2:15" x14ac:dyDescent="0.25">
      <c r="B444">
        <v>442</v>
      </c>
      <c r="C444" t="s">
        <v>2313</v>
      </c>
      <c r="D444" t="s">
        <v>1909</v>
      </c>
      <c r="E444">
        <f>INDEX(ClubLeague!B:B,MATCH(D444,ClubLeague!C:C,0))</f>
        <v>140</v>
      </c>
      <c r="F444">
        <v>48</v>
      </c>
      <c r="G444">
        <v>51</v>
      </c>
      <c r="H444">
        <v>48</v>
      </c>
      <c r="I444" s="3">
        <f t="shared" si="19"/>
        <v>49</v>
      </c>
      <c r="J444" t="s">
        <v>5430</v>
      </c>
      <c r="K444" t="str">
        <f t="shared" si="20"/>
        <v>E:\imagenes\escudos_cl\Europa\NordicBet Liga\BK 1893.png</v>
      </c>
      <c r="L444" t="s">
        <v>495</v>
      </c>
      <c r="M444">
        <f>INDEX(NationalTeams!B:B,MATCH(L444,NationalTeams!C:C,0))</f>
        <v>56</v>
      </c>
      <c r="O444" t="str">
        <f t="shared" si="18"/>
        <v>INSERT INTO "Clubs" (club_name,club_league_id,club_value,club_shield,club_country) VALUES ('BK 1893',140,49,pg_read_binary_file('E:\imagenes\escudos_cl\Europa\NordicBet Liga\BK 1893.png'),56);</v>
      </c>
    </row>
    <row r="445" spans="2:15" x14ac:dyDescent="0.25">
      <c r="B445">
        <v>443</v>
      </c>
      <c r="C445" t="s">
        <v>3212</v>
      </c>
      <c r="D445" t="s">
        <v>1782</v>
      </c>
      <c r="E445">
        <f>INDEX(ClubLeague!B:B,MATCH(D445,ClubLeague!C:C,0))</f>
        <v>12</v>
      </c>
      <c r="F445">
        <v>62</v>
      </c>
      <c r="G445">
        <v>63</v>
      </c>
      <c r="H445">
        <v>61</v>
      </c>
      <c r="I445" s="3">
        <f t="shared" si="19"/>
        <v>62</v>
      </c>
      <c r="J445" t="s">
        <v>5431</v>
      </c>
      <c r="K445" t="str">
        <f t="shared" si="20"/>
        <v>E:\imagenes\escudos_cl\Europa\Allsvenskan\BK Hacken.png</v>
      </c>
      <c r="L445" t="s">
        <v>496</v>
      </c>
      <c r="M445">
        <f>INDEX(NationalTeams!B:B,MATCH(L445,NationalTeams!C:C,0))</f>
        <v>196</v>
      </c>
      <c r="O445" t="str">
        <f t="shared" si="18"/>
        <v>INSERT INTO "Clubs" (club_name,club_league_id,club_value,club_shield,club_country) VALUES ('BK Hacken',12,62,pg_read_binary_file('E:\imagenes\escudos_cl\Europa\Allsvenskan\BK Hacken.png'),196);</v>
      </c>
    </row>
    <row r="446" spans="2:15" x14ac:dyDescent="0.25">
      <c r="B446">
        <v>444</v>
      </c>
      <c r="C446" t="s">
        <v>4713</v>
      </c>
      <c r="D446" t="s">
        <v>1895</v>
      </c>
      <c r="E446">
        <f>INDEX(ClubLeague!B:B,MATCH(D446,ClubLeague!C:C,0))</f>
        <v>126</v>
      </c>
      <c r="F446">
        <v>60</v>
      </c>
      <c r="G446">
        <v>53</v>
      </c>
      <c r="H446">
        <v>53</v>
      </c>
      <c r="I446" s="3">
        <f t="shared" si="19"/>
        <v>55</v>
      </c>
      <c r="J446" t="s">
        <v>5432</v>
      </c>
      <c r="K446" t="str">
        <f t="shared" si="20"/>
        <v>E:\imagenes\escudos_cl\Africa\Mocambola\Black Bulls.png</v>
      </c>
      <c r="L446" t="s">
        <v>393</v>
      </c>
      <c r="M446">
        <f>INDEX(NationalTeams!B:B,MATCH(L446,NationalTeams!C:C,0))</f>
        <v>147</v>
      </c>
      <c r="O446" t="str">
        <f t="shared" si="18"/>
        <v>INSERT INTO "Clubs" (club_name,club_league_id,club_value,club_shield,club_country) VALUES ('Black Bulls',126,55,pg_read_binary_file('E:\imagenes\escudos_cl\Africa\Mocambola\Black Bulls.png'),147);</v>
      </c>
    </row>
    <row r="447" spans="2:15" x14ac:dyDescent="0.25">
      <c r="B447">
        <v>445</v>
      </c>
      <c r="C447" t="s">
        <v>4891</v>
      </c>
      <c r="D447" t="s">
        <v>1902</v>
      </c>
      <c r="E447">
        <f>INDEX(ClubLeague!B:B,MATCH(D447,ClubLeague!C:C,0))</f>
        <v>133</v>
      </c>
      <c r="F447">
        <v>58</v>
      </c>
      <c r="G447">
        <v>54</v>
      </c>
      <c r="H447">
        <v>61</v>
      </c>
      <c r="I447" s="3">
        <f t="shared" si="19"/>
        <v>58</v>
      </c>
      <c r="J447" t="s">
        <v>5433</v>
      </c>
      <c r="K447" t="str">
        <f t="shared" si="20"/>
        <v>E:\imagenes\escudos_cl\Africa\National First Division\Black Leopards FC.png</v>
      </c>
      <c r="L447" t="s">
        <v>363</v>
      </c>
      <c r="M447">
        <f>INDEX(NationalTeams!B:B,MATCH(L447,NationalTeams!C:C,0))</f>
        <v>193</v>
      </c>
      <c r="O447" t="str">
        <f t="shared" si="18"/>
        <v>INSERT INTO "Clubs" (club_name,club_league_id,club_value,club_shield,club_country) VALUES ('Black Leopards FC',133,58,pg_read_binary_file('E:\imagenes\escudos_cl\Africa\National First Division\Black Leopards FC.png'),193);</v>
      </c>
    </row>
    <row r="448" spans="2:15" x14ac:dyDescent="0.25">
      <c r="B448">
        <v>446</v>
      </c>
      <c r="C448" t="s">
        <v>2660</v>
      </c>
      <c r="D448" t="s">
        <v>1816</v>
      </c>
      <c r="E448">
        <f>INDEX(ClubLeague!B:B,MATCH(D448,ClubLeague!C:C,0))</f>
        <v>47</v>
      </c>
      <c r="F448">
        <v>63</v>
      </c>
      <c r="G448">
        <v>67</v>
      </c>
      <c r="H448">
        <v>67</v>
      </c>
      <c r="I448" s="3">
        <f t="shared" si="19"/>
        <v>66</v>
      </c>
      <c r="J448" t="s">
        <v>5434</v>
      </c>
      <c r="K448" t="str">
        <f t="shared" si="20"/>
        <v>E:\imagenes\escudos_cl\Europa\EFL Championship\Blackburn Rovers.png</v>
      </c>
      <c r="L448" t="s">
        <v>493</v>
      </c>
      <c r="M448">
        <f>INDEX(NationalTeams!B:B,MATCH(L448,NationalTeams!C:C,0))</f>
        <v>95</v>
      </c>
      <c r="O448" t="str">
        <f t="shared" si="18"/>
        <v>INSERT INTO "Clubs" (club_name,club_league_id,club_value,club_shield,club_country) VALUES ('Blackburn Rovers',47,66,pg_read_binary_file('E:\imagenes\escudos_cl\Europa\EFL Championship\Blackburn Rovers.png'),95);</v>
      </c>
    </row>
    <row r="449" spans="2:15" x14ac:dyDescent="0.25">
      <c r="B449">
        <v>447</v>
      </c>
      <c r="C449" t="s">
        <v>3983</v>
      </c>
      <c r="D449" t="s">
        <v>1844</v>
      </c>
      <c r="E449">
        <f>INDEX(ClubLeague!B:B,MATCH(D449,ClubLeague!C:C,0))</f>
        <v>75</v>
      </c>
      <c r="F449">
        <v>63</v>
      </c>
      <c r="G449">
        <v>64</v>
      </c>
      <c r="H449">
        <v>61</v>
      </c>
      <c r="I449" s="3">
        <f t="shared" si="19"/>
        <v>63</v>
      </c>
      <c r="J449" t="s">
        <v>5435</v>
      </c>
      <c r="K449" t="str">
        <f t="shared" si="20"/>
        <v>E:\imagenes\escudos_cl\Asia\J2 League\Blaublitz Akita.png</v>
      </c>
      <c r="L449" t="s">
        <v>422</v>
      </c>
      <c r="M449">
        <f>INDEX(NationalTeams!B:B,MATCH(L449,NationalTeams!C:C,0))</f>
        <v>112</v>
      </c>
      <c r="O449" t="str">
        <f t="shared" si="18"/>
        <v>INSERT INTO "Clubs" (club_name,club_league_id,club_value,club_shield,club_country) VALUES ('Blaublitz Akita',75,63,pg_read_binary_file('E:\imagenes\escudos_cl\Asia\J2 League\Blaublitz Akita.png'),112);</v>
      </c>
    </row>
    <row r="450" spans="2:15" x14ac:dyDescent="0.25">
      <c r="B450">
        <v>448</v>
      </c>
      <c r="C450" t="s">
        <v>4829</v>
      </c>
      <c r="D450" t="s">
        <v>1901</v>
      </c>
      <c r="E450">
        <f>INDEX(ClubLeague!B:B,MATCH(D450,ClubLeague!C:C,0))</f>
        <v>132</v>
      </c>
      <c r="F450">
        <v>63</v>
      </c>
      <c r="G450">
        <v>57</v>
      </c>
      <c r="H450">
        <v>50</v>
      </c>
      <c r="I450" s="3">
        <f t="shared" si="19"/>
        <v>57</v>
      </c>
      <c r="J450" t="s">
        <v>5436</v>
      </c>
      <c r="K450" t="str">
        <f t="shared" si="20"/>
        <v>E:\imagenes\escudos_cl\Africa\Namibia Premiership\Blue Boys FC.png</v>
      </c>
      <c r="L450" t="s">
        <v>372</v>
      </c>
      <c r="M450">
        <f>INDEX(NationalTeams!B:B,MATCH(L450,NationalTeams!C:C,0))</f>
        <v>148</v>
      </c>
      <c r="O450" t="str">
        <f t="shared" si="18"/>
        <v>INSERT INTO "Clubs" (club_name,club_league_id,club_value,club_shield,club_country) VALUES ('Blue Boys FC',132,57,pg_read_binary_file('E:\imagenes\escudos_cl\Africa\Namibia Premiership\Blue Boys FC.png'),148);</v>
      </c>
    </row>
    <row r="451" spans="2:15" x14ac:dyDescent="0.25">
      <c r="B451">
        <v>449</v>
      </c>
      <c r="C451" t="s">
        <v>4830</v>
      </c>
      <c r="D451" t="s">
        <v>1901</v>
      </c>
      <c r="E451">
        <f>INDEX(ClubLeague!B:B,MATCH(D451,ClubLeague!C:C,0))</f>
        <v>132</v>
      </c>
      <c r="F451">
        <v>56</v>
      </c>
      <c r="G451">
        <v>52</v>
      </c>
      <c r="H451">
        <v>51</v>
      </c>
      <c r="I451" s="3">
        <f t="shared" si="19"/>
        <v>53</v>
      </c>
      <c r="J451" t="s">
        <v>5437</v>
      </c>
      <c r="K451" t="str">
        <f t="shared" si="20"/>
        <v>E:\imagenes\escudos_cl\Africa\Namibia Premiership\Blue Waters FC.png</v>
      </c>
      <c r="L451" t="s">
        <v>372</v>
      </c>
      <c r="M451">
        <f>INDEX(NationalTeams!B:B,MATCH(L451,NationalTeams!C:C,0))</f>
        <v>148</v>
      </c>
      <c r="O451" t="str">
        <f t="shared" ref="O451:O514" si="21">_xlfn.CONCAT($O$1,$S$1,$B$1,$S$1," ",$Q$1,$C$2,$U$1,$E$2,$U$1,$I$2,$U$1,$K$2,$U$1,$M$2,$R$1,$P$1,$Q$1,$T$1,C451,$T$1,$U$1,E451,$U$1,I451,$U$1,$O$2,$Q$1,$T$1,K451,$T$1,$R$1,$U$1,M451,$R$1,$V$1)</f>
        <v>INSERT INTO "Clubs" (club_name,club_league_id,club_value,club_shield,club_country) VALUES ('Blue Waters FC',132,53,pg_read_binary_file('E:\imagenes\escudos_cl\Africa\Namibia Premiership\Blue Waters FC.png'),148);</v>
      </c>
    </row>
    <row r="452" spans="2:15" x14ac:dyDescent="0.25">
      <c r="B452">
        <v>450</v>
      </c>
      <c r="C452" t="s">
        <v>2757</v>
      </c>
      <c r="D452" t="s">
        <v>1842</v>
      </c>
      <c r="E452">
        <f>INDEX(ClubLeague!B:B,MATCH(D452,ClubLeague!C:C,0))</f>
        <v>73</v>
      </c>
      <c r="F452">
        <v>72</v>
      </c>
      <c r="G452">
        <v>67</v>
      </c>
      <c r="H452">
        <v>65</v>
      </c>
      <c r="I452" s="3">
        <f t="shared" ref="I452:I515" si="22">ROUND(AVERAGE(F452:H452),0)</f>
        <v>68</v>
      </c>
      <c r="J452" t="s">
        <v>5438</v>
      </c>
      <c r="K452" t="str">
        <f t="shared" ref="K452:K515" si="23">_xlfn.CONCAT($A$1,J452)</f>
        <v>E:\imagenes\escudos_cl\Europa\Israeli Premier League\Bnei Sakhnin FC.png</v>
      </c>
      <c r="L452" t="s">
        <v>530</v>
      </c>
      <c r="M452">
        <f>INDEX(NationalTeams!B:B,MATCH(L452,NationalTeams!C:C,0))</f>
        <v>109</v>
      </c>
      <c r="O452" t="str">
        <f t="shared" si="21"/>
        <v>INSERT INTO "Clubs" (club_name,club_league_id,club_value,club_shield,club_country) VALUES ('Bnei Sakhnin FC',73,68,pg_read_binary_file('E:\imagenes\escudos_cl\Europa\Israeli Premier League\Bnei Sakhnin FC.png'),109);</v>
      </c>
    </row>
    <row r="453" spans="2:15" x14ac:dyDescent="0.25">
      <c r="B453">
        <v>451</v>
      </c>
      <c r="C453" t="s">
        <v>2774</v>
      </c>
      <c r="D453" t="s">
        <v>1874</v>
      </c>
      <c r="E453">
        <f>INDEX(ClubLeague!B:B,MATCH(D453,ClubLeague!C:C,0))</f>
        <v>105</v>
      </c>
      <c r="F453">
        <v>56</v>
      </c>
      <c r="G453">
        <v>60</v>
      </c>
      <c r="H453">
        <v>58</v>
      </c>
      <c r="I453" s="3">
        <f t="shared" si="22"/>
        <v>58</v>
      </c>
      <c r="J453" t="s">
        <v>5439</v>
      </c>
      <c r="K453" t="str">
        <f t="shared" si="23"/>
        <v>E:\imagenes\escudos_cl\Europa\Liga Leumit\Bnei Yehuda Tel Aviv FC.png</v>
      </c>
      <c r="L453" t="s">
        <v>530</v>
      </c>
      <c r="M453">
        <f>INDEX(NationalTeams!B:B,MATCH(L453,NationalTeams!C:C,0))</f>
        <v>109</v>
      </c>
      <c r="O453" t="str">
        <f t="shared" si="21"/>
        <v>INSERT INTO "Clubs" (club_name,club_league_id,club_value,club_shield,club_country) VALUES ('Bnei Yehuda Tel Aviv FC',105,58,pg_read_binary_file('E:\imagenes\escudos_cl\Europa\Liga Leumit\Bnei Yehuda Tel Aviv FC.png'),109);</v>
      </c>
    </row>
    <row r="454" spans="2:15" x14ac:dyDescent="0.25">
      <c r="B454">
        <v>452</v>
      </c>
      <c r="C454" t="s">
        <v>3065</v>
      </c>
      <c r="D454" t="s">
        <v>1937</v>
      </c>
      <c r="E454">
        <f>INDEX(ClubLeague!B:B,MATCH(D454,ClubLeague!C:C,0))</f>
        <v>168</v>
      </c>
      <c r="F454">
        <v>65</v>
      </c>
      <c r="G454">
        <v>67</v>
      </c>
      <c r="H454">
        <v>67</v>
      </c>
      <c r="I454" s="3">
        <f t="shared" si="22"/>
        <v>66</v>
      </c>
      <c r="J454" t="s">
        <v>5440</v>
      </c>
      <c r="K454" t="str">
        <f t="shared" si="23"/>
        <v>E:\imagenes\escudos_cl\Europa\Segunda Liga\Boavista FC.png</v>
      </c>
      <c r="L454" t="s">
        <v>504</v>
      </c>
      <c r="M454">
        <f>INDEX(NationalTeams!B:B,MATCH(L454,NationalTeams!C:C,0))</f>
        <v>167</v>
      </c>
      <c r="O454" t="str">
        <f t="shared" si="21"/>
        <v>INSERT INTO "Clubs" (club_name,club_league_id,club_value,club_shield,club_country) VALUES ('Boavista FC',168,66,pg_read_binary_file('E:\imagenes\escudos_cl\Europa\Segunda Liga\Boavista FC.png'),167);</v>
      </c>
    </row>
    <row r="455" spans="2:15" x14ac:dyDescent="0.25">
      <c r="B455">
        <v>453</v>
      </c>
      <c r="C455" t="s">
        <v>3512</v>
      </c>
      <c r="D455" t="s">
        <v>1966</v>
      </c>
      <c r="E455">
        <f>INDEX(ClubLeague!B:B,MATCH(D455,ClubLeague!C:C,0))</f>
        <v>197</v>
      </c>
      <c r="F455">
        <v>60</v>
      </c>
      <c r="G455">
        <v>58</v>
      </c>
      <c r="H455">
        <v>60</v>
      </c>
      <c r="I455" s="3">
        <f t="shared" si="22"/>
        <v>59</v>
      </c>
      <c r="J455" t="s">
        <v>5441</v>
      </c>
      <c r="K455" t="str">
        <f t="shared" si="23"/>
        <v>E:\imagenes\escudos_cl\America\Torneo BetPlay Dimayor\Boca Juniors de Cali.png</v>
      </c>
      <c r="L455" t="s">
        <v>328</v>
      </c>
      <c r="M455">
        <f>INDEX(NationalTeams!B:B,MATCH(L455,NationalTeams!C:C,0))</f>
        <v>46</v>
      </c>
      <c r="O455" t="str">
        <f t="shared" si="21"/>
        <v>INSERT INTO "Clubs" (club_name,club_league_id,club_value,club_shield,club_country) VALUES ('Boca Juniors de Cali',197,59,pg_read_binary_file('E:\imagenes\escudos_cl\America\Torneo BetPlay Dimayor\Boca Juniors de Cali.png'),46);</v>
      </c>
    </row>
    <row r="456" spans="2:15" x14ac:dyDescent="0.25">
      <c r="B456">
        <v>454</v>
      </c>
      <c r="C456" t="s">
        <v>3279</v>
      </c>
      <c r="D456" t="s">
        <v>1963</v>
      </c>
      <c r="E456">
        <f>INDEX(ClubLeague!B:B,MATCH(D456,ClubLeague!C:C,0))</f>
        <v>194</v>
      </c>
      <c r="F456">
        <v>60</v>
      </c>
      <c r="G456">
        <v>64</v>
      </c>
      <c r="H456">
        <v>60</v>
      </c>
      <c r="I456" s="3">
        <f t="shared" si="22"/>
        <v>61</v>
      </c>
      <c r="J456" t="s">
        <v>5442</v>
      </c>
      <c r="K456" t="str">
        <f t="shared" si="23"/>
        <v>E:\imagenes\escudos_cl\Europa\TFF 1. Lig\Bodrum FK.png</v>
      </c>
      <c r="L456" t="s">
        <v>501</v>
      </c>
      <c r="M456">
        <f>INDEX(NationalTeams!B:B,MATCH(L456,NationalTeams!C:C,0))</f>
        <v>210</v>
      </c>
      <c r="O456" t="str">
        <f t="shared" si="21"/>
        <v>INSERT INTO "Clubs" (club_name,club_league_id,club_value,club_shield,club_country) VALUES ('Bodrum FK',194,61,pg_read_binary_file('E:\imagenes\escudos_cl\Europa\TFF 1. Lig\Bodrum FK.png'),210);</v>
      </c>
    </row>
    <row r="457" spans="2:15" x14ac:dyDescent="0.25">
      <c r="B457">
        <v>455</v>
      </c>
      <c r="C457" t="s">
        <v>4432</v>
      </c>
      <c r="D457" t="s">
        <v>1798</v>
      </c>
      <c r="E457">
        <f>INDEX(ClubLeague!B:B,MATCH(D457,ClubLeague!C:C,0))</f>
        <v>28</v>
      </c>
      <c r="F457">
        <v>52</v>
      </c>
      <c r="G457">
        <v>55</v>
      </c>
      <c r="H457">
        <v>52</v>
      </c>
      <c r="I457" s="3">
        <f t="shared" si="22"/>
        <v>53</v>
      </c>
      <c r="J457" t="s">
        <v>5443</v>
      </c>
      <c r="K457" t="str">
        <f t="shared" si="23"/>
        <v>E:\imagenes\escudos_cl\Asia\Cambodian Premier League\Boeung Ket FC.png</v>
      </c>
      <c r="L457" t="s">
        <v>462</v>
      </c>
      <c r="M457">
        <f>INDEX(NationalTeams!B:B,MATCH(L457,NationalTeams!C:C,0))</f>
        <v>39</v>
      </c>
      <c r="O457" t="str">
        <f t="shared" si="21"/>
        <v>INSERT INTO "Clubs" (club_name,club_league_id,club_value,club_shield,club_country) VALUES ('Boeung Ket FC',28,53,pg_read_binary_file('E:\imagenes\escudos_cl\Asia\Cambodian Premier League\Boeung Ket FC.png'),39);</v>
      </c>
    </row>
    <row r="458" spans="2:15" x14ac:dyDescent="0.25">
      <c r="B458">
        <v>456</v>
      </c>
      <c r="C458" t="s">
        <v>3513</v>
      </c>
      <c r="D458" t="s">
        <v>1966</v>
      </c>
      <c r="E458">
        <f>INDEX(ClubLeague!B:B,MATCH(D458,ClubLeague!C:C,0))</f>
        <v>197</v>
      </c>
      <c r="F458">
        <v>55</v>
      </c>
      <c r="G458">
        <v>55</v>
      </c>
      <c r="H458">
        <v>60</v>
      </c>
      <c r="I458" s="3">
        <f t="shared" si="22"/>
        <v>57</v>
      </c>
      <c r="J458" t="s">
        <v>5444</v>
      </c>
      <c r="K458" t="str">
        <f t="shared" si="23"/>
        <v>E:\imagenes\escudos_cl\America\Torneo BetPlay Dimayor\Bogota FC.png</v>
      </c>
      <c r="L458" t="s">
        <v>328</v>
      </c>
      <c r="M458">
        <f>INDEX(NationalTeams!B:B,MATCH(L458,NationalTeams!C:C,0))</f>
        <v>46</v>
      </c>
      <c r="O458" t="str">
        <f t="shared" si="21"/>
        <v>INSERT INTO "Clubs" (club_name,club_league_id,club_value,club_shield,club_country) VALUES ('Bogota FC',197,57,pg_read_binary_file('E:\imagenes\escudos_cl\America\Torneo BetPlay Dimayor\Bogota FC.png'),46);</v>
      </c>
    </row>
    <row r="459" spans="2:15" x14ac:dyDescent="0.25">
      <c r="B459">
        <v>457</v>
      </c>
      <c r="C459" t="s">
        <v>2714</v>
      </c>
      <c r="D459" t="s">
        <v>1841</v>
      </c>
      <c r="E459">
        <f>INDEX(ClubLeague!B:B,MATCH(D459,ClubLeague!C:C,0))</f>
        <v>72</v>
      </c>
      <c r="F459">
        <v>62</v>
      </c>
      <c r="G459">
        <v>63</v>
      </c>
      <c r="H459">
        <v>67</v>
      </c>
      <c r="I459" s="3">
        <f t="shared" si="22"/>
        <v>64</v>
      </c>
      <c r="J459" t="s">
        <v>5445</v>
      </c>
      <c r="K459" t="str">
        <f t="shared" si="23"/>
        <v>E:\imagenes\escudos_cl\Europa\Ireland Premier Division\Bohemians FC.png</v>
      </c>
      <c r="L459" t="s">
        <v>513</v>
      </c>
      <c r="M459">
        <f>INDEX(NationalTeams!B:B,MATCH(L459,NationalTeams!C:C,0))</f>
        <v>98</v>
      </c>
      <c r="O459" t="str">
        <f t="shared" si="21"/>
        <v>INSERT INTO "Clubs" (club_name,club_league_id,club_value,club_shield,club_country) VALUES ('Bohemians FC',72,64,pg_read_binary_file('E:\imagenes\escudos_cl\Europa\Ireland Premier Division\Bohemians FC.png'),98);</v>
      </c>
    </row>
    <row r="460" spans="2:15" x14ac:dyDescent="0.25">
      <c r="B460">
        <v>458</v>
      </c>
      <c r="C460" t="s">
        <v>2217</v>
      </c>
      <c r="D460" t="s">
        <v>1810</v>
      </c>
      <c r="E460">
        <f>INDEX(ClubLeague!B:B,MATCH(D460,ClubLeague!C:C,0))</f>
        <v>41</v>
      </c>
      <c r="F460">
        <v>59</v>
      </c>
      <c r="G460">
        <v>68</v>
      </c>
      <c r="H460">
        <v>65</v>
      </c>
      <c r="I460" s="3">
        <f t="shared" si="22"/>
        <v>64</v>
      </c>
      <c r="J460" t="s">
        <v>5446</v>
      </c>
      <c r="K460" t="str">
        <f t="shared" si="23"/>
        <v>E:\imagenes\escudos_cl\Europa\Czech First League\Bohemians Praha 1905.png</v>
      </c>
      <c r="L460" t="s">
        <v>497</v>
      </c>
      <c r="M460">
        <f>INDEX(NationalTeams!B:B,MATCH(L460,NationalTeams!C:C,0))</f>
        <v>171</v>
      </c>
      <c r="O460" t="str">
        <f t="shared" si="21"/>
        <v>INSERT INTO "Clubs" (club_name,club_league_id,club_value,club_shield,club_country) VALUES ('Bohemians Praha 1905',41,64,pg_read_binary_file('E:\imagenes\escudos_cl\Europa\Czech First League\Bohemians Praha 1905.png'),171);</v>
      </c>
    </row>
    <row r="461" spans="2:15" x14ac:dyDescent="0.25">
      <c r="B461">
        <v>459</v>
      </c>
      <c r="C461" t="s">
        <v>3888</v>
      </c>
      <c r="D461" t="s">
        <v>1935</v>
      </c>
      <c r="E461">
        <f>INDEX(ClubLeague!B:B,MATCH(D461,ClubLeague!C:C,0))</f>
        <v>166</v>
      </c>
      <c r="F461">
        <v>58</v>
      </c>
      <c r="G461">
        <v>57</v>
      </c>
      <c r="H461">
        <v>62</v>
      </c>
      <c r="I461" s="3">
        <f t="shared" si="22"/>
        <v>59</v>
      </c>
      <c r="J461" t="s">
        <v>5447</v>
      </c>
      <c r="K461" t="str">
        <f t="shared" si="23"/>
        <v>E:\imagenes\escudos_cl\America\Segunda Division de Venezuela\Bolivar FC.png</v>
      </c>
      <c r="L461" t="s">
        <v>351</v>
      </c>
      <c r="M461">
        <f>INDEX(NationalTeams!B:B,MATCH(L461,NationalTeams!C:C,0))</f>
        <v>217</v>
      </c>
      <c r="O461" t="str">
        <f t="shared" si="21"/>
        <v>INSERT INTO "Clubs" (club_name,club_league_id,club_value,club_shield,club_country) VALUES ('Bolivar FC',166,59,pg_read_binary_file('E:\imagenes\escudos_cl\America\Segunda Division de Venezuela\Bolivar FC.png'),217);</v>
      </c>
    </row>
    <row r="462" spans="2:15" x14ac:dyDescent="0.25">
      <c r="B462">
        <v>460</v>
      </c>
      <c r="C462" t="s">
        <v>2787</v>
      </c>
      <c r="D462" t="s">
        <v>1942</v>
      </c>
      <c r="E462">
        <f>INDEX(ClubLeague!B:B,MATCH(D462,ClubLeague!C:C,0))</f>
        <v>173</v>
      </c>
      <c r="F462">
        <v>75</v>
      </c>
      <c r="G462">
        <v>75</v>
      </c>
      <c r="H462">
        <v>72</v>
      </c>
      <c r="I462" s="3">
        <f t="shared" si="22"/>
        <v>74</v>
      </c>
      <c r="J462" t="s">
        <v>5448</v>
      </c>
      <c r="K462" t="str">
        <f t="shared" si="23"/>
        <v>E:\imagenes\escudos_cl\Europa\Serie A\Bologna FC.png</v>
      </c>
      <c r="L462" t="s">
        <v>488</v>
      </c>
      <c r="M462">
        <f>INDEX(NationalTeams!B:B,MATCH(L462,NationalTeams!C:C,0))</f>
        <v>110</v>
      </c>
      <c r="O462" t="str">
        <f t="shared" si="21"/>
        <v>INSERT INTO "Clubs" (club_name,club_league_id,club_value,club_shield,club_country) VALUES ('Bologna FC',173,74,pg_read_binary_file('E:\imagenes\escudos_cl\Europa\Serie A\Bologna FC.png'),110);</v>
      </c>
    </row>
    <row r="463" spans="2:15" x14ac:dyDescent="0.25">
      <c r="B463">
        <v>461</v>
      </c>
      <c r="C463" t="s">
        <v>2729</v>
      </c>
      <c r="D463" t="s">
        <v>1771</v>
      </c>
      <c r="E463">
        <f>INDEX(ClubLeague!B:B,MATCH(D463,ClubLeague!C:C,0))</f>
        <v>1</v>
      </c>
      <c r="F463">
        <v>59</v>
      </c>
      <c r="G463">
        <v>65</v>
      </c>
      <c r="H463">
        <v>51</v>
      </c>
      <c r="I463" s="3">
        <f t="shared" si="22"/>
        <v>58</v>
      </c>
      <c r="J463" t="s">
        <v>5449</v>
      </c>
      <c r="K463" t="str">
        <f t="shared" si="23"/>
        <v>E:\imagenes\escudos_cl\Europa\1. Deild Karla\Bor Akureyri.png</v>
      </c>
      <c r="L463" t="s">
        <v>519</v>
      </c>
      <c r="M463">
        <f>INDEX(NationalTeams!B:B,MATCH(L463,NationalTeams!C:C,0))</f>
        <v>100</v>
      </c>
      <c r="O463" t="str">
        <f t="shared" si="21"/>
        <v>INSERT INTO "Clubs" (club_name,club_league_id,club_value,club_shield,club_country) VALUES ('Bor Akureyri',1,58,pg_read_binary_file('E:\imagenes\escudos_cl\Europa\1. Deild Karla\Bor Akureyri.png'),100);</v>
      </c>
    </row>
    <row r="464" spans="2:15" x14ac:dyDescent="0.25">
      <c r="B464">
        <v>462</v>
      </c>
      <c r="C464" t="s">
        <v>4252</v>
      </c>
      <c r="D464" t="s">
        <v>1861</v>
      </c>
      <c r="E464">
        <f>INDEX(ClubLeague!B:B,MATCH(D464,ClubLeague!C:C,0))</f>
        <v>92</v>
      </c>
      <c r="F464">
        <v>58</v>
      </c>
      <c r="G464">
        <v>54</v>
      </c>
      <c r="H464">
        <v>56</v>
      </c>
      <c r="I464" s="3">
        <f t="shared" si="22"/>
        <v>56</v>
      </c>
      <c r="J464" t="s">
        <v>5450</v>
      </c>
      <c r="K464" t="str">
        <f t="shared" si="23"/>
        <v>E:\imagenes\escudos_cl\Asia\Liga 1\Borneo FC Samarinda.png</v>
      </c>
      <c r="L464" t="s">
        <v>444</v>
      </c>
      <c r="M464">
        <f>INDEX(NationalTeams!B:B,MATCH(L464,NationalTeams!C:C,0))</f>
        <v>94</v>
      </c>
      <c r="O464" t="str">
        <f t="shared" si="21"/>
        <v>INSERT INTO "Clubs" (club_name,club_league_id,club_value,club_shield,club_country) VALUES ('Borneo FC Samarinda',92,56,pg_read_binary_file('E:\imagenes\escudos_cl\Asia\Liga 1\Borneo FC Samarinda.png'),94);</v>
      </c>
    </row>
    <row r="465" spans="2:15" x14ac:dyDescent="0.25">
      <c r="B465">
        <v>463</v>
      </c>
      <c r="C465" t="s">
        <v>2005</v>
      </c>
      <c r="D465" t="s">
        <v>1796</v>
      </c>
      <c r="E465">
        <f>INDEX(ClubLeague!B:B,MATCH(D465,ClubLeague!C:C,0))</f>
        <v>26</v>
      </c>
      <c r="F465">
        <v>83</v>
      </c>
      <c r="G465">
        <v>84</v>
      </c>
      <c r="H465">
        <v>81</v>
      </c>
      <c r="I465" s="3">
        <f t="shared" si="22"/>
        <v>83</v>
      </c>
      <c r="J465" t="s">
        <v>5451</v>
      </c>
      <c r="K465" t="str">
        <f t="shared" si="23"/>
        <v>E:\imagenes\escudos_cl\Europa\Bundesliga\Borussia Dortmund.png</v>
      </c>
      <c r="L465" t="s">
        <v>489</v>
      </c>
      <c r="M465">
        <f>INDEX(NationalTeams!B:B,MATCH(L465,NationalTeams!C:C,0))</f>
        <v>4</v>
      </c>
      <c r="O465" t="str">
        <f t="shared" si="21"/>
        <v>INSERT INTO "Clubs" (club_name,club_league_id,club_value,club_shield,club_country) VALUES ('Borussia Dortmund',26,83,pg_read_binary_file('E:\imagenes\escudos_cl\Europa\Bundesliga\Borussia Dortmund.png'),4);</v>
      </c>
    </row>
    <row r="466" spans="2:15" x14ac:dyDescent="0.25">
      <c r="B466">
        <v>464</v>
      </c>
      <c r="C466" t="s">
        <v>2006</v>
      </c>
      <c r="D466" t="s">
        <v>1796</v>
      </c>
      <c r="E466">
        <f>INDEX(ClubLeague!B:B,MATCH(D466,ClubLeague!C:C,0))</f>
        <v>26</v>
      </c>
      <c r="F466">
        <v>80</v>
      </c>
      <c r="G466">
        <v>77</v>
      </c>
      <c r="H466">
        <v>81</v>
      </c>
      <c r="I466" s="3">
        <f t="shared" si="22"/>
        <v>79</v>
      </c>
      <c r="J466" t="s">
        <v>5452</v>
      </c>
      <c r="K466" t="str">
        <f t="shared" si="23"/>
        <v>E:\imagenes\escudos_cl\Europa\Bundesliga\Borussia Monchengladbach.png</v>
      </c>
      <c r="L466" t="s">
        <v>489</v>
      </c>
      <c r="M466">
        <f>INDEX(NationalTeams!B:B,MATCH(L466,NationalTeams!C:C,0))</f>
        <v>4</v>
      </c>
      <c r="O466" t="str">
        <f t="shared" si="21"/>
        <v>INSERT INTO "Clubs" (club_name,club_league_id,club_value,club_shield,club_country) VALUES ('Borussia Monchengladbach',26,79,pg_read_binary_file('E:\imagenes\escudos_cl\Europa\Bundesliga\Borussia Monchengladbach.png'),4);</v>
      </c>
    </row>
    <row r="467" spans="2:15" x14ac:dyDescent="0.25">
      <c r="B467">
        <v>465</v>
      </c>
      <c r="C467" t="s">
        <v>3434</v>
      </c>
      <c r="D467" t="s">
        <v>1794</v>
      </c>
      <c r="E467">
        <f>INDEX(ClubLeague!B:B,MATCH(D467,ClubLeague!C:C,0))</f>
        <v>24</v>
      </c>
      <c r="F467">
        <v>62</v>
      </c>
      <c r="G467">
        <v>64</v>
      </c>
      <c r="H467">
        <v>64</v>
      </c>
      <c r="I467" s="3">
        <f t="shared" si="22"/>
        <v>63</v>
      </c>
      <c r="J467" t="s">
        <v>5453</v>
      </c>
      <c r="K467" t="str">
        <f t="shared" si="23"/>
        <v>E:\imagenes\escudos_cl\America\Brasileirao Serie B\Botafogo FC.png</v>
      </c>
      <c r="L467" t="s">
        <v>327</v>
      </c>
      <c r="M467">
        <f>INDEX(NationalTeams!B:B,MATCH(L467,NationalTeams!C:C,0))</f>
        <v>32</v>
      </c>
      <c r="O467" t="str">
        <f t="shared" si="21"/>
        <v>INSERT INTO "Clubs" (club_name,club_league_id,club_value,club_shield,club_country) VALUES ('Botafogo FC',24,63,pg_read_binary_file('E:\imagenes\escudos_cl\America\Brasileirao Serie B\Botafogo FC.png'),32);</v>
      </c>
    </row>
    <row r="468" spans="2:15" x14ac:dyDescent="0.25">
      <c r="B468">
        <v>466</v>
      </c>
      <c r="C468" t="s">
        <v>3425</v>
      </c>
      <c r="D468" t="s">
        <v>1793</v>
      </c>
      <c r="E468">
        <f>INDEX(ClubLeague!B:B,MATCH(D468,ClubLeague!C:C,0))</f>
        <v>23</v>
      </c>
      <c r="F468">
        <v>63</v>
      </c>
      <c r="G468">
        <v>66</v>
      </c>
      <c r="H468">
        <v>64</v>
      </c>
      <c r="I468" s="3">
        <f t="shared" si="22"/>
        <v>64</v>
      </c>
      <c r="J468" t="s">
        <v>5454</v>
      </c>
      <c r="K468" t="str">
        <f t="shared" si="23"/>
        <v>E:\imagenes\escudos_cl\America\Brasileirao Betano\Botafogo FR.png</v>
      </c>
      <c r="L468" t="s">
        <v>327</v>
      </c>
      <c r="M468">
        <f>INDEX(NationalTeams!B:B,MATCH(L468,NationalTeams!C:C,0))</f>
        <v>32</v>
      </c>
      <c r="O468" t="str">
        <f t="shared" si="21"/>
        <v>INSERT INTO "Clubs" (club_name,club_league_id,club_value,club_shield,club_country) VALUES ('Botafogo FR',23,64,pg_read_binary_file('E:\imagenes\escudos_cl\America\Brasileirao Betano\Botafogo FR.png'),32);</v>
      </c>
    </row>
    <row r="469" spans="2:15" x14ac:dyDescent="0.25">
      <c r="B469">
        <v>467</v>
      </c>
      <c r="C469" t="s">
        <v>2192</v>
      </c>
      <c r="D469" t="s">
        <v>1829</v>
      </c>
      <c r="E469">
        <f>INDEX(ClubLeague!B:B,MATCH(D469,ClubLeague!C:C,0))</f>
        <v>60</v>
      </c>
      <c r="F469">
        <v>54</v>
      </c>
      <c r="G469">
        <v>61</v>
      </c>
      <c r="H469">
        <v>63</v>
      </c>
      <c r="I469" s="3">
        <f t="shared" si="22"/>
        <v>59</v>
      </c>
      <c r="J469" t="s">
        <v>5455</v>
      </c>
      <c r="K469" t="str">
        <f t="shared" si="23"/>
        <v>E:\imagenes\escudos_cl\Europa\First Professional Football League\Botev Vratsa.png</v>
      </c>
      <c r="L469" t="s">
        <v>510</v>
      </c>
      <c r="M469">
        <f>INDEX(NationalTeams!B:B,MATCH(L469,NationalTeams!C:C,0))</f>
        <v>34</v>
      </c>
      <c r="O469" t="str">
        <f t="shared" si="21"/>
        <v>INSERT INTO "Clubs" (club_name,club_league_id,club_value,club_shield,club_country) VALUES ('Botev Vratsa',60,59,pg_read_binary_file('E:\imagenes\escudos_cl\Europa\First Professional Football League\Botev Vratsa.png'),34);</v>
      </c>
    </row>
    <row r="470" spans="2:15" x14ac:dyDescent="0.25">
      <c r="B470">
        <v>468</v>
      </c>
      <c r="C470" t="s">
        <v>4687</v>
      </c>
      <c r="D470" t="s">
        <v>1882</v>
      </c>
      <c r="E470">
        <f>INDEX(ClubLeague!B:B,MATCH(D470,ClubLeague!C:C,0))</f>
        <v>113</v>
      </c>
      <c r="F470">
        <v>69</v>
      </c>
      <c r="G470">
        <v>69</v>
      </c>
      <c r="H470">
        <v>73</v>
      </c>
      <c r="I470" s="3">
        <f t="shared" si="22"/>
        <v>70</v>
      </c>
      <c r="J470" t="s">
        <v>5456</v>
      </c>
      <c r="K470" t="str">
        <f t="shared" si="23"/>
        <v>E:\imagenes\escudos_cl\Africa\Ligue 1\Bouake FC.png</v>
      </c>
      <c r="L470" t="s">
        <v>323</v>
      </c>
      <c r="M470">
        <f>INDEX(NationalTeams!B:B,MATCH(L470,NationalTeams!C:C,0))</f>
        <v>51</v>
      </c>
      <c r="O470" t="str">
        <f t="shared" si="21"/>
        <v>INSERT INTO "Clubs" (club_name,club_league_id,club_value,club_shield,club_country) VALUES ('Bouake FC',113,70,pg_read_binary_file('E:\imagenes\escudos_cl\Africa\Ligue 1\Bouake FC.png'),51);</v>
      </c>
    </row>
    <row r="471" spans="2:15" x14ac:dyDescent="0.25">
      <c r="B471">
        <v>469</v>
      </c>
      <c r="C471" t="s">
        <v>4381</v>
      </c>
      <c r="D471" t="s">
        <v>1859</v>
      </c>
      <c r="E471">
        <f>INDEX(ClubLeague!B:B,MATCH(D471,ClubLeague!C:C,0))</f>
        <v>90</v>
      </c>
      <c r="F471">
        <v>57</v>
      </c>
      <c r="G471">
        <v>56</v>
      </c>
      <c r="H471">
        <v>53</v>
      </c>
      <c r="I471" s="3">
        <f t="shared" si="22"/>
        <v>55</v>
      </c>
      <c r="J471" t="s">
        <v>5457</v>
      </c>
      <c r="K471" t="str">
        <f t="shared" si="23"/>
        <v>E:\imagenes\escudos_cl\Asia\Lebanese Premier League\Bourj FC.png</v>
      </c>
      <c r="L471" t="s">
        <v>468</v>
      </c>
      <c r="M471">
        <f>INDEX(NationalTeams!B:B,MATCH(L471,NationalTeams!C:C,0))</f>
        <v>123</v>
      </c>
      <c r="O471" t="str">
        <f t="shared" si="21"/>
        <v>INSERT INTO "Clubs" (club_name,club_league_id,club_value,club_shield,club_country) VALUES ('Bourj FC',90,55,pg_read_binary_file('E:\imagenes\escudos_cl\Asia\Lebanese Premier League\Bourj FC.png'),123);</v>
      </c>
    </row>
    <row r="472" spans="2:15" x14ac:dyDescent="0.25">
      <c r="B472">
        <v>470</v>
      </c>
      <c r="C472" t="s">
        <v>3506</v>
      </c>
      <c r="D472" t="s">
        <v>1865</v>
      </c>
      <c r="E472">
        <f>INDEX(ClubLeague!B:B,MATCH(D472,ClubLeague!C:C,0))</f>
        <v>96</v>
      </c>
      <c r="F472">
        <v>58</v>
      </c>
      <c r="G472">
        <v>61</v>
      </c>
      <c r="H472">
        <v>56</v>
      </c>
      <c r="I472" s="3">
        <f t="shared" si="22"/>
        <v>58</v>
      </c>
      <c r="J472" t="s">
        <v>5458</v>
      </c>
      <c r="K472" t="str">
        <f t="shared" si="23"/>
        <v>E:\imagenes\escudos_cl\America\Liga BetPlay Dimayor\Boyaca Chico FC.png</v>
      </c>
      <c r="L472" t="s">
        <v>328</v>
      </c>
      <c r="M472">
        <f>INDEX(NationalTeams!B:B,MATCH(L472,NationalTeams!C:C,0))</f>
        <v>46</v>
      </c>
      <c r="O472" t="str">
        <f t="shared" si="21"/>
        <v>INSERT INTO "Clubs" (club_name,club_league_id,club_value,club_shield,club_country) VALUES ('Boyaca Chico FC',96,58,pg_read_binary_file('E:\imagenes\escudos_cl\America\Liga BetPlay Dimayor\Boyaca Chico FC.png'),46);</v>
      </c>
    </row>
    <row r="473" spans="2:15" x14ac:dyDescent="0.25">
      <c r="B473">
        <v>471</v>
      </c>
      <c r="C473" t="s">
        <v>2705</v>
      </c>
      <c r="D473" t="s">
        <v>1840</v>
      </c>
      <c r="E473">
        <f>INDEX(ClubLeague!B:B,MATCH(D473,ClubLeague!C:C,0))</f>
        <v>71</v>
      </c>
      <c r="F473">
        <v>58</v>
      </c>
      <c r="G473">
        <v>59</v>
      </c>
      <c r="H473">
        <v>67</v>
      </c>
      <c r="I473" s="3">
        <f t="shared" si="22"/>
        <v>61</v>
      </c>
      <c r="J473" t="s">
        <v>5459</v>
      </c>
      <c r="K473" t="str">
        <f t="shared" si="23"/>
        <v>E:\imagenes\escudos_cl\Europa\Ireland First Division\Bray Wanderers FC.png</v>
      </c>
      <c r="L473" t="s">
        <v>513</v>
      </c>
      <c r="M473">
        <f>INDEX(NationalTeams!B:B,MATCH(L473,NationalTeams!C:C,0))</f>
        <v>98</v>
      </c>
      <c r="O473" t="str">
        <f t="shared" si="21"/>
        <v>INSERT INTO "Clubs" (club_name,club_league_id,club_value,club_shield,club_country) VALUES ('Bray Wanderers FC',71,61,pg_read_binary_file('E:\imagenes\escudos_cl\Europa\Ireland First Division\Bray Wanderers FC.png'),98);</v>
      </c>
    </row>
    <row r="474" spans="2:15" x14ac:dyDescent="0.25">
      <c r="B474">
        <v>472</v>
      </c>
      <c r="C474" t="s">
        <v>2735</v>
      </c>
      <c r="D474" t="s">
        <v>1790</v>
      </c>
      <c r="E474">
        <f>INDEX(ClubLeague!B:B,MATCH(D474,ClubLeague!C:C,0))</f>
        <v>20</v>
      </c>
      <c r="F474">
        <v>52</v>
      </c>
      <c r="G474">
        <v>61</v>
      </c>
      <c r="H474">
        <v>58</v>
      </c>
      <c r="I474" s="3">
        <f t="shared" si="22"/>
        <v>57</v>
      </c>
      <c r="J474" t="s">
        <v>5460</v>
      </c>
      <c r="K474" t="str">
        <f t="shared" si="23"/>
        <v>E:\imagenes\escudos_cl\Europa\Besta Deild Karla\Breidablik.png</v>
      </c>
      <c r="L474" t="s">
        <v>519</v>
      </c>
      <c r="M474">
        <f>INDEX(NationalTeams!B:B,MATCH(L474,NationalTeams!C:C,0))</f>
        <v>100</v>
      </c>
      <c r="O474" t="str">
        <f t="shared" si="21"/>
        <v>INSERT INTO "Clubs" (club_name,club_league_id,club_value,club_shield,club_country) VALUES ('Breidablik',20,57,pg_read_binary_file('E:\imagenes\escudos_cl\Europa\Besta Deild Karla\Breidablik.png'),100);</v>
      </c>
    </row>
    <row r="475" spans="2:15" x14ac:dyDescent="0.25">
      <c r="B475">
        <v>473</v>
      </c>
      <c r="C475" t="s">
        <v>2686</v>
      </c>
      <c r="D475" t="s">
        <v>1915</v>
      </c>
      <c r="E475">
        <f>INDEX(ClubLeague!B:B,MATCH(D475,ClubLeague!C:C,0))</f>
        <v>146</v>
      </c>
      <c r="F475">
        <v>73</v>
      </c>
      <c r="G475">
        <v>71</v>
      </c>
      <c r="H475">
        <v>70</v>
      </c>
      <c r="I475" s="3">
        <f t="shared" si="22"/>
        <v>71</v>
      </c>
      <c r="J475" t="s">
        <v>5461</v>
      </c>
      <c r="K475" t="str">
        <f t="shared" si="23"/>
        <v>E:\imagenes\escudos_cl\Europa\Premier League\Brentford FC.png</v>
      </c>
      <c r="L475" t="s">
        <v>493</v>
      </c>
      <c r="M475">
        <f>INDEX(NationalTeams!B:B,MATCH(L475,NationalTeams!C:C,0))</f>
        <v>95</v>
      </c>
      <c r="O475" t="str">
        <f t="shared" si="21"/>
        <v>INSERT INTO "Clubs" (club_name,club_league_id,club_value,club_shield,club_country) VALUES ('Brentford FC',146,71,pg_read_binary_file('E:\imagenes\escudos_cl\Europa\Premier League\Brentford FC.png'),95);</v>
      </c>
    </row>
    <row r="476" spans="2:15" x14ac:dyDescent="0.25">
      <c r="B476">
        <v>474</v>
      </c>
      <c r="C476" t="s">
        <v>4572</v>
      </c>
      <c r="D476" t="s">
        <v>1897</v>
      </c>
      <c r="E476">
        <f>INDEX(ClubLeague!B:B,MATCH(D476,ClubLeague!C:C,0))</f>
        <v>128</v>
      </c>
      <c r="F476">
        <v>51</v>
      </c>
      <c r="G476">
        <v>50</v>
      </c>
      <c r="H476">
        <v>45</v>
      </c>
      <c r="I476" s="3">
        <f t="shared" si="22"/>
        <v>49</v>
      </c>
      <c r="J476" t="s">
        <v>5462</v>
      </c>
      <c r="K476" t="str">
        <f t="shared" si="23"/>
        <v>E:\imagenes\escudos_cl\Asia\Mongolian Premier League\Brera Ilch FC.png</v>
      </c>
      <c r="L476" t="s">
        <v>460</v>
      </c>
      <c r="M476">
        <f>INDEX(NationalTeams!B:B,MATCH(L476,NationalTeams!C:C,0))</f>
        <v>144</v>
      </c>
      <c r="O476" t="str">
        <f t="shared" si="21"/>
        <v>INSERT INTO "Clubs" (club_name,club_league_id,club_value,club_shield,club_country) VALUES ('Brera Ilch FC',128,49,pg_read_binary_file('E:\imagenes\escudos_cl\Asia\Mongolian Premier League\Brera Ilch FC.png'),144);</v>
      </c>
    </row>
    <row r="477" spans="2:15" x14ac:dyDescent="0.25">
      <c r="B477">
        <v>475</v>
      </c>
      <c r="C477" t="s">
        <v>2498</v>
      </c>
      <c r="D477" t="s">
        <v>8681</v>
      </c>
      <c r="E477">
        <f>INDEX(ClubLeague!B:B,MATCH(D477,ClubLeague!C:C,0))</f>
        <v>37</v>
      </c>
      <c r="F477">
        <v>57</v>
      </c>
      <c r="G477">
        <v>59</v>
      </c>
      <c r="H477">
        <v>59</v>
      </c>
      <c r="I477" s="3">
        <f t="shared" si="22"/>
        <v>58</v>
      </c>
      <c r="J477" t="s">
        <v>5463</v>
      </c>
      <c r="K477" t="str">
        <f t="shared" si="23"/>
        <v>E:\imagenes\escudos_cl\Europa\Cymru North\Brickfield Rangers.png</v>
      </c>
      <c r="L477" t="s">
        <v>517</v>
      </c>
      <c r="M477">
        <f>INDEX(NationalTeams!B:B,MATCH(L477,NationalTeams!C:C,0))</f>
        <v>76</v>
      </c>
      <c r="O477" t="str">
        <f t="shared" si="21"/>
        <v>INSERT INTO "Clubs" (club_name,club_league_id,club_value,club_shield,club_country) VALUES ('Brickfield Rangers',37,58,pg_read_binary_file('E:\imagenes\escudos_cl\Europa\Cymru North\Brickfield Rangers.png'),76);</v>
      </c>
    </row>
    <row r="478" spans="2:15" x14ac:dyDescent="0.25">
      <c r="B478">
        <v>476</v>
      </c>
      <c r="C478" t="s">
        <v>4937</v>
      </c>
      <c r="D478" t="s">
        <v>1970</v>
      </c>
      <c r="E478">
        <f>INDEX(ClubLeague!B:B,MATCH(D478,ClubLeague!C:C,0))</f>
        <v>201</v>
      </c>
      <c r="F478">
        <v>55</v>
      </c>
      <c r="G478">
        <v>56</v>
      </c>
      <c r="H478">
        <v>60</v>
      </c>
      <c r="I478" s="3">
        <f t="shared" si="22"/>
        <v>57</v>
      </c>
      <c r="J478" t="s">
        <v>5464</v>
      </c>
      <c r="K478" t="str">
        <f t="shared" si="23"/>
        <v>E:\imagenes\escudos_cl\Africa\Uganda Premier League\Bright Stars FC.png</v>
      </c>
      <c r="L478" t="s">
        <v>359</v>
      </c>
      <c r="M478">
        <f>INDEX(NationalTeams!B:B,MATCH(L478,NationalTeams!C:C,0))</f>
        <v>213</v>
      </c>
      <c r="O478" t="str">
        <f t="shared" si="21"/>
        <v>INSERT INTO "Clubs" (club_name,club_league_id,club_value,club_shield,club_country) VALUES ('Bright Stars FC',201,57,pg_read_binary_file('E:\imagenes\escudos_cl\Africa\Uganda Premier League\Bright Stars FC.png'),213);</v>
      </c>
    </row>
    <row r="479" spans="2:15" x14ac:dyDescent="0.25">
      <c r="B479">
        <v>477</v>
      </c>
      <c r="C479" t="s">
        <v>2687</v>
      </c>
      <c r="D479" t="s">
        <v>1915</v>
      </c>
      <c r="E479">
        <f>INDEX(ClubLeague!B:B,MATCH(D479,ClubLeague!C:C,0))</f>
        <v>146</v>
      </c>
      <c r="F479">
        <v>73</v>
      </c>
      <c r="G479">
        <v>76</v>
      </c>
      <c r="H479">
        <v>73</v>
      </c>
      <c r="I479" s="3">
        <f t="shared" si="22"/>
        <v>74</v>
      </c>
      <c r="J479" t="s">
        <v>5465</v>
      </c>
      <c r="K479" t="str">
        <f t="shared" si="23"/>
        <v>E:\imagenes\escudos_cl\Europa\Premier League\Brighton Hove Albion FC.png</v>
      </c>
      <c r="L479" t="s">
        <v>493</v>
      </c>
      <c r="M479">
        <f>INDEX(NationalTeams!B:B,MATCH(L479,NationalTeams!C:C,0))</f>
        <v>95</v>
      </c>
      <c r="O479" t="str">
        <f t="shared" si="21"/>
        <v>INSERT INTO "Clubs" (club_name,club_league_id,club_value,club_shield,club_country) VALUES ('Brighton Hove Albion FC',146,74,pg_read_binary_file('E:\imagenes\escudos_cl\Europa\Premier League\Brighton Hove Albion FC.png'),95);</v>
      </c>
    </row>
    <row r="480" spans="2:15" x14ac:dyDescent="0.25">
      <c r="B480">
        <v>478</v>
      </c>
      <c r="C480" t="s">
        <v>4156</v>
      </c>
      <c r="D480" t="s">
        <v>1776</v>
      </c>
      <c r="E480">
        <f>INDEX(ClubLeague!B:B,MATCH(D480,ClubLeague!C:C,0))</f>
        <v>6</v>
      </c>
      <c r="F480">
        <v>60</v>
      </c>
      <c r="G480">
        <v>53</v>
      </c>
      <c r="H480">
        <v>58</v>
      </c>
      <c r="I480" s="3">
        <f t="shared" si="22"/>
        <v>57</v>
      </c>
      <c r="J480" t="s">
        <v>5466</v>
      </c>
      <c r="K480" t="str">
        <f t="shared" si="23"/>
        <v>E:\imagenes\escudos_cl\Asia\A League\Brisbane Roar FC.png</v>
      </c>
      <c r="L480" t="s">
        <v>426</v>
      </c>
      <c r="M480">
        <f>INDEX(NationalTeams!B:B,MATCH(L480,NationalTeams!C:C,0))</f>
        <v>16</v>
      </c>
      <c r="O480" t="str">
        <f t="shared" si="21"/>
        <v>INSERT INTO "Clubs" (club_name,club_league_id,club_value,club_shield,club_country) VALUES ('Brisbane Roar FC',6,57,pg_read_binary_file('E:\imagenes\escudos_cl\Asia\A League\Brisbane Roar FC.png'),16);</v>
      </c>
    </row>
    <row r="481" spans="2:15" x14ac:dyDescent="0.25">
      <c r="B481">
        <v>479</v>
      </c>
      <c r="C481" t="s">
        <v>2661</v>
      </c>
      <c r="D481" t="s">
        <v>1816</v>
      </c>
      <c r="E481">
        <f>INDEX(ClubLeague!B:B,MATCH(D481,ClubLeague!C:C,0))</f>
        <v>47</v>
      </c>
      <c r="F481">
        <v>65</v>
      </c>
      <c r="G481">
        <v>66</v>
      </c>
      <c r="H481">
        <v>67</v>
      </c>
      <c r="I481" s="3">
        <f t="shared" si="22"/>
        <v>66</v>
      </c>
      <c r="J481" t="s">
        <v>5467</v>
      </c>
      <c r="K481" t="str">
        <f t="shared" si="23"/>
        <v>E:\imagenes\escudos_cl\Europa\EFL Championship\Bristol City.png</v>
      </c>
      <c r="L481" t="s">
        <v>493</v>
      </c>
      <c r="M481">
        <f>INDEX(NationalTeams!B:B,MATCH(L481,NationalTeams!C:C,0))</f>
        <v>95</v>
      </c>
      <c r="O481" t="str">
        <f t="shared" si="21"/>
        <v>INSERT INTO "Clubs" (club_name,club_league_id,club_value,club_shield,club_country) VALUES ('Bristol City',47,66,pg_read_binary_file('E:\imagenes\escudos_cl\Europa\EFL Championship\Bristol City.png'),95);</v>
      </c>
    </row>
    <row r="482" spans="2:15" x14ac:dyDescent="0.25">
      <c r="B482">
        <v>480</v>
      </c>
      <c r="C482" t="s">
        <v>2515</v>
      </c>
      <c r="D482" t="s">
        <v>1807</v>
      </c>
      <c r="E482">
        <f>INDEX(ClubLeague!B:B,MATCH(D482,ClubLeague!C:C,0))</f>
        <v>38</v>
      </c>
      <c r="F482">
        <v>69</v>
      </c>
      <c r="G482">
        <v>56</v>
      </c>
      <c r="H482">
        <v>70</v>
      </c>
      <c r="I482" s="3">
        <f t="shared" si="22"/>
        <v>65</v>
      </c>
      <c r="J482" t="s">
        <v>5468</v>
      </c>
      <c r="K482" t="str">
        <f t="shared" si="23"/>
        <v>E:\imagenes\escudos_cl\Europa\Cymru Premier\Briton Ferrey Llansawel AFC.png</v>
      </c>
      <c r="L482" t="s">
        <v>517</v>
      </c>
      <c r="M482">
        <f>INDEX(NationalTeams!B:B,MATCH(L482,NationalTeams!C:C,0))</f>
        <v>76</v>
      </c>
      <c r="O482" t="str">
        <f t="shared" si="21"/>
        <v>INSERT INTO "Clubs" (club_name,club_league_id,club_value,club_shield,club_country) VALUES ('Briton Ferrey Llansawel AFC',38,65,pg_read_binary_file('E:\imagenes\escudos_cl\Europa\Cymru Premier\Briton Ferrey Llansawel AFC.png'),76);</v>
      </c>
    </row>
    <row r="483" spans="2:15" x14ac:dyDescent="0.25">
      <c r="B483">
        <v>481</v>
      </c>
      <c r="C483" t="s">
        <v>3819</v>
      </c>
      <c r="D483" t="s">
        <v>1956</v>
      </c>
      <c r="E483">
        <f>INDEX(ClubLeague!B:B,MATCH(D483,ClubLeague!C:C,0))</f>
        <v>187</v>
      </c>
      <c r="F483">
        <v>52</v>
      </c>
      <c r="G483">
        <v>53</v>
      </c>
      <c r="H483">
        <v>54</v>
      </c>
      <c r="I483" s="3">
        <f t="shared" si="22"/>
        <v>53</v>
      </c>
      <c r="J483" t="s">
        <v>5469</v>
      </c>
      <c r="K483" t="str">
        <f t="shared" si="23"/>
        <v>E:\imagenes\escudos_cl\America\SVB Hoofdklasse\Broki.png</v>
      </c>
      <c r="L483" t="s">
        <v>399</v>
      </c>
      <c r="M483">
        <f>INDEX(NationalTeams!B:B,MATCH(L483,NationalTeams!C:C,0))</f>
        <v>198</v>
      </c>
      <c r="O483" t="str">
        <f t="shared" si="21"/>
        <v>INSERT INTO "Clubs" (club_name,club_league_id,club_value,club_shield,club_country) VALUES ('Broki',187,53,pg_read_binary_file('E:\imagenes\escudos_cl\America\SVB Hoofdklasse\Broki.png'),198);</v>
      </c>
    </row>
    <row r="484" spans="2:15" x14ac:dyDescent="0.25">
      <c r="B484">
        <v>482</v>
      </c>
      <c r="C484" t="s">
        <v>2296</v>
      </c>
      <c r="D484" t="s">
        <v>1775</v>
      </c>
      <c r="E484">
        <f>INDEX(ClubLeague!B:B,MATCH(D484,ClubLeague!C:C,0))</f>
        <v>5</v>
      </c>
      <c r="F484">
        <v>68</v>
      </c>
      <c r="G484">
        <v>61</v>
      </c>
      <c r="H484">
        <v>61</v>
      </c>
      <c r="I484" s="3">
        <f t="shared" si="22"/>
        <v>63</v>
      </c>
      <c r="J484" t="s">
        <v>5470</v>
      </c>
      <c r="K484" t="str">
        <f t="shared" si="23"/>
        <v>E:\imagenes\escudos_cl\Europa\3F Superliga\Brondby IF.png</v>
      </c>
      <c r="L484" t="s">
        <v>495</v>
      </c>
      <c r="M484">
        <f>INDEX(NationalTeams!B:B,MATCH(L484,NationalTeams!C:C,0))</f>
        <v>56</v>
      </c>
      <c r="O484" t="str">
        <f t="shared" si="21"/>
        <v>INSERT INTO "Clubs" (club_name,club_league_id,club_value,club_shield,club_country) VALUES ('Brondby IF',5,63,pg_read_binary_file('E:\imagenes\escudos_cl\Europa\3F Superliga\Brondby IF.png'),56);</v>
      </c>
    </row>
    <row r="485" spans="2:15" x14ac:dyDescent="0.25">
      <c r="B485">
        <v>483</v>
      </c>
      <c r="C485" t="s">
        <v>4555</v>
      </c>
      <c r="D485" t="s">
        <v>1788</v>
      </c>
      <c r="E485">
        <f>INDEX(ClubLeague!B:B,MATCH(D485,ClubLeague!C:C,0))</f>
        <v>18</v>
      </c>
      <c r="F485">
        <v>49</v>
      </c>
      <c r="G485">
        <v>48</v>
      </c>
      <c r="H485">
        <v>46</v>
      </c>
      <c r="I485" s="3">
        <f t="shared" si="22"/>
        <v>48</v>
      </c>
      <c r="J485" t="s">
        <v>5471</v>
      </c>
      <c r="K485" t="str">
        <f t="shared" si="23"/>
        <v>E:\imagenes\escudos_cl\Asia\Bangladesh Premier League\Brothers Union.png</v>
      </c>
      <c r="L485" t="s">
        <v>465</v>
      </c>
      <c r="M485">
        <f>INDEX(NationalTeams!B:B,MATCH(L485,NationalTeams!C:C,0))</f>
        <v>21</v>
      </c>
      <c r="O485" t="str">
        <f t="shared" si="21"/>
        <v>INSERT INTO "Clubs" (club_name,club_league_id,club_value,club_shield,club_country) VALUES ('Brothers Union',18,48,pg_read_binary_file('E:\imagenes\escudos_cl\Asia\Bangladesh Premier League\Brothers Union.png'),21);</v>
      </c>
    </row>
    <row r="486" spans="2:15" x14ac:dyDescent="0.25">
      <c r="B486">
        <v>484</v>
      </c>
      <c r="C486" t="s">
        <v>2726</v>
      </c>
      <c r="D486" t="s">
        <v>1771</v>
      </c>
      <c r="E486">
        <f>INDEX(ClubLeague!B:B,MATCH(D486,ClubLeague!C:C,0))</f>
        <v>1</v>
      </c>
      <c r="F486">
        <v>54</v>
      </c>
      <c r="G486">
        <v>56</v>
      </c>
      <c r="H486">
        <v>64</v>
      </c>
      <c r="I486" s="3">
        <f t="shared" si="22"/>
        <v>58</v>
      </c>
      <c r="J486" t="s">
        <v>5472</v>
      </c>
      <c r="K486" t="str">
        <f t="shared" si="23"/>
        <v>E:\imagenes\escudos_cl\Europa\1. Deild Karla\Brottur Reykjavik.png</v>
      </c>
      <c r="L486" t="s">
        <v>519</v>
      </c>
      <c r="M486">
        <f>INDEX(NationalTeams!B:B,MATCH(L486,NationalTeams!C:C,0))</f>
        <v>100</v>
      </c>
      <c r="O486" t="str">
        <f t="shared" si="21"/>
        <v>INSERT INTO "Clubs" (club_name,club_league_id,club_value,club_shield,club_country) VALUES ('Brottur Reykjavik',1,58,pg_read_binary_file('E:\imagenes\escudos_cl\Europa\1. Deild Karla\Brottur Reykjavik.png'),100);</v>
      </c>
    </row>
    <row r="487" spans="2:15" x14ac:dyDescent="0.25">
      <c r="B487">
        <v>485</v>
      </c>
      <c r="C487" t="s">
        <v>3035</v>
      </c>
      <c r="D487" t="s">
        <v>1819</v>
      </c>
      <c r="E487">
        <f>INDEX(ClubLeague!B:B,MATCH(D487,ClubLeague!C:C,0))</f>
        <v>50</v>
      </c>
      <c r="F487">
        <v>60</v>
      </c>
      <c r="G487">
        <v>58</v>
      </c>
      <c r="H487">
        <v>62</v>
      </c>
      <c r="I487" s="3">
        <f t="shared" si="22"/>
        <v>60</v>
      </c>
      <c r="J487" t="s">
        <v>5473</v>
      </c>
      <c r="K487" t="str">
        <f t="shared" si="23"/>
        <v>E:\imagenes\escudos_cl\Europa\Ekstraklasa\Bruk Bet Termalica Nieciecza.png</v>
      </c>
      <c r="L487" t="s">
        <v>494</v>
      </c>
      <c r="M487">
        <f>INDEX(NationalTeams!B:B,MATCH(L487,NationalTeams!C:C,0))</f>
        <v>166</v>
      </c>
      <c r="O487" t="str">
        <f t="shared" si="21"/>
        <v>INSERT INTO "Clubs" (club_name,club_league_id,club_value,club_shield,club_country) VALUES ('Bruk Bet Termalica Nieciecza',50,60,pg_read_binary_file('E:\imagenes\escudos_cl\Europa\Ekstraklasa\Bruk Bet Termalica Nieciecza.png'),166);</v>
      </c>
    </row>
    <row r="488" spans="2:15" x14ac:dyDescent="0.25">
      <c r="B488">
        <v>486</v>
      </c>
      <c r="C488" t="s">
        <v>4554</v>
      </c>
      <c r="D488" t="s">
        <v>1795</v>
      </c>
      <c r="E488">
        <f>INDEX(ClubLeague!B:B,MATCH(D488,ClubLeague!C:C,0))</f>
        <v>25</v>
      </c>
      <c r="F488">
        <v>44</v>
      </c>
      <c r="G488">
        <v>49</v>
      </c>
      <c r="H488">
        <v>46</v>
      </c>
      <c r="I488" s="3">
        <f t="shared" si="22"/>
        <v>46</v>
      </c>
      <c r="J488" t="s">
        <v>5474</v>
      </c>
      <c r="K488" t="str">
        <f t="shared" si="23"/>
        <v>E:\imagenes\escudos_cl\Asia\Brunei Super League\Brunei Shell Recreation FC.png</v>
      </c>
      <c r="L488" t="s">
        <v>478</v>
      </c>
      <c r="M488">
        <f>INDEX(NationalTeams!B:B,MATCH(L488,NationalTeams!C:C,0))</f>
        <v>33</v>
      </c>
      <c r="O488" t="str">
        <f t="shared" si="21"/>
        <v>INSERT INTO "Clubs" (club_name,club_league_id,club_value,club_shield,club_country) VALUES ('Brunei Shell Recreation FC',25,46,pg_read_binary_file('E:\imagenes\escudos_cl\Asia\Brunei Super League\Brunei Shell Recreation FC.png'),33);</v>
      </c>
    </row>
    <row r="489" spans="2:15" x14ac:dyDescent="0.25">
      <c r="B489">
        <v>487</v>
      </c>
      <c r="C489" t="s">
        <v>3001</v>
      </c>
      <c r="D489" t="s">
        <v>1821</v>
      </c>
      <c r="E489">
        <f>INDEX(ClubLeague!B:B,MATCH(D489,ClubLeague!C:C,0))</f>
        <v>52</v>
      </c>
      <c r="F489">
        <v>54</v>
      </c>
      <c r="G489">
        <v>59</v>
      </c>
      <c r="H489">
        <v>58</v>
      </c>
      <c r="I489" s="3">
        <f t="shared" si="22"/>
        <v>57</v>
      </c>
      <c r="J489" t="s">
        <v>5475</v>
      </c>
      <c r="K489" t="str">
        <f t="shared" si="23"/>
        <v>E:\imagenes\escudos_cl\Europa\Eliteserien\Bryne FK.png</v>
      </c>
      <c r="L489" t="s">
        <v>492</v>
      </c>
      <c r="M489">
        <f>INDEX(NationalTeams!B:B,MATCH(L489,NationalTeams!C:C,0))</f>
        <v>154</v>
      </c>
      <c r="O489" t="str">
        <f t="shared" si="21"/>
        <v>INSERT INTO "Clubs" (club_name,club_league_id,club_value,club_shield,club_country) VALUES ('Bryne FK',52,57,pg_read_binary_file('E:\imagenes\escudos_cl\Europa\Eliteserien\Bryne FK.png'),154);</v>
      </c>
    </row>
    <row r="490" spans="2:15" x14ac:dyDescent="0.25">
      <c r="B490">
        <v>488</v>
      </c>
      <c r="C490" t="s">
        <v>3235</v>
      </c>
      <c r="D490" t="s">
        <v>1958</v>
      </c>
      <c r="E490">
        <f>INDEX(ClubLeague!B:B,MATCH(D490,ClubLeague!C:C,0))</f>
        <v>189</v>
      </c>
      <c r="F490">
        <v>72</v>
      </c>
      <c r="G490">
        <v>72</v>
      </c>
      <c r="H490">
        <v>69</v>
      </c>
      <c r="I490" s="3">
        <f t="shared" si="22"/>
        <v>71</v>
      </c>
      <c r="J490" t="s">
        <v>5476</v>
      </c>
      <c r="K490" t="str">
        <f t="shared" si="23"/>
        <v>E:\imagenes\escudos_cl\Europa\Swiss Super League\BSC Young Boys.png</v>
      </c>
      <c r="L490" t="s">
        <v>507</v>
      </c>
      <c r="M490">
        <f>INDEX(NationalTeams!B:B,MATCH(L490,NationalTeams!C:C,0))</f>
        <v>197</v>
      </c>
      <c r="O490" t="str">
        <f t="shared" si="21"/>
        <v>INSERT INTO "Clubs" (club_name,club_league_id,club_value,club_shield,club_country) VALUES ('BSC Young Boys',189,71,pg_read_binary_file('E:\imagenes\escudos_cl\Europa\Swiss Super League\BSC Young Boys.png'),197);</v>
      </c>
    </row>
    <row r="491" spans="2:15" x14ac:dyDescent="0.25">
      <c r="B491">
        <v>489</v>
      </c>
      <c r="C491" t="s">
        <v>2283</v>
      </c>
      <c r="D491" t="s">
        <v>1773</v>
      </c>
      <c r="E491">
        <f>INDEX(ClubLeague!B:B,MATCH(D491,ClubLeague!C:C,0))</f>
        <v>3</v>
      </c>
      <c r="F491">
        <v>53</v>
      </c>
      <c r="G491">
        <v>49</v>
      </c>
      <c r="H491">
        <v>56</v>
      </c>
      <c r="I491" s="3">
        <f t="shared" si="22"/>
        <v>53</v>
      </c>
      <c r="J491" t="s">
        <v>5477</v>
      </c>
      <c r="K491" t="str">
        <f t="shared" si="23"/>
        <v>E:\imagenes\escudos_cl\Europa\2. HNL 2024-25\BSK Bijelo Brdo.png</v>
      </c>
      <c r="L491" t="s">
        <v>498</v>
      </c>
      <c r="M491">
        <f>INDEX(NationalTeams!B:B,MATCH(L491,NationalTeams!C:C,0))</f>
        <v>53</v>
      </c>
      <c r="O491" t="str">
        <f t="shared" si="21"/>
        <v>INSERT INTO "Clubs" (club_name,club_league_id,club_value,club_shield,club_country) VALUES ('BSK Bijelo Brdo',3,53,pg_read_binary_file('E:\imagenes\escudos_cl\Europa\2. HNL 2024-25\BSK Bijelo Brdo.png'),53);</v>
      </c>
    </row>
    <row r="492" spans="2:15" x14ac:dyDescent="0.25">
      <c r="B492">
        <v>490</v>
      </c>
      <c r="C492" t="s">
        <v>3934</v>
      </c>
      <c r="D492" t="s">
        <v>1850</v>
      </c>
      <c r="E492">
        <f>INDEX(ClubLeague!B:B,MATCH(D492,ClubLeague!C:C,0))</f>
        <v>81</v>
      </c>
      <c r="F492">
        <v>57</v>
      </c>
      <c r="G492">
        <v>66</v>
      </c>
      <c r="H492">
        <v>64</v>
      </c>
      <c r="I492" s="3">
        <f t="shared" si="22"/>
        <v>62</v>
      </c>
      <c r="J492" t="s">
        <v>5478</v>
      </c>
      <c r="K492" t="str">
        <f t="shared" si="23"/>
        <v>E:\imagenes\escudos_cl\Asia\K2 League\Bucheon FC 1995.png</v>
      </c>
      <c r="L492" t="s">
        <v>425</v>
      </c>
      <c r="M492">
        <f>INDEX(NationalTeams!B:B,MATCH(L492,NationalTeams!C:C,0))</f>
        <v>50</v>
      </c>
      <c r="O492" t="str">
        <f t="shared" si="21"/>
        <v>INSERT INTO "Clubs" (club_name,club_league_id,club_value,club_shield,club_country) VALUES ('Bucheon FC 1995',81,62,pg_read_binary_file('E:\imagenes\escudos_cl\Asia\K2 League\Bucheon FC 1995.png'),50);</v>
      </c>
    </row>
    <row r="493" spans="2:15" x14ac:dyDescent="0.25">
      <c r="B493">
        <v>491</v>
      </c>
      <c r="C493" t="s">
        <v>2499</v>
      </c>
      <c r="D493" t="s">
        <v>8681</v>
      </c>
      <c r="E493">
        <f>INDEX(ClubLeague!B:B,MATCH(D493,ClubLeague!C:C,0))</f>
        <v>37</v>
      </c>
      <c r="F493">
        <v>59</v>
      </c>
      <c r="G493">
        <v>55</v>
      </c>
      <c r="H493">
        <v>58</v>
      </c>
      <c r="I493" s="3">
        <f t="shared" si="22"/>
        <v>57</v>
      </c>
      <c r="J493" t="s">
        <v>5479</v>
      </c>
      <c r="K493" t="str">
        <f t="shared" si="23"/>
        <v>E:\imagenes\escudos_cl\Europa\Cymru North\Buckley Town FC.png</v>
      </c>
      <c r="L493" t="s">
        <v>517</v>
      </c>
      <c r="M493">
        <f>INDEX(NationalTeams!B:B,MATCH(L493,NationalTeams!C:C,0))</f>
        <v>76</v>
      </c>
      <c r="O493" t="str">
        <f t="shared" si="21"/>
        <v>INSERT INTO "Clubs" (club_name,club_league_id,club_value,club_shield,club_country) VALUES ('Buckley Town FC',37,57,pg_read_binary_file('E:\imagenes\escudos_cl\Europa\Cymru North\Buckley Town FC.png'),76);</v>
      </c>
    </row>
    <row r="494" spans="2:15" x14ac:dyDescent="0.25">
      <c r="B494">
        <v>492</v>
      </c>
      <c r="C494" t="s">
        <v>4831</v>
      </c>
      <c r="D494" t="s">
        <v>1901</v>
      </c>
      <c r="E494">
        <f>INDEX(ClubLeague!B:B,MATCH(D494,ClubLeague!C:C,0))</f>
        <v>132</v>
      </c>
      <c r="F494">
        <v>50</v>
      </c>
      <c r="G494">
        <v>63</v>
      </c>
      <c r="H494">
        <v>59</v>
      </c>
      <c r="I494" s="3">
        <f t="shared" si="22"/>
        <v>57</v>
      </c>
      <c r="J494" t="s">
        <v>5480</v>
      </c>
      <c r="K494" t="str">
        <f t="shared" si="23"/>
        <v>E:\imagenes\escudos_cl\Africa\Namibia Premiership\Bucks Buccaneers FC.png</v>
      </c>
      <c r="L494" t="s">
        <v>372</v>
      </c>
      <c r="M494">
        <f>INDEX(NationalTeams!B:B,MATCH(L494,NationalTeams!C:C,0))</f>
        <v>148</v>
      </c>
      <c r="O494" t="str">
        <f t="shared" si="21"/>
        <v>INSERT INTO "Clubs" (club_name,club_league_id,club_value,club_shield,club_country) VALUES ('Bucks Buccaneers FC',132,57,pg_read_binary_file('E:\imagenes\escudos_cl\Africa\Namibia Premiership\Bucks Buccaneers FC.png'),148);</v>
      </c>
    </row>
    <row r="495" spans="2:15" x14ac:dyDescent="0.25">
      <c r="B495">
        <v>493</v>
      </c>
      <c r="C495" t="s">
        <v>4938</v>
      </c>
      <c r="D495" t="s">
        <v>1970</v>
      </c>
      <c r="E495">
        <f>INDEX(ClubLeague!B:B,MATCH(D495,ClubLeague!C:C,0))</f>
        <v>201</v>
      </c>
      <c r="F495">
        <v>61</v>
      </c>
      <c r="G495">
        <v>58</v>
      </c>
      <c r="H495">
        <v>58</v>
      </c>
      <c r="I495" s="3">
        <f t="shared" si="22"/>
        <v>59</v>
      </c>
      <c r="J495" t="s">
        <v>5481</v>
      </c>
      <c r="K495" t="str">
        <f t="shared" si="23"/>
        <v>E:\imagenes\escudos_cl\Africa\Uganda Premier League\BUL Jinja FC.png</v>
      </c>
      <c r="L495" t="s">
        <v>359</v>
      </c>
      <c r="M495">
        <f>INDEX(NationalTeams!B:B,MATCH(L495,NationalTeams!C:C,0))</f>
        <v>213</v>
      </c>
      <c r="O495" t="str">
        <f t="shared" si="21"/>
        <v>INSERT INTO "Clubs" (club_name,club_league_id,club_value,club_shield,club_country) VALUES ('BUL Jinja FC',201,59,pg_read_binary_file('E:\imagenes\escudos_cl\Africa\Uganda Premier League\BUL Jinja FC.png'),213);</v>
      </c>
    </row>
    <row r="496" spans="2:15" x14ac:dyDescent="0.25">
      <c r="B496">
        <v>494</v>
      </c>
      <c r="C496" t="s">
        <v>4049</v>
      </c>
      <c r="D496" t="s">
        <v>1890</v>
      </c>
      <c r="E496">
        <f>INDEX(ClubLeague!B:B,MATCH(D496,ClubLeague!C:C,0))</f>
        <v>121</v>
      </c>
      <c r="F496">
        <v>58</v>
      </c>
      <c r="G496">
        <v>56</v>
      </c>
      <c r="H496">
        <v>60</v>
      </c>
      <c r="I496" s="3">
        <f t="shared" si="22"/>
        <v>58</v>
      </c>
      <c r="J496" t="s">
        <v>5482</v>
      </c>
      <c r="K496" t="str">
        <f t="shared" si="23"/>
        <v>E:\imagenes\escudos_cl\Asia\Malaysia A1 SemiPro League\Bunga Raya FC.png</v>
      </c>
      <c r="L496" t="s">
        <v>463</v>
      </c>
      <c r="M496">
        <f>INDEX(NationalTeams!B:B,MATCH(L496,NationalTeams!C:C,0))</f>
        <v>132</v>
      </c>
      <c r="O496" t="str">
        <f t="shared" si="21"/>
        <v>INSERT INTO "Clubs" (club_name,club_league_id,club_value,club_shield,club_country) VALUES ('Bunga Raya FC',121,58,pg_read_binary_file('E:\imagenes\escudos_cl\Asia\Malaysia A1 SemiPro League\Bunga Raya FC.png'),132);</v>
      </c>
    </row>
    <row r="497" spans="2:15" x14ac:dyDescent="0.25">
      <c r="B497">
        <v>495</v>
      </c>
      <c r="C497" t="s">
        <v>2421</v>
      </c>
      <c r="D497" t="s">
        <v>1856</v>
      </c>
      <c r="E497">
        <f>INDEX(ClubLeague!B:B,MATCH(D497,ClubLeague!C:C,0))</f>
        <v>87</v>
      </c>
      <c r="F497">
        <v>64</v>
      </c>
      <c r="G497">
        <v>62</v>
      </c>
      <c r="H497">
        <v>63</v>
      </c>
      <c r="I497" s="3">
        <f t="shared" si="22"/>
        <v>63</v>
      </c>
      <c r="J497" t="s">
        <v>5483</v>
      </c>
      <c r="K497" t="str">
        <f t="shared" si="23"/>
        <v>E:\imagenes\escudos_cl\Europa\LaLiga Hypermotion\Burgos CF.png</v>
      </c>
      <c r="L497" t="s">
        <v>490</v>
      </c>
      <c r="M497">
        <f>INDEX(NationalTeams!B:B,MATCH(L497,NationalTeams!C:C,0))</f>
        <v>66</v>
      </c>
      <c r="O497" t="str">
        <f t="shared" si="21"/>
        <v>INSERT INTO "Clubs" (club_name,club_league_id,club_value,club_shield,club_country) VALUES ('Burgos CF',87,63,pg_read_binary_file('E:\imagenes\escudos_cl\Europa\LaLiga Hypermotion\Burgos CF.png'),66);</v>
      </c>
    </row>
    <row r="498" spans="2:15" x14ac:dyDescent="0.25">
      <c r="B498">
        <v>496</v>
      </c>
      <c r="C498" t="s">
        <v>4119</v>
      </c>
      <c r="D498" t="s">
        <v>1964</v>
      </c>
      <c r="E498">
        <f>INDEX(ClubLeague!B:B,MATCH(D498,ClubLeague!C:C,0))</f>
        <v>195</v>
      </c>
      <c r="F498">
        <v>60</v>
      </c>
      <c r="G498">
        <v>63</v>
      </c>
      <c r="H498">
        <v>58</v>
      </c>
      <c r="I498" s="3">
        <f t="shared" si="22"/>
        <v>60</v>
      </c>
      <c r="J498" t="s">
        <v>5484</v>
      </c>
      <c r="K498" t="str">
        <f t="shared" si="23"/>
        <v>E:\imagenes\escudos_cl\Asia\Thai League 1\Buriram United FC.png</v>
      </c>
      <c r="L498" t="s">
        <v>437</v>
      </c>
      <c r="M498">
        <f>INDEX(NationalTeams!B:B,MATCH(L498,NationalTeams!C:C,0))</f>
        <v>200</v>
      </c>
      <c r="O498" t="str">
        <f t="shared" si="21"/>
        <v>INSERT INTO "Clubs" (club_name,club_league_id,club_value,club_shield,club_country) VALUES ('Buriram United FC',195,60,pg_read_binary_file('E:\imagenes\escudos_cl\Asia\Thai League 1\Buriram United FC.png'),200);</v>
      </c>
    </row>
    <row r="499" spans="2:15" x14ac:dyDescent="0.25">
      <c r="B499">
        <v>497</v>
      </c>
      <c r="C499" t="s">
        <v>2688</v>
      </c>
      <c r="D499" t="s">
        <v>1915</v>
      </c>
      <c r="E499">
        <f>INDEX(ClubLeague!B:B,MATCH(D499,ClubLeague!C:C,0))</f>
        <v>146</v>
      </c>
      <c r="F499">
        <v>71</v>
      </c>
      <c r="G499">
        <v>73</v>
      </c>
      <c r="H499">
        <v>74</v>
      </c>
      <c r="I499" s="3">
        <f t="shared" si="22"/>
        <v>73</v>
      </c>
      <c r="J499" t="s">
        <v>5485</v>
      </c>
      <c r="K499" t="str">
        <f t="shared" si="23"/>
        <v>E:\imagenes\escudos_cl\Europa\Premier League\Burnley FC.png</v>
      </c>
      <c r="L499" t="s">
        <v>493</v>
      </c>
      <c r="M499">
        <f>INDEX(NationalTeams!B:B,MATCH(L499,NationalTeams!C:C,0))</f>
        <v>95</v>
      </c>
      <c r="O499" t="str">
        <f t="shared" si="21"/>
        <v>INSERT INTO "Clubs" (club_name,club_league_id,club_value,club_shield,club_country) VALUES ('Burnley FC',146,73,pg_read_binary_file('E:\imagenes\escudos_cl\Europa\Premier League\Burnley FC.png'),95);</v>
      </c>
    </row>
    <row r="500" spans="2:15" x14ac:dyDescent="0.25">
      <c r="B500">
        <v>498</v>
      </c>
      <c r="C500" t="s">
        <v>3995</v>
      </c>
      <c r="D500" t="s">
        <v>1850</v>
      </c>
      <c r="E500">
        <f>INDEX(ClubLeague!B:B,MATCH(D500,ClubLeague!C:C,0))</f>
        <v>81</v>
      </c>
      <c r="F500">
        <v>58</v>
      </c>
      <c r="G500">
        <v>60</v>
      </c>
      <c r="H500">
        <v>61</v>
      </c>
      <c r="I500" s="3">
        <f t="shared" si="22"/>
        <v>60</v>
      </c>
      <c r="J500" t="s">
        <v>5486</v>
      </c>
      <c r="K500" t="str">
        <f t="shared" si="23"/>
        <v>E:\imagenes\escudos_cl\Asia\K2 League\Busan lPark FC.png</v>
      </c>
      <c r="L500" t="s">
        <v>425</v>
      </c>
      <c r="M500">
        <f>INDEX(NationalTeams!B:B,MATCH(L500,NationalTeams!C:C,0))</f>
        <v>50</v>
      </c>
      <c r="O500" t="str">
        <f t="shared" si="21"/>
        <v>INSERT INTO "Clubs" (club_name,club_league_id,club_value,club_shield,club_country) VALUES ('Busan lPark FC',81,60,pg_read_binary_file('E:\imagenes\escudos_cl\Asia\K2 League\Busan lPark FC.png'),50);</v>
      </c>
    </row>
    <row r="501" spans="2:15" x14ac:dyDescent="0.25">
      <c r="B501">
        <v>499</v>
      </c>
      <c r="C501" t="s">
        <v>4498</v>
      </c>
      <c r="D501" t="s">
        <v>1904</v>
      </c>
      <c r="E501">
        <f>INDEX(ClubLeague!B:B,MATCH(D501,ClubLeague!C:C,0))</f>
        <v>135</v>
      </c>
      <c r="F501">
        <v>54</v>
      </c>
      <c r="G501">
        <v>50</v>
      </c>
      <c r="H501">
        <v>50</v>
      </c>
      <c r="I501" s="3">
        <f t="shared" si="22"/>
        <v>51</v>
      </c>
      <c r="J501" t="s">
        <v>5487</v>
      </c>
      <c r="K501" t="str">
        <f t="shared" si="23"/>
        <v>E:\imagenes\escudos_cl\Asia\Nepal Super League\Butwal Lumbini FC.png</v>
      </c>
      <c r="L501" t="s">
        <v>446</v>
      </c>
      <c r="M501">
        <f>INDEX(NationalTeams!B:B,MATCH(L501,NationalTeams!C:C,0))</f>
        <v>150</v>
      </c>
      <c r="O501" t="str">
        <f t="shared" si="21"/>
        <v>INSERT INTO "Clubs" (club_name,club_league_id,club_value,club_shield,club_country) VALUES ('Butwal Lumbini FC',135,51,pg_read_binary_file('E:\imagenes\escudos_cl\Asia\Nepal Super League\Butwal Lumbini FC.png'),150);</v>
      </c>
    </row>
    <row r="502" spans="2:15" x14ac:dyDescent="0.25">
      <c r="B502">
        <v>500</v>
      </c>
      <c r="C502" t="s">
        <v>3656</v>
      </c>
      <c r="D502" t="s">
        <v>1830</v>
      </c>
      <c r="E502">
        <f>INDEX(ClubLeague!B:B,MATCH(D502,ClubLeague!C:C,0))</f>
        <v>61</v>
      </c>
      <c r="F502">
        <v>49</v>
      </c>
      <c r="G502">
        <v>53</v>
      </c>
      <c r="H502">
        <v>54</v>
      </c>
      <c r="I502" s="3">
        <f t="shared" si="22"/>
        <v>52</v>
      </c>
      <c r="J502" t="s">
        <v>5488</v>
      </c>
      <c r="K502" t="str">
        <f t="shared" si="23"/>
        <v>E:\imagenes\escudos_cl\America\GFF Elite League\Buxton United FC.png</v>
      </c>
      <c r="L502" t="s">
        <v>335</v>
      </c>
      <c r="M502">
        <f>INDEX(NationalTeams!B:B,MATCH(L502,NationalTeams!C:C,0))</f>
        <v>88</v>
      </c>
      <c r="O502" t="str">
        <f t="shared" si="21"/>
        <v>INSERT INTO "Clubs" (club_name,club_league_id,club_value,club_shield,club_country) VALUES ('Buxton United FC',61,52,pg_read_binary_file('E:\imagenes\escudos_cl\America\GFF Elite League\Buxton United FC.png'),88);</v>
      </c>
    </row>
    <row r="503" spans="2:15" x14ac:dyDescent="0.25">
      <c r="B503">
        <v>501</v>
      </c>
      <c r="C503" t="s">
        <v>3335</v>
      </c>
      <c r="D503" t="s">
        <v>1878</v>
      </c>
      <c r="E503">
        <f>INDEX(ClubLeague!B:B,MATCH(D503,ClubLeague!C:C,0))</f>
        <v>109</v>
      </c>
      <c r="F503">
        <v>68</v>
      </c>
      <c r="G503">
        <v>68</v>
      </c>
      <c r="H503">
        <v>68</v>
      </c>
      <c r="I503" s="3">
        <f t="shared" si="22"/>
        <v>68</v>
      </c>
      <c r="J503" t="s">
        <v>5489</v>
      </c>
      <c r="K503" t="str">
        <f t="shared" si="23"/>
        <v>E:\imagenes\escudos_cl\America\Liga Profesional Argentina\CA Aldosivi.png</v>
      </c>
      <c r="L503" t="s">
        <v>376</v>
      </c>
      <c r="M503">
        <f>INDEX(NationalTeams!B:B,MATCH(L503,NationalTeams!C:C,0))</f>
        <v>12</v>
      </c>
      <c r="O503" t="str">
        <f t="shared" si="21"/>
        <v>INSERT INTO "Clubs" (club_name,club_league_id,club_value,club_shield,club_country) VALUES ('CA Aldosivi',109,68,pg_read_binary_file('E:\imagenes\escudos_cl\America\Liga Profesional Argentina\CA Aldosivi.png'),12);</v>
      </c>
    </row>
    <row r="504" spans="2:15" x14ac:dyDescent="0.25">
      <c r="B504">
        <v>502</v>
      </c>
      <c r="C504" t="s">
        <v>3356</v>
      </c>
      <c r="D504" t="s">
        <v>1918</v>
      </c>
      <c r="E504">
        <f>INDEX(ClubLeague!B:B,MATCH(D504,ClubLeague!C:C,0))</f>
        <v>149</v>
      </c>
      <c r="F504">
        <v>55</v>
      </c>
      <c r="G504">
        <v>58</v>
      </c>
      <c r="H504">
        <v>58</v>
      </c>
      <c r="I504" s="3">
        <f t="shared" si="22"/>
        <v>57</v>
      </c>
      <c r="J504" t="s">
        <v>5490</v>
      </c>
      <c r="K504" t="str">
        <f t="shared" si="23"/>
        <v>E:\imagenes\escudos_cl\America\Primera B Nacional\CA All Boys.png</v>
      </c>
      <c r="L504" t="s">
        <v>376</v>
      </c>
      <c r="M504">
        <f>INDEX(NationalTeams!B:B,MATCH(L504,NationalTeams!C:C,0))</f>
        <v>12</v>
      </c>
      <c r="O504" t="str">
        <f t="shared" si="21"/>
        <v>INSERT INTO "Clubs" (club_name,club_league_id,club_value,club_shield,club_country) VALUES ('CA All Boys',149,57,pg_read_binary_file('E:\imagenes\escudos_cl\America\Primera B Nacional\CA All Boys.png'),12);</v>
      </c>
    </row>
    <row r="505" spans="2:15" x14ac:dyDescent="0.25">
      <c r="B505">
        <v>503</v>
      </c>
      <c r="C505" t="s">
        <v>3357</v>
      </c>
      <c r="D505" t="s">
        <v>1918</v>
      </c>
      <c r="E505">
        <f>INDEX(ClubLeague!B:B,MATCH(D505,ClubLeague!C:C,0))</f>
        <v>149</v>
      </c>
      <c r="F505">
        <v>58</v>
      </c>
      <c r="G505">
        <v>55</v>
      </c>
      <c r="H505">
        <v>61</v>
      </c>
      <c r="I505" s="3">
        <f t="shared" si="22"/>
        <v>58</v>
      </c>
      <c r="J505" t="s">
        <v>5491</v>
      </c>
      <c r="K505" t="str">
        <f t="shared" si="23"/>
        <v>E:\imagenes\escudos_cl\America\Primera B Nacional\CA Alvarado.png</v>
      </c>
      <c r="L505" t="s">
        <v>376</v>
      </c>
      <c r="M505">
        <f>INDEX(NationalTeams!B:B,MATCH(L505,NationalTeams!C:C,0))</f>
        <v>12</v>
      </c>
      <c r="O505" t="str">
        <f t="shared" si="21"/>
        <v>INSERT INTO "Clubs" (club_name,club_league_id,club_value,club_shield,club_country) VALUES ('CA Alvarado',149,58,pg_read_binary_file('E:\imagenes\escudos_cl\America\Primera B Nacional\CA Alvarado.png'),12);</v>
      </c>
    </row>
    <row r="506" spans="2:15" x14ac:dyDescent="0.25">
      <c r="B506">
        <v>504</v>
      </c>
      <c r="C506" t="s">
        <v>3859</v>
      </c>
      <c r="D506" t="s">
        <v>1936</v>
      </c>
      <c r="E506">
        <f>INDEX(ClubLeague!B:B,MATCH(D506,ClubLeague!C:C,0))</f>
        <v>167</v>
      </c>
      <c r="F506">
        <v>58</v>
      </c>
      <c r="G506">
        <v>59</v>
      </c>
      <c r="H506">
        <v>61</v>
      </c>
      <c r="I506" s="3">
        <f t="shared" si="22"/>
        <v>59</v>
      </c>
      <c r="J506" t="s">
        <v>5492</v>
      </c>
      <c r="K506" t="str">
        <f t="shared" si="23"/>
        <v>E:\imagenes\escudos_cl\America\Segunda Division Profesional\CA Artigas.png</v>
      </c>
      <c r="L506" t="s">
        <v>377</v>
      </c>
      <c r="M506">
        <f>INDEX(NationalTeams!B:B,MATCH(L506,NationalTeams!C:C,0))</f>
        <v>214</v>
      </c>
      <c r="O506" t="str">
        <f t="shared" si="21"/>
        <v>INSERT INTO "Clubs" (club_name,club_league_id,club_value,club_shield,club_country) VALUES ('CA Artigas',167,59,pg_read_binary_file('E:\imagenes\escudos_cl\America\Segunda Division Profesional\CA Artigas.png'),214);</v>
      </c>
    </row>
    <row r="507" spans="2:15" x14ac:dyDescent="0.25">
      <c r="B507">
        <v>505</v>
      </c>
      <c r="C507" t="s">
        <v>3860</v>
      </c>
      <c r="D507" t="s">
        <v>1936</v>
      </c>
      <c r="E507">
        <f>INDEX(ClubLeague!B:B,MATCH(D507,ClubLeague!C:C,0))</f>
        <v>167</v>
      </c>
      <c r="F507">
        <v>56</v>
      </c>
      <c r="G507">
        <v>55</v>
      </c>
      <c r="H507">
        <v>60</v>
      </c>
      <c r="I507" s="3">
        <f t="shared" si="22"/>
        <v>57</v>
      </c>
      <c r="J507" t="s">
        <v>5493</v>
      </c>
      <c r="K507" t="str">
        <f t="shared" si="23"/>
        <v>E:\imagenes\escudos_cl\America\Segunda Division Profesional\CA Atenas.png</v>
      </c>
      <c r="L507" t="s">
        <v>377</v>
      </c>
      <c r="M507">
        <f>INDEX(NationalTeams!B:B,MATCH(L507,NationalTeams!C:C,0))</f>
        <v>214</v>
      </c>
      <c r="O507" t="str">
        <f t="shared" si="21"/>
        <v>INSERT INTO "Clubs" (club_name,club_league_id,club_value,club_shield,club_country) VALUES ('CA Atenas',167,57,pg_read_binary_file('E:\imagenes\escudos_cl\America\Segunda Division Profesional\CA Atenas.png'),214);</v>
      </c>
    </row>
    <row r="508" spans="2:15" x14ac:dyDescent="0.25">
      <c r="B508">
        <v>506</v>
      </c>
      <c r="C508" t="s">
        <v>3358</v>
      </c>
      <c r="D508" t="s">
        <v>1918</v>
      </c>
      <c r="E508">
        <f>INDEX(ClubLeague!B:B,MATCH(D508,ClubLeague!C:C,0))</f>
        <v>149</v>
      </c>
      <c r="F508">
        <v>56</v>
      </c>
      <c r="G508">
        <v>60</v>
      </c>
      <c r="H508">
        <v>63</v>
      </c>
      <c r="I508" s="3">
        <f t="shared" si="22"/>
        <v>60</v>
      </c>
      <c r="J508" t="s">
        <v>5494</v>
      </c>
      <c r="K508" t="str">
        <f t="shared" si="23"/>
        <v>E:\imagenes\escudos_cl\America\Primera B Nacional\CA Atlanta.png</v>
      </c>
      <c r="L508" t="s">
        <v>376</v>
      </c>
      <c r="M508">
        <f>INDEX(NationalTeams!B:B,MATCH(L508,NationalTeams!C:C,0))</f>
        <v>12</v>
      </c>
      <c r="O508" t="str">
        <f t="shared" si="21"/>
        <v>INSERT INTO "Clubs" (club_name,club_league_id,club_value,club_shield,club_country) VALUES ('CA Atlanta',149,60,pg_read_binary_file('E:\imagenes\escudos_cl\America\Primera B Nacional\CA Atlanta.png'),12);</v>
      </c>
    </row>
    <row r="509" spans="2:15" x14ac:dyDescent="0.25">
      <c r="B509">
        <v>507</v>
      </c>
      <c r="C509" t="s">
        <v>3336</v>
      </c>
      <c r="D509" t="s">
        <v>1878</v>
      </c>
      <c r="E509">
        <f>INDEX(ClubLeague!B:B,MATCH(D509,ClubLeague!C:C,0))</f>
        <v>109</v>
      </c>
      <c r="F509">
        <v>68</v>
      </c>
      <c r="G509">
        <v>72</v>
      </c>
      <c r="H509">
        <v>68</v>
      </c>
      <c r="I509" s="3">
        <f t="shared" si="22"/>
        <v>69</v>
      </c>
      <c r="J509" t="s">
        <v>5495</v>
      </c>
      <c r="K509" t="str">
        <f t="shared" si="23"/>
        <v>E:\imagenes\escudos_cl\America\Liga Profesional Argentina\CA Banfield.png</v>
      </c>
      <c r="L509" t="s">
        <v>376</v>
      </c>
      <c r="M509">
        <f>INDEX(NationalTeams!B:B,MATCH(L509,NationalTeams!C:C,0))</f>
        <v>12</v>
      </c>
      <c r="O509" t="str">
        <f t="shared" si="21"/>
        <v>INSERT INTO "Clubs" (club_name,club_league_id,club_value,club_shield,club_country) VALUES ('CA Banfield',109,69,pg_read_binary_file('E:\imagenes\escudos_cl\America\Liga Profesional Argentina\CA Banfield.png'),12);</v>
      </c>
    </row>
    <row r="510" spans="2:15" x14ac:dyDescent="0.25">
      <c r="B510">
        <v>508</v>
      </c>
      <c r="C510" t="s">
        <v>3346</v>
      </c>
      <c r="D510" t="s">
        <v>1878</v>
      </c>
      <c r="E510">
        <f>INDEX(ClubLeague!B:B,MATCH(D510,ClubLeague!C:C,0))</f>
        <v>109</v>
      </c>
      <c r="F510">
        <v>64</v>
      </c>
      <c r="G510">
        <v>63</v>
      </c>
      <c r="H510">
        <v>55</v>
      </c>
      <c r="I510" s="3">
        <f t="shared" si="22"/>
        <v>61</v>
      </c>
      <c r="J510" t="s">
        <v>5496</v>
      </c>
      <c r="K510" t="str">
        <f t="shared" si="23"/>
        <v>E:\imagenes\escudos_cl\America\Liga Profesional Argentina\CA Barracas Central.png</v>
      </c>
      <c r="L510" t="s">
        <v>376</v>
      </c>
      <c r="M510">
        <f>INDEX(NationalTeams!B:B,MATCH(L510,NationalTeams!C:C,0))</f>
        <v>12</v>
      </c>
      <c r="O510" t="str">
        <f t="shared" si="21"/>
        <v>INSERT INTO "Clubs" (club_name,club_league_id,club_value,club_shield,club_country) VALUES ('CA Barracas Central',109,61,pg_read_binary_file('E:\imagenes\escudos_cl\America\Liga Profesional Argentina\CA Barracas Central.png'),12);</v>
      </c>
    </row>
    <row r="511" spans="2:15" x14ac:dyDescent="0.25">
      <c r="B511">
        <v>509</v>
      </c>
      <c r="C511" t="s">
        <v>4608</v>
      </c>
      <c r="D511" t="s">
        <v>1780</v>
      </c>
      <c r="E511">
        <f>INDEX(ClubLeague!B:B,MATCH(D511,ClubLeague!C:C,0))</f>
        <v>10</v>
      </c>
      <c r="F511">
        <v>61</v>
      </c>
      <c r="G511">
        <v>59</v>
      </c>
      <c r="H511">
        <v>62</v>
      </c>
      <c r="I511" s="3">
        <f t="shared" si="22"/>
        <v>61</v>
      </c>
      <c r="J511" t="s">
        <v>5497</v>
      </c>
      <c r="K511" t="str">
        <f t="shared" si="23"/>
        <v>E:\imagenes\escudos_cl\Africa\Algerian Ligue 2\CA Batna.png</v>
      </c>
      <c r="L511" t="s">
        <v>324</v>
      </c>
      <c r="M511">
        <f>INDEX(NationalTeams!B:B,MATCH(L511,NationalTeams!C:C,0))</f>
        <v>11</v>
      </c>
      <c r="O511" t="str">
        <f t="shared" si="21"/>
        <v>INSERT INTO "Clubs" (club_name,club_league_id,club_value,club_shield,club_country) VALUES ('CA Batna',10,61,pg_read_binary_file('E:\imagenes\escudos_cl\Africa\Algerian Ligue 2\CA Batna.png'),11);</v>
      </c>
    </row>
    <row r="512" spans="2:15" x14ac:dyDescent="0.25">
      <c r="B512">
        <v>510</v>
      </c>
      <c r="C512" t="s">
        <v>3347</v>
      </c>
      <c r="D512" t="s">
        <v>1878</v>
      </c>
      <c r="E512">
        <f>INDEX(ClubLeague!B:B,MATCH(D512,ClubLeague!C:C,0))</f>
        <v>109</v>
      </c>
      <c r="F512">
        <v>55</v>
      </c>
      <c r="G512">
        <v>61</v>
      </c>
      <c r="H512">
        <v>60</v>
      </c>
      <c r="I512" s="3">
        <f t="shared" si="22"/>
        <v>59</v>
      </c>
      <c r="J512" t="s">
        <v>5498</v>
      </c>
      <c r="K512" t="str">
        <f t="shared" si="23"/>
        <v>E:\imagenes\escudos_cl\America\Liga Profesional Argentina\CA Belgrano.png</v>
      </c>
      <c r="L512" t="s">
        <v>376</v>
      </c>
      <c r="M512">
        <f>INDEX(NationalTeams!B:B,MATCH(L512,NationalTeams!C:C,0))</f>
        <v>12</v>
      </c>
      <c r="O512" t="str">
        <f t="shared" si="21"/>
        <v>INSERT INTO "Clubs" (club_name,club_league_id,club_value,club_shield,club_country) VALUES ('CA Belgrano',109,59,pg_read_binary_file('E:\imagenes\escudos_cl\America\Liga Profesional Argentina\CA Belgrano.png'),12);</v>
      </c>
    </row>
    <row r="513" spans="2:15" x14ac:dyDescent="0.25">
      <c r="B513">
        <v>511</v>
      </c>
      <c r="C513" t="s">
        <v>4924</v>
      </c>
      <c r="D513" t="s">
        <v>1968</v>
      </c>
      <c r="E513">
        <f>INDEX(ClubLeague!B:B,MATCH(D513,ClubLeague!C:C,0))</f>
        <v>199</v>
      </c>
      <c r="F513">
        <v>71</v>
      </c>
      <c r="G513">
        <v>66</v>
      </c>
      <c r="H513">
        <v>69</v>
      </c>
      <c r="I513" s="3">
        <f t="shared" si="22"/>
        <v>69</v>
      </c>
      <c r="J513" t="s">
        <v>5499</v>
      </c>
      <c r="K513" t="str">
        <f t="shared" si="23"/>
        <v>E:\imagenes\escudos_cl\Africa\Tunisian Ligue Professionnelle 1\CA Bizertin.png</v>
      </c>
      <c r="L513" t="s">
        <v>364</v>
      </c>
      <c r="M513">
        <f>INDEX(NationalTeams!B:B,MATCH(L513,NationalTeams!C:C,0))</f>
        <v>208</v>
      </c>
      <c r="O513" t="str">
        <f t="shared" si="21"/>
        <v>INSERT INTO "Clubs" (club_name,club_league_id,club_value,club_shield,club_country) VALUES ('CA Bizertin',199,69,pg_read_binary_file('E:\imagenes\escudos_cl\Africa\Tunisian Ligue Professionnelle 1\CA Bizertin.png'),208);</v>
      </c>
    </row>
    <row r="514" spans="2:15" x14ac:dyDescent="0.25">
      <c r="B514">
        <v>512</v>
      </c>
      <c r="C514" t="s">
        <v>3324</v>
      </c>
      <c r="D514" t="s">
        <v>1878</v>
      </c>
      <c r="E514">
        <f>INDEX(ClubLeague!B:B,MATCH(D514,ClubLeague!C:C,0))</f>
        <v>109</v>
      </c>
      <c r="F514">
        <v>76</v>
      </c>
      <c r="G514">
        <v>72</v>
      </c>
      <c r="H514">
        <v>73</v>
      </c>
      <c r="I514" s="3">
        <f t="shared" si="22"/>
        <v>74</v>
      </c>
      <c r="J514" t="s">
        <v>5500</v>
      </c>
      <c r="K514" t="str">
        <f t="shared" si="23"/>
        <v>E:\imagenes\escudos_cl\America\Liga Profesional Argentina\CA Boca Juniors.png</v>
      </c>
      <c r="L514" t="s">
        <v>376</v>
      </c>
      <c r="M514">
        <f>INDEX(NationalTeams!B:B,MATCH(L514,NationalTeams!C:C,0))</f>
        <v>12</v>
      </c>
      <c r="O514" t="str">
        <f t="shared" si="21"/>
        <v>INSERT INTO "Clubs" (club_name,club_league_id,club_value,club_shield,club_country) VALUES ('CA Boca Juniors',109,74,pg_read_binary_file('E:\imagenes\escudos_cl\America\Liga Profesional Argentina\CA Boca Juniors.png'),12);</v>
      </c>
    </row>
    <row r="515" spans="2:15" x14ac:dyDescent="0.25">
      <c r="B515">
        <v>513</v>
      </c>
      <c r="C515" t="s">
        <v>3842</v>
      </c>
      <c r="D515" t="s">
        <v>1799</v>
      </c>
      <c r="E515">
        <f>INDEX(ClubLeague!B:B,MATCH(D515,ClubLeague!C:C,0))</f>
        <v>29</v>
      </c>
      <c r="F515">
        <v>69</v>
      </c>
      <c r="G515">
        <v>67</v>
      </c>
      <c r="H515">
        <v>61</v>
      </c>
      <c r="I515" s="3">
        <f t="shared" si="22"/>
        <v>66</v>
      </c>
      <c r="J515" t="s">
        <v>5501</v>
      </c>
      <c r="K515" t="str">
        <f t="shared" si="23"/>
        <v>E:\imagenes\escudos_cl\America\Campeonato Uruguayo de Primera Division\CA Boston River.png</v>
      </c>
      <c r="L515" t="s">
        <v>377</v>
      </c>
      <c r="M515">
        <f>INDEX(NationalTeams!B:B,MATCH(L515,NationalTeams!C:C,0))</f>
        <v>214</v>
      </c>
      <c r="O515" t="str">
        <f t="shared" ref="O515:O578" si="24">_xlfn.CONCAT($O$1,$S$1,$B$1,$S$1," ",$Q$1,$C$2,$U$1,$E$2,$U$1,$I$2,$U$1,$K$2,$U$1,$M$2,$R$1,$P$1,$Q$1,$T$1,C515,$T$1,$U$1,E515,$U$1,I515,$U$1,$O$2,$Q$1,$T$1,K515,$T$1,$R$1,$U$1,M515,$R$1,$V$1)</f>
        <v>INSERT INTO "Clubs" (club_name,club_league_id,club_value,club_shield,club_country) VALUES ('CA Boston River',29,66,pg_read_binary_file('E:\imagenes\escudos_cl\America\Campeonato Uruguayo de Primera Division\CA Boston River.png'),214);</v>
      </c>
    </row>
    <row r="516" spans="2:15" x14ac:dyDescent="0.25">
      <c r="B516">
        <v>514</v>
      </c>
      <c r="C516" t="s">
        <v>3341</v>
      </c>
      <c r="D516" t="s">
        <v>1878</v>
      </c>
      <c r="E516">
        <f>INDEX(ClubLeague!B:B,MATCH(D516,ClubLeague!C:C,0))</f>
        <v>109</v>
      </c>
      <c r="F516">
        <v>66</v>
      </c>
      <c r="G516">
        <v>67</v>
      </c>
      <c r="H516">
        <v>67</v>
      </c>
      <c r="I516" s="3">
        <f t="shared" ref="I516:I579" si="25">ROUND(AVERAGE(F516:H516),0)</f>
        <v>67</v>
      </c>
      <c r="J516" t="s">
        <v>5502</v>
      </c>
      <c r="K516" t="str">
        <f t="shared" ref="K516:K579" si="26">_xlfn.CONCAT($A$1,J516)</f>
        <v>E:\imagenes\escudos_cl\America\Liga Profesional Argentina\CA Central Cordoba.png</v>
      </c>
      <c r="L516" t="s">
        <v>376</v>
      </c>
      <c r="M516">
        <f>INDEX(NationalTeams!B:B,MATCH(L516,NationalTeams!C:C,0))</f>
        <v>12</v>
      </c>
      <c r="O516" t="str">
        <f t="shared" si="24"/>
        <v>INSERT INTO "Clubs" (club_name,club_league_id,club_value,club_shield,club_country) VALUES ('CA Central Cordoba',109,67,pg_read_binary_file('E:\imagenes\escudos_cl\America\Liga Profesional Argentina\CA Central Cordoba.png'),12);</v>
      </c>
    </row>
    <row r="517" spans="2:15" x14ac:dyDescent="0.25">
      <c r="B517">
        <v>515</v>
      </c>
      <c r="C517" t="s">
        <v>3359</v>
      </c>
      <c r="D517" t="s">
        <v>1918</v>
      </c>
      <c r="E517">
        <f>INDEX(ClubLeague!B:B,MATCH(D517,ClubLeague!C:C,0))</f>
        <v>149</v>
      </c>
      <c r="F517">
        <v>62</v>
      </c>
      <c r="G517">
        <v>65</v>
      </c>
      <c r="H517">
        <v>61</v>
      </c>
      <c r="I517" s="3">
        <f t="shared" si="25"/>
        <v>63</v>
      </c>
      <c r="J517" t="s">
        <v>5503</v>
      </c>
      <c r="K517" t="str">
        <f t="shared" si="26"/>
        <v>E:\imagenes\escudos_cl\America\Primera B Nacional\CA Central Norte.png</v>
      </c>
      <c r="L517" t="s">
        <v>376</v>
      </c>
      <c r="M517">
        <f>INDEX(NationalTeams!B:B,MATCH(L517,NationalTeams!C:C,0))</f>
        <v>12</v>
      </c>
      <c r="O517" t="str">
        <f t="shared" si="24"/>
        <v>INSERT INTO "Clubs" (club_name,club_league_id,club_value,club_shield,club_country) VALUES ('CA Central Norte',149,63,pg_read_binary_file('E:\imagenes\escudos_cl\America\Primera B Nacional\CA Central Norte.png'),12);</v>
      </c>
    </row>
    <row r="518" spans="2:15" x14ac:dyDescent="0.25">
      <c r="B518">
        <v>516</v>
      </c>
      <c r="C518" t="s">
        <v>3844</v>
      </c>
      <c r="D518" t="s">
        <v>1799</v>
      </c>
      <c r="E518">
        <f>INDEX(ClubLeague!B:B,MATCH(D518,ClubLeague!C:C,0))</f>
        <v>29</v>
      </c>
      <c r="F518">
        <v>67</v>
      </c>
      <c r="G518">
        <v>60</v>
      </c>
      <c r="H518">
        <v>63</v>
      </c>
      <c r="I518" s="3">
        <f t="shared" si="25"/>
        <v>63</v>
      </c>
      <c r="J518" t="s">
        <v>5504</v>
      </c>
      <c r="K518" t="str">
        <f t="shared" si="26"/>
        <v>E:\imagenes\escudos_cl\America\Campeonato Uruguayo de Primera Division\CA Cerro.png</v>
      </c>
      <c r="L518" t="s">
        <v>377</v>
      </c>
      <c r="M518">
        <f>INDEX(NationalTeams!B:B,MATCH(L518,NationalTeams!C:C,0))</f>
        <v>214</v>
      </c>
      <c r="O518" t="str">
        <f t="shared" si="24"/>
        <v>INSERT INTO "Clubs" (club_name,club_league_id,club_value,club_shield,club_country) VALUES ('CA Cerro',29,63,pg_read_binary_file('E:\imagenes\escudos_cl\America\Campeonato Uruguayo de Primera Division\CA Cerro.png'),214);</v>
      </c>
    </row>
    <row r="519" spans="2:15" x14ac:dyDescent="0.25">
      <c r="B519">
        <v>517</v>
      </c>
      <c r="C519" t="s">
        <v>3360</v>
      </c>
      <c r="D519" t="s">
        <v>1918</v>
      </c>
      <c r="E519">
        <f>INDEX(ClubLeague!B:B,MATCH(D519,ClubLeague!C:C,0))</f>
        <v>149</v>
      </c>
      <c r="F519">
        <v>56</v>
      </c>
      <c r="G519">
        <v>59</v>
      </c>
      <c r="H519">
        <v>63</v>
      </c>
      <c r="I519" s="3">
        <f t="shared" si="25"/>
        <v>59</v>
      </c>
      <c r="J519" t="s">
        <v>5505</v>
      </c>
      <c r="K519" t="str">
        <f t="shared" si="26"/>
        <v>E:\imagenes\escudos_cl\America\Primera B Nacional\CA Chacarita Juniors.png</v>
      </c>
      <c r="L519" t="s">
        <v>376</v>
      </c>
      <c r="M519">
        <f>INDEX(NationalTeams!B:B,MATCH(L519,NationalTeams!C:C,0))</f>
        <v>12</v>
      </c>
      <c r="O519" t="str">
        <f t="shared" si="24"/>
        <v>INSERT INTO "Clubs" (club_name,club_league_id,club_value,club_shield,club_country) VALUES ('CA Chacarita Juniors',149,59,pg_read_binary_file('E:\imagenes\escudos_cl\America\Primera B Nacional\CA Chacarita Juniors.png'),12);</v>
      </c>
    </row>
    <row r="520" spans="2:15" x14ac:dyDescent="0.25">
      <c r="B520">
        <v>518</v>
      </c>
      <c r="C520" t="s">
        <v>3361</v>
      </c>
      <c r="D520" t="s">
        <v>1918</v>
      </c>
      <c r="E520">
        <f>INDEX(ClubLeague!B:B,MATCH(D520,ClubLeague!C:C,0))</f>
        <v>149</v>
      </c>
      <c r="F520">
        <v>57</v>
      </c>
      <c r="G520">
        <v>56</v>
      </c>
      <c r="H520">
        <v>56</v>
      </c>
      <c r="I520" s="3">
        <f t="shared" si="25"/>
        <v>56</v>
      </c>
      <c r="J520" t="s">
        <v>5506</v>
      </c>
      <c r="K520" t="str">
        <f t="shared" si="26"/>
        <v>E:\imagenes\escudos_cl\America\Primera B Nacional\CA Chaco For Ever.png</v>
      </c>
      <c r="L520" t="s">
        <v>376</v>
      </c>
      <c r="M520">
        <f>INDEX(NationalTeams!B:B,MATCH(L520,NationalTeams!C:C,0))</f>
        <v>12</v>
      </c>
      <c r="O520" t="str">
        <f t="shared" si="24"/>
        <v>INSERT INTO "Clubs" (club_name,club_league_id,club_value,club_shield,club_country) VALUES ('CA Chaco For Ever',149,56,pg_read_binary_file('E:\imagenes\escudos_cl\America\Primera B Nacional\CA Chaco For Ever.png'),12);</v>
      </c>
    </row>
    <row r="521" spans="2:15" x14ac:dyDescent="0.25">
      <c r="B521">
        <v>519</v>
      </c>
      <c r="C521" t="s">
        <v>3362</v>
      </c>
      <c r="D521" t="s">
        <v>1918</v>
      </c>
      <c r="E521">
        <f>INDEX(ClubLeague!B:B,MATCH(D521,ClubLeague!C:C,0))</f>
        <v>149</v>
      </c>
      <c r="F521">
        <v>60</v>
      </c>
      <c r="G521">
        <v>63</v>
      </c>
      <c r="H521">
        <v>60</v>
      </c>
      <c r="I521" s="3">
        <f t="shared" si="25"/>
        <v>61</v>
      </c>
      <c r="J521" t="s">
        <v>5507</v>
      </c>
      <c r="K521" t="str">
        <f t="shared" si="26"/>
        <v>E:\imagenes\escudos_cl\America\Primera B Nacional\CA Colegiales.png</v>
      </c>
      <c r="L521" t="s">
        <v>376</v>
      </c>
      <c r="M521">
        <f>INDEX(NationalTeams!B:B,MATCH(L521,NationalTeams!C:C,0))</f>
        <v>12</v>
      </c>
      <c r="O521" t="str">
        <f t="shared" si="24"/>
        <v>INSERT INTO "Clubs" (club_name,club_league_id,club_value,club_shield,club_country) VALUES ('CA Colegiales',149,61,pg_read_binary_file('E:\imagenes\escudos_cl\America\Primera B Nacional\CA Colegiales.png'),12);</v>
      </c>
    </row>
    <row r="522" spans="2:15" x14ac:dyDescent="0.25">
      <c r="B522">
        <v>520</v>
      </c>
      <c r="C522" t="s">
        <v>3354</v>
      </c>
      <c r="D522" t="s">
        <v>1918</v>
      </c>
      <c r="E522">
        <f>INDEX(ClubLeague!B:B,MATCH(D522,ClubLeague!C:C,0))</f>
        <v>149</v>
      </c>
      <c r="F522">
        <v>67</v>
      </c>
      <c r="G522">
        <v>70</v>
      </c>
      <c r="H522">
        <v>72</v>
      </c>
      <c r="I522" s="3">
        <f t="shared" si="25"/>
        <v>70</v>
      </c>
      <c r="J522" t="s">
        <v>5508</v>
      </c>
      <c r="K522" t="str">
        <f t="shared" si="26"/>
        <v>E:\imagenes\escudos_cl\America\Primera B Nacional\CA Colon.png</v>
      </c>
      <c r="L522" t="s">
        <v>376</v>
      </c>
      <c r="M522">
        <f>INDEX(NationalTeams!B:B,MATCH(L522,NationalTeams!C:C,0))</f>
        <v>12</v>
      </c>
      <c r="O522" t="str">
        <f t="shared" si="24"/>
        <v>INSERT INTO "Clubs" (club_name,club_league_id,club_value,club_shield,club_country) VALUES ('CA Colon',149,70,pg_read_binary_file('E:\imagenes\escudos_cl\America\Primera B Nacional\CA Colon.png'),12);</v>
      </c>
    </row>
    <row r="523" spans="2:15" x14ac:dyDescent="0.25">
      <c r="B523">
        <v>521</v>
      </c>
      <c r="C523" t="s">
        <v>3363</v>
      </c>
      <c r="D523" t="s">
        <v>1918</v>
      </c>
      <c r="E523">
        <f>INDEX(ClubLeague!B:B,MATCH(D523,ClubLeague!C:C,0))</f>
        <v>149</v>
      </c>
      <c r="F523">
        <v>57</v>
      </c>
      <c r="G523">
        <v>59</v>
      </c>
      <c r="H523">
        <v>60</v>
      </c>
      <c r="I523" s="3">
        <f t="shared" si="25"/>
        <v>59</v>
      </c>
      <c r="J523" t="s">
        <v>5509</v>
      </c>
      <c r="K523" t="str">
        <f t="shared" si="26"/>
        <v>E:\imagenes\escudos_cl\America\Primera B Nacional\CA Defensores de Belgrano.png</v>
      </c>
      <c r="L523" t="s">
        <v>376</v>
      </c>
      <c r="M523">
        <f>INDEX(NationalTeams!B:B,MATCH(L523,NationalTeams!C:C,0))</f>
        <v>12</v>
      </c>
      <c r="O523" t="str">
        <f t="shared" si="24"/>
        <v>INSERT INTO "Clubs" (club_name,club_league_id,club_value,club_shield,club_country) VALUES ('CA Defensores de Belgrano',149,59,pg_read_binary_file('E:\imagenes\escudos_cl\America\Primera B Nacional\CA Defensores de Belgrano.png'),12);</v>
      </c>
    </row>
    <row r="524" spans="2:15" x14ac:dyDescent="0.25">
      <c r="B524">
        <v>522</v>
      </c>
      <c r="C524" t="s">
        <v>3364</v>
      </c>
      <c r="D524" t="s">
        <v>1918</v>
      </c>
      <c r="E524">
        <f>INDEX(ClubLeague!B:B,MATCH(D524,ClubLeague!C:C,0))</f>
        <v>149</v>
      </c>
      <c r="F524">
        <v>56</v>
      </c>
      <c r="G524">
        <v>64</v>
      </c>
      <c r="H524">
        <v>59</v>
      </c>
      <c r="I524" s="3">
        <f t="shared" si="25"/>
        <v>60</v>
      </c>
      <c r="J524" t="s">
        <v>5510</v>
      </c>
      <c r="K524" t="str">
        <f t="shared" si="26"/>
        <v>E:\imagenes\escudos_cl\America\Primera B Nacional\CA Defensores Unidos.png</v>
      </c>
      <c r="L524" t="s">
        <v>376</v>
      </c>
      <c r="M524">
        <f>INDEX(NationalTeams!B:B,MATCH(L524,NationalTeams!C:C,0))</f>
        <v>12</v>
      </c>
      <c r="O524" t="str">
        <f t="shared" si="24"/>
        <v>INSERT INTO "Clubs" (club_name,club_league_id,club_value,club_shield,club_country) VALUES ('CA Defensores Unidos',149,60,pg_read_binary_file('E:\imagenes\escudos_cl\America\Primera B Nacional\CA Defensores Unidos.png'),12);</v>
      </c>
    </row>
    <row r="525" spans="2:15" x14ac:dyDescent="0.25">
      <c r="B525">
        <v>523</v>
      </c>
      <c r="C525" t="s">
        <v>3365</v>
      </c>
      <c r="D525" t="s">
        <v>1918</v>
      </c>
      <c r="E525">
        <f>INDEX(ClubLeague!B:B,MATCH(D525,ClubLeague!C:C,0))</f>
        <v>149</v>
      </c>
      <c r="F525">
        <v>64</v>
      </c>
      <c r="G525">
        <v>55</v>
      </c>
      <c r="H525">
        <v>60</v>
      </c>
      <c r="I525" s="3">
        <f t="shared" si="25"/>
        <v>60</v>
      </c>
      <c r="J525" t="s">
        <v>5511</v>
      </c>
      <c r="K525" t="str">
        <f t="shared" si="26"/>
        <v>E:\imagenes\escudos_cl\America\Primera B Nacional\CA Estudiantes de Buenos Aires.png</v>
      </c>
      <c r="L525" t="s">
        <v>376</v>
      </c>
      <c r="M525">
        <f>INDEX(NationalTeams!B:B,MATCH(L525,NationalTeams!C:C,0))</f>
        <v>12</v>
      </c>
      <c r="O525" t="str">
        <f t="shared" si="24"/>
        <v>INSERT INTO "Clubs" (club_name,club_league_id,club_value,club_shield,club_country) VALUES ('CA Estudiantes de Buenos Aires',149,60,pg_read_binary_file('E:\imagenes\escudos_cl\America\Primera B Nacional\CA Estudiantes de Buenos Aires.png'),12);</v>
      </c>
    </row>
    <row r="526" spans="2:15" x14ac:dyDescent="0.25">
      <c r="B526">
        <v>524</v>
      </c>
      <c r="C526" t="s">
        <v>3850</v>
      </c>
      <c r="D526" t="s">
        <v>1936</v>
      </c>
      <c r="E526">
        <f>INDEX(ClubLeague!B:B,MATCH(D526,ClubLeague!C:C,0))</f>
        <v>167</v>
      </c>
      <c r="F526">
        <v>64</v>
      </c>
      <c r="G526">
        <v>63</v>
      </c>
      <c r="H526">
        <v>60</v>
      </c>
      <c r="I526" s="3">
        <f t="shared" si="25"/>
        <v>62</v>
      </c>
      <c r="J526" t="s">
        <v>5512</v>
      </c>
      <c r="K526" t="str">
        <f t="shared" si="26"/>
        <v>E:\imagenes\escudos_cl\America\Segunda Division Profesional\CA Fenix.png</v>
      </c>
      <c r="L526" t="s">
        <v>377</v>
      </c>
      <c r="M526">
        <f>INDEX(NationalTeams!B:B,MATCH(L526,NationalTeams!C:C,0))</f>
        <v>214</v>
      </c>
      <c r="O526" t="str">
        <f t="shared" si="24"/>
        <v>INSERT INTO "Clubs" (club_name,club_league_id,club_value,club_shield,club_country) VALUES ('CA Fenix',167,62,pg_read_binary_file('E:\imagenes\escudos_cl\America\Segunda Division Profesional\CA Fenix.png'),214);</v>
      </c>
    </row>
    <row r="527" spans="2:15" x14ac:dyDescent="0.25">
      <c r="B527">
        <v>525</v>
      </c>
      <c r="C527" t="s">
        <v>3366</v>
      </c>
      <c r="D527" t="s">
        <v>1918</v>
      </c>
      <c r="E527">
        <f>INDEX(ClubLeague!B:B,MATCH(D527,ClubLeague!C:C,0))</f>
        <v>149</v>
      </c>
      <c r="F527">
        <v>59</v>
      </c>
      <c r="G527">
        <v>57</v>
      </c>
      <c r="H527">
        <v>58</v>
      </c>
      <c r="I527" s="3">
        <f t="shared" si="25"/>
        <v>58</v>
      </c>
      <c r="J527" t="s">
        <v>5513</v>
      </c>
      <c r="K527" t="str">
        <f t="shared" si="26"/>
        <v>E:\imagenes\escudos_cl\America\Primera B Nacional\CA Gimnasia de Mendoza.png</v>
      </c>
      <c r="L527" t="s">
        <v>376</v>
      </c>
      <c r="M527">
        <f>INDEX(NationalTeams!B:B,MATCH(L527,NationalTeams!C:C,0))</f>
        <v>12</v>
      </c>
      <c r="O527" t="str">
        <f t="shared" si="24"/>
        <v>INSERT INTO "Clubs" (club_name,club_league_id,club_value,club_shield,club_country) VALUES ('CA Gimnasia de Mendoza',149,58,pg_read_binary_file('E:\imagenes\escudos_cl\America\Primera B Nacional\CA Gimnasia de Mendoza.png'),12);</v>
      </c>
    </row>
    <row r="528" spans="2:15" x14ac:dyDescent="0.25">
      <c r="B528">
        <v>526</v>
      </c>
      <c r="C528" t="s">
        <v>3367</v>
      </c>
      <c r="D528" t="s">
        <v>1918</v>
      </c>
      <c r="E528">
        <f>INDEX(ClubLeague!B:B,MATCH(D528,ClubLeague!C:C,0))</f>
        <v>149</v>
      </c>
      <c r="F528">
        <v>57</v>
      </c>
      <c r="G528">
        <v>65</v>
      </c>
      <c r="H528">
        <v>55</v>
      </c>
      <c r="I528" s="3">
        <f t="shared" si="25"/>
        <v>59</v>
      </c>
      <c r="J528" t="s">
        <v>5514</v>
      </c>
      <c r="K528" t="str">
        <f t="shared" si="26"/>
        <v>E:\imagenes\escudos_cl\America\Primera B Nacional\CA Gimnasia y Esgrima.png</v>
      </c>
      <c r="L528" t="s">
        <v>376</v>
      </c>
      <c r="M528">
        <f>INDEX(NationalTeams!B:B,MATCH(L528,NationalTeams!C:C,0))</f>
        <v>12</v>
      </c>
      <c r="O528" t="str">
        <f t="shared" si="24"/>
        <v>INSERT INTO "Clubs" (club_name,club_league_id,club_value,club_shield,club_country) VALUES ('CA Gimnasia y Esgrima',149,59,pg_read_binary_file('E:\imagenes\escudos_cl\America\Primera B Nacional\CA Gimnasia y Esgrima.png'),12);</v>
      </c>
    </row>
    <row r="529" spans="2:15" x14ac:dyDescent="0.25">
      <c r="B529">
        <v>527</v>
      </c>
      <c r="C529" t="s">
        <v>3368</v>
      </c>
      <c r="D529" t="s">
        <v>1918</v>
      </c>
      <c r="E529">
        <f>INDEX(ClubLeague!B:B,MATCH(D529,ClubLeague!C:C,0))</f>
        <v>149</v>
      </c>
      <c r="F529">
        <v>64</v>
      </c>
      <c r="G529">
        <v>61</v>
      </c>
      <c r="H529">
        <v>62</v>
      </c>
      <c r="I529" s="3">
        <f t="shared" si="25"/>
        <v>62</v>
      </c>
      <c r="J529" t="s">
        <v>5515</v>
      </c>
      <c r="K529" t="str">
        <f t="shared" si="26"/>
        <v>E:\imagenes\escudos_cl\America\Primera B Nacional\CA Guemes.png</v>
      </c>
      <c r="L529" t="s">
        <v>376</v>
      </c>
      <c r="M529">
        <f>INDEX(NationalTeams!B:B,MATCH(L529,NationalTeams!C:C,0))</f>
        <v>12</v>
      </c>
      <c r="O529" t="str">
        <f t="shared" si="24"/>
        <v>INSERT INTO "Clubs" (club_name,club_league_id,club_value,club_shield,club_country) VALUES ('CA Guemes',149,62,pg_read_binary_file('E:\imagenes\escudos_cl\America\Primera B Nacional\CA Guemes.png'),12);</v>
      </c>
    </row>
    <row r="530" spans="2:15" x14ac:dyDescent="0.25">
      <c r="B530">
        <v>528</v>
      </c>
      <c r="C530" t="s">
        <v>3342</v>
      </c>
      <c r="D530" t="s">
        <v>1878</v>
      </c>
      <c r="E530">
        <f>INDEX(ClubLeague!B:B,MATCH(D530,ClubLeague!C:C,0))</f>
        <v>109</v>
      </c>
      <c r="F530">
        <v>66</v>
      </c>
      <c r="G530">
        <v>69</v>
      </c>
      <c r="H530">
        <v>70</v>
      </c>
      <c r="I530" s="3">
        <f t="shared" si="25"/>
        <v>68</v>
      </c>
      <c r="J530" t="s">
        <v>5516</v>
      </c>
      <c r="K530" t="str">
        <f t="shared" si="26"/>
        <v>E:\imagenes\escudos_cl\America\Liga Profesional Argentina\CA Huracan.png</v>
      </c>
      <c r="L530" t="s">
        <v>376</v>
      </c>
      <c r="M530">
        <f>INDEX(NationalTeams!B:B,MATCH(L530,NationalTeams!C:C,0))</f>
        <v>12</v>
      </c>
      <c r="O530" t="str">
        <f t="shared" si="24"/>
        <v>INSERT INTO "Clubs" (club_name,club_league_id,club_value,club_shield,club_country) VALUES ('CA Huracan',109,68,pg_read_binary_file('E:\imagenes\escudos_cl\America\Liga Profesional Argentina\CA Huracan.png'),12);</v>
      </c>
    </row>
    <row r="531" spans="2:15" x14ac:dyDescent="0.25">
      <c r="B531">
        <v>529</v>
      </c>
      <c r="C531" t="s">
        <v>8976</v>
      </c>
      <c r="D531" t="s">
        <v>1878</v>
      </c>
      <c r="E531">
        <f>INDEX(ClubLeague!B:B,MATCH(D531,ClubLeague!C:C,0))</f>
        <v>109</v>
      </c>
      <c r="F531">
        <v>69</v>
      </c>
      <c r="G531">
        <v>72</v>
      </c>
      <c r="H531">
        <v>71</v>
      </c>
      <c r="I531" s="3">
        <f t="shared" si="25"/>
        <v>71</v>
      </c>
      <c r="J531" t="s">
        <v>5517</v>
      </c>
      <c r="K531" t="str">
        <f t="shared" si="26"/>
        <v>E:\imagenes\escudos_cl\America\Liga Profesional Argentina\CA Independiente.png</v>
      </c>
      <c r="L531" t="s">
        <v>376</v>
      </c>
      <c r="M531">
        <f>INDEX(NationalTeams!B:B,MATCH(L531,NationalTeams!C:C,0))</f>
        <v>12</v>
      </c>
      <c r="O531" t="str">
        <f t="shared" si="24"/>
        <v>INSERT INTO "Clubs" (club_name,club_league_id,club_value,club_shield,club_country) VALUES ('CA Independiente ARG',109,71,pg_read_binary_file('E:\imagenes\escudos_cl\America\Liga Profesional Argentina\CA Independiente.png'),12);</v>
      </c>
    </row>
    <row r="532" spans="2:15" x14ac:dyDescent="0.25">
      <c r="B532">
        <v>530</v>
      </c>
      <c r="C532" t="s">
        <v>8977</v>
      </c>
      <c r="D532" t="s">
        <v>1875</v>
      </c>
      <c r="E532">
        <f>INDEX(ClubLeague!B:B,MATCH(D532,ClubLeague!C:C,0))</f>
        <v>106</v>
      </c>
      <c r="F532">
        <v>59</v>
      </c>
      <c r="G532">
        <v>59</v>
      </c>
      <c r="H532">
        <v>56</v>
      </c>
      <c r="I532" s="3">
        <f t="shared" si="25"/>
        <v>58</v>
      </c>
      <c r="J532" t="s">
        <v>5518</v>
      </c>
      <c r="K532" t="str">
        <f t="shared" si="26"/>
        <v>E:\imagenes\escudos_cl\America\Liga LPF\CA Independiente.png</v>
      </c>
      <c r="L532" t="s">
        <v>398</v>
      </c>
      <c r="M532">
        <f>INDEX(NationalTeams!B:B,MATCH(L532,NationalTeams!C:C,0))</f>
        <v>162</v>
      </c>
      <c r="O532" t="str">
        <f t="shared" si="24"/>
        <v>INSERT INTO "Clubs" (club_name,club_league_id,club_value,club_shield,club_country) VALUES ('CA Independiente PAN',106,58,pg_read_binary_file('E:\imagenes\escudos_cl\America\Liga LPF\CA Independiente.png'),162);</v>
      </c>
    </row>
    <row r="533" spans="2:15" x14ac:dyDescent="0.25">
      <c r="B533">
        <v>531</v>
      </c>
      <c r="C533" t="s">
        <v>3854</v>
      </c>
      <c r="D533" t="s">
        <v>1799</v>
      </c>
      <c r="E533">
        <f>INDEX(ClubLeague!B:B,MATCH(D533,ClubLeague!C:C,0))</f>
        <v>29</v>
      </c>
      <c r="F533">
        <v>55</v>
      </c>
      <c r="G533">
        <v>57</v>
      </c>
      <c r="H533">
        <v>63</v>
      </c>
      <c r="I533" s="3">
        <f t="shared" si="25"/>
        <v>58</v>
      </c>
      <c r="J533" t="s">
        <v>5519</v>
      </c>
      <c r="K533" t="str">
        <f t="shared" si="26"/>
        <v>E:\imagenes\escudos_cl\America\Campeonato Uruguayo de Primera Division\CA Juventud.png</v>
      </c>
      <c r="L533" t="s">
        <v>377</v>
      </c>
      <c r="M533">
        <f>INDEX(NationalTeams!B:B,MATCH(L533,NationalTeams!C:C,0))</f>
        <v>214</v>
      </c>
      <c r="O533" t="str">
        <f t="shared" si="24"/>
        <v>INSERT INTO "Clubs" (club_name,club_league_id,club_value,club_shield,club_country) VALUES ('CA Juventud',29,58,pg_read_binary_file('E:\imagenes\escudos_cl\America\Campeonato Uruguayo de Primera Division\CA Juventud.png'),214);</v>
      </c>
    </row>
    <row r="534" spans="2:15" x14ac:dyDescent="0.25">
      <c r="B534">
        <v>532</v>
      </c>
      <c r="C534" t="s">
        <v>3331</v>
      </c>
      <c r="D534" t="s">
        <v>1878</v>
      </c>
      <c r="E534">
        <f>INDEX(ClubLeague!B:B,MATCH(D534,ClubLeague!C:C,0))</f>
        <v>109</v>
      </c>
      <c r="F534">
        <v>71</v>
      </c>
      <c r="G534">
        <v>65</v>
      </c>
      <c r="H534">
        <v>69</v>
      </c>
      <c r="I534" s="3">
        <f t="shared" si="25"/>
        <v>68</v>
      </c>
      <c r="J534" t="s">
        <v>5520</v>
      </c>
      <c r="K534" t="str">
        <f t="shared" si="26"/>
        <v>E:\imagenes\escudos_cl\America\Liga Profesional Argentina\CA Lanus.png</v>
      </c>
      <c r="L534" t="s">
        <v>376</v>
      </c>
      <c r="M534">
        <f>INDEX(NationalTeams!B:B,MATCH(L534,NationalTeams!C:C,0))</f>
        <v>12</v>
      </c>
      <c r="O534" t="str">
        <f t="shared" si="24"/>
        <v>INSERT INTO "Clubs" (club_name,club_league_id,club_value,club_shield,club_country) VALUES ('CA Lanus',109,68,pg_read_binary_file('E:\imagenes\escudos_cl\America\Liga Profesional Argentina\CA Lanus.png'),12);</v>
      </c>
    </row>
    <row r="535" spans="2:15" x14ac:dyDescent="0.25">
      <c r="B535">
        <v>533</v>
      </c>
      <c r="C535" t="s">
        <v>3369</v>
      </c>
      <c r="D535" t="s">
        <v>1918</v>
      </c>
      <c r="E535">
        <f>INDEX(ClubLeague!B:B,MATCH(D535,ClubLeague!C:C,0))</f>
        <v>149</v>
      </c>
      <c r="F535">
        <v>57</v>
      </c>
      <c r="G535">
        <v>62</v>
      </c>
      <c r="H535">
        <v>57</v>
      </c>
      <c r="I535" s="3">
        <f t="shared" si="25"/>
        <v>59</v>
      </c>
      <c r="J535" t="s">
        <v>5521</v>
      </c>
      <c r="K535" t="str">
        <f t="shared" si="26"/>
        <v>E:\imagenes\escudos_cl\America\Primera B Nacional\CA Los Andes.png</v>
      </c>
      <c r="L535" t="s">
        <v>376</v>
      </c>
      <c r="M535">
        <f>INDEX(NationalTeams!B:B,MATCH(L535,NationalTeams!C:C,0))</f>
        <v>12</v>
      </c>
      <c r="O535" t="str">
        <f t="shared" si="24"/>
        <v>INSERT INTO "Clubs" (club_name,club_league_id,club_value,club_shield,club_country) VALUES ('CA Los Andes',149,59,pg_read_binary_file('E:\imagenes\escudos_cl\America\Primera B Nacional\CA Los Andes.png'),12);</v>
      </c>
    </row>
    <row r="536" spans="2:15" x14ac:dyDescent="0.25">
      <c r="B536">
        <v>534</v>
      </c>
      <c r="C536" t="s">
        <v>3370</v>
      </c>
      <c r="D536" t="s">
        <v>1918</v>
      </c>
      <c r="E536">
        <f>INDEX(ClubLeague!B:B,MATCH(D536,ClubLeague!C:C,0))</f>
        <v>149</v>
      </c>
      <c r="F536">
        <v>60</v>
      </c>
      <c r="G536">
        <v>64</v>
      </c>
      <c r="H536">
        <v>55</v>
      </c>
      <c r="I536" s="3">
        <f t="shared" si="25"/>
        <v>60</v>
      </c>
      <c r="J536" t="s">
        <v>5522</v>
      </c>
      <c r="K536" t="str">
        <f t="shared" si="26"/>
        <v>E:\imagenes\escudos_cl\America\Primera B Nacional\CA Mitre.png</v>
      </c>
      <c r="L536" t="s">
        <v>376</v>
      </c>
      <c r="M536">
        <f>INDEX(NationalTeams!B:B,MATCH(L536,NationalTeams!C:C,0))</f>
        <v>12</v>
      </c>
      <c r="O536" t="str">
        <f t="shared" si="24"/>
        <v>INSERT INTO "Clubs" (club_name,club_league_id,club_value,club_shield,club_country) VALUES ('CA Mitre',149,60,pg_read_binary_file('E:\imagenes\escudos_cl\America\Primera B Nacional\CA Mitre.png'),12);</v>
      </c>
    </row>
    <row r="537" spans="2:15" x14ac:dyDescent="0.25">
      <c r="B537">
        <v>535</v>
      </c>
      <c r="C537" t="s">
        <v>3389</v>
      </c>
      <c r="D537" t="s">
        <v>1813</v>
      </c>
      <c r="E537">
        <f>INDEX(ClubLeague!B:B,MATCH(D537,ClubLeague!C:C,0))</f>
        <v>44</v>
      </c>
      <c r="F537">
        <v>58</v>
      </c>
      <c r="G537">
        <v>61</v>
      </c>
      <c r="H537">
        <v>57</v>
      </c>
      <c r="I537" s="3">
        <f t="shared" si="25"/>
        <v>59</v>
      </c>
      <c r="J537" t="s">
        <v>5523</v>
      </c>
      <c r="K537" t="str">
        <f t="shared" si="26"/>
        <v>E:\imagenes\escudos_cl\America\Division Profesional\CA Nacional Potosi.png</v>
      </c>
      <c r="L537" t="s">
        <v>353</v>
      </c>
      <c r="M537">
        <f>INDEX(NationalTeams!B:B,MATCH(L537,NationalTeams!C:C,0))</f>
        <v>29</v>
      </c>
      <c r="O537" t="str">
        <f t="shared" si="24"/>
        <v>INSERT INTO "Clubs" (club_name,club_league_id,club_value,club_shield,club_country) VALUES ('CA Nacional Potosi',44,59,pg_read_binary_file('E:\imagenes\escudos_cl\America\Division Profesional\CA Nacional Potosi.png'),29);</v>
      </c>
    </row>
    <row r="538" spans="2:15" x14ac:dyDescent="0.25">
      <c r="B538">
        <v>536</v>
      </c>
      <c r="C538" t="s">
        <v>3328</v>
      </c>
      <c r="D538" t="s">
        <v>1878</v>
      </c>
      <c r="E538">
        <f>INDEX(ClubLeague!B:B,MATCH(D538,ClubLeague!C:C,0))</f>
        <v>109</v>
      </c>
      <c r="F538">
        <v>73</v>
      </c>
      <c r="G538">
        <v>69</v>
      </c>
      <c r="H538">
        <v>71</v>
      </c>
      <c r="I538" s="3">
        <f t="shared" si="25"/>
        <v>71</v>
      </c>
      <c r="J538" t="s">
        <v>5524</v>
      </c>
      <c r="K538" t="str">
        <f t="shared" si="26"/>
        <v>E:\imagenes\escudos_cl\America\Liga Profesional Argentina\CA Newells Old Boys.png</v>
      </c>
      <c r="L538" t="s">
        <v>376</v>
      </c>
      <c r="M538">
        <f>INDEX(NationalTeams!B:B,MATCH(L538,NationalTeams!C:C,0))</f>
        <v>12</v>
      </c>
      <c r="O538" t="str">
        <f t="shared" si="24"/>
        <v>INSERT INTO "Clubs" (club_name,club_league_id,club_value,club_shield,club_country) VALUES ('CA Newells Old Boys',109,71,pg_read_binary_file('E:\imagenes\escudos_cl\America\Liga Profesional Argentina\CA Newells Old Boys.png'),12);</v>
      </c>
    </row>
    <row r="539" spans="2:15" x14ac:dyDescent="0.25">
      <c r="B539">
        <v>537</v>
      </c>
      <c r="C539" t="s">
        <v>3371</v>
      </c>
      <c r="D539" t="s">
        <v>1918</v>
      </c>
      <c r="E539">
        <f>INDEX(ClubLeague!B:B,MATCH(D539,ClubLeague!C:C,0))</f>
        <v>149</v>
      </c>
      <c r="F539">
        <v>60</v>
      </c>
      <c r="G539">
        <v>60</v>
      </c>
      <c r="H539">
        <v>58</v>
      </c>
      <c r="I539" s="3">
        <f t="shared" si="25"/>
        <v>59</v>
      </c>
      <c r="J539" t="s">
        <v>5525</v>
      </c>
      <c r="K539" t="str">
        <f t="shared" si="26"/>
        <v>E:\imagenes\escudos_cl\America\Primera B Nacional\CA Nueva Chicago.png</v>
      </c>
      <c r="L539" t="s">
        <v>376</v>
      </c>
      <c r="M539">
        <f>INDEX(NationalTeams!B:B,MATCH(L539,NationalTeams!C:C,0))</f>
        <v>12</v>
      </c>
      <c r="O539" t="str">
        <f t="shared" si="24"/>
        <v>INSERT INTO "Clubs" (club_name,club_league_id,club_value,club_shield,club_country) VALUES ('CA Nueva Chicago',149,59,pg_read_binary_file('E:\imagenes\escudos_cl\America\Primera B Nacional\CA Nueva Chicago.png'),12);</v>
      </c>
    </row>
    <row r="540" spans="2:15" x14ac:dyDescent="0.25">
      <c r="B540">
        <v>538</v>
      </c>
      <c r="C540" t="s">
        <v>2405</v>
      </c>
      <c r="D540" t="s">
        <v>1855</v>
      </c>
      <c r="E540">
        <f>INDEX(ClubLeague!B:B,MATCH(D540,ClubLeague!C:C,0))</f>
        <v>86</v>
      </c>
      <c r="F540">
        <v>72</v>
      </c>
      <c r="G540">
        <v>75</v>
      </c>
      <c r="H540">
        <v>72</v>
      </c>
      <c r="I540" s="3">
        <f t="shared" si="25"/>
        <v>73</v>
      </c>
      <c r="J540" t="s">
        <v>5526</v>
      </c>
      <c r="K540" t="str">
        <f t="shared" si="26"/>
        <v>E:\imagenes\escudos_cl\Europa\LaLiga EA Sports\CA Osasuna.png</v>
      </c>
      <c r="L540" t="s">
        <v>490</v>
      </c>
      <c r="M540">
        <f>INDEX(NationalTeams!B:B,MATCH(L540,NationalTeams!C:C,0))</f>
        <v>66</v>
      </c>
      <c r="O540" t="str">
        <f t="shared" si="24"/>
        <v>INSERT INTO "Clubs" (club_name,club_league_id,club_value,club_shield,club_country) VALUES ('CA Osasuna',86,73,pg_read_binary_file('E:\imagenes\escudos_cl\Europa\LaLiga EA Sports\CA Osasuna.png'),66);</v>
      </c>
    </row>
    <row r="541" spans="2:15" x14ac:dyDescent="0.25">
      <c r="B541">
        <v>539</v>
      </c>
      <c r="C541" t="s">
        <v>3799</v>
      </c>
      <c r="D541" t="s">
        <v>1869</v>
      </c>
      <c r="E541">
        <f>INDEX(ClubLeague!B:B,MATCH(D541,ClubLeague!C:C,0))</f>
        <v>100</v>
      </c>
      <c r="F541">
        <v>52</v>
      </c>
      <c r="G541">
        <v>50</v>
      </c>
      <c r="H541">
        <v>58</v>
      </c>
      <c r="I541" s="3">
        <f t="shared" si="25"/>
        <v>53</v>
      </c>
      <c r="J541" t="s">
        <v>5527</v>
      </c>
      <c r="K541" t="str">
        <f t="shared" si="26"/>
        <v>E:\imagenes\escudos_cl\America\Liga Dominicana de Futbol\CA Pantoja.png</v>
      </c>
      <c r="L541" t="s">
        <v>402</v>
      </c>
      <c r="M541">
        <f>INDEX(NationalTeams!B:B,MATCH(L541,NationalTeams!C:C,0))</f>
        <v>173</v>
      </c>
      <c r="O541" t="str">
        <f t="shared" si="24"/>
        <v>INSERT INTO "Clubs" (club_name,club_league_id,club_value,club_shield,club_country) VALUES ('CA Pantoja',100,53,pg_read_binary_file('E:\imagenes\escudos_cl\America\Liga Dominicana de Futbol\CA Pantoja.png'),173);</v>
      </c>
    </row>
    <row r="542" spans="2:15" x14ac:dyDescent="0.25">
      <c r="B542">
        <v>540</v>
      </c>
      <c r="C542" t="s">
        <v>3355</v>
      </c>
      <c r="D542" t="s">
        <v>1918</v>
      </c>
      <c r="E542">
        <f>INDEX(ClubLeague!B:B,MATCH(D542,ClubLeague!C:C,0))</f>
        <v>149</v>
      </c>
      <c r="F542">
        <v>67</v>
      </c>
      <c r="G542">
        <v>67</v>
      </c>
      <c r="H542">
        <v>66</v>
      </c>
      <c r="I542" s="3">
        <f t="shared" si="25"/>
        <v>67</v>
      </c>
      <c r="J542" t="s">
        <v>5528</v>
      </c>
      <c r="K542" t="str">
        <f t="shared" si="26"/>
        <v>E:\imagenes\escudos_cl\America\Primera B Nacional\CA Patronato.png</v>
      </c>
      <c r="L542" t="s">
        <v>376</v>
      </c>
      <c r="M542">
        <f>INDEX(NationalTeams!B:B,MATCH(L542,NationalTeams!C:C,0))</f>
        <v>12</v>
      </c>
      <c r="O542" t="str">
        <f t="shared" si="24"/>
        <v>INSERT INTO "Clubs" (club_name,club_league_id,club_value,club_shield,club_country) VALUES ('CA Patronato',149,67,pg_read_binary_file('E:\imagenes\escudos_cl\America\Primera B Nacional\CA Patronato.png'),12);</v>
      </c>
    </row>
    <row r="543" spans="2:15" x14ac:dyDescent="0.25">
      <c r="B543">
        <v>541</v>
      </c>
      <c r="C543" t="s">
        <v>3840</v>
      </c>
      <c r="D543" t="s">
        <v>1799</v>
      </c>
      <c r="E543">
        <f>INDEX(ClubLeague!B:B,MATCH(D543,ClubLeague!C:C,0))</f>
        <v>29</v>
      </c>
      <c r="F543">
        <v>72</v>
      </c>
      <c r="G543">
        <v>68</v>
      </c>
      <c r="H543">
        <v>68</v>
      </c>
      <c r="I543" s="3">
        <f t="shared" si="25"/>
        <v>69</v>
      </c>
      <c r="J543" t="s">
        <v>5529</v>
      </c>
      <c r="K543" t="str">
        <f t="shared" si="26"/>
        <v>E:\imagenes\escudos_cl\America\Campeonato Uruguayo de Primera Division\CA Peniarol.png</v>
      </c>
      <c r="L543" t="s">
        <v>377</v>
      </c>
      <c r="M543">
        <f>INDEX(NationalTeams!B:B,MATCH(L543,NationalTeams!C:C,0))</f>
        <v>214</v>
      </c>
      <c r="O543" t="str">
        <f t="shared" si="24"/>
        <v>INSERT INTO "Clubs" (club_name,club_league_id,club_value,club_shield,club_country) VALUES ('CA Peniarol',29,69,pg_read_binary_file('E:\imagenes\escudos_cl\America\Campeonato Uruguayo de Primera Division\CA Peniarol.png'),214);</v>
      </c>
    </row>
    <row r="544" spans="2:15" x14ac:dyDescent="0.25">
      <c r="B544">
        <v>542</v>
      </c>
      <c r="C544" t="s">
        <v>3337</v>
      </c>
      <c r="D544" t="s">
        <v>1878</v>
      </c>
      <c r="E544">
        <f>INDEX(ClubLeague!B:B,MATCH(D544,ClubLeague!C:C,0))</f>
        <v>109</v>
      </c>
      <c r="F544">
        <v>68</v>
      </c>
      <c r="G544">
        <v>68</v>
      </c>
      <c r="H544">
        <v>65</v>
      </c>
      <c r="I544" s="3">
        <f t="shared" si="25"/>
        <v>67</v>
      </c>
      <c r="J544" t="s">
        <v>5530</v>
      </c>
      <c r="K544" t="str">
        <f t="shared" si="26"/>
        <v>E:\imagenes\escudos_cl\America\Liga Profesional Argentina\CA Platense.png</v>
      </c>
      <c r="L544" t="s">
        <v>376</v>
      </c>
      <c r="M544">
        <f>INDEX(NationalTeams!B:B,MATCH(L544,NationalTeams!C:C,0))</f>
        <v>12</v>
      </c>
      <c r="O544" t="str">
        <f t="shared" si="24"/>
        <v>INSERT INTO "Clubs" (club_name,club_league_id,club_value,club_shield,club_country) VALUES ('CA Platense',109,67,pg_read_binary_file('E:\imagenes\escudos_cl\America\Liga Profesional Argentina\CA Platense.png'),12);</v>
      </c>
    </row>
    <row r="545" spans="2:15" x14ac:dyDescent="0.25">
      <c r="B545">
        <v>543</v>
      </c>
      <c r="C545" t="s">
        <v>3847</v>
      </c>
      <c r="D545" t="s">
        <v>1799</v>
      </c>
      <c r="E545">
        <f>INDEX(ClubLeague!B:B,MATCH(D545,ClubLeague!C:C,0))</f>
        <v>29</v>
      </c>
      <c r="F545">
        <v>66</v>
      </c>
      <c r="G545">
        <v>61</v>
      </c>
      <c r="H545">
        <v>63</v>
      </c>
      <c r="I545" s="3">
        <f t="shared" si="25"/>
        <v>63</v>
      </c>
      <c r="J545" t="s">
        <v>5531</v>
      </c>
      <c r="K545" t="str">
        <f t="shared" si="26"/>
        <v>E:\imagenes\escudos_cl\America\Campeonato Uruguayo de Primera Division\CA Progreso.png</v>
      </c>
      <c r="L545" t="s">
        <v>377</v>
      </c>
      <c r="M545">
        <f>INDEX(NationalTeams!B:B,MATCH(L545,NationalTeams!C:C,0))</f>
        <v>214</v>
      </c>
      <c r="O545" t="str">
        <f t="shared" si="24"/>
        <v>INSERT INTO "Clubs" (club_name,club_league_id,club_value,club_shield,club_country) VALUES ('CA Progreso',29,63,pg_read_binary_file('E:\imagenes\escudos_cl\America\Campeonato Uruguayo de Primera Division\CA Progreso.png'),214);</v>
      </c>
    </row>
    <row r="546" spans="2:15" x14ac:dyDescent="0.25">
      <c r="B546">
        <v>544</v>
      </c>
      <c r="C546" t="s">
        <v>3372</v>
      </c>
      <c r="D546" t="s">
        <v>1918</v>
      </c>
      <c r="E546">
        <f>INDEX(ClubLeague!B:B,MATCH(D546,ClubLeague!C:C,0))</f>
        <v>149</v>
      </c>
      <c r="F546">
        <v>64</v>
      </c>
      <c r="G546">
        <v>55</v>
      </c>
      <c r="H546">
        <v>62</v>
      </c>
      <c r="I546" s="3">
        <f t="shared" si="25"/>
        <v>60</v>
      </c>
      <c r="J546" t="s">
        <v>5532</v>
      </c>
      <c r="K546" t="str">
        <f t="shared" si="26"/>
        <v>E:\imagenes\escudos_cl\America\Primera B Nacional\CA Racing.png</v>
      </c>
      <c r="L546" t="s">
        <v>376</v>
      </c>
      <c r="M546">
        <f>INDEX(NationalTeams!B:B,MATCH(L546,NationalTeams!C:C,0))</f>
        <v>12</v>
      </c>
      <c r="O546" t="str">
        <f t="shared" si="24"/>
        <v>INSERT INTO "Clubs" (club_name,club_league_id,club_value,club_shield,club_country) VALUES ('CA Racing',149,60,pg_read_binary_file('E:\imagenes\escudos_cl\America\Primera B Nacional\CA Racing.png'),12);</v>
      </c>
    </row>
    <row r="547" spans="2:15" x14ac:dyDescent="0.25">
      <c r="B547">
        <v>545</v>
      </c>
      <c r="C547" t="s">
        <v>3861</v>
      </c>
      <c r="D547" t="s">
        <v>1936</v>
      </c>
      <c r="E547">
        <f>INDEX(ClubLeague!B:B,MATCH(D547,ClubLeague!C:C,0))</f>
        <v>167</v>
      </c>
      <c r="F547">
        <v>60</v>
      </c>
      <c r="G547">
        <v>57</v>
      </c>
      <c r="H547">
        <v>58</v>
      </c>
      <c r="I547" s="3">
        <f t="shared" si="25"/>
        <v>58</v>
      </c>
      <c r="J547" t="s">
        <v>5533</v>
      </c>
      <c r="K547" t="str">
        <f t="shared" si="26"/>
        <v>E:\imagenes\escudos_cl\America\Segunda Division Profesional\CA Rentistas.png</v>
      </c>
      <c r="L547" t="s">
        <v>377</v>
      </c>
      <c r="M547">
        <f>INDEX(NationalTeams!B:B,MATCH(L547,NationalTeams!C:C,0))</f>
        <v>214</v>
      </c>
      <c r="O547" t="str">
        <f t="shared" si="24"/>
        <v>INSERT INTO "Clubs" (club_name,club_league_id,club_value,club_shield,club_country) VALUES ('CA Rentistas',167,58,pg_read_binary_file('E:\imagenes\escudos_cl\America\Segunda Division Profesional\CA Rentistas.png'),214);</v>
      </c>
    </row>
    <row r="548" spans="2:15" x14ac:dyDescent="0.25">
      <c r="B548">
        <v>546</v>
      </c>
      <c r="C548" t="s">
        <v>3325</v>
      </c>
      <c r="D548" t="s">
        <v>1878</v>
      </c>
      <c r="E548">
        <f>INDEX(ClubLeague!B:B,MATCH(D548,ClubLeague!C:C,0))</f>
        <v>109</v>
      </c>
      <c r="F548">
        <v>76</v>
      </c>
      <c r="G548">
        <v>76</v>
      </c>
      <c r="H548">
        <v>75</v>
      </c>
      <c r="I548" s="3">
        <f t="shared" si="25"/>
        <v>76</v>
      </c>
      <c r="J548" t="s">
        <v>5534</v>
      </c>
      <c r="K548" t="str">
        <f t="shared" si="26"/>
        <v>E:\imagenes\escudos_cl\America\Liga Profesional Argentina\CA River Plate.png</v>
      </c>
      <c r="L548" t="s">
        <v>376</v>
      </c>
      <c r="M548">
        <f>INDEX(NationalTeams!B:B,MATCH(L548,NationalTeams!C:C,0))</f>
        <v>12</v>
      </c>
      <c r="O548" t="str">
        <f t="shared" si="24"/>
        <v>INSERT INTO "Clubs" (club_name,club_league_id,club_value,club_shield,club_country) VALUES ('CA River Plate',109,76,pg_read_binary_file('E:\imagenes\escudos_cl\America\Liga Profesional Argentina\CA River Plate.png'),12);</v>
      </c>
    </row>
    <row r="549" spans="2:15" x14ac:dyDescent="0.25">
      <c r="B549">
        <v>547</v>
      </c>
      <c r="C549" t="s">
        <v>3845</v>
      </c>
      <c r="D549" t="s">
        <v>1799</v>
      </c>
      <c r="E549">
        <f>INDEX(ClubLeague!B:B,MATCH(D549,ClubLeague!C:C,0))</f>
        <v>29</v>
      </c>
      <c r="F549">
        <v>67</v>
      </c>
      <c r="G549">
        <v>67</v>
      </c>
      <c r="H549">
        <v>61</v>
      </c>
      <c r="I549" s="3">
        <f t="shared" si="25"/>
        <v>65</v>
      </c>
      <c r="J549" t="s">
        <v>5535</v>
      </c>
      <c r="K549" t="str">
        <f t="shared" si="26"/>
        <v>E:\imagenes\escudos_cl\America\Campeonato Uruguayo de Primera Division\CA River Plate de Uruguay.png</v>
      </c>
      <c r="L549" t="s">
        <v>377</v>
      </c>
      <c r="M549">
        <f>INDEX(NationalTeams!B:B,MATCH(L549,NationalTeams!C:C,0))</f>
        <v>214</v>
      </c>
      <c r="O549" t="str">
        <f t="shared" si="24"/>
        <v>INSERT INTO "Clubs" (club_name,club_league_id,club_value,club_shield,club_country) VALUES ('CA River Plate de Uruguay',29,65,pg_read_binary_file('E:\imagenes\escudos_cl\America\Campeonato Uruguayo de Primera Division\CA River Plate de Uruguay.png'),214);</v>
      </c>
    </row>
    <row r="550" spans="2:15" x14ac:dyDescent="0.25">
      <c r="B550">
        <v>548</v>
      </c>
      <c r="C550" t="s">
        <v>3334</v>
      </c>
      <c r="D550" t="s">
        <v>1878</v>
      </c>
      <c r="E550">
        <f>INDEX(ClubLeague!B:B,MATCH(D550,ClubLeague!C:C,0))</f>
        <v>109</v>
      </c>
      <c r="F550">
        <v>70</v>
      </c>
      <c r="G550">
        <v>72</v>
      </c>
      <c r="H550">
        <v>70</v>
      </c>
      <c r="I550" s="3">
        <f t="shared" si="25"/>
        <v>71</v>
      </c>
      <c r="J550" t="s">
        <v>5536</v>
      </c>
      <c r="K550" t="str">
        <f t="shared" si="26"/>
        <v>E:\imagenes\escudos_cl\America\Liga Profesional Argentina\CA Rosario Central.png</v>
      </c>
      <c r="L550" t="s">
        <v>376</v>
      </c>
      <c r="M550">
        <f>INDEX(NationalTeams!B:B,MATCH(L550,NationalTeams!C:C,0))</f>
        <v>12</v>
      </c>
      <c r="O550" t="str">
        <f t="shared" si="24"/>
        <v>INSERT INTO "Clubs" (club_name,club_league_id,club_value,club_shield,club_country) VALUES ('CA Rosario Central',109,71,pg_read_binary_file('E:\imagenes\escudos_cl\America\Liga Profesional Argentina\CA Rosario Central.png'),12);</v>
      </c>
    </row>
    <row r="551" spans="2:15" x14ac:dyDescent="0.25">
      <c r="B551">
        <v>549</v>
      </c>
      <c r="C551" t="s">
        <v>3800</v>
      </c>
      <c r="D551" t="s">
        <v>1869</v>
      </c>
      <c r="E551">
        <f>INDEX(ClubLeague!B:B,MATCH(D551,ClubLeague!C:C,0))</f>
        <v>100</v>
      </c>
      <c r="F551">
        <v>55</v>
      </c>
      <c r="G551">
        <v>53</v>
      </c>
      <c r="H551">
        <v>55</v>
      </c>
      <c r="I551" s="3">
        <f t="shared" si="25"/>
        <v>54</v>
      </c>
      <c r="J551" t="s">
        <v>5537</v>
      </c>
      <c r="K551" t="str">
        <f t="shared" si="26"/>
        <v>E:\imagenes\escudos_cl\America\Liga Dominicana de Futbol\CA San Cristobal.png</v>
      </c>
      <c r="L551" t="s">
        <v>402</v>
      </c>
      <c r="M551">
        <f>INDEX(NationalTeams!B:B,MATCH(L551,NationalTeams!C:C,0))</f>
        <v>173</v>
      </c>
      <c r="O551" t="str">
        <f t="shared" si="24"/>
        <v>INSERT INTO "Clubs" (club_name,club_league_id,club_value,club_shield,club_country) VALUES ('CA San Cristobal',100,54,pg_read_binary_file('E:\imagenes\escudos_cl\America\Liga Dominicana de Futbol\CA San Cristobal.png'),173);</v>
      </c>
    </row>
    <row r="552" spans="2:15" x14ac:dyDescent="0.25">
      <c r="B552">
        <v>550</v>
      </c>
      <c r="C552" t="s">
        <v>3338</v>
      </c>
      <c r="D552" t="s">
        <v>1878</v>
      </c>
      <c r="E552">
        <f>INDEX(ClubLeague!B:B,MATCH(D552,ClubLeague!C:C,0))</f>
        <v>109</v>
      </c>
      <c r="F552">
        <v>68</v>
      </c>
      <c r="G552">
        <v>68</v>
      </c>
      <c r="H552">
        <v>73</v>
      </c>
      <c r="I552" s="3">
        <f t="shared" si="25"/>
        <v>70</v>
      </c>
      <c r="J552" t="s">
        <v>5538</v>
      </c>
      <c r="K552" t="str">
        <f t="shared" si="26"/>
        <v>E:\imagenes\escudos_cl\America\Liga Profesional Argentina\CA San Lorenzo de Almagro.png</v>
      </c>
      <c r="L552" t="s">
        <v>376</v>
      </c>
      <c r="M552">
        <f>INDEX(NationalTeams!B:B,MATCH(L552,NationalTeams!C:C,0))</f>
        <v>12</v>
      </c>
      <c r="O552" t="str">
        <f t="shared" si="24"/>
        <v>INSERT INTO "Clubs" (club_name,club_league_id,club_value,club_shield,club_country) VALUES ('CA San Lorenzo de Almagro',109,70,pg_read_binary_file('E:\imagenes\escudos_cl\America\Liga Profesional Argentina\CA San Lorenzo de Almagro.png'),12);</v>
      </c>
    </row>
    <row r="553" spans="2:15" x14ac:dyDescent="0.25">
      <c r="B553">
        <v>551</v>
      </c>
      <c r="C553" t="s">
        <v>3700</v>
      </c>
      <c r="D553" t="s">
        <v>1876</v>
      </c>
      <c r="E553">
        <f>INDEX(ClubLeague!B:B,MATCH(D553,ClubLeague!C:C,0))</f>
        <v>107</v>
      </c>
      <c r="F553">
        <v>65</v>
      </c>
      <c r="G553">
        <v>59</v>
      </c>
      <c r="H553">
        <v>62</v>
      </c>
      <c r="I553" s="3">
        <f t="shared" si="25"/>
        <v>62</v>
      </c>
      <c r="J553" t="s">
        <v>5539</v>
      </c>
      <c r="K553" t="str">
        <f t="shared" si="26"/>
        <v>E:\imagenes\escudos_cl\America\Liga MX\CA San Luis.png</v>
      </c>
      <c r="L553" t="s">
        <v>378</v>
      </c>
      <c r="M553">
        <f>INDEX(NationalTeams!B:B,MATCH(L553,NationalTeams!C:C,0))</f>
        <v>140</v>
      </c>
      <c r="O553" t="str">
        <f t="shared" si="24"/>
        <v>INSERT INTO "Clubs" (club_name,club_league_id,club_value,club_shield,club_country) VALUES ('CA San Luis',107,62,pg_read_binary_file('E:\imagenes\escudos_cl\America\Liga MX\CA San Luis.png'),140);</v>
      </c>
    </row>
    <row r="554" spans="2:15" x14ac:dyDescent="0.25">
      <c r="B554">
        <v>552</v>
      </c>
      <c r="C554" t="s">
        <v>3348</v>
      </c>
      <c r="D554" t="s">
        <v>1878</v>
      </c>
      <c r="E554">
        <f>INDEX(ClubLeague!B:B,MATCH(D554,ClubLeague!C:C,0))</f>
        <v>109</v>
      </c>
      <c r="F554">
        <v>64</v>
      </c>
      <c r="G554">
        <v>61</v>
      </c>
      <c r="H554">
        <v>57</v>
      </c>
      <c r="I554" s="3">
        <f t="shared" si="25"/>
        <v>61</v>
      </c>
      <c r="J554" t="s">
        <v>5540</v>
      </c>
      <c r="K554" t="str">
        <f t="shared" si="26"/>
        <v>E:\imagenes\escudos_cl\America\Liga Profesional Argentina\CA San Martin.png</v>
      </c>
      <c r="L554" t="s">
        <v>376</v>
      </c>
      <c r="M554">
        <f>INDEX(NationalTeams!B:B,MATCH(L554,NationalTeams!C:C,0))</f>
        <v>12</v>
      </c>
      <c r="O554" t="str">
        <f t="shared" si="24"/>
        <v>INSERT INTO "Clubs" (club_name,club_league_id,club_value,club_shield,club_country) VALUES ('CA San Martin',109,61,pg_read_binary_file('E:\imagenes\escudos_cl\America\Liga Profesional Argentina\CA San Martin.png'),12);</v>
      </c>
    </row>
    <row r="555" spans="2:15" x14ac:dyDescent="0.25">
      <c r="B555">
        <v>553</v>
      </c>
      <c r="C555" t="s">
        <v>3373</v>
      </c>
      <c r="D555" t="s">
        <v>1918</v>
      </c>
      <c r="E555">
        <f>INDEX(ClubLeague!B:B,MATCH(D555,ClubLeague!C:C,0))</f>
        <v>149</v>
      </c>
      <c r="F555">
        <v>55</v>
      </c>
      <c r="G555">
        <v>62</v>
      </c>
      <c r="H555">
        <v>59</v>
      </c>
      <c r="I555" s="3">
        <f t="shared" si="25"/>
        <v>59</v>
      </c>
      <c r="J555" t="s">
        <v>5541</v>
      </c>
      <c r="K555" t="str">
        <f t="shared" si="26"/>
        <v>E:\imagenes\escudos_cl\America\Primera B Nacional\CA San Martin de Tucuman.png</v>
      </c>
      <c r="L555" t="s">
        <v>376</v>
      </c>
      <c r="M555">
        <f>INDEX(NationalTeams!B:B,MATCH(L555,NationalTeams!C:C,0))</f>
        <v>12</v>
      </c>
      <c r="O555" t="str">
        <f t="shared" si="24"/>
        <v>INSERT INTO "Clubs" (club_name,club_league_id,club_value,club_shield,club_country) VALUES ('CA San Martin de Tucuman',149,59,pg_read_binary_file('E:\imagenes\escudos_cl\America\Primera B Nacional\CA San Martin de Tucuman.png'),12);</v>
      </c>
    </row>
    <row r="556" spans="2:15" x14ac:dyDescent="0.25">
      <c r="B556">
        <v>554</v>
      </c>
      <c r="C556" t="s">
        <v>3374</v>
      </c>
      <c r="D556" t="s">
        <v>1918</v>
      </c>
      <c r="E556">
        <f>INDEX(ClubLeague!B:B,MATCH(D556,ClubLeague!C:C,0))</f>
        <v>149</v>
      </c>
      <c r="F556">
        <v>64</v>
      </c>
      <c r="G556">
        <v>65</v>
      </c>
      <c r="H556">
        <v>63</v>
      </c>
      <c r="I556" s="3">
        <f t="shared" si="25"/>
        <v>64</v>
      </c>
      <c r="J556" t="s">
        <v>5542</v>
      </c>
      <c r="K556" t="str">
        <f t="shared" si="26"/>
        <v>E:\imagenes\escudos_cl\America\Primera B Nacional\CA San Miguel.png</v>
      </c>
      <c r="L556" t="s">
        <v>376</v>
      </c>
      <c r="M556">
        <f>INDEX(NationalTeams!B:B,MATCH(L556,NationalTeams!C:C,0))</f>
        <v>12</v>
      </c>
      <c r="O556" t="str">
        <f t="shared" si="24"/>
        <v>INSERT INTO "Clubs" (club_name,club_league_id,club_value,club_shield,club_country) VALUES ('CA San Miguel',149,64,pg_read_binary_file('E:\imagenes\escudos_cl\America\Primera B Nacional\CA San Miguel.png'),12);</v>
      </c>
    </row>
    <row r="557" spans="2:15" x14ac:dyDescent="0.25">
      <c r="B557">
        <v>555</v>
      </c>
      <c r="C557" t="s">
        <v>3375</v>
      </c>
      <c r="D557" t="s">
        <v>1918</v>
      </c>
      <c r="E557">
        <f>INDEX(ClubLeague!B:B,MATCH(D557,ClubLeague!C:C,0))</f>
        <v>149</v>
      </c>
      <c r="F557">
        <v>57</v>
      </c>
      <c r="G557">
        <v>59</v>
      </c>
      <c r="H557">
        <v>58</v>
      </c>
      <c r="I557" s="3">
        <f t="shared" si="25"/>
        <v>58</v>
      </c>
      <c r="J557" t="s">
        <v>5543</v>
      </c>
      <c r="K557" t="str">
        <f t="shared" si="26"/>
        <v>E:\imagenes\escudos_cl\America\Primera B Nacional\CA San Telmo.png</v>
      </c>
      <c r="L557" t="s">
        <v>376</v>
      </c>
      <c r="M557">
        <f>INDEX(NationalTeams!B:B,MATCH(L557,NationalTeams!C:C,0))</f>
        <v>12</v>
      </c>
      <c r="O557" t="str">
        <f t="shared" si="24"/>
        <v>INSERT INTO "Clubs" (club_name,club_league_id,club_value,club_shield,club_country) VALUES ('CA San Telmo',149,58,pg_read_binary_file('E:\imagenes\escudos_cl\America\Primera B Nacional\CA San Telmo.png'),12);</v>
      </c>
    </row>
    <row r="558" spans="2:15" x14ac:dyDescent="0.25">
      <c r="B558">
        <v>556</v>
      </c>
      <c r="C558" t="s">
        <v>3343</v>
      </c>
      <c r="D558" t="s">
        <v>1878</v>
      </c>
      <c r="E558">
        <f>INDEX(ClubLeague!B:B,MATCH(D558,ClubLeague!C:C,0))</f>
        <v>109</v>
      </c>
      <c r="F558">
        <v>66</v>
      </c>
      <c r="G558">
        <v>68</v>
      </c>
      <c r="H558">
        <v>65</v>
      </c>
      <c r="I558" s="3">
        <f t="shared" si="25"/>
        <v>66</v>
      </c>
      <c r="J558" t="s">
        <v>5544</v>
      </c>
      <c r="K558" t="str">
        <f t="shared" si="26"/>
        <v>E:\imagenes\escudos_cl\America\Liga Profesional Argentina\CA Sarmiento.png</v>
      </c>
      <c r="L558" t="s">
        <v>376</v>
      </c>
      <c r="M558">
        <f>INDEX(NationalTeams!B:B,MATCH(L558,NationalTeams!C:C,0))</f>
        <v>12</v>
      </c>
      <c r="O558" t="str">
        <f t="shared" si="24"/>
        <v>INSERT INTO "Clubs" (club_name,club_league_id,club_value,club_shield,club_country) VALUES ('CA Sarmiento',109,66,pg_read_binary_file('E:\imagenes\escudos_cl\America\Liga Profesional Argentina\CA Sarmiento.png'),12);</v>
      </c>
    </row>
    <row r="559" spans="2:15" x14ac:dyDescent="0.25">
      <c r="B559">
        <v>557</v>
      </c>
      <c r="C559" t="s">
        <v>3332</v>
      </c>
      <c r="D559" t="s">
        <v>1878</v>
      </c>
      <c r="E559">
        <f>INDEX(ClubLeague!B:B,MATCH(D559,ClubLeague!C:C,0))</f>
        <v>109</v>
      </c>
      <c r="F559">
        <v>71</v>
      </c>
      <c r="G559">
        <v>66</v>
      </c>
      <c r="H559">
        <v>70</v>
      </c>
      <c r="I559" s="3">
        <f t="shared" si="25"/>
        <v>69</v>
      </c>
      <c r="J559" t="s">
        <v>5545</v>
      </c>
      <c r="K559" t="str">
        <f t="shared" si="26"/>
        <v>E:\imagenes\escudos_cl\America\Liga Profesional Argentina\CA Talleres de Cordoba.png</v>
      </c>
      <c r="L559" t="s">
        <v>376</v>
      </c>
      <c r="M559">
        <f>INDEX(NationalTeams!B:B,MATCH(L559,NationalTeams!C:C,0))</f>
        <v>12</v>
      </c>
      <c r="O559" t="str">
        <f t="shared" si="24"/>
        <v>INSERT INTO "Clubs" (club_name,club_league_id,club_value,club_shield,club_country) VALUES ('CA Talleres de Cordoba',109,69,pg_read_binary_file('E:\imagenes\escudos_cl\America\Liga Profesional Argentina\CA Talleres de Cordoba.png'),12);</v>
      </c>
    </row>
    <row r="560" spans="2:15" x14ac:dyDescent="0.25">
      <c r="B560">
        <v>558</v>
      </c>
      <c r="C560" t="s">
        <v>3376</v>
      </c>
      <c r="D560" t="s">
        <v>1918</v>
      </c>
      <c r="E560">
        <f>INDEX(ClubLeague!B:B,MATCH(D560,ClubLeague!C:C,0))</f>
        <v>149</v>
      </c>
      <c r="F560">
        <v>64</v>
      </c>
      <c r="G560">
        <v>57</v>
      </c>
      <c r="H560">
        <v>55</v>
      </c>
      <c r="I560" s="3">
        <f t="shared" si="25"/>
        <v>59</v>
      </c>
      <c r="J560" t="s">
        <v>5546</v>
      </c>
      <c r="K560" t="str">
        <f t="shared" si="26"/>
        <v>E:\imagenes\escudos_cl\America\Primera B Nacional\CA Talleres de Escalada.png</v>
      </c>
      <c r="L560" t="s">
        <v>376</v>
      </c>
      <c r="M560">
        <f>INDEX(NationalTeams!B:B,MATCH(L560,NationalTeams!C:C,0))</f>
        <v>12</v>
      </c>
      <c r="O560" t="str">
        <f t="shared" si="24"/>
        <v>INSERT INTO "Clubs" (club_name,club_league_id,club_value,club_shield,club_country) VALUES ('CA Talleres de Escalada',149,59,pg_read_binary_file('E:\imagenes\escudos_cl\America\Primera B Nacional\CA Talleres de Escalada.png'),12);</v>
      </c>
    </row>
    <row r="561" spans="2:15" x14ac:dyDescent="0.25">
      <c r="B561">
        <v>559</v>
      </c>
      <c r="C561" t="s">
        <v>3760</v>
      </c>
      <c r="D561" t="s">
        <v>1924</v>
      </c>
      <c r="E561">
        <f>INDEX(ClubLeague!B:B,MATCH(D561,ClubLeague!C:C,0))</f>
        <v>155</v>
      </c>
      <c r="F561">
        <v>63</v>
      </c>
      <c r="G561">
        <v>60</v>
      </c>
      <c r="H561">
        <v>62</v>
      </c>
      <c r="I561" s="3">
        <f t="shared" si="25"/>
        <v>62</v>
      </c>
      <c r="J561" t="s">
        <v>5547</v>
      </c>
      <c r="K561" t="str">
        <f t="shared" si="26"/>
        <v>E:\imagenes\escudos_cl\America\Primera Division Paraguaya\CA Tembetary.png</v>
      </c>
      <c r="L561" t="s">
        <v>348</v>
      </c>
      <c r="M561">
        <f>INDEX(NationalTeams!B:B,MATCH(L561,NationalTeams!C:C,0))</f>
        <v>164</v>
      </c>
      <c r="O561" t="str">
        <f t="shared" si="24"/>
        <v>INSERT INTO "Clubs" (club_name,club_league_id,club_value,club_shield,club_country) VALUES ('CA Tembetary',155,62,pg_read_binary_file('E:\imagenes\escudos_cl\America\Primera Division Paraguaya\CA Tembetary.png'),164);</v>
      </c>
    </row>
    <row r="562" spans="2:15" x14ac:dyDescent="0.25">
      <c r="B562">
        <v>560</v>
      </c>
      <c r="C562" t="s">
        <v>3377</v>
      </c>
      <c r="D562" t="s">
        <v>1918</v>
      </c>
      <c r="E562">
        <f>INDEX(ClubLeague!B:B,MATCH(D562,ClubLeague!C:C,0))</f>
        <v>149</v>
      </c>
      <c r="F562">
        <v>65</v>
      </c>
      <c r="G562">
        <v>58</v>
      </c>
      <c r="H562">
        <v>64</v>
      </c>
      <c r="I562" s="3">
        <f t="shared" si="25"/>
        <v>62</v>
      </c>
      <c r="J562" t="s">
        <v>5548</v>
      </c>
      <c r="K562" t="str">
        <f t="shared" si="26"/>
        <v>E:\imagenes\escudos_cl\America\Primera B Nacional\CA Temperley.png</v>
      </c>
      <c r="L562" t="s">
        <v>376</v>
      </c>
      <c r="M562">
        <f>INDEX(NationalTeams!B:B,MATCH(L562,NationalTeams!C:C,0))</f>
        <v>12</v>
      </c>
      <c r="O562" t="str">
        <f t="shared" si="24"/>
        <v>INSERT INTO "Clubs" (club_name,club_league_id,club_value,club_shield,club_country) VALUES ('CA Temperley',149,62,pg_read_binary_file('E:\imagenes\escudos_cl\America\Primera B Nacional\CA Temperley.png'),12);</v>
      </c>
    </row>
    <row r="563" spans="2:15" x14ac:dyDescent="0.25">
      <c r="B563">
        <v>561</v>
      </c>
      <c r="C563" t="s">
        <v>3349</v>
      </c>
      <c r="D563" t="s">
        <v>1878</v>
      </c>
      <c r="E563">
        <f>INDEX(ClubLeague!B:B,MATCH(D563,ClubLeague!C:C,0))</f>
        <v>109</v>
      </c>
      <c r="F563">
        <v>63</v>
      </c>
      <c r="G563">
        <v>62</v>
      </c>
      <c r="H563">
        <v>57</v>
      </c>
      <c r="I563" s="3">
        <f t="shared" si="25"/>
        <v>61</v>
      </c>
      <c r="J563" t="s">
        <v>5549</v>
      </c>
      <c r="K563" t="str">
        <f t="shared" si="26"/>
        <v>E:\imagenes\escudos_cl\America\Liga Profesional Argentina\CA Tigre.png</v>
      </c>
      <c r="L563" t="s">
        <v>376</v>
      </c>
      <c r="M563">
        <f>INDEX(NationalTeams!B:B,MATCH(L563,NationalTeams!C:C,0))</f>
        <v>12</v>
      </c>
      <c r="O563" t="str">
        <f t="shared" si="24"/>
        <v>INSERT INTO "Clubs" (club_name,club_league_id,club_value,club_shield,club_country) VALUES ('CA Tigre',109,61,pg_read_binary_file('E:\imagenes\escudos_cl\America\Liga Profesional Argentina\CA Tigre.png'),12);</v>
      </c>
    </row>
    <row r="564" spans="2:15" x14ac:dyDescent="0.25">
      <c r="B564">
        <v>562</v>
      </c>
      <c r="C564" t="s">
        <v>3339</v>
      </c>
      <c r="D564" t="s">
        <v>1878</v>
      </c>
      <c r="E564">
        <f>INDEX(ClubLeague!B:B,MATCH(D564,ClubLeague!C:C,0))</f>
        <v>109</v>
      </c>
      <c r="F564">
        <v>68</v>
      </c>
      <c r="G564">
        <v>69</v>
      </c>
      <c r="H564">
        <v>68</v>
      </c>
      <c r="I564" s="3">
        <f t="shared" si="25"/>
        <v>68</v>
      </c>
      <c r="J564" t="s">
        <v>5550</v>
      </c>
      <c r="K564" t="str">
        <f t="shared" si="26"/>
        <v>E:\imagenes\escudos_cl\America\Liga Profesional Argentina\CA Tucuman.png</v>
      </c>
      <c r="L564" t="s">
        <v>376</v>
      </c>
      <c r="M564">
        <f>INDEX(NationalTeams!B:B,MATCH(L564,NationalTeams!C:C,0))</f>
        <v>12</v>
      </c>
      <c r="O564" t="str">
        <f t="shared" si="24"/>
        <v>INSERT INTO "Clubs" (club_name,club_league_id,club_value,club_shield,club_country) VALUES ('CA Tucuman',109,68,pg_read_binary_file('E:\imagenes\escudos_cl\America\Liga Profesional Argentina\CA Tucuman.png'),12);</v>
      </c>
    </row>
    <row r="565" spans="2:15" x14ac:dyDescent="0.25">
      <c r="B565">
        <v>563</v>
      </c>
      <c r="C565" t="s">
        <v>3344</v>
      </c>
      <c r="D565" t="s">
        <v>1878</v>
      </c>
      <c r="E565">
        <f>INDEX(ClubLeague!B:B,MATCH(D565,ClubLeague!C:C,0))</f>
        <v>109</v>
      </c>
      <c r="F565">
        <v>65</v>
      </c>
      <c r="G565">
        <v>66</v>
      </c>
      <c r="H565">
        <v>67</v>
      </c>
      <c r="I565" s="3">
        <f t="shared" si="25"/>
        <v>66</v>
      </c>
      <c r="J565" t="s">
        <v>5551</v>
      </c>
      <c r="K565" t="str">
        <f t="shared" si="26"/>
        <v>E:\imagenes\escudos_cl\America\Liga Profesional Argentina\CA Union de Santa Fe.png</v>
      </c>
      <c r="L565" t="s">
        <v>376</v>
      </c>
      <c r="M565">
        <f>INDEX(NationalTeams!B:B,MATCH(L565,NationalTeams!C:C,0))</f>
        <v>12</v>
      </c>
      <c r="O565" t="str">
        <f t="shared" si="24"/>
        <v>INSERT INTO "Clubs" (club_name,club_league_id,club_value,club_shield,club_country) VALUES ('CA Union de Santa Fe',109,66,pg_read_binary_file('E:\imagenes\escudos_cl\America\Liga Profesional Argentina\CA Union de Santa Fe.png'),12);</v>
      </c>
    </row>
    <row r="566" spans="2:15" x14ac:dyDescent="0.25">
      <c r="B566">
        <v>564</v>
      </c>
      <c r="C566" t="s">
        <v>3326</v>
      </c>
      <c r="D566" t="s">
        <v>1878</v>
      </c>
      <c r="E566">
        <f>INDEX(ClubLeague!B:B,MATCH(D566,ClubLeague!C:C,0))</f>
        <v>109</v>
      </c>
      <c r="F566">
        <v>74</v>
      </c>
      <c r="G566">
        <v>73</v>
      </c>
      <c r="H566">
        <v>71</v>
      </c>
      <c r="I566" s="3">
        <f t="shared" si="25"/>
        <v>73</v>
      </c>
      <c r="J566" t="s">
        <v>5552</v>
      </c>
      <c r="K566" t="str">
        <f t="shared" si="26"/>
        <v>E:\imagenes\escudos_cl\America\Liga Profesional Argentina\CA Velez Sarsfield.png</v>
      </c>
      <c r="L566" t="s">
        <v>376</v>
      </c>
      <c r="M566">
        <f>INDEX(NationalTeams!B:B,MATCH(L566,NationalTeams!C:C,0))</f>
        <v>12</v>
      </c>
      <c r="O566" t="str">
        <f t="shared" si="24"/>
        <v>INSERT INTO "Clubs" (club_name,club_league_id,club_value,club_shield,club_country) VALUES ('CA Velez Sarsfield',109,73,pg_read_binary_file('E:\imagenes\escudos_cl\America\Liga Profesional Argentina\CA Velez Sarsfield.png'),12);</v>
      </c>
    </row>
    <row r="567" spans="2:15" x14ac:dyDescent="0.25">
      <c r="B567">
        <v>565</v>
      </c>
      <c r="C567" t="s">
        <v>3587</v>
      </c>
      <c r="D567" t="s">
        <v>1881</v>
      </c>
      <c r="E567">
        <f>INDEX(ClubLeague!B:B,MATCH(D567,ClubLeague!C:C,0))</f>
        <v>112</v>
      </c>
      <c r="F567">
        <v>62</v>
      </c>
      <c r="G567">
        <v>59</v>
      </c>
      <c r="H567">
        <v>57</v>
      </c>
      <c r="I567" s="3">
        <f t="shared" si="25"/>
        <v>59</v>
      </c>
      <c r="J567" t="s">
        <v>5553</v>
      </c>
      <c r="K567" t="str">
        <f t="shared" si="26"/>
        <v>E:\imagenes\escudos_cl\America\LigaPro Ecuabet Serie B\CA Vinotinto.png</v>
      </c>
      <c r="L567" t="s">
        <v>331</v>
      </c>
      <c r="M567">
        <f>INDEX(NationalTeams!B:B,MATCH(L567,NationalTeams!C:C,0))</f>
        <v>58</v>
      </c>
      <c r="O567" t="str">
        <f t="shared" si="24"/>
        <v>INSERT INTO "Clubs" (club_name,club_league_id,club_value,club_shield,club_country) VALUES ('CA Vinotinto',112,59,pg_read_binary_file('E:\imagenes\escudos_cl\America\LigaPro Ecuabet Serie B\CA Vinotinto.png'),58);</v>
      </c>
    </row>
    <row r="568" spans="2:15" x14ac:dyDescent="0.25">
      <c r="B568">
        <v>566</v>
      </c>
      <c r="C568" t="s">
        <v>3390</v>
      </c>
      <c r="D568" t="s">
        <v>1813</v>
      </c>
      <c r="E568">
        <f>INDEX(ClubLeague!B:B,MATCH(D568,ClubLeague!C:C,0))</f>
        <v>44</v>
      </c>
      <c r="F568">
        <v>59</v>
      </c>
      <c r="G568">
        <v>62</v>
      </c>
      <c r="H568">
        <v>56</v>
      </c>
      <c r="I568" s="3">
        <f t="shared" si="25"/>
        <v>59</v>
      </c>
      <c r="J568" t="s">
        <v>5554</v>
      </c>
      <c r="K568" t="str">
        <f t="shared" si="26"/>
        <v>E:\imagenes\escudos_cl\America\Division Profesional\CAB Boliviano.png</v>
      </c>
      <c r="L568" t="s">
        <v>353</v>
      </c>
      <c r="M568">
        <f>INDEX(NationalTeams!B:B,MATCH(L568,NationalTeams!C:C,0))</f>
        <v>29</v>
      </c>
      <c r="O568" t="str">
        <f t="shared" si="24"/>
        <v>INSERT INTO "Clubs" (club_name,club_league_id,club_value,club_shield,club_country) VALUES ('CAB Boliviano',44,59,pg_read_binary_file('E:\imagenes\escudos_cl\America\Division Profesional\CAB Boliviano.png'),29);</v>
      </c>
    </row>
    <row r="569" spans="2:15" x14ac:dyDescent="0.25">
      <c r="B569">
        <v>567</v>
      </c>
      <c r="C569" t="s">
        <v>2407</v>
      </c>
      <c r="D569" t="s">
        <v>1856</v>
      </c>
      <c r="E569">
        <f>INDEX(ClubLeague!B:B,MATCH(D569,ClubLeague!C:C,0))</f>
        <v>87</v>
      </c>
      <c r="F569">
        <v>72</v>
      </c>
      <c r="G569">
        <v>69</v>
      </c>
      <c r="H569">
        <v>70</v>
      </c>
      <c r="I569" s="3">
        <f t="shared" si="25"/>
        <v>70</v>
      </c>
      <c r="J569" t="s">
        <v>5555</v>
      </c>
      <c r="K569" t="str">
        <f t="shared" si="26"/>
        <v>E:\imagenes\escudos_cl\Europa\LaLiga Hypermotion\Cadiz CF.png</v>
      </c>
      <c r="L569" t="s">
        <v>490</v>
      </c>
      <c r="M569">
        <f>INDEX(NationalTeams!B:B,MATCH(L569,NationalTeams!C:C,0))</f>
        <v>66</v>
      </c>
      <c r="O569" t="str">
        <f t="shared" si="24"/>
        <v>INSERT INTO "Clubs" (club_name,club_league_id,club_value,club_shield,club_country) VALUES ('Cadiz CF',87,70,pg_read_binary_file('E:\imagenes\escudos_cl\Europa\LaLiga Hypermotion\Cadiz CF.png'),66);</v>
      </c>
    </row>
    <row r="570" spans="2:15" x14ac:dyDescent="0.25">
      <c r="B570">
        <v>568</v>
      </c>
      <c r="C570" t="s">
        <v>2531</v>
      </c>
      <c r="D570" t="s">
        <v>8681</v>
      </c>
      <c r="E570">
        <f>INDEX(ClubLeague!B:B,MATCH(D570,ClubLeague!C:C,0))</f>
        <v>37</v>
      </c>
      <c r="F570">
        <v>55</v>
      </c>
      <c r="G570">
        <v>60</v>
      </c>
      <c r="H570">
        <v>59</v>
      </c>
      <c r="I570" s="3">
        <f t="shared" si="25"/>
        <v>58</v>
      </c>
      <c r="J570" t="s">
        <v>5556</v>
      </c>
      <c r="K570" t="str">
        <f t="shared" si="26"/>
        <v>E:\imagenes\escudos_cl\Europa\Cymru South\Caerau Ely AFC.png</v>
      </c>
      <c r="L570" t="s">
        <v>517</v>
      </c>
      <c r="M570">
        <f>INDEX(NationalTeams!B:B,MATCH(L570,NationalTeams!C:C,0))</f>
        <v>76</v>
      </c>
      <c r="O570" t="str">
        <f t="shared" si="24"/>
        <v>INSERT INTO "Clubs" (club_name,club_league_id,club_value,club_shield,club_country) VALUES ('Caerau Ely AFC',37,58,pg_read_binary_file('E:\imagenes\escudos_cl\Europa\Cymru South\Caerau Ely AFC.png'),76);</v>
      </c>
    </row>
    <row r="571" spans="2:15" x14ac:dyDescent="0.25">
      <c r="B571">
        <v>569</v>
      </c>
      <c r="C571" t="s">
        <v>2516</v>
      </c>
      <c r="D571" t="s">
        <v>1807</v>
      </c>
      <c r="E571">
        <f>INDEX(ClubLeague!B:B,MATCH(D571,ClubLeague!C:C,0))</f>
        <v>38</v>
      </c>
      <c r="F571">
        <v>64</v>
      </c>
      <c r="G571">
        <v>69</v>
      </c>
      <c r="H571">
        <v>69</v>
      </c>
      <c r="I571" s="3">
        <f t="shared" si="25"/>
        <v>67</v>
      </c>
      <c r="J571" t="s">
        <v>5557</v>
      </c>
      <c r="K571" t="str">
        <f t="shared" si="26"/>
        <v>E:\imagenes\escudos_cl\Europa\Cymru Premier\Caernarfon Town.png</v>
      </c>
      <c r="L571" t="s">
        <v>517</v>
      </c>
      <c r="M571">
        <f>INDEX(NationalTeams!B:B,MATCH(L571,NationalTeams!C:C,0))</f>
        <v>76</v>
      </c>
      <c r="O571" t="str">
        <f t="shared" si="24"/>
        <v>INSERT INTO "Clubs" (club_name,club_league_id,club_value,club_shield,club_country) VALUES ('Caernarfon Town',38,67,pg_read_binary_file('E:\imagenes\escudos_cl\Europa\Cymru Premier\Caernarfon Town.png'),76);</v>
      </c>
    </row>
    <row r="572" spans="2:15" x14ac:dyDescent="0.25">
      <c r="B572">
        <v>570</v>
      </c>
      <c r="C572" t="s">
        <v>2500</v>
      </c>
      <c r="D572" t="s">
        <v>8681</v>
      </c>
      <c r="E572">
        <f>INDEX(ClubLeague!B:B,MATCH(D572,ClubLeague!C:C,0))</f>
        <v>37</v>
      </c>
      <c r="F572">
        <v>55</v>
      </c>
      <c r="G572">
        <v>58</v>
      </c>
      <c r="H572">
        <v>59</v>
      </c>
      <c r="I572" s="3">
        <f t="shared" si="25"/>
        <v>57</v>
      </c>
      <c r="J572" t="s">
        <v>5558</v>
      </c>
      <c r="K572" t="str">
        <f t="shared" si="26"/>
        <v>E:\imagenes\escudos_cl\Europa\Cymru North\Caersws FC.png</v>
      </c>
      <c r="L572" t="s">
        <v>517</v>
      </c>
      <c r="M572">
        <f>INDEX(NationalTeams!B:B,MATCH(L572,NationalTeams!C:C,0))</f>
        <v>76</v>
      </c>
      <c r="O572" t="str">
        <f t="shared" si="24"/>
        <v>INSERT INTO "Clubs" (club_name,club_league_id,club_value,club_shield,club_country) VALUES ('Caersws FC',37,57,pg_read_binary_file('E:\imagenes\escudos_cl\Europa\Cymru North\Caersws FC.png'),76);</v>
      </c>
    </row>
    <row r="573" spans="2:15" x14ac:dyDescent="0.25">
      <c r="B573">
        <v>571</v>
      </c>
      <c r="C573" t="s">
        <v>2788</v>
      </c>
      <c r="D573" t="s">
        <v>1942</v>
      </c>
      <c r="E573">
        <f>INDEX(ClubLeague!B:B,MATCH(D573,ClubLeague!C:C,0))</f>
        <v>173</v>
      </c>
      <c r="F573">
        <v>72</v>
      </c>
      <c r="G573">
        <v>75</v>
      </c>
      <c r="H573">
        <v>74</v>
      </c>
      <c r="I573" s="3">
        <f t="shared" si="25"/>
        <v>74</v>
      </c>
      <c r="J573" t="s">
        <v>5559</v>
      </c>
      <c r="K573" t="str">
        <f t="shared" si="26"/>
        <v>E:\imagenes\escudos_cl\Europa\Serie A\Cagliari Calcio.png</v>
      </c>
      <c r="L573" t="s">
        <v>488</v>
      </c>
      <c r="M573">
        <f>INDEX(NationalTeams!B:B,MATCH(L573,NationalTeams!C:C,0))</f>
        <v>110</v>
      </c>
      <c r="O573" t="str">
        <f t="shared" si="24"/>
        <v>INSERT INTO "Clubs" (club_name,club_league_id,club_value,club_shield,club_country) VALUES ('Cagliari Calcio',173,74,pg_read_binary_file('E:\imagenes\escudos_cl\Europa\Serie A\Cagliari Calcio.png'),110);</v>
      </c>
    </row>
    <row r="574" spans="2:15" x14ac:dyDescent="0.25">
      <c r="B574">
        <v>572</v>
      </c>
      <c r="C574" t="s">
        <v>2815</v>
      </c>
      <c r="D574" t="s">
        <v>1943</v>
      </c>
      <c r="E574">
        <f>INDEX(ClubLeague!B:B,MATCH(D574,ClubLeague!C:C,0))</f>
        <v>174</v>
      </c>
      <c r="F574">
        <v>60</v>
      </c>
      <c r="G574">
        <v>62</v>
      </c>
      <c r="H574">
        <v>65</v>
      </c>
      <c r="I574" s="3">
        <f t="shared" si="25"/>
        <v>62</v>
      </c>
      <c r="J574" t="s">
        <v>5560</v>
      </c>
      <c r="K574" t="str">
        <f t="shared" si="26"/>
        <v>E:\imagenes\escudos_cl\Europa\Serie B\Calcio Padova.png</v>
      </c>
      <c r="L574" t="s">
        <v>488</v>
      </c>
      <c r="M574">
        <f>INDEX(NationalTeams!B:B,MATCH(L574,NationalTeams!C:C,0))</f>
        <v>110</v>
      </c>
      <c r="O574" t="str">
        <f t="shared" si="24"/>
        <v>INSERT INTO "Clubs" (club_name,club_league_id,club_value,club_shield,club_country) VALUES ('Calcio Padova',174,62,pg_read_binary_file('E:\imagenes\escudos_cl\Europa\Serie B\Calcio Padova.png'),110);</v>
      </c>
    </row>
    <row r="575" spans="2:15" x14ac:dyDescent="0.25">
      <c r="B575">
        <v>573</v>
      </c>
      <c r="C575" t="s">
        <v>2530</v>
      </c>
      <c r="D575" t="s">
        <v>8681</v>
      </c>
      <c r="E575">
        <f>INDEX(ClubLeague!B:B,MATCH(D575,ClubLeague!C:C,0))</f>
        <v>37</v>
      </c>
      <c r="F575">
        <v>59</v>
      </c>
      <c r="G575">
        <v>55</v>
      </c>
      <c r="H575">
        <v>59</v>
      </c>
      <c r="I575" s="3">
        <f t="shared" si="25"/>
        <v>58</v>
      </c>
      <c r="J575" t="s">
        <v>5561</v>
      </c>
      <c r="K575" t="str">
        <f t="shared" si="26"/>
        <v>E:\imagenes\escudos_cl\Europa\Cymru South\Cambrian United FC.png</v>
      </c>
      <c r="L575" t="s">
        <v>517</v>
      </c>
      <c r="M575">
        <f>INDEX(NationalTeams!B:B,MATCH(L575,NationalTeams!C:C,0))</f>
        <v>76</v>
      </c>
      <c r="O575" t="str">
        <f t="shared" si="24"/>
        <v>INSERT INTO "Clubs" (club_name,club_league_id,club_value,club_shield,club_country) VALUES ('Cambrian United FC',37,58,pg_read_binary_file('E:\imagenes\escudos_cl\Europa\Cymru South\Cambrian United FC.png'),76);</v>
      </c>
    </row>
    <row r="576" spans="2:15" x14ac:dyDescent="0.25">
      <c r="B576">
        <v>574</v>
      </c>
      <c r="C576" t="s">
        <v>4658</v>
      </c>
      <c r="D576" t="s">
        <v>1820</v>
      </c>
      <c r="E576">
        <f>INDEX(ClubLeague!B:B,MATCH(D576,ClubLeague!C:C,0))</f>
        <v>51</v>
      </c>
      <c r="F576">
        <v>71</v>
      </c>
      <c r="G576">
        <v>64</v>
      </c>
      <c r="H576">
        <v>70</v>
      </c>
      <c r="I576" s="3">
        <f t="shared" si="25"/>
        <v>68</v>
      </c>
      <c r="J576" t="s">
        <v>5562</v>
      </c>
      <c r="K576" t="str">
        <f t="shared" si="26"/>
        <v>E:\imagenes\escudos_cl\Africa\Elite One\Canon Yaounde.png</v>
      </c>
      <c r="L576" t="s">
        <v>322</v>
      </c>
      <c r="M576">
        <f>INDEX(NationalTeams!B:B,MATCH(L576,NationalTeams!C:C,0))</f>
        <v>40</v>
      </c>
      <c r="O576" t="str">
        <f t="shared" si="24"/>
        <v>INSERT INTO "Clubs" (club_name,club_league_id,club_value,club_shield,club_country) VALUES ('Canon Yaounde',51,68,pg_read_binary_file('E:\imagenes\escudos_cl\Africa\Elite One\Canon Yaounde.png'),40);</v>
      </c>
    </row>
    <row r="577" spans="2:15" x14ac:dyDescent="0.25">
      <c r="B577">
        <v>575</v>
      </c>
      <c r="C577" t="s">
        <v>4907</v>
      </c>
      <c r="D577" t="s">
        <v>1949</v>
      </c>
      <c r="E577">
        <f>INDEX(ClubLeague!B:B,MATCH(D577,ClubLeague!C:C,0))</f>
        <v>180</v>
      </c>
      <c r="F577">
        <v>69</v>
      </c>
      <c r="G577">
        <v>68</v>
      </c>
      <c r="H577">
        <v>69</v>
      </c>
      <c r="I577" s="3">
        <f t="shared" si="25"/>
        <v>69</v>
      </c>
      <c r="J577" t="s">
        <v>5563</v>
      </c>
      <c r="K577" t="str">
        <f t="shared" si="26"/>
        <v>E:\imagenes\escudos_cl\Africa\South African Premiership\Cape Town City FC.png</v>
      </c>
      <c r="L577" t="s">
        <v>363</v>
      </c>
      <c r="M577">
        <f>INDEX(NationalTeams!B:B,MATCH(L577,NationalTeams!C:C,0))</f>
        <v>193</v>
      </c>
      <c r="O577" t="str">
        <f t="shared" si="24"/>
        <v>INSERT INTO "Clubs" (club_name,club_league_id,club_value,club_shield,club_country) VALUES ('Cape Town City FC',180,69,pg_read_binary_file('E:\imagenes\escudos_cl\Africa\South African Premiership\Cape Town City FC.png'),193);</v>
      </c>
    </row>
    <row r="578" spans="2:15" x14ac:dyDescent="0.25">
      <c r="B578">
        <v>576</v>
      </c>
      <c r="C578" t="s">
        <v>4892</v>
      </c>
      <c r="D578" t="s">
        <v>1902</v>
      </c>
      <c r="E578">
        <f>INDEX(ClubLeague!B:B,MATCH(D578,ClubLeague!C:C,0))</f>
        <v>133</v>
      </c>
      <c r="F578">
        <v>56</v>
      </c>
      <c r="G578">
        <v>62</v>
      </c>
      <c r="H578">
        <v>60</v>
      </c>
      <c r="I578" s="3">
        <f t="shared" si="25"/>
        <v>59</v>
      </c>
      <c r="J578" t="s">
        <v>5564</v>
      </c>
      <c r="K578" t="str">
        <f t="shared" si="26"/>
        <v>E:\imagenes\escudos_cl\Africa\National First Division\Cape Town Spurs FC.png</v>
      </c>
      <c r="L578" t="s">
        <v>363</v>
      </c>
      <c r="M578">
        <f>INDEX(NationalTeams!B:B,MATCH(L578,NationalTeams!C:C,0))</f>
        <v>193</v>
      </c>
      <c r="O578" t="str">
        <f t="shared" si="24"/>
        <v>INSERT INTO "Clubs" (club_name,club_league_id,club_value,club_shield,club_country) VALUES ('Cape Town Spurs FC',133,59,pg_read_binary_file('E:\imagenes\escudos_cl\Africa\National First Division\Cape Town Spurs FC.png'),193);</v>
      </c>
    </row>
    <row r="579" spans="2:15" x14ac:dyDescent="0.25">
      <c r="B579">
        <v>577</v>
      </c>
      <c r="C579" t="s">
        <v>4972</v>
      </c>
      <c r="D579" t="s">
        <v>1980</v>
      </c>
      <c r="E579">
        <f>INDEX(ClubLeague!B:B,MATCH(D579,ClubLeague!C:C,0))</f>
        <v>211</v>
      </c>
      <c r="F579">
        <v>53</v>
      </c>
      <c r="G579">
        <v>51</v>
      </c>
      <c r="H579">
        <v>58</v>
      </c>
      <c r="I579" s="3">
        <f t="shared" si="25"/>
        <v>54</v>
      </c>
      <c r="J579" t="s">
        <v>5565</v>
      </c>
      <c r="K579" t="str">
        <f t="shared" si="26"/>
        <v>E:\imagenes\escudos_cl\Africa\Zimbabwe Premier Soccer League\CAPS United FC.png</v>
      </c>
      <c r="L579" t="s">
        <v>358</v>
      </c>
      <c r="M579">
        <f>INDEX(NationalTeams!B:B,MATCH(L579,NationalTeams!C:C,0))</f>
        <v>223</v>
      </c>
      <c r="O579" t="str">
        <f t="shared" ref="O579:O642" si="27">_xlfn.CONCAT($O$1,$S$1,$B$1,$S$1," ",$Q$1,$C$2,$U$1,$E$2,$U$1,$I$2,$U$1,$K$2,$U$1,$M$2,$R$1,$P$1,$Q$1,$T$1,C579,$T$1,$U$1,E579,$U$1,I579,$U$1,$O$2,$Q$1,$T$1,K579,$T$1,$R$1,$U$1,M579,$R$1,$V$1)</f>
        <v>INSERT INTO "Clubs" (club_name,club_league_id,club_value,club_shield,club_country) VALUES ('CAPS United FC',211,54,pg_read_binary_file('E:\imagenes\escudos_cl\Africa\Zimbabwe Premier Soccer League\CAPS United FC.png'),223);</v>
      </c>
    </row>
    <row r="580" spans="2:15" x14ac:dyDescent="0.25">
      <c r="B580">
        <v>578</v>
      </c>
      <c r="C580" t="s">
        <v>4672</v>
      </c>
      <c r="D580" t="s">
        <v>1882</v>
      </c>
      <c r="E580">
        <f>INDEX(ClubLeague!B:B,MATCH(D580,ClubLeague!C:C,0))</f>
        <v>113</v>
      </c>
      <c r="F580">
        <v>61</v>
      </c>
      <c r="G580">
        <v>58</v>
      </c>
      <c r="H580">
        <v>58</v>
      </c>
      <c r="I580" s="3">
        <f t="shared" ref="I580:I643" si="28">ROUND(AVERAGE(F580:H580),0)</f>
        <v>59</v>
      </c>
      <c r="J580" t="s">
        <v>5566</v>
      </c>
      <c r="K580" t="str">
        <f t="shared" ref="K580:K643" si="29">_xlfn.CONCAT($A$1,J580)</f>
        <v>E:\imagenes\escudos_cl\Africa\Ligue 1\CARA Brazzaville.png</v>
      </c>
      <c r="L580" t="s">
        <v>369</v>
      </c>
      <c r="M580">
        <f>INDEX(NationalTeams!B:B,MATCH(L580,NationalTeams!C:C,0))</f>
        <v>48</v>
      </c>
      <c r="O580" t="str">
        <f t="shared" si="27"/>
        <v>INSERT INTO "Clubs" (club_name,club_league_id,club_value,club_shield,club_country) VALUES ('CARA Brazzaville',113,59,pg_read_binary_file('E:\imagenes\escudos_cl\Africa\Ligue 1\CARA Brazzaville.png'),48);</v>
      </c>
    </row>
    <row r="581" spans="2:15" x14ac:dyDescent="0.25">
      <c r="B581">
        <v>579</v>
      </c>
      <c r="C581" t="s">
        <v>3880</v>
      </c>
      <c r="D581" t="s">
        <v>1923</v>
      </c>
      <c r="E581">
        <f>INDEX(ClubLeague!B:B,MATCH(D581,ClubLeague!C:C,0))</f>
        <v>154</v>
      </c>
      <c r="F581">
        <v>58</v>
      </c>
      <c r="G581">
        <v>59</v>
      </c>
      <c r="H581">
        <v>58</v>
      </c>
      <c r="I581" s="3">
        <f t="shared" si="28"/>
        <v>58</v>
      </c>
      <c r="J581" t="s">
        <v>5567</v>
      </c>
      <c r="K581" t="str">
        <f t="shared" si="29"/>
        <v>E:\imagenes\escudos_cl\America\Primera Division de Venezuela\Carabobo FC.png</v>
      </c>
      <c r="L581" t="s">
        <v>351</v>
      </c>
      <c r="M581">
        <f>INDEX(NationalTeams!B:B,MATCH(L581,NationalTeams!C:C,0))</f>
        <v>217</v>
      </c>
      <c r="O581" t="str">
        <f t="shared" si="27"/>
        <v>INSERT INTO "Clubs" (club_name,club_league_id,club_value,club_shield,club_country) VALUES ('Carabobo FC',154,58,pg_read_binary_file('E:\imagenes\escudos_cl\America\Primera Division de Venezuela\Carabobo FC.png'),217);</v>
      </c>
    </row>
    <row r="582" spans="2:15" x14ac:dyDescent="0.25">
      <c r="B582">
        <v>580</v>
      </c>
      <c r="C582" t="s">
        <v>3870</v>
      </c>
      <c r="D582" t="s">
        <v>1923</v>
      </c>
      <c r="E582">
        <f>INDEX(ClubLeague!B:B,MATCH(D582,ClubLeague!C:C,0))</f>
        <v>154</v>
      </c>
      <c r="F582">
        <v>63</v>
      </c>
      <c r="G582">
        <v>61</v>
      </c>
      <c r="H582">
        <v>60</v>
      </c>
      <c r="I582" s="3">
        <f t="shared" si="28"/>
        <v>61</v>
      </c>
      <c r="J582" t="s">
        <v>5568</v>
      </c>
      <c r="K582" t="str">
        <f t="shared" si="29"/>
        <v>E:\imagenes\escudos_cl\America\Primera Division de Venezuela\Caracas FC.png</v>
      </c>
      <c r="L582" t="s">
        <v>351</v>
      </c>
      <c r="M582">
        <f>INDEX(NationalTeams!B:B,MATCH(L582,NationalTeams!C:C,0))</f>
        <v>217</v>
      </c>
      <c r="O582" t="str">
        <f t="shared" si="27"/>
        <v>INSERT INTO "Clubs" (club_name,club_league_id,club_value,club_shield,club_country) VALUES ('Caracas FC',154,61,pg_read_binary_file('E:\imagenes\escudos_cl\America\Primera Division de Venezuela\Caracas FC.png'),217);</v>
      </c>
    </row>
    <row r="583" spans="2:15" x14ac:dyDescent="0.25">
      <c r="B583">
        <v>581</v>
      </c>
      <c r="C583" t="s">
        <v>2529</v>
      </c>
      <c r="D583" t="s">
        <v>8681</v>
      </c>
      <c r="E583">
        <f>INDEX(ClubLeague!B:B,MATCH(D583,ClubLeague!C:C,0))</f>
        <v>37</v>
      </c>
      <c r="F583">
        <v>59</v>
      </c>
      <c r="G583">
        <v>58</v>
      </c>
      <c r="H583">
        <v>60</v>
      </c>
      <c r="I583" s="3">
        <f t="shared" si="28"/>
        <v>59</v>
      </c>
      <c r="J583" t="s">
        <v>5569</v>
      </c>
      <c r="K583" t="str">
        <f t="shared" si="29"/>
        <v>E:\imagenes\escudos_cl\Europa\Cymru South\Cardiff Draconians FC.png</v>
      </c>
      <c r="L583" t="s">
        <v>517</v>
      </c>
      <c r="M583">
        <f>INDEX(NationalTeams!B:B,MATCH(L583,NationalTeams!C:C,0))</f>
        <v>76</v>
      </c>
      <c r="O583" t="str">
        <f t="shared" si="27"/>
        <v>INSERT INTO "Clubs" (club_name,club_league_id,club_value,club_shield,club_country) VALUES ('Cardiff Draconians FC',37,59,pg_read_binary_file('E:\imagenes\escudos_cl\Europa\Cymru South\Cardiff Draconians FC.png'),76);</v>
      </c>
    </row>
    <row r="584" spans="2:15" x14ac:dyDescent="0.25">
      <c r="B584">
        <v>582</v>
      </c>
      <c r="C584" t="s">
        <v>2517</v>
      </c>
      <c r="D584" t="s">
        <v>1807</v>
      </c>
      <c r="E584">
        <f>INDEX(ClubLeague!B:B,MATCH(D584,ClubLeague!C:C,0))</f>
        <v>38</v>
      </c>
      <c r="F584">
        <v>69</v>
      </c>
      <c r="G584">
        <v>62</v>
      </c>
      <c r="H584">
        <v>66</v>
      </c>
      <c r="I584" s="3">
        <f t="shared" si="28"/>
        <v>66</v>
      </c>
      <c r="J584" t="s">
        <v>5570</v>
      </c>
      <c r="K584" t="str">
        <f t="shared" si="29"/>
        <v>E:\imagenes\escudos_cl\Europa\Cymru Premier\Cardiff Metropolitan University.png</v>
      </c>
      <c r="L584" t="s">
        <v>517</v>
      </c>
      <c r="M584">
        <f>INDEX(NationalTeams!B:B,MATCH(L584,NationalTeams!C:C,0))</f>
        <v>76</v>
      </c>
      <c r="O584" t="str">
        <f t="shared" si="27"/>
        <v>INSERT INTO "Clubs" (club_name,club_league_id,club_value,club_shield,club_country) VALUES ('Cardiff Metropolitan University',38,66,pg_read_binary_file('E:\imagenes\escudos_cl\Europa\Cymru Premier\Cardiff Metropolitan University.png'),76);</v>
      </c>
    </row>
    <row r="585" spans="2:15" x14ac:dyDescent="0.25">
      <c r="B585">
        <v>583</v>
      </c>
      <c r="C585" t="s">
        <v>3779</v>
      </c>
      <c r="D585" t="s">
        <v>1864</v>
      </c>
      <c r="E585">
        <f>INDEX(ClubLeague!B:B,MATCH(D585,ClubLeague!C:C,0))</f>
        <v>95</v>
      </c>
      <c r="F585">
        <v>60</v>
      </c>
      <c r="G585">
        <v>63</v>
      </c>
      <c r="H585">
        <v>56</v>
      </c>
      <c r="I585" s="3">
        <f t="shared" si="28"/>
        <v>60</v>
      </c>
      <c r="J585" t="s">
        <v>5571</v>
      </c>
      <c r="K585" t="str">
        <f t="shared" si="29"/>
        <v>E:\imagenes\escudos_cl\America\Liga 2 de Futbol Profesional\Carlos A. Mannucci.png</v>
      </c>
      <c r="L585" t="s">
        <v>350</v>
      </c>
      <c r="M585">
        <f>INDEX(NationalTeams!B:B,MATCH(L585,NationalTeams!C:C,0))</f>
        <v>165</v>
      </c>
      <c r="O585" t="str">
        <f t="shared" si="27"/>
        <v>INSERT INTO "Clubs" (club_name,club_league_id,club_value,club_shield,club_country) VALUES ('Carlos A. Mannucci',95,60,pg_read_binary_file('E:\imagenes\escudos_cl\America\Liga 2 de Futbol Profesional\Carlos A. Mannucci.png'),165);</v>
      </c>
    </row>
    <row r="586" spans="2:15" x14ac:dyDescent="0.25">
      <c r="B586">
        <v>584</v>
      </c>
      <c r="C586" t="s">
        <v>2532</v>
      </c>
      <c r="D586" t="s">
        <v>8681</v>
      </c>
      <c r="E586">
        <f>INDEX(ClubLeague!B:B,MATCH(D586,ClubLeague!C:C,0))</f>
        <v>37</v>
      </c>
      <c r="F586">
        <v>55</v>
      </c>
      <c r="G586">
        <v>60</v>
      </c>
      <c r="H586">
        <v>57</v>
      </c>
      <c r="I586" s="3">
        <f t="shared" si="28"/>
        <v>57</v>
      </c>
      <c r="J586" t="s">
        <v>5572</v>
      </c>
      <c r="K586" t="str">
        <f t="shared" si="29"/>
        <v>E:\imagenes\escudos_cl\Europa\Cymru South\Carmarthen Town FC.png</v>
      </c>
      <c r="L586" t="s">
        <v>517</v>
      </c>
      <c r="M586">
        <f>INDEX(NationalTeams!B:B,MATCH(L586,NationalTeams!C:C,0))</f>
        <v>76</v>
      </c>
      <c r="O586" t="str">
        <f t="shared" si="27"/>
        <v>INSERT INTO "Clubs" (club_name,club_league_id,club_value,club_shield,club_country) VALUES ('Carmarthen Town FC',37,57,pg_read_binary_file('E:\imagenes\escudos_cl\Europa\Cymru South\Carmarthen Town FC.png'),76);</v>
      </c>
    </row>
    <row r="587" spans="2:15" x14ac:dyDescent="0.25">
      <c r="B587">
        <v>585</v>
      </c>
      <c r="C587" t="s">
        <v>2806</v>
      </c>
      <c r="D587" t="s">
        <v>1943</v>
      </c>
      <c r="E587">
        <f>INDEX(ClubLeague!B:B,MATCH(D587,ClubLeague!C:C,0))</f>
        <v>174</v>
      </c>
      <c r="F587">
        <v>69</v>
      </c>
      <c r="G587">
        <v>62</v>
      </c>
      <c r="H587">
        <v>63</v>
      </c>
      <c r="I587" s="3">
        <f t="shared" si="28"/>
        <v>65</v>
      </c>
      <c r="J587" t="s">
        <v>5573</v>
      </c>
      <c r="K587" t="str">
        <f t="shared" si="29"/>
        <v>E:\imagenes\escudos_cl\Europa\Serie B\Carrarese Calcio.png</v>
      </c>
      <c r="L587" t="s">
        <v>488</v>
      </c>
      <c r="M587">
        <f>INDEX(NationalTeams!B:B,MATCH(L587,NationalTeams!C:C,0))</f>
        <v>110</v>
      </c>
      <c r="O587" t="str">
        <f t="shared" si="27"/>
        <v>INSERT INTO "Clubs" (club_name,club_league_id,club_value,club_shield,club_country) VALUES ('Carrarese Calcio',174,65,pg_read_binary_file('E:\imagenes\escudos_cl\Europa\Serie B\Carrarese Calcio.png'),110);</v>
      </c>
    </row>
    <row r="588" spans="2:15" x14ac:dyDescent="0.25">
      <c r="B588">
        <v>586</v>
      </c>
      <c r="C588" t="s">
        <v>2975</v>
      </c>
      <c r="D588" t="s">
        <v>1907</v>
      </c>
      <c r="E588">
        <f>INDEX(ClubLeague!B:B,MATCH(D588,ClubLeague!C:C,0))</f>
        <v>138</v>
      </c>
      <c r="F588">
        <v>60</v>
      </c>
      <c r="G588">
        <v>62</v>
      </c>
      <c r="H588">
        <v>65</v>
      </c>
      <c r="I588" s="3">
        <f t="shared" si="28"/>
        <v>62</v>
      </c>
      <c r="J588" t="s">
        <v>5574</v>
      </c>
      <c r="K588" t="str">
        <f t="shared" si="29"/>
        <v>E:\imagenes\escudos_cl\Europa\NIFL Premiership\Carrick Rangers FC.png</v>
      </c>
      <c r="L588" t="s">
        <v>503</v>
      </c>
      <c r="M588">
        <f>INDEX(NationalTeams!B:B,MATCH(L588,NationalTeams!C:C,0))</f>
        <v>99</v>
      </c>
      <c r="O588" t="str">
        <f t="shared" si="27"/>
        <v>INSERT INTO "Clubs" (club_name,club_league_id,club_value,club_shield,club_country) VALUES ('Carrick Rangers FC',138,62,pg_read_binary_file('E:\imagenes\escudos_cl\Europa\NIFL Premiership\Carrick Rangers FC.png'),99);</v>
      </c>
    </row>
    <row r="589" spans="2:15" x14ac:dyDescent="0.25">
      <c r="B589">
        <v>587</v>
      </c>
      <c r="C589" t="s">
        <v>3069</v>
      </c>
      <c r="D589" t="s">
        <v>1917</v>
      </c>
      <c r="E589">
        <f>INDEX(ClubLeague!B:B,MATCH(D589,ClubLeague!C:C,0))</f>
        <v>148</v>
      </c>
      <c r="F589">
        <v>58</v>
      </c>
      <c r="G589">
        <v>59</v>
      </c>
      <c r="H589">
        <v>62</v>
      </c>
      <c r="I589" s="3">
        <f t="shared" si="28"/>
        <v>60</v>
      </c>
      <c r="J589" t="s">
        <v>5575</v>
      </c>
      <c r="K589" t="str">
        <f t="shared" si="29"/>
        <v>E:\imagenes\escudos_cl\Europa\Primeira Liga\Casa Pia AC.png</v>
      </c>
      <c r="L589" t="s">
        <v>504</v>
      </c>
      <c r="M589">
        <f>INDEX(NationalTeams!B:B,MATCH(L589,NationalTeams!C:C,0))</f>
        <v>167</v>
      </c>
      <c r="O589" t="str">
        <f t="shared" si="27"/>
        <v>INSERT INTO "Clubs" (club_name,club_league_id,club_value,club_shield,club_country) VALUES ('Casa Pia AC',148,60,pg_read_binary_file('E:\imagenes\escudos_cl\Europa\Primeira Liga\Casa Pia AC.png'),167);</v>
      </c>
    </row>
    <row r="590" spans="2:15" x14ac:dyDescent="0.25">
      <c r="B590">
        <v>588</v>
      </c>
      <c r="C590" t="s">
        <v>4883</v>
      </c>
      <c r="D590" t="s">
        <v>1939</v>
      </c>
      <c r="E590">
        <f>INDEX(ClubLeague!B:B,MATCH(D590,ClubLeague!C:C,0))</f>
        <v>170</v>
      </c>
      <c r="F590">
        <v>69</v>
      </c>
      <c r="G590">
        <v>59</v>
      </c>
      <c r="H590">
        <v>54</v>
      </c>
      <c r="I590" s="3">
        <f t="shared" si="28"/>
        <v>61</v>
      </c>
      <c r="J590" t="s">
        <v>5576</v>
      </c>
      <c r="K590" t="str">
        <f t="shared" si="29"/>
        <v>E:\imagenes\escudos_cl\Africa\Senegal Ligue 1\Casa Sports de Ziguinchor.png</v>
      </c>
      <c r="L590" t="s">
        <v>362</v>
      </c>
      <c r="M590">
        <f>INDEX(NationalTeams!B:B,MATCH(L590,NationalTeams!C:C,0))</f>
        <v>184</v>
      </c>
      <c r="O590" t="str">
        <f t="shared" si="27"/>
        <v>INSERT INTO "Clubs" (club_name,club_league_id,club_value,club_shield,club_country) VALUES ('Casa Sports de Ziguinchor',170,61,pg_read_binary_file('E:\imagenes\escudos_cl\Africa\Senegal Ligue 1\Casa Sports de Ziguinchor.png'),184);</v>
      </c>
    </row>
    <row r="591" spans="2:15" x14ac:dyDescent="0.25">
      <c r="B591">
        <v>589</v>
      </c>
      <c r="C591" t="s">
        <v>4893</v>
      </c>
      <c r="D591" t="s">
        <v>1902</v>
      </c>
      <c r="E591">
        <f>INDEX(ClubLeague!B:B,MATCH(D591,ClubLeague!C:C,0))</f>
        <v>133</v>
      </c>
      <c r="F591">
        <v>60</v>
      </c>
      <c r="G591">
        <v>62</v>
      </c>
      <c r="H591">
        <v>54</v>
      </c>
      <c r="I591" s="3">
        <f t="shared" si="28"/>
        <v>59</v>
      </c>
      <c r="J591" t="s">
        <v>5577</v>
      </c>
      <c r="K591" t="str">
        <f t="shared" si="29"/>
        <v>E:\imagenes\escudos_cl\Africa\National First Division\Casric Stars FC.png</v>
      </c>
      <c r="L591" t="s">
        <v>363</v>
      </c>
      <c r="M591">
        <f>INDEX(NationalTeams!B:B,MATCH(L591,NationalTeams!C:C,0))</f>
        <v>193</v>
      </c>
      <c r="O591" t="str">
        <f t="shared" si="27"/>
        <v>INSERT INTO "Clubs" (club_name,club_league_id,club_value,club_shield,club_country) VALUES ('Casric Stars FC',133,59,pg_read_binary_file('E:\imagenes\escudos_cl\Africa\National First Division\Casric Stars FC.png'),193);</v>
      </c>
    </row>
    <row r="592" spans="2:15" x14ac:dyDescent="0.25">
      <c r="B592">
        <v>590</v>
      </c>
      <c r="C592" t="s">
        <v>3686</v>
      </c>
      <c r="D592" t="s">
        <v>1845</v>
      </c>
      <c r="E592">
        <f>INDEX(ClubLeague!B:B,MATCH(D592,ClubLeague!C:C,0))</f>
        <v>76</v>
      </c>
      <c r="F592">
        <v>59</v>
      </c>
      <c r="G592">
        <v>66</v>
      </c>
      <c r="H592">
        <v>62</v>
      </c>
      <c r="I592" s="3">
        <f t="shared" si="28"/>
        <v>62</v>
      </c>
      <c r="J592" t="s">
        <v>5578</v>
      </c>
      <c r="K592" t="str">
        <f t="shared" si="29"/>
        <v>E:\imagenes\escudos_cl\America\Jamaica Premier League\Cavalier FC.png</v>
      </c>
      <c r="L592" t="s">
        <v>352</v>
      </c>
      <c r="M592">
        <f>INDEX(NationalTeams!B:B,MATCH(L592,NationalTeams!C:C,0))</f>
        <v>111</v>
      </c>
      <c r="O592" t="str">
        <f t="shared" si="27"/>
        <v>INSERT INTO "Clubs" (club_name,club_league_id,club_value,club_shield,club_country) VALUES ('Cavalier FC',76,62,pg_read_binary_file('E:\imagenes\escudos_cl\America\Jamaica Premier League\Cavalier FC.png'),111);</v>
      </c>
    </row>
    <row r="593" spans="2:15" x14ac:dyDescent="0.25">
      <c r="B593">
        <v>591</v>
      </c>
      <c r="C593" t="s">
        <v>3447</v>
      </c>
      <c r="D593" t="s">
        <v>1801</v>
      </c>
      <c r="E593">
        <f>INDEX(ClubLeague!B:B,MATCH(D593,ClubLeague!C:C,0))</f>
        <v>31</v>
      </c>
      <c r="F593">
        <v>65</v>
      </c>
      <c r="G593">
        <v>65</v>
      </c>
      <c r="H593">
        <v>61</v>
      </c>
      <c r="I593" s="3">
        <f t="shared" si="28"/>
        <v>64</v>
      </c>
      <c r="J593" t="s">
        <v>5579</v>
      </c>
      <c r="K593" t="str">
        <f t="shared" si="29"/>
        <v>E:\imagenes\escudos_cl\America\Canadian Premier League\Cavalry FC.png</v>
      </c>
      <c r="L593" t="s">
        <v>355</v>
      </c>
      <c r="M593">
        <f>INDEX(NationalTeams!B:B,MATCH(L593,NationalTeams!C:C,0))</f>
        <v>41</v>
      </c>
      <c r="O593" t="str">
        <f t="shared" si="27"/>
        <v>INSERT INTO "Clubs" (club_name,club_league_id,club_value,club_shield,club_country) VALUES ('Cavalry FC',31,64,pg_read_binary_file('E:\imagenes\escudos_cl\America\Canadian Premier League\Cavalry FC.png'),41);</v>
      </c>
    </row>
    <row r="594" spans="2:15" x14ac:dyDescent="0.25">
      <c r="B594">
        <v>592</v>
      </c>
      <c r="C594" t="s">
        <v>3810</v>
      </c>
      <c r="D594" t="s">
        <v>1945</v>
      </c>
      <c r="E594">
        <f>INDEX(ClubLeague!B:B,MATCH(D594,ClubLeague!C:C,0))</f>
        <v>176</v>
      </c>
      <c r="F594">
        <v>46</v>
      </c>
      <c r="G594">
        <v>49</v>
      </c>
      <c r="H594">
        <v>45</v>
      </c>
      <c r="I594" s="3">
        <f t="shared" si="28"/>
        <v>47</v>
      </c>
      <c r="J594" t="s">
        <v>5580</v>
      </c>
      <c r="K594" t="str">
        <f t="shared" si="29"/>
        <v>E:\imagenes\escudos_cl\America\SKNFA Premier League\Cayon FC.png</v>
      </c>
      <c r="L594" t="s">
        <v>411</v>
      </c>
      <c r="M594">
        <f>INDEX(NationalTeams!B:B,MATCH(L594,NationalTeams!C:C,0))</f>
        <v>179</v>
      </c>
      <c r="O594" t="str">
        <f t="shared" si="27"/>
        <v>INSERT INTO "Clubs" (club_name,club_league_id,club_value,club_shield,club_country) VALUES ('Cayon FC',176,47,pg_read_binary_file('E:\imagenes\escudos_cl\America\SKNFA Premier League\Cayon FC.png'),179);</v>
      </c>
    </row>
    <row r="595" spans="2:15" x14ac:dyDescent="0.25">
      <c r="B595">
        <v>593</v>
      </c>
      <c r="C595" t="s">
        <v>3801</v>
      </c>
      <c r="D595" t="s">
        <v>1869</v>
      </c>
      <c r="E595">
        <f>INDEX(ClubLeague!B:B,MATCH(D595,ClubLeague!C:C,0))</f>
        <v>100</v>
      </c>
      <c r="F595">
        <v>57</v>
      </c>
      <c r="G595">
        <v>58</v>
      </c>
      <c r="H595">
        <v>58</v>
      </c>
      <c r="I595" s="3">
        <f t="shared" si="28"/>
        <v>58</v>
      </c>
      <c r="J595" t="s">
        <v>5581</v>
      </c>
      <c r="K595" t="str">
        <f t="shared" si="29"/>
        <v>E:\imagenes\escudos_cl\America\Liga Dominicana de Futbol\CBA Santo Domingo.png</v>
      </c>
      <c r="L595" t="s">
        <v>402</v>
      </c>
      <c r="M595">
        <f>INDEX(NationalTeams!B:B,MATCH(L595,NationalTeams!C:C,0))</f>
        <v>173</v>
      </c>
      <c r="O595" t="str">
        <f t="shared" si="27"/>
        <v>INSERT INTO "Clubs" (club_name,club_league_id,club_value,club_shield,club_country) VALUES ('CBA Santo Domingo',100,58,pg_read_binary_file('E:\imagenes\escudos_cl\America\Liga Dominicana de Futbol\CBA Santo Domingo.png'),173);</v>
      </c>
    </row>
    <row r="596" spans="2:15" x14ac:dyDescent="0.25">
      <c r="B596">
        <v>594</v>
      </c>
      <c r="C596" t="s">
        <v>3392</v>
      </c>
      <c r="D596" t="s">
        <v>1813</v>
      </c>
      <c r="E596">
        <f>INDEX(ClubLeague!B:B,MATCH(D596,ClubLeague!C:C,0))</f>
        <v>44</v>
      </c>
      <c r="F596">
        <v>63</v>
      </c>
      <c r="G596">
        <v>67</v>
      </c>
      <c r="H596">
        <v>61</v>
      </c>
      <c r="I596" s="3">
        <f t="shared" si="28"/>
        <v>64</v>
      </c>
      <c r="J596" t="s">
        <v>5582</v>
      </c>
      <c r="K596" t="str">
        <f t="shared" si="29"/>
        <v>E:\imagenes\escudos_cl\America\Division Profesional\CCD Jorge Wilstermann.png</v>
      </c>
      <c r="L596" t="s">
        <v>353</v>
      </c>
      <c r="M596">
        <f>INDEX(NationalTeams!B:B,MATCH(L596,NationalTeams!C:C,0))</f>
        <v>29</v>
      </c>
      <c r="O596" t="str">
        <f t="shared" si="27"/>
        <v>INSERT INTO "Clubs" (club_name,club_league_id,club_value,club_shield,club_country) VALUES ('CCD Jorge Wilstermann',44,64,pg_read_binary_file('E:\imagenes\escudos_cl\America\Division Profesional\CCD Jorge Wilstermann.png'),29);</v>
      </c>
    </row>
    <row r="597" spans="2:15" x14ac:dyDescent="0.25">
      <c r="B597">
        <v>595</v>
      </c>
      <c r="C597" t="s">
        <v>3596</v>
      </c>
      <c r="D597" t="s">
        <v>1921</v>
      </c>
      <c r="E597">
        <f>INDEX(ClubLeague!B:B,MATCH(D597,ClubLeague!C:C,0))</f>
        <v>152</v>
      </c>
      <c r="F597">
        <v>50</v>
      </c>
      <c r="G597">
        <v>53</v>
      </c>
      <c r="H597">
        <v>52</v>
      </c>
      <c r="I597" s="3">
        <f t="shared" si="28"/>
        <v>52</v>
      </c>
      <c r="J597" t="s">
        <v>5583</v>
      </c>
      <c r="K597" t="str">
        <f t="shared" si="29"/>
        <v>E:\imagenes\escudos_cl\America\Primera Division de El Salvador\CD Aguila.png</v>
      </c>
      <c r="L597" t="s">
        <v>332</v>
      </c>
      <c r="M597">
        <f>INDEX(NationalTeams!B:B,MATCH(L597,NationalTeams!C:C,0))</f>
        <v>60</v>
      </c>
      <c r="O597" t="str">
        <f t="shared" si="27"/>
        <v>INSERT INTO "Clubs" (club_name,club_league_id,club_value,club_shield,club_country) VALUES ('CD Aguila',152,52,pg_read_binary_file('E:\imagenes\escudos_cl\America\Primera Division de El Salvador\CD Aguila.png'),60);</v>
      </c>
    </row>
    <row r="598" spans="2:15" x14ac:dyDescent="0.25">
      <c r="B598">
        <v>596</v>
      </c>
      <c r="C598" t="s">
        <v>3393</v>
      </c>
      <c r="D598" t="s">
        <v>1813</v>
      </c>
      <c r="E598">
        <f>INDEX(ClubLeague!B:B,MATCH(D598,ClubLeague!C:C,0))</f>
        <v>44</v>
      </c>
      <c r="F598">
        <v>59</v>
      </c>
      <c r="G598">
        <v>62</v>
      </c>
      <c r="H598">
        <v>57</v>
      </c>
      <c r="I598" s="3">
        <f t="shared" si="28"/>
        <v>59</v>
      </c>
      <c r="J598" t="s">
        <v>5584</v>
      </c>
      <c r="K598" t="str">
        <f t="shared" si="29"/>
        <v>E:\imagenes\escudos_cl\America\Division Profesional\CD Always Ready.png</v>
      </c>
      <c r="L598" t="s">
        <v>353</v>
      </c>
      <c r="M598">
        <f>INDEX(NationalTeams!B:B,MATCH(L598,NationalTeams!C:C,0))</f>
        <v>29</v>
      </c>
      <c r="O598" t="str">
        <f t="shared" si="27"/>
        <v>INSERT INTO "Clubs" (club_name,club_league_id,club_value,club_shield,club_country) VALUES ('CD Always Ready',44,59,pg_read_binary_file('E:\imagenes\escudos_cl\America\Division Profesional\CD Always Ready.png'),29);</v>
      </c>
    </row>
    <row r="599" spans="2:15" x14ac:dyDescent="0.25">
      <c r="B599">
        <v>597</v>
      </c>
      <c r="C599" t="s">
        <v>3727</v>
      </c>
      <c r="D599" t="s">
        <v>1875</v>
      </c>
      <c r="E599">
        <f>INDEX(ClubLeague!B:B,MATCH(D599,ClubLeague!C:C,0))</f>
        <v>106</v>
      </c>
      <c r="F599">
        <v>55</v>
      </c>
      <c r="G599">
        <v>55</v>
      </c>
      <c r="H599">
        <v>53</v>
      </c>
      <c r="I599" s="3">
        <f t="shared" si="28"/>
        <v>54</v>
      </c>
      <c r="J599" t="s">
        <v>5585</v>
      </c>
      <c r="K599" t="str">
        <f t="shared" si="29"/>
        <v>E:\imagenes\escudos_cl\America\Liga LPF\CD Arabe Unido de Colon.png</v>
      </c>
      <c r="L599" t="s">
        <v>398</v>
      </c>
      <c r="M599">
        <f>INDEX(NationalTeams!B:B,MATCH(L599,NationalTeams!C:C,0))</f>
        <v>162</v>
      </c>
      <c r="O599" t="str">
        <f t="shared" si="27"/>
        <v>INSERT INTO "Clubs" (club_name,club_league_id,club_value,club_shield,club_country) VALUES ('CD Arabe Unido de Colon',106,54,pg_read_binary_file('E:\imagenes\escudos_cl\America\Liga LPF\CD Arabe Unido de Colon.png'),162);</v>
      </c>
    </row>
    <row r="600" spans="2:15" x14ac:dyDescent="0.25">
      <c r="B600">
        <v>598</v>
      </c>
      <c r="C600" t="s">
        <v>3394</v>
      </c>
      <c r="D600" t="s">
        <v>1813</v>
      </c>
      <c r="E600">
        <f>INDEX(ClubLeague!B:B,MATCH(D600,ClubLeague!C:C,0))</f>
        <v>44</v>
      </c>
      <c r="F600">
        <v>59</v>
      </c>
      <c r="G600">
        <v>62</v>
      </c>
      <c r="H600">
        <v>57</v>
      </c>
      <c r="I600" s="3">
        <f t="shared" si="28"/>
        <v>59</v>
      </c>
      <c r="J600" t="s">
        <v>5586</v>
      </c>
      <c r="K600" t="str">
        <f t="shared" si="29"/>
        <v>E:\imagenes\escudos_cl\America\Division Profesional\CD Aurora.png</v>
      </c>
      <c r="L600" t="s">
        <v>353</v>
      </c>
      <c r="M600">
        <f>INDEX(NationalTeams!B:B,MATCH(L600,NationalTeams!C:C,0))</f>
        <v>29</v>
      </c>
      <c r="O600" t="str">
        <f t="shared" si="27"/>
        <v>INSERT INTO "Clubs" (club_name,club_league_id,club_value,club_shield,club_country) VALUES ('CD Aurora',44,59,pg_read_binary_file('E:\imagenes\escudos_cl\America\Division Profesional\CD Aurora.png'),29);</v>
      </c>
    </row>
    <row r="601" spans="2:15" x14ac:dyDescent="0.25">
      <c r="B601">
        <v>599</v>
      </c>
      <c r="C601" t="s">
        <v>3787</v>
      </c>
      <c r="D601" t="s">
        <v>1864</v>
      </c>
      <c r="E601">
        <f>INDEX(ClubLeague!B:B,MATCH(D601,ClubLeague!C:C,0))</f>
        <v>95</v>
      </c>
      <c r="F601">
        <v>53</v>
      </c>
      <c r="G601">
        <v>53</v>
      </c>
      <c r="H601">
        <v>57</v>
      </c>
      <c r="I601" s="3">
        <f t="shared" si="28"/>
        <v>54</v>
      </c>
      <c r="J601" t="s">
        <v>5587</v>
      </c>
      <c r="K601" t="str">
        <f t="shared" si="29"/>
        <v>E:\imagenes\escudos_cl\America\Liga 2 de Futbol Profesional\CD Bentin Tacna Heroica.png</v>
      </c>
      <c r="L601" t="s">
        <v>350</v>
      </c>
      <c r="M601">
        <f>INDEX(NationalTeams!B:B,MATCH(L601,NationalTeams!C:C,0))</f>
        <v>165</v>
      </c>
      <c r="O601" t="str">
        <f t="shared" si="27"/>
        <v>INSERT INTO "Clubs" (club_name,club_league_id,club_value,club_shield,club_country) VALUES ('CD Bentin Tacna Heroica',95,54,pg_read_binary_file('E:\imagenes\escudos_cl\America\Liga 2 de Futbol Profesional\CD Bentin Tacna Heroica.png'),165);</v>
      </c>
    </row>
    <row r="602" spans="2:15" x14ac:dyDescent="0.25">
      <c r="B602">
        <v>600</v>
      </c>
      <c r="C602" t="s">
        <v>3597</v>
      </c>
      <c r="D602" t="s">
        <v>1921</v>
      </c>
      <c r="E602">
        <f>INDEX(ClubLeague!B:B,MATCH(D602,ClubLeague!C:C,0))</f>
        <v>152</v>
      </c>
      <c r="F602">
        <v>50</v>
      </c>
      <c r="G602">
        <v>55</v>
      </c>
      <c r="H602">
        <v>52</v>
      </c>
      <c r="I602" s="3">
        <f t="shared" si="28"/>
        <v>52</v>
      </c>
      <c r="J602" t="s">
        <v>5588</v>
      </c>
      <c r="K602" t="str">
        <f t="shared" si="29"/>
        <v>E:\imagenes\escudos_cl\America\Primera Division de El Salvador\CD Cacahuatique.png</v>
      </c>
      <c r="L602" t="s">
        <v>332</v>
      </c>
      <c r="M602">
        <f>INDEX(NationalTeams!B:B,MATCH(L602,NationalTeams!C:C,0))</f>
        <v>60</v>
      </c>
      <c r="O602" t="str">
        <f t="shared" si="27"/>
        <v>INSERT INTO "Clubs" (club_name,club_league_id,club_value,club_shield,club_country) VALUES ('CD Cacahuatique',152,52,pg_read_binary_file('E:\imagenes\escudos_cl\America\Primera Division de El Salvador\CD Cacahuatique.png'),60);</v>
      </c>
    </row>
    <row r="603" spans="2:15" x14ac:dyDescent="0.25">
      <c r="B603">
        <v>601</v>
      </c>
      <c r="C603" t="s">
        <v>3747</v>
      </c>
      <c r="D603" t="s">
        <v>1812</v>
      </c>
      <c r="E603">
        <f>INDEX(ClubLeague!B:B,MATCH(D603,ClubLeague!C:C,0))</f>
        <v>43</v>
      </c>
      <c r="F603">
        <v>61</v>
      </c>
      <c r="G603">
        <v>60</v>
      </c>
      <c r="H603">
        <v>57</v>
      </c>
      <c r="I603" s="3">
        <f t="shared" si="28"/>
        <v>59</v>
      </c>
      <c r="J603" t="s">
        <v>5589</v>
      </c>
      <c r="K603" t="str">
        <f t="shared" si="29"/>
        <v>E:\imagenes\escudos_cl\America\Division Intermedia\CD Capiata.png</v>
      </c>
      <c r="L603" t="s">
        <v>348</v>
      </c>
      <c r="M603">
        <f>INDEX(NationalTeams!B:B,MATCH(L603,NationalTeams!C:C,0))</f>
        <v>164</v>
      </c>
      <c r="O603" t="str">
        <f t="shared" si="27"/>
        <v>INSERT INTO "Clubs" (club_name,club_league_id,club_value,club_shield,club_country) VALUES ('CD Capiata',43,59,pg_read_binary_file('E:\imagenes\escudos_cl\America\Division Intermedia\CD Capiata.png'),164);</v>
      </c>
    </row>
    <row r="604" spans="2:15" x14ac:dyDescent="0.25">
      <c r="B604">
        <v>602</v>
      </c>
      <c r="C604" t="s">
        <v>2424</v>
      </c>
      <c r="D604" t="s">
        <v>1856</v>
      </c>
      <c r="E604">
        <f>INDEX(ClubLeague!B:B,MATCH(D604,ClubLeague!C:C,0))</f>
        <v>87</v>
      </c>
      <c r="F604">
        <v>61</v>
      </c>
      <c r="G604">
        <v>61</v>
      </c>
      <c r="H604">
        <v>62</v>
      </c>
      <c r="I604" s="3">
        <f t="shared" si="28"/>
        <v>61</v>
      </c>
      <c r="J604" t="s">
        <v>5590</v>
      </c>
      <c r="K604" t="str">
        <f t="shared" si="29"/>
        <v>E:\imagenes\escudos_cl\Europa\LaLiga Hypermotion\CD Castellon.png</v>
      </c>
      <c r="L604" t="s">
        <v>490</v>
      </c>
      <c r="M604">
        <f>INDEX(NationalTeams!B:B,MATCH(L604,NationalTeams!C:C,0))</f>
        <v>66</v>
      </c>
      <c r="O604" t="str">
        <f t="shared" si="27"/>
        <v>INSERT INTO "Clubs" (club_name,club_league_id,club_value,club_shield,club_country) VALUES ('CD Castellon',87,61,pg_read_binary_file('E:\imagenes\escudos_cl\Europa\LaLiga Hypermotion\CD Castellon.png'),66);</v>
      </c>
    </row>
    <row r="605" spans="2:15" x14ac:dyDescent="0.25">
      <c r="B605">
        <v>603</v>
      </c>
      <c r="C605" t="s">
        <v>3469</v>
      </c>
      <c r="D605" t="s">
        <v>1866</v>
      </c>
      <c r="E605">
        <f>INDEX(ClubLeague!B:B,MATCH(D605,ClubLeague!C:C,0))</f>
        <v>97</v>
      </c>
      <c r="F605">
        <v>61</v>
      </c>
      <c r="G605">
        <v>60</v>
      </c>
      <c r="H605">
        <v>57</v>
      </c>
      <c r="I605" s="3">
        <f t="shared" si="28"/>
        <v>59</v>
      </c>
      <c r="J605" t="s">
        <v>5591</v>
      </c>
      <c r="K605" t="str">
        <f t="shared" si="29"/>
        <v>E:\imagenes\escudos_cl\America\Liga de Ascenso Caixun\CD Cobreloa.png</v>
      </c>
      <c r="L605" t="s">
        <v>330</v>
      </c>
      <c r="M605">
        <f>INDEX(NationalTeams!B:B,MATCH(L605,NationalTeams!C:C,0))</f>
        <v>43</v>
      </c>
      <c r="O605" t="str">
        <f t="shared" si="27"/>
        <v>INSERT INTO "Clubs" (club_name,club_league_id,club_value,club_shield,club_country) VALUES ('CD Cobreloa',97,59,pg_read_binary_file('E:\imagenes\escudos_cl\America\Liga de Ascenso Caixun\CD Cobreloa.png'),43);</v>
      </c>
    </row>
    <row r="606" spans="2:15" x14ac:dyDescent="0.25">
      <c r="B606">
        <v>604</v>
      </c>
      <c r="C606" t="s">
        <v>3465</v>
      </c>
      <c r="D606" t="s">
        <v>1868</v>
      </c>
      <c r="E606">
        <f>INDEX(ClubLeague!B:B,MATCH(D606,ClubLeague!C:C,0))</f>
        <v>99</v>
      </c>
      <c r="F606">
        <v>64</v>
      </c>
      <c r="G606">
        <v>64</v>
      </c>
      <c r="H606">
        <v>64</v>
      </c>
      <c r="I606" s="3">
        <f t="shared" si="28"/>
        <v>64</v>
      </c>
      <c r="J606" t="s">
        <v>5592</v>
      </c>
      <c r="K606" t="str">
        <f t="shared" si="29"/>
        <v>E:\imagenes\escudos_cl\America\Liga de Primera Itau\CD Cobresal.png</v>
      </c>
      <c r="L606" t="s">
        <v>330</v>
      </c>
      <c r="M606">
        <f>INDEX(NationalTeams!B:B,MATCH(L606,NationalTeams!C:C,0))</f>
        <v>43</v>
      </c>
      <c r="O606" t="str">
        <f t="shared" si="27"/>
        <v>INSERT INTO "Clubs" (club_name,club_league_id,club_value,club_shield,club_country) VALUES ('CD Cobresal',99,64,pg_read_binary_file('E:\imagenes\escudos_cl\America\Liga de Primera Itau\CD Cobresal.png'),43);</v>
      </c>
    </row>
    <row r="607" spans="2:15" x14ac:dyDescent="0.25">
      <c r="B607">
        <v>605</v>
      </c>
      <c r="C607" t="s">
        <v>3773</v>
      </c>
      <c r="D607" t="s">
        <v>1862</v>
      </c>
      <c r="E607">
        <f>INDEX(ClubLeague!B:B,MATCH(D607,ClubLeague!C:C,0))</f>
        <v>93</v>
      </c>
      <c r="F607">
        <v>63</v>
      </c>
      <c r="G607">
        <v>63</v>
      </c>
      <c r="H607">
        <v>59</v>
      </c>
      <c r="I607" s="3">
        <f t="shared" si="28"/>
        <v>62</v>
      </c>
      <c r="J607" t="s">
        <v>5593</v>
      </c>
      <c r="K607" t="str">
        <f t="shared" si="29"/>
        <v>E:\imagenes\escudos_cl\America\Liga 1 de Futbol Profesional\CD Comerciantes Unidos.png</v>
      </c>
      <c r="L607" t="s">
        <v>350</v>
      </c>
      <c r="M607">
        <f>INDEX(NationalTeams!B:B,MATCH(L607,NationalTeams!C:C,0))</f>
        <v>165</v>
      </c>
      <c r="O607" t="str">
        <f t="shared" si="27"/>
        <v>INSERT INTO "Clubs" (club_name,club_league_id,club_value,club_shield,club_country) VALUES ('CD Comerciantes Unidos',93,62,pg_read_binary_file('E:\imagenes\escudos_cl\America\Liga 1 de Futbol Profesional\CD Comerciantes Unidos.png'),165);</v>
      </c>
    </row>
    <row r="608" spans="2:15" x14ac:dyDescent="0.25">
      <c r="B608">
        <v>606</v>
      </c>
      <c r="C608" t="s">
        <v>4818</v>
      </c>
      <c r="D608" t="s">
        <v>1895</v>
      </c>
      <c r="E608">
        <f>INDEX(ClubLeague!B:B,MATCH(D608,ClubLeague!C:C,0))</f>
        <v>126</v>
      </c>
      <c r="F608">
        <v>60</v>
      </c>
      <c r="G608">
        <v>50</v>
      </c>
      <c r="H608">
        <v>49</v>
      </c>
      <c r="I608" s="3">
        <f t="shared" si="28"/>
        <v>53</v>
      </c>
      <c r="J608" t="s">
        <v>5594</v>
      </c>
      <c r="K608" t="str">
        <f t="shared" si="29"/>
        <v>E:\imagenes\escudos_cl\Africa\Mocambola\CD Costa do Sol.png</v>
      </c>
      <c r="L608" t="s">
        <v>393</v>
      </c>
      <c r="M608">
        <f>INDEX(NationalTeams!B:B,MATCH(L608,NationalTeams!C:C,0))</f>
        <v>147</v>
      </c>
      <c r="O608" t="str">
        <f t="shared" si="27"/>
        <v>INSERT INTO "Clubs" (club_name,club_league_id,club_value,club_shield,club_country) VALUES ('CD Costa do Sol',126,53,pg_read_binary_file('E:\imagenes\escudos_cl\Africa\Mocambola\CD Costa do Sol.png'),147);</v>
      </c>
    </row>
    <row r="609" spans="2:15" x14ac:dyDescent="0.25">
      <c r="B609">
        <v>607</v>
      </c>
      <c r="C609" t="s">
        <v>3598</v>
      </c>
      <c r="D609" t="s">
        <v>1921</v>
      </c>
      <c r="E609">
        <f>INDEX(ClubLeague!B:B,MATCH(D609,ClubLeague!C:C,0))</f>
        <v>152</v>
      </c>
      <c r="F609">
        <v>57</v>
      </c>
      <c r="G609">
        <v>55</v>
      </c>
      <c r="H609">
        <v>53</v>
      </c>
      <c r="I609" s="3">
        <f t="shared" si="28"/>
        <v>55</v>
      </c>
      <c r="J609" t="s">
        <v>5595</v>
      </c>
      <c r="K609" t="str">
        <f t="shared" si="29"/>
        <v>E:\imagenes\escudos_cl\America\Primera Division de El Salvador\CD Dragon.png</v>
      </c>
      <c r="L609" t="s">
        <v>332</v>
      </c>
      <c r="M609">
        <f>INDEX(NationalTeams!B:B,MATCH(L609,NationalTeams!C:C,0))</f>
        <v>60</v>
      </c>
      <c r="O609" t="str">
        <f t="shared" si="27"/>
        <v>INSERT INTO "Clubs" (club_name,club_league_id,club_value,club_shield,club_country) VALUES ('CD Dragon',152,55,pg_read_binary_file('E:\imagenes\escudos_cl\America\Primera Division de El Salvador\CD Dragon.png'),60);</v>
      </c>
    </row>
    <row r="610" spans="2:15" x14ac:dyDescent="0.25">
      <c r="B610">
        <v>608</v>
      </c>
      <c r="C610" t="s">
        <v>3575</v>
      </c>
      <c r="D610" t="s">
        <v>1880</v>
      </c>
      <c r="E610">
        <f>INDEX(ClubLeague!B:B,MATCH(D610,ClubLeague!C:C,0))</f>
        <v>111</v>
      </c>
      <c r="F610">
        <v>62</v>
      </c>
      <c r="G610">
        <v>67</v>
      </c>
      <c r="H610">
        <v>56</v>
      </c>
      <c r="I610" s="3">
        <f t="shared" si="28"/>
        <v>62</v>
      </c>
      <c r="J610" t="s">
        <v>5596</v>
      </c>
      <c r="K610" t="str">
        <f t="shared" si="29"/>
        <v>E:\imagenes\escudos_cl\America\LigaPro Ecuabet\CD El Nacional.png</v>
      </c>
      <c r="L610" t="s">
        <v>331</v>
      </c>
      <c r="M610">
        <f>INDEX(NationalTeams!B:B,MATCH(L610,NationalTeams!C:C,0))</f>
        <v>58</v>
      </c>
      <c r="O610" t="str">
        <f t="shared" si="27"/>
        <v>INSERT INTO "Clubs" (club_name,club_league_id,club_value,club_shield,club_country) VALUES ('CD El Nacional',111,62,pg_read_binary_file('E:\imagenes\escudos_cl\America\LigaPro Ecuabet\CD El Nacional.png'),58);</v>
      </c>
    </row>
    <row r="611" spans="2:15" x14ac:dyDescent="0.25">
      <c r="B611">
        <v>609</v>
      </c>
      <c r="C611" t="s">
        <v>3599</v>
      </c>
      <c r="D611" t="s">
        <v>1921</v>
      </c>
      <c r="E611">
        <f>INDEX(ClubLeague!B:B,MATCH(D611,ClubLeague!C:C,0))</f>
        <v>152</v>
      </c>
      <c r="F611">
        <v>53</v>
      </c>
      <c r="G611">
        <v>51</v>
      </c>
      <c r="H611">
        <v>57</v>
      </c>
      <c r="I611" s="3">
        <f t="shared" si="28"/>
        <v>54</v>
      </c>
      <c r="J611" t="s">
        <v>5597</v>
      </c>
      <c r="K611" t="str">
        <f t="shared" si="29"/>
        <v>E:\imagenes\escudos_cl\America\Primera Division de El Salvador\CD FAS.png</v>
      </c>
      <c r="L611" t="s">
        <v>332</v>
      </c>
      <c r="M611">
        <f>INDEX(NationalTeams!B:B,MATCH(L611,NationalTeams!C:C,0))</f>
        <v>60</v>
      </c>
      <c r="O611" t="str">
        <f t="shared" si="27"/>
        <v>INSERT INTO "Clubs" (club_name,club_league_id,club_value,club_shield,club_country) VALUES ('CD FAS',152,54,pg_read_binary_file('E:\imagenes\escudos_cl\America\Primera Division de El Salvador\CD FAS.png'),60);</v>
      </c>
    </row>
    <row r="612" spans="2:15" x14ac:dyDescent="0.25">
      <c r="B612">
        <v>610</v>
      </c>
      <c r="C612" t="s">
        <v>3078</v>
      </c>
      <c r="D612" t="s">
        <v>1937</v>
      </c>
      <c r="E612">
        <f>INDEX(ClubLeague!B:B,MATCH(D612,ClubLeague!C:C,0))</f>
        <v>168</v>
      </c>
      <c r="F612">
        <v>59</v>
      </c>
      <c r="G612">
        <v>63</v>
      </c>
      <c r="H612">
        <v>61</v>
      </c>
      <c r="I612" s="3">
        <f t="shared" si="28"/>
        <v>61</v>
      </c>
      <c r="J612" t="s">
        <v>5598</v>
      </c>
      <c r="K612" t="str">
        <f t="shared" si="29"/>
        <v>E:\imagenes\escudos_cl\Europa\Segunda Liga\CD Feirense.png</v>
      </c>
      <c r="L612" t="s">
        <v>504</v>
      </c>
      <c r="M612">
        <f>INDEX(NationalTeams!B:B,MATCH(L612,NationalTeams!C:C,0))</f>
        <v>167</v>
      </c>
      <c r="O612" t="str">
        <f t="shared" si="27"/>
        <v>INSERT INTO "Clubs" (club_name,club_league_id,club_value,club_shield,club_country) VALUES ('CD Feirense',168,61,pg_read_binary_file('E:\imagenes\escudos_cl\Europa\Segunda Liga\CD Feirense.png'),167);</v>
      </c>
    </row>
    <row r="613" spans="2:15" x14ac:dyDescent="0.25">
      <c r="B613">
        <v>611</v>
      </c>
      <c r="C613" t="s">
        <v>3774</v>
      </c>
      <c r="D613" t="s">
        <v>1862</v>
      </c>
      <c r="E613">
        <f>INDEX(ClubLeague!B:B,MATCH(D613,ClubLeague!C:C,0))</f>
        <v>93</v>
      </c>
      <c r="F613">
        <v>63</v>
      </c>
      <c r="G613">
        <v>63</v>
      </c>
      <c r="H613">
        <v>64</v>
      </c>
      <c r="I613" s="3">
        <f t="shared" si="28"/>
        <v>63</v>
      </c>
      <c r="J613" t="s">
        <v>5599</v>
      </c>
      <c r="K613" t="str">
        <f t="shared" si="29"/>
        <v>E:\imagenes\escudos_cl\America\Liga 1 de Futbol Profesional\CD Garcilaso.png</v>
      </c>
      <c r="L613" t="s">
        <v>350</v>
      </c>
      <c r="M613">
        <f>INDEX(NationalTeams!B:B,MATCH(L613,NationalTeams!C:C,0))</f>
        <v>165</v>
      </c>
      <c r="O613" t="str">
        <f t="shared" si="27"/>
        <v>INSERT INTO "Clubs" (club_name,club_league_id,club_value,club_shield,club_country) VALUES ('CD Garcilaso',93,63,pg_read_binary_file('E:\imagenes\escudos_cl\America\Liga 1 de Futbol Profesional\CD Garcilaso.png'),165);</v>
      </c>
    </row>
    <row r="614" spans="2:15" x14ac:dyDescent="0.25">
      <c r="B614">
        <v>612</v>
      </c>
      <c r="C614" t="s">
        <v>3675</v>
      </c>
      <c r="D614" t="s">
        <v>1871</v>
      </c>
      <c r="E614">
        <f>INDEX(ClubLeague!B:B,MATCH(D614,ClubLeague!C:C,0))</f>
        <v>102</v>
      </c>
      <c r="F614">
        <v>65</v>
      </c>
      <c r="G614">
        <v>59</v>
      </c>
      <c r="H614">
        <v>58</v>
      </c>
      <c r="I614" s="3">
        <f t="shared" si="28"/>
        <v>61</v>
      </c>
      <c r="J614" t="s">
        <v>5600</v>
      </c>
      <c r="K614" t="str">
        <f t="shared" si="29"/>
        <v>E:\imagenes\escudos_cl\America\Liga Hondubet\CD Genesis.png</v>
      </c>
      <c r="L614" t="s">
        <v>397</v>
      </c>
      <c r="M614">
        <f>INDEX(NationalTeams!B:B,MATCH(L614,NationalTeams!C:C,0))</f>
        <v>90</v>
      </c>
      <c r="O614" t="str">
        <f t="shared" si="27"/>
        <v>INSERT INTO "Clubs" (club_name,club_league_id,club_value,club_shield,club_country) VALUES ('CD Genesis',102,61,pg_read_binary_file('E:\imagenes\escudos_cl\America\Liga Hondubet\CD Genesis.png'),90);</v>
      </c>
    </row>
    <row r="615" spans="2:15" x14ac:dyDescent="0.25">
      <c r="B615">
        <v>613</v>
      </c>
      <c r="C615" t="s">
        <v>3345</v>
      </c>
      <c r="D615" t="s">
        <v>1878</v>
      </c>
      <c r="E615">
        <f>INDEX(ClubLeague!B:B,MATCH(D615,ClubLeague!C:C,0))</f>
        <v>109</v>
      </c>
      <c r="F615">
        <v>65</v>
      </c>
      <c r="G615">
        <v>68</v>
      </c>
      <c r="H615">
        <v>67</v>
      </c>
      <c r="I615" s="3">
        <f t="shared" si="28"/>
        <v>67</v>
      </c>
      <c r="J615" t="s">
        <v>5601</v>
      </c>
      <c r="K615" t="str">
        <f t="shared" si="29"/>
        <v>E:\imagenes\escudos_cl\America\Liga Profesional Argentina\CD Godoy Cruz.png</v>
      </c>
      <c r="L615" t="s">
        <v>376</v>
      </c>
      <c r="M615">
        <f>INDEX(NationalTeams!B:B,MATCH(L615,NationalTeams!C:C,0))</f>
        <v>12</v>
      </c>
      <c r="O615" t="str">
        <f t="shared" si="27"/>
        <v>INSERT INTO "Clubs" (club_name,club_league_id,club_value,club_shield,club_country) VALUES ('CD Godoy Cruz',109,67,pg_read_binary_file('E:\imagenes\escudos_cl\America\Liga Profesional Argentina\CD Godoy Cruz.png'),12);</v>
      </c>
    </row>
    <row r="616" spans="2:15" x14ac:dyDescent="0.25">
      <c r="B616">
        <v>614</v>
      </c>
      <c r="C616" t="s">
        <v>3701</v>
      </c>
      <c r="D616" t="s">
        <v>1876</v>
      </c>
      <c r="E616">
        <f>INDEX(ClubLeague!B:B,MATCH(D616,ClubLeague!C:C,0))</f>
        <v>107</v>
      </c>
      <c r="F616">
        <v>70</v>
      </c>
      <c r="G616">
        <v>67</v>
      </c>
      <c r="H616">
        <v>63</v>
      </c>
      <c r="I616" s="3">
        <f t="shared" si="28"/>
        <v>67</v>
      </c>
      <c r="J616" t="s">
        <v>5602</v>
      </c>
      <c r="K616" t="str">
        <f t="shared" si="29"/>
        <v>E:\imagenes\escudos_cl\America\Liga MX\CD Guadalajara.png</v>
      </c>
      <c r="L616" t="s">
        <v>378</v>
      </c>
      <c r="M616">
        <f>INDEX(NationalTeams!B:B,MATCH(L616,NationalTeams!C:C,0))</f>
        <v>140</v>
      </c>
      <c r="O616" t="str">
        <f t="shared" si="27"/>
        <v>INSERT INTO "Clubs" (club_name,club_league_id,club_value,club_shield,club_country) VALUES ('CD Guadalajara',107,67,pg_read_binary_file('E:\imagenes\escudos_cl\America\Liga MX\CD Guadalajara.png'),140);</v>
      </c>
    </row>
    <row r="617" spans="2:15" x14ac:dyDescent="0.25">
      <c r="B617">
        <v>615</v>
      </c>
      <c r="C617" t="s">
        <v>3728</v>
      </c>
      <c r="D617" t="s">
        <v>1875</v>
      </c>
      <c r="E617">
        <f>INDEX(ClubLeague!B:B,MATCH(D617,ClubLeague!C:C,0))</f>
        <v>106</v>
      </c>
      <c r="F617">
        <v>61</v>
      </c>
      <c r="G617">
        <v>53</v>
      </c>
      <c r="H617">
        <v>59</v>
      </c>
      <c r="I617" s="3">
        <f t="shared" si="28"/>
        <v>58</v>
      </c>
      <c r="J617" t="s">
        <v>5603</v>
      </c>
      <c r="K617" t="str">
        <f t="shared" si="29"/>
        <v>E:\imagenes\escudos_cl\America\Liga LPF\CD Herrera.png</v>
      </c>
      <c r="L617" t="s">
        <v>398</v>
      </c>
      <c r="M617">
        <f>INDEX(NationalTeams!B:B,MATCH(L617,NationalTeams!C:C,0))</f>
        <v>162</v>
      </c>
      <c r="O617" t="str">
        <f t="shared" si="27"/>
        <v>INSERT INTO "Clubs" (club_name,club_league_id,club_value,club_shield,club_country) VALUES ('CD Herrera',106,58,pg_read_binary_file('E:\imagenes\escudos_cl\America\Liga LPF\CD Herrera.png'),162);</v>
      </c>
    </row>
    <row r="618" spans="2:15" x14ac:dyDescent="0.25">
      <c r="B618">
        <v>616</v>
      </c>
      <c r="C618" t="s">
        <v>3466</v>
      </c>
      <c r="D618" t="s">
        <v>1868</v>
      </c>
      <c r="E618">
        <f>INDEX(ClubLeague!B:B,MATCH(D618,ClubLeague!C:C,0))</f>
        <v>99</v>
      </c>
      <c r="F618">
        <v>64</v>
      </c>
      <c r="G618">
        <v>63</v>
      </c>
      <c r="H618">
        <v>66</v>
      </c>
      <c r="I618" s="3">
        <f t="shared" si="28"/>
        <v>64</v>
      </c>
      <c r="J618" t="s">
        <v>5604</v>
      </c>
      <c r="K618" t="str">
        <f t="shared" si="29"/>
        <v>E:\imagenes\escudos_cl\America\Liga de Primera Itau\CD Huachipato.png</v>
      </c>
      <c r="L618" t="s">
        <v>330</v>
      </c>
      <c r="M618">
        <f>INDEX(NationalTeams!B:B,MATCH(L618,NationalTeams!C:C,0))</f>
        <v>43</v>
      </c>
      <c r="O618" t="str">
        <f t="shared" si="27"/>
        <v>INSERT INTO "Clubs" (club_name,club_league_id,club_value,club_shield,club_country) VALUES ('CD Huachipato',99,64,pg_read_binary_file('E:\imagenes\escudos_cl\America\Liga de Primera Itau\CD Huachipato.png'),43);</v>
      </c>
    </row>
    <row r="619" spans="2:15" x14ac:dyDescent="0.25">
      <c r="B619">
        <v>617</v>
      </c>
      <c r="C619" t="s">
        <v>3588</v>
      </c>
      <c r="D619" t="s">
        <v>1881</v>
      </c>
      <c r="E619">
        <f>INDEX(ClubLeague!B:B,MATCH(D619,ClubLeague!C:C,0))</f>
        <v>112</v>
      </c>
      <c r="F619">
        <v>62</v>
      </c>
      <c r="G619">
        <v>58</v>
      </c>
      <c r="H619">
        <v>57</v>
      </c>
      <c r="I619" s="3">
        <f t="shared" si="28"/>
        <v>59</v>
      </c>
      <c r="J619" t="s">
        <v>5605</v>
      </c>
      <c r="K619" t="str">
        <f t="shared" si="29"/>
        <v>E:\imagenes\escudos_cl\America\LigaPro Ecuabet Serie B\CD Independiente Juniors.png</v>
      </c>
      <c r="L619" t="s">
        <v>331</v>
      </c>
      <c r="M619">
        <f>INDEX(NationalTeams!B:B,MATCH(L619,NationalTeams!C:C,0))</f>
        <v>58</v>
      </c>
      <c r="O619" t="str">
        <f t="shared" si="27"/>
        <v>INSERT INTO "Clubs" (club_name,club_league_id,club_value,club_shield,club_country) VALUES ('CD Independiente Juniors',112,59,pg_read_binary_file('E:\imagenes\escudos_cl\America\LigaPro Ecuabet Serie B\CD Independiente Juniors.png'),58);</v>
      </c>
    </row>
    <row r="620" spans="2:15" x14ac:dyDescent="0.25">
      <c r="B620">
        <v>618</v>
      </c>
      <c r="C620" t="s">
        <v>3638</v>
      </c>
      <c r="D620" t="s">
        <v>1922</v>
      </c>
      <c r="E620">
        <f>INDEX(ClubLeague!B:B,MATCH(D620,ClubLeague!C:C,0))</f>
        <v>153</v>
      </c>
      <c r="F620">
        <v>53</v>
      </c>
      <c r="G620">
        <v>53</v>
      </c>
      <c r="H620">
        <v>57</v>
      </c>
      <c r="I620" s="3">
        <f t="shared" si="28"/>
        <v>54</v>
      </c>
      <c r="J620" t="s">
        <v>5606</v>
      </c>
      <c r="K620" t="str">
        <f t="shared" si="29"/>
        <v>E:\imagenes\escudos_cl\America\Primera Division de Guatemala\CD Iztapa.png</v>
      </c>
      <c r="L620" t="s">
        <v>396</v>
      </c>
      <c r="M620">
        <f>INDEX(NationalTeams!B:B,MATCH(L620,NationalTeams!C:C,0))</f>
        <v>84</v>
      </c>
      <c r="O620" t="str">
        <f t="shared" si="27"/>
        <v>INSERT INTO "Clubs" (club_name,club_league_id,club_value,club_shield,club_country) VALUES ('CD Iztapa',153,54,pg_read_binary_file('E:\imagenes\escudos_cl\America\Primera Division de Guatemala\CD Iztapa.png'),84);</v>
      </c>
    </row>
    <row r="621" spans="2:15" x14ac:dyDescent="0.25">
      <c r="B621">
        <v>619</v>
      </c>
      <c r="C621" t="s">
        <v>3496</v>
      </c>
      <c r="D621" t="s">
        <v>1865</v>
      </c>
      <c r="E621">
        <f>INDEX(ClubLeague!B:B,MATCH(D621,ClubLeague!C:C,0))</f>
        <v>96</v>
      </c>
      <c r="F621">
        <v>65</v>
      </c>
      <c r="G621">
        <v>68</v>
      </c>
      <c r="H621">
        <v>63</v>
      </c>
      <c r="I621" s="3">
        <f t="shared" si="28"/>
        <v>65</v>
      </c>
      <c r="J621" t="s">
        <v>5607</v>
      </c>
      <c r="K621" t="str">
        <f t="shared" si="29"/>
        <v>E:\imagenes\escudos_cl\America\Liga BetPlay Dimayor\CD La Equidad.png</v>
      </c>
      <c r="L621" t="s">
        <v>328</v>
      </c>
      <c r="M621">
        <f>INDEX(NationalTeams!B:B,MATCH(L621,NationalTeams!C:C,0))</f>
        <v>46</v>
      </c>
      <c r="O621" t="str">
        <f t="shared" si="27"/>
        <v>INSERT INTO "Clubs" (club_name,club_league_id,club_value,club_shield,club_country) VALUES ('CD La Equidad',96,65,pg_read_binary_file('E:\imagenes\escudos_cl\America\Liga BetPlay Dimayor\CD La Equidad.png'),46);</v>
      </c>
    </row>
    <row r="622" spans="2:15" x14ac:dyDescent="0.25">
      <c r="B622">
        <v>620</v>
      </c>
      <c r="C622" t="s">
        <v>3676</v>
      </c>
      <c r="D622" t="s">
        <v>1871</v>
      </c>
      <c r="E622">
        <f>INDEX(ClubLeague!B:B,MATCH(D622,ClubLeague!C:C,0))</f>
        <v>102</v>
      </c>
      <c r="F622">
        <v>65</v>
      </c>
      <c r="G622">
        <v>63</v>
      </c>
      <c r="H622">
        <v>61</v>
      </c>
      <c r="I622" s="3">
        <f t="shared" si="28"/>
        <v>63</v>
      </c>
      <c r="J622" t="s">
        <v>5608</v>
      </c>
      <c r="K622" t="str">
        <f t="shared" si="29"/>
        <v>E:\imagenes\escudos_cl\America\Liga Hondubet\CD Lobos UPNFM.png</v>
      </c>
      <c r="L622" t="s">
        <v>397</v>
      </c>
      <c r="M622">
        <f>INDEX(NationalTeams!B:B,MATCH(L622,NationalTeams!C:C,0))</f>
        <v>90</v>
      </c>
      <c r="O622" t="str">
        <f t="shared" si="27"/>
        <v>INSERT INTO "Clubs" (club_name,club_league_id,club_value,club_shield,club_country) VALUES ('CD Lobos UPNFM',102,63,pg_read_binary_file('E:\imagenes\escudos_cl\America\Liga Hondubet\CD Lobos UPNFM.png'),90);</v>
      </c>
    </row>
    <row r="623" spans="2:15" x14ac:dyDescent="0.25">
      <c r="B623">
        <v>621</v>
      </c>
      <c r="C623" t="s">
        <v>3780</v>
      </c>
      <c r="D623" t="s">
        <v>1862</v>
      </c>
      <c r="E623">
        <f>INDEX(ClubLeague!B:B,MATCH(D623,ClubLeague!C:C,0))</f>
        <v>93</v>
      </c>
      <c r="F623">
        <v>58</v>
      </c>
      <c r="G623">
        <v>64</v>
      </c>
      <c r="H623">
        <v>60</v>
      </c>
      <c r="I623" s="3">
        <f t="shared" si="28"/>
        <v>61</v>
      </c>
      <c r="J623" t="s">
        <v>5609</v>
      </c>
      <c r="K623" t="str">
        <f t="shared" si="29"/>
        <v>E:\imagenes\escudos_cl\America\Liga 1 de Futbol Profesional\CD Los Chankas CYC.png</v>
      </c>
      <c r="L623" t="s">
        <v>350</v>
      </c>
      <c r="M623">
        <f>INDEX(NationalTeams!B:B,MATCH(L623,NationalTeams!C:C,0))</f>
        <v>165</v>
      </c>
      <c r="O623" t="str">
        <f t="shared" si="27"/>
        <v>INSERT INTO "Clubs" (club_name,club_league_id,club_value,club_shield,club_country) VALUES ('CD Los Chankas CYC',93,61,pg_read_binary_file('E:\imagenes\escudos_cl\America\Liga 1 de Futbol Profesional\CD Los Chankas CYC.png'),165);</v>
      </c>
    </row>
    <row r="624" spans="2:15" x14ac:dyDescent="0.25">
      <c r="B624">
        <v>622</v>
      </c>
      <c r="C624" t="s">
        <v>3600</v>
      </c>
      <c r="D624" t="s">
        <v>1921</v>
      </c>
      <c r="E624">
        <f>INDEX(ClubLeague!B:B,MATCH(D624,ClubLeague!C:C,0))</f>
        <v>152</v>
      </c>
      <c r="F624">
        <v>58</v>
      </c>
      <c r="G624">
        <v>53</v>
      </c>
      <c r="H624">
        <v>57</v>
      </c>
      <c r="I624" s="3">
        <f t="shared" si="28"/>
        <v>56</v>
      </c>
      <c r="J624" t="s">
        <v>5610</v>
      </c>
      <c r="K624" t="str">
        <f t="shared" si="29"/>
        <v>E:\imagenes\escudos_cl\America\Primera Division de El Salvador\CD Luis Angel Firpo.png</v>
      </c>
      <c r="L624" t="s">
        <v>332</v>
      </c>
      <c r="M624">
        <f>INDEX(NationalTeams!B:B,MATCH(L624,NationalTeams!C:C,0))</f>
        <v>60</v>
      </c>
      <c r="O624" t="str">
        <f t="shared" si="27"/>
        <v>INSERT INTO "Clubs" (club_name,club_league_id,club_value,club_shield,club_country) VALUES ('CD Luis Angel Firpo',152,56,pg_read_binary_file('E:\imagenes\escudos_cl\America\Primera Division de El Salvador\CD Luis Angel Firpo.png'),60);</v>
      </c>
    </row>
    <row r="625" spans="2:15" x14ac:dyDescent="0.25">
      <c r="B625">
        <v>623</v>
      </c>
      <c r="C625" t="s">
        <v>3578</v>
      </c>
      <c r="D625" t="s">
        <v>1880</v>
      </c>
      <c r="E625">
        <f>INDEX(ClubLeague!B:B,MATCH(D625,ClubLeague!C:C,0))</f>
        <v>111</v>
      </c>
      <c r="F625">
        <v>61</v>
      </c>
      <c r="G625">
        <v>61</v>
      </c>
      <c r="H625">
        <v>57</v>
      </c>
      <c r="I625" s="3">
        <f t="shared" si="28"/>
        <v>60</v>
      </c>
      <c r="J625" t="s">
        <v>5611</v>
      </c>
      <c r="K625" t="str">
        <f t="shared" si="29"/>
        <v>E:\imagenes\escudos_cl\America\LigaPro Ecuabet\CD Macara.png</v>
      </c>
      <c r="L625" t="s">
        <v>331</v>
      </c>
      <c r="M625">
        <f>INDEX(NationalTeams!B:B,MATCH(L625,NationalTeams!C:C,0))</f>
        <v>58</v>
      </c>
      <c r="O625" t="str">
        <f t="shared" si="27"/>
        <v>INSERT INTO "Clubs" (club_name,club_league_id,club_value,club_shield,club_country) VALUES ('CD Macara',111,60,pg_read_binary_file('E:\imagenes\escudos_cl\America\LigaPro Ecuabet\CD Macara.png'),58);</v>
      </c>
    </row>
    <row r="626" spans="2:15" x14ac:dyDescent="0.25">
      <c r="B626">
        <v>624</v>
      </c>
      <c r="C626" t="s">
        <v>3470</v>
      </c>
      <c r="D626" t="s">
        <v>1866</v>
      </c>
      <c r="E626">
        <f>INDEX(ClubLeague!B:B,MATCH(D626,ClubLeague!C:C,0))</f>
        <v>97</v>
      </c>
      <c r="F626">
        <v>57</v>
      </c>
      <c r="G626">
        <v>59</v>
      </c>
      <c r="H626">
        <v>59</v>
      </c>
      <c r="I626" s="3">
        <f t="shared" si="28"/>
        <v>58</v>
      </c>
      <c r="J626" t="s">
        <v>5612</v>
      </c>
      <c r="K626" t="str">
        <f t="shared" si="29"/>
        <v>E:\imagenes\escudos_cl\America\Liga de Ascenso Caixun\CD Magallanes.png</v>
      </c>
      <c r="L626" t="s">
        <v>330</v>
      </c>
      <c r="M626">
        <f>INDEX(NationalTeams!B:B,MATCH(L626,NationalTeams!C:C,0))</f>
        <v>43</v>
      </c>
      <c r="O626" t="str">
        <f t="shared" si="27"/>
        <v>INSERT INTO "Clubs" (club_name,club_league_id,club_value,club_shield,club_country) VALUES ('CD Magallanes',97,58,pg_read_binary_file('E:\imagenes\escudos_cl\America\Liga de Ascenso Caixun\CD Magallanes.png'),43);</v>
      </c>
    </row>
    <row r="627" spans="2:15" x14ac:dyDescent="0.25">
      <c r="B627">
        <v>625</v>
      </c>
      <c r="C627" t="s">
        <v>3677</v>
      </c>
      <c r="D627" t="s">
        <v>1871</v>
      </c>
      <c r="E627">
        <f>INDEX(ClubLeague!B:B,MATCH(D627,ClubLeague!C:C,0))</f>
        <v>102</v>
      </c>
      <c r="F627">
        <v>65</v>
      </c>
      <c r="G627">
        <v>63</v>
      </c>
      <c r="H627">
        <v>65</v>
      </c>
      <c r="I627" s="3">
        <f t="shared" si="28"/>
        <v>64</v>
      </c>
      <c r="J627" t="s">
        <v>5613</v>
      </c>
      <c r="K627" t="str">
        <f t="shared" si="29"/>
        <v>E:\imagenes\escudos_cl\America\Liga Hondubet\CD Marathon.png</v>
      </c>
      <c r="L627" t="s">
        <v>397</v>
      </c>
      <c r="M627">
        <f>INDEX(NationalTeams!B:B,MATCH(L627,NationalTeams!C:C,0))</f>
        <v>90</v>
      </c>
      <c r="O627" t="str">
        <f t="shared" si="27"/>
        <v>INSERT INTO "Clubs" (club_name,club_league_id,club_value,club_shield,club_country) VALUES ('CD Marathon',102,64,pg_read_binary_file('E:\imagenes\escudos_cl\America\Liga Hondubet\CD Marathon.png'),90);</v>
      </c>
    </row>
    <row r="628" spans="2:15" x14ac:dyDescent="0.25">
      <c r="B628">
        <v>626</v>
      </c>
      <c r="C628" t="s">
        <v>4819</v>
      </c>
      <c r="D628" t="s">
        <v>1895</v>
      </c>
      <c r="E628">
        <f>INDEX(ClubLeague!B:B,MATCH(D628,ClubLeague!C:C,0))</f>
        <v>126</v>
      </c>
      <c r="F628">
        <v>60</v>
      </c>
      <c r="G628">
        <v>55</v>
      </c>
      <c r="H628">
        <v>57</v>
      </c>
      <c r="I628" s="3">
        <f t="shared" si="28"/>
        <v>57</v>
      </c>
      <c r="J628" t="s">
        <v>5614</v>
      </c>
      <c r="K628" t="str">
        <f t="shared" si="29"/>
        <v>E:\imagenes\escudos_cl\Africa\Mocambola\CD Matchedje de Maputo.png</v>
      </c>
      <c r="L628" t="s">
        <v>393</v>
      </c>
      <c r="M628">
        <f>INDEX(NationalTeams!B:B,MATCH(L628,NationalTeams!C:C,0))</f>
        <v>147</v>
      </c>
      <c r="O628" t="str">
        <f t="shared" si="27"/>
        <v>INSERT INTO "Clubs" (club_name,club_league_id,club_value,club_shield,club_country) VALUES ('CD Matchedje de Maputo',126,57,pg_read_binary_file('E:\imagenes\escudos_cl\Africa\Mocambola\CD Matchedje de Maputo.png'),147);</v>
      </c>
    </row>
    <row r="629" spans="2:15" x14ac:dyDescent="0.25">
      <c r="B629">
        <v>627</v>
      </c>
      <c r="C629" t="s">
        <v>2420</v>
      </c>
      <c r="D629" t="s">
        <v>1856</v>
      </c>
      <c r="E629">
        <f>INDEX(ClubLeague!B:B,MATCH(D629,ClubLeague!C:C,0))</f>
        <v>87</v>
      </c>
      <c r="F629">
        <v>64</v>
      </c>
      <c r="G629">
        <v>62</v>
      </c>
      <c r="H629">
        <v>60</v>
      </c>
      <c r="I629" s="3">
        <f t="shared" si="28"/>
        <v>62</v>
      </c>
      <c r="J629" t="s">
        <v>5615</v>
      </c>
      <c r="K629" t="str">
        <f t="shared" si="29"/>
        <v>E:\imagenes\escudos_cl\Europa\LaLiga Hypermotion\CD Mirandes.png</v>
      </c>
      <c r="L629" t="s">
        <v>490</v>
      </c>
      <c r="M629">
        <f>INDEX(NationalTeams!B:B,MATCH(L629,NationalTeams!C:C,0))</f>
        <v>66</v>
      </c>
      <c r="O629" t="str">
        <f t="shared" si="27"/>
        <v>INSERT INTO "Clubs" (club_name,club_league_id,club_value,club_shield,club_country) VALUES ('CD Mirandes',87,62,pg_read_binary_file('E:\imagenes\escudos_cl\Europa\LaLiga Hypermotion\CD Mirandes.png'),66);</v>
      </c>
    </row>
    <row r="630" spans="2:15" x14ac:dyDescent="0.25">
      <c r="B630">
        <v>628</v>
      </c>
      <c r="C630" t="s">
        <v>4543</v>
      </c>
      <c r="D630" t="s">
        <v>1867</v>
      </c>
      <c r="E630">
        <f>INDEX(ClubLeague!B:B,MATCH(D630,ClubLeague!C:C,0))</f>
        <v>98</v>
      </c>
      <c r="F630">
        <v>48</v>
      </c>
      <c r="G630">
        <v>49</v>
      </c>
      <c r="H630">
        <v>47</v>
      </c>
      <c r="I630" s="3">
        <f t="shared" si="28"/>
        <v>48</v>
      </c>
      <c r="J630" t="s">
        <v>5616</v>
      </c>
      <c r="K630" t="str">
        <f t="shared" si="29"/>
        <v>E:\imagenes\escudos_cl\Asia\Liga de Elite\CD Monte Carlo.png</v>
      </c>
      <c r="L630" t="s">
        <v>484</v>
      </c>
      <c r="M630">
        <f>INDEX(NationalTeams!B:B,MATCH(L630,NationalTeams!C:C,0))</f>
        <v>129</v>
      </c>
      <c r="O630" t="str">
        <f t="shared" si="27"/>
        <v>INSERT INTO "Clubs" (club_name,club_league_id,club_value,club_shield,club_country) VALUES ('CD Monte Carlo',98,48,pg_read_binary_file('E:\imagenes\escudos_cl\Asia\Liga de Elite\CD Monte Carlo.png'),129);</v>
      </c>
    </row>
    <row r="631" spans="2:15" x14ac:dyDescent="0.25">
      <c r="B631">
        <v>629</v>
      </c>
      <c r="C631" t="s">
        <v>3788</v>
      </c>
      <c r="D631" t="s">
        <v>1864</v>
      </c>
      <c r="E631">
        <f>INDEX(ClubLeague!B:B,MATCH(D631,ClubLeague!C:C,0))</f>
        <v>95</v>
      </c>
      <c r="F631">
        <v>57</v>
      </c>
      <c r="G631">
        <v>52</v>
      </c>
      <c r="H631">
        <v>56</v>
      </c>
      <c r="I631" s="3">
        <f t="shared" si="28"/>
        <v>55</v>
      </c>
      <c r="J631" t="s">
        <v>5617</v>
      </c>
      <c r="K631" t="str">
        <f t="shared" si="29"/>
        <v>E:\imagenes\escudos_cl\America\Liga 2 de Futbol Profesional\CD Moquegua.png</v>
      </c>
      <c r="L631" t="s">
        <v>350</v>
      </c>
      <c r="M631">
        <f>INDEX(NationalTeams!B:B,MATCH(L631,NationalTeams!C:C,0))</f>
        <v>165</v>
      </c>
      <c r="O631" t="str">
        <f t="shared" si="27"/>
        <v>INSERT INTO "Clubs" (club_name,club_league_id,club_value,club_shield,club_country) VALUES ('CD Moquegua',95,55,pg_read_binary_file('E:\imagenes\escudos_cl\America\Liga 2 de Futbol Profesional\CD Moquegua.png'),165);</v>
      </c>
    </row>
    <row r="632" spans="2:15" x14ac:dyDescent="0.25">
      <c r="B632">
        <v>630</v>
      </c>
      <c r="C632" t="s">
        <v>3378</v>
      </c>
      <c r="D632" t="s">
        <v>1918</v>
      </c>
      <c r="E632">
        <f>INDEX(ClubLeague!B:B,MATCH(D632,ClubLeague!C:C,0))</f>
        <v>149</v>
      </c>
      <c r="F632">
        <v>56</v>
      </c>
      <c r="G632">
        <v>61</v>
      </c>
      <c r="H632">
        <v>61</v>
      </c>
      <c r="I632" s="3">
        <f t="shared" si="28"/>
        <v>59</v>
      </c>
      <c r="J632" t="s">
        <v>5618</v>
      </c>
      <c r="K632" t="str">
        <f t="shared" si="29"/>
        <v>E:\imagenes\escudos_cl\America\Primera B Nacional\CD Moron.png</v>
      </c>
      <c r="L632" t="s">
        <v>376</v>
      </c>
      <c r="M632">
        <f>INDEX(NationalTeams!B:B,MATCH(L632,NationalTeams!C:C,0))</f>
        <v>12</v>
      </c>
      <c r="O632" t="str">
        <f t="shared" si="27"/>
        <v>INSERT INTO "Clubs" (club_name,club_league_id,club_value,club_shield,club_country) VALUES ('CD Moron',149,59,pg_read_binary_file('E:\imagenes\escudos_cl\America\Primera B Nacional\CD Moron.png'),12);</v>
      </c>
    </row>
    <row r="633" spans="2:15" x14ac:dyDescent="0.25">
      <c r="B633">
        <v>631</v>
      </c>
      <c r="C633" t="s">
        <v>3601</v>
      </c>
      <c r="D633" t="s">
        <v>1921</v>
      </c>
      <c r="E633">
        <f>INDEX(ClubLeague!B:B,MATCH(D633,ClubLeague!C:C,0))</f>
        <v>152</v>
      </c>
      <c r="F633">
        <v>56</v>
      </c>
      <c r="G633">
        <v>53</v>
      </c>
      <c r="H633">
        <v>51</v>
      </c>
      <c r="I633" s="3">
        <f t="shared" si="28"/>
        <v>53</v>
      </c>
      <c r="J633" t="s">
        <v>5619</v>
      </c>
      <c r="K633" t="str">
        <f t="shared" si="29"/>
        <v>E:\imagenes\escudos_cl\America\Primera Division de El Salvador\CD Municipal Limenio.png</v>
      </c>
      <c r="L633" t="s">
        <v>332</v>
      </c>
      <c r="M633">
        <f>INDEX(NationalTeams!B:B,MATCH(L633,NationalTeams!C:C,0))</f>
        <v>60</v>
      </c>
      <c r="O633" t="str">
        <f t="shared" si="27"/>
        <v>INSERT INTO "Clubs" (club_name,club_league_id,club_value,club_shield,club_country) VALUES ('CD Municipal Limenio',152,53,pg_read_binary_file('E:\imagenes\escudos_cl\America\Primera Division de El Salvador\CD Municipal Limenio.png'),60);</v>
      </c>
    </row>
    <row r="634" spans="2:15" x14ac:dyDescent="0.25">
      <c r="B634">
        <v>632</v>
      </c>
      <c r="C634" t="s">
        <v>3460</v>
      </c>
      <c r="D634" t="s">
        <v>1868</v>
      </c>
      <c r="E634">
        <f>INDEX(ClubLeague!B:B,MATCH(D634,ClubLeague!C:C,0))</f>
        <v>99</v>
      </c>
      <c r="F634">
        <v>65</v>
      </c>
      <c r="G634">
        <v>64</v>
      </c>
      <c r="H634">
        <v>66</v>
      </c>
      <c r="I634" s="3">
        <f t="shared" si="28"/>
        <v>65</v>
      </c>
      <c r="J634" t="s">
        <v>5620</v>
      </c>
      <c r="K634" t="str">
        <f t="shared" si="29"/>
        <v>E:\imagenes\escudos_cl\America\Liga de Primera Itau\CD Niublense.png</v>
      </c>
      <c r="L634" t="s">
        <v>330</v>
      </c>
      <c r="M634">
        <f>INDEX(NationalTeams!B:B,MATCH(L634,NationalTeams!C:C,0))</f>
        <v>43</v>
      </c>
      <c r="O634" t="str">
        <f t="shared" si="27"/>
        <v>INSERT INTO "Clubs" (club_name,club_league_id,club_value,club_shield,club_country) VALUES ('CD Niublense',99,65,pg_read_binary_file('E:\imagenes\escudos_cl\America\Liga de Primera Itau\CD Niublense.png'),43);</v>
      </c>
    </row>
    <row r="635" spans="2:15" x14ac:dyDescent="0.25">
      <c r="B635">
        <v>633</v>
      </c>
      <c r="C635" t="s">
        <v>3639</v>
      </c>
      <c r="D635" t="s">
        <v>1922</v>
      </c>
      <c r="E635">
        <f>INDEX(ClubLeague!B:B,MATCH(D635,ClubLeague!C:C,0))</f>
        <v>153</v>
      </c>
      <c r="F635">
        <v>57</v>
      </c>
      <c r="G635">
        <v>52</v>
      </c>
      <c r="H635">
        <v>52</v>
      </c>
      <c r="I635" s="3">
        <f t="shared" si="28"/>
        <v>54</v>
      </c>
      <c r="J635" t="s">
        <v>5621</v>
      </c>
      <c r="K635" t="str">
        <f t="shared" si="29"/>
        <v>E:\imagenes\escudos_cl\America\Primera Division de Guatemala\CD Nueva Concepcion.png</v>
      </c>
      <c r="L635" t="s">
        <v>396</v>
      </c>
      <c r="M635">
        <f>INDEX(NationalTeams!B:B,MATCH(L635,NationalTeams!C:C,0))</f>
        <v>84</v>
      </c>
      <c r="O635" t="str">
        <f t="shared" si="27"/>
        <v>INSERT INTO "Clubs" (club_name,club_league_id,club_value,club_shield,club_country) VALUES ('CD Nueva Concepcion',153,54,pg_read_binary_file('E:\imagenes\escudos_cl\America\Primera Division de Guatemala\CD Nueva Concepcion.png'),84);</v>
      </c>
    </row>
    <row r="636" spans="2:15" x14ac:dyDescent="0.25">
      <c r="B636">
        <v>634</v>
      </c>
      <c r="C636" t="s">
        <v>3458</v>
      </c>
      <c r="D636" t="s">
        <v>1868</v>
      </c>
      <c r="E636">
        <f>INDEX(ClubLeague!B:B,MATCH(D636,ClubLeague!C:C,0))</f>
        <v>99</v>
      </c>
      <c r="F636">
        <v>66</v>
      </c>
      <c r="G636">
        <v>68</v>
      </c>
      <c r="H636">
        <v>64</v>
      </c>
      <c r="I636" s="3">
        <f t="shared" si="28"/>
        <v>66</v>
      </c>
      <c r="J636" t="s">
        <v>5622</v>
      </c>
      <c r="K636" t="str">
        <f t="shared" si="29"/>
        <v>E:\imagenes\escudos_cl\America\Liga de Primera Itau\CD Ohiggins.png</v>
      </c>
      <c r="L636" t="s">
        <v>330</v>
      </c>
      <c r="M636">
        <f>INDEX(NationalTeams!B:B,MATCH(L636,NationalTeams!C:C,0))</f>
        <v>43</v>
      </c>
      <c r="O636" t="str">
        <f t="shared" si="27"/>
        <v>INSERT INTO "Clubs" (club_name,club_league_id,club_value,club_shield,club_country) VALUES ('CD Ohiggins',99,66,pg_read_binary_file('E:\imagenes\escudos_cl\America\Liga de Primera Itau\CD Ohiggins.png'),43);</v>
      </c>
    </row>
    <row r="637" spans="2:15" x14ac:dyDescent="0.25">
      <c r="B637">
        <v>635</v>
      </c>
      <c r="C637" t="s">
        <v>3395</v>
      </c>
      <c r="D637" t="s">
        <v>1813</v>
      </c>
      <c r="E637">
        <f>INDEX(ClubLeague!B:B,MATCH(D637,ClubLeague!C:C,0))</f>
        <v>44</v>
      </c>
      <c r="F637">
        <v>60</v>
      </c>
      <c r="G637">
        <v>61</v>
      </c>
      <c r="H637">
        <v>56</v>
      </c>
      <c r="I637" s="3">
        <f t="shared" si="28"/>
        <v>59</v>
      </c>
      <c r="J637" t="s">
        <v>5623</v>
      </c>
      <c r="K637" t="str">
        <f t="shared" si="29"/>
        <v>E:\imagenes\escudos_cl\America\Division Profesional\CD Oriente Petrolero.png</v>
      </c>
      <c r="L637" t="s">
        <v>353</v>
      </c>
      <c r="M637">
        <f>INDEX(NationalTeams!B:B,MATCH(L637,NationalTeams!C:C,0))</f>
        <v>29</v>
      </c>
      <c r="O637" t="str">
        <f t="shared" si="27"/>
        <v>INSERT INTO "Clubs" (club_name,club_league_id,club_value,club_shield,club_country) VALUES ('CD Oriente Petrolero',44,59,pg_read_binary_file('E:\imagenes\escudos_cl\America\Division Profesional\CD Oriente Petrolero.png'),29);</v>
      </c>
    </row>
    <row r="638" spans="2:15" x14ac:dyDescent="0.25">
      <c r="B638">
        <v>636</v>
      </c>
      <c r="C638" t="s">
        <v>3461</v>
      </c>
      <c r="D638" t="s">
        <v>1868</v>
      </c>
      <c r="E638">
        <f>INDEX(ClubLeague!B:B,MATCH(D638,ClubLeague!C:C,0))</f>
        <v>99</v>
      </c>
      <c r="F638">
        <v>65</v>
      </c>
      <c r="G638">
        <v>69</v>
      </c>
      <c r="H638">
        <v>66</v>
      </c>
      <c r="I638" s="3">
        <f t="shared" si="28"/>
        <v>67</v>
      </c>
      <c r="J638" t="s">
        <v>5624</v>
      </c>
      <c r="K638" t="str">
        <f t="shared" si="29"/>
        <v>E:\imagenes\escudos_cl\America\Liga de Primera Itau\CD Palestino.png</v>
      </c>
      <c r="L638" t="s">
        <v>330</v>
      </c>
      <c r="M638">
        <f>INDEX(NationalTeams!B:B,MATCH(L638,NationalTeams!C:C,0))</f>
        <v>43</v>
      </c>
      <c r="O638" t="str">
        <f t="shared" si="27"/>
        <v>INSERT INTO "Clubs" (club_name,club_league_id,club_value,club_shield,club_country) VALUES ('CD Palestino',99,67,pg_read_binary_file('E:\imagenes\escudos_cl\America\Liga de Primera Itau\CD Palestino.png'),43);</v>
      </c>
    </row>
    <row r="639" spans="2:15" x14ac:dyDescent="0.25">
      <c r="B639">
        <v>637</v>
      </c>
      <c r="C639" t="s">
        <v>3602</v>
      </c>
      <c r="D639" t="s">
        <v>1921</v>
      </c>
      <c r="E639">
        <f>INDEX(ClubLeague!B:B,MATCH(D639,ClubLeague!C:C,0))</f>
        <v>152</v>
      </c>
      <c r="F639">
        <v>51</v>
      </c>
      <c r="G639">
        <v>54</v>
      </c>
      <c r="H639">
        <v>56</v>
      </c>
      <c r="I639" s="3">
        <f t="shared" si="28"/>
        <v>54</v>
      </c>
      <c r="J639" t="s">
        <v>5625</v>
      </c>
      <c r="K639" t="str">
        <f t="shared" si="29"/>
        <v>E:\imagenes\escudos_cl\America\Primera Division de El Salvador\CD Platense.png</v>
      </c>
      <c r="L639" t="s">
        <v>332</v>
      </c>
      <c r="M639">
        <f>INDEX(NationalTeams!B:B,MATCH(L639,NationalTeams!C:C,0))</f>
        <v>60</v>
      </c>
      <c r="O639" t="str">
        <f t="shared" si="27"/>
        <v>INSERT INTO "Clubs" (club_name,club_league_id,club_value,club_shield,club_country) VALUES ('CD Platense',152,54,pg_read_binary_file('E:\imagenes\escudos_cl\America\Primera Division de El Salvador\CD Platense.png'),60);</v>
      </c>
    </row>
    <row r="640" spans="2:15" x14ac:dyDescent="0.25">
      <c r="B640">
        <v>638</v>
      </c>
      <c r="C640" t="s">
        <v>3729</v>
      </c>
      <c r="D640" t="s">
        <v>1875</v>
      </c>
      <c r="E640">
        <f>INDEX(ClubLeague!B:B,MATCH(D640,ClubLeague!C:C,0))</f>
        <v>106</v>
      </c>
      <c r="F640">
        <v>56</v>
      </c>
      <c r="G640">
        <v>59</v>
      </c>
      <c r="H640">
        <v>53</v>
      </c>
      <c r="I640" s="3">
        <f t="shared" si="28"/>
        <v>56</v>
      </c>
      <c r="J640" t="s">
        <v>5626</v>
      </c>
      <c r="K640" t="str">
        <f t="shared" si="29"/>
        <v>E:\imagenes\escudos_cl\America\Liga LPF\CD Plaza Amador.png</v>
      </c>
      <c r="L640" t="s">
        <v>398</v>
      </c>
      <c r="M640">
        <f>INDEX(NationalTeams!B:B,MATCH(L640,NationalTeams!C:C,0))</f>
        <v>162</v>
      </c>
      <c r="O640" t="str">
        <f t="shared" si="27"/>
        <v>INSERT INTO "Clubs" (club_name,club_league_id,club_value,club_shield,club_country) VALUES ('CD Plaza Amador',106,56,pg_read_binary_file('E:\imagenes\escudos_cl\America\Liga LPF\CD Plaza Amador.png'),162);</v>
      </c>
    </row>
    <row r="641" spans="2:15" x14ac:dyDescent="0.25">
      <c r="B641">
        <v>639</v>
      </c>
      <c r="C641" t="s">
        <v>3730</v>
      </c>
      <c r="D641" t="s">
        <v>1875</v>
      </c>
      <c r="E641">
        <f>INDEX(ClubLeague!B:B,MATCH(D641,ClubLeague!C:C,0))</f>
        <v>106</v>
      </c>
      <c r="F641">
        <v>58</v>
      </c>
      <c r="G641">
        <v>59</v>
      </c>
      <c r="H641">
        <v>56</v>
      </c>
      <c r="I641" s="3">
        <f t="shared" si="28"/>
        <v>58</v>
      </c>
      <c r="J641" t="s">
        <v>5627</v>
      </c>
      <c r="K641" t="str">
        <f t="shared" si="29"/>
        <v>E:\imagenes\escudos_cl\America\Liga LPF\CD Potros del Este.png</v>
      </c>
      <c r="L641" t="s">
        <v>398</v>
      </c>
      <c r="M641">
        <f>INDEX(NationalTeams!B:B,MATCH(L641,NationalTeams!C:C,0))</f>
        <v>162</v>
      </c>
      <c r="O641" t="str">
        <f t="shared" si="27"/>
        <v>INSERT INTO "Clubs" (club_name,club_league_id,club_value,club_shield,club_country) VALUES ('CD Potros del Este',106,58,pg_read_binary_file('E:\imagenes\escudos_cl\America\Liga LPF\CD Potros del Este.png'),162);</v>
      </c>
    </row>
    <row r="642" spans="2:15" x14ac:dyDescent="0.25">
      <c r="B642">
        <v>640</v>
      </c>
      <c r="C642" t="s">
        <v>4594</v>
      </c>
      <c r="D642" t="s">
        <v>1833</v>
      </c>
      <c r="E642">
        <f>INDEX(ClubLeague!B:B,MATCH(D642,ClubLeague!C:C,0))</f>
        <v>64</v>
      </c>
      <c r="F642">
        <v>59</v>
      </c>
      <c r="G642">
        <v>57</v>
      </c>
      <c r="H642">
        <v>57</v>
      </c>
      <c r="I642" s="3">
        <f t="shared" si="28"/>
        <v>58</v>
      </c>
      <c r="J642" t="s">
        <v>5628</v>
      </c>
      <c r="K642" t="str">
        <f t="shared" si="29"/>
        <v>E:\imagenes\escudos_cl\Africa\Girabola\CD Primeiro de Agosto.png</v>
      </c>
      <c r="L642" t="s">
        <v>357</v>
      </c>
      <c r="M642">
        <f>INDEX(NationalTeams!B:B,MATCH(L642,NationalTeams!C:C,0))</f>
        <v>7</v>
      </c>
      <c r="O642" t="str">
        <f t="shared" si="27"/>
        <v>INSERT INTO "Clubs" (club_name,club_league_id,club_value,club_shield,club_country) VALUES ('CD Primeiro de Agosto',64,58,pg_read_binary_file('E:\imagenes\escudos_cl\Africa\Girabola\CD Primeiro de Agosto.png'),7);</v>
      </c>
    </row>
    <row r="643" spans="2:15" x14ac:dyDescent="0.25">
      <c r="B643">
        <v>641</v>
      </c>
      <c r="C643" t="s">
        <v>3471</v>
      </c>
      <c r="D643" t="s">
        <v>1866</v>
      </c>
      <c r="E643">
        <f>INDEX(ClubLeague!B:B,MATCH(D643,ClubLeague!C:C,0))</f>
        <v>97</v>
      </c>
      <c r="F643">
        <v>58</v>
      </c>
      <c r="G643">
        <v>59</v>
      </c>
      <c r="H643">
        <v>61</v>
      </c>
      <c r="I643" s="3">
        <f t="shared" si="28"/>
        <v>59</v>
      </c>
      <c r="J643" t="s">
        <v>5629</v>
      </c>
      <c r="K643" t="str">
        <f t="shared" si="29"/>
        <v>E:\imagenes\escudos_cl\America\Liga de Ascenso Caixun\CD Provincial Curico Unido.png</v>
      </c>
      <c r="L643" t="s">
        <v>330</v>
      </c>
      <c r="M643">
        <f>INDEX(NationalTeams!B:B,MATCH(L643,NationalTeams!C:C,0))</f>
        <v>43</v>
      </c>
      <c r="O643" t="str">
        <f t="shared" ref="O643:O706" si="30">_xlfn.CONCAT($O$1,$S$1,$B$1,$S$1," ",$Q$1,$C$2,$U$1,$E$2,$U$1,$I$2,$U$1,$K$2,$U$1,$M$2,$R$1,$P$1,$Q$1,$T$1,C643,$T$1,$U$1,E643,$U$1,I643,$U$1,$O$2,$Q$1,$T$1,K643,$T$1,$R$1,$U$1,M643,$R$1,$V$1)</f>
        <v>INSERT INTO "Clubs" (club_name,club_league_id,club_value,club_shield,club_country) VALUES ('CD Provincial Curico Unido',97,59,pg_read_binary_file('E:\imagenes\escudos_cl\America\Liga de Ascenso Caixun\CD Provincial Curico Unido.png'),43);</v>
      </c>
    </row>
    <row r="644" spans="2:15" x14ac:dyDescent="0.25">
      <c r="B644">
        <v>642</v>
      </c>
      <c r="C644" t="s">
        <v>3678</v>
      </c>
      <c r="D644" t="s">
        <v>1871</v>
      </c>
      <c r="E644">
        <f>INDEX(ClubLeague!B:B,MATCH(D644,ClubLeague!C:C,0))</f>
        <v>102</v>
      </c>
      <c r="F644">
        <v>65</v>
      </c>
      <c r="G644">
        <v>58</v>
      </c>
      <c r="H644">
        <v>63</v>
      </c>
      <c r="I644" s="3">
        <f t="shared" ref="I644:I707" si="31">ROUND(AVERAGE(F644:H644),0)</f>
        <v>62</v>
      </c>
      <c r="J644" t="s">
        <v>5630</v>
      </c>
      <c r="K644" t="str">
        <f t="shared" ref="K644:K707" si="32">_xlfn.CONCAT($A$1,J644)</f>
        <v>E:\imagenes\escudos_cl\America\Liga Hondubet\CD Real Espania.png</v>
      </c>
      <c r="L644" t="s">
        <v>397</v>
      </c>
      <c r="M644">
        <f>INDEX(NationalTeams!B:B,MATCH(L644,NationalTeams!C:C,0))</f>
        <v>90</v>
      </c>
      <c r="O644" t="str">
        <f t="shared" si="30"/>
        <v>INSERT INTO "Clubs" (club_name,club_league_id,club_value,club_shield,club_country) VALUES ('CD Real Espania',102,62,pg_read_binary_file('E:\imagenes\escudos_cl\America\Liga Hondubet\CD Real Espania.png'),90);</v>
      </c>
    </row>
    <row r="645" spans="2:15" x14ac:dyDescent="0.25">
      <c r="B645">
        <v>643</v>
      </c>
      <c r="C645" t="s">
        <v>3514</v>
      </c>
      <c r="D645" t="s">
        <v>1966</v>
      </c>
      <c r="E645">
        <f>INDEX(ClubLeague!B:B,MATCH(D645,ClubLeague!C:C,0))</f>
        <v>197</v>
      </c>
      <c r="F645">
        <v>59</v>
      </c>
      <c r="G645">
        <v>56</v>
      </c>
      <c r="H645">
        <v>60</v>
      </c>
      <c r="I645" s="3">
        <f t="shared" si="31"/>
        <v>58</v>
      </c>
      <c r="J645" t="s">
        <v>5631</v>
      </c>
      <c r="K645" t="str">
        <f t="shared" si="32"/>
        <v>E:\imagenes\escudos_cl\America\Torneo BetPlay Dimayor\CD Real Santander.png</v>
      </c>
      <c r="L645" t="s">
        <v>328</v>
      </c>
      <c r="M645">
        <f>INDEX(NationalTeams!B:B,MATCH(L645,NationalTeams!C:C,0))</f>
        <v>46</v>
      </c>
      <c r="O645" t="str">
        <f t="shared" si="30"/>
        <v>INSERT INTO "Clubs" (club_name,club_league_id,club_value,club_shield,club_country) VALUES ('CD Real Santander',197,58,pg_read_binary_file('E:\imagenes\escudos_cl\America\Torneo BetPlay Dimayor\CD Real Santander.png'),46);</v>
      </c>
    </row>
    <row r="646" spans="2:15" x14ac:dyDescent="0.25">
      <c r="B646">
        <v>644</v>
      </c>
      <c r="C646" t="s">
        <v>3679</v>
      </c>
      <c r="D646" t="s">
        <v>1871</v>
      </c>
      <c r="E646">
        <f>INDEX(ClubLeague!B:B,MATCH(D646,ClubLeague!C:C,0))</f>
        <v>102</v>
      </c>
      <c r="F646">
        <v>59</v>
      </c>
      <c r="G646">
        <v>65</v>
      </c>
      <c r="H646">
        <v>61</v>
      </c>
      <c r="I646" s="3">
        <f t="shared" si="31"/>
        <v>62</v>
      </c>
      <c r="J646" t="s">
        <v>5632</v>
      </c>
      <c r="K646" t="str">
        <f t="shared" si="32"/>
        <v>E:\imagenes\escudos_cl\America\Liga Hondubet\CD Real Sociedad.png</v>
      </c>
      <c r="L646" t="s">
        <v>397</v>
      </c>
      <c r="M646">
        <f>INDEX(NationalTeams!B:B,MATCH(L646,NationalTeams!C:C,0))</f>
        <v>90</v>
      </c>
      <c r="O646" t="str">
        <f t="shared" si="30"/>
        <v>INSERT INTO "Clubs" (club_name,club_league_id,club_value,club_shield,club_country) VALUES ('CD Real Sociedad',102,62,pg_read_binary_file('E:\imagenes\escudos_cl\America\Liga Hondubet\CD Real Sociedad.png'),90);</v>
      </c>
    </row>
    <row r="647" spans="2:15" x14ac:dyDescent="0.25">
      <c r="B647">
        <v>645</v>
      </c>
      <c r="C647" t="s">
        <v>3396</v>
      </c>
      <c r="D647" t="s">
        <v>1813</v>
      </c>
      <c r="E647">
        <f>INDEX(ClubLeague!B:B,MATCH(D647,ClubLeague!C:C,0))</f>
        <v>44</v>
      </c>
      <c r="F647">
        <v>59</v>
      </c>
      <c r="G647">
        <v>61</v>
      </c>
      <c r="H647">
        <v>57</v>
      </c>
      <c r="I647" s="3">
        <f t="shared" si="31"/>
        <v>59</v>
      </c>
      <c r="J647" t="s">
        <v>5633</v>
      </c>
      <c r="K647" t="str">
        <f t="shared" si="32"/>
        <v>E:\imagenes\escudos_cl\America\Division Profesional\CD San Antonio Bulo Bulo.png</v>
      </c>
      <c r="L647" t="s">
        <v>353</v>
      </c>
      <c r="M647">
        <f>INDEX(NationalTeams!B:B,MATCH(L647,NationalTeams!C:C,0))</f>
        <v>29</v>
      </c>
      <c r="O647" t="str">
        <f t="shared" si="30"/>
        <v>INSERT INTO "Clubs" (club_name,club_league_id,club_value,club_shield,club_country) VALUES ('CD San Antonio Bulo Bulo',44,59,pg_read_binary_file('E:\imagenes\escudos_cl\America\Division Profesional\CD San Antonio Bulo Bulo.png'),29);</v>
      </c>
    </row>
    <row r="648" spans="2:15" x14ac:dyDescent="0.25">
      <c r="B648">
        <v>646</v>
      </c>
      <c r="C648" t="s">
        <v>3472</v>
      </c>
      <c r="D648" t="s">
        <v>1866</v>
      </c>
      <c r="E648">
        <f>INDEX(ClubLeague!B:B,MATCH(D648,ClubLeague!C:C,0))</f>
        <v>97</v>
      </c>
      <c r="F648">
        <v>58</v>
      </c>
      <c r="G648">
        <v>59</v>
      </c>
      <c r="H648">
        <v>57</v>
      </c>
      <c r="I648" s="3">
        <f t="shared" si="31"/>
        <v>58</v>
      </c>
      <c r="J648" t="s">
        <v>5634</v>
      </c>
      <c r="K648" t="str">
        <f t="shared" si="32"/>
        <v>E:\imagenes\escudos_cl\America\Liga de Ascenso Caixun\CD San Marcos de Arica.png</v>
      </c>
      <c r="L648" t="s">
        <v>330</v>
      </c>
      <c r="M648">
        <f>INDEX(NationalTeams!B:B,MATCH(L648,NationalTeams!C:C,0))</f>
        <v>43</v>
      </c>
      <c r="O648" t="str">
        <f t="shared" si="30"/>
        <v>INSERT INTO "Clubs" (club_name,club_league_id,club_value,club_shield,club_country) VALUES ('CD San Marcos de Arica',97,58,pg_read_binary_file('E:\imagenes\escudos_cl\America\Liga de Ascenso Caixun\CD San Marcos de Arica.png'),43);</v>
      </c>
    </row>
    <row r="649" spans="2:15" x14ac:dyDescent="0.25">
      <c r="B649">
        <v>647</v>
      </c>
      <c r="C649" t="s">
        <v>3058</v>
      </c>
      <c r="D649" t="s">
        <v>1917</v>
      </c>
      <c r="E649">
        <f>INDEX(ClubLeague!B:B,MATCH(D649,ClubLeague!C:C,0))</f>
        <v>148</v>
      </c>
      <c r="F649">
        <v>68</v>
      </c>
      <c r="G649">
        <v>65</v>
      </c>
      <c r="H649">
        <v>67</v>
      </c>
      <c r="I649" s="3">
        <f t="shared" si="31"/>
        <v>67</v>
      </c>
      <c r="J649" t="s">
        <v>5635</v>
      </c>
      <c r="K649" t="str">
        <f t="shared" si="32"/>
        <v>E:\imagenes\escudos_cl\Europa\Primeira Liga\CD Santa Clara.png</v>
      </c>
      <c r="L649" t="s">
        <v>504</v>
      </c>
      <c r="M649">
        <f>INDEX(NationalTeams!B:B,MATCH(L649,NationalTeams!C:C,0))</f>
        <v>167</v>
      </c>
      <c r="O649" t="str">
        <f t="shared" si="30"/>
        <v>INSERT INTO "Clubs" (club_name,club_league_id,club_value,club_shield,club_country) VALUES ('CD Santa Clara',148,67,pg_read_binary_file('E:\imagenes\escudos_cl\Europa\Primeira Liga\CD Santa Clara.png'),167);</v>
      </c>
    </row>
    <row r="650" spans="2:15" x14ac:dyDescent="0.25">
      <c r="B650">
        <v>648</v>
      </c>
      <c r="C650" t="s">
        <v>3640</v>
      </c>
      <c r="D650" t="s">
        <v>1922</v>
      </c>
      <c r="E650">
        <f>INDEX(ClubLeague!B:B,MATCH(D650,ClubLeague!C:C,0))</f>
        <v>153</v>
      </c>
      <c r="F650">
        <v>57</v>
      </c>
      <c r="G650">
        <v>59</v>
      </c>
      <c r="H650">
        <v>58</v>
      </c>
      <c r="I650" s="3">
        <f t="shared" si="31"/>
        <v>58</v>
      </c>
      <c r="J650" t="s">
        <v>5636</v>
      </c>
      <c r="K650" t="str">
        <f t="shared" si="32"/>
        <v>E:\imagenes\escudos_cl\America\Primera Division de Guatemala\CD Santa Lucia Cotzumalguapa.png</v>
      </c>
      <c r="L650" t="s">
        <v>396</v>
      </c>
      <c r="M650">
        <f>INDEX(NationalTeams!B:B,MATCH(L650,NationalTeams!C:C,0))</f>
        <v>84</v>
      </c>
      <c r="O650" t="str">
        <f t="shared" si="30"/>
        <v>INSERT INTO "Clubs" (club_name,club_league_id,club_value,club_shield,club_country) VALUES ('CD Santa Lucia Cotzumalguapa',153,58,pg_read_binary_file('E:\imagenes\escudos_cl\America\Primera Division de Guatemala\CD Santa Lucia Cotzumalguapa.png'),84);</v>
      </c>
    </row>
    <row r="651" spans="2:15" x14ac:dyDescent="0.25">
      <c r="B651">
        <v>649</v>
      </c>
      <c r="C651" t="s">
        <v>3748</v>
      </c>
      <c r="D651" t="s">
        <v>1812</v>
      </c>
      <c r="E651">
        <f>INDEX(ClubLeague!B:B,MATCH(D651,ClubLeague!C:C,0))</f>
        <v>43</v>
      </c>
      <c r="F651">
        <v>59</v>
      </c>
      <c r="G651">
        <v>60</v>
      </c>
      <c r="H651">
        <v>61</v>
      </c>
      <c r="I651" s="3">
        <f t="shared" si="31"/>
        <v>60</v>
      </c>
      <c r="J651" t="s">
        <v>5637</v>
      </c>
      <c r="K651" t="str">
        <f t="shared" si="32"/>
        <v>E:\imagenes\escudos_cl\America\Division Intermedia\CD Santani.png</v>
      </c>
      <c r="L651" t="s">
        <v>348</v>
      </c>
      <c r="M651">
        <f>INDEX(NationalTeams!B:B,MATCH(L651,NationalTeams!C:C,0))</f>
        <v>164</v>
      </c>
      <c r="O651" t="str">
        <f t="shared" si="30"/>
        <v>INSERT INTO "Clubs" (club_name,club_league_id,club_value,club_shield,club_country) VALUES ('CD Santani',43,60,pg_read_binary_file('E:\imagenes\escudos_cl\America\Division Intermedia\CD Santani.png'),164);</v>
      </c>
    </row>
    <row r="652" spans="2:15" x14ac:dyDescent="0.25">
      <c r="B652">
        <v>650</v>
      </c>
      <c r="C652" t="s">
        <v>3473</v>
      </c>
      <c r="D652" t="s">
        <v>1866</v>
      </c>
      <c r="E652">
        <f>INDEX(ClubLeague!B:B,MATCH(D652,ClubLeague!C:C,0))</f>
        <v>97</v>
      </c>
      <c r="F652">
        <v>60</v>
      </c>
      <c r="G652">
        <v>63</v>
      </c>
      <c r="H652">
        <v>62</v>
      </c>
      <c r="I652" s="3">
        <f t="shared" si="31"/>
        <v>62</v>
      </c>
      <c r="J652" t="s">
        <v>5638</v>
      </c>
      <c r="K652" t="str">
        <f t="shared" si="32"/>
        <v>E:\imagenes\escudos_cl\America\Liga de Ascenso Caixun\CD Santiago Morning.png</v>
      </c>
      <c r="L652" t="s">
        <v>330</v>
      </c>
      <c r="M652">
        <f>INDEX(NationalTeams!B:B,MATCH(L652,NationalTeams!C:C,0))</f>
        <v>43</v>
      </c>
      <c r="O652" t="str">
        <f t="shared" si="30"/>
        <v>INSERT INTO "Clubs" (club_name,club_league_id,club_value,club_shield,club_country) VALUES ('CD Santiago Morning',97,62,pg_read_binary_file('E:\imagenes\escudos_cl\America\Liga de Ascenso Caixun\CD Santiago Morning.png'),43);</v>
      </c>
    </row>
    <row r="653" spans="2:15" x14ac:dyDescent="0.25">
      <c r="B653">
        <v>651</v>
      </c>
      <c r="C653" t="s">
        <v>3463</v>
      </c>
      <c r="D653" t="s">
        <v>1866</v>
      </c>
      <c r="E653">
        <f>INDEX(ClubLeague!B:B,MATCH(D653,ClubLeague!C:C,0))</f>
        <v>97</v>
      </c>
      <c r="F653">
        <v>64</v>
      </c>
      <c r="G653">
        <v>64</v>
      </c>
      <c r="H653">
        <v>62</v>
      </c>
      <c r="I653" s="3">
        <f t="shared" si="31"/>
        <v>63</v>
      </c>
      <c r="J653" t="s">
        <v>5639</v>
      </c>
      <c r="K653" t="str">
        <f t="shared" si="32"/>
        <v>E:\imagenes\escudos_cl\America\Liga de Ascenso Caixun\CD Santiago Wanderers.png</v>
      </c>
      <c r="L653" t="s">
        <v>330</v>
      </c>
      <c r="M653">
        <f>INDEX(NationalTeams!B:B,MATCH(L653,NationalTeams!C:C,0))</f>
        <v>43</v>
      </c>
      <c r="O653" t="str">
        <f t="shared" si="30"/>
        <v>INSERT INTO "Clubs" (club_name,club_league_id,club_value,club_shield,club_country) VALUES ('CD Santiago Wanderers',97,63,pg_read_binary_file('E:\imagenes\escudos_cl\America\Liga de Ascenso Caixun\CD Santiago Wanderers.png'),43);</v>
      </c>
    </row>
    <row r="654" spans="2:15" x14ac:dyDescent="0.25">
      <c r="B654">
        <v>652</v>
      </c>
      <c r="C654" t="s">
        <v>3581</v>
      </c>
      <c r="D654" t="s">
        <v>1880</v>
      </c>
      <c r="E654">
        <f>INDEX(ClubLeague!B:B,MATCH(D654,ClubLeague!C:C,0))</f>
        <v>111</v>
      </c>
      <c r="F654">
        <v>60</v>
      </c>
      <c r="G654">
        <v>62</v>
      </c>
      <c r="H654">
        <v>60</v>
      </c>
      <c r="I654" s="3">
        <f t="shared" si="31"/>
        <v>61</v>
      </c>
      <c r="J654" t="s">
        <v>5640</v>
      </c>
      <c r="K654" t="str">
        <f t="shared" si="32"/>
        <v>E:\imagenes\escudos_cl\America\LigaPro Ecuabet\CD Tecnico Universitario.png</v>
      </c>
      <c r="L654" t="s">
        <v>331</v>
      </c>
      <c r="M654">
        <f>INDEX(NationalTeams!B:B,MATCH(L654,NationalTeams!C:C,0))</f>
        <v>58</v>
      </c>
      <c r="O654" t="str">
        <f t="shared" si="30"/>
        <v>INSERT INTO "Clubs" (club_name,club_league_id,club_value,club_shield,club_country) VALUES ('CD Tecnico Universitario',111,61,pg_read_binary_file('E:\imagenes\escudos_cl\America\LigaPro Ecuabet\CD Tecnico Universitario.png'),58);</v>
      </c>
    </row>
    <row r="655" spans="2:15" x14ac:dyDescent="0.25">
      <c r="B655">
        <v>653</v>
      </c>
      <c r="C655" t="s">
        <v>3064</v>
      </c>
      <c r="D655" t="s">
        <v>1917</v>
      </c>
      <c r="E655">
        <f>INDEX(ClubLeague!B:B,MATCH(D655,ClubLeague!C:C,0))</f>
        <v>148</v>
      </c>
      <c r="F655">
        <v>65</v>
      </c>
      <c r="G655">
        <v>62</v>
      </c>
      <c r="H655">
        <v>64</v>
      </c>
      <c r="I655" s="3">
        <f t="shared" si="31"/>
        <v>64</v>
      </c>
      <c r="J655" t="s">
        <v>5641</v>
      </c>
      <c r="K655" t="str">
        <f t="shared" si="32"/>
        <v>E:\imagenes\escudos_cl\Europa\Primeira Liga\CD Tondela.png</v>
      </c>
      <c r="L655" t="s">
        <v>504</v>
      </c>
      <c r="M655">
        <f>INDEX(NationalTeams!B:B,MATCH(L655,NationalTeams!C:C,0))</f>
        <v>167</v>
      </c>
      <c r="O655" t="str">
        <f t="shared" si="30"/>
        <v>INSERT INTO "Clubs" (club_name,club_league_id,club_value,club_shield,club_country) VALUES ('CD Tondela',148,64,pg_read_binary_file('E:\imagenes\escudos_cl\Europa\Primeira Liga\CD Tondela.png'),167);</v>
      </c>
    </row>
    <row r="656" spans="2:15" x14ac:dyDescent="0.25">
      <c r="B656">
        <v>654</v>
      </c>
      <c r="C656" t="s">
        <v>3397</v>
      </c>
      <c r="D656" t="s">
        <v>1813</v>
      </c>
      <c r="E656">
        <f>INDEX(ClubLeague!B:B,MATCH(D656,ClubLeague!C:C,0))</f>
        <v>44</v>
      </c>
      <c r="F656">
        <v>60</v>
      </c>
      <c r="G656">
        <v>61</v>
      </c>
      <c r="H656">
        <v>56</v>
      </c>
      <c r="I656" s="3">
        <f t="shared" si="31"/>
        <v>59</v>
      </c>
      <c r="J656" t="s">
        <v>5642</v>
      </c>
      <c r="K656" t="str">
        <f t="shared" si="32"/>
        <v>E:\imagenes\escudos_cl\America\Division Profesional\CD Totora Real Oruro.png</v>
      </c>
      <c r="L656" t="s">
        <v>353</v>
      </c>
      <c r="M656">
        <f>INDEX(NationalTeams!B:B,MATCH(L656,NationalTeams!C:C,0))</f>
        <v>29</v>
      </c>
      <c r="O656" t="str">
        <f t="shared" si="30"/>
        <v>INSERT INTO "Clubs" (club_name,club_league_id,club_value,club_shield,club_country) VALUES ('CD Totora Real Oruro',44,59,pg_read_binary_file('E:\imagenes\escudos_cl\America\Division Profesional\CD Totora Real Oruro.png'),29);</v>
      </c>
    </row>
    <row r="657" spans="2:15" x14ac:dyDescent="0.25">
      <c r="B657">
        <v>655</v>
      </c>
      <c r="C657" t="s">
        <v>3777</v>
      </c>
      <c r="D657" t="s">
        <v>1864</v>
      </c>
      <c r="E657">
        <f>INDEX(ClubLeague!B:B,MATCH(D657,ClubLeague!C:C,0))</f>
        <v>95</v>
      </c>
      <c r="F657">
        <v>61</v>
      </c>
      <c r="G657">
        <v>63</v>
      </c>
      <c r="H657">
        <v>60</v>
      </c>
      <c r="I657" s="3">
        <f t="shared" si="31"/>
        <v>61</v>
      </c>
      <c r="J657" t="s">
        <v>5643</v>
      </c>
      <c r="K657" t="str">
        <f t="shared" si="32"/>
        <v>E:\imagenes\escudos_cl\America\Liga 2 de Futbol Profesional\CD Union Comercio.png</v>
      </c>
      <c r="L657" t="s">
        <v>350</v>
      </c>
      <c r="M657">
        <f>INDEX(NationalTeams!B:B,MATCH(L657,NationalTeams!C:C,0))</f>
        <v>165</v>
      </c>
      <c r="O657" t="str">
        <f t="shared" si="30"/>
        <v>INSERT INTO "Clubs" (club_name,club_league_id,club_value,club_shield,club_country) VALUES ('CD Union Comercio',95,61,pg_read_binary_file('E:\imagenes\escudos_cl\America\Liga 2 de Futbol Profesional\CD Union Comercio.png'),165);</v>
      </c>
    </row>
    <row r="658" spans="2:15" x14ac:dyDescent="0.25">
      <c r="B658">
        <v>656</v>
      </c>
      <c r="C658" t="s">
        <v>3462</v>
      </c>
      <c r="D658" t="s">
        <v>1868</v>
      </c>
      <c r="E658">
        <f>INDEX(ClubLeague!B:B,MATCH(D658,ClubLeague!C:C,0))</f>
        <v>99</v>
      </c>
      <c r="F658">
        <v>65</v>
      </c>
      <c r="G658">
        <v>68</v>
      </c>
      <c r="H658">
        <v>69</v>
      </c>
      <c r="I658" s="3">
        <f t="shared" si="31"/>
        <v>67</v>
      </c>
      <c r="J658" t="s">
        <v>5644</v>
      </c>
      <c r="K658" t="str">
        <f t="shared" si="32"/>
        <v>E:\imagenes\escudos_cl\America\Liga de Primera Itau\CD Union la Calera.png</v>
      </c>
      <c r="L658" t="s">
        <v>330</v>
      </c>
      <c r="M658">
        <f>INDEX(NationalTeams!B:B,MATCH(L658,NationalTeams!C:C,0))</f>
        <v>43</v>
      </c>
      <c r="O658" t="str">
        <f t="shared" si="30"/>
        <v>INSERT INTO "Clubs" (club_name,club_league_id,club_value,club_shield,club_country) VALUES ('CD Union la Calera',99,67,pg_read_binary_file('E:\imagenes\escudos_cl\America\Liga de Primera Itau\CD Union la Calera.png'),43);</v>
      </c>
    </row>
    <row r="659" spans="2:15" x14ac:dyDescent="0.25">
      <c r="B659">
        <v>657</v>
      </c>
      <c r="C659" t="s">
        <v>3474</v>
      </c>
      <c r="D659" t="s">
        <v>1866</v>
      </c>
      <c r="E659">
        <f>INDEX(ClubLeague!B:B,MATCH(D659,ClubLeague!C:C,0))</f>
        <v>97</v>
      </c>
      <c r="F659">
        <v>62</v>
      </c>
      <c r="G659">
        <v>61</v>
      </c>
      <c r="H659">
        <v>59</v>
      </c>
      <c r="I659" s="3">
        <f t="shared" si="31"/>
        <v>61</v>
      </c>
      <c r="J659" t="s">
        <v>5645</v>
      </c>
      <c r="K659" t="str">
        <f t="shared" si="32"/>
        <v>E:\imagenes\escudos_cl\America\Liga de Ascenso Caixun\CD Union San Felipe.png</v>
      </c>
      <c r="L659" t="s">
        <v>330</v>
      </c>
      <c r="M659">
        <f>INDEX(NationalTeams!B:B,MATCH(L659,NationalTeams!C:C,0))</f>
        <v>43</v>
      </c>
      <c r="O659" t="str">
        <f t="shared" si="30"/>
        <v>INSERT INTO "Clubs" (club_name,club_league_id,club_value,club_shield,club_country) VALUES ('CD Union San Felipe',97,61,pg_read_binary_file('E:\imagenes\escudos_cl\America\Liga de Ascenso Caixun\CD Union San Felipe.png'),43);</v>
      </c>
    </row>
    <row r="660" spans="2:15" x14ac:dyDescent="0.25">
      <c r="B660">
        <v>658</v>
      </c>
      <c r="C660" t="s">
        <v>3570</v>
      </c>
      <c r="D660" t="s">
        <v>1880</v>
      </c>
      <c r="E660">
        <f>INDEX(ClubLeague!B:B,MATCH(D660,ClubLeague!C:C,0))</f>
        <v>111</v>
      </c>
      <c r="F660">
        <v>63</v>
      </c>
      <c r="G660">
        <v>63</v>
      </c>
      <c r="H660">
        <v>62</v>
      </c>
      <c r="I660" s="3">
        <f t="shared" si="31"/>
        <v>63</v>
      </c>
      <c r="J660" t="s">
        <v>5646</v>
      </c>
      <c r="K660" t="str">
        <f t="shared" si="32"/>
        <v>E:\imagenes\escudos_cl\America\LigaPro Ecuabet\CD Universidad Catolica.png</v>
      </c>
      <c r="L660" t="s">
        <v>331</v>
      </c>
      <c r="M660">
        <f>INDEX(NationalTeams!B:B,MATCH(L660,NationalTeams!C:C,0))</f>
        <v>58</v>
      </c>
      <c r="O660" t="str">
        <f t="shared" si="30"/>
        <v>INSERT INTO "Clubs" (club_name,club_league_id,club_value,club_shield,club_country) VALUES ('CD Universidad Catolica',111,63,pg_read_binary_file('E:\imagenes\escudos_cl\America\LigaPro Ecuabet\CD Universidad Catolica.png'),58);</v>
      </c>
    </row>
    <row r="661" spans="2:15" x14ac:dyDescent="0.25">
      <c r="B661">
        <v>659</v>
      </c>
      <c r="C661" t="s">
        <v>3454</v>
      </c>
      <c r="D661" t="s">
        <v>1868</v>
      </c>
      <c r="E661">
        <f>INDEX(ClubLeague!B:B,MATCH(D661,ClubLeague!C:C,0))</f>
        <v>99</v>
      </c>
      <c r="F661">
        <v>71</v>
      </c>
      <c r="G661">
        <v>69</v>
      </c>
      <c r="H661">
        <v>66</v>
      </c>
      <c r="I661" s="3">
        <f t="shared" si="31"/>
        <v>69</v>
      </c>
      <c r="J661" t="s">
        <v>5647</v>
      </c>
      <c r="K661" t="str">
        <f t="shared" si="32"/>
        <v>E:\imagenes\escudos_cl\America\Liga de Primera Itau\CD Universidad Catolica de Chile.png</v>
      </c>
      <c r="L661" t="s">
        <v>330</v>
      </c>
      <c r="M661">
        <f>INDEX(NationalTeams!B:B,MATCH(L661,NationalTeams!C:C,0))</f>
        <v>43</v>
      </c>
      <c r="O661" t="str">
        <f t="shared" si="30"/>
        <v>INSERT INTO "Clubs" (club_name,club_league_id,club_value,club_shield,club_country) VALUES ('CD Universidad Catolica de Chile',99,69,pg_read_binary_file('E:\imagenes\escudos_cl\America\Liga de Primera Itau\CD Universidad Catolica de Chile.png'),43);</v>
      </c>
    </row>
    <row r="662" spans="2:15" x14ac:dyDescent="0.25">
      <c r="B662">
        <v>660</v>
      </c>
      <c r="C662" t="s">
        <v>3475</v>
      </c>
      <c r="D662" t="s">
        <v>1866</v>
      </c>
      <c r="E662">
        <f>INDEX(ClubLeague!B:B,MATCH(D662,ClubLeague!C:C,0))</f>
        <v>97</v>
      </c>
      <c r="F662">
        <v>62</v>
      </c>
      <c r="G662">
        <v>62</v>
      </c>
      <c r="H662">
        <v>60</v>
      </c>
      <c r="I662" s="3">
        <f t="shared" si="31"/>
        <v>61</v>
      </c>
      <c r="J662" t="s">
        <v>5648</v>
      </c>
      <c r="K662" t="str">
        <f t="shared" si="32"/>
        <v>E:\imagenes\escudos_cl\America\Liga de Ascenso Caixun\CD Universidad de Concepcion.png</v>
      </c>
      <c r="L662" t="s">
        <v>330</v>
      </c>
      <c r="M662">
        <f>INDEX(NationalTeams!B:B,MATCH(L662,NationalTeams!C:C,0))</f>
        <v>43</v>
      </c>
      <c r="O662" t="str">
        <f t="shared" si="30"/>
        <v>INSERT INTO "Clubs" (club_name,club_league_id,club_value,club_shield,club_country) VALUES ('CD Universidad de Concepcion',97,61,pg_read_binary_file('E:\imagenes\escudos_cl\America\Liga de Ascenso Caixun\CD Universidad de Concepcion.png'),43);</v>
      </c>
    </row>
    <row r="663" spans="2:15" x14ac:dyDescent="0.25">
      <c r="B663">
        <v>661</v>
      </c>
      <c r="C663" t="s">
        <v>3789</v>
      </c>
      <c r="D663" t="s">
        <v>1864</v>
      </c>
      <c r="E663">
        <f>INDEX(ClubLeague!B:B,MATCH(D663,ClubLeague!C:C,0))</f>
        <v>95</v>
      </c>
      <c r="F663">
        <v>58</v>
      </c>
      <c r="G663">
        <v>57</v>
      </c>
      <c r="H663">
        <v>52</v>
      </c>
      <c r="I663" s="3">
        <f t="shared" si="31"/>
        <v>56</v>
      </c>
      <c r="J663" t="s">
        <v>5649</v>
      </c>
      <c r="K663" t="str">
        <f t="shared" si="32"/>
        <v>E:\imagenes\escudos_cl\America\Liga 2 de Futbol Profesional\CD Universidad San Martin.png</v>
      </c>
      <c r="L663" t="s">
        <v>350</v>
      </c>
      <c r="M663">
        <f>INDEX(NationalTeams!B:B,MATCH(L663,NationalTeams!C:C,0))</f>
        <v>165</v>
      </c>
      <c r="O663" t="str">
        <f t="shared" si="30"/>
        <v>INSERT INTO "Clubs" (club_name,club_league_id,club_value,club_shield,club_country) VALUES ('CD Universidad San Martin',95,56,pg_read_binary_file('E:\imagenes\escudos_cl\America\Liga 2 de Futbol Profesional\CD Universidad San Martin.png'),165);</v>
      </c>
    </row>
    <row r="664" spans="2:15" x14ac:dyDescent="0.25">
      <c r="B664">
        <v>662</v>
      </c>
      <c r="C664" t="s">
        <v>3731</v>
      </c>
      <c r="D664" t="s">
        <v>1875</v>
      </c>
      <c r="E664">
        <f>INDEX(ClubLeague!B:B,MATCH(D664,ClubLeague!C:C,0))</f>
        <v>106</v>
      </c>
      <c r="F664">
        <v>60</v>
      </c>
      <c r="G664">
        <v>55</v>
      </c>
      <c r="H664">
        <v>57</v>
      </c>
      <c r="I664" s="3">
        <f t="shared" si="31"/>
        <v>57</v>
      </c>
      <c r="J664" t="s">
        <v>5650</v>
      </c>
      <c r="K664" t="str">
        <f t="shared" si="32"/>
        <v>E:\imagenes\escudos_cl\America\Liga LPF\CD Universitario.png</v>
      </c>
      <c r="L664" t="s">
        <v>398</v>
      </c>
      <c r="M664">
        <f>INDEX(NationalTeams!B:B,MATCH(L664,NationalTeams!C:C,0))</f>
        <v>162</v>
      </c>
      <c r="O664" t="str">
        <f t="shared" si="30"/>
        <v>INSERT INTO "Clubs" (club_name,club_league_id,club_value,club_shield,club_country) VALUES ('CD Universitario',106,57,pg_read_binary_file('E:\imagenes\escudos_cl\America\Liga LPF\CD Universitario.png'),162);</v>
      </c>
    </row>
    <row r="665" spans="2:15" x14ac:dyDescent="0.25">
      <c r="B665">
        <v>663</v>
      </c>
      <c r="C665" t="s">
        <v>3589</v>
      </c>
      <c r="D665" t="s">
        <v>1881</v>
      </c>
      <c r="E665">
        <f>INDEX(ClubLeague!B:B,MATCH(D665,ClubLeague!C:C,0))</f>
        <v>112</v>
      </c>
      <c r="F665">
        <v>59</v>
      </c>
      <c r="G665">
        <v>58</v>
      </c>
      <c r="H665">
        <v>59</v>
      </c>
      <c r="I665" s="3">
        <f t="shared" si="31"/>
        <v>59</v>
      </c>
      <c r="J665" t="s">
        <v>5651</v>
      </c>
      <c r="K665" t="str">
        <f t="shared" si="32"/>
        <v>E:\imagenes\escudos_cl\America\LigaPro Ecuabet Serie B\CD Vargas Torres.png</v>
      </c>
      <c r="L665" t="s">
        <v>331</v>
      </c>
      <c r="M665">
        <f>INDEX(NationalTeams!B:B,MATCH(L665,NationalTeams!C:C,0))</f>
        <v>58</v>
      </c>
      <c r="O665" t="str">
        <f t="shared" si="30"/>
        <v>INSERT INTO "Clubs" (club_name,club_league_id,club_value,club_shield,club_country) VALUES ('CD Vargas Torres',112,59,pg_read_binary_file('E:\imagenes\escudos_cl\America\LigaPro Ecuabet Serie B\CD Vargas Torres.png'),58);</v>
      </c>
    </row>
    <row r="666" spans="2:15" x14ac:dyDescent="0.25">
      <c r="B666">
        <v>664</v>
      </c>
      <c r="C666" t="s">
        <v>3680</v>
      </c>
      <c r="D666" t="s">
        <v>1871</v>
      </c>
      <c r="E666">
        <f>INDEX(ClubLeague!B:B,MATCH(D666,ClubLeague!C:C,0))</f>
        <v>102</v>
      </c>
      <c r="F666">
        <v>59</v>
      </c>
      <c r="G666">
        <v>60</v>
      </c>
      <c r="H666">
        <v>60</v>
      </c>
      <c r="I666" s="3">
        <f t="shared" si="31"/>
        <v>60</v>
      </c>
      <c r="J666" t="s">
        <v>5652</v>
      </c>
      <c r="K666" t="str">
        <f t="shared" si="32"/>
        <v>E:\imagenes\escudos_cl\America\Liga Hondubet\CD Victoria.png</v>
      </c>
      <c r="L666" t="s">
        <v>397</v>
      </c>
      <c r="M666">
        <f>INDEX(NationalTeams!B:B,MATCH(L666,NationalTeams!C:C,0))</f>
        <v>90</v>
      </c>
      <c r="O666" t="str">
        <f t="shared" si="30"/>
        <v>INSERT INTO "Clubs" (club_name,club_league_id,club_value,club_shield,club_country) VALUES ('CD Victoria',102,60,pg_read_binary_file('E:\imagenes\escudos_cl\America\Liga Hondubet\CD Victoria.png'),90);</v>
      </c>
    </row>
    <row r="667" spans="2:15" x14ac:dyDescent="0.25">
      <c r="B667">
        <v>665</v>
      </c>
      <c r="C667" t="s">
        <v>3718</v>
      </c>
      <c r="D667" t="s">
        <v>1877</v>
      </c>
      <c r="E667">
        <f>INDEX(ClubLeague!B:B,MATCH(D667,ClubLeague!C:C,0))</f>
        <v>108</v>
      </c>
      <c r="F667">
        <v>49</v>
      </c>
      <c r="G667">
        <v>51</v>
      </c>
      <c r="H667">
        <v>51</v>
      </c>
      <c r="I667" s="3">
        <f t="shared" si="31"/>
        <v>50</v>
      </c>
      <c r="J667" t="s">
        <v>5653</v>
      </c>
      <c r="K667" t="str">
        <f t="shared" si="32"/>
        <v>E:\imagenes\escudos_cl\America\Liga Primera\CD Walter Ferretti.png</v>
      </c>
      <c r="L667" t="s">
        <v>356</v>
      </c>
      <c r="M667">
        <f>INDEX(NationalTeams!B:B,MATCH(L667,NationalTeams!C:C,0))</f>
        <v>151</v>
      </c>
      <c r="O667" t="str">
        <f t="shared" si="30"/>
        <v>INSERT INTO "Clubs" (club_name,club_league_id,club_value,club_shield,club_country) VALUES ('CD Walter Ferretti',108,50,pg_read_binary_file('E:\imagenes\escudos_cl\America\Liga Primera\CD Walter Ferretti.png'),151);</v>
      </c>
    </row>
    <row r="668" spans="2:15" x14ac:dyDescent="0.25">
      <c r="B668">
        <v>666</v>
      </c>
      <c r="C668" t="s">
        <v>3398</v>
      </c>
      <c r="D668" t="s">
        <v>1813</v>
      </c>
      <c r="E668">
        <f>INDEX(ClubLeague!B:B,MATCH(D668,ClubLeague!C:C,0))</f>
        <v>44</v>
      </c>
      <c r="F668">
        <v>60</v>
      </c>
      <c r="G668">
        <v>61</v>
      </c>
      <c r="H668">
        <v>56</v>
      </c>
      <c r="I668" s="3">
        <f t="shared" si="31"/>
        <v>59</v>
      </c>
      <c r="J668" t="s">
        <v>5654</v>
      </c>
      <c r="K668" t="str">
        <f t="shared" si="32"/>
        <v>E:\imagenes\escudos_cl\America\Division Profesional\CDC Real Tomayapo.png</v>
      </c>
      <c r="L668" t="s">
        <v>353</v>
      </c>
      <c r="M668">
        <f>INDEX(NationalTeams!B:B,MATCH(L668,NationalTeams!C:C,0))</f>
        <v>29</v>
      </c>
      <c r="O668" t="str">
        <f t="shared" si="30"/>
        <v>INSERT INTO "Clubs" (club_name,club_league_id,club_value,club_shield,club_country) VALUES ('CDC Real Tomayapo',44,59,pg_read_binary_file('E:\imagenes\escudos_cl\America\Division Profesional\CDC Real Tomayapo.png'),29);</v>
      </c>
    </row>
    <row r="669" spans="2:15" x14ac:dyDescent="0.25">
      <c r="B669">
        <v>667</v>
      </c>
      <c r="C669" t="s">
        <v>3399</v>
      </c>
      <c r="D669" t="s">
        <v>1813</v>
      </c>
      <c r="E669">
        <f>INDEX(ClubLeague!B:B,MATCH(D669,ClubLeague!C:C,0))</f>
        <v>44</v>
      </c>
      <c r="F669">
        <v>60</v>
      </c>
      <c r="G669">
        <v>61</v>
      </c>
      <c r="H669">
        <v>57</v>
      </c>
      <c r="I669" s="3">
        <f t="shared" si="31"/>
        <v>59</v>
      </c>
      <c r="J669" t="s">
        <v>5655</v>
      </c>
      <c r="K669" t="str">
        <f t="shared" si="32"/>
        <v>E:\imagenes\escudos_cl\America\Division Profesional\CDSC Guabira.png</v>
      </c>
      <c r="L669" t="s">
        <v>353</v>
      </c>
      <c r="M669">
        <f>INDEX(NationalTeams!B:B,MATCH(L669,NationalTeams!C:C,0))</f>
        <v>29</v>
      </c>
      <c r="O669" t="str">
        <f t="shared" si="30"/>
        <v>INSERT INTO "Clubs" (club_name,club_league_id,club_value,club_shield,club_country) VALUES ('CDSC Guabira',44,59,pg_read_binary_file('E:\imagenes\escudos_cl\America\Division Profesional\CDSC Guabira.png'),29);</v>
      </c>
    </row>
    <row r="670" spans="2:15" x14ac:dyDescent="0.25">
      <c r="B670">
        <v>668</v>
      </c>
      <c r="C670" t="s">
        <v>3416</v>
      </c>
      <c r="D670" t="s">
        <v>1793</v>
      </c>
      <c r="E670">
        <f>INDEX(ClubLeague!B:B,MATCH(D670,ClubLeague!C:C,0))</f>
        <v>23</v>
      </c>
      <c r="F670">
        <v>72</v>
      </c>
      <c r="G670">
        <v>70</v>
      </c>
      <c r="H670">
        <v>68</v>
      </c>
      <c r="I670" s="3">
        <f t="shared" si="31"/>
        <v>70</v>
      </c>
      <c r="J670" t="s">
        <v>5656</v>
      </c>
      <c r="K670" t="str">
        <f t="shared" si="32"/>
        <v>E:\imagenes\escudos_cl\America\Brasileirao Betano\Ceara SC.png</v>
      </c>
      <c r="L670" t="s">
        <v>327</v>
      </c>
      <c r="M670">
        <f>INDEX(NationalTeams!B:B,MATCH(L670,NationalTeams!C:C,0))</f>
        <v>32</v>
      </c>
      <c r="O670" t="str">
        <f t="shared" si="30"/>
        <v>INSERT INTO "Clubs" (club_name,club_league_id,club_value,club_shield,club_country) VALUES ('Ceara SC',23,70,pg_read_binary_file('E:\imagenes\escudos_cl\America\Brasileirao Betano\Ceara SC.png'),32);</v>
      </c>
    </row>
    <row r="671" spans="2:15" x14ac:dyDescent="0.25">
      <c r="B671">
        <v>669</v>
      </c>
      <c r="C671" t="s">
        <v>4525</v>
      </c>
      <c r="D671" t="s">
        <v>1914</v>
      </c>
      <c r="E671">
        <f>INDEX(ClubLeague!B:B,MATCH(D671,ClubLeague!C:C,0))</f>
        <v>145</v>
      </c>
      <c r="F671">
        <v>47</v>
      </c>
      <c r="G671">
        <v>49</v>
      </c>
      <c r="H671">
        <v>49</v>
      </c>
      <c r="I671" s="3">
        <f t="shared" si="31"/>
        <v>48</v>
      </c>
      <c r="J671" t="s">
        <v>5657</v>
      </c>
      <c r="K671" t="str">
        <f t="shared" si="32"/>
        <v>E:\imagenes\escudos_cl\Asia\Philippines Football League\Cebu FC.png</v>
      </c>
      <c r="L671" t="s">
        <v>445</v>
      </c>
      <c r="M671">
        <f>INDEX(NationalTeams!B:B,MATCH(L671,NationalTeams!C:C,0))</f>
        <v>72</v>
      </c>
      <c r="O671" t="str">
        <f t="shared" si="30"/>
        <v>INSERT INTO "Clubs" (club_name,club_league_id,club_value,club_shield,club_country) VALUES ('Cebu FC',145,48,pg_read_binary_file('E:\imagenes\escudos_cl\Asia\Philippines Football League\Cebu FC.png'),72);</v>
      </c>
    </row>
    <row r="672" spans="2:15" x14ac:dyDescent="0.25">
      <c r="B672">
        <v>670</v>
      </c>
      <c r="C672" t="s">
        <v>2396</v>
      </c>
      <c r="D672" t="s">
        <v>1855</v>
      </c>
      <c r="E672">
        <f>INDEX(ClubLeague!B:B,MATCH(D672,ClubLeague!C:C,0))</f>
        <v>86</v>
      </c>
      <c r="F672">
        <v>80</v>
      </c>
      <c r="G672">
        <v>74</v>
      </c>
      <c r="H672">
        <v>72</v>
      </c>
      <c r="I672" s="3">
        <f t="shared" si="31"/>
        <v>75</v>
      </c>
      <c r="J672" t="s">
        <v>5658</v>
      </c>
      <c r="K672" t="str">
        <f t="shared" si="32"/>
        <v>E:\imagenes\escudos_cl\Europa\LaLiga EA Sports\Celta Vigo.png</v>
      </c>
      <c r="L672" t="s">
        <v>490</v>
      </c>
      <c r="M672">
        <f>INDEX(NationalTeams!B:B,MATCH(L672,NationalTeams!C:C,0))</f>
        <v>66</v>
      </c>
      <c r="O672" t="str">
        <f t="shared" si="30"/>
        <v>INSERT INTO "Clubs" (club_name,club_league_id,club_value,club_shield,club_country) VALUES ('Celta Vigo',86,75,pg_read_binary_file('E:\imagenes\escudos_cl\Europa\LaLiga EA Sports\Celta Vigo.png'),66);</v>
      </c>
    </row>
    <row r="673" spans="2:15" x14ac:dyDescent="0.25">
      <c r="B673">
        <v>671</v>
      </c>
      <c r="C673" t="s">
        <v>2319</v>
      </c>
      <c r="D673" t="s">
        <v>1932</v>
      </c>
      <c r="E673">
        <f>INDEX(ClubLeague!B:B,MATCH(D673,ClubLeague!C:C,0))</f>
        <v>163</v>
      </c>
      <c r="F673">
        <v>67</v>
      </c>
      <c r="G673">
        <v>71</v>
      </c>
      <c r="H673">
        <v>70</v>
      </c>
      <c r="I673" s="3">
        <f t="shared" si="31"/>
        <v>69</v>
      </c>
      <c r="J673" t="s">
        <v>5659</v>
      </c>
      <c r="K673" t="str">
        <f t="shared" si="32"/>
        <v>E:\imagenes\escudos_cl\Europa\Scottish Premiership\Celtic FC.png</v>
      </c>
      <c r="L673" t="s">
        <v>515</v>
      </c>
      <c r="M673">
        <f>INDEX(NationalTeams!B:B,MATCH(L673,NationalTeams!C:C,0))</f>
        <v>63</v>
      </c>
      <c r="O673" t="str">
        <f t="shared" si="30"/>
        <v>INSERT INTO "Clubs" (club_name,club_league_id,club_value,club_shield,club_country) VALUES ('Celtic FC',163,69,pg_read_binary_file('E:\imagenes\escudos_cl\Europa\Scottish Premiership\Celtic FC.png'),63);</v>
      </c>
    </row>
    <row r="674" spans="2:15" x14ac:dyDescent="0.25">
      <c r="B674">
        <v>672</v>
      </c>
      <c r="C674" t="s">
        <v>4157</v>
      </c>
      <c r="D674" t="s">
        <v>1776</v>
      </c>
      <c r="E674">
        <f>INDEX(ClubLeague!B:B,MATCH(D674,ClubLeague!C:C,0))</f>
        <v>6</v>
      </c>
      <c r="F674">
        <v>55</v>
      </c>
      <c r="G674">
        <v>53</v>
      </c>
      <c r="H674">
        <v>58</v>
      </c>
      <c r="I674" s="3">
        <f t="shared" si="31"/>
        <v>55</v>
      </c>
      <c r="J674" t="s">
        <v>5660</v>
      </c>
      <c r="K674" t="str">
        <f t="shared" si="32"/>
        <v>E:\imagenes\escudos_cl\Asia\A League\Central Coast Mariners FC.png</v>
      </c>
      <c r="L674" t="s">
        <v>426</v>
      </c>
      <c r="M674">
        <f>INDEX(NationalTeams!B:B,MATCH(L674,NationalTeams!C:C,0))</f>
        <v>16</v>
      </c>
      <c r="O674" t="str">
        <f t="shared" si="30"/>
        <v>INSERT INTO "Clubs" (club_name,club_league_id,club_value,club_shield,club_country) VALUES ('Central Coast Mariners FC',6,55,pg_read_binary_file('E:\imagenes\escudos_cl\Asia\A League\Central Coast Mariners FC.png'),16);</v>
      </c>
    </row>
    <row r="675" spans="2:15" x14ac:dyDescent="0.25">
      <c r="B675">
        <v>673</v>
      </c>
      <c r="C675" t="s">
        <v>3862</v>
      </c>
      <c r="D675" t="s">
        <v>1936</v>
      </c>
      <c r="E675">
        <f>INDEX(ClubLeague!B:B,MATCH(D675,ClubLeague!C:C,0))</f>
        <v>167</v>
      </c>
      <c r="F675">
        <v>57</v>
      </c>
      <c r="G675">
        <v>57</v>
      </c>
      <c r="H675">
        <v>56</v>
      </c>
      <c r="I675" s="3">
        <f t="shared" si="31"/>
        <v>57</v>
      </c>
      <c r="J675" t="s">
        <v>5661</v>
      </c>
      <c r="K675" t="str">
        <f t="shared" si="32"/>
        <v>E:\imagenes\escudos_cl\America\Segunda Division Profesional\Central Espaniol FC.png</v>
      </c>
      <c r="L675" t="s">
        <v>377</v>
      </c>
      <c r="M675">
        <f>INDEX(NationalTeams!B:B,MATCH(L675,NationalTeams!C:C,0))</f>
        <v>214</v>
      </c>
      <c r="O675" t="str">
        <f t="shared" si="30"/>
        <v>INSERT INTO "Clubs" (club_name,club_league_id,club_value,club_shield,club_country) VALUES ('Central Espaniol FC',167,57,pg_read_binary_file('E:\imagenes\escudos_cl\America\Segunda Division Profesional\Central Espaniol FC.png'),214);</v>
      </c>
    </row>
    <row r="676" spans="2:15" x14ac:dyDescent="0.25">
      <c r="B676">
        <v>674</v>
      </c>
      <c r="C676" t="s">
        <v>3829</v>
      </c>
      <c r="D676" t="s">
        <v>1967</v>
      </c>
      <c r="E676">
        <f>INDEX(ClubLeague!B:B,MATCH(D676,ClubLeague!C:C,0))</f>
        <v>198</v>
      </c>
      <c r="F676">
        <v>57</v>
      </c>
      <c r="G676">
        <v>62</v>
      </c>
      <c r="H676">
        <v>57</v>
      </c>
      <c r="I676" s="3">
        <f t="shared" si="31"/>
        <v>59</v>
      </c>
      <c r="J676" t="s">
        <v>5662</v>
      </c>
      <c r="K676" t="str">
        <f t="shared" si="32"/>
        <v>E:\imagenes\escudos_cl\America\TT Premier Football League\Central FC.png</v>
      </c>
      <c r="L676" t="s">
        <v>407</v>
      </c>
      <c r="M676">
        <f>INDEX(NationalTeams!B:B,MATCH(L676,NationalTeams!C:C,0))</f>
        <v>207</v>
      </c>
      <c r="O676" t="str">
        <f t="shared" si="30"/>
        <v>INSERT INTO "Clubs" (club_name,club_league_id,club_value,club_shield,club_country) VALUES ('Central FC',198,59,pg_read_binary_file('E:\imagenes\escudos_cl\America\TT Premier Football League\Central FC.png'),207);</v>
      </c>
    </row>
    <row r="677" spans="2:15" x14ac:dyDescent="0.25">
      <c r="B677">
        <v>675</v>
      </c>
      <c r="C677" t="s">
        <v>4703</v>
      </c>
      <c r="D677" t="s">
        <v>1817</v>
      </c>
      <c r="E677">
        <f>INDEX(ClubLeague!B:B,MATCH(D677,ClubLeague!C:C,0))</f>
        <v>48</v>
      </c>
      <c r="F677">
        <v>68</v>
      </c>
      <c r="G677">
        <v>68</v>
      </c>
      <c r="H677">
        <v>68</v>
      </c>
      <c r="I677" s="3">
        <f t="shared" si="31"/>
        <v>68</v>
      </c>
      <c r="J677" t="s">
        <v>5663</v>
      </c>
      <c r="K677" t="str">
        <f t="shared" si="32"/>
        <v>E:\imagenes\escudos_cl\Africa\Egyptian Premier League\Ceramica Cleopatra FC.png</v>
      </c>
      <c r="L677" t="s">
        <v>365</v>
      </c>
      <c r="M677">
        <f>INDEX(NationalTeams!B:B,MATCH(L677,NationalTeams!C:C,0))</f>
        <v>59</v>
      </c>
      <c r="O677" t="str">
        <f t="shared" si="30"/>
        <v>INSERT INTO "Clubs" (club_name,club_league_id,club_value,club_shield,club_country) VALUES ('Ceramica Cleopatra FC',48,68,pg_read_binary_file('E:\imagenes\escudos_cl\Africa\Egyptian Premier League\Ceramica Cleopatra FC.png'),59);</v>
      </c>
    </row>
    <row r="678" spans="2:15" x14ac:dyDescent="0.25">
      <c r="B678">
        <v>676</v>
      </c>
      <c r="C678" t="s">
        <v>2110</v>
      </c>
      <c r="D678" t="s">
        <v>1848</v>
      </c>
      <c r="E678">
        <f>INDEX(ClubLeague!B:B,MATCH(D678,ClubLeague!C:C,0))</f>
        <v>79</v>
      </c>
      <c r="F678">
        <v>68</v>
      </c>
      <c r="G678">
        <v>70</v>
      </c>
      <c r="H678">
        <v>64</v>
      </c>
      <c r="I678" s="3">
        <f t="shared" si="31"/>
        <v>67</v>
      </c>
      <c r="J678" t="s">
        <v>5664</v>
      </c>
      <c r="K678" t="str">
        <f t="shared" si="32"/>
        <v>E:\imagenes\escudos_cl\Europa\Jupiler Pro League\Cercle Brugge KSV.png</v>
      </c>
      <c r="L678" t="s">
        <v>505</v>
      </c>
      <c r="M678">
        <f>INDEX(NationalTeams!B:B,MATCH(L678,NationalTeams!C:C,0))</f>
        <v>23</v>
      </c>
      <c r="O678" t="str">
        <f t="shared" si="30"/>
        <v>INSERT INTO "Clubs" (club_name,club_league_id,club_value,club_shield,club_country) VALUES ('Cercle Brugge KSV',79,67,pg_read_binary_file('E:\imagenes\escudos_cl\Europa\Jupiler Pro League\Cercle Brugge KSV.png'),23);</v>
      </c>
    </row>
    <row r="679" spans="2:15" x14ac:dyDescent="0.25">
      <c r="B679">
        <v>677</v>
      </c>
      <c r="C679" t="s">
        <v>3904</v>
      </c>
      <c r="D679" t="s">
        <v>1843</v>
      </c>
      <c r="E679">
        <f>INDEX(ClubLeague!B:B,MATCH(D679,ClubLeague!C:C,0))</f>
        <v>74</v>
      </c>
      <c r="F679">
        <v>71</v>
      </c>
      <c r="G679">
        <v>68</v>
      </c>
      <c r="H679">
        <v>66</v>
      </c>
      <c r="I679" s="3">
        <f t="shared" si="31"/>
        <v>68</v>
      </c>
      <c r="J679" t="s">
        <v>5665</v>
      </c>
      <c r="K679" t="str">
        <f t="shared" si="32"/>
        <v>E:\imagenes\escudos_cl\Asia\J1 League\Cerezo Osaka.png</v>
      </c>
      <c r="L679" t="s">
        <v>422</v>
      </c>
      <c r="M679">
        <f>INDEX(NationalTeams!B:B,MATCH(L679,NationalTeams!C:C,0))</f>
        <v>112</v>
      </c>
      <c r="O679" t="str">
        <f t="shared" si="30"/>
        <v>INSERT INTO "Clubs" (club_name,club_league_id,club_value,club_shield,club_country) VALUES ('Cerezo Osaka',74,68,pg_read_binary_file('E:\imagenes\escudos_cl\Asia\J1 League\Cerezo Osaka.png'),112);</v>
      </c>
    </row>
    <row r="680" spans="2:15" x14ac:dyDescent="0.25">
      <c r="B680">
        <v>678</v>
      </c>
      <c r="C680" t="s">
        <v>3848</v>
      </c>
      <c r="D680" t="s">
        <v>1799</v>
      </c>
      <c r="E680">
        <f>INDEX(ClubLeague!B:B,MATCH(D680,ClubLeague!C:C,0))</f>
        <v>29</v>
      </c>
      <c r="F680">
        <v>66</v>
      </c>
      <c r="G680">
        <v>60</v>
      </c>
      <c r="H680">
        <v>60</v>
      </c>
      <c r="I680" s="3">
        <f t="shared" si="31"/>
        <v>62</v>
      </c>
      <c r="J680" t="s">
        <v>5666</v>
      </c>
      <c r="K680" t="str">
        <f t="shared" si="32"/>
        <v>E:\imagenes\escudos_cl\America\Campeonato Uruguayo de Primera Division\Cerro Largo FC.png</v>
      </c>
      <c r="L680" t="s">
        <v>377</v>
      </c>
      <c r="M680">
        <f>INDEX(NationalTeams!B:B,MATCH(L680,NationalTeams!C:C,0))</f>
        <v>214</v>
      </c>
      <c r="O680" t="str">
        <f t="shared" si="30"/>
        <v>INSERT INTO "Clubs" (club_name,club_league_id,club_value,club_shield,club_country) VALUES ('Cerro Largo FC',29,62,pg_read_binary_file('E:\imagenes\escudos_cl\America\Campeonato Uruguayo de Primera Division\Cerro Largo FC.png'),214);</v>
      </c>
    </row>
    <row r="681" spans="2:15" x14ac:dyDescent="0.25">
      <c r="B681">
        <v>679</v>
      </c>
      <c r="C681" t="s">
        <v>2808</v>
      </c>
      <c r="D681" t="s">
        <v>1943</v>
      </c>
      <c r="E681">
        <f>INDEX(ClubLeague!B:B,MATCH(D681,ClubLeague!C:C,0))</f>
        <v>174</v>
      </c>
      <c r="F681">
        <v>66</v>
      </c>
      <c r="G681">
        <v>69</v>
      </c>
      <c r="H681">
        <v>62</v>
      </c>
      <c r="I681" s="3">
        <f t="shared" si="31"/>
        <v>66</v>
      </c>
      <c r="J681" t="s">
        <v>5667</v>
      </c>
      <c r="K681" t="str">
        <f t="shared" si="32"/>
        <v>E:\imagenes\escudos_cl\Europa\Serie B\Cesena FC.png</v>
      </c>
      <c r="L681" t="s">
        <v>488</v>
      </c>
      <c r="M681">
        <f>INDEX(NationalTeams!B:B,MATCH(L681,NationalTeams!C:C,0))</f>
        <v>110</v>
      </c>
      <c r="O681" t="str">
        <f t="shared" si="30"/>
        <v>INSERT INTO "Clubs" (club_name,club_league_id,club_value,club_shield,club_country) VALUES ('Cesena FC',174,66,pg_read_binary_file('E:\imagenes\escudos_cl\Europa\Serie B\Cesena FC.png'),110);</v>
      </c>
    </row>
    <row r="682" spans="2:15" x14ac:dyDescent="0.25">
      <c r="B682">
        <v>680</v>
      </c>
      <c r="C682" t="s">
        <v>3702</v>
      </c>
      <c r="D682" t="s">
        <v>1876</v>
      </c>
      <c r="E682">
        <f>INDEX(ClubLeague!B:B,MATCH(D682,ClubLeague!C:C,0))</f>
        <v>107</v>
      </c>
      <c r="F682">
        <v>65</v>
      </c>
      <c r="G682">
        <v>68</v>
      </c>
      <c r="H682">
        <v>64</v>
      </c>
      <c r="I682" s="3">
        <f t="shared" si="31"/>
        <v>66</v>
      </c>
      <c r="J682" t="s">
        <v>5668</v>
      </c>
      <c r="K682" t="str">
        <f t="shared" si="32"/>
        <v>E:\imagenes\escudos_cl\America\Liga MX\CF Cruz Azul.png</v>
      </c>
      <c r="L682" t="s">
        <v>378</v>
      </c>
      <c r="M682">
        <f>INDEX(NationalTeams!B:B,MATCH(L682,NationalTeams!C:C,0))</f>
        <v>140</v>
      </c>
      <c r="O682" t="str">
        <f t="shared" si="30"/>
        <v>INSERT INTO "Clubs" (club_name,club_league_id,club_value,club_shield,club_country) VALUES ('CF Cruz Azul',107,66,pg_read_binary_file('E:\imagenes\escudos_cl\America\Liga MX\CF Cruz Azul.png'),140);</v>
      </c>
    </row>
    <row r="683" spans="2:15" x14ac:dyDescent="0.25">
      <c r="B683">
        <v>681</v>
      </c>
      <c r="C683" t="s">
        <v>2047</v>
      </c>
      <c r="D683" t="s">
        <v>1919</v>
      </c>
      <c r="E683">
        <f>INDEX(ClubLeague!B:B,MATCH(D683,ClubLeague!C:C,0))</f>
        <v>150</v>
      </c>
      <c r="F683">
        <v>50</v>
      </c>
      <c r="G683">
        <v>47</v>
      </c>
      <c r="H683">
        <v>51</v>
      </c>
      <c r="I683" s="3">
        <f t="shared" si="31"/>
        <v>49</v>
      </c>
      <c r="J683" t="s">
        <v>5669</v>
      </c>
      <c r="K683" t="str">
        <f t="shared" si="32"/>
        <v>E:\imagenes\escudos_cl\Europa\Primera Divisio\CF Esperanca dAndorra.png</v>
      </c>
      <c r="L683" t="s">
        <v>538</v>
      </c>
      <c r="M683">
        <f>INDEX(NationalTeams!B:B,MATCH(L683,NationalTeams!C:C,0))</f>
        <v>6</v>
      </c>
      <c r="O683" t="str">
        <f t="shared" si="30"/>
        <v>INSERT INTO "Clubs" (club_name,club_league_id,club_value,club_shield,club_country) VALUES ('CF Esperanca dAndorra',150,49,pg_read_binary_file('E:\imagenes\escudos_cl\Europa\Primera Divisio\CF Esperanca dAndorra.png'),6);</v>
      </c>
    </row>
    <row r="684" spans="2:15" x14ac:dyDescent="0.25">
      <c r="B684">
        <v>682</v>
      </c>
      <c r="C684" t="s">
        <v>3070</v>
      </c>
      <c r="D684" t="s">
        <v>1917</v>
      </c>
      <c r="E684">
        <f>INDEX(ClubLeague!B:B,MATCH(D684,ClubLeague!C:C,0))</f>
        <v>148</v>
      </c>
      <c r="F684">
        <v>58</v>
      </c>
      <c r="G684">
        <v>58</v>
      </c>
      <c r="H684">
        <v>57</v>
      </c>
      <c r="I684" s="3">
        <f t="shared" si="31"/>
        <v>58</v>
      </c>
      <c r="J684" t="s">
        <v>5670</v>
      </c>
      <c r="K684" t="str">
        <f t="shared" si="32"/>
        <v>E:\imagenes\escudos_cl\Europa\Primeira Liga\CF Estrela da Amadora.png</v>
      </c>
      <c r="L684" t="s">
        <v>504</v>
      </c>
      <c r="M684">
        <f>INDEX(NationalTeams!B:B,MATCH(L684,NationalTeams!C:C,0))</f>
        <v>167</v>
      </c>
      <c r="O684" t="str">
        <f t="shared" si="30"/>
        <v>INSERT INTO "Clubs" (club_name,club_league_id,club_value,club_shield,club_country) VALUES ('CF Estrela da Amadora',148,58,pg_read_binary_file('E:\imagenes\escudos_cl\Europa\Primeira Liga\CF Estrela da Amadora.png'),167);</v>
      </c>
    </row>
    <row r="685" spans="2:15" x14ac:dyDescent="0.25">
      <c r="B685">
        <v>683</v>
      </c>
      <c r="C685" t="s">
        <v>3703</v>
      </c>
      <c r="D685" t="s">
        <v>1876</v>
      </c>
      <c r="E685">
        <f>INDEX(ClubLeague!B:B,MATCH(D685,ClubLeague!C:C,0))</f>
        <v>107</v>
      </c>
      <c r="F685">
        <v>72</v>
      </c>
      <c r="G685">
        <v>74</v>
      </c>
      <c r="H685">
        <v>70</v>
      </c>
      <c r="I685" s="3">
        <f t="shared" si="31"/>
        <v>72</v>
      </c>
      <c r="J685" t="s">
        <v>5671</v>
      </c>
      <c r="K685" t="str">
        <f t="shared" si="32"/>
        <v>E:\imagenes\escudos_cl\America\Liga MX\CF Monterrey.png</v>
      </c>
      <c r="L685" t="s">
        <v>378</v>
      </c>
      <c r="M685">
        <f>INDEX(NationalTeams!B:B,MATCH(L685,NationalTeams!C:C,0))</f>
        <v>140</v>
      </c>
      <c r="O685" t="str">
        <f t="shared" si="30"/>
        <v>INSERT INTO "Clubs" (club_name,club_league_id,club_value,club_shield,club_country) VALUES ('CF Monterrey',107,72,pg_read_binary_file('E:\imagenes\escudos_cl\America\Liga MX\CF Monterrey.png'),140);</v>
      </c>
    </row>
    <row r="686" spans="2:15" x14ac:dyDescent="0.25">
      <c r="B686">
        <v>684</v>
      </c>
      <c r="C686" t="s">
        <v>3607</v>
      </c>
      <c r="D686" t="s">
        <v>1889</v>
      </c>
      <c r="E686">
        <f>INDEX(ClubLeague!B:B,MATCH(D686,ClubLeague!C:C,0))</f>
        <v>120</v>
      </c>
      <c r="F686">
        <v>70</v>
      </c>
      <c r="G686">
        <v>71</v>
      </c>
      <c r="H686">
        <v>66</v>
      </c>
      <c r="I686" s="3">
        <f t="shared" si="31"/>
        <v>69</v>
      </c>
      <c r="J686" t="s">
        <v>5672</v>
      </c>
      <c r="K686" t="str">
        <f t="shared" si="32"/>
        <v>E:\imagenes\escudos_cl\America\Major League Soccer\CF Montreal.png</v>
      </c>
      <c r="L686" t="s">
        <v>349</v>
      </c>
      <c r="M686">
        <f>INDEX(NationalTeams!B:B,MATCH(L686,NationalTeams!C:C,0))</f>
        <v>67</v>
      </c>
      <c r="O686" t="str">
        <f t="shared" si="30"/>
        <v>INSERT INTO "Clubs" (club_name,club_league_id,club_value,club_shield,club_country) VALUES ('CF Montreal',120,69,pg_read_binary_file('E:\imagenes\escudos_cl\America\Major League Soccer\CF Montreal.png'),67);</v>
      </c>
    </row>
    <row r="687" spans="2:15" x14ac:dyDescent="0.25">
      <c r="B687">
        <v>685</v>
      </c>
      <c r="C687" t="s">
        <v>3704</v>
      </c>
      <c r="D687" t="s">
        <v>1876</v>
      </c>
      <c r="E687">
        <f>INDEX(ClubLeague!B:B,MATCH(D687,ClubLeague!C:C,0))</f>
        <v>107</v>
      </c>
      <c r="F687">
        <v>64</v>
      </c>
      <c r="G687">
        <v>59</v>
      </c>
      <c r="H687">
        <v>61</v>
      </c>
      <c r="I687" s="3">
        <f t="shared" si="31"/>
        <v>61</v>
      </c>
      <c r="J687" t="s">
        <v>5673</v>
      </c>
      <c r="K687" t="str">
        <f t="shared" si="32"/>
        <v>E:\imagenes\escudos_cl\America\Liga MX\CF Pachuca.png</v>
      </c>
      <c r="L687" t="s">
        <v>378</v>
      </c>
      <c r="M687">
        <f>INDEX(NationalTeams!B:B,MATCH(L687,NationalTeams!C:C,0))</f>
        <v>140</v>
      </c>
      <c r="O687" t="str">
        <f t="shared" si="30"/>
        <v>INSERT INTO "Clubs" (club_name,club_league_id,club_value,club_shield,club_country) VALUES ('CF Pachuca',107,61,pg_read_binary_file('E:\imagenes\escudos_cl\America\Liga MX\CF Pachuca.png'),140);</v>
      </c>
    </row>
    <row r="688" spans="2:15" x14ac:dyDescent="0.25">
      <c r="B688">
        <v>686</v>
      </c>
      <c r="C688" t="s">
        <v>3641</v>
      </c>
      <c r="D688" t="s">
        <v>1922</v>
      </c>
      <c r="E688">
        <f>INDEX(ClubLeague!B:B,MATCH(D688,ClubLeague!C:C,0))</f>
        <v>153</v>
      </c>
      <c r="F688">
        <v>55</v>
      </c>
      <c r="G688">
        <v>58</v>
      </c>
      <c r="H688">
        <v>52</v>
      </c>
      <c r="I688" s="3">
        <f t="shared" si="31"/>
        <v>55</v>
      </c>
      <c r="J688" t="s">
        <v>5674</v>
      </c>
      <c r="K688" t="str">
        <f t="shared" si="32"/>
        <v>E:\imagenes\escudos_cl\America\Primera Division de Guatemala\CF Universidad.png</v>
      </c>
      <c r="L688" t="s">
        <v>396</v>
      </c>
      <c r="M688">
        <f>INDEX(NationalTeams!B:B,MATCH(L688,NationalTeams!C:C,0))</f>
        <v>84</v>
      </c>
      <c r="O688" t="str">
        <f t="shared" si="30"/>
        <v>INSERT INTO "Clubs" (club_name,club_league_id,club_value,club_shield,club_country) VALUES ('CF Universidad',153,55,pg_read_binary_file('E:\imagenes\escudos_cl\America\Primera Division de Guatemala\CF Universidad.png'),84);</v>
      </c>
    </row>
    <row r="689" spans="2:15" x14ac:dyDescent="0.25">
      <c r="B689">
        <v>687</v>
      </c>
      <c r="C689" t="s">
        <v>3095</v>
      </c>
      <c r="D689" t="s">
        <v>1872</v>
      </c>
      <c r="E689">
        <f>INDEX(ClubLeague!B:B,MATCH(D689,ClubLeague!C:C,0))</f>
        <v>103</v>
      </c>
      <c r="F689">
        <v>68</v>
      </c>
      <c r="G689">
        <v>69</v>
      </c>
      <c r="H689">
        <v>68</v>
      </c>
      <c r="I689" s="3">
        <f t="shared" si="31"/>
        <v>68</v>
      </c>
      <c r="J689" t="s">
        <v>5675</v>
      </c>
      <c r="K689" t="str">
        <f t="shared" si="32"/>
        <v>E:\imagenes\escudos_cl\Europa\Liga I\CFR Cluj.png</v>
      </c>
      <c r="L689" t="s">
        <v>506</v>
      </c>
      <c r="M689">
        <f>INDEX(NationalTeams!B:B,MATCH(L689,NationalTeams!C:C,0))</f>
        <v>175</v>
      </c>
      <c r="O689" t="str">
        <f t="shared" si="30"/>
        <v>INSERT INTO "Clubs" (club_name,club_league_id,club_value,club_shield,club_country) VALUES ('CFR Cluj',103,68,pg_read_binary_file('E:\imagenes\escudos_cl\Europa\Liga I\CFR Cluj.png'),175);</v>
      </c>
    </row>
    <row r="690" spans="2:15" x14ac:dyDescent="0.25">
      <c r="B690">
        <v>688</v>
      </c>
      <c r="C690" t="s">
        <v>4328</v>
      </c>
      <c r="D690" t="s">
        <v>1859</v>
      </c>
      <c r="E690">
        <f>INDEX(ClubLeague!B:B,MATCH(D690,ClubLeague!C:C,0))</f>
        <v>90</v>
      </c>
      <c r="F690">
        <v>61</v>
      </c>
      <c r="G690">
        <v>55</v>
      </c>
      <c r="H690">
        <v>54</v>
      </c>
      <c r="I690" s="3">
        <f t="shared" si="31"/>
        <v>57</v>
      </c>
      <c r="J690" t="s">
        <v>5676</v>
      </c>
      <c r="K690" t="str">
        <f t="shared" si="32"/>
        <v>E:\imagenes\escudos_cl\Asia\Lebanese Premier League\Chabab SC Ghazieh.png</v>
      </c>
      <c r="L690" t="s">
        <v>468</v>
      </c>
      <c r="M690">
        <f>INDEX(NationalTeams!B:B,MATCH(L690,NationalTeams!C:C,0))</f>
        <v>123</v>
      </c>
      <c r="O690" t="str">
        <f t="shared" si="30"/>
        <v>INSERT INTO "Clubs" (club_name,club_league_id,club_value,club_shield,club_country) VALUES ('Chabab SC Ghazieh',90,57,pg_read_binary_file('E:\imagenes\escudos_cl\Asia\Lebanese Premier League\Chabab SC Ghazieh.png'),123);</v>
      </c>
    </row>
    <row r="691" spans="2:15" x14ac:dyDescent="0.25">
      <c r="B691">
        <v>689</v>
      </c>
      <c r="C691" t="s">
        <v>3590</v>
      </c>
      <c r="D691" t="s">
        <v>1881</v>
      </c>
      <c r="E691">
        <f>INDEX(ClubLeague!B:B,MATCH(D691,ClubLeague!C:C,0))</f>
        <v>112</v>
      </c>
      <c r="F691">
        <v>58</v>
      </c>
      <c r="G691">
        <v>62</v>
      </c>
      <c r="H691">
        <v>62</v>
      </c>
      <c r="I691" s="3">
        <f t="shared" si="31"/>
        <v>61</v>
      </c>
      <c r="J691" t="s">
        <v>5677</v>
      </c>
      <c r="K691" t="str">
        <f t="shared" si="32"/>
        <v>E:\imagenes\escudos_cl\America\LigaPro Ecuabet Serie B\Chacaritas FC.png</v>
      </c>
      <c r="L691" t="s">
        <v>331</v>
      </c>
      <c r="M691">
        <f>INDEX(NationalTeams!B:B,MATCH(L691,NationalTeams!C:C,0))</f>
        <v>58</v>
      </c>
      <c r="O691" t="str">
        <f t="shared" si="30"/>
        <v>INSERT INTO "Clubs" (club_name,club_league_id,club_value,club_shield,club_country) VALUES ('Chacaritas FC',112,61,pg_read_binary_file('E:\imagenes\escudos_cl\America\LigaPro Ecuabet Serie B\Chacaritas FC.png'),58);</v>
      </c>
    </row>
    <row r="692" spans="2:15" x14ac:dyDescent="0.25">
      <c r="B692">
        <v>690</v>
      </c>
      <c r="C692" t="s">
        <v>4299</v>
      </c>
      <c r="D692" t="s">
        <v>1913</v>
      </c>
      <c r="E692">
        <f>INDEX(ClubLeague!B:B,MATCH(D692,ClubLeague!C:C,0))</f>
        <v>144</v>
      </c>
      <c r="F692">
        <v>56</v>
      </c>
      <c r="G692">
        <v>53</v>
      </c>
      <c r="H692">
        <v>55</v>
      </c>
      <c r="I692" s="3">
        <f t="shared" si="31"/>
        <v>55</v>
      </c>
      <c r="J692" t="s">
        <v>5678</v>
      </c>
      <c r="K692" t="str">
        <f t="shared" si="32"/>
        <v>E:\imagenes\escudos_cl\Asia\Persian Gulf Pro League\Chadormalou Ardakan SC.png</v>
      </c>
      <c r="L692" t="s">
        <v>427</v>
      </c>
      <c r="M692">
        <f>INDEX(NationalTeams!B:B,MATCH(L692,NationalTeams!C:C,0))</f>
        <v>97</v>
      </c>
      <c r="O692" t="str">
        <f t="shared" si="30"/>
        <v>INSERT INTO "Clubs" (club_name,club_league_id,club_value,club_shield,club_country) VALUES ('Chadormalou Ardakan SC',144,55,pg_read_binary_file('E:\imagenes\escudos_cl\Asia\Persian Gulf Pro League\Chadormalou Ardakan SC.png'),97);</v>
      </c>
    </row>
    <row r="693" spans="2:15" x14ac:dyDescent="0.25">
      <c r="B693">
        <v>691</v>
      </c>
      <c r="C693" t="s">
        <v>4182</v>
      </c>
      <c r="D693" t="s">
        <v>1965</v>
      </c>
      <c r="E693">
        <f>INDEX(ClubLeague!B:B,MATCH(D693,ClubLeague!C:C,0))</f>
        <v>196</v>
      </c>
      <c r="F693">
        <v>56</v>
      </c>
      <c r="G693">
        <v>58</v>
      </c>
      <c r="H693">
        <v>57</v>
      </c>
      <c r="I693" s="3">
        <f t="shared" si="31"/>
        <v>57</v>
      </c>
      <c r="J693" t="s">
        <v>5679</v>
      </c>
      <c r="K693" t="str">
        <f t="shared" si="32"/>
        <v>E:\imagenes\escudos_cl\Asia\Thai League 2\Chainat Hornbill FC.png</v>
      </c>
      <c r="L693" t="s">
        <v>437</v>
      </c>
      <c r="M693">
        <f>INDEX(NationalTeams!B:B,MATCH(L693,NationalTeams!C:C,0))</f>
        <v>200</v>
      </c>
      <c r="O693" t="str">
        <f t="shared" si="30"/>
        <v>INSERT INTO "Clubs" (club_name,club_league_id,club_value,club_shield,club_country) VALUES ('Chainat Hornbill FC',196,57,pg_read_binary_file('E:\imagenes\escudos_cl\Asia\Thai League 2\Chainat Hornbill FC.png'),200);</v>
      </c>
    </row>
    <row r="694" spans="2:15" x14ac:dyDescent="0.25">
      <c r="B694">
        <v>692</v>
      </c>
      <c r="C694" t="s">
        <v>2269</v>
      </c>
      <c r="D694" t="s">
        <v>1809</v>
      </c>
      <c r="E694">
        <f>INDEX(ClubLeague!B:B,MATCH(D694,ClubLeague!C:C,0))</f>
        <v>40</v>
      </c>
      <c r="F694">
        <v>57</v>
      </c>
      <c r="G694">
        <v>60</v>
      </c>
      <c r="H694">
        <v>61</v>
      </c>
      <c r="I694" s="3">
        <f t="shared" si="31"/>
        <v>59</v>
      </c>
      <c r="J694" t="s">
        <v>5680</v>
      </c>
      <c r="K694" t="str">
        <f t="shared" si="32"/>
        <v>E:\imagenes\escudos_cl\Europa\Cypriot Second Division\Chalkanoras Idaliou.png</v>
      </c>
      <c r="L694" t="s">
        <v>534</v>
      </c>
      <c r="M694">
        <f>INDEX(NationalTeams!B:B,MATCH(L694,NationalTeams!C:C,0))</f>
        <v>45</v>
      </c>
      <c r="O694" t="str">
        <f t="shared" si="30"/>
        <v>INSERT INTO "Clubs" (club_name,club_league_id,club_value,club_shield,club_country) VALUES ('Chalkanoras Idaliou',40,59,pg_read_binary_file('E:\imagenes\escudos_cl\Europa\Cypriot Second Division\Chalkanoras Idaliou.png'),45);</v>
      </c>
    </row>
    <row r="695" spans="2:15" x14ac:dyDescent="0.25">
      <c r="B695">
        <v>693</v>
      </c>
      <c r="C695" t="s">
        <v>4112</v>
      </c>
      <c r="D695" t="s">
        <v>1805</v>
      </c>
      <c r="E695">
        <f>INDEX(ClubLeague!B:B,MATCH(D695,ClubLeague!C:C,0))</f>
        <v>35</v>
      </c>
      <c r="F695">
        <v>57</v>
      </c>
      <c r="G695">
        <v>68</v>
      </c>
      <c r="H695">
        <v>58</v>
      </c>
      <c r="I695" s="3">
        <f t="shared" si="31"/>
        <v>61</v>
      </c>
      <c r="J695" t="s">
        <v>5681</v>
      </c>
      <c r="K695" t="str">
        <f t="shared" si="32"/>
        <v>E:\imagenes\escudos_cl\Asia\Chinese Super League\Changchun Yatai FC.png</v>
      </c>
      <c r="L695" t="s">
        <v>429</v>
      </c>
      <c r="M695">
        <f>INDEX(NationalTeams!B:B,MATCH(L695,NationalTeams!C:C,0))</f>
        <v>44</v>
      </c>
      <c r="O695" t="str">
        <f t="shared" si="30"/>
        <v>INSERT INTO "Clubs" (club_name,club_league_id,club_value,club_shield,club_country) VALUES ('Changchun Yatai FC',35,61,pg_read_binary_file('E:\imagenes\escudos_cl\Asia\Chinese Super League\Changchun Yatai FC.png'),44);</v>
      </c>
    </row>
    <row r="696" spans="2:15" x14ac:dyDescent="0.25">
      <c r="B696">
        <v>694</v>
      </c>
      <c r="C696" t="s">
        <v>2592</v>
      </c>
      <c r="D696" t="s">
        <v>1951</v>
      </c>
      <c r="E696">
        <f>INDEX(ClubLeague!B:B,MATCH(D696,ClubLeague!C:C,0))</f>
        <v>182</v>
      </c>
      <c r="F696">
        <v>62</v>
      </c>
      <c r="G696">
        <v>60</v>
      </c>
      <c r="H696">
        <v>65</v>
      </c>
      <c r="I696" s="3">
        <f t="shared" si="31"/>
        <v>62</v>
      </c>
      <c r="J696" t="s">
        <v>5682</v>
      </c>
      <c r="K696" t="str">
        <f t="shared" si="32"/>
        <v>E:\imagenes\escudos_cl\Europa\Super League Greece 2\Chania FC.png</v>
      </c>
      <c r="L696" t="s">
        <v>508</v>
      </c>
      <c r="M696">
        <f>INDEX(NationalTeams!B:B,MATCH(L696,NationalTeams!C:C,0))</f>
        <v>82</v>
      </c>
      <c r="O696" t="str">
        <f t="shared" si="30"/>
        <v>INSERT INTO "Clubs" (club_name,club_league_id,club_value,club_shield,club_country) VALUES ('Chania FC',182,62,pg_read_binary_file('E:\imagenes\escudos_cl\Europa\Super League Greece 2\Chania FC.png'),82);</v>
      </c>
    </row>
    <row r="697" spans="2:15" x14ac:dyDescent="0.25">
      <c r="B697">
        <v>695</v>
      </c>
      <c r="C697" t="s">
        <v>4249</v>
      </c>
      <c r="D697" t="s">
        <v>1835</v>
      </c>
      <c r="E697">
        <f>INDEX(ClubLeague!B:B,MATCH(D697,ClubLeague!C:C,0))</f>
        <v>66</v>
      </c>
      <c r="F697">
        <v>49</v>
      </c>
      <c r="G697">
        <v>55</v>
      </c>
      <c r="H697">
        <v>56</v>
      </c>
      <c r="I697" s="3">
        <f t="shared" si="31"/>
        <v>53</v>
      </c>
      <c r="J697" t="s">
        <v>5683</v>
      </c>
      <c r="K697" t="str">
        <f t="shared" si="32"/>
        <v>E:\imagenes\escudos_cl\Asia\I League\Chanmari FC.png</v>
      </c>
      <c r="L697" t="s">
        <v>458</v>
      </c>
      <c r="M697">
        <f>INDEX(NationalTeams!B:B,MATCH(L697,NationalTeams!C:C,0))</f>
        <v>93</v>
      </c>
      <c r="O697" t="str">
        <f t="shared" si="30"/>
        <v>INSERT INTO "Clubs" (club_name,club_league_id,club_value,club_shield,club_country) VALUES ('Chanmari FC',66,53,pg_read_binary_file('E:\imagenes\escudos_cl\Asia\I League\Chanmari FC.png'),93);</v>
      </c>
    </row>
    <row r="698" spans="2:15" x14ac:dyDescent="0.25">
      <c r="B698">
        <v>696</v>
      </c>
      <c r="C698" t="s">
        <v>4302</v>
      </c>
      <c r="D698" t="s">
        <v>1965</v>
      </c>
      <c r="E698">
        <f>INDEX(ClubLeague!B:B,MATCH(D698,ClubLeague!C:C,0))</f>
        <v>196</v>
      </c>
      <c r="F698">
        <v>53</v>
      </c>
      <c r="G698">
        <v>53</v>
      </c>
      <c r="H698">
        <v>55</v>
      </c>
      <c r="I698" s="3">
        <f t="shared" si="31"/>
        <v>54</v>
      </c>
      <c r="J698" t="s">
        <v>5684</v>
      </c>
      <c r="K698" t="str">
        <f t="shared" si="32"/>
        <v>E:\imagenes\escudos_cl\Asia\Thai League 2\Chanthaburi FC.png</v>
      </c>
      <c r="L698" t="s">
        <v>437</v>
      </c>
      <c r="M698">
        <f>INDEX(NationalTeams!B:B,MATCH(L698,NationalTeams!C:C,0))</f>
        <v>200</v>
      </c>
      <c r="O698" t="str">
        <f t="shared" si="30"/>
        <v>INSERT INTO "Clubs" (club_name,club_league_id,club_value,club_shield,club_country) VALUES ('Chanthaburi FC',196,54,pg_read_binary_file('E:\imagenes\escudos_cl\Asia\Thai League 2\Chanthaburi FC.png'),200);</v>
      </c>
    </row>
    <row r="699" spans="2:15" x14ac:dyDescent="0.25">
      <c r="B699">
        <v>697</v>
      </c>
      <c r="C699" t="s">
        <v>3419</v>
      </c>
      <c r="D699" t="s">
        <v>1794</v>
      </c>
      <c r="E699">
        <f>INDEX(ClubLeague!B:B,MATCH(D699,ClubLeague!C:C,0))</f>
        <v>24</v>
      </c>
      <c r="F699">
        <v>71</v>
      </c>
      <c r="G699">
        <v>68</v>
      </c>
      <c r="H699">
        <v>65</v>
      </c>
      <c r="I699" s="3">
        <f t="shared" si="31"/>
        <v>68</v>
      </c>
      <c r="J699" t="s">
        <v>5685</v>
      </c>
      <c r="K699" t="str">
        <f t="shared" si="32"/>
        <v>E:\imagenes\escudos_cl\America\Brasileirao Serie B\Chapecoense.png</v>
      </c>
      <c r="L699" t="s">
        <v>327</v>
      </c>
      <c r="M699">
        <f>INDEX(NationalTeams!B:B,MATCH(L699,NationalTeams!C:C,0))</f>
        <v>32</v>
      </c>
      <c r="O699" t="str">
        <f t="shared" si="30"/>
        <v>INSERT INTO "Clubs" (club_name,club_league_id,club_value,club_shield,club_country) VALUES ('Chapecoense',24,68,pg_read_binary_file('E:\imagenes\escudos_cl\America\Brasileirao Serie B\Chapecoense.png'),32);</v>
      </c>
    </row>
    <row r="700" spans="2:15" x14ac:dyDescent="0.25">
      <c r="B700">
        <v>698</v>
      </c>
      <c r="C700" t="s">
        <v>3687</v>
      </c>
      <c r="D700" t="s">
        <v>1845</v>
      </c>
      <c r="E700">
        <f>INDEX(ClubLeague!B:B,MATCH(D700,ClubLeague!C:C,0))</f>
        <v>76</v>
      </c>
      <c r="F700">
        <v>60</v>
      </c>
      <c r="G700">
        <v>61</v>
      </c>
      <c r="H700">
        <v>62</v>
      </c>
      <c r="I700" s="3">
        <f t="shared" si="31"/>
        <v>61</v>
      </c>
      <c r="J700" t="s">
        <v>5686</v>
      </c>
      <c r="K700" t="str">
        <f t="shared" si="32"/>
        <v>E:\imagenes\escudos_cl\America\Jamaica Premier League\Chapelton Maroons FC.png</v>
      </c>
      <c r="L700" t="s">
        <v>352</v>
      </c>
      <c r="M700">
        <f>INDEX(NationalTeams!B:B,MATCH(L700,NationalTeams!C:C,0))</f>
        <v>111</v>
      </c>
      <c r="O700" t="str">
        <f t="shared" si="30"/>
        <v>INSERT INTO "Clubs" (club_name,club_league_id,club_value,club_shield,club_country) VALUES ('Chapelton Maroons FC',76,61,pg_read_binary_file('E:\imagenes\escudos_cl\America\Jamaica Premier League\Chapelton Maroons FC.png'),111);</v>
      </c>
    </row>
    <row r="701" spans="2:15" x14ac:dyDescent="0.25">
      <c r="B701">
        <v>699</v>
      </c>
      <c r="C701" t="s">
        <v>3608</v>
      </c>
      <c r="D701" t="s">
        <v>1889</v>
      </c>
      <c r="E701">
        <f>INDEX(ClubLeague!B:B,MATCH(D701,ClubLeague!C:C,0))</f>
        <v>120</v>
      </c>
      <c r="F701">
        <v>69</v>
      </c>
      <c r="G701">
        <v>74</v>
      </c>
      <c r="H701">
        <v>62</v>
      </c>
      <c r="I701" s="3">
        <f t="shared" si="31"/>
        <v>68</v>
      </c>
      <c r="J701" t="s">
        <v>5687</v>
      </c>
      <c r="K701" t="str">
        <f t="shared" si="32"/>
        <v>E:\imagenes\escudos_cl\America\Major League Soccer\Charlotte FC.png</v>
      </c>
      <c r="L701" t="s">
        <v>349</v>
      </c>
      <c r="M701">
        <f>INDEX(NationalTeams!B:B,MATCH(L701,NationalTeams!C:C,0))</f>
        <v>67</v>
      </c>
      <c r="O701" t="str">
        <f t="shared" si="30"/>
        <v>INSERT INTO "Clubs" (club_name,club_league_id,club_value,club_shield,club_country) VALUES ('Charlotte FC',120,68,pg_read_binary_file('E:\imagenes\escudos_cl\America\Major League Soccer\Charlotte FC.png'),67);</v>
      </c>
    </row>
    <row r="702" spans="2:15" x14ac:dyDescent="0.25">
      <c r="B702">
        <v>700</v>
      </c>
      <c r="C702" t="s">
        <v>2662</v>
      </c>
      <c r="D702" t="s">
        <v>1816</v>
      </c>
      <c r="E702">
        <f>INDEX(ClubLeague!B:B,MATCH(D702,ClubLeague!C:C,0))</f>
        <v>47</v>
      </c>
      <c r="F702">
        <v>65</v>
      </c>
      <c r="G702">
        <v>66</v>
      </c>
      <c r="H702">
        <v>66</v>
      </c>
      <c r="I702" s="3">
        <f t="shared" si="31"/>
        <v>66</v>
      </c>
      <c r="J702" t="s">
        <v>5688</v>
      </c>
      <c r="K702" t="str">
        <f t="shared" si="32"/>
        <v>E:\imagenes\escudos_cl\Europa\EFL Championship\Charlton Athletic.png</v>
      </c>
      <c r="L702" t="s">
        <v>493</v>
      </c>
      <c r="M702">
        <f>INDEX(NationalTeams!B:B,MATCH(L702,NationalTeams!C:C,0))</f>
        <v>95</v>
      </c>
      <c r="O702" t="str">
        <f t="shared" si="30"/>
        <v>INSERT INTO "Clubs" (club_name,club_league_id,club_value,club_shield,club_country) VALUES ('Charlton Athletic',47,66,pg_read_binary_file('E:\imagenes\escudos_cl\Europa\EFL Championship\Charlton Athletic.png'),95);</v>
      </c>
    </row>
    <row r="703" spans="2:15" x14ac:dyDescent="0.25">
      <c r="B703">
        <v>701</v>
      </c>
      <c r="C703" t="s">
        <v>2689</v>
      </c>
      <c r="D703" t="s">
        <v>1915</v>
      </c>
      <c r="E703">
        <f>INDEX(ClubLeague!B:B,MATCH(D703,ClubLeague!C:C,0))</f>
        <v>146</v>
      </c>
      <c r="F703">
        <v>84</v>
      </c>
      <c r="G703">
        <v>85</v>
      </c>
      <c r="H703">
        <v>80</v>
      </c>
      <c r="I703" s="3">
        <f t="shared" si="31"/>
        <v>83</v>
      </c>
      <c r="J703" t="s">
        <v>5689</v>
      </c>
      <c r="K703" t="str">
        <f t="shared" si="32"/>
        <v>E:\imagenes\escudos_cl\Europa\Premier League\Chelsea FC.png</v>
      </c>
      <c r="L703" t="s">
        <v>493</v>
      </c>
      <c r="M703">
        <f>INDEX(NationalTeams!B:B,MATCH(L703,NationalTeams!C:C,0))</f>
        <v>95</v>
      </c>
      <c r="O703" t="str">
        <f t="shared" si="30"/>
        <v>INSERT INTO "Clubs" (club_name,club_league_id,club_value,club_shield,club_country) VALUES ('Chelsea FC',146,83,pg_read_binary_file('E:\imagenes\escudos_cl\Europa\Premier League\Chelsea FC.png'),95);</v>
      </c>
    </row>
    <row r="704" spans="2:15" x14ac:dyDescent="0.25">
      <c r="B704">
        <v>702</v>
      </c>
      <c r="C704" t="s">
        <v>4810</v>
      </c>
      <c r="D704" t="s">
        <v>1883</v>
      </c>
      <c r="E704">
        <f>INDEX(ClubLeague!B:B,MATCH(D704,ClubLeague!C:C,0))</f>
        <v>114</v>
      </c>
      <c r="F704">
        <v>58</v>
      </c>
      <c r="G704">
        <v>52</v>
      </c>
      <c r="H704">
        <v>54</v>
      </c>
      <c r="I704" s="3">
        <f t="shared" si="31"/>
        <v>55</v>
      </c>
      <c r="J704" t="s">
        <v>5690</v>
      </c>
      <c r="K704" t="str">
        <f t="shared" si="32"/>
        <v>E:\imagenes\escudos_cl\Africa\Ligue 1 Mauritania\Chemal FC.png</v>
      </c>
      <c r="L704" t="s">
        <v>360</v>
      </c>
      <c r="M704">
        <f>INDEX(NationalTeams!B:B,MATCH(L704,NationalTeams!C:C,0))</f>
        <v>139</v>
      </c>
      <c r="O704" t="str">
        <f t="shared" si="30"/>
        <v>INSERT INTO "Clubs" (club_name,club_league_id,club_value,club_shield,club_country) VALUES ('Chemal FC',114,55,pg_read_binary_file('E:\imagenes\escudos_cl\Africa\Ligue 1 Mauritania\Chemal FC.png'),139);</v>
      </c>
    </row>
    <row r="705" spans="2:15" x14ac:dyDescent="0.25">
      <c r="B705">
        <v>703</v>
      </c>
      <c r="C705" t="s">
        <v>4565</v>
      </c>
      <c r="D705" t="s">
        <v>1867</v>
      </c>
      <c r="E705">
        <f>INDEX(ClubLeague!B:B,MATCH(D705,ClubLeague!C:C,0))</f>
        <v>98</v>
      </c>
      <c r="F705">
        <v>45</v>
      </c>
      <c r="G705">
        <v>44</v>
      </c>
      <c r="H705">
        <v>46</v>
      </c>
      <c r="I705" s="3">
        <f t="shared" si="31"/>
        <v>45</v>
      </c>
      <c r="J705" t="s">
        <v>5691</v>
      </c>
      <c r="K705" t="str">
        <f t="shared" si="32"/>
        <v>E:\imagenes\escudos_cl\Asia\Liga de Elite\Cheng Fung.png</v>
      </c>
      <c r="L705" t="s">
        <v>484</v>
      </c>
      <c r="M705">
        <f>INDEX(NationalTeams!B:B,MATCH(L705,NationalTeams!C:C,0))</f>
        <v>129</v>
      </c>
      <c r="O705" t="str">
        <f t="shared" si="30"/>
        <v>INSERT INTO "Clubs" (club_name,club_league_id,club_value,club_shield,club_country) VALUES ('Cheng Fung',98,45,pg_read_binary_file('E:\imagenes\escudos_cl\Asia\Liga de Elite\Cheng Fung.png'),129);</v>
      </c>
    </row>
    <row r="706" spans="2:15" x14ac:dyDescent="0.25">
      <c r="B706">
        <v>704</v>
      </c>
      <c r="C706" t="s">
        <v>4118</v>
      </c>
      <c r="D706" t="s">
        <v>1805</v>
      </c>
      <c r="E706">
        <f>INDEX(ClubLeague!B:B,MATCH(D706,ClubLeague!C:C,0))</f>
        <v>35</v>
      </c>
      <c r="F706">
        <v>64</v>
      </c>
      <c r="G706">
        <v>63</v>
      </c>
      <c r="H706">
        <v>58</v>
      </c>
      <c r="I706" s="3">
        <f t="shared" si="31"/>
        <v>62</v>
      </c>
      <c r="J706" t="s">
        <v>5692</v>
      </c>
      <c r="K706" t="str">
        <f t="shared" si="32"/>
        <v>E:\imagenes\escudos_cl\Asia\Chinese Super League\Chengdu Rongcheng FC.png</v>
      </c>
      <c r="L706" t="s">
        <v>429</v>
      </c>
      <c r="M706">
        <f>INDEX(NationalTeams!B:B,MATCH(L706,NationalTeams!C:C,0))</f>
        <v>44</v>
      </c>
      <c r="O706" t="str">
        <f t="shared" si="30"/>
        <v>INSERT INTO "Clubs" (club_name,club_league_id,club_value,club_shield,club_country) VALUES ('Chengdu Rongcheng FC',35,62,pg_read_binary_file('E:\imagenes\escudos_cl\Asia\Chinese Super League\Chengdu Rongcheng FC.png'),44);</v>
      </c>
    </row>
    <row r="707" spans="2:15" x14ac:dyDescent="0.25">
      <c r="B707">
        <v>705</v>
      </c>
      <c r="C707" t="s">
        <v>4400</v>
      </c>
      <c r="D707" t="s">
        <v>1837</v>
      </c>
      <c r="E707">
        <f>INDEX(ClubLeague!B:B,MATCH(D707,ClubLeague!C:C,0))</f>
        <v>68</v>
      </c>
      <c r="F707">
        <v>52</v>
      </c>
      <c r="G707">
        <v>53</v>
      </c>
      <c r="H707">
        <v>53</v>
      </c>
      <c r="I707" s="3">
        <f t="shared" si="31"/>
        <v>53</v>
      </c>
      <c r="J707" t="s">
        <v>5693</v>
      </c>
      <c r="K707" t="str">
        <f t="shared" si="32"/>
        <v>E:\imagenes\escudos_cl\Asia\Indian Super League\Chennaiyin FC.png</v>
      </c>
      <c r="L707" t="s">
        <v>458</v>
      </c>
      <c r="M707">
        <f>INDEX(NationalTeams!B:B,MATCH(L707,NationalTeams!C:C,0))</f>
        <v>93</v>
      </c>
      <c r="O707" t="str">
        <f t="shared" ref="O707:O770" si="33">_xlfn.CONCAT($O$1,$S$1,$B$1,$S$1," ",$Q$1,$C$2,$U$1,$E$2,$U$1,$I$2,$U$1,$K$2,$U$1,$M$2,$R$1,$P$1,$Q$1,$T$1,C707,$T$1,$U$1,E707,$U$1,I707,$U$1,$O$2,$Q$1,$T$1,K707,$T$1,$R$1,$U$1,M707,$R$1,$V$1)</f>
        <v>INSERT INTO "Clubs" (club_name,club_league_id,club_value,club_shield,club_country) VALUES ('Chennaiyin FC',68,53,pg_read_binary_file('E:\imagenes\escudos_cl\Asia\Indian Super League\Chennaiyin FC.png'),93);</v>
      </c>
    </row>
    <row r="708" spans="2:15" x14ac:dyDescent="0.25">
      <c r="B708">
        <v>706</v>
      </c>
      <c r="C708" t="s">
        <v>4084</v>
      </c>
      <c r="D708" t="s">
        <v>1850</v>
      </c>
      <c r="E708">
        <f>INDEX(ClubLeague!B:B,MATCH(D708,ClubLeague!C:C,0))</f>
        <v>81</v>
      </c>
      <c r="F708">
        <v>61</v>
      </c>
      <c r="G708">
        <v>58</v>
      </c>
      <c r="H708">
        <v>59</v>
      </c>
      <c r="I708" s="3">
        <f t="shared" ref="I708:I771" si="34">ROUND(AVERAGE(F708:H708),0)</f>
        <v>59</v>
      </c>
      <c r="J708" t="s">
        <v>5694</v>
      </c>
      <c r="K708" t="str">
        <f t="shared" ref="K708:K771" si="35">_xlfn.CONCAT($A$1,J708)</f>
        <v>E:\imagenes\escudos_cl\Asia\K2 League\Cheonan City FC.png</v>
      </c>
      <c r="L708" t="s">
        <v>425</v>
      </c>
      <c r="M708">
        <f>INDEX(NationalTeams!B:B,MATCH(L708,NationalTeams!C:C,0))</f>
        <v>50</v>
      </c>
      <c r="O708" t="str">
        <f t="shared" si="33"/>
        <v>INSERT INTO "Clubs" (club_name,club_league_id,club_value,club_shield,club_country) VALUES ('Cheonan City FC',81,59,pg_read_binary_file('E:\imagenes\escudos_cl\Asia\K2 League\Cheonan City FC.png'),50);</v>
      </c>
    </row>
    <row r="709" spans="2:15" x14ac:dyDescent="0.25">
      <c r="B709">
        <v>707</v>
      </c>
      <c r="C709" t="s">
        <v>2182</v>
      </c>
      <c r="D709" t="s">
        <v>1829</v>
      </c>
      <c r="E709">
        <f>INDEX(ClubLeague!B:B,MATCH(D709,ClubLeague!C:C,0))</f>
        <v>60</v>
      </c>
      <c r="F709">
        <v>57</v>
      </c>
      <c r="G709">
        <v>61</v>
      </c>
      <c r="H709">
        <v>63</v>
      </c>
      <c r="I709" s="3">
        <f t="shared" si="34"/>
        <v>60</v>
      </c>
      <c r="J709" t="s">
        <v>5695</v>
      </c>
      <c r="K709" t="str">
        <f t="shared" si="35"/>
        <v>E:\imagenes\escudos_cl\Europa\First Professional Football League\Cherno More.png</v>
      </c>
      <c r="L709" t="s">
        <v>510</v>
      </c>
      <c r="M709">
        <f>INDEX(NationalTeams!B:B,MATCH(L709,NationalTeams!C:C,0))</f>
        <v>34</v>
      </c>
      <c r="O709" t="str">
        <f t="shared" si="33"/>
        <v>INSERT INTO "Clubs" (club_name,club_league_id,club_value,club_shield,club_country) VALUES ('Cherno More',60,60,pg_read_binary_file('E:\imagenes\escudos_cl\Europa\First Professional Football League\Cherno More.png'),34);</v>
      </c>
    </row>
    <row r="710" spans="2:15" x14ac:dyDescent="0.25">
      <c r="B710">
        <v>708</v>
      </c>
      <c r="C710" t="s">
        <v>4330</v>
      </c>
      <c r="D710" t="s">
        <v>1965</v>
      </c>
      <c r="E710">
        <f>INDEX(ClubLeague!B:B,MATCH(D710,ClubLeague!C:C,0))</f>
        <v>196</v>
      </c>
      <c r="F710">
        <v>59</v>
      </c>
      <c r="G710">
        <v>55</v>
      </c>
      <c r="H710">
        <v>54</v>
      </c>
      <c r="I710" s="3">
        <f t="shared" si="34"/>
        <v>56</v>
      </c>
      <c r="J710" t="s">
        <v>5696</v>
      </c>
      <c r="K710" t="str">
        <f t="shared" si="35"/>
        <v>E:\imagenes\escudos_cl\Asia\Thai League 2\Chiangmai United FC.png</v>
      </c>
      <c r="L710" t="s">
        <v>437</v>
      </c>
      <c r="M710">
        <f>INDEX(NationalTeams!B:B,MATCH(L710,NationalTeams!C:C,0))</f>
        <v>200</v>
      </c>
      <c r="O710" t="str">
        <f t="shared" si="33"/>
        <v>INSERT INTO "Clubs" (club_name,club_league_id,club_value,club_shield,club_country) VALUES ('Chiangmai United FC',196,56,pg_read_binary_file('E:\imagenes\escudos_cl\Asia\Thai League 2\Chiangmai United FC.png'),200);</v>
      </c>
    </row>
    <row r="711" spans="2:15" x14ac:dyDescent="0.25">
      <c r="B711">
        <v>709</v>
      </c>
      <c r="C711" t="s">
        <v>4279</v>
      </c>
      <c r="D711" t="s">
        <v>1964</v>
      </c>
      <c r="E711">
        <f>INDEX(ClubLeague!B:B,MATCH(D711,ClubLeague!C:C,0))</f>
        <v>195</v>
      </c>
      <c r="F711">
        <v>57</v>
      </c>
      <c r="G711">
        <v>57</v>
      </c>
      <c r="H711">
        <v>55</v>
      </c>
      <c r="I711" s="3">
        <f t="shared" si="34"/>
        <v>56</v>
      </c>
      <c r="J711" t="s">
        <v>5697</v>
      </c>
      <c r="K711" t="str">
        <f t="shared" si="35"/>
        <v>E:\imagenes\escudos_cl\Asia\Thai League 1\Chiangrai United FC.png</v>
      </c>
      <c r="L711" t="s">
        <v>437</v>
      </c>
      <c r="M711">
        <f>INDEX(NationalTeams!B:B,MATCH(L711,NationalTeams!C:C,0))</f>
        <v>200</v>
      </c>
      <c r="O711" t="str">
        <f t="shared" si="33"/>
        <v>INSERT INTO "Clubs" (club_name,club_league_id,club_value,club_shield,club_country) VALUES ('Chiangrai United FC',195,56,pg_read_binary_file('E:\imagenes\escudos_cl\Asia\Thai League 1\Chiangrai United FC.png'),200);</v>
      </c>
    </row>
    <row r="712" spans="2:15" x14ac:dyDescent="0.25">
      <c r="B712">
        <v>710</v>
      </c>
      <c r="C712" t="s">
        <v>3609</v>
      </c>
      <c r="D712" t="s">
        <v>1889</v>
      </c>
      <c r="E712">
        <f>INDEX(ClubLeague!B:B,MATCH(D712,ClubLeague!C:C,0))</f>
        <v>120</v>
      </c>
      <c r="F712">
        <v>66</v>
      </c>
      <c r="G712">
        <v>70</v>
      </c>
      <c r="H712">
        <v>63</v>
      </c>
      <c r="I712" s="3">
        <f t="shared" si="34"/>
        <v>66</v>
      </c>
      <c r="J712" t="s">
        <v>5698</v>
      </c>
      <c r="K712" t="str">
        <f t="shared" si="35"/>
        <v>E:\imagenes\escudos_cl\America\Major League Soccer\Chicago Fire FC.png</v>
      </c>
      <c r="L712" t="s">
        <v>349</v>
      </c>
      <c r="M712">
        <f>INDEX(NationalTeams!B:B,MATCH(L712,NationalTeams!C:C,0))</f>
        <v>67</v>
      </c>
      <c r="O712" t="str">
        <f t="shared" si="33"/>
        <v>INSERT INTO "Clubs" (club_name,club_league_id,club_value,club_shield,club_country) VALUES ('Chicago Fire FC',120,66,pg_read_binary_file('E:\imagenes\escudos_cl\America\Major League Soccer\Chicago Fire FC.png'),67);</v>
      </c>
    </row>
    <row r="713" spans="2:15" x14ac:dyDescent="0.25">
      <c r="B713">
        <v>711</v>
      </c>
      <c r="C713" t="s">
        <v>4973</v>
      </c>
      <c r="D713" t="s">
        <v>1980</v>
      </c>
      <c r="E713">
        <f>INDEX(ClubLeague!B:B,MATCH(D713,ClubLeague!C:C,0))</f>
        <v>211</v>
      </c>
      <c r="F713">
        <v>50</v>
      </c>
      <c r="G713">
        <v>57</v>
      </c>
      <c r="H713">
        <v>59</v>
      </c>
      <c r="I713" s="3">
        <f t="shared" si="34"/>
        <v>55</v>
      </c>
      <c r="J713" t="s">
        <v>5699</v>
      </c>
      <c r="K713" t="str">
        <f t="shared" si="35"/>
        <v>E:\imagenes\escudos_cl\Africa\Zimbabwe Premier Soccer League\Chicken Inn FC.png</v>
      </c>
      <c r="L713" t="s">
        <v>358</v>
      </c>
      <c r="M713">
        <f>INDEX(NationalTeams!B:B,MATCH(L713,NationalTeams!C:C,0))</f>
        <v>223</v>
      </c>
      <c r="O713" t="str">
        <f t="shared" si="33"/>
        <v>INSERT INTO "Clubs" (club_name,club_league_id,club_value,club_shield,club_country) VALUES ('Chicken Inn FC',211,55,pg_read_binary_file('E:\imagenes\escudos_cl\Africa\Zimbabwe Premier Soccer League\Chicken Inn FC.png'),223);</v>
      </c>
    </row>
    <row r="714" spans="2:15" x14ac:dyDescent="0.25">
      <c r="B714">
        <v>712</v>
      </c>
      <c r="C714" t="s">
        <v>3112</v>
      </c>
      <c r="D714" t="s">
        <v>1873</v>
      </c>
      <c r="E714">
        <f>INDEX(ClubLeague!B:B,MATCH(D714,ClubLeague!C:C,0))</f>
        <v>104</v>
      </c>
      <c r="F714">
        <v>61</v>
      </c>
      <c r="G714">
        <v>64</v>
      </c>
      <c r="H714">
        <v>60</v>
      </c>
      <c r="I714" s="3">
        <f t="shared" si="34"/>
        <v>62</v>
      </c>
      <c r="J714" t="s">
        <v>5700</v>
      </c>
      <c r="K714" t="str">
        <f t="shared" si="35"/>
        <v>E:\imagenes\escudos_cl\Europa\Liga II\Chindia Targoviste.png</v>
      </c>
      <c r="L714" t="s">
        <v>506</v>
      </c>
      <c r="M714">
        <f>INDEX(NationalTeams!B:B,MATCH(L714,NationalTeams!C:C,0))</f>
        <v>175</v>
      </c>
      <c r="O714" t="str">
        <f t="shared" si="33"/>
        <v>INSERT INTO "Clubs" (club_name,club_league_id,club_value,club_shield,club_country) VALUES ('Chindia Targoviste',104,62,pg_read_binary_file('E:\imagenes\escudos_cl\Europa\Liga II\Chindia Targoviste.png'),175);</v>
      </c>
    </row>
    <row r="715" spans="2:15" x14ac:dyDescent="0.25">
      <c r="B715">
        <v>713</v>
      </c>
      <c r="C715" t="s">
        <v>4908</v>
      </c>
      <c r="D715" t="s">
        <v>1949</v>
      </c>
      <c r="E715">
        <f>INDEX(ClubLeague!B:B,MATCH(D715,ClubLeague!C:C,0))</f>
        <v>180</v>
      </c>
      <c r="F715">
        <v>65</v>
      </c>
      <c r="G715">
        <v>67</v>
      </c>
      <c r="H715">
        <v>72</v>
      </c>
      <c r="I715" s="3">
        <f t="shared" si="34"/>
        <v>68</v>
      </c>
      <c r="J715" t="s">
        <v>5701</v>
      </c>
      <c r="K715" t="str">
        <f t="shared" si="35"/>
        <v>E:\imagenes\escudos_cl\Africa\South African Premiership\Chippa United FC.png</v>
      </c>
      <c r="L715" t="s">
        <v>363</v>
      </c>
      <c r="M715">
        <f>INDEX(NationalTeams!B:B,MATCH(L715,NationalTeams!C:C,0))</f>
        <v>193</v>
      </c>
      <c r="O715" t="str">
        <f t="shared" si="33"/>
        <v>INSERT INTO "Clubs" (club_name,club_league_id,club_value,club_shield,club_country) VALUES ('Chippa United FC',180,68,pg_read_binary_file('E:\imagenes\escudos_cl\Africa\South African Premiership\Chippa United FC.png'),193);</v>
      </c>
    </row>
    <row r="716" spans="2:15" x14ac:dyDescent="0.25">
      <c r="B716">
        <v>714</v>
      </c>
      <c r="C716" t="s">
        <v>3642</v>
      </c>
      <c r="D716" t="s">
        <v>1922</v>
      </c>
      <c r="E716">
        <f>INDEX(ClubLeague!B:B,MATCH(D716,ClubLeague!C:C,0))</f>
        <v>153</v>
      </c>
      <c r="F716">
        <v>54</v>
      </c>
      <c r="G716">
        <v>56</v>
      </c>
      <c r="H716">
        <v>60</v>
      </c>
      <c r="I716" s="3">
        <f t="shared" si="34"/>
        <v>57</v>
      </c>
      <c r="J716" t="s">
        <v>5702</v>
      </c>
      <c r="K716" t="str">
        <f t="shared" si="35"/>
        <v>E:\imagenes\escudos_cl\America\Primera Division de Guatemala\Chiquimulilla FC.png</v>
      </c>
      <c r="L716" t="s">
        <v>396</v>
      </c>
      <c r="M716">
        <f>INDEX(NationalTeams!B:B,MATCH(L716,NationalTeams!C:C,0))</f>
        <v>84</v>
      </c>
      <c r="O716" t="str">
        <f t="shared" si="33"/>
        <v>INSERT INTO "Clubs" (club_name,club_league_id,club_value,club_shield,club_country) VALUES ('Chiquimulilla FC',153,57,pg_read_binary_file('E:\imagenes\escudos_cl\America\Primera Division de Guatemala\Chiquimulilla FC.png'),84);</v>
      </c>
    </row>
    <row r="717" spans="2:15" x14ac:dyDescent="0.25">
      <c r="B717">
        <v>715</v>
      </c>
      <c r="C717" t="s">
        <v>4560</v>
      </c>
      <c r="D717" t="s">
        <v>1788</v>
      </c>
      <c r="E717">
        <f>INDEX(ClubLeague!B:B,MATCH(D717,ClubLeague!C:C,0))</f>
        <v>18</v>
      </c>
      <c r="F717">
        <v>45</v>
      </c>
      <c r="G717">
        <v>47</v>
      </c>
      <c r="H717">
        <v>46</v>
      </c>
      <c r="I717" s="3">
        <f t="shared" si="34"/>
        <v>46</v>
      </c>
      <c r="J717" t="s">
        <v>5703</v>
      </c>
      <c r="K717" t="str">
        <f t="shared" si="35"/>
        <v>E:\imagenes\escudos_cl\Asia\Bangladesh Premier League\Chittagong Abahani.png</v>
      </c>
      <c r="L717" t="s">
        <v>465</v>
      </c>
      <c r="M717">
        <f>INDEX(NationalTeams!B:B,MATCH(L717,NationalTeams!C:C,0))</f>
        <v>21</v>
      </c>
      <c r="O717" t="str">
        <f t="shared" si="33"/>
        <v>INSERT INTO "Clubs" (club_name,club_league_id,club_value,club_shield,club_country) VALUES ('Chittagong Abahani',18,46,pg_read_binary_file('E:\imagenes\escudos_cl\Asia\Bangladesh Premier League\Chittagong Abahani.png'),21);</v>
      </c>
    </row>
    <row r="718" spans="2:15" x14ac:dyDescent="0.25">
      <c r="B718">
        <v>716</v>
      </c>
      <c r="C718" t="s">
        <v>4369</v>
      </c>
      <c r="D718" t="s">
        <v>1964</v>
      </c>
      <c r="E718">
        <f>INDEX(ClubLeague!B:B,MATCH(D718,ClubLeague!C:C,0))</f>
        <v>195</v>
      </c>
      <c r="F718">
        <v>56</v>
      </c>
      <c r="G718">
        <v>59</v>
      </c>
      <c r="H718">
        <v>53</v>
      </c>
      <c r="I718" s="3">
        <f t="shared" si="34"/>
        <v>56</v>
      </c>
      <c r="J718" t="s">
        <v>5704</v>
      </c>
      <c r="K718" t="str">
        <f t="shared" si="35"/>
        <v>E:\imagenes\escudos_cl\Asia\Thai League 1\Chonburi FC.png</v>
      </c>
      <c r="L718" t="s">
        <v>437</v>
      </c>
      <c r="M718">
        <f>INDEX(NationalTeams!B:B,MATCH(L718,NationalTeams!C:C,0))</f>
        <v>200</v>
      </c>
      <c r="O718" t="str">
        <f t="shared" si="33"/>
        <v>INSERT INTO "Clubs" (club_name,club_league_id,club_value,club_shield,club_country) VALUES ('Chonburi FC',195,56,pg_read_binary_file('E:\imagenes\escudos_cl\Asia\Thai League 1\Chonburi FC.png'),200);</v>
      </c>
    </row>
    <row r="719" spans="2:15" x14ac:dyDescent="0.25">
      <c r="B719">
        <v>717</v>
      </c>
      <c r="C719" t="s">
        <v>4174</v>
      </c>
      <c r="D719" t="s">
        <v>1804</v>
      </c>
      <c r="E719">
        <f>INDEX(ClubLeague!B:B,MATCH(D719,ClubLeague!C:C,0))</f>
        <v>34</v>
      </c>
      <c r="F719">
        <v>58</v>
      </c>
      <c r="G719">
        <v>59</v>
      </c>
      <c r="H719">
        <v>57</v>
      </c>
      <c r="I719" s="3">
        <f t="shared" si="34"/>
        <v>58</v>
      </c>
      <c r="J719" t="s">
        <v>5705</v>
      </c>
      <c r="K719" t="str">
        <f t="shared" si="35"/>
        <v>E:\imagenes\escudos_cl\Asia\China League One\Chongqing Tonglianglong FC.png</v>
      </c>
      <c r="L719" t="s">
        <v>429</v>
      </c>
      <c r="M719">
        <f>INDEX(NationalTeams!B:B,MATCH(L719,NationalTeams!C:C,0))</f>
        <v>44</v>
      </c>
      <c r="O719" t="str">
        <f t="shared" si="33"/>
        <v>INSERT INTO "Clubs" (club_name,club_league_id,club_value,club_shield,club_country) VALUES ('Chongqing Tonglianglong FC',34,58,pg_read_binary_file('E:\imagenes\escudos_cl\Asia\China League One\Chongqing Tonglianglong FC.png'),44);</v>
      </c>
    </row>
    <row r="720" spans="2:15" x14ac:dyDescent="0.25">
      <c r="B720">
        <v>718</v>
      </c>
      <c r="C720" t="s">
        <v>3037</v>
      </c>
      <c r="D720" t="s">
        <v>1836</v>
      </c>
      <c r="E720">
        <f>INDEX(ClubLeague!B:B,MATCH(D720,ClubLeague!C:C,0))</f>
        <v>67</v>
      </c>
      <c r="F720">
        <v>60</v>
      </c>
      <c r="G720">
        <v>59</v>
      </c>
      <c r="H720">
        <v>58</v>
      </c>
      <c r="I720" s="3">
        <f t="shared" si="34"/>
        <v>59</v>
      </c>
      <c r="J720" t="s">
        <v>5706</v>
      </c>
      <c r="K720" t="str">
        <f t="shared" si="35"/>
        <v>E:\imagenes\escudos_cl\Europa\I Liga\Chrobry Glogow.png</v>
      </c>
      <c r="L720" t="s">
        <v>494</v>
      </c>
      <c r="M720">
        <f>INDEX(NationalTeams!B:B,MATCH(L720,NationalTeams!C:C,0))</f>
        <v>166</v>
      </c>
      <c r="O720" t="str">
        <f t="shared" si="33"/>
        <v>INSERT INTO "Clubs" (club_name,club_league_id,club_value,club_shield,club_country) VALUES ('Chrobry Glogow',67,59,pg_read_binary_file('E:\imagenes\escudos_cl\Europa\I Liga\Chrobry Glogow.png'),166);</v>
      </c>
    </row>
    <row r="721" spans="2:15" x14ac:dyDescent="0.25">
      <c r="B721">
        <v>719</v>
      </c>
      <c r="C721" t="s">
        <v>4168</v>
      </c>
      <c r="D721" t="s">
        <v>1850</v>
      </c>
      <c r="E721">
        <f>INDEX(ClubLeague!B:B,MATCH(D721,ClubLeague!C:C,0))</f>
        <v>81</v>
      </c>
      <c r="F721">
        <v>58</v>
      </c>
      <c r="G721">
        <v>62</v>
      </c>
      <c r="H721">
        <v>57</v>
      </c>
      <c r="I721" s="3">
        <f t="shared" si="34"/>
        <v>59</v>
      </c>
      <c r="J721" t="s">
        <v>5707</v>
      </c>
      <c r="K721" t="str">
        <f t="shared" si="35"/>
        <v>E:\imagenes\escudos_cl\Asia\K2 League\Chungbuk Cheongju FC.png</v>
      </c>
      <c r="L721" t="s">
        <v>425</v>
      </c>
      <c r="M721">
        <f>INDEX(NationalTeams!B:B,MATCH(L721,NationalTeams!C:C,0))</f>
        <v>50</v>
      </c>
      <c r="O721" t="str">
        <f t="shared" si="33"/>
        <v>INSERT INTO "Clubs" (club_name,club_league_id,club_value,club_shield,club_country) VALUES ('Chungbuk Cheongju FC',81,59,pg_read_binary_file('E:\imagenes\escudos_cl\Asia\K2 League\Chungbuk Cheongju FC.png'),50);</v>
      </c>
    </row>
    <row r="722" spans="2:15" x14ac:dyDescent="0.25">
      <c r="B722">
        <v>720</v>
      </c>
      <c r="C722" t="s">
        <v>4095</v>
      </c>
      <c r="D722" t="s">
        <v>1850</v>
      </c>
      <c r="E722">
        <f>INDEX(ClubLeague!B:B,MATCH(D722,ClubLeague!C:C,0))</f>
        <v>81</v>
      </c>
      <c r="F722">
        <v>61</v>
      </c>
      <c r="G722">
        <v>57</v>
      </c>
      <c r="H722">
        <v>59</v>
      </c>
      <c r="I722" s="3">
        <f t="shared" si="34"/>
        <v>59</v>
      </c>
      <c r="J722" t="s">
        <v>5708</v>
      </c>
      <c r="K722" t="str">
        <f t="shared" si="35"/>
        <v>E:\imagenes\escudos_cl\Asia\K2 League\Chungnam Asan FC.png</v>
      </c>
      <c r="L722" t="s">
        <v>425</v>
      </c>
      <c r="M722">
        <f>INDEX(NationalTeams!B:B,MATCH(L722,NationalTeams!C:C,0))</f>
        <v>50</v>
      </c>
      <c r="O722" t="str">
        <f t="shared" si="33"/>
        <v>INSERT INTO "Clubs" (club_name,club_league_id,club_value,club_shield,club_country) VALUES ('Chungnam Asan FC',81,59,pg_read_binary_file('E:\imagenes\escudos_cl\Asia\K2 League\Chungnam Asan FC.png'),50);</v>
      </c>
    </row>
    <row r="723" spans="2:15" x14ac:dyDescent="0.25">
      <c r="B723">
        <v>721</v>
      </c>
      <c r="C723" t="s">
        <v>4210</v>
      </c>
      <c r="D723" t="s">
        <v>1837</v>
      </c>
      <c r="E723">
        <f>INDEX(ClubLeague!B:B,MATCH(D723,ClubLeague!C:C,0))</f>
        <v>68</v>
      </c>
      <c r="F723">
        <v>50</v>
      </c>
      <c r="G723">
        <v>53</v>
      </c>
      <c r="H723">
        <v>57</v>
      </c>
      <c r="I723" s="3">
        <f t="shared" si="34"/>
        <v>53</v>
      </c>
      <c r="J723" t="s">
        <v>5709</v>
      </c>
      <c r="K723" t="str">
        <f t="shared" si="35"/>
        <v>E:\imagenes\escudos_cl\Asia\Indian Super League\Churchill Brothers FC.png</v>
      </c>
      <c r="L723" t="s">
        <v>458</v>
      </c>
      <c r="M723">
        <f>INDEX(NationalTeams!B:B,MATCH(L723,NationalTeams!C:C,0))</f>
        <v>93</v>
      </c>
      <c r="O723" t="str">
        <f t="shared" si="33"/>
        <v>INSERT INTO "Clubs" (club_name,club_league_id,club_value,club_shield,club_country) VALUES ('Churchill Brothers FC',68,53,pg_read_binary_file('E:\imagenes\escudos_cl\Asia\Indian Super League\Churchill Brothers FC.png'),93);</v>
      </c>
    </row>
    <row r="724" spans="2:15" x14ac:dyDescent="0.25">
      <c r="B724">
        <v>722</v>
      </c>
      <c r="C724" t="s">
        <v>4760</v>
      </c>
      <c r="D724" t="s">
        <v>1884</v>
      </c>
      <c r="E724">
        <f>INDEX(ClubLeague!B:B,MATCH(D724,ClubLeague!C:C,0))</f>
        <v>115</v>
      </c>
      <c r="F724">
        <v>59</v>
      </c>
      <c r="G724">
        <v>60</v>
      </c>
      <c r="H724">
        <v>55</v>
      </c>
      <c r="I724" s="3">
        <f t="shared" si="34"/>
        <v>58</v>
      </c>
      <c r="J724" t="s">
        <v>5710</v>
      </c>
      <c r="K724" t="str">
        <f t="shared" si="35"/>
        <v>E:\imagenes\escudos_cl\Africa\Ligue 1 Pro\CI de Kamsar.png</v>
      </c>
      <c r="L724" t="s">
        <v>382</v>
      </c>
      <c r="M724">
        <f>INDEX(NationalTeams!B:B,MATCH(L724,NationalTeams!C:C,0))</f>
        <v>85</v>
      </c>
      <c r="O724" t="str">
        <f t="shared" si="33"/>
        <v>INSERT INTO "Clubs" (club_name,club_league_id,club_value,club_shield,club_country) VALUES ('CI de Kamsar',115,58,pg_read_binary_file('E:\imagenes\escudos_cl\Africa\Ligue 1 Pro\CI de Kamsar.png'),85);</v>
      </c>
    </row>
    <row r="725" spans="2:15" x14ac:dyDescent="0.25">
      <c r="B725">
        <v>723</v>
      </c>
      <c r="C725" t="s">
        <v>3802</v>
      </c>
      <c r="D725" t="s">
        <v>1869</v>
      </c>
      <c r="E725">
        <f>INDEX(ClubLeague!B:B,MATCH(D725,ClubLeague!C:C,0))</f>
        <v>100</v>
      </c>
      <c r="F725">
        <v>51</v>
      </c>
      <c r="G725">
        <v>50</v>
      </c>
      <c r="H725">
        <v>51</v>
      </c>
      <c r="I725" s="3">
        <f t="shared" si="34"/>
        <v>51</v>
      </c>
      <c r="J725" t="s">
        <v>5711</v>
      </c>
      <c r="K725" t="str">
        <f t="shared" si="35"/>
        <v>E:\imagenes\escudos_cl\America\Liga Dominicana de Futbol\Cibao FC.png</v>
      </c>
      <c r="L725" t="s">
        <v>402</v>
      </c>
      <c r="M725">
        <f>INDEX(NationalTeams!B:B,MATCH(L725,NationalTeams!C:C,0))</f>
        <v>173</v>
      </c>
      <c r="O725" t="str">
        <f t="shared" si="33"/>
        <v>INSERT INTO "Clubs" (club_name,club_league_id,club_value,club_shield,club_country) VALUES ('Cibao FC',100,51,pg_read_binary_file('E:\imagenes\escudos_cl\America\Liga Dominicana de Futbol\Cibao FC.png'),173);</v>
      </c>
    </row>
    <row r="726" spans="2:15" x14ac:dyDescent="0.25">
      <c r="B726">
        <v>724</v>
      </c>
      <c r="C726" t="s">
        <v>4223</v>
      </c>
      <c r="D726" t="s">
        <v>1974</v>
      </c>
      <c r="E726">
        <f>INDEX(ClubLeague!B:B,MATCH(D726,ClubLeague!C:C,0))</f>
        <v>205</v>
      </c>
      <c r="F726">
        <v>56</v>
      </c>
      <c r="G726">
        <v>62</v>
      </c>
      <c r="H726">
        <v>56</v>
      </c>
      <c r="I726" s="3">
        <f t="shared" si="34"/>
        <v>58</v>
      </c>
      <c r="J726" t="s">
        <v>5712</v>
      </c>
      <c r="K726" t="str">
        <f t="shared" si="35"/>
        <v>E:\imagenes\escudos_cl\Asia\V.League 1\CLB Ha Noi.png</v>
      </c>
      <c r="L726" t="s">
        <v>438</v>
      </c>
      <c r="M726">
        <f>INDEX(NationalTeams!B:B,MATCH(L726,NationalTeams!C:C,0))</f>
        <v>218</v>
      </c>
      <c r="O726" t="str">
        <f t="shared" si="33"/>
        <v>INSERT INTO "Clubs" (club_name,club_league_id,club_value,club_shield,club_country) VALUES ('CLB Ha Noi',205,58,pg_read_binary_file('E:\imagenes\escudos_cl\Asia\V.League 1\CLB Ha Noi.png'),218);</v>
      </c>
    </row>
    <row r="727" spans="2:15" x14ac:dyDescent="0.25">
      <c r="B727">
        <v>725</v>
      </c>
      <c r="C727" t="s">
        <v>2486</v>
      </c>
      <c r="D727" t="s">
        <v>1885</v>
      </c>
      <c r="E727">
        <f>INDEX(ClubLeague!B:B,MATCH(D727,ClubLeague!C:C,0))</f>
        <v>116</v>
      </c>
      <c r="F727">
        <v>62</v>
      </c>
      <c r="G727">
        <v>69</v>
      </c>
      <c r="H727">
        <v>66</v>
      </c>
      <c r="I727" s="3">
        <f t="shared" si="34"/>
        <v>66</v>
      </c>
      <c r="J727" t="s">
        <v>5713</v>
      </c>
      <c r="K727" t="str">
        <f t="shared" si="35"/>
        <v>E:\imagenes\escudos_cl\Europa\Ligue 2\Clermont Foot 63.png</v>
      </c>
      <c r="L727" t="s">
        <v>487</v>
      </c>
      <c r="M727">
        <f>INDEX(NationalTeams!B:B,MATCH(L727,NationalTeams!C:C,0))</f>
        <v>74</v>
      </c>
      <c r="O727" t="str">
        <f t="shared" si="33"/>
        <v>INSERT INTO "Clubs" (club_name,club_league_id,club_value,club_shield,club_country) VALUES ('Clermont Foot 63',116,66,pg_read_binary_file('E:\imagenes\escudos_cl\Europa\Ligue 2\Clermont Foot 63.png'),74);</v>
      </c>
    </row>
    <row r="728" spans="2:15" x14ac:dyDescent="0.25">
      <c r="B728">
        <v>726</v>
      </c>
      <c r="C728" t="s">
        <v>2976</v>
      </c>
      <c r="D728" t="s">
        <v>1907</v>
      </c>
      <c r="E728">
        <f>INDEX(ClubLeague!B:B,MATCH(D728,ClubLeague!C:C,0))</f>
        <v>138</v>
      </c>
      <c r="F728">
        <v>61</v>
      </c>
      <c r="G728">
        <v>64</v>
      </c>
      <c r="H728">
        <v>62</v>
      </c>
      <c r="I728" s="3">
        <f t="shared" si="34"/>
        <v>62</v>
      </c>
      <c r="J728" t="s">
        <v>5714</v>
      </c>
      <c r="K728" t="str">
        <f t="shared" si="35"/>
        <v>E:\imagenes\escudos_cl\Europa\NIFL Premiership\Cliftonville FC.png</v>
      </c>
      <c r="L728" t="s">
        <v>503</v>
      </c>
      <c r="M728">
        <f>INDEX(NationalTeams!B:B,MATCH(L728,NationalTeams!C:C,0))</f>
        <v>99</v>
      </c>
      <c r="O728" t="str">
        <f t="shared" si="33"/>
        <v>INSERT INTO "Clubs" (club_name,club_league_id,club_value,club_shield,club_country) VALUES ('Cliftonville FC',138,62,pg_read_binary_file('E:\imagenes\escudos_cl\Europa\NIFL Premiership\Cliftonville FC.png'),99);</v>
      </c>
    </row>
    <row r="729" spans="2:15" x14ac:dyDescent="0.25">
      <c r="B729">
        <v>727</v>
      </c>
      <c r="C729" t="s">
        <v>3749</v>
      </c>
      <c r="D729" t="s">
        <v>1812</v>
      </c>
      <c r="E729">
        <f>INDEX(ClubLeague!B:B,MATCH(D729,ClubLeague!C:C,0))</f>
        <v>43</v>
      </c>
      <c r="F729">
        <v>60</v>
      </c>
      <c r="G729">
        <v>63</v>
      </c>
      <c r="H729">
        <v>61</v>
      </c>
      <c r="I729" s="3">
        <f t="shared" si="34"/>
        <v>61</v>
      </c>
      <c r="J729" t="s">
        <v>5715</v>
      </c>
      <c r="K729" t="str">
        <f t="shared" si="35"/>
        <v>E:\imagenes\escudos_cl\America\Division Intermedia\Club 12 de Junio.png</v>
      </c>
      <c r="L729" t="s">
        <v>348</v>
      </c>
      <c r="M729">
        <f>INDEX(NationalTeams!B:B,MATCH(L729,NationalTeams!C:C,0))</f>
        <v>164</v>
      </c>
      <c r="O729" t="str">
        <f t="shared" si="33"/>
        <v>INSERT INTO "Clubs" (club_name,club_league_id,club_value,club_shield,club_country) VALUES ('Club 12 de Junio',43,61,pg_read_binary_file('E:\imagenes\escudos_cl\America\Division Intermedia\Club 12 de Junio.png'),164);</v>
      </c>
    </row>
    <row r="730" spans="2:15" x14ac:dyDescent="0.25">
      <c r="B730">
        <v>728</v>
      </c>
      <c r="C730" t="s">
        <v>4925</v>
      </c>
      <c r="D730" t="s">
        <v>1968</v>
      </c>
      <c r="E730">
        <f>INDEX(ClubLeague!B:B,MATCH(D730,ClubLeague!C:C,0))</f>
        <v>199</v>
      </c>
      <c r="F730">
        <v>67</v>
      </c>
      <c r="G730">
        <v>65</v>
      </c>
      <c r="H730">
        <v>65</v>
      </c>
      <c r="I730" s="3">
        <f t="shared" si="34"/>
        <v>66</v>
      </c>
      <c r="J730" t="s">
        <v>5716</v>
      </c>
      <c r="K730" t="str">
        <f t="shared" si="35"/>
        <v>E:\imagenes\escudos_cl\Africa\Tunisian Ligue Professionnelle 1\Club Africain.png</v>
      </c>
      <c r="L730" t="s">
        <v>364</v>
      </c>
      <c r="M730">
        <f>INDEX(NationalTeams!B:B,MATCH(L730,NationalTeams!C:C,0))</f>
        <v>208</v>
      </c>
      <c r="O730" t="str">
        <f t="shared" si="33"/>
        <v>INSERT INTO "Clubs" (club_name,club_league_id,club_value,club_shield,club_country) VALUES ('Club Africain',199,66,pg_read_binary_file('E:\imagenes\escudos_cl\Africa\Tunisian Ligue Professionnelle 1\Club Africain.png'),208);</v>
      </c>
    </row>
    <row r="731" spans="2:15" x14ac:dyDescent="0.25">
      <c r="B731">
        <v>729</v>
      </c>
      <c r="C731" t="s">
        <v>3379</v>
      </c>
      <c r="D731" t="s">
        <v>1918</v>
      </c>
      <c r="E731">
        <f>INDEX(ClubLeague!B:B,MATCH(D731,ClubLeague!C:C,0))</f>
        <v>149</v>
      </c>
      <c r="F731">
        <v>55</v>
      </c>
      <c r="G731">
        <v>59</v>
      </c>
      <c r="H731">
        <v>65</v>
      </c>
      <c r="I731" s="3">
        <f t="shared" si="34"/>
        <v>60</v>
      </c>
      <c r="J731" t="s">
        <v>5717</v>
      </c>
      <c r="K731" t="str">
        <f t="shared" si="35"/>
        <v>E:\imagenes\escudos_cl\America\Primera B Nacional\Club Agropecuario Argentino.png</v>
      </c>
      <c r="L731" t="s">
        <v>376</v>
      </c>
      <c r="M731">
        <f>INDEX(NationalTeams!B:B,MATCH(L731,NationalTeams!C:C,0))</f>
        <v>12</v>
      </c>
      <c r="O731" t="str">
        <f t="shared" si="33"/>
        <v>INSERT INTO "Clubs" (club_name,club_league_id,club_value,club_shield,club_country) VALUES ('Club Agropecuario Argentino',149,60,pg_read_binary_file('E:\imagenes\escudos_cl\America\Primera B Nacional\Club Agropecuario Argentino.png'),12);</v>
      </c>
    </row>
    <row r="732" spans="2:15" x14ac:dyDescent="0.25">
      <c r="B732">
        <v>730</v>
      </c>
      <c r="C732" t="s">
        <v>3768</v>
      </c>
      <c r="D732" t="s">
        <v>1862</v>
      </c>
      <c r="E732">
        <f>INDEX(ClubLeague!B:B,MATCH(D732,ClubLeague!C:C,0))</f>
        <v>93</v>
      </c>
      <c r="F732">
        <v>65</v>
      </c>
      <c r="G732">
        <v>62</v>
      </c>
      <c r="H732">
        <v>56</v>
      </c>
      <c r="I732" s="3">
        <f t="shared" si="34"/>
        <v>61</v>
      </c>
      <c r="J732" t="s">
        <v>5718</v>
      </c>
      <c r="K732" t="str">
        <f t="shared" si="35"/>
        <v>E:\imagenes\escudos_cl\America\Liga 1 de Futbol Profesional\Club Alianza Atletico Sullana.png</v>
      </c>
      <c r="L732" t="s">
        <v>350</v>
      </c>
      <c r="M732">
        <f>INDEX(NationalTeams!B:B,MATCH(L732,NationalTeams!C:C,0))</f>
        <v>165</v>
      </c>
      <c r="O732" t="str">
        <f t="shared" si="33"/>
        <v>INSERT INTO "Clubs" (club_name,club_league_id,club_value,club_shield,club_country) VALUES ('Club Alianza Atletico Sullana',93,61,pg_read_binary_file('E:\imagenes\escudos_cl\America\Liga 1 de Futbol Profesional\Club Alianza Atletico Sullana.png'),165);</v>
      </c>
    </row>
    <row r="733" spans="2:15" x14ac:dyDescent="0.25">
      <c r="B733">
        <v>731</v>
      </c>
      <c r="C733" t="s">
        <v>3763</v>
      </c>
      <c r="D733" t="s">
        <v>1862</v>
      </c>
      <c r="E733">
        <f>INDEX(ClubLeague!B:B,MATCH(D733,ClubLeague!C:C,0))</f>
        <v>93</v>
      </c>
      <c r="F733">
        <v>72</v>
      </c>
      <c r="G733">
        <v>65</v>
      </c>
      <c r="H733">
        <v>60</v>
      </c>
      <c r="I733" s="3">
        <f t="shared" si="34"/>
        <v>66</v>
      </c>
      <c r="J733" t="s">
        <v>5719</v>
      </c>
      <c r="K733" t="str">
        <f t="shared" si="35"/>
        <v>E:\imagenes\escudos_cl\America\Liga 1 de Futbol Profesional\Club Alianza Lima.png</v>
      </c>
      <c r="L733" t="s">
        <v>350</v>
      </c>
      <c r="M733">
        <f>INDEX(NationalTeams!B:B,MATCH(L733,NationalTeams!C:C,0))</f>
        <v>165</v>
      </c>
      <c r="O733" t="str">
        <f t="shared" si="33"/>
        <v>INSERT INTO "Clubs" (club_name,club_league_id,club_value,club_shield,club_country) VALUES ('Club Alianza Lima',93,66,pg_read_binary_file('E:\imagenes\escudos_cl\America\Liga 1 de Futbol Profesional\Club Alianza Lima.png'),165);</v>
      </c>
    </row>
    <row r="734" spans="2:15" x14ac:dyDescent="0.25">
      <c r="B734">
        <v>732</v>
      </c>
      <c r="C734" t="s">
        <v>3380</v>
      </c>
      <c r="D734" t="s">
        <v>1918</v>
      </c>
      <c r="E734">
        <f>INDEX(ClubLeague!B:B,MATCH(D734,ClubLeague!C:C,0))</f>
        <v>149</v>
      </c>
      <c r="F734">
        <v>63</v>
      </c>
      <c r="G734">
        <v>65</v>
      </c>
      <c r="H734">
        <v>56</v>
      </c>
      <c r="I734" s="3">
        <f t="shared" si="34"/>
        <v>61</v>
      </c>
      <c r="J734" t="s">
        <v>5720</v>
      </c>
      <c r="K734" t="str">
        <f t="shared" si="35"/>
        <v>E:\imagenes\escudos_cl\America\Primera B Nacional\Club Almagro.png</v>
      </c>
      <c r="L734" t="s">
        <v>376</v>
      </c>
      <c r="M734">
        <f>INDEX(NationalTeams!B:B,MATCH(L734,NationalTeams!C:C,0))</f>
        <v>12</v>
      </c>
      <c r="O734" t="str">
        <f t="shared" si="33"/>
        <v>INSERT INTO "Clubs" (club_name,club_league_id,club_value,club_shield,club_country) VALUES ('Club Almagro',149,61,pg_read_binary_file('E:\imagenes\escudos_cl\America\Primera B Nacional\Club Almagro.png'),12);</v>
      </c>
    </row>
    <row r="735" spans="2:15" x14ac:dyDescent="0.25">
      <c r="B735">
        <v>733</v>
      </c>
      <c r="C735" t="s">
        <v>3381</v>
      </c>
      <c r="D735" t="s">
        <v>1918</v>
      </c>
      <c r="E735">
        <f>INDEX(ClubLeague!B:B,MATCH(D735,ClubLeague!C:C,0))</f>
        <v>149</v>
      </c>
      <c r="F735">
        <v>56</v>
      </c>
      <c r="G735">
        <v>65</v>
      </c>
      <c r="H735">
        <v>61</v>
      </c>
      <c r="I735" s="3">
        <f t="shared" si="34"/>
        <v>61</v>
      </c>
      <c r="J735" t="s">
        <v>5721</v>
      </c>
      <c r="K735" t="str">
        <f t="shared" si="35"/>
        <v>E:\imagenes\escudos_cl\America\Primera B Nacional\Club Almirante Brown.png</v>
      </c>
      <c r="L735" t="s">
        <v>376</v>
      </c>
      <c r="M735">
        <f>INDEX(NationalTeams!B:B,MATCH(L735,NationalTeams!C:C,0))</f>
        <v>12</v>
      </c>
      <c r="O735" t="str">
        <f t="shared" si="33"/>
        <v>INSERT INTO "Clubs" (club_name,club_league_id,club_value,club_shield,club_country) VALUES ('Club Almirante Brown',149,61,pg_read_binary_file('E:\imagenes\escudos_cl\America\Primera B Nacional\Club Almirante Brown.png'),12);</v>
      </c>
    </row>
    <row r="736" spans="2:15" x14ac:dyDescent="0.25">
      <c r="B736">
        <v>734</v>
      </c>
      <c r="C736" t="s">
        <v>3705</v>
      </c>
      <c r="D736" t="s">
        <v>1876</v>
      </c>
      <c r="E736">
        <f>INDEX(ClubLeague!B:B,MATCH(D736,ClubLeague!C:C,0))</f>
        <v>107</v>
      </c>
      <c r="F736">
        <v>71</v>
      </c>
      <c r="G736">
        <v>66</v>
      </c>
      <c r="H736">
        <v>71</v>
      </c>
      <c r="I736" s="3">
        <f t="shared" si="34"/>
        <v>69</v>
      </c>
      <c r="J736" t="s">
        <v>5722</v>
      </c>
      <c r="K736" t="str">
        <f t="shared" si="35"/>
        <v>E:\imagenes\escudos_cl\America\Liga MX\Club America.png</v>
      </c>
      <c r="L736" t="s">
        <v>378</v>
      </c>
      <c r="M736">
        <f>INDEX(NationalTeams!B:B,MATCH(L736,NationalTeams!C:C,0))</f>
        <v>140</v>
      </c>
      <c r="O736" t="str">
        <f t="shared" si="33"/>
        <v>INSERT INTO "Clubs" (club_name,club_league_id,club_value,club_shield,club_country) VALUES ('Club America',107,69,pg_read_binary_file('E:\imagenes\escudos_cl\America\Liga MX\Club America.png'),140);</v>
      </c>
    </row>
    <row r="737" spans="2:15" x14ac:dyDescent="0.25">
      <c r="B737">
        <v>735</v>
      </c>
      <c r="C737" t="s">
        <v>3778</v>
      </c>
      <c r="D737" t="s">
        <v>1862</v>
      </c>
      <c r="E737">
        <f>INDEX(ClubLeague!B:B,MATCH(D737,ClubLeague!C:C,0))</f>
        <v>93</v>
      </c>
      <c r="F737">
        <v>60</v>
      </c>
      <c r="G737">
        <v>64</v>
      </c>
      <c r="H737">
        <v>59</v>
      </c>
      <c r="I737" s="3">
        <f t="shared" si="34"/>
        <v>61</v>
      </c>
      <c r="J737" t="s">
        <v>5723</v>
      </c>
      <c r="K737" t="str">
        <f t="shared" si="35"/>
        <v>E:\imagenes\escudos_cl\America\Liga 1 de Futbol Profesional\Club Atletico Grau.png</v>
      </c>
      <c r="L737" t="s">
        <v>350</v>
      </c>
      <c r="M737">
        <f>INDEX(NationalTeams!B:B,MATCH(L737,NationalTeams!C:C,0))</f>
        <v>165</v>
      </c>
      <c r="O737" t="str">
        <f t="shared" si="33"/>
        <v>INSERT INTO "Clubs" (club_name,club_league_id,club_value,club_shield,club_country) VALUES ('Club Atletico Grau',93,61,pg_read_binary_file('E:\imagenes\escudos_cl\America\Liga 1 de Futbol Profesional\Club Atletico Grau.png'),165);</v>
      </c>
    </row>
    <row r="738" spans="2:15" x14ac:dyDescent="0.25">
      <c r="B738">
        <v>736</v>
      </c>
      <c r="C738" t="s">
        <v>3406</v>
      </c>
      <c r="D738" t="s">
        <v>1793</v>
      </c>
      <c r="E738">
        <f>INDEX(ClubLeague!B:B,MATCH(D738,ClubLeague!C:C,0))</f>
        <v>23</v>
      </c>
      <c r="F738">
        <v>80</v>
      </c>
      <c r="G738">
        <v>78</v>
      </c>
      <c r="H738">
        <v>73</v>
      </c>
      <c r="I738" s="3">
        <f t="shared" si="34"/>
        <v>77</v>
      </c>
      <c r="J738" t="s">
        <v>5724</v>
      </c>
      <c r="K738" t="str">
        <f t="shared" si="35"/>
        <v>E:\imagenes\escudos_cl\America\Brasileirao Betano\Club Atletico Mineiro.png</v>
      </c>
      <c r="L738" t="s">
        <v>327</v>
      </c>
      <c r="M738">
        <f>INDEX(NationalTeams!B:B,MATCH(L738,NationalTeams!C:C,0))</f>
        <v>32</v>
      </c>
      <c r="O738" t="str">
        <f t="shared" si="33"/>
        <v>INSERT INTO "Clubs" (club_name,club_league_id,club_value,club_shield,club_country) VALUES ('Club Atletico Mineiro',23,77,pg_read_binary_file('E:\imagenes\escudos_cl\America\Brasileirao Betano\Club Atletico Mineiro.png'),32);</v>
      </c>
    </row>
    <row r="739" spans="2:15" x14ac:dyDescent="0.25">
      <c r="B739">
        <v>737</v>
      </c>
      <c r="C739" t="s">
        <v>3400</v>
      </c>
      <c r="D739" t="s">
        <v>1813</v>
      </c>
      <c r="E739">
        <f>INDEX(ClubLeague!B:B,MATCH(D739,ClubLeague!C:C,0))</f>
        <v>44</v>
      </c>
      <c r="F739">
        <v>65</v>
      </c>
      <c r="G739">
        <v>66</v>
      </c>
      <c r="H739">
        <v>62</v>
      </c>
      <c r="I739" s="3">
        <f t="shared" si="34"/>
        <v>64</v>
      </c>
      <c r="J739" t="s">
        <v>5725</v>
      </c>
      <c r="K739" t="str">
        <f t="shared" si="35"/>
        <v>E:\imagenes\escudos_cl\America\Division Profesional\Club Bolivar.png</v>
      </c>
      <c r="L739" t="s">
        <v>353</v>
      </c>
      <c r="M739">
        <f>INDEX(NationalTeams!B:B,MATCH(L739,NationalTeams!C:C,0))</f>
        <v>29</v>
      </c>
      <c r="O739" t="str">
        <f t="shared" si="33"/>
        <v>INSERT INTO "Clubs" (club_name,club_league_id,club_value,club_shield,club_country) VALUES ('Club Bolivar',44,64,pg_read_binary_file('E:\imagenes\escudos_cl\America\Division Profesional\Club Bolivar.png'),29);</v>
      </c>
    </row>
    <row r="740" spans="2:15" x14ac:dyDescent="0.25">
      <c r="B740">
        <v>738</v>
      </c>
      <c r="C740" t="s">
        <v>2105</v>
      </c>
      <c r="D740" t="s">
        <v>1848</v>
      </c>
      <c r="E740">
        <f>INDEX(ClubLeague!B:B,MATCH(D740,ClubLeague!C:C,0))</f>
        <v>79</v>
      </c>
      <c r="F740">
        <v>74</v>
      </c>
      <c r="G740">
        <v>75</v>
      </c>
      <c r="H740">
        <v>73</v>
      </c>
      <c r="I740" s="3">
        <f t="shared" si="34"/>
        <v>74</v>
      </c>
      <c r="J740" t="s">
        <v>5726</v>
      </c>
      <c r="K740" t="str">
        <f t="shared" si="35"/>
        <v>E:\imagenes\escudos_cl\Europa\Jupiler Pro League\Club Brugge KV.png</v>
      </c>
      <c r="L740" t="s">
        <v>505</v>
      </c>
      <c r="M740">
        <f>INDEX(NationalTeams!B:B,MATCH(L740,NationalTeams!C:C,0))</f>
        <v>23</v>
      </c>
      <c r="O740" t="str">
        <f t="shared" si="33"/>
        <v>INSERT INTO "Clubs" (club_name,club_league_id,club_value,club_shield,club_country) VALUES ('Club Brugge KV',79,74,pg_read_binary_file('E:\imagenes\escudos_cl\Europa\Jupiler Pro League\Club Brugge KV.png'),23);</v>
      </c>
    </row>
    <row r="741" spans="2:15" x14ac:dyDescent="0.25">
      <c r="B741">
        <v>739</v>
      </c>
      <c r="C741" t="s">
        <v>3738</v>
      </c>
      <c r="D741" t="s">
        <v>1924</v>
      </c>
      <c r="E741">
        <f>INDEX(ClubLeague!B:B,MATCH(D741,ClubLeague!C:C,0))</f>
        <v>155</v>
      </c>
      <c r="F741">
        <v>68</v>
      </c>
      <c r="G741">
        <v>71</v>
      </c>
      <c r="H741">
        <v>68</v>
      </c>
      <c r="I741" s="3">
        <f t="shared" si="34"/>
        <v>69</v>
      </c>
      <c r="J741" t="s">
        <v>5727</v>
      </c>
      <c r="K741" t="str">
        <f t="shared" si="35"/>
        <v>E:\imagenes\escudos_cl\America\Primera Division Paraguaya\Club Cerro Portenio.png</v>
      </c>
      <c r="L741" t="s">
        <v>348</v>
      </c>
      <c r="M741">
        <f>INDEX(NationalTeams!B:B,MATCH(L741,NationalTeams!C:C,0))</f>
        <v>164</v>
      </c>
      <c r="O741" t="str">
        <f t="shared" si="33"/>
        <v>INSERT INTO "Clubs" (club_name,club_league_id,club_value,club_shield,club_country) VALUES ('Club Cerro Portenio',155,69,pg_read_binary_file('E:\imagenes\escudos_cl\America\Primera Division Paraguaya\Club Cerro Portenio.png'),164);</v>
      </c>
    </row>
    <row r="742" spans="2:15" x14ac:dyDescent="0.25">
      <c r="B742">
        <v>740</v>
      </c>
      <c r="C742" t="s">
        <v>3769</v>
      </c>
      <c r="D742" t="s">
        <v>1862</v>
      </c>
      <c r="E742">
        <f>INDEX(ClubLeague!B:B,MATCH(D742,ClubLeague!C:C,0))</f>
        <v>93</v>
      </c>
      <c r="F742">
        <v>65</v>
      </c>
      <c r="G742">
        <v>62</v>
      </c>
      <c r="H742">
        <v>64</v>
      </c>
      <c r="I742" s="3">
        <f t="shared" si="34"/>
        <v>64</v>
      </c>
      <c r="J742" t="s">
        <v>5728</v>
      </c>
      <c r="K742" t="str">
        <f t="shared" si="35"/>
        <v>E:\imagenes\escudos_cl\America\Liga 1 de Futbol Profesional\Club Cienciano.png</v>
      </c>
      <c r="L742" t="s">
        <v>350</v>
      </c>
      <c r="M742">
        <f>INDEX(NationalTeams!B:B,MATCH(L742,NationalTeams!C:C,0))</f>
        <v>165</v>
      </c>
      <c r="O742" t="str">
        <f t="shared" si="33"/>
        <v>INSERT INTO "Clubs" (club_name,club_league_id,club_value,club_shield,club_country) VALUES ('Club Cienciano',93,64,pg_read_binary_file('E:\imagenes\escudos_cl\America\Liga 1 de Futbol Profesional\Club Cienciano.png'),165);</v>
      </c>
    </row>
    <row r="743" spans="2:15" x14ac:dyDescent="0.25">
      <c r="B743">
        <v>741</v>
      </c>
      <c r="C743" t="s">
        <v>3329</v>
      </c>
      <c r="D743" t="s">
        <v>1878</v>
      </c>
      <c r="E743">
        <f>INDEX(ClubLeague!B:B,MATCH(D743,ClubLeague!C:C,0))</f>
        <v>109</v>
      </c>
      <c r="F743">
        <v>73</v>
      </c>
      <c r="G743">
        <v>70</v>
      </c>
      <c r="H743">
        <v>68</v>
      </c>
      <c r="I743" s="3">
        <f t="shared" si="34"/>
        <v>70</v>
      </c>
      <c r="J743" t="s">
        <v>5729</v>
      </c>
      <c r="K743" t="str">
        <f t="shared" si="35"/>
        <v>E:\imagenes\escudos_cl\America\Liga Profesional Argentina\Club de Gimnasia y Esgrima La Plata.png</v>
      </c>
      <c r="L743" t="s">
        <v>376</v>
      </c>
      <c r="M743">
        <f>INDEX(NationalTeams!B:B,MATCH(L743,NationalTeams!C:C,0))</f>
        <v>12</v>
      </c>
      <c r="O743" t="str">
        <f t="shared" si="33"/>
        <v>INSERT INTO "Clubs" (club_name,club_league_id,club_value,club_shield,club_country) VALUES ('Club de Gimnasia y Esgrima La Plata',109,70,pg_read_binary_file('E:\imagenes\escudos_cl\America\Liga Profesional Argentina\Club de Gimnasia y Esgrima La Plata.png'),12);</v>
      </c>
    </row>
    <row r="744" spans="2:15" x14ac:dyDescent="0.25">
      <c r="B744">
        <v>742</v>
      </c>
      <c r="C744" t="s">
        <v>3382</v>
      </c>
      <c r="D744" t="s">
        <v>1918</v>
      </c>
      <c r="E744">
        <f>INDEX(ClubLeague!B:B,MATCH(D744,ClubLeague!C:C,0))</f>
        <v>149</v>
      </c>
      <c r="F744">
        <v>65</v>
      </c>
      <c r="G744">
        <v>61</v>
      </c>
      <c r="H744">
        <v>58</v>
      </c>
      <c r="I744" s="3">
        <f t="shared" si="34"/>
        <v>61</v>
      </c>
      <c r="J744" t="s">
        <v>5730</v>
      </c>
      <c r="K744" t="str">
        <f t="shared" si="35"/>
        <v>E:\imagenes\escudos_cl\America\Primera B Nacional\Club de Gimnasia y Tiro.png</v>
      </c>
      <c r="L744" t="s">
        <v>376</v>
      </c>
      <c r="M744">
        <f>INDEX(NationalTeams!B:B,MATCH(L744,NationalTeams!C:C,0))</f>
        <v>12</v>
      </c>
      <c r="O744" t="str">
        <f t="shared" si="33"/>
        <v>INSERT INTO "Clubs" (club_name,club_league_id,club_value,club_shield,club_country) VALUES ('Club de Gimnasia y Tiro',149,61,pg_read_binary_file('E:\imagenes\escudos_cl\America\Primera B Nacional\Club de Gimnasia y Tiro.png'),12);</v>
      </c>
    </row>
    <row r="745" spans="2:15" x14ac:dyDescent="0.25">
      <c r="B745">
        <v>743</v>
      </c>
      <c r="C745" t="s">
        <v>3576</v>
      </c>
      <c r="D745" t="s">
        <v>1880</v>
      </c>
      <c r="E745">
        <f>INDEX(ClubLeague!B:B,MATCH(D745,ClubLeague!C:C,0))</f>
        <v>111</v>
      </c>
      <c r="F745">
        <v>62</v>
      </c>
      <c r="G745">
        <v>63</v>
      </c>
      <c r="H745">
        <v>56</v>
      </c>
      <c r="I745" s="3">
        <f t="shared" si="34"/>
        <v>60</v>
      </c>
      <c r="J745" t="s">
        <v>5731</v>
      </c>
      <c r="K745" t="str">
        <f t="shared" si="35"/>
        <v>E:\imagenes\escudos_cl\America\LigaPro Ecuabet\Club Deportivo Cuenca.png</v>
      </c>
      <c r="L745" t="s">
        <v>331</v>
      </c>
      <c r="M745">
        <f>INDEX(NationalTeams!B:B,MATCH(L745,NationalTeams!C:C,0))</f>
        <v>58</v>
      </c>
      <c r="O745" t="str">
        <f t="shared" si="33"/>
        <v>INSERT INTO "Clubs" (club_name,club_league_id,club_value,club_shield,club_country) VALUES ('Club Deportivo Cuenca',111,60,pg_read_binary_file('E:\imagenes\escudos_cl\America\LigaPro Ecuabet\Club Deportivo Cuenca.png'),58);</v>
      </c>
    </row>
    <row r="746" spans="2:15" x14ac:dyDescent="0.25">
      <c r="B746">
        <v>744</v>
      </c>
      <c r="C746" t="s">
        <v>3383</v>
      </c>
      <c r="D746" t="s">
        <v>1918</v>
      </c>
      <c r="E746">
        <f>INDEX(ClubLeague!B:B,MATCH(D746,ClubLeague!C:C,0))</f>
        <v>149</v>
      </c>
      <c r="F746">
        <v>57</v>
      </c>
      <c r="G746">
        <v>55</v>
      </c>
      <c r="H746">
        <v>58</v>
      </c>
      <c r="I746" s="3">
        <f t="shared" si="34"/>
        <v>57</v>
      </c>
      <c r="J746" t="s">
        <v>5732</v>
      </c>
      <c r="K746" t="str">
        <f t="shared" si="35"/>
        <v>E:\imagenes\escudos_cl\America\Primera B Nacional\Club Deportivo Maipu.png</v>
      </c>
      <c r="L746" t="s">
        <v>376</v>
      </c>
      <c r="M746">
        <f>INDEX(NationalTeams!B:B,MATCH(L746,NationalTeams!C:C,0))</f>
        <v>12</v>
      </c>
      <c r="O746" t="str">
        <f t="shared" si="33"/>
        <v>INSERT INTO "Clubs" (club_name,club_league_id,club_value,club_shield,club_country) VALUES ('Club Deportivo Maipu',149,57,pg_read_binary_file('E:\imagenes\escudos_cl\America\Primera B Nacional\Club Deportivo Maipu.png'),12);</v>
      </c>
    </row>
    <row r="747" spans="2:15" x14ac:dyDescent="0.25">
      <c r="B747">
        <v>745</v>
      </c>
      <c r="C747" t="s">
        <v>3851</v>
      </c>
      <c r="D747" t="s">
        <v>1936</v>
      </c>
      <c r="E747">
        <f>INDEX(ClubLeague!B:B,MATCH(D747,ClubLeague!C:C,0))</f>
        <v>167</v>
      </c>
      <c r="F747">
        <v>64</v>
      </c>
      <c r="G747">
        <v>61</v>
      </c>
      <c r="H747">
        <v>60</v>
      </c>
      <c r="I747" s="3">
        <f t="shared" si="34"/>
        <v>62</v>
      </c>
      <c r="J747" t="s">
        <v>5733</v>
      </c>
      <c r="K747" t="str">
        <f t="shared" si="35"/>
        <v>E:\imagenes\escudos_cl\America\Segunda Division Profesional\Club Deportivo Maldonado.png</v>
      </c>
      <c r="L747" t="s">
        <v>377</v>
      </c>
      <c r="M747">
        <f>INDEX(NationalTeams!B:B,MATCH(L747,NationalTeams!C:C,0))</f>
        <v>214</v>
      </c>
      <c r="O747" t="str">
        <f t="shared" si="33"/>
        <v>INSERT INTO "Clubs" (club_name,club_league_id,club_value,club_shield,club_country) VALUES ('Club Deportivo Maldonado',167,62,pg_read_binary_file('E:\imagenes\escudos_cl\America\Segunda Division Profesional\Club Deportivo Maldonado.png'),214);</v>
      </c>
    </row>
    <row r="748" spans="2:15" x14ac:dyDescent="0.25">
      <c r="B748">
        <v>746</v>
      </c>
      <c r="C748" t="s">
        <v>3750</v>
      </c>
      <c r="D748" t="s">
        <v>1812</v>
      </c>
      <c r="E748">
        <f>INDEX(ClubLeague!B:B,MATCH(D748,ClubLeague!C:C,0))</f>
        <v>43</v>
      </c>
      <c r="F748">
        <v>63</v>
      </c>
      <c r="G748">
        <v>58</v>
      </c>
      <c r="H748">
        <v>58</v>
      </c>
      <c r="I748" s="3">
        <f t="shared" si="34"/>
        <v>60</v>
      </c>
      <c r="J748" t="s">
        <v>5734</v>
      </c>
      <c r="K748" t="str">
        <f t="shared" si="35"/>
        <v>E:\imagenes\escudos_cl\America\Division Intermedia\Club Fernando de la Mora.png</v>
      </c>
      <c r="L748" t="s">
        <v>348</v>
      </c>
      <c r="M748">
        <f>INDEX(NationalTeams!B:B,MATCH(L748,NationalTeams!C:C,0))</f>
        <v>164</v>
      </c>
      <c r="O748" t="str">
        <f t="shared" si="33"/>
        <v>INSERT INTO "Clubs" (club_name,club_league_id,club_value,club_shield,club_country) VALUES ('Club Fernando de la Mora',43,60,pg_read_binary_file('E:\imagenes\escudos_cl\America\Division Intermedia\Club Fernando de la Mora.png'),164);</v>
      </c>
    </row>
    <row r="749" spans="2:15" x14ac:dyDescent="0.25">
      <c r="B749">
        <v>747</v>
      </c>
      <c r="C749" t="s">
        <v>3384</v>
      </c>
      <c r="D749" t="s">
        <v>1918</v>
      </c>
      <c r="E749">
        <f>INDEX(ClubLeague!B:B,MATCH(D749,ClubLeague!C:C,0))</f>
        <v>149</v>
      </c>
      <c r="F749">
        <v>60</v>
      </c>
      <c r="G749">
        <v>65</v>
      </c>
      <c r="H749">
        <v>65</v>
      </c>
      <c r="I749" s="3">
        <f t="shared" si="34"/>
        <v>63</v>
      </c>
      <c r="J749" t="s">
        <v>5735</v>
      </c>
      <c r="K749" t="str">
        <f t="shared" si="35"/>
        <v>E:\imagenes\escudos_cl\America\Primera B Nacional\Club Ferro Carril Oeste.png</v>
      </c>
      <c r="L749" t="s">
        <v>376</v>
      </c>
      <c r="M749">
        <f>INDEX(NationalTeams!B:B,MATCH(L749,NationalTeams!C:C,0))</f>
        <v>12</v>
      </c>
      <c r="O749" t="str">
        <f t="shared" si="33"/>
        <v>INSERT INTO "Clubs" (club_name,club_league_id,club_value,club_shield,club_country) VALUES ('Club Ferro Carril Oeste',149,63,pg_read_binary_file('E:\imagenes\escudos_cl\America\Primera B Nacional\Club Ferro Carril Oeste.png'),12);</v>
      </c>
    </row>
    <row r="750" spans="2:15" x14ac:dyDescent="0.25">
      <c r="B750">
        <v>748</v>
      </c>
      <c r="C750" t="s">
        <v>3743</v>
      </c>
      <c r="D750" t="s">
        <v>1924</v>
      </c>
      <c r="E750">
        <f>INDEX(ClubLeague!B:B,MATCH(D750,ClubLeague!C:C,0))</f>
        <v>155</v>
      </c>
      <c r="F750">
        <v>60</v>
      </c>
      <c r="G750">
        <v>63</v>
      </c>
      <c r="H750">
        <v>57</v>
      </c>
      <c r="I750" s="3">
        <f t="shared" si="34"/>
        <v>60</v>
      </c>
      <c r="J750" t="s">
        <v>5736</v>
      </c>
      <c r="K750" t="str">
        <f t="shared" si="35"/>
        <v>E:\imagenes\escudos_cl\America\Primera Division Paraguaya\Club General Caballero JLM.png</v>
      </c>
      <c r="L750" t="s">
        <v>348</v>
      </c>
      <c r="M750">
        <f>INDEX(NationalTeams!B:B,MATCH(L750,NationalTeams!C:C,0))</f>
        <v>164</v>
      </c>
      <c r="O750" t="str">
        <f t="shared" si="33"/>
        <v>INSERT INTO "Clubs" (club_name,club_league_id,club_value,club_shield,club_country) VALUES ('Club General Caballero JLM',155,60,pg_read_binary_file('E:\imagenes\escudos_cl\America\Primera Division Paraguaya\Club General Caballero JLM.png'),164);</v>
      </c>
    </row>
    <row r="751" spans="2:15" x14ac:dyDescent="0.25">
      <c r="B751">
        <v>749</v>
      </c>
      <c r="C751" t="s">
        <v>3739</v>
      </c>
      <c r="D751" t="s">
        <v>1924</v>
      </c>
      <c r="E751">
        <f>INDEX(ClubLeague!B:B,MATCH(D751,ClubLeague!C:C,0))</f>
        <v>155</v>
      </c>
      <c r="F751">
        <v>66</v>
      </c>
      <c r="G751">
        <v>70</v>
      </c>
      <c r="H751">
        <v>64</v>
      </c>
      <c r="I751" s="3">
        <f t="shared" si="34"/>
        <v>67</v>
      </c>
      <c r="J751" t="s">
        <v>5737</v>
      </c>
      <c r="K751" t="str">
        <f t="shared" si="35"/>
        <v>E:\imagenes\escudos_cl\America\Primera Division Paraguaya\Club Guarani.png</v>
      </c>
      <c r="L751" t="s">
        <v>348</v>
      </c>
      <c r="M751">
        <f>INDEX(NationalTeams!B:B,MATCH(L751,NationalTeams!C:C,0))</f>
        <v>164</v>
      </c>
      <c r="O751" t="str">
        <f t="shared" si="33"/>
        <v>INSERT INTO "Clubs" (club_name,club_league_id,club_value,club_shield,club_country) VALUES ('Club Guarani',155,67,pg_read_binary_file('E:\imagenes\escudos_cl\America\Primera Division Paraguaya\Club Guarani.png'),164);</v>
      </c>
    </row>
    <row r="752" spans="2:15" x14ac:dyDescent="0.25">
      <c r="B752">
        <v>750</v>
      </c>
      <c r="C752" t="s">
        <v>3401</v>
      </c>
      <c r="D752" t="s">
        <v>1813</v>
      </c>
      <c r="E752">
        <f>INDEX(ClubLeague!B:B,MATCH(D752,ClubLeague!C:C,0))</f>
        <v>44</v>
      </c>
      <c r="F752">
        <v>59</v>
      </c>
      <c r="G752">
        <v>61</v>
      </c>
      <c r="H752">
        <v>56</v>
      </c>
      <c r="I752" s="3">
        <f t="shared" si="34"/>
        <v>59</v>
      </c>
      <c r="J752" t="s">
        <v>5738</v>
      </c>
      <c r="K752" t="str">
        <f t="shared" si="35"/>
        <v>E:\imagenes\escudos_cl\America\Division Profesional\Club Independiente Petrolero.png</v>
      </c>
      <c r="L752" t="s">
        <v>353</v>
      </c>
      <c r="M752">
        <f>INDEX(NationalTeams!B:B,MATCH(L752,NationalTeams!C:C,0))</f>
        <v>29</v>
      </c>
      <c r="O752" t="str">
        <f t="shared" si="33"/>
        <v>INSERT INTO "Clubs" (club_name,club_league_id,club_value,club_shield,club_country) VALUES ('Club Independiente Petrolero',44,59,pg_read_binary_file('E:\imagenes\escudos_cl\America\Division Profesional\Club Independiente Petrolero.png'),29);</v>
      </c>
    </row>
    <row r="753" spans="2:15" x14ac:dyDescent="0.25">
      <c r="B753">
        <v>751</v>
      </c>
      <c r="C753" t="s">
        <v>3706</v>
      </c>
      <c r="D753" t="s">
        <v>1876</v>
      </c>
      <c r="E753">
        <f>INDEX(ClubLeague!B:B,MATCH(D753,ClubLeague!C:C,0))</f>
        <v>107</v>
      </c>
      <c r="F753">
        <v>72</v>
      </c>
      <c r="G753">
        <v>68</v>
      </c>
      <c r="H753">
        <v>68</v>
      </c>
      <c r="I753" s="3">
        <f t="shared" si="34"/>
        <v>69</v>
      </c>
      <c r="J753" t="s">
        <v>5739</v>
      </c>
      <c r="K753" t="str">
        <f t="shared" si="35"/>
        <v>E:\imagenes\escudos_cl\America\Liga MX\Club Leon.png</v>
      </c>
      <c r="L753" t="s">
        <v>378</v>
      </c>
      <c r="M753">
        <f>INDEX(NationalTeams!B:B,MATCH(L753,NationalTeams!C:C,0))</f>
        <v>140</v>
      </c>
      <c r="O753" t="str">
        <f t="shared" si="33"/>
        <v>INSERT INTO "Clubs" (club_name,club_league_id,club_value,club_shield,club_country) VALUES ('Club Leon',107,69,pg_read_binary_file('E:\imagenes\escudos_cl\America\Liga MX\Club Leon.png'),140);</v>
      </c>
    </row>
    <row r="754" spans="2:15" x14ac:dyDescent="0.25">
      <c r="B754">
        <v>752</v>
      </c>
      <c r="C754" t="s">
        <v>3736</v>
      </c>
      <c r="D754" t="s">
        <v>1924</v>
      </c>
      <c r="E754">
        <f>INDEX(ClubLeague!B:B,MATCH(D754,ClubLeague!C:C,0))</f>
        <v>155</v>
      </c>
      <c r="F754">
        <v>71</v>
      </c>
      <c r="G754">
        <v>71</v>
      </c>
      <c r="H754">
        <v>70</v>
      </c>
      <c r="I754" s="3">
        <f t="shared" si="34"/>
        <v>71</v>
      </c>
      <c r="J754" t="s">
        <v>5740</v>
      </c>
      <c r="K754" t="str">
        <f t="shared" si="35"/>
        <v>E:\imagenes\escudos_cl\America\Primera Division Paraguaya\Club Libertad.png</v>
      </c>
      <c r="L754" t="s">
        <v>348</v>
      </c>
      <c r="M754">
        <f>INDEX(NationalTeams!B:B,MATCH(L754,NationalTeams!C:C,0))</f>
        <v>164</v>
      </c>
      <c r="O754" t="str">
        <f t="shared" si="33"/>
        <v>INSERT INTO "Clubs" (club_name,club_league_id,club_value,club_shield,club_country) VALUES ('Club Libertad',155,71,pg_read_binary_file('E:\imagenes\escudos_cl\America\Primera Division Paraguaya\Club Libertad.png'),164);</v>
      </c>
    </row>
    <row r="755" spans="2:15" x14ac:dyDescent="0.25">
      <c r="B755">
        <v>753</v>
      </c>
      <c r="C755" t="s">
        <v>3507</v>
      </c>
      <c r="D755" t="s">
        <v>1865</v>
      </c>
      <c r="E755">
        <f>INDEX(ClubLeague!B:B,MATCH(D755,ClubLeague!C:C,0))</f>
        <v>96</v>
      </c>
      <c r="F755">
        <v>60</v>
      </c>
      <c r="G755">
        <v>55</v>
      </c>
      <c r="H755">
        <v>60</v>
      </c>
      <c r="I755" s="3">
        <f t="shared" si="34"/>
        <v>58</v>
      </c>
      <c r="J755" t="s">
        <v>5741</v>
      </c>
      <c r="K755" t="str">
        <f t="shared" si="35"/>
        <v>E:\imagenes\escudos_cl\America\Liga BetPlay Dimayor\Club Llaneros.png</v>
      </c>
      <c r="L755" t="s">
        <v>328</v>
      </c>
      <c r="M755">
        <f>INDEX(NationalTeams!B:B,MATCH(L755,NationalTeams!C:C,0))</f>
        <v>46</v>
      </c>
      <c r="O755" t="str">
        <f t="shared" si="33"/>
        <v>INSERT INTO "Clubs" (club_name,club_league_id,club_value,club_shield,club_country) VALUES ('Club Llaneros',96,58,pg_read_binary_file('E:\imagenes\escudos_cl\America\Liga BetPlay Dimayor\Club Llaneros.png'),46);</v>
      </c>
    </row>
    <row r="756" spans="2:15" x14ac:dyDescent="0.25">
      <c r="B756">
        <v>754</v>
      </c>
      <c r="C756" t="s">
        <v>3741</v>
      </c>
      <c r="D756" t="s">
        <v>1924</v>
      </c>
      <c r="E756">
        <f>INDEX(ClubLeague!B:B,MATCH(D756,ClubLeague!C:C,0))</f>
        <v>155</v>
      </c>
      <c r="F756">
        <v>63</v>
      </c>
      <c r="G756">
        <v>63</v>
      </c>
      <c r="H756">
        <v>60</v>
      </c>
      <c r="I756" s="3">
        <f t="shared" si="34"/>
        <v>62</v>
      </c>
      <c r="J756" t="s">
        <v>5742</v>
      </c>
      <c r="K756" t="str">
        <f t="shared" si="35"/>
        <v>E:\imagenes\escudos_cl\America\Primera Division Paraguaya\Club Nacional.png</v>
      </c>
      <c r="L756" t="s">
        <v>348</v>
      </c>
      <c r="M756">
        <f>INDEX(NationalTeams!B:B,MATCH(L756,NationalTeams!C:C,0))</f>
        <v>164</v>
      </c>
      <c r="O756" t="str">
        <f t="shared" si="33"/>
        <v>INSERT INTO "Clubs" (club_name,club_league_id,club_value,club_shield,club_country) VALUES ('Club Nacional',155,62,pg_read_binary_file('E:\imagenes\escudos_cl\America\Primera Division Paraguaya\Club Nacional.png'),164);</v>
      </c>
    </row>
    <row r="757" spans="2:15" x14ac:dyDescent="0.25">
      <c r="B757">
        <v>755</v>
      </c>
      <c r="C757" t="s">
        <v>3846</v>
      </c>
      <c r="D757" t="s">
        <v>1799</v>
      </c>
      <c r="E757">
        <f>INDEX(ClubLeague!B:B,MATCH(D757,ClubLeague!C:C,0))</f>
        <v>29</v>
      </c>
      <c r="F757">
        <v>67</v>
      </c>
      <c r="G757">
        <v>70</v>
      </c>
      <c r="H757">
        <v>64</v>
      </c>
      <c r="I757" s="3">
        <f t="shared" si="34"/>
        <v>67</v>
      </c>
      <c r="J757" t="s">
        <v>5743</v>
      </c>
      <c r="K757" t="str">
        <f t="shared" si="35"/>
        <v>E:\imagenes\escudos_cl\America\Campeonato Uruguayo de Primera Division\Club Nacional de Football.png</v>
      </c>
      <c r="L757" t="s">
        <v>377</v>
      </c>
      <c r="M757">
        <f>INDEX(NationalTeams!B:B,MATCH(L757,NationalTeams!C:C,0))</f>
        <v>214</v>
      </c>
      <c r="O757" t="str">
        <f t="shared" si="33"/>
        <v>INSERT INTO "Clubs" (club_name,club_league_id,club_value,club_shield,club_country) VALUES ('Club Nacional de Football',29,67,pg_read_binary_file('E:\imagenes\escudos_cl\America\Campeonato Uruguayo de Primera Division\Club Nacional de Football.png'),214);</v>
      </c>
    </row>
    <row r="758" spans="2:15" x14ac:dyDescent="0.25">
      <c r="B758">
        <v>756</v>
      </c>
      <c r="C758" t="s">
        <v>2118</v>
      </c>
      <c r="D758" t="s">
        <v>1802</v>
      </c>
      <c r="E758">
        <f>INDEX(ClubLeague!B:B,MATCH(D758,ClubLeague!C:C,0))</f>
        <v>32</v>
      </c>
      <c r="F758">
        <v>63</v>
      </c>
      <c r="G758">
        <v>61</v>
      </c>
      <c r="H758">
        <v>58</v>
      </c>
      <c r="I758" s="3">
        <f t="shared" si="34"/>
        <v>61</v>
      </c>
      <c r="J758" t="s">
        <v>5744</v>
      </c>
      <c r="K758" t="str">
        <f t="shared" si="35"/>
        <v>E:\imagenes\escudos_cl\Europa\Challenger Pro League\Club NXT.png</v>
      </c>
      <c r="L758" t="s">
        <v>505</v>
      </c>
      <c r="M758">
        <f>INDEX(NationalTeams!B:B,MATCH(L758,NationalTeams!C:C,0))</f>
        <v>23</v>
      </c>
      <c r="O758" t="str">
        <f t="shared" si="33"/>
        <v>INSERT INTO "Clubs" (club_name,club_league_id,club_value,club_shield,club_country) VALUES ('Club NXT',32,61,pg_read_binary_file('E:\imagenes\escudos_cl\Europa\Challenger Pro League\Club NXT.png'),23);</v>
      </c>
    </row>
    <row r="759" spans="2:15" x14ac:dyDescent="0.25">
      <c r="B759">
        <v>757</v>
      </c>
      <c r="C759" t="s">
        <v>3737</v>
      </c>
      <c r="D759" t="s">
        <v>1924</v>
      </c>
      <c r="E759">
        <f>INDEX(ClubLeague!B:B,MATCH(D759,ClubLeague!C:C,0))</f>
        <v>155</v>
      </c>
      <c r="F759">
        <v>71</v>
      </c>
      <c r="G759">
        <v>69</v>
      </c>
      <c r="H759">
        <v>68</v>
      </c>
      <c r="I759" s="3">
        <f t="shared" si="34"/>
        <v>69</v>
      </c>
      <c r="J759" t="s">
        <v>5745</v>
      </c>
      <c r="K759" t="str">
        <f t="shared" si="35"/>
        <v>E:\imagenes\escudos_cl\America\Primera Division Paraguaya\Club Olimpia.png</v>
      </c>
      <c r="L759" t="s">
        <v>348</v>
      </c>
      <c r="M759">
        <f>INDEX(NationalTeams!B:B,MATCH(L759,NationalTeams!C:C,0))</f>
        <v>164</v>
      </c>
      <c r="O759" t="str">
        <f t="shared" si="33"/>
        <v>INSERT INTO "Clubs" (club_name,club_league_id,club_value,club_shield,club_country) VALUES ('Club Olimpia',155,69,pg_read_binary_file('E:\imagenes\escudos_cl\America\Primera Division Paraguaya\Club Olimpia.png'),164);</v>
      </c>
    </row>
    <row r="760" spans="2:15" x14ac:dyDescent="0.25">
      <c r="B760">
        <v>758</v>
      </c>
      <c r="C760" t="s">
        <v>3681</v>
      </c>
      <c r="D760" t="s">
        <v>1871</v>
      </c>
      <c r="E760">
        <f>INDEX(ClubLeague!B:B,MATCH(D760,ClubLeague!C:C,0))</f>
        <v>102</v>
      </c>
      <c r="F760">
        <v>62</v>
      </c>
      <c r="G760">
        <v>58</v>
      </c>
      <c r="H760">
        <v>63</v>
      </c>
      <c r="I760" s="3">
        <f t="shared" si="34"/>
        <v>61</v>
      </c>
      <c r="J760" t="s">
        <v>5746</v>
      </c>
      <c r="K760" t="str">
        <f t="shared" si="35"/>
        <v>E:\imagenes\escudos_cl\America\Liga Hondubet\Club Olimpia Deportivo.png</v>
      </c>
      <c r="L760" t="s">
        <v>397</v>
      </c>
      <c r="M760">
        <f>INDEX(NationalTeams!B:B,MATCH(L760,NationalTeams!C:C,0))</f>
        <v>90</v>
      </c>
      <c r="O760" t="str">
        <f t="shared" si="33"/>
        <v>INSERT INTO "Clubs" (club_name,club_league_id,club_value,club_shield,club_country) VALUES ('Club Olimpia Deportivo',102,61,pg_read_binary_file('E:\imagenes\escudos_cl\America\Liga Hondubet\Club Olimpia Deportivo.png'),90);</v>
      </c>
    </row>
    <row r="761" spans="2:15" x14ac:dyDescent="0.25">
      <c r="B761">
        <v>759</v>
      </c>
      <c r="C761" t="s">
        <v>3863</v>
      </c>
      <c r="D761" t="s">
        <v>1936</v>
      </c>
      <c r="E761">
        <f>INDEX(ClubLeague!B:B,MATCH(D761,ClubLeague!C:C,0))</f>
        <v>167</v>
      </c>
      <c r="F761">
        <v>62</v>
      </c>
      <c r="G761">
        <v>56</v>
      </c>
      <c r="H761">
        <v>63</v>
      </c>
      <c r="I761" s="3">
        <f t="shared" si="34"/>
        <v>60</v>
      </c>
      <c r="J761" t="s">
        <v>5747</v>
      </c>
      <c r="K761" t="str">
        <f t="shared" si="35"/>
        <v>E:\imagenes\escudos_cl\America\Segunda Division Profesional\Club Oriental de Football.png</v>
      </c>
      <c r="L761" t="s">
        <v>377</v>
      </c>
      <c r="M761">
        <f>INDEX(NationalTeams!B:B,MATCH(L761,NationalTeams!C:C,0))</f>
        <v>214</v>
      </c>
      <c r="O761" t="str">
        <f t="shared" si="33"/>
        <v>INSERT INTO "Clubs" (club_name,club_league_id,club_value,club_shield,club_country) VALUES ('Club Oriental de Football',167,60,pg_read_binary_file('E:\imagenes\escudos_cl\America\Segunda Division Profesional\Club Oriental de Football.png'),214);</v>
      </c>
    </row>
    <row r="762" spans="2:15" x14ac:dyDescent="0.25">
      <c r="B762">
        <v>760</v>
      </c>
      <c r="C762" t="s">
        <v>3751</v>
      </c>
      <c r="D762" t="s">
        <v>1812</v>
      </c>
      <c r="E762">
        <f>INDEX(ClubLeague!B:B,MATCH(D762,ClubLeague!C:C,0))</f>
        <v>43</v>
      </c>
      <c r="F762">
        <v>60</v>
      </c>
      <c r="G762">
        <v>61</v>
      </c>
      <c r="H762">
        <v>63</v>
      </c>
      <c r="I762" s="3">
        <f t="shared" si="34"/>
        <v>61</v>
      </c>
      <c r="J762" t="s">
        <v>5748</v>
      </c>
      <c r="K762" t="str">
        <f t="shared" si="35"/>
        <v>E:\imagenes\escudos_cl\America\Division Intermedia\Club River Plate.png</v>
      </c>
      <c r="L762" t="s">
        <v>348</v>
      </c>
      <c r="M762">
        <f>INDEX(NationalTeams!B:B,MATCH(L762,NationalTeams!C:C,0))</f>
        <v>164</v>
      </c>
      <c r="O762" t="str">
        <f t="shared" si="33"/>
        <v>INSERT INTO "Clubs" (club_name,club_league_id,club_value,club_shield,club_country) VALUES ('Club River Plate',43,61,pg_read_binary_file('E:\imagenes\escudos_cl\America\Division Intermedia\Club River Plate.png'),164);</v>
      </c>
    </row>
    <row r="763" spans="2:15" x14ac:dyDescent="0.25">
      <c r="B763">
        <v>761</v>
      </c>
      <c r="C763" t="s">
        <v>3752</v>
      </c>
      <c r="D763" t="s">
        <v>1812</v>
      </c>
      <c r="E763">
        <f>INDEX(ClubLeague!B:B,MATCH(D763,ClubLeague!C:C,0))</f>
        <v>43</v>
      </c>
      <c r="F763">
        <v>59</v>
      </c>
      <c r="G763">
        <v>63</v>
      </c>
      <c r="H763">
        <v>57</v>
      </c>
      <c r="I763" s="3">
        <f t="shared" si="34"/>
        <v>60</v>
      </c>
      <c r="J763" t="s">
        <v>5749</v>
      </c>
      <c r="K763" t="str">
        <f t="shared" si="35"/>
        <v>E:\imagenes\escudos_cl\America\Division Intermedia\Club Rubio Niu.png</v>
      </c>
      <c r="L763" t="s">
        <v>348</v>
      </c>
      <c r="M763">
        <f>INDEX(NationalTeams!B:B,MATCH(L763,NationalTeams!C:C,0))</f>
        <v>164</v>
      </c>
      <c r="O763" t="str">
        <f t="shared" si="33"/>
        <v>INSERT INTO "Clubs" (club_name,club_league_id,club_value,club_shield,club_country) VALUES ('Club Rubio Niu',43,60,pg_read_binary_file('E:\imagenes\escudos_cl\America\Division Intermedia\Club Rubio Niu.png'),164);</v>
      </c>
    </row>
    <row r="764" spans="2:15" x14ac:dyDescent="0.25">
      <c r="B764">
        <v>762</v>
      </c>
      <c r="C764" t="s">
        <v>3830</v>
      </c>
      <c r="D764" t="s">
        <v>1967</v>
      </c>
      <c r="E764">
        <f>INDEX(ClubLeague!B:B,MATCH(D764,ClubLeague!C:C,0))</f>
        <v>198</v>
      </c>
      <c r="F764">
        <v>57</v>
      </c>
      <c r="G764">
        <v>59</v>
      </c>
      <c r="H764">
        <v>63</v>
      </c>
      <c r="I764" s="3">
        <f t="shared" si="34"/>
        <v>60</v>
      </c>
      <c r="J764" t="s">
        <v>5750</v>
      </c>
      <c r="K764" t="str">
        <f t="shared" si="35"/>
        <v>E:\imagenes\escudos_cl\America\TT Premier Football League\Club Sando.png</v>
      </c>
      <c r="L764" t="s">
        <v>407</v>
      </c>
      <c r="M764">
        <f>INDEX(NationalTeams!B:B,MATCH(L764,NationalTeams!C:C,0))</f>
        <v>207</v>
      </c>
      <c r="O764" t="str">
        <f t="shared" si="33"/>
        <v>INSERT INTO "Clubs" (club_name,club_league_id,club_value,club_shield,club_country) VALUES ('Club Sando',198,60,pg_read_binary_file('E:\imagenes\escudos_cl\America\TT Premier Football League\Club Sando.png'),207);</v>
      </c>
    </row>
    <row r="765" spans="2:15" x14ac:dyDescent="0.25">
      <c r="B765">
        <v>763</v>
      </c>
      <c r="C765" t="s">
        <v>3745</v>
      </c>
      <c r="D765" t="s">
        <v>1812</v>
      </c>
      <c r="E765">
        <f>INDEX(ClubLeague!B:B,MATCH(D765,ClubLeague!C:C,0))</f>
        <v>43</v>
      </c>
      <c r="F765">
        <v>59</v>
      </c>
      <c r="G765">
        <v>62</v>
      </c>
      <c r="H765">
        <v>62</v>
      </c>
      <c r="I765" s="3">
        <f t="shared" si="34"/>
        <v>61</v>
      </c>
      <c r="J765" t="s">
        <v>5751</v>
      </c>
      <c r="K765" t="str">
        <f t="shared" si="35"/>
        <v>E:\imagenes\escudos_cl\America\Division Intermedia\Club Sol de America.png</v>
      </c>
      <c r="L765" t="s">
        <v>348</v>
      </c>
      <c r="M765">
        <f>INDEX(NationalTeams!B:B,MATCH(L765,NationalTeams!C:C,0))</f>
        <v>164</v>
      </c>
      <c r="O765" t="str">
        <f t="shared" si="33"/>
        <v>INSERT INTO "Clubs" (club_name,club_league_id,club_value,club_shield,club_country) VALUES ('Club Sol de America',43,61,pg_read_binary_file('E:\imagenes\escudos_cl\America\Division Intermedia\Club Sol de America.png'),164);</v>
      </c>
    </row>
    <row r="766" spans="2:15" x14ac:dyDescent="0.25">
      <c r="B766">
        <v>764</v>
      </c>
      <c r="C766" t="s">
        <v>3781</v>
      </c>
      <c r="D766" t="s">
        <v>1862</v>
      </c>
      <c r="E766">
        <f>INDEX(ClubLeague!B:B,MATCH(D766,ClubLeague!C:C,0))</f>
        <v>93</v>
      </c>
      <c r="F766">
        <v>58</v>
      </c>
      <c r="G766">
        <v>62</v>
      </c>
      <c r="H766">
        <v>56</v>
      </c>
      <c r="I766" s="3">
        <f t="shared" si="34"/>
        <v>59</v>
      </c>
      <c r="J766" t="s">
        <v>5752</v>
      </c>
      <c r="K766" t="str">
        <f t="shared" si="35"/>
        <v>E:\imagenes\escudos_cl\America\Liga 1 de Futbol Profesional\Club Sport Boys.png</v>
      </c>
      <c r="L766" t="s">
        <v>350</v>
      </c>
      <c r="M766">
        <f>INDEX(NationalTeams!B:B,MATCH(L766,NationalTeams!C:C,0))</f>
        <v>165</v>
      </c>
      <c r="O766" t="str">
        <f t="shared" si="33"/>
        <v>INSERT INTO "Clubs" (club_name,club_league_id,club_value,club_shield,club_country) VALUES ('Club Sport Boys',93,59,pg_read_binary_file('E:\imagenes\escudos_cl\America\Liga 1 de Futbol Profesional\Club Sport Boys.png'),165);</v>
      </c>
    </row>
    <row r="767" spans="2:15" x14ac:dyDescent="0.25">
      <c r="B767">
        <v>765</v>
      </c>
      <c r="C767" t="s">
        <v>3766</v>
      </c>
      <c r="D767" t="s">
        <v>1862</v>
      </c>
      <c r="E767">
        <f>INDEX(ClubLeague!B:B,MATCH(D767,ClubLeague!C:C,0))</f>
        <v>93</v>
      </c>
      <c r="F767">
        <v>67</v>
      </c>
      <c r="G767">
        <v>61</v>
      </c>
      <c r="H767">
        <v>63</v>
      </c>
      <c r="I767" s="3">
        <f t="shared" si="34"/>
        <v>64</v>
      </c>
      <c r="J767" t="s">
        <v>5753</v>
      </c>
      <c r="K767" t="str">
        <f t="shared" si="35"/>
        <v>E:\imagenes\escudos_cl\America\Liga 1 de Futbol Profesional\Club Sport Huancayo.png</v>
      </c>
      <c r="L767" t="s">
        <v>350</v>
      </c>
      <c r="M767">
        <f>INDEX(NationalTeams!B:B,MATCH(L767,NationalTeams!C:C,0))</f>
        <v>165</v>
      </c>
      <c r="O767" t="str">
        <f t="shared" si="33"/>
        <v>INSERT INTO "Clubs" (club_name,club_league_id,club_value,club_shield,club_country) VALUES ('Club Sport Huancayo',93,64,pg_read_binary_file('E:\imagenes\escudos_cl\America\Liga 1 de Futbol Profesional\Club Sport Huancayo.png'),165);</v>
      </c>
    </row>
    <row r="768" spans="2:15" x14ac:dyDescent="0.25">
      <c r="B768">
        <v>766</v>
      </c>
      <c r="C768" t="s">
        <v>3746</v>
      </c>
      <c r="D768" t="s">
        <v>1812</v>
      </c>
      <c r="E768">
        <f>INDEX(ClubLeague!B:B,MATCH(D768,ClubLeague!C:C,0))</f>
        <v>43</v>
      </c>
      <c r="F768">
        <v>58</v>
      </c>
      <c r="G768">
        <v>63</v>
      </c>
      <c r="H768">
        <v>63</v>
      </c>
      <c r="I768" s="3">
        <f t="shared" si="34"/>
        <v>61</v>
      </c>
      <c r="J768" t="s">
        <v>5754</v>
      </c>
      <c r="K768" t="str">
        <f t="shared" si="35"/>
        <v>E:\imagenes\escudos_cl\America\Division Intermedia\Club Tacuary.png</v>
      </c>
      <c r="L768" t="s">
        <v>348</v>
      </c>
      <c r="M768">
        <f>INDEX(NationalTeams!B:B,MATCH(L768,NationalTeams!C:C,0))</f>
        <v>164</v>
      </c>
      <c r="O768" t="str">
        <f t="shared" si="33"/>
        <v>INSERT INTO "Clubs" (club_name,club_league_id,club_value,club_shield,club_country) VALUES ('Club Tacuary',43,61,pg_read_binary_file('E:\imagenes\escudos_cl\America\Division Intermedia\Club Tacuary.png'),164);</v>
      </c>
    </row>
    <row r="769" spans="2:15" x14ac:dyDescent="0.25">
      <c r="B769">
        <v>767</v>
      </c>
      <c r="C769" t="s">
        <v>3402</v>
      </c>
      <c r="D769" t="s">
        <v>1813</v>
      </c>
      <c r="E769">
        <f>INDEX(ClubLeague!B:B,MATCH(D769,ClubLeague!C:C,0))</f>
        <v>44</v>
      </c>
      <c r="F769">
        <v>59</v>
      </c>
      <c r="G769">
        <v>61</v>
      </c>
      <c r="H769">
        <v>56</v>
      </c>
      <c r="I769" s="3">
        <f t="shared" si="34"/>
        <v>59</v>
      </c>
      <c r="J769" t="s">
        <v>5755</v>
      </c>
      <c r="K769" t="str">
        <f t="shared" si="35"/>
        <v>E:\imagenes\escudos_cl\America\Division Profesional\Club The Strongest.png</v>
      </c>
      <c r="L769" t="s">
        <v>353</v>
      </c>
      <c r="M769">
        <f>INDEX(NationalTeams!B:B,MATCH(L769,NationalTeams!C:C,0))</f>
        <v>29</v>
      </c>
      <c r="O769" t="str">
        <f t="shared" si="33"/>
        <v>INSERT INTO "Clubs" (club_name,club_league_id,club_value,club_shield,club_country) VALUES ('Club The Strongest',44,59,pg_read_binary_file('E:\imagenes\escudos_cl\America\Division Profesional\Club The Strongest.png'),29);</v>
      </c>
    </row>
    <row r="770" spans="2:15" x14ac:dyDescent="0.25">
      <c r="B770">
        <v>768</v>
      </c>
      <c r="C770" t="s">
        <v>3385</v>
      </c>
      <c r="D770" t="s">
        <v>1918</v>
      </c>
      <c r="E770">
        <f>INDEX(ClubLeague!B:B,MATCH(D770,ClubLeague!C:C,0))</f>
        <v>149</v>
      </c>
      <c r="F770">
        <v>55</v>
      </c>
      <c r="G770">
        <v>59</v>
      </c>
      <c r="H770">
        <v>56</v>
      </c>
      <c r="I770" s="3">
        <f t="shared" si="34"/>
        <v>57</v>
      </c>
      <c r="J770" t="s">
        <v>5756</v>
      </c>
      <c r="K770" t="str">
        <f t="shared" si="35"/>
        <v>E:\imagenes\escudos_cl\America\Primera B Nacional\Club Tristan Suarez.png</v>
      </c>
      <c r="L770" t="s">
        <v>376</v>
      </c>
      <c r="M770">
        <f>INDEX(NationalTeams!B:B,MATCH(L770,NationalTeams!C:C,0))</f>
        <v>12</v>
      </c>
      <c r="O770" t="str">
        <f t="shared" si="33"/>
        <v>INSERT INTO "Clubs" (club_name,club_league_id,club_value,club_shield,club_country) VALUES ('Club Tristan Suarez',149,57,pg_read_binary_file('E:\imagenes\escudos_cl\America\Primera B Nacional\Club Tristan Suarez.png'),12);</v>
      </c>
    </row>
    <row r="771" spans="2:15" x14ac:dyDescent="0.25">
      <c r="B771">
        <v>769</v>
      </c>
      <c r="C771" t="s">
        <v>3456</v>
      </c>
      <c r="D771" t="s">
        <v>1868</v>
      </c>
      <c r="E771">
        <f>INDEX(ClubLeague!B:B,MATCH(D771,ClubLeague!C:C,0))</f>
        <v>99</v>
      </c>
      <c r="F771">
        <v>68</v>
      </c>
      <c r="G771">
        <v>70</v>
      </c>
      <c r="H771">
        <v>68</v>
      </c>
      <c r="I771" s="3">
        <f t="shared" si="34"/>
        <v>69</v>
      </c>
      <c r="J771" t="s">
        <v>5757</v>
      </c>
      <c r="K771" t="str">
        <f t="shared" si="35"/>
        <v>E:\imagenes\escudos_cl\America\Liga de Primera Itau\Club Universidad de Chile.png</v>
      </c>
      <c r="L771" t="s">
        <v>330</v>
      </c>
      <c r="M771">
        <f>INDEX(NationalTeams!B:B,MATCH(L771,NationalTeams!C:C,0))</f>
        <v>43</v>
      </c>
      <c r="O771" t="str">
        <f t="shared" ref="O771:O834" si="36">_xlfn.CONCAT($O$1,$S$1,$B$1,$S$1," ",$Q$1,$C$2,$U$1,$E$2,$U$1,$I$2,$U$1,$K$2,$U$1,$M$2,$R$1,$P$1,$Q$1,$T$1,C771,$T$1,$U$1,E771,$U$1,I771,$U$1,$O$2,$Q$1,$T$1,K771,$T$1,$R$1,$U$1,M771,$R$1,$V$1)</f>
        <v>INSERT INTO "Clubs" (club_name,club_league_id,club_value,club_shield,club_country) VALUES ('Club Universidad de Chile',99,69,pg_read_binary_file('E:\imagenes\escudos_cl\America\Liga de Primera Itau\Club Universidad de Chile.png'),43);</v>
      </c>
    </row>
    <row r="772" spans="2:15" x14ac:dyDescent="0.25">
      <c r="B772">
        <v>770</v>
      </c>
      <c r="C772" t="s">
        <v>3767</v>
      </c>
      <c r="D772" t="s">
        <v>1862</v>
      </c>
      <c r="E772">
        <f>INDEX(ClubLeague!B:B,MATCH(D772,ClubLeague!C:C,0))</f>
        <v>93</v>
      </c>
      <c r="F772">
        <v>66</v>
      </c>
      <c r="G772">
        <v>63</v>
      </c>
      <c r="H772">
        <v>58</v>
      </c>
      <c r="I772" s="3">
        <f t="shared" ref="I772:I835" si="37">ROUND(AVERAGE(F772:H772),0)</f>
        <v>62</v>
      </c>
      <c r="J772" t="s">
        <v>5758</v>
      </c>
      <c r="K772" t="str">
        <f t="shared" ref="K772:K835" si="38">_xlfn.CONCAT($A$1,J772)</f>
        <v>E:\imagenes\escudos_cl\America\Liga 1 de Futbol Profesional\Club Universidad Tecnica de Cajamarca.png</v>
      </c>
      <c r="L772" t="s">
        <v>350</v>
      </c>
      <c r="M772">
        <f>INDEX(NationalTeams!B:B,MATCH(L772,NationalTeams!C:C,0))</f>
        <v>165</v>
      </c>
      <c r="O772" t="str">
        <f t="shared" si="36"/>
        <v>INSERT INTO "Clubs" (club_name,club_league_id,club_value,club_shield,club_country) VALUES ('Club Universidad Tecnica de Cajamarca',93,62,pg_read_binary_file('E:\imagenes\escudos_cl\America\Liga 1 de Futbol Profesional\Club Universidad Tecnica de Cajamarca.png'),165);</v>
      </c>
    </row>
    <row r="773" spans="2:15" x14ac:dyDescent="0.25">
      <c r="B773">
        <v>771</v>
      </c>
      <c r="C773" t="s">
        <v>3770</v>
      </c>
      <c r="D773" t="s">
        <v>1862</v>
      </c>
      <c r="E773">
        <f>INDEX(ClubLeague!B:B,MATCH(D773,ClubLeague!C:C,0))</f>
        <v>93</v>
      </c>
      <c r="F773">
        <v>65</v>
      </c>
      <c r="G773">
        <v>65</v>
      </c>
      <c r="H773">
        <v>68</v>
      </c>
      <c r="I773" s="3">
        <f t="shared" si="37"/>
        <v>66</v>
      </c>
      <c r="J773" t="s">
        <v>5759</v>
      </c>
      <c r="K773" t="str">
        <f t="shared" si="38"/>
        <v>E:\imagenes\escudos_cl\America\Liga 1 de Futbol Profesional\Club Universitario de Deportes.png</v>
      </c>
      <c r="L773" t="s">
        <v>350</v>
      </c>
      <c r="M773">
        <f>INDEX(NationalTeams!B:B,MATCH(L773,NationalTeams!C:C,0))</f>
        <v>165</v>
      </c>
      <c r="O773" t="str">
        <f t="shared" si="36"/>
        <v>INSERT INTO "Clubs" (club_name,club_league_id,club_value,club_shield,club_country) VALUES ('Club Universitario de Deportes',93,66,pg_read_binary_file('E:\imagenes\escudos_cl\America\Liga 1 de Futbol Profesional\Club Universitario de Deportes.png'),165);</v>
      </c>
    </row>
    <row r="774" spans="2:15" x14ac:dyDescent="0.25">
      <c r="B774">
        <v>772</v>
      </c>
      <c r="C774" t="s">
        <v>3435</v>
      </c>
      <c r="D774" t="s">
        <v>1794</v>
      </c>
      <c r="E774">
        <f>INDEX(ClubLeague!B:B,MATCH(D774,ClubLeague!C:C,0))</f>
        <v>24</v>
      </c>
      <c r="F774">
        <v>65</v>
      </c>
      <c r="G774">
        <v>62</v>
      </c>
      <c r="H774">
        <v>68</v>
      </c>
      <c r="I774" s="3">
        <f t="shared" si="37"/>
        <v>65</v>
      </c>
      <c r="J774" t="s">
        <v>5760</v>
      </c>
      <c r="K774" t="str">
        <f t="shared" si="38"/>
        <v>E:\imagenes\escudos_cl\America\Brasileirao Serie B\Clube do Remo.png</v>
      </c>
      <c r="L774" t="s">
        <v>327</v>
      </c>
      <c r="M774">
        <f>INDEX(NationalTeams!B:B,MATCH(L774,NationalTeams!C:C,0))</f>
        <v>32</v>
      </c>
      <c r="O774" t="str">
        <f t="shared" si="36"/>
        <v>INSERT INTO "Clubs" (club_name,club_league_id,club_value,club_shield,club_country) VALUES ('Clube do Remo',24,65,pg_read_binary_file('E:\imagenes\escudos_cl\America\Brasileirao Serie B\Clube do Remo.png'),32);</v>
      </c>
    </row>
    <row r="775" spans="2:15" x14ac:dyDescent="0.25">
      <c r="B775">
        <v>773</v>
      </c>
      <c r="C775" t="s">
        <v>4884</v>
      </c>
      <c r="D775" t="s">
        <v>1939</v>
      </c>
      <c r="E775">
        <f>INDEX(ClubLeague!B:B,MATCH(D775,ClubLeague!C:C,0))</f>
        <v>170</v>
      </c>
      <c r="F775">
        <v>71</v>
      </c>
      <c r="G775">
        <v>66</v>
      </c>
      <c r="H775">
        <v>54</v>
      </c>
      <c r="I775" s="3">
        <f t="shared" si="37"/>
        <v>64</v>
      </c>
      <c r="J775" t="s">
        <v>5761</v>
      </c>
      <c r="K775" t="str">
        <f t="shared" si="38"/>
        <v>E:\imagenes\escudos_cl\Africa\Senegal Ligue 1\CNEPS Excellence.png</v>
      </c>
      <c r="L775" t="s">
        <v>362</v>
      </c>
      <c r="M775">
        <f>INDEX(NationalTeams!B:B,MATCH(L775,NationalTeams!C:C,0))</f>
        <v>184</v>
      </c>
      <c r="O775" t="str">
        <f t="shared" si="36"/>
        <v>INSERT INTO "Clubs" (club_name,club_league_id,club_value,club_shield,club_country) VALUES ('CNEPS Excellence',170,64,pg_read_binary_file('E:\imagenes\escudos_cl\Africa\Senegal Ligue 1\CNEPS Excellence.png'),184);</v>
      </c>
    </row>
    <row r="776" spans="2:15" x14ac:dyDescent="0.25">
      <c r="B776">
        <v>774</v>
      </c>
      <c r="C776" t="s">
        <v>4688</v>
      </c>
      <c r="D776" t="s">
        <v>1882</v>
      </c>
      <c r="E776">
        <f>INDEX(ClubLeague!B:B,MATCH(D776,ClubLeague!C:C,0))</f>
        <v>113</v>
      </c>
      <c r="F776">
        <v>65</v>
      </c>
      <c r="G776">
        <v>69</v>
      </c>
      <c r="H776">
        <v>72</v>
      </c>
      <c r="I776" s="3">
        <f t="shared" si="37"/>
        <v>69</v>
      </c>
      <c r="J776" t="s">
        <v>5762</v>
      </c>
      <c r="K776" t="str">
        <f t="shared" si="38"/>
        <v>E:\imagenes\escudos_cl\Africa\Ligue 1\CO Korhogo.png</v>
      </c>
      <c r="L776" t="s">
        <v>323</v>
      </c>
      <c r="M776">
        <f>INDEX(NationalTeams!B:B,MATCH(L776,NationalTeams!C:C,0))</f>
        <v>51</v>
      </c>
      <c r="O776" t="str">
        <f t="shared" si="36"/>
        <v>INSERT INTO "Clubs" (club_name,club_league_id,club_value,club_shield,club_country) VALUES ('CO Korhogo',113,69,pg_read_binary_file('E:\imagenes\escudos_cl\Africa\Ligue 1\CO Korhogo.png'),51);</v>
      </c>
    </row>
    <row r="777" spans="2:15" x14ac:dyDescent="0.25">
      <c r="B777">
        <v>775</v>
      </c>
      <c r="C777" t="s">
        <v>3643</v>
      </c>
      <c r="D777" t="s">
        <v>1922</v>
      </c>
      <c r="E777">
        <f>INDEX(ClubLeague!B:B,MATCH(D777,ClubLeague!C:C,0))</f>
        <v>153</v>
      </c>
      <c r="F777">
        <v>59</v>
      </c>
      <c r="G777">
        <v>54</v>
      </c>
      <c r="H777">
        <v>58</v>
      </c>
      <c r="I777" s="3">
        <f t="shared" si="37"/>
        <v>57</v>
      </c>
      <c r="J777" t="s">
        <v>5763</v>
      </c>
      <c r="K777" t="str">
        <f t="shared" si="38"/>
        <v>E:\imagenes\escudos_cl\America\Primera Division de Guatemala\Coatepeque FC.png</v>
      </c>
      <c r="L777" t="s">
        <v>396</v>
      </c>
      <c r="M777">
        <f>INDEX(NationalTeams!B:B,MATCH(L777,NationalTeams!C:C,0))</f>
        <v>84</v>
      </c>
      <c r="O777" t="str">
        <f t="shared" si="36"/>
        <v>INSERT INTO "Clubs" (club_name,club_league_id,club_value,club_shield,club_country) VALUES ('Coatepeque FC',153,57,pg_read_binary_file('E:\imagenes\escudos_cl\America\Primera Division de Guatemala\Coatepeque FC.png'),84);</v>
      </c>
    </row>
    <row r="778" spans="2:15" x14ac:dyDescent="0.25">
      <c r="B778">
        <v>776</v>
      </c>
      <c r="C778" t="s">
        <v>2704</v>
      </c>
      <c r="D778" t="s">
        <v>1840</v>
      </c>
      <c r="E778">
        <f>INDEX(ClubLeague!B:B,MATCH(D778,ClubLeague!C:C,0))</f>
        <v>71</v>
      </c>
      <c r="F778">
        <v>62</v>
      </c>
      <c r="G778">
        <v>66</v>
      </c>
      <c r="H778">
        <v>66</v>
      </c>
      <c r="I778" s="3">
        <f t="shared" si="37"/>
        <v>65</v>
      </c>
      <c r="J778" t="s">
        <v>5764</v>
      </c>
      <c r="K778" t="str">
        <f t="shared" si="38"/>
        <v>E:\imagenes\escudos_cl\Europa\Ireland First Division\Cobh Ramblers FC.png</v>
      </c>
      <c r="L778" t="s">
        <v>513</v>
      </c>
      <c r="M778">
        <f>INDEX(NationalTeams!B:B,MATCH(L778,NationalTeams!C:C,0))</f>
        <v>98</v>
      </c>
      <c r="O778" t="str">
        <f t="shared" si="36"/>
        <v>INSERT INTO "Clubs" (club_name,club_league_id,club_value,club_shield,club_country) VALUES ('Cobh Ramblers FC',71,65,pg_read_binary_file('E:\imagenes\escudos_cl\Europa\Ireland First Division\Cobh Ramblers FC.png'),98);</v>
      </c>
    </row>
    <row r="779" spans="2:15" x14ac:dyDescent="0.25">
      <c r="B779">
        <v>777</v>
      </c>
      <c r="C779" t="s">
        <v>4786</v>
      </c>
      <c r="D779" t="s">
        <v>1792</v>
      </c>
      <c r="E779">
        <f>INDEX(ClubLeague!B:B,MATCH(D779,ClubLeague!C:C,0))</f>
        <v>22</v>
      </c>
      <c r="F779">
        <v>71</v>
      </c>
      <c r="G779">
        <v>65</v>
      </c>
      <c r="H779">
        <v>76</v>
      </c>
      <c r="I779" s="3">
        <f t="shared" si="37"/>
        <v>71</v>
      </c>
      <c r="J779" t="s">
        <v>5765</v>
      </c>
      <c r="K779" t="str">
        <f t="shared" si="38"/>
        <v>E:\imagenes\escudos_cl\Africa\Botola\CODM Merkes.png</v>
      </c>
      <c r="L779" t="s">
        <v>342</v>
      </c>
      <c r="M779">
        <f>INDEX(NationalTeams!B:B,MATCH(L779,NationalTeams!C:C,0))</f>
        <v>137</v>
      </c>
      <c r="O779" t="str">
        <f t="shared" si="36"/>
        <v>INSERT INTO "Clubs" (club_name,club_league_id,club_value,club_shield,club_country) VALUES ('CODM Merkes',22,71,pg_read_binary_file('E:\imagenes\escudos_cl\Africa\Botola\CODM Merkes.png'),137);</v>
      </c>
    </row>
    <row r="780" spans="2:15" x14ac:dyDescent="0.25">
      <c r="B780">
        <v>778</v>
      </c>
      <c r="C780" t="s">
        <v>2977</v>
      </c>
      <c r="D780" t="s">
        <v>1907</v>
      </c>
      <c r="E780">
        <f>INDEX(ClubLeague!B:B,MATCH(D780,ClubLeague!C:C,0))</f>
        <v>138</v>
      </c>
      <c r="F780">
        <v>60</v>
      </c>
      <c r="G780">
        <v>61</v>
      </c>
      <c r="H780">
        <v>61</v>
      </c>
      <c r="I780" s="3">
        <f t="shared" si="37"/>
        <v>61</v>
      </c>
      <c r="J780" t="s">
        <v>5766</v>
      </c>
      <c r="K780" t="str">
        <f t="shared" si="38"/>
        <v>E:\imagenes\escudos_cl\Europa\NIFL Premiership\Coleraine FC.png</v>
      </c>
      <c r="L780" t="s">
        <v>503</v>
      </c>
      <c r="M780">
        <f>INDEX(NationalTeams!B:B,MATCH(L780,NationalTeams!C:C,0))</f>
        <v>99</v>
      </c>
      <c r="O780" t="str">
        <f t="shared" si="36"/>
        <v>INSERT INTO "Clubs" (club_name,club_league_id,club_value,club_shield,club_country) VALUES ('Coleraine FC',138,61,pg_read_binary_file('E:\imagenes\escudos_cl\Europa\NIFL Premiership\Coleraine FC.png'),99);</v>
      </c>
    </row>
    <row r="781" spans="2:15" x14ac:dyDescent="0.25">
      <c r="B781">
        <v>779</v>
      </c>
      <c r="C781" t="s">
        <v>2563</v>
      </c>
      <c r="D781" t="s">
        <v>1832</v>
      </c>
      <c r="E781">
        <f>INDEX(ClubLeague!B:B,MATCH(D781,ClubLeague!C:C,0))</f>
        <v>63</v>
      </c>
      <c r="F781">
        <v>51</v>
      </c>
      <c r="G781">
        <v>45</v>
      </c>
      <c r="H781">
        <v>49</v>
      </c>
      <c r="I781" s="3">
        <f t="shared" si="37"/>
        <v>48</v>
      </c>
      <c r="J781" t="s">
        <v>5767</v>
      </c>
      <c r="K781" t="str">
        <f t="shared" si="38"/>
        <v>E:\imagenes\escudos_cl\Europa\Gibraltar Football League\College 1975 FC.png</v>
      </c>
      <c r="L781" t="s">
        <v>536</v>
      </c>
      <c r="M781">
        <f>INDEX(NationalTeams!B:B,MATCH(L781,NationalTeams!C:C,0))</f>
        <v>80</v>
      </c>
      <c r="O781" t="str">
        <f t="shared" si="36"/>
        <v>INSERT INTO "Clubs" (club_name,club_league_id,club_value,club_shield,club_country) VALUES ('College 1975 FC',63,48,pg_read_binary_file('E:\imagenes\escudos_cl\Europa\Gibraltar Football League\College 1975 FC.png'),80);</v>
      </c>
    </row>
    <row r="782" spans="2:15" x14ac:dyDescent="0.25">
      <c r="B782">
        <v>780</v>
      </c>
      <c r="C782" t="s">
        <v>4659</v>
      </c>
      <c r="D782" t="s">
        <v>1820</v>
      </c>
      <c r="E782">
        <f>INDEX(ClubLeague!B:B,MATCH(D782,ClubLeague!C:C,0))</f>
        <v>51</v>
      </c>
      <c r="F782">
        <v>63</v>
      </c>
      <c r="G782">
        <v>69</v>
      </c>
      <c r="H782">
        <v>59</v>
      </c>
      <c r="I782" s="3">
        <f t="shared" si="37"/>
        <v>64</v>
      </c>
      <c r="J782" t="s">
        <v>5768</v>
      </c>
      <c r="K782" t="str">
        <f t="shared" si="38"/>
        <v>E:\imagenes\escudos_cl\Africa\Elite One\Colombe FC.png</v>
      </c>
      <c r="L782" t="s">
        <v>322</v>
      </c>
      <c r="M782">
        <f>INDEX(NationalTeams!B:B,MATCH(L782,NationalTeams!C:C,0))</f>
        <v>40</v>
      </c>
      <c r="O782" t="str">
        <f t="shared" si="36"/>
        <v>INSERT INTO "Clubs" (club_name,club_league_id,club_value,club_shield,club_country) VALUES ('Colombe FC',51,64,pg_read_binary_file('E:\imagenes\escudos_cl\Africa\Elite One\Colombe FC.png'),40);</v>
      </c>
    </row>
    <row r="783" spans="2:15" x14ac:dyDescent="0.25">
      <c r="B783">
        <v>781</v>
      </c>
      <c r="C783" t="s">
        <v>3864</v>
      </c>
      <c r="D783" t="s">
        <v>1936</v>
      </c>
      <c r="E783">
        <f>INDEX(ClubLeague!B:B,MATCH(D783,ClubLeague!C:C,0))</f>
        <v>167</v>
      </c>
      <c r="F783">
        <v>60</v>
      </c>
      <c r="G783">
        <v>57</v>
      </c>
      <c r="H783">
        <v>57</v>
      </c>
      <c r="I783" s="3">
        <f t="shared" si="37"/>
        <v>58</v>
      </c>
      <c r="J783" t="s">
        <v>5769</v>
      </c>
      <c r="K783" t="str">
        <f t="shared" si="38"/>
        <v>E:\imagenes\escudos_cl\America\Segunda Division Profesional\Colon FC.png</v>
      </c>
      <c r="L783" t="s">
        <v>377</v>
      </c>
      <c r="M783">
        <f>INDEX(NationalTeams!B:B,MATCH(L783,NationalTeams!C:C,0))</f>
        <v>214</v>
      </c>
      <c r="O783" t="str">
        <f t="shared" si="36"/>
        <v>INSERT INTO "Clubs" (club_name,club_league_id,club_value,club_shield,club_country) VALUES ('Colon FC',167,58,pg_read_binary_file('E:\imagenes\escudos_cl\America\Segunda Division Profesional\Colon FC.png'),214);</v>
      </c>
    </row>
    <row r="784" spans="2:15" x14ac:dyDescent="0.25">
      <c r="B784">
        <v>782</v>
      </c>
      <c r="C784" t="s">
        <v>3610</v>
      </c>
      <c r="D784" t="s">
        <v>1889</v>
      </c>
      <c r="E784">
        <f>INDEX(ClubLeague!B:B,MATCH(D784,ClubLeague!C:C,0))</f>
        <v>120</v>
      </c>
      <c r="F784">
        <v>71</v>
      </c>
      <c r="G784">
        <v>75</v>
      </c>
      <c r="H784">
        <v>63</v>
      </c>
      <c r="I784" s="3">
        <f t="shared" si="37"/>
        <v>70</v>
      </c>
      <c r="J784" t="s">
        <v>5770</v>
      </c>
      <c r="K784" t="str">
        <f t="shared" si="38"/>
        <v>E:\imagenes\escudos_cl\America\Major League Soccer\Colorado Rapids.png</v>
      </c>
      <c r="L784" t="s">
        <v>349</v>
      </c>
      <c r="M784">
        <f>INDEX(NationalTeams!B:B,MATCH(L784,NationalTeams!C:C,0))</f>
        <v>67</v>
      </c>
      <c r="O784" t="str">
        <f t="shared" si="36"/>
        <v>INSERT INTO "Clubs" (club_name,club_league_id,club_value,club_shield,club_country) VALUES ('Colorado Rapids',120,70,pg_read_binary_file('E:\imagenes\escudos_cl\America\Major League Soccer\Colorado Rapids.png'),67);</v>
      </c>
    </row>
    <row r="785" spans="2:15" x14ac:dyDescent="0.25">
      <c r="B785">
        <v>783</v>
      </c>
      <c r="C785" t="s">
        <v>3611</v>
      </c>
      <c r="D785" t="s">
        <v>1889</v>
      </c>
      <c r="E785">
        <f>INDEX(ClubLeague!B:B,MATCH(D785,ClubLeague!C:C,0))</f>
        <v>120</v>
      </c>
      <c r="F785">
        <v>71</v>
      </c>
      <c r="G785">
        <v>71</v>
      </c>
      <c r="H785">
        <v>66</v>
      </c>
      <c r="I785" s="3">
        <f t="shared" si="37"/>
        <v>69</v>
      </c>
      <c r="J785" t="s">
        <v>5771</v>
      </c>
      <c r="K785" t="str">
        <f t="shared" si="38"/>
        <v>E:\imagenes\escudos_cl\America\Major League Soccer\Columbus Crew.png</v>
      </c>
      <c r="L785" t="s">
        <v>349</v>
      </c>
      <c r="M785">
        <f>INDEX(NationalTeams!B:B,MATCH(L785,NationalTeams!C:C,0))</f>
        <v>67</v>
      </c>
      <c r="O785" t="str">
        <f t="shared" si="36"/>
        <v>INSERT INTO "Clubs" (club_name,club_league_id,club_value,club_shield,club_country) VALUES ('Columbus Crew',120,69,pg_read_binary_file('E:\imagenes\escudos_cl\America\Major League Soccer\Columbus Crew.png'),67);</v>
      </c>
    </row>
    <row r="786" spans="2:15" x14ac:dyDescent="0.25">
      <c r="B786">
        <v>784</v>
      </c>
      <c r="C786" t="s">
        <v>2518</v>
      </c>
      <c r="D786" t="s">
        <v>1807</v>
      </c>
      <c r="E786">
        <f>INDEX(ClubLeague!B:B,MATCH(D786,ClubLeague!C:C,0))</f>
        <v>38</v>
      </c>
      <c r="F786">
        <v>60</v>
      </c>
      <c r="G786">
        <v>64</v>
      </c>
      <c r="H786">
        <v>56</v>
      </c>
      <c r="I786" s="3">
        <f t="shared" si="37"/>
        <v>60</v>
      </c>
      <c r="J786" t="s">
        <v>5772</v>
      </c>
      <c r="K786" t="str">
        <f t="shared" si="38"/>
        <v>E:\imagenes\escudos_cl\Europa\Cymru Premier\Colwyn Bay.png</v>
      </c>
      <c r="L786" t="s">
        <v>517</v>
      </c>
      <c r="M786">
        <f>INDEX(NationalTeams!B:B,MATCH(L786,NationalTeams!C:C,0))</f>
        <v>76</v>
      </c>
      <c r="O786" t="str">
        <f t="shared" si="36"/>
        <v>INSERT INTO "Clubs" (club_name,club_league_id,club_value,club_shield,club_country) VALUES ('Colwyn Bay',38,60,pg_read_binary_file('E:\imagenes\escudos_cl\Europa\Cymru Premier\Colwyn Bay.png'),76);</v>
      </c>
    </row>
    <row r="787" spans="2:15" x14ac:dyDescent="0.25">
      <c r="B787">
        <v>785</v>
      </c>
      <c r="C787" t="s">
        <v>3790</v>
      </c>
      <c r="D787" t="s">
        <v>1864</v>
      </c>
      <c r="E787">
        <f>INDEX(ClubLeague!B:B,MATCH(D787,ClubLeague!C:C,0))</f>
        <v>95</v>
      </c>
      <c r="F787">
        <v>54</v>
      </c>
      <c r="G787">
        <v>60</v>
      </c>
      <c r="H787">
        <v>52</v>
      </c>
      <c r="I787" s="3">
        <f t="shared" si="37"/>
        <v>55</v>
      </c>
      <c r="J787" t="s">
        <v>5773</v>
      </c>
      <c r="K787" t="str">
        <f t="shared" si="38"/>
        <v>E:\imagenes\escudos_cl\America\Liga 2 de Futbol Profesional\Comerciantes FC.png</v>
      </c>
      <c r="L787" t="s">
        <v>350</v>
      </c>
      <c r="M787">
        <f>INDEX(NationalTeams!B:B,MATCH(L787,NationalTeams!C:C,0))</f>
        <v>165</v>
      </c>
      <c r="O787" t="str">
        <f t="shared" si="36"/>
        <v>INSERT INTO "Clubs" (club_name,club_league_id,club_value,club_shield,club_country) VALUES ('Comerciantes FC',95,55,pg_read_binary_file('E:\imagenes\escudos_cl\America\Liga 2 de Futbol Profesional\Comerciantes FC.png'),165);</v>
      </c>
    </row>
    <row r="788" spans="2:15" x14ac:dyDescent="0.25">
      <c r="B788">
        <v>786</v>
      </c>
      <c r="C788" t="s">
        <v>3811</v>
      </c>
      <c r="D788" t="s">
        <v>1945</v>
      </c>
      <c r="E788">
        <f>INDEX(ClubLeague!B:B,MATCH(D788,ClubLeague!C:C,0))</f>
        <v>176</v>
      </c>
      <c r="F788">
        <v>47</v>
      </c>
      <c r="G788">
        <v>48</v>
      </c>
      <c r="H788">
        <v>47</v>
      </c>
      <c r="I788" s="3">
        <f t="shared" si="37"/>
        <v>47</v>
      </c>
      <c r="J788" t="s">
        <v>5774</v>
      </c>
      <c r="K788" t="str">
        <f t="shared" si="38"/>
        <v>E:\imagenes\escudos_cl\America\SKNFA Premier League\Conaree FC.png</v>
      </c>
      <c r="L788" t="s">
        <v>411</v>
      </c>
      <c r="M788">
        <f>INDEX(NationalTeams!B:B,MATCH(L788,NationalTeams!C:C,0))</f>
        <v>179</v>
      </c>
      <c r="O788" t="str">
        <f t="shared" si="36"/>
        <v>INSERT INTO "Clubs" (club_name,club_league_id,club_value,club_shield,club_country) VALUES ('Conaree FC',176,47,pg_read_binary_file('E:\imagenes\escudos_cl\America\SKNFA Premier League\Conaree FC.png'),179);</v>
      </c>
    </row>
    <row r="789" spans="2:15" x14ac:dyDescent="0.25">
      <c r="B789">
        <v>787</v>
      </c>
      <c r="C789" t="s">
        <v>3113</v>
      </c>
      <c r="D789" t="s">
        <v>1873</v>
      </c>
      <c r="E789">
        <f>INDEX(ClubLeague!B:B,MATCH(D789,ClubLeague!C:C,0))</f>
        <v>104</v>
      </c>
      <c r="F789">
        <v>63</v>
      </c>
      <c r="G789">
        <v>63</v>
      </c>
      <c r="H789">
        <v>63</v>
      </c>
      <c r="I789" s="3">
        <f t="shared" si="37"/>
        <v>63</v>
      </c>
      <c r="J789" t="s">
        <v>5775</v>
      </c>
      <c r="K789" t="str">
        <f t="shared" si="38"/>
        <v>E:\imagenes\escudos_cl\Europa\Liga II\Concordia Chiajna.png</v>
      </c>
      <c r="L789" t="s">
        <v>506</v>
      </c>
      <c r="M789">
        <f>INDEX(NationalTeams!B:B,MATCH(L789,NationalTeams!C:C,0))</f>
        <v>175</v>
      </c>
      <c r="O789" t="str">
        <f t="shared" si="36"/>
        <v>INSERT INTO "Clubs" (club_name,club_league_id,club_value,club_shield,club_country) VALUES ('Concordia Chiajna',104,63,pg_read_binary_file('E:\imagenes\escudos_cl\Europa\Liga II\Concordia Chiajna.png'),175);</v>
      </c>
    </row>
    <row r="790" spans="2:15" x14ac:dyDescent="0.25">
      <c r="B790">
        <v>788</v>
      </c>
      <c r="C790" t="s">
        <v>4167</v>
      </c>
      <c r="D790" t="s">
        <v>1974</v>
      </c>
      <c r="E790">
        <f>INDEX(ClubLeague!B:B,MATCH(D790,ClubLeague!C:C,0))</f>
        <v>205</v>
      </c>
      <c r="F790">
        <v>61</v>
      </c>
      <c r="G790">
        <v>62</v>
      </c>
      <c r="H790">
        <v>57</v>
      </c>
      <c r="I790" s="3">
        <f t="shared" si="37"/>
        <v>60</v>
      </c>
      <c r="J790" t="s">
        <v>5776</v>
      </c>
      <c r="K790" t="str">
        <f t="shared" si="38"/>
        <v>E:\imagenes\escudos_cl\Asia\V.League 1\Cong An Hanoi FC.png</v>
      </c>
      <c r="L790" t="s">
        <v>438</v>
      </c>
      <c r="M790">
        <f>INDEX(NationalTeams!B:B,MATCH(L790,NationalTeams!C:C,0))</f>
        <v>218</v>
      </c>
      <c r="O790" t="str">
        <f t="shared" si="36"/>
        <v>INSERT INTO "Clubs" (club_name,club_league_id,club_value,club_shield,club_country) VALUES ('Cong An Hanoi FC',205,60,pg_read_binary_file('E:\imagenes\escudos_cl\Asia\V.League 1\Cong An Hanoi FC.png'),218);</v>
      </c>
    </row>
    <row r="791" spans="2:15" x14ac:dyDescent="0.25">
      <c r="B791">
        <v>789</v>
      </c>
      <c r="C791" t="s">
        <v>2519</v>
      </c>
      <c r="D791" t="s">
        <v>1807</v>
      </c>
      <c r="E791">
        <f>INDEX(ClubLeague!B:B,MATCH(D791,ClubLeague!C:C,0))</f>
        <v>38</v>
      </c>
      <c r="F791">
        <v>70</v>
      </c>
      <c r="G791">
        <v>56</v>
      </c>
      <c r="H791">
        <v>57</v>
      </c>
      <c r="I791" s="3">
        <f t="shared" si="37"/>
        <v>61</v>
      </c>
      <c r="J791" t="s">
        <v>5777</v>
      </c>
      <c r="K791" t="str">
        <f t="shared" si="38"/>
        <v>E:\imagenes\escudos_cl\Europa\Cymru Premier\Connah Quay Nomads FC.png</v>
      </c>
      <c r="L791" t="s">
        <v>517</v>
      </c>
      <c r="M791">
        <f>INDEX(NationalTeams!B:B,MATCH(L791,NationalTeams!C:C,0))</f>
        <v>76</v>
      </c>
      <c r="O791" t="str">
        <f t="shared" si="36"/>
        <v>INSERT INTO "Clubs" (club_name,club_league_id,club_value,club_shield,club_country) VALUES ('Connah Quay Nomads FC',38,61,pg_read_binary_file('E:\imagenes\escudos_cl\Europa\Cymru Premier\Connah Quay Nomads FC.png'),76);</v>
      </c>
    </row>
    <row r="792" spans="2:15" x14ac:dyDescent="0.25">
      <c r="B792">
        <v>790</v>
      </c>
      <c r="C792" t="s">
        <v>3467</v>
      </c>
      <c r="D792" t="s">
        <v>1868</v>
      </c>
      <c r="E792">
        <f>INDEX(ClubLeague!B:B,MATCH(D792,ClubLeague!C:C,0))</f>
        <v>99</v>
      </c>
      <c r="F792">
        <v>63</v>
      </c>
      <c r="G792">
        <v>61</v>
      </c>
      <c r="H792">
        <v>64</v>
      </c>
      <c r="I792" s="3">
        <f t="shared" si="37"/>
        <v>63</v>
      </c>
      <c r="J792" t="s">
        <v>5778</v>
      </c>
      <c r="K792" t="str">
        <f t="shared" si="38"/>
        <v>E:\imagenes\escudos_cl\America\Liga de Primera Itau\Coquimbo Unido.png</v>
      </c>
      <c r="L792" t="s">
        <v>330</v>
      </c>
      <c r="M792">
        <f>INDEX(NationalTeams!B:B,MATCH(L792,NationalTeams!C:C,0))</f>
        <v>43</v>
      </c>
      <c r="O792" t="str">
        <f t="shared" si="36"/>
        <v>INSERT INTO "Clubs" (club_name,club_league_id,club_value,club_shield,club_country) VALUES ('Coquimbo Unido',99,63,pg_read_binary_file('E:\imagenes\escudos_cl\America\Liga de Primera Itau\Coquimbo Unido.png'),43);</v>
      </c>
    </row>
    <row r="793" spans="2:15" x14ac:dyDescent="0.25">
      <c r="B793">
        <v>791</v>
      </c>
      <c r="C793" t="s">
        <v>2426</v>
      </c>
      <c r="D793" t="s">
        <v>1856</v>
      </c>
      <c r="E793">
        <f>INDEX(ClubLeague!B:B,MATCH(D793,ClubLeague!C:C,0))</f>
        <v>87</v>
      </c>
      <c r="F793">
        <v>60</v>
      </c>
      <c r="G793">
        <v>61</v>
      </c>
      <c r="H793">
        <v>57</v>
      </c>
      <c r="I793" s="3">
        <f t="shared" si="37"/>
        <v>59</v>
      </c>
      <c r="J793" t="s">
        <v>5779</v>
      </c>
      <c r="K793" t="str">
        <f t="shared" si="38"/>
        <v>E:\imagenes\escudos_cl\Europa\LaLiga Hypermotion\Cordoba CF.png</v>
      </c>
      <c r="L793" t="s">
        <v>490</v>
      </c>
      <c r="M793">
        <f>INDEX(NationalTeams!B:B,MATCH(L793,NationalTeams!C:C,0))</f>
        <v>66</v>
      </c>
      <c r="O793" t="str">
        <f t="shared" si="36"/>
        <v>INSERT INTO "Clubs" (club_name,club_league_id,club_value,club_shield,club_country) VALUES ('Cordoba CF',87,59,pg_read_binary_file('E:\imagenes\escudos_cl\Europa\LaLiga Hypermotion\Cordoba CF.png'),66);</v>
      </c>
    </row>
    <row r="794" spans="2:15" x14ac:dyDescent="0.25">
      <c r="B794">
        <v>792</v>
      </c>
      <c r="C794" t="s">
        <v>3436</v>
      </c>
      <c r="D794" t="s">
        <v>1794</v>
      </c>
      <c r="E794">
        <f>INDEX(ClubLeague!B:B,MATCH(D794,ClubLeague!C:C,0))</f>
        <v>24</v>
      </c>
      <c r="F794">
        <v>67</v>
      </c>
      <c r="G794">
        <v>68</v>
      </c>
      <c r="H794">
        <v>64</v>
      </c>
      <c r="I794" s="3">
        <f t="shared" si="37"/>
        <v>66</v>
      </c>
      <c r="J794" t="s">
        <v>5780</v>
      </c>
      <c r="K794" t="str">
        <f t="shared" si="38"/>
        <v>E:\imagenes\escudos_cl\America\Brasileirao Serie B\Coritiba FC.png</v>
      </c>
      <c r="L794" t="s">
        <v>327</v>
      </c>
      <c r="M794">
        <f>INDEX(NationalTeams!B:B,MATCH(L794,NationalTeams!C:C,0))</f>
        <v>32</v>
      </c>
      <c r="O794" t="str">
        <f t="shared" si="36"/>
        <v>INSERT INTO "Clubs" (club_name,club_league_id,club_value,club_shield,club_country) VALUES ('Coritiba FC',24,66,pg_read_binary_file('E:\imagenes\escudos_cl\America\Brasileirao Serie B\Coritiba FC.png'),32);</v>
      </c>
    </row>
    <row r="795" spans="2:15" x14ac:dyDescent="0.25">
      <c r="B795">
        <v>793</v>
      </c>
      <c r="C795" t="s">
        <v>2722</v>
      </c>
      <c r="D795" t="s">
        <v>1841</v>
      </c>
      <c r="E795">
        <f>INDEX(ClubLeague!B:B,MATCH(D795,ClubLeague!C:C,0))</f>
        <v>72</v>
      </c>
      <c r="F795">
        <v>62</v>
      </c>
      <c r="G795">
        <v>66</v>
      </c>
      <c r="H795">
        <v>59</v>
      </c>
      <c r="I795" s="3">
        <f t="shared" si="37"/>
        <v>62</v>
      </c>
      <c r="J795" t="s">
        <v>5781</v>
      </c>
      <c r="K795" t="str">
        <f t="shared" si="38"/>
        <v>E:\imagenes\escudos_cl\Europa\Ireland Premier Division\Cork City FC.png</v>
      </c>
      <c r="L795" t="s">
        <v>513</v>
      </c>
      <c r="M795">
        <f>INDEX(NationalTeams!B:B,MATCH(L795,NationalTeams!C:C,0))</f>
        <v>98</v>
      </c>
      <c r="O795" t="str">
        <f t="shared" si="36"/>
        <v>INSERT INTO "Clubs" (club_name,club_league_id,club_value,club_shield,club_country) VALUES ('Cork City FC',72,62,pg_read_binary_file('E:\imagenes\escudos_cl\Europa\Ireland Premier Division\Cork City FC.png'),98);</v>
      </c>
    </row>
    <row r="796" spans="2:15" x14ac:dyDescent="0.25">
      <c r="B796">
        <v>794</v>
      </c>
      <c r="C796" t="s">
        <v>3280</v>
      </c>
      <c r="D796" t="s">
        <v>1963</v>
      </c>
      <c r="E796">
        <f>INDEX(ClubLeague!B:B,MATCH(D796,ClubLeague!C:C,0))</f>
        <v>194</v>
      </c>
      <c r="F796">
        <v>60</v>
      </c>
      <c r="G796">
        <v>58</v>
      </c>
      <c r="H796">
        <v>62</v>
      </c>
      <c r="I796" s="3">
        <f t="shared" si="37"/>
        <v>60</v>
      </c>
      <c r="J796" t="s">
        <v>5782</v>
      </c>
      <c r="K796" t="str">
        <f t="shared" si="38"/>
        <v>E:\imagenes\escudos_cl\Europa\TFF 1. Lig\Corum FK.png</v>
      </c>
      <c r="L796" t="s">
        <v>501</v>
      </c>
      <c r="M796">
        <f>INDEX(NationalTeams!B:B,MATCH(L796,NationalTeams!C:C,0))</f>
        <v>210</v>
      </c>
      <c r="O796" t="str">
        <f t="shared" si="36"/>
        <v>INSERT INTO "Clubs" (club_name,club_league_id,club_value,club_shield,club_country) VALUES ('Corum FK',194,60,pg_read_binary_file('E:\imagenes\escudos_cl\Europa\TFF 1. Lig\Corum FK.png'),210);</v>
      </c>
    </row>
    <row r="797" spans="2:15" x14ac:dyDescent="0.25">
      <c r="B797">
        <v>795</v>
      </c>
      <c r="C797" t="s">
        <v>4660</v>
      </c>
      <c r="D797" t="s">
        <v>1820</v>
      </c>
      <c r="E797">
        <f>INDEX(ClubLeague!B:B,MATCH(D797,ClubLeague!C:C,0))</f>
        <v>51</v>
      </c>
      <c r="F797">
        <v>69</v>
      </c>
      <c r="G797">
        <v>66</v>
      </c>
      <c r="H797">
        <v>68</v>
      </c>
      <c r="I797" s="3">
        <f t="shared" si="37"/>
        <v>68</v>
      </c>
      <c r="J797" t="s">
        <v>5783</v>
      </c>
      <c r="K797" t="str">
        <f t="shared" si="38"/>
        <v>E:\imagenes\escudos_cl\Africa\Elite One\Coton Sport FC.png</v>
      </c>
      <c r="L797" t="s">
        <v>322</v>
      </c>
      <c r="M797">
        <f>INDEX(NationalTeams!B:B,MATCH(L797,NationalTeams!C:C,0))</f>
        <v>40</v>
      </c>
      <c r="O797" t="str">
        <f t="shared" si="36"/>
        <v>INSERT INTO "Clubs" (club_name,club_league_id,club_value,club_shield,club_country) VALUES ('Coton Sport FC',51,68,pg_read_binary_file('E:\imagenes\escudos_cl\Africa\Elite One\Coton Sport FC.png'),40);</v>
      </c>
    </row>
    <row r="798" spans="2:15" x14ac:dyDescent="0.25">
      <c r="B798">
        <v>796</v>
      </c>
      <c r="C798" t="s">
        <v>2663</v>
      </c>
      <c r="D798" t="s">
        <v>1816</v>
      </c>
      <c r="E798">
        <f>INDEX(ClubLeague!B:B,MATCH(D798,ClubLeague!C:C,0))</f>
        <v>47</v>
      </c>
      <c r="F798">
        <v>64</v>
      </c>
      <c r="G798">
        <v>65</v>
      </c>
      <c r="H798">
        <v>62</v>
      </c>
      <c r="I798" s="3">
        <f t="shared" si="37"/>
        <v>64</v>
      </c>
      <c r="J798" t="s">
        <v>5784</v>
      </c>
      <c r="K798" t="str">
        <f t="shared" si="38"/>
        <v>E:\imagenes\escudos_cl\Europa\EFL Championship\Coventry City.png</v>
      </c>
      <c r="L798" t="s">
        <v>493</v>
      </c>
      <c r="M798">
        <f>INDEX(NationalTeams!B:B,MATCH(L798,NationalTeams!C:C,0))</f>
        <v>95</v>
      </c>
      <c r="O798" t="str">
        <f t="shared" si="36"/>
        <v>INSERT INTO "Clubs" (club_name,club_league_id,club_value,club_shield,club_country) VALUES ('Coventry City',47,64,pg_read_binary_file('E:\imagenes\escudos_cl\Europa\EFL Championship\Coventry City.png'),95);</v>
      </c>
    </row>
    <row r="799" spans="2:15" x14ac:dyDescent="0.25">
      <c r="B799">
        <v>797</v>
      </c>
      <c r="C799" t="s">
        <v>2511</v>
      </c>
      <c r="D799" t="s">
        <v>8681</v>
      </c>
      <c r="E799">
        <f>INDEX(ClubLeague!B:B,MATCH(D799,ClubLeague!C:C,0))</f>
        <v>37</v>
      </c>
      <c r="F799">
        <v>60</v>
      </c>
      <c r="G799">
        <v>56</v>
      </c>
      <c r="H799">
        <v>57</v>
      </c>
      <c r="I799" s="3">
        <f t="shared" si="37"/>
        <v>58</v>
      </c>
      <c r="J799" t="s">
        <v>5785</v>
      </c>
      <c r="K799" t="str">
        <f t="shared" si="38"/>
        <v>E:\imagenes\escudos_cl\Europa\Cymru North\CPD Y Rhyl 1879.png</v>
      </c>
      <c r="L799" t="s">
        <v>517</v>
      </c>
      <c r="M799">
        <f>INDEX(NationalTeams!B:B,MATCH(L799,NationalTeams!C:C,0))</f>
        <v>76</v>
      </c>
      <c r="O799" t="str">
        <f t="shared" si="36"/>
        <v>INSERT INTO "Clubs" (club_name,club_league_id,club_value,club_shield,club_country) VALUES ('CPD Y Rhyl 1879',37,58,pg_read_binary_file('E:\imagenes\escudos_cl\Europa\Cymru North\CPD Y Rhyl 1879.png'),76);</v>
      </c>
    </row>
    <row r="800" spans="2:15" x14ac:dyDescent="0.25">
      <c r="B800">
        <v>798</v>
      </c>
      <c r="C800" t="s">
        <v>4624</v>
      </c>
      <c r="D800" t="s">
        <v>1781</v>
      </c>
      <c r="E800">
        <f>INDEX(ClubLeague!B:B,MATCH(D800,ClubLeague!C:C,0))</f>
        <v>11</v>
      </c>
      <c r="F800">
        <v>68</v>
      </c>
      <c r="G800">
        <v>73</v>
      </c>
      <c r="H800">
        <v>67</v>
      </c>
      <c r="I800" s="3">
        <f t="shared" si="37"/>
        <v>69</v>
      </c>
      <c r="J800" t="s">
        <v>5786</v>
      </c>
      <c r="K800" t="str">
        <f t="shared" si="38"/>
        <v>E:\imagenes\escudos_cl\Africa\Algerian Ligue Professionnelle 1\CR Belouizdad.png</v>
      </c>
      <c r="L800" t="s">
        <v>324</v>
      </c>
      <c r="M800">
        <f>INDEX(NationalTeams!B:B,MATCH(L800,NationalTeams!C:C,0))</f>
        <v>11</v>
      </c>
      <c r="O800" t="str">
        <f t="shared" si="36"/>
        <v>INSERT INTO "Clubs" (club_name,club_league_id,club_value,club_shield,club_country) VALUES ('CR Belouizdad',11,69,pg_read_binary_file('E:\imagenes\escudos_cl\Africa\Algerian Ligue Professionnelle 1\CR Belouizdad.png'),11);</v>
      </c>
    </row>
    <row r="801" spans="2:15" x14ac:dyDescent="0.25">
      <c r="B801">
        <v>799</v>
      </c>
      <c r="C801" t="s">
        <v>3437</v>
      </c>
      <c r="D801" t="s">
        <v>1794</v>
      </c>
      <c r="E801">
        <f>INDEX(ClubLeague!B:B,MATCH(D801,ClubLeague!C:C,0))</f>
        <v>24</v>
      </c>
      <c r="F801">
        <v>66</v>
      </c>
      <c r="G801">
        <v>65</v>
      </c>
      <c r="H801">
        <v>68</v>
      </c>
      <c r="I801" s="3">
        <f t="shared" si="37"/>
        <v>66</v>
      </c>
      <c r="J801" t="s">
        <v>5787</v>
      </c>
      <c r="K801" t="str">
        <f t="shared" si="38"/>
        <v>E:\imagenes\escudos_cl\America\Brasileirao Serie B\CR Brasil.png</v>
      </c>
      <c r="L801" t="s">
        <v>327</v>
      </c>
      <c r="M801">
        <f>INDEX(NationalTeams!B:B,MATCH(L801,NationalTeams!C:C,0))</f>
        <v>32</v>
      </c>
      <c r="O801" t="str">
        <f t="shared" si="36"/>
        <v>INSERT INTO "Clubs" (club_name,club_league_id,club_value,club_shield,club_country) VALUES ('CR Brasil',24,66,pg_read_binary_file('E:\imagenes\escudos_cl\America\Brasileirao Serie B\CR Brasil.png'),32);</v>
      </c>
    </row>
    <row r="802" spans="2:15" x14ac:dyDescent="0.25">
      <c r="B802">
        <v>800</v>
      </c>
      <c r="C802" t="s">
        <v>3407</v>
      </c>
      <c r="D802" t="s">
        <v>1793</v>
      </c>
      <c r="E802">
        <f>INDEX(ClubLeague!B:B,MATCH(D802,ClubLeague!C:C,0))</f>
        <v>23</v>
      </c>
      <c r="F802">
        <v>78</v>
      </c>
      <c r="G802">
        <v>77</v>
      </c>
      <c r="H802">
        <v>76</v>
      </c>
      <c r="I802" s="3">
        <f t="shared" si="37"/>
        <v>77</v>
      </c>
      <c r="J802" t="s">
        <v>5788</v>
      </c>
      <c r="K802" t="str">
        <f t="shared" si="38"/>
        <v>E:\imagenes\escudos_cl\America\Brasileirao Betano\CR Flamengo.png</v>
      </c>
      <c r="L802" t="s">
        <v>327</v>
      </c>
      <c r="M802">
        <f>INDEX(NationalTeams!B:B,MATCH(L802,NationalTeams!C:C,0))</f>
        <v>32</v>
      </c>
      <c r="O802" t="str">
        <f t="shared" si="36"/>
        <v>INSERT INTO "Clubs" (club_name,club_league_id,club_value,club_shield,club_country) VALUES ('CR Flamengo',23,77,pg_read_binary_file('E:\imagenes\escudos_cl\America\Brasileirao Betano\CR Flamengo.png'),32);</v>
      </c>
    </row>
    <row r="803" spans="2:15" x14ac:dyDescent="0.25">
      <c r="B803">
        <v>801</v>
      </c>
      <c r="C803" t="s">
        <v>3426</v>
      </c>
      <c r="D803" t="s">
        <v>1793</v>
      </c>
      <c r="E803">
        <f>INDEX(ClubLeague!B:B,MATCH(D803,ClubLeague!C:C,0))</f>
        <v>23</v>
      </c>
      <c r="F803">
        <v>65</v>
      </c>
      <c r="G803">
        <v>62</v>
      </c>
      <c r="H803">
        <v>65</v>
      </c>
      <c r="I803" s="3">
        <f t="shared" si="37"/>
        <v>64</v>
      </c>
      <c r="J803" t="s">
        <v>5789</v>
      </c>
      <c r="K803" t="str">
        <f t="shared" si="38"/>
        <v>E:\imagenes\escudos_cl\America\Brasileirao Betano\CR Vasco da Gama.png</v>
      </c>
      <c r="L803" t="s">
        <v>327</v>
      </c>
      <c r="M803">
        <f>INDEX(NationalTeams!B:B,MATCH(L803,NationalTeams!C:C,0))</f>
        <v>32</v>
      </c>
      <c r="O803" t="str">
        <f t="shared" si="36"/>
        <v>INSERT INTO "Clubs" (club_name,club_league_id,club_value,club_shield,club_country) VALUES ('CR Vasco da Gama',23,64,pg_read_binary_file('E:\imagenes\escudos_cl\America\Brasileirao Betano\CR Vasco da Gama.png'),32);</v>
      </c>
    </row>
    <row r="804" spans="2:15" x14ac:dyDescent="0.25">
      <c r="B804">
        <v>802</v>
      </c>
      <c r="C804" t="s">
        <v>3438</v>
      </c>
      <c r="D804" t="s">
        <v>1794</v>
      </c>
      <c r="E804">
        <f>INDEX(ClubLeague!B:B,MATCH(D804,ClubLeague!C:C,0))</f>
        <v>24</v>
      </c>
      <c r="F804">
        <v>67</v>
      </c>
      <c r="G804">
        <v>65</v>
      </c>
      <c r="H804">
        <v>64</v>
      </c>
      <c r="I804" s="3">
        <f t="shared" si="37"/>
        <v>65</v>
      </c>
      <c r="J804" t="s">
        <v>5790</v>
      </c>
      <c r="K804" t="str">
        <f t="shared" si="38"/>
        <v>E:\imagenes\escudos_cl\America\Brasileirao Serie B\Criciuma EC.png</v>
      </c>
      <c r="L804" t="s">
        <v>327</v>
      </c>
      <c r="M804">
        <f>INDEX(NationalTeams!B:B,MATCH(L804,NationalTeams!C:C,0))</f>
        <v>32</v>
      </c>
      <c r="O804" t="str">
        <f t="shared" si="36"/>
        <v>INSERT INTO "Clubs" (club_name,club_league_id,club_value,club_shield,club_country) VALUES ('Criciuma EC',24,65,pg_read_binary_file('E:\imagenes\escudos_cl\America\Brasileirao Serie B\Criciuma EC.png'),32);</v>
      </c>
    </row>
    <row r="805" spans="2:15" x14ac:dyDescent="0.25">
      <c r="B805">
        <v>803</v>
      </c>
      <c r="C805" t="s">
        <v>3557</v>
      </c>
      <c r="D805" t="s">
        <v>1938</v>
      </c>
      <c r="E805">
        <f>INDEX(ClubLeague!B:B,MATCH(D805,ClubLeague!C:C,0))</f>
        <v>169</v>
      </c>
      <c r="F805">
        <v>48</v>
      </c>
      <c r="G805">
        <v>51</v>
      </c>
      <c r="H805">
        <v>54</v>
      </c>
      <c r="I805" s="3">
        <f t="shared" si="37"/>
        <v>51</v>
      </c>
      <c r="J805" t="s">
        <v>5791</v>
      </c>
      <c r="K805" t="str">
        <f t="shared" si="38"/>
        <v>E:\imagenes\escudos_cl\America\Sekshon Paga\CRKSV Jong Colombia.png</v>
      </c>
      <c r="L805" t="s">
        <v>404</v>
      </c>
      <c r="M805">
        <f>INDEX(NationalTeams!B:B,MATCH(L805,NationalTeams!C:C,0))</f>
        <v>55</v>
      </c>
      <c r="O805" t="str">
        <f t="shared" si="36"/>
        <v>INSERT INTO "Clubs" (club_name,club_league_id,club_value,club_shield,club_country) VALUES ('CRKSV Jong Colombia',169,51,pg_read_binary_file('E:\imagenes\escudos_cl\America\Sekshon Paga\CRKSV Jong Colombia.png'),55);</v>
      </c>
    </row>
    <row r="806" spans="2:15" x14ac:dyDescent="0.25">
      <c r="B806">
        <v>804</v>
      </c>
      <c r="C806" t="s">
        <v>3558</v>
      </c>
      <c r="D806" t="s">
        <v>1938</v>
      </c>
      <c r="E806">
        <f>INDEX(ClubLeague!B:B,MATCH(D806,ClubLeague!C:C,0))</f>
        <v>169</v>
      </c>
      <c r="F806">
        <v>55</v>
      </c>
      <c r="G806">
        <v>54</v>
      </c>
      <c r="H806">
        <v>51</v>
      </c>
      <c r="I806" s="3">
        <f t="shared" si="37"/>
        <v>53</v>
      </c>
      <c r="J806" t="s">
        <v>5792</v>
      </c>
      <c r="K806" t="str">
        <f t="shared" si="38"/>
        <v>E:\imagenes\escudos_cl\America\Sekshon Paga\CRKSV Jong Holland.png</v>
      </c>
      <c r="L806" t="s">
        <v>404</v>
      </c>
      <c r="M806">
        <f>INDEX(NationalTeams!B:B,MATCH(L806,NationalTeams!C:C,0))</f>
        <v>55</v>
      </c>
      <c r="O806" t="str">
        <f t="shared" si="36"/>
        <v>INSERT INTO "Clubs" (club_name,club_league_id,club_value,club_shield,club_country) VALUES ('CRKSV Jong Holland',169,53,pg_read_binary_file('E:\imagenes\escudos_cl\America\Sekshon Paga\CRKSV Jong Holland.png'),55);</v>
      </c>
    </row>
    <row r="807" spans="2:15" x14ac:dyDescent="0.25">
      <c r="B807">
        <v>805</v>
      </c>
      <c r="C807" t="s">
        <v>2978</v>
      </c>
      <c r="D807" t="s">
        <v>1907</v>
      </c>
      <c r="E807">
        <f>INDEX(ClubLeague!B:B,MATCH(D807,ClubLeague!C:C,0))</f>
        <v>138</v>
      </c>
      <c r="F807">
        <v>65</v>
      </c>
      <c r="G807">
        <v>63</v>
      </c>
      <c r="H807">
        <v>60</v>
      </c>
      <c r="I807" s="3">
        <f t="shared" si="37"/>
        <v>63</v>
      </c>
      <c r="J807" t="s">
        <v>5793</v>
      </c>
      <c r="K807" t="str">
        <f t="shared" si="38"/>
        <v>E:\imagenes\escudos_cl\Europa\NIFL Premiership\Crusaders FC.png</v>
      </c>
      <c r="L807" t="s">
        <v>503</v>
      </c>
      <c r="M807">
        <f>INDEX(NationalTeams!B:B,MATCH(L807,NationalTeams!C:C,0))</f>
        <v>99</v>
      </c>
      <c r="O807" t="str">
        <f t="shared" si="36"/>
        <v>INSERT INTO "Clubs" (club_name,club_league_id,club_value,club_shield,club_country) VALUES ('Crusaders FC',138,63,pg_read_binary_file('E:\imagenes\escudos_cl\Europa\NIFL Premiership\Crusaders FC.png'),99);</v>
      </c>
    </row>
    <row r="808" spans="2:15" x14ac:dyDescent="0.25">
      <c r="B808">
        <v>806</v>
      </c>
      <c r="C808" t="s">
        <v>3427</v>
      </c>
      <c r="D808" t="s">
        <v>1793</v>
      </c>
      <c r="E808">
        <f>INDEX(ClubLeague!B:B,MATCH(D808,ClubLeague!C:C,0))</f>
        <v>23</v>
      </c>
      <c r="F808">
        <v>67</v>
      </c>
      <c r="G808">
        <v>62</v>
      </c>
      <c r="H808">
        <v>68</v>
      </c>
      <c r="I808" s="3">
        <f t="shared" si="37"/>
        <v>66</v>
      </c>
      <c r="J808" t="s">
        <v>5794</v>
      </c>
      <c r="K808" t="str">
        <f t="shared" si="38"/>
        <v>E:\imagenes\escudos_cl\America\Brasileirao Betano\Cruzeiro EC.png</v>
      </c>
      <c r="L808" t="s">
        <v>327</v>
      </c>
      <c r="M808">
        <f>INDEX(NationalTeams!B:B,MATCH(L808,NationalTeams!C:C,0))</f>
        <v>32</v>
      </c>
      <c r="O808" t="str">
        <f t="shared" si="36"/>
        <v>INSERT INTO "Clubs" (club_name,club_league_id,club_value,club_shield,club_country) VALUES ('Cruzeiro EC',23,66,pg_read_binary_file('E:\imagenes\escudos_cl\America\Brasileirao Betano\Cruzeiro EC.png'),32);</v>
      </c>
    </row>
    <row r="809" spans="2:15" x14ac:dyDescent="0.25">
      <c r="B809">
        <v>807</v>
      </c>
      <c r="C809" t="s">
        <v>2690</v>
      </c>
      <c r="D809" t="s">
        <v>1915</v>
      </c>
      <c r="E809">
        <f>INDEX(ClubLeague!B:B,MATCH(D809,ClubLeague!C:C,0))</f>
        <v>146</v>
      </c>
      <c r="F809">
        <v>78</v>
      </c>
      <c r="G809">
        <v>74</v>
      </c>
      <c r="H809">
        <v>72</v>
      </c>
      <c r="I809" s="3">
        <f t="shared" si="37"/>
        <v>75</v>
      </c>
      <c r="J809" t="s">
        <v>5795</v>
      </c>
      <c r="K809" t="str">
        <f t="shared" si="38"/>
        <v>E:\imagenes\escudos_cl\Europa\Premier League\Crystal Palace FC.png</v>
      </c>
      <c r="L809" t="s">
        <v>493</v>
      </c>
      <c r="M809">
        <f>INDEX(NationalTeams!B:B,MATCH(L809,NationalTeams!C:C,0))</f>
        <v>95</v>
      </c>
      <c r="O809" t="str">
        <f t="shared" si="36"/>
        <v>INSERT INTO "Clubs" (club_name,club_league_id,club_value,club_shield,club_country) VALUES ('Crystal Palace FC',146,75,pg_read_binary_file('E:\imagenes\escudos_cl\Europa\Premier League\Crystal Palace FC.png'),95);</v>
      </c>
    </row>
    <row r="810" spans="2:15" x14ac:dyDescent="0.25">
      <c r="B810">
        <v>808</v>
      </c>
      <c r="C810" t="s">
        <v>3742</v>
      </c>
      <c r="D810" t="s">
        <v>1924</v>
      </c>
      <c r="E810">
        <f>INDEX(ClubLeague!B:B,MATCH(D810,ClubLeague!C:C,0))</f>
        <v>155</v>
      </c>
      <c r="F810">
        <v>61</v>
      </c>
      <c r="G810">
        <v>63</v>
      </c>
      <c r="H810">
        <v>60</v>
      </c>
      <c r="I810" s="3">
        <f t="shared" si="37"/>
        <v>61</v>
      </c>
      <c r="J810" t="s">
        <v>5796</v>
      </c>
      <c r="K810" t="str">
        <f t="shared" si="38"/>
        <v>E:\imagenes\escudos_cl\America\Primera Division Paraguaya\CS 2 de Mayo.png</v>
      </c>
      <c r="L810" t="s">
        <v>348</v>
      </c>
      <c r="M810">
        <f>INDEX(NationalTeams!B:B,MATCH(L810,NationalTeams!C:C,0))</f>
        <v>164</v>
      </c>
      <c r="O810" t="str">
        <f t="shared" si="36"/>
        <v>INSERT INTO "Clubs" (club_name,club_league_id,club_value,club_shield,club_country) VALUES ('CS 2 de Mayo',155,61,pg_read_binary_file('E:\imagenes\escudos_cl\America\Primera Division Paraguaya\CS 2 de Mayo.png'),164);</v>
      </c>
    </row>
    <row r="811" spans="2:15" x14ac:dyDescent="0.25">
      <c r="B811">
        <v>809</v>
      </c>
      <c r="C811" t="s">
        <v>3108</v>
      </c>
      <c r="D811" t="s">
        <v>1873</v>
      </c>
      <c r="E811">
        <f>INDEX(ClubLeague!B:B,MATCH(D811,ClubLeague!C:C,0))</f>
        <v>104</v>
      </c>
      <c r="F811">
        <v>64</v>
      </c>
      <c r="G811">
        <v>62</v>
      </c>
      <c r="H811">
        <v>63</v>
      </c>
      <c r="I811" s="3">
        <f t="shared" si="37"/>
        <v>63</v>
      </c>
      <c r="J811" t="s">
        <v>5797</v>
      </c>
      <c r="K811" t="str">
        <f t="shared" si="38"/>
        <v>E:\imagenes\escudos_cl\Europa\Liga II\CS Afumati.png</v>
      </c>
      <c r="L811" t="s">
        <v>506</v>
      </c>
      <c r="M811">
        <f>INDEX(NationalTeams!B:B,MATCH(L811,NationalTeams!C:C,0))</f>
        <v>175</v>
      </c>
      <c r="O811" t="str">
        <f t="shared" si="36"/>
        <v>INSERT INTO "Clubs" (club_name,club_league_id,club_value,club_shield,club_country) VALUES ('CS Afumati',104,63,pg_read_binary_file('E:\imagenes\escudos_cl\Europa\Liga II\CS Afumati.png'),175);</v>
      </c>
    </row>
    <row r="812" spans="2:15" x14ac:dyDescent="0.25">
      <c r="B812">
        <v>810</v>
      </c>
      <c r="C812" t="s">
        <v>3740</v>
      </c>
      <c r="D812" t="s">
        <v>1924</v>
      </c>
      <c r="E812">
        <f>INDEX(ClubLeague!B:B,MATCH(D812,ClubLeague!C:C,0))</f>
        <v>155</v>
      </c>
      <c r="F812">
        <v>64</v>
      </c>
      <c r="G812">
        <v>62</v>
      </c>
      <c r="H812">
        <v>57</v>
      </c>
      <c r="I812" s="3">
        <f t="shared" si="37"/>
        <v>61</v>
      </c>
      <c r="J812" t="s">
        <v>5798</v>
      </c>
      <c r="K812" t="str">
        <f t="shared" si="38"/>
        <v>E:\imagenes\escudos_cl\America\Primera Division Paraguaya\CS Ameliano.png</v>
      </c>
      <c r="L812" t="s">
        <v>348</v>
      </c>
      <c r="M812">
        <f>INDEX(NationalTeams!B:B,MATCH(L812,NationalTeams!C:C,0))</f>
        <v>164</v>
      </c>
      <c r="O812" t="str">
        <f t="shared" si="36"/>
        <v>INSERT INTO "Clubs" (club_name,club_league_id,club_value,club_shield,club_country) VALUES ('CS Ameliano',155,61,pg_read_binary_file('E:\imagenes\escudos_cl\America\Primera Division Paraguaya\CS Ameliano.png'),164);</v>
      </c>
    </row>
    <row r="813" spans="2:15" x14ac:dyDescent="0.25">
      <c r="B813">
        <v>811</v>
      </c>
      <c r="C813" t="s">
        <v>3753</v>
      </c>
      <c r="D813" t="s">
        <v>1812</v>
      </c>
      <c r="E813">
        <f>INDEX(ClubLeague!B:B,MATCH(D813,ClubLeague!C:C,0))</f>
        <v>43</v>
      </c>
      <c r="F813">
        <v>62</v>
      </c>
      <c r="G813">
        <v>59</v>
      </c>
      <c r="H813">
        <v>57</v>
      </c>
      <c r="I813" s="3">
        <f t="shared" si="37"/>
        <v>59</v>
      </c>
      <c r="J813" t="s">
        <v>5799</v>
      </c>
      <c r="K813" t="str">
        <f t="shared" si="38"/>
        <v>E:\imagenes\escudos_cl\America\Division Intermedia\CS Carapegua.png</v>
      </c>
      <c r="L813" t="s">
        <v>348</v>
      </c>
      <c r="M813">
        <f>INDEX(NationalTeams!B:B,MATCH(L813,NationalTeams!C:C,0))</f>
        <v>164</v>
      </c>
      <c r="O813" t="str">
        <f t="shared" si="36"/>
        <v>INSERT INTO "Clubs" (club_name,club_league_id,club_value,club_shield,club_country) VALUES ('CS Carapegua',43,59,pg_read_binary_file('E:\imagenes\escudos_cl\America\Division Intermedia\CS Carapegua.png'),164);</v>
      </c>
    </row>
    <row r="814" spans="2:15" x14ac:dyDescent="0.25">
      <c r="B814">
        <v>812</v>
      </c>
      <c r="C814" t="s">
        <v>3525</v>
      </c>
      <c r="D814" t="s">
        <v>1879</v>
      </c>
      <c r="E814">
        <f>INDEX(ClubLeague!B:B,MATCH(D814,ClubLeague!C:C,0))</f>
        <v>110</v>
      </c>
      <c r="F814">
        <v>59</v>
      </c>
      <c r="G814">
        <v>60</v>
      </c>
      <c r="H814">
        <v>60</v>
      </c>
      <c r="I814" s="3">
        <f t="shared" si="37"/>
        <v>60</v>
      </c>
      <c r="J814" t="s">
        <v>5800</v>
      </c>
      <c r="K814" t="str">
        <f t="shared" si="38"/>
        <v>E:\imagenes\escudos_cl\America\Liga Promerica\CS Cartagines.png</v>
      </c>
      <c r="L814" t="s">
        <v>354</v>
      </c>
      <c r="M814">
        <f>INDEX(NationalTeams!B:B,MATCH(L814,NationalTeams!C:C,0))</f>
        <v>52</v>
      </c>
      <c r="O814" t="str">
        <f t="shared" si="36"/>
        <v>INSERT INTO "Clubs" (club_name,club_league_id,club_value,club_shield,club_country) VALUES ('CS Cartagines',110,60,pg_read_binary_file('E:\imagenes\escudos_cl\America\Liga Promerica\CS Cartagines.png'),52);</v>
      </c>
    </row>
    <row r="815" spans="2:15" x14ac:dyDescent="0.25">
      <c r="B815">
        <v>813</v>
      </c>
      <c r="C815" t="s">
        <v>3865</v>
      </c>
      <c r="D815" t="s">
        <v>1936</v>
      </c>
      <c r="E815">
        <f>INDEX(ClubLeague!B:B,MATCH(D815,ClubLeague!C:C,0))</f>
        <v>167</v>
      </c>
      <c r="F815">
        <v>62</v>
      </c>
      <c r="G815">
        <v>61</v>
      </c>
      <c r="H815">
        <v>55</v>
      </c>
      <c r="I815" s="3">
        <f t="shared" si="37"/>
        <v>59</v>
      </c>
      <c r="J815" t="s">
        <v>5801</v>
      </c>
      <c r="K815" t="str">
        <f t="shared" si="38"/>
        <v>E:\imagenes\escudos_cl\America\Segunda Division Profesional\CS Cerrito.png</v>
      </c>
      <c r="L815" t="s">
        <v>377</v>
      </c>
      <c r="M815">
        <f>INDEX(NationalTeams!B:B,MATCH(L815,NationalTeams!C:C,0))</f>
        <v>214</v>
      </c>
      <c r="O815" t="str">
        <f t="shared" si="36"/>
        <v>INSERT INTO "Clubs" (club_name,club_league_id,club_value,club_shield,club_country) VALUES ('CS Cerrito',167,59,pg_read_binary_file('E:\imagenes\escudos_cl\America\Segunda Division Profesional\CS Cerrito.png'),214);</v>
      </c>
    </row>
    <row r="816" spans="2:15" x14ac:dyDescent="0.25">
      <c r="B816">
        <v>814</v>
      </c>
      <c r="C816" t="s">
        <v>4625</v>
      </c>
      <c r="D816" t="s">
        <v>1781</v>
      </c>
      <c r="E816">
        <f>INDEX(ClubLeague!B:B,MATCH(D816,ClubLeague!C:C,0))</f>
        <v>11</v>
      </c>
      <c r="F816">
        <v>70</v>
      </c>
      <c r="G816">
        <v>69</v>
      </c>
      <c r="H816">
        <v>68</v>
      </c>
      <c r="I816" s="3">
        <f t="shared" si="37"/>
        <v>69</v>
      </c>
      <c r="J816" t="s">
        <v>5802</v>
      </c>
      <c r="K816" t="str">
        <f t="shared" si="38"/>
        <v>E:\imagenes\escudos_cl\Africa\Algerian Ligue Professionnelle 1\CS Constantine.png</v>
      </c>
      <c r="L816" t="s">
        <v>324</v>
      </c>
      <c r="M816">
        <f>INDEX(NationalTeams!B:B,MATCH(L816,NationalTeams!C:C,0))</f>
        <v>11</v>
      </c>
      <c r="O816" t="str">
        <f t="shared" si="36"/>
        <v>INSERT INTO "Clubs" (club_name,club_league_id,club_value,club_shield,club_country) VALUES ('CS Constantine',11,69,pg_read_binary_file('E:\imagenes\escudos_cl\Africa\Algerian Ligue Professionnelle 1\CS Constantine.png'),11);</v>
      </c>
    </row>
    <row r="817" spans="2:15" x14ac:dyDescent="0.25">
      <c r="B817">
        <v>815</v>
      </c>
      <c r="C817" t="s">
        <v>3333</v>
      </c>
      <c r="D817" t="s">
        <v>1878</v>
      </c>
      <c r="E817">
        <f>INDEX(ClubLeague!B:B,MATCH(D817,ClubLeague!C:C,0))</f>
        <v>109</v>
      </c>
      <c r="F817">
        <v>71</v>
      </c>
      <c r="G817">
        <v>69</v>
      </c>
      <c r="H817">
        <v>70</v>
      </c>
      <c r="I817" s="3">
        <f t="shared" si="37"/>
        <v>70</v>
      </c>
      <c r="J817" t="s">
        <v>5803</v>
      </c>
      <c r="K817" t="str">
        <f t="shared" si="38"/>
        <v>E:\imagenes\escudos_cl\America\Liga Profesional Argentina\CS Defensa y Justicia.png</v>
      </c>
      <c r="L817" t="s">
        <v>376</v>
      </c>
      <c r="M817">
        <f>INDEX(NationalTeams!B:B,MATCH(L817,NationalTeams!C:C,0))</f>
        <v>12</v>
      </c>
      <c r="O817" t="str">
        <f t="shared" si="36"/>
        <v>INSERT INTO "Clubs" (club_name,club_league_id,club_value,club_shield,club_country) VALUES ('CS Defensa y Justicia',109,70,pg_read_binary_file('E:\imagenes\escudos_cl\America\Liga Profesional Argentina\CS Defensa y Justicia.png'),12);</v>
      </c>
    </row>
    <row r="818" spans="2:15" x14ac:dyDescent="0.25">
      <c r="B818">
        <v>816</v>
      </c>
      <c r="C818" t="s">
        <v>3115</v>
      </c>
      <c r="D818" t="s">
        <v>1873</v>
      </c>
      <c r="E818">
        <f>INDEX(ClubLeague!B:B,MATCH(D818,ClubLeague!C:C,0))</f>
        <v>104</v>
      </c>
      <c r="F818">
        <v>60</v>
      </c>
      <c r="G818">
        <v>59</v>
      </c>
      <c r="H818">
        <v>63</v>
      </c>
      <c r="I818" s="3">
        <f t="shared" si="37"/>
        <v>61</v>
      </c>
      <c r="J818" t="s">
        <v>5804</v>
      </c>
      <c r="K818" t="str">
        <f t="shared" si="38"/>
        <v>E:\imagenes\escudos_cl\Europa\Liga II\CS Dinamo Bucuresti.png</v>
      </c>
      <c r="L818" t="s">
        <v>506</v>
      </c>
      <c r="M818">
        <f>INDEX(NationalTeams!B:B,MATCH(L818,NationalTeams!C:C,0))</f>
        <v>175</v>
      </c>
      <c r="O818" t="str">
        <f t="shared" si="36"/>
        <v>INSERT INTO "Clubs" (club_name,club_league_id,club_value,club_shield,club_country) VALUES ('CS Dinamo Bucuresti',104,61,pg_read_binary_file('E:\imagenes\escudos_cl\Europa\Liga II\CS Dinamo Bucuresti.png'),175);</v>
      </c>
    </row>
    <row r="819" spans="2:15" x14ac:dyDescent="0.25">
      <c r="B819">
        <v>817</v>
      </c>
      <c r="C819" t="s">
        <v>3579</v>
      </c>
      <c r="D819" t="s">
        <v>1880</v>
      </c>
      <c r="E819">
        <f>INDEX(ClubLeague!B:B,MATCH(D819,ClubLeague!C:C,0))</f>
        <v>111</v>
      </c>
      <c r="F819">
        <v>61</v>
      </c>
      <c r="G819">
        <v>61</v>
      </c>
      <c r="H819">
        <v>60</v>
      </c>
      <c r="I819" s="3">
        <f t="shared" si="37"/>
        <v>61</v>
      </c>
      <c r="J819" t="s">
        <v>5805</v>
      </c>
      <c r="K819" t="str">
        <f t="shared" si="38"/>
        <v>E:\imagenes\escudos_cl\America\LigaPro Ecuabet\CS Emelec.png</v>
      </c>
      <c r="L819" t="s">
        <v>331</v>
      </c>
      <c r="M819">
        <f>INDEX(NationalTeams!B:B,MATCH(L819,NationalTeams!C:C,0))</f>
        <v>58</v>
      </c>
      <c r="O819" t="str">
        <f t="shared" si="36"/>
        <v>INSERT INTO "Clubs" (club_name,club_league_id,club_value,club_shield,club_country) VALUES ('CS Emelec',111,61,pg_read_binary_file('E:\imagenes\escudos_cl\America\LigaPro Ecuabet\CS Emelec.png'),58);</v>
      </c>
    </row>
    <row r="820" spans="2:15" x14ac:dyDescent="0.25">
      <c r="B820">
        <v>818</v>
      </c>
      <c r="C820" t="s">
        <v>3116</v>
      </c>
      <c r="D820" t="s">
        <v>1873</v>
      </c>
      <c r="E820">
        <f>INDEX(ClubLeague!B:B,MATCH(D820,ClubLeague!C:C,0))</f>
        <v>104</v>
      </c>
      <c r="F820">
        <v>64</v>
      </c>
      <c r="G820">
        <v>63</v>
      </c>
      <c r="H820">
        <v>59</v>
      </c>
      <c r="I820" s="3">
        <f t="shared" si="37"/>
        <v>62</v>
      </c>
      <c r="J820" t="s">
        <v>5806</v>
      </c>
      <c r="K820" t="str">
        <f t="shared" si="38"/>
        <v>E:\imagenes\escudos_cl\Europa\Liga II\CS Gloria Bistrita.png</v>
      </c>
      <c r="L820" t="s">
        <v>506</v>
      </c>
      <c r="M820">
        <f>INDEX(NationalTeams!B:B,MATCH(L820,NationalTeams!C:C,0))</f>
        <v>175</v>
      </c>
      <c r="O820" t="str">
        <f t="shared" si="36"/>
        <v>INSERT INTO "Clubs" (club_name,club_league_id,club_value,club_shield,club_country) VALUES ('CS Gloria Bistrita',104,62,pg_read_binary_file('E:\imagenes\escudos_cl\Europa\Liga II\CS Gloria Bistrita.png'),175);</v>
      </c>
    </row>
    <row r="821" spans="2:15" x14ac:dyDescent="0.25">
      <c r="B821">
        <v>819</v>
      </c>
      <c r="C821" t="s">
        <v>3526</v>
      </c>
      <c r="D821" t="s">
        <v>1879</v>
      </c>
      <c r="E821">
        <f>INDEX(ClubLeague!B:B,MATCH(D821,ClubLeague!C:C,0))</f>
        <v>110</v>
      </c>
      <c r="F821">
        <v>59</v>
      </c>
      <c r="G821">
        <v>66</v>
      </c>
      <c r="H821">
        <v>62</v>
      </c>
      <c r="I821" s="3">
        <f t="shared" si="37"/>
        <v>62</v>
      </c>
      <c r="J821" t="s">
        <v>5807</v>
      </c>
      <c r="K821" t="str">
        <f t="shared" si="38"/>
        <v>E:\imagenes\escudos_cl\America\Liga Promerica\CS Herediano.png</v>
      </c>
      <c r="L821" t="s">
        <v>354</v>
      </c>
      <c r="M821">
        <f>INDEX(NationalTeams!B:B,MATCH(L821,NationalTeams!C:C,0))</f>
        <v>52</v>
      </c>
      <c r="O821" t="str">
        <f t="shared" si="36"/>
        <v>INSERT INTO "Clubs" (club_name,club_league_id,club_value,club_shield,club_country) VALUES ('CS Herediano',110,62,pg_read_binary_file('E:\imagenes\escudos_cl\America\Liga Promerica\CS Herediano.png'),52);</v>
      </c>
    </row>
    <row r="822" spans="2:15" x14ac:dyDescent="0.25">
      <c r="B822">
        <v>820</v>
      </c>
      <c r="C822" t="s">
        <v>3350</v>
      </c>
      <c r="D822" t="s">
        <v>1878</v>
      </c>
      <c r="E822">
        <f>INDEX(ClubLeague!B:B,MATCH(D822,ClubLeague!C:C,0))</f>
        <v>109</v>
      </c>
      <c r="F822">
        <v>59</v>
      </c>
      <c r="G822">
        <v>61</v>
      </c>
      <c r="H822">
        <v>61</v>
      </c>
      <c r="I822" s="3">
        <f t="shared" si="37"/>
        <v>60</v>
      </c>
      <c r="J822" t="s">
        <v>5808</v>
      </c>
      <c r="K822" t="str">
        <f t="shared" si="38"/>
        <v>E:\imagenes\escudos_cl\America\Liga Profesional Argentina\CS Independiente Rivadavia.png</v>
      </c>
      <c r="L822" t="s">
        <v>376</v>
      </c>
      <c r="M822">
        <f>INDEX(NationalTeams!B:B,MATCH(L822,NationalTeams!C:C,0))</f>
        <v>12</v>
      </c>
      <c r="O822" t="str">
        <f t="shared" si="36"/>
        <v>INSERT INTO "Clubs" (club_name,club_league_id,club_value,club_shield,club_country) VALUES ('CS Independiente Rivadavia',109,60,pg_read_binary_file('E:\imagenes\escudos_cl\America\Liga Profesional Argentina\CS Independiente Rivadavia.png'),12);</v>
      </c>
    </row>
    <row r="823" spans="2:15" x14ac:dyDescent="0.25">
      <c r="B823">
        <v>821</v>
      </c>
      <c r="C823" t="s">
        <v>3744</v>
      </c>
      <c r="D823" t="s">
        <v>1924</v>
      </c>
      <c r="E823">
        <f>INDEX(ClubLeague!B:B,MATCH(D823,ClubLeague!C:C,0))</f>
        <v>155</v>
      </c>
      <c r="F823">
        <v>60</v>
      </c>
      <c r="G823">
        <v>62</v>
      </c>
      <c r="H823">
        <v>61</v>
      </c>
      <c r="I823" s="3">
        <f t="shared" si="37"/>
        <v>61</v>
      </c>
      <c r="J823" t="s">
        <v>5809</v>
      </c>
      <c r="K823" t="str">
        <f t="shared" si="38"/>
        <v>E:\imagenes\escudos_cl\America\Primera Division Paraguaya\CS Luquenio.png</v>
      </c>
      <c r="L823" t="s">
        <v>348</v>
      </c>
      <c r="M823">
        <f>INDEX(NationalTeams!B:B,MATCH(L823,NationalTeams!C:C,0))</f>
        <v>164</v>
      </c>
      <c r="O823" t="str">
        <f t="shared" si="36"/>
        <v>INSERT INTO "Clubs" (club_name,club_league_id,club_value,club_shield,club_country) VALUES ('CS Luquenio',155,61,pg_read_binary_file('E:\imagenes\escudos_cl\America\Primera Division Paraguaya\CS Luquenio.png'),164);</v>
      </c>
    </row>
    <row r="824" spans="2:15" x14ac:dyDescent="0.25">
      <c r="B824">
        <v>822</v>
      </c>
      <c r="C824" t="s">
        <v>3062</v>
      </c>
      <c r="D824" t="s">
        <v>1937</v>
      </c>
      <c r="E824">
        <f>INDEX(ClubLeague!B:B,MATCH(D824,ClubLeague!C:C,0))</f>
        <v>168</v>
      </c>
      <c r="F824">
        <v>66</v>
      </c>
      <c r="G824">
        <v>65</v>
      </c>
      <c r="H824">
        <v>68</v>
      </c>
      <c r="I824" s="3">
        <f t="shared" si="37"/>
        <v>66</v>
      </c>
      <c r="J824" t="s">
        <v>5810</v>
      </c>
      <c r="K824" t="str">
        <f t="shared" si="38"/>
        <v>E:\imagenes\escudos_cl\Europa\Segunda Liga\CS Maritimo.png</v>
      </c>
      <c r="L824" t="s">
        <v>504</v>
      </c>
      <c r="M824">
        <f>INDEX(NationalTeams!B:B,MATCH(L824,NationalTeams!C:C,0))</f>
        <v>167</v>
      </c>
      <c r="O824" t="str">
        <f t="shared" si="36"/>
        <v>INSERT INTO "Clubs" (club_name,club_league_id,club_value,club_shield,club_country) VALUES ('CS Maritimo',168,66,pg_read_binary_file('E:\imagenes\escudos_cl\Europa\Segunda Liga\CS Maritimo.png'),167);</v>
      </c>
    </row>
    <row r="825" spans="2:15" x14ac:dyDescent="0.25">
      <c r="B825">
        <v>823</v>
      </c>
      <c r="C825" t="s">
        <v>3889</v>
      </c>
      <c r="D825" t="s">
        <v>1935</v>
      </c>
      <c r="E825">
        <f>INDEX(ClubLeague!B:B,MATCH(D825,ClubLeague!C:C,0))</f>
        <v>166</v>
      </c>
      <c r="F825">
        <v>59</v>
      </c>
      <c r="G825">
        <v>58</v>
      </c>
      <c r="H825">
        <v>62</v>
      </c>
      <c r="I825" s="3">
        <f t="shared" si="37"/>
        <v>60</v>
      </c>
      <c r="J825" t="s">
        <v>5811</v>
      </c>
      <c r="K825" t="str">
        <f t="shared" si="38"/>
        <v>E:\imagenes\escudos_cl\America\Segunda Division de Venezuela\CS Maritimo de Venezuela.png</v>
      </c>
      <c r="L825" t="s">
        <v>351</v>
      </c>
      <c r="M825">
        <f>INDEX(NationalTeams!B:B,MATCH(L825,NationalTeams!C:C,0))</f>
        <v>217</v>
      </c>
      <c r="O825" t="str">
        <f t="shared" si="36"/>
        <v>INSERT INTO "Clubs" (club_name,club_league_id,club_value,club_shield,club_country) VALUES ('CS Maritimo de Venezuela',166,60,pg_read_binary_file('E:\imagenes\escudos_cl\America\Segunda Division de Venezuela\CS Maritimo de Venezuela.png'),217);</v>
      </c>
    </row>
    <row r="826" spans="2:15" x14ac:dyDescent="0.25">
      <c r="B826">
        <v>824</v>
      </c>
      <c r="C826" t="s">
        <v>3853</v>
      </c>
      <c r="D826" t="s">
        <v>1799</v>
      </c>
      <c r="E826">
        <f>INDEX(ClubLeague!B:B,MATCH(D826,ClubLeague!C:C,0))</f>
        <v>29</v>
      </c>
      <c r="F826">
        <v>58</v>
      </c>
      <c r="G826">
        <v>66</v>
      </c>
      <c r="H826">
        <v>59</v>
      </c>
      <c r="I826" s="3">
        <f t="shared" si="37"/>
        <v>61</v>
      </c>
      <c r="J826" t="s">
        <v>5812</v>
      </c>
      <c r="K826" t="str">
        <f t="shared" si="38"/>
        <v>E:\imagenes\escudos_cl\America\Campeonato Uruguayo de Primera Division\CS Miramar Misiones.png</v>
      </c>
      <c r="L826" t="s">
        <v>377</v>
      </c>
      <c r="M826">
        <f>INDEX(NationalTeams!B:B,MATCH(L826,NationalTeams!C:C,0))</f>
        <v>214</v>
      </c>
      <c r="O826" t="str">
        <f t="shared" si="36"/>
        <v>INSERT INTO "Clubs" (club_name,club_league_id,club_value,club_shield,club_country) VALUES ('CS Miramar Misiones',29,61,pg_read_binary_file('E:\imagenes\escudos_cl\America\Campeonato Uruguayo de Primera Division\CS Miramar Misiones.png'),214);</v>
      </c>
    </row>
    <row r="827" spans="2:15" x14ac:dyDescent="0.25">
      <c r="B827">
        <v>825</v>
      </c>
      <c r="C827" t="s">
        <v>3754</v>
      </c>
      <c r="D827" t="s">
        <v>1812</v>
      </c>
      <c r="E827">
        <f>INDEX(ClubLeague!B:B,MATCH(D827,ClubLeague!C:C,0))</f>
        <v>43</v>
      </c>
      <c r="F827">
        <v>56</v>
      </c>
      <c r="G827">
        <v>58</v>
      </c>
      <c r="H827">
        <v>63</v>
      </c>
      <c r="I827" s="3">
        <f t="shared" si="37"/>
        <v>59</v>
      </c>
      <c r="J827" t="s">
        <v>5813</v>
      </c>
      <c r="K827" t="str">
        <f t="shared" si="38"/>
        <v>E:\imagenes\escudos_cl\America\Division Intermedia\CS San Lorenzo.png</v>
      </c>
      <c r="L827" t="s">
        <v>348</v>
      </c>
      <c r="M827">
        <f>INDEX(NationalTeams!B:B,MATCH(L827,NationalTeams!C:C,0))</f>
        <v>164</v>
      </c>
      <c r="O827" t="str">
        <f t="shared" si="36"/>
        <v>INSERT INTO "Clubs" (club_name,club_league_id,club_value,club_shield,club_country) VALUES ('CS San Lorenzo',43,59,pg_read_binary_file('E:\imagenes\escudos_cl\America\Division Intermedia\CS San Lorenzo.png'),164);</v>
      </c>
    </row>
    <row r="828" spans="2:15" x14ac:dyDescent="0.25">
      <c r="B828">
        <v>826</v>
      </c>
      <c r="C828" t="s">
        <v>3791</v>
      </c>
      <c r="D828" t="s">
        <v>1864</v>
      </c>
      <c r="E828">
        <f>INDEX(ClubLeague!B:B,MATCH(D828,ClubLeague!C:C,0))</f>
        <v>95</v>
      </c>
      <c r="F828">
        <v>56</v>
      </c>
      <c r="G828">
        <v>52</v>
      </c>
      <c r="H828">
        <v>58</v>
      </c>
      <c r="I828" s="3">
        <f t="shared" si="37"/>
        <v>55</v>
      </c>
      <c r="J828" t="s">
        <v>5814</v>
      </c>
      <c r="K828" t="str">
        <f t="shared" si="38"/>
        <v>E:\imagenes\escudos_cl\America\Liga 2 de Futbol Profesional\CS Santos FC.png</v>
      </c>
      <c r="L828" t="s">
        <v>350</v>
      </c>
      <c r="M828">
        <f>INDEX(NationalTeams!B:B,MATCH(L828,NationalTeams!C:C,0))</f>
        <v>165</v>
      </c>
      <c r="O828" t="str">
        <f t="shared" si="36"/>
        <v>INSERT INTO "Clubs" (club_name,club_league_id,club_value,club_shield,club_country) VALUES ('CS Santos FC',95,55,pg_read_binary_file('E:\imagenes\escudos_cl\America\Liga 2 de Futbol Profesional\CS Santos FC.png'),165);</v>
      </c>
    </row>
    <row r="829" spans="2:15" x14ac:dyDescent="0.25">
      <c r="B829">
        <v>827</v>
      </c>
      <c r="C829" t="s">
        <v>3719</v>
      </c>
      <c r="D829" t="s">
        <v>1877</v>
      </c>
      <c r="E829">
        <f>INDEX(ClubLeague!B:B,MATCH(D829,ClubLeague!C:C,0))</f>
        <v>108</v>
      </c>
      <c r="F829">
        <v>47</v>
      </c>
      <c r="G829">
        <v>51</v>
      </c>
      <c r="H829">
        <v>50</v>
      </c>
      <c r="I829" s="3">
        <f t="shared" si="37"/>
        <v>49</v>
      </c>
      <c r="J829" t="s">
        <v>5815</v>
      </c>
      <c r="K829" t="str">
        <f t="shared" si="38"/>
        <v>E:\imagenes\escudos_cl\America\Liga Primera\CS Sebaco.png</v>
      </c>
      <c r="L829" t="s">
        <v>356</v>
      </c>
      <c r="M829">
        <f>INDEX(NationalTeams!B:B,MATCH(L829,NationalTeams!C:C,0))</f>
        <v>151</v>
      </c>
      <c r="O829" t="str">
        <f t="shared" si="36"/>
        <v>INSERT INTO "Clubs" (club_name,club_league_id,club_value,club_shield,club_country) VALUES ('CS Sebaco',108,49,pg_read_binary_file('E:\imagenes\escudos_cl\America\Liga Primera\CS Sebaco.png'),151);</v>
      </c>
    </row>
    <row r="830" spans="2:15" x14ac:dyDescent="0.25">
      <c r="B830">
        <v>828</v>
      </c>
      <c r="C830" t="s">
        <v>4926</v>
      </c>
      <c r="D830" t="s">
        <v>1968</v>
      </c>
      <c r="E830">
        <f>INDEX(ClubLeague!B:B,MATCH(D830,ClubLeague!C:C,0))</f>
        <v>199</v>
      </c>
      <c r="F830">
        <v>74</v>
      </c>
      <c r="G830">
        <v>71</v>
      </c>
      <c r="H830">
        <v>68</v>
      </c>
      <c r="I830" s="3">
        <f t="shared" si="37"/>
        <v>71</v>
      </c>
      <c r="J830" t="s">
        <v>5816</v>
      </c>
      <c r="K830" t="str">
        <f t="shared" si="38"/>
        <v>E:\imagenes\escudos_cl\Africa\Tunisian Ligue Professionnelle 1\CS Sfaxien.png</v>
      </c>
      <c r="L830" t="s">
        <v>364</v>
      </c>
      <c r="M830">
        <f>INDEX(NationalTeams!B:B,MATCH(L830,NationalTeams!C:C,0))</f>
        <v>208</v>
      </c>
      <c r="O830" t="str">
        <f t="shared" si="36"/>
        <v>INSERT INTO "Clubs" (club_name,club_league_id,club_value,club_shield,club_country) VALUES ('CS Sfaxien',199,71,pg_read_binary_file('E:\imagenes\escudos_cl\Africa\Tunisian Ligue Professionnelle 1\CS Sfaxien.png'),208);</v>
      </c>
    </row>
    <row r="831" spans="2:15" x14ac:dyDescent="0.25">
      <c r="B831">
        <v>829</v>
      </c>
      <c r="C831" t="s">
        <v>3123</v>
      </c>
      <c r="D831" t="s">
        <v>1873</v>
      </c>
      <c r="E831">
        <f>INDEX(ClubLeague!B:B,MATCH(D831,ClubLeague!C:C,0))</f>
        <v>104</v>
      </c>
      <c r="F831">
        <v>64</v>
      </c>
      <c r="G831">
        <v>64</v>
      </c>
      <c r="H831">
        <v>64</v>
      </c>
      <c r="I831" s="3">
        <f t="shared" si="37"/>
        <v>64</v>
      </c>
      <c r="J831" t="s">
        <v>5817</v>
      </c>
      <c r="K831" t="str">
        <f t="shared" si="38"/>
        <v>E:\imagenes\escudos_cl\Europa\Liga II\CS Tunari.png</v>
      </c>
      <c r="L831" t="s">
        <v>506</v>
      </c>
      <c r="M831">
        <f>INDEX(NationalTeams!B:B,MATCH(L831,NationalTeams!C:C,0))</f>
        <v>175</v>
      </c>
      <c r="O831" t="str">
        <f t="shared" si="36"/>
        <v>INSERT INTO "Clubs" (club_name,club_league_id,club_value,club_shield,club_country) VALUES ('CS Tunari',104,64,pg_read_binary_file('E:\imagenes\escudos_cl\Europa\Liga II\CS Tunari.png'),175);</v>
      </c>
    </row>
    <row r="832" spans="2:15" x14ac:dyDescent="0.25">
      <c r="B832">
        <v>830</v>
      </c>
      <c r="C832" t="s">
        <v>3539</v>
      </c>
      <c r="D832" t="s">
        <v>1934</v>
      </c>
      <c r="E832">
        <f>INDEX(ClubLeague!B:B,MATCH(D832,ClubLeague!C:C,0))</f>
        <v>165</v>
      </c>
      <c r="F832">
        <v>66</v>
      </c>
      <c r="G832">
        <v>66</v>
      </c>
      <c r="H832">
        <v>60</v>
      </c>
      <c r="I832" s="3">
        <f t="shared" si="37"/>
        <v>64</v>
      </c>
      <c r="J832" t="s">
        <v>5818</v>
      </c>
      <c r="K832" t="str">
        <f t="shared" si="38"/>
        <v>E:\imagenes\escudos_cl\America\Segunda Division CRI\CS Uruguay de Coronado.png</v>
      </c>
      <c r="L832" t="s">
        <v>354</v>
      </c>
      <c r="M832">
        <f>INDEX(NationalTeams!B:B,MATCH(L832,NationalTeams!C:C,0))</f>
        <v>52</v>
      </c>
      <c r="O832" t="str">
        <f t="shared" si="36"/>
        <v>INSERT INTO "Clubs" (club_name,club_league_id,club_value,club_shield,club_country) VALUES ('CS Uruguay de Coronado',165,64,pg_read_binary_file('E:\imagenes\escudos_cl\America\Segunda Division CRI\CS Uruguay de Coronado.png'),52);</v>
      </c>
    </row>
    <row r="833" spans="2:15" x14ac:dyDescent="0.25">
      <c r="B833">
        <v>831</v>
      </c>
      <c r="C833" t="s">
        <v>3122</v>
      </c>
      <c r="D833" t="s">
        <v>1873</v>
      </c>
      <c r="E833">
        <f>INDEX(ClubLeague!B:B,MATCH(D833,ClubLeague!C:C,0))</f>
        <v>104</v>
      </c>
      <c r="F833">
        <v>61</v>
      </c>
      <c r="G833">
        <v>60</v>
      </c>
      <c r="H833">
        <v>60</v>
      </c>
      <c r="I833" s="3">
        <f t="shared" si="37"/>
        <v>60</v>
      </c>
      <c r="J833" t="s">
        <v>5819</v>
      </c>
      <c r="K833" t="str">
        <f t="shared" si="38"/>
        <v>E:\imagenes\escudos_cl\Europa\Liga II\CSA Steaua Bucuresti.png</v>
      </c>
      <c r="L833" t="s">
        <v>506</v>
      </c>
      <c r="M833">
        <f>INDEX(NationalTeams!B:B,MATCH(L833,NationalTeams!C:C,0))</f>
        <v>175</v>
      </c>
      <c r="O833" t="str">
        <f t="shared" si="36"/>
        <v>INSERT INTO "Clubs" (club_name,club_league_id,club_value,club_shield,club_country) VALUES ('CSA Steaua Bucuresti',104,60,pg_read_binary_file('E:\imagenes\escudos_cl\Europa\Liga II\CSA Steaua Bucuresti.png'),175);</v>
      </c>
    </row>
    <row r="834" spans="2:15" x14ac:dyDescent="0.25">
      <c r="B834">
        <v>832</v>
      </c>
      <c r="C834" t="s">
        <v>3107</v>
      </c>
      <c r="D834" t="s">
        <v>1873</v>
      </c>
      <c r="E834">
        <f>INDEX(ClubLeague!B:B,MATCH(D834,ClubLeague!C:C,0))</f>
        <v>104</v>
      </c>
      <c r="F834">
        <v>59</v>
      </c>
      <c r="G834">
        <v>63</v>
      </c>
      <c r="H834">
        <v>64</v>
      </c>
      <c r="I834" s="3">
        <f t="shared" si="37"/>
        <v>62</v>
      </c>
      <c r="J834" t="s">
        <v>5820</v>
      </c>
      <c r="K834" t="str">
        <f t="shared" si="38"/>
        <v>E:\imagenes\escudos_cl\Europa\Liga II\CSC 1599 Selimbar.png</v>
      </c>
      <c r="L834" t="s">
        <v>506</v>
      </c>
      <c r="M834">
        <f>INDEX(NationalTeams!B:B,MATCH(L834,NationalTeams!C:C,0))</f>
        <v>175</v>
      </c>
      <c r="O834" t="str">
        <f t="shared" si="36"/>
        <v>INSERT INTO "Clubs" (club_name,club_league_id,club_value,club_shield,club_country) VALUES ('CSC 1599 Selimbar',104,62,pg_read_binary_file('E:\imagenes\escudos_cl\Europa\Liga II\CSC 1599 Selimbar.png'),175);</v>
      </c>
    </row>
    <row r="835" spans="2:15" x14ac:dyDescent="0.25">
      <c r="B835">
        <v>833</v>
      </c>
      <c r="C835" t="s">
        <v>3559</v>
      </c>
      <c r="D835" t="s">
        <v>1938</v>
      </c>
      <c r="E835">
        <f>INDEX(ClubLeague!B:B,MATCH(D835,ClubLeague!C:C,0))</f>
        <v>169</v>
      </c>
      <c r="F835">
        <v>49</v>
      </c>
      <c r="G835">
        <v>49</v>
      </c>
      <c r="H835">
        <v>50</v>
      </c>
      <c r="I835" s="3">
        <f t="shared" si="37"/>
        <v>49</v>
      </c>
      <c r="J835" t="s">
        <v>5821</v>
      </c>
      <c r="K835" t="str">
        <f t="shared" si="38"/>
        <v>E:\imagenes\escudos_cl\America\Sekshon Paga\CSD Barber.png</v>
      </c>
      <c r="L835" t="s">
        <v>404</v>
      </c>
      <c r="M835">
        <f>INDEX(NationalTeams!B:B,MATCH(L835,NationalTeams!C:C,0))</f>
        <v>55</v>
      </c>
      <c r="O835" t="str">
        <f t="shared" ref="O835:O898" si="39">_xlfn.CONCAT($O$1,$S$1,$B$1,$S$1," ",$Q$1,$C$2,$U$1,$E$2,$U$1,$I$2,$U$1,$K$2,$U$1,$M$2,$R$1,$P$1,$Q$1,$T$1,C835,$T$1,$U$1,E835,$U$1,I835,$U$1,$O$2,$Q$1,$T$1,K835,$T$1,$R$1,$U$1,M835,$R$1,$V$1)</f>
        <v>INSERT INTO "Clubs" (club_name,club_league_id,club_value,club_shield,club_country) VALUES ('CSD Barber',169,49,pg_read_binary_file('E:\imagenes\escudos_cl\America\Sekshon Paga\CSD Barber.png'),55);</v>
      </c>
    </row>
    <row r="836" spans="2:15" x14ac:dyDescent="0.25">
      <c r="B836">
        <v>834</v>
      </c>
      <c r="C836" t="s">
        <v>3403</v>
      </c>
      <c r="D836" t="s">
        <v>1813</v>
      </c>
      <c r="E836">
        <f>INDEX(ClubLeague!B:B,MATCH(D836,ClubLeague!C:C,0))</f>
        <v>44</v>
      </c>
      <c r="F836">
        <v>60</v>
      </c>
      <c r="G836">
        <v>61</v>
      </c>
      <c r="H836">
        <v>56</v>
      </c>
      <c r="I836" s="3">
        <f t="shared" ref="I836:I899" si="40">ROUND(AVERAGE(F836:H836),0)</f>
        <v>59</v>
      </c>
      <c r="J836" t="s">
        <v>5822</v>
      </c>
      <c r="K836" t="str">
        <f t="shared" ref="K836:K899" si="41">_xlfn.CONCAT($A$1,J836)</f>
        <v>E:\imagenes\escudos_cl\America\Division Profesional\CSD Blooming.png</v>
      </c>
      <c r="L836" t="s">
        <v>353</v>
      </c>
      <c r="M836">
        <f>INDEX(NationalTeams!B:B,MATCH(L836,NationalTeams!C:C,0))</f>
        <v>29</v>
      </c>
      <c r="O836" t="str">
        <f t="shared" si="39"/>
        <v>INSERT INTO "Clubs" (club_name,club_league_id,club_value,club_shield,club_country) VALUES ('CSD Blooming',44,59,pg_read_binary_file('E:\imagenes\escudos_cl\America\Division Profesional\CSD Blooming.png'),29);</v>
      </c>
    </row>
    <row r="837" spans="2:15" x14ac:dyDescent="0.25">
      <c r="B837">
        <v>835</v>
      </c>
      <c r="C837" t="s">
        <v>3457</v>
      </c>
      <c r="D837" t="s">
        <v>1868</v>
      </c>
      <c r="E837">
        <f>INDEX(ClubLeague!B:B,MATCH(D837,ClubLeague!C:C,0))</f>
        <v>99</v>
      </c>
      <c r="F837">
        <v>68</v>
      </c>
      <c r="G837">
        <v>71</v>
      </c>
      <c r="H837">
        <v>69</v>
      </c>
      <c r="I837" s="3">
        <f t="shared" si="40"/>
        <v>69</v>
      </c>
      <c r="J837" t="s">
        <v>5823</v>
      </c>
      <c r="K837" t="str">
        <f t="shared" si="41"/>
        <v>E:\imagenes\escudos_cl\America\Liga de Primera Itau\CSD Colo Colo.png</v>
      </c>
      <c r="L837" t="s">
        <v>330</v>
      </c>
      <c r="M837">
        <f>INDEX(NationalTeams!B:B,MATCH(L837,NationalTeams!C:C,0))</f>
        <v>43</v>
      </c>
      <c r="O837" t="str">
        <f t="shared" si="39"/>
        <v>INSERT INTO "Clubs" (club_name,club_league_id,club_value,club_shield,club_country) VALUES ('CSD Colo Colo',99,69,pg_read_binary_file('E:\imagenes\escudos_cl\America\Liga de Primera Itau\CSD Colo Colo.png'),43);</v>
      </c>
    </row>
    <row r="838" spans="2:15" x14ac:dyDescent="0.25">
      <c r="B838">
        <v>836</v>
      </c>
      <c r="C838" t="s">
        <v>3476</v>
      </c>
      <c r="D838" t="s">
        <v>1866</v>
      </c>
      <c r="E838">
        <f>INDEX(ClubLeague!B:B,MATCH(D838,ClubLeague!C:C,0))</f>
        <v>97</v>
      </c>
      <c r="F838">
        <v>63</v>
      </c>
      <c r="G838">
        <v>62</v>
      </c>
      <c r="H838">
        <v>58</v>
      </c>
      <c r="I838" s="3">
        <f t="shared" si="40"/>
        <v>61</v>
      </c>
      <c r="J838" t="s">
        <v>5824</v>
      </c>
      <c r="K838" t="str">
        <f t="shared" si="41"/>
        <v>E:\imagenes\escudos_cl\America\Liga de Ascenso Caixun\CSD Concepcion.png</v>
      </c>
      <c r="L838" t="s">
        <v>330</v>
      </c>
      <c r="M838">
        <f>INDEX(NationalTeams!B:B,MATCH(L838,NationalTeams!C:C,0))</f>
        <v>43</v>
      </c>
      <c r="O838" t="str">
        <f t="shared" si="39"/>
        <v>INSERT INTO "Clubs" (club_name,club_league_id,club_value,club_shield,club_country) VALUES ('CSD Concepcion',97,61,pg_read_binary_file('E:\imagenes\escudos_cl\America\Liga de Ascenso Caixun\CSD Concepcion.png'),43);</v>
      </c>
    </row>
    <row r="839" spans="2:15" x14ac:dyDescent="0.25">
      <c r="B839">
        <v>837</v>
      </c>
      <c r="C839" t="s">
        <v>3477</v>
      </c>
      <c r="D839" t="s">
        <v>1866</v>
      </c>
      <c r="E839">
        <f>INDEX(ClubLeague!B:B,MATCH(D839,ClubLeague!C:C,0))</f>
        <v>97</v>
      </c>
      <c r="F839">
        <v>60</v>
      </c>
      <c r="G839">
        <v>57</v>
      </c>
      <c r="H839">
        <v>63</v>
      </c>
      <c r="I839" s="3">
        <f t="shared" si="40"/>
        <v>60</v>
      </c>
      <c r="J839" t="s">
        <v>5825</v>
      </c>
      <c r="K839" t="str">
        <f t="shared" si="41"/>
        <v>E:\imagenes\escudos_cl\America\Liga de Ascenso Caixun\CSD Rangers.png</v>
      </c>
      <c r="L839" t="s">
        <v>330</v>
      </c>
      <c r="M839">
        <f>INDEX(NationalTeams!B:B,MATCH(L839,NationalTeams!C:C,0))</f>
        <v>43</v>
      </c>
      <c r="O839" t="str">
        <f t="shared" si="39"/>
        <v>INSERT INTO "Clubs" (club_name,club_league_id,club_value,club_shield,club_country) VALUES ('CSD Rangers',97,60,pg_read_binary_file('E:\imagenes\escudos_cl\America\Liga de Ascenso Caixun\CSD Rangers.png'),43);</v>
      </c>
    </row>
    <row r="840" spans="2:15" x14ac:dyDescent="0.25">
      <c r="B840">
        <v>838</v>
      </c>
      <c r="C840" t="s">
        <v>3644</v>
      </c>
      <c r="D840" t="s">
        <v>1922</v>
      </c>
      <c r="E840">
        <f>INDEX(ClubLeague!B:B,MATCH(D840,ClubLeague!C:C,0))</f>
        <v>153</v>
      </c>
      <c r="F840">
        <v>53</v>
      </c>
      <c r="G840">
        <v>60</v>
      </c>
      <c r="H840">
        <v>54</v>
      </c>
      <c r="I840" s="3">
        <f t="shared" si="40"/>
        <v>56</v>
      </c>
      <c r="J840" t="s">
        <v>5826</v>
      </c>
      <c r="K840" t="str">
        <f t="shared" si="41"/>
        <v>E:\imagenes\escudos_cl\America\Primera Division de Guatemala\CSD Sacachispas.png</v>
      </c>
      <c r="L840" t="s">
        <v>396</v>
      </c>
      <c r="M840">
        <f>INDEX(NationalTeams!B:B,MATCH(L840,NationalTeams!C:C,0))</f>
        <v>84</v>
      </c>
      <c r="O840" t="str">
        <f t="shared" si="39"/>
        <v>INSERT INTO "Clubs" (club_name,club_league_id,club_value,club_shield,club_country) VALUES ('CSD Sacachispas',153,56,pg_read_binary_file('E:\imagenes\escudos_cl\America\Primera Division de Guatemala\CSD Sacachispas.png'),84);</v>
      </c>
    </row>
    <row r="841" spans="2:15" x14ac:dyDescent="0.25">
      <c r="B841">
        <v>839</v>
      </c>
      <c r="C841" t="s">
        <v>3645</v>
      </c>
      <c r="D841" t="s">
        <v>1922</v>
      </c>
      <c r="E841">
        <f>INDEX(ClubLeague!B:B,MATCH(D841,ClubLeague!C:C,0))</f>
        <v>153</v>
      </c>
      <c r="F841">
        <v>57</v>
      </c>
      <c r="G841">
        <v>60</v>
      </c>
      <c r="H841">
        <v>58</v>
      </c>
      <c r="I841" s="3">
        <f t="shared" si="40"/>
        <v>58</v>
      </c>
      <c r="J841" t="s">
        <v>5827</v>
      </c>
      <c r="K841" t="str">
        <f t="shared" si="41"/>
        <v>E:\imagenes\escudos_cl\America\Primera Division de Guatemala\CSD Suchitepequez.png</v>
      </c>
      <c r="L841" t="s">
        <v>396</v>
      </c>
      <c r="M841">
        <f>INDEX(NationalTeams!B:B,MATCH(L841,NationalTeams!C:C,0))</f>
        <v>84</v>
      </c>
      <c r="O841" t="str">
        <f t="shared" si="39"/>
        <v>INSERT INTO "Clubs" (club_name,club_league_id,club_value,club_shield,club_country) VALUES ('CSD Suchitepequez',153,58,pg_read_binary_file('E:\imagenes\escudos_cl\America\Primera Division de Guatemala\CSD Suchitepequez.png'),84);</v>
      </c>
    </row>
    <row r="842" spans="2:15" x14ac:dyDescent="0.25">
      <c r="B842">
        <v>840</v>
      </c>
      <c r="C842" t="s">
        <v>2940</v>
      </c>
      <c r="D842" t="s">
        <v>1953</v>
      </c>
      <c r="E842">
        <f>INDEX(ClubLeague!B:B,MATCH(D842,ClubLeague!C:C,0))</f>
        <v>184</v>
      </c>
      <c r="F842">
        <v>56</v>
      </c>
      <c r="G842">
        <v>52</v>
      </c>
      <c r="H842">
        <v>53</v>
      </c>
      <c r="I842" s="3">
        <f t="shared" si="40"/>
        <v>54</v>
      </c>
      <c r="J842" t="s">
        <v>5828</v>
      </c>
      <c r="K842" t="str">
        <f t="shared" si="41"/>
        <v>E:\imagenes\escudos_cl\Europa\Super Liga\CSF Spartanii Sportul.png</v>
      </c>
      <c r="L842" t="s">
        <v>537</v>
      </c>
      <c r="M842">
        <f>INDEX(NationalTeams!B:B,MATCH(L842,NationalTeams!C:C,0))</f>
        <v>142</v>
      </c>
      <c r="O842" t="str">
        <f t="shared" si="39"/>
        <v>INSERT INTO "Clubs" (club_name,club_league_id,club_value,club_shield,club_country) VALUES ('CSF Spartanii Sportul',184,54,pg_read_binary_file('E:\imagenes\escudos_cl\Europa\Super Liga\CSF Spartanii Sportul.png'),142);</v>
      </c>
    </row>
    <row r="843" spans="2:15" x14ac:dyDescent="0.25">
      <c r="B843">
        <v>841</v>
      </c>
      <c r="C843" t="s">
        <v>3128</v>
      </c>
      <c r="D843" t="s">
        <v>1929</v>
      </c>
      <c r="E843">
        <f>INDEX(ClubLeague!B:B,MATCH(D843,ClubLeague!C:C,0))</f>
        <v>160</v>
      </c>
      <c r="F843">
        <v>74</v>
      </c>
      <c r="G843">
        <v>74</v>
      </c>
      <c r="H843">
        <v>73</v>
      </c>
      <c r="I843" s="3">
        <f t="shared" si="40"/>
        <v>74</v>
      </c>
      <c r="J843" t="s">
        <v>5829</v>
      </c>
      <c r="K843" t="str">
        <f t="shared" si="41"/>
        <v>E:\imagenes\escudos_cl\Europa\Russian Premier League\CSKA Moscow.png</v>
      </c>
      <c r="L843" t="s">
        <v>500</v>
      </c>
      <c r="M843">
        <f>INDEX(NationalTeams!B:B,MATCH(L843,NationalTeams!C:C,0))</f>
        <v>176</v>
      </c>
      <c r="O843" t="str">
        <f t="shared" si="39"/>
        <v>INSERT INTO "Clubs" (club_name,club_league_id,club_value,club_shield,club_country) VALUES ('CSKA Moscow',160,74,pg_read_binary_file('E:\imagenes\escudos_cl\Europa\Russian Premier League\CSKA Moscow.png'),176);</v>
      </c>
    </row>
    <row r="844" spans="2:15" x14ac:dyDescent="0.25">
      <c r="B844">
        <v>842</v>
      </c>
      <c r="C844" t="s">
        <v>4507</v>
      </c>
      <c r="D844" t="s">
        <v>1962</v>
      </c>
      <c r="E844">
        <f>INDEX(ClubLeague!B:B,MATCH(D844,ClubLeague!C:C,0))</f>
        <v>193</v>
      </c>
      <c r="F844">
        <v>56</v>
      </c>
      <c r="G844">
        <v>56</v>
      </c>
      <c r="H844">
        <v>49</v>
      </c>
      <c r="I844" s="3">
        <f t="shared" si="40"/>
        <v>54</v>
      </c>
      <c r="J844" t="s">
        <v>5830</v>
      </c>
      <c r="K844" t="str">
        <f t="shared" si="41"/>
        <v>E:\imagenes\escudos_cl\Asia\Tajikistan Higher League\CSKA Pamir Dushanbe.png</v>
      </c>
      <c r="L844" t="s">
        <v>442</v>
      </c>
      <c r="M844">
        <f>INDEX(NationalTeams!B:B,MATCH(L844,NationalTeams!C:C,0))</f>
        <v>203</v>
      </c>
      <c r="O844" t="str">
        <f t="shared" si="39"/>
        <v>INSERT INTO "Clubs" (club_name,club_league_id,club_value,club_shield,club_country) VALUES ('CSKA Pamir Dushanbe',193,54,pg_read_binary_file('E:\imagenes\escudos_cl\Asia\Tajikistan Higher League\CSKA Pamir Dushanbe.png'),203);</v>
      </c>
    </row>
    <row r="845" spans="2:15" x14ac:dyDescent="0.25">
      <c r="B845">
        <v>843</v>
      </c>
      <c r="C845" t="s">
        <v>2184</v>
      </c>
      <c r="D845" t="s">
        <v>1829</v>
      </c>
      <c r="E845">
        <f>INDEX(ClubLeague!B:B,MATCH(D845,ClubLeague!C:C,0))</f>
        <v>60</v>
      </c>
      <c r="F845">
        <v>57</v>
      </c>
      <c r="G845">
        <v>61</v>
      </c>
      <c r="H845">
        <v>62</v>
      </c>
      <c r="I845" s="3">
        <f t="shared" si="40"/>
        <v>60</v>
      </c>
      <c r="J845" t="s">
        <v>5831</v>
      </c>
      <c r="K845" t="str">
        <f t="shared" si="41"/>
        <v>E:\imagenes\escudos_cl\Europa\First Professional Football League\CSKA Sofia.png</v>
      </c>
      <c r="L845" t="s">
        <v>510</v>
      </c>
      <c r="M845">
        <f>INDEX(NationalTeams!B:B,MATCH(L845,NationalTeams!C:C,0))</f>
        <v>34</v>
      </c>
      <c r="O845" t="str">
        <f t="shared" si="39"/>
        <v>INSERT INTO "Clubs" (club_name,club_league_id,club_value,club_shield,club_country) VALUES ('CSKA Sofia',60,60,pg_read_binary_file('E:\imagenes\escudos_cl\Europa\First Professional Football League\CSKA Sofia.png'),34);</v>
      </c>
    </row>
    <row r="846" spans="2:15" x14ac:dyDescent="0.25">
      <c r="B846">
        <v>844</v>
      </c>
      <c r="C846" t="s">
        <v>2198</v>
      </c>
      <c r="D846" t="s">
        <v>1933</v>
      </c>
      <c r="E846">
        <f>INDEX(ClubLeague!B:B,MATCH(D846,ClubLeague!C:C,0))</f>
        <v>164</v>
      </c>
      <c r="F846">
        <v>51</v>
      </c>
      <c r="G846">
        <v>58</v>
      </c>
      <c r="H846">
        <v>56</v>
      </c>
      <c r="I846" s="3">
        <f t="shared" si="40"/>
        <v>55</v>
      </c>
      <c r="J846" t="s">
        <v>5832</v>
      </c>
      <c r="K846" t="str">
        <f t="shared" si="41"/>
        <v>E:\imagenes\escudos_cl\Europa\Second Professional Football League\CSKA Sofia II.png</v>
      </c>
      <c r="L846" t="s">
        <v>510</v>
      </c>
      <c r="M846">
        <f>INDEX(NationalTeams!B:B,MATCH(L846,NationalTeams!C:C,0))</f>
        <v>34</v>
      </c>
      <c r="O846" t="str">
        <f t="shared" si="39"/>
        <v>INSERT INTO "Clubs" (club_name,club_league_id,club_value,club_shield,club_country) VALUES ('CSKA Sofia II',164,55,pg_read_binary_file('E:\imagenes\escudos_cl\Europa\Second Professional Football League\CSKA Sofia II.png'),34);</v>
      </c>
    </row>
    <row r="847" spans="2:15" x14ac:dyDescent="0.25">
      <c r="B847">
        <v>845</v>
      </c>
      <c r="C847" t="s">
        <v>3111</v>
      </c>
      <c r="D847" t="s">
        <v>1873</v>
      </c>
      <c r="E847">
        <f>INDEX(ClubLeague!B:B,MATCH(D847,ClubLeague!C:C,0))</f>
        <v>104</v>
      </c>
      <c r="F847">
        <v>59</v>
      </c>
      <c r="G847">
        <v>59</v>
      </c>
      <c r="H847">
        <v>60</v>
      </c>
      <c r="I847" s="3">
        <f t="shared" si="40"/>
        <v>59</v>
      </c>
      <c r="J847" t="s">
        <v>5833</v>
      </c>
      <c r="K847" t="str">
        <f t="shared" si="41"/>
        <v>E:\imagenes\escudos_cl\Europa\Liga II\CSM Ceahlaul Piatra Neamt.png</v>
      </c>
      <c r="L847" t="s">
        <v>506</v>
      </c>
      <c r="M847">
        <f>INDEX(NationalTeams!B:B,MATCH(L847,NationalTeams!C:C,0))</f>
        <v>175</v>
      </c>
      <c r="O847" t="str">
        <f t="shared" si="39"/>
        <v>INSERT INTO "Clubs" (club_name,club_league_id,club_value,club_shield,club_country) VALUES ('CSM Ceahlaul Piatra Neamt',104,59,pg_read_binary_file('E:\imagenes\escudos_cl\Europa\Liga II\CSM Ceahlaul Piatra Neamt.png'),175);</v>
      </c>
    </row>
    <row r="848" spans="2:15" x14ac:dyDescent="0.25">
      <c r="B848">
        <v>846</v>
      </c>
      <c r="C848" t="s">
        <v>3121</v>
      </c>
      <c r="D848" t="s">
        <v>1873</v>
      </c>
      <c r="E848">
        <f>INDEX(ClubLeague!B:B,MATCH(D848,ClubLeague!C:C,0))</f>
        <v>104</v>
      </c>
      <c r="F848">
        <v>60</v>
      </c>
      <c r="G848">
        <v>64</v>
      </c>
      <c r="H848">
        <v>63</v>
      </c>
      <c r="I848" s="3">
        <f t="shared" si="40"/>
        <v>62</v>
      </c>
      <c r="J848" t="s">
        <v>5834</v>
      </c>
      <c r="K848" t="str">
        <f t="shared" si="41"/>
        <v>E:\imagenes\escudos_cl\Europa\Liga II\CSM Olimpia Satu Mare.png</v>
      </c>
      <c r="L848" t="s">
        <v>506</v>
      </c>
      <c r="M848">
        <f>INDEX(NationalTeams!B:B,MATCH(L848,NationalTeams!C:C,0))</f>
        <v>175</v>
      </c>
      <c r="O848" t="str">
        <f t="shared" si="39"/>
        <v>INSERT INTO "Clubs" (club_name,club_league_id,club_value,club_shield,club_country) VALUES ('CSM Olimpia Satu Mare',104,62,pg_read_binary_file('E:\imagenes\escudos_cl\Europa\Liga II\CSM Olimpia Satu Mare.png'),175);</v>
      </c>
    </row>
    <row r="849" spans="2:15" x14ac:dyDescent="0.25">
      <c r="B849">
        <v>847</v>
      </c>
      <c r="C849" t="s">
        <v>3119</v>
      </c>
      <c r="D849" t="s">
        <v>1873</v>
      </c>
      <c r="E849">
        <f>INDEX(ClubLeague!B:B,MATCH(D849,ClubLeague!C:C,0))</f>
        <v>104</v>
      </c>
      <c r="F849">
        <v>64</v>
      </c>
      <c r="G849">
        <v>63</v>
      </c>
      <c r="H849">
        <v>64</v>
      </c>
      <c r="I849" s="3">
        <f t="shared" si="40"/>
        <v>64</v>
      </c>
      <c r="J849" t="s">
        <v>5835</v>
      </c>
      <c r="K849" t="str">
        <f t="shared" si="41"/>
        <v>E:\imagenes\escudos_cl\Europa\Liga II\CSM Resita.png</v>
      </c>
      <c r="L849" t="s">
        <v>506</v>
      </c>
      <c r="M849">
        <f>INDEX(NationalTeams!B:B,MATCH(L849,NationalTeams!C:C,0))</f>
        <v>175</v>
      </c>
      <c r="O849" t="str">
        <f t="shared" si="39"/>
        <v>INSERT INTO "Clubs" (club_name,club_league_id,club_value,club_shield,club_country) VALUES ('CSM Resita',104,64,pg_read_binary_file('E:\imagenes\escudos_cl\Europa\Liga II\CSM Resita.png'),175);</v>
      </c>
    </row>
    <row r="850" spans="2:15" x14ac:dyDescent="0.25">
      <c r="B850">
        <v>848</v>
      </c>
      <c r="C850" t="s">
        <v>3120</v>
      </c>
      <c r="D850" t="s">
        <v>1873</v>
      </c>
      <c r="E850">
        <f>INDEX(ClubLeague!B:B,MATCH(D850,ClubLeague!C:C,0))</f>
        <v>104</v>
      </c>
      <c r="F850">
        <v>64</v>
      </c>
      <c r="G850">
        <v>61</v>
      </c>
      <c r="H850">
        <v>61</v>
      </c>
      <c r="I850" s="3">
        <f t="shared" si="40"/>
        <v>62</v>
      </c>
      <c r="J850" t="s">
        <v>5836</v>
      </c>
      <c r="K850" t="str">
        <f t="shared" si="41"/>
        <v>E:\imagenes\escudos_cl\Europa\Liga II\CSM Slatina.png</v>
      </c>
      <c r="L850" t="s">
        <v>506</v>
      </c>
      <c r="M850">
        <f>INDEX(NationalTeams!B:B,MATCH(L850,NationalTeams!C:C,0))</f>
        <v>175</v>
      </c>
      <c r="O850" t="str">
        <f t="shared" si="39"/>
        <v>INSERT INTO "Clubs" (club_name,club_league_id,club_value,club_shield,club_country) VALUES ('CSM Slatina',104,62,pg_read_binary_file('E:\imagenes\escudos_cl\Europa\Liga II\CSM Slatina.png'),175);</v>
      </c>
    </row>
    <row r="851" spans="2:15" x14ac:dyDescent="0.25">
      <c r="B851">
        <v>849</v>
      </c>
      <c r="C851" t="s">
        <v>4673</v>
      </c>
      <c r="D851" t="s">
        <v>1882</v>
      </c>
      <c r="E851">
        <f>INDEX(ClubLeague!B:B,MATCH(D851,ClubLeague!C:C,0))</f>
        <v>113</v>
      </c>
      <c r="F851">
        <v>61</v>
      </c>
      <c r="G851">
        <v>58</v>
      </c>
      <c r="H851">
        <v>56</v>
      </c>
      <c r="I851" s="3">
        <f t="shared" si="40"/>
        <v>58</v>
      </c>
      <c r="J851" t="s">
        <v>5837</v>
      </c>
      <c r="K851" t="str">
        <f t="shared" si="41"/>
        <v>E:\imagenes\escudos_cl\Africa\Ligue 1\CSMD Diables Noirs.png</v>
      </c>
      <c r="L851" t="s">
        <v>369</v>
      </c>
      <c r="M851">
        <f>INDEX(NationalTeams!B:B,MATCH(L851,NationalTeams!C:C,0))</f>
        <v>48</v>
      </c>
      <c r="O851" t="str">
        <f t="shared" si="39"/>
        <v>INSERT INTO "Clubs" (club_name,club_league_id,club_value,club_shield,club_country) VALUES ('CSMD Diables Noirs',113,58,pg_read_binary_file('E:\imagenes\escudos_cl\Africa\Ligue 1\CSMD Diables Noirs.png'),48);</v>
      </c>
    </row>
    <row r="852" spans="2:15" x14ac:dyDescent="0.25">
      <c r="B852">
        <v>850</v>
      </c>
      <c r="C852" t="s">
        <v>4595</v>
      </c>
      <c r="D852" t="s">
        <v>1833</v>
      </c>
      <c r="E852">
        <f>INDEX(ClubLeague!B:B,MATCH(D852,ClubLeague!C:C,0))</f>
        <v>64</v>
      </c>
      <c r="F852">
        <v>57</v>
      </c>
      <c r="G852">
        <v>57</v>
      </c>
      <c r="H852">
        <v>57</v>
      </c>
      <c r="I852" s="3">
        <f t="shared" si="40"/>
        <v>57</v>
      </c>
      <c r="J852" t="s">
        <v>5838</v>
      </c>
      <c r="K852" t="str">
        <f t="shared" si="41"/>
        <v>E:\imagenes\escudos_cl\Africa\Girabola\Cuando Cubando FC.png</v>
      </c>
      <c r="L852" t="s">
        <v>357</v>
      </c>
      <c r="M852">
        <f>INDEX(NationalTeams!B:B,MATCH(L852,NationalTeams!C:C,0))</f>
        <v>7</v>
      </c>
      <c r="O852" t="str">
        <f t="shared" si="39"/>
        <v>INSERT INTO "Clubs" (club_name,club_league_id,club_value,club_shield,club_country) VALUES ('Cuando Cubando FC',64,57,pg_read_binary_file('E:\imagenes\escudos_cl\Africa\Girabola\Cuando Cubando FC.png'),7);</v>
      </c>
    </row>
    <row r="853" spans="2:15" x14ac:dyDescent="0.25">
      <c r="B853">
        <v>851</v>
      </c>
      <c r="C853" t="s">
        <v>4832</v>
      </c>
      <c r="D853" t="s">
        <v>1901</v>
      </c>
      <c r="E853">
        <f>INDEX(ClubLeague!B:B,MATCH(D853,ClubLeague!C:C,0))</f>
        <v>132</v>
      </c>
      <c r="F853">
        <v>56</v>
      </c>
      <c r="G853">
        <v>63</v>
      </c>
      <c r="H853">
        <v>63</v>
      </c>
      <c r="I853" s="3">
        <f t="shared" si="40"/>
        <v>61</v>
      </c>
      <c r="J853" t="s">
        <v>5839</v>
      </c>
      <c r="K853" t="str">
        <f t="shared" si="41"/>
        <v>E:\imagenes\escudos_cl\Africa\Namibia Premiership\Cuca Tops FC.png</v>
      </c>
      <c r="L853" t="s">
        <v>372</v>
      </c>
      <c r="M853">
        <f>INDEX(NationalTeams!B:B,MATCH(L853,NationalTeams!C:C,0))</f>
        <v>148</v>
      </c>
      <c r="O853" t="str">
        <f t="shared" si="39"/>
        <v>INSERT INTO "Clubs" (club_name,club_league_id,club_value,club_shield,club_country) VALUES ('Cuca Tops FC',132,61,pg_read_binary_file('E:\imagenes\escudos_cl\Africa\Namibia Premiership\Cuca Tops FC.png'),148);</v>
      </c>
    </row>
    <row r="854" spans="2:15" x14ac:dyDescent="0.25">
      <c r="B854">
        <v>852</v>
      </c>
      <c r="C854" t="s">
        <v>3515</v>
      </c>
      <c r="D854" t="s">
        <v>1966</v>
      </c>
      <c r="E854">
        <f>INDEX(ClubLeague!B:B,MATCH(D854,ClubLeague!C:C,0))</f>
        <v>197</v>
      </c>
      <c r="F854">
        <v>55</v>
      </c>
      <c r="G854">
        <v>58</v>
      </c>
      <c r="H854">
        <v>56</v>
      </c>
      <c r="I854" s="3">
        <f t="shared" si="40"/>
        <v>56</v>
      </c>
      <c r="J854" t="s">
        <v>5840</v>
      </c>
      <c r="K854" t="str">
        <f t="shared" si="41"/>
        <v>E:\imagenes\escudos_cl\America\Torneo BetPlay Dimayor\Cucuta Deportivo FC.png</v>
      </c>
      <c r="L854" t="s">
        <v>328</v>
      </c>
      <c r="M854">
        <f>INDEX(NationalTeams!B:B,MATCH(L854,NationalTeams!C:C,0))</f>
        <v>46</v>
      </c>
      <c r="O854" t="str">
        <f t="shared" si="39"/>
        <v>INSERT INTO "Clubs" (club_name,club_league_id,club_value,club_shield,club_country) VALUES ('Cucuta Deportivo FC',197,56,pg_read_binary_file('E:\imagenes\escudos_cl\America\Torneo BetPlay Dimayor\Cucuta Deportivo FC.png'),46);</v>
      </c>
    </row>
    <row r="855" spans="2:15" x14ac:dyDescent="0.25">
      <c r="B855">
        <v>853</v>
      </c>
      <c r="C855" t="s">
        <v>3421</v>
      </c>
      <c r="D855" t="s">
        <v>1794</v>
      </c>
      <c r="E855">
        <f>INDEX(ClubLeague!B:B,MATCH(D855,ClubLeague!C:C,0))</f>
        <v>24</v>
      </c>
      <c r="F855">
        <v>70</v>
      </c>
      <c r="G855">
        <v>69</v>
      </c>
      <c r="H855">
        <v>68</v>
      </c>
      <c r="I855" s="3">
        <f t="shared" si="40"/>
        <v>69</v>
      </c>
      <c r="J855" t="s">
        <v>5841</v>
      </c>
      <c r="K855" t="str">
        <f t="shared" si="41"/>
        <v>E:\imagenes\escudos_cl\America\Brasileirao Serie B\Cuiaba EC.png</v>
      </c>
      <c r="L855" t="s">
        <v>327</v>
      </c>
      <c r="M855">
        <f>INDEX(NationalTeams!B:B,MATCH(L855,NationalTeams!C:C,0))</f>
        <v>32</v>
      </c>
      <c r="O855" t="str">
        <f t="shared" si="39"/>
        <v>INSERT INTO "Clubs" (club_name,club_league_id,club_value,club_shield,club_country) VALUES ('Cuiaba EC',24,69,pg_read_binary_file('E:\imagenes\escudos_cl\America\Brasileirao Serie B\Cuiaba EC.png'),32);</v>
      </c>
    </row>
    <row r="856" spans="2:15" x14ac:dyDescent="0.25">
      <c r="B856">
        <v>854</v>
      </c>
      <c r="C856" t="s">
        <v>2427</v>
      </c>
      <c r="D856" t="s">
        <v>1856</v>
      </c>
      <c r="E856">
        <f>INDEX(ClubLeague!B:B,MATCH(D856,ClubLeague!C:C,0))</f>
        <v>87</v>
      </c>
      <c r="F856">
        <v>63</v>
      </c>
      <c r="G856">
        <v>59</v>
      </c>
      <c r="H856">
        <v>60</v>
      </c>
      <c r="I856" s="3">
        <f t="shared" si="40"/>
        <v>61</v>
      </c>
      <c r="J856" t="s">
        <v>5842</v>
      </c>
      <c r="K856" t="str">
        <f t="shared" si="41"/>
        <v>E:\imagenes\escudos_cl\Europa\LaLiga Hypermotion\Cultural y Deportiva Leonesa.png</v>
      </c>
      <c r="L856" t="s">
        <v>490</v>
      </c>
      <c r="M856">
        <f>INDEX(NationalTeams!B:B,MATCH(L856,NationalTeams!C:C,0))</f>
        <v>66</v>
      </c>
      <c r="O856" t="str">
        <f t="shared" si="39"/>
        <v>INSERT INTO "Clubs" (club_name,club_league_id,club_value,club_shield,club_country) VALUES ('Cultural y Deportiva Leonesa',87,61,pg_read_binary_file('E:\imagenes\escudos_cl\Europa\LaLiga Hypermotion\Cultural y Deportiva Leonesa.png'),66);</v>
      </c>
    </row>
    <row r="857" spans="2:15" x14ac:dyDescent="0.25">
      <c r="B857">
        <v>855</v>
      </c>
      <c r="C857" t="s">
        <v>3577</v>
      </c>
      <c r="D857" t="s">
        <v>1881</v>
      </c>
      <c r="E857">
        <f>INDEX(ClubLeague!B:B,MATCH(D857,ClubLeague!C:C,0))</f>
        <v>112</v>
      </c>
      <c r="F857">
        <v>62</v>
      </c>
      <c r="G857">
        <v>62</v>
      </c>
      <c r="H857">
        <v>62</v>
      </c>
      <c r="I857" s="3">
        <f t="shared" si="40"/>
        <v>62</v>
      </c>
      <c r="J857" t="s">
        <v>5843</v>
      </c>
      <c r="K857" t="str">
        <f t="shared" si="41"/>
        <v>E:\imagenes\escudos_cl\America\LigaPro Ecuabet Serie B\Cumbaya FC.png</v>
      </c>
      <c r="L857" t="s">
        <v>331</v>
      </c>
      <c r="M857">
        <f>INDEX(NationalTeams!B:B,MATCH(L857,NationalTeams!C:C,0))</f>
        <v>58</v>
      </c>
      <c r="O857" t="str">
        <f t="shared" si="39"/>
        <v>INSERT INTO "Clubs" (club_name,club_league_id,club_value,club_shield,club_country) VALUES ('Cumbaya FC',112,62,pg_read_binary_file('E:\imagenes\escudos_cl\America\LigaPro Ecuabet Serie B\Cumbaya FC.png'),58);</v>
      </c>
    </row>
    <row r="858" spans="2:15" x14ac:dyDescent="0.25">
      <c r="B858">
        <v>856</v>
      </c>
      <c r="C858" t="s">
        <v>3831</v>
      </c>
      <c r="D858" t="s">
        <v>1967</v>
      </c>
      <c r="E858">
        <f>INDEX(ClubLeague!B:B,MATCH(D858,ClubLeague!C:C,0))</f>
        <v>198</v>
      </c>
      <c r="F858">
        <v>56</v>
      </c>
      <c r="G858">
        <v>57</v>
      </c>
      <c r="H858">
        <v>56</v>
      </c>
      <c r="I858" s="3">
        <f t="shared" si="40"/>
        <v>56</v>
      </c>
      <c r="J858" t="s">
        <v>5844</v>
      </c>
      <c r="K858" t="str">
        <f t="shared" si="41"/>
        <v>E:\imagenes\escudos_cl\America\TT Premier Football League\Cunupia FC.png</v>
      </c>
      <c r="L858" t="s">
        <v>407</v>
      </c>
      <c r="M858">
        <f>INDEX(NationalTeams!B:B,MATCH(L858,NationalTeams!C:C,0))</f>
        <v>207</v>
      </c>
      <c r="O858" t="str">
        <f t="shared" si="39"/>
        <v>INSERT INTO "Clubs" (club_name,club_league_id,club_value,club_shield,club_country) VALUES ('Cunupia FC',198,56,pg_read_binary_file('E:\imagenes\escudos_cl\America\TT Premier Football League\Cunupia FC.png'),207);</v>
      </c>
    </row>
    <row r="859" spans="2:15" x14ac:dyDescent="0.25">
      <c r="B859">
        <v>857</v>
      </c>
      <c r="C859" t="s">
        <v>3775</v>
      </c>
      <c r="D859" t="s">
        <v>1862</v>
      </c>
      <c r="E859">
        <f>INDEX(ClubLeague!B:B,MATCH(D859,ClubLeague!C:C,0))</f>
        <v>93</v>
      </c>
      <c r="F859">
        <v>62</v>
      </c>
      <c r="G859">
        <v>63</v>
      </c>
      <c r="H859">
        <v>61</v>
      </c>
      <c r="I859" s="3">
        <f t="shared" si="40"/>
        <v>62</v>
      </c>
      <c r="J859" t="s">
        <v>5845</v>
      </c>
      <c r="K859" t="str">
        <f t="shared" si="41"/>
        <v>E:\imagenes\escudos_cl\America\Liga 1 de Futbol Profesional\Cusco FC.png</v>
      </c>
      <c r="L859" t="s">
        <v>350</v>
      </c>
      <c r="M859">
        <f>INDEX(NationalTeams!B:B,MATCH(L859,NationalTeams!C:C,0))</f>
        <v>165</v>
      </c>
      <c r="O859" t="str">
        <f t="shared" si="39"/>
        <v>INSERT INTO "Clubs" (club_name,club_league_id,club_value,club_shield,club_country) VALUES ('Cusco FC',93,62,pg_read_binary_file('E:\imagenes\escudos_cl\America\Liga 1 de Futbol Profesional\Cusco FC.png'),165);</v>
      </c>
    </row>
    <row r="860" spans="2:15" x14ac:dyDescent="0.25">
      <c r="B860">
        <v>858</v>
      </c>
      <c r="C860" t="s">
        <v>3560</v>
      </c>
      <c r="D860" t="s">
        <v>1938</v>
      </c>
      <c r="E860">
        <f>INDEX(ClubLeague!B:B,MATCH(D860,ClubLeague!C:C,0))</f>
        <v>169</v>
      </c>
      <c r="F860">
        <v>53</v>
      </c>
      <c r="G860">
        <v>48</v>
      </c>
      <c r="H860">
        <v>50</v>
      </c>
      <c r="I860" s="3">
        <f t="shared" si="40"/>
        <v>50</v>
      </c>
      <c r="J860" t="s">
        <v>5846</v>
      </c>
      <c r="K860" t="str">
        <f t="shared" si="41"/>
        <v>E:\imagenes\escudos_cl\America\Sekshon Paga\CVV Inter Willemstad.png</v>
      </c>
      <c r="L860" t="s">
        <v>404</v>
      </c>
      <c r="M860">
        <f>INDEX(NationalTeams!B:B,MATCH(L860,NationalTeams!C:C,0))</f>
        <v>55</v>
      </c>
      <c r="O860" t="str">
        <f t="shared" si="39"/>
        <v>INSERT INTO "Clubs" (club_name,club_league_id,club_value,club_shield,club_country) VALUES ('CVV Inter Willemstad',169,50,pg_read_binary_file('E:\imagenes\escudos_cl\America\Sekshon Paga\CVV Inter Willemstad.png'),55);</v>
      </c>
    </row>
    <row r="861" spans="2:15" x14ac:dyDescent="0.25">
      <c r="B861">
        <v>859</v>
      </c>
      <c r="C861" t="s">
        <v>2533</v>
      </c>
      <c r="D861" t="s">
        <v>8681</v>
      </c>
      <c r="E861">
        <f>INDEX(ClubLeague!B:B,MATCH(D861,ClubLeague!C:C,0))</f>
        <v>37</v>
      </c>
      <c r="F861">
        <v>59</v>
      </c>
      <c r="G861">
        <v>59</v>
      </c>
      <c r="H861">
        <v>59</v>
      </c>
      <c r="I861" s="3">
        <f t="shared" si="40"/>
        <v>59</v>
      </c>
      <c r="J861" t="s">
        <v>5847</v>
      </c>
      <c r="K861" t="str">
        <f t="shared" si="41"/>
        <v>E:\imagenes\escudos_cl\Europa\Cymru South\Cwmbran Celtic FC.png</v>
      </c>
      <c r="L861" t="s">
        <v>517</v>
      </c>
      <c r="M861">
        <f>INDEX(NationalTeams!B:B,MATCH(L861,NationalTeams!C:C,0))</f>
        <v>76</v>
      </c>
      <c r="O861" t="str">
        <f t="shared" si="39"/>
        <v>INSERT INTO "Clubs" (club_name,club_league_id,club_value,club_shield,club_country) VALUES ('Cwmbran Celtic FC',37,59,pg_read_binary_file('E:\imagenes\escudos_cl\Europa\Cymru South\Cwmbran Celtic FC.png'),76);</v>
      </c>
    </row>
    <row r="862" spans="2:15" x14ac:dyDescent="0.25">
      <c r="B862">
        <v>860</v>
      </c>
      <c r="C862" t="s">
        <v>2340</v>
      </c>
      <c r="D862" t="s">
        <v>1946</v>
      </c>
      <c r="E862">
        <f>INDEX(ClubLeague!B:B,MATCH(D862,ClubLeague!C:C,0))</f>
        <v>177</v>
      </c>
      <c r="F862">
        <v>64</v>
      </c>
      <c r="G862">
        <v>56</v>
      </c>
      <c r="H862">
        <v>51</v>
      </c>
      <c r="I862" s="3">
        <f t="shared" si="40"/>
        <v>57</v>
      </c>
      <c r="J862" t="s">
        <v>5848</v>
      </c>
      <c r="K862" t="str">
        <f t="shared" si="41"/>
        <v>E:\imagenes\escudos_cl\Europa\Slovak First Football League\DAC Dunajska Streda.png</v>
      </c>
      <c r="L862" t="s">
        <v>509</v>
      </c>
      <c r="M862">
        <f>INDEX(NationalTeams!B:B,MATCH(L862,NationalTeams!C:C,0))</f>
        <v>64</v>
      </c>
      <c r="O862" t="str">
        <f t="shared" si="39"/>
        <v>INSERT INTO "Clubs" (club_name,club_league_id,club_value,club_shield,club_country) VALUES ('DAC Dunajska Streda',177,57,pg_read_binary_file('E:\imagenes\escudos_cl\Europa\Slovak First Football League\DAC Dunajska Streda.png'),64);</v>
      </c>
    </row>
    <row r="863" spans="2:15" x14ac:dyDescent="0.25">
      <c r="B863">
        <v>861</v>
      </c>
      <c r="C863" t="s">
        <v>4056</v>
      </c>
      <c r="D863" t="s">
        <v>1849</v>
      </c>
      <c r="E863">
        <f>INDEX(ClubLeague!B:B,MATCH(D863,ClubLeague!C:C,0))</f>
        <v>80</v>
      </c>
      <c r="F863">
        <v>70</v>
      </c>
      <c r="G863">
        <v>66</v>
      </c>
      <c r="H863">
        <v>59</v>
      </c>
      <c r="I863" s="3">
        <f t="shared" si="40"/>
        <v>65</v>
      </c>
      <c r="J863" t="s">
        <v>5849</v>
      </c>
      <c r="K863" t="str">
        <f t="shared" si="41"/>
        <v>E:\imagenes\escudos_cl\Asia\K1 League\Daegu FC.png</v>
      </c>
      <c r="L863" t="s">
        <v>425</v>
      </c>
      <c r="M863">
        <f>INDEX(NationalTeams!B:B,MATCH(L863,NationalTeams!C:C,0))</f>
        <v>50</v>
      </c>
      <c r="O863" t="str">
        <f t="shared" si="39"/>
        <v>INSERT INTO "Clubs" (club_name,club_league_id,club_value,club_shield,club_country) VALUES ('Daegu FC',80,65,pg_read_binary_file('E:\imagenes\escudos_cl\Asia\K1 League\Daegu FC.png'),50);</v>
      </c>
    </row>
    <row r="864" spans="2:15" x14ac:dyDescent="0.25">
      <c r="B864">
        <v>862</v>
      </c>
      <c r="C864" t="s">
        <v>4121</v>
      </c>
      <c r="D864" t="s">
        <v>1849</v>
      </c>
      <c r="E864">
        <f>INDEX(ClubLeague!B:B,MATCH(D864,ClubLeague!C:C,0))</f>
        <v>80</v>
      </c>
      <c r="F864">
        <v>64</v>
      </c>
      <c r="G864">
        <v>62</v>
      </c>
      <c r="H864">
        <v>58</v>
      </c>
      <c r="I864" s="3">
        <f t="shared" si="40"/>
        <v>61</v>
      </c>
      <c r="J864" t="s">
        <v>5850</v>
      </c>
      <c r="K864" t="str">
        <f t="shared" si="41"/>
        <v>E:\imagenes\escudos_cl\Asia\K1 League\Daejeon Citizen FC.png</v>
      </c>
      <c r="L864" t="s">
        <v>425</v>
      </c>
      <c r="M864">
        <f>INDEX(NationalTeams!B:B,MATCH(L864,NationalTeams!C:C,0))</f>
        <v>50</v>
      </c>
      <c r="O864" t="str">
        <f t="shared" si="39"/>
        <v>INSERT INTO "Clubs" (club_name,club_league_id,club_value,club_shield,club_country) VALUES ('Daejeon Citizen FC',80,61,pg_read_binary_file('E:\imagenes\escudos_cl\Asia\K1 League\Daejeon Citizen FC.png'),50);</v>
      </c>
    </row>
    <row r="865" spans="2:15" x14ac:dyDescent="0.25">
      <c r="B865">
        <v>863</v>
      </c>
      <c r="C865" t="s">
        <v>4406</v>
      </c>
      <c r="D865" t="s">
        <v>1791</v>
      </c>
      <c r="E865">
        <f>INDEX(ClubLeague!B:B,MATCH(D865,ClubLeague!C:C,0))</f>
        <v>21</v>
      </c>
      <c r="F865">
        <v>48</v>
      </c>
      <c r="G865">
        <v>52</v>
      </c>
      <c r="H865">
        <v>53</v>
      </c>
      <c r="I865" s="3">
        <f t="shared" si="40"/>
        <v>51</v>
      </c>
      <c r="J865" t="s">
        <v>5851</v>
      </c>
      <c r="K865" t="str">
        <f t="shared" si="41"/>
        <v>E:\imagenes\escudos_cl\Asia\Bhutan Premier League\Daga United FC.png</v>
      </c>
      <c r="L865" t="s">
        <v>454</v>
      </c>
      <c r="M865">
        <f>INDEX(NationalTeams!B:B,MATCH(L865,NationalTeams!C:C,0))</f>
        <v>37</v>
      </c>
      <c r="O865" t="str">
        <f t="shared" si="39"/>
        <v>INSERT INTO "Clubs" (club_name,club_league_id,club_value,club_shield,club_country) VALUES ('Daga United FC',21,51,pg_read_binary_file('E:\imagenes\escudos_cl\Asia\Bhutan Premier League\Daga United FC.png'),37);</v>
      </c>
    </row>
    <row r="866" spans="2:15" x14ac:dyDescent="0.25">
      <c r="B866">
        <v>864</v>
      </c>
      <c r="C866" t="s">
        <v>4384</v>
      </c>
      <c r="D866" t="s">
        <v>1900</v>
      </c>
      <c r="E866">
        <f>INDEX(ClubLeague!B:B,MATCH(D866,ClubLeague!C:C,0))</f>
        <v>131</v>
      </c>
      <c r="F866">
        <v>54</v>
      </c>
      <c r="G866">
        <v>56</v>
      </c>
      <c r="H866">
        <v>53</v>
      </c>
      <c r="I866" s="3">
        <f t="shared" si="40"/>
        <v>54</v>
      </c>
      <c r="J866" t="s">
        <v>5852</v>
      </c>
      <c r="K866" t="str">
        <f t="shared" si="41"/>
        <v>E:\imagenes\escudos_cl\Asia\Myanmar National League\Dagon Port FC.png</v>
      </c>
      <c r="L866" t="s">
        <v>453</v>
      </c>
      <c r="M866">
        <f>INDEX(NationalTeams!B:B,MATCH(L866,NationalTeams!C:C,0))</f>
        <v>28</v>
      </c>
      <c r="O866" t="str">
        <f t="shared" si="39"/>
        <v>INSERT INTO "Clubs" (club_name,club_league_id,club_value,club_shield,club_country) VALUES ('Dagon Port FC',131,54,pg_read_binary_file('E:\imagenes\escudos_cl\Asia\Myanmar National League\Dagon Port FC.png'),28);</v>
      </c>
    </row>
    <row r="867" spans="2:15" x14ac:dyDescent="0.25">
      <c r="B867">
        <v>865</v>
      </c>
      <c r="C867" t="s">
        <v>4248</v>
      </c>
      <c r="D867" t="s">
        <v>1900</v>
      </c>
      <c r="E867">
        <f>INDEX(ClubLeague!B:B,MATCH(D867,ClubLeague!C:C,0))</f>
        <v>131</v>
      </c>
      <c r="F867">
        <v>53</v>
      </c>
      <c r="G867">
        <v>55</v>
      </c>
      <c r="H867">
        <v>56</v>
      </c>
      <c r="I867" s="3">
        <f t="shared" si="40"/>
        <v>55</v>
      </c>
      <c r="J867" t="s">
        <v>5853</v>
      </c>
      <c r="K867" t="str">
        <f t="shared" si="41"/>
        <v>E:\imagenes\escudos_cl\Asia\Myanmar National League\Dagon Stars United FC.png</v>
      </c>
      <c r="L867" t="s">
        <v>453</v>
      </c>
      <c r="M867">
        <f>INDEX(NationalTeams!B:B,MATCH(L867,NationalTeams!C:C,0))</f>
        <v>28</v>
      </c>
      <c r="O867" t="str">
        <f t="shared" si="39"/>
        <v>INSERT INTO "Clubs" (club_name,club_league_id,club_value,club_shield,club_country) VALUES ('Dagon Stars United FC',131,55,pg_read_binary_file('E:\imagenes\escudos_cl\Asia\Myanmar National League\Dagon Stars United FC.png'),28);</v>
      </c>
    </row>
    <row r="868" spans="2:15" x14ac:dyDescent="0.25">
      <c r="B868">
        <v>866</v>
      </c>
      <c r="C868" t="s">
        <v>4037</v>
      </c>
      <c r="D868" t="s">
        <v>1804</v>
      </c>
      <c r="E868">
        <f>INDEX(ClubLeague!B:B,MATCH(D868,ClubLeague!C:C,0))</f>
        <v>34</v>
      </c>
      <c r="F868">
        <v>59</v>
      </c>
      <c r="G868">
        <v>59</v>
      </c>
      <c r="H868">
        <v>60</v>
      </c>
      <c r="I868" s="3">
        <f t="shared" si="40"/>
        <v>59</v>
      </c>
      <c r="J868" t="s">
        <v>5854</v>
      </c>
      <c r="K868" t="str">
        <f t="shared" si="41"/>
        <v>E:\imagenes\escudos_cl\Asia\China League One\Dalian Kun City FC.png</v>
      </c>
      <c r="L868" t="s">
        <v>429</v>
      </c>
      <c r="M868">
        <f>INDEX(NationalTeams!B:B,MATCH(L868,NationalTeams!C:C,0))</f>
        <v>44</v>
      </c>
      <c r="O868" t="str">
        <f t="shared" si="39"/>
        <v>INSERT INTO "Clubs" (club_name,club_league_id,club_value,club_shield,club_country) VALUES ('Dalian Kun City FC',34,59,pg_read_binary_file('E:\imagenes\escudos_cl\Asia\China League One\Dalian Kun City FC.png'),44);</v>
      </c>
    </row>
    <row r="869" spans="2:15" x14ac:dyDescent="0.25">
      <c r="B869">
        <v>867</v>
      </c>
      <c r="C869" t="s">
        <v>3988</v>
      </c>
      <c r="D869" t="s">
        <v>1805</v>
      </c>
      <c r="E869">
        <f>INDEX(ClubLeague!B:B,MATCH(D869,ClubLeague!C:C,0))</f>
        <v>35</v>
      </c>
      <c r="F869">
        <v>64</v>
      </c>
      <c r="G869">
        <v>61</v>
      </c>
      <c r="H869">
        <v>61</v>
      </c>
      <c r="I869" s="3">
        <f t="shared" si="40"/>
        <v>62</v>
      </c>
      <c r="J869" t="s">
        <v>5855</v>
      </c>
      <c r="K869" t="str">
        <f t="shared" si="41"/>
        <v>E:\imagenes\escudos_cl\Asia\Chinese Super League\Dalian Yingbo FC.png</v>
      </c>
      <c r="L869" t="s">
        <v>429</v>
      </c>
      <c r="M869">
        <f>INDEX(NationalTeams!B:B,MATCH(L869,NationalTeams!C:C,0))</f>
        <v>44</v>
      </c>
      <c r="O869" t="str">
        <f t="shared" si="39"/>
        <v>INSERT INTO "Clubs" (club_name,club_league_id,club_value,club_shield,club_country) VALUES ('Dalian Yingbo FC',35,62,pg_read_binary_file('E:\imagenes\escudos_cl\Asia\Chinese Super League\Dalian Yingbo FC.png'),44);</v>
      </c>
    </row>
    <row r="870" spans="2:15" x14ac:dyDescent="0.25">
      <c r="B870">
        <v>868</v>
      </c>
      <c r="C870" t="s">
        <v>4102</v>
      </c>
      <c r="D870" t="s">
        <v>1930</v>
      </c>
      <c r="E870">
        <f>INDEX(ClubLeague!B:B,MATCH(D870,ClubLeague!C:C,0))</f>
        <v>161</v>
      </c>
      <c r="F870">
        <v>66</v>
      </c>
      <c r="G870">
        <v>56</v>
      </c>
      <c r="H870">
        <v>59</v>
      </c>
      <c r="I870" s="3">
        <f t="shared" si="40"/>
        <v>60</v>
      </c>
      <c r="J870" t="s">
        <v>5856</v>
      </c>
      <c r="K870" t="str">
        <f t="shared" si="41"/>
        <v>E:\imagenes\escudos_cl\Asia\Saudi Pro League\Damac FC.png</v>
      </c>
      <c r="L870" t="s">
        <v>428</v>
      </c>
      <c r="M870">
        <f>INDEX(NationalTeams!B:B,MATCH(L870,NationalTeams!C:C,0))</f>
        <v>10</v>
      </c>
      <c r="O870" t="str">
        <f t="shared" si="39"/>
        <v>INSERT INTO "Clubs" (club_name,club_league_id,club_value,club_shield,club_country) VALUES ('Damac FC',161,60,pg_read_binary_file('E:\imagenes\escudos_cl\Asia\Saudi Pro League\Damac FC.png'),10);</v>
      </c>
    </row>
    <row r="871" spans="2:15" x14ac:dyDescent="0.25">
      <c r="B871">
        <v>869</v>
      </c>
      <c r="C871" t="s">
        <v>3849</v>
      </c>
      <c r="D871" t="s">
        <v>1799</v>
      </c>
      <c r="E871">
        <f>INDEX(ClubLeague!B:B,MATCH(D871,ClubLeague!C:C,0))</f>
        <v>29</v>
      </c>
      <c r="F871">
        <v>64</v>
      </c>
      <c r="G871">
        <v>66</v>
      </c>
      <c r="H871">
        <v>63</v>
      </c>
      <c r="I871" s="3">
        <f t="shared" si="40"/>
        <v>64</v>
      </c>
      <c r="J871" t="s">
        <v>5857</v>
      </c>
      <c r="K871" t="str">
        <f t="shared" si="41"/>
        <v>E:\imagenes\escudos_cl\America\Campeonato Uruguayo de Primera Division\Danubio FC.png</v>
      </c>
      <c r="L871" t="s">
        <v>377</v>
      </c>
      <c r="M871">
        <f>INDEX(NationalTeams!B:B,MATCH(L871,NationalTeams!C:C,0))</f>
        <v>214</v>
      </c>
      <c r="O871" t="str">
        <f t="shared" si="39"/>
        <v>INSERT INTO "Clubs" (club_name,club_league_id,club_value,club_shield,club_country) VALUES ('Danubio FC',29,64,pg_read_binary_file('E:\imagenes\escudos_cl\America\Campeonato Uruguayo de Primera Division\Danubio FC.png'),214);</v>
      </c>
    </row>
    <row r="872" spans="2:15" x14ac:dyDescent="0.25">
      <c r="B872">
        <v>870</v>
      </c>
      <c r="C872" t="s">
        <v>2119</v>
      </c>
      <c r="D872" t="s">
        <v>1802</v>
      </c>
      <c r="E872">
        <f>INDEX(ClubLeague!B:B,MATCH(D872,ClubLeague!C:C,0))</f>
        <v>32</v>
      </c>
      <c r="F872">
        <v>60</v>
      </c>
      <c r="G872">
        <v>62</v>
      </c>
      <c r="H872">
        <v>63</v>
      </c>
      <c r="I872" s="3">
        <f t="shared" si="40"/>
        <v>62</v>
      </c>
      <c r="J872" t="s">
        <v>5858</v>
      </c>
      <c r="K872" t="str">
        <f t="shared" si="41"/>
        <v>E:\imagenes\escudos_cl\Europa\Challenger Pro League\Daring Brussels.png</v>
      </c>
      <c r="L872" t="s">
        <v>505</v>
      </c>
      <c r="M872">
        <f>INDEX(NationalTeams!B:B,MATCH(L872,NationalTeams!C:C,0))</f>
        <v>23</v>
      </c>
      <c r="O872" t="str">
        <f t="shared" si="39"/>
        <v>INSERT INTO "Clubs" (club_name,club_league_id,club_value,club_shield,club_country) VALUES ('Daring Brussels',32,62,pg_read_binary_file('E:\imagenes\escudos_cl\Europa\Challenger Pro League\Daring Brussels.png'),23);</v>
      </c>
    </row>
    <row r="873" spans="2:15" x14ac:dyDescent="0.25">
      <c r="B873">
        <v>871</v>
      </c>
      <c r="C873" t="s">
        <v>4725</v>
      </c>
      <c r="D873" t="s">
        <v>1818</v>
      </c>
      <c r="E873">
        <f>INDEX(ClubLeague!B:B,MATCH(D873,ClubLeague!C:C,0))</f>
        <v>49</v>
      </c>
      <c r="F873">
        <v>57</v>
      </c>
      <c r="G873">
        <v>63</v>
      </c>
      <c r="H873">
        <v>62</v>
      </c>
      <c r="I873" s="3">
        <f t="shared" si="40"/>
        <v>61</v>
      </c>
      <c r="J873" t="s">
        <v>5859</v>
      </c>
      <c r="K873" t="str">
        <f t="shared" si="41"/>
        <v>E:\imagenes\escudos_cl\Africa\Egyptian Second Division A\Dayrout SC.png</v>
      </c>
      <c r="L873" t="s">
        <v>365</v>
      </c>
      <c r="M873">
        <f>INDEX(NationalTeams!B:B,MATCH(L873,NationalTeams!C:C,0))</f>
        <v>59</v>
      </c>
      <c r="O873" t="str">
        <f t="shared" si="39"/>
        <v>INSERT INTO "Clubs" (club_name,club_league_id,club_value,club_shield,club_country) VALUES ('Dayrout SC',49,61,pg_read_binary_file('E:\imagenes\escudos_cl\Africa\Egyptian Second Division A\Dayrout SC.png'),59);</v>
      </c>
    </row>
    <row r="874" spans="2:15" x14ac:dyDescent="0.25">
      <c r="B874">
        <v>872</v>
      </c>
      <c r="C874" t="s">
        <v>4869</v>
      </c>
      <c r="D874" t="s">
        <v>1806</v>
      </c>
      <c r="E874">
        <f>INDEX(ClubLeague!B:B,MATCH(D874,ClubLeague!C:C,0))</f>
        <v>36</v>
      </c>
      <c r="F874">
        <v>62</v>
      </c>
      <c r="G874">
        <v>65</v>
      </c>
      <c r="H874">
        <v>69</v>
      </c>
      <c r="I874" s="3">
        <f t="shared" si="40"/>
        <v>65</v>
      </c>
      <c r="J874" t="s">
        <v>5860</v>
      </c>
      <c r="K874" t="str">
        <f t="shared" si="41"/>
        <v>E:\imagenes\escudos_cl\Africa\Congo DR Super Liga\DC Motemba Pembe.png</v>
      </c>
      <c r="L874" t="s">
        <v>380</v>
      </c>
      <c r="M874">
        <f>INDEX(NationalTeams!B:B,MATCH(L874,NationalTeams!C:C,0))</f>
        <v>172</v>
      </c>
      <c r="O874" t="str">
        <f t="shared" si="39"/>
        <v>INSERT INTO "Clubs" (club_name,club_league_id,club_value,club_shield,club_country) VALUES ('DC Motemba Pembe',36,65,pg_read_binary_file('E:\imagenes\escudos_cl\Africa\Congo DR Super Liga\DC Motemba Pembe.png'),172);</v>
      </c>
    </row>
    <row r="875" spans="2:15" x14ac:dyDescent="0.25">
      <c r="B875">
        <v>873</v>
      </c>
      <c r="C875" t="s">
        <v>3612</v>
      </c>
      <c r="D875" t="s">
        <v>1889</v>
      </c>
      <c r="E875">
        <f>INDEX(ClubLeague!B:B,MATCH(D875,ClubLeague!C:C,0))</f>
        <v>120</v>
      </c>
      <c r="F875">
        <v>74</v>
      </c>
      <c r="G875">
        <v>68</v>
      </c>
      <c r="H875">
        <v>65</v>
      </c>
      <c r="I875" s="3">
        <f t="shared" si="40"/>
        <v>69</v>
      </c>
      <c r="J875" t="s">
        <v>5861</v>
      </c>
      <c r="K875" t="str">
        <f t="shared" si="41"/>
        <v>E:\imagenes\escudos_cl\America\Major League Soccer\DC United.png</v>
      </c>
      <c r="L875" t="s">
        <v>349</v>
      </c>
      <c r="M875">
        <f>INDEX(NationalTeams!B:B,MATCH(L875,NationalTeams!C:C,0))</f>
        <v>67</v>
      </c>
      <c r="O875" t="str">
        <f t="shared" si="39"/>
        <v>INSERT INTO "Clubs" (club_name,club_league_id,club_value,club_shield,club_country) VALUES ('DC United',120,69,pg_read_binary_file('E:\imagenes\escudos_cl\America\Major League Soccer\DC United.png'),67);</v>
      </c>
    </row>
    <row r="876" spans="2:15" x14ac:dyDescent="0.25">
      <c r="B876">
        <v>874</v>
      </c>
      <c r="C876" t="s">
        <v>2627</v>
      </c>
      <c r="D876" t="s">
        <v>1815</v>
      </c>
      <c r="E876">
        <f>INDEX(ClubLeague!B:B,MATCH(D876,ClubLeague!C:C,0))</f>
        <v>46</v>
      </c>
      <c r="F876">
        <v>60</v>
      </c>
      <c r="G876">
        <v>59</v>
      </c>
      <c r="H876">
        <v>62</v>
      </c>
      <c r="I876" s="3">
        <f t="shared" si="40"/>
        <v>60</v>
      </c>
      <c r="J876" t="s">
        <v>5862</v>
      </c>
      <c r="K876" t="str">
        <f t="shared" si="41"/>
        <v>E:\imagenes\escudos_cl\Europa\Eerste Divisie\De Graafschap.png</v>
      </c>
      <c r="L876" t="s">
        <v>491</v>
      </c>
      <c r="M876">
        <f>INDEX(NationalTeams!B:B,MATCH(L876,NationalTeams!C:C,0))</f>
        <v>158</v>
      </c>
      <c r="O876" t="str">
        <f t="shared" si="39"/>
        <v>INSERT INTO "Clubs" (club_name,club_league_id,club_value,club_shield,club_country) VALUES ('De Graafschap',46,60,pg_read_binary_file('E:\imagenes\escudos_cl\Europa\Eerste Divisie\De Graafschap.png'),158);</v>
      </c>
    </row>
    <row r="877" spans="2:15" x14ac:dyDescent="0.25">
      <c r="B877">
        <v>875</v>
      </c>
      <c r="C877" t="s">
        <v>2647</v>
      </c>
      <c r="D877" t="s">
        <v>1903</v>
      </c>
      <c r="E877">
        <f>INDEX(ClubLeague!B:B,MATCH(D877,ClubLeague!C:C,0))</f>
        <v>134</v>
      </c>
      <c r="F877">
        <v>56</v>
      </c>
      <c r="G877">
        <v>58</v>
      </c>
      <c r="H877">
        <v>58</v>
      </c>
      <c r="I877" s="3">
        <f t="shared" si="40"/>
        <v>57</v>
      </c>
      <c r="J877" t="s">
        <v>5863</v>
      </c>
      <c r="K877" t="str">
        <f t="shared" si="41"/>
        <v>E:\imagenes\escudos_cl\Europa\Nemzeti Bajnoksag I\Debreceni VSC.png</v>
      </c>
      <c r="L877" t="s">
        <v>512</v>
      </c>
      <c r="M877">
        <f>INDEX(NationalTeams!B:B,MATCH(L877,NationalTeams!C:C,0))</f>
        <v>92</v>
      </c>
      <c r="O877" t="str">
        <f t="shared" si="39"/>
        <v>INSERT INTO "Clubs" (club_name,club_league_id,club_value,club_shield,club_country) VALUES ('Debreceni VSC',134,57,pg_read_binary_file('E:\imagenes\escudos_cl\Europa\Nemzeti Bajnoksag I\Debreceni VSC.png'),92);</v>
      </c>
    </row>
    <row r="878" spans="2:15" x14ac:dyDescent="0.25">
      <c r="B878">
        <v>876</v>
      </c>
      <c r="C878" t="s">
        <v>3832</v>
      </c>
      <c r="D878" t="s">
        <v>1967</v>
      </c>
      <c r="E878">
        <f>INDEX(ClubLeague!B:B,MATCH(D878,ClubLeague!C:C,0))</f>
        <v>198</v>
      </c>
      <c r="F878">
        <v>56</v>
      </c>
      <c r="G878">
        <v>62</v>
      </c>
      <c r="H878">
        <v>63</v>
      </c>
      <c r="I878" s="3">
        <f t="shared" si="40"/>
        <v>60</v>
      </c>
      <c r="J878" t="s">
        <v>5864</v>
      </c>
      <c r="K878" t="str">
        <f t="shared" si="41"/>
        <v>E:\imagenes\escudos_cl\America\TT Premier Football League\Defence Force FC.png</v>
      </c>
      <c r="L878" t="s">
        <v>407</v>
      </c>
      <c r="M878">
        <f>INDEX(NationalTeams!B:B,MATCH(L878,NationalTeams!C:C,0))</f>
        <v>207</v>
      </c>
      <c r="O878" t="str">
        <f t="shared" si="39"/>
        <v>INSERT INTO "Clubs" (club_name,club_league_id,club_value,club_shield,club_country) VALUES ('Defence Force FC',198,60,pg_read_binary_file('E:\imagenes\escudos_cl\America\TT Premier Football League\Defence Force FC.png'),207);</v>
      </c>
    </row>
    <row r="879" spans="2:15" x14ac:dyDescent="0.25">
      <c r="B879">
        <v>877</v>
      </c>
      <c r="C879" t="s">
        <v>3841</v>
      </c>
      <c r="D879" t="s">
        <v>1799</v>
      </c>
      <c r="E879">
        <f>INDEX(ClubLeague!B:B,MATCH(D879,ClubLeague!C:C,0))</f>
        <v>29</v>
      </c>
      <c r="F879">
        <v>72</v>
      </c>
      <c r="G879">
        <v>66</v>
      </c>
      <c r="H879">
        <v>66</v>
      </c>
      <c r="I879" s="3">
        <f t="shared" si="40"/>
        <v>68</v>
      </c>
      <c r="J879" t="s">
        <v>5865</v>
      </c>
      <c r="K879" t="str">
        <f t="shared" si="41"/>
        <v>E:\imagenes\escudos_cl\America\Campeonato Uruguayo de Primera Division\Defensor Sporting.png</v>
      </c>
      <c r="L879" t="s">
        <v>377</v>
      </c>
      <c r="M879">
        <f>INDEX(NationalTeams!B:B,MATCH(L879,NationalTeams!C:C,0))</f>
        <v>214</v>
      </c>
      <c r="O879" t="str">
        <f t="shared" si="39"/>
        <v>INSERT INTO "Clubs" (club_name,club_league_id,club_value,club_shield,club_country) VALUES ('Defensor Sporting',29,68,pg_read_binary_file('E:\imagenes\escudos_cl\America\Campeonato Uruguayo de Primera Division\Defensor Sporting.png'),214);</v>
      </c>
    </row>
    <row r="880" spans="2:15" x14ac:dyDescent="0.25">
      <c r="B880">
        <v>878</v>
      </c>
      <c r="C880" t="s">
        <v>3218</v>
      </c>
      <c r="D880" t="s">
        <v>1782</v>
      </c>
      <c r="E880">
        <f>INDEX(ClubLeague!B:B,MATCH(D880,ClubLeague!C:C,0))</f>
        <v>12</v>
      </c>
      <c r="F880">
        <v>60</v>
      </c>
      <c r="G880">
        <v>61</v>
      </c>
      <c r="H880">
        <v>58</v>
      </c>
      <c r="I880" s="3">
        <f t="shared" si="40"/>
        <v>60</v>
      </c>
      <c r="J880" t="s">
        <v>5866</v>
      </c>
      <c r="K880" t="str">
        <f t="shared" si="41"/>
        <v>E:\imagenes\escudos_cl\Europa\Allsvenskan\Degerfors IF.png</v>
      </c>
      <c r="L880" t="s">
        <v>496</v>
      </c>
      <c r="M880">
        <f>INDEX(NationalTeams!B:B,MATCH(L880,NationalTeams!C:C,0))</f>
        <v>196</v>
      </c>
      <c r="O880" t="str">
        <f t="shared" si="39"/>
        <v>INSERT INTO "Clubs" (club_name,club_league_id,club_value,club_shield,club_country) VALUES ('Degerfors IF',12,60,pg_read_binary_file('E:\imagenes\escudos_cl\Europa\Allsvenskan\Degerfors IF.png'),196);</v>
      </c>
    </row>
    <row r="881" spans="2:15" x14ac:dyDescent="0.25">
      <c r="B881">
        <v>879</v>
      </c>
      <c r="C881" t="s">
        <v>4265</v>
      </c>
      <c r="D881" t="s">
        <v>1847</v>
      </c>
      <c r="E881">
        <f>INDEX(ClubLeague!B:B,MATCH(D881,ClubLeague!C:C,0))</f>
        <v>78</v>
      </c>
      <c r="F881">
        <v>51</v>
      </c>
      <c r="G881">
        <v>49</v>
      </c>
      <c r="H881">
        <v>56</v>
      </c>
      <c r="I881" s="3">
        <f t="shared" si="40"/>
        <v>52</v>
      </c>
      <c r="J881" t="s">
        <v>5867</v>
      </c>
      <c r="K881" t="str">
        <f t="shared" si="41"/>
        <v>E:\imagenes\escudos_cl\Asia\Jordanian Second Division League\Deir Abi Saeed SC.png</v>
      </c>
      <c r="L881" t="s">
        <v>451</v>
      </c>
      <c r="M881">
        <f>INDEX(NationalTeams!B:B,MATCH(L881,NationalTeams!C:C,0))</f>
        <v>113</v>
      </c>
      <c r="O881" t="str">
        <f t="shared" si="39"/>
        <v>INSERT INTO "Clubs" (club_name,club_league_id,club_value,club_shield,club_country) VALUES ('Deir Abi Saeed SC',78,52,pg_read_binary_file('E:\imagenes\escudos_cl\Asia\Jordanian Second Division League\Deir Abi Saeed SC.png'),113);</v>
      </c>
    </row>
    <row r="882" spans="2:15" x14ac:dyDescent="0.25">
      <c r="B882">
        <v>880</v>
      </c>
      <c r="C882" t="s">
        <v>3571</v>
      </c>
      <c r="D882" t="s">
        <v>1880</v>
      </c>
      <c r="E882">
        <f>INDEX(ClubLeague!B:B,MATCH(D882,ClubLeague!C:C,0))</f>
        <v>111</v>
      </c>
      <c r="F882">
        <v>63</v>
      </c>
      <c r="G882">
        <v>67</v>
      </c>
      <c r="H882">
        <v>60</v>
      </c>
      <c r="I882" s="3">
        <f t="shared" si="40"/>
        <v>63</v>
      </c>
      <c r="J882" t="s">
        <v>5868</v>
      </c>
      <c r="K882" t="str">
        <f t="shared" si="41"/>
        <v>E:\imagenes\escudos_cl\America\LigaPro Ecuabet\Delfin SC.png</v>
      </c>
      <c r="L882" t="s">
        <v>331</v>
      </c>
      <c r="M882">
        <f>INDEX(NationalTeams!B:B,MATCH(L882,NationalTeams!C:C,0))</f>
        <v>58</v>
      </c>
      <c r="O882" t="str">
        <f t="shared" si="39"/>
        <v>INSERT INTO "Clubs" (club_name,club_league_id,club_value,club_shield,club_country) VALUES ('Delfin SC',111,63,pg_read_binary_file('E:\imagenes\escudos_cl\America\LigaPro Ecuabet\Delfin SC.png'),58);</v>
      </c>
    </row>
    <row r="883" spans="2:15" x14ac:dyDescent="0.25">
      <c r="B883">
        <v>881</v>
      </c>
      <c r="C883" t="s">
        <v>3803</v>
      </c>
      <c r="D883" t="s">
        <v>1869</v>
      </c>
      <c r="E883">
        <f>INDEX(ClubLeague!B:B,MATCH(D883,ClubLeague!C:C,0))</f>
        <v>100</v>
      </c>
      <c r="F883">
        <v>51</v>
      </c>
      <c r="G883">
        <v>57</v>
      </c>
      <c r="H883">
        <v>51</v>
      </c>
      <c r="I883" s="3">
        <f t="shared" si="40"/>
        <v>53</v>
      </c>
      <c r="J883" t="s">
        <v>5869</v>
      </c>
      <c r="K883" t="str">
        <f t="shared" si="41"/>
        <v>E:\imagenes\escudos_cl\America\Liga Dominicana de Futbol\Delfines del Este FC.png</v>
      </c>
      <c r="L883" t="s">
        <v>402</v>
      </c>
      <c r="M883">
        <f>INDEX(NationalTeams!B:B,MATCH(L883,NationalTeams!C:C,0))</f>
        <v>173</v>
      </c>
      <c r="O883" t="str">
        <f t="shared" si="39"/>
        <v>INSERT INTO "Clubs" (club_name,club_league_id,club_value,club_shield,club_country) VALUES ('Delfines del Este FC',100,53,pg_read_binary_file('E:\imagenes\escudos_cl\America\Liga Dominicana de Futbol\Delfines del Este FC.png'),173);</v>
      </c>
    </row>
    <row r="884" spans="2:15" x14ac:dyDescent="0.25">
      <c r="B884">
        <v>882</v>
      </c>
      <c r="C884" t="s">
        <v>2551</v>
      </c>
      <c r="D884" t="s">
        <v>1943</v>
      </c>
      <c r="E884">
        <f>INDEX(ClubLeague!B:B,MATCH(D884,ClubLeague!C:C,0))</f>
        <v>174</v>
      </c>
      <c r="F884">
        <v>71</v>
      </c>
      <c r="G884">
        <v>70</v>
      </c>
      <c r="H884">
        <v>72</v>
      </c>
      <c r="I884" s="3">
        <f t="shared" si="40"/>
        <v>71</v>
      </c>
      <c r="J884" t="s">
        <v>5870</v>
      </c>
      <c r="K884" t="str">
        <f t="shared" si="41"/>
        <v>E:\imagenes\escudos_cl\Europa\Serie B\Delfino Pescara.png</v>
      </c>
      <c r="L884" t="s">
        <v>488</v>
      </c>
      <c r="M884">
        <f>INDEX(NationalTeams!B:B,MATCH(L884,NationalTeams!C:C,0))</f>
        <v>110</v>
      </c>
      <c r="O884" t="str">
        <f t="shared" si="39"/>
        <v>INSERT INTO "Clubs" (club_name,club_league_id,club_value,club_shield,club_country) VALUES ('Delfino Pescara',174,71,pg_read_binary_file('E:\imagenes\escudos_cl\Europa\Serie B\Delfino Pescara.png'),110);</v>
      </c>
    </row>
    <row r="885" spans="2:15" x14ac:dyDescent="0.25">
      <c r="B885">
        <v>883</v>
      </c>
      <c r="C885" t="s">
        <v>4260</v>
      </c>
      <c r="D885" t="s">
        <v>1835</v>
      </c>
      <c r="E885">
        <f>INDEX(ClubLeague!B:B,MATCH(D885,ClubLeague!C:C,0))</f>
        <v>66</v>
      </c>
      <c r="F885">
        <v>56</v>
      </c>
      <c r="G885">
        <v>52</v>
      </c>
      <c r="H885">
        <v>56</v>
      </c>
      <c r="I885" s="3">
        <f t="shared" si="40"/>
        <v>55</v>
      </c>
      <c r="J885" t="s">
        <v>5871</v>
      </c>
      <c r="K885" t="str">
        <f t="shared" si="41"/>
        <v>E:\imagenes\escudos_cl\Asia\I League\Delhi FC.png</v>
      </c>
      <c r="L885" t="s">
        <v>458</v>
      </c>
      <c r="M885">
        <f>INDEX(NationalTeams!B:B,MATCH(L885,NationalTeams!C:C,0))</f>
        <v>93</v>
      </c>
      <c r="O885" t="str">
        <f t="shared" si="39"/>
        <v>INSERT INTO "Clubs" (club_name,club_league_id,club_value,club_shield,club_country) VALUES ('Delhi FC',66,55,pg_read_binary_file('E:\imagenes\escudos_cl\Asia\I League\Delhi FC.png'),93);</v>
      </c>
    </row>
    <row r="886" spans="2:15" x14ac:dyDescent="0.25">
      <c r="B886">
        <v>884</v>
      </c>
      <c r="C886" t="s">
        <v>4199</v>
      </c>
      <c r="D886" t="s">
        <v>1863</v>
      </c>
      <c r="E886">
        <f>INDEX(ClubLeague!B:B,MATCH(D886,ClubLeague!C:C,0))</f>
        <v>94</v>
      </c>
      <c r="F886">
        <v>56</v>
      </c>
      <c r="G886">
        <v>55</v>
      </c>
      <c r="H886">
        <v>57</v>
      </c>
      <c r="I886" s="3">
        <f t="shared" si="40"/>
        <v>56</v>
      </c>
      <c r="J886" t="s">
        <v>5872</v>
      </c>
      <c r="K886" t="str">
        <f t="shared" si="41"/>
        <v>E:\imagenes\escudos_cl\Asia\Liga 2\Deltras FC.png</v>
      </c>
      <c r="L886" t="s">
        <v>444</v>
      </c>
      <c r="M886">
        <f>INDEX(NationalTeams!B:B,MATCH(L886,NationalTeams!C:C,0))</f>
        <v>94</v>
      </c>
      <c r="O886" t="str">
        <f t="shared" si="39"/>
        <v>INSERT INTO "Clubs" (club_name,club_league_id,club_value,club_shield,club_country) VALUES ('Deltras FC',94,56,pg_read_binary_file('E:\imagenes\escudos_cl\Asia\Liga 2\Deltras FC.png'),94);</v>
      </c>
    </row>
    <row r="887" spans="2:15" x14ac:dyDescent="0.25">
      <c r="B887">
        <v>885</v>
      </c>
      <c r="C887" t="s">
        <v>3646</v>
      </c>
      <c r="D887" t="s">
        <v>1922</v>
      </c>
      <c r="E887">
        <f>INDEX(ClubLeague!B:B,MATCH(D887,ClubLeague!C:C,0))</f>
        <v>153</v>
      </c>
      <c r="F887">
        <v>51</v>
      </c>
      <c r="G887">
        <v>55</v>
      </c>
      <c r="H887">
        <v>57</v>
      </c>
      <c r="I887" s="3">
        <f t="shared" si="40"/>
        <v>54</v>
      </c>
      <c r="J887" t="s">
        <v>5873</v>
      </c>
      <c r="K887" t="str">
        <f t="shared" si="41"/>
        <v>E:\imagenes\escudos_cl\America\Primera Division de Guatemala\Democracia FC.png</v>
      </c>
      <c r="L887" t="s">
        <v>396</v>
      </c>
      <c r="M887">
        <f>INDEX(NationalTeams!B:B,MATCH(L887,NationalTeams!C:C,0))</f>
        <v>84</v>
      </c>
      <c r="O887" t="str">
        <f t="shared" si="39"/>
        <v>INSERT INTO "Clubs" (club_name,club_league_id,club_value,club_shield,club_country) VALUES ('Democracia FC',153,54,pg_read_binary_file('E:\imagenes\escudos_cl\America\Primera Division de Guatemala\Democracia FC.png'),84);</v>
      </c>
    </row>
    <row r="888" spans="2:15" x14ac:dyDescent="0.25">
      <c r="B888">
        <v>886</v>
      </c>
      <c r="C888" t="s">
        <v>4358</v>
      </c>
      <c r="D888" t="s">
        <v>1835</v>
      </c>
      <c r="E888">
        <f>INDEX(ClubLeague!B:B,MATCH(D888,ClubLeague!C:C,0))</f>
        <v>66</v>
      </c>
      <c r="F888">
        <v>52</v>
      </c>
      <c r="G888">
        <v>52</v>
      </c>
      <c r="H888">
        <v>54</v>
      </c>
      <c r="I888" s="3">
        <f t="shared" si="40"/>
        <v>53</v>
      </c>
      <c r="J888" t="s">
        <v>5874</v>
      </c>
      <c r="K888" t="str">
        <f t="shared" si="41"/>
        <v>E:\imagenes\escudos_cl\Asia\I League\Dempo SC.png</v>
      </c>
      <c r="L888" t="s">
        <v>458</v>
      </c>
      <c r="M888">
        <f>INDEX(NationalTeams!B:B,MATCH(L888,NationalTeams!C:C,0))</f>
        <v>93</v>
      </c>
      <c r="O888" t="str">
        <f t="shared" si="39"/>
        <v>INSERT INTO "Clubs" (club_name,club_league_id,club_value,club_shield,club_country) VALUES ('Dempo SC',66,53,pg_read_binary_file('E:\imagenes\escudos_cl\Asia\I League\Dempo SC.png'),93);</v>
      </c>
    </row>
    <row r="889" spans="2:15" x14ac:dyDescent="0.25">
      <c r="B889">
        <v>887</v>
      </c>
      <c r="C889" t="s">
        <v>2501</v>
      </c>
      <c r="D889" t="s">
        <v>8681</v>
      </c>
      <c r="E889">
        <f>INDEX(ClubLeague!B:B,MATCH(D889,ClubLeague!C:C,0))</f>
        <v>37</v>
      </c>
      <c r="F889">
        <v>55</v>
      </c>
      <c r="G889">
        <v>59</v>
      </c>
      <c r="H889">
        <v>56</v>
      </c>
      <c r="I889" s="3">
        <f t="shared" si="40"/>
        <v>57</v>
      </c>
      <c r="J889" t="s">
        <v>5875</v>
      </c>
      <c r="K889" t="str">
        <f t="shared" si="41"/>
        <v>E:\imagenes\escudos_cl\Europa\Cymru North\Denbigh Town FC.png</v>
      </c>
      <c r="L889" t="s">
        <v>517</v>
      </c>
      <c r="M889">
        <f>INDEX(NationalTeams!B:B,MATCH(L889,NationalTeams!C:C,0))</f>
        <v>76</v>
      </c>
      <c r="O889" t="str">
        <f t="shared" si="39"/>
        <v>INSERT INTO "Clubs" (club_name,club_league_id,club_value,club_shield,club_country) VALUES ('Denbigh Town FC',37,57,pg_read_binary_file('E:\imagenes\escudos_cl\Europa\Cymru North\Denbigh Town FC.png'),76);</v>
      </c>
    </row>
    <row r="890" spans="2:15" x14ac:dyDescent="0.25">
      <c r="B890">
        <v>888</v>
      </c>
      <c r="C890" t="s">
        <v>3478</v>
      </c>
      <c r="D890" t="s">
        <v>1866</v>
      </c>
      <c r="E890">
        <f>INDEX(ClubLeague!B:B,MATCH(D890,ClubLeague!C:C,0))</f>
        <v>97</v>
      </c>
      <c r="F890">
        <v>59</v>
      </c>
      <c r="G890">
        <v>61</v>
      </c>
      <c r="H890">
        <v>59</v>
      </c>
      <c r="I890" s="3">
        <f t="shared" si="40"/>
        <v>60</v>
      </c>
      <c r="J890" t="s">
        <v>5876</v>
      </c>
      <c r="K890" t="str">
        <f t="shared" si="41"/>
        <v>E:\imagenes\escudos_cl\America\Liga de Ascenso Caixun\Deportes Antofagasta.png</v>
      </c>
      <c r="L890" t="s">
        <v>330</v>
      </c>
      <c r="M890">
        <f>INDEX(NationalTeams!B:B,MATCH(L890,NationalTeams!C:C,0))</f>
        <v>43</v>
      </c>
      <c r="O890" t="str">
        <f t="shared" si="39"/>
        <v>INSERT INTO "Clubs" (club_name,club_league_id,club_value,club_shield,club_country) VALUES ('Deportes Antofagasta',97,60,pg_read_binary_file('E:\imagenes\escudos_cl\America\Liga de Ascenso Caixun\Deportes Antofagasta.png'),43);</v>
      </c>
    </row>
    <row r="891" spans="2:15" x14ac:dyDescent="0.25">
      <c r="B891">
        <v>889</v>
      </c>
      <c r="C891" t="s">
        <v>3479</v>
      </c>
      <c r="D891" t="s">
        <v>1866</v>
      </c>
      <c r="E891">
        <f>INDEX(ClubLeague!B:B,MATCH(D891,ClubLeague!C:C,0))</f>
        <v>97</v>
      </c>
      <c r="F891">
        <v>61</v>
      </c>
      <c r="G891">
        <v>63</v>
      </c>
      <c r="H891">
        <v>57</v>
      </c>
      <c r="I891" s="3">
        <f t="shared" si="40"/>
        <v>60</v>
      </c>
      <c r="J891" t="s">
        <v>5877</v>
      </c>
      <c r="K891" t="str">
        <f t="shared" si="41"/>
        <v>E:\imagenes\escudos_cl\America\Liga de Ascenso Caixun\Deportes Copiapo.png</v>
      </c>
      <c r="L891" t="s">
        <v>330</v>
      </c>
      <c r="M891">
        <f>INDEX(NationalTeams!B:B,MATCH(L891,NationalTeams!C:C,0))</f>
        <v>43</v>
      </c>
      <c r="O891" t="str">
        <f t="shared" si="39"/>
        <v>INSERT INTO "Clubs" (club_name,club_league_id,club_value,club_shield,club_country) VALUES ('Deportes Copiapo',97,60,pg_read_binary_file('E:\imagenes\escudos_cl\America\Liga de Ascenso Caixun\Deportes Copiapo.png'),43);</v>
      </c>
    </row>
    <row r="892" spans="2:15" x14ac:dyDescent="0.25">
      <c r="B892">
        <v>890</v>
      </c>
      <c r="C892" t="s">
        <v>3484</v>
      </c>
      <c r="D892" t="s">
        <v>1868</v>
      </c>
      <c r="E892">
        <f>INDEX(ClubLeague!B:B,MATCH(D892,ClubLeague!C:C,0))</f>
        <v>99</v>
      </c>
      <c r="F892">
        <v>57</v>
      </c>
      <c r="G892">
        <v>57</v>
      </c>
      <c r="H892">
        <v>57</v>
      </c>
      <c r="I892" s="3">
        <f t="shared" si="40"/>
        <v>57</v>
      </c>
      <c r="J892" t="s">
        <v>5878</v>
      </c>
      <c r="K892" t="str">
        <f t="shared" si="41"/>
        <v>E:\imagenes\escudos_cl\America\Liga de Primera Itau\Deportes Iquique.png</v>
      </c>
      <c r="L892" t="s">
        <v>330</v>
      </c>
      <c r="M892">
        <f>INDEX(NationalTeams!B:B,MATCH(L892,NationalTeams!C:C,0))</f>
        <v>43</v>
      </c>
      <c r="O892" t="str">
        <f t="shared" si="39"/>
        <v>INSERT INTO "Clubs" (club_name,club_league_id,club_value,club_shield,club_country) VALUES ('Deportes Iquique',99,57,pg_read_binary_file('E:\imagenes\escudos_cl\America\Liga de Primera Itau\Deportes Iquique.png'),43);</v>
      </c>
    </row>
    <row r="893" spans="2:15" x14ac:dyDescent="0.25">
      <c r="B893">
        <v>891</v>
      </c>
      <c r="C893" t="s">
        <v>3468</v>
      </c>
      <c r="D893" t="s">
        <v>1868</v>
      </c>
      <c r="E893">
        <f>INDEX(ClubLeague!B:B,MATCH(D893,ClubLeague!C:C,0))</f>
        <v>99</v>
      </c>
      <c r="F893">
        <v>63</v>
      </c>
      <c r="G893">
        <v>69</v>
      </c>
      <c r="H893">
        <v>63</v>
      </c>
      <c r="I893" s="3">
        <f t="shared" si="40"/>
        <v>65</v>
      </c>
      <c r="J893" t="s">
        <v>5879</v>
      </c>
      <c r="K893" t="str">
        <f t="shared" si="41"/>
        <v>E:\imagenes\escudos_cl\America\Liga de Primera Itau\Deportes La Serena.png</v>
      </c>
      <c r="L893" t="s">
        <v>330</v>
      </c>
      <c r="M893">
        <f>INDEX(NationalTeams!B:B,MATCH(L893,NationalTeams!C:C,0))</f>
        <v>43</v>
      </c>
      <c r="O893" t="str">
        <f t="shared" si="39"/>
        <v>INSERT INTO "Clubs" (club_name,club_league_id,club_value,club_shield,club_country) VALUES ('Deportes La Serena',99,65,pg_read_binary_file('E:\imagenes\escudos_cl\America\Liga de Primera Itau\Deportes La Serena.png'),43);</v>
      </c>
    </row>
    <row r="894" spans="2:15" x14ac:dyDescent="0.25">
      <c r="B894">
        <v>892</v>
      </c>
      <c r="C894" t="s">
        <v>3485</v>
      </c>
      <c r="D894" t="s">
        <v>1868</v>
      </c>
      <c r="E894">
        <f>INDEX(ClubLeague!B:B,MATCH(D894,ClubLeague!C:C,0))</f>
        <v>99</v>
      </c>
      <c r="F894">
        <v>59</v>
      </c>
      <c r="G894">
        <v>60</v>
      </c>
      <c r="H894">
        <v>61</v>
      </c>
      <c r="I894" s="3">
        <f t="shared" si="40"/>
        <v>60</v>
      </c>
      <c r="J894" t="s">
        <v>5880</v>
      </c>
      <c r="K894" t="str">
        <f t="shared" si="41"/>
        <v>E:\imagenes\escudos_cl\America\Liga de Primera Itau\Deportes Limache.png</v>
      </c>
      <c r="L894" t="s">
        <v>330</v>
      </c>
      <c r="M894">
        <f>INDEX(NationalTeams!B:B,MATCH(L894,NationalTeams!C:C,0))</f>
        <v>43</v>
      </c>
      <c r="O894" t="str">
        <f t="shared" si="39"/>
        <v>INSERT INTO "Clubs" (club_name,club_league_id,club_value,club_shield,club_country) VALUES ('Deportes Limache',99,60,pg_read_binary_file('E:\imagenes\escudos_cl\America\Liga de Primera Itau\Deportes Limache.png'),43);</v>
      </c>
    </row>
    <row r="895" spans="2:15" x14ac:dyDescent="0.25">
      <c r="B895">
        <v>893</v>
      </c>
      <c r="C895" t="s">
        <v>3504</v>
      </c>
      <c r="D895" t="s">
        <v>1966</v>
      </c>
      <c r="E895">
        <f>INDEX(ClubLeague!B:B,MATCH(D895,ClubLeague!C:C,0))</f>
        <v>197</v>
      </c>
      <c r="F895">
        <v>59</v>
      </c>
      <c r="G895">
        <v>60</v>
      </c>
      <c r="H895">
        <v>57</v>
      </c>
      <c r="I895" s="3">
        <f t="shared" si="40"/>
        <v>59</v>
      </c>
      <c r="J895" t="s">
        <v>5881</v>
      </c>
      <c r="K895" t="str">
        <f t="shared" si="41"/>
        <v>E:\imagenes\escudos_cl\America\Torneo BetPlay Dimayor\Deportes Quindio.png</v>
      </c>
      <c r="L895" t="s">
        <v>328</v>
      </c>
      <c r="M895">
        <f>INDEX(NationalTeams!B:B,MATCH(L895,NationalTeams!C:C,0))</f>
        <v>46</v>
      </c>
      <c r="O895" t="str">
        <f t="shared" si="39"/>
        <v>INSERT INTO "Clubs" (club_name,club_league_id,club_value,club_shield,club_country) VALUES ('Deportes Quindio',197,59,pg_read_binary_file('E:\imagenes\escudos_cl\America\Torneo BetPlay Dimayor\Deportes Quindio.png'),46);</v>
      </c>
    </row>
    <row r="896" spans="2:15" x14ac:dyDescent="0.25">
      <c r="B896">
        <v>894</v>
      </c>
      <c r="C896" t="s">
        <v>3480</v>
      </c>
      <c r="D896" t="s">
        <v>1866</v>
      </c>
      <c r="E896">
        <f>INDEX(ClubLeague!B:B,MATCH(D896,ClubLeague!C:C,0))</f>
        <v>97</v>
      </c>
      <c r="F896">
        <v>60</v>
      </c>
      <c r="G896">
        <v>61</v>
      </c>
      <c r="H896">
        <v>61</v>
      </c>
      <c r="I896" s="3">
        <f t="shared" si="40"/>
        <v>61</v>
      </c>
      <c r="J896" t="s">
        <v>5882</v>
      </c>
      <c r="K896" t="str">
        <f t="shared" si="41"/>
        <v>E:\imagenes\escudos_cl\America\Liga de Ascenso Caixun\Deportes Recoleta.png</v>
      </c>
      <c r="L896" t="s">
        <v>330</v>
      </c>
      <c r="M896">
        <f>INDEX(NationalTeams!B:B,MATCH(L896,NationalTeams!C:C,0))</f>
        <v>43</v>
      </c>
      <c r="O896" t="str">
        <f t="shared" si="39"/>
        <v>INSERT INTO "Clubs" (club_name,club_league_id,club_value,club_shield,club_country) VALUES ('Deportes Recoleta',97,61,pg_read_binary_file('E:\imagenes\escudos_cl\America\Liga de Ascenso Caixun\Deportes Recoleta.png'),43);</v>
      </c>
    </row>
    <row r="897" spans="2:15" x14ac:dyDescent="0.25">
      <c r="B897">
        <v>895</v>
      </c>
      <c r="C897" t="s">
        <v>3481</v>
      </c>
      <c r="D897" t="s">
        <v>1866</v>
      </c>
      <c r="E897">
        <f>INDEX(ClubLeague!B:B,MATCH(D897,ClubLeague!C:C,0))</f>
        <v>97</v>
      </c>
      <c r="F897">
        <v>57</v>
      </c>
      <c r="G897">
        <v>62</v>
      </c>
      <c r="H897">
        <v>61</v>
      </c>
      <c r="I897" s="3">
        <f t="shared" si="40"/>
        <v>60</v>
      </c>
      <c r="J897" t="s">
        <v>5883</v>
      </c>
      <c r="K897" t="str">
        <f t="shared" si="41"/>
        <v>E:\imagenes\escudos_cl\America\Liga de Ascenso Caixun\Deportes Santa Cruz.png</v>
      </c>
      <c r="L897" t="s">
        <v>330</v>
      </c>
      <c r="M897">
        <f>INDEX(NationalTeams!B:B,MATCH(L897,NationalTeams!C:C,0))</f>
        <v>43</v>
      </c>
      <c r="O897" t="str">
        <f t="shared" si="39"/>
        <v>INSERT INTO "Clubs" (club_name,club_league_id,club_value,club_shield,club_country) VALUES ('Deportes Santa Cruz',97,60,pg_read_binary_file('E:\imagenes\escudos_cl\America\Liga de Ascenso Caixun\Deportes Santa Cruz.png'),43);</v>
      </c>
    </row>
    <row r="898" spans="2:15" x14ac:dyDescent="0.25">
      <c r="B898">
        <v>896</v>
      </c>
      <c r="C898" t="s">
        <v>3482</v>
      </c>
      <c r="D898" t="s">
        <v>1866</v>
      </c>
      <c r="E898">
        <f>INDEX(ClubLeague!B:B,MATCH(D898,ClubLeague!C:C,0))</f>
        <v>97</v>
      </c>
      <c r="F898">
        <v>58</v>
      </c>
      <c r="G898">
        <v>63</v>
      </c>
      <c r="H898">
        <v>57</v>
      </c>
      <c r="I898" s="3">
        <f t="shared" si="40"/>
        <v>59</v>
      </c>
      <c r="J898" t="s">
        <v>5884</v>
      </c>
      <c r="K898" t="str">
        <f t="shared" si="41"/>
        <v>E:\imagenes\escudos_cl\America\Liga de Ascenso Caixun\Deportes Temuco.png</v>
      </c>
      <c r="L898" t="s">
        <v>330</v>
      </c>
      <c r="M898">
        <f>INDEX(NationalTeams!B:B,MATCH(L898,NationalTeams!C:C,0))</f>
        <v>43</v>
      </c>
      <c r="O898" t="str">
        <f t="shared" si="39"/>
        <v>INSERT INTO "Clubs" (club_name,club_league_id,club_value,club_shield,club_country) VALUES ('Deportes Temuco',97,59,pg_read_binary_file('E:\imagenes\escudos_cl\America\Liga de Ascenso Caixun\Deportes Temuco.png'),43);</v>
      </c>
    </row>
    <row r="899" spans="2:15" x14ac:dyDescent="0.25">
      <c r="B899">
        <v>897</v>
      </c>
      <c r="C899" t="s">
        <v>3490</v>
      </c>
      <c r="D899" t="s">
        <v>1865</v>
      </c>
      <c r="E899">
        <f>INDEX(ClubLeague!B:B,MATCH(D899,ClubLeague!C:C,0))</f>
        <v>96</v>
      </c>
      <c r="F899">
        <v>68</v>
      </c>
      <c r="G899">
        <v>68</v>
      </c>
      <c r="H899">
        <v>69</v>
      </c>
      <c r="I899" s="3">
        <f t="shared" si="40"/>
        <v>68</v>
      </c>
      <c r="J899" t="s">
        <v>5885</v>
      </c>
      <c r="K899" t="str">
        <f t="shared" si="41"/>
        <v>E:\imagenes\escudos_cl\America\Liga BetPlay Dimayor\Deportes Tolima.png</v>
      </c>
      <c r="L899" t="s">
        <v>328</v>
      </c>
      <c r="M899">
        <f>INDEX(NationalTeams!B:B,MATCH(L899,NationalTeams!C:C,0))</f>
        <v>46</v>
      </c>
      <c r="O899" t="str">
        <f t="shared" ref="O899:O962" si="42">_xlfn.CONCAT($O$1,$S$1,$B$1,$S$1," ",$Q$1,$C$2,$U$1,$E$2,$U$1,$I$2,$U$1,$K$2,$U$1,$M$2,$R$1,$P$1,$Q$1,$T$1,C899,$T$1,$U$1,E899,$U$1,I899,$U$1,$O$2,$Q$1,$T$1,K899,$T$1,$R$1,$U$1,M899,$R$1,$V$1)</f>
        <v>INSERT INTO "Clubs" (club_name,club_league_id,club_value,club_shield,club_country) VALUES ('Deportes Tolima',96,68,pg_read_binary_file('E:\imagenes\escudos_cl\America\Liga BetPlay Dimayor\Deportes Tolima.png'),46);</v>
      </c>
    </row>
    <row r="900" spans="2:15" x14ac:dyDescent="0.25">
      <c r="B900">
        <v>898</v>
      </c>
      <c r="C900" t="s">
        <v>2412</v>
      </c>
      <c r="D900" t="s">
        <v>1855</v>
      </c>
      <c r="E900">
        <f>INDEX(ClubLeague!B:B,MATCH(D900,ClubLeague!C:C,0))</f>
        <v>86</v>
      </c>
      <c r="F900">
        <v>69</v>
      </c>
      <c r="G900">
        <v>71</v>
      </c>
      <c r="H900">
        <v>73</v>
      </c>
      <c r="I900" s="3">
        <f t="shared" ref="I900:I963" si="43">ROUND(AVERAGE(F900:H900),0)</f>
        <v>71</v>
      </c>
      <c r="J900" t="s">
        <v>5886</v>
      </c>
      <c r="K900" t="str">
        <f t="shared" ref="K900:K963" si="44">_xlfn.CONCAT($A$1,J900)</f>
        <v>E:\imagenes\escudos_cl\Europa\LaLiga EA Sports\Deportivo Alaves.png</v>
      </c>
      <c r="L900" t="s">
        <v>490</v>
      </c>
      <c r="M900">
        <f>INDEX(NationalTeams!B:B,MATCH(L900,NationalTeams!C:C,0))</f>
        <v>66</v>
      </c>
      <c r="O900" t="str">
        <f t="shared" si="42"/>
        <v>INSERT INTO "Clubs" (club_name,club_league_id,club_value,club_shield,club_country) VALUES ('Deportivo Alaves',86,71,pg_read_binary_file('E:\imagenes\escudos_cl\Europa\LaLiga EA Sports\Deportivo Alaves.png'),66);</v>
      </c>
    </row>
    <row r="901" spans="2:15" x14ac:dyDescent="0.25">
      <c r="B901">
        <v>899</v>
      </c>
      <c r="C901" t="s">
        <v>3776</v>
      </c>
      <c r="D901" t="s">
        <v>1862</v>
      </c>
      <c r="E901">
        <f>INDEX(ClubLeague!B:B,MATCH(D901,ClubLeague!C:C,0))</f>
        <v>93</v>
      </c>
      <c r="F901">
        <v>61</v>
      </c>
      <c r="G901">
        <v>65</v>
      </c>
      <c r="H901">
        <v>64</v>
      </c>
      <c r="I901" s="3">
        <f t="shared" si="43"/>
        <v>63</v>
      </c>
      <c r="J901" t="s">
        <v>5887</v>
      </c>
      <c r="K901" t="str">
        <f t="shared" si="44"/>
        <v>E:\imagenes\escudos_cl\America\Liga 1 de Futbol Profesional\Deportivo Binacional FC.png</v>
      </c>
      <c r="L901" t="s">
        <v>350</v>
      </c>
      <c r="M901">
        <f>INDEX(NationalTeams!B:B,MATCH(L901,NationalTeams!C:C,0))</f>
        <v>165</v>
      </c>
      <c r="O901" t="str">
        <f t="shared" si="42"/>
        <v>INSERT INTO "Clubs" (club_name,club_league_id,club_value,club_shield,club_country) VALUES ('Deportivo Binacional FC',93,63,pg_read_binary_file('E:\imagenes\escudos_cl\America\Liga 1 de Futbol Profesional\Deportivo Binacional FC.png'),165);</v>
      </c>
    </row>
    <row r="902" spans="2:15" x14ac:dyDescent="0.25">
      <c r="B902">
        <v>900</v>
      </c>
      <c r="C902" t="s">
        <v>3487</v>
      </c>
      <c r="D902" t="s">
        <v>1865</v>
      </c>
      <c r="E902">
        <f>INDEX(ClubLeague!B:B,MATCH(D902,ClubLeague!C:C,0))</f>
        <v>96</v>
      </c>
      <c r="F902">
        <v>69</v>
      </c>
      <c r="G902">
        <v>65</v>
      </c>
      <c r="H902">
        <v>64</v>
      </c>
      <c r="I902" s="3">
        <f t="shared" si="43"/>
        <v>66</v>
      </c>
      <c r="J902" t="s">
        <v>5888</v>
      </c>
      <c r="K902" t="str">
        <f t="shared" si="44"/>
        <v>E:\imagenes\escudos_cl\America\Liga BetPlay Dimayor\Deportivo Cali.png</v>
      </c>
      <c r="L902" t="s">
        <v>328</v>
      </c>
      <c r="M902">
        <f>INDEX(NationalTeams!B:B,MATCH(L902,NationalTeams!C:C,0))</f>
        <v>46</v>
      </c>
      <c r="O902" t="str">
        <f t="shared" si="42"/>
        <v>INSERT INTO "Clubs" (club_name,club_league_id,club_value,club_shield,club_country) VALUES ('Deportivo Cali',96,66,pg_read_binary_file('E:\imagenes\escudos_cl\America\Liga BetPlay Dimayor\Deportivo Cali.png'),46);</v>
      </c>
    </row>
    <row r="903" spans="2:15" x14ac:dyDescent="0.25">
      <c r="B903">
        <v>901</v>
      </c>
      <c r="C903" t="s">
        <v>3792</v>
      </c>
      <c r="D903" t="s">
        <v>1864</v>
      </c>
      <c r="E903">
        <f>INDEX(ClubLeague!B:B,MATCH(D903,ClubLeague!C:C,0))</f>
        <v>95</v>
      </c>
      <c r="F903">
        <v>56</v>
      </c>
      <c r="G903">
        <v>60</v>
      </c>
      <c r="H903">
        <v>53</v>
      </c>
      <c r="I903" s="3">
        <f t="shared" si="43"/>
        <v>56</v>
      </c>
      <c r="J903" t="s">
        <v>5889</v>
      </c>
      <c r="K903" t="str">
        <f t="shared" si="44"/>
        <v>E:\imagenes\escudos_cl\America\Liga 2 de Futbol Profesional\Deportivo Coopsol.png</v>
      </c>
      <c r="L903" t="s">
        <v>350</v>
      </c>
      <c r="M903">
        <f>INDEX(NationalTeams!B:B,MATCH(L903,NationalTeams!C:C,0))</f>
        <v>165</v>
      </c>
      <c r="O903" t="str">
        <f t="shared" si="42"/>
        <v>INSERT INTO "Clubs" (club_name,club_league_id,club_value,club_shield,club_country) VALUES ('Deportivo Coopsol',95,56,pg_read_binary_file('E:\imagenes\escudos_cl\America\Liga 2 de Futbol Profesional\Deportivo Coopsol.png'),165);</v>
      </c>
    </row>
    <row r="904" spans="2:15" x14ac:dyDescent="0.25">
      <c r="B904">
        <v>902</v>
      </c>
      <c r="C904" t="s">
        <v>8470</v>
      </c>
      <c r="D904" t="s">
        <v>1856</v>
      </c>
      <c r="E904">
        <f>INDEX(ClubLeague!B:B,MATCH(D904,ClubLeague!C:C,0))</f>
        <v>87</v>
      </c>
      <c r="F904">
        <v>61</v>
      </c>
      <c r="G904">
        <v>58</v>
      </c>
      <c r="H904">
        <v>57</v>
      </c>
      <c r="I904" s="3">
        <f t="shared" si="43"/>
        <v>59</v>
      </c>
      <c r="J904" t="s">
        <v>8471</v>
      </c>
      <c r="K904" t="str">
        <f t="shared" si="44"/>
        <v>E:\imagenes\escudos_cl\Europa\LaLiga Hypermotion\Deportivo de La Corunia.png</v>
      </c>
      <c r="L904" t="s">
        <v>490</v>
      </c>
      <c r="M904">
        <f>INDEX(NationalTeams!B:B,MATCH(L904,NationalTeams!C:C,0))</f>
        <v>66</v>
      </c>
      <c r="O904" t="str">
        <f t="shared" si="42"/>
        <v>INSERT INTO "Clubs" (club_name,club_league_id,club_value,club_shield,club_country) VALUES ('Deportivo de La Corunia',87,59,pg_read_binary_file('E:\imagenes\escudos_cl\Europa\LaLiga Hypermotion\Deportivo de La Corunia.png'),66);</v>
      </c>
    </row>
    <row r="905" spans="2:15" x14ac:dyDescent="0.25">
      <c r="B905">
        <v>903</v>
      </c>
      <c r="C905" t="s">
        <v>3874</v>
      </c>
      <c r="D905" t="s">
        <v>1923</v>
      </c>
      <c r="E905">
        <f>INDEX(ClubLeague!B:B,MATCH(D905,ClubLeague!C:C,0))</f>
        <v>154</v>
      </c>
      <c r="F905">
        <v>61</v>
      </c>
      <c r="G905">
        <v>56</v>
      </c>
      <c r="H905">
        <v>59</v>
      </c>
      <c r="I905" s="3">
        <f t="shared" si="43"/>
        <v>59</v>
      </c>
      <c r="J905" t="s">
        <v>5890</v>
      </c>
      <c r="K905" t="str">
        <f t="shared" si="44"/>
        <v>E:\imagenes\escudos_cl\America\Primera Division de Venezuela\Deportivo La Guaira FC.png</v>
      </c>
      <c r="L905" t="s">
        <v>351</v>
      </c>
      <c r="M905">
        <f>INDEX(NationalTeams!B:B,MATCH(L905,NationalTeams!C:C,0))</f>
        <v>217</v>
      </c>
      <c r="O905" t="str">
        <f t="shared" si="42"/>
        <v>INSERT INTO "Clubs" (club_name,club_league_id,club_value,club_shield,club_country) VALUES ('Deportivo La Guaira FC',154,59,pg_read_binary_file('E:\imagenes\escudos_cl\America\Primera Division de Venezuela\Deportivo La Guaira FC.png'),217);</v>
      </c>
    </row>
    <row r="906" spans="2:15" x14ac:dyDescent="0.25">
      <c r="B906">
        <v>904</v>
      </c>
      <c r="C906" t="s">
        <v>3793</v>
      </c>
      <c r="D906" t="s">
        <v>1864</v>
      </c>
      <c r="E906">
        <f>INDEX(ClubLeague!B:B,MATCH(D906,ClubLeague!C:C,0))</f>
        <v>95</v>
      </c>
      <c r="F906">
        <v>52</v>
      </c>
      <c r="G906">
        <v>59</v>
      </c>
      <c r="H906">
        <v>52</v>
      </c>
      <c r="I906" s="3">
        <f t="shared" si="43"/>
        <v>54</v>
      </c>
      <c r="J906" t="s">
        <v>5891</v>
      </c>
      <c r="K906" t="str">
        <f t="shared" si="44"/>
        <v>E:\imagenes\escudos_cl\America\Liga 2 de Futbol Profesional\Deportivo Llacuabamba.png</v>
      </c>
      <c r="L906" t="s">
        <v>350</v>
      </c>
      <c r="M906">
        <f>INDEX(NationalTeams!B:B,MATCH(L906,NationalTeams!C:C,0))</f>
        <v>165</v>
      </c>
      <c r="O906" t="str">
        <f t="shared" si="42"/>
        <v>INSERT INTO "Clubs" (club_name,club_league_id,club_value,club_shield,club_country) VALUES ('Deportivo Llacuabamba',95,54,pg_read_binary_file('E:\imagenes\escudos_cl\America\Liga 2 de Futbol Profesional\Deportivo Llacuabamba.png'),165);</v>
      </c>
    </row>
    <row r="907" spans="2:15" x14ac:dyDescent="0.25">
      <c r="B907">
        <v>905</v>
      </c>
      <c r="C907" t="s">
        <v>3386</v>
      </c>
      <c r="D907" t="s">
        <v>1918</v>
      </c>
      <c r="E907">
        <f>INDEX(ClubLeague!B:B,MATCH(D907,ClubLeague!C:C,0))</f>
        <v>149</v>
      </c>
      <c r="F907">
        <v>63</v>
      </c>
      <c r="G907">
        <v>64</v>
      </c>
      <c r="H907">
        <v>55</v>
      </c>
      <c r="I907" s="3">
        <f t="shared" si="43"/>
        <v>61</v>
      </c>
      <c r="J907" t="s">
        <v>5892</v>
      </c>
      <c r="K907" t="str">
        <f t="shared" si="44"/>
        <v>E:\imagenes\escudos_cl\America\Primera B Nacional\Deportivo Madryn.png</v>
      </c>
      <c r="L907" t="s">
        <v>376</v>
      </c>
      <c r="M907">
        <f>INDEX(NationalTeams!B:B,MATCH(L907,NationalTeams!C:C,0))</f>
        <v>12</v>
      </c>
      <c r="O907" t="str">
        <f t="shared" si="42"/>
        <v>INSERT INTO "Clubs" (club_name,club_league_id,club_value,club_shield,club_country) VALUES ('Deportivo Madryn',149,61,pg_read_binary_file('E:\imagenes\escudos_cl\America\Primera B Nacional\Deportivo Madryn.png'),12);</v>
      </c>
    </row>
    <row r="908" spans="2:15" x14ac:dyDescent="0.25">
      <c r="B908">
        <v>906</v>
      </c>
      <c r="C908" t="s">
        <v>3647</v>
      </c>
      <c r="D908" t="s">
        <v>1922</v>
      </c>
      <c r="E908">
        <f>INDEX(ClubLeague!B:B,MATCH(D908,ClubLeague!C:C,0))</f>
        <v>153</v>
      </c>
      <c r="F908">
        <v>54</v>
      </c>
      <c r="G908">
        <v>55</v>
      </c>
      <c r="H908">
        <v>53</v>
      </c>
      <c r="I908" s="3">
        <f t="shared" si="43"/>
        <v>54</v>
      </c>
      <c r="J908" t="s">
        <v>5893</v>
      </c>
      <c r="K908" t="str">
        <f t="shared" si="44"/>
        <v>E:\imagenes\escudos_cl\America\Primera Division de Guatemala\Deportivo Mictlan.png</v>
      </c>
      <c r="L908" t="s">
        <v>396</v>
      </c>
      <c r="M908">
        <f>INDEX(NationalTeams!B:B,MATCH(L908,NationalTeams!C:C,0))</f>
        <v>84</v>
      </c>
      <c r="O908" t="str">
        <f t="shared" si="42"/>
        <v>INSERT INTO "Clubs" (club_name,club_league_id,club_value,club_shield,club_country) VALUES ('Deportivo Mictlan',153,54,pg_read_binary_file('E:\imagenes\escudos_cl\America\Primera Division de Guatemala\Deportivo Mictlan.png'),84);</v>
      </c>
    </row>
    <row r="909" spans="2:15" x14ac:dyDescent="0.25">
      <c r="B909">
        <v>907</v>
      </c>
      <c r="C909" t="s">
        <v>3890</v>
      </c>
      <c r="D909" t="s">
        <v>1935</v>
      </c>
      <c r="E909">
        <f>INDEX(ClubLeague!B:B,MATCH(D909,ClubLeague!C:C,0))</f>
        <v>166</v>
      </c>
      <c r="F909">
        <v>61</v>
      </c>
      <c r="G909">
        <v>59</v>
      </c>
      <c r="H909">
        <v>57</v>
      </c>
      <c r="I909" s="3">
        <f t="shared" si="43"/>
        <v>59</v>
      </c>
      <c r="J909" t="s">
        <v>5894</v>
      </c>
      <c r="K909" t="str">
        <f t="shared" si="44"/>
        <v>E:\imagenes\escudos_cl\America\Segunda Division de Venezuela\Deportivo Miranda FC.png</v>
      </c>
      <c r="L909" t="s">
        <v>351</v>
      </c>
      <c r="M909">
        <f>INDEX(NationalTeams!B:B,MATCH(L909,NationalTeams!C:C,0))</f>
        <v>217</v>
      </c>
      <c r="O909" t="str">
        <f t="shared" si="42"/>
        <v>INSERT INTO "Clubs" (club_name,club_league_id,club_value,club_shield,club_country) VALUES ('Deportivo Miranda FC',166,59,pg_read_binary_file('E:\imagenes\escudos_cl\America\Segunda Division de Venezuela\Deportivo Miranda FC.png'),217);</v>
      </c>
    </row>
    <row r="910" spans="2:15" x14ac:dyDescent="0.25">
      <c r="B910">
        <v>908</v>
      </c>
      <c r="C910" t="s">
        <v>3720</v>
      </c>
      <c r="D910" t="s">
        <v>1877</v>
      </c>
      <c r="E910">
        <f>INDEX(ClubLeague!B:B,MATCH(D910,ClubLeague!C:C,0))</f>
        <v>108</v>
      </c>
      <c r="F910">
        <v>46</v>
      </c>
      <c r="G910">
        <v>51</v>
      </c>
      <c r="H910">
        <v>46</v>
      </c>
      <c r="I910" s="3">
        <f t="shared" si="43"/>
        <v>48</v>
      </c>
      <c r="J910" t="s">
        <v>5895</v>
      </c>
      <c r="K910" t="str">
        <f t="shared" si="44"/>
        <v>E:\imagenes\escudos_cl\America\Liga Primera\Deportivo Ocotal.png</v>
      </c>
      <c r="L910" t="s">
        <v>356</v>
      </c>
      <c r="M910">
        <f>INDEX(NationalTeams!B:B,MATCH(L910,NationalTeams!C:C,0))</f>
        <v>151</v>
      </c>
      <c r="O910" t="str">
        <f t="shared" si="42"/>
        <v>INSERT INTO "Clubs" (club_name,club_league_id,club_value,club_shield,club_country) VALUES ('Deportivo Ocotal',108,48,pg_read_binary_file('E:\imagenes\escudos_cl\America\Liga Primera\Deportivo Ocotal.png'),151);</v>
      </c>
    </row>
    <row r="911" spans="2:15" x14ac:dyDescent="0.25">
      <c r="B911">
        <v>909</v>
      </c>
      <c r="C911" t="s">
        <v>3500</v>
      </c>
      <c r="D911" t="s">
        <v>1865</v>
      </c>
      <c r="E911">
        <f>INDEX(ClubLeague!B:B,MATCH(D911,ClubLeague!C:C,0))</f>
        <v>96</v>
      </c>
      <c r="F911">
        <v>62</v>
      </c>
      <c r="G911">
        <v>64</v>
      </c>
      <c r="H911">
        <v>63</v>
      </c>
      <c r="I911" s="3">
        <f t="shared" si="43"/>
        <v>63</v>
      </c>
      <c r="J911" t="s">
        <v>5896</v>
      </c>
      <c r="K911" t="str">
        <f t="shared" si="44"/>
        <v>E:\imagenes\escudos_cl\America\Liga BetPlay Dimayor\Deportivo Pasto.png</v>
      </c>
      <c r="L911" t="s">
        <v>328</v>
      </c>
      <c r="M911">
        <f>INDEX(NationalTeams!B:B,MATCH(L911,NationalTeams!C:C,0))</f>
        <v>46</v>
      </c>
      <c r="O911" t="str">
        <f t="shared" si="42"/>
        <v>INSERT INTO "Clubs" (club_name,club_league_id,club_value,club_shield,club_country) VALUES ('Deportivo Pasto',96,63,pg_read_binary_file('E:\imagenes\escudos_cl\America\Liga BetPlay Dimayor\Deportivo Pasto.png'),46);</v>
      </c>
    </row>
    <row r="912" spans="2:15" x14ac:dyDescent="0.25">
      <c r="B912">
        <v>910</v>
      </c>
      <c r="C912" t="s">
        <v>3492</v>
      </c>
      <c r="D912" t="s">
        <v>1865</v>
      </c>
      <c r="E912">
        <f>INDEX(ClubLeague!B:B,MATCH(D912,ClubLeague!C:C,0))</f>
        <v>96</v>
      </c>
      <c r="F912">
        <v>66</v>
      </c>
      <c r="G912">
        <v>66</v>
      </c>
      <c r="H912">
        <v>63</v>
      </c>
      <c r="I912" s="3">
        <f t="shared" si="43"/>
        <v>65</v>
      </c>
      <c r="J912" t="s">
        <v>5897</v>
      </c>
      <c r="K912" t="str">
        <f t="shared" si="44"/>
        <v>E:\imagenes\escudos_cl\America\Liga BetPlay Dimayor\Deportivo Pereira.png</v>
      </c>
      <c r="L912" t="s">
        <v>328</v>
      </c>
      <c r="M912">
        <f>INDEX(NationalTeams!B:B,MATCH(L912,NationalTeams!C:C,0))</f>
        <v>46</v>
      </c>
      <c r="O912" t="str">
        <f t="shared" si="42"/>
        <v>INSERT INTO "Clubs" (club_name,club_league_id,club_value,club_shield,club_country) VALUES ('Deportivo Pereira',96,65,pg_read_binary_file('E:\imagenes\escudos_cl\America\Liga BetPlay Dimayor\Deportivo Pereira.png'),46);</v>
      </c>
    </row>
    <row r="913" spans="2:15" x14ac:dyDescent="0.25">
      <c r="B913">
        <v>911</v>
      </c>
      <c r="C913" t="s">
        <v>3877</v>
      </c>
      <c r="D913" t="s">
        <v>1923</v>
      </c>
      <c r="E913">
        <f>INDEX(ClubLeague!B:B,MATCH(D913,ClubLeague!C:C,0))</f>
        <v>154</v>
      </c>
      <c r="F913">
        <v>60</v>
      </c>
      <c r="G913">
        <v>57</v>
      </c>
      <c r="H913">
        <v>58</v>
      </c>
      <c r="I913" s="3">
        <f t="shared" si="43"/>
        <v>58</v>
      </c>
      <c r="J913" t="s">
        <v>5898</v>
      </c>
      <c r="K913" t="str">
        <f t="shared" si="44"/>
        <v>E:\imagenes\escudos_cl\America\Primera Division de Venezuela\Deportivo Rayo Zuliano.png</v>
      </c>
      <c r="L913" t="s">
        <v>351</v>
      </c>
      <c r="M913">
        <f>INDEX(NationalTeams!B:B,MATCH(L913,NationalTeams!C:C,0))</f>
        <v>217</v>
      </c>
      <c r="O913" t="str">
        <f t="shared" si="42"/>
        <v>INSERT INTO "Clubs" (club_name,club_league_id,club_value,club_shield,club_country) VALUES ('Deportivo Rayo Zuliano',154,58,pg_read_binary_file('E:\imagenes\escudos_cl\America\Primera Division de Venezuela\Deportivo Rayo Zuliano.png'),217);</v>
      </c>
    </row>
    <row r="914" spans="2:15" x14ac:dyDescent="0.25">
      <c r="B914">
        <v>912</v>
      </c>
      <c r="C914" t="s">
        <v>3761</v>
      </c>
      <c r="D914" t="s">
        <v>1924</v>
      </c>
      <c r="E914">
        <f>INDEX(ClubLeague!B:B,MATCH(D914,ClubLeague!C:C,0))</f>
        <v>155</v>
      </c>
      <c r="F914">
        <v>60</v>
      </c>
      <c r="G914">
        <v>60</v>
      </c>
      <c r="H914">
        <v>56</v>
      </c>
      <c r="I914" s="3">
        <f t="shared" si="43"/>
        <v>59</v>
      </c>
      <c r="J914" t="s">
        <v>5899</v>
      </c>
      <c r="K914" t="str">
        <f t="shared" si="44"/>
        <v>E:\imagenes\escudos_cl\America\Primera Division Paraguaya\Deportivo Recoleta.png</v>
      </c>
      <c r="L914" t="s">
        <v>348</v>
      </c>
      <c r="M914">
        <f>INDEX(NationalTeams!B:B,MATCH(L914,NationalTeams!C:C,0))</f>
        <v>164</v>
      </c>
      <c r="O914" t="str">
        <f t="shared" si="42"/>
        <v>INSERT INTO "Clubs" (club_name,club_league_id,club_value,club_shield,club_country) VALUES ('Deportivo Recoleta',155,59,pg_read_binary_file('E:\imagenes\escudos_cl\America\Primera Division Paraguaya\Deportivo Recoleta.png'),164);</v>
      </c>
    </row>
    <row r="915" spans="2:15" x14ac:dyDescent="0.25">
      <c r="B915">
        <v>913</v>
      </c>
      <c r="C915" t="s">
        <v>3351</v>
      </c>
      <c r="D915" t="s">
        <v>1878</v>
      </c>
      <c r="E915">
        <f>INDEX(ClubLeague!B:B,MATCH(D915,ClubLeague!C:C,0))</f>
        <v>109</v>
      </c>
      <c r="F915">
        <v>63</v>
      </c>
      <c r="G915">
        <v>63</v>
      </c>
      <c r="H915">
        <v>63</v>
      </c>
      <c r="I915" s="3">
        <f t="shared" si="43"/>
        <v>63</v>
      </c>
      <c r="J915" t="s">
        <v>5900</v>
      </c>
      <c r="K915" t="str">
        <f t="shared" si="44"/>
        <v>E:\imagenes\escudos_cl\America\Liga Profesional Argentina\Deportivo Riestra.png</v>
      </c>
      <c r="L915" t="s">
        <v>376</v>
      </c>
      <c r="M915">
        <f>INDEX(NationalTeams!B:B,MATCH(L915,NationalTeams!C:C,0))</f>
        <v>12</v>
      </c>
      <c r="O915" t="str">
        <f t="shared" si="42"/>
        <v>INSERT INTO "Clubs" (club_name,club_league_id,club_value,club_shield,club_country) VALUES ('Deportivo Riestra',109,63,pg_read_binary_file('E:\imagenes\escudos_cl\America\Liga Profesional Argentina\Deportivo Riestra.png'),12);</v>
      </c>
    </row>
    <row r="916" spans="2:15" x14ac:dyDescent="0.25">
      <c r="B916">
        <v>914</v>
      </c>
      <c r="C916" t="s">
        <v>3527</v>
      </c>
      <c r="D916" t="s">
        <v>1879</v>
      </c>
      <c r="E916">
        <f>INDEX(ClubLeague!B:B,MATCH(D916,ClubLeague!C:C,0))</f>
        <v>110</v>
      </c>
      <c r="F916">
        <v>59</v>
      </c>
      <c r="G916">
        <v>67</v>
      </c>
      <c r="H916">
        <v>59</v>
      </c>
      <c r="I916" s="3">
        <f t="shared" si="43"/>
        <v>62</v>
      </c>
      <c r="J916" t="s">
        <v>5901</v>
      </c>
      <c r="K916" t="str">
        <f t="shared" si="44"/>
        <v>E:\imagenes\escudos_cl\America\Liga Promerica\Deportivo Saprissa.png</v>
      </c>
      <c r="L916" t="s">
        <v>354</v>
      </c>
      <c r="M916">
        <f>INDEX(NationalTeams!B:B,MATCH(L916,NationalTeams!C:C,0))</f>
        <v>52</v>
      </c>
      <c r="O916" t="str">
        <f t="shared" si="42"/>
        <v>INSERT INTO "Clubs" (club_name,club_league_id,club_value,club_shield,club_country) VALUES ('Deportivo Saprissa',110,62,pg_read_binary_file('E:\imagenes\escudos_cl\America\Liga Promerica\Deportivo Saprissa.png'),52);</v>
      </c>
    </row>
    <row r="917" spans="2:15" x14ac:dyDescent="0.25">
      <c r="B917">
        <v>915</v>
      </c>
      <c r="C917" t="s">
        <v>3869</v>
      </c>
      <c r="D917" t="s">
        <v>1923</v>
      </c>
      <c r="E917">
        <f>INDEX(ClubLeague!B:B,MATCH(D917,ClubLeague!C:C,0))</f>
        <v>154</v>
      </c>
      <c r="F917">
        <v>66</v>
      </c>
      <c r="G917">
        <v>63</v>
      </c>
      <c r="H917">
        <v>59</v>
      </c>
      <c r="I917" s="3">
        <f t="shared" si="43"/>
        <v>63</v>
      </c>
      <c r="J917" t="s">
        <v>5902</v>
      </c>
      <c r="K917" t="str">
        <f t="shared" si="44"/>
        <v>E:\imagenes\escudos_cl\America\Primera Division de Venezuela\Deportivo Tachira FC.png</v>
      </c>
      <c r="L917" t="s">
        <v>351</v>
      </c>
      <c r="M917">
        <f>INDEX(NationalTeams!B:B,MATCH(L917,NationalTeams!C:C,0))</f>
        <v>217</v>
      </c>
      <c r="O917" t="str">
        <f t="shared" si="42"/>
        <v>INSERT INTO "Clubs" (club_name,club_league_id,club_value,club_shield,club_country) VALUES ('Deportivo Tachira FC',154,63,pg_read_binary_file('E:\imagenes\escudos_cl\America\Primera Division de Venezuela\Deportivo Tachira FC.png'),217);</v>
      </c>
    </row>
    <row r="918" spans="2:15" x14ac:dyDescent="0.25">
      <c r="B918">
        <v>916</v>
      </c>
      <c r="C918" t="s">
        <v>3707</v>
      </c>
      <c r="D918" t="s">
        <v>1876</v>
      </c>
      <c r="E918">
        <f>INDEX(ClubLeague!B:B,MATCH(D918,ClubLeague!C:C,0))</f>
        <v>107</v>
      </c>
      <c r="F918">
        <v>65</v>
      </c>
      <c r="G918">
        <v>62</v>
      </c>
      <c r="H918">
        <v>61</v>
      </c>
      <c r="I918" s="3">
        <f t="shared" si="43"/>
        <v>63</v>
      </c>
      <c r="J918" t="s">
        <v>5903</v>
      </c>
      <c r="K918" t="str">
        <f t="shared" si="44"/>
        <v>E:\imagenes\escudos_cl\America\Liga MX\Deportivo Toluca.png</v>
      </c>
      <c r="L918" t="s">
        <v>378</v>
      </c>
      <c r="M918">
        <f>INDEX(NationalTeams!B:B,MATCH(L918,NationalTeams!C:C,0))</f>
        <v>140</v>
      </c>
      <c r="O918" t="str">
        <f t="shared" si="42"/>
        <v>INSERT INTO "Clubs" (club_name,club_league_id,club_value,club_shield,club_country) VALUES ('Deportivo Toluca',107,63,pg_read_binary_file('E:\imagenes\escudos_cl\America\Liga MX\Deportivo Toluca.png'),140);</v>
      </c>
    </row>
    <row r="919" spans="2:15" x14ac:dyDescent="0.25">
      <c r="B919">
        <v>917</v>
      </c>
      <c r="C919" t="s">
        <v>3540</v>
      </c>
      <c r="D919" t="s">
        <v>1934</v>
      </c>
      <c r="E919">
        <f>INDEX(ClubLeague!B:B,MATCH(D919,ClubLeague!C:C,0))</f>
        <v>165</v>
      </c>
      <c r="F919">
        <v>63</v>
      </c>
      <c r="G919">
        <v>62</v>
      </c>
      <c r="H919">
        <v>61</v>
      </c>
      <c r="I919" s="3">
        <f t="shared" si="43"/>
        <v>62</v>
      </c>
      <c r="J919" t="s">
        <v>5904</v>
      </c>
      <c r="K919" t="str">
        <f t="shared" si="44"/>
        <v>E:\imagenes\escudos_cl\America\Segunda Division CRI\Deportivo Upala FC.png</v>
      </c>
      <c r="L919" t="s">
        <v>354</v>
      </c>
      <c r="M919">
        <f>INDEX(NationalTeams!B:B,MATCH(L919,NationalTeams!C:C,0))</f>
        <v>52</v>
      </c>
      <c r="O919" t="str">
        <f t="shared" si="42"/>
        <v>INSERT INTO "Clubs" (club_name,club_league_id,club_value,club_shield,club_country) VALUES ('Deportivo Upala FC',165,62,pg_read_binary_file('E:\imagenes\escudos_cl\America\Segunda Division CRI\Deportivo Upala FC.png'),52);</v>
      </c>
    </row>
    <row r="920" spans="2:15" x14ac:dyDescent="0.25">
      <c r="B920">
        <v>918</v>
      </c>
      <c r="C920" t="s">
        <v>2664</v>
      </c>
      <c r="D920" t="s">
        <v>1816</v>
      </c>
      <c r="E920">
        <f>INDEX(ClubLeague!B:B,MATCH(D920,ClubLeague!C:C,0))</f>
        <v>47</v>
      </c>
      <c r="F920">
        <v>67</v>
      </c>
      <c r="G920">
        <v>66</v>
      </c>
      <c r="H920">
        <v>64</v>
      </c>
      <c r="I920" s="3">
        <f t="shared" si="43"/>
        <v>66</v>
      </c>
      <c r="J920" t="s">
        <v>5905</v>
      </c>
      <c r="K920" t="str">
        <f t="shared" si="44"/>
        <v>E:\imagenes\escudos_cl\Europa\EFL Championship\Derby County.png</v>
      </c>
      <c r="L920" t="s">
        <v>493</v>
      </c>
      <c r="M920">
        <f>INDEX(NationalTeams!B:B,MATCH(L920,NationalTeams!C:C,0))</f>
        <v>95</v>
      </c>
      <c r="O920" t="str">
        <f t="shared" si="42"/>
        <v>INSERT INTO "Clubs" (club_name,club_league_id,club_value,club_shield,club_country) VALUES ('Derby County',47,66,pg_read_binary_file('E:\imagenes\escudos_cl\Europa\EFL Championship\Derby County.png'),95);</v>
      </c>
    </row>
    <row r="921" spans="2:15" x14ac:dyDescent="0.25">
      <c r="B921">
        <v>919</v>
      </c>
      <c r="C921" t="s">
        <v>4480</v>
      </c>
      <c r="D921" t="s">
        <v>1897</v>
      </c>
      <c r="E921">
        <f>INDEX(ClubLeague!B:B,MATCH(D921,ClubLeague!C:C,0))</f>
        <v>128</v>
      </c>
      <c r="F921">
        <v>49</v>
      </c>
      <c r="G921">
        <v>49</v>
      </c>
      <c r="H921">
        <v>51</v>
      </c>
      <c r="I921" s="3">
        <f t="shared" si="43"/>
        <v>50</v>
      </c>
      <c r="J921" t="s">
        <v>5906</v>
      </c>
      <c r="K921" t="str">
        <f t="shared" si="44"/>
        <v>E:\imagenes\escudos_cl\Asia\Mongolian Premier League\Deren FC.png</v>
      </c>
      <c r="L921" t="s">
        <v>460</v>
      </c>
      <c r="M921">
        <f>INDEX(NationalTeams!B:B,MATCH(L921,NationalTeams!C:C,0))</f>
        <v>144</v>
      </c>
      <c r="O921" t="str">
        <f t="shared" si="42"/>
        <v>INSERT INTO "Clubs" (club_name,club_league_id,club_value,club_shield,club_country) VALUES ('Deren FC',128,50,pg_read_binary_file('E:\imagenes\escudos_cl\Asia\Mongolian Premier League\Deren FC.png'),144);</v>
      </c>
    </row>
    <row r="922" spans="2:15" x14ac:dyDescent="0.25">
      <c r="B922">
        <v>920</v>
      </c>
      <c r="C922" t="s">
        <v>2718</v>
      </c>
      <c r="D922" t="s">
        <v>1841</v>
      </c>
      <c r="E922">
        <f>INDEX(ClubLeague!B:B,MATCH(D922,ClubLeague!C:C,0))</f>
        <v>72</v>
      </c>
      <c r="F922">
        <v>59</v>
      </c>
      <c r="G922">
        <v>69</v>
      </c>
      <c r="H922">
        <v>67</v>
      </c>
      <c r="I922" s="3">
        <f t="shared" si="43"/>
        <v>65</v>
      </c>
      <c r="J922" t="s">
        <v>5907</v>
      </c>
      <c r="K922" t="str">
        <f t="shared" si="44"/>
        <v>E:\imagenes\escudos_cl\Europa\Ireland Premier Division\Derry City FC.png</v>
      </c>
      <c r="L922" t="s">
        <v>513</v>
      </c>
      <c r="M922">
        <f>INDEX(NationalTeams!B:B,MATCH(L922,NationalTeams!C:C,0))</f>
        <v>98</v>
      </c>
      <c r="O922" t="str">
        <f t="shared" si="42"/>
        <v>INSERT INTO "Clubs" (club_name,club_league_id,club_value,club_shield,club_country) VALUES ('Derry City FC',72,65,pg_read_binary_file('E:\imagenes\escudos_cl\Europa\Ireland Premier Division\Derry City FC.png'),98);</v>
      </c>
    </row>
    <row r="923" spans="2:15" x14ac:dyDescent="0.25">
      <c r="B923">
        <v>921</v>
      </c>
      <c r="C923" t="s">
        <v>4596</v>
      </c>
      <c r="D923" t="s">
        <v>1833</v>
      </c>
      <c r="E923">
        <f>INDEX(ClubLeague!B:B,MATCH(D923,ClubLeague!C:C,0))</f>
        <v>64</v>
      </c>
      <c r="F923">
        <v>55</v>
      </c>
      <c r="G923">
        <v>63</v>
      </c>
      <c r="H923">
        <v>63</v>
      </c>
      <c r="I923" s="3">
        <f t="shared" si="43"/>
        <v>60</v>
      </c>
      <c r="J923" t="s">
        <v>5908</v>
      </c>
      <c r="K923" t="str">
        <f t="shared" si="44"/>
        <v>E:\imagenes\escudos_cl\Africa\Girabola\Desportivo da Huila.png</v>
      </c>
      <c r="L923" t="s">
        <v>357</v>
      </c>
      <c r="M923">
        <f>INDEX(NationalTeams!B:B,MATCH(L923,NationalTeams!C:C,0))</f>
        <v>7</v>
      </c>
      <c r="O923" t="str">
        <f t="shared" si="42"/>
        <v>INSERT INTO "Clubs" (club_name,club_league_id,club_value,club_shield,club_country) VALUES ('Desportivo da Huila',64,60,pg_read_binary_file('E:\imagenes\escudos_cl\Africa\Girabola\Desportivo da Huila.png'),7);</v>
      </c>
    </row>
    <row r="924" spans="2:15" x14ac:dyDescent="0.25">
      <c r="B924">
        <v>922</v>
      </c>
      <c r="C924" t="s">
        <v>4597</v>
      </c>
      <c r="D924" t="s">
        <v>1833</v>
      </c>
      <c r="E924">
        <f>INDEX(ClubLeague!B:B,MATCH(D924,ClubLeague!C:C,0))</f>
        <v>64</v>
      </c>
      <c r="F924">
        <v>54</v>
      </c>
      <c r="G924">
        <v>61</v>
      </c>
      <c r="H924">
        <v>61</v>
      </c>
      <c r="I924" s="3">
        <f t="shared" si="43"/>
        <v>59</v>
      </c>
      <c r="J924" t="s">
        <v>5909</v>
      </c>
      <c r="K924" t="str">
        <f t="shared" si="44"/>
        <v>E:\imagenes\escudos_cl\Africa\Girabola\Desportivo da Lunda Sul.png</v>
      </c>
      <c r="L924" t="s">
        <v>357</v>
      </c>
      <c r="M924">
        <f>INDEX(NationalTeams!B:B,MATCH(L924,NationalTeams!C:C,0))</f>
        <v>7</v>
      </c>
      <c r="O924" t="str">
        <f t="shared" si="42"/>
        <v>INSERT INTO "Clubs" (club_name,club_league_id,club_value,club_shield,club_country) VALUES ('Desportivo da Lunda Sul',64,59,pg_read_binary_file('E:\imagenes\escudos_cl\Africa\Girabola\Desportivo da Lunda Sul.png'),7);</v>
      </c>
    </row>
    <row r="925" spans="2:15" x14ac:dyDescent="0.25">
      <c r="B925">
        <v>923</v>
      </c>
      <c r="C925" t="s">
        <v>4106</v>
      </c>
      <c r="D925" t="s">
        <v>1861</v>
      </c>
      <c r="E925">
        <f>INDEX(ClubLeague!B:B,MATCH(D925,ClubLeague!C:C,0))</f>
        <v>92</v>
      </c>
      <c r="F925">
        <v>54</v>
      </c>
      <c r="G925">
        <v>56</v>
      </c>
      <c r="H925">
        <v>59</v>
      </c>
      <c r="I925" s="3">
        <f t="shared" si="43"/>
        <v>56</v>
      </c>
      <c r="J925" t="s">
        <v>5910</v>
      </c>
      <c r="K925" t="str">
        <f t="shared" si="44"/>
        <v>E:\imagenes\escudos_cl\Asia\Liga 1\Dewa United Banten FC.png</v>
      </c>
      <c r="L925" t="s">
        <v>444</v>
      </c>
      <c r="M925">
        <f>INDEX(NationalTeams!B:B,MATCH(L925,NationalTeams!C:C,0))</f>
        <v>94</v>
      </c>
      <c r="O925" t="str">
        <f t="shared" si="42"/>
        <v>INSERT INTO "Clubs" (club_name,club_league_id,club_value,club_shield,club_country) VALUES ('Dewa United Banten FC',92,56,pg_read_binary_file('E:\imagenes\escudos_cl\Asia\Liga 1\Dewa United Banten FC.png'),94);</v>
      </c>
    </row>
    <row r="926" spans="2:15" x14ac:dyDescent="0.25">
      <c r="B926">
        <v>924</v>
      </c>
      <c r="C926" t="s">
        <v>2877</v>
      </c>
      <c r="D926" t="s">
        <v>1777</v>
      </c>
      <c r="E926">
        <f>INDEX(ClubLeague!B:B,MATCH(D926,ClubLeague!C:C,0))</f>
        <v>7</v>
      </c>
      <c r="F926">
        <v>59</v>
      </c>
      <c r="G926">
        <v>54</v>
      </c>
      <c r="H926">
        <v>54</v>
      </c>
      <c r="I926" s="3">
        <f t="shared" si="43"/>
        <v>56</v>
      </c>
      <c r="J926" t="s">
        <v>5911</v>
      </c>
      <c r="K926" t="str">
        <f t="shared" si="44"/>
        <v>E:\imagenes\escudos_cl\Europa\A Lyga\DFK Dainava.png</v>
      </c>
      <c r="L926" t="s">
        <v>527</v>
      </c>
      <c r="M926">
        <f>INDEX(NationalTeams!B:B,MATCH(L926,NationalTeams!C:C,0))</f>
        <v>127</v>
      </c>
      <c r="O926" t="str">
        <f t="shared" si="42"/>
        <v>INSERT INTO "Clubs" (club_name,club_league_id,club_value,club_shield,club_country) VALUES ('DFK Dainava',7,56,pg_read_binary_file('E:\imagenes\escudos_cl\Europa\A Lyga\DFK Dainava.png'),127);</v>
      </c>
    </row>
    <row r="927" spans="2:15" x14ac:dyDescent="0.25">
      <c r="B927">
        <v>925</v>
      </c>
      <c r="C927" t="s">
        <v>4474</v>
      </c>
      <c r="D927" t="s">
        <v>1788</v>
      </c>
      <c r="E927">
        <f>INDEX(ClubLeague!B:B,MATCH(D927,ClubLeague!C:C,0))</f>
        <v>18</v>
      </c>
      <c r="F927">
        <v>48</v>
      </c>
      <c r="G927">
        <v>52</v>
      </c>
      <c r="H927">
        <v>51</v>
      </c>
      <c r="I927" s="3">
        <f t="shared" si="43"/>
        <v>50</v>
      </c>
      <c r="J927" t="s">
        <v>5912</v>
      </c>
      <c r="K927" t="str">
        <f t="shared" si="44"/>
        <v>E:\imagenes\escudos_cl\Asia\Bangladesh Premier League\Dhaka Wanderers.png</v>
      </c>
      <c r="L927" t="s">
        <v>465</v>
      </c>
      <c r="M927">
        <f>INDEX(NationalTeams!B:B,MATCH(L927,NationalTeams!C:C,0))</f>
        <v>21</v>
      </c>
      <c r="O927" t="str">
        <f t="shared" si="42"/>
        <v>INSERT INTO "Clubs" (club_name,club_league_id,club_value,club_shield,club_country) VALUES ('Dhaka Wanderers',18,50,pg_read_binary_file('E:\imagenes\escudos_cl\Asia\Bangladesh Premier League\Dhaka Wanderers.png'),21);</v>
      </c>
    </row>
    <row r="928" spans="2:15" x14ac:dyDescent="0.25">
      <c r="B928">
        <v>926</v>
      </c>
      <c r="C928" t="s">
        <v>4531</v>
      </c>
      <c r="D928" t="s">
        <v>1904</v>
      </c>
      <c r="E928">
        <f>INDEX(ClubLeague!B:B,MATCH(D928,ClubLeague!C:C,0))</f>
        <v>135</v>
      </c>
      <c r="F928">
        <v>54</v>
      </c>
      <c r="G928">
        <v>52</v>
      </c>
      <c r="H928">
        <v>48</v>
      </c>
      <c r="I928" s="3">
        <f t="shared" si="43"/>
        <v>51</v>
      </c>
      <c r="J928" t="s">
        <v>5913</v>
      </c>
      <c r="K928" t="str">
        <f t="shared" si="44"/>
        <v>E:\imagenes\escudos_cl\Asia\Nepal Super League\Dhangadhi FC.png</v>
      </c>
      <c r="L928" t="s">
        <v>446</v>
      </c>
      <c r="M928">
        <f>INDEX(NationalTeams!B:B,MATCH(L928,NationalTeams!C:C,0))</f>
        <v>150</v>
      </c>
      <c r="O928" t="str">
        <f t="shared" si="42"/>
        <v>INSERT INTO "Clubs" (club_name,club_league_id,club_value,club_shield,club_country) VALUES ('Dhangadhi FC',135,51,pg_read_binary_file('E:\imagenes\escudos_cl\Asia\Nepal Super League\Dhangadhi FC.png'),150);</v>
      </c>
    </row>
    <row r="929" spans="2:15" x14ac:dyDescent="0.25">
      <c r="B929">
        <v>927</v>
      </c>
      <c r="C929" t="s">
        <v>4885</v>
      </c>
      <c r="D929" t="s">
        <v>1939</v>
      </c>
      <c r="E929">
        <f>INDEX(ClubLeague!B:B,MATCH(D929,ClubLeague!C:C,0))</f>
        <v>170</v>
      </c>
      <c r="F929">
        <v>71</v>
      </c>
      <c r="G929">
        <v>61</v>
      </c>
      <c r="H929">
        <v>64</v>
      </c>
      <c r="I929" s="3">
        <f t="shared" si="43"/>
        <v>65</v>
      </c>
      <c r="J929" t="s">
        <v>5914</v>
      </c>
      <c r="K929" t="str">
        <f t="shared" si="44"/>
        <v>E:\imagenes\escudos_cl\Africa\Senegal Ligue 1\Diambars FC.png</v>
      </c>
      <c r="L929" t="s">
        <v>362</v>
      </c>
      <c r="M929">
        <f>INDEX(NationalTeams!B:B,MATCH(L929,NationalTeams!C:C,0))</f>
        <v>184</v>
      </c>
      <c r="O929" t="str">
        <f t="shared" si="42"/>
        <v>INSERT INTO "Clubs" (club_name,club_league_id,club_value,club_shield,club_country) VALUES ('Diambars FC',170,65,pg_read_binary_file('E:\imagenes\escudos_cl\Africa\Senegal Ligue 1\Diambars FC.png'),184);</v>
      </c>
    </row>
    <row r="930" spans="2:15" x14ac:dyDescent="0.25">
      <c r="B930">
        <v>928</v>
      </c>
      <c r="C930" t="s">
        <v>4304</v>
      </c>
      <c r="D930" t="s">
        <v>1835</v>
      </c>
      <c r="E930">
        <f>INDEX(ClubLeague!B:B,MATCH(D930,ClubLeague!C:C,0))</f>
        <v>66</v>
      </c>
      <c r="F930">
        <v>54</v>
      </c>
      <c r="G930">
        <v>52</v>
      </c>
      <c r="H930">
        <v>55</v>
      </c>
      <c r="I930" s="3">
        <f t="shared" si="43"/>
        <v>54</v>
      </c>
      <c r="J930" t="s">
        <v>5915</v>
      </c>
      <c r="K930" t="str">
        <f t="shared" si="44"/>
        <v>E:\imagenes\escudos_cl\Asia\I League\Diamond Harbour FC.png</v>
      </c>
      <c r="L930" t="s">
        <v>458</v>
      </c>
      <c r="M930">
        <f>INDEX(NationalTeams!B:B,MATCH(L930,NationalTeams!C:C,0))</f>
        <v>93</v>
      </c>
      <c r="O930" t="str">
        <f t="shared" si="42"/>
        <v>INSERT INTO "Clubs" (club_name,club_league_id,club_value,club_shield,club_country) VALUES ('Diamond Harbour FC',66,54,pg_read_binary_file('E:\imagenes\escudos_cl\Asia\I League\Diamond Harbour FC.png'),93);</v>
      </c>
    </row>
    <row r="931" spans="2:15" x14ac:dyDescent="0.25">
      <c r="B931">
        <v>929</v>
      </c>
      <c r="C931" t="s">
        <v>4103</v>
      </c>
      <c r="D931" t="s">
        <v>1969</v>
      </c>
      <c r="E931">
        <f>INDEX(ClubLeague!B:B,MATCH(D931,ClubLeague!C:C,0))</f>
        <v>200</v>
      </c>
      <c r="F931">
        <v>64</v>
      </c>
      <c r="G931">
        <v>56</v>
      </c>
      <c r="H931">
        <v>59</v>
      </c>
      <c r="I931" s="3">
        <f t="shared" si="43"/>
        <v>60</v>
      </c>
      <c r="J931" t="s">
        <v>5916</v>
      </c>
      <c r="K931" t="str">
        <f t="shared" si="44"/>
        <v>E:\imagenes\escudos_cl\Asia\UAE Pro League\Dibba Al Hisn.png</v>
      </c>
      <c r="L931" t="s">
        <v>435</v>
      </c>
      <c r="M931">
        <f>INDEX(NationalTeams!B:B,MATCH(L931,NationalTeams!C:C,0))</f>
        <v>61</v>
      </c>
      <c r="O931" t="str">
        <f t="shared" si="42"/>
        <v>INSERT INTO "Clubs" (club_name,club_league_id,club_value,club_shield,club_country) VALUES ('Dibba Al Hisn',200,60,pg_read_binary_file('E:\imagenes\escudos_cl\Asia\UAE Pro League\Dibba Al Hisn.png'),61);</v>
      </c>
    </row>
    <row r="932" spans="2:15" x14ac:dyDescent="0.25">
      <c r="B932">
        <v>930</v>
      </c>
      <c r="C932" t="s">
        <v>4787</v>
      </c>
      <c r="D932" t="s">
        <v>1792</v>
      </c>
      <c r="E932">
        <f>INDEX(ClubLeague!B:B,MATCH(D932,ClubLeague!C:C,0))</f>
        <v>22</v>
      </c>
      <c r="F932">
        <v>73</v>
      </c>
      <c r="G932">
        <v>72</v>
      </c>
      <c r="H932">
        <v>78</v>
      </c>
      <c r="I932" s="3">
        <f t="shared" si="43"/>
        <v>74</v>
      </c>
      <c r="J932" t="s">
        <v>5917</v>
      </c>
      <c r="K932" t="str">
        <f t="shared" si="44"/>
        <v>E:\imagenes\escudos_cl\Africa\Botola\Difaa Hassani El Jadidi.png</v>
      </c>
      <c r="L932" t="s">
        <v>342</v>
      </c>
      <c r="M932">
        <f>INDEX(NationalTeams!B:B,MATCH(L932,NationalTeams!C:C,0))</f>
        <v>137</v>
      </c>
      <c r="O932" t="str">
        <f t="shared" si="42"/>
        <v>INSERT INTO "Clubs" (club_name,club_league_id,club_value,club_shield,club_country) VALUES ('Difaa Hassani El Jadidi',22,74,pg_read_binary_file('E:\imagenes\escudos_cl\Africa\Botola\Difaa Hassani El Jadidi.png'),137);</v>
      </c>
    </row>
    <row r="933" spans="2:15" x14ac:dyDescent="0.25">
      <c r="B933">
        <v>931</v>
      </c>
      <c r="C933" t="s">
        <v>2102</v>
      </c>
      <c r="D933" t="s">
        <v>1785</v>
      </c>
      <c r="E933">
        <f>INDEX(ClubLeague!B:B,MATCH(D933,ClubLeague!C:C,0))</f>
        <v>15</v>
      </c>
      <c r="F933">
        <v>54</v>
      </c>
      <c r="G933">
        <v>50</v>
      </c>
      <c r="H933">
        <v>51</v>
      </c>
      <c r="I933" s="3">
        <f t="shared" si="43"/>
        <v>52</v>
      </c>
      <c r="J933" t="s">
        <v>5918</v>
      </c>
      <c r="K933" t="str">
        <f t="shared" si="44"/>
        <v>E:\imagenes\escudos_cl\Europa\Azerbaijan First Division\Difai Agsu.png</v>
      </c>
      <c r="L933" t="s">
        <v>535</v>
      </c>
      <c r="M933">
        <f>INDEX(NationalTeams!B:B,MATCH(L933,NationalTeams!C:C,0))</f>
        <v>18</v>
      </c>
      <c r="O933" t="str">
        <f t="shared" si="42"/>
        <v>INSERT INTO "Clubs" (club_name,club_league_id,club_value,club_shield,club_country) VALUES ('Difai Agsu',15,52,pg_read_binary_file('E:\imagenes\escudos_cl\Europa\Azerbaijan First Division\Difai Agsu.png'),18);</v>
      </c>
    </row>
    <row r="934" spans="2:15" x14ac:dyDescent="0.25">
      <c r="B934">
        <v>932</v>
      </c>
      <c r="C934" t="s">
        <v>2261</v>
      </c>
      <c r="D934" t="s">
        <v>1809</v>
      </c>
      <c r="E934">
        <f>INDEX(ClubLeague!B:B,MATCH(D934,ClubLeague!C:C,0))</f>
        <v>40</v>
      </c>
      <c r="F934">
        <v>60</v>
      </c>
      <c r="G934">
        <v>59</v>
      </c>
      <c r="H934">
        <v>59</v>
      </c>
      <c r="I934" s="3">
        <f t="shared" si="43"/>
        <v>59</v>
      </c>
      <c r="J934" t="s">
        <v>5919</v>
      </c>
      <c r="K934" t="str">
        <f t="shared" si="44"/>
        <v>E:\imagenes\escudos_cl\Europa\Cypriot Second Division\Digenis Akritas Morphou.png</v>
      </c>
      <c r="L934" t="s">
        <v>534</v>
      </c>
      <c r="M934">
        <f>INDEX(NationalTeams!B:B,MATCH(L934,NationalTeams!C:C,0))</f>
        <v>45</v>
      </c>
      <c r="O934" t="str">
        <f t="shared" si="42"/>
        <v>INSERT INTO "Clubs" (club_name,club_league_id,club_value,club_shield,club_country) VALUES ('Digenis Akritas Morphou',40,59,pg_read_binary_file('E:\imagenes\escudos_cl\Europa\Cypriot Second Division\Digenis Akritas Morphou.png'),45);</v>
      </c>
    </row>
    <row r="935" spans="2:15" x14ac:dyDescent="0.25">
      <c r="B935">
        <v>933</v>
      </c>
      <c r="C935" t="s">
        <v>2273</v>
      </c>
      <c r="D935" t="s">
        <v>1925</v>
      </c>
      <c r="E935">
        <f>INDEX(ClubLeague!B:B,MATCH(D935,ClubLeague!C:C,0))</f>
        <v>156</v>
      </c>
      <c r="F935">
        <v>73</v>
      </c>
      <c r="G935">
        <v>70</v>
      </c>
      <c r="H935">
        <v>73</v>
      </c>
      <c r="I935" s="3">
        <f t="shared" si="43"/>
        <v>72</v>
      </c>
      <c r="J935" t="s">
        <v>5920</v>
      </c>
      <c r="K935" t="str">
        <f t="shared" si="44"/>
        <v>E:\imagenes\escudos_cl\Europa\Prva hrvatska nogometna liga\Dinamo Zagreb.png</v>
      </c>
      <c r="L935" t="s">
        <v>498</v>
      </c>
      <c r="M935">
        <f>INDEX(NationalTeams!B:B,MATCH(L935,NationalTeams!C:C,0))</f>
        <v>53</v>
      </c>
      <c r="O935" t="str">
        <f t="shared" si="42"/>
        <v>INSERT INTO "Clubs" (club_name,club_league_id,club_value,club_shield,club_country) VALUES ('Dinamo Zagreb',156,72,pg_read_binary_file('E:\imagenes\escudos_cl\Europa\Prva hrvatska nogometna liga\Dinamo Zagreb.png'),53);</v>
      </c>
    </row>
    <row r="936" spans="2:15" x14ac:dyDescent="0.25">
      <c r="B936">
        <v>934</v>
      </c>
      <c r="C936" t="s">
        <v>2648</v>
      </c>
      <c r="D936" t="s">
        <v>1903</v>
      </c>
      <c r="E936">
        <f>INDEX(ClubLeague!B:B,MATCH(D936,ClubLeague!C:C,0))</f>
        <v>134</v>
      </c>
      <c r="F936">
        <v>57</v>
      </c>
      <c r="G936">
        <v>55</v>
      </c>
      <c r="H936">
        <v>60</v>
      </c>
      <c r="I936" s="3">
        <f t="shared" si="43"/>
        <v>57</v>
      </c>
      <c r="J936" t="s">
        <v>5921</v>
      </c>
      <c r="K936" t="str">
        <f t="shared" si="44"/>
        <v>E:\imagenes\escudos_cl\Europa\Nemzeti Bajnoksag I\Diosgyori VTK.png</v>
      </c>
      <c r="L936" t="s">
        <v>512</v>
      </c>
      <c r="M936">
        <f>INDEX(NationalTeams!B:B,MATCH(L936,NationalTeams!C:C,0))</f>
        <v>92</v>
      </c>
      <c r="O936" t="str">
        <f t="shared" si="42"/>
        <v>INSERT INTO "Clubs" (club_name,club_league_id,club_value,club_shield,club_country) VALUES ('Diosgyori VTK',134,57,pg_read_binary_file('E:\imagenes\escudos_cl\Europa\Nemzeti Bajnoksag I\Diosgyori VTK.png'),92);</v>
      </c>
    </row>
    <row r="937" spans="2:15" x14ac:dyDescent="0.25">
      <c r="B937">
        <v>935</v>
      </c>
      <c r="C937" t="s">
        <v>3721</v>
      </c>
      <c r="D937" t="s">
        <v>1877</v>
      </c>
      <c r="E937">
        <f>INDEX(ClubLeague!B:B,MATCH(D937,ClubLeague!C:C,0))</f>
        <v>108</v>
      </c>
      <c r="F937">
        <v>53</v>
      </c>
      <c r="G937">
        <v>54</v>
      </c>
      <c r="H937">
        <v>49</v>
      </c>
      <c r="I937" s="3">
        <f t="shared" si="43"/>
        <v>52</v>
      </c>
      <c r="J937" t="s">
        <v>5922</v>
      </c>
      <c r="K937" t="str">
        <f t="shared" si="44"/>
        <v>E:\imagenes\escudos_cl\America\Liga Primera\Diriangen FC.png</v>
      </c>
      <c r="L937" t="s">
        <v>356</v>
      </c>
      <c r="M937">
        <f>INDEX(NationalTeams!B:B,MATCH(L937,NationalTeams!C:C,0))</f>
        <v>151</v>
      </c>
      <c r="O937" t="str">
        <f t="shared" si="42"/>
        <v>INSERT INTO "Clubs" (club_name,club_league_id,club_value,club_shield,club_country) VALUES ('Diriangen FC',108,52,pg_read_binary_file('E:\imagenes\escudos_cl\America\Liga Primera\Diriangen FC.png'),151);</v>
      </c>
    </row>
    <row r="938" spans="2:15" x14ac:dyDescent="0.25">
      <c r="B938">
        <v>936</v>
      </c>
      <c r="C938" t="s">
        <v>4529</v>
      </c>
      <c r="D938" t="s">
        <v>1870</v>
      </c>
      <c r="E938">
        <f>INDEX(ClubLeague!B:B,MATCH(D938,ClubLeague!C:C,0))</f>
        <v>101</v>
      </c>
      <c r="F938">
        <v>43</v>
      </c>
      <c r="G938">
        <v>44</v>
      </c>
      <c r="H938">
        <v>49</v>
      </c>
      <c r="I938" s="3">
        <f t="shared" si="43"/>
        <v>45</v>
      </c>
      <c r="J938" t="s">
        <v>5923</v>
      </c>
      <c r="K938" t="str">
        <f t="shared" si="44"/>
        <v>E:\imagenes\escudos_cl\Asia\Liga Futebol Timor Leste\DIT FC.png</v>
      </c>
      <c r="L938" t="s">
        <v>472</v>
      </c>
      <c r="M938">
        <f>INDEX(NationalTeams!B:B,MATCH(L938,NationalTeams!C:C,0))</f>
        <v>204</v>
      </c>
      <c r="O938" t="str">
        <f t="shared" si="42"/>
        <v>INSERT INTO "Clubs" (club_name,club_league_id,club_value,club_shield,club_country) VALUES ('DIT FC',101,45,pg_read_binary_file('E:\imagenes\escudos_cl\Asia\Liga Futebol Timor Leste\DIT FC.png'),204);</v>
      </c>
    </row>
    <row r="939" spans="2:15" x14ac:dyDescent="0.25">
      <c r="B939">
        <v>937</v>
      </c>
      <c r="C939" t="s">
        <v>4071</v>
      </c>
      <c r="D939" t="s">
        <v>1838</v>
      </c>
      <c r="E939">
        <f>INDEX(ClubLeague!B:B,MATCH(D939,ClubLeague!C:C,0))</f>
        <v>69</v>
      </c>
      <c r="F939">
        <v>62</v>
      </c>
      <c r="G939">
        <v>60</v>
      </c>
      <c r="H939">
        <v>59</v>
      </c>
      <c r="I939" s="3">
        <f t="shared" si="43"/>
        <v>60</v>
      </c>
      <c r="J939" t="s">
        <v>5924</v>
      </c>
      <c r="K939" t="str">
        <f t="shared" si="44"/>
        <v>E:\imagenes\escudos_cl\Asia\Iraq Stars League\Diyala SC.png</v>
      </c>
      <c r="L939" t="s">
        <v>431</v>
      </c>
      <c r="M939">
        <f>INDEX(NationalTeams!B:B,MATCH(L939,NationalTeams!C:C,0))</f>
        <v>96</v>
      </c>
      <c r="O939" t="str">
        <f t="shared" si="42"/>
        <v>INSERT INTO "Clubs" (club_name,club_league_id,club_value,club_shield,club_country) VALUES ('Diyala SC',69,60,pg_read_binary_file('E:\imagenes\escudos_cl\Asia\Iraq Stars League\Diyala SC.png'),96);</v>
      </c>
    </row>
    <row r="940" spans="2:15" x14ac:dyDescent="0.25">
      <c r="B940">
        <v>938</v>
      </c>
      <c r="C940" t="s">
        <v>4778</v>
      </c>
      <c r="D940" t="s">
        <v>1892</v>
      </c>
      <c r="E940">
        <f>INDEX(ClubLeague!B:B,MATCH(D940,ClubLeague!C:C,0))</f>
        <v>123</v>
      </c>
      <c r="F940">
        <v>64</v>
      </c>
      <c r="G940">
        <v>60</v>
      </c>
      <c r="H940">
        <v>60</v>
      </c>
      <c r="I940" s="3">
        <f t="shared" si="43"/>
        <v>61</v>
      </c>
      <c r="J940" t="s">
        <v>5925</v>
      </c>
      <c r="K940" t="str">
        <f t="shared" si="44"/>
        <v>E:\imagenes\escudos_cl\Africa\Malian Premiere Division\Djoliba AC.png</v>
      </c>
      <c r="L940" t="s">
        <v>379</v>
      </c>
      <c r="M940">
        <f>INDEX(NationalTeams!B:B,MATCH(L940,NationalTeams!C:C,0))</f>
        <v>135</v>
      </c>
      <c r="O940" t="str">
        <f t="shared" si="42"/>
        <v>INSERT INTO "Clubs" (club_name,club_league_id,club_value,club_shield,club_country) VALUES ('Djoliba AC',123,61,pg_read_binary_file('E:\imagenes\escudos_cl\Africa\Malian Premiere Division\Djoliba AC.png'),135);</v>
      </c>
    </row>
    <row r="941" spans="2:15" x14ac:dyDescent="0.25">
      <c r="B941">
        <v>939</v>
      </c>
      <c r="C941" t="s">
        <v>3206</v>
      </c>
      <c r="D941" t="s">
        <v>1782</v>
      </c>
      <c r="E941">
        <f>INDEX(ClubLeague!B:B,MATCH(D941,ClubLeague!C:C,0))</f>
        <v>12</v>
      </c>
      <c r="F941">
        <v>64</v>
      </c>
      <c r="G941">
        <v>60</v>
      </c>
      <c r="H941">
        <v>62</v>
      </c>
      <c r="I941" s="3">
        <f t="shared" si="43"/>
        <v>62</v>
      </c>
      <c r="J941" t="s">
        <v>5926</v>
      </c>
      <c r="K941" t="str">
        <f t="shared" si="44"/>
        <v>E:\imagenes\escudos_cl\Europa\Allsvenskan\Djugardens IF.png</v>
      </c>
      <c r="L941" t="s">
        <v>496</v>
      </c>
      <c r="M941">
        <f>INDEX(NationalTeams!B:B,MATCH(L941,NationalTeams!C:C,0))</f>
        <v>196</v>
      </c>
      <c r="O941" t="str">
        <f t="shared" si="42"/>
        <v>INSERT INTO "Clubs" (club_name,club_league_id,club_value,club_shield,club_country) VALUES ('Djugardens IF',12,62,pg_read_binary_file('E:\imagenes\escudos_cl\Europa\Allsvenskan\Djugardens IF.png'),196);</v>
      </c>
    </row>
    <row r="942" spans="2:15" x14ac:dyDescent="0.25">
      <c r="B942">
        <v>940</v>
      </c>
      <c r="C942" t="s">
        <v>3666</v>
      </c>
      <c r="D942" t="s">
        <v>1803</v>
      </c>
      <c r="E942">
        <f>INDEX(ClubLeague!B:B,MATCH(D942,ClubLeague!C:C,0))</f>
        <v>33</v>
      </c>
      <c r="F942">
        <v>48</v>
      </c>
      <c r="G942">
        <v>53</v>
      </c>
      <c r="H942">
        <v>48</v>
      </c>
      <c r="I942" s="3">
        <f t="shared" si="43"/>
        <v>50</v>
      </c>
      <c r="J942" t="s">
        <v>5927</v>
      </c>
      <c r="K942" t="str">
        <f t="shared" si="44"/>
        <v>E:\imagenes\escudos_cl\America\Championnat Special Division 1\Don Bosco FC.png</v>
      </c>
      <c r="L942" t="s">
        <v>333</v>
      </c>
      <c r="M942">
        <f>INDEX(NationalTeams!B:B,MATCH(L942,NationalTeams!C:C,0))</f>
        <v>89</v>
      </c>
      <c r="O942" t="str">
        <f t="shared" si="42"/>
        <v>INSERT INTO "Clubs" (club_name,club_league_id,club_value,club_shield,club_country) VALUES ('Don Bosco FC',33,50,pg_read_binary_file('E:\imagenes\escudos_cl\America\Championnat Special Division 1\Don Bosco FC.png'),89);</v>
      </c>
    </row>
    <row r="943" spans="2:15" x14ac:dyDescent="0.25">
      <c r="B943">
        <v>941</v>
      </c>
      <c r="C943" t="s">
        <v>4870</v>
      </c>
      <c r="D943" t="s">
        <v>1806</v>
      </c>
      <c r="E943">
        <f>INDEX(ClubLeague!B:B,MATCH(D943,ClubLeague!C:C,0))</f>
        <v>36</v>
      </c>
      <c r="F943">
        <v>58</v>
      </c>
      <c r="G943">
        <v>65</v>
      </c>
      <c r="H943">
        <v>62</v>
      </c>
      <c r="I943" s="3">
        <f t="shared" si="43"/>
        <v>62</v>
      </c>
      <c r="J943" t="s">
        <v>5928</v>
      </c>
      <c r="K943" t="str">
        <f t="shared" si="44"/>
        <v>E:\imagenes\escudos_cl\Africa\Congo DR Super Liga\Don Bosco Lubumbashi.png</v>
      </c>
      <c r="L943" t="s">
        <v>380</v>
      </c>
      <c r="M943">
        <f>INDEX(NationalTeams!B:B,MATCH(L943,NationalTeams!C:C,0))</f>
        <v>172</v>
      </c>
      <c r="O943" t="str">
        <f t="shared" si="42"/>
        <v>INSERT INTO "Clubs" (club_name,club_league_id,club_value,club_shield,club_country) VALUES ('Don Bosco Lubumbashi',36,62,pg_read_binary_file('E:\imagenes\escudos_cl\Africa\Congo DR Super Liga\Don Bosco Lubumbashi.png'),172);</v>
      </c>
    </row>
    <row r="944" spans="2:15" x14ac:dyDescent="0.25">
      <c r="B944">
        <v>942</v>
      </c>
      <c r="C944" t="s">
        <v>4067</v>
      </c>
      <c r="D944" t="s">
        <v>1975</v>
      </c>
      <c r="E944">
        <f>INDEX(ClubLeague!B:B,MATCH(D944,ClubLeague!C:C,0))</f>
        <v>206</v>
      </c>
      <c r="F944">
        <v>62</v>
      </c>
      <c r="G944">
        <v>61</v>
      </c>
      <c r="H944">
        <v>59</v>
      </c>
      <c r="I944" s="3">
        <f t="shared" si="43"/>
        <v>61</v>
      </c>
      <c r="J944" t="s">
        <v>5929</v>
      </c>
      <c r="K944" t="str">
        <f t="shared" si="44"/>
        <v>E:\imagenes\escudos_cl\Asia\V.League 2\Dong Nai FC.png</v>
      </c>
      <c r="L944" t="s">
        <v>438</v>
      </c>
      <c r="M944">
        <f>INDEX(NationalTeams!B:B,MATCH(L944,NationalTeams!C:C,0))</f>
        <v>218</v>
      </c>
      <c r="O944" t="str">
        <f t="shared" si="42"/>
        <v>INSERT INTO "Clubs" (club_name,club_league_id,club_value,club_shield,club_country) VALUES ('Dong Nai FC',206,61,pg_read_binary_file('E:\imagenes\escudos_cl\Asia\V.League 2\Dong Nai FC.png'),218);</v>
      </c>
    </row>
    <row r="945" spans="2:15" x14ac:dyDescent="0.25">
      <c r="B945">
        <v>943</v>
      </c>
      <c r="C945" t="s">
        <v>4104</v>
      </c>
      <c r="D945" t="s">
        <v>1975</v>
      </c>
      <c r="E945">
        <f>INDEX(ClubLeague!B:B,MATCH(D945,ClubLeague!C:C,0))</f>
        <v>206</v>
      </c>
      <c r="F945">
        <v>58</v>
      </c>
      <c r="G945">
        <v>56</v>
      </c>
      <c r="H945">
        <v>59</v>
      </c>
      <c r="I945" s="3">
        <f t="shared" si="43"/>
        <v>58</v>
      </c>
      <c r="J945" t="s">
        <v>5930</v>
      </c>
      <c r="K945" t="str">
        <f t="shared" si="44"/>
        <v>E:\imagenes\escudos_cl\Asia\V.League 2\Dong Thap FC.png</v>
      </c>
      <c r="L945" t="s">
        <v>438</v>
      </c>
      <c r="M945">
        <f>INDEX(NationalTeams!B:B,MATCH(L945,NationalTeams!C:C,0))</f>
        <v>218</v>
      </c>
      <c r="O945" t="str">
        <f t="shared" si="42"/>
        <v>INSERT INTO "Clubs" (club_name,club_league_id,club_value,club_shield,club_country) VALUES ('Dong Thap FC',206,58,pg_read_binary_file('E:\imagenes\escudos_cl\Asia\V.League 2\Dong Thap FC.png'),218);</v>
      </c>
    </row>
    <row r="946" spans="2:15" x14ac:dyDescent="0.25">
      <c r="B946">
        <v>944</v>
      </c>
      <c r="C946" t="s">
        <v>4450</v>
      </c>
      <c r="D946" t="s">
        <v>1846</v>
      </c>
      <c r="E946">
        <f>INDEX(ClubLeague!B:B,MATCH(D946,ClubLeague!C:C,0))</f>
        <v>77</v>
      </c>
      <c r="F946">
        <v>52</v>
      </c>
      <c r="G946">
        <v>50</v>
      </c>
      <c r="H946">
        <v>52</v>
      </c>
      <c r="I946" s="3">
        <f t="shared" si="43"/>
        <v>51</v>
      </c>
      <c r="J946" t="s">
        <v>5931</v>
      </c>
      <c r="K946" t="str">
        <f t="shared" si="44"/>
        <v>E:\imagenes\escudos_cl\Asia\Jordanian First Division League\Doqarah SC.png</v>
      </c>
      <c r="L946" t="s">
        <v>451</v>
      </c>
      <c r="M946">
        <f>INDEX(NationalTeams!B:B,MATCH(L946,NationalTeams!C:C,0))</f>
        <v>113</v>
      </c>
      <c r="O946" t="str">
        <f t="shared" si="42"/>
        <v>INSERT INTO "Clubs" (club_name,club_league_id,club_value,club_shield,club_country) VALUES ('Doqarah SC',77,51,pg_read_binary_file('E:\imagenes\escudos_cl\Asia\Jordanian First Division League\Doqarah SC.png'),113);</v>
      </c>
    </row>
    <row r="947" spans="2:15" x14ac:dyDescent="0.25">
      <c r="B947">
        <v>945</v>
      </c>
      <c r="C947" t="s">
        <v>2253</v>
      </c>
      <c r="D947" t="s">
        <v>1809</v>
      </c>
      <c r="E947">
        <f>INDEX(ClubLeague!B:B,MATCH(D947,ClubLeague!C:C,0))</f>
        <v>40</v>
      </c>
      <c r="F947">
        <v>63</v>
      </c>
      <c r="G947">
        <v>62</v>
      </c>
      <c r="H947">
        <v>62</v>
      </c>
      <c r="I947" s="3">
        <f t="shared" si="43"/>
        <v>62</v>
      </c>
      <c r="J947" t="s">
        <v>5932</v>
      </c>
      <c r="K947" t="str">
        <f t="shared" si="44"/>
        <v>E:\imagenes\escudos_cl\Europa\Cypriot Second Division\Doxa Katokopias FC.png</v>
      </c>
      <c r="L947" t="s">
        <v>534</v>
      </c>
      <c r="M947">
        <f>INDEX(NationalTeams!B:B,MATCH(L947,NationalTeams!C:C,0))</f>
        <v>45</v>
      </c>
      <c r="O947" t="str">
        <f t="shared" si="42"/>
        <v>INSERT INTO "Clubs" (club_name,club_league_id,club_value,club_shield,club_country) VALUES ('Doxa Katokopias FC',40,62,pg_read_binary_file('E:\imagenes\escudos_cl\Europa\Cypriot Second Division\Doxa Katokopias FC.png'),45);</v>
      </c>
    </row>
    <row r="948" spans="2:15" x14ac:dyDescent="0.25">
      <c r="B948">
        <v>946</v>
      </c>
      <c r="C948" t="s">
        <v>4746</v>
      </c>
      <c r="D948" t="s">
        <v>1831</v>
      </c>
      <c r="E948">
        <f>INDEX(ClubLeague!B:B,MATCH(D948,ClubLeague!C:C,0))</f>
        <v>62</v>
      </c>
      <c r="F948">
        <v>60</v>
      </c>
      <c r="G948">
        <v>69</v>
      </c>
      <c r="H948">
        <v>68</v>
      </c>
      <c r="I948" s="3">
        <f t="shared" si="43"/>
        <v>66</v>
      </c>
      <c r="J948" t="s">
        <v>5933</v>
      </c>
      <c r="K948" t="str">
        <f t="shared" si="44"/>
        <v>E:\imagenes\escudos_cl\Africa\Ghana Premier League\Dreams FC.png</v>
      </c>
      <c r="L948" t="s">
        <v>325</v>
      </c>
      <c r="M948">
        <f>INDEX(NationalTeams!B:B,MATCH(L948,NationalTeams!C:C,0))</f>
        <v>79</v>
      </c>
      <c r="O948" t="str">
        <f t="shared" si="42"/>
        <v>INSERT INTO "Clubs" (club_name,club_league_id,club_value,club_shield,club_country) VALUES ('Dreams FC',62,66,pg_read_binary_file('E:\imagenes\escudos_cl\Africa\Ghana Premier League\Dreams FC.png'),79);</v>
      </c>
    </row>
    <row r="949" spans="2:15" x14ac:dyDescent="0.25">
      <c r="B949">
        <v>947</v>
      </c>
      <c r="C949" t="s">
        <v>2715</v>
      </c>
      <c r="D949" t="s">
        <v>1841</v>
      </c>
      <c r="E949">
        <f>INDEX(ClubLeague!B:B,MATCH(D949,ClubLeague!C:C,0))</f>
        <v>72</v>
      </c>
      <c r="F949">
        <v>58</v>
      </c>
      <c r="G949">
        <v>60</v>
      </c>
      <c r="H949">
        <v>63</v>
      </c>
      <c r="I949" s="3">
        <f t="shared" si="43"/>
        <v>60</v>
      </c>
      <c r="J949" t="s">
        <v>5934</v>
      </c>
      <c r="K949" t="str">
        <f t="shared" si="44"/>
        <v>E:\imagenes\escudos_cl\Europa\Ireland Premier Division\Drogheda United FC.png</v>
      </c>
      <c r="L949" t="s">
        <v>513</v>
      </c>
      <c r="M949">
        <f>INDEX(NationalTeams!B:B,MATCH(L949,NationalTeams!C:C,0))</f>
        <v>98</v>
      </c>
      <c r="O949" t="str">
        <f t="shared" si="42"/>
        <v>INSERT INTO "Clubs" (club_name,club_league_id,club_value,club_shield,club_country) VALUES ('Drogheda United FC',72,60,pg_read_binary_file('E:\imagenes\escudos_cl\Europa\Ireland Premier Division\Drogheda United FC.png'),98);</v>
      </c>
    </row>
    <row r="950" spans="2:15" x14ac:dyDescent="0.25">
      <c r="B950">
        <v>948</v>
      </c>
      <c r="C950" t="s">
        <v>2069</v>
      </c>
      <c r="D950" t="s">
        <v>1774</v>
      </c>
      <c r="E950">
        <f>INDEX(ClubLeague!B:B,MATCH(D950,ClubLeague!C:C,0))</f>
        <v>4</v>
      </c>
      <c r="F950">
        <v>59</v>
      </c>
      <c r="G950">
        <v>61</v>
      </c>
      <c r="H950">
        <v>60</v>
      </c>
      <c r="I950" s="3">
        <f t="shared" si="43"/>
        <v>60</v>
      </c>
      <c r="J950" t="s">
        <v>5935</v>
      </c>
      <c r="K950" t="str">
        <f t="shared" si="44"/>
        <v>E:\imagenes\escudos_cl\Europa\2. Liga\DSV Leoben.png</v>
      </c>
      <c r="L950" t="s">
        <v>514</v>
      </c>
      <c r="M950">
        <f>INDEX(NationalTeams!B:B,MATCH(L950,NationalTeams!C:C,0))</f>
        <v>17</v>
      </c>
      <c r="O950" t="str">
        <f t="shared" si="42"/>
        <v>INSERT INTO "Clubs" (club_name,club_league_id,club_value,club_shield,club_country) VALUES ('DSV Leoben',4,60,pg_read_binary_file('E:\imagenes\escudos_cl\Europa\2. Liga\DSV Leoben.png'),17);</v>
      </c>
    </row>
    <row r="951" spans="2:15" x14ac:dyDescent="0.25">
      <c r="B951">
        <v>949</v>
      </c>
      <c r="C951" t="s">
        <v>4372</v>
      </c>
      <c r="D951" t="s">
        <v>1838</v>
      </c>
      <c r="E951">
        <f>INDEX(ClubLeague!B:B,MATCH(D951,ClubLeague!C:C,0))</f>
        <v>69</v>
      </c>
      <c r="F951">
        <v>57</v>
      </c>
      <c r="G951">
        <v>57</v>
      </c>
      <c r="H951">
        <v>53</v>
      </c>
      <c r="I951" s="3">
        <f t="shared" si="43"/>
        <v>56</v>
      </c>
      <c r="J951" t="s">
        <v>5936</v>
      </c>
      <c r="K951" t="str">
        <f t="shared" si="44"/>
        <v>E:\imagenes\escudos_cl\Asia\Iraq Stars League\Duhok SC.png</v>
      </c>
      <c r="L951" t="s">
        <v>431</v>
      </c>
      <c r="M951">
        <f>INDEX(NationalTeams!B:B,MATCH(L951,NationalTeams!C:C,0))</f>
        <v>96</v>
      </c>
      <c r="O951" t="str">
        <f t="shared" si="42"/>
        <v>INSERT INTO "Clubs" (club_name,club_league_id,club_value,club_shield,club_country) VALUES ('Duhok SC',69,56,pg_read_binary_file('E:\imagenes\escudos_cl\Asia\Iraq Stars League\Duhok SC.png'),96);</v>
      </c>
    </row>
    <row r="952" spans="2:15" x14ac:dyDescent="0.25">
      <c r="B952">
        <v>950</v>
      </c>
      <c r="C952" t="s">
        <v>4152</v>
      </c>
      <c r="D952" t="s">
        <v>1891</v>
      </c>
      <c r="E952">
        <f>INDEX(ClubLeague!B:B,MATCH(D952,ClubLeague!C:C,0))</f>
        <v>122</v>
      </c>
      <c r="F952">
        <v>60</v>
      </c>
      <c r="G952">
        <v>54</v>
      </c>
      <c r="H952">
        <v>58</v>
      </c>
      <c r="I952" s="3">
        <f t="shared" si="43"/>
        <v>57</v>
      </c>
      <c r="J952" t="s">
        <v>5937</v>
      </c>
      <c r="K952" t="str">
        <f t="shared" si="44"/>
        <v>E:\imagenes\escudos_cl\Asia\Malaysia Super League\Duli Pengiran Muda Mahkota FC.png</v>
      </c>
      <c r="L952" t="s">
        <v>463</v>
      </c>
      <c r="M952">
        <f>INDEX(NationalTeams!B:B,MATCH(L952,NationalTeams!C:C,0))</f>
        <v>132</v>
      </c>
      <c r="O952" t="str">
        <f t="shared" si="42"/>
        <v>INSERT INTO "Clubs" (club_name,club_league_id,club_value,club_shield,club_country) VALUES ('Duli Pengiran Muda Mahkota FC',122,57,pg_read_binary_file('E:\imagenes\escudos_cl\Asia\Malaysia Super League\Duli Pengiran Muda Mahkota FC.png'),132);</v>
      </c>
    </row>
    <row r="953" spans="2:15" x14ac:dyDescent="0.25">
      <c r="B953">
        <v>951</v>
      </c>
      <c r="C953" t="s">
        <v>4585</v>
      </c>
      <c r="D953" t="s">
        <v>1795</v>
      </c>
      <c r="E953">
        <f>INDEX(ClubLeague!B:B,MATCH(D953,ClubLeague!C:C,0))</f>
        <v>25</v>
      </c>
      <c r="F953">
        <v>50</v>
      </c>
      <c r="G953">
        <v>43</v>
      </c>
      <c r="H953">
        <v>44</v>
      </c>
      <c r="I953" s="3">
        <f t="shared" si="43"/>
        <v>46</v>
      </c>
      <c r="J953" t="s">
        <v>5938</v>
      </c>
      <c r="K953" t="str">
        <f t="shared" si="44"/>
        <v>E:\imagenes\escudos_cl\Asia\Brunei Super League\Duli Pengiran Muda Mahkota FC II.png</v>
      </c>
      <c r="L953" t="s">
        <v>478</v>
      </c>
      <c r="M953">
        <f>INDEX(NationalTeams!B:B,MATCH(L953,NationalTeams!C:C,0))</f>
        <v>33</v>
      </c>
      <c r="O953" t="str">
        <f t="shared" si="42"/>
        <v>INSERT INTO "Clubs" (club_name,club_league_id,club_value,club_shield,club_country) VALUES ('Duli Pengiran Muda Mahkota FC II',25,46,pg_read_binary_file('E:\imagenes\escudos_cl\Asia\Brunei Super League\Duli Pengiran Muda Mahkota FC II.png'),33);</v>
      </c>
    </row>
    <row r="954" spans="2:15" x14ac:dyDescent="0.25">
      <c r="B954">
        <v>952</v>
      </c>
      <c r="C954" t="s">
        <v>3688</v>
      </c>
      <c r="D954" t="s">
        <v>1845</v>
      </c>
      <c r="E954">
        <f>INDEX(ClubLeague!B:B,MATCH(D954,ClubLeague!C:C,0))</f>
        <v>76</v>
      </c>
      <c r="F954">
        <v>62</v>
      </c>
      <c r="G954">
        <v>59</v>
      </c>
      <c r="H954">
        <v>58</v>
      </c>
      <c r="I954" s="3">
        <f t="shared" si="43"/>
        <v>60</v>
      </c>
      <c r="J954" t="s">
        <v>5939</v>
      </c>
      <c r="K954" t="str">
        <f t="shared" si="44"/>
        <v>E:\imagenes\escudos_cl\America\Jamaica Premier League\Dunbeholden FC.png</v>
      </c>
      <c r="L954" t="s">
        <v>352</v>
      </c>
      <c r="M954">
        <f>INDEX(NationalTeams!B:B,MATCH(L954,NationalTeams!C:C,0))</f>
        <v>111</v>
      </c>
      <c r="O954" t="str">
        <f t="shared" si="42"/>
        <v>INSERT INTO "Clubs" (club_name,club_league_id,club_value,club_shield,club_country) VALUES ('Dunbeholden FC',76,60,pg_read_binary_file('E:\imagenes\escudos_cl\America\Jamaica Premier League\Dunbeholden FC.png'),111);</v>
      </c>
    </row>
    <row r="955" spans="2:15" x14ac:dyDescent="0.25">
      <c r="B955">
        <v>953</v>
      </c>
      <c r="C955" t="s">
        <v>2703</v>
      </c>
      <c r="D955" t="s">
        <v>1840</v>
      </c>
      <c r="E955">
        <f>INDEX(ClubLeague!B:B,MATCH(D955,ClubLeague!C:C,0))</f>
        <v>71</v>
      </c>
      <c r="F955">
        <v>65</v>
      </c>
      <c r="G955">
        <v>62</v>
      </c>
      <c r="H955">
        <v>65</v>
      </c>
      <c r="I955" s="3">
        <f t="shared" si="43"/>
        <v>64</v>
      </c>
      <c r="J955" t="s">
        <v>5940</v>
      </c>
      <c r="K955" t="str">
        <f t="shared" si="44"/>
        <v>E:\imagenes\escudos_cl\Europa\Ireland First Division\Dundalk  FC.png</v>
      </c>
      <c r="L955" t="s">
        <v>513</v>
      </c>
      <c r="M955">
        <f>INDEX(NationalTeams!B:B,MATCH(L955,NationalTeams!C:C,0))</f>
        <v>98</v>
      </c>
      <c r="O955" t="str">
        <f t="shared" si="42"/>
        <v>INSERT INTO "Clubs" (club_name,club_league_id,club_value,club_shield,club_country) VALUES ('Dundalk  FC',71,64,pg_read_binary_file('E:\imagenes\escudos_cl\Europa\Ireland First Division\Dundalk  FC.png'),98);</v>
      </c>
    </row>
    <row r="956" spans="2:15" x14ac:dyDescent="0.25">
      <c r="B956">
        <v>954</v>
      </c>
      <c r="C956" t="s">
        <v>2325</v>
      </c>
      <c r="D956" t="s">
        <v>1932</v>
      </c>
      <c r="E956">
        <f>INDEX(ClubLeague!B:B,MATCH(D956,ClubLeague!C:C,0))</f>
        <v>163</v>
      </c>
      <c r="F956">
        <v>62</v>
      </c>
      <c r="G956">
        <v>66</v>
      </c>
      <c r="H956">
        <v>65</v>
      </c>
      <c r="I956" s="3">
        <f t="shared" si="43"/>
        <v>64</v>
      </c>
      <c r="J956" t="s">
        <v>5941</v>
      </c>
      <c r="K956" t="str">
        <f t="shared" si="44"/>
        <v>E:\imagenes\escudos_cl\Europa\Scottish Premiership\Dundee FC.png</v>
      </c>
      <c r="L956" t="s">
        <v>515</v>
      </c>
      <c r="M956">
        <f>INDEX(NationalTeams!B:B,MATCH(L956,NationalTeams!C:C,0))</f>
        <v>63</v>
      </c>
      <c r="O956" t="str">
        <f t="shared" si="42"/>
        <v>INSERT INTO "Clubs" (club_name,club_league_id,club_value,club_shield,club_country) VALUES ('Dundee FC',163,64,pg_read_binary_file('E:\imagenes\escudos_cl\Europa\Scottish Premiership\Dundee FC.png'),63);</v>
      </c>
    </row>
    <row r="957" spans="2:15" x14ac:dyDescent="0.25">
      <c r="B957">
        <v>955</v>
      </c>
      <c r="C957" t="s">
        <v>2320</v>
      </c>
      <c r="D957" t="s">
        <v>1932</v>
      </c>
      <c r="E957">
        <f>INDEX(ClubLeague!B:B,MATCH(D957,ClubLeague!C:C,0))</f>
        <v>163</v>
      </c>
      <c r="F957">
        <v>66</v>
      </c>
      <c r="G957">
        <v>63</v>
      </c>
      <c r="H957">
        <v>61</v>
      </c>
      <c r="I957" s="3">
        <f t="shared" si="43"/>
        <v>63</v>
      </c>
      <c r="J957" t="s">
        <v>5942</v>
      </c>
      <c r="K957" t="str">
        <f t="shared" si="44"/>
        <v>E:\imagenes\escudos_cl\Europa\Scottish Premiership\Dundee United FC.png</v>
      </c>
      <c r="L957" t="s">
        <v>515</v>
      </c>
      <c r="M957">
        <f>INDEX(NationalTeams!B:B,MATCH(L957,NationalTeams!C:C,0))</f>
        <v>63</v>
      </c>
      <c r="O957" t="str">
        <f t="shared" si="42"/>
        <v>INSERT INTO "Clubs" (club_name,club_league_id,club_value,club_shield,club_country) VALUES ('Dundee United FC',163,63,pg_read_binary_file('E:\imagenes\escudos_cl\Europa\Scottish Premiership\Dundee United FC.png'),63);</v>
      </c>
    </row>
    <row r="958" spans="2:15" x14ac:dyDescent="0.25">
      <c r="B958">
        <v>956</v>
      </c>
      <c r="C958" t="s">
        <v>2965</v>
      </c>
      <c r="D958" t="s">
        <v>1906</v>
      </c>
      <c r="E958">
        <f>INDEX(ClubLeague!B:B,MATCH(D958,ClubLeague!C:C,0))</f>
        <v>137</v>
      </c>
      <c r="F958">
        <v>51</v>
      </c>
      <c r="G958">
        <v>53</v>
      </c>
      <c r="H958">
        <v>52</v>
      </c>
      <c r="I958" s="3">
        <f t="shared" si="43"/>
        <v>52</v>
      </c>
      <c r="J958" t="s">
        <v>5943</v>
      </c>
      <c r="K958" t="str">
        <f t="shared" si="44"/>
        <v>E:\imagenes\escudos_cl\Europa\NIFL Championship\Dundela FC.png</v>
      </c>
      <c r="L958" t="s">
        <v>503</v>
      </c>
      <c r="M958">
        <f>INDEX(NationalTeams!B:B,MATCH(L958,NationalTeams!C:C,0))</f>
        <v>99</v>
      </c>
      <c r="O958" t="str">
        <f t="shared" si="42"/>
        <v>INSERT INTO "Clubs" (club_name,club_league_id,club_value,club_shield,club_country) VALUES ('Dundela FC',137,52,pg_read_binary_file('E:\imagenes\escudos_cl\Europa\NIFL Championship\Dundela FC.png'),99);</v>
      </c>
    </row>
    <row r="959" spans="2:15" x14ac:dyDescent="0.25">
      <c r="B959">
        <v>957</v>
      </c>
      <c r="C959" t="s">
        <v>2331</v>
      </c>
      <c r="D959" t="s">
        <v>1931</v>
      </c>
      <c r="E959">
        <f>INDEX(ClubLeague!B:B,MATCH(D959,ClubLeague!C:C,0))</f>
        <v>162</v>
      </c>
      <c r="F959">
        <v>58</v>
      </c>
      <c r="G959">
        <v>59</v>
      </c>
      <c r="H959">
        <v>56</v>
      </c>
      <c r="I959" s="3">
        <f t="shared" si="43"/>
        <v>58</v>
      </c>
      <c r="J959" t="s">
        <v>5944</v>
      </c>
      <c r="K959" t="str">
        <f t="shared" si="44"/>
        <v>E:\imagenes\escudos_cl\Europa\Scottish Championship\Dunfermline Athletic FC.png</v>
      </c>
      <c r="L959" t="s">
        <v>515</v>
      </c>
      <c r="M959">
        <f>INDEX(NationalTeams!B:B,MATCH(L959,NationalTeams!C:C,0))</f>
        <v>63</v>
      </c>
      <c r="O959" t="str">
        <f t="shared" si="42"/>
        <v>INSERT INTO "Clubs" (club_name,club_league_id,club_value,club_shield,club_country) VALUES ('Dunfermline Athletic FC',162,58,pg_read_binary_file('E:\imagenes\escudos_cl\Europa\Scottish Championship\Dunfermline Athletic FC.png'),63);</v>
      </c>
    </row>
    <row r="960" spans="2:15" x14ac:dyDescent="0.25">
      <c r="B960">
        <v>958</v>
      </c>
      <c r="C960" t="s">
        <v>2979</v>
      </c>
      <c r="D960" t="s">
        <v>1907</v>
      </c>
      <c r="E960">
        <f>INDEX(ClubLeague!B:B,MATCH(D960,ClubLeague!C:C,0))</f>
        <v>138</v>
      </c>
      <c r="F960">
        <v>65</v>
      </c>
      <c r="G960">
        <v>60</v>
      </c>
      <c r="H960">
        <v>65</v>
      </c>
      <c r="I960" s="3">
        <f t="shared" si="43"/>
        <v>63</v>
      </c>
      <c r="J960" t="s">
        <v>5945</v>
      </c>
      <c r="K960" t="str">
        <f t="shared" si="44"/>
        <v>E:\imagenes\escudos_cl\Europa\NIFL Premiership\Dungannon Swifts FC.png</v>
      </c>
      <c r="L960" t="s">
        <v>503</v>
      </c>
      <c r="M960">
        <f>INDEX(NationalTeams!B:B,MATCH(L960,NationalTeams!C:C,0))</f>
        <v>99</v>
      </c>
      <c r="O960" t="str">
        <f t="shared" si="42"/>
        <v>INSERT INTO "Clubs" (club_name,club_league_id,club_value,club_shield,club_country) VALUES ('Dungannon Swifts FC',138,63,pg_read_binary_file('E:\imagenes\escudos_cl\Europa\NIFL Premiership\Dungannon Swifts FC.png'),99);</v>
      </c>
    </row>
    <row r="961" spans="2:15" x14ac:dyDescent="0.25">
      <c r="B961">
        <v>959</v>
      </c>
      <c r="C961" t="s">
        <v>4894</v>
      </c>
      <c r="D961" t="s">
        <v>1902</v>
      </c>
      <c r="E961">
        <f>INDEX(ClubLeague!B:B,MATCH(D961,ClubLeague!C:C,0))</f>
        <v>133</v>
      </c>
      <c r="F961">
        <v>55</v>
      </c>
      <c r="G961">
        <v>60</v>
      </c>
      <c r="H961">
        <v>60</v>
      </c>
      <c r="I961" s="3">
        <f t="shared" si="43"/>
        <v>58</v>
      </c>
      <c r="J961" t="s">
        <v>5946</v>
      </c>
      <c r="K961" t="str">
        <f t="shared" si="44"/>
        <v>E:\imagenes\escudos_cl\Africa\National First Division\Durban City.png</v>
      </c>
      <c r="L961" t="s">
        <v>363</v>
      </c>
      <c r="M961">
        <f>INDEX(NationalTeams!B:B,MATCH(L961,NationalTeams!C:C,0))</f>
        <v>193</v>
      </c>
      <c r="O961" t="str">
        <f t="shared" si="42"/>
        <v>INSERT INTO "Clubs" (club_name,club_league_id,club_value,club_shield,club_country) VALUES ('Durban City',133,58,pg_read_binary_file('E:\imagenes\escudos_cl\Africa\National First Division\Durban City.png'),193);</v>
      </c>
    </row>
    <row r="962" spans="2:15" x14ac:dyDescent="0.25">
      <c r="B962">
        <v>960</v>
      </c>
      <c r="C962" t="s">
        <v>4661</v>
      </c>
      <c r="D962" t="s">
        <v>1820</v>
      </c>
      <c r="E962">
        <f>INDEX(ClubLeague!B:B,MATCH(D962,ClubLeague!C:C,0))</f>
        <v>51</v>
      </c>
      <c r="F962">
        <v>60</v>
      </c>
      <c r="G962">
        <v>62</v>
      </c>
      <c r="H962">
        <v>68</v>
      </c>
      <c r="I962" s="3">
        <f t="shared" si="43"/>
        <v>63</v>
      </c>
      <c r="J962" t="s">
        <v>5947</v>
      </c>
      <c r="K962" t="str">
        <f t="shared" si="44"/>
        <v>E:\imagenes\escudos_cl\Africa\Elite One\Dynamo de Douala FC.png</v>
      </c>
      <c r="L962" t="s">
        <v>322</v>
      </c>
      <c r="M962">
        <f>INDEX(NationalTeams!B:B,MATCH(L962,NationalTeams!C:C,0))</f>
        <v>40</v>
      </c>
      <c r="O962" t="str">
        <f t="shared" si="42"/>
        <v>INSERT INTO "Clubs" (club_name,club_league_id,club_value,club_shield,club_country) VALUES ('Dynamo de Douala FC',51,63,pg_read_binary_file('E:\imagenes\escudos_cl\Africa\Elite One\Dynamo de Douala FC.png'),40);</v>
      </c>
    </row>
    <row r="963" spans="2:15" x14ac:dyDescent="0.25">
      <c r="B963">
        <v>961</v>
      </c>
      <c r="C963" t="s">
        <v>2032</v>
      </c>
      <c r="D963" t="s">
        <v>1772</v>
      </c>
      <c r="E963">
        <f>INDEX(ClubLeague!B:B,MATCH(D963,ClubLeague!C:C,0))</f>
        <v>2</v>
      </c>
      <c r="F963">
        <v>66</v>
      </c>
      <c r="G963">
        <v>66</v>
      </c>
      <c r="H963">
        <v>70</v>
      </c>
      <c r="I963" s="3">
        <f t="shared" si="43"/>
        <v>67</v>
      </c>
      <c r="J963" t="s">
        <v>5948</v>
      </c>
      <c r="K963" t="str">
        <f t="shared" si="44"/>
        <v>E:\imagenes\escudos_cl\Europa\2. Bundesliga\Dynamo Dresden.png</v>
      </c>
      <c r="L963" t="s">
        <v>489</v>
      </c>
      <c r="M963">
        <f>INDEX(NationalTeams!B:B,MATCH(L963,NationalTeams!C:C,0))</f>
        <v>4</v>
      </c>
      <c r="O963" t="str">
        <f t="shared" ref="O963:O1026" si="45">_xlfn.CONCAT($O$1,$S$1,$B$1,$S$1," ",$Q$1,$C$2,$U$1,$E$2,$U$1,$I$2,$U$1,$K$2,$U$1,$M$2,$R$1,$P$1,$Q$1,$T$1,C963,$T$1,$U$1,E963,$U$1,I963,$U$1,$O$2,$Q$1,$T$1,K963,$T$1,$R$1,$U$1,M963,$R$1,$V$1)</f>
        <v>INSERT INTO "Clubs" (club_name,club_league_id,club_value,club_shield,club_country) VALUES ('Dynamo Dresden',2,67,pg_read_binary_file('E:\imagenes\escudos_cl\Europa\2. Bundesliga\Dynamo Dresden.png'),4);</v>
      </c>
    </row>
    <row r="964" spans="2:15" x14ac:dyDescent="0.25">
      <c r="B964">
        <v>962</v>
      </c>
      <c r="C964" t="s">
        <v>3293</v>
      </c>
      <c r="D964" t="s">
        <v>1972</v>
      </c>
      <c r="E964">
        <f>INDEX(ClubLeague!B:B,MATCH(D964,ClubLeague!C:C,0))</f>
        <v>203</v>
      </c>
      <c r="F964">
        <v>75</v>
      </c>
      <c r="G964">
        <v>72</v>
      </c>
      <c r="H964">
        <v>73</v>
      </c>
      <c r="I964" s="3">
        <f t="shared" ref="I964:I1027" si="46">ROUND(AVERAGE(F964:H964),0)</f>
        <v>73</v>
      </c>
      <c r="J964" t="s">
        <v>5949</v>
      </c>
      <c r="K964" t="str">
        <f t="shared" ref="K964:K1027" si="47">_xlfn.CONCAT($A$1,J964)</f>
        <v>E:\imagenes\escudos_cl\Europa\Ukranian Premier League\Dynamo Kyiv.png</v>
      </c>
      <c r="L964" t="s">
        <v>502</v>
      </c>
      <c r="M964">
        <f>INDEX(NationalTeams!B:B,MATCH(L964,NationalTeams!C:C,0))</f>
        <v>212</v>
      </c>
      <c r="O964" t="str">
        <f t="shared" si="45"/>
        <v>INSERT INTO "Clubs" (club_name,club_league_id,club_value,club_shield,club_country) VALUES ('Dynamo Kyiv',203,73,pg_read_binary_file('E:\imagenes\escudos_cl\Europa\Ukranian Premier League\Dynamo Kyiv.png'),212);</v>
      </c>
    </row>
    <row r="965" spans="2:15" x14ac:dyDescent="0.25">
      <c r="B965">
        <v>963</v>
      </c>
      <c r="C965" t="s">
        <v>3891</v>
      </c>
      <c r="D965" t="s">
        <v>1935</v>
      </c>
      <c r="E965">
        <f>INDEX(ClubLeague!B:B,MATCH(D965,ClubLeague!C:C,0))</f>
        <v>166</v>
      </c>
      <c r="F965">
        <v>56</v>
      </c>
      <c r="G965">
        <v>59</v>
      </c>
      <c r="H965">
        <v>55</v>
      </c>
      <c r="I965" s="3">
        <f t="shared" si="46"/>
        <v>57</v>
      </c>
      <c r="J965" t="s">
        <v>5950</v>
      </c>
      <c r="K965" t="str">
        <f t="shared" si="47"/>
        <v>E:\imagenes\escudos_cl\America\Segunda Division de Venezuela\Dynamo Puerto FC.png</v>
      </c>
      <c r="L965" t="s">
        <v>351</v>
      </c>
      <c r="M965">
        <f>INDEX(NationalTeams!B:B,MATCH(L965,NationalTeams!C:C,0))</f>
        <v>217</v>
      </c>
      <c r="O965" t="str">
        <f t="shared" si="45"/>
        <v>INSERT INTO "Clubs" (club_name,club_league_id,club_value,club_shield,club_country) VALUES ('Dynamo Puerto FC',166,57,pg_read_binary_file('E:\imagenes\escudos_cl\America\Segunda Division de Venezuela\Dynamo Puerto FC.png'),217);</v>
      </c>
    </row>
    <row r="966" spans="2:15" x14ac:dyDescent="0.25">
      <c r="B966">
        <v>964</v>
      </c>
      <c r="C966" t="s">
        <v>4974</v>
      </c>
      <c r="D966" t="s">
        <v>1980</v>
      </c>
      <c r="E966">
        <f>INDEX(ClubLeague!B:B,MATCH(D966,ClubLeague!C:C,0))</f>
        <v>211</v>
      </c>
      <c r="F966">
        <v>51</v>
      </c>
      <c r="G966">
        <v>57</v>
      </c>
      <c r="H966">
        <v>53</v>
      </c>
      <c r="I966" s="3">
        <f t="shared" si="46"/>
        <v>54</v>
      </c>
      <c r="J966" t="s">
        <v>5951</v>
      </c>
      <c r="K966" t="str">
        <f t="shared" si="47"/>
        <v>E:\imagenes\escudos_cl\Africa\Zimbabwe Premier Soccer League\Dynamos FC.png</v>
      </c>
      <c r="L966" t="s">
        <v>358</v>
      </c>
      <c r="M966">
        <f>INDEX(NationalTeams!B:B,MATCH(L966,NationalTeams!C:C,0))</f>
        <v>223</v>
      </c>
      <c r="O966" t="str">
        <f t="shared" si="45"/>
        <v>INSERT INTO "Clubs" (club_name,club_league_id,club_value,club_shield,club_country) VALUES ('Dynamos FC',211,54,pg_read_binary_file('E:\imagenes\escudos_cl\Africa\Zimbabwe Premier Soccer League\Dynamos FC.png'),223);</v>
      </c>
    </row>
    <row r="967" spans="2:15" x14ac:dyDescent="0.25">
      <c r="B967">
        <v>965</v>
      </c>
      <c r="C967" t="s">
        <v>3951</v>
      </c>
      <c r="D967" t="s">
        <v>1905</v>
      </c>
      <c r="E967">
        <f>INDEX(ClubLeague!B:B,MATCH(D967,ClubLeague!C:C,0))</f>
        <v>136</v>
      </c>
      <c r="F967">
        <v>58</v>
      </c>
      <c r="G967">
        <v>62</v>
      </c>
      <c r="H967">
        <v>63</v>
      </c>
      <c r="I967" s="3">
        <f t="shared" si="46"/>
        <v>61</v>
      </c>
      <c r="J967" t="s">
        <v>5952</v>
      </c>
      <c r="K967" t="str">
        <f t="shared" si="47"/>
        <v>E:\imagenes\escudos_cl\Asia\New Zealand National League\East Coast Bays AFC.png</v>
      </c>
      <c r="L967" t="s">
        <v>423</v>
      </c>
      <c r="M967">
        <f>INDEX(NationalTeams!B:B,MATCH(L967,NationalTeams!C:C,0))</f>
        <v>156</v>
      </c>
      <c r="O967" t="str">
        <f t="shared" si="45"/>
        <v>INSERT INTO "Clubs" (club_name,club_league_id,club_value,club_shield,club_country) VALUES ('East Coast Bays AFC',136,61,pg_read_binary_file('E:\imagenes\escudos_cl\Asia\New Zealand National League\East Coast Bays AFC.png'),156);</v>
      </c>
    </row>
    <row r="968" spans="2:15" x14ac:dyDescent="0.25">
      <c r="B968">
        <v>966</v>
      </c>
      <c r="C968" t="s">
        <v>4088</v>
      </c>
      <c r="D968" t="s">
        <v>1787</v>
      </c>
      <c r="E968">
        <f>INDEX(ClubLeague!B:B,MATCH(D968,ClubLeague!C:C,0))</f>
        <v>17</v>
      </c>
      <c r="F968">
        <v>55</v>
      </c>
      <c r="G968">
        <v>58</v>
      </c>
      <c r="H968">
        <v>59</v>
      </c>
      <c r="I968" s="3">
        <f t="shared" si="46"/>
        <v>57</v>
      </c>
      <c r="J968" t="s">
        <v>5953</v>
      </c>
      <c r="K968" t="str">
        <f t="shared" si="47"/>
        <v>E:\imagenes\escudos_cl\Asia\Bahrain Premier League\East Riffa Club.png</v>
      </c>
      <c r="L968" t="s">
        <v>433</v>
      </c>
      <c r="M968">
        <f>INDEX(NationalTeams!B:B,MATCH(L968,NationalTeams!C:C,0))</f>
        <v>20</v>
      </c>
      <c r="O968" t="str">
        <f t="shared" si="45"/>
        <v>INSERT INTO "Clubs" (club_name,club_league_id,club_value,club_shield,club_country) VALUES ('East Riffa Club',17,57,pg_read_binary_file('E:\imagenes\escudos_cl\Asia\Bahrain Premier League\East Riffa Club.png'),20);</v>
      </c>
    </row>
    <row r="969" spans="2:15" x14ac:dyDescent="0.25">
      <c r="B969">
        <v>967</v>
      </c>
      <c r="C969" t="s">
        <v>4336</v>
      </c>
      <c r="D969" t="s">
        <v>1834</v>
      </c>
      <c r="E969">
        <f>INDEX(ClubLeague!B:B,MATCH(D969,ClubLeague!C:C,0))</f>
        <v>65</v>
      </c>
      <c r="F969">
        <v>53</v>
      </c>
      <c r="G969">
        <v>55</v>
      </c>
      <c r="H969">
        <v>54</v>
      </c>
      <c r="I969" s="3">
        <f t="shared" si="46"/>
        <v>54</v>
      </c>
      <c r="J969" t="s">
        <v>5954</v>
      </c>
      <c r="K969" t="str">
        <f t="shared" si="47"/>
        <v>E:\imagenes\escudos_cl\Asia\Hong Kong Premier League\Eastern District SA.png</v>
      </c>
      <c r="L969" t="s">
        <v>469</v>
      </c>
      <c r="M969">
        <f>INDEX(NationalTeams!B:B,MATCH(L969,NationalTeams!C:C,0))</f>
        <v>91</v>
      </c>
      <c r="O969" t="str">
        <f t="shared" si="45"/>
        <v>INSERT INTO "Clubs" (club_name,club_league_id,club_value,club_shield,club_country) VALUES ('Eastern District SA',65,54,pg_read_binary_file('E:\imagenes\escudos_cl\Asia\Hong Kong Premier League\Eastern District SA.png'),91);</v>
      </c>
    </row>
    <row r="970" spans="2:15" x14ac:dyDescent="0.25">
      <c r="B970">
        <v>968</v>
      </c>
      <c r="C970" t="s">
        <v>4424</v>
      </c>
      <c r="D970" t="s">
        <v>1834</v>
      </c>
      <c r="E970">
        <f>INDEX(ClubLeague!B:B,MATCH(D970,ClubLeague!C:C,0))</f>
        <v>65</v>
      </c>
      <c r="F970">
        <v>51</v>
      </c>
      <c r="G970">
        <v>56</v>
      </c>
      <c r="H970">
        <v>52</v>
      </c>
      <c r="I970" s="3">
        <f t="shared" si="46"/>
        <v>53</v>
      </c>
      <c r="J970" t="s">
        <v>5955</v>
      </c>
      <c r="K970" t="str">
        <f t="shared" si="47"/>
        <v>E:\imagenes\escudos_cl\Asia\Hong Kong Premier League\Eastern SC.png</v>
      </c>
      <c r="L970" t="s">
        <v>469</v>
      </c>
      <c r="M970">
        <f>INDEX(NationalTeams!B:B,MATCH(L970,NationalTeams!C:C,0))</f>
        <v>91</v>
      </c>
      <c r="O970" t="str">
        <f t="shared" si="45"/>
        <v>INSERT INTO "Clubs" (club_name,club_league_id,club_value,club_shield,club_country) VALUES ('Eastern SC',65,53,pg_read_binary_file('E:\imagenes\escudos_cl\Asia\Hong Kong Premier League\Eastern SC.png'),91);</v>
      </c>
    </row>
    <row r="971" spans="2:15" x14ac:dyDescent="0.25">
      <c r="B971">
        <v>969</v>
      </c>
      <c r="C971" t="s">
        <v>3969</v>
      </c>
      <c r="D971" t="s">
        <v>1905</v>
      </c>
      <c r="E971">
        <f>INDEX(ClubLeague!B:B,MATCH(D971,ClubLeague!C:C,0))</f>
        <v>136</v>
      </c>
      <c r="F971">
        <v>62</v>
      </c>
      <c r="G971">
        <v>61</v>
      </c>
      <c r="H971">
        <v>62</v>
      </c>
      <c r="I971" s="3">
        <f t="shared" si="46"/>
        <v>62</v>
      </c>
      <c r="J971" t="s">
        <v>5956</v>
      </c>
      <c r="K971" t="str">
        <f t="shared" si="47"/>
        <v>E:\imagenes\escudos_cl\Asia\New Zealand National League\Eastern Suburbs AFC.png</v>
      </c>
      <c r="L971" t="s">
        <v>423</v>
      </c>
      <c r="M971">
        <f>INDEX(NationalTeams!B:B,MATCH(L971,NationalTeams!C:C,0))</f>
        <v>156</v>
      </c>
      <c r="O971" t="str">
        <f t="shared" si="45"/>
        <v>INSERT INTO "Clubs" (club_name,club_league_id,club_value,club_shield,club_country) VALUES ('Eastern Suburbs AFC',136,62,pg_read_binary_file('E:\imagenes\escudos_cl\Asia\New Zealand National League\Eastern Suburbs AFC.png'),156);</v>
      </c>
    </row>
    <row r="972" spans="2:15" x14ac:dyDescent="0.25">
      <c r="B972">
        <v>970</v>
      </c>
      <c r="C972" t="s">
        <v>2751</v>
      </c>
      <c r="D972" t="s">
        <v>1825</v>
      </c>
      <c r="E972">
        <f>INDEX(ClubLeague!B:B,MATCH(D972,ClubLeague!C:C,0))</f>
        <v>56</v>
      </c>
      <c r="F972">
        <v>49</v>
      </c>
      <c r="G972">
        <v>60</v>
      </c>
      <c r="H972">
        <v>46</v>
      </c>
      <c r="I972" s="3">
        <f t="shared" si="46"/>
        <v>52</v>
      </c>
      <c r="J972" t="s">
        <v>5957</v>
      </c>
      <c r="K972" t="str">
        <f t="shared" si="47"/>
        <v>E:\imagenes\escudos_cl\Europa\Faroe Islands Premier League\EB Streymur.png</v>
      </c>
      <c r="L972" t="s">
        <v>526</v>
      </c>
      <c r="M972">
        <f>INDEX(NationalTeams!B:B,MATCH(L972,NationalTeams!C:C,0))</f>
        <v>103</v>
      </c>
      <c r="O972" t="str">
        <f t="shared" si="45"/>
        <v>INSERT INTO "Clubs" (club_name,club_league_id,club_value,club_shield,club_country) VALUES ('EB Streymur',56,52,pg_read_binary_file('E:\imagenes\escudos_cl\Europa\Faroe Islands Premier League\EB Streymur.png'),103);</v>
      </c>
    </row>
    <row r="973" spans="2:15" x14ac:dyDescent="0.25">
      <c r="B973">
        <v>971</v>
      </c>
      <c r="C973" t="s">
        <v>3413</v>
      </c>
      <c r="D973" t="s">
        <v>1793</v>
      </c>
      <c r="E973">
        <f>INDEX(ClubLeague!B:B,MATCH(D973,ClubLeague!C:C,0))</f>
        <v>23</v>
      </c>
      <c r="F973">
        <v>73</v>
      </c>
      <c r="G973">
        <v>71</v>
      </c>
      <c r="H973">
        <v>68</v>
      </c>
      <c r="I973" s="3">
        <f t="shared" si="46"/>
        <v>71</v>
      </c>
      <c r="J973" t="s">
        <v>5958</v>
      </c>
      <c r="K973" t="str">
        <f t="shared" si="47"/>
        <v>E:\imagenes\escudos_cl\America\Brasileirao Betano\EC Bahia.png</v>
      </c>
      <c r="L973" t="s">
        <v>327</v>
      </c>
      <c r="M973">
        <f>INDEX(NationalTeams!B:B,MATCH(L973,NationalTeams!C:C,0))</f>
        <v>32</v>
      </c>
      <c r="O973" t="str">
        <f t="shared" si="45"/>
        <v>INSERT INTO "Clubs" (club_name,club_league_id,club_value,club_shield,club_country) VALUES ('EC Bahia',23,71,pg_read_binary_file('E:\imagenes\escudos_cl\America\Brasileirao Betano\EC Bahia.png'),32);</v>
      </c>
    </row>
    <row r="974" spans="2:15" x14ac:dyDescent="0.25">
      <c r="B974">
        <v>972</v>
      </c>
      <c r="C974" t="s">
        <v>3422</v>
      </c>
      <c r="D974" t="s">
        <v>1793</v>
      </c>
      <c r="E974">
        <f>INDEX(ClubLeague!B:B,MATCH(D974,ClubLeague!C:C,0))</f>
        <v>23</v>
      </c>
      <c r="F974">
        <v>69</v>
      </c>
      <c r="G974">
        <v>65</v>
      </c>
      <c r="H974">
        <v>68</v>
      </c>
      <c r="I974" s="3">
        <f t="shared" si="46"/>
        <v>67</v>
      </c>
      <c r="J974" t="s">
        <v>5959</v>
      </c>
      <c r="K974" t="str">
        <f t="shared" si="47"/>
        <v>E:\imagenes\escudos_cl\America\Brasileirao Betano\EC Juventude.png</v>
      </c>
      <c r="L974" t="s">
        <v>327</v>
      </c>
      <c r="M974">
        <f>INDEX(NationalTeams!B:B,MATCH(L974,NationalTeams!C:C,0))</f>
        <v>32</v>
      </c>
      <c r="O974" t="str">
        <f t="shared" si="45"/>
        <v>INSERT INTO "Clubs" (club_name,club_league_id,club_value,club_shield,club_country) VALUES ('EC Juventude',23,67,pg_read_binary_file('E:\imagenes\escudos_cl\America\Brasileirao Betano\EC Juventude.png'),32);</v>
      </c>
    </row>
    <row r="975" spans="2:15" x14ac:dyDescent="0.25">
      <c r="B975">
        <v>973</v>
      </c>
      <c r="C975" t="s">
        <v>3428</v>
      </c>
      <c r="D975" t="s">
        <v>1793</v>
      </c>
      <c r="E975">
        <f>INDEX(ClubLeague!B:B,MATCH(D975,ClubLeague!C:C,0))</f>
        <v>23</v>
      </c>
      <c r="F975">
        <v>65</v>
      </c>
      <c r="G975">
        <v>63</v>
      </c>
      <c r="H975">
        <v>65</v>
      </c>
      <c r="I975" s="3">
        <f t="shared" si="46"/>
        <v>64</v>
      </c>
      <c r="J975" t="s">
        <v>5960</v>
      </c>
      <c r="K975" t="str">
        <f t="shared" si="47"/>
        <v>E:\imagenes\escudos_cl\America\Brasileirao Betano\EC Vitoria.png</v>
      </c>
      <c r="L975" t="s">
        <v>327</v>
      </c>
      <c r="M975">
        <f>INDEX(NationalTeams!B:B,MATCH(L975,NationalTeams!C:C,0))</f>
        <v>32</v>
      </c>
      <c r="O975" t="str">
        <f t="shared" si="45"/>
        <v>INSERT INTO "Clubs" (club_name,club_league_id,club_value,club_shield,club_country) VALUES ('EC Vitoria',23,64,pg_read_binary_file('E:\imagenes\escudos_cl\America\Brasileirao Betano\EC Vitoria.png'),32);</v>
      </c>
    </row>
    <row r="976" spans="2:15" x14ac:dyDescent="0.25">
      <c r="B976">
        <v>974</v>
      </c>
      <c r="C976" t="s">
        <v>4788</v>
      </c>
      <c r="D976" t="s">
        <v>1792</v>
      </c>
      <c r="E976">
        <f>INDEX(ClubLeague!B:B,MATCH(D976,ClubLeague!C:C,0))</f>
        <v>22</v>
      </c>
      <c r="F976">
        <v>74</v>
      </c>
      <c r="G976">
        <v>65</v>
      </c>
      <c r="H976">
        <v>78</v>
      </c>
      <c r="I976" s="3">
        <f t="shared" si="46"/>
        <v>72</v>
      </c>
      <c r="J976" t="s">
        <v>5961</v>
      </c>
      <c r="K976" t="str">
        <f t="shared" si="47"/>
        <v>E:\imagenes\escudos_cl\Africa\Botola\ECA Zemamra.png</v>
      </c>
      <c r="L976" t="s">
        <v>342</v>
      </c>
      <c r="M976">
        <f>INDEX(NationalTeams!B:B,MATCH(L976,NationalTeams!C:C,0))</f>
        <v>137</v>
      </c>
      <c r="O976" t="str">
        <f t="shared" si="45"/>
        <v>INSERT INTO "Clubs" (club_name,club_league_id,club_value,club_shield,club_country) VALUES ('ECA Zemamra',22,72,pg_read_binary_file('E:\imagenes\escudos_cl\Africa\Botola\ECA Zemamra.png'),137);</v>
      </c>
    </row>
    <row r="977" spans="2:15" x14ac:dyDescent="0.25">
      <c r="B977">
        <v>975</v>
      </c>
      <c r="C977" t="s">
        <v>4833</v>
      </c>
      <c r="D977" t="s">
        <v>1901</v>
      </c>
      <c r="E977">
        <f>INDEX(ClubLeague!B:B,MATCH(D977,ClubLeague!C:C,0))</f>
        <v>132</v>
      </c>
      <c r="F977">
        <v>57</v>
      </c>
      <c r="G977">
        <v>62</v>
      </c>
      <c r="H977">
        <v>52</v>
      </c>
      <c r="I977" s="3">
        <f t="shared" si="46"/>
        <v>57</v>
      </c>
      <c r="J977" t="s">
        <v>5962</v>
      </c>
      <c r="K977" t="str">
        <f t="shared" si="47"/>
        <v>E:\imagenes\escudos_cl\Africa\Namibia Premiership\Eeshoke Chula Chula FC.png</v>
      </c>
      <c r="L977" t="s">
        <v>372</v>
      </c>
      <c r="M977">
        <f>INDEX(NationalTeams!B:B,MATCH(L977,NationalTeams!C:C,0))</f>
        <v>148</v>
      </c>
      <c r="O977" t="str">
        <f t="shared" si="45"/>
        <v>INSERT INTO "Clubs" (club_name,club_league_id,club_value,club_shield,club_country) VALUES ('Eeshoke Chula Chula FC',132,57,pg_read_binary_file('E:\imagenes\escudos_cl\Africa\Namibia Premiership\Eeshoke Chula Chula FC.png'),148);</v>
      </c>
    </row>
    <row r="978" spans="2:15" x14ac:dyDescent="0.25">
      <c r="B978">
        <v>976</v>
      </c>
      <c r="C978" t="s">
        <v>2593</v>
      </c>
      <c r="D978" t="s">
        <v>1951</v>
      </c>
      <c r="E978">
        <f>INDEX(ClubLeague!B:B,MATCH(D978,ClubLeague!C:C,0))</f>
        <v>182</v>
      </c>
      <c r="F978">
        <v>63</v>
      </c>
      <c r="G978">
        <v>63</v>
      </c>
      <c r="H978">
        <v>63</v>
      </c>
      <c r="I978" s="3">
        <f t="shared" si="46"/>
        <v>63</v>
      </c>
      <c r="J978" t="s">
        <v>5963</v>
      </c>
      <c r="K978" t="str">
        <f t="shared" si="47"/>
        <v>E:\imagenes\escudos_cl\Europa\Super League Greece 2\Egaleo FC.png</v>
      </c>
      <c r="L978" t="s">
        <v>508</v>
      </c>
      <c r="M978">
        <f>INDEX(NationalTeams!B:B,MATCH(L978,NationalTeams!C:C,0))</f>
        <v>82</v>
      </c>
      <c r="O978" t="str">
        <f t="shared" si="45"/>
        <v>INSERT INTO "Clubs" (club_name,club_league_id,club_value,club_shield,club_country) VALUES ('Egaleo FC',182,63,pg_read_binary_file('E:\imagenes\escudos_cl\Europa\Super League Greece 2\Egaleo FC.png'),82);</v>
      </c>
    </row>
    <row r="979" spans="2:15" x14ac:dyDescent="0.25">
      <c r="B979">
        <v>977</v>
      </c>
      <c r="C979" t="s">
        <v>3006</v>
      </c>
      <c r="D979" t="s">
        <v>1910</v>
      </c>
      <c r="E979">
        <f>INDEX(ClubLeague!B:B,MATCH(D979,ClubLeague!C:C,0))</f>
        <v>141</v>
      </c>
      <c r="F979">
        <v>58</v>
      </c>
      <c r="G979">
        <v>55</v>
      </c>
      <c r="H979">
        <v>54</v>
      </c>
      <c r="I979" s="3">
        <f t="shared" si="46"/>
        <v>56</v>
      </c>
      <c r="J979" t="s">
        <v>5964</v>
      </c>
      <c r="K979" t="str">
        <f t="shared" si="47"/>
        <v>E:\imagenes\escudos_cl\Europa\Norwegian First Division\Egersunds IK.png</v>
      </c>
      <c r="L979" t="s">
        <v>492</v>
      </c>
      <c r="M979">
        <f>INDEX(NationalTeams!B:B,MATCH(L979,NationalTeams!C:C,0))</f>
        <v>154</v>
      </c>
      <c r="O979" t="str">
        <f t="shared" si="45"/>
        <v>INSERT INTO "Clubs" (club_name,club_league_id,club_value,club_shield,club_country) VALUES ('Egersunds IK',141,56,pg_read_binary_file('E:\imagenes\escudos_cl\Europa\Norwegian First Division\Egersunds IK.png'),154);</v>
      </c>
    </row>
    <row r="980" spans="2:15" x14ac:dyDescent="0.25">
      <c r="B980">
        <v>978</v>
      </c>
      <c r="C980" t="s">
        <v>3946</v>
      </c>
      <c r="D980" t="s">
        <v>1844</v>
      </c>
      <c r="E980">
        <f>INDEX(ClubLeague!B:B,MATCH(D980,ClubLeague!C:C,0))</f>
        <v>75</v>
      </c>
      <c r="F980">
        <v>62</v>
      </c>
      <c r="G980">
        <v>64</v>
      </c>
      <c r="H980">
        <v>63</v>
      </c>
      <c r="I980" s="3">
        <f t="shared" si="46"/>
        <v>63</v>
      </c>
      <c r="J980" t="s">
        <v>5965</v>
      </c>
      <c r="K980" t="str">
        <f t="shared" si="47"/>
        <v>E:\imagenes\escudos_cl\Asia\J2 League\Ehime FC.png</v>
      </c>
      <c r="L980" t="s">
        <v>422</v>
      </c>
      <c r="M980">
        <f>INDEX(NationalTeams!B:B,MATCH(L980,NationalTeams!C:C,0))</f>
        <v>112</v>
      </c>
      <c r="O980" t="str">
        <f t="shared" si="45"/>
        <v>INSERT INTO "Clubs" (club_name,club_league_id,club_value,club_shield,club_country) VALUES ('Ehime FC',75,63,pg_read_binary_file('E:\imagenes\escudos_cl\Asia\J2 League\Ehime FC.png'),112);</v>
      </c>
    </row>
    <row r="981" spans="2:15" x14ac:dyDescent="0.25">
      <c r="B981">
        <v>979</v>
      </c>
      <c r="C981" t="s">
        <v>2023</v>
      </c>
      <c r="D981" t="s">
        <v>1772</v>
      </c>
      <c r="E981">
        <f>INDEX(ClubLeague!B:B,MATCH(D981,ClubLeague!C:C,0))</f>
        <v>2</v>
      </c>
      <c r="F981">
        <v>65</v>
      </c>
      <c r="G981">
        <v>65</v>
      </c>
      <c r="H981">
        <v>66</v>
      </c>
      <c r="I981" s="3">
        <f t="shared" si="46"/>
        <v>65</v>
      </c>
      <c r="J981" t="s">
        <v>5966</v>
      </c>
      <c r="K981" t="str">
        <f t="shared" si="47"/>
        <v>E:\imagenes\escudos_cl\Europa\2. Bundesliga\Eintracht Braunschweig.png</v>
      </c>
      <c r="L981" t="s">
        <v>489</v>
      </c>
      <c r="M981">
        <f>INDEX(NationalTeams!B:B,MATCH(L981,NationalTeams!C:C,0))</f>
        <v>4</v>
      </c>
      <c r="O981" t="str">
        <f t="shared" si="45"/>
        <v>INSERT INTO "Clubs" (club_name,club_league_id,club_value,club_shield,club_country) VALUES ('Eintracht Braunschweig',2,65,pg_read_binary_file('E:\imagenes\escudos_cl\Europa\2. Bundesliga\Eintracht Braunschweig.png'),4);</v>
      </c>
    </row>
    <row r="982" spans="2:15" x14ac:dyDescent="0.25">
      <c r="B982">
        <v>980</v>
      </c>
      <c r="C982" t="s">
        <v>2013</v>
      </c>
      <c r="D982" t="s">
        <v>1796</v>
      </c>
      <c r="E982">
        <f>INDEX(ClubLeague!B:B,MATCH(D982,ClubLeague!C:C,0))</f>
        <v>26</v>
      </c>
      <c r="F982">
        <v>75</v>
      </c>
      <c r="G982">
        <v>79</v>
      </c>
      <c r="H982">
        <v>75</v>
      </c>
      <c r="I982" s="3">
        <f t="shared" si="46"/>
        <v>76</v>
      </c>
      <c r="J982" t="s">
        <v>5967</v>
      </c>
      <c r="K982" t="str">
        <f t="shared" si="47"/>
        <v>E:\imagenes\escudos_cl\Europa\Bundesliga\Eintracht Frankfurt.png</v>
      </c>
      <c r="L982" t="s">
        <v>489</v>
      </c>
      <c r="M982">
        <f>INDEX(NationalTeams!B:B,MATCH(L982,NationalTeams!C:C,0))</f>
        <v>4</v>
      </c>
      <c r="O982" t="str">
        <f t="shared" si="45"/>
        <v>INSERT INTO "Clubs" (club_name,club_league_id,club_value,club_shield,club_country) VALUES ('Eintracht Frankfurt',26,76,pg_read_binary_file('E:\imagenes\escudos_cl\Europa\Bundesliga\Eintracht Frankfurt.png'),4);</v>
      </c>
    </row>
    <row r="983" spans="2:15" x14ac:dyDescent="0.25">
      <c r="B983">
        <v>981</v>
      </c>
      <c r="C983" t="s">
        <v>2442</v>
      </c>
      <c r="D983" t="s">
        <v>1977</v>
      </c>
      <c r="E983">
        <f>INDEX(ClubLeague!B:B,MATCH(D983,ClubLeague!C:C,0))</f>
        <v>208</v>
      </c>
      <c r="F983">
        <v>61</v>
      </c>
      <c r="G983">
        <v>59</v>
      </c>
      <c r="H983">
        <v>59</v>
      </c>
      <c r="I983" s="3">
        <f t="shared" si="46"/>
        <v>60</v>
      </c>
      <c r="J983" t="s">
        <v>5968</v>
      </c>
      <c r="K983" t="str">
        <f t="shared" si="47"/>
        <v>E:\imagenes\escudos_cl\Europa\Ykkosliiga\Ekenas Idrottsforening.png</v>
      </c>
      <c r="L983" t="s">
        <v>511</v>
      </c>
      <c r="M983">
        <f>INDEX(NationalTeams!B:B,MATCH(L983,NationalTeams!C:C,0))</f>
        <v>73</v>
      </c>
      <c r="O983" t="str">
        <f t="shared" si="45"/>
        <v>INSERT INTO "Clubs" (club_name,club_league_id,club_value,club_shield,club_country) VALUES ('Ekenas Idrottsforening',208,60,pg_read_binary_file('E:\imagenes\escudos_cl\Europa\Ykkosliiga\Ekenas Idrottsforening.png'),73);</v>
      </c>
    </row>
    <row r="984" spans="2:15" x14ac:dyDescent="0.25">
      <c r="B984">
        <v>982</v>
      </c>
      <c r="C984" t="s">
        <v>4726</v>
      </c>
      <c r="D984" t="s">
        <v>1818</v>
      </c>
      <c r="E984">
        <f>INDEX(ClubLeague!B:B,MATCH(D984,ClubLeague!C:C,0))</f>
        <v>49</v>
      </c>
      <c r="F984">
        <v>63</v>
      </c>
      <c r="G984">
        <v>57</v>
      </c>
      <c r="H984">
        <v>61</v>
      </c>
      <c r="I984" s="3">
        <f t="shared" si="46"/>
        <v>60</v>
      </c>
      <c r="J984" t="s">
        <v>5969</v>
      </c>
      <c r="K984" t="str">
        <f t="shared" si="47"/>
        <v>E:\imagenes\escudos_cl\Africa\Egyptian Second Division A\El Dakhleya SC.png</v>
      </c>
      <c r="L984" t="s">
        <v>365</v>
      </c>
      <c r="M984">
        <f>INDEX(NationalTeams!B:B,MATCH(L984,NationalTeams!C:C,0))</f>
        <v>59</v>
      </c>
      <c r="O984" t="str">
        <f t="shared" si="45"/>
        <v>INSERT INTO "Clubs" (club_name,club_league_id,club_value,club_shield,club_country) VALUES ('El Dakhleya SC',49,60,pg_read_binary_file('E:\imagenes\escudos_cl\Africa\Egyptian Second Division A\El Dakhleya SC.png'),59);</v>
      </c>
    </row>
    <row r="985" spans="2:15" x14ac:dyDescent="0.25">
      <c r="B985">
        <v>983</v>
      </c>
      <c r="C985" t="s">
        <v>4704</v>
      </c>
      <c r="D985" t="s">
        <v>1817</v>
      </c>
      <c r="E985">
        <f>INDEX(ClubLeague!B:B,MATCH(D985,ClubLeague!C:C,0))</f>
        <v>48</v>
      </c>
      <c r="F985">
        <v>74</v>
      </c>
      <c r="G985">
        <v>82</v>
      </c>
      <c r="H985">
        <v>75</v>
      </c>
      <c r="I985" s="3">
        <f t="shared" si="46"/>
        <v>77</v>
      </c>
      <c r="J985" t="s">
        <v>5970</v>
      </c>
      <c r="K985" t="str">
        <f t="shared" si="47"/>
        <v>E:\imagenes\escudos_cl\Africa\Egyptian Premier League\El Gouhna FC.png</v>
      </c>
      <c r="L985" t="s">
        <v>365</v>
      </c>
      <c r="M985">
        <f>INDEX(NationalTeams!B:B,MATCH(L985,NationalTeams!C:C,0))</f>
        <v>59</v>
      </c>
      <c r="O985" t="str">
        <f t="shared" si="45"/>
        <v>INSERT INTO "Clubs" (club_name,club_league_id,club_value,club_shield,club_country) VALUES ('El Gouhna FC',48,77,pg_read_binary_file('E:\imagenes\escudos_cl\Africa\Egyptian Premier League\El Gouhna FC.png'),59);</v>
      </c>
    </row>
    <row r="986" spans="2:15" x14ac:dyDescent="0.25">
      <c r="B986">
        <v>984</v>
      </c>
      <c r="C986" t="s">
        <v>4848</v>
      </c>
      <c r="D986" t="s">
        <v>1908</v>
      </c>
      <c r="E986">
        <f>INDEX(ClubLeague!B:B,MATCH(D986,ClubLeague!C:C,0))</f>
        <v>139</v>
      </c>
      <c r="F986">
        <v>70</v>
      </c>
      <c r="G986">
        <v>68</v>
      </c>
      <c r="H986">
        <v>73</v>
      </c>
      <c r="I986" s="3">
        <f t="shared" si="46"/>
        <v>70</v>
      </c>
      <c r="J986" t="s">
        <v>5971</v>
      </c>
      <c r="K986" t="str">
        <f t="shared" si="47"/>
        <v>E:\imagenes\escudos_cl\Africa\Nigeria Premier Football League\El Kanemi Warriors FC.png</v>
      </c>
      <c r="L986" t="s">
        <v>361</v>
      </c>
      <c r="M986">
        <f>INDEX(NationalTeams!B:B,MATCH(L986,NationalTeams!C:C,0))</f>
        <v>153</v>
      </c>
      <c r="O986" t="str">
        <f t="shared" si="45"/>
        <v>INSERT INTO "Clubs" (club_name,club_league_id,club_value,club_shield,club_country) VALUES ('El Kanemi Warriors FC',139,70,pg_read_binary_file('E:\imagenes\escudos_cl\Africa\Nigeria Premier Football League\El Kanemi Warriors FC.png'),153);</v>
      </c>
    </row>
    <row r="987" spans="2:15" x14ac:dyDescent="0.25">
      <c r="B987">
        <v>985</v>
      </c>
      <c r="C987" t="s">
        <v>4727</v>
      </c>
      <c r="D987" t="s">
        <v>1818</v>
      </c>
      <c r="E987">
        <f>INDEX(ClubLeague!B:B,MATCH(D987,ClubLeague!C:C,0))</f>
        <v>49</v>
      </c>
      <c r="F987">
        <v>59</v>
      </c>
      <c r="G987">
        <v>56</v>
      </c>
      <c r="H987">
        <v>61</v>
      </c>
      <c r="I987" s="3">
        <f t="shared" si="46"/>
        <v>59</v>
      </c>
      <c r="J987" t="s">
        <v>5972</v>
      </c>
      <c r="K987" t="str">
        <f t="shared" si="47"/>
        <v>E:\imagenes\escudos_cl\Africa\Egyptian Second Division A\EL Mansoura SC.png</v>
      </c>
      <c r="L987" t="s">
        <v>365</v>
      </c>
      <c r="M987">
        <f>INDEX(NationalTeams!B:B,MATCH(L987,NationalTeams!C:C,0))</f>
        <v>59</v>
      </c>
      <c r="O987" t="str">
        <f t="shared" si="45"/>
        <v>INSERT INTO "Clubs" (club_name,club_league_id,club_value,club_shield,club_country) VALUES ('EL Mansoura SC',49,59,pg_read_binary_file('E:\imagenes\escudos_cl\Africa\Egyptian Second Division A\EL Mansoura SC.png'),59);</v>
      </c>
    </row>
    <row r="988" spans="2:15" x14ac:dyDescent="0.25">
      <c r="B988">
        <v>986</v>
      </c>
      <c r="C988" t="s">
        <v>4728</v>
      </c>
      <c r="D988" t="s">
        <v>1818</v>
      </c>
      <c r="E988">
        <f>INDEX(ClubLeague!B:B,MATCH(D988,ClubLeague!C:C,0))</f>
        <v>49</v>
      </c>
      <c r="F988">
        <v>55</v>
      </c>
      <c r="G988">
        <v>58</v>
      </c>
      <c r="H988">
        <v>61</v>
      </c>
      <c r="I988" s="3">
        <f t="shared" si="46"/>
        <v>58</v>
      </c>
      <c r="J988" t="s">
        <v>5973</v>
      </c>
      <c r="K988" t="str">
        <f t="shared" si="47"/>
        <v>E:\imagenes\escudos_cl\Africa\Egyptian Second Division A\EL Qanah FC.png</v>
      </c>
      <c r="L988" t="s">
        <v>365</v>
      </c>
      <c r="M988">
        <f>INDEX(NationalTeams!B:B,MATCH(L988,NationalTeams!C:C,0))</f>
        <v>59</v>
      </c>
      <c r="O988" t="str">
        <f t="shared" si="45"/>
        <v>INSERT INTO "Clubs" (club_name,club_league_id,club_value,club_shield,club_country) VALUES ('EL Qanah FC',49,58,pg_read_binary_file('E:\imagenes\escudos_cl\Africa\Egyptian Second Division A\EL Qanah FC.png'),59);</v>
      </c>
    </row>
    <row r="989" spans="2:15" x14ac:dyDescent="0.25">
      <c r="B989">
        <v>987</v>
      </c>
      <c r="C989" t="s">
        <v>4729</v>
      </c>
      <c r="D989" t="s">
        <v>1818</v>
      </c>
      <c r="E989">
        <f>INDEX(ClubLeague!B:B,MATCH(D989,ClubLeague!C:C,0))</f>
        <v>49</v>
      </c>
      <c r="F989">
        <v>61</v>
      </c>
      <c r="G989">
        <v>55</v>
      </c>
      <c r="H989">
        <v>58</v>
      </c>
      <c r="I989" s="3">
        <f t="shared" si="46"/>
        <v>58</v>
      </c>
      <c r="J989" t="s">
        <v>5974</v>
      </c>
      <c r="K989" t="str">
        <f t="shared" si="47"/>
        <v>E:\imagenes\escudos_cl\Africa\Egyptian Second Division A\El Sekka El Hadid SC.png</v>
      </c>
      <c r="L989" t="s">
        <v>365</v>
      </c>
      <c r="M989">
        <f>INDEX(NationalTeams!B:B,MATCH(L989,NationalTeams!C:C,0))</f>
        <v>59</v>
      </c>
      <c r="O989" t="str">
        <f t="shared" si="45"/>
        <v>INSERT INTO "Clubs" (club_name,club_league_id,club_value,club_shield,club_country) VALUES ('El Sekka El Hadid SC',49,58,pg_read_binary_file('E:\imagenes\escudos_cl\Africa\Egyptian Second Division A\El Sekka El Hadid SC.png'),59);</v>
      </c>
    </row>
    <row r="990" spans="2:15" x14ac:dyDescent="0.25">
      <c r="B990">
        <v>988</v>
      </c>
      <c r="C990" t="s">
        <v>2408</v>
      </c>
      <c r="D990" t="s">
        <v>1855</v>
      </c>
      <c r="E990">
        <f>INDEX(ClubLeague!B:B,MATCH(D990,ClubLeague!C:C,0))</f>
        <v>86</v>
      </c>
      <c r="F990">
        <v>72</v>
      </c>
      <c r="G990">
        <v>73</v>
      </c>
      <c r="H990">
        <v>72</v>
      </c>
      <c r="I990" s="3">
        <f t="shared" si="46"/>
        <v>72</v>
      </c>
      <c r="J990" t="s">
        <v>5975</v>
      </c>
      <c r="K990" t="str">
        <f t="shared" si="47"/>
        <v>E:\imagenes\escudos_cl\Europa\LaLiga EA Sports\Elche CF.png</v>
      </c>
      <c r="L990" t="s">
        <v>490</v>
      </c>
      <c r="M990">
        <f>INDEX(NationalTeams!B:B,MATCH(L990,NationalTeams!C:C,0))</f>
        <v>66</v>
      </c>
      <c r="O990" t="str">
        <f t="shared" si="45"/>
        <v>INSERT INTO "Clubs" (club_name,club_league_id,club_value,club_shield,club_country) VALUES ('Elche CF',86,72,pg_read_binary_file('E:\imagenes\escudos_cl\Europa\LaLiga EA Sports\Elche CF.png'),66);</v>
      </c>
    </row>
    <row r="991" spans="2:15" x14ac:dyDescent="0.25">
      <c r="B991">
        <v>989</v>
      </c>
      <c r="C991" t="s">
        <v>4761</v>
      </c>
      <c r="D991" t="s">
        <v>1884</v>
      </c>
      <c r="E991">
        <f>INDEX(ClubLeague!B:B,MATCH(D991,ClubLeague!C:C,0))</f>
        <v>115</v>
      </c>
      <c r="F991">
        <v>57</v>
      </c>
      <c r="G991">
        <v>60</v>
      </c>
      <c r="H991">
        <v>63</v>
      </c>
      <c r="I991" s="3">
        <f t="shared" si="46"/>
        <v>60</v>
      </c>
      <c r="J991" t="s">
        <v>5976</v>
      </c>
      <c r="K991" t="str">
        <f t="shared" si="47"/>
        <v>E:\imagenes\escudos_cl\Africa\Ligue 1 Pro\Elephant de Coleah.png</v>
      </c>
      <c r="L991" t="s">
        <v>382</v>
      </c>
      <c r="M991">
        <f>INDEX(NationalTeams!B:B,MATCH(L991,NationalTeams!C:C,0))</f>
        <v>85</v>
      </c>
      <c r="O991" t="str">
        <f t="shared" si="45"/>
        <v>INSERT INTO "Clubs" (club_name,club_league_id,club_value,club_shield,club_country) VALUES ('Elephant de Coleah',115,60,pg_read_binary_file('E:\imagenes\escudos_cl\Africa\Ligue 1 Pro\Elephant de Coleah.png'),85);</v>
      </c>
    </row>
    <row r="992" spans="2:15" x14ac:dyDescent="0.25">
      <c r="B992">
        <v>990</v>
      </c>
      <c r="C992" t="s">
        <v>4421</v>
      </c>
      <c r="D992" t="s">
        <v>1837</v>
      </c>
      <c r="E992">
        <f>INDEX(ClubLeague!B:B,MATCH(D992,ClubLeague!C:C,0))</f>
        <v>68</v>
      </c>
      <c r="F992">
        <v>53</v>
      </c>
      <c r="G992">
        <v>56</v>
      </c>
      <c r="H992">
        <v>52</v>
      </c>
      <c r="I992" s="3">
        <f t="shared" si="46"/>
        <v>54</v>
      </c>
      <c r="J992" t="s">
        <v>5977</v>
      </c>
      <c r="K992" t="str">
        <f t="shared" si="47"/>
        <v>E:\imagenes\escudos_cl\Asia\Indian Super League\Emami East Bengal FC.png</v>
      </c>
      <c r="L992" t="s">
        <v>458</v>
      </c>
      <c r="M992">
        <f>INDEX(NationalTeams!B:B,MATCH(L992,NationalTeams!C:C,0))</f>
        <v>93</v>
      </c>
      <c r="O992" t="str">
        <f t="shared" si="45"/>
        <v>INSERT INTO "Clubs" (club_name,club_league_id,club_value,club_shield,club_country) VALUES ('Emami East Bengal FC',68,54,pg_read_binary_file('E:\imagenes\escudos_cl\Asia\Indian Super League\Emami East Bengal FC.png'),93);</v>
      </c>
    </row>
    <row r="993" spans="2:15" x14ac:dyDescent="0.25">
      <c r="B993">
        <v>991</v>
      </c>
      <c r="C993" t="s">
        <v>4547</v>
      </c>
      <c r="D993" t="s">
        <v>1870</v>
      </c>
      <c r="E993">
        <f>INDEX(ClubLeague!B:B,MATCH(D993,ClubLeague!C:C,0))</f>
        <v>101</v>
      </c>
      <c r="F993">
        <v>49</v>
      </c>
      <c r="G993">
        <v>46</v>
      </c>
      <c r="H993">
        <v>47</v>
      </c>
      <c r="I993" s="3">
        <f t="shared" si="46"/>
        <v>47</v>
      </c>
      <c r="J993" t="s">
        <v>5978</v>
      </c>
      <c r="K993" t="str">
        <f t="shared" si="47"/>
        <v>E:\imagenes\escudos_cl\Asia\Liga Futebol Timor Leste\Emmanuel FC.png</v>
      </c>
      <c r="L993" t="s">
        <v>472</v>
      </c>
      <c r="M993">
        <f>INDEX(NationalTeams!B:B,MATCH(L993,NationalTeams!C:C,0))</f>
        <v>204</v>
      </c>
      <c r="O993" t="str">
        <f t="shared" si="45"/>
        <v>INSERT INTO "Clubs" (club_name,club_league_id,club_value,club_shield,club_country) VALUES ('Emmanuel FC',101,47,pg_read_binary_file('E:\imagenes\escudos_cl\Asia\Liga Futebol Timor Leste\Emmanuel FC.png'),204);</v>
      </c>
    </row>
    <row r="994" spans="2:15" x14ac:dyDescent="0.25">
      <c r="B994">
        <v>992</v>
      </c>
      <c r="C994" t="s">
        <v>2809</v>
      </c>
      <c r="D994" t="s">
        <v>1943</v>
      </c>
      <c r="E994">
        <f>INDEX(ClubLeague!B:B,MATCH(D994,ClubLeague!C:C,0))</f>
        <v>174</v>
      </c>
      <c r="F994">
        <v>70</v>
      </c>
      <c r="G994">
        <v>69</v>
      </c>
      <c r="H994">
        <v>69</v>
      </c>
      <c r="I994" s="3">
        <f t="shared" si="46"/>
        <v>69</v>
      </c>
      <c r="J994" t="s">
        <v>5979</v>
      </c>
      <c r="K994" t="str">
        <f t="shared" si="47"/>
        <v>E:\imagenes\escudos_cl\Europa\Serie B\Empoli FC.png</v>
      </c>
      <c r="L994" t="s">
        <v>488</v>
      </c>
      <c r="M994">
        <f>INDEX(NationalTeams!B:B,MATCH(L994,NationalTeams!C:C,0))</f>
        <v>110</v>
      </c>
      <c r="O994" t="str">
        <f t="shared" si="45"/>
        <v>INSERT INTO "Clubs" (club_name,club_league_id,club_value,club_shield,club_country) VALUES ('Empoli FC',174,69,pg_read_binary_file('E:\imagenes\escudos_cl\Europa\Serie B\Empoli FC.png'),110);</v>
      </c>
    </row>
    <row r="995" spans="2:15" x14ac:dyDescent="0.25">
      <c r="B995">
        <v>993</v>
      </c>
      <c r="C995" t="s">
        <v>2481</v>
      </c>
      <c r="D995" t="s">
        <v>1885</v>
      </c>
      <c r="E995">
        <f>INDEX(ClubLeague!B:B,MATCH(D995,ClubLeague!C:C,0))</f>
        <v>116</v>
      </c>
      <c r="F995">
        <v>65</v>
      </c>
      <c r="G995">
        <v>67</v>
      </c>
      <c r="H995">
        <v>60</v>
      </c>
      <c r="I995" s="3">
        <f t="shared" si="46"/>
        <v>64</v>
      </c>
      <c r="J995" t="s">
        <v>5980</v>
      </c>
      <c r="K995" t="str">
        <f t="shared" si="47"/>
        <v>E:\imagenes\escudos_cl\Europa\Ligue 2\En Avant Guingamp.png</v>
      </c>
      <c r="L995" t="s">
        <v>487</v>
      </c>
      <c r="M995">
        <f>INDEX(NationalTeams!B:B,MATCH(L995,NationalTeams!C:C,0))</f>
        <v>74</v>
      </c>
      <c r="O995" t="str">
        <f t="shared" si="45"/>
        <v>INSERT INTO "Clubs" (club_name,club_league_id,club_value,club_shield,club_country) VALUES ('En Avant Guingamp',116,64,pg_read_binary_file('E:\imagenes\escudos_cl\Europa\Ligue 2\En Avant Guingamp.png'),74);</v>
      </c>
    </row>
    <row r="996" spans="2:15" x14ac:dyDescent="0.25">
      <c r="B996">
        <v>994</v>
      </c>
      <c r="C996" t="s">
        <v>3755</v>
      </c>
      <c r="D996" t="s">
        <v>1812</v>
      </c>
      <c r="E996">
        <f>INDEX(ClubLeague!B:B,MATCH(D996,ClubLeague!C:C,0))</f>
        <v>43</v>
      </c>
      <c r="F996">
        <v>56</v>
      </c>
      <c r="G996">
        <v>59</v>
      </c>
      <c r="H996">
        <v>59</v>
      </c>
      <c r="I996" s="3">
        <f t="shared" si="46"/>
        <v>58</v>
      </c>
      <c r="J996" t="s">
        <v>5981</v>
      </c>
      <c r="K996" t="str">
        <f t="shared" si="47"/>
        <v>E:\imagenes\escudos_cl\America\Division Intermedia\Encarnacion FC.png</v>
      </c>
      <c r="L996" t="s">
        <v>348</v>
      </c>
      <c r="M996">
        <f>INDEX(NationalTeams!B:B,MATCH(L996,NationalTeams!C:C,0))</f>
        <v>164</v>
      </c>
      <c r="O996" t="str">
        <f t="shared" si="45"/>
        <v>INSERT INTO "Clubs" (club_name,club_league_id,club_value,club_shield,club_country) VALUES ('Encarnacion FC',43,58,pg_read_binary_file('E:\imagenes\escudos_cl\America\Division Intermedia\Encarnacion FC.png'),164);</v>
      </c>
    </row>
    <row r="997" spans="2:15" x14ac:dyDescent="0.25">
      <c r="B997">
        <v>995</v>
      </c>
      <c r="C997" t="s">
        <v>2258</v>
      </c>
      <c r="D997" t="s">
        <v>1808</v>
      </c>
      <c r="E997">
        <f>INDEX(ClubLeague!B:B,MATCH(D997,ClubLeague!C:C,0))</f>
        <v>39</v>
      </c>
      <c r="F997">
        <v>62</v>
      </c>
      <c r="G997">
        <v>57</v>
      </c>
      <c r="H997">
        <v>62</v>
      </c>
      <c r="I997" s="3">
        <f t="shared" si="46"/>
        <v>60</v>
      </c>
      <c r="J997" t="s">
        <v>5982</v>
      </c>
      <c r="K997" t="str">
        <f t="shared" si="47"/>
        <v>E:\imagenes\escudos_cl\Europa\Cypriot First Division\Enosis Neon Paralimni.png</v>
      </c>
      <c r="L997" t="s">
        <v>534</v>
      </c>
      <c r="M997">
        <f>INDEX(NationalTeams!B:B,MATCH(L997,NationalTeams!C:C,0))</f>
        <v>45</v>
      </c>
      <c r="O997" t="str">
        <f t="shared" si="45"/>
        <v>INSERT INTO "Clubs" (club_name,club_league_id,club_value,club_shield,club_country) VALUES ('Enosis Neon Paralimni',39,60,pg_read_binary_file('E:\imagenes\escudos_cl\Europa\Cypriot First Division\Enosis Neon Paralimni.png'),45);</v>
      </c>
    </row>
    <row r="998" spans="2:15" x14ac:dyDescent="0.25">
      <c r="B998">
        <v>996</v>
      </c>
      <c r="C998" t="s">
        <v>4705</v>
      </c>
      <c r="D998" t="s">
        <v>1817</v>
      </c>
      <c r="E998">
        <f>INDEX(ClubLeague!B:B,MATCH(D998,ClubLeague!C:C,0))</f>
        <v>48</v>
      </c>
      <c r="F998">
        <v>82</v>
      </c>
      <c r="G998">
        <v>81</v>
      </c>
      <c r="H998">
        <v>79</v>
      </c>
      <c r="I998" s="3">
        <f t="shared" si="46"/>
        <v>81</v>
      </c>
      <c r="J998" t="s">
        <v>5983</v>
      </c>
      <c r="K998" t="str">
        <f t="shared" si="47"/>
        <v>E:\imagenes\escudos_cl\Africa\Egyptian Premier League\ENPPI SC.png</v>
      </c>
      <c r="L998" t="s">
        <v>365</v>
      </c>
      <c r="M998">
        <f>INDEX(NationalTeams!B:B,MATCH(L998,NationalTeams!C:C,0))</f>
        <v>59</v>
      </c>
      <c r="O998" t="str">
        <f t="shared" si="45"/>
        <v>INSERT INTO "Clubs" (club_name,club_league_id,club_value,club_shield,club_country) VALUES ('ENPPI SC',48,81,pg_read_binary_file('E:\imagenes\escudos_cl\Africa\Egyptian Premier League\ENPPI SC.png'),59);</v>
      </c>
    </row>
    <row r="999" spans="2:15" x14ac:dyDescent="0.25">
      <c r="B999">
        <v>997</v>
      </c>
      <c r="C999" t="s">
        <v>4849</v>
      </c>
      <c r="D999" t="s">
        <v>1908</v>
      </c>
      <c r="E999">
        <f>INDEX(ClubLeague!B:B,MATCH(D999,ClubLeague!C:C,0))</f>
        <v>139</v>
      </c>
      <c r="F999">
        <v>64</v>
      </c>
      <c r="G999">
        <v>77</v>
      </c>
      <c r="H999">
        <v>69</v>
      </c>
      <c r="I999" s="3">
        <f t="shared" si="46"/>
        <v>70</v>
      </c>
      <c r="J999" t="s">
        <v>5984</v>
      </c>
      <c r="K999" t="str">
        <f t="shared" si="47"/>
        <v>E:\imagenes\escudos_cl\Africa\Nigeria Premier Football League\Enugu Rangers International FC.png</v>
      </c>
      <c r="L999" t="s">
        <v>361</v>
      </c>
      <c r="M999">
        <f>INDEX(NationalTeams!B:B,MATCH(L999,NationalTeams!C:C,0))</f>
        <v>153</v>
      </c>
      <c r="O999" t="str">
        <f t="shared" si="45"/>
        <v>INSERT INTO "Clubs" (club_name,club_league_id,club_value,club_shield,club_country) VALUES ('Enugu Rangers International FC',139,70,pg_read_binary_file('E:\imagenes\escudos_cl\Africa\Nigeria Premier Football League\Enugu Rangers International FC.png'),153);</v>
      </c>
    </row>
    <row r="1000" spans="2:15" x14ac:dyDescent="0.25">
      <c r="B1000">
        <v>998</v>
      </c>
      <c r="C1000" t="s">
        <v>3502</v>
      </c>
      <c r="D1000" t="s">
        <v>1865</v>
      </c>
      <c r="E1000">
        <f>INDEX(ClubLeague!B:B,MATCH(D1000,ClubLeague!C:C,0))</f>
        <v>96</v>
      </c>
      <c r="F1000">
        <v>61</v>
      </c>
      <c r="G1000">
        <v>63</v>
      </c>
      <c r="H1000">
        <v>59</v>
      </c>
      <c r="I1000" s="3">
        <f t="shared" si="46"/>
        <v>61</v>
      </c>
      <c r="J1000" t="s">
        <v>5985</v>
      </c>
      <c r="K1000" t="str">
        <f t="shared" si="47"/>
        <v>E:\imagenes\escudos_cl\America\Liga BetPlay Dimayor\Envigado FC.png</v>
      </c>
      <c r="L1000" t="s">
        <v>328</v>
      </c>
      <c r="M1000">
        <f>INDEX(NationalTeams!B:B,MATCH(L1000,NationalTeams!C:C,0))</f>
        <v>46</v>
      </c>
      <c r="O1000" t="str">
        <f t="shared" si="45"/>
        <v>INSERT INTO "Clubs" (club_name,club_league_id,club_value,club_shield,club_country) VALUES ('Envigado FC',96,61,pg_read_binary_file('E:\imagenes\escudos_cl\America\Liga BetPlay Dimayor\Envigado FC.png'),46);</v>
      </c>
    </row>
    <row r="1001" spans="2:15" x14ac:dyDescent="0.25">
      <c r="B1001">
        <v>999</v>
      </c>
      <c r="C1001" t="s">
        <v>4850</v>
      </c>
      <c r="D1001" t="s">
        <v>1908</v>
      </c>
      <c r="E1001">
        <f>INDEX(ClubLeague!B:B,MATCH(D1001,ClubLeague!C:C,0))</f>
        <v>139</v>
      </c>
      <c r="F1001">
        <v>69</v>
      </c>
      <c r="G1001">
        <v>66</v>
      </c>
      <c r="H1001">
        <v>68</v>
      </c>
      <c r="I1001" s="3">
        <f t="shared" si="46"/>
        <v>68</v>
      </c>
      <c r="J1001" t="s">
        <v>5986</v>
      </c>
      <c r="K1001" t="str">
        <f t="shared" si="47"/>
        <v>E:\imagenes\escudos_cl\Africa\Nigeria Premier Football League\Enyimba FC.png</v>
      </c>
      <c r="L1001" t="s">
        <v>361</v>
      </c>
      <c r="M1001">
        <f>INDEX(NationalTeams!B:B,MATCH(L1001,NationalTeams!C:C,0))</f>
        <v>153</v>
      </c>
      <c r="O1001" t="str">
        <f t="shared" si="45"/>
        <v>INSERT INTO "Clubs" (club_name,club_league_id,club_value,club_shield,club_country) VALUES ('Enyimba FC',139,68,pg_read_binary_file('E:\imagenes\escudos_cl\Africa\Nigeria Premier Football League\Enyimba FC.png'),153);</v>
      </c>
    </row>
    <row r="1002" spans="2:15" x14ac:dyDescent="0.25">
      <c r="B1002">
        <v>1000</v>
      </c>
      <c r="C1002" t="s">
        <v>4238</v>
      </c>
      <c r="D1002" t="s">
        <v>1838</v>
      </c>
      <c r="E1002">
        <f>INDEX(ClubLeague!B:B,MATCH(D1002,ClubLeague!C:C,0))</f>
        <v>69</v>
      </c>
      <c r="F1002">
        <v>59</v>
      </c>
      <c r="G1002">
        <v>56</v>
      </c>
      <c r="H1002">
        <v>56</v>
      </c>
      <c r="I1002" s="3">
        <f t="shared" si="46"/>
        <v>57</v>
      </c>
      <c r="J1002" t="s">
        <v>5987</v>
      </c>
      <c r="K1002" t="str">
        <f t="shared" si="47"/>
        <v>E:\imagenes\escudos_cl\Asia\Iraq Stars League\Erbil SC.png</v>
      </c>
      <c r="L1002" t="s">
        <v>431</v>
      </c>
      <c r="M1002">
        <f>INDEX(NationalTeams!B:B,MATCH(L1002,NationalTeams!C:C,0))</f>
        <v>96</v>
      </c>
      <c r="O1002" t="str">
        <f t="shared" si="45"/>
        <v>INSERT INTO "Clubs" (club_name,club_league_id,club_value,club_shield,club_country) VALUES ('Erbil SC',69,57,pg_read_binary_file('E:\imagenes\escudos_cl\Asia\Iraq Stars League\Erbil SC.png'),96);</v>
      </c>
    </row>
    <row r="1003" spans="2:15" x14ac:dyDescent="0.25">
      <c r="B1003">
        <v>1001</v>
      </c>
      <c r="C1003" t="s">
        <v>4564</v>
      </c>
      <c r="D1003" t="s">
        <v>1897</v>
      </c>
      <c r="E1003">
        <f>INDEX(ClubLeague!B:B,MATCH(D1003,ClubLeague!C:C,0))</f>
        <v>128</v>
      </c>
      <c r="F1003">
        <v>46</v>
      </c>
      <c r="G1003">
        <v>44</v>
      </c>
      <c r="H1003">
        <v>46</v>
      </c>
      <c r="I1003" s="3">
        <f t="shared" si="46"/>
        <v>45</v>
      </c>
      <c r="J1003" t="s">
        <v>5988</v>
      </c>
      <c r="K1003" t="str">
        <f t="shared" si="47"/>
        <v>E:\imagenes\escudos_cl\Asia\Mongolian Premier League\Erchim FC.png</v>
      </c>
      <c r="L1003" t="s">
        <v>460</v>
      </c>
      <c r="M1003">
        <f>INDEX(NationalTeams!B:B,MATCH(L1003,NationalTeams!C:C,0))</f>
        <v>144</v>
      </c>
      <c r="O1003" t="str">
        <f t="shared" si="45"/>
        <v>INSERT INTO "Clubs" (club_name,club_league_id,club_value,club_shield,club_country) VALUES ('Erchim FC',128,45,pg_read_binary_file('E:\imagenes\escudos_cl\Asia\Mongolian Premier League\Erchim FC.png'),144);</v>
      </c>
    </row>
    <row r="1004" spans="2:15" x14ac:dyDescent="0.25">
      <c r="B1004">
        <v>1002</v>
      </c>
      <c r="C1004" t="s">
        <v>3281</v>
      </c>
      <c r="D1004" t="s">
        <v>1963</v>
      </c>
      <c r="E1004">
        <f>INDEX(ClubLeague!B:B,MATCH(D1004,ClubLeague!C:C,0))</f>
        <v>194</v>
      </c>
      <c r="F1004">
        <v>57</v>
      </c>
      <c r="G1004">
        <v>60</v>
      </c>
      <c r="H1004">
        <v>59</v>
      </c>
      <c r="I1004" s="3">
        <f t="shared" si="46"/>
        <v>59</v>
      </c>
      <c r="J1004" t="s">
        <v>5989</v>
      </c>
      <c r="K1004" t="str">
        <f t="shared" si="47"/>
        <v>E:\imagenes\escudos_cl\Europa\TFF 1. Lig\Erzurumspor.png</v>
      </c>
      <c r="L1004" t="s">
        <v>501</v>
      </c>
      <c r="M1004">
        <f>INDEX(NationalTeams!B:B,MATCH(L1004,NationalTeams!C:C,0))</f>
        <v>210</v>
      </c>
      <c r="O1004" t="str">
        <f t="shared" si="45"/>
        <v>INSERT INTO "Clubs" (club_name,club_league_id,club_value,club_shield,club_country) VALUES ('Erzurumspor',194,59,pg_read_binary_file('E:\imagenes\escudos_cl\Europa\TFF 1. Lig\Erzurumspor.png'),210);</v>
      </c>
    </row>
    <row r="1005" spans="2:15" x14ac:dyDescent="0.25">
      <c r="B1005">
        <v>1003</v>
      </c>
      <c r="C1005" t="s">
        <v>4927</v>
      </c>
      <c r="D1005" t="s">
        <v>1968</v>
      </c>
      <c r="E1005">
        <f>INDEX(ClubLeague!B:B,MATCH(D1005,ClubLeague!C:C,0))</f>
        <v>199</v>
      </c>
      <c r="F1005">
        <v>68</v>
      </c>
      <c r="G1005">
        <v>69</v>
      </c>
      <c r="H1005">
        <v>73</v>
      </c>
      <c r="I1005" s="3">
        <f t="shared" si="46"/>
        <v>70</v>
      </c>
      <c r="J1005" t="s">
        <v>5990</v>
      </c>
      <c r="K1005" t="str">
        <f t="shared" si="47"/>
        <v>E:\imagenes\escudos_cl\Africa\Tunisian Ligue Professionnelle 1\ES Metlaoui.png</v>
      </c>
      <c r="L1005" t="s">
        <v>364</v>
      </c>
      <c r="M1005">
        <f>INDEX(NationalTeams!B:B,MATCH(L1005,NationalTeams!C:C,0))</f>
        <v>208</v>
      </c>
      <c r="O1005" t="str">
        <f t="shared" si="45"/>
        <v>INSERT INTO "Clubs" (club_name,club_league_id,club_value,club_shield,club_country) VALUES ('ES Metlaoui',199,70,pg_read_binary_file('E:\imagenes\escudos_cl\Africa\Tunisian Ligue Professionnelle 1\ES Metlaoui.png'),208);</v>
      </c>
    </row>
    <row r="1006" spans="2:15" x14ac:dyDescent="0.25">
      <c r="B1006">
        <v>1004</v>
      </c>
      <c r="C1006" t="s">
        <v>4626</v>
      </c>
      <c r="D1006" t="s">
        <v>1781</v>
      </c>
      <c r="E1006">
        <f>INDEX(ClubLeague!B:B,MATCH(D1006,ClubLeague!C:C,0))</f>
        <v>11</v>
      </c>
      <c r="F1006">
        <v>70</v>
      </c>
      <c r="G1006">
        <v>73</v>
      </c>
      <c r="H1006">
        <v>65</v>
      </c>
      <c r="I1006" s="3">
        <f t="shared" si="46"/>
        <v>69</v>
      </c>
      <c r="J1006" t="s">
        <v>5991</v>
      </c>
      <c r="K1006" t="str">
        <f t="shared" si="47"/>
        <v>E:\imagenes\escudos_cl\Africa\Algerian Ligue Professionnelle 1\ES Mostaganem.png</v>
      </c>
      <c r="L1006" t="s">
        <v>324</v>
      </c>
      <c r="M1006">
        <f>INDEX(NationalTeams!B:B,MATCH(L1006,NationalTeams!C:C,0))</f>
        <v>11</v>
      </c>
      <c r="O1006" t="str">
        <f t="shared" si="45"/>
        <v>INSERT INTO "Clubs" (club_name,club_league_id,club_value,club_shield,club_country) VALUES ('ES Mostaganem',11,69,pg_read_binary_file('E:\imagenes\escudos_cl\Africa\Algerian Ligue Professionnelle 1\ES Mostaganem.png'),11);</v>
      </c>
    </row>
    <row r="1007" spans="2:15" x14ac:dyDescent="0.25">
      <c r="B1007">
        <v>1005</v>
      </c>
      <c r="C1007" t="s">
        <v>4928</v>
      </c>
      <c r="D1007" t="s">
        <v>1968</v>
      </c>
      <c r="E1007">
        <f>INDEX(ClubLeague!B:B,MATCH(D1007,ClubLeague!C:C,0))</f>
        <v>199</v>
      </c>
      <c r="F1007">
        <v>69</v>
      </c>
      <c r="G1007">
        <v>66</v>
      </c>
      <c r="H1007">
        <v>70</v>
      </c>
      <c r="I1007" s="3">
        <f t="shared" si="46"/>
        <v>68</v>
      </c>
      <c r="J1007" t="s">
        <v>5992</v>
      </c>
      <c r="K1007" t="str">
        <f t="shared" si="47"/>
        <v>E:\imagenes\escudos_cl\Africa\Tunisian Ligue Professionnelle 1\ES Sahel.png</v>
      </c>
      <c r="L1007" t="s">
        <v>364</v>
      </c>
      <c r="M1007">
        <f>INDEX(NationalTeams!B:B,MATCH(L1007,NationalTeams!C:C,0))</f>
        <v>208</v>
      </c>
      <c r="O1007" t="str">
        <f t="shared" si="45"/>
        <v>INSERT INTO "Clubs" (club_name,club_league_id,club_value,club_shield,club_country) VALUES ('ES Sahel',199,68,pg_read_binary_file('E:\imagenes\escudos_cl\Africa\Tunisian Ligue Professionnelle 1\ES Sahel.png'),208);</v>
      </c>
    </row>
    <row r="1008" spans="2:15" x14ac:dyDescent="0.25">
      <c r="B1008">
        <v>1006</v>
      </c>
      <c r="C1008" t="s">
        <v>4627</v>
      </c>
      <c r="D1008" t="s">
        <v>1781</v>
      </c>
      <c r="E1008">
        <f>INDEX(ClubLeague!B:B,MATCH(D1008,ClubLeague!C:C,0))</f>
        <v>11</v>
      </c>
      <c r="F1008">
        <v>72</v>
      </c>
      <c r="G1008">
        <v>65</v>
      </c>
      <c r="H1008">
        <v>72</v>
      </c>
      <c r="I1008" s="3">
        <f t="shared" si="46"/>
        <v>70</v>
      </c>
      <c r="J1008" t="s">
        <v>5993</v>
      </c>
      <c r="K1008" t="str">
        <f t="shared" si="47"/>
        <v>E:\imagenes\escudos_cl\Africa\Algerian Ligue Professionnelle 1\ES Setif.png</v>
      </c>
      <c r="L1008" t="s">
        <v>324</v>
      </c>
      <c r="M1008">
        <f>INDEX(NationalTeams!B:B,MATCH(L1008,NationalTeams!C:C,0))</f>
        <v>11</v>
      </c>
      <c r="O1008" t="str">
        <f t="shared" si="45"/>
        <v>INSERT INTO "Clubs" (club_name,club_league_id,club_value,club_shield,club_country) VALUES ('ES Setif',11,70,pg_read_binary_file('E:\imagenes\escudos_cl\Africa\Algerian Ligue Professionnelle 1\ES Setif.png'),11);</v>
      </c>
    </row>
    <row r="1009" spans="2:15" x14ac:dyDescent="0.25">
      <c r="B1009">
        <v>1007</v>
      </c>
      <c r="C1009" t="s">
        <v>2474</v>
      </c>
      <c r="D1009" t="s">
        <v>1885</v>
      </c>
      <c r="E1009">
        <f>INDEX(ClubLeague!B:B,MATCH(D1009,ClubLeague!C:C,0))</f>
        <v>116</v>
      </c>
      <c r="F1009">
        <v>70</v>
      </c>
      <c r="G1009">
        <v>71</v>
      </c>
      <c r="H1009">
        <v>71</v>
      </c>
      <c r="I1009" s="3">
        <f t="shared" si="46"/>
        <v>71</v>
      </c>
      <c r="J1009" t="s">
        <v>5994</v>
      </c>
      <c r="K1009" t="str">
        <f t="shared" si="47"/>
        <v>E:\imagenes\escudos_cl\Europa\Ligue 2\ES Troyes.png</v>
      </c>
      <c r="L1009" t="s">
        <v>487</v>
      </c>
      <c r="M1009">
        <f>INDEX(NationalTeams!B:B,MATCH(L1009,NationalTeams!C:C,0))</f>
        <v>74</v>
      </c>
      <c r="O1009" t="str">
        <f t="shared" si="45"/>
        <v>INSERT INTO "Clubs" (club_name,club_league_id,club_value,club_shield,club_country) VALUES ('ES Troyes',116,71,pg_read_binary_file('E:\imagenes\escudos_cl\Europa\Ligue 2\ES Troyes.png'),74);</v>
      </c>
    </row>
    <row r="1010" spans="2:15" x14ac:dyDescent="0.25">
      <c r="B1010">
        <v>1008</v>
      </c>
      <c r="C1010" t="s">
        <v>4929</v>
      </c>
      <c r="D1010" t="s">
        <v>1968</v>
      </c>
      <c r="E1010">
        <f>INDEX(ClubLeague!B:B,MATCH(D1010,ClubLeague!C:C,0))</f>
        <v>199</v>
      </c>
      <c r="F1010">
        <v>67</v>
      </c>
      <c r="G1010">
        <v>70</v>
      </c>
      <c r="H1010">
        <v>73</v>
      </c>
      <c r="I1010" s="3">
        <f t="shared" si="46"/>
        <v>70</v>
      </c>
      <c r="J1010" t="s">
        <v>5995</v>
      </c>
      <c r="K1010" t="str">
        <f t="shared" si="47"/>
        <v>E:\imagenes\escudos_cl\Africa\Tunisian Ligue Professionnelle 1\ES Tunis.png</v>
      </c>
      <c r="L1010" t="s">
        <v>364</v>
      </c>
      <c r="M1010">
        <f>INDEX(NationalTeams!B:B,MATCH(L1010,NationalTeams!C:C,0))</f>
        <v>208</v>
      </c>
      <c r="O1010" t="str">
        <f t="shared" si="45"/>
        <v>INSERT INTO "Clubs" (club_name,club_league_id,club_value,club_shield,club_country) VALUES ('ES Tunis',199,70,pg_read_binary_file('E:\imagenes\escudos_cl\Africa\Tunisian Ligue Professionnelle 1\ES Tunis.png'),208);</v>
      </c>
    </row>
    <row r="1011" spans="2:15" x14ac:dyDescent="0.25">
      <c r="B1011">
        <v>1009</v>
      </c>
      <c r="C1011" t="s">
        <v>4930</v>
      </c>
      <c r="D1011" t="s">
        <v>1968</v>
      </c>
      <c r="E1011">
        <f>INDEX(ClubLeague!B:B,MATCH(D1011,ClubLeague!C:C,0))</f>
        <v>199</v>
      </c>
      <c r="F1011">
        <v>68</v>
      </c>
      <c r="G1011">
        <v>75</v>
      </c>
      <c r="H1011">
        <v>66</v>
      </c>
      <c r="I1011" s="3">
        <f t="shared" si="46"/>
        <v>70</v>
      </c>
      <c r="J1011" t="s">
        <v>5996</v>
      </c>
      <c r="K1011" t="str">
        <f t="shared" si="47"/>
        <v>E:\imagenes\escudos_cl\Africa\Tunisian Ligue Professionnelle 1\ES Zarzis.png</v>
      </c>
      <c r="L1011" t="s">
        <v>364</v>
      </c>
      <c r="M1011">
        <f>INDEX(NationalTeams!B:B,MATCH(L1011,NationalTeams!C:C,0))</f>
        <v>208</v>
      </c>
      <c r="O1011" t="str">
        <f t="shared" si="45"/>
        <v>INSERT INTO "Clubs" (club_name,club_league_id,club_value,club_shield,club_country) VALUES ('ES Zarzis',199,70,pg_read_binary_file('E:\imagenes\escudos_cl\Africa\Tunisian Ligue Professionnelle 1\ES Zarzis.png'),208);</v>
      </c>
    </row>
    <row r="1012" spans="2:15" x14ac:dyDescent="0.25">
      <c r="B1012">
        <v>1010</v>
      </c>
      <c r="C1012" t="s">
        <v>2310</v>
      </c>
      <c r="D1012" t="s">
        <v>1909</v>
      </c>
      <c r="E1012">
        <f>INDEX(ClubLeague!B:B,MATCH(D1012,ClubLeague!C:C,0))</f>
        <v>140</v>
      </c>
      <c r="F1012">
        <v>51</v>
      </c>
      <c r="G1012">
        <v>52</v>
      </c>
      <c r="H1012">
        <v>50</v>
      </c>
      <c r="I1012" s="3">
        <f t="shared" si="46"/>
        <v>51</v>
      </c>
      <c r="J1012" t="s">
        <v>5997</v>
      </c>
      <c r="K1012" t="str">
        <f t="shared" si="47"/>
        <v>E:\imagenes\escudos_cl\Europa\NordicBet Liga\Esbjerg FB.png</v>
      </c>
      <c r="L1012" t="s">
        <v>495</v>
      </c>
      <c r="M1012">
        <f>INDEX(NationalTeams!B:B,MATCH(L1012,NationalTeams!C:C,0))</f>
        <v>56</v>
      </c>
      <c r="O1012" t="str">
        <f t="shared" si="45"/>
        <v>INSERT INTO "Clubs" (club_name,club_league_id,club_value,club_shield,club_country) VALUES ('Esbjerg FB',140,51,pg_read_binary_file('E:\imagenes\escudos_cl\Europa\NordicBet Liga\Esbjerg FB.png'),56);</v>
      </c>
    </row>
    <row r="1013" spans="2:15" x14ac:dyDescent="0.25">
      <c r="B1013">
        <v>1011</v>
      </c>
      <c r="C1013" t="s">
        <v>3541</v>
      </c>
      <c r="D1013" t="s">
        <v>1934</v>
      </c>
      <c r="E1013">
        <f>INDEX(ClubLeague!B:B,MATCH(D1013,ClubLeague!C:C,0))</f>
        <v>165</v>
      </c>
      <c r="F1013">
        <v>62</v>
      </c>
      <c r="G1013">
        <v>64</v>
      </c>
      <c r="H1013">
        <v>66</v>
      </c>
      <c r="I1013" s="3">
        <f t="shared" si="46"/>
        <v>64</v>
      </c>
      <c r="J1013" t="s">
        <v>5998</v>
      </c>
      <c r="K1013" t="str">
        <f t="shared" si="47"/>
        <v>E:\imagenes\escudos_cl\America\Segunda Division CRI\Escorpiones de Belen FC.png</v>
      </c>
      <c r="L1013" t="s">
        <v>354</v>
      </c>
      <c r="M1013">
        <f>INDEX(NationalTeams!B:B,MATCH(L1013,NationalTeams!C:C,0))</f>
        <v>52</v>
      </c>
      <c r="O1013" t="str">
        <f t="shared" si="45"/>
        <v>INSERT INTO "Clubs" (club_name,club_league_id,club_value,club_shield,club_country) VALUES ('Escorpiones de Belen FC',165,64,pg_read_binary_file('E:\imagenes\escudos_cl\America\Segunda Division CRI\Escorpiones de Belen FC.png'),52);</v>
      </c>
    </row>
    <row r="1014" spans="2:15" x14ac:dyDescent="0.25">
      <c r="B1014">
        <v>1012</v>
      </c>
      <c r="C1014" t="s">
        <v>3282</v>
      </c>
      <c r="D1014" t="s">
        <v>1963</v>
      </c>
      <c r="E1014">
        <f>INDEX(ClubLeague!B:B,MATCH(D1014,ClubLeague!C:C,0))</f>
        <v>194</v>
      </c>
      <c r="F1014">
        <v>62</v>
      </c>
      <c r="G1014">
        <v>58</v>
      </c>
      <c r="H1014">
        <v>61</v>
      </c>
      <c r="I1014" s="3">
        <f t="shared" si="46"/>
        <v>60</v>
      </c>
      <c r="J1014" t="s">
        <v>5999</v>
      </c>
      <c r="K1014" t="str">
        <f t="shared" si="47"/>
        <v>E:\imagenes\escudos_cl\Europa\TFF 1. Lig\Esenler Erokspor.png</v>
      </c>
      <c r="L1014" t="s">
        <v>501</v>
      </c>
      <c r="M1014">
        <f>INDEX(NationalTeams!B:B,MATCH(L1014,NationalTeams!C:C,0))</f>
        <v>210</v>
      </c>
      <c r="O1014" t="str">
        <f t="shared" si="45"/>
        <v>INSERT INTO "Clubs" (club_name,club_league_id,club_value,club_shield,club_country) VALUES ('Esenler Erokspor',194,60,pg_read_binary_file('E:\imagenes\escudos_cl\Europa\TFF 1. Lig\Esenler Erokspor.png'),210);</v>
      </c>
    </row>
    <row r="1015" spans="2:15" x14ac:dyDescent="0.25">
      <c r="B1015">
        <v>1013</v>
      </c>
      <c r="C1015" t="s">
        <v>4568</v>
      </c>
      <c r="D1015" t="s">
        <v>1962</v>
      </c>
      <c r="E1015">
        <f>INDEX(ClubLeague!B:B,MATCH(D1015,ClubLeague!C:C,0))</f>
        <v>193</v>
      </c>
      <c r="F1015">
        <v>53</v>
      </c>
      <c r="G1015">
        <v>56</v>
      </c>
      <c r="H1015">
        <v>45</v>
      </c>
      <c r="I1015" s="3">
        <f t="shared" si="46"/>
        <v>51</v>
      </c>
      <c r="J1015" t="s">
        <v>6000</v>
      </c>
      <c r="K1015" t="str">
        <f t="shared" si="47"/>
        <v>E:\imagenes\escudos_cl\Asia\Tajikistan Higher League\Eskhata Khujand.png</v>
      </c>
      <c r="L1015" t="s">
        <v>442</v>
      </c>
      <c r="M1015">
        <f>INDEX(NationalTeams!B:B,MATCH(L1015,NationalTeams!C:C,0))</f>
        <v>203</v>
      </c>
      <c r="O1015" t="str">
        <f t="shared" si="45"/>
        <v>INSERT INTO "Clubs" (club_name,club_league_id,club_value,club_shield,club_country) VALUES ('Eskhata Khujand',193,51,pg_read_binary_file('E:\imagenes\escudos_cl\Asia\Tajikistan Higher League\Eskhata Khujand.png'),203);</v>
      </c>
    </row>
    <row r="1016" spans="2:15" x14ac:dyDescent="0.25">
      <c r="B1016">
        <v>1014</v>
      </c>
      <c r="C1016" t="s">
        <v>3953</v>
      </c>
      <c r="D1016" t="s">
        <v>1913</v>
      </c>
      <c r="E1016">
        <f>INDEX(ClubLeague!B:B,MATCH(D1016,ClubLeague!C:C,0))</f>
        <v>144</v>
      </c>
      <c r="F1016">
        <v>59</v>
      </c>
      <c r="G1016">
        <v>59</v>
      </c>
      <c r="H1016">
        <v>63</v>
      </c>
      <c r="I1016" s="3">
        <f t="shared" si="46"/>
        <v>60</v>
      </c>
      <c r="J1016" t="s">
        <v>6001</v>
      </c>
      <c r="K1016" t="str">
        <f t="shared" si="47"/>
        <v>E:\imagenes\escudos_cl\Asia\Persian Gulf Pro League\Esteghlal FC.png</v>
      </c>
      <c r="L1016" t="s">
        <v>427</v>
      </c>
      <c r="M1016">
        <f>INDEX(NationalTeams!B:B,MATCH(L1016,NationalTeams!C:C,0))</f>
        <v>97</v>
      </c>
      <c r="O1016" t="str">
        <f t="shared" si="45"/>
        <v>INSERT INTO "Clubs" (club_name,club_league_id,club_value,club_shield,club_country) VALUES ('Esteghlal FC',144,60,pg_read_binary_file('E:\imagenes\escudos_cl\Asia\Persian Gulf Pro League\Esteghlal FC.png'),97);</v>
      </c>
    </row>
    <row r="1017" spans="2:15" x14ac:dyDescent="0.25">
      <c r="B1017">
        <v>1015</v>
      </c>
      <c r="C1017" t="s">
        <v>4376</v>
      </c>
      <c r="D1017" t="s">
        <v>1913</v>
      </c>
      <c r="E1017">
        <f>INDEX(ClubLeague!B:B,MATCH(D1017,ClubLeague!C:C,0))</f>
        <v>144</v>
      </c>
      <c r="F1017">
        <v>51</v>
      </c>
      <c r="G1017">
        <v>57</v>
      </c>
      <c r="H1017">
        <v>53</v>
      </c>
      <c r="I1017" s="3">
        <f t="shared" si="46"/>
        <v>54</v>
      </c>
      <c r="J1017" t="s">
        <v>6002</v>
      </c>
      <c r="K1017" t="str">
        <f t="shared" si="47"/>
        <v>E:\imagenes\escudos_cl\Asia\Persian Gulf Pro League\Esteghlal Khuzestan FC.png</v>
      </c>
      <c r="L1017" t="s">
        <v>427</v>
      </c>
      <c r="M1017">
        <f>INDEX(NationalTeams!B:B,MATCH(L1017,NationalTeams!C:C,0))</f>
        <v>97</v>
      </c>
      <c r="O1017" t="str">
        <f t="shared" si="45"/>
        <v>INSERT INTO "Clubs" (club_name,club_league_id,club_value,club_shield,club_country) VALUES ('Esteghlal Khuzestan FC',144,54,pg_read_binary_file('E:\imagenes\escudos_cl\Asia\Persian Gulf Pro League\Esteghlal Khuzestan FC.png'),97);</v>
      </c>
    </row>
    <row r="1018" spans="2:15" x14ac:dyDescent="0.25">
      <c r="B1018">
        <v>1016</v>
      </c>
      <c r="C1018" t="s">
        <v>3060</v>
      </c>
      <c r="D1018" t="s">
        <v>1917</v>
      </c>
      <c r="E1018">
        <f>INDEX(ClubLeague!B:B,MATCH(D1018,ClubLeague!C:C,0))</f>
        <v>148</v>
      </c>
      <c r="F1018">
        <v>67</v>
      </c>
      <c r="G1018">
        <v>66</v>
      </c>
      <c r="H1018">
        <v>63</v>
      </c>
      <c r="I1018" s="3">
        <f t="shared" si="46"/>
        <v>65</v>
      </c>
      <c r="J1018" t="s">
        <v>6003</v>
      </c>
      <c r="K1018" t="str">
        <f t="shared" si="47"/>
        <v>E:\imagenes\escudos_cl\Europa\Primeira Liga\Estoril Praia.png</v>
      </c>
      <c r="L1018" t="s">
        <v>504</v>
      </c>
      <c r="M1018">
        <f>INDEX(NationalTeams!B:B,MATCH(L1018,NationalTeams!C:C,0))</f>
        <v>167</v>
      </c>
      <c r="O1018" t="str">
        <f t="shared" si="45"/>
        <v>INSERT INTO "Clubs" (club_name,club_league_id,club_value,club_shield,club_country) VALUES ('Estoril Praia',148,65,pg_read_binary_file('E:\imagenes\escudos_cl\Europa\Primeira Liga\Estoril Praia.png'),167);</v>
      </c>
    </row>
    <row r="1019" spans="2:15" x14ac:dyDescent="0.25">
      <c r="B1019">
        <v>1017</v>
      </c>
      <c r="C1019" t="s">
        <v>3340</v>
      </c>
      <c r="D1019" t="s">
        <v>1878</v>
      </c>
      <c r="E1019">
        <f>INDEX(ClubLeague!B:B,MATCH(D1019,ClubLeague!C:C,0))</f>
        <v>109</v>
      </c>
      <c r="F1019">
        <v>68</v>
      </c>
      <c r="G1019">
        <v>70</v>
      </c>
      <c r="H1019">
        <v>72</v>
      </c>
      <c r="I1019" s="3">
        <f t="shared" si="46"/>
        <v>70</v>
      </c>
      <c r="J1019" t="s">
        <v>6004</v>
      </c>
      <c r="K1019" t="str">
        <f t="shared" si="47"/>
        <v>E:\imagenes\escudos_cl\America\Liga Profesional Argentina\Estudiantes de la Plata.png</v>
      </c>
      <c r="L1019" t="s">
        <v>376</v>
      </c>
      <c r="M1019">
        <f>INDEX(NationalTeams!B:B,MATCH(L1019,NationalTeams!C:C,0))</f>
        <v>12</v>
      </c>
      <c r="O1019" t="str">
        <f t="shared" si="45"/>
        <v>INSERT INTO "Clubs" (club_name,club_league_id,club_value,club_shield,club_country) VALUES ('Estudiantes de la Plata',109,70,pg_read_binary_file('E:\imagenes\escudos_cl\America\Liga Profesional Argentina\Estudiantes de la Plata.png'),12);</v>
      </c>
    </row>
    <row r="1020" spans="2:15" x14ac:dyDescent="0.25">
      <c r="B1020">
        <v>1018</v>
      </c>
      <c r="C1020" t="s">
        <v>3875</v>
      </c>
      <c r="D1020" t="s">
        <v>1923</v>
      </c>
      <c r="E1020">
        <f>INDEX(ClubLeague!B:B,MATCH(D1020,ClubLeague!C:C,0))</f>
        <v>154</v>
      </c>
      <c r="F1020">
        <v>61</v>
      </c>
      <c r="G1020">
        <v>64</v>
      </c>
      <c r="H1020">
        <v>63</v>
      </c>
      <c r="I1020" s="3">
        <f t="shared" si="46"/>
        <v>63</v>
      </c>
      <c r="J1020" t="s">
        <v>6005</v>
      </c>
      <c r="K1020" t="str">
        <f t="shared" si="47"/>
        <v>E:\imagenes\escudos_cl\America\Primera Division de Venezuela\Estudiantes de Merida FC.png</v>
      </c>
      <c r="L1020" t="s">
        <v>351</v>
      </c>
      <c r="M1020">
        <f>INDEX(NationalTeams!B:B,MATCH(L1020,NationalTeams!C:C,0))</f>
        <v>217</v>
      </c>
      <c r="O1020" t="str">
        <f t="shared" si="45"/>
        <v>INSERT INTO "Clubs" (club_name,club_league_id,club_value,club_shield,club_country) VALUES ('Estudiantes de Merida FC',154,63,pg_read_binary_file('E:\imagenes\escudos_cl\America\Primera Division de Venezuela\Estudiantes de Merida FC.png'),217);</v>
      </c>
    </row>
    <row r="1021" spans="2:15" x14ac:dyDescent="0.25">
      <c r="B1021">
        <v>1019</v>
      </c>
      <c r="C1021" t="s">
        <v>3387</v>
      </c>
      <c r="D1021" t="s">
        <v>1918</v>
      </c>
      <c r="E1021">
        <f>INDEX(ClubLeague!B:B,MATCH(D1021,ClubLeague!C:C,0))</f>
        <v>149</v>
      </c>
      <c r="F1021">
        <v>57</v>
      </c>
      <c r="G1021">
        <v>63</v>
      </c>
      <c r="H1021">
        <v>60</v>
      </c>
      <c r="I1021" s="3">
        <f t="shared" si="46"/>
        <v>60</v>
      </c>
      <c r="J1021" t="s">
        <v>6006</v>
      </c>
      <c r="K1021" t="str">
        <f t="shared" si="47"/>
        <v>E:\imagenes\escudos_cl\America\Primera B Nacional\Estudiantes de Rio Cuarto.png</v>
      </c>
      <c r="L1021" t="s">
        <v>376</v>
      </c>
      <c r="M1021">
        <f>INDEX(NationalTeams!B:B,MATCH(L1021,NationalTeams!C:C,0))</f>
        <v>12</v>
      </c>
      <c r="O1021" t="str">
        <f t="shared" si="45"/>
        <v>INSERT INTO "Clubs" (club_name,club_league_id,club_value,club_shield,club_country) VALUES ('Estudiantes de Rio Cuarto',149,60,pg_read_binary_file('E:\imagenes\escudos_cl\America\Primera B Nacional\Estudiantes de Rio Cuarto.png'),12);</v>
      </c>
    </row>
    <row r="1022" spans="2:15" x14ac:dyDescent="0.25">
      <c r="B1022">
        <v>1020</v>
      </c>
      <c r="C1022" t="s">
        <v>2200</v>
      </c>
      <c r="D1022" t="s">
        <v>1933</v>
      </c>
      <c r="E1022">
        <f>INDEX(ClubLeague!B:B,MATCH(D1022,ClubLeague!C:C,0))</f>
        <v>164</v>
      </c>
      <c r="F1022">
        <v>53</v>
      </c>
      <c r="G1022">
        <v>59</v>
      </c>
      <c r="H1022">
        <v>56</v>
      </c>
      <c r="I1022" s="3">
        <f t="shared" si="46"/>
        <v>56</v>
      </c>
      <c r="J1022" t="s">
        <v>6007</v>
      </c>
      <c r="K1022" t="str">
        <f t="shared" si="47"/>
        <v>E:\imagenes\escudos_cl\Europa\Second Professional Football League\Etar Veliko Tarnovo.png</v>
      </c>
      <c r="L1022" t="s">
        <v>510</v>
      </c>
      <c r="M1022">
        <f>INDEX(NationalTeams!B:B,MATCH(L1022,NationalTeams!C:C,0))</f>
        <v>34</v>
      </c>
      <c r="O1022" t="str">
        <f t="shared" si="45"/>
        <v>INSERT INTO "Clubs" (club_name,club_league_id,club_value,club_shield,club_country) VALUES ('Etar Veliko Tarnovo',164,56,pg_read_binary_file('E:\imagenes\escudos_cl\Europa\Second Professional Football League\Etar Veliko Tarnovo.png'),34);</v>
      </c>
    </row>
    <row r="1023" spans="2:15" x14ac:dyDescent="0.25">
      <c r="B1023">
        <v>1021</v>
      </c>
      <c r="C1023" t="s">
        <v>2245</v>
      </c>
      <c r="D1023" t="s">
        <v>1808</v>
      </c>
      <c r="E1023">
        <f>INDEX(ClubLeague!B:B,MATCH(D1023,ClubLeague!C:C,0))</f>
        <v>39</v>
      </c>
      <c r="F1023">
        <v>66</v>
      </c>
      <c r="G1023">
        <v>63</v>
      </c>
      <c r="H1023">
        <v>63</v>
      </c>
      <c r="I1023" s="3">
        <f t="shared" si="46"/>
        <v>64</v>
      </c>
      <c r="J1023" t="s">
        <v>6008</v>
      </c>
      <c r="K1023" t="str">
        <f t="shared" si="47"/>
        <v>E:\imagenes\escudos_cl\Europa\Cypriot First Division\Ethnikos Achna FC.png</v>
      </c>
      <c r="L1023" t="s">
        <v>534</v>
      </c>
      <c r="M1023">
        <f>INDEX(NationalTeams!B:B,MATCH(L1023,NationalTeams!C:C,0))</f>
        <v>45</v>
      </c>
      <c r="O1023" t="str">
        <f t="shared" si="45"/>
        <v>INSERT INTO "Clubs" (club_name,club_league_id,club_value,club_shield,club_country) VALUES ('Ethnikos Achna FC',39,64,pg_read_binary_file('E:\imagenes\escudos_cl\Europa\Cypriot First Division\Ethnikos Achna FC.png'),45);</v>
      </c>
    </row>
    <row r="1024" spans="2:15" x14ac:dyDescent="0.25">
      <c r="B1024">
        <v>1022</v>
      </c>
      <c r="C1024" t="s">
        <v>3247</v>
      </c>
      <c r="D1024" t="s">
        <v>1957</v>
      </c>
      <c r="E1024">
        <f>INDEX(ClubLeague!B:B,MATCH(D1024,ClubLeague!C:C,0))</f>
        <v>188</v>
      </c>
      <c r="F1024">
        <v>58</v>
      </c>
      <c r="G1024">
        <v>57</v>
      </c>
      <c r="H1024">
        <v>59</v>
      </c>
      <c r="I1024" s="3">
        <f t="shared" si="46"/>
        <v>58</v>
      </c>
      <c r="J1024" t="s">
        <v>6009</v>
      </c>
      <c r="K1024" t="str">
        <f t="shared" si="47"/>
        <v>E:\imagenes\escudos_cl\Europa\Swiss Challenge League\Etiole Carouge FC.png</v>
      </c>
      <c r="L1024" t="s">
        <v>507</v>
      </c>
      <c r="M1024">
        <f>INDEX(NationalTeams!B:B,MATCH(L1024,NationalTeams!C:C,0))</f>
        <v>197</v>
      </c>
      <c r="O1024" t="str">
        <f t="shared" si="45"/>
        <v>INSERT INTO "Clubs" (club_name,club_league_id,club_value,club_shield,club_country) VALUES ('Etiole Carouge FC',188,58,pg_read_binary_file('E:\imagenes\escudos_cl\Europa\Swiss Challenge League\Etiole Carouge FC.png'),197);</v>
      </c>
    </row>
    <row r="1025" spans="2:15" x14ac:dyDescent="0.25">
      <c r="B1025">
        <v>1023</v>
      </c>
      <c r="C1025" t="s">
        <v>2649</v>
      </c>
      <c r="D1025" t="s">
        <v>1903</v>
      </c>
      <c r="E1025">
        <f>INDEX(ClubLeague!B:B,MATCH(D1025,ClubLeague!C:C,0))</f>
        <v>134</v>
      </c>
      <c r="F1025">
        <v>59</v>
      </c>
      <c r="G1025">
        <v>58</v>
      </c>
      <c r="H1025">
        <v>60</v>
      </c>
      <c r="I1025" s="3">
        <f t="shared" si="46"/>
        <v>59</v>
      </c>
      <c r="J1025" t="s">
        <v>6010</v>
      </c>
      <c r="K1025" t="str">
        <f t="shared" si="47"/>
        <v>E:\imagenes\escudos_cl\Europa\Nemzeti Bajnoksag I\ETO FC Gyor.png</v>
      </c>
      <c r="L1025" t="s">
        <v>512</v>
      </c>
      <c r="M1025">
        <f>INDEX(NationalTeams!B:B,MATCH(L1025,NationalTeams!C:C,0))</f>
        <v>92</v>
      </c>
      <c r="O1025" t="str">
        <f t="shared" si="45"/>
        <v>INSERT INTO "Clubs" (club_name,club_league_id,club_value,club_shield,club_country) VALUES ('ETO FC Gyor',134,59,pg_read_binary_file('E:\imagenes\escudos_cl\Europa\Nemzeti Bajnoksag I\ETO FC Gyor.png'),92);</v>
      </c>
    </row>
    <row r="1026" spans="2:15" x14ac:dyDescent="0.25">
      <c r="B1026">
        <v>1024</v>
      </c>
      <c r="C1026" t="s">
        <v>4674</v>
      </c>
      <c r="D1026" t="s">
        <v>1882</v>
      </c>
      <c r="E1026">
        <f>INDEX(ClubLeague!B:B,MATCH(D1026,ClubLeague!C:C,0))</f>
        <v>113</v>
      </c>
      <c r="F1026">
        <v>60</v>
      </c>
      <c r="G1026">
        <v>59</v>
      </c>
      <c r="H1026">
        <v>59</v>
      </c>
      <c r="I1026" s="3">
        <f t="shared" si="46"/>
        <v>59</v>
      </c>
      <c r="J1026" t="s">
        <v>6011</v>
      </c>
      <c r="K1026" t="str">
        <f t="shared" si="47"/>
        <v>E:\imagenes\escudos_cl\Africa\Ligue 1\Etoile du Congo.png</v>
      </c>
      <c r="L1026" t="s">
        <v>369</v>
      </c>
      <c r="M1026">
        <f>INDEX(NationalTeams!B:B,MATCH(L1026,NationalTeams!C:C,0))</f>
        <v>48</v>
      </c>
      <c r="O1026" t="str">
        <f t="shared" si="45"/>
        <v>INSERT INTO "Clubs" (club_name,club_league_id,club_value,club_shield,club_country) VALUES ('Etoile du Congo',113,59,pg_read_binary_file('E:\imagenes\escudos_cl\Africa\Ligue 1\Etoile du Congo.png'),48);</v>
      </c>
    </row>
    <row r="1027" spans="2:15" x14ac:dyDescent="0.25">
      <c r="B1027">
        <v>1025</v>
      </c>
      <c r="C1027" t="s">
        <v>4646</v>
      </c>
      <c r="D1027" t="s">
        <v>1797</v>
      </c>
      <c r="E1027">
        <f>INDEX(ClubLeague!B:B,MATCH(D1027,ClubLeague!C:C,0))</f>
        <v>27</v>
      </c>
      <c r="F1027">
        <v>66</v>
      </c>
      <c r="G1027">
        <v>62</v>
      </c>
      <c r="H1027">
        <v>67</v>
      </c>
      <c r="I1027" s="3">
        <f t="shared" si="46"/>
        <v>65</v>
      </c>
      <c r="J1027" t="s">
        <v>6012</v>
      </c>
      <c r="K1027" t="str">
        <f t="shared" si="47"/>
        <v>E:\imagenes\escudos_cl\Africa\Burkinabe Premier League\Etoile Filante de Ouagadougou.png</v>
      </c>
      <c r="L1027" t="s">
        <v>366</v>
      </c>
      <c r="M1027">
        <f>INDEX(NationalTeams!B:B,MATCH(L1027,NationalTeams!C:C,0))</f>
        <v>35</v>
      </c>
      <c r="O1027" t="str">
        <f t="shared" ref="O1027:O1090" si="48">_xlfn.CONCAT($O$1,$S$1,$B$1,$S$1," ",$Q$1,$C$2,$U$1,$E$2,$U$1,$I$2,$U$1,$K$2,$U$1,$M$2,$R$1,$P$1,$Q$1,$T$1,C1027,$T$1,$U$1,E1027,$U$1,I1027,$U$1,$O$2,$Q$1,$T$1,K1027,$T$1,$R$1,$U$1,M1027,$R$1,$V$1)</f>
        <v>INSERT INTO "Clubs" (club_name,club_league_id,club_value,club_shield,club_country) VALUES ('Etoile Filante de Ouagadougou',27,65,pg_read_binary_file('E:\imagenes\escudos_cl\Africa\Burkinabe Premier League\Etoile Filante de Ouagadougou.png'),35);</v>
      </c>
    </row>
    <row r="1028" spans="2:15" x14ac:dyDescent="0.25">
      <c r="B1028">
        <v>1026</v>
      </c>
      <c r="C1028" t="s">
        <v>4779</v>
      </c>
      <c r="D1028" t="s">
        <v>1892</v>
      </c>
      <c r="E1028">
        <f>INDEX(ClubLeague!B:B,MATCH(D1028,ClubLeague!C:C,0))</f>
        <v>123</v>
      </c>
      <c r="F1028">
        <v>61</v>
      </c>
      <c r="G1028">
        <v>57</v>
      </c>
      <c r="H1028">
        <v>54</v>
      </c>
      <c r="I1028" s="3">
        <f t="shared" ref="I1028:I1091" si="49">ROUND(AVERAGE(F1028:H1028),0)</f>
        <v>57</v>
      </c>
      <c r="J1028" t="s">
        <v>6013</v>
      </c>
      <c r="K1028" t="str">
        <f t="shared" ref="K1028:K1091" si="50">_xlfn.CONCAT($A$1,J1028)</f>
        <v>E:\imagenes\escudos_cl\Africa\Malian Premiere Division\Etoiles Mande.png</v>
      </c>
      <c r="L1028" t="s">
        <v>379</v>
      </c>
      <c r="M1028">
        <f>INDEX(NationalTeams!B:B,MATCH(L1028,NationalTeams!C:C,0))</f>
        <v>135</v>
      </c>
      <c r="O1028" t="str">
        <f t="shared" si="48"/>
        <v>INSERT INTO "Clubs" (club_name,club_league_id,club_value,club_shield,club_country) VALUES ('Etoiles Mande',123,57,pg_read_binary_file('E:\imagenes\escudos_cl\Africa\Malian Premiere Division\Etoiles Mande.png'),135);</v>
      </c>
    </row>
    <row r="1029" spans="2:15" x14ac:dyDescent="0.25">
      <c r="B1029">
        <v>1027</v>
      </c>
      <c r="C1029" t="s">
        <v>2564</v>
      </c>
      <c r="D1029" t="s">
        <v>1832</v>
      </c>
      <c r="E1029">
        <f>INDEX(ClubLeague!B:B,MATCH(D1029,ClubLeague!C:C,0))</f>
        <v>63</v>
      </c>
      <c r="F1029">
        <v>46</v>
      </c>
      <c r="G1029">
        <v>53</v>
      </c>
      <c r="H1029">
        <v>45</v>
      </c>
      <c r="I1029" s="3">
        <f t="shared" si="49"/>
        <v>48</v>
      </c>
      <c r="J1029" t="s">
        <v>6014</v>
      </c>
      <c r="K1029" t="str">
        <f t="shared" si="50"/>
        <v>E:\imagenes\escudos_cl\Europa\Gibraltar Football League\Europa FC.png</v>
      </c>
      <c r="L1029" t="s">
        <v>536</v>
      </c>
      <c r="M1029">
        <f>INDEX(NationalTeams!B:B,MATCH(L1029,NationalTeams!C:C,0))</f>
        <v>80</v>
      </c>
      <c r="O1029" t="str">
        <f t="shared" si="48"/>
        <v>INSERT INTO "Clubs" (club_name,club_league_id,club_value,club_shield,club_country) VALUES ('Europa FC',63,48,pg_read_binary_file('E:\imagenes\escudos_cl\Europa\Gibraltar Football League\Europa FC.png'),80);</v>
      </c>
    </row>
    <row r="1030" spans="2:15" x14ac:dyDescent="0.25">
      <c r="B1030">
        <v>1028</v>
      </c>
      <c r="C1030" t="s">
        <v>2565</v>
      </c>
      <c r="D1030" t="s">
        <v>1832</v>
      </c>
      <c r="E1030">
        <f>INDEX(ClubLeague!B:B,MATCH(D1030,ClubLeague!C:C,0))</f>
        <v>63</v>
      </c>
      <c r="F1030">
        <v>48</v>
      </c>
      <c r="G1030">
        <v>47</v>
      </c>
      <c r="H1030">
        <v>55</v>
      </c>
      <c r="I1030" s="3">
        <f t="shared" si="49"/>
        <v>50</v>
      </c>
      <c r="J1030" t="s">
        <v>6015</v>
      </c>
      <c r="K1030" t="str">
        <f t="shared" si="50"/>
        <v>E:\imagenes\escudos_cl\Europa\Gibraltar Football League\Europa Point FC.png</v>
      </c>
      <c r="L1030" t="s">
        <v>536</v>
      </c>
      <c r="M1030">
        <f>INDEX(NationalTeams!B:B,MATCH(L1030,NationalTeams!C:C,0))</f>
        <v>80</v>
      </c>
      <c r="O1030" t="str">
        <f t="shared" si="48"/>
        <v>INSERT INTO "Clubs" (club_name,club_league_id,club_value,club_shield,club_country) VALUES ('Europa Point FC',63,50,pg_read_binary_file('E:\imagenes\escudos_cl\Europa\Gibraltar Football League\Europa Point FC.png'),80);</v>
      </c>
    </row>
    <row r="1031" spans="2:15" x14ac:dyDescent="0.25">
      <c r="B1031">
        <v>1029</v>
      </c>
      <c r="C1031" t="s">
        <v>3455</v>
      </c>
      <c r="D1031" t="s">
        <v>1868</v>
      </c>
      <c r="E1031">
        <f>INDEX(ClubLeague!B:B,MATCH(D1031,ClubLeague!C:C,0))</f>
        <v>99</v>
      </c>
      <c r="F1031">
        <v>69</v>
      </c>
      <c r="G1031">
        <v>68</v>
      </c>
      <c r="H1031">
        <v>64</v>
      </c>
      <c r="I1031" s="3">
        <f t="shared" si="49"/>
        <v>67</v>
      </c>
      <c r="J1031" t="s">
        <v>6016</v>
      </c>
      <c r="K1031" t="str">
        <f t="shared" si="50"/>
        <v>E:\imagenes\escudos_cl\America\Liga de Primera Itau\Everton de Vinia del Mar.png</v>
      </c>
      <c r="L1031" t="s">
        <v>330</v>
      </c>
      <c r="M1031">
        <f>INDEX(NationalTeams!B:B,MATCH(L1031,NationalTeams!C:C,0))</f>
        <v>43</v>
      </c>
      <c r="O1031" t="str">
        <f t="shared" si="48"/>
        <v>INSERT INTO "Clubs" (club_name,club_league_id,club_value,club_shield,club_country) VALUES ('Everton de Vinia del Mar',99,67,pg_read_binary_file('E:\imagenes\escudos_cl\America\Liga de Primera Itau\Everton de Vinia del Mar.png'),43);</v>
      </c>
    </row>
    <row r="1032" spans="2:15" x14ac:dyDescent="0.25">
      <c r="B1032">
        <v>1030</v>
      </c>
      <c r="C1032" t="s">
        <v>2691</v>
      </c>
      <c r="D1032" t="s">
        <v>1915</v>
      </c>
      <c r="E1032">
        <f>INDEX(ClubLeague!B:B,MATCH(D1032,ClubLeague!C:C,0))</f>
        <v>146</v>
      </c>
      <c r="F1032">
        <v>79</v>
      </c>
      <c r="G1032">
        <v>77</v>
      </c>
      <c r="H1032">
        <v>78</v>
      </c>
      <c r="I1032" s="3">
        <f t="shared" si="49"/>
        <v>78</v>
      </c>
      <c r="J1032" t="s">
        <v>6017</v>
      </c>
      <c r="K1032" t="str">
        <f t="shared" si="50"/>
        <v>E:\imagenes\escudos_cl\Europa\Premier League\Everton FC.png</v>
      </c>
      <c r="L1032" t="s">
        <v>493</v>
      </c>
      <c r="M1032">
        <f>INDEX(NationalTeams!B:B,MATCH(L1032,NationalTeams!C:C,0))</f>
        <v>95</v>
      </c>
      <c r="O1032" t="str">
        <f t="shared" si="48"/>
        <v>INSERT INTO "Clubs" (club_name,club_league_id,club_value,club_shield,club_country) VALUES ('Everton FC',146,78,pg_read_binary_file('E:\imagenes\escudos_cl\Europa\Premier League\Everton FC.png'),95);</v>
      </c>
    </row>
    <row r="1033" spans="2:15" x14ac:dyDescent="0.25">
      <c r="B1033">
        <v>1031</v>
      </c>
      <c r="C1033" t="s">
        <v>4939</v>
      </c>
      <c r="D1033" t="s">
        <v>1970</v>
      </c>
      <c r="E1033">
        <f>INDEX(ClubLeague!B:B,MATCH(D1033,ClubLeague!C:C,0))</f>
        <v>201</v>
      </c>
      <c r="F1033">
        <v>60</v>
      </c>
      <c r="G1033">
        <v>62</v>
      </c>
      <c r="H1033">
        <v>60</v>
      </c>
      <c r="I1033" s="3">
        <f t="shared" si="49"/>
        <v>61</v>
      </c>
      <c r="J1033" t="s">
        <v>6018</v>
      </c>
      <c r="K1033" t="str">
        <f t="shared" si="50"/>
        <v>E:\imagenes\escudos_cl\Africa\Uganda Premier League\Express FC.png</v>
      </c>
      <c r="L1033" t="s">
        <v>359</v>
      </c>
      <c r="M1033">
        <f>INDEX(NationalTeams!B:B,MATCH(L1033,NationalTeams!C:C,0))</f>
        <v>213</v>
      </c>
      <c r="O1033" t="str">
        <f t="shared" si="48"/>
        <v>INSERT INTO "Clubs" (club_name,club_league_id,club_value,club_shield,club_country) VALUES ('Express FC',201,61,pg_read_binary_file('E:\imagenes\escudos_cl\Africa\Uganda Premier League\Express FC.png'),213);</v>
      </c>
    </row>
    <row r="1034" spans="2:15" x14ac:dyDescent="0.25">
      <c r="B1034">
        <v>1032</v>
      </c>
      <c r="C1034" t="s">
        <v>3273</v>
      </c>
      <c r="D1034" t="s">
        <v>1952</v>
      </c>
      <c r="E1034">
        <f>INDEX(ClubLeague!B:B,MATCH(D1034,ClubLeague!C:C,0))</f>
        <v>183</v>
      </c>
      <c r="F1034">
        <v>63</v>
      </c>
      <c r="G1034">
        <v>57</v>
      </c>
      <c r="H1034">
        <v>63</v>
      </c>
      <c r="I1034" s="3">
        <f t="shared" si="49"/>
        <v>61</v>
      </c>
      <c r="J1034" t="s">
        <v>6019</v>
      </c>
      <c r="K1034" t="str">
        <f t="shared" si="50"/>
        <v>E:\imagenes\escudos_cl\Europa\Super Lig\Eyupspor.png</v>
      </c>
      <c r="L1034" t="s">
        <v>501</v>
      </c>
      <c r="M1034">
        <f>INDEX(NationalTeams!B:B,MATCH(L1034,NationalTeams!C:C,0))</f>
        <v>210</v>
      </c>
      <c r="O1034" t="str">
        <f t="shared" si="48"/>
        <v>INSERT INTO "Clubs" (club_name,club_league_id,club_value,club_shield,club_country) VALUES ('Eyupspor',183,61,pg_read_binary_file('E:\imagenes\escudos_cl\Europa\Super Lig\Eyupspor.png'),210);</v>
      </c>
    </row>
    <row r="1035" spans="2:15" x14ac:dyDescent="0.25">
      <c r="B1035">
        <v>1033</v>
      </c>
      <c r="C1035" t="s">
        <v>4447</v>
      </c>
      <c r="D1035" t="s">
        <v>1857</v>
      </c>
      <c r="E1035">
        <f>INDEX(ClubLeague!B:B,MATCH(D1035,ClubLeague!C:C,0))</f>
        <v>88</v>
      </c>
      <c r="F1035">
        <v>55</v>
      </c>
      <c r="G1035">
        <v>50</v>
      </c>
      <c r="H1035">
        <v>52</v>
      </c>
      <c r="I1035" s="3">
        <f t="shared" si="49"/>
        <v>52</v>
      </c>
      <c r="J1035" t="s">
        <v>6020</v>
      </c>
      <c r="K1035" t="str">
        <f t="shared" si="50"/>
        <v>E:\imagenes\escudos_cl\Asia\Lao League 1\Ezra FC.png</v>
      </c>
      <c r="L1035" t="s">
        <v>455</v>
      </c>
      <c r="M1035">
        <f>INDEX(NationalTeams!B:B,MATCH(L1035,NationalTeams!C:C,0))</f>
        <v>120</v>
      </c>
      <c r="O1035" t="str">
        <f t="shared" si="48"/>
        <v>INSERT INTO "Clubs" (club_name,club_league_id,club_value,club_shield,club_country) VALUES ('Ezra FC',88,52,pg_read_binary_file('E:\imagenes\escudos_cl\Asia\Lao League 1\Ezra FC.png'),120);</v>
      </c>
    </row>
    <row r="1036" spans="2:15" x14ac:dyDescent="0.25">
      <c r="B1036">
        <v>1034</v>
      </c>
      <c r="C1036" t="s">
        <v>2880</v>
      </c>
      <c r="D1036" t="s">
        <v>1886</v>
      </c>
      <c r="E1036">
        <f>INDEX(ClubLeague!B:B,MATCH(D1036,ClubLeague!C:C,0))</f>
        <v>117</v>
      </c>
      <c r="F1036">
        <v>55</v>
      </c>
      <c r="G1036">
        <v>55</v>
      </c>
      <c r="H1036">
        <v>54</v>
      </c>
      <c r="I1036" s="3">
        <f t="shared" si="49"/>
        <v>55</v>
      </c>
      <c r="J1036" t="s">
        <v>6021</v>
      </c>
      <c r="K1036" t="str">
        <f t="shared" si="50"/>
        <v>E:\imagenes\escudos_cl\Europa\Luxembourg National Division\F91 Dudelange.png</v>
      </c>
      <c r="L1036" t="s">
        <v>523</v>
      </c>
      <c r="M1036">
        <f>INDEX(NationalTeams!B:B,MATCH(L1036,NationalTeams!C:C,0))</f>
        <v>128</v>
      </c>
      <c r="O1036" t="str">
        <f t="shared" si="48"/>
        <v>INSERT INTO "Clubs" (club_name,club_league_id,club_value,club_shield,club_country) VALUES ('F91 Dudelange',117,55,pg_read_binary_file('E:\imagenes\escudos_cl\Europa\Luxembourg National Division\F91 Dudelange.png'),128);</v>
      </c>
    </row>
    <row r="1037" spans="2:15" x14ac:dyDescent="0.25">
      <c r="B1037">
        <v>1035</v>
      </c>
      <c r="C1037" t="s">
        <v>2871</v>
      </c>
      <c r="D1037" t="s">
        <v>1777</v>
      </c>
      <c r="E1037">
        <f>INDEX(ClubLeague!B:B,MATCH(D1037,ClubLeague!C:C,0))</f>
        <v>7</v>
      </c>
      <c r="F1037">
        <v>57</v>
      </c>
      <c r="G1037">
        <v>52</v>
      </c>
      <c r="H1037">
        <v>51</v>
      </c>
      <c r="I1037" s="3">
        <f t="shared" si="49"/>
        <v>53</v>
      </c>
      <c r="J1037" t="s">
        <v>6022</v>
      </c>
      <c r="K1037" t="str">
        <f t="shared" si="50"/>
        <v>E:\imagenes\escudos_cl\Europa\A Lyga\FA Siauliai.png</v>
      </c>
      <c r="L1037" t="s">
        <v>527</v>
      </c>
      <c r="M1037">
        <f>INDEX(NationalTeams!B:B,MATCH(L1037,NationalTeams!C:C,0))</f>
        <v>127</v>
      </c>
      <c r="O1037" t="str">
        <f t="shared" si="48"/>
        <v>INSERT INTO "Clubs" (club_name,club_league_id,club_value,club_shield,club_country) VALUES ('FA Siauliai',7,53,pg_read_binary_file('E:\imagenes\escudos_cl\Europa\A Lyga\FA Siauliai.png'),127);</v>
      </c>
    </row>
    <row r="1038" spans="2:15" x14ac:dyDescent="0.25">
      <c r="B1038">
        <v>1036</v>
      </c>
      <c r="C1038" t="s">
        <v>3948</v>
      </c>
      <c r="D1038" t="s">
        <v>1843</v>
      </c>
      <c r="E1038">
        <f>INDEX(ClubLeague!B:B,MATCH(D1038,ClubLeague!C:C,0))</f>
        <v>74</v>
      </c>
      <c r="F1038">
        <v>61</v>
      </c>
      <c r="G1038">
        <v>63</v>
      </c>
      <c r="H1038">
        <v>63</v>
      </c>
      <c r="I1038" s="3">
        <f t="shared" si="49"/>
        <v>62</v>
      </c>
      <c r="J1038" t="s">
        <v>6023</v>
      </c>
      <c r="K1038" t="str">
        <f t="shared" si="50"/>
        <v>E:\imagenes\escudos_cl\Asia\J1 League\Fagiano Okayama.png</v>
      </c>
      <c r="L1038" t="s">
        <v>422</v>
      </c>
      <c r="M1038">
        <f>INDEX(NationalTeams!B:B,MATCH(L1038,NationalTeams!C:C,0))</f>
        <v>112</v>
      </c>
      <c r="O1038" t="str">
        <f t="shared" si="48"/>
        <v>INSERT INTO "Clubs" (club_name,club_league_id,club_value,club_shield,club_country) VALUES ('Fagiano Okayama',74,62,pg_read_binary_file('E:\imagenes\escudos_cl\Asia\J1 League\Fagiano Okayama.png'),112);</v>
      </c>
    </row>
    <row r="1039" spans="2:15" x14ac:dyDescent="0.25">
      <c r="B1039">
        <v>1037</v>
      </c>
      <c r="C1039" t="s">
        <v>4440</v>
      </c>
      <c r="D1039" t="s">
        <v>1784</v>
      </c>
      <c r="E1039">
        <f>INDEX(ClubLeague!B:B,MATCH(D1039,ClubLeague!C:C,0))</f>
        <v>14</v>
      </c>
      <c r="F1039">
        <v>51</v>
      </c>
      <c r="G1039">
        <v>54</v>
      </c>
      <c r="H1039">
        <v>52</v>
      </c>
      <c r="I1039" s="3">
        <f t="shared" si="49"/>
        <v>52</v>
      </c>
      <c r="J1039" t="s">
        <v>6024</v>
      </c>
      <c r="K1039" t="str">
        <f t="shared" si="50"/>
        <v>E:\imagenes\escudos_cl\Asia\Azadegan League\Fajr Sepasi Shiraz FC.png</v>
      </c>
      <c r="L1039" t="s">
        <v>427</v>
      </c>
      <c r="M1039">
        <f>INDEX(NationalTeams!B:B,MATCH(L1039,NationalTeams!C:C,0))</f>
        <v>97</v>
      </c>
      <c r="O1039" t="str">
        <f t="shared" si="48"/>
        <v>INSERT INTO "Clubs" (club_name,club_league_id,club_value,club_shield,club_country) VALUES ('Fajr Sepasi Shiraz FC',14,52,pg_read_binary_file('E:\imagenes\escudos_cl\Asia\Azadegan League\Fajr Sepasi Shiraz FC.png'),97);</v>
      </c>
    </row>
    <row r="1040" spans="2:15" x14ac:dyDescent="0.25">
      <c r="B1040">
        <v>1038</v>
      </c>
      <c r="C1040" t="s">
        <v>4527</v>
      </c>
      <c r="D1040" t="s">
        <v>1788</v>
      </c>
      <c r="E1040">
        <f>INDEX(ClubLeague!B:B,MATCH(D1040,ClubLeague!C:C,0))</f>
        <v>18</v>
      </c>
      <c r="F1040">
        <v>52</v>
      </c>
      <c r="G1040">
        <v>45</v>
      </c>
      <c r="H1040">
        <v>49</v>
      </c>
      <c r="I1040" s="3">
        <f t="shared" si="49"/>
        <v>49</v>
      </c>
      <c r="J1040" t="s">
        <v>6025</v>
      </c>
      <c r="K1040" t="str">
        <f t="shared" si="50"/>
        <v>E:\imagenes\escudos_cl\Asia\Bangladesh Premier League\Fakirerpool Young Men.png</v>
      </c>
      <c r="L1040" t="s">
        <v>465</v>
      </c>
      <c r="M1040">
        <f>INDEX(NationalTeams!B:B,MATCH(L1040,NationalTeams!C:C,0))</f>
        <v>21</v>
      </c>
      <c r="O1040" t="str">
        <f t="shared" si="48"/>
        <v>INSERT INTO "Clubs" (club_name,club_league_id,club_value,club_shield,club_country) VALUES ('Fakirerpool Young Men',18,49,pg_read_binary_file('E:\imagenes\escudos_cl\Asia\Bangladesh Premier League\Fakirerpool Young Men.png'),21);</v>
      </c>
    </row>
    <row r="1041" spans="2:15" x14ac:dyDescent="0.25">
      <c r="B1041">
        <v>1039</v>
      </c>
      <c r="C1041" t="s">
        <v>3225</v>
      </c>
      <c r="D1041" t="s">
        <v>1954</v>
      </c>
      <c r="E1041">
        <f>INDEX(ClubLeague!B:B,MATCH(D1041,ClubLeague!C:C,0))</f>
        <v>185</v>
      </c>
      <c r="F1041">
        <v>62</v>
      </c>
      <c r="G1041">
        <v>61</v>
      </c>
      <c r="H1041">
        <v>64</v>
      </c>
      <c r="I1041" s="3">
        <f t="shared" si="49"/>
        <v>62</v>
      </c>
      <c r="J1041" t="s">
        <v>6026</v>
      </c>
      <c r="K1041" t="str">
        <f t="shared" si="50"/>
        <v>E:\imagenes\escudos_cl\Europa\Superettan\Falkenbergs FF.png</v>
      </c>
      <c r="L1041" t="s">
        <v>496</v>
      </c>
      <c r="M1041">
        <f>INDEX(NationalTeams!B:B,MATCH(L1041,NationalTeams!C:C,0))</f>
        <v>196</v>
      </c>
      <c r="O1041" t="str">
        <f t="shared" si="48"/>
        <v>INSERT INTO "Clubs" (club_name,club_league_id,club_value,club_shield,club_country) VALUES ('Falkenbergs FF',185,62,pg_read_binary_file('E:\imagenes\escudos_cl\Europa\Superettan\Falkenbergs FF.png'),196);</v>
      </c>
    </row>
    <row r="1042" spans="2:15" x14ac:dyDescent="0.25">
      <c r="B1042">
        <v>1040</v>
      </c>
      <c r="C1042" t="s">
        <v>2336</v>
      </c>
      <c r="D1042" t="s">
        <v>1932</v>
      </c>
      <c r="E1042">
        <f>INDEX(ClubLeague!B:B,MATCH(D1042,ClubLeague!C:C,0))</f>
        <v>163</v>
      </c>
      <c r="F1042">
        <v>56</v>
      </c>
      <c r="G1042">
        <v>63</v>
      </c>
      <c r="H1042">
        <v>59</v>
      </c>
      <c r="I1042" s="3">
        <f t="shared" si="49"/>
        <v>59</v>
      </c>
      <c r="J1042" t="s">
        <v>6027</v>
      </c>
      <c r="K1042" t="str">
        <f t="shared" si="50"/>
        <v>E:\imagenes\escudos_cl\Europa\Scottish Premiership\Falkirk FC.png</v>
      </c>
      <c r="L1042" t="s">
        <v>515</v>
      </c>
      <c r="M1042">
        <f>INDEX(NationalTeams!B:B,MATCH(L1042,NationalTeams!C:C,0))</f>
        <v>63</v>
      </c>
      <c r="O1042" t="str">
        <f t="shared" si="48"/>
        <v>INSERT INTO "Clubs" (club_name,club_league_id,club_value,club_shield,club_country) VALUES ('Falkirk FC',163,59,pg_read_binary_file('E:\imagenes\escudos_cl\Europa\Scottish Premiership\Falkirk FC.png'),63);</v>
      </c>
    </row>
    <row r="1043" spans="2:15" x14ac:dyDescent="0.25">
      <c r="B1043">
        <v>1041</v>
      </c>
      <c r="C1043" t="s">
        <v>4789</v>
      </c>
      <c r="D1043" t="s">
        <v>1792</v>
      </c>
      <c r="E1043">
        <f>INDEX(ClubLeague!B:B,MATCH(D1043,ClubLeague!C:C,0))</f>
        <v>22</v>
      </c>
      <c r="F1043">
        <v>69</v>
      </c>
      <c r="G1043">
        <v>74</v>
      </c>
      <c r="H1043">
        <v>77</v>
      </c>
      <c r="I1043" s="3">
        <f t="shared" si="49"/>
        <v>73</v>
      </c>
      <c r="J1043" t="s">
        <v>6028</v>
      </c>
      <c r="K1043" t="str">
        <f t="shared" si="50"/>
        <v>E:\imagenes\escudos_cl\Africa\Botola\Fath Union Sport.png</v>
      </c>
      <c r="L1043" t="s">
        <v>342</v>
      </c>
      <c r="M1043">
        <f>INDEX(NationalTeams!B:B,MATCH(L1043,NationalTeams!C:C,0))</f>
        <v>137</v>
      </c>
      <c r="O1043" t="str">
        <f t="shared" si="48"/>
        <v>INSERT INTO "Clubs" (club_name,club_league_id,club_value,club_shield,club_country) VALUES ('Fath Union Sport',22,73,pg_read_binary_file('E:\imagenes\escudos_cl\Africa\Botola\Fath Union Sport.png'),137);</v>
      </c>
    </row>
    <row r="1044" spans="2:15" x14ac:dyDescent="0.25">
      <c r="B1044">
        <v>1042</v>
      </c>
      <c r="C1044" t="s">
        <v>3258</v>
      </c>
      <c r="D1044" t="s">
        <v>1952</v>
      </c>
      <c r="E1044">
        <f>INDEX(ClubLeague!B:B,MATCH(D1044,ClubLeague!C:C,0))</f>
        <v>183</v>
      </c>
      <c r="F1044">
        <v>73</v>
      </c>
      <c r="G1044">
        <v>70</v>
      </c>
      <c r="H1044">
        <v>74</v>
      </c>
      <c r="I1044" s="3">
        <f t="shared" si="49"/>
        <v>72</v>
      </c>
      <c r="J1044" t="s">
        <v>6029</v>
      </c>
      <c r="K1044" t="str">
        <f t="shared" si="50"/>
        <v>E:\imagenes\escudos_cl\Europa\Super Lig\Fatih Karagumruk.png</v>
      </c>
      <c r="L1044" t="s">
        <v>501</v>
      </c>
      <c r="M1044">
        <f>INDEX(NationalTeams!B:B,MATCH(L1044,NationalTeams!C:C,0))</f>
        <v>210</v>
      </c>
      <c r="O1044" t="str">
        <f t="shared" si="48"/>
        <v>INSERT INTO "Clubs" (club_name,club_league_id,club_value,club_shield,club_country) VALUES ('Fatih Karagumruk',183,72,pg_read_binary_file('E:\imagenes\escudos_cl\Europa\Super Lig\Fatih Karagumruk.png'),210);</v>
      </c>
    </row>
    <row r="1045" spans="2:15" x14ac:dyDescent="0.25">
      <c r="B1045">
        <v>1043</v>
      </c>
      <c r="C1045" t="s">
        <v>4662</v>
      </c>
      <c r="D1045" t="s">
        <v>1820</v>
      </c>
      <c r="E1045">
        <f>INDEX(ClubLeague!B:B,MATCH(D1045,ClubLeague!C:C,0))</f>
        <v>51</v>
      </c>
      <c r="F1045">
        <v>59</v>
      </c>
      <c r="G1045">
        <v>66</v>
      </c>
      <c r="H1045">
        <v>66</v>
      </c>
      <c r="I1045" s="3">
        <f t="shared" si="49"/>
        <v>64</v>
      </c>
      <c r="J1045" t="s">
        <v>6030</v>
      </c>
      <c r="K1045" t="str">
        <f t="shared" si="50"/>
        <v>E:\imagenes\escudos_cl\Africa\Elite One\Fauve Azur Elite FC.png</v>
      </c>
      <c r="L1045" t="s">
        <v>322</v>
      </c>
      <c r="M1045">
        <f>INDEX(NationalTeams!B:B,MATCH(L1045,NationalTeams!C:C,0))</f>
        <v>40</v>
      </c>
      <c r="O1045" t="str">
        <f t="shared" si="48"/>
        <v>INSERT INTO "Clubs" (club_name,club_league_id,club_value,club_shield,club_country) VALUES ('Fauve Azur Elite FC',51,64,pg_read_binary_file('E:\imagenes\escudos_cl\Africa\Elite One\Fauve Azur Elite FC.png'),40);</v>
      </c>
    </row>
    <row r="1046" spans="2:15" x14ac:dyDescent="0.25">
      <c r="B1046">
        <v>1044</v>
      </c>
      <c r="C1046" t="s">
        <v>3764</v>
      </c>
      <c r="D1046" t="s">
        <v>1862</v>
      </c>
      <c r="E1046">
        <f>INDEX(ClubLeague!B:B,MATCH(D1046,ClubLeague!C:C,0))</f>
        <v>93</v>
      </c>
      <c r="F1046">
        <v>69</v>
      </c>
      <c r="G1046">
        <v>68</v>
      </c>
      <c r="H1046">
        <v>65</v>
      </c>
      <c r="I1046" s="3">
        <f t="shared" si="49"/>
        <v>67</v>
      </c>
      <c r="J1046" t="s">
        <v>6031</v>
      </c>
      <c r="K1046" t="str">
        <f t="shared" si="50"/>
        <v>E:\imagenes\escudos_cl\America\Liga 1 de Futbol Profesional\FBC Melgar.png</v>
      </c>
      <c r="L1046" t="s">
        <v>350</v>
      </c>
      <c r="M1046">
        <f>INDEX(NationalTeams!B:B,MATCH(L1046,NationalTeams!C:C,0))</f>
        <v>165</v>
      </c>
      <c r="O1046" t="str">
        <f t="shared" si="48"/>
        <v>INSERT INTO "Clubs" (club_name,club_league_id,club_value,club_shield,club_country) VALUES ('FBC Melgar',93,67,pg_read_binary_file('E:\imagenes\escudos_cl\America\Liga 1 de Futbol Profesional\FBC Melgar.png'),165);</v>
      </c>
    </row>
    <row r="1047" spans="2:15" x14ac:dyDescent="0.25">
      <c r="B1047">
        <v>1045</v>
      </c>
      <c r="C1047" t="s">
        <v>3246</v>
      </c>
      <c r="D1047" t="s">
        <v>1957</v>
      </c>
      <c r="E1047">
        <f>INDEX(ClubLeague!B:B,MATCH(D1047,ClubLeague!C:C,0))</f>
        <v>188</v>
      </c>
      <c r="F1047">
        <v>60</v>
      </c>
      <c r="G1047">
        <v>58</v>
      </c>
      <c r="H1047">
        <v>60</v>
      </c>
      <c r="I1047" s="3">
        <f t="shared" si="49"/>
        <v>59</v>
      </c>
      <c r="J1047" t="s">
        <v>6032</v>
      </c>
      <c r="K1047" t="str">
        <f t="shared" si="50"/>
        <v>E:\imagenes\escudos_cl\Europa\Swiss Challenge League\FC Aarau.png</v>
      </c>
      <c r="L1047" t="s">
        <v>507</v>
      </c>
      <c r="M1047">
        <f>INDEX(NationalTeams!B:B,MATCH(L1047,NationalTeams!C:C,0))</f>
        <v>197</v>
      </c>
      <c r="O1047" t="str">
        <f t="shared" si="48"/>
        <v>INSERT INTO "Clubs" (club_name,club_league_id,club_value,club_shield,club_country) VALUES ('FC Aarau',188,59,pg_read_binary_file('E:\imagenes\escudos_cl\Europa\Swiss Challenge League\FC Aarau.png'),197);</v>
      </c>
    </row>
    <row r="1048" spans="2:15" x14ac:dyDescent="0.25">
      <c r="B1048">
        <v>1046</v>
      </c>
      <c r="C1048" t="s">
        <v>4023</v>
      </c>
      <c r="D1048" t="s">
        <v>1854</v>
      </c>
      <c r="E1048">
        <f>INDEX(ClubLeague!B:B,MATCH(D1048,ClubLeague!C:C,0))</f>
        <v>85</v>
      </c>
      <c r="F1048">
        <v>65</v>
      </c>
      <c r="G1048">
        <v>61</v>
      </c>
      <c r="H1048">
        <v>60</v>
      </c>
      <c r="I1048" s="3">
        <f t="shared" si="49"/>
        <v>62</v>
      </c>
      <c r="J1048" t="s">
        <v>6033</v>
      </c>
      <c r="K1048" t="str">
        <f t="shared" si="50"/>
        <v>E:\imagenes\escudos_cl\Asia\Kyrgyz Premier League\FC Abdysh Ata.png</v>
      </c>
      <c r="L1048" t="s">
        <v>434</v>
      </c>
      <c r="M1048">
        <f>INDEX(NationalTeams!B:B,MATCH(L1048,NationalTeams!C:C,0))</f>
        <v>116</v>
      </c>
      <c r="O1048" t="str">
        <f t="shared" si="48"/>
        <v>INSERT INTO "Clubs" (club_name,club_league_id,club_value,club_shield,club_country) VALUES ('FC Abdysh Ata',85,62,pg_read_binary_file('E:\imagenes\escudos_cl\Asia\Kyrgyz Premier League\FC Abdysh Ata.png'),116);</v>
      </c>
    </row>
    <row r="1049" spans="2:15" x14ac:dyDescent="0.25">
      <c r="B1049">
        <v>1047</v>
      </c>
      <c r="C1049" t="s">
        <v>2070</v>
      </c>
      <c r="D1049" t="s">
        <v>1774</v>
      </c>
      <c r="E1049">
        <f>INDEX(ClubLeague!B:B,MATCH(D1049,ClubLeague!C:C,0))</f>
        <v>4</v>
      </c>
      <c r="F1049">
        <v>57</v>
      </c>
      <c r="G1049">
        <v>61</v>
      </c>
      <c r="H1049">
        <v>56</v>
      </c>
      <c r="I1049" s="3">
        <f t="shared" si="49"/>
        <v>58</v>
      </c>
      <c r="J1049" t="s">
        <v>6034</v>
      </c>
      <c r="K1049" t="str">
        <f t="shared" si="50"/>
        <v>E:\imagenes\escudos_cl\Europa\2. Liga\FC Admira Wacker Modling.png</v>
      </c>
      <c r="L1049" t="s">
        <v>514</v>
      </c>
      <c r="M1049">
        <f>INDEX(NationalTeams!B:B,MATCH(L1049,NationalTeams!C:C,0))</f>
        <v>17</v>
      </c>
      <c r="O1049" t="str">
        <f t="shared" si="48"/>
        <v>INSERT INTO "Clubs" (club_name,club_league_id,club_value,club_shield,club_country) VALUES ('FC Admira Wacker Modling',4,58,pg_read_binary_file('E:\imagenes\escudos_cl\Europa\2. Liga\FC Admira Wacker Modling.png'),17);</v>
      </c>
    </row>
    <row r="1050" spans="2:15" x14ac:dyDescent="0.25">
      <c r="B1050">
        <v>1048</v>
      </c>
      <c r="C1050" t="s">
        <v>3306</v>
      </c>
      <c r="D1050" t="s">
        <v>1971</v>
      </c>
      <c r="E1050">
        <f>INDEX(ClubLeague!B:B,MATCH(D1050,ClubLeague!C:C,0))</f>
        <v>202</v>
      </c>
      <c r="F1050">
        <v>55</v>
      </c>
      <c r="G1050">
        <v>59</v>
      </c>
      <c r="H1050">
        <v>59</v>
      </c>
      <c r="I1050" s="3">
        <f t="shared" si="49"/>
        <v>58</v>
      </c>
      <c r="J1050" t="s">
        <v>6035</v>
      </c>
      <c r="K1050" t="str">
        <f t="shared" si="50"/>
        <v>E:\imagenes\escudos_cl\Europa\Ukranian First League\FC Ahrobiznes Volochysk.png</v>
      </c>
      <c r="L1050" t="s">
        <v>502</v>
      </c>
      <c r="M1050">
        <f>INDEX(NationalTeams!B:B,MATCH(L1050,NationalTeams!C:C,0))</f>
        <v>212</v>
      </c>
      <c r="O1050" t="str">
        <f t="shared" si="48"/>
        <v>INSERT INTO "Clubs" (club_name,club_league_id,club_value,club_shield,club_country) VALUES ('FC Ahrobiznes Volochysk',202,58,pg_read_binary_file('E:\imagenes\escudos_cl\Europa\Ukranian First League\FC Ahrobiznes Volochysk.png'),212);</v>
      </c>
    </row>
    <row r="1051" spans="2:15" x14ac:dyDescent="0.25">
      <c r="B1051">
        <v>1049</v>
      </c>
      <c r="C1051" t="s">
        <v>3153</v>
      </c>
      <c r="D1051" t="s">
        <v>1929</v>
      </c>
      <c r="E1051">
        <f>INDEX(ClubLeague!B:B,MATCH(D1051,ClubLeague!C:C,0))</f>
        <v>160</v>
      </c>
      <c r="F1051">
        <v>65</v>
      </c>
      <c r="G1051">
        <v>58</v>
      </c>
      <c r="H1051">
        <v>61</v>
      </c>
      <c r="I1051" s="3">
        <f t="shared" si="49"/>
        <v>61</v>
      </c>
      <c r="J1051" t="s">
        <v>6036</v>
      </c>
      <c r="K1051" t="str">
        <f t="shared" si="50"/>
        <v>E:\imagenes\escudos_cl\Europa\Russian Premier League\FC Akron Tolyatti.png</v>
      </c>
      <c r="L1051" t="s">
        <v>500</v>
      </c>
      <c r="M1051">
        <f>INDEX(NationalTeams!B:B,MATCH(L1051,NationalTeams!C:C,0))</f>
        <v>176</v>
      </c>
      <c r="O1051" t="str">
        <f t="shared" si="48"/>
        <v>INSERT INTO "Clubs" (club_name,club_league_id,club_value,club_shield,club_country) VALUES ('FC Akron Tolyatti',160,61,pg_read_binary_file('E:\imagenes\escudos_cl\Europa\Russian Premier League\FC Akron Tolyatti.png'),176);</v>
      </c>
    </row>
    <row r="1052" spans="2:15" x14ac:dyDescent="0.25">
      <c r="B1052">
        <v>1050</v>
      </c>
      <c r="C1052" t="s">
        <v>2821</v>
      </c>
      <c r="D1052" t="s">
        <v>1852</v>
      </c>
      <c r="E1052">
        <f>INDEX(ClubLeague!B:B,MATCH(D1052,ClubLeague!C:C,0))</f>
        <v>83</v>
      </c>
      <c r="F1052">
        <v>58</v>
      </c>
      <c r="G1052">
        <v>59</v>
      </c>
      <c r="H1052">
        <v>56</v>
      </c>
      <c r="I1052" s="3">
        <f t="shared" si="49"/>
        <v>58</v>
      </c>
      <c r="J1052" t="s">
        <v>6037</v>
      </c>
      <c r="K1052" t="str">
        <f t="shared" si="50"/>
        <v>E:\imagenes\escudos_cl\Europa\Kazakhstan Premier League\FC Aktobe.png</v>
      </c>
      <c r="L1052" t="s">
        <v>430</v>
      </c>
      <c r="M1052">
        <f>INDEX(NationalTeams!B:B,MATCH(L1052,NationalTeams!C:C,0))</f>
        <v>114</v>
      </c>
      <c r="O1052" t="str">
        <f t="shared" si="48"/>
        <v>INSERT INTO "Clubs" (club_name,club_league_id,club_value,club_shield,club_country) VALUES ('FC Aktobe',83,58,pg_read_binary_file('E:\imagenes\escudos_cl\Europa\Kazakhstan Premier League\FC Aktobe.png'),114);</v>
      </c>
    </row>
    <row r="1053" spans="2:15" x14ac:dyDescent="0.25">
      <c r="B1053">
        <v>1051</v>
      </c>
      <c r="C1053" t="s">
        <v>3151</v>
      </c>
      <c r="D1053" t="s">
        <v>1928</v>
      </c>
      <c r="E1053">
        <f>INDEX(ClubLeague!B:B,MATCH(D1053,ClubLeague!C:C,0))</f>
        <v>159</v>
      </c>
      <c r="F1053">
        <v>61</v>
      </c>
      <c r="G1053">
        <v>61</v>
      </c>
      <c r="H1053">
        <v>59</v>
      </c>
      <c r="I1053" s="3">
        <f t="shared" si="49"/>
        <v>60</v>
      </c>
      <c r="J1053" t="s">
        <v>6038</v>
      </c>
      <c r="K1053" t="str">
        <f t="shared" si="50"/>
        <v>E:\imagenes\escudos_cl\Europa\Russian First League\FC Alania Vladikavkaz.png</v>
      </c>
      <c r="L1053" t="s">
        <v>500</v>
      </c>
      <c r="M1053">
        <f>INDEX(NationalTeams!B:B,MATCH(L1053,NationalTeams!C:C,0))</f>
        <v>176</v>
      </c>
      <c r="O1053" t="str">
        <f t="shared" si="48"/>
        <v>INSERT INTO "Clubs" (club_name,club_league_id,club_value,club_shield,club_country) VALUES ('FC Alania Vladikavkaz',159,60,pg_read_binary_file('E:\imagenes\escudos_cl\Europa\Russian First League\FC Alania Vladikavkaz.png'),176);</v>
      </c>
    </row>
    <row r="1054" spans="2:15" x14ac:dyDescent="0.25">
      <c r="B1054">
        <v>1052</v>
      </c>
      <c r="C1054" t="s">
        <v>2049</v>
      </c>
      <c r="D1054" t="s">
        <v>1783</v>
      </c>
      <c r="E1054">
        <f>INDEX(ClubLeague!B:B,MATCH(D1054,ClubLeague!C:C,0))</f>
        <v>13</v>
      </c>
      <c r="F1054">
        <v>66</v>
      </c>
      <c r="G1054">
        <v>63</v>
      </c>
      <c r="H1054">
        <v>62</v>
      </c>
      <c r="I1054" s="3">
        <f t="shared" si="49"/>
        <v>64</v>
      </c>
      <c r="J1054" t="s">
        <v>6039</v>
      </c>
      <c r="K1054" t="str">
        <f t="shared" si="50"/>
        <v>E:\imagenes\escudos_cl\Europa\Armenian Premier League\FC Alashkert.png</v>
      </c>
      <c r="L1054" t="s">
        <v>529</v>
      </c>
      <c r="M1054">
        <f>INDEX(NationalTeams!B:B,MATCH(L1054,NationalTeams!C:C,0))</f>
        <v>13</v>
      </c>
      <c r="O1054" t="str">
        <f t="shared" si="48"/>
        <v>INSERT INTO "Clubs" (club_name,club_league_id,club_value,club_shield,club_country) VALUES ('FC Alashkert',13,64,pg_read_binary_file('E:\imagenes\escudos_cl\Europa\Armenian Premier League\FC Alashkert.png'),13);</v>
      </c>
    </row>
    <row r="1055" spans="2:15" x14ac:dyDescent="0.25">
      <c r="B1055">
        <v>1053</v>
      </c>
      <c r="C1055" t="s">
        <v>4020</v>
      </c>
      <c r="D1055" t="s">
        <v>1854</v>
      </c>
      <c r="E1055">
        <f>INDEX(ClubLeague!B:B,MATCH(D1055,ClubLeague!C:C,0))</f>
        <v>85</v>
      </c>
      <c r="F1055">
        <v>62</v>
      </c>
      <c r="G1055">
        <v>62</v>
      </c>
      <c r="H1055">
        <v>60</v>
      </c>
      <c r="I1055" s="3">
        <f t="shared" si="49"/>
        <v>61</v>
      </c>
      <c r="J1055" t="s">
        <v>6040</v>
      </c>
      <c r="K1055" t="str">
        <f t="shared" si="50"/>
        <v>E:\imagenes\escudos_cl\Asia\Kyrgyz Premier League\FC Alay Osh.png</v>
      </c>
      <c r="L1055" t="s">
        <v>434</v>
      </c>
      <c r="M1055">
        <f>INDEX(NationalTeams!B:B,MATCH(L1055,NationalTeams!C:C,0))</f>
        <v>116</v>
      </c>
      <c r="O1055" t="str">
        <f t="shared" si="48"/>
        <v>INSERT INTO "Clubs" (club_name,club_league_id,club_value,club_shield,club_country) VALUES ('FC Alay Osh',85,61,pg_read_binary_file('E:\imagenes\escudos_cl\Asia\Kyrgyz Premier League\FC Alay Osh.png'),116);</v>
      </c>
    </row>
    <row r="1056" spans="2:15" x14ac:dyDescent="0.25">
      <c r="B1056">
        <v>1054</v>
      </c>
      <c r="C1056" t="s">
        <v>3993</v>
      </c>
      <c r="D1056" t="s">
        <v>1854</v>
      </c>
      <c r="E1056">
        <f>INDEX(ClubLeague!B:B,MATCH(D1056,ClubLeague!C:C,0))</f>
        <v>85</v>
      </c>
      <c r="F1056">
        <v>59</v>
      </c>
      <c r="G1056">
        <v>61</v>
      </c>
      <c r="H1056">
        <v>61</v>
      </c>
      <c r="I1056" s="3">
        <f t="shared" si="49"/>
        <v>60</v>
      </c>
      <c r="J1056" t="s">
        <v>6041</v>
      </c>
      <c r="K1056" t="str">
        <f t="shared" si="50"/>
        <v>E:\imagenes\escudos_cl\Asia\Kyrgyz Premier League\FC Alga Bishkek.png</v>
      </c>
      <c r="L1056" t="s">
        <v>434</v>
      </c>
      <c r="M1056">
        <f>INDEX(NationalTeams!B:B,MATCH(L1056,NationalTeams!C:C,0))</f>
        <v>116</v>
      </c>
      <c r="O1056" t="str">
        <f t="shared" si="48"/>
        <v>INSERT INTO "Clubs" (club_name,club_league_id,club_value,club_shield,club_country) VALUES ('FC Alga Bishkek',85,60,pg_read_binary_file('E:\imagenes\escudos_cl\Asia\Kyrgyz Premier League\FC Alga Bishkek.png'),116);</v>
      </c>
    </row>
    <row r="1057" spans="2:15" x14ac:dyDescent="0.25">
      <c r="B1057">
        <v>1055</v>
      </c>
      <c r="C1057" t="s">
        <v>4159</v>
      </c>
      <c r="D1057" t="s">
        <v>1978</v>
      </c>
      <c r="E1057">
        <f>INDEX(ClubLeague!B:B,MATCH(D1057,ClubLeague!C:C,0))</f>
        <v>209</v>
      </c>
      <c r="F1057">
        <v>56</v>
      </c>
      <c r="G1057">
        <v>52</v>
      </c>
      <c r="H1057">
        <v>58</v>
      </c>
      <c r="I1057" s="3">
        <f t="shared" si="49"/>
        <v>55</v>
      </c>
      <c r="J1057" t="s">
        <v>6042</v>
      </c>
      <c r="K1057" t="str">
        <f t="shared" si="50"/>
        <v>E:\imagenes\escudos_cl\Asia\Yokary Liga\FC Altyn Asyr.png</v>
      </c>
      <c r="L1057" t="s">
        <v>439</v>
      </c>
      <c r="M1057">
        <f>INDEX(NationalTeams!B:B,MATCH(L1057,NationalTeams!C:C,0))</f>
        <v>209</v>
      </c>
      <c r="O1057" t="str">
        <f t="shared" si="48"/>
        <v>INSERT INTO "Clubs" (club_name,club_league_id,club_value,club_shield,club_country) VALUES ('FC Altyn Asyr',209,55,pg_read_binary_file('E:\imagenes\escudos_cl\Asia\Yokary Liga\FC Altyn Asyr.png'),209);</v>
      </c>
    </row>
    <row r="1058" spans="2:15" x14ac:dyDescent="0.25">
      <c r="B1058">
        <v>1056</v>
      </c>
      <c r="C1058" t="s">
        <v>3067</v>
      </c>
      <c r="D1058" t="s">
        <v>1917</v>
      </c>
      <c r="E1058">
        <f>INDEX(ClubLeague!B:B,MATCH(D1058,ClubLeague!C:C,0))</f>
        <v>148</v>
      </c>
      <c r="F1058">
        <v>62</v>
      </c>
      <c r="G1058">
        <v>63</v>
      </c>
      <c r="H1058">
        <v>61</v>
      </c>
      <c r="I1058" s="3">
        <f t="shared" si="49"/>
        <v>62</v>
      </c>
      <c r="J1058" t="s">
        <v>6043</v>
      </c>
      <c r="K1058" t="str">
        <f t="shared" si="50"/>
        <v>E:\imagenes\escudos_cl\Europa\Primeira Liga\FC Alverca.png</v>
      </c>
      <c r="L1058" t="s">
        <v>504</v>
      </c>
      <c r="M1058">
        <f>INDEX(NationalTeams!B:B,MATCH(L1058,NationalTeams!C:C,0))</f>
        <v>167</v>
      </c>
      <c r="O1058" t="str">
        <f t="shared" si="48"/>
        <v>INSERT INTO "Clubs" (club_name,club_league_id,club_value,club_shield,club_country) VALUES ('FC Alverca',148,62,pg_read_binary_file('E:\imagenes\escudos_cl\Europa\Primeira Liga\FC Alverca.png'),167);</v>
      </c>
    </row>
    <row r="1059" spans="2:15" x14ac:dyDescent="0.25">
      <c r="B1059">
        <v>1057</v>
      </c>
      <c r="C1059" t="s">
        <v>4282</v>
      </c>
      <c r="D1059" t="s">
        <v>1973</v>
      </c>
      <c r="E1059">
        <f>INDEX(ClubLeague!B:B,MATCH(D1059,ClubLeague!C:C,0))</f>
        <v>204</v>
      </c>
      <c r="F1059">
        <v>62</v>
      </c>
      <c r="G1059">
        <v>56</v>
      </c>
      <c r="H1059">
        <v>55</v>
      </c>
      <c r="I1059" s="3">
        <f t="shared" si="49"/>
        <v>58</v>
      </c>
      <c r="J1059" t="s">
        <v>6044</v>
      </c>
      <c r="K1059" t="str">
        <f t="shared" si="50"/>
        <v>E:\imagenes\escudos_cl\Asia\Uzbekistan Super League\FC Andijon.png</v>
      </c>
      <c r="L1059" t="s">
        <v>443</v>
      </c>
      <c r="M1059">
        <f>INDEX(NationalTeams!B:B,MATCH(L1059,NationalTeams!C:C,0))</f>
        <v>215</v>
      </c>
      <c r="O1059" t="str">
        <f t="shared" si="48"/>
        <v>INSERT INTO "Clubs" (club_name,club_league_id,club_value,club_shield,club_country) VALUES ('FC Andijon',204,58,pg_read_binary_file('E:\imagenes\escudos_cl\Asia\Uzbekistan Super League\FC Andijon.png'),215);</v>
      </c>
    </row>
    <row r="1060" spans="2:15" x14ac:dyDescent="0.25">
      <c r="B1060">
        <v>1058</v>
      </c>
      <c r="C1060" t="s">
        <v>3939</v>
      </c>
      <c r="D1060" t="s">
        <v>1849</v>
      </c>
      <c r="E1060">
        <f>INDEX(ClubLeague!B:B,MATCH(D1060,ClubLeague!C:C,0))</f>
        <v>80</v>
      </c>
      <c r="F1060">
        <v>59</v>
      </c>
      <c r="G1060">
        <v>60</v>
      </c>
      <c r="H1060">
        <v>64</v>
      </c>
      <c r="I1060" s="3">
        <f t="shared" si="49"/>
        <v>61</v>
      </c>
      <c r="J1060" t="s">
        <v>6045</v>
      </c>
      <c r="K1060" t="str">
        <f t="shared" si="50"/>
        <v>E:\imagenes\escudos_cl\Asia\K1 League\FC Anyang.png</v>
      </c>
      <c r="L1060" t="s">
        <v>425</v>
      </c>
      <c r="M1060">
        <f>INDEX(NationalTeams!B:B,MATCH(L1060,NationalTeams!C:C,0))</f>
        <v>50</v>
      </c>
      <c r="O1060" t="str">
        <f t="shared" si="48"/>
        <v>INSERT INTO "Clubs" (club_name,club_league_id,club_value,club_shield,club_country) VALUES ('FC Anyang',80,61,pg_read_binary_file('E:\imagenes\escudos_cl\Asia\K1 League\FC Anyang.png'),50);</v>
      </c>
    </row>
    <row r="1061" spans="2:15" x14ac:dyDescent="0.25">
      <c r="B1061">
        <v>1059</v>
      </c>
      <c r="C1061" t="s">
        <v>2902</v>
      </c>
      <c r="D1061" t="s">
        <v>1887</v>
      </c>
      <c r="E1061">
        <f>INDEX(ClubLeague!B:B,MATCH(D1061,ClubLeague!C:C,0))</f>
        <v>118</v>
      </c>
      <c r="F1061">
        <v>63</v>
      </c>
      <c r="G1061">
        <v>58</v>
      </c>
      <c r="H1061">
        <v>58</v>
      </c>
      <c r="I1061" s="3">
        <f t="shared" si="49"/>
        <v>60</v>
      </c>
      <c r="J1061" t="s">
        <v>6046</v>
      </c>
      <c r="K1061" t="str">
        <f t="shared" si="50"/>
        <v>E:\imagenes\escudos_cl\Europa\Macedonian First League\FC AP Brera Strumica.png</v>
      </c>
      <c r="L1061" t="s">
        <v>522</v>
      </c>
      <c r="M1061">
        <f>INDEX(NationalTeams!B:B,MATCH(L1061,NationalTeams!C:C,0))</f>
        <v>130</v>
      </c>
      <c r="O1061" t="str">
        <f t="shared" si="48"/>
        <v>INSERT INTO "Clubs" (club_name,club_league_id,club_value,club_shield,club_country) VALUES ('FC AP Brera Strumica',118,60,pg_read_binary_file('E:\imagenes\escudos_cl\Europa\Macedonian First League\FC AP Brera Strumica.png'),130);</v>
      </c>
    </row>
    <row r="1062" spans="2:15" x14ac:dyDescent="0.25">
      <c r="B1062">
        <v>1060</v>
      </c>
      <c r="C1062" t="s">
        <v>2051</v>
      </c>
      <c r="D1062" t="s">
        <v>1783</v>
      </c>
      <c r="E1062">
        <f>INDEX(ClubLeague!B:B,MATCH(D1062,ClubLeague!C:C,0))</f>
        <v>13</v>
      </c>
      <c r="F1062">
        <v>58</v>
      </c>
      <c r="G1062">
        <v>51</v>
      </c>
      <c r="H1062">
        <v>50</v>
      </c>
      <c r="I1062" s="3">
        <f t="shared" si="49"/>
        <v>53</v>
      </c>
      <c r="J1062" t="s">
        <v>6047</v>
      </c>
      <c r="K1062" t="str">
        <f t="shared" si="50"/>
        <v>E:\imagenes\escudos_cl\Europa\Armenian Premier League\FC Ararat Armenia.png</v>
      </c>
      <c r="L1062" t="s">
        <v>529</v>
      </c>
      <c r="M1062">
        <f>INDEX(NationalTeams!B:B,MATCH(L1062,NationalTeams!C:C,0))</f>
        <v>13</v>
      </c>
      <c r="O1062" t="str">
        <f t="shared" si="48"/>
        <v>INSERT INTO "Clubs" (club_name,club_league_id,club_value,club_shield,club_country) VALUES ('FC Ararat Armenia',13,53,pg_read_binary_file('E:\imagenes\escudos_cl\Europa\Armenian Premier League\FC Ararat Armenia.png'),13);</v>
      </c>
    </row>
    <row r="1063" spans="2:15" x14ac:dyDescent="0.25">
      <c r="B1063">
        <v>1061</v>
      </c>
      <c r="C1063" t="s">
        <v>2050</v>
      </c>
      <c r="D1063" t="s">
        <v>1783</v>
      </c>
      <c r="E1063">
        <f>INDEX(ClubLeague!B:B,MATCH(D1063,ClubLeague!C:C,0))</f>
        <v>13</v>
      </c>
      <c r="F1063">
        <v>52</v>
      </c>
      <c r="G1063">
        <v>51</v>
      </c>
      <c r="H1063">
        <v>54</v>
      </c>
      <c r="I1063" s="3">
        <f t="shared" si="49"/>
        <v>52</v>
      </c>
      <c r="J1063" t="s">
        <v>6048</v>
      </c>
      <c r="K1063" t="str">
        <f t="shared" si="50"/>
        <v>E:\imagenes\escudos_cl\Europa\Armenian Premier League\FC Ararat Yerevan.png</v>
      </c>
      <c r="L1063" t="s">
        <v>529</v>
      </c>
      <c r="M1063">
        <f>INDEX(NationalTeams!B:B,MATCH(L1063,NationalTeams!C:C,0))</f>
        <v>13</v>
      </c>
      <c r="O1063" t="str">
        <f t="shared" si="48"/>
        <v>INSERT INTO "Clubs" (club_name,club_league_id,club_value,club_shield,club_country) VALUES ('FC Ararat Yerevan',13,52,pg_read_binary_file('E:\imagenes\escudos_cl\Europa\Armenian Premier League\FC Ararat Yerevan.png'),13);</v>
      </c>
    </row>
    <row r="1064" spans="2:15" x14ac:dyDescent="0.25">
      <c r="B1064">
        <v>1062</v>
      </c>
      <c r="C1064" t="s">
        <v>2190</v>
      </c>
      <c r="D1064" t="s">
        <v>1829</v>
      </c>
      <c r="E1064">
        <f>INDEX(ClubLeague!B:B,MATCH(D1064,ClubLeague!C:C,0))</f>
        <v>60</v>
      </c>
      <c r="F1064">
        <v>54</v>
      </c>
      <c r="G1064">
        <v>63</v>
      </c>
      <c r="H1064">
        <v>58</v>
      </c>
      <c r="I1064" s="3">
        <f t="shared" si="49"/>
        <v>58</v>
      </c>
      <c r="J1064" t="s">
        <v>6049</v>
      </c>
      <c r="K1064" t="str">
        <f t="shared" si="50"/>
        <v>E:\imagenes\escudos_cl\Europa\First Professional Football League\FC Arda Kardzhali.png</v>
      </c>
      <c r="L1064" t="s">
        <v>510</v>
      </c>
      <c r="M1064">
        <f>INDEX(NationalTeams!B:B,MATCH(L1064,NationalTeams!C:C,0))</f>
        <v>34</v>
      </c>
      <c r="O1064" t="str">
        <f t="shared" si="48"/>
        <v>INSERT INTO "Clubs" (club_name,club_league_id,club_value,club_shield,club_country) VALUES ('FC Arda Kardzhali',60,58,pg_read_binary_file('E:\imagenes\escudos_cl\Europa\First Professional Football League\FC Arda Kardzhali.png'),34);</v>
      </c>
    </row>
    <row r="1065" spans="2:15" x14ac:dyDescent="0.25">
      <c r="B1065">
        <v>1063</v>
      </c>
      <c r="C1065" t="s">
        <v>3103</v>
      </c>
      <c r="D1065" t="s">
        <v>1872</v>
      </c>
      <c r="E1065">
        <f>INDEX(ClubLeague!B:B,MATCH(D1065,ClubLeague!C:C,0))</f>
        <v>103</v>
      </c>
      <c r="F1065">
        <v>63</v>
      </c>
      <c r="G1065">
        <v>60</v>
      </c>
      <c r="H1065">
        <v>63</v>
      </c>
      <c r="I1065" s="3">
        <f t="shared" si="49"/>
        <v>62</v>
      </c>
      <c r="J1065" t="s">
        <v>6050</v>
      </c>
      <c r="K1065" t="str">
        <f t="shared" si="50"/>
        <v>E:\imagenes\escudos_cl\Europa\Liga I\FC Arges Pitesti.png</v>
      </c>
      <c r="L1065" t="s">
        <v>506</v>
      </c>
      <c r="M1065">
        <f>INDEX(NationalTeams!B:B,MATCH(L1065,NationalTeams!C:C,0))</f>
        <v>175</v>
      </c>
      <c r="O1065" t="str">
        <f t="shared" si="48"/>
        <v>INSERT INTO "Clubs" (club_name,club_league_id,club_value,club_shield,club_country) VALUES ('FC Arges Pitesti',103,62,pg_read_binary_file('E:\imagenes\escudos_cl\Europa\Liga I\FC Arges Pitesti.png'),175);</v>
      </c>
    </row>
    <row r="1066" spans="2:15" x14ac:dyDescent="0.25">
      <c r="B1066">
        <v>1064</v>
      </c>
      <c r="C1066" t="s">
        <v>3059</v>
      </c>
      <c r="D1066" t="s">
        <v>1917</v>
      </c>
      <c r="E1066">
        <f>INDEX(ClubLeague!B:B,MATCH(D1066,ClubLeague!C:C,0))</f>
        <v>148</v>
      </c>
      <c r="F1066">
        <v>67</v>
      </c>
      <c r="G1066">
        <v>63</v>
      </c>
      <c r="H1066">
        <v>66</v>
      </c>
      <c r="I1066" s="3">
        <f t="shared" si="49"/>
        <v>65</v>
      </c>
      <c r="J1066" t="s">
        <v>6051</v>
      </c>
      <c r="K1066" t="str">
        <f t="shared" si="50"/>
        <v>E:\imagenes\escudos_cl\Europa\Primeira Liga\FC Arouca.png</v>
      </c>
      <c r="L1066" t="s">
        <v>504</v>
      </c>
      <c r="M1066">
        <f>INDEX(NationalTeams!B:B,MATCH(L1066,NationalTeams!C:C,0))</f>
        <v>167</v>
      </c>
      <c r="O1066" t="str">
        <f t="shared" si="48"/>
        <v>INSERT INTO "Clubs" (club_name,club_league_id,club_value,club_shield,club_country) VALUES ('FC Arouca',148,65,pg_read_binary_file('E:\imagenes\escudos_cl\Europa\Primeira Liga\FC Arouca.png'),167);</v>
      </c>
    </row>
    <row r="1067" spans="2:15" x14ac:dyDescent="0.25">
      <c r="B1067">
        <v>1065</v>
      </c>
      <c r="C1067" t="s">
        <v>2147</v>
      </c>
      <c r="D1067" t="s">
        <v>1789</v>
      </c>
      <c r="E1067">
        <f>INDEX(ClubLeague!B:B,MATCH(D1067,ClubLeague!C:C,0))</f>
        <v>19</v>
      </c>
      <c r="F1067">
        <v>68</v>
      </c>
      <c r="G1067">
        <v>63</v>
      </c>
      <c r="H1067">
        <v>64</v>
      </c>
      <c r="I1067" s="3">
        <f t="shared" si="49"/>
        <v>65</v>
      </c>
      <c r="J1067" t="s">
        <v>6052</v>
      </c>
      <c r="K1067" t="str">
        <f t="shared" si="50"/>
        <v>E:\imagenes\escudos_cl\Europa\Belarusian Premier League\FC Arsenal Dzerzhinsk.png</v>
      </c>
      <c r="L1067" t="s">
        <v>525</v>
      </c>
      <c r="M1067">
        <f>INDEX(NationalTeams!B:B,MATCH(L1067,NationalTeams!C:C,0))</f>
        <v>27</v>
      </c>
      <c r="O1067" t="str">
        <f t="shared" si="48"/>
        <v>INSERT INTO "Clubs" (club_name,club_league_id,club_value,club_shield,club_country) VALUES ('FC Arsenal Dzerzhinsk',19,65,pg_read_binary_file('E:\imagenes\escudos_cl\Europa\Belarusian Premier League\FC Arsenal Dzerzhinsk.png'),27);</v>
      </c>
    </row>
    <row r="1068" spans="2:15" x14ac:dyDescent="0.25">
      <c r="B1068">
        <v>1066</v>
      </c>
      <c r="C1068" t="s">
        <v>3133</v>
      </c>
      <c r="D1068" t="s">
        <v>1928</v>
      </c>
      <c r="E1068">
        <f>INDEX(ClubLeague!B:B,MATCH(D1068,ClubLeague!C:C,0))</f>
        <v>159</v>
      </c>
      <c r="F1068">
        <v>70</v>
      </c>
      <c r="G1068">
        <v>71</v>
      </c>
      <c r="H1068">
        <v>69</v>
      </c>
      <c r="I1068" s="3">
        <f t="shared" si="49"/>
        <v>70</v>
      </c>
      <c r="J1068" t="s">
        <v>6053</v>
      </c>
      <c r="K1068" t="str">
        <f t="shared" si="50"/>
        <v>E:\imagenes\escudos_cl\Europa\Russian First League\FC Arsenal Tula.png</v>
      </c>
      <c r="L1068" t="s">
        <v>500</v>
      </c>
      <c r="M1068">
        <f>INDEX(NationalTeams!B:B,MATCH(L1068,NationalTeams!C:C,0))</f>
        <v>176</v>
      </c>
      <c r="O1068" t="str">
        <f t="shared" si="48"/>
        <v>INSERT INTO "Clubs" (club_name,club_league_id,club_value,club_shield,club_country) VALUES ('FC Arsenal Tula',159,70,pg_read_binary_file('E:\imagenes\escudos_cl\Europa\Russian First League\FC Arsenal Tula.png'),176);</v>
      </c>
    </row>
    <row r="1069" spans="2:15" x14ac:dyDescent="0.25">
      <c r="B1069">
        <v>1067</v>
      </c>
      <c r="C1069" t="s">
        <v>2758</v>
      </c>
      <c r="D1069" t="s">
        <v>1842</v>
      </c>
      <c r="E1069">
        <f>INDEX(ClubLeague!B:B,MATCH(D1069,ClubLeague!C:C,0))</f>
        <v>73</v>
      </c>
      <c r="F1069">
        <v>69</v>
      </c>
      <c r="G1069">
        <v>69</v>
      </c>
      <c r="H1069">
        <v>69</v>
      </c>
      <c r="I1069" s="3">
        <f t="shared" si="49"/>
        <v>69</v>
      </c>
      <c r="J1069" t="s">
        <v>6054</v>
      </c>
      <c r="K1069" t="str">
        <f t="shared" si="50"/>
        <v>E:\imagenes\escudos_cl\Europa\Israeli Premier League\FC Ashdod.png</v>
      </c>
      <c r="L1069" t="s">
        <v>530</v>
      </c>
      <c r="M1069">
        <f>INDEX(NationalTeams!B:B,MATCH(L1069,NationalTeams!C:C,0))</f>
        <v>109</v>
      </c>
      <c r="O1069" t="str">
        <f t="shared" si="48"/>
        <v>INSERT INTO "Clubs" (club_name,club_league_id,club_value,club_shield,club_country) VALUES ('FC Ashdod',73,69,pg_read_binary_file('E:\imagenes\escudos_cl\Europa\Israeli Premier League\FC Ashdod.png'),109);</v>
      </c>
    </row>
    <row r="1070" spans="2:15" x14ac:dyDescent="0.25">
      <c r="B1070">
        <v>1068</v>
      </c>
      <c r="C1070" t="s">
        <v>2878</v>
      </c>
      <c r="D1070" t="s">
        <v>1886</v>
      </c>
      <c r="E1070">
        <f>INDEX(ClubLeague!B:B,MATCH(D1070,ClubLeague!C:C,0))</f>
        <v>117</v>
      </c>
      <c r="F1070">
        <v>57</v>
      </c>
      <c r="G1070">
        <v>57</v>
      </c>
      <c r="H1070">
        <v>51</v>
      </c>
      <c r="I1070" s="3">
        <f t="shared" si="49"/>
        <v>55</v>
      </c>
      <c r="J1070" t="s">
        <v>6055</v>
      </c>
      <c r="K1070" t="str">
        <f t="shared" si="50"/>
        <v>E:\imagenes\escudos_cl\Europa\Luxembourg National Division\FC Atert Bissen.png</v>
      </c>
      <c r="L1070" t="s">
        <v>523</v>
      </c>
      <c r="M1070">
        <f>INDEX(NationalTeams!B:B,MATCH(L1070,NationalTeams!C:C,0))</f>
        <v>128</v>
      </c>
      <c r="O1070" t="str">
        <f t="shared" si="48"/>
        <v>INSERT INTO "Clubs" (club_name,club_league_id,club_value,club_shield,club_country) VALUES ('FC Atert Bissen',117,55,pg_read_binary_file('E:\imagenes\escudos_cl\Europa\Luxembourg National Division\FC Atert Bissen.png'),128);</v>
      </c>
    </row>
    <row r="1071" spans="2:15" x14ac:dyDescent="0.25">
      <c r="B1071">
        <v>1069</v>
      </c>
      <c r="C1071" t="s">
        <v>2823</v>
      </c>
      <c r="D1071" t="s">
        <v>1852</v>
      </c>
      <c r="E1071">
        <f>INDEX(ClubLeague!B:B,MATCH(D1071,ClubLeague!C:C,0))</f>
        <v>83</v>
      </c>
      <c r="F1071">
        <v>59</v>
      </c>
      <c r="G1071">
        <v>62</v>
      </c>
      <c r="H1071">
        <v>58</v>
      </c>
      <c r="I1071" s="3">
        <f t="shared" si="49"/>
        <v>60</v>
      </c>
      <c r="J1071" t="s">
        <v>6056</v>
      </c>
      <c r="K1071" t="str">
        <f t="shared" si="50"/>
        <v>E:\imagenes\escudos_cl\Europa\Kazakhstan Premier League\FC Atyrau.png</v>
      </c>
      <c r="L1071" t="s">
        <v>430</v>
      </c>
      <c r="M1071">
        <f>INDEX(NationalTeams!B:B,MATCH(L1071,NationalTeams!C:C,0))</f>
        <v>114</v>
      </c>
      <c r="O1071" t="str">
        <f t="shared" si="48"/>
        <v>INSERT INTO "Clubs" (club_name,club_league_id,club_value,club_shield,club_country) VALUES ('FC Atyrau',83,60,pg_read_binary_file('E:\imagenes\escudos_cl\Europa\Kazakhstan Premier League\FC Atyrau.png'),114);</v>
      </c>
    </row>
    <row r="1072" spans="2:15" x14ac:dyDescent="0.25">
      <c r="B1072">
        <v>1070</v>
      </c>
      <c r="C1072" t="s">
        <v>2016</v>
      </c>
      <c r="D1072" t="s">
        <v>1796</v>
      </c>
      <c r="E1072">
        <f>INDEX(ClubLeague!B:B,MATCH(D1072,ClubLeague!C:C,0))</f>
        <v>26</v>
      </c>
      <c r="F1072">
        <v>72</v>
      </c>
      <c r="G1072">
        <v>75</v>
      </c>
      <c r="H1072">
        <v>73</v>
      </c>
      <c r="I1072" s="3">
        <f t="shared" si="49"/>
        <v>73</v>
      </c>
      <c r="J1072" t="s">
        <v>6057</v>
      </c>
      <c r="K1072" t="str">
        <f t="shared" si="50"/>
        <v>E:\imagenes\escudos_cl\Europa\Bundesliga\FC Augsburg.png</v>
      </c>
      <c r="L1072" t="s">
        <v>489</v>
      </c>
      <c r="M1072">
        <f>INDEX(NationalTeams!B:B,MATCH(L1072,NationalTeams!C:C,0))</f>
        <v>4</v>
      </c>
      <c r="O1072" t="str">
        <f t="shared" si="48"/>
        <v>INSERT INTO "Clubs" (club_name,club_league_id,club_value,club_shield,club_country) VALUES ('FC Augsburg',26,73,pg_read_binary_file('E:\imagenes\escudos_cl\Europa\Bundesliga\FC Augsburg.png'),4);</v>
      </c>
    </row>
    <row r="1073" spans="2:15" x14ac:dyDescent="0.25">
      <c r="B1073">
        <v>1071</v>
      </c>
      <c r="C1073" t="s">
        <v>3109</v>
      </c>
      <c r="D1073" t="s">
        <v>1873</v>
      </c>
      <c r="E1073">
        <f>INDEX(ClubLeague!B:B,MATCH(D1073,ClubLeague!C:C,0))</f>
        <v>104</v>
      </c>
      <c r="F1073">
        <v>61</v>
      </c>
      <c r="G1073">
        <v>60</v>
      </c>
      <c r="H1073">
        <v>64</v>
      </c>
      <c r="I1073" s="3">
        <f t="shared" si="49"/>
        <v>62</v>
      </c>
      <c r="J1073" t="s">
        <v>6058</v>
      </c>
      <c r="K1073" t="str">
        <f t="shared" si="50"/>
        <v>E:\imagenes\escudos_cl\Europa\Liga II\FC Bacau.png</v>
      </c>
      <c r="L1073" t="s">
        <v>506</v>
      </c>
      <c r="M1073">
        <f>INDEX(NationalTeams!B:B,MATCH(L1073,NationalTeams!C:C,0))</f>
        <v>175</v>
      </c>
      <c r="O1073" t="str">
        <f t="shared" si="48"/>
        <v>INSERT INTO "Clubs" (club_name,club_league_id,club_value,club_shield,club_country) VALUES ('FC Bacau',104,62,pg_read_binary_file('E:\imagenes\escudos_cl\Europa\Liga II\FC Bacau.png'),175);</v>
      </c>
    </row>
    <row r="1074" spans="2:15" x14ac:dyDescent="0.25">
      <c r="B1074">
        <v>1072</v>
      </c>
      <c r="C1074" t="s">
        <v>2835</v>
      </c>
      <c r="D1074" t="s">
        <v>1955</v>
      </c>
      <c r="E1074">
        <f>INDEX(ClubLeague!B:B,MATCH(D1074,ClubLeague!C:C,0))</f>
        <v>186</v>
      </c>
      <c r="F1074">
        <v>58</v>
      </c>
      <c r="G1074">
        <v>61</v>
      </c>
      <c r="H1074">
        <v>60</v>
      </c>
      <c r="I1074" s="3">
        <f t="shared" si="49"/>
        <v>60</v>
      </c>
      <c r="J1074" t="s">
        <v>6059</v>
      </c>
      <c r="K1074" t="str">
        <f t="shared" si="50"/>
        <v>E:\imagenes\escudos_cl\Europa\Superleague of Kosovo\FC Ballkani.png</v>
      </c>
      <c r="L1074" t="s">
        <v>528</v>
      </c>
      <c r="M1074">
        <f>INDEX(NationalTeams!B:B,MATCH(L1074,NationalTeams!C:C,0))</f>
        <v>118</v>
      </c>
      <c r="O1074" t="str">
        <f t="shared" si="48"/>
        <v>INSERT INTO "Clubs" (club_name,club_league_id,club_value,club_shield,club_country) VALUES ('FC Ballkani',186,60,pg_read_binary_file('E:\imagenes\escudos_cl\Europa\Superleague of Kosovo\FC Ballkani.png'),118);</v>
      </c>
    </row>
    <row r="1075" spans="2:15" x14ac:dyDescent="0.25">
      <c r="B1075">
        <v>1073</v>
      </c>
      <c r="C1075" t="s">
        <v>2937</v>
      </c>
      <c r="D1075" t="s">
        <v>1953</v>
      </c>
      <c r="E1075">
        <f>INDEX(ClubLeague!B:B,MATCH(D1075,ClubLeague!C:C,0))</f>
        <v>184</v>
      </c>
      <c r="F1075">
        <v>59</v>
      </c>
      <c r="G1075">
        <v>55</v>
      </c>
      <c r="H1075">
        <v>59</v>
      </c>
      <c r="I1075" s="3">
        <f t="shared" si="49"/>
        <v>58</v>
      </c>
      <c r="J1075" t="s">
        <v>6060</v>
      </c>
      <c r="K1075" t="str">
        <f t="shared" si="50"/>
        <v>E:\imagenes\escudos_cl\Europa\Super Liga\FC Balti.png</v>
      </c>
      <c r="L1075" t="s">
        <v>537</v>
      </c>
      <c r="M1075">
        <f>INDEX(NationalTeams!B:B,MATCH(L1075,NationalTeams!C:C,0))</f>
        <v>142</v>
      </c>
      <c r="O1075" t="str">
        <f t="shared" si="48"/>
        <v>INSERT INTO "Clubs" (club_name,club_league_id,club_value,club_shield,club_country) VALUES ('FC Balti',184,58,pg_read_binary_file('E:\imagenes\escudos_cl\Europa\Super Liga\FC Balti.png'),142);</v>
      </c>
    </row>
    <row r="1076" spans="2:15" x14ac:dyDescent="0.25">
      <c r="B1076">
        <v>1074</v>
      </c>
      <c r="C1076" t="s">
        <v>2859</v>
      </c>
      <c r="D1076" t="s">
        <v>1860</v>
      </c>
      <c r="E1076">
        <f>INDEX(ClubLeague!B:B,MATCH(D1076,ClubLeague!C:C,0))</f>
        <v>91</v>
      </c>
      <c r="F1076">
        <v>45</v>
      </c>
      <c r="G1076">
        <v>45</v>
      </c>
      <c r="H1076">
        <v>50</v>
      </c>
      <c r="I1076" s="3">
        <f t="shared" si="49"/>
        <v>47</v>
      </c>
      <c r="J1076" t="s">
        <v>6061</v>
      </c>
      <c r="K1076" t="str">
        <f t="shared" si="50"/>
        <v>E:\imagenes\escudos_cl\Europa\Liechtenstein Cup\FC Balzers.png</v>
      </c>
      <c r="L1076" t="s">
        <v>540</v>
      </c>
      <c r="M1076">
        <f>INDEX(NationalTeams!B:B,MATCH(L1076,NationalTeams!C:C,0))</f>
        <v>126</v>
      </c>
      <c r="O1076" t="str">
        <f t="shared" si="48"/>
        <v>INSERT INTO "Clubs" (club_name,club_league_id,club_value,club_shield,club_country) VALUES ('FC Balzers',91,47,pg_read_binary_file('E:\imagenes\escudos_cl\Europa\Liechtenstein Cup\FC Balzers.png'),126);</v>
      </c>
    </row>
    <row r="1077" spans="2:15" x14ac:dyDescent="0.25">
      <c r="B1077">
        <v>1075</v>
      </c>
      <c r="C1077" t="s">
        <v>2866</v>
      </c>
      <c r="D1077" t="s">
        <v>1860</v>
      </c>
      <c r="E1077">
        <f>INDEX(ClubLeague!B:B,MATCH(D1077,ClubLeague!C:C,0))</f>
        <v>91</v>
      </c>
      <c r="F1077">
        <v>48</v>
      </c>
      <c r="G1077">
        <v>46</v>
      </c>
      <c r="H1077">
        <v>48</v>
      </c>
      <c r="I1077" s="3">
        <f t="shared" si="49"/>
        <v>47</v>
      </c>
      <c r="J1077" t="s">
        <v>6062</v>
      </c>
      <c r="K1077" t="str">
        <f t="shared" si="50"/>
        <v>E:\imagenes\escudos_cl\Europa\Liechtenstein Cup\FC Balzers II.png</v>
      </c>
      <c r="L1077" t="s">
        <v>540</v>
      </c>
      <c r="M1077">
        <f>INDEX(NationalTeams!B:B,MATCH(L1077,NationalTeams!C:C,0))</f>
        <v>126</v>
      </c>
      <c r="O1077" t="str">
        <f t="shared" si="48"/>
        <v>INSERT INTO "Clubs" (club_name,club_league_id,club_value,club_shield,club_country) VALUES ('FC Balzers II',91,47,pg_read_binary_file('E:\imagenes\escudos_cl\Europa\Liechtenstein Cup\FC Balzers II.png'),126);</v>
      </c>
    </row>
    <row r="1078" spans="2:15" x14ac:dyDescent="0.25">
      <c r="B1078">
        <v>1076</v>
      </c>
      <c r="C1078" t="s">
        <v>2223</v>
      </c>
      <c r="D1078" t="s">
        <v>1810</v>
      </c>
      <c r="E1078">
        <f>INDEX(ClubLeague!B:B,MATCH(D1078,ClubLeague!C:C,0))</f>
        <v>41</v>
      </c>
      <c r="F1078">
        <v>55</v>
      </c>
      <c r="G1078">
        <v>63</v>
      </c>
      <c r="H1078">
        <v>64</v>
      </c>
      <c r="I1078" s="3">
        <f t="shared" si="49"/>
        <v>61</v>
      </c>
      <c r="J1078" t="s">
        <v>6063</v>
      </c>
      <c r="K1078" t="str">
        <f t="shared" si="50"/>
        <v>E:\imagenes\escudos_cl\Europa\Czech First League\FC Banik Ostrava.png</v>
      </c>
      <c r="L1078" t="s">
        <v>497</v>
      </c>
      <c r="M1078">
        <f>INDEX(NationalTeams!B:B,MATCH(L1078,NationalTeams!C:C,0))</f>
        <v>171</v>
      </c>
      <c r="O1078" t="str">
        <f t="shared" si="48"/>
        <v>INSERT INTO "Clubs" (club_name,club_league_id,club_value,club_shield,club_country) VALUES ('FC Banik Ostrava',41,61,pg_read_binary_file('E:\imagenes\escudos_cl\Europa\Czech First League\FC Banik Ostrava.png'),171);</v>
      </c>
    </row>
    <row r="1079" spans="2:15" x14ac:dyDescent="0.25">
      <c r="B1079">
        <v>1077</v>
      </c>
      <c r="C1079" t="s">
        <v>2240</v>
      </c>
      <c r="D1079" t="s">
        <v>1811</v>
      </c>
      <c r="E1079">
        <f>INDEX(ClubLeague!B:B,MATCH(D1079,ClubLeague!C:C,0))</f>
        <v>42</v>
      </c>
      <c r="F1079">
        <v>51</v>
      </c>
      <c r="G1079">
        <v>57</v>
      </c>
      <c r="H1079">
        <v>48</v>
      </c>
      <c r="I1079" s="3">
        <f t="shared" si="49"/>
        <v>52</v>
      </c>
      <c r="J1079" t="s">
        <v>6064</v>
      </c>
      <c r="K1079" t="str">
        <f t="shared" si="50"/>
        <v>E:\imagenes\escudos_cl\Europa\Czech National Football League\FC Banik Ostrava B.png</v>
      </c>
      <c r="L1079" t="s">
        <v>497</v>
      </c>
      <c r="M1079">
        <f>INDEX(NationalTeams!B:B,MATCH(L1079,NationalTeams!C:C,0))</f>
        <v>171</v>
      </c>
      <c r="O1079" t="str">
        <f t="shared" si="48"/>
        <v>INSERT INTO "Clubs" (club_name,club_league_id,club_value,club_shield,club_country) VALUES ('FC Banik Ostrava B',42,52,pg_read_binary_file('E:\imagenes\escudos_cl\Europa\Czech National Football League\FC Banik Ostrava B.png'),171);</v>
      </c>
    </row>
    <row r="1080" spans="2:15" x14ac:dyDescent="0.25">
      <c r="B1080">
        <v>1078</v>
      </c>
      <c r="C1080" t="s">
        <v>2392</v>
      </c>
      <c r="D1080" t="s">
        <v>1855</v>
      </c>
      <c r="E1080">
        <f>INDEX(ClubLeague!B:B,MATCH(D1080,ClubLeague!C:C,0))</f>
        <v>86</v>
      </c>
      <c r="F1080">
        <v>85</v>
      </c>
      <c r="G1080">
        <v>82</v>
      </c>
      <c r="H1080">
        <v>84</v>
      </c>
      <c r="I1080" s="3">
        <f t="shared" si="49"/>
        <v>84</v>
      </c>
      <c r="J1080" t="s">
        <v>6065</v>
      </c>
      <c r="K1080" t="str">
        <f t="shared" si="50"/>
        <v>E:\imagenes\escudos_cl\Europa\LaLiga EA Sports\FC Barcelona.png</v>
      </c>
      <c r="L1080" t="s">
        <v>490</v>
      </c>
      <c r="M1080">
        <f>INDEX(NationalTeams!B:B,MATCH(L1080,NationalTeams!C:C,0))</f>
        <v>66</v>
      </c>
      <c r="O1080" t="str">
        <f t="shared" si="48"/>
        <v>INSERT INTO "Clubs" (club_name,club_league_id,club_value,club_shield,club_country) VALUES ('FC Barcelona',86,84,pg_read_binary_file('E:\imagenes\escudos_cl\Europa\LaLiga EA Sports\FC Barcelona.png'),66);</v>
      </c>
    </row>
    <row r="1081" spans="2:15" x14ac:dyDescent="0.25">
      <c r="B1081">
        <v>1079</v>
      </c>
      <c r="C1081" t="s">
        <v>4079</v>
      </c>
      <c r="D1081" t="s">
        <v>1854</v>
      </c>
      <c r="E1081">
        <f>INDEX(ClubLeague!B:B,MATCH(D1081,ClubLeague!C:C,0))</f>
        <v>85</v>
      </c>
      <c r="F1081">
        <v>59</v>
      </c>
      <c r="G1081">
        <v>59</v>
      </c>
      <c r="H1081">
        <v>59</v>
      </c>
      <c r="I1081" s="3">
        <f t="shared" si="49"/>
        <v>59</v>
      </c>
      <c r="J1081" t="s">
        <v>6066</v>
      </c>
      <c r="K1081" t="str">
        <f t="shared" si="50"/>
        <v>E:\imagenes\escudos_cl\Asia\Kyrgyz Premier League\FC Bars Issyk Kul.png</v>
      </c>
      <c r="L1081" t="s">
        <v>434</v>
      </c>
      <c r="M1081">
        <f>INDEX(NationalTeams!B:B,MATCH(L1081,NationalTeams!C:C,0))</f>
        <v>116</v>
      </c>
      <c r="O1081" t="str">
        <f t="shared" si="48"/>
        <v>INSERT INTO "Clubs" (club_name,club_league_id,club_value,club_shield,club_country) VALUES ('FC Bars Issyk Kul',85,59,pg_read_binary_file('E:\imagenes\escudos_cl\Asia\Kyrgyz Premier League\FC Bars Issyk Kul.png'),116);</v>
      </c>
    </row>
    <row r="1082" spans="2:15" x14ac:dyDescent="0.25">
      <c r="B1082">
        <v>1080</v>
      </c>
      <c r="C1082" t="s">
        <v>3236</v>
      </c>
      <c r="D1082" t="s">
        <v>1958</v>
      </c>
      <c r="E1082">
        <f>INDEX(ClubLeague!B:B,MATCH(D1082,ClubLeague!C:C,0))</f>
        <v>189</v>
      </c>
      <c r="F1082">
        <v>68</v>
      </c>
      <c r="G1082">
        <v>70</v>
      </c>
      <c r="H1082">
        <v>67</v>
      </c>
      <c r="I1082" s="3">
        <f t="shared" si="49"/>
        <v>68</v>
      </c>
      <c r="J1082" t="s">
        <v>6067</v>
      </c>
      <c r="K1082" t="str">
        <f t="shared" si="50"/>
        <v>E:\imagenes\escudos_cl\Europa\Swiss Super League\FC Basel.png</v>
      </c>
      <c r="L1082" t="s">
        <v>507</v>
      </c>
      <c r="M1082">
        <f>INDEX(NationalTeams!B:B,MATCH(L1082,NationalTeams!C:C,0))</f>
        <v>197</v>
      </c>
      <c r="O1082" t="str">
        <f t="shared" si="48"/>
        <v>INSERT INTO "Clubs" (club_name,club_league_id,club_value,club_shield,club_country) VALUES ('FC Basel',189,68,pg_read_binary_file('E:\imagenes\escudos_cl\Europa\Swiss Super League\FC Basel.png'),197);</v>
      </c>
    </row>
    <row r="1083" spans="2:15" x14ac:dyDescent="0.25">
      <c r="B1083">
        <v>1081</v>
      </c>
      <c r="C1083" t="s">
        <v>2148</v>
      </c>
      <c r="D1083" t="s">
        <v>1789</v>
      </c>
      <c r="E1083">
        <f>INDEX(ClubLeague!B:B,MATCH(D1083,ClubLeague!C:C,0))</f>
        <v>19</v>
      </c>
      <c r="F1083">
        <v>66</v>
      </c>
      <c r="G1083">
        <v>65</v>
      </c>
      <c r="H1083">
        <v>63</v>
      </c>
      <c r="I1083" s="3">
        <f t="shared" si="49"/>
        <v>65</v>
      </c>
      <c r="J1083" t="s">
        <v>6068</v>
      </c>
      <c r="K1083" t="str">
        <f t="shared" si="50"/>
        <v>E:\imagenes\escudos_cl\Europa\Belarusian Premier League\FC BATE Borisov.png</v>
      </c>
      <c r="L1083" t="s">
        <v>525</v>
      </c>
      <c r="M1083">
        <f>INDEX(NationalTeams!B:B,MATCH(L1083,NationalTeams!C:C,0))</f>
        <v>27</v>
      </c>
      <c r="O1083" t="str">
        <f t="shared" si="48"/>
        <v>INSERT INTO "Clubs" (club_name,club_league_id,club_value,club_shield,club_country) VALUES ('FC BATE Borisov',19,65,pg_read_binary_file('E:\imagenes\escudos_cl\Europa\Belarusian Premier League\FC BATE Borisov.png'),27);</v>
      </c>
    </row>
    <row r="1084" spans="2:15" x14ac:dyDescent="0.25">
      <c r="B1084">
        <v>1082</v>
      </c>
      <c r="C1084" t="s">
        <v>2004</v>
      </c>
      <c r="D1084" t="s">
        <v>1796</v>
      </c>
      <c r="E1084">
        <f>INDEX(ClubLeague!B:B,MATCH(D1084,ClubLeague!C:C,0))</f>
        <v>26</v>
      </c>
      <c r="F1084">
        <v>91</v>
      </c>
      <c r="G1084">
        <v>85</v>
      </c>
      <c r="H1084">
        <v>84</v>
      </c>
      <c r="I1084" s="3">
        <f t="shared" si="49"/>
        <v>87</v>
      </c>
      <c r="J1084" t="s">
        <v>6069</v>
      </c>
      <c r="K1084" t="str">
        <f t="shared" si="50"/>
        <v>E:\imagenes\escudos_cl\Europa\Bundesliga\FC Bayern Munchen.png</v>
      </c>
      <c r="L1084" t="s">
        <v>489</v>
      </c>
      <c r="M1084">
        <f>INDEX(NationalTeams!B:B,MATCH(L1084,NationalTeams!C:C,0))</f>
        <v>4</v>
      </c>
      <c r="O1084" t="str">
        <f t="shared" si="48"/>
        <v>INSERT INTO "Clubs" (club_name,club_league_id,club_value,club_shield,club_country) VALUES ('FC Bayern Munchen',26,87,pg_read_binary_file('E:\imagenes\escudos_cl\Europa\Bundesliga\FC Bayern Munchen.png'),4);</v>
      </c>
    </row>
    <row r="1085" spans="2:15" x14ac:dyDescent="0.25">
      <c r="B1085">
        <v>1083</v>
      </c>
      <c r="C1085" t="s">
        <v>4269</v>
      </c>
      <c r="D1085" t="s">
        <v>1863</v>
      </c>
      <c r="E1085">
        <f>INDEX(ClubLeague!B:B,MATCH(D1085,ClubLeague!C:C,0))</f>
        <v>94</v>
      </c>
      <c r="F1085">
        <v>59</v>
      </c>
      <c r="G1085">
        <v>59</v>
      </c>
      <c r="H1085">
        <v>55</v>
      </c>
      <c r="I1085" s="3">
        <f t="shared" si="49"/>
        <v>58</v>
      </c>
      <c r="J1085" t="s">
        <v>6070</v>
      </c>
      <c r="K1085" t="str">
        <f t="shared" si="50"/>
        <v>E:\imagenes\escudos_cl\Asia\Liga 2\FC Bekasi City.png</v>
      </c>
      <c r="L1085" t="s">
        <v>444</v>
      </c>
      <c r="M1085">
        <f>INDEX(NationalTeams!B:B,MATCH(L1085,NationalTeams!C:C,0))</f>
        <v>94</v>
      </c>
      <c r="O1085" t="str">
        <f t="shared" si="48"/>
        <v>INSERT INTO "Clubs" (club_name,club_league_id,club_value,club_shield,club_country) VALUES ('FC Bekasi City',94,58,pg_read_binary_file('E:\imagenes\escudos_cl\Asia\Liga 2\FC Bekasi City.png'),94);</v>
      </c>
    </row>
    <row r="1086" spans="2:15" x14ac:dyDescent="0.25">
      <c r="B1086">
        <v>1084</v>
      </c>
      <c r="C1086" t="s">
        <v>3110</v>
      </c>
      <c r="D1086" t="s">
        <v>1873</v>
      </c>
      <c r="E1086">
        <f>INDEX(ClubLeague!B:B,MATCH(D1086,ClubLeague!C:C,0))</f>
        <v>104</v>
      </c>
      <c r="F1086">
        <v>61</v>
      </c>
      <c r="G1086">
        <v>60</v>
      </c>
      <c r="H1086">
        <v>60</v>
      </c>
      <c r="I1086" s="3">
        <f t="shared" si="49"/>
        <v>60</v>
      </c>
      <c r="J1086" t="s">
        <v>6071</v>
      </c>
      <c r="K1086" t="str">
        <f t="shared" si="50"/>
        <v>E:\imagenes\escudos_cl\Europa\Liga II\FC Bihor Oradea.png</v>
      </c>
      <c r="L1086" t="s">
        <v>506</v>
      </c>
      <c r="M1086">
        <f>INDEX(NationalTeams!B:B,MATCH(L1086,NationalTeams!C:C,0))</f>
        <v>175</v>
      </c>
      <c r="O1086" t="str">
        <f t="shared" si="48"/>
        <v>INSERT INTO "Clubs" (club_name,club_league_id,club_value,club_shield,club_country) VALUES ('FC Bihor Oradea',104,60,pg_read_binary_file('E:\imagenes\escudos_cl\Europa\Liga II\FC Bihor Oradea.png'),175);</v>
      </c>
    </row>
    <row r="1087" spans="2:15" x14ac:dyDescent="0.25">
      <c r="B1087">
        <v>1085</v>
      </c>
      <c r="C1087" t="s">
        <v>3923</v>
      </c>
      <c r="D1087" t="s">
        <v>1854</v>
      </c>
      <c r="E1087">
        <f>INDEX(ClubLeague!B:B,MATCH(D1087,ClubLeague!C:C,0))</f>
        <v>85</v>
      </c>
      <c r="F1087">
        <v>65</v>
      </c>
      <c r="G1087">
        <v>58</v>
      </c>
      <c r="H1087">
        <v>65</v>
      </c>
      <c r="I1087" s="3">
        <f t="shared" si="49"/>
        <v>63</v>
      </c>
      <c r="J1087" t="s">
        <v>6072</v>
      </c>
      <c r="K1087" t="str">
        <f t="shared" si="50"/>
        <v>E:\imagenes\escudos_cl\Asia\Kyrgyz Premier League\FC Bishkek City.png</v>
      </c>
      <c r="L1087" t="s">
        <v>434</v>
      </c>
      <c r="M1087">
        <f>INDEX(NationalTeams!B:B,MATCH(L1087,NationalTeams!C:C,0))</f>
        <v>116</v>
      </c>
      <c r="O1087" t="str">
        <f t="shared" si="48"/>
        <v>INSERT INTO "Clubs" (club_name,club_league_id,club_value,club_shield,club_country) VALUES ('FC Bishkek City',85,63,pg_read_binary_file('E:\imagenes\escudos_cl\Asia\Kyrgyz Premier League\FC Bishkek City.png'),116);</v>
      </c>
    </row>
    <row r="1088" spans="2:15" x14ac:dyDescent="0.25">
      <c r="B1088">
        <v>1086</v>
      </c>
      <c r="C1088" t="s">
        <v>2064</v>
      </c>
      <c r="D1088" t="s">
        <v>1779</v>
      </c>
      <c r="E1088">
        <f>INDEX(ClubLeague!B:B,MATCH(D1088,ClubLeague!C:C,0))</f>
        <v>9</v>
      </c>
      <c r="F1088">
        <v>64</v>
      </c>
      <c r="G1088">
        <v>62</v>
      </c>
      <c r="H1088">
        <v>62</v>
      </c>
      <c r="I1088" s="3">
        <f t="shared" si="49"/>
        <v>63</v>
      </c>
      <c r="J1088" t="s">
        <v>6073</v>
      </c>
      <c r="K1088" t="str">
        <f t="shared" si="50"/>
        <v>E:\imagenes\escudos_cl\Europa\Admiral Bundesliga\FC Blau Weiss Linz.png</v>
      </c>
      <c r="L1088" t="s">
        <v>514</v>
      </c>
      <c r="M1088">
        <f>INDEX(NationalTeams!B:B,MATCH(L1088,NationalTeams!C:C,0))</f>
        <v>17</v>
      </c>
      <c r="O1088" t="str">
        <f t="shared" si="48"/>
        <v>INSERT INTO "Clubs" (club_name,club_league_id,club_value,club_shield,club_country) VALUES ('FC Blau Weiss Linz',9,63,pg_read_binary_file('E:\imagenes\escudos_cl\Europa\Admiral Bundesliga\FC Blau Weiss Linz.png'),17);</v>
      </c>
    </row>
    <row r="1089" spans="2:15" x14ac:dyDescent="0.25">
      <c r="B1089">
        <v>1087</v>
      </c>
      <c r="C1089" t="s">
        <v>3090</v>
      </c>
      <c r="D1089" t="s">
        <v>1872</v>
      </c>
      <c r="E1089">
        <f>INDEX(ClubLeague!B:B,MATCH(D1089,ClubLeague!C:C,0))</f>
        <v>103</v>
      </c>
      <c r="F1089">
        <v>70</v>
      </c>
      <c r="G1089">
        <v>65</v>
      </c>
      <c r="H1089">
        <v>66</v>
      </c>
      <c r="I1089" s="3">
        <f t="shared" si="49"/>
        <v>67</v>
      </c>
      <c r="J1089" t="s">
        <v>6074</v>
      </c>
      <c r="K1089" t="str">
        <f t="shared" si="50"/>
        <v>E:\imagenes\escudos_cl\Europa\Liga I\FC Botosani.png</v>
      </c>
      <c r="L1089" t="s">
        <v>506</v>
      </c>
      <c r="M1089">
        <f>INDEX(NationalTeams!B:B,MATCH(L1089,NationalTeams!C:C,0))</f>
        <v>175</v>
      </c>
      <c r="O1089" t="str">
        <f t="shared" si="48"/>
        <v>INSERT INTO "Clubs" (club_name,club_league_id,club_value,club_shield,club_country) VALUES ('FC Botosani',103,67,pg_read_binary_file('E:\imagenes\escudos_cl\Europa\Liga I\FC Botosani.png'),175);</v>
      </c>
    </row>
    <row r="1090" spans="2:15" x14ac:dyDescent="0.25">
      <c r="B1090">
        <v>1088</v>
      </c>
      <c r="C1090" t="s">
        <v>4598</v>
      </c>
      <c r="D1090" t="s">
        <v>1833</v>
      </c>
      <c r="E1090">
        <f>INDEX(ClubLeague!B:B,MATCH(D1090,ClubLeague!C:C,0))</f>
        <v>64</v>
      </c>
      <c r="F1090">
        <v>62</v>
      </c>
      <c r="G1090">
        <v>56</v>
      </c>
      <c r="H1090">
        <v>56</v>
      </c>
      <c r="I1090" s="3">
        <f t="shared" si="49"/>
        <v>58</v>
      </c>
      <c r="J1090" t="s">
        <v>6075</v>
      </c>
      <c r="K1090" t="str">
        <f t="shared" si="50"/>
        <v>E:\imagenes\escudos_cl\Africa\Girabola\FC Bravos do Maquis.png</v>
      </c>
      <c r="L1090" t="s">
        <v>357</v>
      </c>
      <c r="M1090">
        <f>INDEX(NationalTeams!B:B,MATCH(L1090,NationalTeams!C:C,0))</f>
        <v>7</v>
      </c>
      <c r="O1090" t="str">
        <f t="shared" si="48"/>
        <v>INSERT INTO "Clubs" (club_name,club_league_id,club_value,club_shield,club_country) VALUES ('FC Bravos do Maquis',64,58,pg_read_binary_file('E:\imagenes\escudos_cl\Africa\Girabola\FC Bravos do Maquis.png'),7);</v>
      </c>
    </row>
    <row r="1091" spans="2:15" x14ac:dyDescent="0.25">
      <c r="B1091">
        <v>1089</v>
      </c>
      <c r="C1091" t="s">
        <v>2562</v>
      </c>
      <c r="D1091" t="s">
        <v>1832</v>
      </c>
      <c r="E1091">
        <f>INDEX(ClubLeague!B:B,MATCH(D1091,ClubLeague!C:C,0))</f>
        <v>63</v>
      </c>
      <c r="F1091">
        <v>48</v>
      </c>
      <c r="G1091">
        <v>52</v>
      </c>
      <c r="H1091">
        <v>49</v>
      </c>
      <c r="I1091" s="3">
        <f t="shared" si="49"/>
        <v>50</v>
      </c>
      <c r="J1091" t="s">
        <v>6076</v>
      </c>
      <c r="K1091" t="str">
        <f t="shared" si="50"/>
        <v>E:\imagenes\escudos_cl\Europa\Gibraltar Football League\FC Brunos Magpies.png</v>
      </c>
      <c r="L1091" t="s">
        <v>536</v>
      </c>
      <c r="M1091">
        <f>INDEX(NationalTeams!B:B,MATCH(L1091,NationalTeams!C:C,0))</f>
        <v>80</v>
      </c>
      <c r="O1091" t="str">
        <f t="shared" ref="O1091:O1154" si="51">_xlfn.CONCAT($O$1,$S$1,$B$1,$S$1," ",$Q$1,$C$2,$U$1,$E$2,$U$1,$I$2,$U$1,$K$2,$U$1,$M$2,$R$1,$P$1,$Q$1,$T$1,C1091,$T$1,$U$1,E1091,$U$1,I1091,$U$1,$O$2,$Q$1,$T$1,K1091,$T$1,$R$1,$U$1,M1091,$R$1,$V$1)</f>
        <v>INSERT INTO "Clubs" (club_name,club_league_id,club_value,club_shield,club_country) VALUES ('FC Brunos Magpies',63,50,pg_read_binary_file('E:\imagenes\escudos_cl\Europa\Gibraltar Football League\FC Brunos Magpies.png'),80);</v>
      </c>
    </row>
    <row r="1092" spans="2:15" x14ac:dyDescent="0.25">
      <c r="B1092">
        <v>1090</v>
      </c>
      <c r="C1092" t="s">
        <v>4337</v>
      </c>
      <c r="D1092" t="s">
        <v>1973</v>
      </c>
      <c r="E1092">
        <f>INDEX(ClubLeague!B:B,MATCH(D1092,ClubLeague!C:C,0))</f>
        <v>204</v>
      </c>
      <c r="F1092">
        <v>62</v>
      </c>
      <c r="G1092">
        <v>54</v>
      </c>
      <c r="H1092">
        <v>54</v>
      </c>
      <c r="I1092" s="3">
        <f t="shared" ref="I1092:I1155" si="52">ROUND(AVERAGE(F1092:H1092),0)</f>
        <v>57</v>
      </c>
      <c r="J1092" t="s">
        <v>6077</v>
      </c>
      <c r="K1092" t="str">
        <f t="shared" ref="K1092:K1155" si="53">_xlfn.CONCAT($A$1,J1092)</f>
        <v>E:\imagenes\escudos_cl\Asia\Uzbekistan Super League\FC Bunyodkor.png</v>
      </c>
      <c r="L1092" t="s">
        <v>443</v>
      </c>
      <c r="M1092">
        <f>INDEX(NationalTeams!B:B,MATCH(L1092,NationalTeams!C:C,0))</f>
        <v>215</v>
      </c>
      <c r="O1092" t="str">
        <f t="shared" si="51"/>
        <v>INSERT INTO "Clubs" (club_name,club_league_id,club_value,club_shield,club_country) VALUES ('FC Bunyodkor',204,57,pg_read_binary_file('E:\imagenes\escudos_cl\Asia\Uzbekistan Super League\FC Bunyodkor.png'),215);</v>
      </c>
    </row>
    <row r="1093" spans="2:15" x14ac:dyDescent="0.25">
      <c r="B1093">
        <v>1091</v>
      </c>
      <c r="C1093" t="s">
        <v>3794</v>
      </c>
      <c r="D1093" t="s">
        <v>1864</v>
      </c>
      <c r="E1093">
        <f>INDEX(ClubLeague!B:B,MATCH(D1093,ClubLeague!C:C,0))</f>
        <v>95</v>
      </c>
      <c r="F1093">
        <v>55</v>
      </c>
      <c r="G1093">
        <v>58</v>
      </c>
      <c r="H1093">
        <v>59</v>
      </c>
      <c r="I1093" s="3">
        <f t="shared" si="52"/>
        <v>57</v>
      </c>
      <c r="J1093" t="s">
        <v>6078</v>
      </c>
      <c r="K1093" t="str">
        <f t="shared" si="53"/>
        <v>E:\imagenes\escudos_cl\America\Liga 2 de Futbol Profesional\FC Cajamarca.png</v>
      </c>
      <c r="L1093" t="s">
        <v>350</v>
      </c>
      <c r="M1093">
        <f>INDEX(NationalTeams!B:B,MATCH(L1093,NationalTeams!C:C,0))</f>
        <v>165</v>
      </c>
      <c r="O1093" t="str">
        <f t="shared" si="51"/>
        <v>INSERT INTO "Clubs" (club_name,club_league_id,club_value,club_shield,club_country) VALUES ('FC Cajamarca',95,57,pg_read_binary_file('E:\imagenes\escudos_cl\America\Liga 2 de Futbol Profesional\FC Cajamarca.png'),165);</v>
      </c>
    </row>
    <row r="1094" spans="2:15" x14ac:dyDescent="0.25">
      <c r="B1094">
        <v>1092</v>
      </c>
      <c r="C1094" t="s">
        <v>3149</v>
      </c>
      <c r="D1094" t="s">
        <v>1928</v>
      </c>
      <c r="E1094">
        <f>INDEX(ClubLeague!B:B,MATCH(D1094,ClubLeague!C:C,0))</f>
        <v>159</v>
      </c>
      <c r="F1094">
        <v>58</v>
      </c>
      <c r="G1094">
        <v>61</v>
      </c>
      <c r="H1094">
        <v>57</v>
      </c>
      <c r="I1094" s="3">
        <f t="shared" si="52"/>
        <v>59</v>
      </c>
      <c r="J1094" t="s">
        <v>6079</v>
      </c>
      <c r="K1094" t="str">
        <f t="shared" si="53"/>
        <v>E:\imagenes\escudos_cl\Europa\Russian First League\FC Chayka Peschanokopskoye.png</v>
      </c>
      <c r="L1094" t="s">
        <v>500</v>
      </c>
      <c r="M1094">
        <f>INDEX(NationalTeams!B:B,MATCH(L1094,NationalTeams!C:C,0))</f>
        <v>176</v>
      </c>
      <c r="O1094" t="str">
        <f t="shared" si="51"/>
        <v>INSERT INTO "Clubs" (club_name,club_league_id,club_value,club_shield,club_country) VALUES ('FC Chayka Peschanokopskoye',159,59,pg_read_binary_file('E:\imagenes\escudos_cl\Europa\Russian First League\FC Chayka Peschanokopskoye.png'),176);</v>
      </c>
    </row>
    <row r="1095" spans="2:15" x14ac:dyDescent="0.25">
      <c r="B1095">
        <v>1093</v>
      </c>
      <c r="C1095" t="s">
        <v>3308</v>
      </c>
      <c r="D1095" t="s">
        <v>1971</v>
      </c>
      <c r="E1095">
        <f>INDEX(ClubLeague!B:B,MATCH(D1095,ClubLeague!C:C,0))</f>
        <v>202</v>
      </c>
      <c r="F1095">
        <v>56</v>
      </c>
      <c r="G1095">
        <v>57</v>
      </c>
      <c r="H1095">
        <v>57</v>
      </c>
      <c r="I1095" s="3">
        <f t="shared" si="52"/>
        <v>57</v>
      </c>
      <c r="J1095" t="s">
        <v>6080</v>
      </c>
      <c r="K1095" t="str">
        <f t="shared" si="53"/>
        <v>E:\imagenes\escudos_cl\Europa\Ukranian First League\FC Chernihiv.png</v>
      </c>
      <c r="L1095" t="s">
        <v>502</v>
      </c>
      <c r="M1095">
        <f>INDEX(NationalTeams!B:B,MATCH(L1095,NationalTeams!C:C,0))</f>
        <v>212</v>
      </c>
      <c r="O1095" t="str">
        <f t="shared" si="51"/>
        <v>INSERT INTO "Clubs" (club_name,club_league_id,club_value,club_shield,club_country) VALUES ('FC Chernihiv',202,57,pg_read_binary_file('E:\imagenes\escudos_cl\Europa\Ukranian First League\FC Chernihiv.png'),212);</v>
      </c>
    </row>
    <row r="1096" spans="2:15" x14ac:dyDescent="0.25">
      <c r="B1096">
        <v>1094</v>
      </c>
      <c r="C1096" t="s">
        <v>2197</v>
      </c>
      <c r="D1096" t="s">
        <v>1933</v>
      </c>
      <c r="E1096">
        <f>INDEX(ClubLeague!B:B,MATCH(D1096,ClubLeague!C:C,0))</f>
        <v>164</v>
      </c>
      <c r="F1096">
        <v>54</v>
      </c>
      <c r="G1096">
        <v>61</v>
      </c>
      <c r="H1096">
        <v>55</v>
      </c>
      <c r="I1096" s="3">
        <f t="shared" si="52"/>
        <v>57</v>
      </c>
      <c r="J1096" t="s">
        <v>6081</v>
      </c>
      <c r="K1096" t="str">
        <f t="shared" si="53"/>
        <v>E:\imagenes\escudos_cl\Europa\Second Professional Football League\FC Chernomorets 1919 Burgas.png</v>
      </c>
      <c r="L1096" t="s">
        <v>510</v>
      </c>
      <c r="M1096">
        <f>INDEX(NationalTeams!B:B,MATCH(L1096,NationalTeams!C:C,0))</f>
        <v>34</v>
      </c>
      <c r="O1096" t="str">
        <f t="shared" si="51"/>
        <v>INSERT INTO "Clubs" (club_name,club_league_id,club_value,club_shield,club_country) VALUES ('FC Chernomorets 1919 Burgas',164,57,pg_read_binary_file('E:\imagenes\escudos_cl\Europa\Second Professional Football League\FC Chernomorets 1919 Burgas.png'),34);</v>
      </c>
    </row>
    <row r="1097" spans="2:15" x14ac:dyDescent="0.25">
      <c r="B1097">
        <v>1095</v>
      </c>
      <c r="C1097" t="s">
        <v>3142</v>
      </c>
      <c r="D1097" t="s">
        <v>1928</v>
      </c>
      <c r="E1097">
        <f>INDEX(ClubLeague!B:B,MATCH(D1097,ClubLeague!C:C,0))</f>
        <v>159</v>
      </c>
      <c r="F1097">
        <v>63</v>
      </c>
      <c r="G1097">
        <v>57</v>
      </c>
      <c r="H1097">
        <v>63</v>
      </c>
      <c r="I1097" s="3">
        <f t="shared" si="52"/>
        <v>61</v>
      </c>
      <c r="J1097" t="s">
        <v>6082</v>
      </c>
      <c r="K1097" t="str">
        <f t="shared" si="53"/>
        <v>E:\imagenes\escudos_cl\Europa\Russian First League\FC Chernomorets Novorossiysk.png</v>
      </c>
      <c r="L1097" t="s">
        <v>500</v>
      </c>
      <c r="M1097">
        <f>INDEX(NationalTeams!B:B,MATCH(L1097,NationalTeams!C:C,0))</f>
        <v>176</v>
      </c>
      <c r="O1097" t="str">
        <f t="shared" si="51"/>
        <v>INSERT INTO "Clubs" (club_name,club_league_id,club_value,club_shield,club_country) VALUES ('FC Chernomorets Novorossiysk',159,61,pg_read_binary_file('E:\imagenes\escudos_cl\Europa\Russian First League\FC Chernomorets Novorossiysk.png'),176);</v>
      </c>
    </row>
    <row r="1098" spans="2:15" x14ac:dyDescent="0.25">
      <c r="B1098">
        <v>1096</v>
      </c>
      <c r="C1098" t="s">
        <v>4449</v>
      </c>
      <c r="D1098" t="s">
        <v>1904</v>
      </c>
      <c r="E1098">
        <f>INDEX(ClubLeague!B:B,MATCH(D1098,ClubLeague!C:C,0))</f>
        <v>135</v>
      </c>
      <c r="F1098">
        <v>53</v>
      </c>
      <c r="G1098">
        <v>50</v>
      </c>
      <c r="H1098">
        <v>52</v>
      </c>
      <c r="I1098" s="3">
        <f t="shared" si="52"/>
        <v>52</v>
      </c>
      <c r="J1098" t="s">
        <v>6083</v>
      </c>
      <c r="K1098" t="str">
        <f t="shared" si="53"/>
        <v>E:\imagenes\escudos_cl\Asia\Nepal Super League\FC Chitwan.png</v>
      </c>
      <c r="L1098" t="s">
        <v>446</v>
      </c>
      <c r="M1098">
        <f>INDEX(NationalTeams!B:B,MATCH(L1098,NationalTeams!C:C,0))</f>
        <v>150</v>
      </c>
      <c r="O1098" t="str">
        <f t="shared" si="51"/>
        <v>INSERT INTO "Clubs" (club_name,club_league_id,club_value,club_shield,club_country) VALUES ('FC Chitwan',135,52,pg_read_binary_file('E:\imagenes\escudos_cl\Asia\Nepal Super League\FC Chitwan.png'),150);</v>
      </c>
    </row>
    <row r="1099" spans="2:15" x14ac:dyDescent="0.25">
      <c r="B1099">
        <v>1097</v>
      </c>
      <c r="C1099" t="s">
        <v>3296</v>
      </c>
      <c r="D1099" t="s">
        <v>1971</v>
      </c>
      <c r="E1099">
        <f>INDEX(ClubLeague!B:B,MATCH(D1099,ClubLeague!C:C,0))</f>
        <v>202</v>
      </c>
      <c r="F1099">
        <v>68</v>
      </c>
      <c r="G1099">
        <v>63</v>
      </c>
      <c r="H1099">
        <v>62</v>
      </c>
      <c r="I1099" s="3">
        <f t="shared" si="52"/>
        <v>64</v>
      </c>
      <c r="J1099" t="s">
        <v>6084</v>
      </c>
      <c r="K1099" t="str">
        <f t="shared" si="53"/>
        <v>E:\imagenes\escudos_cl\Europa\Ukranian First League\FC Chornomorets Odesa.png</v>
      </c>
      <c r="L1099" t="s">
        <v>502</v>
      </c>
      <c r="M1099">
        <f>INDEX(NationalTeams!B:B,MATCH(L1099,NationalTeams!C:C,0))</f>
        <v>212</v>
      </c>
      <c r="O1099" t="str">
        <f t="shared" si="51"/>
        <v>INSERT INTO "Clubs" (club_name,club_league_id,club_value,club_shield,club_country) VALUES ('FC Chornomorets Odesa',202,64,pg_read_binary_file('E:\imagenes\escudos_cl\Europa\Ukranian First League\FC Chornomorets Odesa.png'),212);</v>
      </c>
    </row>
    <row r="1100" spans="2:15" x14ac:dyDescent="0.25">
      <c r="B1100">
        <v>1098</v>
      </c>
      <c r="C1100" t="s">
        <v>3550</v>
      </c>
      <c r="D1100" t="s">
        <v>1920</v>
      </c>
      <c r="E1100">
        <f>INDEX(ClubLeague!B:B,MATCH(D1100,ClubLeague!C:C,0))</f>
        <v>151</v>
      </c>
      <c r="F1100">
        <v>49</v>
      </c>
      <c r="G1100">
        <v>57</v>
      </c>
      <c r="H1100">
        <v>51</v>
      </c>
      <c r="I1100" s="3">
        <f t="shared" si="52"/>
        <v>52</v>
      </c>
      <c r="J1100" t="s">
        <v>6085</v>
      </c>
      <c r="K1100" t="str">
        <f t="shared" si="53"/>
        <v>E:\imagenes\escudos_cl\America\Primera Division Cubana\FC Cienfuegos.png</v>
      </c>
      <c r="L1100" t="s">
        <v>406</v>
      </c>
      <c r="M1100">
        <f>INDEX(NationalTeams!B:B,MATCH(L1100,NationalTeams!C:C,0))</f>
        <v>54</v>
      </c>
      <c r="O1100" t="str">
        <f t="shared" si="51"/>
        <v>INSERT INTO "Clubs" (club_name,club_league_id,club_value,club_shield,club_country) VALUES ('FC Cienfuegos',151,52,pg_read_binary_file('E:\imagenes\escudos_cl\America\Primera Division Cubana\FC Cienfuegos.png'),54);</v>
      </c>
    </row>
    <row r="1101" spans="2:15" x14ac:dyDescent="0.25">
      <c r="B1101">
        <v>1099</v>
      </c>
      <c r="C1101" t="s">
        <v>3613</v>
      </c>
      <c r="D1101" t="s">
        <v>1889</v>
      </c>
      <c r="E1101">
        <f>INDEX(ClubLeague!B:B,MATCH(D1101,ClubLeague!C:C,0))</f>
        <v>120</v>
      </c>
      <c r="F1101">
        <v>69</v>
      </c>
      <c r="G1101">
        <v>67</v>
      </c>
      <c r="H1101">
        <v>63</v>
      </c>
      <c r="I1101" s="3">
        <f t="shared" si="52"/>
        <v>66</v>
      </c>
      <c r="J1101" t="s">
        <v>6086</v>
      </c>
      <c r="K1101" t="str">
        <f t="shared" si="53"/>
        <v>E:\imagenes\escudos_cl\America\Major League Soccer\FC Cincinnati.png</v>
      </c>
      <c r="L1101" t="s">
        <v>349</v>
      </c>
      <c r="M1101">
        <f>INDEX(NationalTeams!B:B,MATCH(L1101,NationalTeams!C:C,0))</f>
        <v>67</v>
      </c>
      <c r="O1101" t="str">
        <f t="shared" si="51"/>
        <v>INSERT INTO "Clubs" (club_name,club_league_id,club_value,club_shield,club_country) VALUES ('FC Cincinnati',120,66,pg_read_binary_file('E:\imagenes\escudos_cl\America\Major League Soccer\FC Cincinnati.png'),67);</v>
      </c>
    </row>
    <row r="1102" spans="2:15" x14ac:dyDescent="0.25">
      <c r="B1102">
        <v>1100</v>
      </c>
      <c r="C1102" t="s">
        <v>3114</v>
      </c>
      <c r="D1102" t="s">
        <v>1873</v>
      </c>
      <c r="E1102">
        <f>INDEX(ClubLeague!B:B,MATCH(D1102,ClubLeague!C:C,0))</f>
        <v>104</v>
      </c>
      <c r="F1102">
        <v>59</v>
      </c>
      <c r="G1102">
        <v>61</v>
      </c>
      <c r="H1102">
        <v>61</v>
      </c>
      <c r="I1102" s="3">
        <f t="shared" si="52"/>
        <v>60</v>
      </c>
      <c r="J1102" t="s">
        <v>6087</v>
      </c>
      <c r="K1102" t="str">
        <f t="shared" si="53"/>
        <v>E:\imagenes\escudos_cl\Europa\Liga II\FC Corvinul Hunedoara.png</v>
      </c>
      <c r="L1102" t="s">
        <v>506</v>
      </c>
      <c r="M1102">
        <f>INDEX(NationalTeams!B:B,MATCH(L1102,NationalTeams!C:C,0))</f>
        <v>175</v>
      </c>
      <c r="O1102" t="str">
        <f t="shared" si="51"/>
        <v>INSERT INTO "Clubs" (club_name,club_league_id,club_value,club_shield,club_country) VALUES ('FC Corvinul Hunedoara',104,60,pg_read_binary_file('E:\imagenes\escudos_cl\Europa\Liga II\FC Corvinul Hunedoara.png'),175);</v>
      </c>
    </row>
    <row r="1103" spans="2:15" x14ac:dyDescent="0.25">
      <c r="B1103">
        <v>1101</v>
      </c>
      <c r="C1103" t="s">
        <v>2183</v>
      </c>
      <c r="D1103" t="s">
        <v>1829</v>
      </c>
      <c r="E1103">
        <f>INDEX(ClubLeague!B:B,MATCH(D1103,ClubLeague!C:C,0))</f>
        <v>60</v>
      </c>
      <c r="F1103">
        <v>57</v>
      </c>
      <c r="G1103">
        <v>65</v>
      </c>
      <c r="H1103">
        <v>63</v>
      </c>
      <c r="I1103" s="3">
        <f t="shared" si="52"/>
        <v>62</v>
      </c>
      <c r="J1103" t="s">
        <v>6088</v>
      </c>
      <c r="K1103" t="str">
        <f t="shared" si="53"/>
        <v>E:\imagenes\escudos_cl\Europa\First Professional Football League\FC CSKA 1948 Sofia.png</v>
      </c>
      <c r="L1103" t="s">
        <v>510</v>
      </c>
      <c r="M1103">
        <f>INDEX(NationalTeams!B:B,MATCH(L1103,NationalTeams!C:C,0))</f>
        <v>34</v>
      </c>
      <c r="O1103" t="str">
        <f t="shared" si="51"/>
        <v>INSERT INTO "Clubs" (club_name,club_league_id,club_value,club_shield,club_country) VALUES ('FC CSKA 1948 Sofia',60,62,pg_read_binary_file('E:\imagenes\escudos_cl\Europa\First Professional Football League\FC CSKA 1948 Sofia.png'),34);</v>
      </c>
    </row>
    <row r="1104" spans="2:15" x14ac:dyDescent="0.25">
      <c r="B1104">
        <v>1102</v>
      </c>
      <c r="C1104" t="s">
        <v>2934</v>
      </c>
      <c r="D1104" t="s">
        <v>1953</v>
      </c>
      <c r="E1104">
        <f>INDEX(ClubLeague!B:B,MATCH(D1104,ClubLeague!C:C,0))</f>
        <v>184</v>
      </c>
      <c r="F1104">
        <v>60</v>
      </c>
      <c r="G1104">
        <v>50</v>
      </c>
      <c r="H1104">
        <v>54</v>
      </c>
      <c r="I1104" s="3">
        <f t="shared" si="52"/>
        <v>55</v>
      </c>
      <c r="J1104" t="s">
        <v>6089</v>
      </c>
      <c r="K1104" t="str">
        <f t="shared" si="53"/>
        <v>E:\imagenes\escudos_cl\Europa\Super Liga\FC Dacia Buiucani.png</v>
      </c>
      <c r="L1104" t="s">
        <v>537</v>
      </c>
      <c r="M1104">
        <f>INDEX(NationalTeams!B:B,MATCH(L1104,NationalTeams!C:C,0))</f>
        <v>142</v>
      </c>
      <c r="O1104" t="str">
        <f t="shared" si="51"/>
        <v>INSERT INTO "Clubs" (club_name,club_league_id,club_value,club_shield,club_country) VALUES ('FC Dacia Buiucani',184,55,pg_read_binary_file('E:\imagenes\escudos_cl\Europa\Super Liga\FC Dacia Buiucani.png'),142);</v>
      </c>
    </row>
    <row r="1105" spans="2:15" x14ac:dyDescent="0.25">
      <c r="B1105">
        <v>1103</v>
      </c>
      <c r="C1105" t="s">
        <v>3614</v>
      </c>
      <c r="D1105" t="s">
        <v>1889</v>
      </c>
      <c r="E1105">
        <f>INDEX(ClubLeague!B:B,MATCH(D1105,ClubLeague!C:C,0))</f>
        <v>120</v>
      </c>
      <c r="F1105">
        <v>66</v>
      </c>
      <c r="G1105">
        <v>67</v>
      </c>
      <c r="H1105">
        <v>63</v>
      </c>
      <c r="I1105" s="3">
        <f t="shared" si="52"/>
        <v>65</v>
      </c>
      <c r="J1105" t="s">
        <v>6090</v>
      </c>
      <c r="K1105" t="str">
        <f t="shared" si="53"/>
        <v>E:\imagenes\escudos_cl\America\Major League Soccer\FC Dallas.png</v>
      </c>
      <c r="L1105" t="s">
        <v>349</v>
      </c>
      <c r="M1105">
        <f>INDEX(NationalTeams!B:B,MATCH(L1105,NationalTeams!C:C,0))</f>
        <v>67</v>
      </c>
      <c r="O1105" t="str">
        <f t="shared" si="51"/>
        <v>INSERT INTO "Clubs" (club_name,club_league_id,club_value,club_shield,club_country) VALUES ('FC Dallas',120,65,pg_read_binary_file('E:\imagenes\escudos_cl\America\Major League Soccer\FC Dallas.png'),67);</v>
      </c>
    </row>
    <row r="1106" spans="2:15" x14ac:dyDescent="0.25">
      <c r="B1106">
        <v>1104</v>
      </c>
      <c r="C1106" t="s">
        <v>2628</v>
      </c>
      <c r="D1106" t="s">
        <v>1815</v>
      </c>
      <c r="E1106">
        <f>INDEX(ClubLeague!B:B,MATCH(D1106,ClubLeague!C:C,0))</f>
        <v>46</v>
      </c>
      <c r="F1106">
        <v>59</v>
      </c>
      <c r="G1106">
        <v>62</v>
      </c>
      <c r="H1106">
        <v>56</v>
      </c>
      <c r="I1106" s="3">
        <f t="shared" si="52"/>
        <v>59</v>
      </c>
      <c r="J1106" t="s">
        <v>6091</v>
      </c>
      <c r="K1106" t="str">
        <f t="shared" si="53"/>
        <v>E:\imagenes\escudos_cl\Europa\Eerste Divisie\FC Den Bosch.png</v>
      </c>
      <c r="L1106" t="s">
        <v>491</v>
      </c>
      <c r="M1106">
        <f>INDEX(NationalTeams!B:B,MATCH(L1106,NationalTeams!C:C,0))</f>
        <v>158</v>
      </c>
      <c r="O1106" t="str">
        <f t="shared" si="51"/>
        <v>INSERT INTO "Clubs" (club_name,club_league_id,club_value,club_shield,club_country) VALUES ('FC Den Bosch',46,59,pg_read_binary_file('E:\imagenes\escudos_cl\Europa\Eerste Divisie\FC Den Bosch.png'),158);</v>
      </c>
    </row>
    <row r="1107" spans="2:15" x14ac:dyDescent="0.25">
      <c r="B1107">
        <v>1105</v>
      </c>
      <c r="C1107" t="s">
        <v>4780</v>
      </c>
      <c r="D1107" t="s">
        <v>1892</v>
      </c>
      <c r="E1107">
        <f>INDEX(ClubLeague!B:B,MATCH(D1107,ClubLeague!C:C,0))</f>
        <v>123</v>
      </c>
      <c r="F1107">
        <v>64</v>
      </c>
      <c r="G1107">
        <v>63</v>
      </c>
      <c r="H1107">
        <v>65</v>
      </c>
      <c r="I1107" s="3">
        <f t="shared" si="52"/>
        <v>64</v>
      </c>
      <c r="J1107" t="s">
        <v>6092</v>
      </c>
      <c r="K1107" t="str">
        <f t="shared" si="53"/>
        <v>E:\imagenes\escudos_cl\Africa\Malian Premiere Division\FC Diarra.png</v>
      </c>
      <c r="L1107" t="s">
        <v>379</v>
      </c>
      <c r="M1107">
        <f>INDEX(NationalTeams!B:B,MATCH(L1107,NationalTeams!C:C,0))</f>
        <v>135</v>
      </c>
      <c r="O1107" t="str">
        <f t="shared" si="51"/>
        <v>INSERT INTO "Clubs" (club_name,club_league_id,club_value,club_shield,club_country) VALUES ('FC Diarra',123,64,pg_read_binary_file('E:\imagenes\escudos_cl\Africa\Malian Premiere Division\FC Diarra.png'),135);</v>
      </c>
    </row>
    <row r="1108" spans="2:15" x14ac:dyDescent="0.25">
      <c r="B1108">
        <v>1106</v>
      </c>
      <c r="C1108" t="s">
        <v>2879</v>
      </c>
      <c r="D1108" t="s">
        <v>1886</v>
      </c>
      <c r="E1108">
        <f>INDEX(ClubLeague!B:B,MATCH(D1108,ClubLeague!C:C,0))</f>
        <v>117</v>
      </c>
      <c r="F1108">
        <v>57</v>
      </c>
      <c r="G1108">
        <v>58</v>
      </c>
      <c r="H1108">
        <v>54</v>
      </c>
      <c r="I1108" s="3">
        <f t="shared" si="52"/>
        <v>56</v>
      </c>
      <c r="J1108" t="s">
        <v>6093</v>
      </c>
      <c r="K1108" t="str">
        <f t="shared" si="53"/>
        <v>E:\imagenes\escudos_cl\Europa\Luxembourg National Division\FC Differdange 03.png</v>
      </c>
      <c r="L1108" t="s">
        <v>523</v>
      </c>
      <c r="M1108">
        <f>INDEX(NationalTeams!B:B,MATCH(L1108,NationalTeams!C:C,0))</f>
        <v>128</v>
      </c>
      <c r="O1108" t="str">
        <f t="shared" si="51"/>
        <v>INSERT INTO "Clubs" (club_name,club_league_id,club_value,club_shield,club_country) VALUES ('FC Differdange 03',117,56,pg_read_binary_file('E:\imagenes\escudos_cl\Europa\Luxembourg National Division\FC Differdange 03.png'),128);</v>
      </c>
    </row>
    <row r="1109" spans="2:15" x14ac:dyDescent="0.25">
      <c r="B1109">
        <v>1107</v>
      </c>
      <c r="C1109" t="s">
        <v>2542</v>
      </c>
      <c r="D1109" t="s">
        <v>1823</v>
      </c>
      <c r="E1109">
        <f>INDEX(ClubLeague!B:B,MATCH(D1109,ClubLeague!C:C,0))</f>
        <v>54</v>
      </c>
      <c r="F1109">
        <v>59</v>
      </c>
      <c r="G1109">
        <v>58</v>
      </c>
      <c r="H1109">
        <v>66</v>
      </c>
      <c r="I1109" s="3">
        <f t="shared" si="52"/>
        <v>61</v>
      </c>
      <c r="J1109" t="s">
        <v>6094</v>
      </c>
      <c r="K1109" t="str">
        <f t="shared" si="53"/>
        <v>E:\imagenes\escudos_cl\Europa\Erovnuli Liga\FC Dila Gori.png</v>
      </c>
      <c r="L1109" t="s">
        <v>524</v>
      </c>
      <c r="M1109">
        <f>INDEX(NationalTeams!B:B,MATCH(L1109,NationalTeams!C:C,0))</f>
        <v>78</v>
      </c>
      <c r="O1109" t="str">
        <f t="shared" si="51"/>
        <v>INSERT INTO "Clubs" (club_name,club_league_id,club_value,club_shield,club_country) VALUES ('FC Dila Gori',54,61,pg_read_binary_file('E:\imagenes\escudos_cl\Europa\Erovnuli Liga\FC Dila Gori.png'),78);</v>
      </c>
    </row>
    <row r="1110" spans="2:15" x14ac:dyDescent="0.25">
      <c r="B1110">
        <v>1108</v>
      </c>
      <c r="C1110" t="s">
        <v>2543</v>
      </c>
      <c r="D1110" t="s">
        <v>1823</v>
      </c>
      <c r="E1110">
        <f>INDEX(ClubLeague!B:B,MATCH(D1110,ClubLeague!C:C,0))</f>
        <v>54</v>
      </c>
      <c r="F1110">
        <v>66</v>
      </c>
      <c r="G1110">
        <v>55</v>
      </c>
      <c r="H1110">
        <v>67</v>
      </c>
      <c r="I1110" s="3">
        <f t="shared" si="52"/>
        <v>63</v>
      </c>
      <c r="J1110" t="s">
        <v>6095</v>
      </c>
      <c r="K1110" t="str">
        <f t="shared" si="53"/>
        <v>E:\imagenes\escudos_cl\Europa\Erovnuli Liga\FC Dinamo Batumi.png</v>
      </c>
      <c r="L1110" t="s">
        <v>524</v>
      </c>
      <c r="M1110">
        <f>INDEX(NationalTeams!B:B,MATCH(L1110,NationalTeams!C:C,0))</f>
        <v>78</v>
      </c>
      <c r="O1110" t="str">
        <f t="shared" si="51"/>
        <v>INSERT INTO "Clubs" (club_name,club_league_id,club_value,club_shield,club_country) VALUES ('FC Dinamo Batumi',54,63,pg_read_binary_file('E:\imagenes\escudos_cl\Europa\Erovnuli Liga\FC Dinamo Batumi.png'),78);</v>
      </c>
    </row>
    <row r="1111" spans="2:15" x14ac:dyDescent="0.25">
      <c r="B1111">
        <v>1109</v>
      </c>
      <c r="C1111" t="s">
        <v>3099</v>
      </c>
      <c r="D1111" t="s">
        <v>1872</v>
      </c>
      <c r="E1111">
        <f>INDEX(ClubLeague!B:B,MATCH(D1111,ClubLeague!C:C,0))</f>
        <v>103</v>
      </c>
      <c r="F1111">
        <v>67</v>
      </c>
      <c r="G1111">
        <v>65</v>
      </c>
      <c r="H1111">
        <v>65</v>
      </c>
      <c r="I1111" s="3">
        <f t="shared" si="52"/>
        <v>66</v>
      </c>
      <c r="J1111" t="s">
        <v>6096</v>
      </c>
      <c r="K1111" t="str">
        <f t="shared" si="53"/>
        <v>E:\imagenes\escudos_cl\Europa\Liga I\FC Dinamo Bucuresti.png</v>
      </c>
      <c r="L1111" t="s">
        <v>506</v>
      </c>
      <c r="M1111">
        <f>INDEX(NationalTeams!B:B,MATCH(L1111,NationalTeams!C:C,0))</f>
        <v>175</v>
      </c>
      <c r="O1111" t="str">
        <f t="shared" si="51"/>
        <v>INSERT INTO "Clubs" (club_name,club_league_id,club_value,club_shield,club_country) VALUES ('FC Dinamo Bucuresti',103,66,pg_read_binary_file('E:\imagenes\escudos_cl\Europa\Liga I\FC Dinamo Bucuresti.png'),175);</v>
      </c>
    </row>
    <row r="1112" spans="2:15" x14ac:dyDescent="0.25">
      <c r="B1112">
        <v>1110</v>
      </c>
      <c r="C1112" t="s">
        <v>1986</v>
      </c>
      <c r="D1112" t="s">
        <v>1778</v>
      </c>
      <c r="E1112">
        <f>INDEX(ClubLeague!B:B,MATCH(D1112,ClubLeague!C:C,0))</f>
        <v>8</v>
      </c>
      <c r="F1112">
        <v>56</v>
      </c>
      <c r="G1112">
        <v>56</v>
      </c>
      <c r="H1112">
        <v>58</v>
      </c>
      <c r="I1112" s="3">
        <f t="shared" si="52"/>
        <v>57</v>
      </c>
      <c r="J1112" t="s">
        <v>6097</v>
      </c>
      <c r="K1112" t="str">
        <f t="shared" si="53"/>
        <v>E:\imagenes\escudos_cl\Europa\Abissnet Superiore\FC Dinamo City.png</v>
      </c>
      <c r="L1112" t="s">
        <v>520</v>
      </c>
      <c r="M1112">
        <f>INDEX(NationalTeams!B:B,MATCH(L1112,NationalTeams!C:C,0))</f>
        <v>3</v>
      </c>
      <c r="O1112" t="str">
        <f t="shared" si="51"/>
        <v>INSERT INTO "Clubs" (club_name,club_league_id,club_value,club_shield,club_country) VALUES ('FC Dinamo City',8,57,pg_read_binary_file('E:\imagenes\escudos_cl\Europa\Abissnet Superiore\FC Dinamo City.png'),3);</v>
      </c>
    </row>
    <row r="1113" spans="2:15" x14ac:dyDescent="0.25">
      <c r="B1113">
        <v>1111</v>
      </c>
      <c r="C1113" t="s">
        <v>4250</v>
      </c>
      <c r="D1113" t="s">
        <v>1973</v>
      </c>
      <c r="E1113">
        <f>INDEX(ClubLeague!B:B,MATCH(D1113,ClubLeague!C:C,0))</f>
        <v>204</v>
      </c>
      <c r="F1113">
        <v>62</v>
      </c>
      <c r="G1113">
        <v>54</v>
      </c>
      <c r="H1113">
        <v>56</v>
      </c>
      <c r="I1113" s="3">
        <f t="shared" si="52"/>
        <v>57</v>
      </c>
      <c r="J1113" t="s">
        <v>6098</v>
      </c>
      <c r="K1113" t="str">
        <f t="shared" si="53"/>
        <v>E:\imagenes\escudos_cl\Asia\Uzbekistan Super League\FC Dinamo Samarqand.png</v>
      </c>
      <c r="L1113" t="s">
        <v>443</v>
      </c>
      <c r="M1113">
        <f>INDEX(NationalTeams!B:B,MATCH(L1113,NationalTeams!C:C,0))</f>
        <v>215</v>
      </c>
      <c r="O1113" t="str">
        <f t="shared" si="51"/>
        <v>INSERT INTO "Clubs" (club_name,club_league_id,club_value,club_shield,club_country) VALUES ('FC Dinamo Samarqand',204,57,pg_read_binary_file('E:\imagenes\escudos_cl\Asia\Uzbekistan Super League\FC Dinamo Samarqand.png'),215);</v>
      </c>
    </row>
    <row r="1114" spans="2:15" x14ac:dyDescent="0.25">
      <c r="B1114">
        <v>1112</v>
      </c>
      <c r="C1114" t="s">
        <v>2544</v>
      </c>
      <c r="D1114" t="s">
        <v>1823</v>
      </c>
      <c r="E1114">
        <f>INDEX(ClubLeague!B:B,MATCH(D1114,ClubLeague!C:C,0))</f>
        <v>54</v>
      </c>
      <c r="F1114">
        <v>55</v>
      </c>
      <c r="G1114">
        <v>55</v>
      </c>
      <c r="H1114">
        <v>62</v>
      </c>
      <c r="I1114" s="3">
        <f t="shared" si="52"/>
        <v>57</v>
      </c>
      <c r="J1114" t="s">
        <v>6099</v>
      </c>
      <c r="K1114" t="str">
        <f t="shared" si="53"/>
        <v>E:\imagenes\escudos_cl\Europa\Erovnuli Liga\FC Dinamo Tbilisi.png</v>
      </c>
      <c r="L1114" t="s">
        <v>524</v>
      </c>
      <c r="M1114">
        <f>INDEX(NationalTeams!B:B,MATCH(L1114,NationalTeams!C:C,0))</f>
        <v>78</v>
      </c>
      <c r="O1114" t="str">
        <f t="shared" si="51"/>
        <v>INSERT INTO "Clubs" (club_name,club_league_id,club_value,club_shield,club_country) VALUES ('FC Dinamo Tbilisi',54,57,pg_read_binary_file('E:\imagenes\escudos_cl\Europa\Erovnuli Liga\FC Dinamo Tbilisi.png'),78);</v>
      </c>
    </row>
    <row r="1115" spans="2:15" x14ac:dyDescent="0.25">
      <c r="B1115">
        <v>1113</v>
      </c>
      <c r="C1115" t="s">
        <v>2552</v>
      </c>
      <c r="D1115" t="s">
        <v>1824</v>
      </c>
      <c r="E1115">
        <f>INDEX(ClubLeague!B:B,MATCH(D1115,ClubLeague!C:C,0))</f>
        <v>55</v>
      </c>
      <c r="F1115">
        <v>50</v>
      </c>
      <c r="G1115">
        <v>60</v>
      </c>
      <c r="H1115">
        <v>51</v>
      </c>
      <c r="I1115" s="3">
        <f t="shared" si="52"/>
        <v>54</v>
      </c>
      <c r="J1115" t="s">
        <v>6100</v>
      </c>
      <c r="K1115" t="str">
        <f t="shared" si="53"/>
        <v>E:\imagenes\escudos_cl\Europa\Erovnuli Liga 2\FC Dinamo Tbilisi 2.png</v>
      </c>
      <c r="L1115" t="s">
        <v>524</v>
      </c>
      <c r="M1115">
        <f>INDEX(NationalTeams!B:B,MATCH(L1115,NationalTeams!C:C,0))</f>
        <v>78</v>
      </c>
      <c r="O1115" t="str">
        <f t="shared" si="51"/>
        <v>INSERT INTO "Clubs" (club_name,club_league_id,club_value,club_shield,club_country) VALUES ('FC Dinamo Tbilisi 2',55,54,pg_read_binary_file('E:\imagenes\escudos_cl\Europa\Erovnuli Liga 2\FC Dinamo Tbilisi 2.png'),78);</v>
      </c>
    </row>
    <row r="1116" spans="2:15" x14ac:dyDescent="0.25">
      <c r="B1116">
        <v>1114</v>
      </c>
      <c r="C1116" t="s">
        <v>2194</v>
      </c>
      <c r="D1116" t="s">
        <v>1829</v>
      </c>
      <c r="E1116">
        <f>INDEX(ClubLeague!B:B,MATCH(D1116,ClubLeague!C:C,0))</f>
        <v>60</v>
      </c>
      <c r="F1116">
        <v>49</v>
      </c>
      <c r="G1116">
        <v>56</v>
      </c>
      <c r="H1116">
        <v>57</v>
      </c>
      <c r="I1116" s="3">
        <f t="shared" si="52"/>
        <v>54</v>
      </c>
      <c r="J1116" t="s">
        <v>6101</v>
      </c>
      <c r="K1116" t="str">
        <f t="shared" si="53"/>
        <v>E:\imagenes\escudos_cl\Europa\First Professional Football League\FC Dobrudzha Dobrich.png</v>
      </c>
      <c r="L1116" t="s">
        <v>510</v>
      </c>
      <c r="M1116">
        <f>INDEX(NationalTeams!B:B,MATCH(L1116,NationalTeams!C:C,0))</f>
        <v>34</v>
      </c>
      <c r="O1116" t="str">
        <f t="shared" si="51"/>
        <v>INSERT INTO "Clubs" (club_name,club_league_id,club_value,club_shield,club_country) VALUES ('FC Dobrudzha Dobrich',60,54,pg_read_binary_file('E:\imagenes\escudos_cl\Europa\First Professional Football League\FC Dobrudzha Dobrich.png'),34);</v>
      </c>
    </row>
    <row r="1117" spans="2:15" x14ac:dyDescent="0.25">
      <c r="B1117">
        <v>1115</v>
      </c>
      <c r="C1117" t="s">
        <v>3168</v>
      </c>
      <c r="D1117" t="s">
        <v>1800</v>
      </c>
      <c r="E1117">
        <f>INDEX(ClubLeague!B:B,MATCH(D1117,ClubLeague!C:C,0))</f>
        <v>30</v>
      </c>
      <c r="F1117">
        <v>45</v>
      </c>
      <c r="G1117">
        <v>55</v>
      </c>
      <c r="H1117">
        <v>46</v>
      </c>
      <c r="I1117" s="3">
        <f t="shared" si="52"/>
        <v>49</v>
      </c>
      <c r="J1117" t="s">
        <v>6102</v>
      </c>
      <c r="K1117" t="str">
        <f t="shared" si="53"/>
        <v>E:\imagenes\escudos_cl\Europa\Campionato Sammarinese di Calcio\FC Domagnano.png</v>
      </c>
      <c r="L1117" t="s">
        <v>541</v>
      </c>
      <c r="M1117">
        <f>INDEX(NationalTeams!B:B,MATCH(L1117,NationalTeams!C:C,0))</f>
        <v>180</v>
      </c>
      <c r="O1117" t="str">
        <f t="shared" si="51"/>
        <v>INSERT INTO "Clubs" (club_name,club_league_id,club_value,club_shield,club_country) VALUES ('FC Domagnano',30,49,pg_read_binary_file('E:\imagenes\escudos_cl\Europa\Campionato Sammarinese di Calcio\FC Domagnano.png'),180);</v>
      </c>
    </row>
    <row r="1118" spans="2:15" x14ac:dyDescent="0.25">
      <c r="B1118">
        <v>1116</v>
      </c>
      <c r="C1118" t="s">
        <v>3936</v>
      </c>
      <c r="D1118" t="s">
        <v>1854</v>
      </c>
      <c r="E1118">
        <f>INDEX(ClubLeague!B:B,MATCH(D1118,ClubLeague!C:C,0))</f>
        <v>85</v>
      </c>
      <c r="F1118">
        <v>62</v>
      </c>
      <c r="G1118">
        <v>64</v>
      </c>
      <c r="H1118">
        <v>64</v>
      </c>
      <c r="I1118" s="3">
        <f t="shared" si="52"/>
        <v>63</v>
      </c>
      <c r="J1118" t="s">
        <v>6103</v>
      </c>
      <c r="K1118" t="str">
        <f t="shared" si="53"/>
        <v>E:\imagenes\escudos_cl\Asia\Kyrgyz Premier League\FC Dordoi Bishkek.png</v>
      </c>
      <c r="L1118" t="s">
        <v>434</v>
      </c>
      <c r="M1118">
        <f>INDEX(NationalTeams!B:B,MATCH(L1118,NationalTeams!C:C,0))</f>
        <v>116</v>
      </c>
      <c r="O1118" t="str">
        <f t="shared" si="51"/>
        <v>INSERT INTO "Clubs" (club_name,club_league_id,club_value,club_shield,club_country) VALUES ('FC Dordoi Bishkek',85,63,pg_read_binary_file('E:\imagenes\escudos_cl\Asia\Kyrgyz Premier League\FC Dordoi Bishkek.png'),116);</v>
      </c>
    </row>
    <row r="1119" spans="2:15" x14ac:dyDescent="0.25">
      <c r="B1119">
        <v>1117</v>
      </c>
      <c r="C1119" t="s">
        <v>2629</v>
      </c>
      <c r="D1119" t="s">
        <v>1815</v>
      </c>
      <c r="E1119">
        <f>INDEX(ClubLeague!B:B,MATCH(D1119,ClubLeague!C:C,0))</f>
        <v>46</v>
      </c>
      <c r="F1119">
        <v>57</v>
      </c>
      <c r="G1119">
        <v>58</v>
      </c>
      <c r="H1119">
        <v>59</v>
      </c>
      <c r="I1119" s="3">
        <f t="shared" si="52"/>
        <v>58</v>
      </c>
      <c r="J1119" t="s">
        <v>6104</v>
      </c>
      <c r="K1119" t="str">
        <f t="shared" si="53"/>
        <v>E:\imagenes\escudos_cl\Europa\Eerste Divisie\FC Dordrecht.png</v>
      </c>
      <c r="L1119" t="s">
        <v>491</v>
      </c>
      <c r="M1119">
        <f>INDEX(NationalTeams!B:B,MATCH(L1119,NationalTeams!C:C,0))</f>
        <v>158</v>
      </c>
      <c r="O1119" t="str">
        <f t="shared" si="51"/>
        <v>INSERT INTO "Clubs" (club_name,club_league_id,club_value,club_shield,club_country) VALUES ('FC Dordrecht',46,58,pg_read_binary_file('E:\imagenes\escudos_cl\Europa\Eerste Divisie\FC Dordrecht.png'),158);</v>
      </c>
    </row>
    <row r="1120" spans="2:15" x14ac:dyDescent="0.25">
      <c r="B1120">
        <v>1118</v>
      </c>
      <c r="C1120" t="s">
        <v>2837</v>
      </c>
      <c r="D1120" t="s">
        <v>1955</v>
      </c>
      <c r="E1120">
        <f>INDEX(ClubLeague!B:B,MATCH(D1120,ClubLeague!C:C,0))</f>
        <v>186</v>
      </c>
      <c r="F1120">
        <v>63</v>
      </c>
      <c r="G1120">
        <v>57</v>
      </c>
      <c r="H1120">
        <v>56</v>
      </c>
      <c r="I1120" s="3">
        <f t="shared" si="52"/>
        <v>59</v>
      </c>
      <c r="J1120" t="s">
        <v>6105</v>
      </c>
      <c r="K1120" t="str">
        <f t="shared" si="53"/>
        <v>E:\imagenes\escudos_cl\Europa\Superleague of Kosovo\FC Drita.png</v>
      </c>
      <c r="L1120" t="s">
        <v>528</v>
      </c>
      <c r="M1120">
        <f>INDEX(NationalTeams!B:B,MATCH(L1120,NationalTeams!C:C,0))</f>
        <v>118</v>
      </c>
      <c r="O1120" t="str">
        <f t="shared" si="51"/>
        <v>INSERT INTO "Clubs" (club_name,club_league_id,club_value,club_shield,club_country) VALUES ('FC Drita',186,59,pg_read_binary_file('E:\imagenes\escudos_cl\Europa\Superleague of Kosovo\FC Drita.png'),118);</v>
      </c>
    </row>
    <row r="1121" spans="2:15" x14ac:dyDescent="0.25">
      <c r="B1121">
        <v>1119</v>
      </c>
      <c r="C1121" t="s">
        <v>2199</v>
      </c>
      <c r="D1121" t="s">
        <v>1933</v>
      </c>
      <c r="E1121">
        <f>INDEX(ClubLeague!B:B,MATCH(D1121,ClubLeague!C:C,0))</f>
        <v>164</v>
      </c>
      <c r="F1121">
        <v>49</v>
      </c>
      <c r="G1121">
        <v>59</v>
      </c>
      <c r="H1121">
        <v>58</v>
      </c>
      <c r="I1121" s="3">
        <f t="shared" si="52"/>
        <v>55</v>
      </c>
      <c r="J1121" t="s">
        <v>6106</v>
      </c>
      <c r="K1121" t="str">
        <f t="shared" si="53"/>
        <v>E:\imagenes\escudos_cl\Europa\Second Professional Football League\FC Dunav Ruse.png</v>
      </c>
      <c r="L1121" t="s">
        <v>510</v>
      </c>
      <c r="M1121">
        <f>INDEX(NationalTeams!B:B,MATCH(L1121,NationalTeams!C:C,0))</f>
        <v>34</v>
      </c>
      <c r="O1121" t="str">
        <f t="shared" si="51"/>
        <v>INSERT INTO "Clubs" (club_name,club_league_id,club_value,club_shield,club_country) VALUES ('FC Dunav Ruse',164,55,pg_read_binary_file('E:\imagenes\escudos_cl\Europa\Second Professional Football League\FC Dunav Ruse.png'),34);</v>
      </c>
    </row>
    <row r="1122" spans="2:15" x14ac:dyDescent="0.25">
      <c r="B1122">
        <v>1120</v>
      </c>
      <c r="C1122" t="s">
        <v>2141</v>
      </c>
      <c r="D1122" t="s">
        <v>1789</v>
      </c>
      <c r="E1122">
        <f>INDEX(ClubLeague!B:B,MATCH(D1122,ClubLeague!C:C,0))</f>
        <v>19</v>
      </c>
      <c r="F1122">
        <v>65</v>
      </c>
      <c r="G1122">
        <v>67</v>
      </c>
      <c r="H1122">
        <v>64</v>
      </c>
      <c r="I1122" s="3">
        <f t="shared" si="52"/>
        <v>65</v>
      </c>
      <c r="J1122" t="s">
        <v>6107</v>
      </c>
      <c r="K1122" t="str">
        <f t="shared" si="53"/>
        <v>E:\imagenes\escudos_cl\Europa\Belarusian Premier League\FC Dynamo Brest.png</v>
      </c>
      <c r="L1122" t="s">
        <v>525</v>
      </c>
      <c r="M1122">
        <f>INDEX(NationalTeams!B:B,MATCH(L1122,NationalTeams!C:C,0))</f>
        <v>27</v>
      </c>
      <c r="O1122" t="str">
        <f t="shared" si="51"/>
        <v>INSERT INTO "Clubs" (club_name,club_league_id,club_value,club_shield,club_country) VALUES ('FC Dynamo Brest',19,65,pg_read_binary_file('E:\imagenes\escudos_cl\Europa\Belarusian Premier League\FC Dynamo Brest.png'),27);</v>
      </c>
    </row>
    <row r="1123" spans="2:15" x14ac:dyDescent="0.25">
      <c r="B1123">
        <v>1121</v>
      </c>
      <c r="C1123" t="s">
        <v>3154</v>
      </c>
      <c r="D1123" t="s">
        <v>1929</v>
      </c>
      <c r="E1123">
        <f>INDEX(ClubLeague!B:B,MATCH(D1123,ClubLeague!C:C,0))</f>
        <v>160</v>
      </c>
      <c r="F1123">
        <v>58</v>
      </c>
      <c r="G1123">
        <v>58</v>
      </c>
      <c r="H1123">
        <v>62</v>
      </c>
      <c r="I1123" s="3">
        <f t="shared" si="52"/>
        <v>59</v>
      </c>
      <c r="J1123" t="s">
        <v>6108</v>
      </c>
      <c r="K1123" t="str">
        <f t="shared" si="53"/>
        <v>E:\imagenes\escudos_cl\Europa\Russian Premier League\FC Dynamo Makhachkala.png</v>
      </c>
      <c r="L1123" t="s">
        <v>500</v>
      </c>
      <c r="M1123">
        <f>INDEX(NationalTeams!B:B,MATCH(L1123,NationalTeams!C:C,0))</f>
        <v>176</v>
      </c>
      <c r="O1123" t="str">
        <f t="shared" si="51"/>
        <v>INSERT INTO "Clubs" (club_name,club_league_id,club_value,club_shield,club_country) VALUES ('FC Dynamo Makhachkala',160,59,pg_read_binary_file('E:\imagenes\escudos_cl\Europa\Russian Premier League\FC Dynamo Makhachkala.png'),176);</v>
      </c>
    </row>
    <row r="1124" spans="2:15" x14ac:dyDescent="0.25">
      <c r="B1124">
        <v>1122</v>
      </c>
      <c r="C1124" t="s">
        <v>2139</v>
      </c>
      <c r="D1124" t="s">
        <v>1789</v>
      </c>
      <c r="E1124">
        <f>INDEX(ClubLeague!B:B,MATCH(D1124,ClubLeague!C:C,0))</f>
        <v>19</v>
      </c>
      <c r="F1124">
        <v>69</v>
      </c>
      <c r="G1124">
        <v>64</v>
      </c>
      <c r="H1124">
        <v>61</v>
      </c>
      <c r="I1124" s="3">
        <f t="shared" si="52"/>
        <v>65</v>
      </c>
      <c r="J1124" t="s">
        <v>6109</v>
      </c>
      <c r="K1124" t="str">
        <f t="shared" si="53"/>
        <v>E:\imagenes\escudos_cl\Europa\Belarusian Premier League\FC Dynamo Minsk.png</v>
      </c>
      <c r="L1124" t="s">
        <v>525</v>
      </c>
      <c r="M1124">
        <f>INDEX(NationalTeams!B:B,MATCH(L1124,NationalTeams!C:C,0))</f>
        <v>27</v>
      </c>
      <c r="O1124" t="str">
        <f t="shared" si="51"/>
        <v>INSERT INTO "Clubs" (club_name,club_league_id,club_value,club_shield,club_country) VALUES ('FC Dynamo Minsk',19,65,pg_read_binary_file('E:\imagenes\escudos_cl\Europa\Belarusian Premier League\FC Dynamo Minsk.png'),27);</v>
      </c>
    </row>
    <row r="1125" spans="2:15" x14ac:dyDescent="0.25">
      <c r="B1125">
        <v>1123</v>
      </c>
      <c r="C1125" t="s">
        <v>3131</v>
      </c>
      <c r="D1125" t="s">
        <v>1929</v>
      </c>
      <c r="E1125">
        <f>INDEX(ClubLeague!B:B,MATCH(D1125,ClubLeague!C:C,0))</f>
        <v>160</v>
      </c>
      <c r="F1125">
        <v>73</v>
      </c>
      <c r="G1125">
        <v>75</v>
      </c>
      <c r="H1125">
        <v>71</v>
      </c>
      <c r="I1125" s="3">
        <f t="shared" si="52"/>
        <v>73</v>
      </c>
      <c r="J1125" t="s">
        <v>6110</v>
      </c>
      <c r="K1125" t="str">
        <f t="shared" si="53"/>
        <v>E:\imagenes\escudos_cl\Europa\Russian Premier League\FC Dynamo Moscow.png</v>
      </c>
      <c r="L1125" t="s">
        <v>500</v>
      </c>
      <c r="M1125">
        <f>INDEX(NationalTeams!B:B,MATCH(L1125,NationalTeams!C:C,0))</f>
        <v>176</v>
      </c>
      <c r="O1125" t="str">
        <f t="shared" si="51"/>
        <v>INSERT INTO "Clubs" (club_name,club_league_id,club_value,club_shield,club_country) VALUES ('FC Dynamo Moscow',160,73,pg_read_binary_file('E:\imagenes\escudos_cl\Europa\Russian Premier League\FC Dynamo Moscow.png'),176);</v>
      </c>
    </row>
    <row r="1126" spans="2:15" x14ac:dyDescent="0.25">
      <c r="B1126">
        <v>1124</v>
      </c>
      <c r="C1126" t="s">
        <v>2873</v>
      </c>
      <c r="D1126" t="s">
        <v>1777</v>
      </c>
      <c r="E1126">
        <f>INDEX(ClubLeague!B:B,MATCH(D1126,ClubLeague!C:C,0))</f>
        <v>7</v>
      </c>
      <c r="F1126">
        <v>56</v>
      </c>
      <c r="G1126">
        <v>59</v>
      </c>
      <c r="H1126">
        <v>52</v>
      </c>
      <c r="I1126" s="3">
        <f t="shared" si="52"/>
        <v>56</v>
      </c>
      <c r="J1126" t="s">
        <v>6111</v>
      </c>
      <c r="K1126" t="str">
        <f t="shared" si="53"/>
        <v>E:\imagenes\escudos_cl\Europa\A Lyga\FC Dziugas Telsiai.png</v>
      </c>
      <c r="L1126" t="s">
        <v>527</v>
      </c>
      <c r="M1126">
        <f>INDEX(NationalTeams!B:B,MATCH(L1126,NationalTeams!C:C,0))</f>
        <v>127</v>
      </c>
      <c r="O1126" t="str">
        <f t="shared" si="51"/>
        <v>INSERT INTO "Clubs" (club_name,club_league_id,club_value,club_shield,club_country) VALUES ('FC Dziugas Telsiai',7,56,pg_read_binary_file('E:\imagenes\escudos_cl\Europa\A Lyga\FC Dziugas Telsiai.png'),127);</v>
      </c>
    </row>
    <row r="1127" spans="2:15" x14ac:dyDescent="0.25">
      <c r="B1127">
        <v>1125</v>
      </c>
      <c r="C1127" t="s">
        <v>2630</v>
      </c>
      <c r="D1127" t="s">
        <v>1815</v>
      </c>
      <c r="E1127">
        <f>INDEX(ClubLeague!B:B,MATCH(D1127,ClubLeague!C:C,0))</f>
        <v>46</v>
      </c>
      <c r="F1127">
        <v>57</v>
      </c>
      <c r="G1127">
        <v>60</v>
      </c>
      <c r="H1127">
        <v>61</v>
      </c>
      <c r="I1127" s="3">
        <f t="shared" si="52"/>
        <v>59</v>
      </c>
      <c r="J1127" t="s">
        <v>6112</v>
      </c>
      <c r="K1127" t="str">
        <f t="shared" si="53"/>
        <v>E:\imagenes\escudos_cl\Europa\Eerste Divisie\FC Eindhoven.png</v>
      </c>
      <c r="L1127" t="s">
        <v>491</v>
      </c>
      <c r="M1127">
        <f>INDEX(NationalTeams!B:B,MATCH(L1127,NationalTeams!C:C,0))</f>
        <v>158</v>
      </c>
      <c r="O1127" t="str">
        <f t="shared" si="51"/>
        <v>INSERT INTO "Clubs" (club_name,club_league_id,club_value,club_shield,club_country) VALUES ('FC Eindhoven',46,59,pg_read_binary_file('E:\imagenes\escudos_cl\Europa\Eerste Divisie\FC Eindhoven.png'),158);</v>
      </c>
    </row>
    <row r="1128" spans="2:15" x14ac:dyDescent="0.25">
      <c r="B1128">
        <v>1126</v>
      </c>
      <c r="C1128" t="s">
        <v>2824</v>
      </c>
      <c r="D1128" t="s">
        <v>1852</v>
      </c>
      <c r="E1128">
        <f>INDEX(ClubLeague!B:B,MATCH(D1128,ClubLeague!C:C,0))</f>
        <v>83</v>
      </c>
      <c r="F1128">
        <v>62</v>
      </c>
      <c r="G1128">
        <v>58</v>
      </c>
      <c r="H1128">
        <v>57</v>
      </c>
      <c r="I1128" s="3">
        <f t="shared" si="52"/>
        <v>59</v>
      </c>
      <c r="J1128" t="s">
        <v>6113</v>
      </c>
      <c r="K1128" t="str">
        <f t="shared" si="53"/>
        <v>E:\imagenes\escudos_cl\Europa\Kazakhstan Premier League\FC Elimai.png</v>
      </c>
      <c r="L1128" t="s">
        <v>430</v>
      </c>
      <c r="M1128">
        <f>INDEX(NationalTeams!B:B,MATCH(L1128,NationalTeams!C:C,0))</f>
        <v>114</v>
      </c>
      <c r="O1128" t="str">
        <f t="shared" si="51"/>
        <v>INSERT INTO "Clubs" (club_name,club_league_id,club_value,club_shield,club_country) VALUES ('FC Elimai',83,59,pg_read_binary_file('E:\imagenes\escudos_cl\Europa\Kazakhstan Premier League\FC Elimai.png'),114);</v>
      </c>
    </row>
    <row r="1129" spans="2:15" x14ac:dyDescent="0.25">
      <c r="B1129">
        <v>1127</v>
      </c>
      <c r="C1129" t="s">
        <v>2631</v>
      </c>
      <c r="D1129" t="s">
        <v>1815</v>
      </c>
      <c r="E1129">
        <f>INDEX(ClubLeague!B:B,MATCH(D1129,ClubLeague!C:C,0))</f>
        <v>46</v>
      </c>
      <c r="F1129">
        <v>58</v>
      </c>
      <c r="G1129">
        <v>56</v>
      </c>
      <c r="H1129">
        <v>61</v>
      </c>
      <c r="I1129" s="3">
        <f t="shared" si="52"/>
        <v>58</v>
      </c>
      <c r="J1129" t="s">
        <v>6114</v>
      </c>
      <c r="K1129" t="str">
        <f t="shared" si="53"/>
        <v>E:\imagenes\escudos_cl\Europa\Eerste Divisie\FC Emmen.png</v>
      </c>
      <c r="L1129" t="s">
        <v>491</v>
      </c>
      <c r="M1129">
        <f>INDEX(NationalTeams!B:B,MATCH(L1129,NationalTeams!C:C,0))</f>
        <v>158</v>
      </c>
      <c r="O1129" t="str">
        <f t="shared" si="51"/>
        <v>INSERT INTO "Clubs" (club_name,club_league_id,club_value,club_shield,club_country) VALUES ('FC Emmen',46,58,pg_read_binary_file('E:\imagenes\escudos_cl\Europa\Eerste Divisie\FC Emmen.png'),158);</v>
      </c>
    </row>
    <row r="1130" spans="2:15" x14ac:dyDescent="0.25">
      <c r="B1130">
        <v>1128</v>
      </c>
      <c r="C1130" t="s">
        <v>3319</v>
      </c>
      <c r="D1130" t="s">
        <v>1972</v>
      </c>
      <c r="E1130">
        <f>INDEX(ClubLeague!B:B,MATCH(D1130,ClubLeague!C:C,0))</f>
        <v>203</v>
      </c>
      <c r="F1130">
        <v>54</v>
      </c>
      <c r="G1130">
        <v>54</v>
      </c>
      <c r="H1130">
        <v>61</v>
      </c>
      <c r="I1130" s="3">
        <f t="shared" si="52"/>
        <v>56</v>
      </c>
      <c r="J1130" t="s">
        <v>6115</v>
      </c>
      <c r="K1130" t="str">
        <f t="shared" si="53"/>
        <v>E:\imagenes\escudos_cl\Europa\Ukranian Premier League\FC Epitsentr Kamianets Podilskyi.png</v>
      </c>
      <c r="L1130" t="s">
        <v>502</v>
      </c>
      <c r="M1130">
        <f>INDEX(NationalTeams!B:B,MATCH(L1130,NationalTeams!C:C,0))</f>
        <v>212</v>
      </c>
      <c r="O1130" t="str">
        <f t="shared" si="51"/>
        <v>INSERT INTO "Clubs" (club_name,club_league_id,club_value,club_shield,club_country) VALUES ('FC Epitsentr Kamianets Podilskyi',203,56,pg_read_binary_file('E:\imagenes\escudos_cl\Europa\Ukranian Premier League\FC Epitsentr Kamianets Podilskyi.png'),212);</v>
      </c>
    </row>
    <row r="1131" spans="2:15" x14ac:dyDescent="0.25">
      <c r="B1131">
        <v>1129</v>
      </c>
      <c r="C1131" t="s">
        <v>3156</v>
      </c>
      <c r="D1131" t="s">
        <v>1929</v>
      </c>
      <c r="E1131">
        <f>INDEX(ClubLeague!B:B,MATCH(D1131,ClubLeague!C:C,0))</f>
        <v>160</v>
      </c>
      <c r="F1131">
        <v>60</v>
      </c>
      <c r="G1131">
        <v>63</v>
      </c>
      <c r="H1131">
        <v>59</v>
      </c>
      <c r="I1131" s="3">
        <f t="shared" si="52"/>
        <v>61</v>
      </c>
      <c r="J1131" t="s">
        <v>6116</v>
      </c>
      <c r="K1131" t="str">
        <f t="shared" si="53"/>
        <v>E:\imagenes\escudos_cl\Europa\Russian Premier League\FC Fakel Voronezh.png</v>
      </c>
      <c r="L1131" t="s">
        <v>500</v>
      </c>
      <c r="M1131">
        <f>INDEX(NationalTeams!B:B,MATCH(L1131,NationalTeams!C:C,0))</f>
        <v>176</v>
      </c>
      <c r="O1131" t="str">
        <f t="shared" si="51"/>
        <v>INSERT INTO "Clubs" (club_name,club_league_id,club_value,club_shield,club_country) VALUES ('FC Fakel Voronezh',160,61,pg_read_binary_file('E:\imagenes\escudos_cl\Europa\Russian Premier League\FC Fakel Voronezh.png'),176);</v>
      </c>
    </row>
    <row r="1132" spans="2:15" x14ac:dyDescent="0.25">
      <c r="B1132">
        <v>1130</v>
      </c>
      <c r="C1132" t="s">
        <v>3057</v>
      </c>
      <c r="D1132" t="s">
        <v>1917</v>
      </c>
      <c r="E1132">
        <f>INDEX(ClubLeague!B:B,MATCH(D1132,ClubLeague!C:C,0))</f>
        <v>148</v>
      </c>
      <c r="F1132">
        <v>69</v>
      </c>
      <c r="G1132">
        <v>66</v>
      </c>
      <c r="H1132">
        <v>66</v>
      </c>
      <c r="I1132" s="3">
        <f t="shared" si="52"/>
        <v>67</v>
      </c>
      <c r="J1132" t="s">
        <v>6117</v>
      </c>
      <c r="K1132" t="str">
        <f t="shared" si="53"/>
        <v>E:\imagenes\escudos_cl\Europa\Primeira Liga\FC Famalicao.png</v>
      </c>
      <c r="L1132" t="s">
        <v>504</v>
      </c>
      <c r="M1132">
        <f>INDEX(NationalTeams!B:B,MATCH(L1132,NationalTeams!C:C,0))</f>
        <v>167</v>
      </c>
      <c r="O1132" t="str">
        <f t="shared" si="51"/>
        <v>INSERT INTO "Clubs" (club_name,club_league_id,club_value,club_shield,club_country) VALUES ('FC Famalicao',148,67,pg_read_binary_file('E:\imagenes\escudos_cl\Europa\Primeira Liga\FC Famalicao.png'),167);</v>
      </c>
    </row>
    <row r="1133" spans="2:15" x14ac:dyDescent="0.25">
      <c r="B1133">
        <v>1131</v>
      </c>
      <c r="C1133" t="s">
        <v>3079</v>
      </c>
      <c r="D1133" t="s">
        <v>1937</v>
      </c>
      <c r="E1133">
        <f>INDEX(ClubLeague!B:B,MATCH(D1133,ClubLeague!C:C,0))</f>
        <v>168</v>
      </c>
      <c r="F1133">
        <v>57</v>
      </c>
      <c r="G1133">
        <v>59</v>
      </c>
      <c r="H1133">
        <v>57</v>
      </c>
      <c r="I1133" s="3">
        <f t="shared" si="52"/>
        <v>58</v>
      </c>
      <c r="J1133" t="s">
        <v>6118</v>
      </c>
      <c r="K1133" t="str">
        <f t="shared" si="53"/>
        <v>E:\imagenes\escudos_cl\Europa\Segunda Liga\FC Felgueiras 1932.png</v>
      </c>
      <c r="L1133" t="s">
        <v>504</v>
      </c>
      <c r="M1133">
        <f>INDEX(NationalTeams!B:B,MATCH(L1133,NationalTeams!C:C,0))</f>
        <v>167</v>
      </c>
      <c r="O1133" t="str">
        <f t="shared" si="51"/>
        <v>INSERT INTO "Clubs" (club_name,club_league_id,club_value,club_shield,club_country) VALUES ('FC Felgueiras 1932',168,58,pg_read_binary_file('E:\imagenes\escudos_cl\Europa\Segunda Liga\FC Felgueiras 1932.png'),167);</v>
      </c>
    </row>
    <row r="1134" spans="2:15" x14ac:dyDescent="0.25">
      <c r="B1134">
        <v>1132</v>
      </c>
      <c r="C1134" t="s">
        <v>2839</v>
      </c>
      <c r="D1134" t="s">
        <v>1955</v>
      </c>
      <c r="E1134">
        <f>INDEX(ClubLeague!B:B,MATCH(D1134,ClubLeague!C:C,0))</f>
        <v>186</v>
      </c>
      <c r="F1134">
        <v>56</v>
      </c>
      <c r="G1134">
        <v>56</v>
      </c>
      <c r="H1134">
        <v>60</v>
      </c>
      <c r="I1134" s="3">
        <f t="shared" si="52"/>
        <v>57</v>
      </c>
      <c r="J1134" t="s">
        <v>6119</v>
      </c>
      <c r="K1134" t="str">
        <f t="shared" si="53"/>
        <v>E:\imagenes\escudos_cl\Europa\Superleague of Kosovo\FC Ferizaj.png</v>
      </c>
      <c r="L1134" t="s">
        <v>528</v>
      </c>
      <c r="M1134">
        <f>INDEX(NationalTeams!B:B,MATCH(L1134,NationalTeams!C:C,0))</f>
        <v>118</v>
      </c>
      <c r="O1134" t="str">
        <f t="shared" si="51"/>
        <v>INSERT INTO "Clubs" (club_name,club_league_id,club_value,club_shield,club_country) VALUES ('FC Ferizaj',186,57,pg_read_binary_file('E:\imagenes\escudos_cl\Europa\Superleague of Kosovo\FC Ferizaj.png'),118);</v>
      </c>
    </row>
    <row r="1135" spans="2:15" x14ac:dyDescent="0.25">
      <c r="B1135">
        <v>1133</v>
      </c>
      <c r="C1135" t="s">
        <v>3164</v>
      </c>
      <c r="D1135" t="s">
        <v>1800</v>
      </c>
      <c r="E1135">
        <f>INDEX(ClubLeague!B:B,MATCH(D1135,ClubLeague!C:C,0))</f>
        <v>30</v>
      </c>
      <c r="F1135">
        <v>48</v>
      </c>
      <c r="G1135">
        <v>44</v>
      </c>
      <c r="H1135">
        <v>52</v>
      </c>
      <c r="I1135" s="3">
        <f t="shared" si="52"/>
        <v>48</v>
      </c>
      <c r="J1135" t="s">
        <v>6120</v>
      </c>
      <c r="K1135" t="str">
        <f t="shared" si="53"/>
        <v>E:\imagenes\escudos_cl\Europa\Campionato Sammarinese di Calcio\FC Fiorentino.png</v>
      </c>
      <c r="L1135" t="s">
        <v>541</v>
      </c>
      <c r="M1135">
        <f>INDEX(NationalTeams!B:B,MATCH(L1135,NationalTeams!C:C,0))</f>
        <v>180</v>
      </c>
      <c r="O1135" t="str">
        <f t="shared" si="51"/>
        <v>INSERT INTO "Clubs" (club_name,club_league_id,club_value,club_shield,club_country) VALUES ('FC Fiorentino',30,48,pg_read_binary_file('E:\imagenes\escudos_cl\Europa\Campionato Sammarinese di Calcio\FC Fiorentino.png'),180);</v>
      </c>
    </row>
    <row r="1136" spans="2:15" x14ac:dyDescent="0.25">
      <c r="B1136">
        <v>1134</v>
      </c>
      <c r="C1136" t="s">
        <v>2430</v>
      </c>
      <c r="D1136" t="s">
        <v>1894</v>
      </c>
      <c r="E1136">
        <f>INDEX(ClubLeague!B:B,MATCH(D1136,ClubLeague!C:C,0))</f>
        <v>125</v>
      </c>
      <c r="F1136">
        <v>58</v>
      </c>
      <c r="G1136">
        <v>56</v>
      </c>
      <c r="H1136">
        <v>56</v>
      </c>
      <c r="I1136" s="3">
        <f t="shared" si="52"/>
        <v>57</v>
      </c>
      <c r="J1136" t="s">
        <v>6121</v>
      </c>
      <c r="K1136" t="str">
        <f t="shared" si="53"/>
        <v>E:\imagenes\escudos_cl\Europa\Meistriliiga\FC Flora Tallinn.png</v>
      </c>
      <c r="L1136" t="s">
        <v>531</v>
      </c>
      <c r="M1136">
        <f>INDEX(NationalTeams!B:B,MATCH(L1136,NationalTeams!C:C,0))</f>
        <v>68</v>
      </c>
      <c r="O1136" t="str">
        <f t="shared" si="51"/>
        <v>INSERT INTO "Clubs" (club_name,club_league_id,club_value,club_shield,club_country) VALUES ('FC Flora Tallinn',125,57,pg_read_binary_file('E:\imagenes\escudos_cl\Europa\Meistriliiga\FC Flora Tallinn.png'),68);</v>
      </c>
    </row>
    <row r="1137" spans="2:15" x14ac:dyDescent="0.25">
      <c r="B1137">
        <v>1135</v>
      </c>
      <c r="C1137" t="s">
        <v>2201</v>
      </c>
      <c r="D1137" t="s">
        <v>1933</v>
      </c>
      <c r="E1137">
        <f>INDEX(ClubLeague!B:B,MATCH(D1137,ClubLeague!C:C,0))</f>
        <v>164</v>
      </c>
      <c r="F1137">
        <v>50</v>
      </c>
      <c r="G1137">
        <v>59</v>
      </c>
      <c r="H1137">
        <v>55</v>
      </c>
      <c r="I1137" s="3">
        <f t="shared" si="52"/>
        <v>55</v>
      </c>
      <c r="J1137" t="s">
        <v>6122</v>
      </c>
      <c r="K1137" t="str">
        <f t="shared" si="53"/>
        <v>E:\imagenes\escudos_cl\Europa\Second Professional Football League\FC Fratria.png</v>
      </c>
      <c r="L1137" t="s">
        <v>510</v>
      </c>
      <c r="M1137">
        <f>INDEX(NationalTeams!B:B,MATCH(L1137,NationalTeams!C:C,0))</f>
        <v>34</v>
      </c>
      <c r="O1137" t="str">
        <f t="shared" si="51"/>
        <v>INSERT INTO "Clubs" (club_name,club_league_id,club_value,club_shield,club_country) VALUES ('FC Fratria',164,55,pg_read_binary_file('E:\imagenes\escudos_cl\Europa\Second Professional Football League\FC Fratria.png'),34);</v>
      </c>
    </row>
    <row r="1138" spans="2:15" x14ac:dyDescent="0.25">
      <c r="B1138">
        <v>1136</v>
      </c>
      <c r="C1138" t="s">
        <v>2305</v>
      </c>
      <c r="D1138" t="s">
        <v>1775</v>
      </c>
      <c r="E1138">
        <f>INDEX(ClubLeague!B:B,MATCH(D1138,ClubLeague!C:C,0))</f>
        <v>5</v>
      </c>
      <c r="F1138">
        <v>47</v>
      </c>
      <c r="G1138">
        <v>51</v>
      </c>
      <c r="H1138">
        <v>52</v>
      </c>
      <c r="I1138" s="3">
        <f t="shared" si="52"/>
        <v>50</v>
      </c>
      <c r="J1138" t="s">
        <v>6123</v>
      </c>
      <c r="K1138" t="str">
        <f t="shared" si="53"/>
        <v>E:\imagenes\escudos_cl\Europa\3F Superliga\FC Fredericia.png</v>
      </c>
      <c r="L1138" t="s">
        <v>495</v>
      </c>
      <c r="M1138">
        <f>INDEX(NationalTeams!B:B,MATCH(L1138,NationalTeams!C:C,0))</f>
        <v>56</v>
      </c>
      <c r="O1138" t="str">
        <f t="shared" si="51"/>
        <v>INSERT INTO "Clubs" (club_name,club_league_id,club_value,club_shield,club_country) VALUES ('FC Fredericia',5,50,pg_read_binary_file('E:\imagenes\escudos_cl\Europa\3F Superliga\FC Fredericia.png'),56);</v>
      </c>
    </row>
    <row r="1139" spans="2:15" x14ac:dyDescent="0.25">
      <c r="B1139">
        <v>1137</v>
      </c>
      <c r="C1139" t="s">
        <v>2546</v>
      </c>
      <c r="D1139" t="s">
        <v>1823</v>
      </c>
      <c r="E1139">
        <f>INDEX(ClubLeague!B:B,MATCH(D1139,ClubLeague!C:C,0))</f>
        <v>54</v>
      </c>
      <c r="F1139">
        <v>63</v>
      </c>
      <c r="G1139">
        <v>59</v>
      </c>
      <c r="H1139">
        <v>63</v>
      </c>
      <c r="I1139" s="3">
        <f t="shared" si="52"/>
        <v>62</v>
      </c>
      <c r="J1139" t="s">
        <v>6124</v>
      </c>
      <c r="K1139" t="str">
        <f t="shared" si="53"/>
        <v>E:\imagenes\escudos_cl\Europa\Erovnuli Liga\FC Gagra.png</v>
      </c>
      <c r="L1139" t="s">
        <v>524</v>
      </c>
      <c r="M1139">
        <f>INDEX(NationalTeams!B:B,MATCH(L1139,NationalTeams!C:C,0))</f>
        <v>78</v>
      </c>
      <c r="O1139" t="str">
        <f t="shared" si="51"/>
        <v>INSERT INTO "Clubs" (club_name,club_league_id,club_value,club_shield,club_country) VALUES ('FC Gagra',54,62,pg_read_binary_file('E:\imagenes\escudos_cl\Europa\Erovnuli Liga\FC Gagra.png'),78);</v>
      </c>
    </row>
    <row r="1140" spans="2:15" x14ac:dyDescent="0.25">
      <c r="B1140">
        <v>1138</v>
      </c>
      <c r="C1140" t="s">
        <v>2052</v>
      </c>
      <c r="D1140" t="s">
        <v>1783</v>
      </c>
      <c r="E1140">
        <f>INDEX(ClubLeague!B:B,MATCH(D1140,ClubLeague!C:C,0))</f>
        <v>13</v>
      </c>
      <c r="F1140">
        <v>55</v>
      </c>
      <c r="G1140">
        <v>52</v>
      </c>
      <c r="H1140">
        <v>54</v>
      </c>
      <c r="I1140" s="3">
        <f t="shared" si="52"/>
        <v>54</v>
      </c>
      <c r="J1140" t="s">
        <v>6125</v>
      </c>
      <c r="K1140" t="str">
        <f t="shared" si="53"/>
        <v>E:\imagenes\escudos_cl\Europa\Armenian Premier League\FC Gandzasar Kapan.png</v>
      </c>
      <c r="L1140" t="s">
        <v>529</v>
      </c>
      <c r="M1140">
        <f>INDEX(NationalTeams!B:B,MATCH(L1140,NationalTeams!C:C,0))</f>
        <v>13</v>
      </c>
      <c r="O1140" t="str">
        <f t="shared" si="51"/>
        <v>INSERT INTO "Clubs" (club_name,club_league_id,club_value,club_shield,club_country) VALUES ('FC Gandzasar Kapan',13,54,pg_read_binary_file('E:\imagenes\escudos_cl\Europa\Armenian Premier League\FC Gandzasar Kapan.png'),13);</v>
      </c>
    </row>
    <row r="1141" spans="2:15" x14ac:dyDescent="0.25">
      <c r="B1141">
        <v>1139</v>
      </c>
      <c r="C1141" t="s">
        <v>2548</v>
      </c>
      <c r="D1141" t="s">
        <v>1823</v>
      </c>
      <c r="E1141">
        <f>INDEX(ClubLeague!B:B,MATCH(D1141,ClubLeague!C:C,0))</f>
        <v>54</v>
      </c>
      <c r="F1141">
        <v>70</v>
      </c>
      <c r="G1141">
        <v>60</v>
      </c>
      <c r="H1141">
        <v>59</v>
      </c>
      <c r="I1141" s="3">
        <f t="shared" si="52"/>
        <v>63</v>
      </c>
      <c r="J1141" t="s">
        <v>6126</v>
      </c>
      <c r="K1141" t="str">
        <f t="shared" si="53"/>
        <v>E:\imagenes\escudos_cl\Europa\Erovnuli Liga\FC Gareji Sagarejo.png</v>
      </c>
      <c r="L1141" t="s">
        <v>524</v>
      </c>
      <c r="M1141">
        <f>INDEX(NationalTeams!B:B,MATCH(L1141,NationalTeams!C:C,0))</f>
        <v>78</v>
      </c>
      <c r="O1141" t="str">
        <f t="shared" si="51"/>
        <v>INSERT INTO "Clubs" (club_name,club_league_id,club_value,club_shield,club_country) VALUES ('FC Gareji Sagarejo',54,63,pg_read_binary_file('E:\imagenes\escudos_cl\Europa\Erovnuli Liga\FC Gareji Sagarejo.png'),78);</v>
      </c>
    </row>
    <row r="1142" spans="2:15" x14ac:dyDescent="0.25">
      <c r="B1142">
        <v>1140</v>
      </c>
      <c r="C1142" t="s">
        <v>4211</v>
      </c>
      <c r="D1142" t="s">
        <v>1837</v>
      </c>
      <c r="E1142">
        <f>INDEX(ClubLeague!B:B,MATCH(D1142,ClubLeague!C:C,0))</f>
        <v>68</v>
      </c>
      <c r="F1142">
        <v>50</v>
      </c>
      <c r="G1142">
        <v>53</v>
      </c>
      <c r="H1142">
        <v>57</v>
      </c>
      <c r="I1142" s="3">
        <f t="shared" si="52"/>
        <v>53</v>
      </c>
      <c r="J1142" t="s">
        <v>6127</v>
      </c>
      <c r="K1142" t="str">
        <f t="shared" si="53"/>
        <v>E:\imagenes\escudos_cl\Asia\Indian Super League\FC Goa.png</v>
      </c>
      <c r="L1142" t="s">
        <v>458</v>
      </c>
      <c r="M1142">
        <f>INDEX(NationalTeams!B:B,MATCH(L1142,NationalTeams!C:C,0))</f>
        <v>93</v>
      </c>
      <c r="O1142" t="str">
        <f t="shared" si="51"/>
        <v>INSERT INTO "Clubs" (club_name,club_league_id,club_value,club_shield,club_country) VALUES ('FC Goa',68,53,pg_read_binary_file('E:\imagenes\escudos_cl\Asia\Indian Super League\FC Goa.png'),93);</v>
      </c>
    </row>
    <row r="1143" spans="2:15" x14ac:dyDescent="0.25">
      <c r="B1143">
        <v>1141</v>
      </c>
      <c r="C1143" t="s">
        <v>2144</v>
      </c>
      <c r="D1143" t="s">
        <v>1789</v>
      </c>
      <c r="E1143">
        <f>INDEX(ClubLeague!B:B,MATCH(D1143,ClubLeague!C:C,0))</f>
        <v>19</v>
      </c>
      <c r="F1143">
        <v>66</v>
      </c>
      <c r="G1143">
        <v>67</v>
      </c>
      <c r="H1143">
        <v>63</v>
      </c>
      <c r="I1143" s="3">
        <f t="shared" si="52"/>
        <v>65</v>
      </c>
      <c r="J1143" t="s">
        <v>6128</v>
      </c>
      <c r="K1143" t="str">
        <f t="shared" si="53"/>
        <v>E:\imagenes\escudos_cl\Europa\Belarusian Premier League\FC Gomel.png</v>
      </c>
      <c r="L1143" t="s">
        <v>525</v>
      </c>
      <c r="M1143">
        <f>INDEX(NationalTeams!B:B,MATCH(L1143,NationalTeams!C:C,0))</f>
        <v>27</v>
      </c>
      <c r="O1143" t="str">
        <f t="shared" si="51"/>
        <v>INSERT INTO "Clubs" (club_name,club_league_id,club_value,club_shield,club_country) VALUES ('FC Gomel',19,65,pg_read_binary_file('E:\imagenes\escudos_cl\Europa\Belarusian Premier League\FC Gomel.png'),27);</v>
      </c>
    </row>
    <row r="1144" spans="2:15" x14ac:dyDescent="0.25">
      <c r="B1144">
        <v>1142</v>
      </c>
      <c r="C1144" t="s">
        <v>2553</v>
      </c>
      <c r="D1144" t="s">
        <v>1824</v>
      </c>
      <c r="E1144">
        <f>INDEX(ClubLeague!B:B,MATCH(D1144,ClubLeague!C:C,0))</f>
        <v>55</v>
      </c>
      <c r="F1144">
        <v>56</v>
      </c>
      <c r="G1144">
        <v>59</v>
      </c>
      <c r="H1144">
        <v>56</v>
      </c>
      <c r="I1144" s="3">
        <f t="shared" si="52"/>
        <v>57</v>
      </c>
      <c r="J1144" t="s">
        <v>6129</v>
      </c>
      <c r="K1144" t="str">
        <f t="shared" si="53"/>
        <v>E:\imagenes\escudos_cl\Europa\Erovnuli Liga 2\FC Gonio.png</v>
      </c>
      <c r="L1144" t="s">
        <v>524</v>
      </c>
      <c r="M1144">
        <f>INDEX(NationalTeams!B:B,MATCH(L1144,NationalTeams!C:C,0))</f>
        <v>78</v>
      </c>
      <c r="O1144" t="str">
        <f t="shared" si="51"/>
        <v>INSERT INTO "Clubs" (club_name,club_league_id,club_value,club_shield,club_country) VALUES ('FC Gonio',55,57,pg_read_binary_file('E:\imagenes\escudos_cl\Europa\Erovnuli Liga 2\FC Gonio.png'),78);</v>
      </c>
    </row>
    <row r="1145" spans="2:15" x14ac:dyDescent="0.25">
      <c r="B1145">
        <v>1143</v>
      </c>
      <c r="C1145" t="s">
        <v>2619</v>
      </c>
      <c r="D1145" t="s">
        <v>1822</v>
      </c>
      <c r="E1145">
        <f>INDEX(ClubLeague!B:B,MATCH(D1145,ClubLeague!C:C,0))</f>
        <v>53</v>
      </c>
      <c r="F1145">
        <v>67</v>
      </c>
      <c r="G1145">
        <v>62</v>
      </c>
      <c r="H1145">
        <v>64</v>
      </c>
      <c r="I1145" s="3">
        <f t="shared" si="52"/>
        <v>64</v>
      </c>
      <c r="J1145" t="s">
        <v>6130</v>
      </c>
      <c r="K1145" t="str">
        <f t="shared" si="53"/>
        <v>E:\imagenes\escudos_cl\Europa\Eredivisie\FC Groningen.png</v>
      </c>
      <c r="L1145" t="s">
        <v>491</v>
      </c>
      <c r="M1145">
        <f>INDEX(NationalTeams!B:B,MATCH(L1145,NationalTeams!C:C,0))</f>
        <v>158</v>
      </c>
      <c r="O1145" t="str">
        <f t="shared" si="51"/>
        <v>INSERT INTO "Clubs" (club_name,club_league_id,club_value,club_shield,club_country) VALUES ('FC Groningen',53,64,pg_read_binary_file('E:\imagenes\escudos_cl\Europa\Eredivisie\FC Groningen.png'),158);</v>
      </c>
    </row>
    <row r="1146" spans="2:15" x14ac:dyDescent="0.25">
      <c r="B1146">
        <v>1144</v>
      </c>
      <c r="C1146" t="s">
        <v>2450</v>
      </c>
      <c r="D1146" t="s">
        <v>1976</v>
      </c>
      <c r="E1146">
        <f>INDEX(ClubLeague!B:B,MATCH(D1146,ClubLeague!C:C,0))</f>
        <v>207</v>
      </c>
      <c r="F1146">
        <v>57</v>
      </c>
      <c r="G1146">
        <v>57</v>
      </c>
      <c r="H1146">
        <v>55</v>
      </c>
      <c r="I1146" s="3">
        <f t="shared" si="52"/>
        <v>56</v>
      </c>
      <c r="J1146" t="s">
        <v>6131</v>
      </c>
      <c r="K1146" t="str">
        <f t="shared" si="53"/>
        <v>E:\imagenes\escudos_cl\Europa\Veikkausliiga\FC Haka.png</v>
      </c>
      <c r="L1146" t="s">
        <v>511</v>
      </c>
      <c r="M1146">
        <f>INDEX(NationalTeams!B:B,MATCH(L1146,NationalTeams!C:C,0))</f>
        <v>73</v>
      </c>
      <c r="O1146" t="str">
        <f t="shared" si="51"/>
        <v>INSERT INTO "Clubs" (club_name,club_league_id,club_value,club_shield,club_country) VALUES ('FC Haka',207,56,pg_read_binary_file('E:\imagenes\escudos_cl\Europa\Veikkausliiga\FC Haka.png'),73);</v>
      </c>
    </row>
    <row r="1147" spans="2:15" x14ac:dyDescent="0.25">
      <c r="B1147">
        <v>1145</v>
      </c>
      <c r="C1147" t="s">
        <v>2193</v>
      </c>
      <c r="D1147" t="s">
        <v>1933</v>
      </c>
      <c r="E1147">
        <f>INDEX(ClubLeague!B:B,MATCH(D1147,ClubLeague!C:C,0))</f>
        <v>164</v>
      </c>
      <c r="F1147">
        <v>54</v>
      </c>
      <c r="G1147">
        <v>61</v>
      </c>
      <c r="H1147">
        <v>63</v>
      </c>
      <c r="I1147" s="3">
        <f t="shared" si="52"/>
        <v>59</v>
      </c>
      <c r="J1147" t="s">
        <v>6132</v>
      </c>
      <c r="K1147" t="str">
        <f t="shared" si="53"/>
        <v>E:\imagenes\escudos_cl\Europa\Second Professional Football League\FC Hebar Pazardzhik.png</v>
      </c>
      <c r="L1147" t="s">
        <v>510</v>
      </c>
      <c r="M1147">
        <f>INDEX(NationalTeams!B:B,MATCH(L1147,NationalTeams!C:C,0))</f>
        <v>34</v>
      </c>
      <c r="O1147" t="str">
        <f t="shared" si="51"/>
        <v>INSERT INTO "Clubs" (club_name,club_league_id,club_value,club_shield,club_country) VALUES ('FC Hebar Pazardzhik',164,59,pg_read_binary_file('E:\imagenes\escudos_cl\Europa\Second Professional Football League\FC Hebar Pazardzhik.png'),34);</v>
      </c>
    </row>
    <row r="1148" spans="2:15" x14ac:dyDescent="0.25">
      <c r="B1148">
        <v>1146</v>
      </c>
      <c r="C1148" t="s">
        <v>2869</v>
      </c>
      <c r="D1148" t="s">
        <v>1777</v>
      </c>
      <c r="E1148">
        <f>INDEX(ClubLeague!B:B,MATCH(D1148,ClubLeague!C:C,0))</f>
        <v>7</v>
      </c>
      <c r="F1148">
        <v>58</v>
      </c>
      <c r="G1148">
        <v>59</v>
      </c>
      <c r="H1148">
        <v>52</v>
      </c>
      <c r="I1148" s="3">
        <f t="shared" si="52"/>
        <v>56</v>
      </c>
      <c r="J1148" t="s">
        <v>6133</v>
      </c>
      <c r="K1148" t="str">
        <f t="shared" si="53"/>
        <v>E:\imagenes\escudos_cl\Europa\A Lyga\FC Hegelmann.png</v>
      </c>
      <c r="L1148" t="s">
        <v>527</v>
      </c>
      <c r="M1148">
        <f>INDEX(NationalTeams!B:B,MATCH(L1148,NationalTeams!C:C,0))</f>
        <v>127</v>
      </c>
      <c r="O1148" t="str">
        <f t="shared" si="51"/>
        <v>INSERT INTO "Clubs" (club_name,club_league_id,club_value,club_shield,club_country) VALUES ('FC Hegelmann',7,56,pg_read_binary_file('E:\imagenes\escudos_cl\Europa\A Lyga\FC Hegelmann.png'),127);</v>
      </c>
    </row>
    <row r="1149" spans="2:15" x14ac:dyDescent="0.25">
      <c r="B1149">
        <v>1147</v>
      </c>
      <c r="C1149" t="s">
        <v>2030</v>
      </c>
      <c r="D1149" t="s">
        <v>1796</v>
      </c>
      <c r="E1149">
        <f>INDEX(ClubLeague!B:B,MATCH(D1149,ClubLeague!C:C,0))</f>
        <v>26</v>
      </c>
      <c r="F1149">
        <v>66</v>
      </c>
      <c r="G1149">
        <v>67</v>
      </c>
      <c r="H1149">
        <v>68</v>
      </c>
      <c r="I1149" s="3">
        <f t="shared" si="52"/>
        <v>67</v>
      </c>
      <c r="J1149" t="s">
        <v>6134</v>
      </c>
      <c r="K1149" t="str">
        <f t="shared" si="53"/>
        <v>E:\imagenes\escudos_cl\Europa\Bundesliga\FC Heidenheim.png</v>
      </c>
      <c r="L1149" t="s">
        <v>489</v>
      </c>
      <c r="M1149">
        <f>INDEX(NationalTeams!B:B,MATCH(L1149,NationalTeams!C:C,0))</f>
        <v>4</v>
      </c>
      <c r="O1149" t="str">
        <f t="shared" si="51"/>
        <v>INSERT INTO "Clubs" (club_name,club_league_id,club_value,club_shield,club_country) VALUES ('FC Heidenheim',26,67,pg_read_binary_file('E:\imagenes\escudos_cl\Europa\Bundesliga\FC Heidenheim.png'),4);</v>
      </c>
    </row>
    <row r="1150" spans="2:15" x14ac:dyDescent="0.25">
      <c r="B1150">
        <v>1148</v>
      </c>
      <c r="C1150" t="s">
        <v>3096</v>
      </c>
      <c r="D1150" t="s">
        <v>1872</v>
      </c>
      <c r="E1150">
        <f>INDEX(ClubLeague!B:B,MATCH(D1150,ClubLeague!C:C,0))</f>
        <v>103</v>
      </c>
      <c r="F1150">
        <v>68</v>
      </c>
      <c r="G1150">
        <v>66</v>
      </c>
      <c r="H1150">
        <v>66</v>
      </c>
      <c r="I1150" s="3">
        <f t="shared" si="52"/>
        <v>67</v>
      </c>
      <c r="J1150" t="s">
        <v>6135</v>
      </c>
      <c r="K1150" t="str">
        <f t="shared" si="53"/>
        <v>E:\imagenes\escudos_cl\Europa\Liga I\FC Hermannstadt.png</v>
      </c>
      <c r="L1150" t="s">
        <v>506</v>
      </c>
      <c r="M1150">
        <f>INDEX(NationalTeams!B:B,MATCH(L1150,NationalTeams!C:C,0))</f>
        <v>175</v>
      </c>
      <c r="O1150" t="str">
        <f t="shared" si="51"/>
        <v>INSERT INTO "Clubs" (club_name,club_league_id,club_value,club_shield,club_country) VALUES ('FC Hermannstadt',103,67,pg_read_binary_file('E:\imagenes\escudos_cl\Europa\Liga I\FC Hermannstadt.png'),175);</v>
      </c>
    </row>
    <row r="1151" spans="2:15" x14ac:dyDescent="0.25">
      <c r="B1151">
        <v>1149</v>
      </c>
      <c r="C1151" t="s">
        <v>2567</v>
      </c>
      <c r="D1151" t="s">
        <v>1832</v>
      </c>
      <c r="E1151">
        <f>INDEX(ClubLeague!B:B,MATCH(D1151,ClubLeague!C:C,0))</f>
        <v>63</v>
      </c>
      <c r="F1151">
        <v>53</v>
      </c>
      <c r="G1151">
        <v>50</v>
      </c>
      <c r="H1151">
        <v>46</v>
      </c>
      <c r="I1151" s="3">
        <f t="shared" si="52"/>
        <v>50</v>
      </c>
      <c r="J1151" t="s">
        <v>6136</v>
      </c>
      <c r="K1151" t="str">
        <f t="shared" si="53"/>
        <v>E:\imagenes\escudos_cl\Europa\Gibraltar Football League\FC Hound Dogs.png</v>
      </c>
      <c r="L1151" t="s">
        <v>536</v>
      </c>
      <c r="M1151">
        <f>INDEX(NationalTeams!B:B,MATCH(L1151,NationalTeams!C:C,0))</f>
        <v>80</v>
      </c>
      <c r="O1151" t="str">
        <f t="shared" si="51"/>
        <v>INSERT INTO "Clubs" (club_name,club_league_id,club_value,club_shield,club_country) VALUES ('FC Hound Dogs',63,50,pg_read_binary_file('E:\imagenes\escudos_cl\Europa\Gibraltar Football League\FC Hound Dogs.png'),80);</v>
      </c>
    </row>
    <row r="1152" spans="2:15" x14ac:dyDescent="0.25">
      <c r="B1152">
        <v>1150</v>
      </c>
      <c r="C1152" t="s">
        <v>2215</v>
      </c>
      <c r="D1152" t="s">
        <v>1810</v>
      </c>
      <c r="E1152">
        <f>INDEX(ClubLeague!B:B,MATCH(D1152,ClubLeague!C:C,0))</f>
        <v>41</v>
      </c>
      <c r="F1152">
        <v>64</v>
      </c>
      <c r="G1152">
        <v>63</v>
      </c>
      <c r="H1152">
        <v>65</v>
      </c>
      <c r="I1152" s="3">
        <f t="shared" si="52"/>
        <v>64</v>
      </c>
      <c r="J1152" t="s">
        <v>6137</v>
      </c>
      <c r="K1152" t="str">
        <f t="shared" si="53"/>
        <v>E:\imagenes\escudos_cl\Europa\Czech First League\FC Hradec Kralove.png</v>
      </c>
      <c r="L1152" t="s">
        <v>497</v>
      </c>
      <c r="M1152">
        <f>INDEX(NationalTeams!B:B,MATCH(L1152,NationalTeams!C:C,0))</f>
        <v>171</v>
      </c>
      <c r="O1152" t="str">
        <f t="shared" si="51"/>
        <v>INSERT INTO "Clubs" (club_name,club_league_id,club_value,club_shield,club_country) VALUES ('FC Hradec Kralove',41,64,pg_read_binary_file('E:\imagenes\escudos_cl\Europa\Czech First League\FC Hradec Kralove.png'),171);</v>
      </c>
    </row>
    <row r="1153" spans="2:15" x14ac:dyDescent="0.25">
      <c r="B1153">
        <v>1151</v>
      </c>
      <c r="C1153" t="s">
        <v>4569</v>
      </c>
      <c r="D1153" t="s">
        <v>1962</v>
      </c>
      <c r="E1153">
        <f>INDEX(ClubLeague!B:B,MATCH(D1153,ClubLeague!C:C,0))</f>
        <v>193</v>
      </c>
      <c r="F1153">
        <v>52</v>
      </c>
      <c r="G1153">
        <v>56</v>
      </c>
      <c r="H1153">
        <v>45</v>
      </c>
      <c r="I1153" s="3">
        <f t="shared" si="52"/>
        <v>51</v>
      </c>
      <c r="J1153" t="s">
        <v>6138</v>
      </c>
      <c r="K1153" t="str">
        <f t="shared" si="53"/>
        <v>E:\imagenes\escudos_cl\Asia\Tajikistan Higher League\FC Hulbuk Vose.png</v>
      </c>
      <c r="L1153" t="s">
        <v>442</v>
      </c>
      <c r="M1153">
        <f>INDEX(NationalTeams!B:B,MATCH(L1153,NationalTeams!C:C,0))</f>
        <v>203</v>
      </c>
      <c r="O1153" t="str">
        <f t="shared" si="51"/>
        <v>INSERT INTO "Clubs" (club_name,club_league_id,club_value,club_shield,club_country) VALUES ('FC Hulbuk Vose',193,51,pg_read_binary_file('E:\imagenes\escudos_cl\Asia\Tajikistan Higher League\FC Hulbuk Vose.png'),203);</v>
      </c>
    </row>
    <row r="1154" spans="2:15" x14ac:dyDescent="0.25">
      <c r="B1154">
        <v>1152</v>
      </c>
      <c r="C1154" t="s">
        <v>2541</v>
      </c>
      <c r="D1154" t="s">
        <v>1823</v>
      </c>
      <c r="E1154">
        <f>INDEX(ClubLeague!B:B,MATCH(D1154,ClubLeague!C:C,0))</f>
        <v>54</v>
      </c>
      <c r="F1154">
        <v>60</v>
      </c>
      <c r="G1154">
        <v>57</v>
      </c>
      <c r="H1154">
        <v>56</v>
      </c>
      <c r="I1154" s="3">
        <f t="shared" si="52"/>
        <v>58</v>
      </c>
      <c r="J1154" t="s">
        <v>6139</v>
      </c>
      <c r="K1154" t="str">
        <f t="shared" si="53"/>
        <v>E:\imagenes\escudos_cl\Europa\Erovnuli Liga\FC Iberia 1999.png</v>
      </c>
      <c r="L1154" t="s">
        <v>524</v>
      </c>
      <c r="M1154">
        <f>INDEX(NationalTeams!B:B,MATCH(L1154,NationalTeams!C:C,0))</f>
        <v>78</v>
      </c>
      <c r="O1154" t="str">
        <f t="shared" si="51"/>
        <v>INSERT INTO "Clubs" (club_name,club_league_id,club_value,club_shield,club_country) VALUES ('FC Iberia 1999',54,58,pg_read_binary_file('E:\imagenes\escudos_cl\Europa\Erovnuli Liga\FC Iberia 1999.png'),78);</v>
      </c>
    </row>
    <row r="1155" spans="2:15" x14ac:dyDescent="0.25">
      <c r="B1155">
        <v>1153</v>
      </c>
      <c r="C1155" t="s">
        <v>2554</v>
      </c>
      <c r="D1155" t="s">
        <v>1824</v>
      </c>
      <c r="E1155">
        <f>INDEX(ClubLeague!B:B,MATCH(D1155,ClubLeague!C:C,0))</f>
        <v>55</v>
      </c>
      <c r="F1155">
        <v>58</v>
      </c>
      <c r="G1155">
        <v>51</v>
      </c>
      <c r="H1155">
        <v>59</v>
      </c>
      <c r="I1155" s="3">
        <f t="shared" si="52"/>
        <v>56</v>
      </c>
      <c r="J1155" t="s">
        <v>6140</v>
      </c>
      <c r="K1155" t="str">
        <f t="shared" si="53"/>
        <v>E:\imagenes\escudos_cl\Europa\Erovnuli Liga 2\FC Iberia 1999 2.png</v>
      </c>
      <c r="L1155" t="s">
        <v>524</v>
      </c>
      <c r="M1155">
        <f>INDEX(NationalTeams!B:B,MATCH(L1155,NationalTeams!C:C,0))</f>
        <v>78</v>
      </c>
      <c r="O1155" t="str">
        <f t="shared" ref="O1155:O1218" si="54">_xlfn.CONCAT($O$1,$S$1,$B$1,$S$1," ",$Q$1,$C$2,$U$1,$E$2,$U$1,$I$2,$U$1,$K$2,$U$1,$M$2,$R$1,$P$1,$Q$1,$T$1,C1155,$T$1,$U$1,E1155,$U$1,I1155,$U$1,$O$2,$Q$1,$T$1,K1155,$T$1,$R$1,$U$1,M1155,$R$1,$V$1)</f>
        <v>INSERT INTO "Clubs" (club_name,club_league_id,club_value,club_shield,club_country) VALUES ('FC Iberia 1999 2',55,56,pg_read_binary_file('E:\imagenes\escudos_cl\Europa\Erovnuli Liga 2\FC Iberia 1999 2.png'),78);</v>
      </c>
    </row>
    <row r="1156" spans="2:15" x14ac:dyDescent="0.25">
      <c r="B1156">
        <v>1154</v>
      </c>
      <c r="C1156" t="s">
        <v>4066</v>
      </c>
      <c r="D1156" t="s">
        <v>1854</v>
      </c>
      <c r="E1156">
        <f>INDEX(ClubLeague!B:B,MATCH(D1156,ClubLeague!C:C,0))</f>
        <v>85</v>
      </c>
      <c r="F1156">
        <v>64</v>
      </c>
      <c r="G1156">
        <v>61</v>
      </c>
      <c r="H1156">
        <v>59</v>
      </c>
      <c r="I1156" s="3">
        <f t="shared" ref="I1156:I1219" si="55">ROUND(AVERAGE(F1156:H1156),0)</f>
        <v>61</v>
      </c>
      <c r="J1156" t="s">
        <v>6141</v>
      </c>
      <c r="K1156" t="str">
        <f t="shared" ref="K1156:K1219" si="56">_xlfn.CONCAT($A$1,J1156)</f>
        <v>E:\imagenes\escudos_cl\Asia\Kyrgyz Premier League\FC Iibris Bishkek.png</v>
      </c>
      <c r="L1156" t="s">
        <v>434</v>
      </c>
      <c r="M1156">
        <f>INDEX(NationalTeams!B:B,MATCH(L1156,NationalTeams!C:C,0))</f>
        <v>116</v>
      </c>
      <c r="O1156" t="str">
        <f t="shared" si="54"/>
        <v>INSERT INTO "Clubs" (club_name,club_league_id,club_value,club_shield,club_country) VALUES ('FC Iibris Bishkek',85,61,pg_read_binary_file('E:\imagenes\escudos_cl\Asia\Kyrgyz Premier League\FC Iibris Bishkek.png'),116);</v>
      </c>
    </row>
    <row r="1157" spans="2:15" x14ac:dyDescent="0.25">
      <c r="B1157">
        <v>1155</v>
      </c>
      <c r="C1157" t="s">
        <v>3921</v>
      </c>
      <c r="D1157" t="s">
        <v>1844</v>
      </c>
      <c r="E1157">
        <f>INDEX(ClubLeague!B:B,MATCH(D1157,ClubLeague!C:C,0))</f>
        <v>75</v>
      </c>
      <c r="F1157">
        <v>60</v>
      </c>
      <c r="G1157">
        <v>60</v>
      </c>
      <c r="H1157">
        <v>65</v>
      </c>
      <c r="I1157" s="3">
        <f t="shared" si="55"/>
        <v>62</v>
      </c>
      <c r="J1157" t="s">
        <v>6142</v>
      </c>
      <c r="K1157" t="str">
        <f t="shared" si="56"/>
        <v>E:\imagenes\escudos_cl\Asia\J2 League\FC Imabari.png</v>
      </c>
      <c r="L1157" t="s">
        <v>422</v>
      </c>
      <c r="M1157">
        <f>INDEX(NationalTeams!B:B,MATCH(L1157,NationalTeams!C:C,0))</f>
        <v>112</v>
      </c>
      <c r="O1157" t="str">
        <f t="shared" si="54"/>
        <v>INSERT INTO "Clubs" (club_name,club_league_id,club_value,club_shield,club_country) VALUES ('FC Imabari',75,62,pg_read_binary_file('E:\imagenes\escudos_cl\Asia\J2 League\FC Imabari.png'),112);</v>
      </c>
    </row>
    <row r="1158" spans="2:15" x14ac:dyDescent="0.25">
      <c r="B1158">
        <v>1156</v>
      </c>
      <c r="C1158" t="s">
        <v>3310</v>
      </c>
      <c r="D1158" t="s">
        <v>1971</v>
      </c>
      <c r="E1158">
        <f>INDEX(ClubLeague!B:B,MATCH(D1158,ClubLeague!C:C,0))</f>
        <v>202</v>
      </c>
      <c r="F1158">
        <v>62</v>
      </c>
      <c r="G1158">
        <v>55</v>
      </c>
      <c r="H1158">
        <v>60</v>
      </c>
      <c r="I1158" s="3">
        <f t="shared" si="55"/>
        <v>59</v>
      </c>
      <c r="J1158" t="s">
        <v>6143</v>
      </c>
      <c r="K1158" t="str">
        <f t="shared" si="56"/>
        <v>E:\imagenes\escudos_cl\Europa\Ukranian First League\FC Inhulets Petrove.png</v>
      </c>
      <c r="L1158" t="s">
        <v>502</v>
      </c>
      <c r="M1158">
        <f>INDEX(NationalTeams!B:B,MATCH(L1158,NationalTeams!C:C,0))</f>
        <v>212</v>
      </c>
      <c r="O1158" t="str">
        <f t="shared" si="54"/>
        <v>INSERT INTO "Clubs" (club_name,club_league_id,club_value,club_shield,club_country) VALUES ('FC Inhulets Petrove',202,59,pg_read_binary_file('E:\imagenes\escudos_cl\Europa\Ukranian First League\FC Inhulets Petrove.png'),212);</v>
      </c>
    </row>
    <row r="1159" spans="2:15" x14ac:dyDescent="0.25">
      <c r="B1159">
        <v>1157</v>
      </c>
      <c r="C1159" t="s">
        <v>2443</v>
      </c>
      <c r="D1159" t="s">
        <v>1976</v>
      </c>
      <c r="E1159">
        <f>INDEX(ClubLeague!B:B,MATCH(D1159,ClubLeague!C:C,0))</f>
        <v>207</v>
      </c>
      <c r="F1159">
        <v>60</v>
      </c>
      <c r="G1159">
        <v>60</v>
      </c>
      <c r="H1159">
        <v>55</v>
      </c>
      <c r="I1159" s="3">
        <f t="shared" si="55"/>
        <v>58</v>
      </c>
      <c r="J1159" t="s">
        <v>6144</v>
      </c>
      <c r="K1159" t="str">
        <f t="shared" si="56"/>
        <v>E:\imagenes\escudos_cl\Europa\Veikkausliiga\FC Inter Turku.png</v>
      </c>
      <c r="L1159" t="s">
        <v>511</v>
      </c>
      <c r="M1159">
        <f>INDEX(NationalTeams!B:B,MATCH(L1159,NationalTeams!C:C,0))</f>
        <v>73</v>
      </c>
      <c r="O1159" t="str">
        <f t="shared" si="54"/>
        <v>INSERT INTO "Clubs" (club_name,club_league_id,club_value,club_shield,club_country) VALUES ('FC Inter Turku',207,58,pg_read_binary_file('E:\imagenes\escudos_cl\Europa\Veikkausliiga\FC Inter Turku.png'),73);</v>
      </c>
    </row>
    <row r="1160" spans="2:15" x14ac:dyDescent="0.25">
      <c r="B1160">
        <v>1158</v>
      </c>
      <c r="C1160" t="s">
        <v>2140</v>
      </c>
      <c r="D1160" t="s">
        <v>1789</v>
      </c>
      <c r="E1160">
        <f>INDEX(ClubLeague!B:B,MATCH(D1160,ClubLeague!C:C,0))</f>
        <v>19</v>
      </c>
      <c r="F1160">
        <v>68</v>
      </c>
      <c r="G1160">
        <v>66</v>
      </c>
      <c r="H1160">
        <v>61</v>
      </c>
      <c r="I1160" s="3">
        <f t="shared" si="55"/>
        <v>65</v>
      </c>
      <c r="J1160" t="s">
        <v>6145</v>
      </c>
      <c r="K1160" t="str">
        <f t="shared" si="56"/>
        <v>E:\imagenes\escudos_cl\Europa\Belarusian Premier League\FC Isloch Minsk Raion.png</v>
      </c>
      <c r="L1160" t="s">
        <v>525</v>
      </c>
      <c r="M1160">
        <f>INDEX(NationalTeams!B:B,MATCH(L1160,NationalTeams!C:C,0))</f>
        <v>27</v>
      </c>
      <c r="O1160" t="str">
        <f t="shared" si="54"/>
        <v>INSERT INTO "Clubs" (club_name,club_league_id,club_value,club_shield,club_country) VALUES ('FC Isloch Minsk Raion',19,65,pg_read_binary_file('E:\imagenes\escudos_cl\Europa\Belarusian Premier League\FC Isloch Minsk Raion.png'),27);</v>
      </c>
    </row>
    <row r="1161" spans="2:15" x14ac:dyDescent="0.25">
      <c r="B1161">
        <v>1159</v>
      </c>
      <c r="C1161" t="s">
        <v>4222</v>
      </c>
      <c r="D1161" t="s">
        <v>1962</v>
      </c>
      <c r="E1161">
        <f>INDEX(ClubLeague!B:B,MATCH(D1161,ClubLeague!C:C,0))</f>
        <v>193</v>
      </c>
      <c r="F1161">
        <v>62</v>
      </c>
      <c r="G1161">
        <v>63</v>
      </c>
      <c r="H1161">
        <v>56</v>
      </c>
      <c r="I1161" s="3">
        <f t="shared" si="55"/>
        <v>60</v>
      </c>
      <c r="J1161" t="s">
        <v>6146</v>
      </c>
      <c r="K1161" t="str">
        <f t="shared" si="56"/>
        <v>E:\imagenes\escudos_cl\Asia\Tajikistan Higher League\FC Istiklol Dushanbe.png</v>
      </c>
      <c r="L1161" t="s">
        <v>442</v>
      </c>
      <c r="M1161">
        <f>INDEX(NationalTeams!B:B,MATCH(L1161,NationalTeams!C:C,0))</f>
        <v>203</v>
      </c>
      <c r="O1161" t="str">
        <f t="shared" si="54"/>
        <v>INSERT INTO "Clubs" (club_name,club_league_id,club_value,club_shield,club_country) VALUES ('FC Istiklol Dushanbe',193,60,pg_read_binary_file('E:\imagenes\escudos_cl\Asia\Tajikistan Higher League\FC Istiklol Dushanbe.png'),203);</v>
      </c>
    </row>
    <row r="1162" spans="2:15" x14ac:dyDescent="0.25">
      <c r="B1162">
        <v>1160</v>
      </c>
      <c r="C1162" t="s">
        <v>2825</v>
      </c>
      <c r="D1162" t="s">
        <v>1852</v>
      </c>
      <c r="E1162">
        <f>INDEX(ClubLeague!B:B,MATCH(D1162,ClubLeague!C:C,0))</f>
        <v>83</v>
      </c>
      <c r="F1162">
        <v>58</v>
      </c>
      <c r="G1162">
        <v>57</v>
      </c>
      <c r="H1162">
        <v>56</v>
      </c>
      <c r="I1162" s="3">
        <f t="shared" si="55"/>
        <v>57</v>
      </c>
      <c r="J1162" t="s">
        <v>6147</v>
      </c>
      <c r="K1162" t="str">
        <f t="shared" si="56"/>
        <v>E:\imagenes\escudos_cl\Europa\Kazakhstan Premier League\FC Jenis.png</v>
      </c>
      <c r="L1162" t="s">
        <v>430</v>
      </c>
      <c r="M1162">
        <f>INDEX(NationalTeams!B:B,MATCH(L1162,NationalTeams!C:C,0))</f>
        <v>114</v>
      </c>
      <c r="O1162" t="str">
        <f t="shared" si="54"/>
        <v>INSERT INTO "Clubs" (club_name,club_league_id,club_value,club_shield,club_country) VALUES ('FC Jenis',83,57,pg_read_binary_file('E:\imagenes\escudos_cl\Europa\Kazakhstan Premier League\FC Jenis.png'),114);</v>
      </c>
    </row>
    <row r="1163" spans="2:15" x14ac:dyDescent="0.25">
      <c r="B1163">
        <v>1161</v>
      </c>
      <c r="C1163" t="s">
        <v>2882</v>
      </c>
      <c r="D1163" t="s">
        <v>1886</v>
      </c>
      <c r="E1163">
        <f>INDEX(ClubLeague!B:B,MATCH(D1163,ClubLeague!C:C,0))</f>
        <v>117</v>
      </c>
      <c r="F1163">
        <v>54</v>
      </c>
      <c r="G1163">
        <v>52</v>
      </c>
      <c r="H1163">
        <v>55</v>
      </c>
      <c r="I1163" s="3">
        <f t="shared" si="55"/>
        <v>54</v>
      </c>
      <c r="J1163" t="s">
        <v>6148</v>
      </c>
      <c r="K1163" t="str">
        <f t="shared" si="56"/>
        <v>E:\imagenes\escudos_cl\Europa\Luxembourg National Division\FC Jeunesse Canach.png</v>
      </c>
      <c r="L1163" t="s">
        <v>523</v>
      </c>
      <c r="M1163">
        <f>INDEX(NationalTeams!B:B,MATCH(L1163,NationalTeams!C:C,0))</f>
        <v>128</v>
      </c>
      <c r="O1163" t="str">
        <f t="shared" si="54"/>
        <v>INSERT INTO "Clubs" (club_name,club_league_id,club_value,club_shield,club_country) VALUES ('FC Jeunesse Canach',117,54,pg_read_binary_file('E:\imagenes\escudos_cl\Europa\Luxembourg National Division\FC Jeunesse Canach.png'),128);</v>
      </c>
    </row>
    <row r="1164" spans="2:15" x14ac:dyDescent="0.25">
      <c r="B1164">
        <v>1162</v>
      </c>
      <c r="C1164" t="s">
        <v>3708</v>
      </c>
      <c r="D1164" t="s">
        <v>1876</v>
      </c>
      <c r="E1164">
        <f>INDEX(ClubLeague!B:B,MATCH(D1164,ClubLeague!C:C,0))</f>
        <v>107</v>
      </c>
      <c r="F1164">
        <v>65</v>
      </c>
      <c r="G1164">
        <v>59</v>
      </c>
      <c r="H1164">
        <v>64</v>
      </c>
      <c r="I1164" s="3">
        <f t="shared" si="55"/>
        <v>63</v>
      </c>
      <c r="J1164" t="s">
        <v>6149</v>
      </c>
      <c r="K1164" t="str">
        <f t="shared" si="56"/>
        <v>E:\imagenes\escudos_cl\America\Liga MX\FC Juarez.png</v>
      </c>
      <c r="L1164" t="s">
        <v>378</v>
      </c>
      <c r="M1164">
        <f>INDEX(NationalTeams!B:B,MATCH(L1164,NationalTeams!C:C,0))</f>
        <v>140</v>
      </c>
      <c r="O1164" t="str">
        <f t="shared" si="54"/>
        <v>INSERT INTO "Clubs" (club_name,club_league_id,club_value,club_shield,club_country) VALUES ('FC Juarez',107,63,pg_read_binary_file('E:\imagenes\escudos_cl\America\Liga MX\FC Juarez.png'),140);</v>
      </c>
    </row>
    <row r="1165" spans="2:15" x14ac:dyDescent="0.25">
      <c r="B1165">
        <v>1163</v>
      </c>
      <c r="C1165" t="s">
        <v>3667</v>
      </c>
      <c r="D1165" t="s">
        <v>1803</v>
      </c>
      <c r="E1165">
        <f>INDEX(ClubLeague!B:B,MATCH(D1165,ClubLeague!C:C,0))</f>
        <v>33</v>
      </c>
      <c r="F1165">
        <v>52</v>
      </c>
      <c r="G1165">
        <v>54</v>
      </c>
      <c r="H1165">
        <v>56</v>
      </c>
      <c r="I1165" s="3">
        <f t="shared" si="55"/>
        <v>54</v>
      </c>
      <c r="J1165" t="s">
        <v>6150</v>
      </c>
      <c r="K1165" t="str">
        <f t="shared" si="56"/>
        <v>E:\imagenes\escudos_cl\America\Championnat Special Division 1\FC Juventus des Cayes.png</v>
      </c>
      <c r="L1165" t="s">
        <v>333</v>
      </c>
      <c r="M1165">
        <f>INDEX(NationalTeams!B:B,MATCH(L1165,NationalTeams!C:C,0))</f>
        <v>89</v>
      </c>
      <c r="O1165" t="str">
        <f t="shared" si="54"/>
        <v>INSERT INTO "Clubs" (club_name,club_league_id,club_value,club_shield,club_country) VALUES ('FC Juventus des Cayes',33,54,pg_read_binary_file('E:\imagenes\escudos_cl\America\Championnat Special Division 1\FC Juventus des Cayes.png'),89);</v>
      </c>
    </row>
    <row r="1166" spans="2:15" x14ac:dyDescent="0.25">
      <c r="B1166">
        <v>1164</v>
      </c>
      <c r="C1166" t="s">
        <v>2778</v>
      </c>
      <c r="D1166" t="s">
        <v>1874</v>
      </c>
      <c r="E1166">
        <f>INDEX(ClubLeague!B:B,MATCH(D1166,ClubLeague!C:C,0))</f>
        <v>105</v>
      </c>
      <c r="F1166">
        <v>58</v>
      </c>
      <c r="G1166">
        <v>60</v>
      </c>
      <c r="H1166">
        <v>62</v>
      </c>
      <c r="I1166" s="3">
        <f t="shared" si="55"/>
        <v>60</v>
      </c>
      <c r="J1166" t="s">
        <v>6151</v>
      </c>
      <c r="K1166" t="str">
        <f t="shared" si="56"/>
        <v>E:\imagenes\escudos_cl\Europa\Liga Leumit\FC Kafr Qasim.png</v>
      </c>
      <c r="L1166" t="s">
        <v>530</v>
      </c>
      <c r="M1166">
        <f>INDEX(NationalTeams!B:B,MATCH(L1166,NationalTeams!C:C,0))</f>
        <v>109</v>
      </c>
      <c r="O1166" t="str">
        <f t="shared" si="54"/>
        <v>INSERT INTO "Clubs" (club_name,club_league_id,club_value,club_shield,club_country) VALUES ('FC Kafr Qasim',105,60,pg_read_binary_file('E:\imagenes\escudos_cl\Europa\Liga Leumit\FC Kafr Qasim.png'),109);</v>
      </c>
    </row>
    <row r="1167" spans="2:15" x14ac:dyDescent="0.25">
      <c r="B1167">
        <v>1165</v>
      </c>
      <c r="C1167" t="s">
        <v>2826</v>
      </c>
      <c r="D1167" t="s">
        <v>1852</v>
      </c>
      <c r="E1167">
        <f>INDEX(ClubLeague!B:B,MATCH(D1167,ClubLeague!C:C,0))</f>
        <v>83</v>
      </c>
      <c r="F1167">
        <v>60</v>
      </c>
      <c r="G1167">
        <v>61</v>
      </c>
      <c r="H1167">
        <v>57</v>
      </c>
      <c r="I1167" s="3">
        <f t="shared" si="55"/>
        <v>59</v>
      </c>
      <c r="J1167" t="s">
        <v>6152</v>
      </c>
      <c r="K1167" t="str">
        <f t="shared" si="56"/>
        <v>E:\imagenes\escudos_cl\Europa\Kazakhstan Premier League\FC Kairat.png</v>
      </c>
      <c r="L1167" t="s">
        <v>430</v>
      </c>
      <c r="M1167">
        <f>INDEX(NationalTeams!B:B,MATCH(L1167,NationalTeams!C:C,0))</f>
        <v>114</v>
      </c>
      <c r="O1167" t="str">
        <f t="shared" si="54"/>
        <v>INSERT INTO "Clubs" (club_name,club_league_id,club_value,club_shield,club_country) VALUES ('FC Kairat',83,59,pg_read_binary_file('E:\imagenes\escudos_cl\Europa\Kazakhstan Premier League\FC Kairat.png'),114);</v>
      </c>
    </row>
    <row r="1168" spans="2:15" x14ac:dyDescent="0.25">
      <c r="B1168">
        <v>1166</v>
      </c>
      <c r="C1168" t="s">
        <v>3320</v>
      </c>
      <c r="D1168" t="s">
        <v>1972</v>
      </c>
      <c r="E1168">
        <f>INDEX(ClubLeague!B:B,MATCH(D1168,ClubLeague!C:C,0))</f>
        <v>203</v>
      </c>
      <c r="F1168">
        <v>60</v>
      </c>
      <c r="G1168">
        <v>54</v>
      </c>
      <c r="H1168">
        <v>62</v>
      </c>
      <c r="I1168" s="3">
        <f t="shared" si="55"/>
        <v>59</v>
      </c>
      <c r="J1168" t="s">
        <v>6153</v>
      </c>
      <c r="K1168" t="str">
        <f t="shared" si="56"/>
        <v>E:\imagenes\escudos_cl\Europa\Ukranian Premier League\FC Karpaty Lviv.png</v>
      </c>
      <c r="L1168" t="s">
        <v>502</v>
      </c>
      <c r="M1168">
        <f>INDEX(NationalTeams!B:B,MATCH(L1168,NationalTeams!C:C,0))</f>
        <v>212</v>
      </c>
      <c r="O1168" t="str">
        <f t="shared" si="54"/>
        <v>INSERT INTO "Clubs" (club_name,club_league_id,club_value,club_shield,club_country) VALUES ('FC Karpaty Lviv',203,59,pg_read_binary_file('E:\imagenes\escudos_cl\Europa\Ukranian Premier League\FC Karpaty Lviv.png'),212);</v>
      </c>
    </row>
    <row r="1169" spans="2:15" x14ac:dyDescent="0.25">
      <c r="B1169">
        <v>1167</v>
      </c>
      <c r="C1169" t="s">
        <v>2827</v>
      </c>
      <c r="D1169" t="s">
        <v>1852</v>
      </c>
      <c r="E1169">
        <f>INDEX(ClubLeague!B:B,MATCH(D1169,ClubLeague!C:C,0))</f>
        <v>83</v>
      </c>
      <c r="F1169">
        <v>60</v>
      </c>
      <c r="G1169">
        <v>62</v>
      </c>
      <c r="H1169">
        <v>59</v>
      </c>
      <c r="I1169" s="3">
        <f t="shared" si="55"/>
        <v>60</v>
      </c>
      <c r="J1169" t="s">
        <v>6154</v>
      </c>
      <c r="K1169" t="str">
        <f t="shared" si="56"/>
        <v>E:\imagenes\escudos_cl\Europa\Kazakhstan Premier League\FC Kaysar.png</v>
      </c>
      <c r="L1169" t="s">
        <v>430</v>
      </c>
      <c r="M1169">
        <f>INDEX(NationalTeams!B:B,MATCH(L1169,NationalTeams!C:C,0))</f>
        <v>114</v>
      </c>
      <c r="O1169" t="str">
        <f t="shared" si="54"/>
        <v>INSERT INTO "Clubs" (club_name,club_league_id,club_value,club_shield,club_country) VALUES ('FC Kaysar',83,60,pg_read_binary_file('E:\imagenes\escudos_cl\Europa\Kazakhstan Premier League\FC Kaysar.png'),114);</v>
      </c>
    </row>
    <row r="1170" spans="2:15" x14ac:dyDescent="0.25">
      <c r="B1170">
        <v>1168</v>
      </c>
      <c r="C1170" t="s">
        <v>4454</v>
      </c>
      <c r="D1170" t="s">
        <v>1913</v>
      </c>
      <c r="E1170">
        <f>INDEX(ClubLeague!B:B,MATCH(D1170,ClubLeague!C:C,0))</f>
        <v>144</v>
      </c>
      <c r="F1170">
        <v>54</v>
      </c>
      <c r="G1170">
        <v>56</v>
      </c>
      <c r="H1170">
        <v>51</v>
      </c>
      <c r="I1170" s="3">
        <f t="shared" si="55"/>
        <v>54</v>
      </c>
      <c r="J1170" t="s">
        <v>6155</v>
      </c>
      <c r="K1170" t="str">
        <f t="shared" si="56"/>
        <v>E:\imagenes\escudos_cl\Asia\Persian Gulf Pro League\FC Kheybar.png</v>
      </c>
      <c r="L1170" t="s">
        <v>427</v>
      </c>
      <c r="M1170">
        <f>INDEX(NationalTeams!B:B,MATCH(L1170,NationalTeams!C:C,0))</f>
        <v>97</v>
      </c>
      <c r="O1170" t="str">
        <f t="shared" si="54"/>
        <v>INSERT INTO "Clubs" (club_name,club_league_id,club_value,club_shield,club_country) VALUES ('FC Kheybar',144,54,pg_read_binary_file('E:\imagenes\escudos_cl\Asia\Persian Gulf Pro League\FC Kheybar.png'),97);</v>
      </c>
    </row>
    <row r="1171" spans="2:15" x14ac:dyDescent="0.25">
      <c r="B1171">
        <v>1169</v>
      </c>
      <c r="C1171" t="s">
        <v>3136</v>
      </c>
      <c r="D1171" t="s">
        <v>1929</v>
      </c>
      <c r="E1171">
        <f>INDEX(ClubLeague!B:B,MATCH(D1171,ClubLeague!C:C,0))</f>
        <v>160</v>
      </c>
      <c r="F1171">
        <v>67</v>
      </c>
      <c r="G1171">
        <v>68</v>
      </c>
      <c r="H1171">
        <v>64</v>
      </c>
      <c r="I1171" s="3">
        <f t="shared" si="55"/>
        <v>66</v>
      </c>
      <c r="J1171" t="s">
        <v>6156</v>
      </c>
      <c r="K1171" t="str">
        <f t="shared" si="56"/>
        <v>E:\imagenes\escudos_cl\Europa\Russian Premier League\FC Khimki.png</v>
      </c>
      <c r="L1171" t="s">
        <v>500</v>
      </c>
      <c r="M1171">
        <f>INDEX(NationalTeams!B:B,MATCH(L1171,NationalTeams!C:C,0))</f>
        <v>176</v>
      </c>
      <c r="O1171" t="str">
        <f t="shared" si="54"/>
        <v>INSERT INTO "Clubs" (club_name,club_league_id,club_value,club_shield,club_country) VALUES ('FC Khimki',160,66,pg_read_binary_file('E:\imagenes\escudos_cl\Europa\Russian Premier League\FC Khimki.png'),176);</v>
      </c>
    </row>
    <row r="1172" spans="2:15" x14ac:dyDescent="0.25">
      <c r="B1172">
        <v>1170</v>
      </c>
      <c r="C1172" t="s">
        <v>2297</v>
      </c>
      <c r="D1172" t="s">
        <v>1775</v>
      </c>
      <c r="E1172">
        <f>INDEX(ClubLeague!B:B,MATCH(D1172,ClubLeague!C:C,0))</f>
        <v>5</v>
      </c>
      <c r="F1172">
        <v>68</v>
      </c>
      <c r="G1172">
        <v>68</v>
      </c>
      <c r="H1172">
        <v>65</v>
      </c>
      <c r="I1172" s="3">
        <f t="shared" si="55"/>
        <v>67</v>
      </c>
      <c r="J1172" t="s">
        <v>6157</v>
      </c>
      <c r="K1172" t="str">
        <f t="shared" si="56"/>
        <v>E:\imagenes\escudos_cl\Europa\3F Superliga\FC Kobenhavn.png</v>
      </c>
      <c r="L1172" t="s">
        <v>495</v>
      </c>
      <c r="M1172">
        <f>INDEX(NationalTeams!B:B,MATCH(L1172,NationalTeams!C:C,0))</f>
        <v>56</v>
      </c>
      <c r="O1172" t="str">
        <f t="shared" si="54"/>
        <v>INSERT INTO "Clubs" (club_name,club_league_id,club_value,club_shield,club_country) VALUES ('FC Kobenhavn',5,67,pg_read_binary_file('E:\imagenes\escudos_cl\Europa\3F Superliga\FC Kobenhavn.png'),56);</v>
      </c>
    </row>
    <row r="1173" spans="2:15" x14ac:dyDescent="0.25">
      <c r="B1173">
        <v>1171</v>
      </c>
      <c r="C1173" t="s">
        <v>2549</v>
      </c>
      <c r="D1173" t="s">
        <v>1823</v>
      </c>
      <c r="E1173">
        <f>INDEX(ClubLeague!B:B,MATCH(D1173,ClubLeague!C:C,0))</f>
        <v>54</v>
      </c>
      <c r="F1173">
        <v>63</v>
      </c>
      <c r="G1173">
        <v>56</v>
      </c>
      <c r="H1173">
        <v>64</v>
      </c>
      <c r="I1173" s="3">
        <f t="shared" si="55"/>
        <v>61</v>
      </c>
      <c r="J1173" t="s">
        <v>6158</v>
      </c>
      <c r="K1173" t="str">
        <f t="shared" si="56"/>
        <v>E:\imagenes\escudos_cl\Europa\Erovnuli Liga\FC Kolkheti 1913 Poti.png</v>
      </c>
      <c r="L1173" t="s">
        <v>524</v>
      </c>
      <c r="M1173">
        <f>INDEX(NationalTeams!B:B,MATCH(L1173,NationalTeams!C:C,0))</f>
        <v>78</v>
      </c>
      <c r="O1173" t="str">
        <f t="shared" si="54"/>
        <v>INSERT INTO "Clubs" (club_name,club_league_id,club_value,club_shield,club_country) VALUES ('FC Kolkheti 1913 Poti',54,61,pg_read_binary_file('E:\imagenes\escudos_cl\Europa\Erovnuli Liga\FC Kolkheti 1913 Poti.png'),78);</v>
      </c>
    </row>
    <row r="1174" spans="2:15" x14ac:dyDescent="0.25">
      <c r="B1174">
        <v>1172</v>
      </c>
      <c r="C1174" t="s">
        <v>2017</v>
      </c>
      <c r="D1174" t="s">
        <v>1796</v>
      </c>
      <c r="E1174">
        <f>INDEX(ClubLeague!B:B,MATCH(D1174,ClubLeague!C:C,0))</f>
        <v>26</v>
      </c>
      <c r="F1174">
        <v>72</v>
      </c>
      <c r="G1174">
        <v>76</v>
      </c>
      <c r="H1174">
        <v>72</v>
      </c>
      <c r="I1174" s="3">
        <f t="shared" si="55"/>
        <v>73</v>
      </c>
      <c r="J1174" t="s">
        <v>6159</v>
      </c>
      <c r="K1174" t="str">
        <f t="shared" si="56"/>
        <v>E:\imagenes\escudos_cl\Europa\Bundesliga\FC Koln.png</v>
      </c>
      <c r="L1174" t="s">
        <v>489</v>
      </c>
      <c r="M1174">
        <f>INDEX(NationalTeams!B:B,MATCH(L1174,NationalTeams!C:C,0))</f>
        <v>4</v>
      </c>
      <c r="O1174" t="str">
        <f t="shared" si="54"/>
        <v>INSERT INTO "Clubs" (club_name,club_league_id,club_value,club_shield,club_country) VALUES ('FC Koln',26,73,pg_read_binary_file('E:\imagenes\escudos_cl\Europa\Bundesliga\FC Koln.png'),4);</v>
      </c>
    </row>
    <row r="1175" spans="2:15" x14ac:dyDescent="0.25">
      <c r="B1175">
        <v>1173</v>
      </c>
      <c r="C1175" t="s">
        <v>3303</v>
      </c>
      <c r="D1175" t="s">
        <v>1972</v>
      </c>
      <c r="E1175">
        <f>INDEX(ClubLeague!B:B,MATCH(D1175,ClubLeague!C:C,0))</f>
        <v>203</v>
      </c>
      <c r="F1175">
        <v>61</v>
      </c>
      <c r="G1175">
        <v>63</v>
      </c>
      <c r="H1175">
        <v>64</v>
      </c>
      <c r="I1175" s="3">
        <f t="shared" si="55"/>
        <v>63</v>
      </c>
      <c r="J1175" t="s">
        <v>6160</v>
      </c>
      <c r="K1175" t="str">
        <f t="shared" si="56"/>
        <v>E:\imagenes\escudos_cl\Europa\Ukranian Premier League\FC Kolos Kovalivka.png</v>
      </c>
      <c r="L1175" t="s">
        <v>502</v>
      </c>
      <c r="M1175">
        <f>INDEX(NationalTeams!B:B,MATCH(L1175,NationalTeams!C:C,0))</f>
        <v>212</v>
      </c>
      <c r="O1175" t="str">
        <f t="shared" si="54"/>
        <v>INSERT INTO "Clubs" (club_name,club_league_id,club_value,club_shield,club_country) VALUES ('FC Kolos Kovalivka',203,63,pg_read_binary_file('E:\imagenes\escudos_cl\Europa\Ukranian Premier League\FC Kolos Kovalivka.png'),212);</v>
      </c>
    </row>
    <row r="1176" spans="2:15" x14ac:dyDescent="0.25">
      <c r="B1176">
        <v>1174</v>
      </c>
      <c r="C1176" t="s">
        <v>2373</v>
      </c>
      <c r="D1176" t="s">
        <v>1947</v>
      </c>
      <c r="E1176">
        <f>INDEX(ClubLeague!B:B,MATCH(D1176,ClubLeague!C:C,0))</f>
        <v>178</v>
      </c>
      <c r="F1176">
        <v>55</v>
      </c>
      <c r="G1176">
        <v>61</v>
      </c>
      <c r="H1176">
        <v>58</v>
      </c>
      <c r="I1176" s="3">
        <f t="shared" si="55"/>
        <v>58</v>
      </c>
      <c r="J1176" t="s">
        <v>6161</v>
      </c>
      <c r="K1176" t="str">
        <f t="shared" si="56"/>
        <v>E:\imagenes\escudos_cl\Europa\Slovenian Prva Liga\FC Koper.png</v>
      </c>
      <c r="L1176" t="s">
        <v>518</v>
      </c>
      <c r="M1176">
        <f>INDEX(NationalTeams!B:B,MATCH(L1176,NationalTeams!C:C,0))</f>
        <v>65</v>
      </c>
      <c r="O1176" t="str">
        <f t="shared" si="54"/>
        <v>INSERT INTO "Clubs" (club_name,club_league_id,club_value,club_shield,club_country) VALUES ('FC Koper',178,58,pg_read_binary_file('E:\imagenes\escudos_cl\Europa\Slovenian Prva Liga\FC Koper.png'),65);</v>
      </c>
    </row>
    <row r="1177" spans="2:15" x14ac:dyDescent="0.25">
      <c r="B1177">
        <v>1175</v>
      </c>
      <c r="C1177" t="s">
        <v>2346</v>
      </c>
      <c r="D1177" t="s">
        <v>1946</v>
      </c>
      <c r="E1177">
        <f>INDEX(ClubLeague!B:B,MATCH(D1177,ClubLeague!C:C,0))</f>
        <v>177</v>
      </c>
      <c r="F1177">
        <v>58</v>
      </c>
      <c r="G1177">
        <v>55</v>
      </c>
      <c r="H1177">
        <v>49</v>
      </c>
      <c r="I1177" s="3">
        <f t="shared" si="55"/>
        <v>54</v>
      </c>
      <c r="J1177" t="s">
        <v>6162</v>
      </c>
      <c r="K1177" t="str">
        <f t="shared" si="56"/>
        <v>E:\imagenes\escudos_cl\Europa\Slovak First Football League\FC Kosice.png</v>
      </c>
      <c r="L1177" t="s">
        <v>509</v>
      </c>
      <c r="M1177">
        <f>INDEX(NationalTeams!B:B,MATCH(L1177,NationalTeams!C:C,0))</f>
        <v>64</v>
      </c>
      <c r="O1177" t="str">
        <f t="shared" si="54"/>
        <v>INSERT INTO "Clubs" (club_name,club_league_id,club_value,club_shield,club_country) VALUES ('FC Kosice',177,54,pg_read_binary_file('E:\imagenes\escudos_cl\Europa\Slovak First Football League\FC Kosice.png'),64);</v>
      </c>
    </row>
    <row r="1178" spans="2:15" x14ac:dyDescent="0.25">
      <c r="B1178">
        <v>1176</v>
      </c>
      <c r="C1178" t="s">
        <v>3126</v>
      </c>
      <c r="D1178" t="s">
        <v>1929</v>
      </c>
      <c r="E1178">
        <f>INDEX(ClubLeague!B:B,MATCH(D1178,ClubLeague!C:C,0))</f>
        <v>160</v>
      </c>
      <c r="F1178">
        <v>77</v>
      </c>
      <c r="G1178">
        <v>75</v>
      </c>
      <c r="H1178">
        <v>72</v>
      </c>
      <c r="I1178" s="3">
        <f t="shared" si="55"/>
        <v>75</v>
      </c>
      <c r="J1178" t="s">
        <v>6163</v>
      </c>
      <c r="K1178" t="str">
        <f t="shared" si="56"/>
        <v>E:\imagenes\escudos_cl\Europa\Russian Premier League\FC Krasnodar.png</v>
      </c>
      <c r="L1178" t="s">
        <v>500</v>
      </c>
      <c r="M1178">
        <f>INDEX(NationalTeams!B:B,MATCH(L1178,NationalTeams!C:C,0))</f>
        <v>176</v>
      </c>
      <c r="O1178" t="str">
        <f t="shared" si="54"/>
        <v>INSERT INTO "Clubs" (club_name,club_league_id,club_value,club_shield,club_country) VALUES ('FC Krasnodar',160,75,pg_read_binary_file('E:\imagenes\escudos_cl\Europa\Russian Premier League\FC Krasnodar.png'),176);</v>
      </c>
    </row>
    <row r="1179" spans="2:15" x14ac:dyDescent="0.25">
      <c r="B1179">
        <v>1177</v>
      </c>
      <c r="C1179" t="s">
        <v>2187</v>
      </c>
      <c r="D1179" t="s">
        <v>1933</v>
      </c>
      <c r="E1179">
        <f>INDEX(ClubLeague!B:B,MATCH(D1179,ClubLeague!C:C,0))</f>
        <v>164</v>
      </c>
      <c r="F1179">
        <v>56</v>
      </c>
      <c r="G1179">
        <v>62</v>
      </c>
      <c r="H1179">
        <v>59</v>
      </c>
      <c r="I1179" s="3">
        <f t="shared" si="55"/>
        <v>59</v>
      </c>
      <c r="J1179" t="s">
        <v>6164</v>
      </c>
      <c r="K1179" t="str">
        <f t="shared" si="56"/>
        <v>E:\imagenes\escudos_cl\Europa\Second Professional Football League\FC Krumovgrad.png</v>
      </c>
      <c r="L1179" t="s">
        <v>510</v>
      </c>
      <c r="M1179">
        <f>INDEX(NationalTeams!B:B,MATCH(L1179,NationalTeams!C:C,0))</f>
        <v>34</v>
      </c>
      <c r="O1179" t="str">
        <f t="shared" si="54"/>
        <v>INSERT INTO "Clubs" (club_name,club_league_id,club_value,club_shield,club_country) VALUES ('FC Krumovgrad',164,59,pg_read_binary_file('E:\imagenes\escudos_cl\Europa\Second Professional Football League\FC Krumovgrad.png'),34);</v>
      </c>
    </row>
    <row r="1180" spans="2:15" x14ac:dyDescent="0.25">
      <c r="B1180">
        <v>1178</v>
      </c>
      <c r="C1180" t="s">
        <v>3321</v>
      </c>
      <c r="D1180" t="s">
        <v>1972</v>
      </c>
      <c r="E1180">
        <f>INDEX(ClubLeague!B:B,MATCH(D1180,ClubLeague!C:C,0))</f>
        <v>203</v>
      </c>
      <c r="F1180">
        <v>57</v>
      </c>
      <c r="G1180">
        <v>59</v>
      </c>
      <c r="H1180">
        <v>62</v>
      </c>
      <c r="I1180" s="3">
        <f t="shared" si="55"/>
        <v>59</v>
      </c>
      <c r="J1180" t="s">
        <v>6165</v>
      </c>
      <c r="K1180" t="str">
        <f t="shared" si="56"/>
        <v>E:\imagenes\escudos_cl\Europa\Ukranian Premier League\FC Kryvbas Kryvyi Rih.png</v>
      </c>
      <c r="L1180" t="s">
        <v>502</v>
      </c>
      <c r="M1180">
        <f>INDEX(NationalTeams!B:B,MATCH(L1180,NationalTeams!C:C,0))</f>
        <v>212</v>
      </c>
      <c r="O1180" t="str">
        <f t="shared" si="54"/>
        <v>INSERT INTO "Clubs" (club_name,club_league_id,club_value,club_shield,club_country) VALUES ('FC Kryvbas Kryvyi Rih',203,59,pg_read_binary_file('E:\imagenes\escudos_cl\Europa\Ukranian Premier League\FC Kryvbas Kryvyi Rih.png'),212);</v>
      </c>
    </row>
    <row r="1181" spans="2:15" x14ac:dyDescent="0.25">
      <c r="B1181">
        <v>1179</v>
      </c>
      <c r="C1181" t="s">
        <v>3322</v>
      </c>
      <c r="D1181" t="s">
        <v>1972</v>
      </c>
      <c r="E1181">
        <f>INDEX(ClubLeague!B:B,MATCH(D1181,ClubLeague!C:C,0))</f>
        <v>203</v>
      </c>
      <c r="F1181">
        <v>58</v>
      </c>
      <c r="G1181">
        <v>57</v>
      </c>
      <c r="H1181">
        <v>60</v>
      </c>
      <c r="I1181" s="3">
        <f t="shared" si="55"/>
        <v>58</v>
      </c>
      <c r="J1181" t="s">
        <v>6166</v>
      </c>
      <c r="K1181" t="str">
        <f t="shared" si="56"/>
        <v>E:\imagenes\escudos_cl\Europa\Ukranian Premier League\FC Kudrivka.png</v>
      </c>
      <c r="L1181" t="s">
        <v>502</v>
      </c>
      <c r="M1181">
        <f>INDEX(NationalTeams!B:B,MATCH(L1181,NationalTeams!C:C,0))</f>
        <v>212</v>
      </c>
      <c r="O1181" t="str">
        <f t="shared" si="54"/>
        <v>INSERT INTO "Clubs" (club_name,club_league_id,club_value,club_shield,club_country) VALUES ('FC Kudrivka',203,58,pg_read_binary_file('E:\imagenes\escudos_cl\Europa\Ukranian Premier League\FC Kudrivka.png'),212);</v>
      </c>
    </row>
    <row r="1182" spans="2:15" x14ac:dyDescent="0.25">
      <c r="B1182">
        <v>1180</v>
      </c>
      <c r="C1182" t="s">
        <v>2437</v>
      </c>
      <c r="D1182" t="s">
        <v>1894</v>
      </c>
      <c r="E1182">
        <f>INDEX(ClubLeague!B:B,MATCH(D1182,ClubLeague!C:C,0))</f>
        <v>125</v>
      </c>
      <c r="F1182">
        <v>51</v>
      </c>
      <c r="G1182">
        <v>50</v>
      </c>
      <c r="H1182">
        <v>48</v>
      </c>
      <c r="I1182" s="3">
        <f t="shared" si="55"/>
        <v>50</v>
      </c>
      <c r="J1182" t="s">
        <v>6167</v>
      </c>
      <c r="K1182" t="str">
        <f t="shared" si="56"/>
        <v>E:\imagenes\escudos_cl\Europa\Meistriliiga\FC Kuressaare.png</v>
      </c>
      <c r="L1182" t="s">
        <v>531</v>
      </c>
      <c r="M1182">
        <f>INDEX(NationalTeams!B:B,MATCH(L1182,NationalTeams!C:C,0))</f>
        <v>68</v>
      </c>
      <c r="O1182" t="str">
        <f t="shared" si="54"/>
        <v>INSERT INTO "Clubs" (club_name,club_league_id,club_value,club_shield,club_country) VALUES ('FC Kuressaare',125,50,pg_read_binary_file('E:\imagenes\escudos_cl\Europa\Meistriliiga\FC Kuressaare.png'),68);</v>
      </c>
    </row>
    <row r="1183" spans="2:15" x14ac:dyDescent="0.25">
      <c r="B1183">
        <v>1181</v>
      </c>
      <c r="C1183" t="s">
        <v>3962</v>
      </c>
      <c r="D1183" t="s">
        <v>1854</v>
      </c>
      <c r="E1183">
        <f>INDEX(ClubLeague!B:B,MATCH(D1183,ClubLeague!C:C,0))</f>
        <v>85</v>
      </c>
      <c r="F1183">
        <v>59</v>
      </c>
      <c r="G1183">
        <v>64</v>
      </c>
      <c r="H1183">
        <v>62</v>
      </c>
      <c r="I1183" s="3">
        <f t="shared" si="55"/>
        <v>62</v>
      </c>
      <c r="J1183" t="s">
        <v>6168</v>
      </c>
      <c r="K1183" t="str">
        <f t="shared" si="56"/>
        <v>E:\imagenes\escudos_cl\Asia\Kyrgyz Premier League\FC Kyrgyzaltyn.png</v>
      </c>
      <c r="L1183" t="s">
        <v>434</v>
      </c>
      <c r="M1183">
        <f>INDEX(NationalTeams!B:B,MATCH(L1183,NationalTeams!C:C,0))</f>
        <v>116</v>
      </c>
      <c r="O1183" t="str">
        <f t="shared" si="54"/>
        <v>INSERT INTO "Clubs" (club_name,club_league_id,club_value,club_shield,club_country) VALUES ('FC Kyrgyzaltyn',85,62,pg_read_binary_file('E:\imagenes\escudos_cl\Asia\Kyrgyz Premier League\FC Kyrgyzaltyn.png'),116);</v>
      </c>
    </row>
    <row r="1184" spans="2:15" x14ac:dyDescent="0.25">
      <c r="B1184">
        <v>1182</v>
      </c>
      <c r="C1184" t="s">
        <v>2828</v>
      </c>
      <c r="D1184" t="s">
        <v>1852</v>
      </c>
      <c r="E1184">
        <f>INDEX(ClubLeague!B:B,MATCH(D1184,ClubLeague!C:C,0))</f>
        <v>83</v>
      </c>
      <c r="F1184">
        <v>57</v>
      </c>
      <c r="G1184">
        <v>59</v>
      </c>
      <c r="H1184">
        <v>55</v>
      </c>
      <c r="I1184" s="3">
        <f t="shared" si="55"/>
        <v>57</v>
      </c>
      <c r="J1184" t="s">
        <v>6169</v>
      </c>
      <c r="K1184" t="str">
        <f t="shared" si="56"/>
        <v>E:\imagenes\escudos_cl\Europa\Kazakhstan Premier League\FC Kyzylzhar.png</v>
      </c>
      <c r="L1184" t="s">
        <v>430</v>
      </c>
      <c r="M1184">
        <f>INDEX(NationalTeams!B:B,MATCH(L1184,NationalTeams!C:C,0))</f>
        <v>114</v>
      </c>
      <c r="O1184" t="str">
        <f t="shared" si="54"/>
        <v>INSERT INTO "Clubs" (club_name,club_league_id,club_value,club_shield,club_country) VALUES ('FC Kyzylzhar',83,57,pg_read_binary_file('E:\imagenes\escudos_cl\Europa\Kazakhstan Premier League\FC Kyzylzhar.png'),114);</v>
      </c>
    </row>
    <row r="1185" spans="2:15" x14ac:dyDescent="0.25">
      <c r="B1185">
        <v>1183</v>
      </c>
      <c r="C1185" t="s">
        <v>3551</v>
      </c>
      <c r="D1185" t="s">
        <v>1920</v>
      </c>
      <c r="E1185">
        <f>INDEX(ClubLeague!B:B,MATCH(D1185,ClubLeague!C:C,0))</f>
        <v>151</v>
      </c>
      <c r="F1185">
        <v>57</v>
      </c>
      <c r="G1185">
        <v>50</v>
      </c>
      <c r="H1185">
        <v>54</v>
      </c>
      <c r="I1185" s="3">
        <f t="shared" si="55"/>
        <v>54</v>
      </c>
      <c r="J1185" t="s">
        <v>6170</v>
      </c>
      <c r="K1185" t="str">
        <f t="shared" si="56"/>
        <v>E:\imagenes\escudos_cl\America\Primera Division Cubana\FC La Habana.png</v>
      </c>
      <c r="L1185" t="s">
        <v>406</v>
      </c>
      <c r="M1185">
        <f>INDEX(NationalTeams!B:B,MATCH(L1185,NationalTeams!C:C,0))</f>
        <v>54</v>
      </c>
      <c r="O1185" t="str">
        <f t="shared" si="54"/>
        <v>INSERT INTO "Clubs" (club_name,club_league_id,club_value,club_shield,club_country) VALUES ('FC La Habana',151,54,pg_read_binary_file('E:\imagenes\escudos_cl\America\Primera Division Cubana\FC La Habana.png'),54);</v>
      </c>
    </row>
    <row r="1186" spans="2:15" x14ac:dyDescent="0.25">
      <c r="B1186">
        <v>1184</v>
      </c>
      <c r="C1186" t="s">
        <v>2441</v>
      </c>
      <c r="D1186" t="s">
        <v>1977</v>
      </c>
      <c r="E1186">
        <f>INDEX(ClubLeague!B:B,MATCH(D1186,ClubLeague!C:C,0))</f>
        <v>208</v>
      </c>
      <c r="F1186">
        <v>61</v>
      </c>
      <c r="G1186">
        <v>61</v>
      </c>
      <c r="H1186">
        <v>56</v>
      </c>
      <c r="I1186" s="3">
        <f t="shared" si="55"/>
        <v>59</v>
      </c>
      <c r="J1186" t="s">
        <v>6171</v>
      </c>
      <c r="K1186" t="str">
        <f t="shared" si="56"/>
        <v>E:\imagenes\escudos_cl\Europa\Ykkosliiga\FC Lahti.png</v>
      </c>
      <c r="L1186" t="s">
        <v>511</v>
      </c>
      <c r="M1186">
        <f>INDEX(NationalTeams!B:B,MATCH(L1186,NationalTeams!C:C,0))</f>
        <v>73</v>
      </c>
      <c r="O1186" t="str">
        <f t="shared" si="54"/>
        <v>INSERT INTO "Clubs" (club_name,club_league_id,club_value,club_shield,club_country) VALUES ('FC Lahti',208,59,pg_read_binary_file('E:\imagenes\escudos_cl\Europa\Ykkosliiga\FC Lahti.png'),73);</v>
      </c>
    </row>
    <row r="1187" spans="2:15" x14ac:dyDescent="0.25">
      <c r="B1187">
        <v>1185</v>
      </c>
      <c r="C1187" t="s">
        <v>3253</v>
      </c>
      <c r="D1187" t="s">
        <v>1958</v>
      </c>
      <c r="E1187">
        <f>INDEX(ClubLeague!B:B,MATCH(D1187,ClubLeague!C:C,0))</f>
        <v>189</v>
      </c>
      <c r="F1187">
        <v>60</v>
      </c>
      <c r="G1187">
        <v>60</v>
      </c>
      <c r="H1187">
        <v>63</v>
      </c>
      <c r="I1187" s="3">
        <f t="shared" si="55"/>
        <v>61</v>
      </c>
      <c r="J1187" t="s">
        <v>6172</v>
      </c>
      <c r="K1187" t="str">
        <f t="shared" si="56"/>
        <v>E:\imagenes\escudos_cl\Europa\Swiss Super League\FC Lausanne Sport.png</v>
      </c>
      <c r="L1187" t="s">
        <v>507</v>
      </c>
      <c r="M1187">
        <f>INDEX(NationalTeams!B:B,MATCH(L1187,NationalTeams!C:C,0))</f>
        <v>197</v>
      </c>
      <c r="O1187" t="str">
        <f t="shared" si="54"/>
        <v>INSERT INTO "Clubs" (club_name,club_league_id,club_value,club_shield,club_country) VALUES ('FC Lausanne Sport',189,61,pg_read_binary_file('E:\imagenes\escudos_cl\Europa\Swiss Super League\FC Lausanne Sport.png'),197);</v>
      </c>
    </row>
    <row r="1188" spans="2:15" x14ac:dyDescent="0.25">
      <c r="B1188">
        <v>1186</v>
      </c>
      <c r="C1188" t="s">
        <v>4871</v>
      </c>
      <c r="D1188" t="s">
        <v>1806</v>
      </c>
      <c r="E1188">
        <f>INDEX(ClubLeague!B:B,MATCH(D1188,ClubLeague!C:C,0))</f>
        <v>36</v>
      </c>
      <c r="F1188">
        <v>71</v>
      </c>
      <c r="G1188">
        <v>65</v>
      </c>
      <c r="H1188">
        <v>73</v>
      </c>
      <c r="I1188" s="3">
        <f t="shared" si="55"/>
        <v>70</v>
      </c>
      <c r="J1188" t="s">
        <v>6173</v>
      </c>
      <c r="K1188" t="str">
        <f t="shared" si="56"/>
        <v>E:\imagenes\escudos_cl\Africa\Congo DR Super Liga\FC Les Aigles du Congo.png</v>
      </c>
      <c r="L1188" t="s">
        <v>380</v>
      </c>
      <c r="M1188">
        <f>INDEX(NationalTeams!B:B,MATCH(L1188,NationalTeams!C:C,0))</f>
        <v>172</v>
      </c>
      <c r="O1188" t="str">
        <f t="shared" si="54"/>
        <v>INSERT INTO "Clubs" (club_name,club_league_id,club_value,club_shield,club_country) VALUES ('FC Les Aigles du Congo',36,70,pg_read_binary_file('E:\imagenes\escudos_cl\Africa\Congo DR Super Liga\FC Les Aigles du Congo.png'),172);</v>
      </c>
    </row>
    <row r="1189" spans="2:15" x14ac:dyDescent="0.25">
      <c r="B1189">
        <v>1187</v>
      </c>
      <c r="C1189" t="s">
        <v>2071</v>
      </c>
      <c r="D1189" t="s">
        <v>1774</v>
      </c>
      <c r="E1189">
        <f>INDEX(ClubLeague!B:B,MATCH(D1189,ClubLeague!C:C,0))</f>
        <v>4</v>
      </c>
      <c r="F1189">
        <v>60</v>
      </c>
      <c r="G1189">
        <v>59</v>
      </c>
      <c r="H1189">
        <v>57</v>
      </c>
      <c r="I1189" s="3">
        <f t="shared" si="55"/>
        <v>59</v>
      </c>
      <c r="J1189" t="s">
        <v>6174</v>
      </c>
      <c r="K1189" t="str">
        <f t="shared" si="56"/>
        <v>E:\imagenes\escudos_cl\Europa\2. Liga\FC Liefering.png</v>
      </c>
      <c r="L1189" t="s">
        <v>514</v>
      </c>
      <c r="M1189">
        <f>INDEX(NationalTeams!B:B,MATCH(L1189,NationalTeams!C:C,0))</f>
        <v>17</v>
      </c>
      <c r="O1189" t="str">
        <f t="shared" si="54"/>
        <v>INSERT INTO "Clubs" (club_name,club_league_id,club_value,club_shield,club_country) VALUES ('FC Liefering',4,59,pg_read_binary_file('E:\imagenes\escudos_cl\Europa\2. Liga\FC Liefering.png'),17);</v>
      </c>
    </row>
    <row r="1190" spans="2:15" x14ac:dyDescent="0.25">
      <c r="B1190">
        <v>1188</v>
      </c>
      <c r="C1190" t="s">
        <v>3311</v>
      </c>
      <c r="D1190" t="s">
        <v>1971</v>
      </c>
      <c r="E1190">
        <f>INDEX(ClubLeague!B:B,MATCH(D1190,ClubLeague!C:C,0))</f>
        <v>202</v>
      </c>
      <c r="F1190">
        <v>58</v>
      </c>
      <c r="G1190">
        <v>60</v>
      </c>
      <c r="H1190">
        <v>57</v>
      </c>
      <c r="I1190" s="3">
        <f t="shared" si="55"/>
        <v>58</v>
      </c>
      <c r="J1190" t="s">
        <v>6175</v>
      </c>
      <c r="K1190" t="str">
        <f t="shared" si="56"/>
        <v>E:\imagenes\escudos_cl\Europa\Ukranian First League\FC Livyi Bereh Kyiv.png</v>
      </c>
      <c r="L1190" t="s">
        <v>502</v>
      </c>
      <c r="M1190">
        <f>INDEX(NationalTeams!B:B,MATCH(L1190,NationalTeams!C:C,0))</f>
        <v>212</v>
      </c>
      <c r="O1190" t="str">
        <f t="shared" si="54"/>
        <v>INSERT INTO "Clubs" (club_name,club_league_id,club_value,club_shield,club_country) VALUES ('FC Livyi Bereh Kyiv',202,58,pg_read_binary_file('E:\imagenes\escudos_cl\Europa\Ukranian First League\FC Livyi Bereh Kyiv.png'),212);</v>
      </c>
    </row>
    <row r="1191" spans="2:15" x14ac:dyDescent="0.25">
      <c r="B1191">
        <v>1189</v>
      </c>
      <c r="C1191" t="s">
        <v>2555</v>
      </c>
      <c r="D1191" t="s">
        <v>1824</v>
      </c>
      <c r="E1191">
        <f>INDEX(ClubLeague!B:B,MATCH(D1191,ClubLeague!C:C,0))</f>
        <v>55</v>
      </c>
      <c r="F1191">
        <v>50</v>
      </c>
      <c r="G1191">
        <v>55</v>
      </c>
      <c r="H1191">
        <v>50</v>
      </c>
      <c r="I1191" s="3">
        <f t="shared" si="55"/>
        <v>52</v>
      </c>
      <c r="J1191" t="s">
        <v>6176</v>
      </c>
      <c r="K1191" t="str">
        <f t="shared" si="56"/>
        <v>E:\imagenes\escudos_cl\Europa\Erovnuli Liga 2\FC Locomotive Tbilisi.png</v>
      </c>
      <c r="L1191" t="s">
        <v>524</v>
      </c>
      <c r="M1191">
        <f>INDEX(NationalTeams!B:B,MATCH(L1191,NationalTeams!C:C,0))</f>
        <v>78</v>
      </c>
      <c r="O1191" t="str">
        <f t="shared" si="54"/>
        <v>INSERT INTO "Clubs" (club_name,club_league_id,club_value,club_shield,club_country) VALUES ('FC Locomotive Tbilisi',55,52,pg_read_binary_file('E:\imagenes\escudos_cl\Europa\Erovnuli Liga 2\FC Locomotive Tbilisi.png'),78);</v>
      </c>
    </row>
    <row r="1192" spans="2:15" x14ac:dyDescent="0.25">
      <c r="B1192">
        <v>1190</v>
      </c>
      <c r="C1192" t="s">
        <v>3129</v>
      </c>
      <c r="D1192" t="s">
        <v>1929</v>
      </c>
      <c r="E1192">
        <f>INDEX(ClubLeague!B:B,MATCH(D1192,ClubLeague!C:C,0))</f>
        <v>160</v>
      </c>
      <c r="F1192">
        <v>74</v>
      </c>
      <c r="G1192">
        <v>72</v>
      </c>
      <c r="H1192">
        <v>71</v>
      </c>
      <c r="I1192" s="3">
        <f t="shared" si="55"/>
        <v>72</v>
      </c>
      <c r="J1192" t="s">
        <v>6177</v>
      </c>
      <c r="K1192" t="str">
        <f t="shared" si="56"/>
        <v>E:\imagenes\escudos_cl\Europa\Russian Premier League\FC Lokomotiv Moskva.png</v>
      </c>
      <c r="L1192" t="s">
        <v>500</v>
      </c>
      <c r="M1192">
        <f>INDEX(NationalTeams!B:B,MATCH(L1192,NationalTeams!C:C,0))</f>
        <v>176</v>
      </c>
      <c r="O1192" t="str">
        <f t="shared" si="54"/>
        <v>INSERT INTO "Clubs" (club_name,club_league_id,club_value,club_shield,club_country) VALUES ('FC Lokomotiv Moskva',160,72,pg_read_binary_file('E:\imagenes\escudos_cl\Europa\Russian Premier League\FC Lokomotiv Moskva.png'),176);</v>
      </c>
    </row>
    <row r="1193" spans="2:15" x14ac:dyDescent="0.25">
      <c r="B1193">
        <v>1191</v>
      </c>
      <c r="C1193" t="s">
        <v>2180</v>
      </c>
      <c r="D1193" t="s">
        <v>1829</v>
      </c>
      <c r="E1193">
        <f>INDEX(ClubLeague!B:B,MATCH(D1193,ClubLeague!C:C,0))</f>
        <v>60</v>
      </c>
      <c r="F1193">
        <v>59</v>
      </c>
      <c r="G1193">
        <v>63</v>
      </c>
      <c r="H1193">
        <v>61</v>
      </c>
      <c r="I1193" s="3">
        <f t="shared" si="55"/>
        <v>61</v>
      </c>
      <c r="J1193" t="s">
        <v>6178</v>
      </c>
      <c r="K1193" t="str">
        <f t="shared" si="56"/>
        <v>E:\imagenes\escudos_cl\Europa\First Professional Football League\FC Lokomotiv Sofia.png</v>
      </c>
      <c r="L1193" t="s">
        <v>510</v>
      </c>
      <c r="M1193">
        <f>INDEX(NationalTeams!B:B,MATCH(L1193,NationalTeams!C:C,0))</f>
        <v>34</v>
      </c>
      <c r="O1193" t="str">
        <f t="shared" si="54"/>
        <v>INSERT INTO "Clubs" (club_name,club_league_id,club_value,club_shield,club_country) VALUES ('FC Lokomotiv Sofia',60,61,pg_read_binary_file('E:\imagenes\escudos_cl\Europa\First Professional Football League\FC Lokomotiv Sofia.png'),34);</v>
      </c>
    </row>
    <row r="1194" spans="2:15" x14ac:dyDescent="0.25">
      <c r="B1194">
        <v>1192</v>
      </c>
      <c r="C1194" t="s">
        <v>2484</v>
      </c>
      <c r="D1194" t="s">
        <v>1882</v>
      </c>
      <c r="E1194">
        <f>INDEX(ClubLeague!B:B,MATCH(D1194,ClubLeague!C:C,0))</f>
        <v>113</v>
      </c>
      <c r="F1194">
        <v>63</v>
      </c>
      <c r="G1194">
        <v>70</v>
      </c>
      <c r="H1194">
        <v>69</v>
      </c>
      <c r="I1194" s="3">
        <f t="shared" si="55"/>
        <v>67</v>
      </c>
      <c r="J1194" t="s">
        <v>6179</v>
      </c>
      <c r="K1194" t="str">
        <f t="shared" si="56"/>
        <v>E:\imagenes\escudos_cl\Europa\Ligue 1\FC Lorient.png</v>
      </c>
      <c r="L1194" t="s">
        <v>487</v>
      </c>
      <c r="M1194">
        <f>INDEX(NationalTeams!B:B,MATCH(L1194,NationalTeams!C:C,0))</f>
        <v>74</v>
      </c>
      <c r="O1194" t="str">
        <f t="shared" si="54"/>
        <v>INSERT INTO "Clubs" (club_name,club_league_id,club_value,club_shield,club_country) VALUES ('FC Lorient',113,67,pg_read_binary_file('E:\imagenes\escudos_cl\Europa\Ligue 1\FC Lorient.png'),74);</v>
      </c>
    </row>
    <row r="1195" spans="2:15" x14ac:dyDescent="0.25">
      <c r="B1195">
        <v>1193</v>
      </c>
      <c r="C1195" t="s">
        <v>3242</v>
      </c>
      <c r="D1195" t="s">
        <v>1958</v>
      </c>
      <c r="E1195">
        <f>INDEX(ClubLeague!B:B,MATCH(D1195,ClubLeague!C:C,0))</f>
        <v>189</v>
      </c>
      <c r="F1195">
        <v>62</v>
      </c>
      <c r="G1195">
        <v>60</v>
      </c>
      <c r="H1195">
        <v>57</v>
      </c>
      <c r="I1195" s="3">
        <f t="shared" si="55"/>
        <v>60</v>
      </c>
      <c r="J1195" t="s">
        <v>6180</v>
      </c>
      <c r="K1195" t="str">
        <f t="shared" si="56"/>
        <v>E:\imagenes\escudos_cl\Europa\Swiss Super League\FC Lugano.png</v>
      </c>
      <c r="L1195" t="s">
        <v>507</v>
      </c>
      <c r="M1195">
        <f>INDEX(NationalTeams!B:B,MATCH(L1195,NationalTeams!C:C,0))</f>
        <v>197</v>
      </c>
      <c r="O1195" t="str">
        <f t="shared" si="54"/>
        <v>INSERT INTO "Clubs" (club_name,club_league_id,club_value,club_shield,club_country) VALUES ('FC Lugano',189,60,pg_read_binary_file('E:\imagenes\escudos_cl\Europa\Swiss Super League\FC Lugano.png'),197);</v>
      </c>
    </row>
    <row r="1196" spans="2:15" x14ac:dyDescent="0.25">
      <c r="B1196">
        <v>1194</v>
      </c>
      <c r="C1196" t="s">
        <v>3241</v>
      </c>
      <c r="D1196" t="s">
        <v>1958</v>
      </c>
      <c r="E1196">
        <f>INDEX(ClubLeague!B:B,MATCH(D1196,ClubLeague!C:C,0))</f>
        <v>189</v>
      </c>
      <c r="F1196">
        <v>63</v>
      </c>
      <c r="G1196">
        <v>68</v>
      </c>
      <c r="H1196">
        <v>67</v>
      </c>
      <c r="I1196" s="3">
        <f t="shared" si="55"/>
        <v>66</v>
      </c>
      <c r="J1196" t="s">
        <v>6181</v>
      </c>
      <c r="K1196" t="str">
        <f t="shared" si="56"/>
        <v>E:\imagenes\escudos_cl\Europa\Swiss Super League\FC Luzern.png</v>
      </c>
      <c r="L1196" t="s">
        <v>507</v>
      </c>
      <c r="M1196">
        <f>INDEX(NationalTeams!B:B,MATCH(L1196,NationalTeams!C:C,0))</f>
        <v>197</v>
      </c>
      <c r="O1196" t="str">
        <f t="shared" si="54"/>
        <v>INSERT INTO "Clubs" (club_name,club_league_id,club_value,club_shield,club_country) VALUES ('FC Luzern',189,66,pg_read_binary_file('E:\imagenes\escudos_cl\Europa\Swiss Super League\FC Luzern.png'),197);</v>
      </c>
    </row>
    <row r="1197" spans="2:15" x14ac:dyDescent="0.25">
      <c r="B1197">
        <v>1195</v>
      </c>
      <c r="C1197" t="s">
        <v>2035</v>
      </c>
      <c r="D1197" t="s">
        <v>1772</v>
      </c>
      <c r="E1197">
        <f>INDEX(ClubLeague!B:B,MATCH(D1197,ClubLeague!C:C,0))</f>
        <v>2</v>
      </c>
      <c r="F1197">
        <v>68</v>
      </c>
      <c r="G1197">
        <v>67</v>
      </c>
      <c r="H1197">
        <v>70</v>
      </c>
      <c r="I1197" s="3">
        <f t="shared" si="55"/>
        <v>68</v>
      </c>
      <c r="J1197" t="s">
        <v>6182</v>
      </c>
      <c r="K1197" t="str">
        <f t="shared" si="56"/>
        <v>E:\imagenes\escudos_cl\Europa\2. Bundesliga\FC Magdeburg.png</v>
      </c>
      <c r="L1197" t="s">
        <v>489</v>
      </c>
      <c r="M1197">
        <f>INDEX(NationalTeams!B:B,MATCH(L1197,NationalTeams!C:C,0))</f>
        <v>4</v>
      </c>
      <c r="O1197" t="str">
        <f t="shared" si="54"/>
        <v>INSERT INTO "Clubs" (club_name,club_league_id,club_value,club_shield,club_country) VALUES ('FC Magdeburg',2,68,pg_read_binary_file('E:\imagenes\escudos_cl\Europa\2. Bundesliga\FC Magdeburg.png'),4);</v>
      </c>
    </row>
    <row r="1198" spans="2:15" x14ac:dyDescent="0.25">
      <c r="B1198">
        <v>1196</v>
      </c>
      <c r="C1198" t="s">
        <v>2885</v>
      </c>
      <c r="D1198" t="s">
        <v>1886</v>
      </c>
      <c r="E1198">
        <f>INDEX(ClubLeague!B:B,MATCH(D1198,ClubLeague!C:C,0))</f>
        <v>117</v>
      </c>
      <c r="F1198">
        <v>53</v>
      </c>
      <c r="G1198">
        <v>56</v>
      </c>
      <c r="H1198">
        <v>53</v>
      </c>
      <c r="I1198" s="3">
        <f t="shared" si="55"/>
        <v>54</v>
      </c>
      <c r="J1198" t="s">
        <v>6183</v>
      </c>
      <c r="K1198" t="str">
        <f t="shared" si="56"/>
        <v>E:\imagenes\escudos_cl\Europa\Luxembourg National Division\FC Mamer 32.png</v>
      </c>
      <c r="L1198" t="s">
        <v>523</v>
      </c>
      <c r="M1198">
        <f>INDEX(NationalTeams!B:B,MATCH(L1198,NationalTeams!C:C,0))</f>
        <v>128</v>
      </c>
      <c r="O1198" t="str">
        <f t="shared" si="54"/>
        <v>INSERT INTO "Clubs" (club_name,club_league_id,club_value,club_shield,club_country) VALUES ('FC Mamer 32',117,54,pg_read_binary_file('E:\imagenes\escudos_cl\Europa\Luxembourg National Division\FC Mamer 32.png'),128);</v>
      </c>
    </row>
    <row r="1199" spans="2:15" x14ac:dyDescent="0.25">
      <c r="B1199">
        <v>1197</v>
      </c>
      <c r="C1199" t="s">
        <v>2204</v>
      </c>
      <c r="D1199" t="s">
        <v>1933</v>
      </c>
      <c r="E1199">
        <f>INDEX(ClubLeague!B:B,MATCH(D1199,ClubLeague!C:C,0))</f>
        <v>164</v>
      </c>
      <c r="F1199">
        <v>51</v>
      </c>
      <c r="G1199">
        <v>61</v>
      </c>
      <c r="H1199">
        <v>57</v>
      </c>
      <c r="I1199" s="3">
        <f t="shared" si="55"/>
        <v>56</v>
      </c>
      <c r="J1199" t="s">
        <v>6184</v>
      </c>
      <c r="K1199" t="str">
        <f t="shared" si="56"/>
        <v>E:\imagenes\escudos_cl\Europa\Second Professional Football League\FC Marek Dupnitsa.png</v>
      </c>
      <c r="L1199" t="s">
        <v>510</v>
      </c>
      <c r="M1199">
        <f>INDEX(NationalTeams!B:B,MATCH(L1199,NationalTeams!C:C,0))</f>
        <v>34</v>
      </c>
      <c r="O1199" t="str">
        <f t="shared" si="54"/>
        <v>INSERT INTO "Clubs" (club_name,club_league_id,club_value,club_shield,club_country) VALUES ('FC Marek Dupnitsa',164,56,pg_read_binary_file('E:\imagenes\escudos_cl\Europa\Second Professional Football League\FC Marek Dupnitsa.png'),34);</v>
      </c>
    </row>
    <row r="1200" spans="2:15" x14ac:dyDescent="0.25">
      <c r="B1200">
        <v>1198</v>
      </c>
      <c r="C1200" t="s">
        <v>4083</v>
      </c>
      <c r="D1200" t="s">
        <v>1973</v>
      </c>
      <c r="E1200">
        <f>INDEX(ClubLeague!B:B,MATCH(D1200,ClubLeague!C:C,0))</f>
        <v>204</v>
      </c>
      <c r="F1200">
        <v>66</v>
      </c>
      <c r="G1200">
        <v>58</v>
      </c>
      <c r="H1200">
        <v>59</v>
      </c>
      <c r="I1200" s="3">
        <f t="shared" si="55"/>
        <v>61</v>
      </c>
      <c r="J1200" t="s">
        <v>6185</v>
      </c>
      <c r="K1200" t="str">
        <f t="shared" si="56"/>
        <v>E:\imagenes\escudos_cl\Asia\Uzbekistan Super League\FC Mashal Mubarek.png</v>
      </c>
      <c r="L1200" t="s">
        <v>443</v>
      </c>
      <c r="M1200">
        <f>INDEX(NationalTeams!B:B,MATCH(L1200,NationalTeams!C:C,0))</f>
        <v>215</v>
      </c>
      <c r="O1200" t="str">
        <f t="shared" si="54"/>
        <v>INSERT INTO "Clubs" (club_name,club_league_id,club_value,club_shield,club_country) VALUES ('FC Mashal Mubarek',204,61,pg_read_binary_file('E:\imagenes\escudos_cl\Asia\Uzbekistan Super League\FC Mashal Mubarek.png'),215);</v>
      </c>
    </row>
    <row r="1201" spans="2:15" x14ac:dyDescent="0.25">
      <c r="B1201">
        <v>1199</v>
      </c>
      <c r="C1201" t="s">
        <v>3552</v>
      </c>
      <c r="D1201" t="s">
        <v>1920</v>
      </c>
      <c r="E1201">
        <f>INDEX(ClubLeague!B:B,MATCH(D1201,ClubLeague!C:C,0))</f>
        <v>151</v>
      </c>
      <c r="F1201">
        <v>51</v>
      </c>
      <c r="G1201">
        <v>48</v>
      </c>
      <c r="H1201">
        <v>51</v>
      </c>
      <c r="I1201" s="3">
        <f t="shared" si="55"/>
        <v>50</v>
      </c>
      <c r="J1201" t="s">
        <v>6186</v>
      </c>
      <c r="K1201" t="str">
        <f t="shared" si="56"/>
        <v>E:\imagenes\escudos_cl\America\Primera Division Cubana\FC Matanzas.png</v>
      </c>
      <c r="L1201" t="s">
        <v>406</v>
      </c>
      <c r="M1201">
        <f>INDEX(NationalTeams!B:B,MATCH(L1201,NationalTeams!C:C,0))</f>
        <v>54</v>
      </c>
      <c r="O1201" t="str">
        <f t="shared" si="54"/>
        <v>INSERT INTO "Clubs" (club_name,club_league_id,club_value,club_shield,club_country) VALUES ('FC Matanzas',151,50,pg_read_binary_file('E:\imagenes\escudos_cl\America\Primera Division Cubana\FC Matanzas.png'),54);</v>
      </c>
    </row>
    <row r="1202" spans="2:15" x14ac:dyDescent="0.25">
      <c r="B1202">
        <v>1200</v>
      </c>
      <c r="C1202" t="s">
        <v>2137</v>
      </c>
      <c r="D1202" t="s">
        <v>1789</v>
      </c>
      <c r="E1202">
        <f>INDEX(ClubLeague!B:B,MATCH(D1202,ClubLeague!C:C,0))</f>
        <v>19</v>
      </c>
      <c r="F1202">
        <v>64</v>
      </c>
      <c r="G1202">
        <v>64</v>
      </c>
      <c r="H1202">
        <v>63</v>
      </c>
      <c r="I1202" s="3">
        <f t="shared" si="55"/>
        <v>64</v>
      </c>
      <c r="J1202" t="s">
        <v>6187</v>
      </c>
      <c r="K1202" t="str">
        <f t="shared" si="56"/>
        <v>E:\imagenes\escudos_cl\Europa\Belarusian Premier League\FC Maxline Vitebsk.png</v>
      </c>
      <c r="L1202" t="s">
        <v>525</v>
      </c>
      <c r="M1202">
        <f>INDEX(NationalTeams!B:B,MATCH(L1202,NationalTeams!C:C,0))</f>
        <v>27</v>
      </c>
      <c r="O1202" t="str">
        <f t="shared" si="54"/>
        <v>INSERT INTO "Clubs" (club_name,club_league_id,club_value,club_shield,club_country) VALUES ('FC Maxline Vitebsk',19,64,pg_read_binary_file('E:\imagenes\escudos_cl\Europa\Belarusian Premier League\FC Maxline Vitebsk.png'),27);</v>
      </c>
    </row>
    <row r="1203" spans="2:15" x14ac:dyDescent="0.25">
      <c r="B1203">
        <v>1201</v>
      </c>
      <c r="C1203" t="s">
        <v>3553</v>
      </c>
      <c r="D1203" t="s">
        <v>1920</v>
      </c>
      <c r="E1203">
        <f>INDEX(ClubLeague!B:B,MATCH(D1203,ClubLeague!C:C,0))</f>
        <v>151</v>
      </c>
      <c r="F1203">
        <v>53</v>
      </c>
      <c r="G1203">
        <v>50</v>
      </c>
      <c r="H1203">
        <v>54</v>
      </c>
      <c r="I1203" s="3">
        <f t="shared" si="55"/>
        <v>52</v>
      </c>
      <c r="J1203" t="s">
        <v>6188</v>
      </c>
      <c r="K1203" t="str">
        <f t="shared" si="56"/>
        <v>E:\imagenes\escudos_cl\America\Primera Division Cubana\FC Mayabeque Guines.png</v>
      </c>
      <c r="L1203" t="s">
        <v>406</v>
      </c>
      <c r="M1203">
        <f>INDEX(NationalTeams!B:B,MATCH(L1203,NationalTeams!C:C,0))</f>
        <v>54</v>
      </c>
      <c r="O1203" t="str">
        <f t="shared" si="54"/>
        <v>INSERT INTO "Clubs" (club_name,club_league_id,club_value,club_shield,club_country) VALUES ('FC Mayabeque Guines',151,52,pg_read_binary_file('E:\imagenes\escudos_cl\America\Primera Division Cubana\FC Mayabeque Guines.png'),54);</v>
      </c>
    </row>
    <row r="1204" spans="2:15" x14ac:dyDescent="0.25">
      <c r="B1204">
        <v>1202</v>
      </c>
      <c r="C1204" t="s">
        <v>2556</v>
      </c>
      <c r="D1204" t="s">
        <v>1824</v>
      </c>
      <c r="E1204">
        <f>INDEX(ClubLeague!B:B,MATCH(D1204,ClubLeague!C:C,0))</f>
        <v>55</v>
      </c>
      <c r="F1204">
        <v>52</v>
      </c>
      <c r="G1204">
        <v>55</v>
      </c>
      <c r="H1204">
        <v>60</v>
      </c>
      <c r="I1204" s="3">
        <f t="shared" si="55"/>
        <v>56</v>
      </c>
      <c r="J1204" t="s">
        <v>6189</v>
      </c>
      <c r="K1204" t="str">
        <f t="shared" si="56"/>
        <v>E:\imagenes\escudos_cl\Europa\Erovnuli Liga 2\FC Merani Martvili.png</v>
      </c>
      <c r="L1204" t="s">
        <v>524</v>
      </c>
      <c r="M1204">
        <f>INDEX(NationalTeams!B:B,MATCH(L1204,NationalTeams!C:C,0))</f>
        <v>78</v>
      </c>
      <c r="O1204" t="str">
        <f t="shared" si="54"/>
        <v>INSERT INTO "Clubs" (club_name,club_league_id,club_value,club_shield,club_country) VALUES ('FC Merani Martvili',55,56,pg_read_binary_file('E:\imagenes\escudos_cl\Europa\Erovnuli Liga 2\FC Merani Martvili.png'),78);</v>
      </c>
    </row>
    <row r="1205" spans="2:15" x14ac:dyDescent="0.25">
      <c r="B1205">
        <v>1203</v>
      </c>
      <c r="C1205" t="s">
        <v>4417</v>
      </c>
      <c r="D1205" t="s">
        <v>1978</v>
      </c>
      <c r="E1205">
        <f>INDEX(ClubLeague!B:B,MATCH(D1205,ClubLeague!C:C,0))</f>
        <v>209</v>
      </c>
      <c r="F1205">
        <v>56</v>
      </c>
      <c r="G1205">
        <v>58</v>
      </c>
      <c r="H1205">
        <v>52</v>
      </c>
      <c r="I1205" s="3">
        <f t="shared" si="55"/>
        <v>55</v>
      </c>
      <c r="J1205" t="s">
        <v>6190</v>
      </c>
      <c r="K1205" t="str">
        <f t="shared" si="56"/>
        <v>E:\imagenes\escudos_cl\Asia\Yokary Liga\FC Merw Mary.png</v>
      </c>
      <c r="L1205" t="s">
        <v>439</v>
      </c>
      <c r="M1205">
        <f>INDEX(NationalTeams!B:B,MATCH(L1205,NationalTeams!C:C,0))</f>
        <v>209</v>
      </c>
      <c r="O1205" t="str">
        <f t="shared" si="54"/>
        <v>INSERT INTO "Clubs" (club_name,club_league_id,club_value,club_shield,club_country) VALUES ('FC Merw Mary',209,55,pg_read_binary_file('E:\imagenes\escudos_cl\Asia\Yokary Liga\FC Merw Mary.png'),209);</v>
      </c>
    </row>
    <row r="1206" spans="2:15" x14ac:dyDescent="0.25">
      <c r="B1206">
        <v>1204</v>
      </c>
      <c r="C1206" t="s">
        <v>2557</v>
      </c>
      <c r="D1206" t="s">
        <v>1824</v>
      </c>
      <c r="E1206">
        <f>INDEX(ClubLeague!B:B,MATCH(D1206,ClubLeague!C:C,0))</f>
        <v>55</v>
      </c>
      <c r="F1206">
        <v>58</v>
      </c>
      <c r="G1206">
        <v>52</v>
      </c>
      <c r="H1206">
        <v>59</v>
      </c>
      <c r="I1206" s="3">
        <f t="shared" si="55"/>
        <v>56</v>
      </c>
      <c r="J1206" t="s">
        <v>6191</v>
      </c>
      <c r="K1206" t="str">
        <f t="shared" si="56"/>
        <v>E:\imagenes\escudos_cl\Europa\Erovnuli Liga 2\FC Meshakhte Tkibuli.png</v>
      </c>
      <c r="L1206" t="s">
        <v>524</v>
      </c>
      <c r="M1206">
        <f>INDEX(NationalTeams!B:B,MATCH(L1206,NationalTeams!C:C,0))</f>
        <v>78</v>
      </c>
      <c r="O1206" t="str">
        <f t="shared" si="54"/>
        <v>INSERT INTO "Clubs" (club_name,club_league_id,club_value,club_shield,club_country) VALUES ('FC Meshakhte Tkibuli',55,56,pg_read_binary_file('E:\imagenes\escudos_cl\Europa\Erovnuli Liga 2\FC Meshakhte Tkibuli.png'),78);</v>
      </c>
    </row>
    <row r="1207" spans="2:15" x14ac:dyDescent="0.25">
      <c r="B1207">
        <v>1205</v>
      </c>
      <c r="C1207" t="s">
        <v>3298</v>
      </c>
      <c r="D1207" t="s">
        <v>1972</v>
      </c>
      <c r="E1207">
        <f>INDEX(ClubLeague!B:B,MATCH(D1207,ClubLeague!C:C,0))</f>
        <v>203</v>
      </c>
      <c r="F1207">
        <v>67</v>
      </c>
      <c r="G1207">
        <v>59</v>
      </c>
      <c r="H1207">
        <v>61</v>
      </c>
      <c r="I1207" s="3">
        <f t="shared" si="55"/>
        <v>62</v>
      </c>
      <c r="J1207" t="s">
        <v>6192</v>
      </c>
      <c r="K1207" t="str">
        <f t="shared" si="56"/>
        <v>E:\imagenes\escudos_cl\Europa\Ukranian Premier League\FC Metalist 1925 Kharkiv.png</v>
      </c>
      <c r="L1207" t="s">
        <v>502</v>
      </c>
      <c r="M1207">
        <f>INDEX(NationalTeams!B:B,MATCH(L1207,NationalTeams!C:C,0))</f>
        <v>212</v>
      </c>
      <c r="O1207" t="str">
        <f t="shared" si="54"/>
        <v>INSERT INTO "Clubs" (club_name,club_league_id,club_value,club_shield,club_country) VALUES ('FC Metalist 1925 Kharkiv',203,62,pg_read_binary_file('E:\imagenes\escudos_cl\Europa\Ukranian Premier League\FC Metalist 1925 Kharkiv.png'),212);</v>
      </c>
    </row>
    <row r="1208" spans="2:15" x14ac:dyDescent="0.25">
      <c r="B1208">
        <v>1206</v>
      </c>
      <c r="C1208" t="s">
        <v>3312</v>
      </c>
      <c r="D1208" t="s">
        <v>1971</v>
      </c>
      <c r="E1208">
        <f>INDEX(ClubLeague!B:B,MATCH(D1208,ClubLeague!C:C,0))</f>
        <v>202</v>
      </c>
      <c r="F1208">
        <v>58</v>
      </c>
      <c r="G1208">
        <v>58</v>
      </c>
      <c r="H1208">
        <v>59</v>
      </c>
      <c r="I1208" s="3">
        <f t="shared" si="55"/>
        <v>58</v>
      </c>
      <c r="J1208" t="s">
        <v>6193</v>
      </c>
      <c r="K1208" t="str">
        <f t="shared" si="56"/>
        <v>E:\imagenes\escudos_cl\Europa\Ukranian First League\FC Metalist Kharkov.png</v>
      </c>
      <c r="L1208" t="s">
        <v>502</v>
      </c>
      <c r="M1208">
        <f>INDEX(NationalTeams!B:B,MATCH(L1208,NationalTeams!C:C,0))</f>
        <v>212</v>
      </c>
      <c r="O1208" t="str">
        <f t="shared" si="54"/>
        <v>INSERT INTO "Clubs" (club_name,club_league_id,club_value,club_shield,club_country) VALUES ('FC Metalist Kharkov',202,58,pg_read_binary_file('E:\imagenes\escudos_cl\Europa\Ukranian First League\FC Metalist Kharkov.png'),212);</v>
      </c>
    </row>
    <row r="1209" spans="2:15" x14ac:dyDescent="0.25">
      <c r="B1209">
        <v>1207</v>
      </c>
      <c r="C1209" t="s">
        <v>3105</v>
      </c>
      <c r="D1209" t="s">
        <v>1872</v>
      </c>
      <c r="E1209">
        <f>INDEX(ClubLeague!B:B,MATCH(D1209,ClubLeague!C:C,0))</f>
        <v>103</v>
      </c>
      <c r="F1209">
        <v>59</v>
      </c>
      <c r="G1209">
        <v>59</v>
      </c>
      <c r="H1209">
        <v>63</v>
      </c>
      <c r="I1209" s="3">
        <f t="shared" si="55"/>
        <v>60</v>
      </c>
      <c r="J1209" t="s">
        <v>6194</v>
      </c>
      <c r="K1209" t="str">
        <f t="shared" si="56"/>
        <v>E:\imagenes\escudos_cl\Europa\Liga I\FC Metaloglobus Bucuresti.png</v>
      </c>
      <c r="L1209" t="s">
        <v>506</v>
      </c>
      <c r="M1209">
        <f>INDEX(NationalTeams!B:B,MATCH(L1209,NationalTeams!C:C,0))</f>
        <v>175</v>
      </c>
      <c r="O1209" t="str">
        <f t="shared" si="54"/>
        <v>INSERT INTO "Clubs" (club_name,club_league_id,club_value,club_shield,club_country) VALUES ('FC Metaloglobus Bucuresti',103,60,pg_read_binary_file('E:\imagenes\escudos_cl\Europa\Liga I\FC Metaloglobus Bucuresti.png'),175);</v>
      </c>
    </row>
    <row r="1210" spans="2:15" x14ac:dyDescent="0.25">
      <c r="B1210">
        <v>1208</v>
      </c>
      <c r="C1210" t="s">
        <v>2468</v>
      </c>
      <c r="D1210" t="s">
        <v>1882</v>
      </c>
      <c r="E1210">
        <f>INDEX(ClubLeague!B:B,MATCH(D1210,ClubLeague!C:C,0))</f>
        <v>113</v>
      </c>
      <c r="F1210">
        <v>73</v>
      </c>
      <c r="G1210">
        <v>68</v>
      </c>
      <c r="H1210">
        <v>71</v>
      </c>
      <c r="I1210" s="3">
        <f t="shared" si="55"/>
        <v>71</v>
      </c>
      <c r="J1210" t="s">
        <v>6195</v>
      </c>
      <c r="K1210" t="str">
        <f t="shared" si="56"/>
        <v>E:\imagenes\escudos_cl\Europa\Ligue 1\FC Metz.png</v>
      </c>
      <c r="L1210" t="s">
        <v>487</v>
      </c>
      <c r="M1210">
        <f>INDEX(NationalTeams!B:B,MATCH(L1210,NationalTeams!C:C,0))</f>
        <v>74</v>
      </c>
      <c r="O1210" t="str">
        <f t="shared" si="54"/>
        <v>INSERT INTO "Clubs" (club_name,club_league_id,club_value,club_shield,club_country) VALUES ('FC Metz',113,71,pg_read_binary_file('E:\imagenes\escudos_cl\Europa\Ligue 1\FC Metz.png'),74);</v>
      </c>
    </row>
    <row r="1211" spans="2:15" x14ac:dyDescent="0.25">
      <c r="B1211">
        <v>1209</v>
      </c>
      <c r="C1211" t="s">
        <v>2295</v>
      </c>
      <c r="D1211" t="s">
        <v>1775</v>
      </c>
      <c r="E1211">
        <f>INDEX(ClubLeague!B:B,MATCH(D1211,ClubLeague!C:C,0))</f>
        <v>5</v>
      </c>
      <c r="F1211">
        <v>71</v>
      </c>
      <c r="G1211">
        <v>70</v>
      </c>
      <c r="H1211">
        <v>66</v>
      </c>
      <c r="I1211" s="3">
        <f t="shared" si="55"/>
        <v>69</v>
      </c>
      <c r="J1211" t="s">
        <v>6196</v>
      </c>
      <c r="K1211" t="str">
        <f t="shared" si="56"/>
        <v>E:\imagenes\escudos_cl\Europa\3F Superliga\FC Midtjylland.png</v>
      </c>
      <c r="L1211" t="s">
        <v>495</v>
      </c>
      <c r="M1211">
        <f>INDEX(NationalTeams!B:B,MATCH(L1211,NationalTeams!C:C,0))</f>
        <v>56</v>
      </c>
      <c r="O1211" t="str">
        <f t="shared" si="54"/>
        <v>INSERT INTO "Clubs" (club_name,club_league_id,club_value,club_shield,club_country) VALUES ('FC Midtjylland',5,69,pg_read_binary_file('E:\imagenes\escudos_cl\Europa\3F Superliga\FC Midtjylland.png'),56);</v>
      </c>
    </row>
    <row r="1212" spans="2:15" x14ac:dyDescent="0.25">
      <c r="B1212">
        <v>1210</v>
      </c>
      <c r="C1212" t="s">
        <v>2936</v>
      </c>
      <c r="D1212" t="s">
        <v>1953</v>
      </c>
      <c r="E1212">
        <f>INDEX(ClubLeague!B:B,MATCH(D1212,ClubLeague!C:C,0))</f>
        <v>184</v>
      </c>
      <c r="F1212">
        <v>57</v>
      </c>
      <c r="G1212">
        <v>50</v>
      </c>
      <c r="H1212">
        <v>53</v>
      </c>
      <c r="I1212" s="3">
        <f t="shared" si="55"/>
        <v>53</v>
      </c>
      <c r="J1212" t="s">
        <v>6197</v>
      </c>
      <c r="K1212" t="str">
        <f t="shared" si="56"/>
        <v>E:\imagenes\escudos_cl\Europa\Super Liga\FC Milsami Orhei.png</v>
      </c>
      <c r="L1212" t="s">
        <v>537</v>
      </c>
      <c r="M1212">
        <f>INDEX(NationalTeams!B:B,MATCH(L1212,NationalTeams!C:C,0))</f>
        <v>142</v>
      </c>
      <c r="O1212" t="str">
        <f t="shared" si="54"/>
        <v>INSERT INTO "Clubs" (club_name,club_league_id,club_value,club_shield,club_country) VALUES ('FC Milsami Orhei',184,53,pg_read_binary_file('E:\imagenes\escudos_cl\Europa\Super Liga\FC Milsami Orhei.png'),142);</v>
      </c>
    </row>
    <row r="1213" spans="2:15" x14ac:dyDescent="0.25">
      <c r="B1213">
        <v>1211</v>
      </c>
      <c r="C1213" t="s">
        <v>2146</v>
      </c>
      <c r="D1213" t="s">
        <v>1789</v>
      </c>
      <c r="E1213">
        <f>INDEX(ClubLeague!B:B,MATCH(D1213,ClubLeague!C:C,0))</f>
        <v>19</v>
      </c>
      <c r="F1213">
        <v>66</v>
      </c>
      <c r="G1213">
        <v>67</v>
      </c>
      <c r="H1213">
        <v>61</v>
      </c>
      <c r="I1213" s="3">
        <f t="shared" si="55"/>
        <v>65</v>
      </c>
      <c r="J1213" t="s">
        <v>6198</v>
      </c>
      <c r="K1213" t="str">
        <f t="shared" si="56"/>
        <v>E:\imagenes\escudos_cl\Europa\Belarusian Premier League\FC Minsk.png</v>
      </c>
      <c r="L1213" t="s">
        <v>525</v>
      </c>
      <c r="M1213">
        <f>INDEX(NationalTeams!B:B,MATCH(L1213,NationalTeams!C:C,0))</f>
        <v>27</v>
      </c>
      <c r="O1213" t="str">
        <f t="shared" si="54"/>
        <v>INSERT INTO "Clubs" (club_name,club_league_id,club_value,club_shield,club_country) VALUES ('FC Minsk',19,65,pg_read_binary_file('E:\imagenes\escudos_cl\Europa\Belarusian Premier League\FC Minsk.png'),27);</v>
      </c>
    </row>
    <row r="1214" spans="2:15" x14ac:dyDescent="0.25">
      <c r="B1214">
        <v>1212</v>
      </c>
      <c r="C1214" t="s">
        <v>2205</v>
      </c>
      <c r="D1214" t="s">
        <v>1933</v>
      </c>
      <c r="E1214">
        <f>INDEX(ClubLeague!B:B,MATCH(D1214,ClubLeague!C:C,0))</f>
        <v>164</v>
      </c>
      <c r="F1214">
        <v>50</v>
      </c>
      <c r="G1214">
        <v>57</v>
      </c>
      <c r="H1214">
        <v>56</v>
      </c>
      <c r="I1214" s="3">
        <f t="shared" si="55"/>
        <v>54</v>
      </c>
      <c r="J1214" t="s">
        <v>6199</v>
      </c>
      <c r="K1214" t="str">
        <f t="shared" si="56"/>
        <v>E:\imagenes\escudos_cl\Europa\Second Professional Football League\FC Minyor Pernik.png</v>
      </c>
      <c r="L1214" t="s">
        <v>510</v>
      </c>
      <c r="M1214">
        <f>INDEX(NationalTeams!B:B,MATCH(L1214,NationalTeams!C:C,0))</f>
        <v>34</v>
      </c>
      <c r="O1214" t="str">
        <f t="shared" si="54"/>
        <v>INSERT INTO "Clubs" (club_name,club_league_id,club_value,club_shield,club_country) VALUES ('FC Minyor Pernik',164,54,pg_read_binary_file('E:\imagenes\escudos_cl\Europa\Second Professional Football League\FC Minyor Pernik.png'),34);</v>
      </c>
    </row>
    <row r="1215" spans="2:15" x14ac:dyDescent="0.25">
      <c r="B1215">
        <v>1213</v>
      </c>
      <c r="C1215" t="s">
        <v>2152</v>
      </c>
      <c r="D1215" t="s">
        <v>1789</v>
      </c>
      <c r="E1215">
        <f>INDEX(ClubLeague!B:B,MATCH(D1215,ClubLeague!C:C,0))</f>
        <v>19</v>
      </c>
      <c r="F1215">
        <v>68</v>
      </c>
      <c r="G1215">
        <v>68</v>
      </c>
      <c r="H1215">
        <v>59</v>
      </c>
      <c r="I1215" s="3">
        <f t="shared" si="55"/>
        <v>65</v>
      </c>
      <c r="J1215" t="s">
        <v>6200</v>
      </c>
      <c r="K1215" t="str">
        <f t="shared" si="56"/>
        <v>E:\imagenes\escudos_cl\Europa\Belarusian Premier League\FC Molodechno.png</v>
      </c>
      <c r="L1215" t="s">
        <v>525</v>
      </c>
      <c r="M1215">
        <f>INDEX(NationalTeams!B:B,MATCH(L1215,NationalTeams!C:C,0))</f>
        <v>27</v>
      </c>
      <c r="O1215" t="str">
        <f t="shared" si="54"/>
        <v>INSERT INTO "Clubs" (club_name,club_league_id,club_value,club_shield,club_country) VALUES ('FC Molodechno',19,65,pg_read_binary_file('E:\imagenes\escudos_cl\Europa\Belarusian Premier League\FC Molodechno.png'),27);</v>
      </c>
    </row>
    <row r="1216" spans="2:15" x14ac:dyDescent="0.25">
      <c r="B1216">
        <v>1214</v>
      </c>
      <c r="C1216" t="s">
        <v>2195</v>
      </c>
      <c r="D1216" t="s">
        <v>1829</v>
      </c>
      <c r="E1216">
        <f>INDEX(ClubLeague!B:B,MATCH(D1216,ClubLeague!C:C,0))</f>
        <v>60</v>
      </c>
      <c r="F1216">
        <v>50</v>
      </c>
      <c r="G1216">
        <v>61</v>
      </c>
      <c r="H1216">
        <v>57</v>
      </c>
      <c r="I1216" s="3">
        <f t="shared" si="55"/>
        <v>56</v>
      </c>
      <c r="J1216" t="s">
        <v>6201</v>
      </c>
      <c r="K1216" t="str">
        <f t="shared" si="56"/>
        <v>E:\imagenes\escudos_cl\Europa\First Professional Football League\FC Montana.png</v>
      </c>
      <c r="L1216" t="s">
        <v>510</v>
      </c>
      <c r="M1216">
        <f>INDEX(NationalTeams!B:B,MATCH(L1216,NationalTeams!C:C,0))</f>
        <v>34</v>
      </c>
      <c r="O1216" t="str">
        <f t="shared" si="54"/>
        <v>INSERT INTO "Clubs" (club_name,club_league_id,club_value,club_shield,club_country) VALUES ('FC Montana',60,56,pg_read_binary_file('E:\imagenes\escudos_cl\Europa\First Professional Football League\FC Montana.png'),34);</v>
      </c>
    </row>
    <row r="1217" spans="2:15" x14ac:dyDescent="0.25">
      <c r="B1217">
        <v>1215</v>
      </c>
      <c r="C1217" t="s">
        <v>3682</v>
      </c>
      <c r="D1217" t="s">
        <v>1871</v>
      </c>
      <c r="E1217">
        <f>INDEX(ClubLeague!B:B,MATCH(D1217,ClubLeague!C:C,0))</f>
        <v>102</v>
      </c>
      <c r="F1217">
        <v>64</v>
      </c>
      <c r="G1217">
        <v>60</v>
      </c>
      <c r="H1217">
        <v>60</v>
      </c>
      <c r="I1217" s="3">
        <f t="shared" si="55"/>
        <v>61</v>
      </c>
      <c r="J1217" t="s">
        <v>6202</v>
      </c>
      <c r="K1217" t="str">
        <f t="shared" si="56"/>
        <v>E:\imagenes\escudos_cl\America\Liga Hondubet\FC Motagua.png</v>
      </c>
      <c r="L1217" t="s">
        <v>397</v>
      </c>
      <c r="M1217">
        <f>INDEX(NationalTeams!B:B,MATCH(L1217,NationalTeams!C:C,0))</f>
        <v>90</v>
      </c>
      <c r="O1217" t="str">
        <f t="shared" si="54"/>
        <v>INSERT INTO "Clubs" (club_name,club_league_id,club_value,club_shield,club_country) VALUES ('FC Motagua',102,61,pg_read_binary_file('E:\imagenes\escudos_cl\America\Liga Hondubet\FC Motagua.png'),90);</v>
      </c>
    </row>
    <row r="1218" spans="2:15" x14ac:dyDescent="0.25">
      <c r="B1218">
        <v>1216</v>
      </c>
      <c r="C1218" t="s">
        <v>3918</v>
      </c>
      <c r="D1218" t="s">
        <v>1854</v>
      </c>
      <c r="E1218">
        <f>INDEX(ClubLeague!B:B,MATCH(D1218,ClubLeague!C:C,0))</f>
        <v>85</v>
      </c>
      <c r="F1218">
        <v>65</v>
      </c>
      <c r="G1218">
        <v>61</v>
      </c>
      <c r="H1218">
        <v>65</v>
      </c>
      <c r="I1218" s="3">
        <f t="shared" si="55"/>
        <v>64</v>
      </c>
      <c r="J1218" t="s">
        <v>6203</v>
      </c>
      <c r="K1218" t="str">
        <f t="shared" si="56"/>
        <v>E:\imagenes\escudos_cl\Asia\Kyrgyz Premier League\FC Muras United.png</v>
      </c>
      <c r="L1218" t="s">
        <v>434</v>
      </c>
      <c r="M1218">
        <f>INDEX(NationalTeams!B:B,MATCH(L1218,NationalTeams!C:C,0))</f>
        <v>116</v>
      </c>
      <c r="O1218" t="str">
        <f t="shared" si="54"/>
        <v>INSERT INTO "Clubs" (club_name,club_league_id,club_value,club_shield,club_country) VALUES ('FC Muras United',85,64,pg_read_binary_file('E:\imagenes\escudos_cl\Asia\Kyrgyz Premier League\FC Muras United.png'),116);</v>
      </c>
    </row>
    <row r="1219" spans="2:15" x14ac:dyDescent="0.25">
      <c r="B1219">
        <v>1217</v>
      </c>
      <c r="C1219" t="s">
        <v>3295</v>
      </c>
      <c r="D1219" t="s">
        <v>1971</v>
      </c>
      <c r="E1219">
        <f>INDEX(ClubLeague!B:B,MATCH(D1219,ClubLeague!C:C,0))</f>
        <v>202</v>
      </c>
      <c r="F1219">
        <v>69</v>
      </c>
      <c r="G1219">
        <v>64</v>
      </c>
      <c r="H1219">
        <v>64</v>
      </c>
      <c r="I1219" s="3">
        <f t="shared" si="55"/>
        <v>66</v>
      </c>
      <c r="J1219" t="s">
        <v>6204</v>
      </c>
      <c r="K1219" t="str">
        <f t="shared" si="56"/>
        <v>E:\imagenes\escudos_cl\Europa\Ukranian First League\FC Mynai.png</v>
      </c>
      <c r="L1219" t="s">
        <v>502</v>
      </c>
      <c r="M1219">
        <f>INDEX(NationalTeams!B:B,MATCH(L1219,NationalTeams!C:C,0))</f>
        <v>212</v>
      </c>
      <c r="O1219" t="str">
        <f t="shared" ref="O1219:O1282" si="57">_xlfn.CONCAT($O$1,$S$1,$B$1,$S$1," ",$Q$1,$C$2,$U$1,$E$2,$U$1,$I$2,$U$1,$K$2,$U$1,$M$2,$R$1,$P$1,$Q$1,$T$1,C1219,$T$1,$U$1,E1219,$U$1,I1219,$U$1,$O$2,$Q$1,$T$1,K1219,$T$1,$R$1,$U$1,M1219,$R$1,$V$1)</f>
        <v>INSERT INTO "Clubs" (club_name,club_league_id,club_value,club_shield,club_country) VALUES ('FC Mynai',202,66,pg_read_binary_file('E:\imagenes\escudos_cl\Europa\Ukranian First League\FC Mynai.png'),212);</v>
      </c>
    </row>
    <row r="1220" spans="2:15" x14ac:dyDescent="0.25">
      <c r="B1220">
        <v>1218</v>
      </c>
      <c r="C1220" t="s">
        <v>2150</v>
      </c>
      <c r="D1220" t="s">
        <v>1789</v>
      </c>
      <c r="E1220">
        <f>INDEX(ClubLeague!B:B,MATCH(D1220,ClubLeague!C:C,0))</f>
        <v>19</v>
      </c>
      <c r="F1220">
        <v>68</v>
      </c>
      <c r="G1220">
        <v>64</v>
      </c>
      <c r="H1220">
        <v>59</v>
      </c>
      <c r="I1220" s="3">
        <f t="shared" ref="I1220:I1283" si="58">ROUND(AVERAGE(F1220:H1220),0)</f>
        <v>64</v>
      </c>
      <c r="J1220" t="s">
        <v>6205</v>
      </c>
      <c r="K1220" t="str">
        <f t="shared" ref="K1220:K1283" si="59">_xlfn.CONCAT($A$1,J1220)</f>
        <v>E:\imagenes\escudos_cl\Europa\Belarusian Premier League\FC Naftan Novopolotsk.png</v>
      </c>
      <c r="L1220" t="s">
        <v>525</v>
      </c>
      <c r="M1220">
        <f>INDEX(NationalTeams!B:B,MATCH(L1220,NationalTeams!C:C,0))</f>
        <v>27</v>
      </c>
      <c r="O1220" t="str">
        <f t="shared" si="57"/>
        <v>INSERT INTO "Clubs" (club_name,club_league_id,club_value,club_shield,club_country) VALUES ('FC Naftan Novopolotsk',19,64,pg_read_binary_file('E:\imagenes\escudos_cl\Europa\Belarusian Premier League\FC Naftan Novopolotsk.png'),27);</v>
      </c>
    </row>
    <row r="1221" spans="2:15" x14ac:dyDescent="0.25">
      <c r="B1221">
        <v>1219</v>
      </c>
      <c r="C1221" t="s">
        <v>2469</v>
      </c>
      <c r="D1221" t="s">
        <v>1882</v>
      </c>
      <c r="E1221">
        <f>INDEX(ClubLeague!B:B,MATCH(D1221,ClubLeague!C:C,0))</f>
        <v>113</v>
      </c>
      <c r="F1221">
        <v>72</v>
      </c>
      <c r="G1221">
        <v>70</v>
      </c>
      <c r="H1221">
        <v>72</v>
      </c>
      <c r="I1221" s="3">
        <f t="shared" si="58"/>
        <v>71</v>
      </c>
      <c r="J1221" t="s">
        <v>6206</v>
      </c>
      <c r="K1221" t="str">
        <f t="shared" si="59"/>
        <v>E:\imagenes\escudos_cl\Europa\Ligue 1\FC Nantes.png</v>
      </c>
      <c r="L1221" t="s">
        <v>487</v>
      </c>
      <c r="M1221">
        <f>INDEX(NationalTeams!B:B,MATCH(L1221,NationalTeams!C:C,0))</f>
        <v>74</v>
      </c>
      <c r="O1221" t="str">
        <f t="shared" si="57"/>
        <v>INSERT INTO "Clubs" (club_name,club_league_id,club_value,club_shield,club_country) VALUES ('FC Nantes',113,71,pg_read_binary_file('E:\imagenes\escudos_cl\Europa\Ligue 1\FC Nantes.png'),74);</v>
      </c>
    </row>
    <row r="1222" spans="2:15" x14ac:dyDescent="0.25">
      <c r="B1222">
        <v>1220</v>
      </c>
      <c r="C1222" t="s">
        <v>4342</v>
      </c>
      <c r="D1222" t="s">
        <v>1973</v>
      </c>
      <c r="E1222">
        <f>INDEX(ClubLeague!B:B,MATCH(D1222,ClubLeague!C:C,0))</f>
        <v>204</v>
      </c>
      <c r="F1222">
        <v>57</v>
      </c>
      <c r="G1222">
        <v>54</v>
      </c>
      <c r="H1222">
        <v>54</v>
      </c>
      <c r="I1222" s="3">
        <f t="shared" si="58"/>
        <v>55</v>
      </c>
      <c r="J1222" t="s">
        <v>6207</v>
      </c>
      <c r="K1222" t="str">
        <f t="shared" si="59"/>
        <v>E:\imagenes\escudos_cl\Asia\Uzbekistan Super League\FC Nasaf Qarshi.png</v>
      </c>
      <c r="L1222" t="s">
        <v>443</v>
      </c>
      <c r="M1222">
        <f>INDEX(NationalTeams!B:B,MATCH(L1222,NationalTeams!C:C,0))</f>
        <v>215</v>
      </c>
      <c r="O1222" t="str">
        <f t="shared" si="57"/>
        <v>INSERT INTO "Clubs" (club_name,club_league_id,club_value,club_shield,club_country) VALUES ('FC Nasaf Qarshi',204,55,pg_read_binary_file('E:\imagenes\escudos_cl\Asia\Uzbekistan Super League\FC Nasaf Qarshi.png'),215);</v>
      </c>
    </row>
    <row r="1223" spans="2:15" x14ac:dyDescent="0.25">
      <c r="B1223">
        <v>1221</v>
      </c>
      <c r="C1223" t="s">
        <v>4237</v>
      </c>
      <c r="D1223" t="s">
        <v>1973</v>
      </c>
      <c r="E1223">
        <f>INDEX(ClubLeague!B:B,MATCH(D1223,ClubLeague!C:C,0))</f>
        <v>204</v>
      </c>
      <c r="F1223">
        <v>62</v>
      </c>
      <c r="G1223">
        <v>56</v>
      </c>
      <c r="H1223">
        <v>56</v>
      </c>
      <c r="I1223" s="3">
        <f t="shared" si="58"/>
        <v>58</v>
      </c>
      <c r="J1223" t="s">
        <v>6208</v>
      </c>
      <c r="K1223" t="str">
        <f t="shared" si="59"/>
        <v>E:\imagenes\escudos_cl\Asia\Uzbekistan Super League\FC Neftchi Fergana.png</v>
      </c>
      <c r="L1223" t="s">
        <v>443</v>
      </c>
      <c r="M1223">
        <f>INDEX(NationalTeams!B:B,MATCH(L1223,NationalTeams!C:C,0))</f>
        <v>215</v>
      </c>
      <c r="O1223" t="str">
        <f t="shared" si="57"/>
        <v>INSERT INTO "Clubs" (club_name,club_league_id,club_value,club_shield,club_country) VALUES ('FC Neftchi Fergana',204,58,pg_read_binary_file('E:\imagenes\escudos_cl\Asia\Uzbekistan Super League\FC Neftchi Fergana.png'),215);</v>
      </c>
    </row>
    <row r="1224" spans="2:15" x14ac:dyDescent="0.25">
      <c r="B1224">
        <v>1222</v>
      </c>
      <c r="C1224" t="s">
        <v>3949</v>
      </c>
      <c r="D1224" t="s">
        <v>1854</v>
      </c>
      <c r="E1224">
        <f>INDEX(ClubLeague!B:B,MATCH(D1224,ClubLeague!C:C,0))</f>
        <v>85</v>
      </c>
      <c r="F1224">
        <v>62</v>
      </c>
      <c r="G1224">
        <v>62</v>
      </c>
      <c r="H1224">
        <v>63</v>
      </c>
      <c r="I1224" s="3">
        <f t="shared" si="58"/>
        <v>62</v>
      </c>
      <c r="J1224" t="s">
        <v>6209</v>
      </c>
      <c r="K1224" t="str">
        <f t="shared" si="59"/>
        <v>E:\imagenes\escudos_cl\Asia\Kyrgyz Premier League\FC Neftchi Kochkor Ata.png</v>
      </c>
      <c r="L1224" t="s">
        <v>434</v>
      </c>
      <c r="M1224">
        <f>INDEX(NationalTeams!B:B,MATCH(L1224,NationalTeams!C:C,0))</f>
        <v>116</v>
      </c>
      <c r="O1224" t="str">
        <f t="shared" si="57"/>
        <v>INSERT INTO "Clubs" (club_name,club_league_id,club_value,club_shield,club_country) VALUES ('FC Neftchi Kochkor Ata',85,62,pg_read_binary_file('E:\imagenes\escudos_cl\Asia\Kyrgyz Premier League\FC Neftchi Kochkor Ata.png'),116);</v>
      </c>
    </row>
    <row r="1225" spans="2:15" x14ac:dyDescent="0.25">
      <c r="B1225">
        <v>1223</v>
      </c>
      <c r="C1225" t="s">
        <v>3148</v>
      </c>
      <c r="D1225" t="s">
        <v>1928</v>
      </c>
      <c r="E1225">
        <f>INDEX(ClubLeague!B:B,MATCH(D1225,ClubLeague!C:C,0))</f>
        <v>159</v>
      </c>
      <c r="F1225">
        <v>60</v>
      </c>
      <c r="G1225">
        <v>58</v>
      </c>
      <c r="H1225">
        <v>62</v>
      </c>
      <c r="I1225" s="3">
        <f t="shared" si="58"/>
        <v>60</v>
      </c>
      <c r="J1225" t="s">
        <v>6210</v>
      </c>
      <c r="K1225" t="str">
        <f t="shared" si="59"/>
        <v>E:\imagenes\escudos_cl\Europa\Russian First League\FC Neftekhimik Nizhnekamsk.png</v>
      </c>
      <c r="L1225" t="s">
        <v>500</v>
      </c>
      <c r="M1225">
        <f>INDEX(NationalTeams!B:B,MATCH(L1225,NationalTeams!C:C,0))</f>
        <v>176</v>
      </c>
      <c r="O1225" t="str">
        <f t="shared" si="57"/>
        <v>INSERT INTO "Clubs" (club_name,club_league_id,club_value,club_shield,club_country) VALUES ('FC Neftekhimik Nizhnekamsk',159,60,pg_read_binary_file('E:\imagenes\escudos_cl\Europa\Russian First League\FC Neftekhimik Nizhnekamsk.png'),176);</v>
      </c>
    </row>
    <row r="1226" spans="2:15" x14ac:dyDescent="0.25">
      <c r="B1226">
        <v>1224</v>
      </c>
      <c r="C1226" t="s">
        <v>2142</v>
      </c>
      <c r="D1226" t="s">
        <v>1789</v>
      </c>
      <c r="E1226">
        <f>INDEX(ClubLeague!B:B,MATCH(D1226,ClubLeague!C:C,0))</f>
        <v>19</v>
      </c>
      <c r="F1226">
        <v>69</v>
      </c>
      <c r="G1226">
        <v>64</v>
      </c>
      <c r="H1226">
        <v>60</v>
      </c>
      <c r="I1226" s="3">
        <f t="shared" si="58"/>
        <v>64</v>
      </c>
      <c r="J1226" t="s">
        <v>6211</v>
      </c>
      <c r="K1226" t="str">
        <f t="shared" si="59"/>
        <v>E:\imagenes\escudos_cl\Europa\Belarusian Premier League\FC Neman Grodno.png</v>
      </c>
      <c r="L1226" t="s">
        <v>525</v>
      </c>
      <c r="M1226">
        <f>INDEX(NationalTeams!B:B,MATCH(L1226,NationalTeams!C:C,0))</f>
        <v>27</v>
      </c>
      <c r="O1226" t="str">
        <f t="shared" si="57"/>
        <v>INSERT INTO "Clubs" (club_name,club_league_id,club_value,club_shield,club_country) VALUES ('FC Neman Grodno',19,64,pg_read_binary_file('E:\imagenes\escudos_cl\Europa\Belarusian Premier League\FC Neman Grodno.png'),27);</v>
      </c>
    </row>
    <row r="1227" spans="2:15" x14ac:dyDescent="0.25">
      <c r="B1227">
        <v>1225</v>
      </c>
      <c r="C1227" t="s">
        <v>2053</v>
      </c>
      <c r="D1227" t="s">
        <v>1783</v>
      </c>
      <c r="E1227">
        <f>INDEX(ClubLeague!B:B,MATCH(D1227,ClubLeague!C:C,0))</f>
        <v>13</v>
      </c>
      <c r="F1227">
        <v>58</v>
      </c>
      <c r="G1227">
        <v>56</v>
      </c>
      <c r="H1227">
        <v>50</v>
      </c>
      <c r="I1227" s="3">
        <f t="shared" si="58"/>
        <v>55</v>
      </c>
      <c r="J1227" t="s">
        <v>6212</v>
      </c>
      <c r="K1227" t="str">
        <f t="shared" si="59"/>
        <v>E:\imagenes\escudos_cl\Europa\Armenian Premier League\FC Noah.png</v>
      </c>
      <c r="L1227" t="s">
        <v>529</v>
      </c>
      <c r="M1227">
        <f>INDEX(NationalTeams!B:B,MATCH(L1227,NationalTeams!C:C,0))</f>
        <v>13</v>
      </c>
      <c r="O1227" t="str">
        <f t="shared" si="57"/>
        <v>INSERT INTO "Clubs" (club_name,club_league_id,club_value,club_shield,club_country) VALUES ('FC Noah',13,55,pg_read_binary_file('E:\imagenes\escudos_cl\Europa\Armenian Premier League\FC Noah.png'),13);</v>
      </c>
    </row>
    <row r="1228" spans="2:15" x14ac:dyDescent="0.25">
      <c r="B1228">
        <v>1226</v>
      </c>
      <c r="C1228" t="s">
        <v>2302</v>
      </c>
      <c r="D1228" t="s">
        <v>1775</v>
      </c>
      <c r="E1228">
        <f>INDEX(ClubLeague!B:B,MATCH(D1228,ClubLeague!C:C,0))</f>
        <v>5</v>
      </c>
      <c r="F1228">
        <v>58</v>
      </c>
      <c r="G1228">
        <v>60</v>
      </c>
      <c r="H1228">
        <v>59</v>
      </c>
      <c r="I1228" s="3">
        <f t="shared" si="58"/>
        <v>59</v>
      </c>
      <c r="J1228" t="s">
        <v>6213</v>
      </c>
      <c r="K1228" t="str">
        <f t="shared" si="59"/>
        <v>E:\imagenes\escudos_cl\Europa\3F Superliga\FC Nordsjaelland.png</v>
      </c>
      <c r="L1228" t="s">
        <v>495</v>
      </c>
      <c r="M1228">
        <f>INDEX(NationalTeams!B:B,MATCH(L1228,NationalTeams!C:C,0))</f>
        <v>56</v>
      </c>
      <c r="O1228" t="str">
        <f t="shared" si="57"/>
        <v>INSERT INTO "Clubs" (club_name,club_league_id,club_value,club_shield,club_country) VALUES ('FC Nordsjaelland',5,59,pg_read_binary_file('E:\imagenes\escudos_cl\Europa\3F Superliga\FC Nordsjaelland.png'),56);</v>
      </c>
    </row>
    <row r="1229" spans="2:15" x14ac:dyDescent="0.25">
      <c r="B1229">
        <v>1227</v>
      </c>
      <c r="C1229" t="s">
        <v>4811</v>
      </c>
      <c r="D1229" t="s">
        <v>1883</v>
      </c>
      <c r="E1229">
        <f>INDEX(ClubLeague!B:B,MATCH(D1229,ClubLeague!C:C,0))</f>
        <v>114</v>
      </c>
      <c r="F1229">
        <v>55</v>
      </c>
      <c r="G1229">
        <v>49</v>
      </c>
      <c r="H1229">
        <v>53</v>
      </c>
      <c r="I1229" s="3">
        <f t="shared" si="58"/>
        <v>52</v>
      </c>
      <c r="J1229" t="s">
        <v>6214</v>
      </c>
      <c r="K1229" t="str">
        <f t="shared" si="59"/>
        <v>E:\imagenes\escudos_cl\Africa\Ligue 1 Mauritania\FC Nouadhibou.png</v>
      </c>
      <c r="L1229" t="s">
        <v>360</v>
      </c>
      <c r="M1229">
        <f>INDEX(NationalTeams!B:B,MATCH(L1229,NationalTeams!C:C,0))</f>
        <v>139</v>
      </c>
      <c r="O1229" t="str">
        <f t="shared" si="57"/>
        <v>INSERT INTO "Clubs" (club_name,club_league_id,club_value,club_shield,club_country) VALUES ('FC Nouadhibou',114,52,pg_read_binary_file('E:\imagenes\escudos_cl\Africa\Ligue 1 Mauritania\FC Nouadhibou.png'),139);</v>
      </c>
    </row>
    <row r="1230" spans="2:15" x14ac:dyDescent="0.25">
      <c r="B1230">
        <v>1228</v>
      </c>
      <c r="C1230" t="s">
        <v>2021</v>
      </c>
      <c r="D1230" t="s">
        <v>1772</v>
      </c>
      <c r="E1230">
        <f>INDEX(ClubLeague!B:B,MATCH(D1230,ClubLeague!C:C,0))</f>
        <v>2</v>
      </c>
      <c r="F1230">
        <v>65</v>
      </c>
      <c r="G1230">
        <v>65</v>
      </c>
      <c r="H1230">
        <v>66</v>
      </c>
      <c r="I1230" s="3">
        <f t="shared" si="58"/>
        <v>65</v>
      </c>
      <c r="J1230" t="s">
        <v>6215</v>
      </c>
      <c r="K1230" t="str">
        <f t="shared" si="59"/>
        <v>E:\imagenes\escudos_cl\Europa\2. Bundesliga\FC Nuremberg.png</v>
      </c>
      <c r="L1230" t="s">
        <v>489</v>
      </c>
      <c r="M1230">
        <f>INDEX(NationalTeams!B:B,MATCH(L1230,NationalTeams!C:C,0))</f>
        <v>4</v>
      </c>
      <c r="O1230" t="str">
        <f t="shared" si="57"/>
        <v>INSERT INTO "Clubs" (club_name,club_league_id,club_value,club_shield,club_country) VALUES ('FC Nuremberg',2,65,pg_read_binary_file('E:\imagenes\escudos_cl\Europa\2. Bundesliga\FC Nuremberg.png'),4);</v>
      </c>
    </row>
    <row r="1231" spans="2:15" x14ac:dyDescent="0.25">
      <c r="B1231">
        <v>1229</v>
      </c>
      <c r="C1231" t="s">
        <v>3313</v>
      </c>
      <c r="D1231" t="s">
        <v>1971</v>
      </c>
      <c r="E1231">
        <f>INDEX(ClubLeague!B:B,MATCH(D1231,ClubLeague!C:C,0))</f>
        <v>202</v>
      </c>
      <c r="F1231">
        <v>59</v>
      </c>
      <c r="G1231">
        <v>56</v>
      </c>
      <c r="H1231">
        <v>57</v>
      </c>
      <c r="I1231" s="3">
        <f t="shared" si="58"/>
        <v>57</v>
      </c>
      <c r="J1231" t="s">
        <v>6216</v>
      </c>
      <c r="K1231" t="str">
        <f t="shared" si="59"/>
        <v>E:\imagenes\escudos_cl\Europa\Ukranian First League\FC Nyva Ternopil.png</v>
      </c>
      <c r="L1231" t="s">
        <v>502</v>
      </c>
      <c r="M1231">
        <f>INDEX(NationalTeams!B:B,MATCH(L1231,NationalTeams!C:C,0))</f>
        <v>212</v>
      </c>
      <c r="O1231" t="str">
        <f t="shared" si="57"/>
        <v>INSERT INTO "Clubs" (club_name,club_league_id,club_value,club_shield,club_country) VALUES ('FC Nyva Ternopil',202,57,pg_read_binary_file('E:\imagenes\escudos_cl\Europa\Ukranian First League\FC Nyva Ternopil.png'),212);</v>
      </c>
    </row>
    <row r="1232" spans="2:15" x14ac:dyDescent="0.25">
      <c r="B1232">
        <v>1230</v>
      </c>
      <c r="C1232" t="s">
        <v>4338</v>
      </c>
      <c r="D1232" t="s">
        <v>1973</v>
      </c>
      <c r="E1232">
        <f>INDEX(ClubLeague!B:B,MATCH(D1232,ClubLeague!C:C,0))</f>
        <v>204</v>
      </c>
      <c r="F1232">
        <v>61</v>
      </c>
      <c r="G1232">
        <v>54</v>
      </c>
      <c r="H1232">
        <v>54</v>
      </c>
      <c r="I1232" s="3">
        <f t="shared" si="58"/>
        <v>56</v>
      </c>
      <c r="J1232" t="s">
        <v>6217</v>
      </c>
      <c r="K1232" t="str">
        <f t="shared" si="59"/>
        <v>E:\imagenes\escudos_cl\Asia\Uzbekistan Super League\FC OKMK.png</v>
      </c>
      <c r="L1232" t="s">
        <v>443</v>
      </c>
      <c r="M1232">
        <f>INDEX(NationalTeams!B:B,MATCH(L1232,NationalTeams!C:C,0))</f>
        <v>215</v>
      </c>
      <c r="O1232" t="str">
        <f t="shared" si="57"/>
        <v>INSERT INTO "Clubs" (club_name,club_league_id,club_value,club_shield,club_country) VALUES ('FC OKMK',204,56,pg_read_binary_file('E:\imagenes\escudos_cl\Asia\Uzbekistan Super League\FC OKMK.png'),215);</v>
      </c>
    </row>
    <row r="1233" spans="2:15" x14ac:dyDescent="0.25">
      <c r="B1233">
        <v>1231</v>
      </c>
      <c r="C1233" t="s">
        <v>2829</v>
      </c>
      <c r="D1233" t="s">
        <v>1852</v>
      </c>
      <c r="E1233">
        <f>INDEX(ClubLeague!B:B,MATCH(D1233,ClubLeague!C:C,0))</f>
        <v>83</v>
      </c>
      <c r="F1233">
        <v>56</v>
      </c>
      <c r="G1233">
        <v>59</v>
      </c>
      <c r="H1233">
        <v>55</v>
      </c>
      <c r="I1233" s="3">
        <f t="shared" si="58"/>
        <v>57</v>
      </c>
      <c r="J1233" t="s">
        <v>6218</v>
      </c>
      <c r="K1233" t="str">
        <f t="shared" si="59"/>
        <v>E:\imagenes\escudos_cl\Europa\Kazakhstan Premier League\FC Okzhetpes.png</v>
      </c>
      <c r="L1233" t="s">
        <v>430</v>
      </c>
      <c r="M1233">
        <f>INDEX(NationalTeams!B:B,MATCH(L1233,NationalTeams!C:C,0))</f>
        <v>114</v>
      </c>
      <c r="O1233" t="str">
        <f t="shared" si="57"/>
        <v>INSERT INTO "Clubs" (club_name,club_league_id,club_value,club_shield,club_country) VALUES ('FC Okzhetpes',83,57,pg_read_binary_file('E:\imagenes\escudos_cl\Europa\Kazakhstan Premier League\FC Okzhetpes.png'),114);</v>
      </c>
    </row>
    <row r="1234" spans="2:15" x14ac:dyDescent="0.25">
      <c r="B1234">
        <v>1232</v>
      </c>
      <c r="C1234" t="s">
        <v>3304</v>
      </c>
      <c r="D1234" t="s">
        <v>1972</v>
      </c>
      <c r="E1234">
        <f>INDEX(ClubLeague!B:B,MATCH(D1234,ClubLeague!C:C,0))</f>
        <v>203</v>
      </c>
      <c r="F1234">
        <v>61</v>
      </c>
      <c r="G1234">
        <v>66</v>
      </c>
      <c r="H1234">
        <v>64</v>
      </c>
      <c r="I1234" s="3">
        <f t="shared" si="58"/>
        <v>64</v>
      </c>
      <c r="J1234" t="s">
        <v>6219</v>
      </c>
      <c r="K1234" t="str">
        <f t="shared" si="59"/>
        <v>E:\imagenes\escudos_cl\Europa\Ukranian Premier League\FC Oleksandriya.png</v>
      </c>
      <c r="L1234" t="s">
        <v>502</v>
      </c>
      <c r="M1234">
        <f>INDEX(NationalTeams!B:B,MATCH(L1234,NationalTeams!C:C,0))</f>
        <v>212</v>
      </c>
      <c r="O1234" t="str">
        <f t="shared" si="57"/>
        <v>INSERT INTO "Clubs" (club_name,club_league_id,club_value,club_shield,club_country) VALUES ('FC Oleksandriya',203,64,pg_read_binary_file('E:\imagenes\escudos_cl\Europa\Ukranian Premier League\FC Oleksandriya.png'),212);</v>
      </c>
    </row>
    <row r="1235" spans="2:15" x14ac:dyDescent="0.25">
      <c r="B1235">
        <v>1233</v>
      </c>
      <c r="C1235" t="s">
        <v>2830</v>
      </c>
      <c r="D1235" t="s">
        <v>1852</v>
      </c>
      <c r="E1235">
        <f>INDEX(ClubLeague!B:B,MATCH(D1235,ClubLeague!C:C,0))</f>
        <v>83</v>
      </c>
      <c r="F1235">
        <v>60</v>
      </c>
      <c r="G1235">
        <v>61</v>
      </c>
      <c r="H1235">
        <v>58</v>
      </c>
      <c r="I1235" s="3">
        <f t="shared" si="58"/>
        <v>60</v>
      </c>
      <c r="J1235" t="s">
        <v>6220</v>
      </c>
      <c r="K1235" t="str">
        <f t="shared" si="59"/>
        <v>E:\imagenes\escudos_cl\Europa\Kazakhstan Premier League\FC Ordabasy.png</v>
      </c>
      <c r="L1235" t="s">
        <v>430</v>
      </c>
      <c r="M1235">
        <f>INDEX(NationalTeams!B:B,MATCH(L1235,NationalTeams!C:C,0))</f>
        <v>114</v>
      </c>
      <c r="O1235" t="str">
        <f t="shared" si="57"/>
        <v>INSERT INTO "Clubs" (club_name,club_league_id,club_value,club_shield,club_country) VALUES ('FC Ordabasy',83,60,pg_read_binary_file('E:\imagenes\escudos_cl\Europa\Kazakhstan Premier League\FC Ordabasy.png'),114);</v>
      </c>
    </row>
    <row r="1236" spans="2:15" x14ac:dyDescent="0.25">
      <c r="B1236">
        <v>1234</v>
      </c>
      <c r="C1236" t="s">
        <v>2044</v>
      </c>
      <c r="D1236" t="s">
        <v>1919</v>
      </c>
      <c r="E1236">
        <f>INDEX(ClubLeague!B:B,MATCH(D1236,ClubLeague!C:C,0))</f>
        <v>150</v>
      </c>
      <c r="F1236">
        <v>40</v>
      </c>
      <c r="G1236">
        <v>40</v>
      </c>
      <c r="H1236">
        <v>49</v>
      </c>
      <c r="I1236" s="3">
        <f t="shared" si="58"/>
        <v>43</v>
      </c>
      <c r="J1236" t="s">
        <v>6221</v>
      </c>
      <c r="K1236" t="str">
        <f t="shared" si="59"/>
        <v>E:\imagenes\escudos_cl\Europa\Primera Divisio\FC Ordino.png</v>
      </c>
      <c r="L1236" t="s">
        <v>538</v>
      </c>
      <c r="M1236">
        <f>INDEX(NationalTeams!B:B,MATCH(L1236,NationalTeams!C:C,0))</f>
        <v>6</v>
      </c>
      <c r="O1236" t="str">
        <f t="shared" si="57"/>
        <v>INSERT INTO "Clubs" (club_name,club_league_id,club_value,club_shield,club_country) VALUES ('FC Ordino',150,43,pg_read_binary_file('E:\imagenes\escudos_cl\Europa\Primera Divisio\FC Ordino.png'),6);</v>
      </c>
    </row>
    <row r="1237" spans="2:15" x14ac:dyDescent="0.25">
      <c r="B1237">
        <v>1235</v>
      </c>
      <c r="C1237" t="s">
        <v>3155</v>
      </c>
      <c r="D1237" t="s">
        <v>1929</v>
      </c>
      <c r="E1237">
        <f>INDEX(ClubLeague!B:B,MATCH(D1237,ClubLeague!C:C,0))</f>
        <v>160</v>
      </c>
      <c r="F1237">
        <v>65</v>
      </c>
      <c r="G1237">
        <v>57</v>
      </c>
      <c r="H1237">
        <v>64</v>
      </c>
      <c r="I1237" s="3">
        <f t="shared" si="58"/>
        <v>62</v>
      </c>
      <c r="J1237" t="s">
        <v>6222</v>
      </c>
      <c r="K1237" t="str">
        <f t="shared" si="59"/>
        <v>E:\imagenes\escudos_cl\Europa\Russian Premier League\FC Orenburg.png</v>
      </c>
      <c r="L1237" t="s">
        <v>500</v>
      </c>
      <c r="M1237">
        <f>INDEX(NationalTeams!B:B,MATCH(L1237,NationalTeams!C:C,0))</f>
        <v>176</v>
      </c>
      <c r="O1237" t="str">
        <f t="shared" si="57"/>
        <v>INSERT INTO "Clubs" (club_name,club_league_id,club_value,club_shield,club_country) VALUES ('FC Orenburg',160,62,pg_read_binary_file('E:\imagenes\escudos_cl\Europa\Russian Premier League\FC Orenburg.png'),176);</v>
      </c>
    </row>
    <row r="1238" spans="2:15" x14ac:dyDescent="0.25">
      <c r="B1238">
        <v>1236</v>
      </c>
      <c r="C1238" t="s">
        <v>4689</v>
      </c>
      <c r="D1238" t="s">
        <v>1882</v>
      </c>
      <c r="E1238">
        <f>INDEX(ClubLeague!B:B,MATCH(D1238,ClubLeague!C:C,0))</f>
        <v>113</v>
      </c>
      <c r="F1238">
        <v>71</v>
      </c>
      <c r="G1238">
        <v>72</v>
      </c>
      <c r="H1238">
        <v>67</v>
      </c>
      <c r="I1238" s="3">
        <f t="shared" si="58"/>
        <v>70</v>
      </c>
      <c r="J1238" t="s">
        <v>6223</v>
      </c>
      <c r="K1238" t="str">
        <f t="shared" si="59"/>
        <v>E:\imagenes\escudos_cl\Africa\Ligue 1\FC OSA.png</v>
      </c>
      <c r="L1238" t="s">
        <v>323</v>
      </c>
      <c r="M1238">
        <f>INDEX(NationalTeams!B:B,MATCH(L1238,NationalTeams!C:C,0))</f>
        <v>51</v>
      </c>
      <c r="O1238" t="str">
        <f t="shared" si="57"/>
        <v>INSERT INTO "Clubs" (club_name,club_league_id,club_value,club_shield,club_country) VALUES ('FC OSA',113,70,pg_read_binary_file('E:\imagenes\escudos_cl\Africa\Ligue 1\FC OSA.png'),51);</v>
      </c>
    </row>
    <row r="1239" spans="2:15" x14ac:dyDescent="0.25">
      <c r="B1239">
        <v>1237</v>
      </c>
      <c r="C1239" t="s">
        <v>4062</v>
      </c>
      <c r="D1239" t="s">
        <v>1854</v>
      </c>
      <c r="E1239">
        <f>INDEX(ClubLeague!B:B,MATCH(D1239,ClubLeague!C:C,0))</f>
        <v>85</v>
      </c>
      <c r="F1239">
        <v>63</v>
      </c>
      <c r="G1239">
        <v>62</v>
      </c>
      <c r="H1239">
        <v>59</v>
      </c>
      <c r="I1239" s="3">
        <f t="shared" si="58"/>
        <v>61</v>
      </c>
      <c r="J1239" t="s">
        <v>6224</v>
      </c>
      <c r="K1239" t="str">
        <f t="shared" si="59"/>
        <v>E:\imagenes\escudos_cl\Asia\Kyrgyz Premier League\FC Oshsu Aldier.png</v>
      </c>
      <c r="L1239" t="s">
        <v>434</v>
      </c>
      <c r="M1239">
        <f>INDEX(NationalTeams!B:B,MATCH(L1239,NationalTeams!C:C,0))</f>
        <v>116</v>
      </c>
      <c r="O1239" t="str">
        <f t="shared" si="57"/>
        <v>INSERT INTO "Clubs" (club_name,club_league_id,club_value,club_shield,club_country) VALUES ('FC Oshsu Aldier',85,61,pg_read_binary_file('E:\imagenes\escudos_cl\Asia\Kyrgyz Premier League\FC Oshsu Aldier.png'),116);</v>
      </c>
    </row>
    <row r="1240" spans="2:15" x14ac:dyDescent="0.25">
      <c r="B1240">
        <v>1238</v>
      </c>
      <c r="C1240" t="s">
        <v>3081</v>
      </c>
      <c r="D1240" t="s">
        <v>1937</v>
      </c>
      <c r="E1240">
        <f>INDEX(ClubLeague!B:B,MATCH(D1240,ClubLeague!C:C,0))</f>
        <v>168</v>
      </c>
      <c r="F1240">
        <v>56</v>
      </c>
      <c r="G1240">
        <v>61</v>
      </c>
      <c r="H1240">
        <v>62</v>
      </c>
      <c r="I1240" s="3">
        <f t="shared" si="58"/>
        <v>60</v>
      </c>
      <c r="J1240" t="s">
        <v>6225</v>
      </c>
      <c r="K1240" t="str">
        <f t="shared" si="59"/>
        <v>E:\imagenes\escudos_cl\Europa\Segunda Liga\FC Pacos de Ferreira.png</v>
      </c>
      <c r="L1240" t="s">
        <v>504</v>
      </c>
      <c r="M1240">
        <f>INDEX(NationalTeams!B:B,MATCH(L1240,NationalTeams!C:C,0))</f>
        <v>167</v>
      </c>
      <c r="O1240" t="str">
        <f t="shared" si="57"/>
        <v>INSERT INTO "Clubs" (club_name,club_league_id,club_value,club_shield,club_country) VALUES ('FC Pacos de Ferreira',168,60,pg_read_binary_file('E:\imagenes\escudos_cl\Europa\Segunda Liga\FC Pacos de Ferreira.png'),167);</v>
      </c>
    </row>
    <row r="1241" spans="2:15" x14ac:dyDescent="0.25">
      <c r="B1241">
        <v>1239</v>
      </c>
      <c r="C1241" t="s">
        <v>3138</v>
      </c>
      <c r="D1241" t="s">
        <v>1929</v>
      </c>
      <c r="E1241">
        <f>INDEX(ClubLeague!B:B,MATCH(D1241,ClubLeague!C:C,0))</f>
        <v>160</v>
      </c>
      <c r="F1241">
        <v>64</v>
      </c>
      <c r="G1241">
        <v>67</v>
      </c>
      <c r="H1241">
        <v>65</v>
      </c>
      <c r="I1241" s="3">
        <f t="shared" si="58"/>
        <v>65</v>
      </c>
      <c r="J1241" t="s">
        <v>6226</v>
      </c>
      <c r="K1241" t="str">
        <f t="shared" si="59"/>
        <v>E:\imagenes\escudos_cl\Europa\Russian Premier League\FC Pari Nizhny Novgorod.png</v>
      </c>
      <c r="L1241" t="s">
        <v>500</v>
      </c>
      <c r="M1241">
        <f>INDEX(NationalTeams!B:B,MATCH(L1241,NationalTeams!C:C,0))</f>
        <v>176</v>
      </c>
      <c r="O1241" t="str">
        <f t="shared" si="57"/>
        <v>INSERT INTO "Clubs" (club_name,club_league_id,club_value,club_shield,club_country) VALUES ('FC Pari Nizhny Novgorod',160,65,pg_read_binary_file('E:\imagenes\escudos_cl\Europa\Russian Premier League\FC Pari Nizhny Novgorod.png'),176);</v>
      </c>
    </row>
    <row r="1242" spans="2:15" x14ac:dyDescent="0.25">
      <c r="B1242">
        <v>1240</v>
      </c>
      <c r="C1242" t="s">
        <v>4443</v>
      </c>
      <c r="D1242" t="s">
        <v>1784</v>
      </c>
      <c r="E1242">
        <f>INDEX(ClubLeague!B:B,MATCH(D1242,ClubLeague!C:C,0))</f>
        <v>14</v>
      </c>
      <c r="F1242">
        <v>53</v>
      </c>
      <c r="G1242">
        <v>51</v>
      </c>
      <c r="H1242">
        <v>52</v>
      </c>
      <c r="I1242" s="3">
        <f t="shared" si="58"/>
        <v>52</v>
      </c>
      <c r="J1242" t="s">
        <v>6227</v>
      </c>
      <c r="K1242" t="str">
        <f t="shared" si="59"/>
        <v>E:\imagenes\escudos_cl\Asia\Azadegan League\FC Pars Jonoubi Jam.png</v>
      </c>
      <c r="L1242" t="s">
        <v>427</v>
      </c>
      <c r="M1242">
        <f>INDEX(NationalTeams!B:B,MATCH(L1242,NationalTeams!C:C,0))</f>
        <v>97</v>
      </c>
      <c r="O1242" t="str">
        <f t="shared" si="57"/>
        <v>INSERT INTO "Clubs" (club_name,club_league_id,club_value,club_shield,club_country) VALUES ('FC Pars Jonoubi Jam',14,52,pg_read_binary_file('E:\imagenes\escudos_cl\Asia\Azadegan League\FC Pars Jonoubi Jam.png'),97);</v>
      </c>
    </row>
    <row r="1243" spans="2:15" x14ac:dyDescent="0.25">
      <c r="B1243">
        <v>1241</v>
      </c>
      <c r="C1243" t="s">
        <v>2046</v>
      </c>
      <c r="D1243" t="s">
        <v>1919</v>
      </c>
      <c r="E1243">
        <f>INDEX(ClubLeague!B:B,MATCH(D1243,ClubLeague!C:C,0))</f>
        <v>150</v>
      </c>
      <c r="F1243">
        <v>51</v>
      </c>
      <c r="G1243">
        <v>51</v>
      </c>
      <c r="H1243">
        <v>50</v>
      </c>
      <c r="I1243" s="3">
        <f t="shared" si="58"/>
        <v>51</v>
      </c>
      <c r="J1243" t="s">
        <v>6228</v>
      </c>
      <c r="K1243" t="str">
        <f t="shared" si="59"/>
        <v>E:\imagenes\escudos_cl\Europa\Primera Divisio\FC Pas de la Casa.png</v>
      </c>
      <c r="L1243" t="s">
        <v>538</v>
      </c>
      <c r="M1243">
        <f>INDEX(NationalTeams!B:B,MATCH(L1243,NationalTeams!C:C,0))</f>
        <v>6</v>
      </c>
      <c r="O1243" t="str">
        <f t="shared" si="57"/>
        <v>INSERT INTO "Clubs" (club_name,club_league_id,club_value,club_shield,club_country) VALUES ('FC Pas de la Casa',150,51,pg_read_binary_file('E:\imagenes\escudos_cl\Europa\Primera Divisio\FC Pas de la Casa.png'),6);</v>
      </c>
    </row>
    <row r="1244" spans="2:15" x14ac:dyDescent="0.25">
      <c r="B1244">
        <v>1242</v>
      </c>
      <c r="C1244" t="s">
        <v>3082</v>
      </c>
      <c r="D1244" t="s">
        <v>1937</v>
      </c>
      <c r="E1244">
        <f>INDEX(ClubLeague!B:B,MATCH(D1244,ClubLeague!C:C,0))</f>
        <v>168</v>
      </c>
      <c r="F1244">
        <v>56</v>
      </c>
      <c r="G1244">
        <v>63</v>
      </c>
      <c r="H1244">
        <v>61</v>
      </c>
      <c r="I1244" s="3">
        <f t="shared" si="58"/>
        <v>60</v>
      </c>
      <c r="J1244" t="s">
        <v>6229</v>
      </c>
      <c r="K1244" t="str">
        <f t="shared" si="59"/>
        <v>E:\imagenes\escudos_cl\Europa\Segunda Liga\FC Penafiel.png</v>
      </c>
      <c r="L1244" t="s">
        <v>504</v>
      </c>
      <c r="M1244">
        <f>INDEX(NationalTeams!B:B,MATCH(L1244,NationalTeams!C:C,0))</f>
        <v>167</v>
      </c>
      <c r="O1244" t="str">
        <f t="shared" si="57"/>
        <v>INSERT INTO "Clubs" (club_name,club_league_id,club_value,club_shield,club_country) VALUES ('FC Penafiel',168,60,pg_read_binary_file('E:\imagenes\escudos_cl\Europa\Segunda Liga\FC Penafiel.png'),167);</v>
      </c>
    </row>
    <row r="1245" spans="2:15" x14ac:dyDescent="0.25">
      <c r="B1245">
        <v>1243</v>
      </c>
      <c r="C1245" t="s">
        <v>2938</v>
      </c>
      <c r="D1245" t="s">
        <v>1953</v>
      </c>
      <c r="E1245">
        <f>INDEX(ClubLeague!B:B,MATCH(D1245,ClubLeague!C:C,0))</f>
        <v>184</v>
      </c>
      <c r="F1245">
        <v>55</v>
      </c>
      <c r="G1245">
        <v>54</v>
      </c>
      <c r="H1245">
        <v>55</v>
      </c>
      <c r="I1245" s="3">
        <f t="shared" si="58"/>
        <v>55</v>
      </c>
      <c r="J1245" t="s">
        <v>6230</v>
      </c>
      <c r="K1245" t="str">
        <f t="shared" si="59"/>
        <v>E:\imagenes\escudos_cl\Europa\Super Liga\FC Petrocub Hincesti.png</v>
      </c>
      <c r="L1245" t="s">
        <v>537</v>
      </c>
      <c r="M1245">
        <f>INDEX(NationalTeams!B:B,MATCH(L1245,NationalTeams!C:C,0))</f>
        <v>142</v>
      </c>
      <c r="O1245" t="str">
        <f t="shared" si="57"/>
        <v>INSERT INTO "Clubs" (club_name,club_league_id,club_value,club_shield,club_country) VALUES ('FC Petrocub Hincesti',184,55,pg_read_binary_file('E:\imagenes\escudos_cl\Europa\Super Liga\FC Petrocub Hincesti.png'),142);</v>
      </c>
    </row>
    <row r="1246" spans="2:15" x14ac:dyDescent="0.25">
      <c r="B1246">
        <v>1244</v>
      </c>
      <c r="C1246" t="s">
        <v>3088</v>
      </c>
      <c r="D1246" t="s">
        <v>1872</v>
      </c>
      <c r="E1246">
        <f>INDEX(ClubLeague!B:B,MATCH(D1246,ClubLeague!C:C,0))</f>
        <v>103</v>
      </c>
      <c r="F1246">
        <v>71</v>
      </c>
      <c r="G1246">
        <v>65</v>
      </c>
      <c r="H1246">
        <v>64</v>
      </c>
      <c r="I1246" s="3">
        <f t="shared" si="58"/>
        <v>67</v>
      </c>
      <c r="J1246" t="s">
        <v>6231</v>
      </c>
      <c r="K1246" t="str">
        <f t="shared" si="59"/>
        <v>E:\imagenes\escudos_cl\Europa\Liga I\FC Petrolul Ploiesti.png</v>
      </c>
      <c r="L1246" t="s">
        <v>506</v>
      </c>
      <c r="M1246">
        <f>INDEX(NationalTeams!B:B,MATCH(L1246,NationalTeams!C:C,0))</f>
        <v>175</v>
      </c>
      <c r="O1246" t="str">
        <f t="shared" si="57"/>
        <v>INSERT INTO "Clubs" (club_name,club_league_id,club_value,club_shield,club_country) VALUES ('FC Petrolul Ploiesti',103,67,pg_read_binary_file('E:\imagenes\escudos_cl\Europa\Liga I\FC Petrolul Ploiesti.png'),175);</v>
      </c>
    </row>
    <row r="1247" spans="2:15" x14ac:dyDescent="0.25">
      <c r="B1247">
        <v>1245</v>
      </c>
      <c r="C1247" t="s">
        <v>2358</v>
      </c>
      <c r="D1247" t="s">
        <v>1896</v>
      </c>
      <c r="E1247">
        <f>INDEX(ClubLeague!B:B,MATCH(D1247,ClubLeague!C:C,0))</f>
        <v>127</v>
      </c>
      <c r="F1247">
        <v>54</v>
      </c>
      <c r="G1247">
        <v>55</v>
      </c>
      <c r="H1247">
        <v>54</v>
      </c>
      <c r="I1247" s="3">
        <f t="shared" si="58"/>
        <v>54</v>
      </c>
      <c r="J1247" t="s">
        <v>6232</v>
      </c>
      <c r="K1247" t="str">
        <f t="shared" si="59"/>
        <v>E:\imagenes\escudos_cl\Europa\MonacoBet Liga\FC Petrzalka.png</v>
      </c>
      <c r="L1247" t="s">
        <v>509</v>
      </c>
      <c r="M1247">
        <f>INDEX(NationalTeams!B:B,MATCH(L1247,NationalTeams!C:C,0))</f>
        <v>64</v>
      </c>
      <c r="O1247" t="str">
        <f t="shared" si="57"/>
        <v>INSERT INTO "Clubs" (club_name,club_league_id,club_value,club_shield,club_country) VALUES ('FC Petrzalka',127,54,pg_read_binary_file('E:\imagenes\escudos_cl\Europa\MonacoBet Liga\FC Petrzalka.png'),64);</v>
      </c>
    </row>
    <row r="1248" spans="2:15" x14ac:dyDescent="0.25">
      <c r="B1248">
        <v>1246</v>
      </c>
      <c r="C1248" t="s">
        <v>2206</v>
      </c>
      <c r="D1248" t="s">
        <v>1933</v>
      </c>
      <c r="E1248">
        <f>INDEX(ClubLeague!B:B,MATCH(D1248,ClubLeague!C:C,0))</f>
        <v>164</v>
      </c>
      <c r="F1248">
        <v>53</v>
      </c>
      <c r="G1248">
        <v>56</v>
      </c>
      <c r="H1248">
        <v>55</v>
      </c>
      <c r="I1248" s="3">
        <f t="shared" si="58"/>
        <v>55</v>
      </c>
      <c r="J1248" t="s">
        <v>6233</v>
      </c>
      <c r="K1248" t="str">
        <f t="shared" si="59"/>
        <v>E:\imagenes\escudos_cl\Europa\Second Professional Football League\FC Pirin Blagoevgrad.png</v>
      </c>
      <c r="L1248" t="s">
        <v>510</v>
      </c>
      <c r="M1248">
        <f>INDEX(NationalTeams!B:B,MATCH(L1248,NationalTeams!C:C,0))</f>
        <v>34</v>
      </c>
      <c r="O1248" t="str">
        <f t="shared" si="57"/>
        <v>INSERT INTO "Clubs" (club_name,club_league_id,club_value,club_shield,club_country) VALUES ('FC Pirin Blagoevgrad',164,55,pg_read_binary_file('E:\imagenes\escudos_cl\Europa\Second Professional Football League\FC Pirin Blagoevgrad.png'),34);</v>
      </c>
    </row>
    <row r="1249" spans="2:15" x14ac:dyDescent="0.25">
      <c r="B1249">
        <v>1247</v>
      </c>
      <c r="C1249" t="s">
        <v>4975</v>
      </c>
      <c r="D1249" t="s">
        <v>1980</v>
      </c>
      <c r="E1249">
        <f>INDEX(ClubLeague!B:B,MATCH(D1249,ClubLeague!C:C,0))</f>
        <v>211</v>
      </c>
      <c r="F1249">
        <v>55</v>
      </c>
      <c r="G1249">
        <v>56</v>
      </c>
      <c r="H1249">
        <v>51</v>
      </c>
      <c r="I1249" s="3">
        <f t="shared" si="58"/>
        <v>54</v>
      </c>
      <c r="J1249" t="s">
        <v>6234</v>
      </c>
      <c r="K1249" t="str">
        <f t="shared" si="59"/>
        <v>E:\imagenes\escudos_cl\Africa\Zimbabwe Premier Soccer League\FC Platinum.png</v>
      </c>
      <c r="L1249" t="s">
        <v>358</v>
      </c>
      <c r="M1249">
        <f>INDEX(NationalTeams!B:B,MATCH(L1249,NationalTeams!C:C,0))</f>
        <v>223</v>
      </c>
      <c r="O1249" t="str">
        <f t="shared" si="57"/>
        <v>INSERT INTO "Clubs" (club_name,club_league_id,club_value,club_shield,club_country) VALUES ('FC Platinum',211,54,pg_read_binary_file('E:\imagenes\escudos_cl\Africa\Zimbabwe Premier Soccer League\FC Platinum.png'),223);</v>
      </c>
    </row>
    <row r="1250" spans="2:15" x14ac:dyDescent="0.25">
      <c r="B1250">
        <v>1248</v>
      </c>
      <c r="C1250" t="s">
        <v>3314</v>
      </c>
      <c r="D1250" t="s">
        <v>1971</v>
      </c>
      <c r="E1250">
        <f>INDEX(ClubLeague!B:B,MATCH(D1250,ClubLeague!C:C,0))</f>
        <v>202</v>
      </c>
      <c r="F1250">
        <v>58</v>
      </c>
      <c r="G1250">
        <v>62</v>
      </c>
      <c r="H1250">
        <v>62</v>
      </c>
      <c r="I1250" s="3">
        <f t="shared" si="58"/>
        <v>61</v>
      </c>
      <c r="J1250" t="s">
        <v>6235</v>
      </c>
      <c r="K1250" t="str">
        <f t="shared" si="59"/>
        <v>E:\imagenes\escudos_cl\Europa\Ukranian First League\FC Podillya Khmelnytskyi.png</v>
      </c>
      <c r="L1250" t="s">
        <v>502</v>
      </c>
      <c r="M1250">
        <f>INDEX(NationalTeams!B:B,MATCH(L1250,NationalTeams!C:C,0))</f>
        <v>212</v>
      </c>
      <c r="O1250" t="str">
        <f t="shared" si="57"/>
        <v>INSERT INTO "Clubs" (club_name,club_league_id,club_value,club_shield,club_country) VALUES ('FC Podillya Khmelnytskyi',202,61,pg_read_binary_file('E:\imagenes\escudos_cl\Europa\Ukranian First League\FC Podillya Khmelnytskyi.png'),212);</v>
      </c>
    </row>
    <row r="1251" spans="2:15" x14ac:dyDescent="0.25">
      <c r="B1251">
        <v>1249</v>
      </c>
      <c r="C1251" t="s">
        <v>3984</v>
      </c>
      <c r="D1251" t="s">
        <v>1849</v>
      </c>
      <c r="E1251">
        <f>INDEX(ClubLeague!B:B,MATCH(D1251,ClubLeague!C:C,0))</f>
        <v>80</v>
      </c>
      <c r="F1251">
        <v>63</v>
      </c>
      <c r="G1251">
        <v>63</v>
      </c>
      <c r="H1251">
        <v>61</v>
      </c>
      <c r="I1251" s="3">
        <f t="shared" si="58"/>
        <v>62</v>
      </c>
      <c r="J1251" t="s">
        <v>6236</v>
      </c>
      <c r="K1251" t="str">
        <f t="shared" si="59"/>
        <v>E:\imagenes\escudos_cl\Asia\K1 League\FC Pohang Steelers.png</v>
      </c>
      <c r="L1251" t="s">
        <v>425</v>
      </c>
      <c r="M1251">
        <f>INDEX(NationalTeams!B:B,MATCH(L1251,NationalTeams!C:C,0))</f>
        <v>50</v>
      </c>
      <c r="O1251" t="str">
        <f t="shared" si="57"/>
        <v>INSERT INTO "Clubs" (club_name,club_league_id,club_value,club_shield,club_country) VALUES ('FC Pohang Steelers',80,62,pg_read_binary_file('E:\imagenes\escudos_cl\Asia\K1 League\FC Pohang Steelers.png'),50);</v>
      </c>
    </row>
    <row r="1252" spans="2:15" x14ac:dyDescent="0.25">
      <c r="B1252">
        <v>1250</v>
      </c>
      <c r="C1252" t="s">
        <v>3297</v>
      </c>
      <c r="D1252" t="s">
        <v>1972</v>
      </c>
      <c r="E1252">
        <f>INDEX(ClubLeague!B:B,MATCH(D1252,ClubLeague!C:C,0))</f>
        <v>203</v>
      </c>
      <c r="F1252">
        <v>68</v>
      </c>
      <c r="G1252">
        <v>60</v>
      </c>
      <c r="H1252">
        <v>63</v>
      </c>
      <c r="I1252" s="3">
        <f t="shared" si="58"/>
        <v>64</v>
      </c>
      <c r="J1252" t="s">
        <v>6237</v>
      </c>
      <c r="K1252" t="str">
        <f t="shared" si="59"/>
        <v>E:\imagenes\escudos_cl\Europa\Ukranian Premier League\FC Polissya Zhytomyr.png</v>
      </c>
      <c r="L1252" t="s">
        <v>502</v>
      </c>
      <c r="M1252">
        <f>INDEX(NationalTeams!B:B,MATCH(L1252,NationalTeams!C:C,0))</f>
        <v>212</v>
      </c>
      <c r="O1252" t="str">
        <f t="shared" si="57"/>
        <v>INSERT INTO "Clubs" (club_name,club_league_id,club_value,club_shield,club_country) VALUES ('FC Polissya Zhytomyr',203,64,pg_read_binary_file('E:\imagenes\escudos_cl\Europa\Ukranian Premier League\FC Polissya Zhytomyr.png'),212);</v>
      </c>
    </row>
    <row r="1253" spans="2:15" x14ac:dyDescent="0.25">
      <c r="B1253">
        <v>1251</v>
      </c>
      <c r="C1253" t="s">
        <v>2941</v>
      </c>
      <c r="D1253" t="s">
        <v>1953</v>
      </c>
      <c r="E1253">
        <f>INDEX(ClubLeague!B:B,MATCH(D1253,ClubLeague!C:C,0))</f>
        <v>184</v>
      </c>
      <c r="F1253">
        <v>60</v>
      </c>
      <c r="G1253">
        <v>53</v>
      </c>
      <c r="H1253">
        <v>53</v>
      </c>
      <c r="I1253" s="3">
        <f t="shared" si="58"/>
        <v>55</v>
      </c>
      <c r="J1253" t="s">
        <v>6238</v>
      </c>
      <c r="K1253" t="str">
        <f t="shared" si="59"/>
        <v>E:\imagenes\escudos_cl\Europa\Super Liga\FC Politehnica UTM Chisinau.png</v>
      </c>
      <c r="L1253" t="s">
        <v>537</v>
      </c>
      <c r="M1253">
        <f>INDEX(NationalTeams!B:B,MATCH(L1253,NationalTeams!C:C,0))</f>
        <v>142</v>
      </c>
      <c r="O1253" t="str">
        <f t="shared" si="57"/>
        <v>INSERT INTO "Clubs" (club_name,club_league_id,club_value,club_shield,club_country) VALUES ('FC Politehnica UTM Chisinau',184,55,pg_read_binary_file('E:\imagenes\escudos_cl\Europa\Super Liga\FC Politehnica UTM Chisinau.png'),142);</v>
      </c>
    </row>
    <row r="1254" spans="2:15" x14ac:dyDescent="0.25">
      <c r="B1254">
        <v>1252</v>
      </c>
      <c r="C1254" t="s">
        <v>3053</v>
      </c>
      <c r="D1254" t="s">
        <v>1917</v>
      </c>
      <c r="E1254">
        <f>INDEX(ClubLeague!B:B,MATCH(D1254,ClubLeague!C:C,0))</f>
        <v>148</v>
      </c>
      <c r="F1254">
        <v>77</v>
      </c>
      <c r="G1254">
        <v>78</v>
      </c>
      <c r="H1254">
        <v>75</v>
      </c>
      <c r="I1254" s="3">
        <f t="shared" si="58"/>
        <v>77</v>
      </c>
      <c r="J1254" t="s">
        <v>6239</v>
      </c>
      <c r="K1254" t="str">
        <f t="shared" si="59"/>
        <v>E:\imagenes\escudos_cl\Europa\Primeira Liga\FC Porto.png</v>
      </c>
      <c r="L1254" t="s">
        <v>504</v>
      </c>
      <c r="M1254">
        <f>INDEX(NationalTeams!B:B,MATCH(L1254,NationalTeams!C:C,0))</f>
        <v>167</v>
      </c>
      <c r="O1254" t="str">
        <f t="shared" si="57"/>
        <v>INSERT INTO "Clubs" (club_name,club_league_id,club_value,club_shield,club_country) VALUES ('FC Porto',148,77,pg_read_binary_file('E:\imagenes\escudos_cl\Europa\Primeira Liga\FC Porto.png'),167);</v>
      </c>
    </row>
    <row r="1255" spans="2:15" x14ac:dyDescent="0.25">
      <c r="B1255">
        <v>1253</v>
      </c>
      <c r="C1255" t="s">
        <v>3083</v>
      </c>
      <c r="D1255" t="s">
        <v>1937</v>
      </c>
      <c r="E1255">
        <f>INDEX(ClubLeague!B:B,MATCH(D1255,ClubLeague!C:C,0))</f>
        <v>168</v>
      </c>
      <c r="F1255">
        <v>61</v>
      </c>
      <c r="G1255">
        <v>63</v>
      </c>
      <c r="H1255">
        <v>59</v>
      </c>
      <c r="I1255" s="3">
        <f t="shared" si="58"/>
        <v>61</v>
      </c>
      <c r="J1255" t="s">
        <v>6240</v>
      </c>
      <c r="K1255" t="str">
        <f t="shared" si="59"/>
        <v>E:\imagenes\escudos_cl\Europa\Segunda Liga\FC Porto B.png</v>
      </c>
      <c r="L1255" t="s">
        <v>504</v>
      </c>
      <c r="M1255">
        <f>INDEX(NationalTeams!B:B,MATCH(L1255,NationalTeams!C:C,0))</f>
        <v>167</v>
      </c>
      <c r="O1255" t="str">
        <f t="shared" si="57"/>
        <v>INSERT INTO "Clubs" (club_name,club_league_id,club_value,club_shield,club_country) VALUES ('FC Porto B',168,61,pg_read_binary_file('E:\imagenes\escudos_cl\Europa\Segunda Liga\FC Porto B.png'),167);</v>
      </c>
    </row>
    <row r="1256" spans="2:15" x14ac:dyDescent="0.25">
      <c r="B1256">
        <v>1254</v>
      </c>
      <c r="C1256" t="s">
        <v>4583</v>
      </c>
      <c r="D1256" t="s">
        <v>1870</v>
      </c>
      <c r="E1256">
        <f>INDEX(ClubLeague!B:B,MATCH(D1256,ClubLeague!C:C,0))</f>
        <v>101</v>
      </c>
      <c r="F1256">
        <v>46</v>
      </c>
      <c r="G1256">
        <v>49</v>
      </c>
      <c r="H1256">
        <v>44</v>
      </c>
      <c r="I1256" s="3">
        <f t="shared" si="58"/>
        <v>46</v>
      </c>
      <c r="J1256" t="s">
        <v>6241</v>
      </c>
      <c r="K1256" t="str">
        <f t="shared" si="59"/>
        <v>E:\imagenes\escudos_cl\Asia\Liga Futebol Timor Leste\FC Porto Taibesse.png</v>
      </c>
      <c r="L1256" t="s">
        <v>472</v>
      </c>
      <c r="M1256">
        <f>INDEX(NationalTeams!B:B,MATCH(L1256,NationalTeams!C:C,0))</f>
        <v>204</v>
      </c>
      <c r="O1256" t="str">
        <f t="shared" si="57"/>
        <v>INSERT INTO "Clubs" (club_name,club_league_id,club_value,club_shield,club_country) VALUES ('FC Porto Taibesse',101,46,pg_read_binary_file('E:\imagenes\escudos_cl\Asia\Liga Futebol Timor Leste\FC Porto Taibesse.png'),204);</v>
      </c>
    </row>
    <row r="1257" spans="2:15" x14ac:dyDescent="0.25">
      <c r="B1257">
        <v>1255</v>
      </c>
      <c r="C1257" t="s">
        <v>2843</v>
      </c>
      <c r="D1257" t="s">
        <v>1955</v>
      </c>
      <c r="E1257">
        <f>INDEX(ClubLeague!B:B,MATCH(D1257,ClubLeague!C:C,0))</f>
        <v>186</v>
      </c>
      <c r="F1257">
        <v>58</v>
      </c>
      <c r="G1257">
        <v>57</v>
      </c>
      <c r="H1257">
        <v>63</v>
      </c>
      <c r="I1257" s="3">
        <f t="shared" si="58"/>
        <v>59</v>
      </c>
      <c r="J1257" t="s">
        <v>6242</v>
      </c>
      <c r="K1257" t="str">
        <f t="shared" si="59"/>
        <v>E:\imagenes\escudos_cl\Europa\Superleague of Kosovo\FC Prishtina.png</v>
      </c>
      <c r="L1257" t="s">
        <v>528</v>
      </c>
      <c r="M1257">
        <f>INDEX(NationalTeams!B:B,MATCH(L1257,NationalTeams!C:C,0))</f>
        <v>118</v>
      </c>
      <c r="O1257" t="str">
        <f t="shared" si="57"/>
        <v>INSERT INTO "Clubs" (club_name,club_league_id,club_value,club_shield,club_country) VALUES ('FC Prishtina',186,59,pg_read_binary_file('E:\imagenes\escudos_cl\Europa\Superleague of Kosovo\FC Prishtina.png'),118);</v>
      </c>
    </row>
    <row r="1258" spans="2:15" x14ac:dyDescent="0.25">
      <c r="B1258">
        <v>1256</v>
      </c>
      <c r="C1258" t="s">
        <v>3315</v>
      </c>
      <c r="D1258" t="s">
        <v>1971</v>
      </c>
      <c r="E1258">
        <f>INDEX(ClubLeague!B:B,MATCH(D1258,ClubLeague!C:C,0))</f>
        <v>202</v>
      </c>
      <c r="F1258">
        <v>55</v>
      </c>
      <c r="G1258">
        <v>62</v>
      </c>
      <c r="H1258">
        <v>54</v>
      </c>
      <c r="I1258" s="3">
        <f t="shared" si="58"/>
        <v>57</v>
      </c>
      <c r="J1258" t="s">
        <v>6243</v>
      </c>
      <c r="K1258" t="str">
        <f t="shared" si="59"/>
        <v>E:\imagenes\escudos_cl\Europa\Ukranian First League\FC Probiy Horodenka.png</v>
      </c>
      <c r="L1258" t="s">
        <v>502</v>
      </c>
      <c r="M1258">
        <f>INDEX(NationalTeams!B:B,MATCH(L1258,NationalTeams!C:C,0))</f>
        <v>212</v>
      </c>
      <c r="O1258" t="str">
        <f t="shared" si="57"/>
        <v>INSERT INTO "Clubs" (club_name,club_league_id,club_value,club_shield,club_country) VALUES ('FC Probiy Horodenka',202,57,pg_read_binary_file('E:\imagenes\escudos_cl\Europa\Ukranian First League\FC Probiy Horodenka.png'),212);</v>
      </c>
    </row>
    <row r="1259" spans="2:15" x14ac:dyDescent="0.25">
      <c r="B1259">
        <v>1257</v>
      </c>
      <c r="C1259" t="s">
        <v>2887</v>
      </c>
      <c r="D1259" t="s">
        <v>1886</v>
      </c>
      <c r="E1259">
        <f>INDEX(ClubLeague!B:B,MATCH(D1259,ClubLeague!C:C,0))</f>
        <v>117</v>
      </c>
      <c r="F1259">
        <v>55</v>
      </c>
      <c r="G1259">
        <v>57</v>
      </c>
      <c r="H1259">
        <v>52</v>
      </c>
      <c r="I1259" s="3">
        <f t="shared" si="58"/>
        <v>55</v>
      </c>
      <c r="J1259" t="s">
        <v>6244</v>
      </c>
      <c r="K1259" t="str">
        <f t="shared" si="59"/>
        <v>E:\imagenes\escudos_cl\Europa\Luxembourg National Division\FC Progres Niederkorn.png</v>
      </c>
      <c r="L1259" t="s">
        <v>523</v>
      </c>
      <c r="M1259">
        <f>INDEX(NationalTeams!B:B,MATCH(L1259,NationalTeams!C:C,0))</f>
        <v>128</v>
      </c>
      <c r="O1259" t="str">
        <f t="shared" si="57"/>
        <v>INSERT INTO "Clubs" (club_name,club_league_id,club_value,club_shield,club_country) VALUES ('FC Progres Niederkorn',117,55,pg_read_binary_file('E:\imagenes\escudos_cl\Europa\Luxembourg National Division\FC Progres Niederkorn.png'),128);</v>
      </c>
    </row>
    <row r="1260" spans="2:15" x14ac:dyDescent="0.25">
      <c r="B1260">
        <v>1258</v>
      </c>
      <c r="C1260" t="s">
        <v>3316</v>
      </c>
      <c r="D1260" t="s">
        <v>1971</v>
      </c>
      <c r="E1260">
        <f>INDEX(ClubLeague!B:B,MATCH(D1260,ClubLeague!C:C,0))</f>
        <v>202</v>
      </c>
      <c r="F1260">
        <v>59</v>
      </c>
      <c r="G1260">
        <v>61</v>
      </c>
      <c r="H1260">
        <v>60</v>
      </c>
      <c r="I1260" s="3">
        <f t="shared" si="58"/>
        <v>60</v>
      </c>
      <c r="J1260" t="s">
        <v>6245</v>
      </c>
      <c r="K1260" t="str">
        <f t="shared" si="59"/>
        <v>E:\imagenes\escudos_cl\Europa\Ukranian First League\FC Prykarpattia Ivano Frankivsk.png</v>
      </c>
      <c r="L1260" t="s">
        <v>502</v>
      </c>
      <c r="M1260">
        <f>INDEX(NationalTeams!B:B,MATCH(L1260,NationalTeams!C:C,0))</f>
        <v>212</v>
      </c>
      <c r="O1260" t="str">
        <f t="shared" si="57"/>
        <v>INSERT INTO "Clubs" (club_name,club_league_id,club_value,club_shield,club_country) VALUES ('FC Prykarpattia Ivano Frankivsk',202,60,pg_read_binary_file('E:\imagenes\escudos_cl\Europa\Ukranian First League\FC Prykarpattia Ivano Frankivsk.png'),212);</v>
      </c>
    </row>
    <row r="1261" spans="2:15" x14ac:dyDescent="0.25">
      <c r="B1261">
        <v>1259</v>
      </c>
      <c r="C1261" t="s">
        <v>2054</v>
      </c>
      <c r="D1261" t="s">
        <v>1783</v>
      </c>
      <c r="E1261">
        <f>INDEX(ClubLeague!B:B,MATCH(D1261,ClubLeague!C:C,0))</f>
        <v>13</v>
      </c>
      <c r="F1261">
        <v>60</v>
      </c>
      <c r="G1261">
        <v>54</v>
      </c>
      <c r="H1261">
        <v>54</v>
      </c>
      <c r="I1261" s="3">
        <f t="shared" si="58"/>
        <v>56</v>
      </c>
      <c r="J1261" t="s">
        <v>6246</v>
      </c>
      <c r="K1261" t="str">
        <f t="shared" si="59"/>
        <v>E:\imagenes\escudos_cl\Europa\Armenian Premier League\FC Pyunik.png</v>
      </c>
      <c r="L1261" t="s">
        <v>529</v>
      </c>
      <c r="M1261">
        <f>INDEX(NationalTeams!B:B,MATCH(L1261,NationalTeams!C:C,0))</f>
        <v>13</v>
      </c>
      <c r="O1261" t="str">
        <f t="shared" si="57"/>
        <v>INSERT INTO "Clubs" (club_name,club_league_id,club_value,club_shield,club_country) VALUES ('FC Pyunik',13,56,pg_read_binary_file('E:\imagenes\escudos_cl\Europa\Armenian Premier League\FC Pyunik.png'),13);</v>
      </c>
    </row>
    <row r="1262" spans="2:15" x14ac:dyDescent="0.25">
      <c r="B1262">
        <v>1260</v>
      </c>
      <c r="C1262" t="s">
        <v>2043</v>
      </c>
      <c r="D1262" t="s">
        <v>1919</v>
      </c>
      <c r="E1262">
        <f>INDEX(ClubLeague!B:B,MATCH(D1262,ClubLeague!C:C,0))</f>
        <v>150</v>
      </c>
      <c r="F1262">
        <v>43</v>
      </c>
      <c r="G1262">
        <v>47</v>
      </c>
      <c r="H1262">
        <v>52</v>
      </c>
      <c r="I1262" s="3">
        <f t="shared" si="58"/>
        <v>47</v>
      </c>
      <c r="J1262" t="s">
        <v>6247</v>
      </c>
      <c r="K1262" t="str">
        <f t="shared" si="59"/>
        <v>E:\imagenes\escudos_cl\Europa\Primera Divisio\FC Rangers.png</v>
      </c>
      <c r="L1262" t="s">
        <v>538</v>
      </c>
      <c r="M1262">
        <f>INDEX(NationalTeams!B:B,MATCH(L1262,NationalTeams!C:C,0))</f>
        <v>6</v>
      </c>
      <c r="O1262" t="str">
        <f t="shared" si="57"/>
        <v>INSERT INTO "Clubs" (club_name,club_league_id,club_value,club_shield,club_country) VALUES ('FC Rangers',150,47,pg_read_binary_file('E:\imagenes\escudos_cl\Europa\Primera Divisio\FC Rangers.png'),6);</v>
      </c>
    </row>
    <row r="1263" spans="2:15" x14ac:dyDescent="0.25">
      <c r="B1263">
        <v>1261</v>
      </c>
      <c r="C1263" t="s">
        <v>4511</v>
      </c>
      <c r="D1263" t="s">
        <v>1962</v>
      </c>
      <c r="E1263">
        <f>INDEX(ClubLeague!B:B,MATCH(D1263,ClubLeague!C:C,0))</f>
        <v>193</v>
      </c>
      <c r="F1263">
        <v>53</v>
      </c>
      <c r="G1263">
        <v>55</v>
      </c>
      <c r="H1263">
        <v>49</v>
      </c>
      <c r="I1263" s="3">
        <f t="shared" si="58"/>
        <v>52</v>
      </c>
      <c r="J1263" t="s">
        <v>6248</v>
      </c>
      <c r="K1263" t="str">
        <f t="shared" si="59"/>
        <v>E:\imagenes\escudos_cl\Asia\Tajikistan Higher League\FC Ravshan Kulob.png</v>
      </c>
      <c r="L1263" t="s">
        <v>442</v>
      </c>
      <c r="M1263">
        <f>INDEX(NationalTeams!B:B,MATCH(L1263,NationalTeams!C:C,0))</f>
        <v>203</v>
      </c>
      <c r="O1263" t="str">
        <f t="shared" si="57"/>
        <v>INSERT INTO "Clubs" (club_name,club_league_id,club_value,club_shield,club_country) VALUES ('FC Ravshan Kulob',193,52,pg_read_binary_file('E:\imagenes\escudos_cl\Asia\Tajikistan Higher League\FC Ravshan Kulob.png'),203);</v>
      </c>
    </row>
    <row r="1264" spans="2:15" x14ac:dyDescent="0.25">
      <c r="B1264">
        <v>1262</v>
      </c>
      <c r="C1264" t="s">
        <v>2889</v>
      </c>
      <c r="D1264" t="s">
        <v>1886</v>
      </c>
      <c r="E1264">
        <f>INDEX(ClubLeague!B:B,MATCH(D1264,ClubLeague!C:C,0))</f>
        <v>117</v>
      </c>
      <c r="F1264">
        <v>54</v>
      </c>
      <c r="G1264">
        <v>56</v>
      </c>
      <c r="H1264">
        <v>55</v>
      </c>
      <c r="I1264" s="3">
        <f t="shared" si="58"/>
        <v>55</v>
      </c>
      <c r="J1264" t="s">
        <v>6249</v>
      </c>
      <c r="K1264" t="str">
        <f t="shared" si="59"/>
        <v>E:\imagenes\escudos_cl\Europa\Luxembourg National Division\FC Rodange 91.png</v>
      </c>
      <c r="L1264" t="s">
        <v>523</v>
      </c>
      <c r="M1264">
        <f>INDEX(NationalTeams!B:B,MATCH(L1264,NationalTeams!C:C,0))</f>
        <v>128</v>
      </c>
      <c r="O1264" t="str">
        <f t="shared" si="57"/>
        <v>INSERT INTO "Clubs" (club_name,club_league_id,club_value,club_shield,club_country) VALUES ('FC Rodange 91',117,55,pg_read_binary_file('E:\imagenes\escudos_cl\Europa\Luxembourg National Division\FC Rodange 91.png'),128);</v>
      </c>
    </row>
    <row r="1265" spans="2:15" x14ac:dyDescent="0.25">
      <c r="B1265">
        <v>1263</v>
      </c>
      <c r="C1265" t="s">
        <v>3144</v>
      </c>
      <c r="D1265" t="s">
        <v>1928</v>
      </c>
      <c r="E1265">
        <f>INDEX(ClubLeague!B:B,MATCH(D1265,ClubLeague!C:C,0))</f>
        <v>159</v>
      </c>
      <c r="F1265">
        <v>61</v>
      </c>
      <c r="G1265">
        <v>60</v>
      </c>
      <c r="H1265">
        <v>59</v>
      </c>
      <c r="I1265" s="3">
        <f t="shared" si="58"/>
        <v>60</v>
      </c>
      <c r="J1265" t="s">
        <v>6250</v>
      </c>
      <c r="K1265" t="str">
        <f t="shared" si="59"/>
        <v>E:\imagenes\escudos_cl\Europa\Russian First League\FC Rodina Moscow.png</v>
      </c>
      <c r="L1265" t="s">
        <v>500</v>
      </c>
      <c r="M1265">
        <f>INDEX(NationalTeams!B:B,MATCH(L1265,NationalTeams!C:C,0))</f>
        <v>176</v>
      </c>
      <c r="O1265" t="str">
        <f t="shared" si="57"/>
        <v>INSERT INTO "Clubs" (club_name,club_league_id,club_value,club_shield,club_country) VALUES ('FC Rodina Moscow',159,60,pg_read_binary_file('E:\imagenes\escudos_cl\Europa\Russian First League\FC Rodina Moscow.png'),176);</v>
      </c>
    </row>
    <row r="1266" spans="2:15" x14ac:dyDescent="0.25">
      <c r="B1266">
        <v>1264</v>
      </c>
      <c r="C1266" t="s">
        <v>2316</v>
      </c>
      <c r="D1266" t="s">
        <v>1909</v>
      </c>
      <c r="E1266">
        <f>INDEX(ClubLeague!B:B,MATCH(D1266,ClubLeague!C:C,0))</f>
        <v>140</v>
      </c>
      <c r="F1266">
        <v>50</v>
      </c>
      <c r="G1266">
        <v>54</v>
      </c>
      <c r="H1266">
        <v>48</v>
      </c>
      <c r="I1266" s="3">
        <f t="shared" si="58"/>
        <v>51</v>
      </c>
      <c r="J1266" t="s">
        <v>6251</v>
      </c>
      <c r="K1266" t="str">
        <f t="shared" si="59"/>
        <v>E:\imagenes\escudos_cl\Europa\NordicBet Liga\FC Roskilde.png</v>
      </c>
      <c r="L1266" t="s">
        <v>495</v>
      </c>
      <c r="M1266">
        <f>INDEX(NationalTeams!B:B,MATCH(L1266,NationalTeams!C:C,0))</f>
        <v>56</v>
      </c>
      <c r="O1266" t="str">
        <f t="shared" si="57"/>
        <v>INSERT INTO "Clubs" (club_name,club_league_id,club_value,club_shield,club_country) VALUES ('FC Roskilde',140,51,pg_read_binary_file('E:\imagenes\escudos_cl\Europa\NordicBet Liga\FC Roskilde.png'),56);</v>
      </c>
    </row>
    <row r="1267" spans="2:15" x14ac:dyDescent="0.25">
      <c r="B1267">
        <v>1265</v>
      </c>
      <c r="C1267" t="s">
        <v>3134</v>
      </c>
      <c r="D1267" t="s">
        <v>1929</v>
      </c>
      <c r="E1267">
        <f>INDEX(ClubLeague!B:B,MATCH(D1267,ClubLeague!C:C,0))</f>
        <v>160</v>
      </c>
      <c r="F1267">
        <v>70</v>
      </c>
      <c r="G1267">
        <v>72</v>
      </c>
      <c r="H1267">
        <v>70</v>
      </c>
      <c r="I1267" s="3">
        <f t="shared" si="58"/>
        <v>71</v>
      </c>
      <c r="J1267" t="s">
        <v>6252</v>
      </c>
      <c r="K1267" t="str">
        <f t="shared" si="59"/>
        <v>E:\imagenes\escudos_cl\Europa\Russian Premier League\FC Rostov.png</v>
      </c>
      <c r="L1267" t="s">
        <v>500</v>
      </c>
      <c r="M1267">
        <f>INDEX(NationalTeams!B:B,MATCH(L1267,NationalTeams!C:C,0))</f>
        <v>176</v>
      </c>
      <c r="O1267" t="str">
        <f t="shared" si="57"/>
        <v>INSERT INTO "Clubs" (club_name,club_league_id,club_value,club_shield,club_country) VALUES ('FC Rostov',160,71,pg_read_binary_file('E:\imagenes\escudos_cl\Europa\Russian Premier League\FC Rostov.png'),176);</v>
      </c>
    </row>
    <row r="1268" spans="2:15" x14ac:dyDescent="0.25">
      <c r="B1268">
        <v>1266</v>
      </c>
      <c r="C1268" t="s">
        <v>3130</v>
      </c>
      <c r="D1268" t="s">
        <v>1929</v>
      </c>
      <c r="E1268">
        <f>INDEX(ClubLeague!B:B,MATCH(D1268,ClubLeague!C:C,0))</f>
        <v>160</v>
      </c>
      <c r="F1268">
        <v>74</v>
      </c>
      <c r="G1268">
        <v>64</v>
      </c>
      <c r="H1268">
        <v>70</v>
      </c>
      <c r="I1268" s="3">
        <f t="shared" si="58"/>
        <v>69</v>
      </c>
      <c r="J1268" t="s">
        <v>6253</v>
      </c>
      <c r="K1268" t="str">
        <f t="shared" si="59"/>
        <v>E:\imagenes\escudos_cl\Europa\Russian Premier League\FC Rubin Kazan.png</v>
      </c>
      <c r="L1268" t="s">
        <v>500</v>
      </c>
      <c r="M1268">
        <f>INDEX(NationalTeams!B:B,MATCH(L1268,NationalTeams!C:C,0))</f>
        <v>176</v>
      </c>
      <c r="O1268" t="str">
        <f t="shared" si="57"/>
        <v>INSERT INTO "Clubs" (club_name,club_league_id,club_value,club_shield,club_country) VALUES ('FC Rubin Kazan',160,69,pg_read_binary_file('E:\imagenes\escudos_cl\Europa\Russian Premier League\FC Rubin Kazan.png'),176);</v>
      </c>
    </row>
    <row r="1269" spans="2:15" x14ac:dyDescent="0.25">
      <c r="B1269">
        <v>1267</v>
      </c>
      <c r="C1269" t="s">
        <v>2856</v>
      </c>
      <c r="D1269" t="s">
        <v>1860</v>
      </c>
      <c r="E1269">
        <f>INDEX(ClubLeague!B:B,MATCH(D1269,ClubLeague!C:C,0))</f>
        <v>91</v>
      </c>
      <c r="F1269">
        <v>50</v>
      </c>
      <c r="G1269">
        <v>50</v>
      </c>
      <c r="H1269">
        <v>48</v>
      </c>
      <c r="I1269" s="3">
        <f t="shared" si="58"/>
        <v>49</v>
      </c>
      <c r="J1269" t="s">
        <v>6254</v>
      </c>
      <c r="K1269" t="str">
        <f t="shared" si="59"/>
        <v>E:\imagenes\escudos_cl\Europa\Liechtenstein Cup\FC Ruggell.png</v>
      </c>
      <c r="L1269" t="s">
        <v>540</v>
      </c>
      <c r="M1269">
        <f>INDEX(NationalTeams!B:B,MATCH(L1269,NationalTeams!C:C,0))</f>
        <v>126</v>
      </c>
      <c r="O1269" t="str">
        <f t="shared" si="57"/>
        <v>INSERT INTO "Clubs" (club_name,club_league_id,club_value,club_shield,club_country) VALUES ('FC Ruggell',91,49,pg_read_binary_file('E:\imagenes\escudos_cl\Europa\Liechtenstein Cup\FC Ruggell.png'),126);</v>
      </c>
    </row>
    <row r="1270" spans="2:15" x14ac:dyDescent="0.25">
      <c r="B1270">
        <v>1268</v>
      </c>
      <c r="C1270" t="s">
        <v>2862</v>
      </c>
      <c r="D1270" t="s">
        <v>1860</v>
      </c>
      <c r="E1270">
        <f>INDEX(ClubLeague!B:B,MATCH(D1270,ClubLeague!C:C,0))</f>
        <v>91</v>
      </c>
      <c r="F1270">
        <v>48</v>
      </c>
      <c r="G1270">
        <v>49</v>
      </c>
      <c r="H1270">
        <v>45</v>
      </c>
      <c r="I1270" s="3">
        <f t="shared" si="58"/>
        <v>47</v>
      </c>
      <c r="J1270" t="s">
        <v>6255</v>
      </c>
      <c r="K1270" t="str">
        <f t="shared" si="59"/>
        <v>E:\imagenes\escudos_cl\Europa\Liechtenstein Cup\FC Ruggell II.png</v>
      </c>
      <c r="L1270" t="s">
        <v>540</v>
      </c>
      <c r="M1270">
        <f>INDEX(NationalTeams!B:B,MATCH(L1270,NationalTeams!C:C,0))</f>
        <v>126</v>
      </c>
      <c r="O1270" t="str">
        <f t="shared" si="57"/>
        <v>INSERT INTO "Clubs" (club_name,club_league_id,club_value,club_shield,club_country) VALUES ('FC Ruggell II',91,47,pg_read_binary_file('E:\imagenes\escudos_cl\Europa\Liechtenstein Cup\FC Ruggell II.png'),126);</v>
      </c>
    </row>
    <row r="1271" spans="2:15" x14ac:dyDescent="0.25">
      <c r="B1271">
        <v>1269</v>
      </c>
      <c r="C1271" t="s">
        <v>3294</v>
      </c>
      <c r="D1271" t="s">
        <v>1972</v>
      </c>
      <c r="E1271">
        <f>INDEX(ClubLeague!B:B,MATCH(D1271,ClubLeague!C:C,0))</f>
        <v>203</v>
      </c>
      <c r="F1271">
        <v>72</v>
      </c>
      <c r="G1271">
        <v>61</v>
      </c>
      <c r="H1271">
        <v>65</v>
      </c>
      <c r="I1271" s="3">
        <f t="shared" si="58"/>
        <v>66</v>
      </c>
      <c r="J1271" t="s">
        <v>6256</v>
      </c>
      <c r="K1271" t="str">
        <f t="shared" si="59"/>
        <v>E:\imagenes\escudos_cl\Europa\Ukranian Premier League\FC Rukh Lviv.png</v>
      </c>
      <c r="L1271" t="s">
        <v>502</v>
      </c>
      <c r="M1271">
        <f>INDEX(NationalTeams!B:B,MATCH(L1271,NationalTeams!C:C,0))</f>
        <v>212</v>
      </c>
      <c r="O1271" t="str">
        <f t="shared" si="57"/>
        <v>INSERT INTO "Clubs" (club_name,club_league_id,club_value,club_shield,club_country) VALUES ('FC Rukh Lviv',203,66,pg_read_binary_file('E:\imagenes\escudos_cl\Europa\Ukranian Premier League\FC Rukh Lviv.png'),212);</v>
      </c>
    </row>
    <row r="1272" spans="2:15" x14ac:dyDescent="0.25">
      <c r="B1272">
        <v>1270</v>
      </c>
      <c r="C1272" t="s">
        <v>2558</v>
      </c>
      <c r="D1272" t="s">
        <v>1824</v>
      </c>
      <c r="E1272">
        <f>INDEX(ClubLeague!B:B,MATCH(D1272,ClubLeague!C:C,0))</f>
        <v>55</v>
      </c>
      <c r="F1272">
        <v>59</v>
      </c>
      <c r="G1272">
        <v>52</v>
      </c>
      <c r="H1272">
        <v>58</v>
      </c>
      <c r="I1272" s="3">
        <f t="shared" si="58"/>
        <v>56</v>
      </c>
      <c r="J1272" t="s">
        <v>6257</v>
      </c>
      <c r="K1272" t="str">
        <f t="shared" si="59"/>
        <v>E:\imagenes\escudos_cl\Europa\Erovnuli Liga 2\FC Rustavi.png</v>
      </c>
      <c r="L1272" t="s">
        <v>524</v>
      </c>
      <c r="M1272">
        <f>INDEX(NationalTeams!B:B,MATCH(L1272,NationalTeams!C:C,0))</f>
        <v>78</v>
      </c>
      <c r="O1272" t="str">
        <f t="shared" si="57"/>
        <v>INSERT INTO "Clubs" (club_name,club_league_id,club_value,club_shield,club_country) VALUES ('FC Rustavi',55,56,pg_read_binary_file('E:\imagenes\escudos_cl\Europa\Erovnuli Liga 2\FC Rustavi.png'),78);</v>
      </c>
    </row>
    <row r="1273" spans="2:15" x14ac:dyDescent="0.25">
      <c r="B1273">
        <v>1271</v>
      </c>
      <c r="C1273" t="s">
        <v>4352</v>
      </c>
      <c r="D1273" t="s">
        <v>1978</v>
      </c>
      <c r="E1273">
        <f>INDEX(ClubLeague!B:B,MATCH(D1273,ClubLeague!C:C,0))</f>
        <v>209</v>
      </c>
      <c r="F1273">
        <v>58</v>
      </c>
      <c r="G1273">
        <v>53</v>
      </c>
      <c r="H1273">
        <v>54</v>
      </c>
      <c r="I1273" s="3">
        <f t="shared" si="58"/>
        <v>55</v>
      </c>
      <c r="J1273" t="s">
        <v>6258</v>
      </c>
      <c r="K1273" t="str">
        <f t="shared" si="59"/>
        <v>E:\imagenes\escudos_cl\Asia\Yokary Liga\FC Sagadam.png</v>
      </c>
      <c r="L1273" t="s">
        <v>439</v>
      </c>
      <c r="M1273">
        <f>INDEX(NationalTeams!B:B,MATCH(L1273,NationalTeams!C:C,0))</f>
        <v>209</v>
      </c>
      <c r="O1273" t="str">
        <f t="shared" si="57"/>
        <v>INSERT INTO "Clubs" (club_name,club_league_id,club_value,club_shield,club_country) VALUES ('FC Sagadam',209,55,pg_read_binary_file('E:\imagenes\escudos_cl\Asia\Yokary Liga\FC Sagadam.png'),209);</v>
      </c>
    </row>
    <row r="1274" spans="2:15" x14ac:dyDescent="0.25">
      <c r="B1274">
        <v>1272</v>
      </c>
      <c r="C1274" t="s">
        <v>4872</v>
      </c>
      <c r="D1274" t="s">
        <v>1806</v>
      </c>
      <c r="E1274">
        <f>INDEX(ClubLeague!B:B,MATCH(D1274,ClubLeague!C:C,0))</f>
        <v>36</v>
      </c>
      <c r="F1274">
        <v>70</v>
      </c>
      <c r="G1274">
        <v>72</v>
      </c>
      <c r="H1274">
        <v>74</v>
      </c>
      <c r="I1274" s="3">
        <f t="shared" si="58"/>
        <v>72</v>
      </c>
      <c r="J1274" t="s">
        <v>6259</v>
      </c>
      <c r="K1274" t="str">
        <f t="shared" si="59"/>
        <v>E:\imagenes\escudos_cl\Africa\Congo DR Super Liga\FC Saint Eloi Lupopo.png</v>
      </c>
      <c r="L1274" t="s">
        <v>380</v>
      </c>
      <c r="M1274">
        <f>INDEX(NationalTeams!B:B,MATCH(L1274,NationalTeams!C:C,0))</f>
        <v>172</v>
      </c>
      <c r="O1274" t="str">
        <f t="shared" si="57"/>
        <v>INSERT INTO "Clubs" (club_name,club_league_id,club_value,club_shield,club_country) VALUES ('FC Saint Eloi Lupopo',36,72,pg_read_binary_file('E:\imagenes\escudos_cl\Africa\Congo DR Super Liga\FC Saint Eloi Lupopo.png'),172);</v>
      </c>
    </row>
    <row r="1275" spans="2:15" x14ac:dyDescent="0.25">
      <c r="B1275">
        <v>1273</v>
      </c>
      <c r="C1275" t="s">
        <v>4747</v>
      </c>
      <c r="D1275" t="s">
        <v>1831</v>
      </c>
      <c r="E1275">
        <f>INDEX(ClubLeague!B:B,MATCH(D1275,ClubLeague!C:C,0))</f>
        <v>62</v>
      </c>
      <c r="F1275">
        <v>72</v>
      </c>
      <c r="G1275">
        <v>61</v>
      </c>
      <c r="H1275">
        <v>59</v>
      </c>
      <c r="I1275" s="3">
        <f t="shared" si="58"/>
        <v>64</v>
      </c>
      <c r="J1275" t="s">
        <v>6260</v>
      </c>
      <c r="K1275" t="str">
        <f t="shared" si="59"/>
        <v>E:\imagenes\escudos_cl\Africa\Ghana Premier League\FC Samartex 1996.png</v>
      </c>
      <c r="L1275" t="s">
        <v>325</v>
      </c>
      <c r="M1275">
        <f>INDEX(NationalTeams!B:B,MATCH(L1275,NationalTeams!C:C,0))</f>
        <v>79</v>
      </c>
      <c r="O1275" t="str">
        <f t="shared" si="57"/>
        <v>INSERT INTO "Clubs" (club_name,club_league_id,club_value,club_shield,club_country) VALUES ('FC Samartex 1996',62,64,pg_read_binary_file('E:\imagenes\escudos_cl\Africa\Ghana Premier League\FC Samartex 1996.png'),79);</v>
      </c>
    </row>
    <row r="1276" spans="2:15" x14ac:dyDescent="0.25">
      <c r="B1276">
        <v>1274</v>
      </c>
      <c r="C1276" t="s">
        <v>2547</v>
      </c>
      <c r="D1276" t="s">
        <v>1823</v>
      </c>
      <c r="E1276">
        <f>INDEX(ClubLeague!B:B,MATCH(D1276,ClubLeague!C:C,0))</f>
        <v>54</v>
      </c>
      <c r="F1276">
        <v>67</v>
      </c>
      <c r="G1276">
        <v>62</v>
      </c>
      <c r="H1276">
        <v>58</v>
      </c>
      <c r="I1276" s="3">
        <f t="shared" si="58"/>
        <v>62</v>
      </c>
      <c r="J1276" t="s">
        <v>6261</v>
      </c>
      <c r="K1276" t="str">
        <f t="shared" si="59"/>
        <v>E:\imagenes\escudos_cl\Europa\Erovnuli Liga\FC Samgurali Tskaltubo.png</v>
      </c>
      <c r="L1276" t="s">
        <v>524</v>
      </c>
      <c r="M1276">
        <f>INDEX(NationalTeams!B:B,MATCH(L1276,NationalTeams!C:C,0))</f>
        <v>78</v>
      </c>
      <c r="O1276" t="str">
        <f t="shared" si="57"/>
        <v>INSERT INTO "Clubs" (club_name,club_league_id,club_value,club_shield,club_country) VALUES ('FC Samgurali Tskaltubo',54,62,pg_read_binary_file('E:\imagenes\escudos_cl\Europa\Erovnuli Liga\FC Samgurali Tskaltubo.png'),78);</v>
      </c>
    </row>
    <row r="1277" spans="2:15" x14ac:dyDescent="0.25">
      <c r="B1277">
        <v>1275</v>
      </c>
      <c r="C1277" t="s">
        <v>2559</v>
      </c>
      <c r="D1277" t="s">
        <v>1824</v>
      </c>
      <c r="E1277">
        <f>INDEX(ClubLeague!B:B,MATCH(D1277,ClubLeague!C:C,0))</f>
        <v>55</v>
      </c>
      <c r="F1277">
        <v>57</v>
      </c>
      <c r="G1277">
        <v>54</v>
      </c>
      <c r="H1277">
        <v>53</v>
      </c>
      <c r="I1277" s="3">
        <f t="shared" si="58"/>
        <v>55</v>
      </c>
      <c r="J1277" t="s">
        <v>6262</v>
      </c>
      <c r="K1277" t="str">
        <f t="shared" si="59"/>
        <v>E:\imagenes\escudos_cl\Europa\Erovnuli Liga 2\FC Samtredia.png</v>
      </c>
      <c r="L1277" t="s">
        <v>524</v>
      </c>
      <c r="M1277">
        <f>INDEX(NationalTeams!B:B,MATCH(L1277,NationalTeams!C:C,0))</f>
        <v>78</v>
      </c>
      <c r="O1277" t="str">
        <f t="shared" si="57"/>
        <v>INSERT INTO "Clubs" (club_name,club_league_id,club_value,club_shield,club_country) VALUES ('FC Samtredia',55,55,pg_read_binary_file('E:\imagenes\escudos_cl\Europa\Erovnuli Liga 2\FC Samtredia.png'),78);</v>
      </c>
    </row>
    <row r="1278" spans="2:15" x14ac:dyDescent="0.25">
      <c r="B1278">
        <v>1276</v>
      </c>
      <c r="C1278" t="s">
        <v>3795</v>
      </c>
      <c r="D1278" t="s">
        <v>1864</v>
      </c>
      <c r="E1278">
        <f>INDEX(ClubLeague!B:B,MATCH(D1278,ClubLeague!C:C,0))</f>
        <v>95</v>
      </c>
      <c r="F1278">
        <v>52</v>
      </c>
      <c r="G1278">
        <v>52</v>
      </c>
      <c r="H1278">
        <v>53</v>
      </c>
      <c r="I1278" s="3">
        <f t="shared" si="58"/>
        <v>52</v>
      </c>
      <c r="J1278" t="s">
        <v>6263</v>
      </c>
      <c r="K1278" t="str">
        <f t="shared" si="59"/>
        <v>E:\imagenes\escudos_cl\America\Liga 2 de Futbol Profesional\FC San Marcos.png</v>
      </c>
      <c r="L1278" t="s">
        <v>350</v>
      </c>
      <c r="M1278">
        <f>INDEX(NationalTeams!B:B,MATCH(L1278,NationalTeams!C:C,0))</f>
        <v>165</v>
      </c>
      <c r="O1278" t="str">
        <f t="shared" si="57"/>
        <v>INSERT INTO "Clubs" (club_name,club_league_id,club_value,club_shield,club_country) VALUES ('FC San Marcos',95,52,pg_read_binary_file('E:\imagenes\escudos_cl\America\Liga 2 de Futbol Profesional\FC San Marcos.png'),165);</v>
      </c>
    </row>
    <row r="1279" spans="2:15" x14ac:dyDescent="0.25">
      <c r="B1279">
        <v>1277</v>
      </c>
      <c r="C1279" t="s">
        <v>4690</v>
      </c>
      <c r="D1279" t="s">
        <v>1882</v>
      </c>
      <c r="E1279">
        <f>INDEX(ClubLeague!B:B,MATCH(D1279,ClubLeague!C:C,0))</f>
        <v>113</v>
      </c>
      <c r="F1279">
        <v>69</v>
      </c>
      <c r="G1279">
        <v>68</v>
      </c>
      <c r="H1279">
        <v>70</v>
      </c>
      <c r="I1279" s="3">
        <f t="shared" si="58"/>
        <v>69</v>
      </c>
      <c r="J1279" t="s">
        <v>6264</v>
      </c>
      <c r="K1279" t="str">
        <f t="shared" si="59"/>
        <v>E:\imagenes\escudos_cl\Africa\Ligue 1\FC San Pedro.png</v>
      </c>
      <c r="L1279" t="s">
        <v>323</v>
      </c>
      <c r="M1279">
        <f>INDEX(NationalTeams!B:B,MATCH(L1279,NationalTeams!C:C,0))</f>
        <v>51</v>
      </c>
      <c r="O1279" t="str">
        <f t="shared" si="57"/>
        <v>INSERT INTO "Clubs" (club_name,club_league_id,club_value,club_shield,club_country) VALUES ('FC San Pedro',113,69,pg_read_binary_file('E:\imagenes\escudos_cl\Africa\Ligue 1\FC San Pedro.png'),51);</v>
      </c>
    </row>
    <row r="1280" spans="2:15" x14ac:dyDescent="0.25">
      <c r="B1280">
        <v>1278</v>
      </c>
      <c r="C1280" t="s">
        <v>2042</v>
      </c>
      <c r="D1280" t="s">
        <v>1919</v>
      </c>
      <c r="E1280">
        <f>INDEX(ClubLeague!B:B,MATCH(D1280,ClubLeague!C:C,0))</f>
        <v>150</v>
      </c>
      <c r="F1280">
        <v>47</v>
      </c>
      <c r="G1280">
        <v>50</v>
      </c>
      <c r="H1280">
        <v>43</v>
      </c>
      <c r="I1280" s="3">
        <f t="shared" si="58"/>
        <v>47</v>
      </c>
      <c r="J1280" t="s">
        <v>6265</v>
      </c>
      <c r="K1280" t="str">
        <f t="shared" si="59"/>
        <v>E:\imagenes\escudos_cl\Europa\Primera Divisio\FC Santa Coloma.png</v>
      </c>
      <c r="L1280" t="s">
        <v>538</v>
      </c>
      <c r="M1280">
        <f>INDEX(NationalTeams!B:B,MATCH(L1280,NationalTeams!C:C,0))</f>
        <v>6</v>
      </c>
      <c r="O1280" t="str">
        <f t="shared" si="57"/>
        <v>INSERT INTO "Clubs" (club_name,club_league_id,club_value,club_shield,club_country) VALUES ('FC Santa Coloma',150,47,pg_read_binary_file('E:\imagenes\escudos_cl\Europa\Primera Divisio\FC Santa Coloma.png'),6);</v>
      </c>
    </row>
    <row r="1281" spans="2:15" x14ac:dyDescent="0.25">
      <c r="B1281">
        <v>1279</v>
      </c>
      <c r="C1281" t="s">
        <v>2855</v>
      </c>
      <c r="D1281" t="s">
        <v>1860</v>
      </c>
      <c r="E1281">
        <f>INDEX(ClubLeague!B:B,MATCH(D1281,ClubLeague!C:C,0))</f>
        <v>91</v>
      </c>
      <c r="F1281">
        <v>47</v>
      </c>
      <c r="G1281">
        <v>45</v>
      </c>
      <c r="H1281">
        <v>50</v>
      </c>
      <c r="I1281" s="3">
        <f t="shared" si="58"/>
        <v>47</v>
      </c>
      <c r="J1281" t="s">
        <v>6266</v>
      </c>
      <c r="K1281" t="str">
        <f t="shared" si="59"/>
        <v>E:\imagenes\escudos_cl\Europa\Liechtenstein Cup\FC Schaan.png</v>
      </c>
      <c r="L1281" t="s">
        <v>540</v>
      </c>
      <c r="M1281">
        <f>INDEX(NationalTeams!B:B,MATCH(L1281,NationalTeams!C:C,0))</f>
        <v>126</v>
      </c>
      <c r="O1281" t="str">
        <f t="shared" si="57"/>
        <v>INSERT INTO "Clubs" (club_name,club_league_id,club_value,club_shield,club_country) VALUES ('FC Schaan',91,47,pg_read_binary_file('E:\imagenes\escudos_cl\Europa\Liechtenstein Cup\FC Schaan.png'),126);</v>
      </c>
    </row>
    <row r="1282" spans="2:15" x14ac:dyDescent="0.25">
      <c r="B1282">
        <v>1280</v>
      </c>
      <c r="C1282" t="s">
        <v>2861</v>
      </c>
      <c r="D1282" t="s">
        <v>1860</v>
      </c>
      <c r="E1282">
        <f>INDEX(ClubLeague!B:B,MATCH(D1282,ClubLeague!C:C,0))</f>
        <v>91</v>
      </c>
      <c r="F1282">
        <v>51</v>
      </c>
      <c r="G1282">
        <v>52</v>
      </c>
      <c r="H1282">
        <v>46</v>
      </c>
      <c r="I1282" s="3">
        <f t="shared" si="58"/>
        <v>50</v>
      </c>
      <c r="J1282" t="s">
        <v>6267</v>
      </c>
      <c r="K1282" t="str">
        <f t="shared" si="59"/>
        <v>E:\imagenes\escudos_cl\Europa\Liechtenstein Cup\FC Schaan II.png</v>
      </c>
      <c r="L1282" t="s">
        <v>540</v>
      </c>
      <c r="M1282">
        <f>INDEX(NationalTeams!B:B,MATCH(L1282,NationalTeams!C:C,0))</f>
        <v>126</v>
      </c>
      <c r="O1282" t="str">
        <f t="shared" si="57"/>
        <v>INSERT INTO "Clubs" (club_name,club_league_id,club_value,club_shield,club_country) VALUES ('FC Schaan II',91,50,pg_read_binary_file('E:\imagenes\escudos_cl\Europa\Liechtenstein Cup\FC Schaan II.png'),126);</v>
      </c>
    </row>
    <row r="1283" spans="2:15" x14ac:dyDescent="0.25">
      <c r="B1283">
        <v>1281</v>
      </c>
      <c r="C1283" t="s">
        <v>3252</v>
      </c>
      <c r="D1283" t="s">
        <v>1957</v>
      </c>
      <c r="E1283">
        <f>INDEX(ClubLeague!B:B,MATCH(D1283,ClubLeague!C:C,0))</f>
        <v>188</v>
      </c>
      <c r="F1283">
        <v>63</v>
      </c>
      <c r="G1283">
        <v>56</v>
      </c>
      <c r="H1283">
        <v>59</v>
      </c>
      <c r="I1283" s="3">
        <f t="shared" si="58"/>
        <v>59</v>
      </c>
      <c r="J1283" t="s">
        <v>6268</v>
      </c>
      <c r="K1283" t="str">
        <f t="shared" si="59"/>
        <v>E:\imagenes\escudos_cl\Europa\Swiss Challenge League\FC Schaffhausen.png</v>
      </c>
      <c r="L1283" t="s">
        <v>507</v>
      </c>
      <c r="M1283">
        <f>INDEX(NationalTeams!B:B,MATCH(L1283,NationalTeams!C:C,0))</f>
        <v>197</v>
      </c>
      <c r="O1283" t="str">
        <f t="shared" ref="O1283:O1346" si="60">_xlfn.CONCAT($O$1,$S$1,$B$1,$S$1," ",$Q$1,$C$2,$U$1,$E$2,$U$1,$I$2,$U$1,$K$2,$U$1,$M$2,$R$1,$P$1,$Q$1,$T$1,C1283,$T$1,$U$1,E1283,$U$1,I1283,$U$1,$O$2,$Q$1,$T$1,K1283,$T$1,$R$1,$U$1,M1283,$R$1,$V$1)</f>
        <v>INSERT INTO "Clubs" (club_name,club_league_id,club_value,club_shield,club_country) VALUES ('FC Schaffhausen',188,59,pg_read_binary_file('E:\imagenes\escudos_cl\Europa\Swiss Challenge League\FC Schaffhausen.png'),197);</v>
      </c>
    </row>
    <row r="1284" spans="2:15" x14ac:dyDescent="0.25">
      <c r="B1284">
        <v>1282</v>
      </c>
      <c r="C1284" t="s">
        <v>2027</v>
      </c>
      <c r="D1284" t="s">
        <v>1772</v>
      </c>
      <c r="E1284">
        <f>INDEX(ClubLeague!B:B,MATCH(D1284,ClubLeague!C:C,0))</f>
        <v>2</v>
      </c>
      <c r="F1284">
        <v>67</v>
      </c>
      <c r="G1284">
        <v>66</v>
      </c>
      <c r="H1284">
        <v>68</v>
      </c>
      <c r="I1284" s="3">
        <f t="shared" ref="I1284:I1347" si="61">ROUND(AVERAGE(F1284:H1284),0)</f>
        <v>67</v>
      </c>
      <c r="J1284" t="s">
        <v>6269</v>
      </c>
      <c r="K1284" t="str">
        <f t="shared" ref="K1284:K1347" si="62">_xlfn.CONCAT($A$1,J1284)</f>
        <v>E:\imagenes\escudos_cl\Europa\2. Bundesliga\FC Schalke 04.png</v>
      </c>
      <c r="L1284" t="s">
        <v>489</v>
      </c>
      <c r="M1284">
        <f>INDEX(NationalTeams!B:B,MATCH(L1284,NationalTeams!C:C,0))</f>
        <v>4</v>
      </c>
      <c r="O1284" t="str">
        <f t="shared" si="60"/>
        <v>INSERT INTO "Clubs" (club_name,club_league_id,club_value,club_shield,club_country) VALUES ('FC Schalke 04',2,67,pg_read_binary_file('E:\imagenes\escudos_cl\Europa\2. Bundesliga\FC Schalke 04.png'),4);</v>
      </c>
    </row>
    <row r="1285" spans="2:15" x14ac:dyDescent="0.25">
      <c r="B1285">
        <v>1283</v>
      </c>
      <c r="C1285" t="s">
        <v>2232</v>
      </c>
      <c r="D1285" t="s">
        <v>1811</v>
      </c>
      <c r="E1285">
        <f>INDEX(ClubLeague!B:B,MATCH(D1285,ClubLeague!C:C,0))</f>
        <v>42</v>
      </c>
      <c r="F1285">
        <v>48</v>
      </c>
      <c r="G1285">
        <v>57</v>
      </c>
      <c r="H1285">
        <v>53</v>
      </c>
      <c r="I1285" s="3">
        <f t="shared" si="61"/>
        <v>53</v>
      </c>
      <c r="J1285" t="s">
        <v>6270</v>
      </c>
      <c r="K1285" t="str">
        <f t="shared" si="62"/>
        <v>E:\imagenes\escudos_cl\Europa\Czech National Football League\FC Sellier Bellot Vlasim.png</v>
      </c>
      <c r="L1285" t="s">
        <v>497</v>
      </c>
      <c r="M1285">
        <f>INDEX(NationalTeams!B:B,MATCH(L1285,NationalTeams!C:C,0))</f>
        <v>171</v>
      </c>
      <c r="O1285" t="str">
        <f t="shared" si="60"/>
        <v>INSERT INTO "Clubs" (club_name,club_league_id,club_value,club_shield,club_country) VALUES ('FC Sellier Bellot Vlasim',42,53,pg_read_binary_file('E:\imagenes\escudos_cl\Europa\Czech National Football League\FC Sellier Bellot Vlasim.png'),171);</v>
      </c>
    </row>
    <row r="1286" spans="2:15" x14ac:dyDescent="0.25">
      <c r="B1286">
        <v>1284</v>
      </c>
      <c r="C1286" t="s">
        <v>4017</v>
      </c>
      <c r="D1286" t="s">
        <v>1849</v>
      </c>
      <c r="E1286">
        <f>INDEX(ClubLeague!B:B,MATCH(D1286,ClubLeague!C:C,0))</f>
        <v>80</v>
      </c>
      <c r="F1286">
        <v>60</v>
      </c>
      <c r="G1286">
        <v>64</v>
      </c>
      <c r="H1286">
        <v>60</v>
      </c>
      <c r="I1286" s="3">
        <f t="shared" si="61"/>
        <v>61</v>
      </c>
      <c r="J1286" t="s">
        <v>6271</v>
      </c>
      <c r="K1286" t="str">
        <f t="shared" si="62"/>
        <v>E:\imagenes\escudos_cl\Asia\K1 League\FC Seoul.png</v>
      </c>
      <c r="L1286" t="s">
        <v>425</v>
      </c>
      <c r="M1286">
        <f>INDEX(NationalTeams!B:B,MATCH(L1286,NationalTeams!C:C,0))</f>
        <v>50</v>
      </c>
      <c r="O1286" t="str">
        <f t="shared" si="60"/>
        <v>INSERT INTO "Clubs" (club_name,club_league_id,club_value,club_shield,club_country) VALUES ('FC Seoul',80,61,pg_read_binary_file('E:\imagenes\escudos_cl\Asia\K1 League\FC Seoul.png'),50);</v>
      </c>
    </row>
    <row r="1287" spans="2:15" x14ac:dyDescent="0.25">
      <c r="B1287">
        <v>1285</v>
      </c>
      <c r="C1287" t="s">
        <v>4762</v>
      </c>
      <c r="D1287" t="s">
        <v>1884</v>
      </c>
      <c r="E1287">
        <f>INDEX(ClubLeague!B:B,MATCH(D1287,ClubLeague!C:C,0))</f>
        <v>115</v>
      </c>
      <c r="F1287">
        <v>59</v>
      </c>
      <c r="G1287">
        <v>54</v>
      </c>
      <c r="H1287">
        <v>57</v>
      </c>
      <c r="I1287" s="3">
        <f t="shared" si="61"/>
        <v>57</v>
      </c>
      <c r="J1287" t="s">
        <v>6272</v>
      </c>
      <c r="K1287" t="str">
        <f t="shared" si="62"/>
        <v>E:\imagenes\escudos_cl\Africa\Ligue 1 Pro\FC Sequence de Dixinn.png</v>
      </c>
      <c r="L1287" t="s">
        <v>382</v>
      </c>
      <c r="M1287">
        <f>INDEX(NationalTeams!B:B,MATCH(L1287,NationalTeams!C:C,0))</f>
        <v>85</v>
      </c>
      <c r="O1287" t="str">
        <f t="shared" si="60"/>
        <v>INSERT INTO "Clubs" (club_name,club_league_id,club_value,club_shield,club_country) VALUES ('FC Sequence de Dixinn',115,57,pg_read_binary_file('E:\imagenes\escudos_cl\Africa\Ligue 1 Pro\FC Sequence de Dixinn.png'),85);</v>
      </c>
    </row>
    <row r="1288" spans="2:15" x14ac:dyDescent="0.25">
      <c r="B1288">
        <v>1286</v>
      </c>
      <c r="C1288" t="s">
        <v>2207</v>
      </c>
      <c r="D1288" t="s">
        <v>1933</v>
      </c>
      <c r="E1288">
        <f>INDEX(ClubLeague!B:B,MATCH(D1288,ClubLeague!C:C,0))</f>
        <v>164</v>
      </c>
      <c r="F1288">
        <v>52</v>
      </c>
      <c r="G1288">
        <v>60</v>
      </c>
      <c r="H1288">
        <v>59</v>
      </c>
      <c r="I1288" s="3">
        <f t="shared" si="61"/>
        <v>57</v>
      </c>
      <c r="J1288" t="s">
        <v>6273</v>
      </c>
      <c r="K1288" t="str">
        <f t="shared" si="62"/>
        <v>E:\imagenes\escudos_cl\Europa\Second Professional Football League\FC Sevlievo.png</v>
      </c>
      <c r="L1288" t="s">
        <v>510</v>
      </c>
      <c r="M1288">
        <f>INDEX(NationalTeams!B:B,MATCH(L1288,NationalTeams!C:C,0))</f>
        <v>34</v>
      </c>
      <c r="O1288" t="str">
        <f t="shared" si="60"/>
        <v>INSERT INTO "Clubs" (club_name,club_league_id,club_value,club_shield,club_country) VALUES ('FC Sevlievo',164,57,pg_read_binary_file('E:\imagenes\escudos_cl\Europa\Second Professional Football League\FC Sevlievo.png'),34);</v>
      </c>
    </row>
    <row r="1289" spans="2:15" x14ac:dyDescent="0.25">
      <c r="B1289">
        <v>1287</v>
      </c>
      <c r="C1289" t="s">
        <v>3292</v>
      </c>
      <c r="D1289" t="s">
        <v>1972</v>
      </c>
      <c r="E1289">
        <f>INDEX(ClubLeague!B:B,MATCH(D1289,ClubLeague!C:C,0))</f>
        <v>203</v>
      </c>
      <c r="F1289">
        <v>78</v>
      </c>
      <c r="G1289">
        <v>72</v>
      </c>
      <c r="H1289">
        <v>73</v>
      </c>
      <c r="I1289" s="3">
        <f t="shared" si="61"/>
        <v>74</v>
      </c>
      <c r="J1289" t="s">
        <v>6274</v>
      </c>
      <c r="K1289" t="str">
        <f t="shared" si="62"/>
        <v>E:\imagenes\escudos_cl\Europa\Ukranian Premier League\FC Shakhtar Donetsk.png</v>
      </c>
      <c r="L1289" t="s">
        <v>502</v>
      </c>
      <c r="M1289">
        <f>INDEX(NationalTeams!B:B,MATCH(L1289,NationalTeams!C:C,0))</f>
        <v>212</v>
      </c>
      <c r="O1289" t="str">
        <f t="shared" si="60"/>
        <v>INSERT INTO "Clubs" (club_name,club_league_id,club_value,club_shield,club_country) VALUES ('FC Shakhtar Donetsk',203,74,pg_read_binary_file('E:\imagenes\escudos_cl\Europa\Ukranian Premier League\FC Shakhtar Donetsk.png'),212);</v>
      </c>
    </row>
    <row r="1290" spans="2:15" x14ac:dyDescent="0.25">
      <c r="B1290">
        <v>1288</v>
      </c>
      <c r="C1290" t="s">
        <v>2935</v>
      </c>
      <c r="D1290" t="s">
        <v>1953</v>
      </c>
      <c r="E1290">
        <f>INDEX(ClubLeague!B:B,MATCH(D1290,ClubLeague!C:C,0))</f>
        <v>184</v>
      </c>
      <c r="F1290">
        <v>66</v>
      </c>
      <c r="G1290">
        <v>60</v>
      </c>
      <c r="H1290">
        <v>64</v>
      </c>
      <c r="I1290" s="3">
        <f t="shared" si="61"/>
        <v>63</v>
      </c>
      <c r="J1290" t="s">
        <v>6275</v>
      </c>
      <c r="K1290" t="str">
        <f t="shared" si="62"/>
        <v>E:\imagenes\escudos_cl\Europa\Super Liga\FC Sheriff Tiraspol.png</v>
      </c>
      <c r="L1290" t="s">
        <v>537</v>
      </c>
      <c r="M1290">
        <f>INDEX(NationalTeams!B:B,MATCH(L1290,NationalTeams!C:C,0))</f>
        <v>142</v>
      </c>
      <c r="O1290" t="str">
        <f t="shared" si="60"/>
        <v>INSERT INTO "Clubs" (club_name,club_league_id,club_value,club_shield,club_country) VALUES ('FC Sheriff Tiraspol',184,63,pg_read_binary_file('E:\imagenes\escudos_cl\Europa\Super Liga\FC Sheriff Tiraspol.png'),142);</v>
      </c>
    </row>
    <row r="1291" spans="2:15" x14ac:dyDescent="0.25">
      <c r="B1291">
        <v>1289</v>
      </c>
      <c r="C1291" t="s">
        <v>2055</v>
      </c>
      <c r="D1291" t="s">
        <v>1783</v>
      </c>
      <c r="E1291">
        <f>INDEX(ClubLeague!B:B,MATCH(D1291,ClubLeague!C:C,0))</f>
        <v>13</v>
      </c>
      <c r="F1291">
        <v>54</v>
      </c>
      <c r="G1291">
        <v>48</v>
      </c>
      <c r="H1291">
        <v>47</v>
      </c>
      <c r="I1291" s="3">
        <f t="shared" si="61"/>
        <v>50</v>
      </c>
      <c r="J1291" t="s">
        <v>6276</v>
      </c>
      <c r="K1291" t="str">
        <f t="shared" si="62"/>
        <v>E:\imagenes\escudos_cl\Europa\Armenian Premier League\FC Shirak.png</v>
      </c>
      <c r="L1291" t="s">
        <v>529</v>
      </c>
      <c r="M1291">
        <f>INDEX(NationalTeams!B:B,MATCH(L1291,NationalTeams!C:C,0))</f>
        <v>13</v>
      </c>
      <c r="O1291" t="str">
        <f t="shared" si="60"/>
        <v>INSERT INTO "Clubs" (club_name,club_league_id,club_value,club_shield,club_country) VALUES ('FC Shirak',13,50,pg_read_binary_file('E:\imagenes\escudos_cl\Europa\Armenian Premier League\FC Shirak.png'),13);</v>
      </c>
    </row>
    <row r="1292" spans="2:15" x14ac:dyDescent="0.25">
      <c r="B1292">
        <v>1290</v>
      </c>
      <c r="C1292" t="s">
        <v>4442</v>
      </c>
      <c r="D1292" t="s">
        <v>1973</v>
      </c>
      <c r="E1292">
        <f>INDEX(ClubLeague!B:B,MATCH(D1292,ClubLeague!C:C,0))</f>
        <v>204</v>
      </c>
      <c r="F1292">
        <v>57</v>
      </c>
      <c r="G1292">
        <v>53</v>
      </c>
      <c r="H1292">
        <v>52</v>
      </c>
      <c r="I1292" s="3">
        <f t="shared" si="61"/>
        <v>54</v>
      </c>
      <c r="J1292" t="s">
        <v>6277</v>
      </c>
      <c r="K1292" t="str">
        <f t="shared" si="62"/>
        <v>E:\imagenes\escudos_cl\Asia\Uzbekistan Super League\FC Shurtan Guzar.png</v>
      </c>
      <c r="L1292" t="s">
        <v>443</v>
      </c>
      <c r="M1292">
        <f>INDEX(NationalTeams!B:B,MATCH(L1292,NationalTeams!C:C,0))</f>
        <v>215</v>
      </c>
      <c r="O1292" t="str">
        <f t="shared" si="60"/>
        <v>INSERT INTO "Clubs" (club_name,club_league_id,club_value,club_shield,club_country) VALUES ('FC Shurtan Guzar',204,54,pg_read_binary_file('E:\imagenes\escudos_cl\Asia\Uzbekistan Super League\FC Shurtan Guzar.png'),215);</v>
      </c>
    </row>
    <row r="1293" spans="2:15" x14ac:dyDescent="0.25">
      <c r="B1293">
        <v>1291</v>
      </c>
      <c r="C1293" t="s">
        <v>2230</v>
      </c>
      <c r="D1293" t="s">
        <v>1811</v>
      </c>
      <c r="E1293">
        <f>INDEX(ClubLeague!B:B,MATCH(D1293,ClubLeague!C:C,0))</f>
        <v>42</v>
      </c>
      <c r="F1293">
        <v>51</v>
      </c>
      <c r="G1293">
        <v>56</v>
      </c>
      <c r="H1293">
        <v>48</v>
      </c>
      <c r="I1293" s="3">
        <f t="shared" si="61"/>
        <v>52</v>
      </c>
      <c r="J1293" t="s">
        <v>6278</v>
      </c>
      <c r="K1293" t="str">
        <f t="shared" si="62"/>
        <v>E:\imagenes\escudos_cl\Europa\Czech National Football League\FC Silon Taborsko.png</v>
      </c>
      <c r="L1293" t="s">
        <v>497</v>
      </c>
      <c r="M1293">
        <f>INDEX(NationalTeams!B:B,MATCH(L1293,NationalTeams!C:C,0))</f>
        <v>171</v>
      </c>
      <c r="O1293" t="str">
        <f t="shared" si="60"/>
        <v>INSERT INTO "Clubs" (club_name,club_league_id,club_value,club_shield,club_country) VALUES ('FC Silon Taborsko',42,52,pg_read_binary_file('E:\imagenes\escudos_cl\Europa\Czech National Football League\FC Silon Taborsko.png'),171);</v>
      </c>
    </row>
    <row r="1294" spans="2:15" x14ac:dyDescent="0.25">
      <c r="B1294">
        <v>1292</v>
      </c>
      <c r="C1294" t="s">
        <v>3244</v>
      </c>
      <c r="D1294" t="s">
        <v>1958</v>
      </c>
      <c r="E1294">
        <f>INDEX(ClubLeague!B:B,MATCH(D1294,ClubLeague!C:C,0))</f>
        <v>189</v>
      </c>
      <c r="F1294">
        <v>62</v>
      </c>
      <c r="G1294">
        <v>64</v>
      </c>
      <c r="H1294">
        <v>59</v>
      </c>
      <c r="I1294" s="3">
        <f t="shared" si="61"/>
        <v>62</v>
      </c>
      <c r="J1294" t="s">
        <v>6279</v>
      </c>
      <c r="K1294" t="str">
        <f t="shared" si="62"/>
        <v>E:\imagenes\escudos_cl\Europa\Swiss Super League\FC Sion.png</v>
      </c>
      <c r="L1294" t="s">
        <v>507</v>
      </c>
      <c r="M1294">
        <f>INDEX(NationalTeams!B:B,MATCH(L1294,NationalTeams!C:C,0))</f>
        <v>197</v>
      </c>
      <c r="O1294" t="str">
        <f t="shared" si="60"/>
        <v>INSERT INTO "Clubs" (club_name,club_league_id,club_value,club_shield,club_country) VALUES ('FC Sion',189,62,pg_read_binary_file('E:\imagenes\escudos_cl\Europa\Swiss Super League\FC Sion.png'),197);</v>
      </c>
    </row>
    <row r="1295" spans="2:15" x14ac:dyDescent="0.25">
      <c r="B1295">
        <v>1293</v>
      </c>
      <c r="C1295" t="s">
        <v>2560</v>
      </c>
      <c r="D1295" t="s">
        <v>1824</v>
      </c>
      <c r="E1295">
        <f>INDEX(ClubLeague!B:B,MATCH(D1295,ClubLeague!C:C,0))</f>
        <v>55</v>
      </c>
      <c r="F1295">
        <v>55</v>
      </c>
      <c r="G1295">
        <v>54</v>
      </c>
      <c r="H1295">
        <v>55</v>
      </c>
      <c r="I1295" s="3">
        <f t="shared" si="61"/>
        <v>55</v>
      </c>
      <c r="J1295" t="s">
        <v>6280</v>
      </c>
      <c r="K1295" t="str">
        <f t="shared" si="62"/>
        <v>E:\imagenes\escudos_cl\Europa\Erovnuli Liga 2\FC Sioni Bolnisi.png</v>
      </c>
      <c r="L1295" t="s">
        <v>524</v>
      </c>
      <c r="M1295">
        <f>INDEX(NationalTeams!B:B,MATCH(L1295,NationalTeams!C:C,0))</f>
        <v>78</v>
      </c>
      <c r="O1295" t="str">
        <f t="shared" si="60"/>
        <v>INSERT INTO "Clubs" (club_name,club_league_id,club_value,club_shield,club_country) VALUES ('FC Sioni Bolnisi',55,55,pg_read_binary_file('E:\imagenes\escudos_cl\Europa\Erovnuli Liga 2\FC Sioni Bolnisi.png'),78);</v>
      </c>
    </row>
    <row r="1296" spans="2:15" x14ac:dyDescent="0.25">
      <c r="B1296">
        <v>1294</v>
      </c>
      <c r="C1296" t="s">
        <v>2138</v>
      </c>
      <c r="D1296" t="s">
        <v>1789</v>
      </c>
      <c r="E1296">
        <f>INDEX(ClubLeague!B:B,MATCH(D1296,ClubLeague!C:C,0))</f>
        <v>19</v>
      </c>
      <c r="F1296">
        <v>65</v>
      </c>
      <c r="G1296">
        <v>66</v>
      </c>
      <c r="H1296">
        <v>60</v>
      </c>
      <c r="I1296" s="3">
        <f t="shared" si="61"/>
        <v>64</v>
      </c>
      <c r="J1296" t="s">
        <v>6281</v>
      </c>
      <c r="K1296" t="str">
        <f t="shared" si="62"/>
        <v>E:\imagenes\escudos_cl\Europa\Belarusian Premier League\FC Slavia Mozyr.png</v>
      </c>
      <c r="L1296" t="s">
        <v>525</v>
      </c>
      <c r="M1296">
        <f>INDEX(NationalTeams!B:B,MATCH(L1296,NationalTeams!C:C,0))</f>
        <v>27</v>
      </c>
      <c r="O1296" t="str">
        <f t="shared" si="60"/>
        <v>INSERT INTO "Clubs" (club_name,club_league_id,club_value,club_shield,club_country) VALUES ('FC Slavia Mozyr',19,64,pg_read_binary_file('E:\imagenes\escudos_cl\Europa\Belarusian Premier League\FC Slavia Mozyr.png'),27);</v>
      </c>
    </row>
    <row r="1297" spans="2:15" x14ac:dyDescent="0.25">
      <c r="B1297">
        <v>1295</v>
      </c>
      <c r="C1297" t="s">
        <v>2225</v>
      </c>
      <c r="D1297" t="s">
        <v>1810</v>
      </c>
      <c r="E1297">
        <f>INDEX(ClubLeague!B:B,MATCH(D1297,ClubLeague!C:C,0))</f>
        <v>41</v>
      </c>
      <c r="F1297">
        <v>54</v>
      </c>
      <c r="G1297">
        <v>67</v>
      </c>
      <c r="H1297">
        <v>68</v>
      </c>
      <c r="I1297" s="3">
        <f t="shared" si="61"/>
        <v>63</v>
      </c>
      <c r="J1297" t="s">
        <v>6282</v>
      </c>
      <c r="K1297" t="str">
        <f t="shared" si="62"/>
        <v>E:\imagenes\escudos_cl\Europa\Czech First League\FC Slovacko.png</v>
      </c>
      <c r="L1297" t="s">
        <v>497</v>
      </c>
      <c r="M1297">
        <f>INDEX(NationalTeams!B:B,MATCH(L1297,NationalTeams!C:C,0))</f>
        <v>171</v>
      </c>
      <c r="O1297" t="str">
        <f t="shared" si="60"/>
        <v>INSERT INTO "Clubs" (club_name,club_league_id,club_value,club_shield,club_country) VALUES ('FC Slovacko',41,63,pg_read_binary_file('E:\imagenes\escudos_cl\Europa\Czech First League\FC Slovacko.png'),171);</v>
      </c>
    </row>
    <row r="1298" spans="2:15" x14ac:dyDescent="0.25">
      <c r="B1298">
        <v>1296</v>
      </c>
      <c r="C1298" t="s">
        <v>2222</v>
      </c>
      <c r="D1298" t="s">
        <v>1810</v>
      </c>
      <c r="E1298">
        <f>INDEX(ClubLeague!B:B,MATCH(D1298,ClubLeague!C:C,0))</f>
        <v>41</v>
      </c>
      <c r="F1298">
        <v>56</v>
      </c>
      <c r="G1298">
        <v>61</v>
      </c>
      <c r="H1298">
        <v>56</v>
      </c>
      <c r="I1298" s="3">
        <f t="shared" si="61"/>
        <v>58</v>
      </c>
      <c r="J1298" t="s">
        <v>6283</v>
      </c>
      <c r="K1298" t="str">
        <f t="shared" si="62"/>
        <v>E:\imagenes\escudos_cl\Europa\Czech First League\FC Slovan Liberec.png</v>
      </c>
      <c r="L1298" t="s">
        <v>497</v>
      </c>
      <c r="M1298">
        <f>INDEX(NationalTeams!B:B,MATCH(L1298,NationalTeams!C:C,0))</f>
        <v>171</v>
      </c>
      <c r="O1298" t="str">
        <f t="shared" si="60"/>
        <v>INSERT INTO "Clubs" (club_name,club_league_id,club_value,club_shield,club_country) VALUES ('FC Slovan Liberec',41,58,pg_read_binary_file('E:\imagenes\escudos_cl\Europa\Czech First League\FC Slovan Liberec.png'),171);</v>
      </c>
    </row>
    <row r="1299" spans="2:15" x14ac:dyDescent="0.25">
      <c r="B1299">
        <v>1297</v>
      </c>
      <c r="C1299" t="s">
        <v>2149</v>
      </c>
      <c r="D1299" t="s">
        <v>1789</v>
      </c>
      <c r="E1299">
        <f>INDEX(ClubLeague!B:B,MATCH(D1299,ClubLeague!C:C,0))</f>
        <v>19</v>
      </c>
      <c r="F1299">
        <v>64</v>
      </c>
      <c r="G1299">
        <v>68</v>
      </c>
      <c r="H1299">
        <v>64</v>
      </c>
      <c r="I1299" s="3">
        <f t="shared" si="61"/>
        <v>65</v>
      </c>
      <c r="J1299" t="s">
        <v>6284</v>
      </c>
      <c r="K1299" t="str">
        <f t="shared" si="62"/>
        <v>E:\imagenes\escudos_cl\Europa\Belarusian Premier League\FC Slutsk.png</v>
      </c>
      <c r="L1299" t="s">
        <v>525</v>
      </c>
      <c r="M1299">
        <f>INDEX(NationalTeams!B:B,MATCH(L1299,NationalTeams!C:C,0))</f>
        <v>27</v>
      </c>
      <c r="O1299" t="str">
        <f t="shared" si="60"/>
        <v>INSERT INTO "Clubs" (club_name,club_league_id,club_value,club_shield,club_country) VALUES ('FC Slutsk',19,65,pg_read_binary_file('E:\imagenes\escudos_cl\Europa\Belarusian Premier League\FC Slutsk.png'),27);</v>
      </c>
    </row>
    <row r="1300" spans="2:15" x14ac:dyDescent="0.25">
      <c r="B1300">
        <v>1298</v>
      </c>
      <c r="C1300" t="s">
        <v>2151</v>
      </c>
      <c r="D1300" t="s">
        <v>1789</v>
      </c>
      <c r="E1300">
        <f>INDEX(ClubLeague!B:B,MATCH(D1300,ClubLeague!C:C,0))</f>
        <v>19</v>
      </c>
      <c r="F1300">
        <v>65</v>
      </c>
      <c r="G1300">
        <v>67</v>
      </c>
      <c r="H1300">
        <v>59</v>
      </c>
      <c r="I1300" s="3">
        <f t="shared" si="61"/>
        <v>64</v>
      </c>
      <c r="J1300" t="s">
        <v>6285</v>
      </c>
      <c r="K1300" t="str">
        <f t="shared" si="62"/>
        <v>E:\imagenes\escudos_cl\Europa\Belarusian Premier League\FC Smorgon.png</v>
      </c>
      <c r="L1300" t="s">
        <v>525</v>
      </c>
      <c r="M1300">
        <f>INDEX(NationalTeams!B:B,MATCH(L1300,NationalTeams!C:C,0))</f>
        <v>27</v>
      </c>
      <c r="O1300" t="str">
        <f t="shared" si="60"/>
        <v>INSERT INTO "Clubs" (club_name,club_league_id,club_value,club_shield,club_country) VALUES ('FC Smorgon',19,64,pg_read_binary_file('E:\imagenes\escudos_cl\Europa\Belarusian Premier League\FC Smorgon.png'),27);</v>
      </c>
    </row>
    <row r="1301" spans="2:15" x14ac:dyDescent="0.25">
      <c r="B1301">
        <v>1299</v>
      </c>
      <c r="C1301" t="s">
        <v>3132</v>
      </c>
      <c r="D1301" t="s">
        <v>1928</v>
      </c>
      <c r="E1301">
        <f>INDEX(ClubLeague!B:B,MATCH(D1301,ClubLeague!C:C,0))</f>
        <v>159</v>
      </c>
      <c r="F1301">
        <v>70</v>
      </c>
      <c r="G1301">
        <v>72</v>
      </c>
      <c r="H1301">
        <v>71</v>
      </c>
      <c r="I1301" s="3">
        <f t="shared" si="61"/>
        <v>71</v>
      </c>
      <c r="J1301" t="s">
        <v>6286</v>
      </c>
      <c r="K1301" t="str">
        <f t="shared" si="62"/>
        <v>E:\imagenes\escudos_cl\Europa\Russian First League\FC Sochi.png</v>
      </c>
      <c r="L1301" t="s">
        <v>500</v>
      </c>
      <c r="M1301">
        <f>INDEX(NationalTeams!B:B,MATCH(L1301,NationalTeams!C:C,0))</f>
        <v>176</v>
      </c>
      <c r="O1301" t="str">
        <f t="shared" si="60"/>
        <v>INSERT INTO "Clubs" (club_name,club_league_id,club_value,club_shield,club_country) VALUES ('FC Sochi',159,71,pg_read_binary_file('E:\imagenes\escudos_cl\Europa\Russian First League\FC Sochi.png'),176);</v>
      </c>
    </row>
    <row r="1302" spans="2:15" x14ac:dyDescent="0.25">
      <c r="B1302">
        <v>1300</v>
      </c>
      <c r="C1302" t="s">
        <v>2561</v>
      </c>
      <c r="D1302" t="s">
        <v>1824</v>
      </c>
      <c r="E1302">
        <f>INDEX(ClubLeague!B:B,MATCH(D1302,ClubLeague!C:C,0))</f>
        <v>55</v>
      </c>
      <c r="F1302">
        <v>50</v>
      </c>
      <c r="G1302">
        <v>55</v>
      </c>
      <c r="H1302">
        <v>60</v>
      </c>
      <c r="I1302" s="3">
        <f t="shared" si="61"/>
        <v>55</v>
      </c>
      <c r="J1302" t="s">
        <v>6287</v>
      </c>
      <c r="K1302" t="str">
        <f t="shared" si="62"/>
        <v>E:\imagenes\escudos_cl\Europa\Erovnuli Liga 2\FC Spaeri.png</v>
      </c>
      <c r="L1302" t="s">
        <v>524</v>
      </c>
      <c r="M1302">
        <f>INDEX(NationalTeams!B:B,MATCH(L1302,NationalTeams!C:C,0))</f>
        <v>78</v>
      </c>
      <c r="O1302" t="str">
        <f t="shared" si="60"/>
        <v>INSERT INTO "Clubs" (club_name,club_league_id,club_value,club_shield,club_country) VALUES ('FC Spaeri',55,55,pg_read_binary_file('E:\imagenes\escudos_cl\Europa\Erovnuli Liga 2\FC Spaeri.png'),78);</v>
      </c>
    </row>
    <row r="1303" spans="2:15" x14ac:dyDescent="0.25">
      <c r="B1303">
        <v>1301</v>
      </c>
      <c r="C1303" t="s">
        <v>3127</v>
      </c>
      <c r="D1303" t="s">
        <v>1929</v>
      </c>
      <c r="E1303">
        <f>INDEX(ClubLeague!B:B,MATCH(D1303,ClubLeague!C:C,0))</f>
        <v>160</v>
      </c>
      <c r="F1303">
        <v>75</v>
      </c>
      <c r="G1303">
        <v>76</v>
      </c>
      <c r="H1303">
        <v>74</v>
      </c>
      <c r="I1303" s="3">
        <f t="shared" si="61"/>
        <v>75</v>
      </c>
      <c r="J1303" t="s">
        <v>6288</v>
      </c>
      <c r="K1303" t="str">
        <f t="shared" si="62"/>
        <v>E:\imagenes\escudos_cl\Europa\Russian Premier League\FC Spartak Moskva.png</v>
      </c>
      <c r="L1303" t="s">
        <v>500</v>
      </c>
      <c r="M1303">
        <f>INDEX(NationalTeams!B:B,MATCH(L1303,NationalTeams!C:C,0))</f>
        <v>176</v>
      </c>
      <c r="O1303" t="str">
        <f t="shared" si="60"/>
        <v>INSERT INTO "Clubs" (club_name,club_league_id,club_value,club_shield,club_country) VALUES ('FC Spartak Moskva',160,75,pg_read_binary_file('E:\imagenes\escudos_cl\Europa\Russian Premier League\FC Spartak Moskva.png'),176);</v>
      </c>
    </row>
    <row r="1304" spans="2:15" x14ac:dyDescent="0.25">
      <c r="B1304">
        <v>1302</v>
      </c>
      <c r="C1304" t="s">
        <v>2345</v>
      </c>
      <c r="D1304" t="s">
        <v>1946</v>
      </c>
      <c r="E1304">
        <f>INDEX(ClubLeague!B:B,MATCH(D1304,ClubLeague!C:C,0))</f>
        <v>177</v>
      </c>
      <c r="F1304">
        <v>59</v>
      </c>
      <c r="G1304">
        <v>62</v>
      </c>
      <c r="H1304">
        <v>53</v>
      </c>
      <c r="I1304" s="3">
        <f t="shared" si="61"/>
        <v>58</v>
      </c>
      <c r="J1304" t="s">
        <v>6289</v>
      </c>
      <c r="K1304" t="str">
        <f t="shared" si="62"/>
        <v>E:\imagenes\escudos_cl\Europa\Slovak First Football League\FC Spartak Trnava.png</v>
      </c>
      <c r="L1304" t="s">
        <v>509</v>
      </c>
      <c r="M1304">
        <f>INDEX(NationalTeams!B:B,MATCH(L1304,NationalTeams!C:C,0))</f>
        <v>64</v>
      </c>
      <c r="O1304" t="str">
        <f t="shared" si="60"/>
        <v>INSERT INTO "Clubs" (club_name,club_league_id,club_value,club_shield,club_country) VALUES ('FC Spartak Trnava',177,58,pg_read_binary_file('E:\imagenes\escudos_cl\Europa\Slovak First Football League\FC Spartak Trnava.png'),64);</v>
      </c>
    </row>
    <row r="1305" spans="2:15" x14ac:dyDescent="0.25">
      <c r="B1305">
        <v>1303</v>
      </c>
      <c r="C1305" t="s">
        <v>2189</v>
      </c>
      <c r="D1305" t="s">
        <v>1829</v>
      </c>
      <c r="E1305">
        <f>INDEX(ClubLeague!B:B,MATCH(D1305,ClubLeague!C:C,0))</f>
        <v>60</v>
      </c>
      <c r="F1305">
        <v>55</v>
      </c>
      <c r="G1305">
        <v>61</v>
      </c>
      <c r="H1305">
        <v>63</v>
      </c>
      <c r="I1305" s="3">
        <f t="shared" si="61"/>
        <v>60</v>
      </c>
      <c r="J1305" t="s">
        <v>6290</v>
      </c>
      <c r="K1305" t="str">
        <f t="shared" si="62"/>
        <v>E:\imagenes\escudos_cl\Europa\First Professional Football League\FC Spartak Varna.png</v>
      </c>
      <c r="L1305" t="s">
        <v>510</v>
      </c>
      <c r="M1305">
        <f>INDEX(NationalTeams!B:B,MATCH(L1305,NationalTeams!C:C,0))</f>
        <v>34</v>
      </c>
      <c r="O1305" t="str">
        <f t="shared" si="60"/>
        <v>INSERT INTO "Clubs" (club_name,club_league_id,club_value,club_shield,club_country) VALUES ('FC Spartak Varna',60,60,pg_read_binary_file('E:\imagenes\escudos_cl\Europa\First Professional Football League\FC Spartak Varna.png'),34);</v>
      </c>
    </row>
    <row r="1306" spans="2:15" x14ac:dyDescent="0.25">
      <c r="B1306">
        <v>1304</v>
      </c>
      <c r="C1306" t="s">
        <v>2209</v>
      </c>
      <c r="D1306" t="s">
        <v>1933</v>
      </c>
      <c r="E1306">
        <f>INDEX(ClubLeague!B:B,MATCH(D1306,ClubLeague!C:C,0))</f>
        <v>164</v>
      </c>
      <c r="F1306">
        <v>54</v>
      </c>
      <c r="G1306">
        <v>56</v>
      </c>
      <c r="H1306">
        <v>59</v>
      </c>
      <c r="I1306" s="3">
        <f t="shared" si="61"/>
        <v>56</v>
      </c>
      <c r="J1306" t="s">
        <v>6291</v>
      </c>
      <c r="K1306" t="str">
        <f t="shared" si="62"/>
        <v>E:\imagenes\escudos_cl\Europa\Second Professional Football League\FC Sportist Svoge.png</v>
      </c>
      <c r="L1306" t="s">
        <v>510</v>
      </c>
      <c r="M1306">
        <f>INDEX(NationalTeams!B:B,MATCH(L1306,NationalTeams!C:C,0))</f>
        <v>34</v>
      </c>
      <c r="O1306" t="str">
        <f t="shared" si="60"/>
        <v>INSERT INTO "Clubs" (club_name,club_league_id,club_value,club_shield,club_country) VALUES ('FC Sportist Svoge',164,56,pg_read_binary_file('E:\imagenes\escudos_cl\Europa\Second Professional Football League\FC Sportist Svoge.png'),34);</v>
      </c>
    </row>
    <row r="1307" spans="2:15" x14ac:dyDescent="0.25">
      <c r="B1307">
        <v>1305</v>
      </c>
      <c r="C1307" t="s">
        <v>3243</v>
      </c>
      <c r="D1307" t="s">
        <v>1958</v>
      </c>
      <c r="E1307">
        <f>INDEX(ClubLeague!B:B,MATCH(D1307,ClubLeague!C:C,0))</f>
        <v>189</v>
      </c>
      <c r="F1307">
        <v>62</v>
      </c>
      <c r="G1307">
        <v>64</v>
      </c>
      <c r="H1307">
        <v>61</v>
      </c>
      <c r="I1307" s="3">
        <f t="shared" si="61"/>
        <v>62</v>
      </c>
      <c r="J1307" t="s">
        <v>6292</v>
      </c>
      <c r="K1307" t="str">
        <f t="shared" si="62"/>
        <v>E:\imagenes\escudos_cl\Europa\Swiss Super League\FC St. Gallen 1879.png</v>
      </c>
      <c r="L1307" t="s">
        <v>507</v>
      </c>
      <c r="M1307">
        <f>INDEX(NationalTeams!B:B,MATCH(L1307,NationalTeams!C:C,0))</f>
        <v>197</v>
      </c>
      <c r="O1307" t="str">
        <f t="shared" si="60"/>
        <v>INSERT INTO "Clubs" (club_name,club_league_id,club_value,club_shield,club_country) VALUES ('FC St. Gallen 1879',189,62,pg_read_binary_file('E:\imagenes\escudos_cl\Europa\Swiss Super League\FC St. Gallen 1879.png'),197);</v>
      </c>
    </row>
    <row r="1308" spans="2:15" x14ac:dyDescent="0.25">
      <c r="B1308">
        <v>1306</v>
      </c>
      <c r="C1308" t="s">
        <v>2033</v>
      </c>
      <c r="D1308" t="s">
        <v>1796</v>
      </c>
      <c r="E1308">
        <f>INDEX(ClubLeague!B:B,MATCH(D1308,ClubLeague!C:C,0))</f>
        <v>26</v>
      </c>
      <c r="F1308">
        <v>65</v>
      </c>
      <c r="G1308">
        <v>65</v>
      </c>
      <c r="H1308">
        <v>67</v>
      </c>
      <c r="I1308" s="3">
        <f t="shared" si="61"/>
        <v>66</v>
      </c>
      <c r="J1308" t="s">
        <v>6293</v>
      </c>
      <c r="K1308" t="str">
        <f t="shared" si="62"/>
        <v>E:\imagenes\escudos_cl\Europa\Bundesliga\FC St.Pauli.png</v>
      </c>
      <c r="L1308" t="s">
        <v>489</v>
      </c>
      <c r="M1308">
        <f>INDEX(NationalTeams!B:B,MATCH(L1308,NationalTeams!C:C,0))</f>
        <v>4</v>
      </c>
      <c r="O1308" t="str">
        <f t="shared" si="60"/>
        <v>INSERT INTO "Clubs" (club_name,club_league_id,club_value,club_shield,club_country) VALUES ('FC St.Pauli',26,66,pg_read_binary_file('E:\imagenes\escudos_cl\Europa\Bundesliga\FC St.Pauli.png'),4);</v>
      </c>
    </row>
    <row r="1309" spans="2:15" x14ac:dyDescent="0.25">
      <c r="B1309">
        <v>1307</v>
      </c>
      <c r="C1309" t="s">
        <v>3239</v>
      </c>
      <c r="D1309" t="s">
        <v>1957</v>
      </c>
      <c r="E1309">
        <f>INDEX(ClubLeague!B:B,MATCH(D1309,ClubLeague!C:C,0))</f>
        <v>188</v>
      </c>
      <c r="F1309">
        <v>64</v>
      </c>
      <c r="G1309">
        <v>61</v>
      </c>
      <c r="H1309">
        <v>60</v>
      </c>
      <c r="I1309" s="3">
        <f t="shared" si="61"/>
        <v>62</v>
      </c>
      <c r="J1309" t="s">
        <v>6294</v>
      </c>
      <c r="K1309" t="str">
        <f t="shared" si="62"/>
        <v>E:\imagenes\escudos_cl\Europa\Swiss Challenge League\FC Stade Lausanne Ouchy.png</v>
      </c>
      <c r="L1309" t="s">
        <v>507</v>
      </c>
      <c r="M1309">
        <f>INDEX(NationalTeams!B:B,MATCH(L1309,NationalTeams!C:C,0))</f>
        <v>197</v>
      </c>
      <c r="O1309" t="str">
        <f t="shared" si="60"/>
        <v>INSERT INTO "Clubs" (club_name,club_league_id,club_value,club_shield,club_country) VALUES ('FC Stade Lausanne Ouchy',188,62,pg_read_binary_file('E:\imagenes\escudos_cl\Europa\Swiss Challenge League\FC Stade Lausanne Ouchy.png'),197);</v>
      </c>
    </row>
    <row r="1310" spans="2:15" x14ac:dyDescent="0.25">
      <c r="B1310">
        <v>1308</v>
      </c>
      <c r="C1310" t="s">
        <v>3251</v>
      </c>
      <c r="D1310" t="s">
        <v>1957</v>
      </c>
      <c r="E1310">
        <f>INDEX(ClubLeague!B:B,MATCH(D1310,ClubLeague!C:C,0))</f>
        <v>188</v>
      </c>
      <c r="F1310">
        <v>57</v>
      </c>
      <c r="G1310">
        <v>63</v>
      </c>
      <c r="H1310">
        <v>57</v>
      </c>
      <c r="I1310" s="3">
        <f t="shared" si="61"/>
        <v>59</v>
      </c>
      <c r="J1310" t="s">
        <v>6295</v>
      </c>
      <c r="K1310" t="str">
        <f t="shared" si="62"/>
        <v>E:\imagenes\escudos_cl\Europa\Swiss Challenge League\FC Stade Nyonnais.png</v>
      </c>
      <c r="L1310" t="s">
        <v>507</v>
      </c>
      <c r="M1310">
        <f>INDEX(NationalTeams!B:B,MATCH(L1310,NationalTeams!C:C,0))</f>
        <v>197</v>
      </c>
      <c r="O1310" t="str">
        <f t="shared" si="60"/>
        <v>INSERT INTO "Clubs" (club_name,club_league_id,club_value,club_shield,club_country) VALUES ('FC Stade Nyonnais',188,59,pg_read_binary_file('E:\imagenes\escudos_cl\Europa\Swiss Challenge League\FC Stade Nyonnais.png'),197);</v>
      </c>
    </row>
    <row r="1311" spans="2:15" x14ac:dyDescent="0.25">
      <c r="B1311">
        <v>1309</v>
      </c>
      <c r="C1311" t="s">
        <v>3087</v>
      </c>
      <c r="D1311" t="s">
        <v>1872</v>
      </c>
      <c r="E1311">
        <f>INDEX(ClubLeague!B:B,MATCH(D1311,ClubLeague!C:C,0))</f>
        <v>103</v>
      </c>
      <c r="F1311">
        <v>73</v>
      </c>
      <c r="G1311">
        <v>67</v>
      </c>
      <c r="H1311">
        <v>66</v>
      </c>
      <c r="I1311" s="3">
        <f t="shared" si="61"/>
        <v>69</v>
      </c>
      <c r="J1311" t="s">
        <v>6296</v>
      </c>
      <c r="K1311" t="str">
        <f t="shared" si="62"/>
        <v>E:\imagenes\escudos_cl\Europa\Liga I\FC Steaua Bucuresti.png</v>
      </c>
      <c r="L1311" t="s">
        <v>506</v>
      </c>
      <c r="M1311">
        <f>INDEX(NationalTeams!B:B,MATCH(L1311,NationalTeams!C:C,0))</f>
        <v>175</v>
      </c>
      <c r="O1311" t="str">
        <f t="shared" si="60"/>
        <v>INSERT INTO "Clubs" (club_name,club_league_id,club_value,club_shield,club_country) VALUES ('FC Steaua Bucuresti',103,69,pg_read_binary_file('E:\imagenes\escudos_cl\Europa\Liga I\FC Steaua Bucuresti.png'),175);</v>
      </c>
    </row>
    <row r="1312" spans="2:15" x14ac:dyDescent="0.25">
      <c r="B1312">
        <v>1310</v>
      </c>
      <c r="C1312" t="s">
        <v>2363</v>
      </c>
      <c r="D1312" t="s">
        <v>1896</v>
      </c>
      <c r="E1312">
        <f>INDEX(ClubLeague!B:B,MATCH(D1312,ClubLeague!C:C,0))</f>
        <v>127</v>
      </c>
      <c r="F1312">
        <v>51</v>
      </c>
      <c r="G1312">
        <v>54</v>
      </c>
      <c r="H1312">
        <v>55</v>
      </c>
      <c r="I1312" s="3">
        <f t="shared" si="61"/>
        <v>53</v>
      </c>
      <c r="J1312" t="s">
        <v>6297</v>
      </c>
      <c r="K1312" t="str">
        <f t="shared" si="62"/>
        <v>E:\imagenes\escudos_cl\Europa\MonacoBet Liga\FC STK 1914 Samorin.png</v>
      </c>
      <c r="L1312" t="s">
        <v>509</v>
      </c>
      <c r="M1312">
        <f>INDEX(NationalTeams!B:B,MATCH(L1312,NationalTeams!C:C,0))</f>
        <v>64</v>
      </c>
      <c r="O1312" t="str">
        <f t="shared" si="60"/>
        <v>INSERT INTO "Clubs" (club_name,club_league_id,club_value,club_shield,club_country) VALUES ('FC STK 1914 Samorin',127,53,pg_read_binary_file('E:\imagenes\escudos_cl\Europa\MonacoBet Liga\FC STK 1914 Samorin.png'),64);</v>
      </c>
    </row>
    <row r="1313" spans="2:15" x14ac:dyDescent="0.25">
      <c r="B1313">
        <v>1311</v>
      </c>
      <c r="C1313" t="s">
        <v>2897</v>
      </c>
      <c r="D1313" t="s">
        <v>1887</v>
      </c>
      <c r="E1313">
        <f>INDEX(ClubLeague!B:B,MATCH(D1313,ClubLeague!C:C,0))</f>
        <v>118</v>
      </c>
      <c r="F1313">
        <v>61</v>
      </c>
      <c r="G1313">
        <v>60</v>
      </c>
      <c r="H1313">
        <v>59</v>
      </c>
      <c r="I1313" s="3">
        <f t="shared" si="61"/>
        <v>60</v>
      </c>
      <c r="J1313" t="s">
        <v>6298</v>
      </c>
      <c r="K1313" t="str">
        <f t="shared" si="62"/>
        <v>E:\imagenes\escudos_cl\Europa\Macedonian First League\FC Struga.png</v>
      </c>
      <c r="L1313" t="s">
        <v>522</v>
      </c>
      <c r="M1313">
        <f>INDEX(NationalTeams!B:B,MATCH(L1313,NationalTeams!C:C,0))</f>
        <v>130</v>
      </c>
      <c r="O1313" t="str">
        <f t="shared" si="60"/>
        <v>INSERT INTO "Clubs" (club_name,club_league_id,club_value,club_shield,club_country) VALUES ('FC Struga',118,60,pg_read_binary_file('E:\imagenes\escudos_cl\Europa\Macedonian First League\FC Struga.png'),130);</v>
      </c>
    </row>
    <row r="1314" spans="2:15" x14ac:dyDescent="0.25">
      <c r="B1314">
        <v>1312</v>
      </c>
      <c r="C1314" t="s">
        <v>2818</v>
      </c>
      <c r="D1314" t="s">
        <v>1943</v>
      </c>
      <c r="E1314">
        <f>INDEX(ClubLeague!B:B,MATCH(D1314,ClubLeague!C:C,0))</f>
        <v>174</v>
      </c>
      <c r="F1314">
        <v>64</v>
      </c>
      <c r="G1314">
        <v>65</v>
      </c>
      <c r="H1314">
        <v>68</v>
      </c>
      <c r="I1314" s="3">
        <f t="shared" si="61"/>
        <v>66</v>
      </c>
      <c r="J1314" t="s">
        <v>6299</v>
      </c>
      <c r="K1314" t="str">
        <f t="shared" si="62"/>
        <v>E:\imagenes\escudos_cl\Europa\Serie B\FC Sudtirol.png</v>
      </c>
      <c r="L1314" t="s">
        <v>488</v>
      </c>
      <c r="M1314">
        <f>INDEX(NationalTeams!B:B,MATCH(L1314,NationalTeams!C:C,0))</f>
        <v>110</v>
      </c>
      <c r="O1314" t="str">
        <f t="shared" si="60"/>
        <v>INSERT INTO "Clubs" (club_name,club_league_id,club_value,club_shield,club_country) VALUES ('FC Sudtirol',174,66,pg_read_binary_file('E:\imagenes\escudos_cl\Europa\Serie B\FC Sudtirol.png'),110);</v>
      </c>
    </row>
    <row r="1315" spans="2:15" x14ac:dyDescent="0.25">
      <c r="B1315">
        <v>1313</v>
      </c>
      <c r="C1315" t="s">
        <v>2755</v>
      </c>
      <c r="D1315" t="s">
        <v>1825</v>
      </c>
      <c r="E1315">
        <f>INDEX(ClubLeague!B:B,MATCH(D1315,ClubLeague!C:C,0))</f>
        <v>56</v>
      </c>
      <c r="F1315">
        <v>60</v>
      </c>
      <c r="G1315">
        <v>56</v>
      </c>
      <c r="H1315">
        <v>45</v>
      </c>
      <c r="I1315" s="3">
        <f t="shared" si="61"/>
        <v>54</v>
      </c>
      <c r="J1315" t="s">
        <v>6300</v>
      </c>
      <c r="K1315" t="str">
        <f t="shared" si="62"/>
        <v>E:\imagenes\escudos_cl\Europa\Faroe Islands Premier League\FC Suduroy.png</v>
      </c>
      <c r="L1315" t="s">
        <v>526</v>
      </c>
      <c r="M1315">
        <f>INDEX(NationalTeams!B:B,MATCH(L1315,NationalTeams!C:C,0))</f>
        <v>103</v>
      </c>
      <c r="O1315" t="str">
        <f t="shared" si="60"/>
        <v>INSERT INTO "Clubs" (club_name,club_league_id,club_value,club_shield,club_country) VALUES ('FC Suduroy',56,54,pg_read_binary_file('E:\imagenes\escudos_cl\Europa\Faroe Islands Premier League\FC Suduroy.png'),103);</v>
      </c>
    </row>
    <row r="1316" spans="2:15" x14ac:dyDescent="0.25">
      <c r="B1316">
        <v>1314</v>
      </c>
      <c r="C1316" t="s">
        <v>2890</v>
      </c>
      <c r="D1316" t="s">
        <v>1886</v>
      </c>
      <c r="E1316">
        <f>INDEX(ClubLeague!B:B,MATCH(D1316,ClubLeague!C:C,0))</f>
        <v>117</v>
      </c>
      <c r="F1316">
        <v>50</v>
      </c>
      <c r="G1316">
        <v>51</v>
      </c>
      <c r="H1316">
        <v>52</v>
      </c>
      <c r="I1316" s="3">
        <f t="shared" si="61"/>
        <v>51</v>
      </c>
      <c r="J1316" t="s">
        <v>6301</v>
      </c>
      <c r="K1316" t="str">
        <f t="shared" si="62"/>
        <v>E:\imagenes\escudos_cl\Europa\Luxembourg National Division\FC Swift Hesperange.png</v>
      </c>
      <c r="L1316" t="s">
        <v>523</v>
      </c>
      <c r="M1316">
        <f>INDEX(NationalTeams!B:B,MATCH(L1316,NationalTeams!C:C,0))</f>
        <v>128</v>
      </c>
      <c r="O1316" t="str">
        <f t="shared" si="60"/>
        <v>INSERT INTO "Clubs" (club_name,club_league_id,club_value,club_shield,club_country) VALUES ('FC Swift Hesperange',117,51,pg_read_binary_file('E:\imagenes\escudos_cl\Europa\Luxembourg National Division\FC Swift Hesperange.png'),128);</v>
      </c>
    </row>
    <row r="1317" spans="2:15" x14ac:dyDescent="0.25">
      <c r="B1317">
        <v>1315</v>
      </c>
      <c r="C1317" t="s">
        <v>3941</v>
      </c>
      <c r="D1317" t="s">
        <v>1854</v>
      </c>
      <c r="E1317">
        <f>INDEX(ClubLeague!B:B,MATCH(D1317,ClubLeague!C:C,0))</f>
        <v>85</v>
      </c>
      <c r="F1317">
        <v>61</v>
      </c>
      <c r="G1317">
        <v>59</v>
      </c>
      <c r="H1317">
        <v>64</v>
      </c>
      <c r="I1317" s="3">
        <f t="shared" si="61"/>
        <v>61</v>
      </c>
      <c r="J1317" t="s">
        <v>6302</v>
      </c>
      <c r="K1317" t="str">
        <f t="shared" si="62"/>
        <v>E:\imagenes\escudos_cl\Asia\Kyrgyz Premier League\FC Talant.png</v>
      </c>
      <c r="L1317" t="s">
        <v>434</v>
      </c>
      <c r="M1317">
        <f>INDEX(NationalTeams!B:B,MATCH(L1317,NationalTeams!C:C,0))</f>
        <v>116</v>
      </c>
      <c r="O1317" t="str">
        <f t="shared" si="60"/>
        <v>INSERT INTO "Clubs" (club_name,club_league_id,club_value,club_shield,club_country) VALUES ('FC Talant',85,61,pg_read_binary_file('E:\imagenes\escudos_cl\Asia\Kyrgyz Premier League\FC Talant.png'),116);</v>
      </c>
    </row>
    <row r="1318" spans="2:15" x14ac:dyDescent="0.25">
      <c r="B1318">
        <v>1316</v>
      </c>
      <c r="C1318" t="s">
        <v>4873</v>
      </c>
      <c r="D1318" t="s">
        <v>1806</v>
      </c>
      <c r="E1318">
        <f>INDEX(ClubLeague!B:B,MATCH(D1318,ClubLeague!C:C,0))</f>
        <v>36</v>
      </c>
      <c r="F1318">
        <v>70</v>
      </c>
      <c r="G1318">
        <v>64</v>
      </c>
      <c r="H1318">
        <v>70</v>
      </c>
      <c r="I1318" s="3">
        <f t="shared" si="61"/>
        <v>68</v>
      </c>
      <c r="J1318" t="s">
        <v>6303</v>
      </c>
      <c r="K1318" t="str">
        <f t="shared" si="62"/>
        <v>E:\imagenes\escudos_cl\Africa\Congo DR Super Liga\FC Tanganyika.png</v>
      </c>
      <c r="L1318" t="s">
        <v>380</v>
      </c>
      <c r="M1318">
        <f>INDEX(NationalTeams!B:B,MATCH(L1318,NationalTeams!C:C,0))</f>
        <v>172</v>
      </c>
      <c r="O1318" t="str">
        <f t="shared" si="60"/>
        <v>INSERT INTO "Clubs" (club_name,club_league_id,club_value,club_shield,club_country) VALUES ('FC Tanganyika',36,68,pg_read_binary_file('E:\imagenes\escudos_cl\Africa\Congo DR Super Liga\FC Tanganyika.png'),172);</v>
      </c>
    </row>
    <row r="1319" spans="2:15" x14ac:dyDescent="0.25">
      <c r="B1319">
        <v>1317</v>
      </c>
      <c r="C1319" t="s">
        <v>2361</v>
      </c>
      <c r="D1319" t="s">
        <v>1946</v>
      </c>
      <c r="E1319">
        <f>INDEX(ClubLeague!B:B,MATCH(D1319,ClubLeague!C:C,0))</f>
        <v>177</v>
      </c>
      <c r="F1319">
        <v>56</v>
      </c>
      <c r="G1319">
        <v>53</v>
      </c>
      <c r="H1319">
        <v>53</v>
      </c>
      <c r="I1319" s="3">
        <f t="shared" si="61"/>
        <v>54</v>
      </c>
      <c r="J1319" t="s">
        <v>6304</v>
      </c>
      <c r="K1319" t="str">
        <f t="shared" si="62"/>
        <v>E:\imagenes\escudos_cl\Europa\Slovak First Football League\FC Tatran Presov.png</v>
      </c>
      <c r="L1319" t="s">
        <v>509</v>
      </c>
      <c r="M1319">
        <f>INDEX(NationalTeams!B:B,MATCH(L1319,NationalTeams!C:C,0))</f>
        <v>64</v>
      </c>
      <c r="O1319" t="str">
        <f t="shared" si="60"/>
        <v>INSERT INTO "Clubs" (club_name,club_league_id,club_value,club_shield,club_country) VALUES ('FC Tatran Presov',177,54,pg_read_binary_file('E:\imagenes\escudos_cl\Europa\Slovak First Football League\FC Tatran Presov.png'),64);</v>
      </c>
    </row>
    <row r="1320" spans="2:15" x14ac:dyDescent="0.25">
      <c r="B1320">
        <v>1318</v>
      </c>
      <c r="C1320" t="s">
        <v>2550</v>
      </c>
      <c r="D1320" t="s">
        <v>1823</v>
      </c>
      <c r="E1320">
        <f>INDEX(ClubLeague!B:B,MATCH(D1320,ClubLeague!C:C,0))</f>
        <v>54</v>
      </c>
      <c r="F1320">
        <v>59</v>
      </c>
      <c r="G1320">
        <v>56</v>
      </c>
      <c r="H1320">
        <v>69</v>
      </c>
      <c r="I1320" s="3">
        <f t="shared" si="61"/>
        <v>61</v>
      </c>
      <c r="J1320" t="s">
        <v>6305</v>
      </c>
      <c r="K1320" t="str">
        <f t="shared" si="62"/>
        <v>E:\imagenes\escudos_cl\Europa\Erovnuli Liga\FC Telavi.png</v>
      </c>
      <c r="L1320" t="s">
        <v>524</v>
      </c>
      <c r="M1320">
        <f>INDEX(NationalTeams!B:B,MATCH(L1320,NationalTeams!C:C,0))</f>
        <v>78</v>
      </c>
      <c r="O1320" t="str">
        <f t="shared" si="60"/>
        <v>INSERT INTO "Clubs" (club_name,club_league_id,club_value,club_shield,club_country) VALUES ('FC Telavi',54,61,pg_read_binary_file('E:\imagenes\escudos_cl\Europa\Erovnuli Liga\FC Telavi.png'),78);</v>
      </c>
    </row>
    <row r="1321" spans="2:15" x14ac:dyDescent="0.25">
      <c r="B1321">
        <v>1319</v>
      </c>
      <c r="C1321" t="s">
        <v>4812</v>
      </c>
      <c r="D1321" t="s">
        <v>1883</v>
      </c>
      <c r="E1321">
        <f>INDEX(ClubLeague!B:B,MATCH(D1321,ClubLeague!C:C,0))</f>
        <v>114</v>
      </c>
      <c r="F1321">
        <v>51</v>
      </c>
      <c r="G1321">
        <v>55</v>
      </c>
      <c r="H1321">
        <v>52</v>
      </c>
      <c r="I1321" s="3">
        <f t="shared" si="61"/>
        <v>53</v>
      </c>
      <c r="J1321" t="s">
        <v>6306</v>
      </c>
      <c r="K1321" t="str">
        <f t="shared" si="62"/>
        <v>E:\imagenes\escudos_cl\Africa\Ligue 1 Mauritania\FC Tevragh Zeina.png</v>
      </c>
      <c r="L1321" t="s">
        <v>360</v>
      </c>
      <c r="M1321">
        <f>INDEX(NationalTeams!B:B,MATCH(L1321,NationalTeams!C:C,0))</f>
        <v>139</v>
      </c>
      <c r="O1321" t="str">
        <f t="shared" si="60"/>
        <v>INSERT INTO "Clubs" (club_name,club_league_id,club_value,club_shield,club_country) VALUES ('FC Tevragh Zeina',114,53,pg_read_binary_file('E:\imagenes\escudos_cl\Africa\Ligue 1 Mauritania\FC Tevragh Zeina.png'),139);</v>
      </c>
    </row>
    <row r="1322" spans="2:15" x14ac:dyDescent="0.25">
      <c r="B1322">
        <v>1320</v>
      </c>
      <c r="C1322" t="s">
        <v>3254</v>
      </c>
      <c r="D1322" t="s">
        <v>1958</v>
      </c>
      <c r="E1322">
        <f>INDEX(ClubLeague!B:B,MATCH(D1322,ClubLeague!C:C,0))</f>
        <v>189</v>
      </c>
      <c r="F1322">
        <v>57</v>
      </c>
      <c r="G1322">
        <v>59</v>
      </c>
      <c r="H1322">
        <v>57</v>
      </c>
      <c r="I1322" s="3">
        <f t="shared" si="61"/>
        <v>58</v>
      </c>
      <c r="J1322" t="s">
        <v>6307</v>
      </c>
      <c r="K1322" t="str">
        <f t="shared" si="62"/>
        <v>E:\imagenes\escudos_cl\Europa\Swiss Super League\FC Thun 1898.png</v>
      </c>
      <c r="L1322" t="s">
        <v>507</v>
      </c>
      <c r="M1322">
        <f>INDEX(NationalTeams!B:B,MATCH(L1322,NationalTeams!C:C,0))</f>
        <v>197</v>
      </c>
      <c r="O1322" t="str">
        <f t="shared" si="60"/>
        <v>INSERT INTO "Clubs" (club_name,club_league_id,club_value,club_shield,club_country) VALUES ('FC Thun 1898',189,58,pg_read_binary_file('E:\imagenes\escudos_cl\Europa\Swiss Super League\FC Thun 1898.png'),197);</v>
      </c>
    </row>
    <row r="1323" spans="2:15" x14ac:dyDescent="0.25">
      <c r="B1323">
        <v>1321</v>
      </c>
      <c r="C1323" t="s">
        <v>2831</v>
      </c>
      <c r="D1323" t="s">
        <v>1852</v>
      </c>
      <c r="E1323">
        <f>INDEX(ClubLeague!B:B,MATCH(D1323,ClubLeague!C:C,0))</f>
        <v>83</v>
      </c>
      <c r="F1323">
        <v>59</v>
      </c>
      <c r="G1323">
        <v>59</v>
      </c>
      <c r="H1323">
        <v>55</v>
      </c>
      <c r="I1323" s="3">
        <f t="shared" si="61"/>
        <v>58</v>
      </c>
      <c r="J1323" t="s">
        <v>6308</v>
      </c>
      <c r="K1323" t="str">
        <f t="shared" si="62"/>
        <v>E:\imagenes\escudos_cl\Europa\Kazakhstan Premier League\FC Tobol.png</v>
      </c>
      <c r="L1323" t="s">
        <v>430</v>
      </c>
      <c r="M1323">
        <f>INDEX(NationalTeams!B:B,MATCH(L1323,NationalTeams!C:C,0))</f>
        <v>114</v>
      </c>
      <c r="O1323" t="str">
        <f t="shared" si="60"/>
        <v>INSERT INTO "Clubs" (club_name,club_league_id,club_value,club_shield,club_country) VALUES ('FC Tobol',83,58,pg_read_binary_file('E:\imagenes\escudos_cl\Europa\Kazakhstan Premier League\FC Tobol.png'),114);</v>
      </c>
    </row>
    <row r="1324" spans="2:15" x14ac:dyDescent="0.25">
      <c r="B1324">
        <v>1322</v>
      </c>
      <c r="C1324" t="s">
        <v>3905</v>
      </c>
      <c r="D1324" t="s">
        <v>1843</v>
      </c>
      <c r="E1324">
        <f>INDEX(ClubLeague!B:B,MATCH(D1324,ClubLeague!C:C,0))</f>
        <v>74</v>
      </c>
      <c r="F1324">
        <v>68</v>
      </c>
      <c r="G1324">
        <v>67</v>
      </c>
      <c r="H1324">
        <v>66</v>
      </c>
      <c r="I1324" s="3">
        <f t="shared" si="61"/>
        <v>67</v>
      </c>
      <c r="J1324" t="s">
        <v>6309</v>
      </c>
      <c r="K1324" t="str">
        <f t="shared" si="62"/>
        <v>E:\imagenes\escudos_cl\Asia\J1 League\FC Tokyo.png</v>
      </c>
      <c r="L1324" t="s">
        <v>422</v>
      </c>
      <c r="M1324">
        <f>INDEX(NationalTeams!B:B,MATCH(L1324,NationalTeams!C:C,0))</f>
        <v>112</v>
      </c>
      <c r="O1324" t="str">
        <f t="shared" si="60"/>
        <v>INSERT INTO "Clubs" (club_name,club_league_id,club_value,club_shield,club_country) VALUES ('FC Tokyo',74,67,pg_read_binary_file('E:\imagenes\escudos_cl\Asia\J1 League\FC Tokyo.png'),112);</v>
      </c>
    </row>
    <row r="1325" spans="2:15" x14ac:dyDescent="0.25">
      <c r="B1325">
        <v>1323</v>
      </c>
      <c r="C1325" t="s">
        <v>2143</v>
      </c>
      <c r="D1325" t="s">
        <v>1789</v>
      </c>
      <c r="E1325">
        <f>INDEX(ClubLeague!B:B,MATCH(D1325,ClubLeague!C:C,0))</f>
        <v>19</v>
      </c>
      <c r="F1325">
        <v>64</v>
      </c>
      <c r="G1325">
        <v>67</v>
      </c>
      <c r="H1325">
        <v>63</v>
      </c>
      <c r="I1325" s="3">
        <f t="shared" si="61"/>
        <v>65</v>
      </c>
      <c r="J1325" t="s">
        <v>6310</v>
      </c>
      <c r="K1325" t="str">
        <f t="shared" si="62"/>
        <v>E:\imagenes\escudos_cl\Europa\Belarusian Premier League\FC Torpedo BelAZ Zhodino.png</v>
      </c>
      <c r="L1325" t="s">
        <v>525</v>
      </c>
      <c r="M1325">
        <f>INDEX(NationalTeams!B:B,MATCH(L1325,NationalTeams!C:C,0))</f>
        <v>27</v>
      </c>
      <c r="O1325" t="str">
        <f t="shared" si="60"/>
        <v>INSERT INTO "Clubs" (club_name,club_league_id,club_value,club_shield,club_country) VALUES ('FC Torpedo BelAZ Zhodino',19,65,pg_read_binary_file('E:\imagenes\escudos_cl\Europa\Belarusian Premier League\FC Torpedo BelAZ Zhodino.png'),27);</v>
      </c>
    </row>
    <row r="1326" spans="2:15" x14ac:dyDescent="0.25">
      <c r="B1326">
        <v>1324</v>
      </c>
      <c r="C1326" t="s">
        <v>2545</v>
      </c>
      <c r="D1326" t="s">
        <v>1823</v>
      </c>
      <c r="E1326">
        <f>INDEX(ClubLeague!B:B,MATCH(D1326,ClubLeague!C:C,0))</f>
        <v>54</v>
      </c>
      <c r="F1326">
        <v>70</v>
      </c>
      <c r="G1326">
        <v>61</v>
      </c>
      <c r="H1326">
        <v>61</v>
      </c>
      <c r="I1326" s="3">
        <f t="shared" si="61"/>
        <v>64</v>
      </c>
      <c r="J1326" t="s">
        <v>6311</v>
      </c>
      <c r="K1326" t="str">
        <f t="shared" si="62"/>
        <v>E:\imagenes\escudos_cl\Europa\Erovnuli Liga\FC Torpedo Kutaisi.png</v>
      </c>
      <c r="L1326" t="s">
        <v>524</v>
      </c>
      <c r="M1326">
        <f>INDEX(NationalTeams!B:B,MATCH(L1326,NationalTeams!C:C,0))</f>
        <v>78</v>
      </c>
      <c r="O1326" t="str">
        <f t="shared" si="60"/>
        <v>INSERT INTO "Clubs" (club_name,club_league_id,club_value,club_shield,club_country) VALUES ('FC Torpedo Kutaisi',54,64,pg_read_binary_file('E:\imagenes\escudos_cl\Europa\Erovnuli Liga\FC Torpedo Kutaisi.png'),78);</v>
      </c>
    </row>
    <row r="1327" spans="2:15" x14ac:dyDescent="0.25">
      <c r="B1327">
        <v>1325</v>
      </c>
      <c r="C1327" t="s">
        <v>2857</v>
      </c>
      <c r="D1327" t="s">
        <v>1860</v>
      </c>
      <c r="E1327">
        <f>INDEX(ClubLeague!B:B,MATCH(D1327,ClubLeague!C:C,0))</f>
        <v>91</v>
      </c>
      <c r="F1327">
        <v>48</v>
      </c>
      <c r="G1327">
        <v>52</v>
      </c>
      <c r="H1327">
        <v>46</v>
      </c>
      <c r="I1327" s="3">
        <f t="shared" si="61"/>
        <v>49</v>
      </c>
      <c r="J1327" t="s">
        <v>6312</v>
      </c>
      <c r="K1327" t="str">
        <f t="shared" si="62"/>
        <v>E:\imagenes\escudos_cl\Europa\Liechtenstein Cup\FC Triesen.png</v>
      </c>
      <c r="L1327" t="s">
        <v>540</v>
      </c>
      <c r="M1327">
        <f>INDEX(NationalTeams!B:B,MATCH(L1327,NationalTeams!C:C,0))</f>
        <v>126</v>
      </c>
      <c r="O1327" t="str">
        <f t="shared" si="60"/>
        <v>INSERT INTO "Clubs" (club_name,club_league_id,club_value,club_shield,club_country) VALUES ('FC Triesen',91,49,pg_read_binary_file('E:\imagenes\escudos_cl\Europa\Liechtenstein Cup\FC Triesen.png'),126);</v>
      </c>
    </row>
    <row r="1328" spans="2:15" x14ac:dyDescent="0.25">
      <c r="B1328">
        <v>1326</v>
      </c>
      <c r="C1328" t="s">
        <v>2863</v>
      </c>
      <c r="D1328" t="s">
        <v>1860</v>
      </c>
      <c r="E1328">
        <f>INDEX(ClubLeague!B:B,MATCH(D1328,ClubLeague!C:C,0))</f>
        <v>91</v>
      </c>
      <c r="F1328">
        <v>50</v>
      </c>
      <c r="G1328">
        <v>49</v>
      </c>
      <c r="H1328">
        <v>47</v>
      </c>
      <c r="I1328" s="3">
        <f t="shared" si="61"/>
        <v>49</v>
      </c>
      <c r="J1328" t="s">
        <v>6313</v>
      </c>
      <c r="K1328" t="str">
        <f t="shared" si="62"/>
        <v>E:\imagenes\escudos_cl\Europa\Liechtenstein Cup\FC Triesen II.png</v>
      </c>
      <c r="L1328" t="s">
        <v>540</v>
      </c>
      <c r="M1328">
        <f>INDEX(NationalTeams!B:B,MATCH(L1328,NationalTeams!C:C,0))</f>
        <v>126</v>
      </c>
      <c r="O1328" t="str">
        <f t="shared" si="60"/>
        <v>INSERT INTO "Clubs" (club_name,club_league_id,club_value,club_shield,club_country) VALUES ('FC Triesen II',91,49,pg_read_binary_file('E:\imagenes\escudos_cl\Europa\Liechtenstein Cup\FC Triesen II.png'),126);</v>
      </c>
    </row>
    <row r="1329" spans="2:15" x14ac:dyDescent="0.25">
      <c r="B1329">
        <v>1327</v>
      </c>
      <c r="C1329" t="s">
        <v>2858</v>
      </c>
      <c r="D1329" t="s">
        <v>1860</v>
      </c>
      <c r="E1329">
        <f>INDEX(ClubLeague!B:B,MATCH(D1329,ClubLeague!C:C,0))</f>
        <v>91</v>
      </c>
      <c r="F1329">
        <v>47</v>
      </c>
      <c r="G1329">
        <v>47</v>
      </c>
      <c r="H1329">
        <v>47</v>
      </c>
      <c r="I1329" s="3">
        <f t="shared" si="61"/>
        <v>47</v>
      </c>
      <c r="J1329" t="s">
        <v>6314</v>
      </c>
      <c r="K1329" t="str">
        <f t="shared" si="62"/>
        <v>E:\imagenes\escudos_cl\Europa\Liechtenstein Cup\FC Triesenberg.png</v>
      </c>
      <c r="L1329" t="s">
        <v>540</v>
      </c>
      <c r="M1329">
        <f>INDEX(NationalTeams!B:B,MATCH(L1329,NationalTeams!C:C,0))</f>
        <v>126</v>
      </c>
      <c r="O1329" t="str">
        <f t="shared" si="60"/>
        <v>INSERT INTO "Clubs" (club_name,club_league_id,club_value,club_shield,club_country) VALUES ('FC Triesenberg',91,47,pg_read_binary_file('E:\imagenes\escudos_cl\Europa\Liechtenstein Cup\FC Triesenberg.png'),126);</v>
      </c>
    </row>
    <row r="1330" spans="2:15" x14ac:dyDescent="0.25">
      <c r="B1330">
        <v>1328</v>
      </c>
      <c r="C1330" t="s">
        <v>2865</v>
      </c>
      <c r="D1330" t="s">
        <v>1860</v>
      </c>
      <c r="E1330">
        <f>INDEX(ClubLeague!B:B,MATCH(D1330,ClubLeague!C:C,0))</f>
        <v>91</v>
      </c>
      <c r="F1330">
        <v>49</v>
      </c>
      <c r="G1330">
        <v>45</v>
      </c>
      <c r="H1330">
        <v>51</v>
      </c>
      <c r="I1330" s="3">
        <f t="shared" si="61"/>
        <v>48</v>
      </c>
      <c r="J1330" t="s">
        <v>6315</v>
      </c>
      <c r="K1330" t="str">
        <f t="shared" si="62"/>
        <v>E:\imagenes\escudos_cl\Europa\Liechtenstein Cup\FC Triesenberg II.png</v>
      </c>
      <c r="L1330" t="s">
        <v>540</v>
      </c>
      <c r="M1330">
        <f>INDEX(NationalTeams!B:B,MATCH(L1330,NationalTeams!C:C,0))</f>
        <v>126</v>
      </c>
      <c r="O1330" t="str">
        <f t="shared" si="60"/>
        <v>INSERT INTO "Clubs" (club_name,club_league_id,club_value,club_shield,club_country) VALUES ('FC Triesenberg II',91,48,pg_read_binary_file('E:\imagenes\escudos_cl\Europa\Liechtenstein Cup\FC Triesenberg II.png'),126);</v>
      </c>
    </row>
    <row r="1331" spans="2:15" x14ac:dyDescent="0.25">
      <c r="B1331">
        <v>1329</v>
      </c>
      <c r="C1331" t="s">
        <v>2832</v>
      </c>
      <c r="D1331" t="s">
        <v>1852</v>
      </c>
      <c r="E1331">
        <f>INDEX(ClubLeague!B:B,MATCH(D1331,ClubLeague!C:C,0))</f>
        <v>83</v>
      </c>
      <c r="F1331">
        <v>59</v>
      </c>
      <c r="G1331">
        <v>59</v>
      </c>
      <c r="H1331">
        <v>55</v>
      </c>
      <c r="I1331" s="3">
        <f t="shared" si="61"/>
        <v>58</v>
      </c>
      <c r="J1331" t="s">
        <v>6316</v>
      </c>
      <c r="K1331" t="str">
        <f t="shared" si="62"/>
        <v>E:\imagenes\escudos_cl\Europa\Kazakhstan Premier League\FC Turan.png</v>
      </c>
      <c r="L1331" t="s">
        <v>430</v>
      </c>
      <c r="M1331">
        <f>INDEX(NationalTeams!B:B,MATCH(L1331,NationalTeams!C:C,0))</f>
        <v>114</v>
      </c>
      <c r="O1331" t="str">
        <f t="shared" si="60"/>
        <v>INSERT INTO "Clubs" (club_name,club_league_id,club_value,club_shield,club_country) VALUES ('FC Turan',83,58,pg_read_binary_file('E:\imagenes\escudos_cl\Europa\Kazakhstan Premier League\FC Turan.png'),114);</v>
      </c>
    </row>
    <row r="1332" spans="2:15" x14ac:dyDescent="0.25">
      <c r="B1332">
        <v>1330</v>
      </c>
      <c r="C1332" t="s">
        <v>2613</v>
      </c>
      <c r="D1332" t="s">
        <v>1822</v>
      </c>
      <c r="E1332">
        <f>INDEX(ClubLeague!B:B,MATCH(D1332,ClubLeague!C:C,0))</f>
        <v>53</v>
      </c>
      <c r="F1332">
        <v>70</v>
      </c>
      <c r="G1332">
        <v>70</v>
      </c>
      <c r="H1332">
        <v>67</v>
      </c>
      <c r="I1332" s="3">
        <f t="shared" si="61"/>
        <v>69</v>
      </c>
      <c r="J1332" t="s">
        <v>6317</v>
      </c>
      <c r="K1332" t="str">
        <f t="shared" si="62"/>
        <v>E:\imagenes\escudos_cl\Europa\Eredivisie\FC Twente.png</v>
      </c>
      <c r="L1332" t="s">
        <v>491</v>
      </c>
      <c r="M1332">
        <f>INDEX(NationalTeams!B:B,MATCH(L1332,NationalTeams!C:C,0))</f>
        <v>158</v>
      </c>
      <c r="O1332" t="str">
        <f t="shared" si="60"/>
        <v>INSERT INTO "Clubs" (club_name,club_league_id,club_value,club_shield,club_country) VALUES ('FC Twente',53,69,pg_read_binary_file('E:\imagenes\escudos_cl\Europa\Eredivisie\FC Twente.png'),158);</v>
      </c>
    </row>
    <row r="1333" spans="2:15" x14ac:dyDescent="0.25">
      <c r="B1333">
        <v>1331</v>
      </c>
      <c r="C1333" t="s">
        <v>3152</v>
      </c>
      <c r="D1333" t="s">
        <v>1928</v>
      </c>
      <c r="E1333">
        <f>INDEX(ClubLeague!B:B,MATCH(D1333,ClubLeague!C:C,0))</f>
        <v>159</v>
      </c>
      <c r="F1333">
        <v>61</v>
      </c>
      <c r="G1333">
        <v>57</v>
      </c>
      <c r="H1333">
        <v>59</v>
      </c>
      <c r="I1333" s="3">
        <f t="shared" si="61"/>
        <v>59</v>
      </c>
      <c r="J1333" t="s">
        <v>6318</v>
      </c>
      <c r="K1333" t="str">
        <f t="shared" si="62"/>
        <v>E:\imagenes\escudos_cl\Europa\Russian First League\FC Tyumen.png</v>
      </c>
      <c r="L1333" t="s">
        <v>500</v>
      </c>
      <c r="M1333">
        <f>INDEX(NationalTeams!B:B,MATCH(L1333,NationalTeams!C:C,0))</f>
        <v>176</v>
      </c>
      <c r="O1333" t="str">
        <f t="shared" si="60"/>
        <v>INSERT INTO "Clubs" (club_name,club_league_id,club_value,club_shield,club_country) VALUES ('FC Tyumen',159,59,pg_read_binary_file('E:\imagenes\escudos_cl\Europa\Russian First League\FC Tyumen.png'),176);</v>
      </c>
    </row>
    <row r="1334" spans="2:15" x14ac:dyDescent="0.25">
      <c r="B1334">
        <v>1332</v>
      </c>
      <c r="C1334" t="s">
        <v>3089</v>
      </c>
      <c r="D1334" t="s">
        <v>1873</v>
      </c>
      <c r="E1334">
        <f>INDEX(ClubLeague!B:B,MATCH(D1334,ClubLeague!C:C,0))</f>
        <v>104</v>
      </c>
      <c r="F1334">
        <v>71</v>
      </c>
      <c r="G1334">
        <v>66</v>
      </c>
      <c r="H1334">
        <v>65</v>
      </c>
      <c r="I1334" s="3">
        <f t="shared" si="61"/>
        <v>67</v>
      </c>
      <c r="J1334" t="s">
        <v>6319</v>
      </c>
      <c r="K1334" t="str">
        <f t="shared" si="62"/>
        <v>E:\imagenes\escudos_cl\Europa\Liga II\FC U Craiova 1948.png</v>
      </c>
      <c r="L1334" t="s">
        <v>506</v>
      </c>
      <c r="M1334">
        <f>INDEX(NationalTeams!B:B,MATCH(L1334,NationalTeams!C:C,0))</f>
        <v>175</v>
      </c>
      <c r="O1334" t="str">
        <f t="shared" si="60"/>
        <v>INSERT INTO "Clubs" (club_name,club_league_id,club_value,club_shield,club_country) VALUES ('FC U Craiova 1948',104,67,pg_read_binary_file('E:\imagenes\escudos_cl\Europa\Liga II\FC U Craiova 1948.png'),175);</v>
      </c>
    </row>
    <row r="1335" spans="2:15" x14ac:dyDescent="0.25">
      <c r="B1335">
        <v>1333</v>
      </c>
      <c r="C1335" t="s">
        <v>3317</v>
      </c>
      <c r="D1335" t="s">
        <v>1971</v>
      </c>
      <c r="E1335">
        <f>INDEX(ClubLeague!B:B,MATCH(D1335,ClubLeague!C:C,0))</f>
        <v>202</v>
      </c>
      <c r="F1335">
        <v>62</v>
      </c>
      <c r="G1335">
        <v>60</v>
      </c>
      <c r="H1335">
        <v>55</v>
      </c>
      <c r="I1335" s="3">
        <f t="shared" si="61"/>
        <v>59</v>
      </c>
      <c r="J1335" t="s">
        <v>6320</v>
      </c>
      <c r="K1335" t="str">
        <f t="shared" si="62"/>
        <v>E:\imagenes\escudos_cl\Europa\Ukranian First League\FC UCSA Tarasivka.png</v>
      </c>
      <c r="L1335" t="s">
        <v>502</v>
      </c>
      <c r="M1335">
        <f>INDEX(NationalTeams!B:B,MATCH(L1335,NationalTeams!C:C,0))</f>
        <v>212</v>
      </c>
      <c r="O1335" t="str">
        <f t="shared" si="60"/>
        <v>INSERT INTO "Clubs" (club_name,club_league_id,club_value,club_shield,club_country) VALUES ('FC UCSA Tarasivka',202,59,pg_read_binary_file('E:\imagenes\escudos_cl\Europa\Ukranian First League\FC UCSA Tarasivka.png'),212);</v>
      </c>
    </row>
    <row r="1336" spans="2:15" x14ac:dyDescent="0.25">
      <c r="B1336">
        <v>1334</v>
      </c>
      <c r="C1336" t="s">
        <v>3137</v>
      </c>
      <c r="D1336" t="s">
        <v>1928</v>
      </c>
      <c r="E1336">
        <f>INDEX(ClubLeague!B:B,MATCH(D1336,ClubLeague!C:C,0))</f>
        <v>159</v>
      </c>
      <c r="F1336">
        <v>66</v>
      </c>
      <c r="G1336">
        <v>65</v>
      </c>
      <c r="H1336">
        <v>67</v>
      </c>
      <c r="I1336" s="3">
        <f t="shared" si="61"/>
        <v>66</v>
      </c>
      <c r="J1336" t="s">
        <v>6321</v>
      </c>
      <c r="K1336" t="str">
        <f t="shared" si="62"/>
        <v>E:\imagenes\escudos_cl\Europa\Russian First League\FC Ufa.png</v>
      </c>
      <c r="L1336" t="s">
        <v>500</v>
      </c>
      <c r="M1336">
        <f>INDEX(NationalTeams!B:B,MATCH(L1336,NationalTeams!C:C,0))</f>
        <v>176</v>
      </c>
      <c r="O1336" t="str">
        <f t="shared" si="60"/>
        <v>INSERT INTO "Clubs" (club_name,club_league_id,club_value,club_shield,club_country) VALUES ('FC Ufa',159,66,pg_read_binary_file('E:\imagenes\escudos_cl\Europa\Russian First League\FC Ufa.png'),176);</v>
      </c>
    </row>
    <row r="1337" spans="2:15" x14ac:dyDescent="0.25">
      <c r="B1337">
        <v>1335</v>
      </c>
      <c r="C1337" t="s">
        <v>4522</v>
      </c>
      <c r="D1337" t="s">
        <v>1897</v>
      </c>
      <c r="E1337">
        <f>INDEX(ClubLeague!B:B,MATCH(D1337,ClubLeague!C:C,0))</f>
        <v>128</v>
      </c>
      <c r="F1337">
        <v>45</v>
      </c>
      <c r="G1337">
        <v>50</v>
      </c>
      <c r="H1337">
        <v>49</v>
      </c>
      <c r="I1337" s="3">
        <f t="shared" si="61"/>
        <v>48</v>
      </c>
      <c r="J1337" t="s">
        <v>6322</v>
      </c>
      <c r="K1337" t="str">
        <f t="shared" si="62"/>
        <v>E:\imagenes\escudos_cl\Asia\Mongolian Premier League\FC Ulaanbaatar.png</v>
      </c>
      <c r="L1337" t="s">
        <v>460</v>
      </c>
      <c r="M1337">
        <f>INDEX(NationalTeams!B:B,MATCH(L1337,NationalTeams!C:C,0))</f>
        <v>144</v>
      </c>
      <c r="O1337" t="str">
        <f t="shared" si="60"/>
        <v>INSERT INTO "Clubs" (club_name,club_league_id,club_value,club_shield,club_country) VALUES ('FC Ulaanbaatar',128,48,pg_read_binary_file('E:\imagenes\escudos_cl\Asia\Mongolian Premier League\FC Ulaanbaatar.png'),144);</v>
      </c>
    </row>
    <row r="1338" spans="2:15" x14ac:dyDescent="0.25">
      <c r="B1338">
        <v>1336</v>
      </c>
      <c r="C1338" t="s">
        <v>2833</v>
      </c>
      <c r="D1338" t="s">
        <v>1852</v>
      </c>
      <c r="E1338">
        <f>INDEX(ClubLeague!B:B,MATCH(D1338,ClubLeague!C:C,0))</f>
        <v>83</v>
      </c>
      <c r="F1338">
        <v>61</v>
      </c>
      <c r="G1338">
        <v>61</v>
      </c>
      <c r="H1338">
        <v>58</v>
      </c>
      <c r="I1338" s="3">
        <f t="shared" si="61"/>
        <v>60</v>
      </c>
      <c r="J1338" t="s">
        <v>6323</v>
      </c>
      <c r="K1338" t="str">
        <f t="shared" si="62"/>
        <v>E:\imagenes\escudos_cl\Europa\Kazakhstan Premier League\FC Ulytau.png</v>
      </c>
      <c r="L1338" t="s">
        <v>430</v>
      </c>
      <c r="M1338">
        <f>INDEX(NationalTeams!B:B,MATCH(L1338,NationalTeams!C:C,0))</f>
        <v>114</v>
      </c>
      <c r="O1338" t="str">
        <f t="shared" si="60"/>
        <v>INSERT INTO "Clubs" (club_name,club_league_id,club_value,club_shield,club_country) VALUES ('FC Ulytau',83,60,pg_read_binary_file('E:\imagenes\escudos_cl\Europa\Kazakhstan Premier League\FC Ulytau.png'),114);</v>
      </c>
    </row>
    <row r="1339" spans="2:15" x14ac:dyDescent="0.25">
      <c r="B1339">
        <v>1337</v>
      </c>
      <c r="C1339" t="s">
        <v>2891</v>
      </c>
      <c r="D1339" t="s">
        <v>1886</v>
      </c>
      <c r="E1339">
        <f>INDEX(ClubLeague!B:B,MATCH(D1339,ClubLeague!C:C,0))</f>
        <v>117</v>
      </c>
      <c r="F1339">
        <v>55</v>
      </c>
      <c r="G1339">
        <v>51</v>
      </c>
      <c r="H1339">
        <v>57</v>
      </c>
      <c r="I1339" s="3">
        <f t="shared" si="61"/>
        <v>54</v>
      </c>
      <c r="J1339" t="s">
        <v>6324</v>
      </c>
      <c r="K1339" t="str">
        <f t="shared" si="62"/>
        <v>E:\imagenes\escudos_cl\Europa\Luxembourg National Division\FC UNA Strassen.png</v>
      </c>
      <c r="L1339" t="s">
        <v>523</v>
      </c>
      <c r="M1339">
        <f>INDEX(NationalTeams!B:B,MATCH(L1339,NationalTeams!C:C,0))</f>
        <v>128</v>
      </c>
      <c r="O1339" t="str">
        <f t="shared" si="60"/>
        <v>INSERT INTO "Clubs" (club_name,club_league_id,club_value,club_shield,club_country) VALUES ('FC UNA Strassen',117,54,pg_read_binary_file('E:\imagenes\escudos_cl\Europa\Luxembourg National Division\FC UNA Strassen.png'),128);</v>
      </c>
    </row>
    <row r="1340" spans="2:15" x14ac:dyDescent="0.25">
      <c r="B1340">
        <v>1338</v>
      </c>
      <c r="C1340" t="s">
        <v>2012</v>
      </c>
      <c r="D1340" t="s">
        <v>1796</v>
      </c>
      <c r="E1340">
        <f>INDEX(ClubLeague!B:B,MATCH(D1340,ClubLeague!C:C,0))</f>
        <v>26</v>
      </c>
      <c r="F1340">
        <v>77</v>
      </c>
      <c r="G1340">
        <v>67</v>
      </c>
      <c r="H1340">
        <v>72</v>
      </c>
      <c r="I1340" s="3">
        <f t="shared" si="61"/>
        <v>72</v>
      </c>
      <c r="J1340" t="s">
        <v>6325</v>
      </c>
      <c r="K1340" t="str">
        <f t="shared" si="62"/>
        <v>E:\imagenes\escudos_cl\Europa\Bundesliga\FC Union Berlin.png</v>
      </c>
      <c r="L1340" t="s">
        <v>489</v>
      </c>
      <c r="M1340">
        <f>INDEX(NationalTeams!B:B,MATCH(L1340,NationalTeams!C:C,0))</f>
        <v>4</v>
      </c>
      <c r="O1340" t="str">
        <f t="shared" si="60"/>
        <v>INSERT INTO "Clubs" (club_name,club_league_id,club_value,club_shield,club_country) VALUES ('FC Union Berlin',26,72,pg_read_binary_file('E:\imagenes\escudos_cl\Europa\Bundesliga\FC Union Berlin.png'),4);</v>
      </c>
    </row>
    <row r="1341" spans="2:15" x14ac:dyDescent="0.25">
      <c r="B1341">
        <v>1339</v>
      </c>
      <c r="C1341" t="s">
        <v>3404</v>
      </c>
      <c r="D1341" t="s">
        <v>1813</v>
      </c>
      <c r="E1341">
        <f>INDEX(ClubLeague!B:B,MATCH(D1341,ClubLeague!C:C,0))</f>
        <v>44</v>
      </c>
      <c r="F1341">
        <v>60</v>
      </c>
      <c r="G1341">
        <v>61</v>
      </c>
      <c r="H1341">
        <v>57</v>
      </c>
      <c r="I1341" s="3">
        <f t="shared" si="61"/>
        <v>59</v>
      </c>
      <c r="J1341" t="s">
        <v>6326</v>
      </c>
      <c r="K1341" t="str">
        <f t="shared" si="62"/>
        <v>E:\imagenes\escudos_cl\America\Division Profesional\FC Universitario de Vinto.png</v>
      </c>
      <c r="L1341" t="s">
        <v>353</v>
      </c>
      <c r="M1341">
        <f>INDEX(NationalTeams!B:B,MATCH(L1341,NationalTeams!C:C,0))</f>
        <v>29</v>
      </c>
      <c r="O1341" t="str">
        <f t="shared" si="60"/>
        <v>INSERT INTO "Clubs" (club_name,club_league_id,club_value,club_shield,club_country) VALUES ('FC Universitario de Vinto',44,59,pg_read_binary_file('E:\imagenes\escudos_cl\America\Division Profesional\FC Universitario de Vinto.png'),29);</v>
      </c>
    </row>
    <row r="1342" spans="2:15" x14ac:dyDescent="0.25">
      <c r="B1342">
        <v>1340</v>
      </c>
      <c r="C1342" t="s">
        <v>3139</v>
      </c>
      <c r="D1342" t="s">
        <v>1928</v>
      </c>
      <c r="E1342">
        <f>INDEX(ClubLeague!B:B,MATCH(D1342,ClubLeague!C:C,0))</f>
        <v>159</v>
      </c>
      <c r="F1342">
        <v>63</v>
      </c>
      <c r="G1342">
        <v>68</v>
      </c>
      <c r="H1342">
        <v>66</v>
      </c>
      <c r="I1342" s="3">
        <f t="shared" si="61"/>
        <v>66</v>
      </c>
      <c r="J1342" t="s">
        <v>6327</v>
      </c>
      <c r="K1342" t="str">
        <f t="shared" si="62"/>
        <v>E:\imagenes\escudos_cl\Europa\Russian First League\FC Ural Yekaterinburg.png</v>
      </c>
      <c r="L1342" t="s">
        <v>500</v>
      </c>
      <c r="M1342">
        <f>INDEX(NationalTeams!B:B,MATCH(L1342,NationalTeams!C:C,0))</f>
        <v>176</v>
      </c>
      <c r="O1342" t="str">
        <f t="shared" si="60"/>
        <v>INSERT INTO "Clubs" (club_name,club_league_id,club_value,club_shield,club_country) VALUES ('FC Ural Yekaterinburg',159,66,pg_read_binary_file('E:\imagenes\escudos_cl\Europa\Russian First League\FC Ural Yekaterinburg.png'),176);</v>
      </c>
    </row>
    <row r="1343" spans="2:15" x14ac:dyDescent="0.25">
      <c r="B1343">
        <v>1341</v>
      </c>
      <c r="C1343" t="s">
        <v>2056</v>
      </c>
      <c r="D1343" t="s">
        <v>1783</v>
      </c>
      <c r="E1343">
        <f>INDEX(ClubLeague!B:B,MATCH(D1343,ClubLeague!C:C,0))</f>
        <v>13</v>
      </c>
      <c r="F1343">
        <v>57</v>
      </c>
      <c r="G1343">
        <v>50</v>
      </c>
      <c r="H1343">
        <v>53</v>
      </c>
      <c r="I1343" s="3">
        <f t="shared" si="61"/>
        <v>53</v>
      </c>
      <c r="J1343" t="s">
        <v>6328</v>
      </c>
      <c r="K1343" t="str">
        <f t="shared" si="62"/>
        <v>E:\imagenes\escudos_cl\Europa\Armenian Premier League\FC Urartu.png</v>
      </c>
      <c r="L1343" t="s">
        <v>529</v>
      </c>
      <c r="M1343">
        <f>INDEX(NationalTeams!B:B,MATCH(L1343,NationalTeams!C:C,0))</f>
        <v>13</v>
      </c>
      <c r="O1343" t="str">
        <f t="shared" si="60"/>
        <v>INSERT INTO "Clubs" (club_name,club_league_id,club_value,club_shield,club_country) VALUES ('FC Urartu',13,53,pg_read_binary_file('E:\imagenes\escudos_cl\Europa\Armenian Premier League\FC Urartu.png'),13);</v>
      </c>
    </row>
    <row r="1344" spans="2:15" x14ac:dyDescent="0.25">
      <c r="B1344">
        <v>1342</v>
      </c>
      <c r="C1344" t="s">
        <v>2618</v>
      </c>
      <c r="D1344" t="s">
        <v>1822</v>
      </c>
      <c r="E1344">
        <f>INDEX(ClubLeague!B:B,MATCH(D1344,ClubLeague!C:C,0))</f>
        <v>53</v>
      </c>
      <c r="F1344">
        <v>68</v>
      </c>
      <c r="G1344">
        <v>73</v>
      </c>
      <c r="H1344">
        <v>69</v>
      </c>
      <c r="I1344" s="3">
        <f t="shared" si="61"/>
        <v>70</v>
      </c>
      <c r="J1344" t="s">
        <v>6329</v>
      </c>
      <c r="K1344" t="str">
        <f t="shared" si="62"/>
        <v>E:\imagenes\escudos_cl\Europa\Eredivisie\FC Utrecht.png</v>
      </c>
      <c r="L1344" t="s">
        <v>491</v>
      </c>
      <c r="M1344">
        <f>INDEX(NationalTeams!B:B,MATCH(L1344,NationalTeams!C:C,0))</f>
        <v>158</v>
      </c>
      <c r="O1344" t="str">
        <f t="shared" si="60"/>
        <v>INSERT INTO "Clubs" (club_name,club_league_id,club_value,club_shield,club_country) VALUES ('FC Utrecht',53,70,pg_read_binary_file('E:\imagenes\escudos_cl\Europa\Eredivisie\FC Utrecht.png'),158);</v>
      </c>
    </row>
    <row r="1345" spans="2:15" x14ac:dyDescent="0.25">
      <c r="B1345">
        <v>1343</v>
      </c>
      <c r="C1345" t="s">
        <v>4014</v>
      </c>
      <c r="D1345" t="s">
        <v>1854</v>
      </c>
      <c r="E1345">
        <f>INDEX(ClubLeague!B:B,MATCH(D1345,ClubLeague!C:C,0))</f>
        <v>85</v>
      </c>
      <c r="F1345">
        <v>61</v>
      </c>
      <c r="G1345">
        <v>65</v>
      </c>
      <c r="H1345">
        <v>60</v>
      </c>
      <c r="I1345" s="3">
        <f t="shared" si="61"/>
        <v>62</v>
      </c>
      <c r="J1345" t="s">
        <v>6330</v>
      </c>
      <c r="K1345" t="str">
        <f t="shared" si="62"/>
        <v>E:\imagenes\escudos_cl\Asia\Kyrgyz Premier League\FC Uzgen.png</v>
      </c>
      <c r="L1345" t="s">
        <v>434</v>
      </c>
      <c r="M1345">
        <f>INDEX(NationalTeams!B:B,MATCH(L1345,NationalTeams!C:C,0))</f>
        <v>116</v>
      </c>
      <c r="O1345" t="str">
        <f t="shared" si="60"/>
        <v>INSERT INTO "Clubs" (club_name,club_league_id,club_value,club_shield,club_country) VALUES ('FC Uzgen',85,62,pg_read_binary_file('E:\imagenes\escudos_cl\Asia\Kyrgyz Premier League\FC Uzgen.png'),116);</v>
      </c>
    </row>
    <row r="1346" spans="2:15" x14ac:dyDescent="0.25">
      <c r="B1346">
        <v>1344</v>
      </c>
      <c r="C1346" t="s">
        <v>8978</v>
      </c>
      <c r="D1346" t="s">
        <v>1860</v>
      </c>
      <c r="E1346">
        <f>INDEX(ClubLeague!B:B,MATCH(D1346,ClubLeague!C:C,0))</f>
        <v>91</v>
      </c>
      <c r="F1346">
        <v>51</v>
      </c>
      <c r="G1346">
        <v>52</v>
      </c>
      <c r="H1346">
        <v>48</v>
      </c>
      <c r="I1346" s="3">
        <f t="shared" si="61"/>
        <v>50</v>
      </c>
      <c r="J1346" t="s">
        <v>6331</v>
      </c>
      <c r="K1346" t="str">
        <f t="shared" si="62"/>
        <v>E:\imagenes\escudos_cl\Europa\Liechtenstein Cup\FC Vaduz.png</v>
      </c>
      <c r="L1346" t="s">
        <v>540</v>
      </c>
      <c r="M1346">
        <f>INDEX(NationalTeams!B:B,MATCH(L1346,NationalTeams!C:C,0))</f>
        <v>126</v>
      </c>
      <c r="O1346" t="str">
        <f t="shared" si="60"/>
        <v>INSERT INTO "Clubs" (club_name,club_league_id,club_value,club_shield,club_country) VALUES ('FC Vaduz LIE',91,50,pg_read_binary_file('E:\imagenes\escudos_cl\Europa\Liechtenstein Cup\FC Vaduz.png'),126);</v>
      </c>
    </row>
    <row r="1347" spans="2:15" x14ac:dyDescent="0.25">
      <c r="B1347">
        <v>1345</v>
      </c>
      <c r="C1347" t="s">
        <v>8979</v>
      </c>
      <c r="D1347" t="s">
        <v>1957</v>
      </c>
      <c r="E1347">
        <f>INDEX(ClubLeague!B:B,MATCH(D1347,ClubLeague!C:C,0))</f>
        <v>188</v>
      </c>
      <c r="F1347">
        <v>55</v>
      </c>
      <c r="G1347">
        <v>60</v>
      </c>
      <c r="H1347">
        <v>63</v>
      </c>
      <c r="I1347" s="3">
        <f t="shared" si="61"/>
        <v>59</v>
      </c>
      <c r="J1347" t="s">
        <v>6332</v>
      </c>
      <c r="K1347" t="str">
        <f t="shared" si="62"/>
        <v>E:\imagenes\escudos_cl\Europa\Swiss Challenge League\FC Vaduz.png</v>
      </c>
      <c r="L1347" t="s">
        <v>507</v>
      </c>
      <c r="M1347">
        <f>INDEX(NationalTeams!B:B,MATCH(L1347,NationalTeams!C:C,0))</f>
        <v>197</v>
      </c>
      <c r="O1347" t="str">
        <f t="shared" ref="O1347:O1410" si="63">_xlfn.CONCAT($O$1,$S$1,$B$1,$S$1," ",$Q$1,$C$2,$U$1,$E$2,$U$1,$I$2,$U$1,$K$2,$U$1,$M$2,$R$1,$P$1,$Q$1,$T$1,C1347,$T$1,$U$1,E1347,$U$1,I1347,$U$1,$O$2,$Q$1,$T$1,K1347,$T$1,$R$1,$U$1,M1347,$R$1,$V$1)</f>
        <v>INSERT INTO "Clubs" (club_name,club_league_id,club_value,club_shield,club_country) VALUES ('FC Vaduz SUI',188,59,pg_read_binary_file('E:\imagenes\escudos_cl\Europa\Swiss Challenge League\FC Vaduz.png'),197);</v>
      </c>
    </row>
    <row r="1348" spans="2:15" x14ac:dyDescent="0.25">
      <c r="B1348">
        <v>1346</v>
      </c>
      <c r="C1348" t="s">
        <v>2864</v>
      </c>
      <c r="D1348" t="s">
        <v>1860</v>
      </c>
      <c r="E1348">
        <f>INDEX(ClubLeague!B:B,MATCH(D1348,ClubLeague!C:C,0))</f>
        <v>91</v>
      </c>
      <c r="F1348">
        <v>50</v>
      </c>
      <c r="G1348">
        <v>47</v>
      </c>
      <c r="H1348">
        <v>49</v>
      </c>
      <c r="I1348" s="3">
        <f t="shared" ref="I1348:I1411" si="64">ROUND(AVERAGE(F1348:H1348),0)</f>
        <v>49</v>
      </c>
      <c r="J1348" t="s">
        <v>6333</v>
      </c>
      <c r="K1348" t="str">
        <f t="shared" ref="K1348:K1411" si="65">_xlfn.CONCAT($A$1,J1348)</f>
        <v>E:\imagenes\escudos_cl\Europa\Liechtenstein Cup\FC Vaduz II.png</v>
      </c>
      <c r="L1348" t="s">
        <v>540</v>
      </c>
      <c r="M1348">
        <f>INDEX(NationalTeams!B:B,MATCH(L1348,NationalTeams!C:C,0))</f>
        <v>126</v>
      </c>
      <c r="O1348" t="str">
        <f t="shared" si="63"/>
        <v>INSERT INTO "Clubs" (club_name,club_league_id,club_value,club_shield,club_country) VALUES ('FC Vaduz II',91,49,pg_read_binary_file('E:\imagenes\escudos_cl\Europa\Liechtenstein Cup\FC Vaduz II.png'),126);</v>
      </c>
    </row>
    <row r="1349" spans="2:15" x14ac:dyDescent="0.25">
      <c r="B1349">
        <v>1347</v>
      </c>
      <c r="C1349" t="s">
        <v>2057</v>
      </c>
      <c r="D1349" t="s">
        <v>1783</v>
      </c>
      <c r="E1349">
        <f>INDEX(ClubLeague!B:B,MATCH(D1349,ClubLeague!C:C,0))</f>
        <v>13</v>
      </c>
      <c r="F1349">
        <v>57</v>
      </c>
      <c r="G1349">
        <v>57</v>
      </c>
      <c r="H1349">
        <v>57</v>
      </c>
      <c r="I1349" s="3">
        <f t="shared" si="64"/>
        <v>57</v>
      </c>
      <c r="J1349" t="s">
        <v>6334</v>
      </c>
      <c r="K1349" t="str">
        <f t="shared" si="65"/>
        <v>E:\imagenes\escudos_cl\Europa\Armenian Premier League\FC Van.png</v>
      </c>
      <c r="L1349" t="s">
        <v>529</v>
      </c>
      <c r="M1349">
        <f>INDEX(NationalTeams!B:B,MATCH(L1349,NationalTeams!C:C,0))</f>
        <v>13</v>
      </c>
      <c r="O1349" t="str">
        <f t="shared" si="63"/>
        <v>INSERT INTO "Clubs" (club_name,club_league_id,club_value,club_shield,club_country) VALUES ('FC Van',13,57,pg_read_binary_file('E:\imagenes\escudos_cl\Europa\Armenian Premier League\FC Van.png'),13);</v>
      </c>
    </row>
    <row r="1350" spans="2:15" x14ac:dyDescent="0.25">
      <c r="B1350">
        <v>1348</v>
      </c>
      <c r="C1350" t="s">
        <v>2893</v>
      </c>
      <c r="D1350" t="s">
        <v>1886</v>
      </c>
      <c r="E1350">
        <f>INDEX(ClubLeague!B:B,MATCH(D1350,ClubLeague!C:C,0))</f>
        <v>117</v>
      </c>
      <c r="F1350">
        <v>50</v>
      </c>
      <c r="G1350">
        <v>57</v>
      </c>
      <c r="H1350">
        <v>58</v>
      </c>
      <c r="I1350" s="3">
        <f t="shared" si="64"/>
        <v>55</v>
      </c>
      <c r="J1350" t="s">
        <v>6335</v>
      </c>
      <c r="K1350" t="str">
        <f t="shared" si="65"/>
        <v>E:\imagenes\escudos_cl\Europa\Luxembourg National Division\FC Victoria Rosport.png</v>
      </c>
      <c r="L1350" t="s">
        <v>523</v>
      </c>
      <c r="M1350">
        <f>INDEX(NationalTeams!B:B,MATCH(L1350,NationalTeams!C:C,0))</f>
        <v>128</v>
      </c>
      <c r="O1350" t="str">
        <f t="shared" si="63"/>
        <v>INSERT INTO "Clubs" (club_name,club_league_id,club_value,club_shield,club_country) VALUES ('FC Victoria Rosport',117,55,pg_read_binary_file('E:\imagenes\escudos_cl\Europa\Luxembourg National Division\FC Victoria Rosport.png'),128);</v>
      </c>
    </row>
    <row r="1351" spans="2:15" x14ac:dyDescent="0.25">
      <c r="B1351">
        <v>1349</v>
      </c>
      <c r="C1351" t="s">
        <v>2212</v>
      </c>
      <c r="D1351" t="s">
        <v>1810</v>
      </c>
      <c r="E1351">
        <f>INDEX(ClubLeague!B:B,MATCH(D1351,ClubLeague!C:C,0))</f>
        <v>41</v>
      </c>
      <c r="F1351">
        <v>70</v>
      </c>
      <c r="G1351">
        <v>61</v>
      </c>
      <c r="H1351">
        <v>65</v>
      </c>
      <c r="I1351" s="3">
        <f t="shared" si="64"/>
        <v>65</v>
      </c>
      <c r="J1351" t="s">
        <v>6336</v>
      </c>
      <c r="K1351" t="str">
        <f t="shared" si="65"/>
        <v>E:\imagenes\escudos_cl\Europa\Czech First League\FC Viktoria Plzen.png</v>
      </c>
      <c r="L1351" t="s">
        <v>497</v>
      </c>
      <c r="M1351">
        <f>INDEX(NationalTeams!B:B,MATCH(L1351,NationalTeams!C:C,0))</f>
        <v>171</v>
      </c>
      <c r="O1351" t="str">
        <f t="shared" si="63"/>
        <v>INSERT INTO "Clubs" (club_name,club_league_id,club_value,club_shield,club_country) VALUES ('FC Viktoria Plzen',41,65,pg_read_binary_file('E:\imagenes\escudos_cl\Europa\Czech First League\FC Viktoria Plzen.png'),171);</v>
      </c>
    </row>
    <row r="1352" spans="2:15" x14ac:dyDescent="0.25">
      <c r="B1352">
        <v>1350</v>
      </c>
      <c r="C1352" t="s">
        <v>3318</v>
      </c>
      <c r="D1352" t="s">
        <v>1971</v>
      </c>
      <c r="E1352">
        <f>INDEX(ClubLeague!B:B,MATCH(D1352,ClubLeague!C:C,0))</f>
        <v>202</v>
      </c>
      <c r="F1352">
        <v>59</v>
      </c>
      <c r="G1352">
        <v>59</v>
      </c>
      <c r="H1352">
        <v>54</v>
      </c>
      <c r="I1352" s="3">
        <f t="shared" si="64"/>
        <v>57</v>
      </c>
      <c r="J1352" t="s">
        <v>6337</v>
      </c>
      <c r="K1352" t="str">
        <f t="shared" si="65"/>
        <v>E:\imagenes\escudos_cl\Europa\Ukranian First League\FC Viktoriya Sumy.png</v>
      </c>
      <c r="L1352" t="s">
        <v>502</v>
      </c>
      <c r="M1352">
        <f>INDEX(NationalTeams!B:B,MATCH(L1352,NationalTeams!C:C,0))</f>
        <v>212</v>
      </c>
      <c r="O1352" t="str">
        <f t="shared" si="63"/>
        <v>INSERT INTO "Clubs" (club_name,club_league_id,club_value,club_shield,club_country) VALUES ('FC Viktoriya Sumy',202,57,pg_read_binary_file('E:\imagenes\escudos_cl\Europa\Ukranian First League\FC Viktoriya Sumy.png'),212);</v>
      </c>
    </row>
    <row r="1353" spans="2:15" x14ac:dyDescent="0.25">
      <c r="B1353">
        <v>1351</v>
      </c>
      <c r="C1353" t="s">
        <v>3554</v>
      </c>
      <c r="D1353" t="s">
        <v>1920</v>
      </c>
      <c r="E1353">
        <f>INDEX(ClubLeague!B:B,MATCH(D1353,ClubLeague!C:C,0))</f>
        <v>151</v>
      </c>
      <c r="F1353">
        <v>51</v>
      </c>
      <c r="G1353">
        <v>49</v>
      </c>
      <c r="H1353">
        <v>57</v>
      </c>
      <c r="I1353" s="3">
        <f t="shared" si="64"/>
        <v>52</v>
      </c>
      <c r="J1353" t="s">
        <v>6338</v>
      </c>
      <c r="K1353" t="str">
        <f t="shared" si="65"/>
        <v>E:\imagenes\escudos_cl\America\Primera Division Cubana\FC Villa Clara.png</v>
      </c>
      <c r="L1353" t="s">
        <v>406</v>
      </c>
      <c r="M1353">
        <f>INDEX(NationalTeams!B:B,MATCH(L1353,NationalTeams!C:C,0))</f>
        <v>54</v>
      </c>
      <c r="O1353" t="str">
        <f t="shared" si="63"/>
        <v>INSERT INTO "Clubs" (club_name,club_league_id,club_value,club_shield,club_country) VALUES ('FC Villa Clara',151,52,pg_read_binary_file('E:\imagenes\escudos_cl\America\Primera Division Cubana\FC Villa Clara.png'),54);</v>
      </c>
    </row>
    <row r="1354" spans="2:15" x14ac:dyDescent="0.25">
      <c r="B1354">
        <v>1352</v>
      </c>
      <c r="C1354" t="s">
        <v>2344</v>
      </c>
      <c r="D1354" t="s">
        <v>1896</v>
      </c>
      <c r="E1354">
        <f>INDEX(ClubLeague!B:B,MATCH(D1354,ClubLeague!C:C,0))</f>
        <v>127</v>
      </c>
      <c r="F1354">
        <v>60</v>
      </c>
      <c r="G1354">
        <v>59</v>
      </c>
      <c r="H1354">
        <v>50</v>
      </c>
      <c r="I1354" s="3">
        <f t="shared" si="64"/>
        <v>56</v>
      </c>
      <c r="J1354" t="s">
        <v>6339</v>
      </c>
      <c r="K1354" t="str">
        <f t="shared" si="65"/>
        <v>E:\imagenes\escudos_cl\Europa\MonacoBet Liga\FC ViOn Zlate Moravce.png</v>
      </c>
      <c r="L1354" t="s">
        <v>509</v>
      </c>
      <c r="M1354">
        <f>INDEX(NationalTeams!B:B,MATCH(L1354,NationalTeams!C:C,0))</f>
        <v>64</v>
      </c>
      <c r="O1354" t="str">
        <f t="shared" si="63"/>
        <v>INSERT INTO "Clubs" (club_name,club_league_id,club_value,club_shield,club_country) VALUES ('FC ViOn Zlate Moravce',127,56,pg_read_binary_file('E:\imagenes\escudos_cl\Europa\MonacoBet Liga\FC ViOn Zlate Moravce.png'),64);</v>
      </c>
    </row>
    <row r="1355" spans="2:15" x14ac:dyDescent="0.25">
      <c r="B1355">
        <v>1353</v>
      </c>
      <c r="C1355" t="s">
        <v>2145</v>
      </c>
      <c r="D1355" t="s">
        <v>1789</v>
      </c>
      <c r="E1355">
        <f>INDEX(ClubLeague!B:B,MATCH(D1355,ClubLeague!C:C,0))</f>
        <v>19</v>
      </c>
      <c r="F1355">
        <v>68</v>
      </c>
      <c r="G1355">
        <v>68</v>
      </c>
      <c r="H1355">
        <v>59</v>
      </c>
      <c r="I1355" s="3">
        <f t="shared" si="64"/>
        <v>65</v>
      </c>
      <c r="J1355" t="s">
        <v>6340</v>
      </c>
      <c r="K1355" t="str">
        <f t="shared" si="65"/>
        <v>E:\imagenes\escudos_cl\Europa\Belarusian Premier League\FC Vitebsk.png</v>
      </c>
      <c r="L1355" t="s">
        <v>525</v>
      </c>
      <c r="M1355">
        <f>INDEX(NationalTeams!B:B,MATCH(L1355,NationalTeams!C:C,0))</f>
        <v>27</v>
      </c>
      <c r="O1355" t="str">
        <f t="shared" si="63"/>
        <v>INSERT INTO "Clubs" (club_name,club_league_id,club_value,club_shield,club_country) VALUES ('FC Vitebsk',19,65,pg_read_binary_file('E:\imagenes\escudos_cl\Europa\Belarusian Premier League\FC Vitebsk.png'),27);</v>
      </c>
    </row>
    <row r="1356" spans="2:15" x14ac:dyDescent="0.25">
      <c r="B1356">
        <v>1354</v>
      </c>
      <c r="C1356" t="s">
        <v>3066</v>
      </c>
      <c r="D1356" t="s">
        <v>1937</v>
      </c>
      <c r="E1356">
        <f>INDEX(ClubLeague!B:B,MATCH(D1356,ClubLeague!C:C,0))</f>
        <v>168</v>
      </c>
      <c r="F1356">
        <v>63</v>
      </c>
      <c r="G1356">
        <v>64</v>
      </c>
      <c r="H1356">
        <v>64</v>
      </c>
      <c r="I1356" s="3">
        <f t="shared" si="64"/>
        <v>64</v>
      </c>
      <c r="J1356" t="s">
        <v>6341</v>
      </c>
      <c r="K1356" t="str">
        <f t="shared" si="65"/>
        <v>E:\imagenes\escudos_cl\Europa\Segunda Liga\FC Vizela.png</v>
      </c>
      <c r="L1356" t="s">
        <v>504</v>
      </c>
      <c r="M1356">
        <f>INDEX(NationalTeams!B:B,MATCH(L1356,NationalTeams!C:C,0))</f>
        <v>167</v>
      </c>
      <c r="O1356" t="str">
        <f t="shared" si="63"/>
        <v>INSERT INTO "Clubs" (club_name,club_league_id,club_value,club_shield,club_country) VALUES ('FC Vizela',168,64,pg_read_binary_file('E:\imagenes\escudos_cl\Europa\Segunda Liga\FC Vizela.png'),167);</v>
      </c>
    </row>
    <row r="1357" spans="2:15" x14ac:dyDescent="0.25">
      <c r="B1357">
        <v>1355</v>
      </c>
      <c r="C1357" t="s">
        <v>2645</v>
      </c>
      <c r="D1357" t="s">
        <v>1822</v>
      </c>
      <c r="E1357">
        <f>INDEX(ClubLeague!B:B,MATCH(D1357,ClubLeague!C:C,0))</f>
        <v>53</v>
      </c>
      <c r="F1357">
        <v>62</v>
      </c>
      <c r="G1357">
        <v>57</v>
      </c>
      <c r="H1357">
        <v>59</v>
      </c>
      <c r="I1357" s="3">
        <f t="shared" si="64"/>
        <v>59</v>
      </c>
      <c r="J1357" t="s">
        <v>6342</v>
      </c>
      <c r="K1357" t="str">
        <f t="shared" si="65"/>
        <v>E:\imagenes\escudos_cl\Europa\Eredivisie\FC Volendam.png</v>
      </c>
      <c r="L1357" t="s">
        <v>491</v>
      </c>
      <c r="M1357">
        <f>INDEX(NationalTeams!B:B,MATCH(L1357,NationalTeams!C:C,0))</f>
        <v>158</v>
      </c>
      <c r="O1357" t="str">
        <f t="shared" si="63"/>
        <v>INSERT INTO "Clubs" (club_name,club_league_id,club_value,club_shield,club_country) VALUES ('FC Volendam',53,59,pg_read_binary_file('E:\imagenes\escudos_cl\Europa\Eredivisie\FC Volendam.png'),158);</v>
      </c>
    </row>
    <row r="1358" spans="2:15" x14ac:dyDescent="0.25">
      <c r="B1358">
        <v>1356</v>
      </c>
      <c r="C1358" t="s">
        <v>3101</v>
      </c>
      <c r="D1358" t="s">
        <v>1873</v>
      </c>
      <c r="E1358">
        <f>INDEX(ClubLeague!B:B,MATCH(D1358,ClubLeague!C:C,0))</f>
        <v>104</v>
      </c>
      <c r="F1358">
        <v>67</v>
      </c>
      <c r="G1358">
        <v>66</v>
      </c>
      <c r="H1358">
        <v>65</v>
      </c>
      <c r="I1358" s="3">
        <f t="shared" si="64"/>
        <v>66</v>
      </c>
      <c r="J1358" t="s">
        <v>6343</v>
      </c>
      <c r="K1358" t="str">
        <f t="shared" si="65"/>
        <v>E:\imagenes\escudos_cl\Europa\Liga II\FC Voluntari.png</v>
      </c>
      <c r="L1358" t="s">
        <v>506</v>
      </c>
      <c r="M1358">
        <f>INDEX(NationalTeams!B:B,MATCH(L1358,NationalTeams!C:C,0))</f>
        <v>175</v>
      </c>
      <c r="O1358" t="str">
        <f t="shared" si="63"/>
        <v>INSERT INTO "Clubs" (club_name,club_league_id,club_value,club_shield,club_country) VALUES ('FC Voluntari',104,66,pg_read_binary_file('E:\imagenes\escudos_cl\Europa\Liga II\FC Voluntari.png'),175);</v>
      </c>
    </row>
    <row r="1359" spans="2:15" x14ac:dyDescent="0.25">
      <c r="B1359">
        <v>1357</v>
      </c>
      <c r="C1359" t="s">
        <v>3305</v>
      </c>
      <c r="D1359" t="s">
        <v>1971</v>
      </c>
      <c r="E1359">
        <f>INDEX(ClubLeague!B:B,MATCH(D1359,ClubLeague!C:C,0))</f>
        <v>202</v>
      </c>
      <c r="F1359">
        <v>58</v>
      </c>
      <c r="G1359">
        <v>61</v>
      </c>
      <c r="H1359">
        <v>62</v>
      </c>
      <c r="I1359" s="3">
        <f t="shared" si="64"/>
        <v>60</v>
      </c>
      <c r="J1359" t="s">
        <v>6344</v>
      </c>
      <c r="K1359" t="str">
        <f t="shared" si="65"/>
        <v>E:\imagenes\escudos_cl\Europa\Ukranian First League\FC Vorskla Poltava.png</v>
      </c>
      <c r="L1359" t="s">
        <v>502</v>
      </c>
      <c r="M1359">
        <f>INDEX(NationalTeams!B:B,MATCH(L1359,NationalTeams!C:C,0))</f>
        <v>212</v>
      </c>
      <c r="O1359" t="str">
        <f t="shared" si="63"/>
        <v>INSERT INTO "Clubs" (club_name,club_league_id,club_value,club_shield,club_country) VALUES ('FC Vorskla Poltava',202,60,pg_read_binary_file('E:\imagenes\escudos_cl\Europa\Ukranian First League\FC Vorskla Poltava.png'),212);</v>
      </c>
    </row>
    <row r="1360" spans="2:15" x14ac:dyDescent="0.25">
      <c r="B1360">
        <v>1358</v>
      </c>
      <c r="C1360" t="s">
        <v>2236</v>
      </c>
      <c r="D1360" t="s">
        <v>1811</v>
      </c>
      <c r="E1360">
        <f>INDEX(ClubLeague!B:B,MATCH(D1360,ClubLeague!C:C,0))</f>
        <v>42</v>
      </c>
      <c r="F1360">
        <v>51</v>
      </c>
      <c r="G1360">
        <v>54</v>
      </c>
      <c r="H1360">
        <v>51</v>
      </c>
      <c r="I1360" s="3">
        <f t="shared" si="64"/>
        <v>52</v>
      </c>
      <c r="J1360" t="s">
        <v>6345</v>
      </c>
      <c r="K1360" t="str">
        <f t="shared" si="65"/>
        <v>E:\imagenes\escudos_cl\Europa\Czech National Football League\FC Vysocina Jihlava.png</v>
      </c>
      <c r="L1360" t="s">
        <v>497</v>
      </c>
      <c r="M1360">
        <f>INDEX(NationalTeams!B:B,MATCH(L1360,NationalTeams!C:C,0))</f>
        <v>171</v>
      </c>
      <c r="O1360" t="str">
        <f t="shared" si="63"/>
        <v>INSERT INTO "Clubs" (club_name,club_league_id,club_value,club_shield,club_country) VALUES ('FC Vysocina Jihlava',42,52,pg_read_binary_file('E:\imagenes\escudos_cl\Europa\Czech National Football League\FC Vysocina Jihlava.png'),171);</v>
      </c>
    </row>
    <row r="1361" spans="2:15" x14ac:dyDescent="0.25">
      <c r="B1361">
        <v>1359</v>
      </c>
      <c r="C1361" t="s">
        <v>2058</v>
      </c>
      <c r="D1361" t="s">
        <v>1783</v>
      </c>
      <c r="E1361">
        <f>INDEX(ClubLeague!B:B,MATCH(D1361,ClubLeague!C:C,0))</f>
        <v>13</v>
      </c>
      <c r="F1361">
        <v>52</v>
      </c>
      <c r="G1361">
        <v>57</v>
      </c>
      <c r="H1361">
        <v>48</v>
      </c>
      <c r="I1361" s="3">
        <f t="shared" si="64"/>
        <v>52</v>
      </c>
      <c r="J1361" t="s">
        <v>6346</v>
      </c>
      <c r="K1361" t="str">
        <f t="shared" si="65"/>
        <v>E:\imagenes\escudos_cl\Europa\Armenian Premier League\FC West Armenia.png</v>
      </c>
      <c r="L1361" t="s">
        <v>529</v>
      </c>
      <c r="M1361">
        <f>INDEX(NationalTeams!B:B,MATCH(L1361,NationalTeams!C:C,0))</f>
        <v>13</v>
      </c>
      <c r="O1361" t="str">
        <f t="shared" si="63"/>
        <v>INSERT INTO "Clubs" (club_name,club_league_id,club_value,club_shield,club_country) VALUES ('FC West Armenia',13,52,pg_read_binary_file('E:\imagenes\escudos_cl\Europa\Armenian Premier League\FC West Armenia.png'),13);</v>
      </c>
    </row>
    <row r="1362" spans="2:15" x14ac:dyDescent="0.25">
      <c r="B1362">
        <v>1360</v>
      </c>
      <c r="C1362" t="s">
        <v>3248</v>
      </c>
      <c r="D1362" t="s">
        <v>1957</v>
      </c>
      <c r="E1362">
        <f>INDEX(ClubLeague!B:B,MATCH(D1362,ClubLeague!C:C,0))</f>
        <v>188</v>
      </c>
      <c r="F1362">
        <v>56</v>
      </c>
      <c r="G1362">
        <v>56</v>
      </c>
      <c r="H1362">
        <v>58</v>
      </c>
      <c r="I1362" s="3">
        <f t="shared" si="64"/>
        <v>57</v>
      </c>
      <c r="J1362" t="s">
        <v>6347</v>
      </c>
      <c r="K1362" t="str">
        <f t="shared" si="65"/>
        <v>E:\imagenes\escudos_cl\Europa\Swiss Challenge League\FC Wil.png</v>
      </c>
      <c r="L1362" t="s">
        <v>507</v>
      </c>
      <c r="M1362">
        <f>INDEX(NationalTeams!B:B,MATCH(L1362,NationalTeams!C:C,0))</f>
        <v>197</v>
      </c>
      <c r="O1362" t="str">
        <f t="shared" si="63"/>
        <v>INSERT INTO "Clubs" (club_name,club_league_id,club_value,club_shield,club_country) VALUES ('FC Wil',188,57,pg_read_binary_file('E:\imagenes\escudos_cl\Europa\Swiss Challenge League\FC Wil.png'),197);</v>
      </c>
    </row>
    <row r="1363" spans="2:15" x14ac:dyDescent="0.25">
      <c r="B1363">
        <v>1361</v>
      </c>
      <c r="C1363" t="s">
        <v>3245</v>
      </c>
      <c r="D1363" t="s">
        <v>1958</v>
      </c>
      <c r="E1363">
        <f>INDEX(ClubLeague!B:B,MATCH(D1363,ClubLeague!C:C,0))</f>
        <v>189</v>
      </c>
      <c r="F1363">
        <v>62</v>
      </c>
      <c r="G1363">
        <v>65</v>
      </c>
      <c r="H1363">
        <v>60</v>
      </c>
      <c r="I1363" s="3">
        <f t="shared" si="64"/>
        <v>62</v>
      </c>
      <c r="J1363" t="s">
        <v>6348</v>
      </c>
      <c r="K1363" t="str">
        <f t="shared" si="65"/>
        <v>E:\imagenes\escudos_cl\Europa\Swiss Super League\FC Winterthur.png</v>
      </c>
      <c r="L1363" t="s">
        <v>507</v>
      </c>
      <c r="M1363">
        <f>INDEX(NationalTeams!B:B,MATCH(L1363,NationalTeams!C:C,0))</f>
        <v>197</v>
      </c>
      <c r="O1363" t="str">
        <f t="shared" si="63"/>
        <v>INSERT INTO "Clubs" (club_name,club_league_id,club_value,club_shield,club_country) VALUES ('FC Winterthur',189,62,pg_read_binary_file('E:\imagenes\escudos_cl\Europa\Swiss Super League\FC Winterthur.png'),197);</v>
      </c>
    </row>
    <row r="1364" spans="2:15" x14ac:dyDescent="0.25">
      <c r="B1364">
        <v>1362</v>
      </c>
      <c r="C1364" t="s">
        <v>2211</v>
      </c>
      <c r="D1364" t="s">
        <v>1933</v>
      </c>
      <c r="E1364">
        <f>INDEX(ClubLeague!B:B,MATCH(D1364,ClubLeague!C:C,0))</f>
        <v>164</v>
      </c>
      <c r="F1364">
        <v>51</v>
      </c>
      <c r="G1364">
        <v>58</v>
      </c>
      <c r="H1364">
        <v>60</v>
      </c>
      <c r="I1364" s="3">
        <f t="shared" si="64"/>
        <v>56</v>
      </c>
      <c r="J1364" t="s">
        <v>6349</v>
      </c>
      <c r="K1364" t="str">
        <f t="shared" si="65"/>
        <v>E:\imagenes\escudos_cl\Europa\Second Professional Football League\FC Yantra Gabrovo.png</v>
      </c>
      <c r="L1364" t="s">
        <v>510</v>
      </c>
      <c r="M1364">
        <f>INDEX(NationalTeams!B:B,MATCH(L1364,NationalTeams!C:C,0))</f>
        <v>34</v>
      </c>
      <c r="O1364" t="str">
        <f t="shared" si="63"/>
        <v>INSERT INTO "Clubs" (club_name,club_league_id,club_value,club_shield,club_country) VALUES ('FC Yantra Gabrovo',164,56,pg_read_binary_file('E:\imagenes\escudos_cl\Europa\Second Professional Football League\FC Yantra Gabrovo.png'),34);</v>
      </c>
    </row>
    <row r="1365" spans="2:15" x14ac:dyDescent="0.25">
      <c r="B1365">
        <v>1363</v>
      </c>
      <c r="C1365" t="s">
        <v>2233</v>
      </c>
      <c r="D1365" t="s">
        <v>1811</v>
      </c>
      <c r="E1365">
        <f>INDEX(ClubLeague!B:B,MATCH(D1365,ClubLeague!C:C,0))</f>
        <v>42</v>
      </c>
      <c r="F1365">
        <v>49</v>
      </c>
      <c r="G1365">
        <v>55</v>
      </c>
      <c r="H1365">
        <v>53</v>
      </c>
      <c r="I1365" s="3">
        <f t="shared" si="64"/>
        <v>52</v>
      </c>
      <c r="J1365" t="s">
        <v>6350</v>
      </c>
      <c r="K1365" t="str">
        <f t="shared" si="65"/>
        <v>E:\imagenes\escudos_cl\Europa\Czech National Football League\FC Zbrojovka Brno.png</v>
      </c>
      <c r="L1365" t="s">
        <v>497</v>
      </c>
      <c r="M1365">
        <f>INDEX(NationalTeams!B:B,MATCH(L1365,NationalTeams!C:C,0))</f>
        <v>171</v>
      </c>
      <c r="O1365" t="str">
        <f t="shared" si="63"/>
        <v>INSERT INTO "Clubs" (club_name,club_league_id,club_value,club_shield,club_country) VALUES ('FC Zbrojovka Brno',42,52,pg_read_binary_file('E:\imagenes\escudos_cl\Europa\Czech National Football League\FC Zbrojovka Brno.png'),171);</v>
      </c>
    </row>
    <row r="1366" spans="2:15" x14ac:dyDescent="0.25">
      <c r="B1366">
        <v>1364</v>
      </c>
      <c r="C1366" t="s">
        <v>3125</v>
      </c>
      <c r="D1366" t="s">
        <v>1929</v>
      </c>
      <c r="E1366">
        <f>INDEX(ClubLeague!B:B,MATCH(D1366,ClubLeague!C:C,0))</f>
        <v>160</v>
      </c>
      <c r="F1366">
        <v>78</v>
      </c>
      <c r="G1366">
        <v>76</v>
      </c>
      <c r="H1366">
        <v>75</v>
      </c>
      <c r="I1366" s="3">
        <f t="shared" si="64"/>
        <v>76</v>
      </c>
      <c r="J1366" t="s">
        <v>6351</v>
      </c>
      <c r="K1366" t="str">
        <f t="shared" si="65"/>
        <v>E:\imagenes\escudos_cl\Europa\Russian Premier League\FC Zenit Saint Petersburg.png</v>
      </c>
      <c r="L1366" t="s">
        <v>500</v>
      </c>
      <c r="M1366">
        <f>INDEX(NationalTeams!B:B,MATCH(L1366,NationalTeams!C:C,0))</f>
        <v>176</v>
      </c>
      <c r="O1366" t="str">
        <f t="shared" si="63"/>
        <v>INSERT INTO "Clubs" (club_name,club_league_id,club_value,club_shield,club_country) VALUES ('FC Zenit Saint Petersburg',160,76,pg_read_binary_file('E:\imagenes\escudos_cl\Europa\Russian Premier League\FC Zenit Saint Petersburg.png'),176);</v>
      </c>
    </row>
    <row r="1367" spans="2:15" x14ac:dyDescent="0.25">
      <c r="B1367">
        <v>1365</v>
      </c>
      <c r="C1367" t="s">
        <v>2834</v>
      </c>
      <c r="D1367" t="s">
        <v>1852</v>
      </c>
      <c r="E1367">
        <f>INDEX(ClubLeague!B:B,MATCH(D1367,ClubLeague!C:C,0))</f>
        <v>83</v>
      </c>
      <c r="F1367">
        <v>58</v>
      </c>
      <c r="G1367">
        <v>62</v>
      </c>
      <c r="H1367">
        <v>57</v>
      </c>
      <c r="I1367" s="3">
        <f t="shared" si="64"/>
        <v>59</v>
      </c>
      <c r="J1367" t="s">
        <v>6352</v>
      </c>
      <c r="K1367" t="str">
        <f t="shared" si="65"/>
        <v>E:\imagenes\escudos_cl\Europa\Kazakhstan Premier League\FC Zhetysu.png</v>
      </c>
      <c r="L1367" t="s">
        <v>430</v>
      </c>
      <c r="M1367">
        <f>INDEX(NationalTeams!B:B,MATCH(L1367,NationalTeams!C:C,0))</f>
        <v>114</v>
      </c>
      <c r="O1367" t="str">
        <f t="shared" si="63"/>
        <v>INSERT INTO "Clubs" (club_name,club_league_id,club_value,club_shield,club_country) VALUES ('FC Zhetysu',83,59,pg_read_binary_file('E:\imagenes\escudos_cl\Europa\Kazakhstan Premier League\FC Zhetysu.png'),114);</v>
      </c>
    </row>
    <row r="1368" spans="2:15" x14ac:dyDescent="0.25">
      <c r="B1368">
        <v>1366</v>
      </c>
      <c r="C1368" t="s">
        <v>2939</v>
      </c>
      <c r="D1368" t="s">
        <v>1953</v>
      </c>
      <c r="E1368">
        <f>INDEX(ClubLeague!B:B,MATCH(D1368,ClubLeague!C:C,0))</f>
        <v>184</v>
      </c>
      <c r="F1368">
        <v>55</v>
      </c>
      <c r="G1368">
        <v>52</v>
      </c>
      <c r="H1368">
        <v>56</v>
      </c>
      <c r="I1368" s="3">
        <f t="shared" si="64"/>
        <v>54</v>
      </c>
      <c r="J1368" t="s">
        <v>6353</v>
      </c>
      <c r="K1368" t="str">
        <f t="shared" si="65"/>
        <v>E:\imagenes\escudos_cl\Europa\Super Liga\FC Zimbru Chisinau.png</v>
      </c>
      <c r="L1368" t="s">
        <v>537</v>
      </c>
      <c r="M1368">
        <f>INDEX(NationalTeams!B:B,MATCH(L1368,NationalTeams!C:C,0))</f>
        <v>142</v>
      </c>
      <c r="O1368" t="str">
        <f t="shared" si="63"/>
        <v>INSERT INTO "Clubs" (club_name,club_league_id,club_value,club_shield,club_country) VALUES ('FC Zimbru Chisinau',184,54,pg_read_binary_file('E:\imagenes\escudos_cl\Europa\Super Liga\FC Zimbru Chisinau.png'),142);</v>
      </c>
    </row>
    <row r="1369" spans="2:15" x14ac:dyDescent="0.25">
      <c r="B1369">
        <v>1367</v>
      </c>
      <c r="C1369" t="s">
        <v>2227</v>
      </c>
      <c r="D1369" t="s">
        <v>1810</v>
      </c>
      <c r="E1369">
        <f>INDEX(ClubLeague!B:B,MATCH(D1369,ClubLeague!C:C,0))</f>
        <v>41</v>
      </c>
      <c r="F1369">
        <v>48</v>
      </c>
      <c r="G1369">
        <v>58</v>
      </c>
      <c r="H1369">
        <v>52</v>
      </c>
      <c r="I1369" s="3">
        <f t="shared" si="64"/>
        <v>53</v>
      </c>
      <c r="J1369" t="s">
        <v>6354</v>
      </c>
      <c r="K1369" t="str">
        <f t="shared" si="65"/>
        <v>E:\imagenes\escudos_cl\Europa\Czech First League\FC Zlin.png</v>
      </c>
      <c r="L1369" t="s">
        <v>497</v>
      </c>
      <c r="M1369">
        <f>INDEX(NationalTeams!B:B,MATCH(L1369,NationalTeams!C:C,0))</f>
        <v>171</v>
      </c>
      <c r="O1369" t="str">
        <f t="shared" si="63"/>
        <v>INSERT INTO "Clubs" (club_name,club_league_id,club_value,club_shield,club_country) VALUES ('FC Zlin',41,53,pg_read_binary_file('E:\imagenes\escudos_cl\Europa\Czech First League\FC Zlin.png'),171);</v>
      </c>
    </row>
    <row r="1370" spans="2:15" x14ac:dyDescent="0.25">
      <c r="B1370">
        <v>1368</v>
      </c>
      <c r="C1370" t="s">
        <v>3299</v>
      </c>
      <c r="D1370" t="s">
        <v>1972</v>
      </c>
      <c r="E1370">
        <f>INDEX(ClubLeague!B:B,MATCH(D1370,ClubLeague!C:C,0))</f>
        <v>203</v>
      </c>
      <c r="F1370">
        <v>66</v>
      </c>
      <c r="G1370">
        <v>65</v>
      </c>
      <c r="H1370">
        <v>67</v>
      </c>
      <c r="I1370" s="3">
        <f t="shared" si="64"/>
        <v>66</v>
      </c>
      <c r="J1370" t="s">
        <v>6355</v>
      </c>
      <c r="K1370" t="str">
        <f t="shared" si="65"/>
        <v>E:\imagenes\escudos_cl\Europa\Ukranian Premier League\FC Zorya Luhansk.png</v>
      </c>
      <c r="L1370" t="s">
        <v>502</v>
      </c>
      <c r="M1370">
        <f>INDEX(NationalTeams!B:B,MATCH(L1370,NationalTeams!C:C,0))</f>
        <v>212</v>
      </c>
      <c r="O1370" t="str">
        <f t="shared" si="63"/>
        <v>INSERT INTO "Clubs" (club_name,club_league_id,club_value,club_shield,club_country) VALUES ('FC Zorya Luhansk',203,66,pg_read_binary_file('E:\imagenes\escudos_cl\Europa\Ukranian Premier League\FC Zorya Luhansk.png'),212);</v>
      </c>
    </row>
    <row r="1371" spans="2:15" x14ac:dyDescent="0.25">
      <c r="B1371">
        <v>1369</v>
      </c>
      <c r="C1371" t="s">
        <v>3238</v>
      </c>
      <c r="D1371" t="s">
        <v>1958</v>
      </c>
      <c r="E1371">
        <f>INDEX(ClubLeague!B:B,MATCH(D1371,ClubLeague!C:C,0))</f>
        <v>189</v>
      </c>
      <c r="F1371">
        <v>68</v>
      </c>
      <c r="G1371">
        <v>65</v>
      </c>
      <c r="H1371">
        <v>61</v>
      </c>
      <c r="I1371" s="3">
        <f t="shared" si="64"/>
        <v>65</v>
      </c>
      <c r="J1371" t="s">
        <v>6356</v>
      </c>
      <c r="K1371" t="str">
        <f t="shared" si="65"/>
        <v>E:\imagenes\escudos_cl\Europa\Swiss Super League\FC Zurich.png</v>
      </c>
      <c r="L1371" t="s">
        <v>507</v>
      </c>
      <c r="M1371">
        <f>INDEX(NationalTeams!B:B,MATCH(L1371,NationalTeams!C:C,0))</f>
        <v>197</v>
      </c>
      <c r="O1371" t="str">
        <f t="shared" si="63"/>
        <v>INSERT INTO "Clubs" (club_name,club_league_id,club_value,club_shield,club_country) VALUES ('FC Zurich',189,65,pg_read_binary_file('E:\imagenes\escudos_cl\Europa\Swiss Super League\FC Zurich.png'),197);</v>
      </c>
    </row>
    <row r="1372" spans="2:15" x14ac:dyDescent="0.25">
      <c r="B1372">
        <v>1370</v>
      </c>
      <c r="C1372" t="s">
        <v>2429</v>
      </c>
      <c r="D1372" t="s">
        <v>1894</v>
      </c>
      <c r="E1372">
        <f>INDEX(ClubLeague!B:B,MATCH(D1372,ClubLeague!C:C,0))</f>
        <v>125</v>
      </c>
      <c r="F1372">
        <v>50</v>
      </c>
      <c r="G1372">
        <v>43</v>
      </c>
      <c r="H1372">
        <v>44</v>
      </c>
      <c r="I1372" s="3">
        <f t="shared" si="64"/>
        <v>46</v>
      </c>
      <c r="J1372" t="s">
        <v>6357</v>
      </c>
      <c r="K1372" t="str">
        <f t="shared" si="65"/>
        <v>E:\imagenes\escudos_cl\Europa\Meistriliiga\FCI Levadia Tallinn.png</v>
      </c>
      <c r="L1372" t="s">
        <v>531</v>
      </c>
      <c r="M1372">
        <f>INDEX(NationalTeams!B:B,MATCH(L1372,NationalTeams!C:C,0))</f>
        <v>68</v>
      </c>
      <c r="O1372" t="str">
        <f t="shared" si="63"/>
        <v>INSERT INTO "Clubs" (club_name,club_league_id,club_value,club_shield,club_country) VALUES ('FCI Levadia Tallinn',125,46,pg_read_binary_file('E:\imagenes\escudos_cl\Europa\Meistriliiga\FCI Levadia Tallinn.png'),68);</v>
      </c>
    </row>
    <row r="1373" spans="2:15" x14ac:dyDescent="0.25">
      <c r="B1373">
        <v>1371</v>
      </c>
      <c r="C1373" t="s">
        <v>2131</v>
      </c>
      <c r="D1373" t="s">
        <v>1848</v>
      </c>
      <c r="E1373">
        <f>INDEX(ClubLeague!B:B,MATCH(D1373,ClubLeague!C:C,0))</f>
        <v>79</v>
      </c>
      <c r="F1373">
        <v>61</v>
      </c>
      <c r="G1373">
        <v>63</v>
      </c>
      <c r="H1373">
        <v>63</v>
      </c>
      <c r="I1373" s="3">
        <f t="shared" si="64"/>
        <v>62</v>
      </c>
      <c r="J1373" t="s">
        <v>6358</v>
      </c>
      <c r="K1373" t="str">
        <f t="shared" si="65"/>
        <v>E:\imagenes\escudos_cl\Europa\Jupiler Pro League\FCV Dender.png</v>
      </c>
      <c r="L1373" t="s">
        <v>505</v>
      </c>
      <c r="M1373">
        <f>INDEX(NationalTeams!B:B,MATCH(L1373,NationalTeams!C:C,0))</f>
        <v>23</v>
      </c>
      <c r="O1373" t="str">
        <f t="shared" si="63"/>
        <v>INSERT INTO "Clubs" (club_name,club_league_id,club_value,club_shield,club_country) VALUES ('FCV Dender',79,62,pg_read_binary_file('E:\imagenes\escudos_cl\Europa\Jupiler Pro League\FCV Dender.png'),23);</v>
      </c>
    </row>
    <row r="1374" spans="2:15" x14ac:dyDescent="0.25">
      <c r="B1374">
        <v>1372</v>
      </c>
      <c r="C1374" t="s">
        <v>3091</v>
      </c>
      <c r="D1374" t="s">
        <v>1872</v>
      </c>
      <c r="E1374">
        <f>INDEX(ClubLeague!B:B,MATCH(D1374,ClubLeague!C:C,0))</f>
        <v>103</v>
      </c>
      <c r="F1374">
        <v>70</v>
      </c>
      <c r="G1374">
        <v>66</v>
      </c>
      <c r="H1374">
        <v>65</v>
      </c>
      <c r="I1374" s="3">
        <f t="shared" si="64"/>
        <v>67</v>
      </c>
      <c r="J1374" t="s">
        <v>6359</v>
      </c>
      <c r="K1374" t="str">
        <f t="shared" si="65"/>
        <v>E:\imagenes\escudos_cl\Europa\Liga I\FCV Farul Constanta.png</v>
      </c>
      <c r="L1374" t="s">
        <v>506</v>
      </c>
      <c r="M1374">
        <f>INDEX(NationalTeams!B:B,MATCH(L1374,NationalTeams!C:C,0))</f>
        <v>175</v>
      </c>
      <c r="O1374" t="str">
        <f t="shared" si="63"/>
        <v>INSERT INTO "Clubs" (club_name,club_league_id,club_value,club_shield,club_country) VALUES ('FCV Farul Constanta',103,67,pg_read_binary_file('E:\imagenes\escudos_cl\Europa\Liga I\FCV Farul Constanta.png'),175);</v>
      </c>
    </row>
    <row r="1375" spans="2:15" x14ac:dyDescent="0.25">
      <c r="B1375">
        <v>1373</v>
      </c>
      <c r="C1375" t="s">
        <v>4763</v>
      </c>
      <c r="D1375" t="s">
        <v>1884</v>
      </c>
      <c r="E1375">
        <f>INDEX(ClubLeague!B:B,MATCH(D1375,ClubLeague!C:C,0))</f>
        <v>115</v>
      </c>
      <c r="F1375">
        <v>61</v>
      </c>
      <c r="G1375">
        <v>60</v>
      </c>
      <c r="H1375">
        <v>56</v>
      </c>
      <c r="I1375" s="3">
        <f t="shared" si="64"/>
        <v>59</v>
      </c>
      <c r="J1375" t="s">
        <v>6360</v>
      </c>
      <c r="K1375" t="str">
        <f t="shared" si="65"/>
        <v>E:\imagenes\escudos_cl\Africa\Ligue 1 Pro\Fello Star de Labe.png</v>
      </c>
      <c r="L1375" t="s">
        <v>382</v>
      </c>
      <c r="M1375">
        <f>INDEX(NationalTeams!B:B,MATCH(L1375,NationalTeams!C:C,0))</f>
        <v>85</v>
      </c>
      <c r="O1375" t="str">
        <f t="shared" si="63"/>
        <v>INSERT INTO "Clubs" (club_name,club_league_id,club_value,club_shield,club_country) VALUES ('Fello Star de Labe',115,59,pg_read_binary_file('E:\imagenes\escudos_cl\Africa\Ligue 1 Pro\Fello Star de Labe.png'),85);</v>
      </c>
    </row>
    <row r="1376" spans="2:15" x14ac:dyDescent="0.25">
      <c r="B1376">
        <v>1374</v>
      </c>
      <c r="C1376" t="s">
        <v>3914</v>
      </c>
      <c r="D1376" t="s">
        <v>1905</v>
      </c>
      <c r="E1376">
        <f>INDEX(ClubLeague!B:B,MATCH(D1376,ClubLeague!C:C,0))</f>
        <v>136</v>
      </c>
      <c r="F1376">
        <v>62</v>
      </c>
      <c r="G1376">
        <v>66</v>
      </c>
      <c r="H1376">
        <v>65</v>
      </c>
      <c r="I1376" s="3">
        <f t="shared" si="64"/>
        <v>64</v>
      </c>
      <c r="J1376" t="s">
        <v>6361</v>
      </c>
      <c r="K1376" t="str">
        <f t="shared" si="65"/>
        <v>E:\imagenes\escudos_cl\Asia\New Zealand National League\Fencibles United AFC.png</v>
      </c>
      <c r="L1376" t="s">
        <v>423</v>
      </c>
      <c r="M1376">
        <f>INDEX(NationalTeams!B:B,MATCH(L1376,NationalTeams!C:C,0))</f>
        <v>156</v>
      </c>
      <c r="O1376" t="str">
        <f t="shared" si="63"/>
        <v>INSERT INTO "Clubs" (club_name,club_league_id,club_value,club_shield,club_country) VALUES ('Fencibles United AFC',136,64,pg_read_binary_file('E:\imagenes\escudos_cl\Asia\New Zealand National League\Fencibles United AFC.png'),156);</v>
      </c>
    </row>
    <row r="1377" spans="2:15" x14ac:dyDescent="0.25">
      <c r="B1377">
        <v>1375</v>
      </c>
      <c r="C1377" t="s">
        <v>3255</v>
      </c>
      <c r="D1377" t="s">
        <v>1952</v>
      </c>
      <c r="E1377">
        <f>INDEX(ClubLeague!B:B,MATCH(D1377,ClubLeague!C:C,0))</f>
        <v>183</v>
      </c>
      <c r="F1377">
        <v>79</v>
      </c>
      <c r="G1377">
        <v>80</v>
      </c>
      <c r="H1377">
        <v>72</v>
      </c>
      <c r="I1377" s="3">
        <f t="shared" si="64"/>
        <v>77</v>
      </c>
      <c r="J1377" t="s">
        <v>6362</v>
      </c>
      <c r="K1377" t="str">
        <f t="shared" si="65"/>
        <v>E:\imagenes\escudos_cl\Europa\Super Lig\Fenerbahce.png</v>
      </c>
      <c r="L1377" t="s">
        <v>501</v>
      </c>
      <c r="M1377">
        <f>INDEX(NationalTeams!B:B,MATCH(L1377,NationalTeams!C:C,0))</f>
        <v>210</v>
      </c>
      <c r="O1377" t="str">
        <f t="shared" si="63"/>
        <v>INSERT INTO "Clubs" (club_name,club_league_id,club_value,club_shield,club_country) VALUES ('Fenerbahce',183,77,pg_read_binary_file('E:\imagenes\escudos_cl\Europa\Super Lig\Fenerbahce.png'),210);</v>
      </c>
    </row>
    <row r="1378" spans="2:15" x14ac:dyDescent="0.25">
      <c r="B1378">
        <v>1376</v>
      </c>
      <c r="C1378" t="s">
        <v>2650</v>
      </c>
      <c r="D1378" t="s">
        <v>1903</v>
      </c>
      <c r="E1378">
        <f>INDEX(ClubLeague!B:B,MATCH(D1378,ClubLeague!C:C,0))</f>
        <v>134</v>
      </c>
      <c r="F1378">
        <v>67</v>
      </c>
      <c r="G1378">
        <v>68</v>
      </c>
      <c r="H1378">
        <v>67</v>
      </c>
      <c r="I1378" s="3">
        <f t="shared" si="64"/>
        <v>67</v>
      </c>
      <c r="J1378" t="s">
        <v>6363</v>
      </c>
      <c r="K1378" t="str">
        <f t="shared" si="65"/>
        <v>E:\imagenes\escudos_cl\Europa\Nemzeti Bajnoksag I\Ferencvarosi TC.png</v>
      </c>
      <c r="L1378" t="s">
        <v>512</v>
      </c>
      <c r="M1378">
        <f>INDEX(NationalTeams!B:B,MATCH(L1378,NationalTeams!C:C,0))</f>
        <v>92</v>
      </c>
      <c r="O1378" t="str">
        <f t="shared" si="63"/>
        <v>INSERT INTO "Clubs" (club_name,club_league_id,club_value,club_shield,club_country) VALUES ('Ferencvarosi TC',134,67,pg_read_binary_file('E:\imagenes\escudos_cl\Europa\Nemzeti Bajnoksag I\Ferencvarosi TC.png'),92);</v>
      </c>
    </row>
    <row r="1379" spans="2:15" x14ac:dyDescent="0.25">
      <c r="B1379">
        <v>1377</v>
      </c>
      <c r="C1379" t="s">
        <v>3439</v>
      </c>
      <c r="D1379" t="s">
        <v>1794</v>
      </c>
      <c r="E1379">
        <f>INDEX(ClubLeague!B:B,MATCH(D1379,ClubLeague!C:C,0))</f>
        <v>24</v>
      </c>
      <c r="F1379">
        <v>64</v>
      </c>
      <c r="G1379">
        <v>62</v>
      </c>
      <c r="H1379">
        <v>63</v>
      </c>
      <c r="I1379" s="3">
        <f t="shared" si="64"/>
        <v>63</v>
      </c>
      <c r="J1379" t="s">
        <v>6364</v>
      </c>
      <c r="K1379" t="str">
        <f t="shared" si="65"/>
        <v>E:\imagenes\escudos_cl\America\Brasileirao Serie B\Ferroviaria de Esportes.png</v>
      </c>
      <c r="L1379" t="s">
        <v>327</v>
      </c>
      <c r="M1379">
        <f>INDEX(NationalTeams!B:B,MATCH(L1379,NationalTeams!C:C,0))</f>
        <v>32</v>
      </c>
      <c r="O1379" t="str">
        <f t="shared" si="63"/>
        <v>INSERT INTO "Clubs" (club_name,club_league_id,club_value,club_shield,club_country) VALUES ('Ferroviaria de Esportes',24,63,pg_read_binary_file('E:\imagenes\escudos_cl\America\Brasileirao Serie B\Ferroviaria de Esportes.png'),32);</v>
      </c>
    </row>
    <row r="1380" spans="2:15" x14ac:dyDescent="0.25">
      <c r="B1380">
        <v>1378</v>
      </c>
      <c r="C1380" t="s">
        <v>4820</v>
      </c>
      <c r="D1380" t="s">
        <v>1895</v>
      </c>
      <c r="E1380">
        <f>INDEX(ClubLeague!B:B,MATCH(D1380,ClubLeague!C:C,0))</f>
        <v>126</v>
      </c>
      <c r="F1380">
        <v>59</v>
      </c>
      <c r="G1380">
        <v>56</v>
      </c>
      <c r="H1380">
        <v>61</v>
      </c>
      <c r="I1380" s="3">
        <f t="shared" si="64"/>
        <v>59</v>
      </c>
      <c r="J1380" t="s">
        <v>6365</v>
      </c>
      <c r="K1380" t="str">
        <f t="shared" si="65"/>
        <v>E:\imagenes\escudos_cl\Africa\Mocambola\Ferroviario da Beira.png</v>
      </c>
      <c r="L1380" t="s">
        <v>393</v>
      </c>
      <c r="M1380">
        <f>INDEX(NationalTeams!B:B,MATCH(L1380,NationalTeams!C:C,0))</f>
        <v>147</v>
      </c>
      <c r="O1380" t="str">
        <f t="shared" si="63"/>
        <v>INSERT INTO "Clubs" (club_name,club_league_id,club_value,club_shield,club_country) VALUES ('Ferroviario da Beira',126,59,pg_read_binary_file('E:\imagenes\escudos_cl\Africa\Mocambola\Ferroviario da Beira.png'),147);</v>
      </c>
    </row>
    <row r="1381" spans="2:15" x14ac:dyDescent="0.25">
      <c r="B1381">
        <v>1379</v>
      </c>
      <c r="C1381" t="s">
        <v>4821</v>
      </c>
      <c r="D1381" t="s">
        <v>1895</v>
      </c>
      <c r="E1381">
        <f>INDEX(ClubLeague!B:B,MATCH(D1381,ClubLeague!C:C,0))</f>
        <v>126</v>
      </c>
      <c r="F1381">
        <v>53</v>
      </c>
      <c r="G1381">
        <v>58</v>
      </c>
      <c r="H1381">
        <v>55</v>
      </c>
      <c r="I1381" s="3">
        <f t="shared" si="64"/>
        <v>55</v>
      </c>
      <c r="J1381" t="s">
        <v>6366</v>
      </c>
      <c r="K1381" t="str">
        <f t="shared" si="65"/>
        <v>E:\imagenes\escudos_cl\Africa\Mocambola\Ferroviario de Lichinga.png</v>
      </c>
      <c r="L1381" t="s">
        <v>393</v>
      </c>
      <c r="M1381">
        <f>INDEX(NationalTeams!B:B,MATCH(L1381,NationalTeams!C:C,0))</f>
        <v>147</v>
      </c>
      <c r="O1381" t="str">
        <f t="shared" si="63"/>
        <v>INSERT INTO "Clubs" (club_name,club_league_id,club_value,club_shield,club_country) VALUES ('Ferroviario de Lichinga',126,55,pg_read_binary_file('E:\imagenes\escudos_cl\Africa\Mocambola\Ferroviario de Lichinga.png'),147);</v>
      </c>
    </row>
    <row r="1382" spans="2:15" x14ac:dyDescent="0.25">
      <c r="B1382">
        <v>1380</v>
      </c>
      <c r="C1382" t="s">
        <v>4822</v>
      </c>
      <c r="D1382" t="s">
        <v>1895</v>
      </c>
      <c r="E1382">
        <f>INDEX(ClubLeague!B:B,MATCH(D1382,ClubLeague!C:C,0))</f>
        <v>126</v>
      </c>
      <c r="F1382">
        <v>61</v>
      </c>
      <c r="G1382">
        <v>58</v>
      </c>
      <c r="H1382">
        <v>58</v>
      </c>
      <c r="I1382" s="3">
        <f t="shared" si="64"/>
        <v>59</v>
      </c>
      <c r="J1382" t="s">
        <v>6367</v>
      </c>
      <c r="K1382" t="str">
        <f t="shared" si="65"/>
        <v>E:\imagenes\escudos_cl\Africa\Mocambola\Ferroviario de Nacala Velha.png</v>
      </c>
      <c r="L1382" t="s">
        <v>393</v>
      </c>
      <c r="M1382">
        <f>INDEX(NationalTeams!B:B,MATCH(L1382,NationalTeams!C:C,0))</f>
        <v>147</v>
      </c>
      <c r="O1382" t="str">
        <f t="shared" si="63"/>
        <v>INSERT INTO "Clubs" (club_name,club_league_id,club_value,club_shield,club_country) VALUES ('Ferroviario de Nacala Velha',126,59,pg_read_binary_file('E:\imagenes\escudos_cl\Africa\Mocambola\Ferroviario de Nacala Velha.png'),147);</v>
      </c>
    </row>
    <row r="1383" spans="2:15" x14ac:dyDescent="0.25">
      <c r="B1383">
        <v>1381</v>
      </c>
      <c r="C1383" t="s">
        <v>4823</v>
      </c>
      <c r="D1383" t="s">
        <v>1895</v>
      </c>
      <c r="E1383">
        <f>INDEX(ClubLeague!B:B,MATCH(D1383,ClubLeague!C:C,0))</f>
        <v>126</v>
      </c>
      <c r="F1383">
        <v>54</v>
      </c>
      <c r="G1383">
        <v>60</v>
      </c>
      <c r="H1383">
        <v>52</v>
      </c>
      <c r="I1383" s="3">
        <f t="shared" si="64"/>
        <v>55</v>
      </c>
      <c r="J1383" t="s">
        <v>6368</v>
      </c>
      <c r="K1383" t="str">
        <f t="shared" si="65"/>
        <v>E:\imagenes\escudos_cl\Africa\Mocambola\Ferroviario de Quelimane.png</v>
      </c>
      <c r="L1383" t="s">
        <v>393</v>
      </c>
      <c r="M1383">
        <f>INDEX(NationalTeams!B:B,MATCH(L1383,NationalTeams!C:C,0))</f>
        <v>147</v>
      </c>
      <c r="O1383" t="str">
        <f t="shared" si="63"/>
        <v>INSERT INTO "Clubs" (club_name,club_league_id,club_value,club_shield,club_country) VALUES ('Ferroviario de Quelimane',126,55,pg_read_binary_file('E:\imagenes\escudos_cl\Africa\Mocambola\Ferroviario de Quelimane.png'),147);</v>
      </c>
    </row>
    <row r="1384" spans="2:15" x14ac:dyDescent="0.25">
      <c r="B1384">
        <v>1382</v>
      </c>
      <c r="C1384" t="s">
        <v>4824</v>
      </c>
      <c r="D1384" t="s">
        <v>1895</v>
      </c>
      <c r="E1384">
        <f>INDEX(ClubLeague!B:B,MATCH(D1384,ClubLeague!C:C,0))</f>
        <v>126</v>
      </c>
      <c r="F1384">
        <v>58</v>
      </c>
      <c r="G1384">
        <v>49</v>
      </c>
      <c r="H1384">
        <v>50</v>
      </c>
      <c r="I1384" s="3">
        <f t="shared" si="64"/>
        <v>52</v>
      </c>
      <c r="J1384" t="s">
        <v>6369</v>
      </c>
      <c r="K1384" t="str">
        <f t="shared" si="65"/>
        <v>E:\imagenes\escudos_cl\Africa\Mocambola\Ferroviario Maputo.png</v>
      </c>
      <c r="L1384" t="s">
        <v>393</v>
      </c>
      <c r="M1384">
        <f>INDEX(NationalTeams!B:B,MATCH(L1384,NationalTeams!C:C,0))</f>
        <v>147</v>
      </c>
      <c r="O1384" t="str">
        <f t="shared" si="63"/>
        <v>INSERT INTO "Clubs" (club_name,club_league_id,club_value,club_shield,club_country) VALUES ('Ferroviario Maputo',126,52,pg_read_binary_file('E:\imagenes\escudos_cl\Africa\Mocambola\Ferroviario Maputo.png'),147);</v>
      </c>
    </row>
    <row r="1385" spans="2:15" x14ac:dyDescent="0.25">
      <c r="B1385">
        <v>1383</v>
      </c>
      <c r="C1385" t="s">
        <v>4825</v>
      </c>
      <c r="D1385" t="s">
        <v>1895</v>
      </c>
      <c r="E1385">
        <f>INDEX(ClubLeague!B:B,MATCH(D1385,ClubLeague!C:C,0))</f>
        <v>126</v>
      </c>
      <c r="F1385">
        <v>61</v>
      </c>
      <c r="G1385">
        <v>53</v>
      </c>
      <c r="H1385">
        <v>61</v>
      </c>
      <c r="I1385" s="3">
        <f t="shared" si="64"/>
        <v>58</v>
      </c>
      <c r="J1385" t="s">
        <v>6370</v>
      </c>
      <c r="K1385" t="str">
        <f t="shared" si="65"/>
        <v>E:\imagenes\escudos_cl\Africa\Mocambola\Ferroviario Nampula.png</v>
      </c>
      <c r="L1385" t="s">
        <v>393</v>
      </c>
      <c r="M1385">
        <f>INDEX(NationalTeams!B:B,MATCH(L1385,NationalTeams!C:C,0))</f>
        <v>147</v>
      </c>
      <c r="O1385" t="str">
        <f t="shared" si="63"/>
        <v>INSERT INTO "Clubs" (club_name,club_league_id,club_value,club_shield,club_country) VALUES ('Ferroviario Nampula',126,58,pg_read_binary_file('E:\imagenes\escudos_cl\Africa\Mocambola\Ferroviario Nampula.png'),147);</v>
      </c>
    </row>
    <row r="1386" spans="2:15" x14ac:dyDescent="0.25">
      <c r="B1386">
        <v>1384</v>
      </c>
      <c r="C1386" t="s">
        <v>2611</v>
      </c>
      <c r="D1386" t="s">
        <v>1822</v>
      </c>
      <c r="E1386">
        <f>INDEX(ClubLeague!B:B,MATCH(D1386,ClubLeague!C:C,0))</f>
        <v>53</v>
      </c>
      <c r="F1386">
        <v>72</v>
      </c>
      <c r="G1386">
        <v>74</v>
      </c>
      <c r="H1386">
        <v>72</v>
      </c>
      <c r="I1386" s="3">
        <f t="shared" si="64"/>
        <v>73</v>
      </c>
      <c r="J1386" t="s">
        <v>6371</v>
      </c>
      <c r="K1386" t="str">
        <f t="shared" si="65"/>
        <v>E:\imagenes\escudos_cl\Europa\Eredivisie\Feyenoord Rotterdam.png</v>
      </c>
      <c r="L1386" t="s">
        <v>491</v>
      </c>
      <c r="M1386">
        <f>INDEX(NationalTeams!B:B,MATCH(L1386,NationalTeams!C:C,0))</f>
        <v>158</v>
      </c>
      <c r="O1386" t="str">
        <f t="shared" si="63"/>
        <v>INSERT INTO "Clubs" (club_name,club_league_id,club_value,club_shield,club_country) VALUES ('Feyenoord Rotterdam',53,73,pg_read_binary_file('E:\imagenes\escudos_cl\Europa\Eredivisie\Feyenoord Rotterdam.png'),158);</v>
      </c>
    </row>
    <row r="1387" spans="2:15" x14ac:dyDescent="0.25">
      <c r="B1387">
        <v>1385</v>
      </c>
      <c r="C1387" t="s">
        <v>2744</v>
      </c>
      <c r="D1387" t="s">
        <v>1790</v>
      </c>
      <c r="E1387">
        <f>INDEX(ClubLeague!B:B,MATCH(D1387,ClubLeague!C:C,0))</f>
        <v>20</v>
      </c>
      <c r="F1387">
        <v>59</v>
      </c>
      <c r="G1387">
        <v>62</v>
      </c>
      <c r="H1387">
        <v>63</v>
      </c>
      <c r="I1387" s="3">
        <f t="shared" si="64"/>
        <v>61</v>
      </c>
      <c r="J1387" t="s">
        <v>6372</v>
      </c>
      <c r="K1387" t="str">
        <f t="shared" si="65"/>
        <v>E:\imagenes\escudos_cl\Europa\Besta Deild Karla\FH.png</v>
      </c>
      <c r="L1387" t="s">
        <v>519</v>
      </c>
      <c r="M1387">
        <f>INDEX(NationalTeams!B:B,MATCH(L1387,NationalTeams!C:C,0))</f>
        <v>100</v>
      </c>
      <c r="O1387" t="str">
        <f t="shared" si="63"/>
        <v>INSERT INTO "Clubs" (club_name,club_league_id,club_value,club_shield,club_country) VALUES ('FH',20,61,pg_read_binary_file('E:\imagenes\escudos_cl\Europa\Besta Deild Karla\FH.png'),100);</v>
      </c>
    </row>
    <row r="1388" spans="2:15" x14ac:dyDescent="0.25">
      <c r="B1388">
        <v>1386</v>
      </c>
      <c r="C1388" t="s">
        <v>3668</v>
      </c>
      <c r="D1388" t="s">
        <v>1803</v>
      </c>
      <c r="E1388">
        <f>INDEX(ClubLeague!B:B,MATCH(D1388,ClubLeague!C:C,0))</f>
        <v>33</v>
      </c>
      <c r="F1388">
        <v>49</v>
      </c>
      <c r="G1388">
        <v>51</v>
      </c>
      <c r="H1388">
        <v>55</v>
      </c>
      <c r="I1388" s="3">
        <f t="shared" si="64"/>
        <v>52</v>
      </c>
      <c r="J1388" t="s">
        <v>6373</v>
      </c>
      <c r="K1388" t="str">
        <f t="shared" si="65"/>
        <v>E:\imagenes\escudos_cl\America\Championnat Special Division 1\FIC Cap Haitien.png</v>
      </c>
      <c r="L1388" t="s">
        <v>333</v>
      </c>
      <c r="M1388">
        <f>INDEX(NationalTeams!B:B,MATCH(L1388,NationalTeams!C:C,0))</f>
        <v>89</v>
      </c>
      <c r="O1388" t="str">
        <f t="shared" si="63"/>
        <v>INSERT INTO "Clubs" (club_name,club_league_id,club_value,club_shield,club_country) VALUES ('FIC Cap Haitien',33,52,pg_read_binary_file('E:\imagenes\escudos_cl\America\Championnat Special Division 1\FIC Cap Haitien.png'),89);</v>
      </c>
    </row>
    <row r="1389" spans="2:15" x14ac:dyDescent="0.25">
      <c r="B1389">
        <v>1387</v>
      </c>
      <c r="C1389" t="s">
        <v>2710</v>
      </c>
      <c r="D1389" t="s">
        <v>1840</v>
      </c>
      <c r="E1389">
        <f>INDEX(ClubLeague!B:B,MATCH(D1389,ClubLeague!C:C,0))</f>
        <v>71</v>
      </c>
      <c r="F1389">
        <v>64</v>
      </c>
      <c r="G1389">
        <v>67</v>
      </c>
      <c r="H1389">
        <v>62</v>
      </c>
      <c r="I1389" s="3">
        <f t="shared" si="64"/>
        <v>64</v>
      </c>
      <c r="J1389" t="s">
        <v>6374</v>
      </c>
      <c r="K1389" t="str">
        <f t="shared" si="65"/>
        <v>E:\imagenes\escudos_cl\Europa\Ireland First Division\Finn Harps FC.png</v>
      </c>
      <c r="L1389" t="s">
        <v>513</v>
      </c>
      <c r="M1389">
        <f>INDEX(NationalTeams!B:B,MATCH(L1389,NationalTeams!C:C,0))</f>
        <v>98</v>
      </c>
      <c r="O1389" t="str">
        <f t="shared" si="63"/>
        <v>INSERT INTO "Clubs" (club_name,club_league_id,club_value,club_shield,club_country) VALUES ('Finn Harps FC',71,64,pg_read_binary_file('E:\imagenes\escudos_cl\Europa\Ireland First Division\Finn Harps FC.png'),98);</v>
      </c>
    </row>
    <row r="1390" spans="2:15" x14ac:dyDescent="0.25">
      <c r="B1390">
        <v>1388</v>
      </c>
      <c r="C1390" t="s">
        <v>2072</v>
      </c>
      <c r="D1390" t="s">
        <v>1774</v>
      </c>
      <c r="E1390">
        <f>INDEX(ClubLeague!B:B,MATCH(D1390,ClubLeague!C:C,0))</f>
        <v>4</v>
      </c>
      <c r="F1390">
        <v>57</v>
      </c>
      <c r="G1390">
        <v>62</v>
      </c>
      <c r="H1390">
        <v>58</v>
      </c>
      <c r="I1390" s="3">
        <f t="shared" si="64"/>
        <v>59</v>
      </c>
      <c r="J1390" t="s">
        <v>6375</v>
      </c>
      <c r="K1390" t="str">
        <f t="shared" si="65"/>
        <v>E:\imagenes\escudos_cl\Europa\2. Liga\First Vienna FC.png</v>
      </c>
      <c r="L1390" t="s">
        <v>514</v>
      </c>
      <c r="M1390">
        <f>INDEX(NationalTeams!B:B,MATCH(L1390,NationalTeams!C:C,0))</f>
        <v>17</v>
      </c>
      <c r="O1390" t="str">
        <f t="shared" si="63"/>
        <v>INSERT INTO "Clubs" (club_name,club_league_id,club_value,club_shield,club_country) VALUES ('First Vienna FC',4,59,pg_read_binary_file('E:\imagenes\escudos_cl\Europa\2. Liga\First Vienna FC.png'),17);</v>
      </c>
    </row>
    <row r="1391" spans="2:15" x14ac:dyDescent="0.25">
      <c r="B1391">
        <v>1389</v>
      </c>
      <c r="C1391" t="s">
        <v>1997</v>
      </c>
      <c r="D1391" t="s">
        <v>1851</v>
      </c>
      <c r="E1391">
        <f>INDEX(ClubLeague!B:B,MATCH(D1391,ClubLeague!C:C,0))</f>
        <v>82</v>
      </c>
      <c r="F1391">
        <v>61</v>
      </c>
      <c r="G1391">
        <v>56</v>
      </c>
      <c r="H1391">
        <v>65</v>
      </c>
      <c r="I1391" s="3">
        <f t="shared" si="64"/>
        <v>61</v>
      </c>
      <c r="J1391" t="s">
        <v>6376</v>
      </c>
      <c r="K1391" t="str">
        <f t="shared" si="65"/>
        <v>E:\imagenes\escudos_cl\Europa\Kategoria e Pare\FK Apolonia Fier.png</v>
      </c>
      <c r="L1391" t="s">
        <v>520</v>
      </c>
      <c r="M1391">
        <f>INDEX(NationalTeams!B:B,MATCH(L1391,NationalTeams!C:C,0))</f>
        <v>3</v>
      </c>
      <c r="O1391" t="str">
        <f t="shared" si="63"/>
        <v>INSERT INTO "Clubs" (club_name,club_league_id,club_value,club_shield,club_country) VALUES ('FK Apolonia Fier',82,61,pg_read_binary_file('E:\imagenes\escudos_cl\Europa\Kategoria e Pare\FK Apolonia Fier.png'),3);</v>
      </c>
    </row>
    <row r="1392" spans="2:15" x14ac:dyDescent="0.25">
      <c r="B1392">
        <v>1390</v>
      </c>
      <c r="C1392" t="s">
        <v>4297</v>
      </c>
      <c r="D1392" t="s">
        <v>1978</v>
      </c>
      <c r="E1392">
        <f>INDEX(ClubLeague!B:B,MATCH(D1392,ClubLeague!C:C,0))</f>
        <v>209</v>
      </c>
      <c r="F1392">
        <v>52</v>
      </c>
      <c r="G1392">
        <v>54</v>
      </c>
      <c r="H1392">
        <v>55</v>
      </c>
      <c r="I1392" s="3">
        <f t="shared" si="64"/>
        <v>54</v>
      </c>
      <c r="J1392" t="s">
        <v>6377</v>
      </c>
      <c r="K1392" t="str">
        <f t="shared" si="65"/>
        <v>E:\imagenes\escudos_cl\Asia\Yokary Liga\FK Arkadag.png</v>
      </c>
      <c r="L1392" t="s">
        <v>439</v>
      </c>
      <c r="M1392">
        <f>INDEX(NationalTeams!B:B,MATCH(L1392,NationalTeams!C:C,0))</f>
        <v>209</v>
      </c>
      <c r="O1392" t="str">
        <f t="shared" si="63"/>
        <v>INSERT INTO "Clubs" (club_name,club_league_id,club_value,club_shield,club_country) VALUES ('FK Arkadag',209,54,pg_read_binary_file('E:\imagenes\escudos_cl\Asia\Yokary Liga\FK Arkadag.png'),209);</v>
      </c>
    </row>
    <row r="1393" spans="2:15" x14ac:dyDescent="0.25">
      <c r="B1393">
        <v>1391</v>
      </c>
      <c r="C1393" t="s">
        <v>2949</v>
      </c>
      <c r="D1393" t="s">
        <v>1898</v>
      </c>
      <c r="E1393">
        <f>INDEX(ClubLeague!B:B,MATCH(D1393,ClubLeague!C:C,0))</f>
        <v>129</v>
      </c>
      <c r="F1393">
        <v>62</v>
      </c>
      <c r="G1393">
        <v>64</v>
      </c>
      <c r="H1393">
        <v>61</v>
      </c>
      <c r="I1393" s="3">
        <f t="shared" si="64"/>
        <v>62</v>
      </c>
      <c r="J1393" t="s">
        <v>6378</v>
      </c>
      <c r="K1393" t="str">
        <f t="shared" si="65"/>
        <v>E:\imagenes\escudos_cl\Europa\Montenegrin First League\FK Arsenal Tivat.png</v>
      </c>
      <c r="L1393" t="s">
        <v>521</v>
      </c>
      <c r="M1393">
        <f>INDEX(NationalTeams!B:B,MATCH(L1393,NationalTeams!C:C,0))</f>
        <v>145</v>
      </c>
      <c r="O1393" t="str">
        <f t="shared" si="63"/>
        <v>INSERT INTO "Clubs" (club_name,club_league_id,club_value,club_shield,club_country) VALUES ('FK Arsenal Tivat',129,62,pg_read_binary_file('E:\imagenes\escudos_cl\Europa\Montenegrin First League\FK Arsenal Tivat.png'),145);</v>
      </c>
    </row>
    <row r="1394" spans="2:15" x14ac:dyDescent="0.25">
      <c r="B1394">
        <v>1392</v>
      </c>
      <c r="C1394" t="s">
        <v>2847</v>
      </c>
      <c r="D1394" t="s">
        <v>1858</v>
      </c>
      <c r="E1394">
        <f>INDEX(ClubLeague!B:B,MATCH(D1394,ClubLeague!C:C,0))</f>
        <v>89</v>
      </c>
      <c r="F1394">
        <v>57</v>
      </c>
      <c r="G1394">
        <v>59</v>
      </c>
      <c r="H1394">
        <v>56</v>
      </c>
      <c r="I1394" s="3">
        <f t="shared" si="64"/>
        <v>57</v>
      </c>
      <c r="J1394" t="s">
        <v>6379</v>
      </c>
      <c r="K1394" t="str">
        <f t="shared" si="65"/>
        <v>E:\imagenes\escudos_cl\Europa\Latvian Higher League\FK Auda.png</v>
      </c>
      <c r="L1394" t="s">
        <v>532</v>
      </c>
      <c r="M1394">
        <f>INDEX(NationalTeams!B:B,MATCH(L1394,NationalTeams!C:C,0))</f>
        <v>122</v>
      </c>
      <c r="O1394" t="str">
        <f t="shared" si="63"/>
        <v>INSERT INTO "Clubs" (club_name,club_league_id,club_value,club_shield,club_country) VALUES ('FK Auda',89,57,pg_read_binary_file('E:\imagenes\escudos_cl\Europa\Latvian Higher League\FK Auda.png'),122);</v>
      </c>
    </row>
    <row r="1395" spans="2:15" x14ac:dyDescent="0.25">
      <c r="B1395">
        <v>1393</v>
      </c>
      <c r="C1395" t="s">
        <v>2062</v>
      </c>
      <c r="D1395" t="s">
        <v>1779</v>
      </c>
      <c r="E1395">
        <f>INDEX(ClubLeague!B:B,MATCH(D1395,ClubLeague!C:C,0))</f>
        <v>9</v>
      </c>
      <c r="F1395">
        <v>61</v>
      </c>
      <c r="G1395">
        <v>66</v>
      </c>
      <c r="H1395">
        <v>63</v>
      </c>
      <c r="I1395" s="3">
        <f t="shared" si="64"/>
        <v>63</v>
      </c>
      <c r="J1395" t="s">
        <v>6380</v>
      </c>
      <c r="K1395" t="str">
        <f t="shared" si="65"/>
        <v>E:\imagenes\escudos_cl\Europa\Admiral Bundesliga\FK Austria Wien.png</v>
      </c>
      <c r="L1395" t="s">
        <v>514</v>
      </c>
      <c r="M1395">
        <f>INDEX(NationalTeams!B:B,MATCH(L1395,NationalTeams!C:C,0))</f>
        <v>17</v>
      </c>
      <c r="O1395" t="str">
        <f t="shared" si="63"/>
        <v>INSERT INTO "Clubs" (club_name,club_league_id,club_value,club_shield,club_country) VALUES ('FK Austria Wien',9,63,pg_read_binary_file('E:\imagenes\escudos_cl\Europa\Admiral Bundesliga\FK Austria Wien.png'),17);</v>
      </c>
    </row>
    <row r="1396" spans="2:15" x14ac:dyDescent="0.25">
      <c r="B1396">
        <v>1394</v>
      </c>
      <c r="C1396" t="s">
        <v>2874</v>
      </c>
      <c r="D1396" t="s">
        <v>1777</v>
      </c>
      <c r="E1396">
        <f>INDEX(ClubLeague!B:B,MATCH(D1396,ClubLeague!C:C,0))</f>
        <v>7</v>
      </c>
      <c r="F1396">
        <v>59</v>
      </c>
      <c r="G1396">
        <v>60</v>
      </c>
      <c r="H1396">
        <v>51</v>
      </c>
      <c r="I1396" s="3">
        <f t="shared" si="64"/>
        <v>57</v>
      </c>
      <c r="J1396" t="s">
        <v>6381</v>
      </c>
      <c r="K1396" t="str">
        <f t="shared" si="65"/>
        <v>E:\imagenes\escudos_cl\Europa\A Lyga\FK Banga Gargzdai.png</v>
      </c>
      <c r="L1396" t="s">
        <v>527</v>
      </c>
      <c r="M1396">
        <f>INDEX(NationalTeams!B:B,MATCH(L1396,NationalTeams!C:C,0))</f>
        <v>127</v>
      </c>
      <c r="O1396" t="str">
        <f t="shared" si="63"/>
        <v>INSERT INTO "Clubs" (club_name,club_league_id,club_value,club_shield,club_country) VALUES ('FK Banga Gargzdai',7,57,pg_read_binary_file('E:\imagenes\escudos_cl\Europa\A Lyga\FK Banga Gargzdai.png'),127);</v>
      </c>
    </row>
    <row r="1397" spans="2:15" x14ac:dyDescent="0.25">
      <c r="B1397">
        <v>1395</v>
      </c>
      <c r="C1397" t="s">
        <v>2912</v>
      </c>
      <c r="D1397" t="s">
        <v>1888</v>
      </c>
      <c r="E1397">
        <f>INDEX(ClubLeague!B:B,MATCH(D1397,ClubLeague!C:C,0))</f>
        <v>119</v>
      </c>
      <c r="F1397">
        <v>52</v>
      </c>
      <c r="G1397">
        <v>49</v>
      </c>
      <c r="H1397">
        <v>53</v>
      </c>
      <c r="I1397" s="3">
        <f t="shared" si="64"/>
        <v>51</v>
      </c>
      <c r="J1397" t="s">
        <v>6382</v>
      </c>
      <c r="K1397" t="str">
        <f t="shared" si="65"/>
        <v>E:\imagenes\escudos_cl\Europa\Macedonian Second League\FK Belasica.png</v>
      </c>
      <c r="L1397" t="s">
        <v>522</v>
      </c>
      <c r="M1397">
        <f>INDEX(NationalTeams!B:B,MATCH(L1397,NationalTeams!C:C,0))</f>
        <v>130</v>
      </c>
      <c r="O1397" t="str">
        <f t="shared" si="63"/>
        <v>INSERT INTO "Clubs" (club_name,club_league_id,club_value,club_shield,club_country) VALUES ('FK Belasica',119,51,pg_read_binary_file('E:\imagenes\escudos_cl\Europa\Macedonian Second League\FK Belasica.png'),130);</v>
      </c>
    </row>
    <row r="1398" spans="2:15" x14ac:dyDescent="0.25">
      <c r="B1398">
        <v>1396</v>
      </c>
      <c r="C1398" t="s">
        <v>2987</v>
      </c>
      <c r="D1398" t="s">
        <v>1821</v>
      </c>
      <c r="E1398">
        <f>INDEX(ClubLeague!B:B,MATCH(D1398,ClubLeague!C:C,0))</f>
        <v>52</v>
      </c>
      <c r="F1398">
        <v>65</v>
      </c>
      <c r="G1398">
        <v>65</v>
      </c>
      <c r="H1398">
        <v>68</v>
      </c>
      <c r="I1398" s="3">
        <f t="shared" si="64"/>
        <v>66</v>
      </c>
      <c r="J1398" t="s">
        <v>6383</v>
      </c>
      <c r="K1398" t="str">
        <f t="shared" si="65"/>
        <v>E:\imagenes\escudos_cl\Europa\Eliteserien\FK Bodo Glimt.png</v>
      </c>
      <c r="L1398" t="s">
        <v>492</v>
      </c>
      <c r="M1398">
        <f>INDEX(NationalTeams!B:B,MATCH(L1398,NationalTeams!C:C,0))</f>
        <v>154</v>
      </c>
      <c r="O1398" t="str">
        <f t="shared" si="63"/>
        <v>INSERT INTO "Clubs" (club_name,club_league_id,club_value,club_shield,club_country) VALUES ('FK Bodo Glimt',52,66,pg_read_binary_file('E:\imagenes\escudos_cl\Europa\Eliteserien\FK Bodo Glimt.png'),154);</v>
      </c>
    </row>
    <row r="1399" spans="2:15" x14ac:dyDescent="0.25">
      <c r="B1399">
        <v>1397</v>
      </c>
      <c r="C1399" t="s">
        <v>2947</v>
      </c>
      <c r="D1399" t="s">
        <v>1898</v>
      </c>
      <c r="E1399">
        <f>INDEX(ClubLeague!B:B,MATCH(D1399,ClubLeague!C:C,0))</f>
        <v>129</v>
      </c>
      <c r="F1399">
        <v>60</v>
      </c>
      <c r="G1399">
        <v>58</v>
      </c>
      <c r="H1399">
        <v>61</v>
      </c>
      <c r="I1399" s="3">
        <f t="shared" si="64"/>
        <v>60</v>
      </c>
      <c r="J1399" t="s">
        <v>6384</v>
      </c>
      <c r="K1399" t="str">
        <f t="shared" si="65"/>
        <v>E:\imagenes\escudos_cl\Europa\Montenegrin First League\FK Bokelj.png</v>
      </c>
      <c r="L1399" t="s">
        <v>521</v>
      </c>
      <c r="M1399">
        <f>INDEX(NationalTeams!B:B,MATCH(L1399,NationalTeams!C:C,0))</f>
        <v>145</v>
      </c>
      <c r="O1399" t="str">
        <f t="shared" si="63"/>
        <v>INSERT INTO "Clubs" (club_name,club_league_id,club_value,club_shield,club_country) VALUES ('FK Bokelj',129,60,pg_read_binary_file('E:\imagenes\escudos_cl\Europa\Montenegrin First League\FK Bokelj.png'),145);</v>
      </c>
    </row>
    <row r="1400" spans="2:15" x14ac:dyDescent="0.25">
      <c r="B1400">
        <v>1398</v>
      </c>
      <c r="C1400" t="s">
        <v>3186</v>
      </c>
      <c r="D1400" t="s">
        <v>1940</v>
      </c>
      <c r="E1400">
        <f>INDEX(ClubLeague!B:B,MATCH(D1400,ClubLeague!C:C,0))</f>
        <v>171</v>
      </c>
      <c r="F1400">
        <v>55</v>
      </c>
      <c r="G1400">
        <v>60</v>
      </c>
      <c r="H1400">
        <v>59</v>
      </c>
      <c r="I1400" s="3">
        <f t="shared" si="64"/>
        <v>58</v>
      </c>
      <c r="J1400" t="s">
        <v>6385</v>
      </c>
      <c r="K1400" t="str">
        <f t="shared" si="65"/>
        <v>E:\imagenes\escudos_cl\Europa\Serbian First League\FK Borac 1926.png</v>
      </c>
      <c r="L1400" t="s">
        <v>499</v>
      </c>
      <c r="M1400">
        <f>INDEX(NationalTeams!B:B,MATCH(L1400,NationalTeams!C:C,0))</f>
        <v>185</v>
      </c>
      <c r="O1400" t="str">
        <f t="shared" si="63"/>
        <v>INSERT INTO "Clubs" (club_name,club_league_id,club_value,club_shield,club_country) VALUES ('FK Borac 1926',171,58,pg_read_binary_file('E:\imagenes\escudos_cl\Europa\Serbian First League\FK Borac 1926.png'),185);</v>
      </c>
    </row>
    <row r="1401" spans="2:15" x14ac:dyDescent="0.25">
      <c r="B1401">
        <v>1399</v>
      </c>
      <c r="C1401" t="s">
        <v>2168</v>
      </c>
      <c r="D1401" t="s">
        <v>1916</v>
      </c>
      <c r="E1401">
        <f>INDEX(ClubLeague!B:B,MATCH(D1401,ClubLeague!C:C,0))</f>
        <v>147</v>
      </c>
      <c r="F1401">
        <v>68</v>
      </c>
      <c r="G1401">
        <v>68</v>
      </c>
      <c r="H1401">
        <v>71</v>
      </c>
      <c r="I1401" s="3">
        <f t="shared" si="64"/>
        <v>69</v>
      </c>
      <c r="J1401" t="s">
        <v>6386</v>
      </c>
      <c r="K1401" t="str">
        <f t="shared" si="65"/>
        <v>E:\imagenes\escudos_cl\Europa\Premier League of Bosnia\FK Borac Banja Luka.png</v>
      </c>
      <c r="L1401" t="s">
        <v>516</v>
      </c>
      <c r="M1401">
        <f>INDEX(NationalTeams!B:B,MATCH(L1401,NationalTeams!C:C,0))</f>
        <v>30</v>
      </c>
      <c r="O1401" t="str">
        <f t="shared" si="63"/>
        <v>INSERT INTO "Clubs" (club_name,club_league_id,club_value,club_shield,club_country) VALUES ('FK Borac Banja Luka',147,69,pg_read_binary_file('E:\imagenes\escudos_cl\Europa\Premier League of Bosnia\FK Borac Banja Luka.png'),30);</v>
      </c>
    </row>
    <row r="1402" spans="2:15" x14ac:dyDescent="0.25">
      <c r="B1402">
        <v>1400</v>
      </c>
      <c r="C1402" t="s">
        <v>2920</v>
      </c>
      <c r="D1402" t="s">
        <v>1888</v>
      </c>
      <c r="E1402">
        <f>INDEX(ClubLeague!B:B,MATCH(D1402,ClubLeague!C:C,0))</f>
        <v>119</v>
      </c>
      <c r="F1402">
        <v>49</v>
      </c>
      <c r="G1402">
        <v>53</v>
      </c>
      <c r="H1402">
        <v>55</v>
      </c>
      <c r="I1402" s="3">
        <f t="shared" si="64"/>
        <v>52</v>
      </c>
      <c r="J1402" t="s">
        <v>6387</v>
      </c>
      <c r="K1402" t="str">
        <f t="shared" si="65"/>
        <v>E:\imagenes\escudos_cl\Europa\Macedonian Second League\FK Borec.png</v>
      </c>
      <c r="L1402" t="s">
        <v>522</v>
      </c>
      <c r="M1402">
        <f>INDEX(NationalTeams!B:B,MATCH(L1402,NationalTeams!C:C,0))</f>
        <v>130</v>
      </c>
      <c r="O1402" t="str">
        <f t="shared" si="63"/>
        <v>INSERT INTO "Clubs" (club_name,club_league_id,club_value,club_shield,club_country) VALUES ('FK Borec',119,52,pg_read_binary_file('E:\imagenes\escudos_cl\Europa\Macedonian Second League\FK Borec.png'),130);</v>
      </c>
    </row>
    <row r="1403" spans="2:15" x14ac:dyDescent="0.25">
      <c r="B1403">
        <v>1401</v>
      </c>
      <c r="C1403" t="s">
        <v>2908</v>
      </c>
      <c r="D1403" t="s">
        <v>1888</v>
      </c>
      <c r="E1403">
        <f>INDEX(ClubLeague!B:B,MATCH(D1403,ClubLeague!C:C,0))</f>
        <v>119</v>
      </c>
      <c r="F1403">
        <v>53</v>
      </c>
      <c r="G1403">
        <v>53</v>
      </c>
      <c r="H1403">
        <v>50</v>
      </c>
      <c r="I1403" s="3">
        <f t="shared" si="64"/>
        <v>52</v>
      </c>
      <c r="J1403" t="s">
        <v>6388</v>
      </c>
      <c r="K1403" t="str">
        <f t="shared" si="65"/>
        <v>E:\imagenes\escudos_cl\Europa\Macedonian Second League\FK Bregalnica Stip.png</v>
      </c>
      <c r="L1403" t="s">
        <v>522</v>
      </c>
      <c r="M1403">
        <f>INDEX(NationalTeams!B:B,MATCH(L1403,NationalTeams!C:C,0))</f>
        <v>130</v>
      </c>
      <c r="O1403" t="str">
        <f t="shared" si="63"/>
        <v>INSERT INTO "Clubs" (club_name,club_league_id,club_value,club_shield,club_country) VALUES ('FK Bregalnica Stip',119,52,pg_read_binary_file('E:\imagenes\escudos_cl\Europa\Macedonian Second League\FK Bregalnica Stip.png'),130);</v>
      </c>
    </row>
    <row r="1404" spans="2:15" x14ac:dyDescent="0.25">
      <c r="B1404">
        <v>1402</v>
      </c>
      <c r="C1404" t="s">
        <v>2157</v>
      </c>
      <c r="D1404" t="s">
        <v>1828</v>
      </c>
      <c r="E1404">
        <f>INDEX(ClubLeague!B:B,MATCH(D1404,ClubLeague!C:C,0))</f>
        <v>59</v>
      </c>
      <c r="F1404">
        <v>60</v>
      </c>
      <c r="G1404">
        <v>58</v>
      </c>
      <c r="H1404">
        <v>66</v>
      </c>
      <c r="I1404" s="3">
        <f t="shared" si="64"/>
        <v>61</v>
      </c>
      <c r="J1404" t="s">
        <v>6389</v>
      </c>
      <c r="K1404" t="str">
        <f t="shared" si="65"/>
        <v>E:\imagenes\escudos_cl\Europa\First League of the Federation of Bosnia\FK Buducnost Banovici.png</v>
      </c>
      <c r="L1404" t="s">
        <v>516</v>
      </c>
      <c r="M1404">
        <f>INDEX(NationalTeams!B:B,MATCH(L1404,NationalTeams!C:C,0))</f>
        <v>30</v>
      </c>
      <c r="O1404" t="str">
        <f t="shared" si="63"/>
        <v>INSERT INTO "Clubs" (club_name,club_league_id,club_value,club_shield,club_country) VALUES ('FK Buducnost Banovici',59,61,pg_read_binary_file('E:\imagenes\escudos_cl\Europa\First League of the Federation of Bosnia\FK Buducnost Banovici.png'),30);</v>
      </c>
    </row>
    <row r="1405" spans="2:15" x14ac:dyDescent="0.25">
      <c r="B1405">
        <v>1403</v>
      </c>
      <c r="C1405" t="s">
        <v>2942</v>
      </c>
      <c r="D1405" t="s">
        <v>1898</v>
      </c>
      <c r="E1405">
        <f>INDEX(ClubLeague!B:B,MATCH(D1405,ClubLeague!C:C,0))</f>
        <v>129</v>
      </c>
      <c r="F1405">
        <v>63</v>
      </c>
      <c r="G1405">
        <v>58</v>
      </c>
      <c r="H1405">
        <v>58</v>
      </c>
      <c r="I1405" s="3">
        <f t="shared" si="64"/>
        <v>60</v>
      </c>
      <c r="J1405" t="s">
        <v>6390</v>
      </c>
      <c r="K1405" t="str">
        <f t="shared" si="65"/>
        <v>E:\imagenes\escudos_cl\Europa\Montenegrin First League\FK Buducnost Podgorica.png</v>
      </c>
      <c r="L1405" t="s">
        <v>521</v>
      </c>
      <c r="M1405">
        <f>INDEX(NationalTeams!B:B,MATCH(L1405,NationalTeams!C:C,0))</f>
        <v>145</v>
      </c>
      <c r="O1405" t="str">
        <f t="shared" si="63"/>
        <v>INSERT INTO "Clubs" (club_name,club_league_id,club_value,club_shield,club_country) VALUES ('FK Buducnost Podgorica',129,60,pg_read_binary_file('E:\imagenes\escudos_cl\Europa\Montenegrin First League\FK Buducnost Podgorica.png'),145);</v>
      </c>
    </row>
    <row r="1406" spans="2:15" x14ac:dyDescent="0.25">
      <c r="B1406">
        <v>1404</v>
      </c>
      <c r="C1406" t="s">
        <v>4313</v>
      </c>
      <c r="D1406" t="s">
        <v>1973</v>
      </c>
      <c r="E1406">
        <f>INDEX(ClubLeague!B:B,MATCH(D1406,ClubLeague!C:C,0))</f>
        <v>204</v>
      </c>
      <c r="F1406">
        <v>55</v>
      </c>
      <c r="G1406">
        <v>60</v>
      </c>
      <c r="H1406">
        <v>54</v>
      </c>
      <c r="I1406" s="3">
        <f t="shared" si="64"/>
        <v>56</v>
      </c>
      <c r="J1406" t="s">
        <v>6391</v>
      </c>
      <c r="K1406" t="str">
        <f t="shared" si="65"/>
        <v>E:\imagenes\escudos_cl\Asia\Uzbekistan Super League\FK Buxoro.png</v>
      </c>
      <c r="L1406" t="s">
        <v>443</v>
      </c>
      <c r="M1406">
        <f>INDEX(NationalTeams!B:B,MATCH(L1406,NationalTeams!C:C,0))</f>
        <v>215</v>
      </c>
      <c r="O1406" t="str">
        <f t="shared" si="63"/>
        <v>INSERT INTO "Clubs" (club_name,club_league_id,club_value,club_shield,club_country) VALUES ('FK Buxoro',204,56,pg_read_binary_file('E:\imagenes\escudos_cl\Asia\Uzbekistan Super League\FK Buxoro.png'),215);</v>
      </c>
    </row>
    <row r="1407" spans="2:15" x14ac:dyDescent="0.25">
      <c r="B1407">
        <v>1405</v>
      </c>
      <c r="C1407" t="s">
        <v>3173</v>
      </c>
      <c r="D1407" t="s">
        <v>1941</v>
      </c>
      <c r="E1407">
        <f>INDEX(ClubLeague!B:B,MATCH(D1407,ClubLeague!C:C,0))</f>
        <v>172</v>
      </c>
      <c r="F1407">
        <v>72</v>
      </c>
      <c r="G1407">
        <v>74</v>
      </c>
      <c r="H1407">
        <v>68</v>
      </c>
      <c r="I1407" s="3">
        <f t="shared" si="64"/>
        <v>71</v>
      </c>
      <c r="J1407" t="s">
        <v>6392</v>
      </c>
      <c r="K1407" t="str">
        <f t="shared" si="65"/>
        <v>E:\imagenes\escudos_cl\Europa\Serbian SuperLiga\FK Crvena Zvezda.png</v>
      </c>
      <c r="L1407" t="s">
        <v>499</v>
      </c>
      <c r="M1407">
        <f>INDEX(NationalTeams!B:B,MATCH(L1407,NationalTeams!C:C,0))</f>
        <v>185</v>
      </c>
      <c r="O1407" t="str">
        <f t="shared" si="63"/>
        <v>INSERT INTO "Clubs" (club_name,club_league_id,club_value,club_shield,club_country) VALUES ('FK Crvena Zvezda',172,71,pg_read_binary_file('E:\imagenes\escudos_cl\Europa\Serbian SuperLiga\FK Crvena Zvezda.png'),185);</v>
      </c>
    </row>
    <row r="1408" spans="2:15" x14ac:dyDescent="0.25">
      <c r="B1408">
        <v>1406</v>
      </c>
      <c r="C1408" t="s">
        <v>3104</v>
      </c>
      <c r="D1408" t="s">
        <v>1872</v>
      </c>
      <c r="E1408">
        <f>INDEX(ClubLeague!B:B,MATCH(D1408,ClubLeague!C:C,0))</f>
        <v>103</v>
      </c>
      <c r="F1408">
        <v>61</v>
      </c>
      <c r="G1408">
        <v>59</v>
      </c>
      <c r="H1408">
        <v>62</v>
      </c>
      <c r="I1408" s="3">
        <f t="shared" si="64"/>
        <v>61</v>
      </c>
      <c r="J1408" t="s">
        <v>6393</v>
      </c>
      <c r="K1408" t="str">
        <f t="shared" si="65"/>
        <v>E:\imagenes\escudos_cl\Europa\Liga I\FK Csikszereda Miercurea Ciuc.png</v>
      </c>
      <c r="L1408" t="s">
        <v>506</v>
      </c>
      <c r="M1408">
        <f>INDEX(NationalTeams!B:B,MATCH(L1408,NationalTeams!C:C,0))</f>
        <v>175</v>
      </c>
      <c r="O1408" t="str">
        <f t="shared" si="63"/>
        <v>INSERT INTO "Clubs" (club_name,club_league_id,club_value,club_shield,club_country) VALUES ('FK Csikszereda Miercurea Ciuc',103,61,pg_read_binary_file('E:\imagenes\escudos_cl\Europa\Liga I\FK Csikszereda Miercurea Ciuc.png'),175);</v>
      </c>
    </row>
    <row r="1409" spans="2:15" x14ac:dyDescent="0.25">
      <c r="B1409">
        <v>1407</v>
      </c>
      <c r="C1409" t="s">
        <v>3179</v>
      </c>
      <c r="D1409" t="s">
        <v>1941</v>
      </c>
      <c r="E1409">
        <f>INDEX(ClubLeague!B:B,MATCH(D1409,ClubLeague!C:C,0))</f>
        <v>172</v>
      </c>
      <c r="F1409">
        <v>65</v>
      </c>
      <c r="G1409">
        <v>67</v>
      </c>
      <c r="H1409">
        <v>65</v>
      </c>
      <c r="I1409" s="3">
        <f t="shared" si="64"/>
        <v>66</v>
      </c>
      <c r="J1409" t="s">
        <v>6394</v>
      </c>
      <c r="K1409" t="str">
        <f t="shared" si="65"/>
        <v>E:\imagenes\escudos_cl\Europa\Serbian SuperLiga\FK Cukaricki.png</v>
      </c>
      <c r="L1409" t="s">
        <v>499</v>
      </c>
      <c r="M1409">
        <f>INDEX(NationalTeams!B:B,MATCH(L1409,NationalTeams!C:C,0))</f>
        <v>185</v>
      </c>
      <c r="O1409" t="str">
        <f t="shared" si="63"/>
        <v>INSERT INTO "Clubs" (club_name,club_league_id,club_value,club_shield,club_country) VALUES ('FK Cukaricki',172,66,pg_read_binary_file('E:\imagenes\escudos_cl\Europa\Serbian SuperLiga\FK Cukaricki.png'),185);</v>
      </c>
    </row>
    <row r="1410" spans="2:15" x14ac:dyDescent="0.25">
      <c r="B1410">
        <v>1408</v>
      </c>
      <c r="C1410" t="s">
        <v>2945</v>
      </c>
      <c r="D1410" t="s">
        <v>1898</v>
      </c>
      <c r="E1410">
        <f>INDEX(ClubLeague!B:B,MATCH(D1410,ClubLeague!C:C,0))</f>
        <v>129</v>
      </c>
      <c r="F1410">
        <v>65</v>
      </c>
      <c r="G1410">
        <v>58</v>
      </c>
      <c r="H1410">
        <v>58</v>
      </c>
      <c r="I1410" s="3">
        <f t="shared" si="64"/>
        <v>60</v>
      </c>
      <c r="J1410" t="s">
        <v>6395</v>
      </c>
      <c r="K1410" t="str">
        <f t="shared" si="65"/>
        <v>E:\imagenes\escudos_cl\Europa\Montenegrin First League\FK Decic.png</v>
      </c>
      <c r="L1410" t="s">
        <v>521</v>
      </c>
      <c r="M1410">
        <f>INDEX(NationalTeams!B:B,MATCH(L1410,NationalTeams!C:C,0))</f>
        <v>145</v>
      </c>
      <c r="O1410" t="str">
        <f t="shared" si="63"/>
        <v>INSERT INTO "Clubs" (club_name,club_league_id,club_value,club_shield,club_country) VALUES ('FK Decic',129,60,pg_read_binary_file('E:\imagenes\escudos_cl\Europa\Montenegrin First League\FK Decic.png'),145);</v>
      </c>
    </row>
    <row r="1411" spans="2:15" x14ac:dyDescent="0.25">
      <c r="B1411">
        <v>1409</v>
      </c>
      <c r="C1411" t="s">
        <v>2909</v>
      </c>
      <c r="D1411" t="s">
        <v>1888</v>
      </c>
      <c r="E1411">
        <f>INDEX(ClubLeague!B:B,MATCH(D1411,ClubLeague!C:C,0))</f>
        <v>119</v>
      </c>
      <c r="F1411">
        <v>54</v>
      </c>
      <c r="G1411">
        <v>49</v>
      </c>
      <c r="H1411">
        <v>54</v>
      </c>
      <c r="I1411" s="3">
        <f t="shared" si="64"/>
        <v>52</v>
      </c>
      <c r="J1411" t="s">
        <v>6396</v>
      </c>
      <c r="K1411" t="str">
        <f t="shared" si="65"/>
        <v>E:\imagenes\escudos_cl\Europa\Macedonian Second League\FK Detonit Plachkovica.png</v>
      </c>
      <c r="L1411" t="s">
        <v>522</v>
      </c>
      <c r="M1411">
        <f>INDEX(NationalTeams!B:B,MATCH(L1411,NationalTeams!C:C,0))</f>
        <v>130</v>
      </c>
      <c r="O1411" t="str">
        <f t="shared" ref="O1411:O1474" si="66">_xlfn.CONCAT($O$1,$S$1,$B$1,$S$1," ",$Q$1,$C$2,$U$1,$E$2,$U$1,$I$2,$U$1,$K$2,$U$1,$M$2,$R$1,$P$1,$Q$1,$T$1,C1411,$T$1,$U$1,E1411,$U$1,I1411,$U$1,$O$2,$Q$1,$T$1,K1411,$T$1,$R$1,$U$1,M1411,$R$1,$V$1)</f>
        <v>INSERT INTO "Clubs" (club_name,club_league_id,club_value,club_shield,club_country) VALUES ('FK Detonit Plachkovica',119,52,pg_read_binary_file('E:\imagenes\escudos_cl\Europa\Macedonian Second League\FK Detonit Plachkovica.png'),130);</v>
      </c>
    </row>
    <row r="1412" spans="2:15" x14ac:dyDescent="0.25">
      <c r="B1412">
        <v>1410</v>
      </c>
      <c r="C1412" t="s">
        <v>2224</v>
      </c>
      <c r="D1412" t="s">
        <v>1810</v>
      </c>
      <c r="E1412">
        <f>INDEX(ClubLeague!B:B,MATCH(D1412,ClubLeague!C:C,0))</f>
        <v>41</v>
      </c>
      <c r="F1412">
        <v>54</v>
      </c>
      <c r="G1412">
        <v>67</v>
      </c>
      <c r="H1412">
        <v>68</v>
      </c>
      <c r="I1412" s="3">
        <f t="shared" ref="I1412:I1475" si="67">ROUND(AVERAGE(F1412:H1412),0)</f>
        <v>63</v>
      </c>
      <c r="J1412" t="s">
        <v>6397</v>
      </c>
      <c r="K1412" t="str">
        <f t="shared" ref="K1412:K1475" si="68">_xlfn.CONCAT($A$1,J1412)</f>
        <v>E:\imagenes\escudos_cl\Europa\Czech First League\FK Dukla Praha.png</v>
      </c>
      <c r="L1412" t="s">
        <v>497</v>
      </c>
      <c r="M1412">
        <f>INDEX(NationalTeams!B:B,MATCH(L1412,NationalTeams!C:C,0))</f>
        <v>171</v>
      </c>
      <c r="O1412" t="str">
        <f t="shared" si="66"/>
        <v>INSERT INTO "Clubs" (club_name,club_league_id,club_value,club_shield,club_country) VALUES ('FK Dukla Praha',41,63,pg_read_binary_file('E:\imagenes\escudos_cl\Europa\Czech First League\FK Dukla Praha.png'),171);</v>
      </c>
    </row>
    <row r="1413" spans="2:15" x14ac:dyDescent="0.25">
      <c r="B1413">
        <v>1411</v>
      </c>
      <c r="C1413" t="s">
        <v>2164</v>
      </c>
      <c r="D1413" t="s">
        <v>1828</v>
      </c>
      <c r="E1413">
        <f>INDEX(ClubLeague!B:B,MATCH(D1413,ClubLeague!C:C,0))</f>
        <v>59</v>
      </c>
      <c r="F1413">
        <v>58</v>
      </c>
      <c r="G1413">
        <v>69</v>
      </c>
      <c r="H1413">
        <v>66</v>
      </c>
      <c r="I1413" s="3">
        <f t="shared" si="67"/>
        <v>64</v>
      </c>
      <c r="J1413" t="s">
        <v>6398</v>
      </c>
      <c r="K1413" t="str">
        <f t="shared" si="68"/>
        <v>E:\imagenes\escudos_cl\Europa\First League of the Federation of Bosnia\FK Gorazde.png</v>
      </c>
      <c r="L1413" t="s">
        <v>516</v>
      </c>
      <c r="M1413">
        <f>INDEX(NationalTeams!B:B,MATCH(L1413,NationalTeams!C:C,0))</f>
        <v>30</v>
      </c>
      <c r="O1413" t="str">
        <f t="shared" si="66"/>
        <v>INSERT INTO "Clubs" (club_name,club_league_id,club_value,club_shield,club_country) VALUES ('FK Gorazde',59,64,pg_read_binary_file('E:\imagenes\escudos_cl\Europa\First League of the Federation of Bosnia\FK Gorazde.png'),30);</v>
      </c>
    </row>
    <row r="1414" spans="2:15" x14ac:dyDescent="0.25">
      <c r="B1414">
        <v>1412</v>
      </c>
      <c r="C1414" t="s">
        <v>2166</v>
      </c>
      <c r="D1414" t="s">
        <v>1828</v>
      </c>
      <c r="E1414">
        <f>INDEX(ClubLeague!B:B,MATCH(D1414,ClubLeague!C:C,0))</f>
        <v>59</v>
      </c>
      <c r="F1414">
        <v>58</v>
      </c>
      <c r="G1414">
        <v>61</v>
      </c>
      <c r="H1414">
        <v>64</v>
      </c>
      <c r="I1414" s="3">
        <f t="shared" si="67"/>
        <v>61</v>
      </c>
      <c r="J1414" t="s">
        <v>6399</v>
      </c>
      <c r="K1414" t="str">
        <f t="shared" si="68"/>
        <v>E:\imagenes\escudos_cl\Europa\First League of the Federation of Bosnia\FK Gornji Rahic.png</v>
      </c>
      <c r="L1414" t="s">
        <v>516</v>
      </c>
      <c r="M1414">
        <f>INDEX(NationalTeams!B:B,MATCH(L1414,NationalTeams!C:C,0))</f>
        <v>30</v>
      </c>
      <c r="O1414" t="str">
        <f t="shared" si="66"/>
        <v>INSERT INTO "Clubs" (club_name,club_league_id,club_value,club_shield,club_country) VALUES ('FK Gornji Rahic',59,61,pg_read_binary_file('E:\imagenes\escudos_cl\Europa\First League of the Federation of Bosnia\FK Gornji Rahic.png'),30);</v>
      </c>
    </row>
    <row r="1415" spans="2:15" x14ac:dyDescent="0.25">
      <c r="B1415">
        <v>1413</v>
      </c>
      <c r="C1415" t="s">
        <v>2852</v>
      </c>
      <c r="D1415" t="s">
        <v>1858</v>
      </c>
      <c r="E1415">
        <f>INDEX(ClubLeague!B:B,MATCH(D1415,ClubLeague!C:C,0))</f>
        <v>89</v>
      </c>
      <c r="F1415">
        <v>54</v>
      </c>
      <c r="G1415">
        <v>58</v>
      </c>
      <c r="H1415">
        <v>55</v>
      </c>
      <c r="I1415" s="3">
        <f t="shared" si="67"/>
        <v>56</v>
      </c>
      <c r="J1415" t="s">
        <v>6400</v>
      </c>
      <c r="K1415" t="str">
        <f t="shared" si="68"/>
        <v>E:\imagenes\escudos_cl\Europa\Latvian Higher League\FK Grobina.png</v>
      </c>
      <c r="L1415" t="s">
        <v>532</v>
      </c>
      <c r="M1415">
        <f>INDEX(NationalTeams!B:B,MATCH(L1415,NationalTeams!C:C,0))</f>
        <v>122</v>
      </c>
      <c r="O1415" t="str">
        <f t="shared" si="66"/>
        <v>INSERT INTO "Clubs" (club_name,club_league_id,club_value,club_shield,club_country) VALUES ('FK Grobina',89,56,pg_read_binary_file('E:\imagenes\escudos_cl\Europa\Latvian Higher League\FK Grobina.png'),122);</v>
      </c>
    </row>
    <row r="1416" spans="2:15" x14ac:dyDescent="0.25">
      <c r="B1416">
        <v>1414</v>
      </c>
      <c r="C1416" t="s">
        <v>2995</v>
      </c>
      <c r="D1416" t="s">
        <v>1821</v>
      </c>
      <c r="E1416">
        <f>INDEX(ClubLeague!B:B,MATCH(D1416,ClubLeague!C:C,0))</f>
        <v>52</v>
      </c>
      <c r="F1416">
        <v>59</v>
      </c>
      <c r="G1416">
        <v>58</v>
      </c>
      <c r="H1416">
        <v>57</v>
      </c>
      <c r="I1416" s="3">
        <f t="shared" si="67"/>
        <v>58</v>
      </c>
      <c r="J1416" t="s">
        <v>6401</v>
      </c>
      <c r="K1416" t="str">
        <f t="shared" si="68"/>
        <v>E:\imagenes\escudos_cl\Europa\Eliteserien\FK Haugesund.png</v>
      </c>
      <c r="L1416" t="s">
        <v>492</v>
      </c>
      <c r="M1416">
        <f>INDEX(NationalTeams!B:B,MATCH(L1416,NationalTeams!C:C,0))</f>
        <v>154</v>
      </c>
      <c r="O1416" t="str">
        <f t="shared" si="66"/>
        <v>INSERT INTO "Clubs" (club_name,club_league_id,club_value,club_shield,club_country) VALUES ('FK Haugesund',52,58,pg_read_binary_file('E:\imagenes\escudos_cl\Europa\Eliteserien\FK Haugesund.png'),154);</v>
      </c>
    </row>
    <row r="1417" spans="2:15" x14ac:dyDescent="0.25">
      <c r="B1417">
        <v>1415</v>
      </c>
      <c r="C1417" t="s">
        <v>2355</v>
      </c>
      <c r="D1417" t="s">
        <v>1896</v>
      </c>
      <c r="E1417">
        <f>INDEX(ClubLeague!B:B,MATCH(D1417,ClubLeague!C:C,0))</f>
        <v>127</v>
      </c>
      <c r="F1417">
        <v>53</v>
      </c>
      <c r="G1417">
        <v>53</v>
      </c>
      <c r="H1417">
        <v>50</v>
      </c>
      <c r="I1417" s="3">
        <f t="shared" si="67"/>
        <v>52</v>
      </c>
      <c r="J1417" t="s">
        <v>6402</v>
      </c>
      <c r="K1417" t="str">
        <f t="shared" si="68"/>
        <v>E:\imagenes\escudos_cl\Europa\MonacoBet Liga\FK Humenne.png</v>
      </c>
      <c r="L1417" t="s">
        <v>509</v>
      </c>
      <c r="M1417">
        <f>INDEX(NationalTeams!B:B,MATCH(L1417,NationalTeams!C:C,0))</f>
        <v>64</v>
      </c>
      <c r="O1417" t="str">
        <f t="shared" si="66"/>
        <v>INSERT INTO "Clubs" (club_name,club_league_id,club_value,club_shield,club_country) VALUES ('FK Humenne',127,52,pg_read_binary_file('E:\imagenes\escudos_cl\Europa\MonacoBet Liga\FK Humenne.png'),64);</v>
      </c>
    </row>
    <row r="1418" spans="2:15" x14ac:dyDescent="0.25">
      <c r="B1418">
        <v>1416</v>
      </c>
      <c r="C1418" t="s">
        <v>2960</v>
      </c>
      <c r="D1418" t="s">
        <v>1899</v>
      </c>
      <c r="E1418">
        <f>INDEX(ClubLeague!B:B,MATCH(D1418,ClubLeague!C:C,0))</f>
        <v>130</v>
      </c>
      <c r="F1418">
        <v>50</v>
      </c>
      <c r="G1418">
        <v>48</v>
      </c>
      <c r="H1418">
        <v>48</v>
      </c>
      <c r="I1418" s="3">
        <f t="shared" si="67"/>
        <v>49</v>
      </c>
      <c r="J1418" t="s">
        <v>6403</v>
      </c>
      <c r="K1418" t="str">
        <f t="shared" si="68"/>
        <v>E:\imagenes\escudos_cl\Europa\Montenegrin Second League\FK Ibar.png</v>
      </c>
      <c r="L1418" t="s">
        <v>521</v>
      </c>
      <c r="M1418">
        <f>INDEX(NationalTeams!B:B,MATCH(L1418,NationalTeams!C:C,0))</f>
        <v>145</v>
      </c>
      <c r="O1418" t="str">
        <f t="shared" si="66"/>
        <v>INSERT INTO "Clubs" (club_name,club_league_id,club_value,club_shield,club_country) VALUES ('FK Ibar',130,49,pg_read_binary_file('E:\imagenes\escudos_cl\Europa\Montenegrin Second League\FK Ibar.png'),145);</v>
      </c>
    </row>
    <row r="1419" spans="2:15" x14ac:dyDescent="0.25">
      <c r="B1419">
        <v>1417</v>
      </c>
      <c r="C1419" t="s">
        <v>2955</v>
      </c>
      <c r="D1419" t="s">
        <v>1899</v>
      </c>
      <c r="E1419">
        <f>INDEX(ClubLeague!B:B,MATCH(D1419,ClubLeague!C:C,0))</f>
        <v>130</v>
      </c>
      <c r="F1419">
        <v>50</v>
      </c>
      <c r="G1419">
        <v>53</v>
      </c>
      <c r="H1419">
        <v>49</v>
      </c>
      <c r="I1419" s="3">
        <f t="shared" si="67"/>
        <v>51</v>
      </c>
      <c r="J1419" t="s">
        <v>6404</v>
      </c>
      <c r="K1419" t="str">
        <f t="shared" si="68"/>
        <v>E:\imagenes\escudos_cl\Europa\Montenegrin Second League\FK Igalo.png</v>
      </c>
      <c r="L1419" t="s">
        <v>521</v>
      </c>
      <c r="M1419">
        <f>INDEX(NationalTeams!B:B,MATCH(L1419,NationalTeams!C:C,0))</f>
        <v>145</v>
      </c>
      <c r="O1419" t="str">
        <f t="shared" si="66"/>
        <v>INSERT INTO "Clubs" (club_name,club_league_id,club_value,club_shield,club_country) VALUES ('FK Igalo',130,51,pg_read_binary_file('E:\imagenes\escudos_cl\Europa\Montenegrin Second League\FK Igalo.png'),145);</v>
      </c>
    </row>
    <row r="1420" spans="2:15" x14ac:dyDescent="0.25">
      <c r="B1420">
        <v>1418</v>
      </c>
      <c r="C1420" t="s">
        <v>3180</v>
      </c>
      <c r="D1420" t="s">
        <v>1941</v>
      </c>
      <c r="E1420">
        <f>INDEX(ClubLeague!B:B,MATCH(D1420,ClubLeague!C:C,0))</f>
        <v>172</v>
      </c>
      <c r="F1420">
        <v>65</v>
      </c>
      <c r="G1420">
        <v>69</v>
      </c>
      <c r="H1420">
        <v>64</v>
      </c>
      <c r="I1420" s="3">
        <f t="shared" si="67"/>
        <v>66</v>
      </c>
      <c r="J1420" t="s">
        <v>6405</v>
      </c>
      <c r="K1420" t="str">
        <f t="shared" si="68"/>
        <v>E:\imagenes\escudos_cl\Europa\Serbian SuperLiga\FK IMT.png</v>
      </c>
      <c r="L1420" t="s">
        <v>499</v>
      </c>
      <c r="M1420">
        <f>INDEX(NationalTeams!B:B,MATCH(L1420,NationalTeams!C:C,0))</f>
        <v>185</v>
      </c>
      <c r="O1420" t="str">
        <f t="shared" si="66"/>
        <v>INSERT INTO "Clubs" (club_name,club_league_id,club_value,club_shield,club_country) VALUES ('FK IMT',172,66,pg_read_binary_file('E:\imagenes\escudos_cl\Europa\Serbian SuperLiga\FK IMT.png'),185);</v>
      </c>
    </row>
    <row r="1421" spans="2:15" x14ac:dyDescent="0.25">
      <c r="B1421">
        <v>1419</v>
      </c>
      <c r="C1421" t="s">
        <v>3195</v>
      </c>
      <c r="D1421" t="s">
        <v>1940</v>
      </c>
      <c r="E1421">
        <f>INDEX(ClubLeague!B:B,MATCH(D1421,ClubLeague!C:C,0))</f>
        <v>171</v>
      </c>
      <c r="F1421">
        <v>58</v>
      </c>
      <c r="G1421">
        <v>55</v>
      </c>
      <c r="H1421">
        <v>61</v>
      </c>
      <c r="I1421" s="3">
        <f t="shared" si="67"/>
        <v>58</v>
      </c>
      <c r="J1421" t="s">
        <v>6406</v>
      </c>
      <c r="K1421" t="str">
        <f t="shared" si="68"/>
        <v>E:\imagenes\escudos_cl\Europa\Serbian First League\FK Indija.png</v>
      </c>
      <c r="L1421" t="s">
        <v>499</v>
      </c>
      <c r="M1421">
        <f>INDEX(NationalTeams!B:B,MATCH(L1421,NationalTeams!C:C,0))</f>
        <v>185</v>
      </c>
      <c r="O1421" t="str">
        <f t="shared" si="66"/>
        <v>INSERT INTO "Clubs" (club_name,club_league_id,club_value,club_shield,club_country) VALUES ('FK Indija',171,58,pg_read_binary_file('E:\imagenes\escudos_cl\Europa\Serbian First League\FK Indija.png'),185);</v>
      </c>
    </row>
    <row r="1422" spans="2:15" x14ac:dyDescent="0.25">
      <c r="B1422">
        <v>1420</v>
      </c>
      <c r="C1422" t="s">
        <v>2956</v>
      </c>
      <c r="D1422" t="s">
        <v>1899</v>
      </c>
      <c r="E1422">
        <f>INDEX(ClubLeague!B:B,MATCH(D1422,ClubLeague!C:C,0))</f>
        <v>130</v>
      </c>
      <c r="F1422">
        <v>57</v>
      </c>
      <c r="G1422">
        <v>52</v>
      </c>
      <c r="H1422">
        <v>56</v>
      </c>
      <c r="I1422" s="3">
        <f t="shared" si="67"/>
        <v>55</v>
      </c>
      <c r="J1422" t="s">
        <v>6407</v>
      </c>
      <c r="K1422" t="str">
        <f t="shared" si="68"/>
        <v>E:\imagenes\escudos_cl\Europa\Montenegrin Second League\FK Iskra.png</v>
      </c>
      <c r="L1422" t="s">
        <v>521</v>
      </c>
      <c r="M1422">
        <f>INDEX(NationalTeams!B:B,MATCH(L1422,NationalTeams!C:C,0))</f>
        <v>145</v>
      </c>
      <c r="O1422" t="str">
        <f t="shared" si="66"/>
        <v>INSERT INTO "Clubs" (club_name,club_league_id,club_value,club_shield,club_country) VALUES ('FK Iskra',130,55,pg_read_binary_file('E:\imagenes\escudos_cl\Europa\Montenegrin Second League\FK Iskra.png'),145);</v>
      </c>
    </row>
    <row r="1423" spans="2:15" x14ac:dyDescent="0.25">
      <c r="B1423">
        <v>1421</v>
      </c>
      <c r="C1423" t="s">
        <v>2218</v>
      </c>
      <c r="D1423" t="s">
        <v>1810</v>
      </c>
      <c r="E1423">
        <f>INDEX(ClubLeague!B:B,MATCH(D1423,ClubLeague!C:C,0))</f>
        <v>41</v>
      </c>
      <c r="F1423">
        <v>58</v>
      </c>
      <c r="G1423">
        <v>58</v>
      </c>
      <c r="H1423">
        <v>53</v>
      </c>
      <c r="I1423" s="3">
        <f t="shared" si="67"/>
        <v>56</v>
      </c>
      <c r="J1423" t="s">
        <v>6408</v>
      </c>
      <c r="K1423" t="str">
        <f t="shared" si="68"/>
        <v>E:\imagenes\escudos_cl\Europa\Czech First League\FK Jablonec.png</v>
      </c>
      <c r="L1423" t="s">
        <v>497</v>
      </c>
      <c r="M1423">
        <f>INDEX(NationalTeams!B:B,MATCH(L1423,NationalTeams!C:C,0))</f>
        <v>171</v>
      </c>
      <c r="O1423" t="str">
        <f t="shared" si="66"/>
        <v>INSERT INTO "Clubs" (club_name,club_league_id,club_value,club_shield,club_country) VALUES ('FK Jablonec',41,56,pg_read_binary_file('E:\imagenes\escudos_cl\Europa\Czech First League\FK Jablonec.png'),171);</v>
      </c>
    </row>
    <row r="1424" spans="2:15" x14ac:dyDescent="0.25">
      <c r="B1424">
        <v>1422</v>
      </c>
      <c r="C1424" t="s">
        <v>3197</v>
      </c>
      <c r="D1424" t="s">
        <v>1941</v>
      </c>
      <c r="E1424">
        <f>INDEX(ClubLeague!B:B,MATCH(D1424,ClubLeague!C:C,0))</f>
        <v>172</v>
      </c>
      <c r="F1424">
        <v>55</v>
      </c>
      <c r="G1424">
        <v>61</v>
      </c>
      <c r="H1424">
        <v>60</v>
      </c>
      <c r="I1424" s="3">
        <f t="shared" si="67"/>
        <v>59</v>
      </c>
      <c r="J1424" t="s">
        <v>6409</v>
      </c>
      <c r="K1424" t="str">
        <f t="shared" si="68"/>
        <v>E:\imagenes\escudos_cl\Europa\Serbian SuperLiga\FK Javor Ivanjica.png</v>
      </c>
      <c r="L1424" t="s">
        <v>499</v>
      </c>
      <c r="M1424">
        <f>INDEX(NationalTeams!B:B,MATCH(L1424,NationalTeams!C:C,0))</f>
        <v>185</v>
      </c>
      <c r="O1424" t="str">
        <f t="shared" si="66"/>
        <v>INSERT INTO "Clubs" (club_name,club_league_id,club_value,club_shield,club_country) VALUES ('FK Javor Ivanjica',172,59,pg_read_binary_file('E:\imagenes\escudos_cl\Europa\Serbian SuperLiga\FK Javor Ivanjica.png'),185);</v>
      </c>
    </row>
    <row r="1425" spans="2:15" x14ac:dyDescent="0.25">
      <c r="B1425">
        <v>1423</v>
      </c>
      <c r="C1425" t="s">
        <v>2948</v>
      </c>
      <c r="D1425" t="s">
        <v>1898</v>
      </c>
      <c r="E1425">
        <f>INDEX(ClubLeague!B:B,MATCH(D1425,ClubLeague!C:C,0))</f>
        <v>129</v>
      </c>
      <c r="F1425">
        <v>60</v>
      </c>
      <c r="G1425">
        <v>62</v>
      </c>
      <c r="H1425">
        <v>63</v>
      </c>
      <c r="I1425" s="3">
        <f t="shared" si="67"/>
        <v>62</v>
      </c>
      <c r="J1425" t="s">
        <v>6410</v>
      </c>
      <c r="K1425" t="str">
        <f t="shared" si="68"/>
        <v>E:\imagenes\escudos_cl\Europa\Montenegrin First League\FK Jedinstvo Bijelo Polje.png</v>
      </c>
      <c r="L1425" t="s">
        <v>521</v>
      </c>
      <c r="M1425">
        <f>INDEX(NationalTeams!B:B,MATCH(L1425,NationalTeams!C:C,0))</f>
        <v>145</v>
      </c>
      <c r="O1425" t="str">
        <f t="shared" si="66"/>
        <v>INSERT INTO "Clubs" (club_name,club_league_id,club_value,club_shield,club_country) VALUES ('FK Jedinstvo Bijelo Polje',129,62,pg_read_binary_file('E:\imagenes\escudos_cl\Europa\Montenegrin First League\FK Jedinstvo Bijelo Polje.png'),145);</v>
      </c>
    </row>
    <row r="1426" spans="2:15" x14ac:dyDescent="0.25">
      <c r="B1426">
        <v>1424</v>
      </c>
      <c r="C1426" t="s">
        <v>2950</v>
      </c>
      <c r="D1426" t="s">
        <v>1898</v>
      </c>
      <c r="E1426">
        <f>INDEX(ClubLeague!B:B,MATCH(D1426,ClubLeague!C:C,0))</f>
        <v>129</v>
      </c>
      <c r="F1426">
        <v>65</v>
      </c>
      <c r="G1426">
        <v>58</v>
      </c>
      <c r="H1426">
        <v>61</v>
      </c>
      <c r="I1426" s="3">
        <f t="shared" si="67"/>
        <v>61</v>
      </c>
      <c r="J1426" t="s">
        <v>6411</v>
      </c>
      <c r="K1426" t="str">
        <f t="shared" si="68"/>
        <v>E:\imagenes\escudos_cl\Europa\Montenegrin First League\FK Jezero.png</v>
      </c>
      <c r="L1426" t="s">
        <v>521</v>
      </c>
      <c r="M1426">
        <f>INDEX(NationalTeams!B:B,MATCH(L1426,NationalTeams!C:C,0))</f>
        <v>145</v>
      </c>
      <c r="O1426" t="str">
        <f t="shared" si="66"/>
        <v>INSERT INTO "Clubs" (club_name,club_league_id,club_value,club_shield,club_country) VALUES ('FK Jezero',129,61,pg_read_binary_file('E:\imagenes\escudos_cl\Europa\Montenegrin First League\FK Jezero.png'),145);</v>
      </c>
    </row>
    <row r="1427" spans="2:15" x14ac:dyDescent="0.25">
      <c r="B1427">
        <v>1425</v>
      </c>
      <c r="C1427" t="s">
        <v>2868</v>
      </c>
      <c r="D1427" t="s">
        <v>1777</v>
      </c>
      <c r="E1427">
        <f>INDEX(ClubLeague!B:B,MATCH(D1427,ClubLeague!C:C,0))</f>
        <v>7</v>
      </c>
      <c r="F1427">
        <v>57</v>
      </c>
      <c r="G1427">
        <v>50</v>
      </c>
      <c r="H1427">
        <v>53</v>
      </c>
      <c r="I1427" s="3">
        <f t="shared" si="67"/>
        <v>53</v>
      </c>
      <c r="J1427" t="s">
        <v>6412</v>
      </c>
      <c r="K1427" t="str">
        <f t="shared" si="68"/>
        <v>E:\imagenes\escudos_cl\Europa\A Lyga\FK Kauno Zalgiris.png</v>
      </c>
      <c r="L1427" t="s">
        <v>527</v>
      </c>
      <c r="M1427">
        <f>INDEX(NationalTeams!B:B,MATCH(L1427,NationalTeams!C:C,0))</f>
        <v>127</v>
      </c>
      <c r="O1427" t="str">
        <f t="shared" si="66"/>
        <v>INSERT INTO "Clubs" (club_name,club_league_id,club_value,club_shield,club_country) VALUES ('FK Kauno Zalgiris',7,53,pg_read_binary_file('E:\imagenes\escudos_cl\Europa\A Lyga\FK Kauno Zalgiris.png'),127);</v>
      </c>
    </row>
    <row r="1428" spans="2:15" x14ac:dyDescent="0.25">
      <c r="B1428">
        <v>1426</v>
      </c>
      <c r="C1428" t="s">
        <v>4570</v>
      </c>
      <c r="D1428" t="s">
        <v>1962</v>
      </c>
      <c r="E1428">
        <f>INDEX(ClubLeague!B:B,MATCH(D1428,ClubLeague!C:C,0))</f>
        <v>193</v>
      </c>
      <c r="F1428">
        <v>55</v>
      </c>
      <c r="G1428">
        <v>54</v>
      </c>
      <c r="H1428">
        <v>45</v>
      </c>
      <c r="I1428" s="3">
        <f t="shared" si="67"/>
        <v>51</v>
      </c>
      <c r="J1428" t="s">
        <v>6413</v>
      </c>
      <c r="K1428" t="str">
        <f t="shared" si="68"/>
        <v>E:\imagenes\escudos_cl\Asia\Tajikistan Higher League\FK Khujand.png</v>
      </c>
      <c r="L1428" t="s">
        <v>442</v>
      </c>
      <c r="M1428">
        <f>INDEX(NationalTeams!B:B,MATCH(L1428,NationalTeams!C:C,0))</f>
        <v>203</v>
      </c>
      <c r="O1428" t="str">
        <f t="shared" si="66"/>
        <v>INSERT INTO "Clubs" (club_name,club_league_id,club_value,club_shield,club_country) VALUES ('FK Khujand',193,51,pg_read_binary_file('E:\imagenes\escudos_cl\Asia\Tajikistan Higher League\FK Khujand.png'),203);</v>
      </c>
    </row>
    <row r="1429" spans="2:15" x14ac:dyDescent="0.25">
      <c r="B1429">
        <v>1427</v>
      </c>
      <c r="C1429" t="s">
        <v>2959</v>
      </c>
      <c r="D1429" t="s">
        <v>1899</v>
      </c>
      <c r="E1429">
        <f>INDEX(ClubLeague!B:B,MATCH(D1429,ClubLeague!C:C,0))</f>
        <v>130</v>
      </c>
      <c r="F1429">
        <v>52</v>
      </c>
      <c r="G1429">
        <v>48</v>
      </c>
      <c r="H1429">
        <v>48</v>
      </c>
      <c r="I1429" s="3">
        <f t="shared" si="67"/>
        <v>49</v>
      </c>
      <c r="J1429" t="s">
        <v>6414</v>
      </c>
      <c r="K1429" t="str">
        <f t="shared" si="68"/>
        <v>E:\imagenes\escudos_cl\Europa\Montenegrin Second League\FK Kom.png</v>
      </c>
      <c r="L1429" t="s">
        <v>521</v>
      </c>
      <c r="M1429">
        <f>INDEX(NationalTeams!B:B,MATCH(L1429,NationalTeams!C:C,0))</f>
        <v>145</v>
      </c>
      <c r="O1429" t="str">
        <f t="shared" si="66"/>
        <v>INSERT INTO "Clubs" (club_name,club_league_id,club_value,club_shield,club_country) VALUES ('FK Kom',130,49,pg_read_binary_file('E:\imagenes\escudos_cl\Europa\Montenegrin Second League\FK Kom.png'),145);</v>
      </c>
    </row>
    <row r="1430" spans="2:15" x14ac:dyDescent="0.25">
      <c r="B1430">
        <v>1428</v>
      </c>
      <c r="C1430" t="s">
        <v>4357</v>
      </c>
      <c r="D1430" t="s">
        <v>1978</v>
      </c>
      <c r="E1430">
        <f>INDEX(ClubLeague!B:B,MATCH(D1430,ClubLeague!C:C,0))</f>
        <v>209</v>
      </c>
      <c r="F1430">
        <v>54</v>
      </c>
      <c r="G1430">
        <v>52</v>
      </c>
      <c r="H1430">
        <v>54</v>
      </c>
      <c r="I1430" s="3">
        <f t="shared" si="67"/>
        <v>53</v>
      </c>
      <c r="J1430" t="s">
        <v>6415</v>
      </c>
      <c r="K1430" t="str">
        <f t="shared" si="68"/>
        <v>E:\imagenes\escudos_cl\Asia\Yokary Liga\FK Kopetdag Asgabat.png</v>
      </c>
      <c r="L1430" t="s">
        <v>439</v>
      </c>
      <c r="M1430">
        <f>INDEX(NationalTeams!B:B,MATCH(L1430,NationalTeams!C:C,0))</f>
        <v>209</v>
      </c>
      <c r="O1430" t="str">
        <f t="shared" si="66"/>
        <v>INSERT INTO "Clubs" (club_name,club_league_id,club_value,club_shield,club_country) VALUES ('FK Kopetdag Asgabat',209,53,pg_read_binary_file('E:\imagenes\escudos_cl\Asia\Yokary Liga\FK Kopetdag Asgabat.png'),209);</v>
      </c>
    </row>
    <row r="1431" spans="2:15" x14ac:dyDescent="0.25">
      <c r="B1431">
        <v>1429</v>
      </c>
      <c r="C1431" t="s">
        <v>2913</v>
      </c>
      <c r="D1431" t="s">
        <v>1888</v>
      </c>
      <c r="E1431">
        <f>INDEX(ClubLeague!B:B,MATCH(D1431,ClubLeague!C:C,0))</f>
        <v>119</v>
      </c>
      <c r="F1431">
        <v>52</v>
      </c>
      <c r="G1431">
        <v>52</v>
      </c>
      <c r="H1431">
        <v>51</v>
      </c>
      <c r="I1431" s="3">
        <f t="shared" si="67"/>
        <v>52</v>
      </c>
      <c r="J1431" t="s">
        <v>6416</v>
      </c>
      <c r="K1431" t="str">
        <f t="shared" si="68"/>
        <v>E:\imagenes\escudos_cl\Europa\Macedonian Second League\FK Kozhuf.png</v>
      </c>
      <c r="L1431" t="s">
        <v>522</v>
      </c>
      <c r="M1431">
        <f>INDEX(NationalTeams!B:B,MATCH(L1431,NationalTeams!C:C,0))</f>
        <v>130</v>
      </c>
      <c r="O1431" t="str">
        <f t="shared" si="66"/>
        <v>INSERT INTO "Clubs" (club_name,club_league_id,club_value,club_shield,club_country) VALUES ('FK Kozhuf',119,52,pg_read_binary_file('E:\imagenes\escudos_cl\Europa\Macedonian Second League\FK Kozhuf.png'),130);</v>
      </c>
    </row>
    <row r="1432" spans="2:15" x14ac:dyDescent="0.25">
      <c r="B1432">
        <v>1430</v>
      </c>
      <c r="C1432" t="s">
        <v>2001</v>
      </c>
      <c r="D1432" t="s">
        <v>1851</v>
      </c>
      <c r="E1432">
        <f>INDEX(ClubLeague!B:B,MATCH(D1432,ClubLeague!C:C,0))</f>
        <v>82</v>
      </c>
      <c r="F1432">
        <v>63</v>
      </c>
      <c r="G1432">
        <v>62</v>
      </c>
      <c r="H1432">
        <v>55</v>
      </c>
      <c r="I1432" s="3">
        <f t="shared" si="67"/>
        <v>60</v>
      </c>
      <c r="J1432" t="s">
        <v>6417</v>
      </c>
      <c r="K1432" t="str">
        <f t="shared" si="68"/>
        <v>E:\imagenes\escudos_cl\Europa\Kategoria e Pare\FK Kukesi.png</v>
      </c>
      <c r="L1432" t="s">
        <v>520</v>
      </c>
      <c r="M1432">
        <f>INDEX(NationalTeams!B:B,MATCH(L1432,NationalTeams!C:C,0))</f>
        <v>3</v>
      </c>
      <c r="O1432" t="str">
        <f t="shared" si="66"/>
        <v>INSERT INTO "Clubs" (club_name,club_league_id,club_value,club_shield,club_country) VALUES ('FK Kukesi',82,60,pg_read_binary_file('E:\imagenes\escudos_cl\Europa\Kategoria e Pare\FK Kukesi.png'),3);</v>
      </c>
    </row>
    <row r="1433" spans="2:15" x14ac:dyDescent="0.25">
      <c r="B1433">
        <v>1431</v>
      </c>
      <c r="C1433" t="s">
        <v>2848</v>
      </c>
      <c r="D1433" t="s">
        <v>1858</v>
      </c>
      <c r="E1433">
        <f>INDEX(ClubLeague!B:B,MATCH(D1433,ClubLeague!C:C,0))</f>
        <v>89</v>
      </c>
      <c r="F1433">
        <v>56</v>
      </c>
      <c r="G1433">
        <v>54</v>
      </c>
      <c r="H1433">
        <v>55</v>
      </c>
      <c r="I1433" s="3">
        <f t="shared" si="67"/>
        <v>55</v>
      </c>
      <c r="J1433" t="s">
        <v>6418</v>
      </c>
      <c r="K1433" t="str">
        <f t="shared" si="68"/>
        <v>E:\imagenes\escudos_cl\Europa\Latvian Higher League\FK Liepaja.png</v>
      </c>
      <c r="L1433" t="s">
        <v>532</v>
      </c>
      <c r="M1433">
        <f>INDEX(NationalTeams!B:B,MATCH(L1433,NationalTeams!C:C,0))</f>
        <v>122</v>
      </c>
      <c r="O1433" t="str">
        <f t="shared" si="66"/>
        <v>INSERT INTO "Clubs" (club_name,club_league_id,club_value,club_shield,club_country) VALUES ('FK Liepaja',89,55,pg_read_binary_file('E:\imagenes\escudos_cl\Europa\Latvian Higher League\FK Liepaja.png'),122);</v>
      </c>
    </row>
    <row r="1434" spans="2:15" x14ac:dyDescent="0.25">
      <c r="B1434">
        <v>1432</v>
      </c>
      <c r="C1434" t="s">
        <v>2954</v>
      </c>
      <c r="D1434" t="s">
        <v>1899</v>
      </c>
      <c r="E1434">
        <f>INDEX(ClubLeague!B:B,MATCH(D1434,ClubLeague!C:C,0))</f>
        <v>130</v>
      </c>
      <c r="F1434">
        <v>50</v>
      </c>
      <c r="G1434">
        <v>53</v>
      </c>
      <c r="H1434">
        <v>50</v>
      </c>
      <c r="I1434" s="3">
        <f t="shared" si="67"/>
        <v>51</v>
      </c>
      <c r="J1434" t="s">
        <v>6419</v>
      </c>
      <c r="K1434" t="str">
        <f t="shared" si="68"/>
        <v>E:\imagenes\escudos_cl\Europa\Montenegrin Second League\FK Lovcen.png</v>
      </c>
      <c r="L1434" t="s">
        <v>521</v>
      </c>
      <c r="M1434">
        <f>INDEX(NationalTeams!B:B,MATCH(L1434,NationalTeams!C:C,0))</f>
        <v>145</v>
      </c>
      <c r="O1434" t="str">
        <f t="shared" si="66"/>
        <v>INSERT INTO "Clubs" (club_name,club_league_id,club_value,club_shield,club_country) VALUES ('FK Lovcen',130,51,pg_read_binary_file('E:\imagenes\escudos_cl\Europa\Montenegrin Second League\FK Lovcen.png'),145);</v>
      </c>
    </row>
    <row r="1435" spans="2:15" x14ac:dyDescent="0.25">
      <c r="B1435">
        <v>1433</v>
      </c>
      <c r="C1435" t="s">
        <v>3183</v>
      </c>
      <c r="D1435" t="s">
        <v>1940</v>
      </c>
      <c r="E1435">
        <f>INDEX(ClubLeague!B:B,MATCH(D1435,ClubLeague!C:C,0))</f>
        <v>171</v>
      </c>
      <c r="F1435">
        <v>64</v>
      </c>
      <c r="G1435">
        <v>60</v>
      </c>
      <c r="H1435">
        <v>57</v>
      </c>
      <c r="I1435" s="3">
        <f t="shared" si="67"/>
        <v>60</v>
      </c>
      <c r="J1435" t="s">
        <v>6420</v>
      </c>
      <c r="K1435" t="str">
        <f t="shared" si="68"/>
        <v>E:\imagenes\escudos_cl\Europa\Serbian First League\FK Macva Sabac.png</v>
      </c>
      <c r="L1435" t="s">
        <v>499</v>
      </c>
      <c r="M1435">
        <f>INDEX(NationalTeams!B:B,MATCH(L1435,NationalTeams!C:C,0))</f>
        <v>185</v>
      </c>
      <c r="O1435" t="str">
        <f t="shared" si="66"/>
        <v>INSERT INTO "Clubs" (club_name,club_league_id,club_value,club_shield,club_country) VALUES ('FK Macva Sabac',171,60,pg_read_binary_file('E:\imagenes\escudos_cl\Europa\Serbian First League\FK Macva Sabac.png'),185);</v>
      </c>
    </row>
    <row r="1436" spans="2:15" x14ac:dyDescent="0.25">
      <c r="B1436">
        <v>1434</v>
      </c>
      <c r="C1436" t="s">
        <v>2905</v>
      </c>
      <c r="D1436" t="s">
        <v>1888</v>
      </c>
      <c r="E1436">
        <f>INDEX(ClubLeague!B:B,MATCH(D1436,ClubLeague!C:C,0))</f>
        <v>119</v>
      </c>
      <c r="F1436">
        <v>53</v>
      </c>
      <c r="G1436">
        <v>49</v>
      </c>
      <c r="H1436">
        <v>50</v>
      </c>
      <c r="I1436" s="3">
        <f t="shared" si="67"/>
        <v>51</v>
      </c>
      <c r="J1436" t="s">
        <v>6421</v>
      </c>
      <c r="K1436" t="str">
        <f t="shared" si="68"/>
        <v>E:\imagenes\escudos_cl\Europa\Macedonian Second League\FK Makedonija GP.png</v>
      </c>
      <c r="L1436" t="s">
        <v>522</v>
      </c>
      <c r="M1436">
        <f>INDEX(NationalTeams!B:B,MATCH(L1436,NationalTeams!C:C,0))</f>
        <v>130</v>
      </c>
      <c r="O1436" t="str">
        <f t="shared" si="66"/>
        <v>INSERT INTO "Clubs" (club_name,club_league_id,club_value,club_shield,club_country) VALUES ('FK Makedonija GP',119,51,pg_read_binary_file('E:\imagenes\escudos_cl\Europa\Macedonian Second League\FK Makedonija GP.png'),130);</v>
      </c>
    </row>
    <row r="1437" spans="2:15" x14ac:dyDescent="0.25">
      <c r="B1437">
        <v>1435</v>
      </c>
      <c r="C1437" t="s">
        <v>2854</v>
      </c>
      <c r="D1437" t="s">
        <v>1858</v>
      </c>
      <c r="E1437">
        <f>INDEX(ClubLeague!B:B,MATCH(D1437,ClubLeague!C:C,0))</f>
        <v>89</v>
      </c>
      <c r="F1437">
        <v>59</v>
      </c>
      <c r="G1437">
        <v>53</v>
      </c>
      <c r="H1437">
        <v>57</v>
      </c>
      <c r="I1437" s="3">
        <f t="shared" si="67"/>
        <v>56</v>
      </c>
      <c r="J1437" t="s">
        <v>6422</v>
      </c>
      <c r="K1437" t="str">
        <f t="shared" si="68"/>
        <v>E:\imagenes\escudos_cl\Europa\Latvian Higher League\FK Metta.png</v>
      </c>
      <c r="L1437" t="s">
        <v>532</v>
      </c>
      <c r="M1437">
        <f>INDEX(NationalTeams!B:B,MATCH(L1437,NationalTeams!C:C,0))</f>
        <v>122</v>
      </c>
      <c r="O1437" t="str">
        <f t="shared" si="66"/>
        <v>INSERT INTO "Clubs" (club_name,club_league_id,club_value,club_shield,club_country) VALUES ('FK Metta',89,56,pg_read_binary_file('E:\imagenes\escudos_cl\Europa\Latvian Higher League\FK Metta.png'),122);</v>
      </c>
    </row>
    <row r="1438" spans="2:15" x14ac:dyDescent="0.25">
      <c r="B1438">
        <v>1436</v>
      </c>
      <c r="C1438" t="s">
        <v>2220</v>
      </c>
      <c r="D1438" t="s">
        <v>1810</v>
      </c>
      <c r="E1438">
        <f>INDEX(ClubLeague!B:B,MATCH(D1438,ClubLeague!C:C,0))</f>
        <v>41</v>
      </c>
      <c r="F1438">
        <v>58</v>
      </c>
      <c r="G1438">
        <v>63</v>
      </c>
      <c r="H1438">
        <v>58</v>
      </c>
      <c r="I1438" s="3">
        <f t="shared" si="67"/>
        <v>60</v>
      </c>
      <c r="J1438" t="s">
        <v>6423</v>
      </c>
      <c r="K1438" t="str">
        <f t="shared" si="68"/>
        <v>E:\imagenes\escudos_cl\Europa\Czech First League\FK Mlada Boleslav.png</v>
      </c>
      <c r="L1438" t="s">
        <v>497</v>
      </c>
      <c r="M1438">
        <f>INDEX(NationalTeams!B:B,MATCH(L1438,NationalTeams!C:C,0))</f>
        <v>171</v>
      </c>
      <c r="O1438" t="str">
        <f t="shared" si="66"/>
        <v>INSERT INTO "Clubs" (club_name,club_league_id,club_value,club_shield,club_country) VALUES ('FK Mlada Boleslav',41,60,pg_read_binary_file('E:\imagenes\escudos_cl\Europa\Czech First League\FK Mlada Boleslav.png'),171);</v>
      </c>
    </row>
    <row r="1439" spans="2:15" x14ac:dyDescent="0.25">
      <c r="B1439">
        <v>1437</v>
      </c>
      <c r="C1439" t="s">
        <v>3184</v>
      </c>
      <c r="D1439" t="s">
        <v>1940</v>
      </c>
      <c r="E1439">
        <f>INDEX(ClubLeague!B:B,MATCH(D1439,ClubLeague!C:C,0))</f>
        <v>171</v>
      </c>
      <c r="F1439">
        <v>61</v>
      </c>
      <c r="G1439">
        <v>63</v>
      </c>
      <c r="H1439">
        <v>56</v>
      </c>
      <c r="I1439" s="3">
        <f t="shared" si="67"/>
        <v>60</v>
      </c>
      <c r="J1439" t="s">
        <v>6424</v>
      </c>
      <c r="K1439" t="str">
        <f t="shared" si="68"/>
        <v>E:\imagenes\escudos_cl\Europa\Serbian First League\FK Mladost GAT.png</v>
      </c>
      <c r="L1439" t="s">
        <v>499</v>
      </c>
      <c r="M1439">
        <f>INDEX(NationalTeams!B:B,MATCH(L1439,NationalTeams!C:C,0))</f>
        <v>185</v>
      </c>
      <c r="O1439" t="str">
        <f t="shared" si="66"/>
        <v>INSERT INTO "Clubs" (club_name,club_league_id,club_value,club_shield,club_country) VALUES ('FK Mladost GAT',171,60,pg_read_binary_file('E:\imagenes\escudos_cl\Europa\Serbian First League\FK Mladost GAT.png'),185);</v>
      </c>
    </row>
    <row r="1440" spans="2:15" x14ac:dyDescent="0.25">
      <c r="B1440">
        <v>1438</v>
      </c>
      <c r="C1440" t="s">
        <v>3174</v>
      </c>
      <c r="D1440" t="s">
        <v>1941</v>
      </c>
      <c r="E1440">
        <f>INDEX(ClubLeague!B:B,MATCH(D1440,ClubLeague!C:C,0))</f>
        <v>172</v>
      </c>
      <c r="F1440">
        <v>69</v>
      </c>
      <c r="G1440">
        <v>67</v>
      </c>
      <c r="H1440">
        <v>63</v>
      </c>
      <c r="I1440" s="3">
        <f t="shared" si="67"/>
        <v>66</v>
      </c>
      <c r="J1440" t="s">
        <v>6425</v>
      </c>
      <c r="K1440" t="str">
        <f t="shared" si="68"/>
        <v>E:\imagenes\escudos_cl\Europa\Serbian SuperLiga\FK Mladost Lucani.png</v>
      </c>
      <c r="L1440" t="s">
        <v>499</v>
      </c>
      <c r="M1440">
        <f>INDEX(NationalTeams!B:B,MATCH(L1440,NationalTeams!C:C,0))</f>
        <v>185</v>
      </c>
      <c r="O1440" t="str">
        <f t="shared" si="66"/>
        <v>INSERT INTO "Clubs" (club_name,club_league_id,club_value,club_shield,club_country) VALUES ('FK Mladost Lucani',172,66,pg_read_binary_file('E:\imagenes\escudos_cl\Europa\Serbian SuperLiga\FK Mladost Lucani.png'),185);</v>
      </c>
    </row>
    <row r="1441" spans="2:15" x14ac:dyDescent="0.25">
      <c r="B1441">
        <v>1439</v>
      </c>
      <c r="C1441" t="s">
        <v>2946</v>
      </c>
      <c r="D1441" t="s">
        <v>1898</v>
      </c>
      <c r="E1441">
        <f>INDEX(ClubLeague!B:B,MATCH(D1441,ClubLeague!C:C,0))</f>
        <v>129</v>
      </c>
      <c r="F1441">
        <v>58</v>
      </c>
      <c r="G1441">
        <v>63</v>
      </c>
      <c r="H1441">
        <v>59</v>
      </c>
      <c r="I1441" s="3">
        <f t="shared" si="67"/>
        <v>60</v>
      </c>
      <c r="J1441" t="s">
        <v>6426</v>
      </c>
      <c r="K1441" t="str">
        <f t="shared" si="68"/>
        <v>E:\imagenes\escudos_cl\Europa\Montenegrin First League\FK Mornar Bar.png</v>
      </c>
      <c r="L1441" t="s">
        <v>521</v>
      </c>
      <c r="M1441">
        <f>INDEX(NationalTeams!B:B,MATCH(L1441,NationalTeams!C:C,0))</f>
        <v>145</v>
      </c>
      <c r="O1441" t="str">
        <f t="shared" si="66"/>
        <v>INSERT INTO "Clubs" (club_name,club_league_id,club_value,club_shield,club_country) VALUES ('FK Mornar Bar',129,60,pg_read_binary_file('E:\imagenes\escudos_cl\Europa\Montenegrin First League\FK Mornar Bar.png'),145);</v>
      </c>
    </row>
    <row r="1442" spans="2:15" x14ac:dyDescent="0.25">
      <c r="B1442">
        <v>1440</v>
      </c>
      <c r="C1442" t="s">
        <v>3176</v>
      </c>
      <c r="D1442" t="s">
        <v>1941</v>
      </c>
      <c r="E1442">
        <f>INDEX(ClubLeague!B:B,MATCH(D1442,ClubLeague!C:C,0))</f>
        <v>172</v>
      </c>
      <c r="F1442">
        <v>68</v>
      </c>
      <c r="G1442">
        <v>69</v>
      </c>
      <c r="H1442">
        <v>65</v>
      </c>
      <c r="I1442" s="3">
        <f t="shared" si="67"/>
        <v>67</v>
      </c>
      <c r="J1442" t="s">
        <v>6427</v>
      </c>
      <c r="K1442" t="str">
        <f t="shared" si="68"/>
        <v>E:\imagenes\escudos_cl\Europa\Serbian SuperLiga\FK Napredak Krusevac.png</v>
      </c>
      <c r="L1442" t="s">
        <v>499</v>
      </c>
      <c r="M1442">
        <f>INDEX(NationalTeams!B:B,MATCH(L1442,NationalTeams!C:C,0))</f>
        <v>185</v>
      </c>
      <c r="O1442" t="str">
        <f t="shared" si="66"/>
        <v>INSERT INTO "Clubs" (club_name,club_league_id,club_value,club_shield,club_country) VALUES ('FK Napredak Krusevac',172,67,pg_read_binary_file('E:\imagenes\escudos_cl\Europa\Serbian SuperLiga\FK Napredak Krusevac.png'),185);</v>
      </c>
    </row>
    <row r="1443" spans="2:15" x14ac:dyDescent="0.25">
      <c r="B1443">
        <v>1441</v>
      </c>
      <c r="C1443" t="s">
        <v>2915</v>
      </c>
      <c r="D1443" t="s">
        <v>1888</v>
      </c>
      <c r="E1443">
        <f>INDEX(ClubLeague!B:B,MATCH(D1443,ClubLeague!C:C,0))</f>
        <v>119</v>
      </c>
      <c r="F1443">
        <v>52</v>
      </c>
      <c r="G1443">
        <v>53</v>
      </c>
      <c r="H1443">
        <v>55</v>
      </c>
      <c r="I1443" s="3">
        <f t="shared" si="67"/>
        <v>53</v>
      </c>
      <c r="J1443" t="s">
        <v>6428</v>
      </c>
      <c r="K1443" t="str">
        <f t="shared" si="68"/>
        <v>E:\imagenes\escudos_cl\Europa\Macedonian Second League\FK Novaci.png</v>
      </c>
      <c r="L1443" t="s">
        <v>522</v>
      </c>
      <c r="M1443">
        <f>INDEX(NationalTeams!B:B,MATCH(L1443,NationalTeams!C:C,0))</f>
        <v>130</v>
      </c>
      <c r="O1443" t="str">
        <f t="shared" si="66"/>
        <v>INSERT INTO "Clubs" (club_name,club_league_id,club_value,club_shield,club_country) VALUES ('FK Novaci',119,53,pg_read_binary_file('E:\imagenes\escudos_cl\Europa\Macedonian Second League\FK Novaci.png'),130);</v>
      </c>
    </row>
    <row r="1444" spans="2:15" x14ac:dyDescent="0.25">
      <c r="B1444">
        <v>1442</v>
      </c>
      <c r="C1444" t="s">
        <v>3181</v>
      </c>
      <c r="D1444" t="s">
        <v>1941</v>
      </c>
      <c r="E1444">
        <f>INDEX(ClubLeague!B:B,MATCH(D1444,ClubLeague!C:C,0))</f>
        <v>172</v>
      </c>
      <c r="F1444">
        <v>65</v>
      </c>
      <c r="G1444">
        <v>68</v>
      </c>
      <c r="H1444">
        <v>64</v>
      </c>
      <c r="I1444" s="3">
        <f t="shared" si="67"/>
        <v>66</v>
      </c>
      <c r="J1444" t="s">
        <v>6429</v>
      </c>
      <c r="K1444" t="str">
        <f t="shared" si="68"/>
        <v>E:\imagenes\escudos_cl\Europa\Serbian SuperLiga\FK Novi Pazar.png</v>
      </c>
      <c r="L1444" t="s">
        <v>499</v>
      </c>
      <c r="M1444">
        <f>INDEX(NationalTeams!B:B,MATCH(L1444,NationalTeams!C:C,0))</f>
        <v>185</v>
      </c>
      <c r="O1444" t="str">
        <f t="shared" si="66"/>
        <v>INSERT INTO "Clubs" (club_name,club_league_id,club_value,club_shield,club_country) VALUES ('FK Novi Pazar',172,66,pg_read_binary_file('E:\imagenes\escudos_cl\Europa\Serbian SuperLiga\FK Novi Pazar.png'),185);</v>
      </c>
    </row>
    <row r="1445" spans="2:15" x14ac:dyDescent="0.25">
      <c r="B1445">
        <v>1443</v>
      </c>
      <c r="C1445" t="s">
        <v>2911</v>
      </c>
      <c r="D1445" t="s">
        <v>1888</v>
      </c>
      <c r="E1445">
        <f>INDEX(ClubLeague!B:B,MATCH(D1445,ClubLeague!C:C,0))</f>
        <v>119</v>
      </c>
      <c r="F1445">
        <v>49</v>
      </c>
      <c r="G1445">
        <v>49</v>
      </c>
      <c r="H1445">
        <v>53</v>
      </c>
      <c r="I1445" s="3">
        <f t="shared" si="67"/>
        <v>50</v>
      </c>
      <c r="J1445" t="s">
        <v>6430</v>
      </c>
      <c r="K1445" t="str">
        <f t="shared" si="68"/>
        <v>E:\imagenes\escudos_cl\Europa\Macedonian Second League\FK Ohrid.png</v>
      </c>
      <c r="L1445" t="s">
        <v>522</v>
      </c>
      <c r="M1445">
        <f>INDEX(NationalTeams!B:B,MATCH(L1445,NationalTeams!C:C,0))</f>
        <v>130</v>
      </c>
      <c r="O1445" t="str">
        <f t="shared" si="66"/>
        <v>INSERT INTO "Clubs" (club_name,club_league_id,club_value,club_shield,club_country) VALUES ('FK Ohrid',119,50,pg_read_binary_file('E:\imagenes\escudos_cl\Europa\Macedonian Second League\FK Ohrid.png'),130);</v>
      </c>
    </row>
    <row r="1446" spans="2:15" x14ac:dyDescent="0.25">
      <c r="B1446">
        <v>1444</v>
      </c>
      <c r="C1446" t="s">
        <v>2919</v>
      </c>
      <c r="D1446" t="s">
        <v>1888</v>
      </c>
      <c r="E1446">
        <f>INDEX(ClubLeague!B:B,MATCH(D1446,ClubLeague!C:C,0))</f>
        <v>119</v>
      </c>
      <c r="F1446">
        <v>53</v>
      </c>
      <c r="G1446">
        <v>51</v>
      </c>
      <c r="H1446">
        <v>49</v>
      </c>
      <c r="I1446" s="3">
        <f t="shared" si="67"/>
        <v>51</v>
      </c>
      <c r="J1446" t="s">
        <v>6431</v>
      </c>
      <c r="K1446" t="str">
        <f t="shared" si="68"/>
        <v>E:\imagenes\escudos_cl\Europa\Macedonian Second League\FK Osogovo.png</v>
      </c>
      <c r="L1446" t="s">
        <v>522</v>
      </c>
      <c r="M1446">
        <f>INDEX(NationalTeams!B:B,MATCH(L1446,NationalTeams!C:C,0))</f>
        <v>130</v>
      </c>
      <c r="O1446" t="str">
        <f t="shared" si="66"/>
        <v>INSERT INTO "Clubs" (club_name,club_league_id,club_value,club_shield,club_country) VALUES ('FK Osogovo',119,51,pg_read_binary_file('E:\imagenes\escudos_cl\Europa\Macedonian Second League\FK Osogovo.png'),130);</v>
      </c>
    </row>
    <row r="1447" spans="2:15" x14ac:dyDescent="0.25">
      <c r="B1447">
        <v>1445</v>
      </c>
      <c r="C1447" t="s">
        <v>2951</v>
      </c>
      <c r="D1447" t="s">
        <v>1898</v>
      </c>
      <c r="E1447">
        <f>INDEX(ClubLeague!B:B,MATCH(D1447,ClubLeague!C:C,0))</f>
        <v>129</v>
      </c>
      <c r="F1447">
        <v>61</v>
      </c>
      <c r="G1447">
        <v>60</v>
      </c>
      <c r="H1447">
        <v>62</v>
      </c>
      <c r="I1447" s="3">
        <f t="shared" si="67"/>
        <v>61</v>
      </c>
      <c r="J1447" t="s">
        <v>6432</v>
      </c>
      <c r="K1447" t="str">
        <f t="shared" si="68"/>
        <v>E:\imagenes\escudos_cl\Europa\Montenegrin First League\FK Otrant Olympic.png</v>
      </c>
      <c r="L1447" t="s">
        <v>521</v>
      </c>
      <c r="M1447">
        <f>INDEX(NationalTeams!B:B,MATCH(L1447,NationalTeams!C:C,0))</f>
        <v>145</v>
      </c>
      <c r="O1447" t="str">
        <f t="shared" si="66"/>
        <v>INSERT INTO "Clubs" (club_name,club_league_id,club_value,club_shield,club_country) VALUES ('FK Otrant Olympic',129,61,pg_read_binary_file('E:\imagenes\escudos_cl\Europa\Montenegrin First League\FK Otrant Olympic.png'),145);</v>
      </c>
    </row>
    <row r="1448" spans="2:15" x14ac:dyDescent="0.25">
      <c r="B1448">
        <v>1446</v>
      </c>
      <c r="C1448" t="s">
        <v>2872</v>
      </c>
      <c r="D1448" t="s">
        <v>1777</v>
      </c>
      <c r="E1448">
        <f>INDEX(ClubLeague!B:B,MATCH(D1448,ClubLeague!C:C,0))</f>
        <v>7</v>
      </c>
      <c r="F1448">
        <v>57</v>
      </c>
      <c r="G1448">
        <v>60</v>
      </c>
      <c r="H1448">
        <v>52</v>
      </c>
      <c r="I1448" s="3">
        <f t="shared" si="67"/>
        <v>56</v>
      </c>
      <c r="J1448" t="s">
        <v>6433</v>
      </c>
      <c r="K1448" t="str">
        <f t="shared" si="68"/>
        <v>E:\imagenes\escudos_cl\Europa\A Lyga\FK Panevezys.png</v>
      </c>
      <c r="L1448" t="s">
        <v>527</v>
      </c>
      <c r="M1448">
        <f>INDEX(NationalTeams!B:B,MATCH(L1448,NationalTeams!C:C,0))</f>
        <v>127</v>
      </c>
      <c r="O1448" t="str">
        <f t="shared" si="66"/>
        <v>INSERT INTO "Clubs" (club_name,club_league_id,club_value,club_shield,club_country) VALUES ('FK Panevezys',7,56,pg_read_binary_file('E:\imagenes\escudos_cl\Europa\A Lyga\FK Panevezys.png'),127);</v>
      </c>
    </row>
    <row r="1449" spans="2:15" x14ac:dyDescent="0.25">
      <c r="B1449">
        <v>1447</v>
      </c>
      <c r="C1449" t="s">
        <v>2219</v>
      </c>
      <c r="D1449" t="s">
        <v>1810</v>
      </c>
      <c r="E1449">
        <f>INDEX(ClubLeague!B:B,MATCH(D1449,ClubLeague!C:C,0))</f>
        <v>41</v>
      </c>
      <c r="F1449">
        <v>58</v>
      </c>
      <c r="G1449">
        <v>62</v>
      </c>
      <c r="H1449">
        <v>57</v>
      </c>
      <c r="I1449" s="3">
        <f t="shared" si="67"/>
        <v>59</v>
      </c>
      <c r="J1449" t="s">
        <v>6434</v>
      </c>
      <c r="K1449" t="str">
        <f t="shared" si="68"/>
        <v>E:\imagenes\escudos_cl\Europa\Czech First League\FK Pardubice.png</v>
      </c>
      <c r="L1449" t="s">
        <v>497</v>
      </c>
      <c r="M1449">
        <f>INDEX(NationalTeams!B:B,MATCH(L1449,NationalTeams!C:C,0))</f>
        <v>171</v>
      </c>
      <c r="O1449" t="str">
        <f t="shared" si="66"/>
        <v>INSERT INTO "Clubs" (club_name,club_league_id,club_value,club_shield,club_country) VALUES ('FK Pardubice',41,59,pg_read_binary_file('E:\imagenes\escudos_cl\Europa\Czech First League\FK Pardubice.png'),171);</v>
      </c>
    </row>
    <row r="1450" spans="2:15" x14ac:dyDescent="0.25">
      <c r="B1450">
        <v>1448</v>
      </c>
      <c r="C1450" t="s">
        <v>3177</v>
      </c>
      <c r="D1450" t="s">
        <v>1941</v>
      </c>
      <c r="E1450">
        <f>INDEX(ClubLeague!B:B,MATCH(D1450,ClubLeague!C:C,0))</f>
        <v>172</v>
      </c>
      <c r="F1450">
        <v>68</v>
      </c>
      <c r="G1450">
        <v>70</v>
      </c>
      <c r="H1450">
        <v>67</v>
      </c>
      <c r="I1450" s="3">
        <f t="shared" si="67"/>
        <v>68</v>
      </c>
      <c r="J1450" t="s">
        <v>6435</v>
      </c>
      <c r="K1450" t="str">
        <f t="shared" si="68"/>
        <v>E:\imagenes\escudos_cl\Europa\Serbian SuperLiga\FK Partizan.png</v>
      </c>
      <c r="L1450" t="s">
        <v>499</v>
      </c>
      <c r="M1450">
        <f>INDEX(NationalTeams!B:B,MATCH(L1450,NationalTeams!C:C,0))</f>
        <v>185</v>
      </c>
      <c r="O1450" t="str">
        <f t="shared" si="66"/>
        <v>INSERT INTO "Clubs" (club_name,club_league_id,club_value,club_shield,club_country) VALUES ('FK Partizan',172,68,pg_read_binary_file('E:\imagenes\escudos_cl\Europa\Serbian SuperLiga\FK Partizan.png'),185);</v>
      </c>
    </row>
    <row r="1451" spans="2:15" x14ac:dyDescent="0.25">
      <c r="B1451">
        <v>1449</v>
      </c>
      <c r="C1451" t="s">
        <v>1990</v>
      </c>
      <c r="D1451" t="s">
        <v>1778</v>
      </c>
      <c r="E1451">
        <f>INDEX(ClubLeague!B:B,MATCH(D1451,ClubLeague!C:C,0))</f>
        <v>8</v>
      </c>
      <c r="F1451">
        <v>70</v>
      </c>
      <c r="G1451">
        <v>58</v>
      </c>
      <c r="H1451">
        <v>62</v>
      </c>
      <c r="I1451" s="3">
        <f t="shared" si="67"/>
        <v>63</v>
      </c>
      <c r="J1451" t="s">
        <v>6436</v>
      </c>
      <c r="K1451" t="str">
        <f t="shared" si="68"/>
        <v>E:\imagenes\escudos_cl\Europa\Abissnet Superiore\FK Partizani.png</v>
      </c>
      <c r="L1451" t="s">
        <v>520</v>
      </c>
      <c r="M1451">
        <f>INDEX(NationalTeams!B:B,MATCH(L1451,NationalTeams!C:C,0))</f>
        <v>3</v>
      </c>
      <c r="O1451" t="str">
        <f t="shared" si="66"/>
        <v>INSERT INTO "Clubs" (club_name,club_league_id,club_value,club_shield,club_country) VALUES ('FK Partizani',8,63,pg_read_binary_file('E:\imagenes\escudos_cl\Europa\Abissnet Superiore\FK Partizani.png'),3);</v>
      </c>
    </row>
    <row r="1452" spans="2:15" x14ac:dyDescent="0.25">
      <c r="B1452">
        <v>1450</v>
      </c>
      <c r="C1452" t="s">
        <v>2899</v>
      </c>
      <c r="D1452" t="s">
        <v>1887</v>
      </c>
      <c r="E1452">
        <f>INDEX(ClubLeague!B:B,MATCH(D1452,ClubLeague!C:C,0))</f>
        <v>118</v>
      </c>
      <c r="F1452">
        <v>60</v>
      </c>
      <c r="G1452">
        <v>64</v>
      </c>
      <c r="H1452">
        <v>65</v>
      </c>
      <c r="I1452" s="3">
        <f t="shared" si="67"/>
        <v>63</v>
      </c>
      <c r="J1452" t="s">
        <v>6437</v>
      </c>
      <c r="K1452" t="str">
        <f t="shared" si="68"/>
        <v>E:\imagenes\escudos_cl\Europa\Macedonian First League\FK Pelister.png</v>
      </c>
      <c r="L1452" t="s">
        <v>522</v>
      </c>
      <c r="M1452">
        <f>INDEX(NationalTeams!B:B,MATCH(L1452,NationalTeams!C:C,0))</f>
        <v>130</v>
      </c>
      <c r="O1452" t="str">
        <f t="shared" si="66"/>
        <v>INSERT INTO "Clubs" (club_name,club_league_id,club_value,club_shield,club_country) VALUES ('FK Pelister',118,63,pg_read_binary_file('E:\imagenes\escudos_cl\Europa\Macedonian First League\FK Pelister.png'),130);</v>
      </c>
    </row>
    <row r="1453" spans="2:15" x14ac:dyDescent="0.25">
      <c r="B1453">
        <v>1451</v>
      </c>
      <c r="C1453" t="s">
        <v>2917</v>
      </c>
      <c r="D1453" t="s">
        <v>1888</v>
      </c>
      <c r="E1453">
        <f>INDEX(ClubLeague!B:B,MATCH(D1453,ClubLeague!C:C,0))</f>
        <v>119</v>
      </c>
      <c r="F1453">
        <v>52</v>
      </c>
      <c r="G1453">
        <v>53</v>
      </c>
      <c r="H1453">
        <v>55</v>
      </c>
      <c r="I1453" s="3">
        <f t="shared" si="67"/>
        <v>53</v>
      </c>
      <c r="J1453" t="s">
        <v>6438</v>
      </c>
      <c r="K1453" t="str">
        <f t="shared" si="68"/>
        <v>E:\imagenes\escudos_cl\Europa\Macedonian Second League\FK Pobeda AD.png</v>
      </c>
      <c r="L1453" t="s">
        <v>522</v>
      </c>
      <c r="M1453">
        <f>INDEX(NationalTeams!B:B,MATCH(L1453,NationalTeams!C:C,0))</f>
        <v>130</v>
      </c>
      <c r="O1453" t="str">
        <f t="shared" si="66"/>
        <v>INSERT INTO "Clubs" (club_name,club_league_id,club_value,club_shield,club_country) VALUES ('FK Pobeda AD',119,53,pg_read_binary_file('E:\imagenes\escudos_cl\Europa\Macedonian Second League\FK Pobeda AD.png'),130);</v>
      </c>
    </row>
    <row r="1454" spans="2:15" x14ac:dyDescent="0.25">
      <c r="B1454">
        <v>1452</v>
      </c>
      <c r="C1454" t="s">
        <v>2353</v>
      </c>
      <c r="D1454" t="s">
        <v>1896</v>
      </c>
      <c r="E1454">
        <f>INDEX(ClubLeague!B:B,MATCH(D1454,ClubLeague!C:C,0))</f>
        <v>127</v>
      </c>
      <c r="F1454">
        <v>56</v>
      </c>
      <c r="G1454">
        <v>53</v>
      </c>
      <c r="H1454">
        <v>50</v>
      </c>
      <c r="I1454" s="3">
        <f t="shared" si="67"/>
        <v>53</v>
      </c>
      <c r="J1454" t="s">
        <v>6439</v>
      </c>
      <c r="K1454" t="str">
        <f t="shared" si="68"/>
        <v>E:\imagenes\escudos_cl\Europa\MonacoBet Liga\FK Pohronie.png</v>
      </c>
      <c r="L1454" t="s">
        <v>509</v>
      </c>
      <c r="M1454">
        <f>INDEX(NationalTeams!B:B,MATCH(L1454,NationalTeams!C:C,0))</f>
        <v>64</v>
      </c>
      <c r="O1454" t="str">
        <f t="shared" si="66"/>
        <v>INSERT INTO "Clubs" (club_name,club_league_id,club_value,club_shield,club_country) VALUES ('FK Pohronie',127,53,pg_read_binary_file('E:\imagenes\escudos_cl\Europa\MonacoBet Liga\FK Pohronie.png'),64);</v>
      </c>
    </row>
    <row r="1455" spans="2:15" x14ac:dyDescent="0.25">
      <c r="B1455">
        <v>1453</v>
      </c>
      <c r="C1455" t="s">
        <v>2896</v>
      </c>
      <c r="D1455" t="s">
        <v>1887</v>
      </c>
      <c r="E1455">
        <f>INDEX(ClubLeague!B:B,MATCH(D1455,ClubLeague!C:C,0))</f>
        <v>118</v>
      </c>
      <c r="F1455">
        <v>64</v>
      </c>
      <c r="G1455">
        <v>63</v>
      </c>
      <c r="H1455">
        <v>65</v>
      </c>
      <c r="I1455" s="3">
        <f t="shared" si="67"/>
        <v>64</v>
      </c>
      <c r="J1455" t="s">
        <v>6440</v>
      </c>
      <c r="K1455" t="str">
        <f t="shared" si="68"/>
        <v>E:\imagenes\escudos_cl\Europa\Macedonian First League\FK Rabotnichki.png</v>
      </c>
      <c r="L1455" t="s">
        <v>522</v>
      </c>
      <c r="M1455">
        <f>INDEX(NationalTeams!B:B,MATCH(L1455,NationalTeams!C:C,0))</f>
        <v>130</v>
      </c>
      <c r="O1455" t="str">
        <f t="shared" si="66"/>
        <v>INSERT INTO "Clubs" (club_name,club_league_id,club_value,club_shield,club_country) VALUES ('FK Rabotnichki',118,64,pg_read_binary_file('E:\imagenes\escudos_cl\Europa\Macedonian First League\FK Rabotnichki.png'),130);</v>
      </c>
    </row>
    <row r="1456" spans="2:15" x14ac:dyDescent="0.25">
      <c r="B1456">
        <v>1454</v>
      </c>
      <c r="C1456" t="s">
        <v>3182</v>
      </c>
      <c r="D1456" t="s">
        <v>1941</v>
      </c>
      <c r="E1456">
        <f>INDEX(ClubLeague!B:B,MATCH(D1456,ClubLeague!C:C,0))</f>
        <v>172</v>
      </c>
      <c r="F1456">
        <v>65</v>
      </c>
      <c r="G1456">
        <v>71</v>
      </c>
      <c r="H1456">
        <v>62</v>
      </c>
      <c r="I1456" s="3">
        <f t="shared" si="67"/>
        <v>66</v>
      </c>
      <c r="J1456" t="s">
        <v>6441</v>
      </c>
      <c r="K1456" t="str">
        <f t="shared" si="68"/>
        <v>E:\imagenes\escudos_cl\Europa\Serbian SuperLiga\FK Radnicki 1923.png</v>
      </c>
      <c r="L1456" t="s">
        <v>499</v>
      </c>
      <c r="M1456">
        <f>INDEX(NationalTeams!B:B,MATCH(L1456,NationalTeams!C:C,0))</f>
        <v>185</v>
      </c>
      <c r="O1456" t="str">
        <f t="shared" si="66"/>
        <v>INSERT INTO "Clubs" (club_name,club_league_id,club_value,club_shield,club_country) VALUES ('FK Radnicki 1923',172,66,pg_read_binary_file('E:\imagenes\escudos_cl\Europa\Serbian SuperLiga\FK Radnicki 1923.png'),185);</v>
      </c>
    </row>
    <row r="1457" spans="2:15" x14ac:dyDescent="0.25">
      <c r="B1457">
        <v>1455</v>
      </c>
      <c r="C1457" t="s">
        <v>2167</v>
      </c>
      <c r="D1457" t="s">
        <v>1828</v>
      </c>
      <c r="E1457">
        <f>INDEX(ClubLeague!B:B,MATCH(D1457,ClubLeague!C:C,0))</f>
        <v>59</v>
      </c>
      <c r="F1457">
        <v>65</v>
      </c>
      <c r="G1457">
        <v>59</v>
      </c>
      <c r="H1457">
        <v>72</v>
      </c>
      <c r="I1457" s="3">
        <f t="shared" si="67"/>
        <v>65</v>
      </c>
      <c r="J1457" t="s">
        <v>6442</v>
      </c>
      <c r="K1457" t="str">
        <f t="shared" si="68"/>
        <v>E:\imagenes\escudos_cl\Europa\First League of the Federation of Bosnia\FK Radnicki Lukavac.png</v>
      </c>
      <c r="L1457" t="s">
        <v>516</v>
      </c>
      <c r="M1457">
        <f>INDEX(NationalTeams!B:B,MATCH(L1457,NationalTeams!C:C,0))</f>
        <v>30</v>
      </c>
      <c r="O1457" t="str">
        <f t="shared" si="66"/>
        <v>INSERT INTO "Clubs" (club_name,club_league_id,club_value,club_shield,club_country) VALUES ('FK Radnicki Lukavac',59,65,pg_read_binary_file('E:\imagenes\escudos_cl\Europa\First League of the Federation of Bosnia\FK Radnicki Lukavac.png'),30);</v>
      </c>
    </row>
    <row r="1458" spans="2:15" x14ac:dyDescent="0.25">
      <c r="B1458">
        <v>1456</v>
      </c>
      <c r="C1458" t="s">
        <v>3175</v>
      </c>
      <c r="D1458" t="s">
        <v>1941</v>
      </c>
      <c r="E1458">
        <f>INDEX(ClubLeague!B:B,MATCH(D1458,ClubLeague!C:C,0))</f>
        <v>172</v>
      </c>
      <c r="F1458">
        <v>69</v>
      </c>
      <c r="G1458">
        <v>68</v>
      </c>
      <c r="H1458">
        <v>65</v>
      </c>
      <c r="I1458" s="3">
        <f t="shared" si="67"/>
        <v>67</v>
      </c>
      <c r="J1458" t="s">
        <v>6443</v>
      </c>
      <c r="K1458" t="str">
        <f t="shared" si="68"/>
        <v>E:\imagenes\escudos_cl\Europa\Serbian SuperLiga\FK Radnicki Nis.png</v>
      </c>
      <c r="L1458" t="s">
        <v>499</v>
      </c>
      <c r="M1458">
        <f>INDEX(NationalTeams!B:B,MATCH(L1458,NationalTeams!C:C,0))</f>
        <v>185</v>
      </c>
      <c r="O1458" t="str">
        <f t="shared" si="66"/>
        <v>INSERT INTO "Clubs" (club_name,club_league_id,club_value,club_shield,club_country) VALUES ('FK Radnicki Nis',172,67,pg_read_binary_file('E:\imagenes\escudos_cl\Europa\Serbian SuperLiga\FK Radnicki Nis.png'),185);</v>
      </c>
    </row>
    <row r="1459" spans="2:15" x14ac:dyDescent="0.25">
      <c r="B1459">
        <v>1457</v>
      </c>
      <c r="C1459" t="s">
        <v>3190</v>
      </c>
      <c r="D1459" t="s">
        <v>1940</v>
      </c>
      <c r="E1459">
        <f>INDEX(ClubLeague!B:B,MATCH(D1459,ClubLeague!C:C,0))</f>
        <v>171</v>
      </c>
      <c r="F1459">
        <v>62</v>
      </c>
      <c r="G1459">
        <v>62</v>
      </c>
      <c r="H1459">
        <v>59</v>
      </c>
      <c r="I1459" s="3">
        <f t="shared" si="67"/>
        <v>61</v>
      </c>
      <c r="J1459" t="s">
        <v>6444</v>
      </c>
      <c r="K1459" t="str">
        <f t="shared" si="68"/>
        <v>E:\imagenes\escudos_cl\Europa\Serbian First League\FK Radnicki Sremska Mitrovica.png</v>
      </c>
      <c r="L1459" t="s">
        <v>499</v>
      </c>
      <c r="M1459">
        <f>INDEX(NationalTeams!B:B,MATCH(L1459,NationalTeams!C:C,0))</f>
        <v>185</v>
      </c>
      <c r="O1459" t="str">
        <f t="shared" si="66"/>
        <v>INSERT INTO "Clubs" (club_name,club_league_id,club_value,club_shield,club_country) VALUES ('FK Radnicki Sremska Mitrovica',171,61,pg_read_binary_file('E:\imagenes\escudos_cl\Europa\Serbian First League\FK Radnicki Sremska Mitrovica.png'),185);</v>
      </c>
    </row>
    <row r="1460" spans="2:15" x14ac:dyDescent="0.25">
      <c r="B1460">
        <v>1458</v>
      </c>
      <c r="C1460" t="s">
        <v>2170</v>
      </c>
      <c r="D1460" t="s">
        <v>1916</v>
      </c>
      <c r="E1460">
        <f>INDEX(ClubLeague!B:B,MATCH(D1460,ClubLeague!C:C,0))</f>
        <v>147</v>
      </c>
      <c r="F1460">
        <v>56</v>
      </c>
      <c r="G1460">
        <v>56</v>
      </c>
      <c r="H1460">
        <v>72</v>
      </c>
      <c r="I1460" s="3">
        <f t="shared" si="67"/>
        <v>61</v>
      </c>
      <c r="J1460" t="s">
        <v>6445</v>
      </c>
      <c r="K1460" t="str">
        <f t="shared" si="68"/>
        <v>E:\imagenes\escudos_cl\Europa\Premier League of Bosnia\FK Radnik Bijeljina.png</v>
      </c>
      <c r="L1460" t="s">
        <v>516</v>
      </c>
      <c r="M1460">
        <f>INDEX(NationalTeams!B:B,MATCH(L1460,NationalTeams!C:C,0))</f>
        <v>30</v>
      </c>
      <c r="O1460" t="str">
        <f t="shared" si="66"/>
        <v>INSERT INTO "Clubs" (club_name,club_league_id,club_value,club_shield,club_country) VALUES ('FK Radnik Bijeljina',147,61,pg_read_binary_file('E:\imagenes\escudos_cl\Europa\Premier League of Bosnia\FK Radnik Bijeljina.png'),30);</v>
      </c>
    </row>
    <row r="1461" spans="2:15" x14ac:dyDescent="0.25">
      <c r="B1461">
        <v>1459</v>
      </c>
      <c r="C1461" t="s">
        <v>2155</v>
      </c>
      <c r="D1461" t="s">
        <v>1828</v>
      </c>
      <c r="E1461">
        <f>INDEX(ClubLeague!B:B,MATCH(D1461,ClubLeague!C:C,0))</f>
        <v>59</v>
      </c>
      <c r="F1461">
        <v>65</v>
      </c>
      <c r="G1461">
        <v>64</v>
      </c>
      <c r="H1461">
        <v>70</v>
      </c>
      <c r="I1461" s="3">
        <f t="shared" si="67"/>
        <v>66</v>
      </c>
      <c r="J1461" t="s">
        <v>6446</v>
      </c>
      <c r="K1461" t="str">
        <f t="shared" si="68"/>
        <v>E:\imagenes\escudos_cl\Europa\First League of the Federation of Bosnia\FK Radnik Hadzici.png</v>
      </c>
      <c r="L1461" t="s">
        <v>516</v>
      </c>
      <c r="M1461">
        <f>INDEX(NationalTeams!B:B,MATCH(L1461,NationalTeams!C:C,0))</f>
        <v>30</v>
      </c>
      <c r="O1461" t="str">
        <f t="shared" si="66"/>
        <v>INSERT INTO "Clubs" (club_name,club_league_id,club_value,club_shield,club_country) VALUES ('FK Radnik Hadzici',59,66,pg_read_binary_file('E:\imagenes\escudos_cl\Europa\First League of the Federation of Bosnia\FK Radnik Hadzici.png'),30);</v>
      </c>
    </row>
    <row r="1462" spans="2:15" x14ac:dyDescent="0.25">
      <c r="B1462">
        <v>1460</v>
      </c>
      <c r="C1462" t="s">
        <v>3199</v>
      </c>
      <c r="D1462" t="s">
        <v>1941</v>
      </c>
      <c r="E1462">
        <f>INDEX(ClubLeague!B:B,MATCH(D1462,ClubLeague!C:C,0))</f>
        <v>172</v>
      </c>
      <c r="F1462">
        <v>59</v>
      </c>
      <c r="G1462">
        <v>56</v>
      </c>
      <c r="H1462">
        <v>62</v>
      </c>
      <c r="I1462" s="3">
        <f t="shared" si="67"/>
        <v>59</v>
      </c>
      <c r="J1462" t="s">
        <v>6447</v>
      </c>
      <c r="K1462" t="str">
        <f t="shared" si="68"/>
        <v>E:\imagenes\escudos_cl\Europa\Serbian SuperLiga\FK Radnik Surdulica.png</v>
      </c>
      <c r="L1462" t="s">
        <v>499</v>
      </c>
      <c r="M1462">
        <f>INDEX(NationalTeams!B:B,MATCH(L1462,NationalTeams!C:C,0))</f>
        <v>185</v>
      </c>
      <c r="O1462" t="str">
        <f t="shared" si="66"/>
        <v>INSERT INTO "Clubs" (club_name,club_league_id,club_value,club_shield,club_country) VALUES ('FK Radnik Surdulica',172,59,pg_read_binary_file('E:\imagenes\escudos_cl\Europa\Serbian SuperLiga\FK Radnik Surdulica.png'),185);</v>
      </c>
    </row>
    <row r="1463" spans="2:15" x14ac:dyDescent="0.25">
      <c r="B1463">
        <v>1461</v>
      </c>
      <c r="C1463" t="s">
        <v>2846</v>
      </c>
      <c r="D1463" t="s">
        <v>1858</v>
      </c>
      <c r="E1463">
        <f>INDEX(ClubLeague!B:B,MATCH(D1463,ClubLeague!C:C,0))</f>
        <v>89</v>
      </c>
      <c r="F1463">
        <v>56</v>
      </c>
      <c r="G1463">
        <v>55</v>
      </c>
      <c r="H1463">
        <v>58</v>
      </c>
      <c r="I1463" s="3">
        <f t="shared" si="67"/>
        <v>56</v>
      </c>
      <c r="J1463" t="s">
        <v>6448</v>
      </c>
      <c r="K1463" t="str">
        <f t="shared" si="68"/>
        <v>E:\imagenes\escudos_cl\Europa\Latvian Higher League\FK RFS.png</v>
      </c>
      <c r="L1463" t="s">
        <v>532</v>
      </c>
      <c r="M1463">
        <f>INDEX(NationalTeams!B:B,MATCH(L1463,NationalTeams!C:C,0))</f>
        <v>122</v>
      </c>
      <c r="O1463" t="str">
        <f t="shared" si="66"/>
        <v>INSERT INTO "Clubs" (club_name,club_league_id,club_value,club_shield,club_country) VALUES ('FK RFS',89,56,pg_read_binary_file('E:\imagenes\escudos_cl\Europa\Latvian Higher League\FK RFS.png'),122);</v>
      </c>
    </row>
    <row r="1464" spans="2:15" x14ac:dyDescent="0.25">
      <c r="B1464">
        <v>1462</v>
      </c>
      <c r="C1464" t="s">
        <v>2876</v>
      </c>
      <c r="D1464" t="s">
        <v>1777</v>
      </c>
      <c r="E1464">
        <f>INDEX(ClubLeague!B:B,MATCH(D1464,ClubLeague!C:C,0))</f>
        <v>7</v>
      </c>
      <c r="F1464">
        <v>55</v>
      </c>
      <c r="G1464">
        <v>60</v>
      </c>
      <c r="H1464">
        <v>54</v>
      </c>
      <c r="I1464" s="3">
        <f t="shared" si="67"/>
        <v>56</v>
      </c>
      <c r="J1464" t="s">
        <v>6449</v>
      </c>
      <c r="K1464" t="str">
        <f t="shared" si="68"/>
        <v>E:\imagenes\escudos_cl\Europa\A Lyga\FK Riteriai.png</v>
      </c>
      <c r="L1464" t="s">
        <v>527</v>
      </c>
      <c r="M1464">
        <f>INDEX(NationalTeams!B:B,MATCH(L1464,NationalTeams!C:C,0))</f>
        <v>127</v>
      </c>
      <c r="O1464" t="str">
        <f t="shared" si="66"/>
        <v>INSERT INTO "Clubs" (club_name,club_league_id,club_value,club_shield,club_country) VALUES ('FK Riteriai',7,56,pg_read_binary_file('E:\imagenes\escudos_cl\Europa\A Lyga\FK Riteriai.png'),127);</v>
      </c>
    </row>
    <row r="1465" spans="2:15" x14ac:dyDescent="0.25">
      <c r="B1465">
        <v>1463</v>
      </c>
      <c r="C1465" t="s">
        <v>2953</v>
      </c>
      <c r="D1465" t="s">
        <v>1899</v>
      </c>
      <c r="E1465">
        <f>INDEX(ClubLeague!B:B,MATCH(D1465,ClubLeague!C:C,0))</f>
        <v>130</v>
      </c>
      <c r="F1465">
        <v>54</v>
      </c>
      <c r="G1465">
        <v>51</v>
      </c>
      <c r="H1465">
        <v>52</v>
      </c>
      <c r="I1465" s="3">
        <f t="shared" si="67"/>
        <v>52</v>
      </c>
      <c r="J1465" t="s">
        <v>6450</v>
      </c>
      <c r="K1465" t="str">
        <f t="shared" si="68"/>
        <v>E:\imagenes\escudos_cl\Europa\Montenegrin Second League\FK Rudar Pljevlja.png</v>
      </c>
      <c r="L1465" t="s">
        <v>521</v>
      </c>
      <c r="M1465">
        <f>INDEX(NationalTeams!B:B,MATCH(L1465,NationalTeams!C:C,0))</f>
        <v>145</v>
      </c>
      <c r="O1465" t="str">
        <f t="shared" si="66"/>
        <v>INSERT INTO "Clubs" (club_name,club_league_id,club_value,club_shield,club_country) VALUES ('FK Rudar Pljevlja',130,52,pg_read_binary_file('E:\imagenes\escudos_cl\Europa\Montenegrin Second League\FK Rudar Pljevlja.png'),145);</v>
      </c>
    </row>
    <row r="1466" spans="2:15" x14ac:dyDescent="0.25">
      <c r="B1466">
        <v>1464</v>
      </c>
      <c r="C1466" t="s">
        <v>2171</v>
      </c>
      <c r="D1466" t="s">
        <v>1916</v>
      </c>
      <c r="E1466">
        <f>INDEX(ClubLeague!B:B,MATCH(D1466,ClubLeague!C:C,0))</f>
        <v>147</v>
      </c>
      <c r="F1466">
        <v>67</v>
      </c>
      <c r="G1466">
        <v>55</v>
      </c>
      <c r="H1466">
        <v>59</v>
      </c>
      <c r="I1466" s="3">
        <f t="shared" si="67"/>
        <v>60</v>
      </c>
      <c r="J1466" t="s">
        <v>6451</v>
      </c>
      <c r="K1466" t="str">
        <f t="shared" si="68"/>
        <v>E:\imagenes\escudos_cl\Europa\Premier League of Bosnia\FK Rudar Prijedor.png</v>
      </c>
      <c r="L1466" t="s">
        <v>516</v>
      </c>
      <c r="M1466">
        <f>INDEX(NationalTeams!B:B,MATCH(L1466,NationalTeams!C:C,0))</f>
        <v>30</v>
      </c>
      <c r="O1466" t="str">
        <f t="shared" si="66"/>
        <v>INSERT INTO "Clubs" (club_name,club_league_id,club_value,club_shield,club_country) VALUES ('FK Rudar Prijedor',147,60,pg_read_binary_file('E:\imagenes\escudos_cl\Europa\Premier League of Bosnia\FK Rudar Prijedor.png'),30);</v>
      </c>
    </row>
    <row r="1467" spans="2:15" x14ac:dyDescent="0.25">
      <c r="B1467">
        <v>1465</v>
      </c>
      <c r="C1467" t="s">
        <v>2172</v>
      </c>
      <c r="D1467" t="s">
        <v>1916</v>
      </c>
      <c r="E1467">
        <f>INDEX(ClubLeague!B:B,MATCH(D1467,ClubLeague!C:C,0))</f>
        <v>147</v>
      </c>
      <c r="F1467">
        <v>63</v>
      </c>
      <c r="G1467">
        <v>58</v>
      </c>
      <c r="H1467">
        <v>61</v>
      </c>
      <c r="I1467" s="3">
        <f t="shared" si="67"/>
        <v>61</v>
      </c>
      <c r="J1467" t="s">
        <v>6452</v>
      </c>
      <c r="K1467" t="str">
        <f t="shared" si="68"/>
        <v>E:\imagenes\escudos_cl\Europa\Premier League of Bosnia\FK Sarajevo.png</v>
      </c>
      <c r="L1467" t="s">
        <v>516</v>
      </c>
      <c r="M1467">
        <f>INDEX(NationalTeams!B:B,MATCH(L1467,NationalTeams!C:C,0))</f>
        <v>30</v>
      </c>
      <c r="O1467" t="str">
        <f t="shared" si="66"/>
        <v>INSERT INTO "Clubs" (club_name,club_league_id,club_value,club_shield,club_country) VALUES ('FK Sarajevo',147,61,pg_read_binary_file('E:\imagenes\escudos_cl\Europa\Premier League of Bosnia\FK Sarajevo.png'),30);</v>
      </c>
    </row>
    <row r="1468" spans="2:15" x14ac:dyDescent="0.25">
      <c r="B1468">
        <v>1466</v>
      </c>
      <c r="C1468" t="s">
        <v>2910</v>
      </c>
      <c r="D1468" t="s">
        <v>1888</v>
      </c>
      <c r="E1468">
        <f>INDEX(ClubLeague!B:B,MATCH(D1468,ClubLeague!C:C,0))</f>
        <v>119</v>
      </c>
      <c r="F1468">
        <v>52</v>
      </c>
      <c r="G1468">
        <v>53</v>
      </c>
      <c r="H1468">
        <v>53</v>
      </c>
      <c r="I1468" s="3">
        <f t="shared" si="67"/>
        <v>53</v>
      </c>
      <c r="J1468" t="s">
        <v>6453</v>
      </c>
      <c r="K1468" t="str">
        <f t="shared" si="68"/>
        <v>E:\imagenes\escudos_cl\Europa\Macedonian Second League\FK Sasa.png</v>
      </c>
      <c r="L1468" t="s">
        <v>522</v>
      </c>
      <c r="M1468">
        <f>INDEX(NationalTeams!B:B,MATCH(L1468,NationalTeams!C:C,0))</f>
        <v>130</v>
      </c>
      <c r="O1468" t="str">
        <f t="shared" si="66"/>
        <v>INSERT INTO "Clubs" (club_name,club_league_id,club_value,club_shield,club_country) VALUES ('FK Sasa',119,53,pg_read_binary_file('E:\imagenes\escudos_cl\Europa\Macedonian Second League\FK Sasa.png'),130);</v>
      </c>
    </row>
    <row r="1469" spans="2:15" x14ac:dyDescent="0.25">
      <c r="B1469">
        <v>1467</v>
      </c>
      <c r="C1469" t="s">
        <v>2895</v>
      </c>
      <c r="D1469" t="s">
        <v>1887</v>
      </c>
      <c r="E1469">
        <f>INDEX(ClubLeague!B:B,MATCH(D1469,ClubLeague!C:C,0))</f>
        <v>118</v>
      </c>
      <c r="F1469">
        <v>60</v>
      </c>
      <c r="G1469">
        <v>61</v>
      </c>
      <c r="H1469">
        <v>58</v>
      </c>
      <c r="I1469" s="3">
        <f t="shared" si="67"/>
        <v>60</v>
      </c>
      <c r="J1469" t="s">
        <v>6454</v>
      </c>
      <c r="K1469" t="str">
        <f t="shared" si="68"/>
        <v>E:\imagenes\escudos_cl\Europa\Macedonian First League\FK Sileks.png</v>
      </c>
      <c r="L1469" t="s">
        <v>522</v>
      </c>
      <c r="M1469">
        <f>INDEX(NationalTeams!B:B,MATCH(L1469,NationalTeams!C:C,0))</f>
        <v>130</v>
      </c>
      <c r="O1469" t="str">
        <f t="shared" si="66"/>
        <v>INSERT INTO "Clubs" (club_name,club_league_id,club_value,club_shield,club_country) VALUES ('FK Sileks',118,60,pg_read_binary_file('E:\imagenes\escudos_cl\Europa\Macedonian First League\FK Sileks.png'),130);</v>
      </c>
    </row>
    <row r="1470" spans="2:15" x14ac:dyDescent="0.25">
      <c r="B1470">
        <v>1468</v>
      </c>
      <c r="C1470" t="s">
        <v>2914</v>
      </c>
      <c r="D1470" t="s">
        <v>1888</v>
      </c>
      <c r="E1470">
        <f>INDEX(ClubLeague!B:B,MATCH(D1470,ClubLeague!C:C,0))</f>
        <v>119</v>
      </c>
      <c r="F1470">
        <v>52</v>
      </c>
      <c r="G1470">
        <v>53</v>
      </c>
      <c r="H1470">
        <v>51</v>
      </c>
      <c r="I1470" s="3">
        <f t="shared" si="67"/>
        <v>52</v>
      </c>
      <c r="J1470" t="s">
        <v>6455</v>
      </c>
      <c r="K1470" t="str">
        <f t="shared" si="68"/>
        <v>E:\imagenes\escudos_cl\Europa\Macedonian Second League\FK Skopje.png</v>
      </c>
      <c r="L1470" t="s">
        <v>522</v>
      </c>
      <c r="M1470">
        <f>INDEX(NationalTeams!B:B,MATCH(L1470,NationalTeams!C:C,0))</f>
        <v>130</v>
      </c>
      <c r="O1470" t="str">
        <f t="shared" si="66"/>
        <v>INSERT INTO "Clubs" (club_name,club_league_id,club_value,club_shield,club_country) VALUES ('FK Skopje',119,52,pg_read_binary_file('E:\imagenes\escudos_cl\Europa\Macedonian Second League\FK Skopje.png'),130);</v>
      </c>
    </row>
    <row r="1471" spans="2:15" x14ac:dyDescent="0.25">
      <c r="B1471">
        <v>1469</v>
      </c>
      <c r="C1471" t="s">
        <v>2173</v>
      </c>
      <c r="D1471" t="s">
        <v>1916</v>
      </c>
      <c r="E1471">
        <f>INDEX(ClubLeague!B:B,MATCH(D1471,ClubLeague!C:C,0))</f>
        <v>147</v>
      </c>
      <c r="F1471">
        <v>67</v>
      </c>
      <c r="G1471">
        <v>57</v>
      </c>
      <c r="H1471">
        <v>74</v>
      </c>
      <c r="I1471" s="3">
        <f t="shared" si="67"/>
        <v>66</v>
      </c>
      <c r="J1471" t="s">
        <v>6456</v>
      </c>
      <c r="K1471" t="str">
        <f t="shared" si="68"/>
        <v>E:\imagenes\escudos_cl\Europa\Premier League of Bosnia\FK Sloga Doboj.png</v>
      </c>
      <c r="L1471" t="s">
        <v>516</v>
      </c>
      <c r="M1471">
        <f>INDEX(NationalTeams!B:B,MATCH(L1471,NationalTeams!C:C,0))</f>
        <v>30</v>
      </c>
      <c r="O1471" t="str">
        <f t="shared" si="66"/>
        <v>INSERT INTO "Clubs" (club_name,club_league_id,club_value,club_shield,club_country) VALUES ('FK Sloga Doboj',147,66,pg_read_binary_file('E:\imagenes\escudos_cl\Europa\Premier League of Bosnia\FK Sloga Doboj.png'),30);</v>
      </c>
    </row>
    <row r="1472" spans="2:15" x14ac:dyDescent="0.25">
      <c r="B1472">
        <v>1470</v>
      </c>
      <c r="C1472" t="s">
        <v>3192</v>
      </c>
      <c r="D1472" t="s">
        <v>1940</v>
      </c>
      <c r="E1472">
        <f>INDEX(ClubLeague!B:B,MATCH(D1472,ClubLeague!C:C,0))</f>
        <v>171</v>
      </c>
      <c r="F1472">
        <v>62</v>
      </c>
      <c r="G1472">
        <v>64</v>
      </c>
      <c r="H1472">
        <v>64</v>
      </c>
      <c r="I1472" s="3">
        <f t="shared" si="67"/>
        <v>63</v>
      </c>
      <c r="J1472" t="s">
        <v>6457</v>
      </c>
      <c r="K1472" t="str">
        <f t="shared" si="68"/>
        <v>E:\imagenes\escudos_cl\Europa\Serbian First League\FK Smederevo 1924.png</v>
      </c>
      <c r="L1472" t="s">
        <v>499</v>
      </c>
      <c r="M1472">
        <f>INDEX(NationalTeams!B:B,MATCH(L1472,NationalTeams!C:C,0))</f>
        <v>185</v>
      </c>
      <c r="O1472" t="str">
        <f t="shared" si="66"/>
        <v>INSERT INTO "Clubs" (club_name,club_league_id,club_value,club_shield,club_country) VALUES ('FK Smederevo 1924',171,63,pg_read_binary_file('E:\imagenes\escudos_cl\Europa\Serbian First League\FK Smederevo 1924.png'),185);</v>
      </c>
    </row>
    <row r="1473" spans="2:15" x14ac:dyDescent="0.25">
      <c r="B1473">
        <v>1471</v>
      </c>
      <c r="C1473" t="s">
        <v>3200</v>
      </c>
      <c r="D1473" t="s">
        <v>1941</v>
      </c>
      <c r="E1473">
        <f>INDEX(ClubLeague!B:B,MATCH(D1473,ClubLeague!C:C,0))</f>
        <v>172</v>
      </c>
      <c r="F1473">
        <v>61</v>
      </c>
      <c r="G1473">
        <v>56</v>
      </c>
      <c r="H1473">
        <v>56</v>
      </c>
      <c r="I1473" s="3">
        <f t="shared" si="67"/>
        <v>58</v>
      </c>
      <c r="J1473" t="s">
        <v>6458</v>
      </c>
      <c r="K1473" t="str">
        <f t="shared" si="68"/>
        <v>E:\imagenes\escudos_cl\Europa\Serbian SuperLiga\FK Spartak Subotica.png</v>
      </c>
      <c r="L1473" t="s">
        <v>499</v>
      </c>
      <c r="M1473">
        <f>INDEX(NationalTeams!B:B,MATCH(L1473,NationalTeams!C:C,0))</f>
        <v>185</v>
      </c>
      <c r="O1473" t="str">
        <f t="shared" si="66"/>
        <v>INSERT INTO "Clubs" (club_name,club_league_id,club_value,club_shield,club_country) VALUES ('FK Spartak Subotica',172,58,pg_read_binary_file('E:\imagenes\escudos_cl\Europa\Serbian SuperLiga\FK Spartak Subotica.png'),185);</v>
      </c>
    </row>
    <row r="1474" spans="2:15" x14ac:dyDescent="0.25">
      <c r="B1474">
        <v>1472</v>
      </c>
      <c r="C1474" t="s">
        <v>2870</v>
      </c>
      <c r="D1474" t="s">
        <v>1777</v>
      </c>
      <c r="E1474">
        <f>INDEX(ClubLeague!B:B,MATCH(D1474,ClubLeague!C:C,0))</f>
        <v>7</v>
      </c>
      <c r="F1474">
        <v>50</v>
      </c>
      <c r="G1474">
        <v>52</v>
      </c>
      <c r="H1474">
        <v>59</v>
      </c>
      <c r="I1474" s="3">
        <f t="shared" si="67"/>
        <v>54</v>
      </c>
      <c r="J1474" t="s">
        <v>6459</v>
      </c>
      <c r="K1474" t="str">
        <f t="shared" si="68"/>
        <v>E:\imagenes\escudos_cl\Europa\A Lyga\FK Suduva.png</v>
      </c>
      <c r="L1474" t="s">
        <v>527</v>
      </c>
      <c r="M1474">
        <f>INDEX(NationalTeams!B:B,MATCH(L1474,NationalTeams!C:C,0))</f>
        <v>127</v>
      </c>
      <c r="O1474" t="str">
        <f t="shared" si="66"/>
        <v>INSERT INTO "Clubs" (club_name,club_league_id,club_value,club_shield,club_country) VALUES ('FK Suduva',7,54,pg_read_binary_file('E:\imagenes\escudos_cl\Europa\A Lyga\FK Suduva.png'),127);</v>
      </c>
    </row>
    <row r="1475" spans="2:15" x14ac:dyDescent="0.25">
      <c r="B1475">
        <v>1473</v>
      </c>
      <c r="C1475" t="s">
        <v>2944</v>
      </c>
      <c r="D1475" t="s">
        <v>1898</v>
      </c>
      <c r="E1475">
        <f>INDEX(ClubLeague!B:B,MATCH(D1475,ClubLeague!C:C,0))</f>
        <v>129</v>
      </c>
      <c r="F1475">
        <v>64</v>
      </c>
      <c r="G1475">
        <v>63</v>
      </c>
      <c r="H1475">
        <v>62</v>
      </c>
      <c r="I1475" s="3">
        <f t="shared" si="67"/>
        <v>63</v>
      </c>
      <c r="J1475" t="s">
        <v>6460</v>
      </c>
      <c r="K1475" t="str">
        <f t="shared" si="68"/>
        <v>E:\imagenes\escudos_cl\Europa\Montenegrin First League\FK Sutjeska.png</v>
      </c>
      <c r="L1475" t="s">
        <v>521</v>
      </c>
      <c r="M1475">
        <f>INDEX(NationalTeams!B:B,MATCH(L1475,NationalTeams!C:C,0))</f>
        <v>145</v>
      </c>
      <c r="O1475" t="str">
        <f t="shared" ref="O1475:O1538" si="69">_xlfn.CONCAT($O$1,$S$1,$B$1,$S$1," ",$Q$1,$C$2,$U$1,$E$2,$U$1,$I$2,$U$1,$K$2,$U$1,$M$2,$R$1,$P$1,$Q$1,$T$1,C1475,$T$1,$U$1,E1475,$U$1,I1475,$U$1,$O$2,$Q$1,$T$1,K1475,$T$1,$R$1,$U$1,M1475,$R$1,$V$1)</f>
        <v>INSERT INTO "Clubs" (club_name,club_league_id,club_value,club_shield,club_country) VALUES ('FK Sutjeska',129,63,pg_read_binary_file('E:\imagenes\escudos_cl\Europa\Montenegrin First League\FK Sutjeska.png'),145);</v>
      </c>
    </row>
    <row r="1476" spans="2:15" x14ac:dyDescent="0.25">
      <c r="B1476">
        <v>1474</v>
      </c>
      <c r="C1476" t="s">
        <v>2221</v>
      </c>
      <c r="D1476" t="s">
        <v>1810</v>
      </c>
      <c r="E1476">
        <f>INDEX(ClubLeague!B:B,MATCH(D1476,ClubLeague!C:C,0))</f>
        <v>41</v>
      </c>
      <c r="F1476">
        <v>57</v>
      </c>
      <c r="G1476">
        <v>64</v>
      </c>
      <c r="H1476">
        <v>59</v>
      </c>
      <c r="I1476" s="3">
        <f t="shared" ref="I1476:I1539" si="70">ROUND(AVERAGE(F1476:H1476),0)</f>
        <v>60</v>
      </c>
      <c r="J1476" t="s">
        <v>6461</v>
      </c>
      <c r="K1476" t="str">
        <f t="shared" ref="K1476:K1539" si="71">_xlfn.CONCAT($A$1,J1476)</f>
        <v>E:\imagenes\escudos_cl\Europa\Czech First League\FK Teplice.png</v>
      </c>
      <c r="L1476" t="s">
        <v>497</v>
      </c>
      <c r="M1476">
        <f>INDEX(NationalTeams!B:B,MATCH(L1476,NationalTeams!C:C,0))</f>
        <v>171</v>
      </c>
      <c r="O1476" t="str">
        <f t="shared" si="69"/>
        <v>INSERT INTO "Clubs" (club_name,club_league_id,club_value,club_shield,club_country) VALUES ('FK Teplice',41,60,pg_read_binary_file('E:\imagenes\escudos_cl\Europa\Czech First League\FK Teplice.png'),171);</v>
      </c>
    </row>
    <row r="1477" spans="2:15" x14ac:dyDescent="0.25">
      <c r="B1477">
        <v>1475</v>
      </c>
      <c r="C1477" t="s">
        <v>3141</v>
      </c>
      <c r="D1477" t="s">
        <v>1928</v>
      </c>
      <c r="E1477">
        <f>INDEX(ClubLeague!B:B,MATCH(D1477,ClubLeague!C:C,0))</f>
        <v>159</v>
      </c>
      <c r="F1477">
        <v>58</v>
      </c>
      <c r="G1477">
        <v>59</v>
      </c>
      <c r="H1477">
        <v>63</v>
      </c>
      <c r="I1477" s="3">
        <f t="shared" si="70"/>
        <v>60</v>
      </c>
      <c r="J1477" t="s">
        <v>6462</v>
      </c>
      <c r="K1477" t="str">
        <f t="shared" si="71"/>
        <v>E:\imagenes\escudos_cl\Europa\Russian First League\FK Torpedo Moscow.png</v>
      </c>
      <c r="L1477" t="s">
        <v>500</v>
      </c>
      <c r="M1477">
        <f>INDEX(NationalTeams!B:B,MATCH(L1477,NationalTeams!C:C,0))</f>
        <v>176</v>
      </c>
      <c r="O1477" t="str">
        <f t="shared" si="69"/>
        <v>INSERT INTO "Clubs" (club_name,club_league_id,club_value,club_shield,club_country) VALUES ('FK Torpedo Moscow',159,60,pg_read_binary_file('E:\imagenes\escudos_cl\Europa\Russian First League\FK Torpedo Moscow.png'),176);</v>
      </c>
    </row>
    <row r="1478" spans="2:15" x14ac:dyDescent="0.25">
      <c r="B1478">
        <v>1476</v>
      </c>
      <c r="C1478" t="s">
        <v>3194</v>
      </c>
      <c r="D1478" t="s">
        <v>1940</v>
      </c>
      <c r="E1478">
        <f>INDEX(ClubLeague!B:B,MATCH(D1478,ClubLeague!C:C,0))</f>
        <v>171</v>
      </c>
      <c r="F1478">
        <v>61</v>
      </c>
      <c r="G1478">
        <v>62</v>
      </c>
      <c r="H1478">
        <v>62</v>
      </c>
      <c r="I1478" s="3">
        <f t="shared" si="70"/>
        <v>62</v>
      </c>
      <c r="J1478" t="s">
        <v>6463</v>
      </c>
      <c r="K1478" t="str">
        <f t="shared" si="71"/>
        <v>E:\imagenes\escudos_cl\Europa\Serbian First League\FK Trayal.png</v>
      </c>
      <c r="L1478" t="s">
        <v>499</v>
      </c>
      <c r="M1478">
        <f>INDEX(NationalTeams!B:B,MATCH(L1478,NationalTeams!C:C,0))</f>
        <v>185</v>
      </c>
      <c r="O1478" t="str">
        <f t="shared" si="69"/>
        <v>INSERT INTO "Clubs" (club_name,club_league_id,club_value,club_shield,club_country) VALUES ('FK Trayal',171,62,pg_read_binary_file('E:\imagenes\escudos_cl\Europa\Serbian First League\FK Trayal.png'),185);</v>
      </c>
    </row>
    <row r="1479" spans="2:15" x14ac:dyDescent="0.25">
      <c r="B1479">
        <v>1477</v>
      </c>
      <c r="C1479" t="s">
        <v>3178</v>
      </c>
      <c r="D1479" t="s">
        <v>1941</v>
      </c>
      <c r="E1479">
        <f>INDEX(ClubLeague!B:B,MATCH(D1479,ClubLeague!C:C,0))</f>
        <v>172</v>
      </c>
      <c r="F1479">
        <v>67</v>
      </c>
      <c r="G1479">
        <v>71</v>
      </c>
      <c r="H1479">
        <v>64</v>
      </c>
      <c r="I1479" s="3">
        <f t="shared" si="70"/>
        <v>67</v>
      </c>
      <c r="J1479" t="s">
        <v>6464</v>
      </c>
      <c r="K1479" t="str">
        <f t="shared" si="71"/>
        <v>E:\imagenes\escudos_cl\Europa\Serbian SuperLiga\FK TSC.png</v>
      </c>
      <c r="L1479" t="s">
        <v>499</v>
      </c>
      <c r="M1479">
        <f>INDEX(NationalTeams!B:B,MATCH(L1479,NationalTeams!C:C,0))</f>
        <v>185</v>
      </c>
      <c r="O1479" t="str">
        <f t="shared" si="69"/>
        <v>INSERT INTO "Clubs" (club_name,club_league_id,club_value,club_shield,club_country) VALUES ('FK TSC',172,67,pg_read_binary_file('E:\imagenes\escudos_cl\Europa\Serbian SuperLiga\FK TSC.png'),185);</v>
      </c>
    </row>
    <row r="1480" spans="2:15" x14ac:dyDescent="0.25">
      <c r="B1480">
        <v>1478</v>
      </c>
      <c r="C1480" t="s">
        <v>2853</v>
      </c>
      <c r="D1480" t="s">
        <v>1858</v>
      </c>
      <c r="E1480">
        <f>INDEX(ClubLeague!B:B,MATCH(D1480,ClubLeague!C:C,0))</f>
        <v>89</v>
      </c>
      <c r="F1480">
        <v>58</v>
      </c>
      <c r="G1480">
        <v>53</v>
      </c>
      <c r="H1480">
        <v>57</v>
      </c>
      <c r="I1480" s="3">
        <f t="shared" si="70"/>
        <v>56</v>
      </c>
      <c r="J1480" t="s">
        <v>6465</v>
      </c>
      <c r="K1480" t="str">
        <f t="shared" si="71"/>
        <v>E:\imagenes\escudos_cl\Europa\Latvian Higher League\FK Tukums 2000.png</v>
      </c>
      <c r="L1480" t="s">
        <v>532</v>
      </c>
      <c r="M1480">
        <f>INDEX(NationalTeams!B:B,MATCH(L1480,NationalTeams!C:C,0))</f>
        <v>122</v>
      </c>
      <c r="O1480" t="str">
        <f t="shared" si="69"/>
        <v>INSERT INTO "Clubs" (club_name,club_league_id,club_value,club_shield,club_country) VALUES ('FK Tukums 2000',89,56,pg_read_binary_file('E:\imagenes\escudos_cl\Europa\Latvian Higher League\FK Tukums 2000.png'),122);</v>
      </c>
    </row>
    <row r="1481" spans="2:15" x14ac:dyDescent="0.25">
      <c r="B1481">
        <v>1479</v>
      </c>
      <c r="C1481" t="s">
        <v>2158</v>
      </c>
      <c r="D1481" t="s">
        <v>1828</v>
      </c>
      <c r="E1481">
        <f>INDEX(ClubLeague!B:B,MATCH(D1481,ClubLeague!C:C,0))</f>
        <v>59</v>
      </c>
      <c r="F1481">
        <v>69</v>
      </c>
      <c r="G1481">
        <v>57</v>
      </c>
      <c r="H1481">
        <v>62</v>
      </c>
      <c r="I1481" s="3">
        <f t="shared" si="70"/>
        <v>63</v>
      </c>
      <c r="J1481" t="s">
        <v>6466</v>
      </c>
      <c r="K1481" t="str">
        <f t="shared" si="71"/>
        <v>E:\imagenes\escudos_cl\Europa\First League of the Federation of Bosnia\FK Tuzla City.png</v>
      </c>
      <c r="L1481" t="s">
        <v>516</v>
      </c>
      <c r="M1481">
        <f>INDEX(NationalTeams!B:B,MATCH(L1481,NationalTeams!C:C,0))</f>
        <v>30</v>
      </c>
      <c r="O1481" t="str">
        <f t="shared" si="69"/>
        <v>INSERT INTO "Clubs" (club_name,club_league_id,club_value,club_shield,club_country) VALUES ('FK Tuzla City',59,63,pg_read_binary_file('E:\imagenes\escudos_cl\Europa\First League of the Federation of Bosnia\FK Tuzla City.png'),30);</v>
      </c>
    </row>
    <row r="1482" spans="2:15" x14ac:dyDescent="0.25">
      <c r="B1482">
        <v>1480</v>
      </c>
      <c r="C1482" t="s">
        <v>2898</v>
      </c>
      <c r="D1482" t="s">
        <v>1887</v>
      </c>
      <c r="E1482">
        <f>INDEX(ClubLeague!B:B,MATCH(D1482,ClubLeague!C:C,0))</f>
        <v>118</v>
      </c>
      <c r="F1482">
        <v>60</v>
      </c>
      <c r="G1482">
        <v>63</v>
      </c>
      <c r="H1482">
        <v>58</v>
      </c>
      <c r="I1482" s="3">
        <f t="shared" si="70"/>
        <v>60</v>
      </c>
      <c r="J1482" t="s">
        <v>6467</v>
      </c>
      <c r="K1482" t="str">
        <f t="shared" si="71"/>
        <v>E:\imagenes\escudos_cl\Europa\Macedonian First League\FK Vardar.png</v>
      </c>
      <c r="L1482" t="s">
        <v>522</v>
      </c>
      <c r="M1482">
        <f>INDEX(NationalTeams!B:B,MATCH(L1482,NationalTeams!C:C,0))</f>
        <v>130</v>
      </c>
      <c r="O1482" t="str">
        <f t="shared" si="69"/>
        <v>INSERT INTO "Clubs" (club_name,club_league_id,club_value,club_shield,club_country) VALUES ('FK Vardar',118,60,pg_read_binary_file('E:\imagenes\escudos_cl\Europa\Macedonian First League\FK Vardar.png'),130);</v>
      </c>
    </row>
    <row r="1483" spans="2:15" x14ac:dyDescent="0.25">
      <c r="B1483">
        <v>1481</v>
      </c>
      <c r="C1483" t="s">
        <v>2918</v>
      </c>
      <c r="D1483" t="s">
        <v>1888</v>
      </c>
      <c r="E1483">
        <f>INDEX(ClubLeague!B:B,MATCH(D1483,ClubLeague!C:C,0))</f>
        <v>119</v>
      </c>
      <c r="F1483">
        <v>53</v>
      </c>
      <c r="G1483">
        <v>49</v>
      </c>
      <c r="H1483">
        <v>55</v>
      </c>
      <c r="I1483" s="3">
        <f t="shared" si="70"/>
        <v>52</v>
      </c>
      <c r="J1483" t="s">
        <v>6468</v>
      </c>
      <c r="K1483" t="str">
        <f t="shared" si="71"/>
        <v>E:\imagenes\escudos_cl\Europa\Macedonian Second League\FK Vardar Negotino.png</v>
      </c>
      <c r="L1483" t="s">
        <v>522</v>
      </c>
      <c r="M1483">
        <f>INDEX(NationalTeams!B:B,MATCH(L1483,NationalTeams!C:C,0))</f>
        <v>130</v>
      </c>
      <c r="O1483" t="str">
        <f t="shared" si="69"/>
        <v>INSERT INTO "Clubs" (club_name,club_league_id,club_value,club_shield,club_country) VALUES ('FK Vardar Negotino',119,52,pg_read_binary_file('E:\imagenes\escudos_cl\Europa\Macedonian Second League\FK Vardar Negotino.png'),130);</v>
      </c>
    </row>
    <row r="1484" spans="2:15" x14ac:dyDescent="0.25">
      <c r="B1484">
        <v>1482</v>
      </c>
      <c r="C1484" t="s">
        <v>2921</v>
      </c>
      <c r="D1484" t="s">
        <v>1888</v>
      </c>
      <c r="E1484">
        <f>INDEX(ClubLeague!B:B,MATCH(D1484,ClubLeague!C:C,0))</f>
        <v>119</v>
      </c>
      <c r="F1484">
        <v>50</v>
      </c>
      <c r="G1484">
        <v>54</v>
      </c>
      <c r="H1484">
        <v>52</v>
      </c>
      <c r="I1484" s="3">
        <f t="shared" si="70"/>
        <v>52</v>
      </c>
      <c r="J1484" t="s">
        <v>6469</v>
      </c>
      <c r="K1484" t="str">
        <f t="shared" si="71"/>
        <v>E:\imagenes\escudos_cl\Europa\Macedonian Second League\FK Vardarski.png</v>
      </c>
      <c r="L1484" t="s">
        <v>522</v>
      </c>
      <c r="M1484">
        <f>INDEX(NationalTeams!B:B,MATCH(L1484,NationalTeams!C:C,0))</f>
        <v>130</v>
      </c>
      <c r="O1484" t="str">
        <f t="shared" si="69"/>
        <v>INSERT INTO "Clubs" (club_name,club_league_id,club_value,club_shield,club_country) VALUES ('FK Vardarski',119,52,pg_read_binary_file('E:\imagenes\escudos_cl\Europa\Macedonian Second League\FK Vardarski.png'),130);</v>
      </c>
    </row>
    <row r="1485" spans="2:15" x14ac:dyDescent="0.25">
      <c r="B1485">
        <v>1483</v>
      </c>
      <c r="C1485" t="s">
        <v>2241</v>
      </c>
      <c r="D1485" t="s">
        <v>1811</v>
      </c>
      <c r="E1485">
        <f>INDEX(ClubLeague!B:B,MATCH(D1485,ClubLeague!C:C,0))</f>
        <v>42</v>
      </c>
      <c r="F1485">
        <v>51</v>
      </c>
      <c r="G1485">
        <v>54</v>
      </c>
      <c r="H1485">
        <v>50</v>
      </c>
      <c r="I1485" s="3">
        <f t="shared" si="70"/>
        <v>52</v>
      </c>
      <c r="J1485" t="s">
        <v>6470</v>
      </c>
      <c r="K1485" t="str">
        <f t="shared" si="71"/>
        <v>E:\imagenes\escudos_cl\Europa\Czech National Football League\FK Varnsdorf.png</v>
      </c>
      <c r="L1485" t="s">
        <v>497</v>
      </c>
      <c r="M1485">
        <f>INDEX(NationalTeams!B:B,MATCH(L1485,NationalTeams!C:C,0))</f>
        <v>171</v>
      </c>
      <c r="O1485" t="str">
        <f t="shared" si="69"/>
        <v>INSERT INTO "Clubs" (club_name,club_league_id,club_value,club_shield,club_country) VALUES ('FK Varnsdorf',42,52,pg_read_binary_file('E:\imagenes\escudos_cl\Europa\Czech National Football League\FK Varnsdorf.png'),171);</v>
      </c>
    </row>
    <row r="1486" spans="2:15" x14ac:dyDescent="0.25">
      <c r="B1486">
        <v>1484</v>
      </c>
      <c r="C1486" t="s">
        <v>2175</v>
      </c>
      <c r="D1486" t="s">
        <v>1916</v>
      </c>
      <c r="E1486">
        <f>INDEX(ClubLeague!B:B,MATCH(D1486,ClubLeague!C:C,0))</f>
        <v>147</v>
      </c>
      <c r="F1486">
        <v>62</v>
      </c>
      <c r="G1486">
        <v>66</v>
      </c>
      <c r="H1486">
        <v>71</v>
      </c>
      <c r="I1486" s="3">
        <f t="shared" si="70"/>
        <v>66</v>
      </c>
      <c r="J1486" t="s">
        <v>6471</v>
      </c>
      <c r="K1486" t="str">
        <f t="shared" si="71"/>
        <v>E:\imagenes\escudos_cl\Europa\Premier League of Bosnia\FK Velez Mostar.png</v>
      </c>
      <c r="L1486" t="s">
        <v>516</v>
      </c>
      <c r="M1486">
        <f>INDEX(NationalTeams!B:B,MATCH(L1486,NationalTeams!C:C,0))</f>
        <v>30</v>
      </c>
      <c r="O1486" t="str">
        <f t="shared" si="69"/>
        <v>INSERT INTO "Clubs" (club_name,club_league_id,club_value,club_shield,club_country) VALUES ('FK Velez Mostar',147,66,pg_read_binary_file('E:\imagenes\escudos_cl\Europa\Premier League of Bosnia\FK Velez Mostar.png'),30);</v>
      </c>
    </row>
    <row r="1487" spans="2:15" x14ac:dyDescent="0.25">
      <c r="B1487">
        <v>1485</v>
      </c>
      <c r="C1487" t="s">
        <v>2235</v>
      </c>
      <c r="D1487" t="s">
        <v>1811</v>
      </c>
      <c r="E1487">
        <f>INDEX(ClubLeague!B:B,MATCH(D1487,ClubLeague!C:C,0))</f>
        <v>42</v>
      </c>
      <c r="F1487">
        <v>49</v>
      </c>
      <c r="G1487">
        <v>58</v>
      </c>
      <c r="H1487">
        <v>50</v>
      </c>
      <c r="I1487" s="3">
        <f t="shared" si="70"/>
        <v>52</v>
      </c>
      <c r="J1487" t="s">
        <v>6472</v>
      </c>
      <c r="K1487" t="str">
        <f t="shared" si="71"/>
        <v>E:\imagenes\escudos_cl\Europa\Czech National Football League\FK Viktoria Zizkov.png</v>
      </c>
      <c r="L1487" t="s">
        <v>497</v>
      </c>
      <c r="M1487">
        <f>INDEX(NationalTeams!B:B,MATCH(L1487,NationalTeams!C:C,0))</f>
        <v>171</v>
      </c>
      <c r="O1487" t="str">
        <f t="shared" si="69"/>
        <v>INSERT INTO "Clubs" (club_name,club_league_id,club_value,club_shield,club_country) VALUES ('FK Viktoria Zizkov',42,52,pg_read_binary_file('E:\imagenes\escudos_cl\Europa\Czech National Football League\FK Viktoria Zizkov.png'),171);</v>
      </c>
    </row>
    <row r="1488" spans="2:15" x14ac:dyDescent="0.25">
      <c r="B1488">
        <v>1486</v>
      </c>
      <c r="C1488" t="s">
        <v>3201</v>
      </c>
      <c r="D1488" t="s">
        <v>1941</v>
      </c>
      <c r="E1488">
        <f>INDEX(ClubLeague!B:B,MATCH(D1488,ClubLeague!C:C,0))</f>
        <v>172</v>
      </c>
      <c r="F1488">
        <v>55</v>
      </c>
      <c r="G1488">
        <v>62</v>
      </c>
      <c r="H1488">
        <v>56</v>
      </c>
      <c r="I1488" s="3">
        <f t="shared" si="70"/>
        <v>58</v>
      </c>
      <c r="J1488" t="s">
        <v>6473</v>
      </c>
      <c r="K1488" t="str">
        <f t="shared" si="71"/>
        <v>E:\imagenes\escudos_cl\Europa\Serbian SuperLiga\FK Vojvodina.png</v>
      </c>
      <c r="L1488" t="s">
        <v>499</v>
      </c>
      <c r="M1488">
        <f>INDEX(NationalTeams!B:B,MATCH(L1488,NationalTeams!C:C,0))</f>
        <v>185</v>
      </c>
      <c r="O1488" t="str">
        <f t="shared" si="69"/>
        <v>INSERT INTO "Clubs" (club_name,club_league_id,club_value,club_shield,club_country) VALUES ('FK Vojvodina',172,58,pg_read_binary_file('E:\imagenes\escudos_cl\Europa\Serbian SuperLiga\FK Vojvodina.png'),185);</v>
      </c>
    </row>
    <row r="1489" spans="2:15" x14ac:dyDescent="0.25">
      <c r="B1489">
        <v>1487</v>
      </c>
      <c r="C1489" t="s">
        <v>2904</v>
      </c>
      <c r="D1489" t="s">
        <v>1887</v>
      </c>
      <c r="E1489">
        <f>INDEX(ClubLeague!B:B,MATCH(D1489,ClubLeague!C:C,0))</f>
        <v>118</v>
      </c>
      <c r="F1489">
        <v>65</v>
      </c>
      <c r="G1489">
        <v>64</v>
      </c>
      <c r="H1489">
        <v>65</v>
      </c>
      <c r="I1489" s="3">
        <f t="shared" si="70"/>
        <v>65</v>
      </c>
      <c r="J1489" t="s">
        <v>6474</v>
      </c>
      <c r="K1489" t="str">
        <f t="shared" si="71"/>
        <v>E:\imagenes\escudos_cl\Europa\Macedonian First League\FK Voska Sport.png</v>
      </c>
      <c r="L1489" t="s">
        <v>522</v>
      </c>
      <c r="M1489">
        <f>INDEX(NationalTeams!B:B,MATCH(L1489,NationalTeams!C:C,0))</f>
        <v>130</v>
      </c>
      <c r="O1489" t="str">
        <f t="shared" si="69"/>
        <v>INSERT INTO "Clubs" (club_name,club_league_id,club_value,club_shield,club_country) VALUES ('FK Voska Sport',118,65,pg_read_binary_file('E:\imagenes\escudos_cl\Europa\Macedonian First League\FK Voska Sport.png'),130);</v>
      </c>
    </row>
    <row r="1490" spans="2:15" x14ac:dyDescent="0.25">
      <c r="B1490">
        <v>1488</v>
      </c>
      <c r="C1490" t="s">
        <v>3185</v>
      </c>
      <c r="D1490" t="s">
        <v>1940</v>
      </c>
      <c r="E1490">
        <f>INDEX(ClubLeague!B:B,MATCH(D1490,ClubLeague!C:C,0))</f>
        <v>171</v>
      </c>
      <c r="F1490">
        <v>56</v>
      </c>
      <c r="G1490">
        <v>60</v>
      </c>
      <c r="H1490">
        <v>58</v>
      </c>
      <c r="I1490" s="3">
        <f t="shared" si="70"/>
        <v>58</v>
      </c>
      <c r="J1490" t="s">
        <v>6475</v>
      </c>
      <c r="K1490" t="str">
        <f t="shared" si="71"/>
        <v>E:\imagenes\escudos_cl\Europa\Serbian First League\FK Vozdovac.png</v>
      </c>
      <c r="L1490" t="s">
        <v>499</v>
      </c>
      <c r="M1490">
        <f>INDEX(NationalTeams!B:B,MATCH(L1490,NationalTeams!C:C,0))</f>
        <v>185</v>
      </c>
      <c r="O1490" t="str">
        <f t="shared" si="69"/>
        <v>INSERT INTO "Clubs" (club_name,club_league_id,club_value,club_shield,club_country) VALUES ('FK Vozdovac',171,58,pg_read_binary_file('E:\imagenes\escudos_cl\Europa\Serbian First League\FK Vozdovac.png'),185);</v>
      </c>
    </row>
    <row r="1491" spans="2:15" x14ac:dyDescent="0.25">
      <c r="B1491">
        <v>1489</v>
      </c>
      <c r="C1491" t="s">
        <v>3145</v>
      </c>
      <c r="D1491" t="s">
        <v>1928</v>
      </c>
      <c r="E1491">
        <f>INDEX(ClubLeague!B:B,MATCH(D1491,ClubLeague!C:C,0))</f>
        <v>159</v>
      </c>
      <c r="F1491">
        <v>60</v>
      </c>
      <c r="G1491">
        <v>58</v>
      </c>
      <c r="H1491">
        <v>58</v>
      </c>
      <c r="I1491" s="3">
        <f t="shared" si="70"/>
        <v>59</v>
      </c>
      <c r="J1491" t="s">
        <v>6476</v>
      </c>
      <c r="K1491" t="str">
        <f t="shared" si="71"/>
        <v>E:\imagenes\escudos_cl\Europa\Russian First League\FK Yenisey Krasnoyarsk.png</v>
      </c>
      <c r="L1491" t="s">
        <v>500</v>
      </c>
      <c r="M1491">
        <f>INDEX(NationalTeams!B:B,MATCH(L1491,NationalTeams!C:C,0))</f>
        <v>176</v>
      </c>
      <c r="O1491" t="str">
        <f t="shared" si="69"/>
        <v>INSERT INTO "Clubs" (club_name,club_league_id,club_value,club_shield,club_country) VALUES ('FK Yenisey Krasnoyarsk',159,59,pg_read_binary_file('E:\imagenes\escudos_cl\Europa\Russian First League\FK Yenisey Krasnoyarsk.png'),176);</v>
      </c>
    </row>
    <row r="1492" spans="2:15" x14ac:dyDescent="0.25">
      <c r="B1492">
        <v>1490</v>
      </c>
      <c r="C1492" t="s">
        <v>2875</v>
      </c>
      <c r="D1492" t="s">
        <v>1777</v>
      </c>
      <c r="E1492">
        <f>INDEX(ClubLeague!B:B,MATCH(D1492,ClubLeague!C:C,0))</f>
        <v>7</v>
      </c>
      <c r="F1492">
        <v>65</v>
      </c>
      <c r="G1492">
        <v>69</v>
      </c>
      <c r="H1492">
        <v>59</v>
      </c>
      <c r="I1492" s="3">
        <f t="shared" si="70"/>
        <v>64</v>
      </c>
      <c r="J1492" t="s">
        <v>6477</v>
      </c>
      <c r="K1492" t="str">
        <f t="shared" si="71"/>
        <v>E:\imagenes\escudos_cl\Europa\A Lyga\FK Zalgiris Vilnius.png</v>
      </c>
      <c r="L1492" t="s">
        <v>527</v>
      </c>
      <c r="M1492">
        <f>INDEX(NationalTeams!B:B,MATCH(L1492,NationalTeams!C:C,0))</f>
        <v>127</v>
      </c>
      <c r="O1492" t="str">
        <f t="shared" si="69"/>
        <v>INSERT INTO "Clubs" (club_name,club_league_id,club_value,club_shield,club_country) VALUES ('FK Zalgiris Vilnius',7,64,pg_read_binary_file('E:\imagenes\escudos_cl\Europa\A Lyga\FK Zalgiris Vilnius.png'),127);</v>
      </c>
    </row>
    <row r="1493" spans="2:15" x14ac:dyDescent="0.25">
      <c r="B1493">
        <v>1491</v>
      </c>
      <c r="C1493" t="s">
        <v>2342</v>
      </c>
      <c r="D1493" t="s">
        <v>1946</v>
      </c>
      <c r="E1493">
        <f>INDEX(ClubLeague!B:B,MATCH(D1493,ClubLeague!C:C,0))</f>
        <v>177</v>
      </c>
      <c r="F1493">
        <v>61</v>
      </c>
      <c r="G1493">
        <v>56</v>
      </c>
      <c r="H1493">
        <v>54</v>
      </c>
      <c r="I1493" s="3">
        <f t="shared" si="70"/>
        <v>57</v>
      </c>
      <c r="J1493" t="s">
        <v>6478</v>
      </c>
      <c r="K1493" t="str">
        <f t="shared" si="71"/>
        <v>E:\imagenes\escudos_cl\Europa\Slovak First Football League\FK Zeleziarne Podbrezova.png</v>
      </c>
      <c r="L1493" t="s">
        <v>509</v>
      </c>
      <c r="M1493">
        <f>INDEX(NationalTeams!B:B,MATCH(L1493,NationalTeams!C:C,0))</f>
        <v>64</v>
      </c>
      <c r="O1493" t="str">
        <f t="shared" si="69"/>
        <v>INSERT INTO "Clubs" (club_name,club_league_id,club_value,club_shield,club_country) VALUES ('FK Zeleziarne Podbrezova',177,57,pg_read_binary_file('E:\imagenes\escudos_cl\Europa\Slovak First Football League\FK Zeleziarne Podbrezova.png'),64);</v>
      </c>
    </row>
    <row r="1494" spans="2:15" x14ac:dyDescent="0.25">
      <c r="B1494">
        <v>1492</v>
      </c>
      <c r="C1494" t="s">
        <v>3202</v>
      </c>
      <c r="D1494" t="s">
        <v>1941</v>
      </c>
      <c r="E1494">
        <f>INDEX(ClubLeague!B:B,MATCH(D1494,ClubLeague!C:C,0))</f>
        <v>172</v>
      </c>
      <c r="F1494">
        <v>58</v>
      </c>
      <c r="G1494">
        <v>58</v>
      </c>
      <c r="H1494">
        <v>59</v>
      </c>
      <c r="I1494" s="3">
        <f t="shared" si="70"/>
        <v>58</v>
      </c>
      <c r="J1494" t="s">
        <v>6479</v>
      </c>
      <c r="K1494" t="str">
        <f t="shared" si="71"/>
        <v>E:\imagenes\escudos_cl\Europa\Serbian SuperLiga\FK Zeleznicar Pancevo.png</v>
      </c>
      <c r="L1494" t="s">
        <v>499</v>
      </c>
      <c r="M1494">
        <f>INDEX(NationalTeams!B:B,MATCH(L1494,NationalTeams!C:C,0))</f>
        <v>185</v>
      </c>
      <c r="O1494" t="str">
        <f t="shared" si="69"/>
        <v>INSERT INTO "Clubs" (club_name,club_league_id,club_value,club_shield,club_country) VALUES ('FK Zeleznicar Pancevo',172,58,pg_read_binary_file('E:\imagenes\escudos_cl\Europa\Serbian SuperLiga\FK Zeleznicar Pancevo.png'),185);</v>
      </c>
    </row>
    <row r="1495" spans="2:15" x14ac:dyDescent="0.25">
      <c r="B1495">
        <v>1493</v>
      </c>
      <c r="C1495" t="s">
        <v>2177</v>
      </c>
      <c r="D1495" t="s">
        <v>1916</v>
      </c>
      <c r="E1495">
        <f>INDEX(ClubLeague!B:B,MATCH(D1495,ClubLeague!C:C,0))</f>
        <v>147</v>
      </c>
      <c r="F1495">
        <v>62</v>
      </c>
      <c r="G1495">
        <v>63</v>
      </c>
      <c r="H1495">
        <v>59</v>
      </c>
      <c r="I1495" s="3">
        <f t="shared" si="70"/>
        <v>61</v>
      </c>
      <c r="J1495" t="s">
        <v>6480</v>
      </c>
      <c r="K1495" t="str">
        <f t="shared" si="71"/>
        <v>E:\imagenes\escudos_cl\Europa\Premier League of Bosnia\FK Zeljeznicar Sarajevo.png</v>
      </c>
      <c r="L1495" t="s">
        <v>516</v>
      </c>
      <c r="M1495">
        <f>INDEX(NationalTeams!B:B,MATCH(L1495,NationalTeams!C:C,0))</f>
        <v>30</v>
      </c>
      <c r="O1495" t="str">
        <f t="shared" si="69"/>
        <v>INSERT INTO "Clubs" (club_name,club_league_id,club_value,club_shield,club_country) VALUES ('FK Zeljeznicar Sarajevo',147,61,pg_read_binary_file('E:\imagenes\escudos_cl\Europa\Premier League of Bosnia\FK Zeljeznicar Sarajevo.png'),30);</v>
      </c>
    </row>
    <row r="1496" spans="2:15" x14ac:dyDescent="0.25">
      <c r="B1496">
        <v>1494</v>
      </c>
      <c r="C1496" t="s">
        <v>3189</v>
      </c>
      <c r="D1496" t="s">
        <v>1940</v>
      </c>
      <c r="E1496">
        <f>INDEX(ClubLeague!B:B,MATCH(D1496,ClubLeague!C:C,0))</f>
        <v>171</v>
      </c>
      <c r="F1496">
        <v>60</v>
      </c>
      <c r="G1496">
        <v>60</v>
      </c>
      <c r="H1496">
        <v>60</v>
      </c>
      <c r="I1496" s="3">
        <f t="shared" si="70"/>
        <v>60</v>
      </c>
      <c r="J1496" t="s">
        <v>6481</v>
      </c>
      <c r="K1496" t="str">
        <f t="shared" si="71"/>
        <v>E:\imagenes\escudos_cl\Europa\Serbian First League\FK Zemun.png</v>
      </c>
      <c r="L1496" t="s">
        <v>499</v>
      </c>
      <c r="M1496">
        <f>INDEX(NationalTeams!B:B,MATCH(L1496,NationalTeams!C:C,0))</f>
        <v>185</v>
      </c>
      <c r="O1496" t="str">
        <f t="shared" si="69"/>
        <v>INSERT INTO "Clubs" (club_name,club_league_id,club_value,club_shield,club_country) VALUES ('FK Zemun',171,60,pg_read_binary_file('E:\imagenes\escudos_cl\Europa\Serbian First League\FK Zemun.png'),185);</v>
      </c>
    </row>
    <row r="1497" spans="2:15" x14ac:dyDescent="0.25">
      <c r="B1497">
        <v>1495</v>
      </c>
      <c r="C1497" t="s">
        <v>4764</v>
      </c>
      <c r="D1497" t="s">
        <v>1884</v>
      </c>
      <c r="E1497">
        <f>INDEX(ClubLeague!B:B,MATCH(D1497,ClubLeague!C:C,0))</f>
        <v>115</v>
      </c>
      <c r="F1497">
        <v>58</v>
      </c>
      <c r="G1497">
        <v>57</v>
      </c>
      <c r="H1497">
        <v>54</v>
      </c>
      <c r="I1497" s="3">
        <f t="shared" si="70"/>
        <v>56</v>
      </c>
      <c r="J1497" t="s">
        <v>6482</v>
      </c>
      <c r="K1497" t="str">
        <f t="shared" si="71"/>
        <v>E:\imagenes\escudos_cl\Africa\Ligue 1 Pro\Flamme Olympique FC.png</v>
      </c>
      <c r="L1497" t="s">
        <v>382</v>
      </c>
      <c r="M1497">
        <f>INDEX(NationalTeams!B:B,MATCH(L1497,NationalTeams!C:C,0))</f>
        <v>85</v>
      </c>
      <c r="O1497" t="str">
        <f t="shared" si="69"/>
        <v>INSERT INTO "Clubs" (club_name,club_league_id,club_value,club_shield,club_country) VALUES ('Flamme Olympique FC',115,56,pg_read_binary_file('E:\imagenes\escudos_cl\Africa\Ligue 1 Pro\Flamme Olympique FC.png'),85);</v>
      </c>
    </row>
    <row r="1498" spans="2:15" x14ac:dyDescent="0.25">
      <c r="B1498">
        <v>1496</v>
      </c>
      <c r="C1498" t="s">
        <v>1989</v>
      </c>
      <c r="D1498" t="s">
        <v>1778</v>
      </c>
      <c r="E1498">
        <f>INDEX(ClubLeague!B:B,MATCH(D1498,ClubLeague!C:C,0))</f>
        <v>8</v>
      </c>
      <c r="F1498">
        <v>60</v>
      </c>
      <c r="G1498">
        <v>59</v>
      </c>
      <c r="H1498">
        <v>58</v>
      </c>
      <c r="I1498" s="3">
        <f t="shared" si="70"/>
        <v>59</v>
      </c>
      <c r="J1498" t="s">
        <v>6483</v>
      </c>
      <c r="K1498" t="str">
        <f t="shared" si="71"/>
        <v>E:\imagenes\escudos_cl\Europa\Abissnet Superiore\Flamurtari FC.png</v>
      </c>
      <c r="L1498" t="s">
        <v>520</v>
      </c>
      <c r="M1498">
        <f>INDEX(NationalTeams!B:B,MATCH(L1498,NationalTeams!C:C,0))</f>
        <v>3</v>
      </c>
      <c r="O1498" t="str">
        <f t="shared" si="69"/>
        <v>INSERT INTO "Clubs" (club_name,club_league_id,club_value,club_shield,club_country) VALUES ('Flamurtari FC',8,59,pg_read_binary_file('E:\imagenes\escudos_cl\Europa\Abissnet Superiore\Flamurtari FC.png'),3);</v>
      </c>
    </row>
    <row r="1499" spans="2:15" x14ac:dyDescent="0.25">
      <c r="B1499">
        <v>1497</v>
      </c>
      <c r="C1499" t="s">
        <v>2502</v>
      </c>
      <c r="D1499" t="s">
        <v>8681</v>
      </c>
      <c r="E1499">
        <f>INDEX(ClubLeague!B:B,MATCH(D1499,ClubLeague!C:C,0))</f>
        <v>37</v>
      </c>
      <c r="F1499">
        <v>60</v>
      </c>
      <c r="G1499">
        <v>58</v>
      </c>
      <c r="H1499">
        <v>58</v>
      </c>
      <c r="I1499" s="3">
        <f t="shared" si="70"/>
        <v>59</v>
      </c>
      <c r="J1499" t="s">
        <v>6484</v>
      </c>
      <c r="K1499" t="str">
        <f t="shared" si="71"/>
        <v>E:\imagenes\escudos_cl\Europa\Cymru North\Flint Mountain FC.png</v>
      </c>
      <c r="L1499" t="s">
        <v>517</v>
      </c>
      <c r="M1499">
        <f>INDEX(NationalTeams!B:B,MATCH(L1499,NationalTeams!C:C,0))</f>
        <v>76</v>
      </c>
      <c r="O1499" t="str">
        <f t="shared" si="69"/>
        <v>INSERT INTO "Clubs" (club_name,club_league_id,club_value,club_shield,club_country) VALUES ('Flint Mountain FC',37,59,pg_read_binary_file('E:\imagenes\escudos_cl\Europa\Cymru North\Flint Mountain FC.png'),76);</v>
      </c>
    </row>
    <row r="1500" spans="2:15" x14ac:dyDescent="0.25">
      <c r="B1500">
        <v>1498</v>
      </c>
      <c r="C1500" t="s">
        <v>2520</v>
      </c>
      <c r="D1500" t="s">
        <v>1807</v>
      </c>
      <c r="E1500">
        <f>INDEX(ClubLeague!B:B,MATCH(D1500,ClubLeague!C:C,0))</f>
        <v>38</v>
      </c>
      <c r="F1500">
        <v>70</v>
      </c>
      <c r="G1500">
        <v>65</v>
      </c>
      <c r="H1500">
        <v>55</v>
      </c>
      <c r="I1500" s="3">
        <f t="shared" si="70"/>
        <v>63</v>
      </c>
      <c r="J1500" t="s">
        <v>6485</v>
      </c>
      <c r="K1500" t="str">
        <f t="shared" si="71"/>
        <v>E:\imagenes\escudos_cl\Europa\Cymru Premier\Flint Town United.png</v>
      </c>
      <c r="L1500" t="s">
        <v>517</v>
      </c>
      <c r="M1500">
        <f>INDEX(NationalTeams!B:B,MATCH(L1500,NationalTeams!C:C,0))</f>
        <v>76</v>
      </c>
      <c r="O1500" t="str">
        <f t="shared" si="69"/>
        <v>INSERT INTO "Clubs" (club_name,club_league_id,club_value,club_shield,club_country) VALUES ('Flint Town United',38,63,pg_read_binary_file('E:\imagenes\escudos_cl\Europa\Cymru Premier\Flint Town United.png'),76);</v>
      </c>
    </row>
    <row r="1501" spans="2:15" x14ac:dyDescent="0.25">
      <c r="B1501">
        <v>1499</v>
      </c>
      <c r="C1501" t="s">
        <v>3820</v>
      </c>
      <c r="D1501" t="s">
        <v>1956</v>
      </c>
      <c r="E1501">
        <f>INDEX(ClubLeague!B:B,MATCH(D1501,ClubLeague!C:C,0))</f>
        <v>187</v>
      </c>
      <c r="F1501">
        <v>55</v>
      </c>
      <c r="G1501">
        <v>49</v>
      </c>
      <c r="H1501">
        <v>50</v>
      </c>
      <c r="I1501" s="3">
        <f t="shared" si="70"/>
        <v>51</v>
      </c>
      <c r="J1501" t="s">
        <v>6486</v>
      </c>
      <c r="K1501" t="str">
        <f t="shared" si="71"/>
        <v>E:\imagenes\escudos_cl\America\SVB Hoofdklasse\Flora .png</v>
      </c>
      <c r="L1501" t="s">
        <v>399</v>
      </c>
      <c r="M1501">
        <f>INDEX(NationalTeams!B:B,MATCH(L1501,NationalTeams!C:C,0))</f>
        <v>198</v>
      </c>
      <c r="O1501" t="str">
        <f t="shared" si="69"/>
        <v>INSERT INTO "Clubs" (club_name,club_league_id,club_value,club_shield,club_country) VALUES ('Flora ',187,51,pg_read_binary_file('E:\imagenes\escudos_cl\America\SVB Hoofdklasse\Flora .png'),198);</v>
      </c>
    </row>
    <row r="1502" spans="2:15" x14ac:dyDescent="0.25">
      <c r="B1502">
        <v>1500</v>
      </c>
      <c r="C1502" t="s">
        <v>2923</v>
      </c>
      <c r="D1502" t="s">
        <v>1893</v>
      </c>
      <c r="E1502">
        <f>INDEX(ClubLeague!B:B,MATCH(D1502,ClubLeague!C:C,0))</f>
        <v>124</v>
      </c>
      <c r="F1502">
        <v>52</v>
      </c>
      <c r="G1502">
        <v>49</v>
      </c>
      <c r="H1502">
        <v>45</v>
      </c>
      <c r="I1502" s="3">
        <f t="shared" si="70"/>
        <v>49</v>
      </c>
      <c r="J1502" t="s">
        <v>6487</v>
      </c>
      <c r="K1502" t="str">
        <f t="shared" si="71"/>
        <v>E:\imagenes\escudos_cl\Europa\Maltese Premier League\Floriana FC.png</v>
      </c>
      <c r="L1502" t="s">
        <v>539</v>
      </c>
      <c r="M1502">
        <f>INDEX(NationalTeams!B:B,MATCH(L1502,NationalTeams!C:C,0))</f>
        <v>136</v>
      </c>
      <c r="O1502" t="str">
        <f t="shared" si="69"/>
        <v>INSERT INTO "Clubs" (club_name,club_league_id,club_value,club_shield,club_country) VALUES ('Floriana FC',124,49,pg_read_binary_file('E:\imagenes\escudos_cl\Europa\Maltese Premier League\Floriana FC.png'),136);</v>
      </c>
    </row>
    <row r="1503" spans="2:15" x14ac:dyDescent="0.25">
      <c r="B1503">
        <v>1501</v>
      </c>
      <c r="C1503" t="s">
        <v>2073</v>
      </c>
      <c r="D1503" t="s">
        <v>1774</v>
      </c>
      <c r="E1503">
        <f>INDEX(ClubLeague!B:B,MATCH(D1503,ClubLeague!C:C,0))</f>
        <v>4</v>
      </c>
      <c r="F1503">
        <v>56</v>
      </c>
      <c r="G1503">
        <v>59</v>
      </c>
      <c r="H1503">
        <v>58</v>
      </c>
      <c r="I1503" s="3">
        <f t="shared" si="70"/>
        <v>58</v>
      </c>
      <c r="J1503" t="s">
        <v>6488</v>
      </c>
      <c r="K1503" t="str">
        <f t="shared" si="71"/>
        <v>E:\imagenes\escudos_cl\Europa\2. Liga\Floridsdorfer AC.png</v>
      </c>
      <c r="L1503" t="s">
        <v>514</v>
      </c>
      <c r="M1503">
        <f>INDEX(NationalTeams!B:B,MATCH(L1503,NationalTeams!C:C,0))</f>
        <v>17</v>
      </c>
      <c r="O1503" t="str">
        <f t="shared" si="69"/>
        <v>INSERT INTO "Clubs" (club_name,club_league_id,club_value,club_shield,club_country) VALUES ('Floridsdorfer AC',4,58,pg_read_binary_file('E:\imagenes\escudos_cl\Europa\2. Liga\Floridsdorfer AC.png'),17);</v>
      </c>
    </row>
    <row r="1504" spans="2:15" x14ac:dyDescent="0.25">
      <c r="B1504">
        <v>1502</v>
      </c>
      <c r="C1504" t="s">
        <v>3417</v>
      </c>
      <c r="D1504" t="s">
        <v>1793</v>
      </c>
      <c r="E1504">
        <f>INDEX(ClubLeague!B:B,MATCH(D1504,ClubLeague!C:C,0))</f>
        <v>23</v>
      </c>
      <c r="F1504">
        <v>72</v>
      </c>
      <c r="G1504">
        <v>74</v>
      </c>
      <c r="H1504">
        <v>75</v>
      </c>
      <c r="I1504" s="3">
        <f t="shared" si="70"/>
        <v>74</v>
      </c>
      <c r="J1504" t="s">
        <v>6489</v>
      </c>
      <c r="K1504" t="str">
        <f t="shared" si="71"/>
        <v>E:\imagenes\escudos_cl\America\Brasileirao Betano\Fluminense FC.png</v>
      </c>
      <c r="L1504" t="s">
        <v>327</v>
      </c>
      <c r="M1504">
        <f>INDEX(NationalTeams!B:B,MATCH(L1504,NationalTeams!C:C,0))</f>
        <v>32</v>
      </c>
      <c r="O1504" t="str">
        <f t="shared" si="69"/>
        <v>INSERT INTO "Clubs" (club_name,club_league_id,club_value,club_shield,club_country) VALUES ('Fluminense FC',23,74,pg_read_binary_file('E:\imagenes\escudos_cl\America\Brasileirao Betano\Fluminense FC.png'),32);</v>
      </c>
    </row>
    <row r="1505" spans="2:15" x14ac:dyDescent="0.25">
      <c r="B1505">
        <v>1503</v>
      </c>
      <c r="C1505" t="s">
        <v>4026</v>
      </c>
      <c r="D1505" t="s">
        <v>1913</v>
      </c>
      <c r="E1505">
        <f>INDEX(ClubLeague!B:B,MATCH(D1505,ClubLeague!C:C,0))</f>
        <v>144</v>
      </c>
      <c r="F1505">
        <v>63</v>
      </c>
      <c r="G1505">
        <v>61</v>
      </c>
      <c r="H1505">
        <v>60</v>
      </c>
      <c r="I1505" s="3">
        <f t="shared" si="70"/>
        <v>61</v>
      </c>
      <c r="J1505" t="s">
        <v>6490</v>
      </c>
      <c r="K1505" t="str">
        <f t="shared" si="71"/>
        <v>E:\imagenes\escudos_cl\Asia\Persian Gulf Pro League\Foolad Khuzestan FC.png</v>
      </c>
      <c r="L1505" t="s">
        <v>427</v>
      </c>
      <c r="M1505">
        <f>INDEX(NationalTeams!B:B,MATCH(L1505,NationalTeams!C:C,0))</f>
        <v>97</v>
      </c>
      <c r="O1505" t="str">
        <f t="shared" si="69"/>
        <v>INSERT INTO "Clubs" (club_name,club_league_id,club_value,club_shield,club_country) VALUES ('Foolad Khuzestan FC',144,61,pg_read_binary_file('E:\imagenes\escudos_cl\Asia\Persian Gulf Pro League\Foolad Khuzestan FC.png'),97);</v>
      </c>
    </row>
    <row r="1506" spans="2:15" x14ac:dyDescent="0.25">
      <c r="B1506">
        <v>1504</v>
      </c>
      <c r="C1506" t="s">
        <v>4954</v>
      </c>
      <c r="D1506" t="s">
        <v>1979</v>
      </c>
      <c r="E1506">
        <f>INDEX(ClubLeague!B:B,MATCH(D1506,ClubLeague!C:C,0))</f>
        <v>210</v>
      </c>
      <c r="F1506">
        <v>52</v>
      </c>
      <c r="G1506">
        <v>50</v>
      </c>
      <c r="H1506">
        <v>63</v>
      </c>
      <c r="I1506" s="3">
        <f t="shared" si="70"/>
        <v>55</v>
      </c>
      <c r="J1506" t="s">
        <v>6491</v>
      </c>
      <c r="K1506" t="str">
        <f t="shared" si="71"/>
        <v>E:\imagenes\escudos_cl\Africa\Zambia Super League\Forest Rangers FC.png</v>
      </c>
      <c r="L1506" t="s">
        <v>367</v>
      </c>
      <c r="M1506">
        <f>INDEX(NationalTeams!B:B,MATCH(L1506,NationalTeams!C:C,0))</f>
        <v>222</v>
      </c>
      <c r="O1506" t="str">
        <f t="shared" si="69"/>
        <v>INSERT INTO "Clubs" (club_name,club_league_id,club_value,club_shield,club_country) VALUES ('Forest Rangers FC',210,55,pg_read_binary_file('E:\imagenes\escudos_cl\Africa\Zambia Super League\Forest Rangers FC.png'),222);</v>
      </c>
    </row>
    <row r="1507" spans="2:15" x14ac:dyDescent="0.25">
      <c r="B1507">
        <v>1505</v>
      </c>
      <c r="C1507" t="s">
        <v>3448</v>
      </c>
      <c r="D1507" t="s">
        <v>1801</v>
      </c>
      <c r="E1507">
        <f>INDEX(ClubLeague!B:B,MATCH(D1507,ClubLeague!C:C,0))</f>
        <v>31</v>
      </c>
      <c r="F1507">
        <v>66</v>
      </c>
      <c r="G1507">
        <v>67</v>
      </c>
      <c r="H1507">
        <v>62</v>
      </c>
      <c r="I1507" s="3">
        <f t="shared" si="70"/>
        <v>65</v>
      </c>
      <c r="J1507" t="s">
        <v>6492</v>
      </c>
      <c r="K1507" t="str">
        <f t="shared" si="71"/>
        <v>E:\imagenes\escudos_cl\America\Canadian Premier League\Forge FC.png</v>
      </c>
      <c r="L1507" t="s">
        <v>355</v>
      </c>
      <c r="M1507">
        <f>INDEX(NationalTeams!B:B,MATCH(L1507,NationalTeams!C:C,0))</f>
        <v>41</v>
      </c>
      <c r="O1507" t="str">
        <f t="shared" si="69"/>
        <v>INSERT INTO "Clubs" (club_name,club_league_id,club_value,club_shield,club_country) VALUES ('Forge FC',31,65,pg_read_binary_file('E:\imagenes\escudos_cl\America\Canadian Premier League\Forge FC.png'),41);</v>
      </c>
    </row>
    <row r="1508" spans="2:15" x14ac:dyDescent="0.25">
      <c r="B1508">
        <v>1506</v>
      </c>
      <c r="C1508" t="s">
        <v>3508</v>
      </c>
      <c r="D1508" t="s">
        <v>1865</v>
      </c>
      <c r="E1508">
        <f>INDEX(ClubLeague!B:B,MATCH(D1508,ClubLeague!C:C,0))</f>
        <v>96</v>
      </c>
      <c r="F1508">
        <v>55</v>
      </c>
      <c r="G1508">
        <v>61</v>
      </c>
      <c r="H1508">
        <v>59</v>
      </c>
      <c r="I1508" s="3">
        <f t="shared" si="70"/>
        <v>58</v>
      </c>
      <c r="J1508" t="s">
        <v>6493</v>
      </c>
      <c r="K1508" t="str">
        <f t="shared" si="71"/>
        <v>E:\imagenes\escudos_cl\America\Liga BetPlay Dimayor\Fortaleza CEIF.png</v>
      </c>
      <c r="L1508" t="s">
        <v>328</v>
      </c>
      <c r="M1508">
        <f>INDEX(NationalTeams!B:B,MATCH(L1508,NationalTeams!C:C,0))</f>
        <v>46</v>
      </c>
      <c r="O1508" t="str">
        <f t="shared" si="69"/>
        <v>INSERT INTO "Clubs" (club_name,club_league_id,club_value,club_shield,club_country) VALUES ('Fortaleza CEIF',96,58,pg_read_binary_file('E:\imagenes\escudos_cl\America\Liga BetPlay Dimayor\Fortaleza CEIF.png'),46);</v>
      </c>
    </row>
    <row r="1509" spans="2:15" x14ac:dyDescent="0.25">
      <c r="B1509">
        <v>1507</v>
      </c>
      <c r="C1509" t="s">
        <v>3409</v>
      </c>
      <c r="D1509" t="s">
        <v>1793</v>
      </c>
      <c r="E1509">
        <f>INDEX(ClubLeague!B:B,MATCH(D1509,ClubLeague!C:C,0))</f>
        <v>23</v>
      </c>
      <c r="F1509">
        <v>74</v>
      </c>
      <c r="G1509">
        <v>70</v>
      </c>
      <c r="H1509">
        <v>70</v>
      </c>
      <c r="I1509" s="3">
        <f t="shared" si="70"/>
        <v>71</v>
      </c>
      <c r="J1509" t="s">
        <v>6494</v>
      </c>
      <c r="K1509" t="str">
        <f t="shared" si="71"/>
        <v>E:\imagenes\escudos_cl\America\Brasileirao Betano\Fortaleza EC.png</v>
      </c>
      <c r="L1509" t="s">
        <v>327</v>
      </c>
      <c r="M1509">
        <f>INDEX(NationalTeams!B:B,MATCH(L1509,NationalTeams!C:C,0))</f>
        <v>32</v>
      </c>
      <c r="O1509" t="str">
        <f t="shared" si="69"/>
        <v>INSERT INTO "Clubs" (club_name,club_league_id,club_value,club_shield,club_country) VALUES ('Fortaleza EC',23,71,pg_read_binary_file('E:\imagenes\escudos_cl\America\Brasileirao Betano\Fortaleza EC.png'),32);</v>
      </c>
    </row>
    <row r="1510" spans="2:15" x14ac:dyDescent="0.25">
      <c r="B1510">
        <v>1508</v>
      </c>
      <c r="C1510" t="s">
        <v>4414</v>
      </c>
      <c r="D1510" t="s">
        <v>1788</v>
      </c>
      <c r="E1510">
        <f>INDEX(ClubLeague!B:B,MATCH(D1510,ClubLeague!C:C,0))</f>
        <v>18</v>
      </c>
      <c r="F1510">
        <v>49</v>
      </c>
      <c r="G1510">
        <v>45</v>
      </c>
      <c r="H1510">
        <v>53</v>
      </c>
      <c r="I1510" s="3">
        <f t="shared" si="70"/>
        <v>49</v>
      </c>
      <c r="J1510" t="s">
        <v>6495</v>
      </c>
      <c r="K1510" t="str">
        <f t="shared" si="71"/>
        <v>E:\imagenes\escudos_cl\Asia\Bangladesh Premier League\Fortis FC.png</v>
      </c>
      <c r="L1510" t="s">
        <v>465</v>
      </c>
      <c r="M1510">
        <f>INDEX(NationalTeams!B:B,MATCH(L1510,NationalTeams!C:C,0))</f>
        <v>21</v>
      </c>
      <c r="O1510" t="str">
        <f t="shared" si="69"/>
        <v>INSERT INTO "Clubs" (club_name,club_league_id,club_value,club_shield,club_country) VALUES ('Fortis FC',18,49,pg_read_binary_file('E:\imagenes\escudos_cl\Asia\Bangladesh Premier League\Fortis FC.png'),21);</v>
      </c>
    </row>
    <row r="1511" spans="2:15" x14ac:dyDescent="0.25">
      <c r="B1511">
        <v>1509</v>
      </c>
      <c r="C1511" t="s">
        <v>2038</v>
      </c>
      <c r="D1511" t="s">
        <v>1772</v>
      </c>
      <c r="E1511">
        <f>INDEX(ClubLeague!B:B,MATCH(D1511,ClubLeague!C:C,0))</f>
        <v>2</v>
      </c>
      <c r="F1511">
        <v>68</v>
      </c>
      <c r="G1511">
        <v>68</v>
      </c>
      <c r="H1511">
        <v>70</v>
      </c>
      <c r="I1511" s="3">
        <f t="shared" si="70"/>
        <v>69</v>
      </c>
      <c r="J1511" t="s">
        <v>6496</v>
      </c>
      <c r="K1511" t="str">
        <f t="shared" si="71"/>
        <v>E:\imagenes\escudos_cl\Europa\2. Bundesliga\Fortuna Dusseldorf.png</v>
      </c>
      <c r="L1511" t="s">
        <v>489</v>
      </c>
      <c r="M1511">
        <f>INDEX(NationalTeams!B:B,MATCH(L1511,NationalTeams!C:C,0))</f>
        <v>4</v>
      </c>
      <c r="O1511" t="str">
        <f t="shared" si="69"/>
        <v>INSERT INTO "Clubs" (club_name,club_league_id,club_value,club_shield,club_country) VALUES ('Fortuna Dusseldorf',2,69,pg_read_binary_file('E:\imagenes\escudos_cl\Europa\2. Bundesliga\Fortuna Dusseldorf.png'),4);</v>
      </c>
    </row>
    <row r="1512" spans="2:15" x14ac:dyDescent="0.25">
      <c r="B1512">
        <v>1510</v>
      </c>
      <c r="C1512" t="s">
        <v>2615</v>
      </c>
      <c r="D1512" t="s">
        <v>1822</v>
      </c>
      <c r="E1512">
        <f>INDEX(ClubLeague!B:B,MATCH(D1512,ClubLeague!C:C,0))</f>
        <v>53</v>
      </c>
      <c r="F1512">
        <v>68</v>
      </c>
      <c r="G1512">
        <v>62</v>
      </c>
      <c r="H1512">
        <v>62</v>
      </c>
      <c r="I1512" s="3">
        <f t="shared" si="70"/>
        <v>64</v>
      </c>
      <c r="J1512" t="s">
        <v>6497</v>
      </c>
      <c r="K1512" t="str">
        <f t="shared" si="71"/>
        <v>E:\imagenes\escudos_cl\Europa\Eredivisie\Fortuna Sittard.png</v>
      </c>
      <c r="L1512" t="s">
        <v>491</v>
      </c>
      <c r="M1512">
        <f>INDEX(NationalTeams!B:B,MATCH(L1512,NationalTeams!C:C,0))</f>
        <v>158</v>
      </c>
      <c r="O1512" t="str">
        <f t="shared" si="69"/>
        <v>INSERT INTO "Clubs" (club_name,club_league_id,club_value,club_shield,club_country) VALUES ('Fortuna Sittard',53,64,pg_read_binary_file('E:\imagenes\escudos_cl\Europa\Eredivisie\Fortuna Sittard.png'),158);</v>
      </c>
    </row>
    <row r="1513" spans="2:15" x14ac:dyDescent="0.25">
      <c r="B1513">
        <v>1511</v>
      </c>
      <c r="C1513" t="s">
        <v>4392</v>
      </c>
      <c r="D1513" t="s">
        <v>1804</v>
      </c>
      <c r="E1513">
        <f>INDEX(ClubLeague!B:B,MATCH(D1513,ClubLeague!C:C,0))</f>
        <v>34</v>
      </c>
      <c r="F1513">
        <v>58</v>
      </c>
      <c r="G1513">
        <v>54</v>
      </c>
      <c r="H1513">
        <v>53</v>
      </c>
      <c r="I1513" s="3">
        <f t="shared" si="70"/>
        <v>55</v>
      </c>
      <c r="J1513" t="s">
        <v>6498</v>
      </c>
      <c r="K1513" t="str">
        <f t="shared" si="71"/>
        <v>E:\imagenes\escudos_cl\Asia\China League One\Foshan Nanshi FC.png</v>
      </c>
      <c r="L1513" t="s">
        <v>429</v>
      </c>
      <c r="M1513">
        <f>INDEX(NationalTeams!B:B,MATCH(L1513,NationalTeams!C:C,0))</f>
        <v>44</v>
      </c>
      <c r="O1513" t="str">
        <f t="shared" si="69"/>
        <v>INSERT INTO "Clubs" (club_name,club_league_id,club_value,club_shield,club_country) VALUES ('Foshan Nanshi FC',34,55,pg_read_binary_file('E:\imagenes\escudos_cl\Asia\China League One\Foshan Nanshi FC.png'),44);</v>
      </c>
    </row>
    <row r="1514" spans="2:15" x14ac:dyDescent="0.25">
      <c r="B1514">
        <v>1512</v>
      </c>
      <c r="C1514" t="s">
        <v>2739</v>
      </c>
      <c r="D1514" t="s">
        <v>1790</v>
      </c>
      <c r="E1514">
        <f>INDEX(ClubLeague!B:B,MATCH(D1514,ClubLeague!C:C,0))</f>
        <v>20</v>
      </c>
      <c r="F1514">
        <v>54</v>
      </c>
      <c r="G1514">
        <v>55</v>
      </c>
      <c r="H1514">
        <v>62</v>
      </c>
      <c r="I1514" s="3">
        <f t="shared" si="70"/>
        <v>57</v>
      </c>
      <c r="J1514" t="s">
        <v>6499</v>
      </c>
      <c r="K1514" t="str">
        <f t="shared" si="71"/>
        <v>E:\imagenes\escudos_cl\Europa\Besta Deild Karla\Fram.png</v>
      </c>
      <c r="L1514" t="s">
        <v>519</v>
      </c>
      <c r="M1514">
        <f>INDEX(NationalTeams!B:B,MATCH(L1514,NationalTeams!C:C,0))</f>
        <v>100</v>
      </c>
      <c r="O1514" t="str">
        <f t="shared" si="69"/>
        <v>INSERT INTO "Clubs" (club_name,club_league_id,club_value,club_shield,club_country) VALUES ('Fram',20,57,pg_read_binary_file('E:\imagenes\escudos_cl\Europa\Besta Deild Karla\Fram.png'),100);</v>
      </c>
    </row>
    <row r="1515" spans="2:15" x14ac:dyDescent="0.25">
      <c r="B1515">
        <v>1513</v>
      </c>
      <c r="C1515" t="s">
        <v>2998</v>
      </c>
      <c r="D1515" t="s">
        <v>1821</v>
      </c>
      <c r="E1515">
        <f>INDEX(ClubLeague!B:B,MATCH(D1515,ClubLeague!C:C,0))</f>
        <v>52</v>
      </c>
      <c r="F1515">
        <v>58</v>
      </c>
      <c r="G1515">
        <v>62</v>
      </c>
      <c r="H1515">
        <v>57</v>
      </c>
      <c r="I1515" s="3">
        <f t="shared" si="70"/>
        <v>59</v>
      </c>
      <c r="J1515" t="s">
        <v>6500</v>
      </c>
      <c r="K1515" t="str">
        <f t="shared" si="71"/>
        <v>E:\imagenes\escudos_cl\Europa\Eliteserien\Fredrikstad FK.png</v>
      </c>
      <c r="L1515" t="s">
        <v>492</v>
      </c>
      <c r="M1515">
        <f>INDEX(NationalTeams!B:B,MATCH(L1515,NationalTeams!C:C,0))</f>
        <v>154</v>
      </c>
      <c r="O1515" t="str">
        <f t="shared" si="69"/>
        <v>INSERT INTO "Clubs" (club_name,club_league_id,club_value,club_shield,club_country) VALUES ('Fredrikstad FK',52,59,pg_read_binary_file('E:\imagenes\escudos_cl\Europa\Eliteserien\Fredrikstad FK.png'),154);</v>
      </c>
    </row>
    <row r="1516" spans="2:15" x14ac:dyDescent="0.25">
      <c r="B1516">
        <v>1514</v>
      </c>
      <c r="C1516" t="s">
        <v>2810</v>
      </c>
      <c r="D1516" t="s">
        <v>1943</v>
      </c>
      <c r="E1516">
        <f>INDEX(ClubLeague!B:B,MATCH(D1516,ClubLeague!C:C,0))</f>
        <v>174</v>
      </c>
      <c r="F1516">
        <v>68</v>
      </c>
      <c r="G1516">
        <v>71</v>
      </c>
      <c r="H1516">
        <v>65</v>
      </c>
      <c r="I1516" s="3">
        <f t="shared" si="70"/>
        <v>68</v>
      </c>
      <c r="J1516" t="s">
        <v>6501</v>
      </c>
      <c r="K1516" t="str">
        <f t="shared" si="71"/>
        <v>E:\imagenes\escudos_cl\Europa\Serie B\Frosinone Calcio.png</v>
      </c>
      <c r="L1516" t="s">
        <v>488</v>
      </c>
      <c r="M1516">
        <f>INDEX(NationalTeams!B:B,MATCH(L1516,NationalTeams!C:C,0))</f>
        <v>110</v>
      </c>
      <c r="O1516" t="str">
        <f t="shared" si="69"/>
        <v>INSERT INTO "Clubs" (club_name,club_league_id,club_value,club_shield,club_country) VALUES ('Frosinone Calcio',174,68,pg_read_binary_file('E:\imagenes\escudos_cl\Europa\Serie B\Frosinone Calcio.png'),110);</v>
      </c>
    </row>
    <row r="1517" spans="2:15" x14ac:dyDescent="0.25">
      <c r="B1517">
        <v>1515</v>
      </c>
      <c r="C1517" t="s">
        <v>3657</v>
      </c>
      <c r="D1517" t="s">
        <v>1830</v>
      </c>
      <c r="E1517">
        <f>INDEX(ClubLeague!B:B,MATCH(D1517,ClubLeague!C:C,0))</f>
        <v>61</v>
      </c>
      <c r="F1517">
        <v>48</v>
      </c>
      <c r="G1517">
        <v>53</v>
      </c>
      <c r="H1517">
        <v>51</v>
      </c>
      <c r="I1517" s="3">
        <f t="shared" si="70"/>
        <v>51</v>
      </c>
      <c r="J1517" t="s">
        <v>6502</v>
      </c>
      <c r="K1517" t="str">
        <f t="shared" si="71"/>
        <v>E:\imagenes\escudos_cl\America\GFF Elite League\Fruta Conquerors FC.png</v>
      </c>
      <c r="L1517" t="s">
        <v>335</v>
      </c>
      <c r="M1517">
        <f>INDEX(NationalTeams!B:B,MATCH(L1517,NationalTeams!C:C,0))</f>
        <v>88</v>
      </c>
      <c r="O1517" t="str">
        <f t="shared" si="69"/>
        <v>INSERT INTO "Clubs" (club_name,club_league_id,club_value,club_shield,club_country) VALUES ('Fruta Conquerors FC',61,51,pg_read_binary_file('E:\imagenes\escudos_cl\America\GFF Elite League\Fruta Conquerors FC.png'),88);</v>
      </c>
    </row>
    <row r="1518" spans="2:15" x14ac:dyDescent="0.25">
      <c r="B1518">
        <v>1516</v>
      </c>
      <c r="C1518" t="s">
        <v>2849</v>
      </c>
      <c r="D1518" t="s">
        <v>1858</v>
      </c>
      <c r="E1518">
        <f>INDEX(ClubLeague!B:B,MATCH(D1518,ClubLeague!C:C,0))</f>
        <v>89</v>
      </c>
      <c r="F1518">
        <v>53</v>
      </c>
      <c r="G1518">
        <v>59</v>
      </c>
      <c r="H1518">
        <v>58</v>
      </c>
      <c r="I1518" s="3">
        <f t="shared" si="70"/>
        <v>57</v>
      </c>
      <c r="J1518" t="s">
        <v>6503</v>
      </c>
      <c r="K1518" t="str">
        <f t="shared" si="71"/>
        <v>E:\imagenes\escudos_cl\Europa\Latvian Higher League\FS Jelgava.png</v>
      </c>
      <c r="L1518" t="s">
        <v>532</v>
      </c>
      <c r="M1518">
        <f>INDEX(NationalTeams!B:B,MATCH(L1518,NationalTeams!C:C,0))</f>
        <v>122</v>
      </c>
      <c r="O1518" t="str">
        <f t="shared" si="69"/>
        <v>INSERT INTO "Clubs" (club_name,club_league_id,club_value,club_shield,club_country) VALUES ('FS Jelgava',89,57,pg_read_binary_file('E:\imagenes\escudos_cl\Europa\Latvian Higher League\FS Jelgava.png'),122);</v>
      </c>
    </row>
    <row r="1519" spans="2:15" x14ac:dyDescent="0.25">
      <c r="B1519">
        <v>1517</v>
      </c>
      <c r="C1519" t="s">
        <v>2048</v>
      </c>
      <c r="D1519" t="s">
        <v>1919</v>
      </c>
      <c r="E1519">
        <f>INDEX(ClubLeague!B:B,MATCH(D1519,ClubLeague!C:C,0))</f>
        <v>150</v>
      </c>
      <c r="F1519">
        <v>45</v>
      </c>
      <c r="G1519">
        <v>46</v>
      </c>
      <c r="H1519">
        <v>45</v>
      </c>
      <c r="I1519" s="3">
        <f t="shared" si="70"/>
        <v>45</v>
      </c>
      <c r="J1519" t="s">
        <v>6504</v>
      </c>
      <c r="K1519" t="str">
        <f t="shared" si="71"/>
        <v>E:\imagenes\escudos_cl\Europa\Primera Divisio\FS La Massana.png</v>
      </c>
      <c r="L1519" t="s">
        <v>538</v>
      </c>
      <c r="M1519">
        <f>INDEX(NationalTeams!B:B,MATCH(L1519,NationalTeams!C:C,0))</f>
        <v>6</v>
      </c>
      <c r="O1519" t="str">
        <f t="shared" si="69"/>
        <v>INSERT INTO "Clubs" (club_name,club_league_id,club_value,club_shield,club_country) VALUES ('FS La Massana',150,45,pg_read_binary_file('E:\imagenes\escudos_cl\Europa\Primera Divisio\FS La Massana.png'),6);</v>
      </c>
    </row>
    <row r="1520" spans="2:15" x14ac:dyDescent="0.25">
      <c r="B1520">
        <v>1518</v>
      </c>
      <c r="C1520" t="s">
        <v>3307</v>
      </c>
      <c r="D1520" t="s">
        <v>1971</v>
      </c>
      <c r="E1520">
        <f>INDEX(ClubLeague!B:B,MATCH(D1520,ClubLeague!C:C,0))</f>
        <v>202</v>
      </c>
      <c r="F1520">
        <v>62</v>
      </c>
      <c r="G1520">
        <v>58</v>
      </c>
      <c r="H1520">
        <v>62</v>
      </c>
      <c r="I1520" s="3">
        <f t="shared" si="70"/>
        <v>61</v>
      </c>
      <c r="J1520" t="s">
        <v>6505</v>
      </c>
      <c r="K1520" t="str">
        <f t="shared" si="71"/>
        <v>E:\imagenes\escudos_cl\Europa\Ukranian First League\FSC Bukovyna Chernivtsi.png</v>
      </c>
      <c r="L1520" t="s">
        <v>502</v>
      </c>
      <c r="M1520">
        <f>INDEX(NationalTeams!B:B,MATCH(L1520,NationalTeams!C:C,0))</f>
        <v>212</v>
      </c>
      <c r="O1520" t="str">
        <f t="shared" si="69"/>
        <v>INSERT INTO "Clubs" (club_name,club_league_id,club_value,club_shield,club_country) VALUES ('FSC Bukovyna Chernivtsi',202,61,pg_read_binary_file('E:\imagenes\escudos_cl\Europa\Ukranian First League\FSC Bukovyna Chernivtsi.png'),212);</v>
      </c>
    </row>
    <row r="1521" spans="2:15" x14ac:dyDescent="0.25">
      <c r="B1521">
        <v>1519</v>
      </c>
      <c r="C1521" t="s">
        <v>3309</v>
      </c>
      <c r="D1521" t="s">
        <v>1971</v>
      </c>
      <c r="E1521">
        <f>INDEX(ClubLeague!B:B,MATCH(D1521,ClubLeague!C:C,0))</f>
        <v>202</v>
      </c>
      <c r="F1521">
        <v>54</v>
      </c>
      <c r="G1521">
        <v>57</v>
      </c>
      <c r="H1521">
        <v>61</v>
      </c>
      <c r="I1521" s="3">
        <f t="shared" si="70"/>
        <v>57</v>
      </c>
      <c r="J1521" t="s">
        <v>6506</v>
      </c>
      <c r="K1521" t="str">
        <f t="shared" si="71"/>
        <v>E:\imagenes\escudos_cl\Europa\Ukranian First League\FSC Mariupol.png</v>
      </c>
      <c r="L1521" t="s">
        <v>502</v>
      </c>
      <c r="M1521">
        <f>INDEX(NationalTeams!B:B,MATCH(L1521,NationalTeams!C:C,0))</f>
        <v>212</v>
      </c>
      <c r="O1521" t="str">
        <f t="shared" si="69"/>
        <v>INSERT INTO "Clubs" (club_name,club_league_id,club_value,club_shield,club_country) VALUES ('FSC Mariupol',202,57,pg_read_binary_file('E:\imagenes\escudos_cl\Europa\Ukranian First League\FSC Mariupol.png'),212);</v>
      </c>
    </row>
    <row r="1522" spans="2:15" x14ac:dyDescent="0.25">
      <c r="B1522">
        <v>1520</v>
      </c>
      <c r="C1522" t="s">
        <v>2018</v>
      </c>
      <c r="D1522" t="s">
        <v>1796</v>
      </c>
      <c r="E1522">
        <f>INDEX(ClubLeague!B:B,MATCH(D1522,ClubLeague!C:C,0))</f>
        <v>26</v>
      </c>
      <c r="F1522">
        <v>72</v>
      </c>
      <c r="G1522">
        <v>70</v>
      </c>
      <c r="H1522">
        <v>70</v>
      </c>
      <c r="I1522" s="3">
        <f t="shared" si="70"/>
        <v>71</v>
      </c>
      <c r="J1522" t="s">
        <v>6507</v>
      </c>
      <c r="K1522" t="str">
        <f t="shared" si="71"/>
        <v>E:\imagenes\escudos_cl\Europa\Bundesliga\FSV Mainz 05.png</v>
      </c>
      <c r="L1522" t="s">
        <v>489</v>
      </c>
      <c r="M1522">
        <f>INDEX(NationalTeams!B:B,MATCH(L1522,NationalTeams!C:C,0))</f>
        <v>4</v>
      </c>
      <c r="O1522" t="str">
        <f t="shared" si="69"/>
        <v>INSERT INTO "Clubs" (club_name,club_league_id,club_value,club_shield,club_country) VALUES ('FSV Mainz 05',26,71,pg_read_binary_file('E:\imagenes\escudos_cl\Europa\Bundesliga\FSV Mainz 05.png'),4);</v>
      </c>
    </row>
    <row r="1523" spans="2:15" x14ac:dyDescent="0.25">
      <c r="B1523">
        <v>1521</v>
      </c>
      <c r="C1523" t="s">
        <v>3603</v>
      </c>
      <c r="D1523" t="s">
        <v>1921</v>
      </c>
      <c r="E1523">
        <f>INDEX(ClubLeague!B:B,MATCH(D1523,ClubLeague!C:C,0))</f>
        <v>152</v>
      </c>
      <c r="F1523">
        <v>53</v>
      </c>
      <c r="G1523">
        <v>58</v>
      </c>
      <c r="H1523">
        <v>52</v>
      </c>
      <c r="I1523" s="3">
        <f t="shared" si="70"/>
        <v>54</v>
      </c>
      <c r="J1523" t="s">
        <v>6508</v>
      </c>
      <c r="K1523" t="str">
        <f t="shared" si="71"/>
        <v>E:\imagenes\escudos_cl\America\Primera Division de El Salvador\Fuerte San Francisco.png</v>
      </c>
      <c r="L1523" t="s">
        <v>332</v>
      </c>
      <c r="M1523">
        <f>INDEX(NationalTeams!B:B,MATCH(L1523,NationalTeams!C:C,0))</f>
        <v>60</v>
      </c>
      <c r="O1523" t="str">
        <f t="shared" si="69"/>
        <v>INSERT INTO "Clubs" (club_name,club_league_id,club_value,club_shield,club_country) VALUES ('Fuerte San Francisco',152,54,pg_read_binary_file('E:\imagenes\escudos_cl\America\Primera Division de El Salvador\Fuerte San Francisco.png'),60);</v>
      </c>
    </row>
    <row r="1524" spans="2:15" x14ac:dyDescent="0.25">
      <c r="B1524">
        <v>1522</v>
      </c>
      <c r="C1524" t="s">
        <v>3937</v>
      </c>
      <c r="D1524" t="s">
        <v>1844</v>
      </c>
      <c r="E1524">
        <f>INDEX(ClubLeague!B:B,MATCH(D1524,ClubLeague!C:C,0))</f>
        <v>75</v>
      </c>
      <c r="F1524">
        <v>65</v>
      </c>
      <c r="G1524">
        <v>62</v>
      </c>
      <c r="H1524">
        <v>64</v>
      </c>
      <c r="I1524" s="3">
        <f t="shared" si="70"/>
        <v>64</v>
      </c>
      <c r="J1524" t="s">
        <v>6509</v>
      </c>
      <c r="K1524" t="str">
        <f t="shared" si="71"/>
        <v>E:\imagenes\escudos_cl\Asia\J2 League\Fujieda MYFC.png</v>
      </c>
      <c r="L1524" t="s">
        <v>422</v>
      </c>
      <c r="M1524">
        <f>INDEX(NationalTeams!B:B,MATCH(L1524,NationalTeams!C:C,0))</f>
        <v>112</v>
      </c>
      <c r="O1524" t="str">
        <f t="shared" si="69"/>
        <v>INSERT INTO "Clubs" (club_name,club_league_id,club_value,club_shield,club_country) VALUES ('Fujieda MYFC',75,64,pg_read_binary_file('E:\imagenes\escudos_cl\Asia\J2 League\Fujieda MYFC.png'),112);</v>
      </c>
    </row>
    <row r="1525" spans="2:15" x14ac:dyDescent="0.25">
      <c r="B1525">
        <v>1523</v>
      </c>
      <c r="C1525" t="s">
        <v>2692</v>
      </c>
      <c r="D1525" t="s">
        <v>1915</v>
      </c>
      <c r="E1525">
        <f>INDEX(ClubLeague!B:B,MATCH(D1525,ClubLeague!C:C,0))</f>
        <v>146</v>
      </c>
      <c r="F1525">
        <v>72</v>
      </c>
      <c r="G1525">
        <v>73</v>
      </c>
      <c r="H1525">
        <v>73</v>
      </c>
      <c r="I1525" s="3">
        <f t="shared" si="70"/>
        <v>73</v>
      </c>
      <c r="J1525" t="s">
        <v>6510</v>
      </c>
      <c r="K1525" t="str">
        <f t="shared" si="71"/>
        <v>E:\imagenes\escudos_cl\Europa\Premier League\Fulham FC.png</v>
      </c>
      <c r="L1525" t="s">
        <v>493</v>
      </c>
      <c r="M1525">
        <f>INDEX(NationalTeams!B:B,MATCH(L1525,NationalTeams!C:C,0))</f>
        <v>95</v>
      </c>
      <c r="O1525" t="str">
        <f t="shared" si="69"/>
        <v>INSERT INTO "Clubs" (club_name,club_league_id,club_value,club_shield,club_country) VALUES ('Fulham FC',146,73,pg_read_binary_file('E:\imagenes\escudos_cl\Europa\Premier League\Fulham FC.png'),95);</v>
      </c>
    </row>
    <row r="1526" spans="2:15" x14ac:dyDescent="0.25">
      <c r="B1526">
        <v>1524</v>
      </c>
      <c r="C1526" t="s">
        <v>3542</v>
      </c>
      <c r="D1526" t="s">
        <v>1934</v>
      </c>
      <c r="E1526">
        <f>INDEX(ClubLeague!B:B,MATCH(D1526,ClubLeague!C:C,0))</f>
        <v>165</v>
      </c>
      <c r="F1526">
        <v>65</v>
      </c>
      <c r="G1526">
        <v>60</v>
      </c>
      <c r="H1526">
        <v>64</v>
      </c>
      <c r="I1526" s="3">
        <f t="shared" si="70"/>
        <v>63</v>
      </c>
      <c r="J1526" t="s">
        <v>6511</v>
      </c>
      <c r="K1526" t="str">
        <f t="shared" si="71"/>
        <v>E:\imagenes\escudos_cl\America\Segunda Division CRI\Futbol Consultants.png</v>
      </c>
      <c r="L1526" t="s">
        <v>354</v>
      </c>
      <c r="M1526">
        <f>INDEX(NationalTeams!B:B,MATCH(L1526,NationalTeams!C:C,0))</f>
        <v>52</v>
      </c>
      <c r="O1526" t="str">
        <f t="shared" si="69"/>
        <v>INSERT INTO "Clubs" (club_name,club_league_id,club_value,club_shield,club_country) VALUES ('Futbol Consultants',165,63,pg_read_binary_file('E:\imagenes\escudos_cl\America\Segunda Division CRI\Futbol Consultants.png'),52);</v>
      </c>
    </row>
    <row r="1527" spans="2:15" x14ac:dyDescent="0.25">
      <c r="B1527">
        <v>1525</v>
      </c>
      <c r="C1527" t="s">
        <v>2092</v>
      </c>
      <c r="D1527" t="s">
        <v>1785</v>
      </c>
      <c r="E1527">
        <f>INDEX(ClubLeague!B:B,MATCH(D1527,ClubLeague!C:C,0))</f>
        <v>15</v>
      </c>
      <c r="F1527">
        <v>59</v>
      </c>
      <c r="G1527">
        <v>54</v>
      </c>
      <c r="H1527">
        <v>55</v>
      </c>
      <c r="I1527" s="3">
        <f t="shared" si="70"/>
        <v>56</v>
      </c>
      <c r="J1527" t="s">
        <v>6512</v>
      </c>
      <c r="K1527" t="str">
        <f t="shared" si="71"/>
        <v>E:\imagenes\escudos_cl\Europa\Azerbaijan First Division\Gabala SC.png</v>
      </c>
      <c r="L1527" t="s">
        <v>535</v>
      </c>
      <c r="M1527">
        <f>INDEX(NationalTeams!B:B,MATCH(L1527,NationalTeams!C:C,0))</f>
        <v>18</v>
      </c>
      <c r="O1527" t="str">
        <f t="shared" si="69"/>
        <v>INSERT INTO "Clubs" (club_name,club_league_id,club_value,club_shield,club_country) VALUES ('Gabala SC',15,56,pg_read_binary_file('E:\imagenes\escudos_cl\Europa\Azerbaijan First Division\Gabala SC.png'),18);</v>
      </c>
    </row>
    <row r="1528" spans="2:15" x14ac:dyDescent="0.25">
      <c r="B1528">
        <v>1526</v>
      </c>
      <c r="C1528" t="s">
        <v>3205</v>
      </c>
      <c r="D1528" t="s">
        <v>1782</v>
      </c>
      <c r="E1528">
        <f>INDEX(ClubLeague!B:B,MATCH(D1528,ClubLeague!C:C,0))</f>
        <v>12</v>
      </c>
      <c r="F1528">
        <v>64</v>
      </c>
      <c r="G1528">
        <v>60</v>
      </c>
      <c r="H1528">
        <v>63</v>
      </c>
      <c r="I1528" s="3">
        <f t="shared" si="70"/>
        <v>62</v>
      </c>
      <c r="J1528" t="s">
        <v>6513</v>
      </c>
      <c r="K1528" t="str">
        <f t="shared" si="71"/>
        <v>E:\imagenes\escudos_cl\Europa\Allsvenskan\GAIS.png</v>
      </c>
      <c r="L1528" t="s">
        <v>496</v>
      </c>
      <c r="M1528">
        <f>INDEX(NationalTeams!B:B,MATCH(L1528,NationalTeams!C:C,0))</f>
        <v>196</v>
      </c>
      <c r="O1528" t="str">
        <f t="shared" si="69"/>
        <v>INSERT INTO "Clubs" (club_name,club_league_id,club_value,club_shield,club_country) VALUES ('GAIS',12,62,pg_read_binary_file('E:\imagenes\escudos_cl\Europa\Allsvenskan\GAIS.png'),196);</v>
      </c>
    </row>
    <row r="1529" spans="2:15" x14ac:dyDescent="0.25">
      <c r="B1529">
        <v>1527</v>
      </c>
      <c r="C1529" t="s">
        <v>4577</v>
      </c>
      <c r="D1529" t="s">
        <v>1867</v>
      </c>
      <c r="E1529">
        <f>INDEX(ClubLeague!B:B,MATCH(D1529,ClubLeague!C:C,0))</f>
        <v>98</v>
      </c>
      <c r="F1529">
        <v>43</v>
      </c>
      <c r="G1529">
        <v>47</v>
      </c>
      <c r="H1529">
        <v>45</v>
      </c>
      <c r="I1529" s="3">
        <f t="shared" si="70"/>
        <v>45</v>
      </c>
      <c r="J1529" t="s">
        <v>6514</v>
      </c>
      <c r="K1529" t="str">
        <f t="shared" si="71"/>
        <v>E:\imagenes\escudos_cl\Asia\Liga de Elite\Gala FC.png</v>
      </c>
      <c r="L1529" t="s">
        <v>484</v>
      </c>
      <c r="M1529">
        <f>INDEX(NationalTeams!B:B,MATCH(L1529,NationalTeams!C:C,0))</f>
        <v>129</v>
      </c>
      <c r="O1529" t="str">
        <f t="shared" si="69"/>
        <v>INSERT INTO "Clubs" (club_name,club_league_id,club_value,club_shield,club_country) VALUES ('Gala FC',98,45,pg_read_binary_file('E:\imagenes\escudos_cl\Asia\Liga de Elite\Gala FC.png'),129);</v>
      </c>
    </row>
    <row r="1530" spans="2:15" x14ac:dyDescent="0.25">
      <c r="B1530">
        <v>1528</v>
      </c>
      <c r="C1530" t="s">
        <v>3257</v>
      </c>
      <c r="D1530" t="s">
        <v>1952</v>
      </c>
      <c r="E1530">
        <f>INDEX(ClubLeague!B:B,MATCH(D1530,ClubLeague!C:C,0))</f>
        <v>183</v>
      </c>
      <c r="F1530">
        <v>77</v>
      </c>
      <c r="G1530">
        <v>71</v>
      </c>
      <c r="H1530">
        <v>76</v>
      </c>
      <c r="I1530" s="3">
        <f t="shared" si="70"/>
        <v>75</v>
      </c>
      <c r="J1530" t="s">
        <v>6515</v>
      </c>
      <c r="K1530" t="str">
        <f t="shared" si="71"/>
        <v>E:\imagenes\escudos_cl\Europa\Super Lig\Galatasaray SK.png</v>
      </c>
      <c r="L1530" t="s">
        <v>501</v>
      </c>
      <c r="M1530">
        <f>INDEX(NationalTeams!B:B,MATCH(L1530,NationalTeams!C:C,0))</f>
        <v>210</v>
      </c>
      <c r="O1530" t="str">
        <f t="shared" si="69"/>
        <v>INSERT INTO "Clubs" (club_name,club_league_id,club_value,club_shield,club_country) VALUES ('Galatasaray SK',183,75,pg_read_binary_file('E:\imagenes\escudos_cl\Europa\Super Lig\Galatasaray SK.png'),210);</v>
      </c>
    </row>
    <row r="1531" spans="2:15" x14ac:dyDescent="0.25">
      <c r="B1531">
        <v>1529</v>
      </c>
      <c r="C1531" t="s">
        <v>2719</v>
      </c>
      <c r="D1531" t="s">
        <v>1841</v>
      </c>
      <c r="E1531">
        <f>INDEX(ClubLeague!B:B,MATCH(D1531,ClubLeague!C:C,0))</f>
        <v>72</v>
      </c>
      <c r="F1531">
        <v>65</v>
      </c>
      <c r="G1531">
        <v>64</v>
      </c>
      <c r="H1531">
        <v>70</v>
      </c>
      <c r="I1531" s="3">
        <f t="shared" si="70"/>
        <v>66</v>
      </c>
      <c r="J1531" t="s">
        <v>6516</v>
      </c>
      <c r="K1531" t="str">
        <f t="shared" si="71"/>
        <v>E:\imagenes\escudos_cl\Europa\Ireland Premier Division\Galway United FC.png</v>
      </c>
      <c r="L1531" t="s">
        <v>513</v>
      </c>
      <c r="M1531">
        <f>INDEX(NationalTeams!B:B,MATCH(L1531,NationalTeams!C:C,0))</f>
        <v>98</v>
      </c>
      <c r="O1531" t="str">
        <f t="shared" si="69"/>
        <v>INSERT INTO "Clubs" (club_name,club_league_id,club_value,club_shield,club_country) VALUES ('Galway United FC',72,66,pg_read_binary_file('E:\imagenes\escudos_cl\Europa\Ireland Premier Division\Galway United FC.png'),98);</v>
      </c>
    </row>
    <row r="1532" spans="2:15" x14ac:dyDescent="0.25">
      <c r="B1532">
        <v>1530</v>
      </c>
      <c r="C1532" t="s">
        <v>3907</v>
      </c>
      <c r="D1532" t="s">
        <v>1843</v>
      </c>
      <c r="E1532">
        <f>INDEX(ClubLeague!B:B,MATCH(D1532,ClubLeague!C:C,0))</f>
        <v>74</v>
      </c>
      <c r="F1532">
        <v>69</v>
      </c>
      <c r="G1532">
        <v>64</v>
      </c>
      <c r="H1532">
        <v>66</v>
      </c>
      <c r="I1532" s="3">
        <f t="shared" si="70"/>
        <v>66</v>
      </c>
      <c r="J1532" t="s">
        <v>6517</v>
      </c>
      <c r="K1532" t="str">
        <f t="shared" si="71"/>
        <v>E:\imagenes\escudos_cl\Asia\J1 League\Gamba Osaka.png</v>
      </c>
      <c r="L1532" t="s">
        <v>422</v>
      </c>
      <c r="M1532">
        <f>INDEX(NationalTeams!B:B,MATCH(L1532,NationalTeams!C:C,0))</f>
        <v>112</v>
      </c>
      <c r="O1532" t="str">
        <f t="shared" si="69"/>
        <v>INSERT INTO "Clubs" (club_name,club_league_id,club_value,club_shield,club_country) VALUES ('Gamba Osaka',74,66,pg_read_binary_file('E:\imagenes\escudos_cl\Asia\J1 League\Gamba Osaka.png'),112);</v>
      </c>
    </row>
    <row r="1533" spans="2:15" x14ac:dyDescent="0.25">
      <c r="B1533">
        <v>1531</v>
      </c>
      <c r="C1533" t="s">
        <v>4144</v>
      </c>
      <c r="D1533" t="s">
        <v>1849</v>
      </c>
      <c r="E1533">
        <f>INDEX(ClubLeague!B:B,MATCH(D1533,ClubLeague!C:C,0))</f>
        <v>80</v>
      </c>
      <c r="F1533">
        <v>56</v>
      </c>
      <c r="G1533">
        <v>57</v>
      </c>
      <c r="H1533">
        <v>58</v>
      </c>
      <c r="I1533" s="3">
        <f t="shared" si="70"/>
        <v>57</v>
      </c>
      <c r="J1533" t="s">
        <v>6518</v>
      </c>
      <c r="K1533" t="str">
        <f t="shared" si="71"/>
        <v>E:\imagenes\escudos_cl\Asia\K1 League\Gangwon FC.png</v>
      </c>
      <c r="L1533" t="s">
        <v>425</v>
      </c>
      <c r="M1533">
        <f>INDEX(NationalTeams!B:B,MATCH(L1533,NationalTeams!C:C,0))</f>
        <v>50</v>
      </c>
      <c r="O1533" t="str">
        <f t="shared" si="69"/>
        <v>INSERT INTO "Clubs" (club_name,club_league_id,club_value,club_shield,club_country) VALUES ('Gangwon FC',80,57,pg_read_binary_file('E:\imagenes\escudos_cl\Asia\K1 League\Gangwon FC.png'),50);</v>
      </c>
    </row>
    <row r="1534" spans="2:15" x14ac:dyDescent="0.25">
      <c r="B1534">
        <v>1532</v>
      </c>
      <c r="C1534" t="s">
        <v>4052</v>
      </c>
      <c r="D1534" t="s">
        <v>1863</v>
      </c>
      <c r="E1534">
        <f>INDEX(ClubLeague!B:B,MATCH(D1534,ClubLeague!C:C,0))</f>
        <v>94</v>
      </c>
      <c r="F1534">
        <v>56</v>
      </c>
      <c r="G1534">
        <v>54</v>
      </c>
      <c r="H1534">
        <v>60</v>
      </c>
      <c r="I1534" s="3">
        <f t="shared" si="70"/>
        <v>57</v>
      </c>
      <c r="J1534" t="s">
        <v>6519</v>
      </c>
      <c r="K1534" t="str">
        <f t="shared" si="71"/>
        <v>E:\imagenes\escudos_cl\Asia\Liga 2\Garudayaksa FC.png</v>
      </c>
      <c r="L1534" t="s">
        <v>444</v>
      </c>
      <c r="M1534">
        <f>INDEX(NationalTeams!B:B,MATCH(L1534,NationalTeams!C:C,0))</f>
        <v>94</v>
      </c>
      <c r="O1534" t="str">
        <f t="shared" si="69"/>
        <v>INSERT INTO "Clubs" (club_name,club_league_id,club_value,club_shield,club_country) VALUES ('Garudayaksa FC',94,57,pg_read_binary_file('E:\imagenes\escudos_cl\Asia\Liga 2\Garudayaksa FC.png'),94);</v>
      </c>
    </row>
    <row r="1535" spans="2:15" x14ac:dyDescent="0.25">
      <c r="B1535">
        <v>1533</v>
      </c>
      <c r="C1535" t="s">
        <v>4663</v>
      </c>
      <c r="D1535" t="s">
        <v>1820</v>
      </c>
      <c r="E1535">
        <f>INDEX(ClubLeague!B:B,MATCH(D1535,ClubLeague!C:C,0))</f>
        <v>51</v>
      </c>
      <c r="F1535">
        <v>61</v>
      </c>
      <c r="G1535">
        <v>60</v>
      </c>
      <c r="H1535">
        <v>62</v>
      </c>
      <c r="I1535" s="3">
        <f t="shared" si="70"/>
        <v>61</v>
      </c>
      <c r="J1535" t="s">
        <v>6520</v>
      </c>
      <c r="K1535" t="str">
        <f t="shared" si="71"/>
        <v>E:\imagenes\escudos_cl\Africa\Elite One\Gazelle FA de Garoua.png</v>
      </c>
      <c r="L1535" t="s">
        <v>322</v>
      </c>
      <c r="M1535">
        <f>INDEX(NationalTeams!B:B,MATCH(L1535,NationalTeams!C:C,0))</f>
        <v>40</v>
      </c>
      <c r="O1535" t="str">
        <f t="shared" si="69"/>
        <v>INSERT INTO "Clubs" (club_name,club_league_id,club_value,club_shield,club_country) VALUES ('Gazelle FA de Garoua',51,61,pg_read_binary_file('E:\imagenes\escudos_cl\Africa\Elite One\Gazelle FA de Garoua.png'),40);</v>
      </c>
    </row>
    <row r="1536" spans="2:15" x14ac:dyDescent="0.25">
      <c r="B1536">
        <v>1534</v>
      </c>
      <c r="C1536" t="s">
        <v>3268</v>
      </c>
      <c r="D1536" t="s">
        <v>1952</v>
      </c>
      <c r="E1536">
        <f>INDEX(ClubLeague!B:B,MATCH(D1536,ClubLeague!C:C,0))</f>
        <v>183</v>
      </c>
      <c r="F1536">
        <v>66</v>
      </c>
      <c r="G1536">
        <v>70</v>
      </c>
      <c r="H1536">
        <v>64</v>
      </c>
      <c r="I1536" s="3">
        <f t="shared" si="70"/>
        <v>67</v>
      </c>
      <c r="J1536" t="s">
        <v>6521</v>
      </c>
      <c r="K1536" t="str">
        <f t="shared" si="71"/>
        <v>E:\imagenes\escudos_cl\Europa\Super Lig\Gaziantep.png</v>
      </c>
      <c r="L1536" t="s">
        <v>501</v>
      </c>
      <c r="M1536">
        <f>INDEX(NationalTeams!B:B,MATCH(L1536,NationalTeams!C:C,0))</f>
        <v>210</v>
      </c>
      <c r="O1536" t="str">
        <f t="shared" si="69"/>
        <v>INSERT INTO "Clubs" (club_name,club_league_id,club_value,club_shield,club_country) VALUES ('Gaziantep',183,67,pg_read_binary_file('E:\imagenes\escudos_cl\Europa\Super Lig\Gaziantep.png'),210);</v>
      </c>
    </row>
    <row r="1537" spans="2:15" x14ac:dyDescent="0.25">
      <c r="B1537">
        <v>1535</v>
      </c>
      <c r="C1537" t="s">
        <v>3076</v>
      </c>
      <c r="D1537" t="s">
        <v>1937</v>
      </c>
      <c r="E1537">
        <f>INDEX(ClubLeague!B:B,MATCH(D1537,ClubLeague!C:C,0))</f>
        <v>168</v>
      </c>
      <c r="F1537">
        <v>59</v>
      </c>
      <c r="G1537">
        <v>63</v>
      </c>
      <c r="H1537">
        <v>56</v>
      </c>
      <c r="I1537" s="3">
        <f t="shared" si="70"/>
        <v>59</v>
      </c>
      <c r="J1537" t="s">
        <v>6522</v>
      </c>
      <c r="K1537" t="str">
        <f t="shared" si="71"/>
        <v>E:\imagenes\escudos_cl\Europa\Segunda Liga\GD Chaves.png</v>
      </c>
      <c r="L1537" t="s">
        <v>504</v>
      </c>
      <c r="M1537">
        <f>INDEX(NationalTeams!B:B,MATCH(L1537,NationalTeams!C:C,0))</f>
        <v>167</v>
      </c>
      <c r="O1537" t="str">
        <f t="shared" si="69"/>
        <v>INSERT INTO "Clubs" (club_name,club_league_id,club_value,club_shield,club_country) VALUES ('GD Chaves',168,59,pg_read_binary_file('E:\imagenes\escudos_cl\Europa\Segunda Liga\GD Chaves.png'),167);</v>
      </c>
    </row>
    <row r="1538" spans="2:15" x14ac:dyDescent="0.25">
      <c r="B1538">
        <v>1536</v>
      </c>
      <c r="C1538" t="s">
        <v>4599</v>
      </c>
      <c r="D1538" t="s">
        <v>1833</v>
      </c>
      <c r="E1538">
        <f>INDEX(ClubLeague!B:B,MATCH(D1538,ClubLeague!C:C,0))</f>
        <v>64</v>
      </c>
      <c r="F1538">
        <v>56</v>
      </c>
      <c r="G1538">
        <v>61</v>
      </c>
      <c r="H1538">
        <v>59</v>
      </c>
      <c r="I1538" s="3">
        <f t="shared" si="70"/>
        <v>59</v>
      </c>
      <c r="J1538" t="s">
        <v>6523</v>
      </c>
      <c r="K1538" t="str">
        <f t="shared" si="71"/>
        <v>E:\imagenes\escudos_cl\Africa\Girabola\GD Interclube.png</v>
      </c>
      <c r="L1538" t="s">
        <v>357</v>
      </c>
      <c r="M1538">
        <f>INDEX(NationalTeams!B:B,MATCH(L1538,NationalTeams!C:C,0))</f>
        <v>7</v>
      </c>
      <c r="O1538" t="str">
        <f t="shared" si="69"/>
        <v>INSERT INTO "Clubs" (club_name,club_league_id,club_value,club_shield,club_country) VALUES ('GD Interclube',64,59,pg_read_binary_file('E:\imagenes\escudos_cl\Africa\Girabola\GD Interclube.png'),7);</v>
      </c>
    </row>
    <row r="1539" spans="2:15" x14ac:dyDescent="0.25">
      <c r="B1539">
        <v>1537</v>
      </c>
      <c r="C1539" t="s">
        <v>4600</v>
      </c>
      <c r="D1539" t="s">
        <v>1833</v>
      </c>
      <c r="E1539">
        <f>INDEX(ClubLeague!B:B,MATCH(D1539,ClubLeague!C:C,0))</f>
        <v>64</v>
      </c>
      <c r="F1539">
        <v>54</v>
      </c>
      <c r="G1539">
        <v>59</v>
      </c>
      <c r="H1539">
        <v>57</v>
      </c>
      <c r="I1539" s="3">
        <f t="shared" si="70"/>
        <v>57</v>
      </c>
      <c r="J1539" t="s">
        <v>6524</v>
      </c>
      <c r="K1539" t="str">
        <f t="shared" si="71"/>
        <v>E:\imagenes\escudos_cl\Africa\Girabola\GD Isaac de Benguela.png</v>
      </c>
      <c r="L1539" t="s">
        <v>357</v>
      </c>
      <c r="M1539">
        <f>INDEX(NationalTeams!B:B,MATCH(L1539,NationalTeams!C:C,0))</f>
        <v>7</v>
      </c>
      <c r="O1539" t="str">
        <f t="shared" ref="O1539:O1602" si="72">_xlfn.CONCAT($O$1,$S$1,$B$1,$S$1," ",$Q$1,$C$2,$U$1,$E$2,$U$1,$I$2,$U$1,$K$2,$U$1,$M$2,$R$1,$P$1,$Q$1,$T$1,C1539,$T$1,$U$1,E1539,$U$1,I1539,$U$1,$O$2,$Q$1,$T$1,K1539,$T$1,$R$1,$U$1,M1539,$R$1,$V$1)</f>
        <v>INSERT INTO "Clubs" (club_name,club_league_id,club_value,club_shield,club_country) VALUES ('GD Isaac de Benguela',64,57,pg_read_binary_file('E:\imagenes\escudos_cl\Africa\Girabola\GD Isaac de Benguela.png'),7);</v>
      </c>
    </row>
    <row r="1540" spans="2:15" x14ac:dyDescent="0.25">
      <c r="B1540">
        <v>1538</v>
      </c>
      <c r="C1540" t="s">
        <v>4601</v>
      </c>
      <c r="D1540" t="s">
        <v>1833</v>
      </c>
      <c r="E1540">
        <f>INDEX(ClubLeague!B:B,MATCH(D1540,ClubLeague!C:C,0))</f>
        <v>64</v>
      </c>
      <c r="F1540">
        <v>62</v>
      </c>
      <c r="G1540">
        <v>55</v>
      </c>
      <c r="H1540">
        <v>59</v>
      </c>
      <c r="I1540" s="3">
        <f t="shared" ref="I1540:I1603" si="73">ROUND(AVERAGE(F1540:H1540),0)</f>
        <v>59</v>
      </c>
      <c r="J1540" t="s">
        <v>6525</v>
      </c>
      <c r="K1540" t="str">
        <f t="shared" ref="K1540:K1603" si="74">_xlfn.CONCAT($A$1,J1540)</f>
        <v>E:\imagenes\escudos_cl\Africa\Girabola\GD Sagrada Esperanca.png</v>
      </c>
      <c r="L1540" t="s">
        <v>357</v>
      </c>
      <c r="M1540">
        <f>INDEX(NationalTeams!B:B,MATCH(L1540,NationalTeams!C:C,0))</f>
        <v>7</v>
      </c>
      <c r="O1540" t="str">
        <f t="shared" si="72"/>
        <v>INSERT INTO "Clubs" (club_name,club_league_id,club_value,club_shield,club_country) VALUES ('GD Sagrada Esperanca',64,59,pg_read_binary_file('E:\imagenes\escudos_cl\Africa\Girabola\GD Sagrada Esperanca.png'),7);</v>
      </c>
    </row>
    <row r="1541" spans="2:15" x14ac:dyDescent="0.25">
      <c r="B1541">
        <v>1539</v>
      </c>
      <c r="C1541" t="s">
        <v>3274</v>
      </c>
      <c r="D1541" t="s">
        <v>1952</v>
      </c>
      <c r="E1541">
        <f>INDEX(ClubLeague!B:B,MATCH(D1541,ClubLeague!C:C,0))</f>
        <v>183</v>
      </c>
      <c r="F1541">
        <v>58</v>
      </c>
      <c r="G1541">
        <v>57</v>
      </c>
      <c r="H1541">
        <v>58</v>
      </c>
      <c r="I1541" s="3">
        <f t="shared" si="73"/>
        <v>58</v>
      </c>
      <c r="J1541" t="s">
        <v>6526</v>
      </c>
      <c r="K1541" t="str">
        <f t="shared" si="74"/>
        <v>E:\imagenes\escudos_cl\Europa\Super Lig\Genclerbirligi SK.png</v>
      </c>
      <c r="L1541" t="s">
        <v>501</v>
      </c>
      <c r="M1541">
        <f>INDEX(NationalTeams!B:B,MATCH(L1541,NationalTeams!C:C,0))</f>
        <v>210</v>
      </c>
      <c r="O1541" t="str">
        <f t="shared" si="72"/>
        <v>INSERT INTO "Clubs" (club_name,club_league_id,club_value,club_shield,club_country) VALUES ('Genclerbirligi SK',183,58,pg_read_binary_file('E:\imagenes\escudos_cl\Europa\Super Lig\Genclerbirligi SK.png'),210);</v>
      </c>
    </row>
    <row r="1542" spans="2:15" x14ac:dyDescent="0.25">
      <c r="B1542">
        <v>1540</v>
      </c>
      <c r="C1542" t="s">
        <v>2791</v>
      </c>
      <c r="D1542" t="s">
        <v>1942</v>
      </c>
      <c r="E1542">
        <f>INDEX(ClubLeague!B:B,MATCH(D1542,ClubLeague!C:C,0))</f>
        <v>173</v>
      </c>
      <c r="F1542">
        <v>73</v>
      </c>
      <c r="G1542">
        <v>72</v>
      </c>
      <c r="H1542">
        <v>74</v>
      </c>
      <c r="I1542" s="3">
        <f t="shared" si="73"/>
        <v>73</v>
      </c>
      <c r="J1542" t="s">
        <v>6527</v>
      </c>
      <c r="K1542" t="str">
        <f t="shared" si="74"/>
        <v>E:\imagenes\escudos_cl\Europa\Serie A\Genoa CFC.png</v>
      </c>
      <c r="L1542" t="s">
        <v>488</v>
      </c>
      <c r="M1542">
        <f>INDEX(NationalTeams!B:B,MATCH(L1542,NationalTeams!C:C,0))</f>
        <v>110</v>
      </c>
      <c r="O1542" t="str">
        <f t="shared" si="72"/>
        <v>INSERT INTO "Clubs" (club_name,club_league_id,club_value,club_shield,club_country) VALUES ('Genoa CFC',173,73,pg_read_binary_file('E:\imagenes\escudos_cl\Europa\Serie A\Genoa CFC.png'),110);</v>
      </c>
    </row>
    <row r="1543" spans="2:15" x14ac:dyDescent="0.25">
      <c r="B1543">
        <v>1541</v>
      </c>
      <c r="C1543" t="s">
        <v>2411</v>
      </c>
      <c r="D1543" t="s">
        <v>1855</v>
      </c>
      <c r="E1543">
        <f>INDEX(ClubLeague!B:B,MATCH(D1543,ClubLeague!C:C,0))</f>
        <v>86</v>
      </c>
      <c r="F1543">
        <v>70</v>
      </c>
      <c r="G1543">
        <v>74</v>
      </c>
      <c r="H1543">
        <v>76</v>
      </c>
      <c r="I1543" s="3">
        <f t="shared" si="73"/>
        <v>73</v>
      </c>
      <c r="J1543" t="s">
        <v>6528</v>
      </c>
      <c r="K1543" t="str">
        <f t="shared" si="74"/>
        <v>E:\imagenes\escudos_cl\Europa\LaLiga EA Sports\Getafe CF.png</v>
      </c>
      <c r="L1543" t="s">
        <v>490</v>
      </c>
      <c r="M1543">
        <f>INDEX(NationalTeams!B:B,MATCH(L1543,NationalTeams!C:C,0))</f>
        <v>66</v>
      </c>
      <c r="O1543" t="str">
        <f t="shared" si="72"/>
        <v>INSERT INTO "Clubs" (club_name,club_league_id,club_value,club_shield,club_country) VALUES ('Getafe CF',86,73,pg_read_binary_file('E:\imagenes\escudos_cl\Europa\LaLiga EA Sports\Getafe CF.png'),66);</v>
      </c>
    </row>
    <row r="1544" spans="2:15" x14ac:dyDescent="0.25">
      <c r="B1544">
        <v>1542</v>
      </c>
      <c r="C1544" t="s">
        <v>4096</v>
      </c>
      <c r="D1544" t="s">
        <v>1944</v>
      </c>
      <c r="E1544">
        <f>INDEX(ClubLeague!B:B,MATCH(D1544,ClubLeague!C:C,0))</f>
        <v>175</v>
      </c>
      <c r="F1544">
        <v>59</v>
      </c>
      <c r="G1544">
        <v>57</v>
      </c>
      <c r="H1544">
        <v>59</v>
      </c>
      <c r="I1544" s="3">
        <f t="shared" si="73"/>
        <v>58</v>
      </c>
      <c r="J1544" t="s">
        <v>6529</v>
      </c>
      <c r="K1544" t="str">
        <f t="shared" si="74"/>
        <v>E:\imagenes\escudos_cl\Asia\Singapore Premier League\Geylang International FC.png</v>
      </c>
      <c r="L1544" t="s">
        <v>450</v>
      </c>
      <c r="M1544">
        <f>INDEX(NationalTeams!B:B,MATCH(L1544,NationalTeams!C:C,0))</f>
        <v>188</v>
      </c>
      <c r="O1544" t="str">
        <f t="shared" si="72"/>
        <v>INSERT INTO "Clubs" (club_name,club_league_id,club_value,club_shield,club_country) VALUES ('Geylang International FC',175,58,pg_read_binary_file('E:\imagenes\escudos_cl\Asia\Singapore Premier League\Geylang International FC.png'),188);</v>
      </c>
    </row>
    <row r="1545" spans="2:15" x14ac:dyDescent="0.25">
      <c r="B1545">
        <v>1543</v>
      </c>
      <c r="C1545" t="s">
        <v>3191</v>
      </c>
      <c r="D1545" t="s">
        <v>1940</v>
      </c>
      <c r="E1545">
        <f>INDEX(ClubLeague!B:B,MATCH(D1545,ClubLeague!C:C,0))</f>
        <v>171</v>
      </c>
      <c r="F1545">
        <v>63</v>
      </c>
      <c r="G1545">
        <v>59</v>
      </c>
      <c r="H1545">
        <v>56</v>
      </c>
      <c r="I1545" s="3">
        <f t="shared" si="73"/>
        <v>59</v>
      </c>
      <c r="J1545" t="s">
        <v>6530</v>
      </c>
      <c r="K1545" t="str">
        <f t="shared" si="74"/>
        <v>E:\imagenes\escudos_cl\Europa\Serbian First League\GFK Dubocica.png</v>
      </c>
      <c r="L1545" t="s">
        <v>499</v>
      </c>
      <c r="M1545">
        <f>INDEX(NationalTeams!B:B,MATCH(L1545,NationalTeams!C:C,0))</f>
        <v>185</v>
      </c>
      <c r="O1545" t="str">
        <f t="shared" si="72"/>
        <v>INSERT INTO "Clubs" (club_name,club_league_id,club_value,club_shield,club_country) VALUES ('GFK Dubocica',171,59,pg_read_binary_file('E:\imagenes\escudos_cl\Europa\Serbian First League\GFK Dubocica.png'),185);</v>
      </c>
    </row>
    <row r="1546" spans="2:15" x14ac:dyDescent="0.25">
      <c r="B1546">
        <v>1544</v>
      </c>
      <c r="C1546" t="s">
        <v>3196</v>
      </c>
      <c r="D1546" t="s">
        <v>1940</v>
      </c>
      <c r="E1546">
        <f>INDEX(ClubLeague!B:B,MATCH(D1546,ClubLeague!C:C,0))</f>
        <v>171</v>
      </c>
      <c r="F1546">
        <v>56</v>
      </c>
      <c r="G1546">
        <v>61</v>
      </c>
      <c r="H1546">
        <v>55</v>
      </c>
      <c r="I1546" s="3">
        <f t="shared" si="73"/>
        <v>57</v>
      </c>
      <c r="J1546" t="s">
        <v>6531</v>
      </c>
      <c r="K1546" t="str">
        <f t="shared" si="74"/>
        <v>E:\imagenes\escudos_cl\Europa\Serbian First League\GFK Sloboda.png</v>
      </c>
      <c r="L1546" t="s">
        <v>499</v>
      </c>
      <c r="M1546">
        <f>INDEX(NationalTeams!B:B,MATCH(L1546,NationalTeams!C:C,0))</f>
        <v>185</v>
      </c>
      <c r="O1546" t="str">
        <f t="shared" si="72"/>
        <v>INSERT INTO "Clubs" (club_name,club_league_id,club_value,club_shield,club_country) VALUES ('GFK Sloboda',171,57,pg_read_binary_file('E:\imagenes\escudos_cl\Europa\Serbian First League\GFK Sloboda.png'),185);</v>
      </c>
    </row>
    <row r="1547" spans="2:15" x14ac:dyDescent="0.25">
      <c r="B1547">
        <v>1545</v>
      </c>
      <c r="C1547" t="s">
        <v>3193</v>
      </c>
      <c r="D1547" t="s">
        <v>1940</v>
      </c>
      <c r="E1547">
        <f>INDEX(ClubLeague!B:B,MATCH(D1547,ClubLeague!C:C,0))</f>
        <v>171</v>
      </c>
      <c r="F1547">
        <v>64</v>
      </c>
      <c r="G1547">
        <v>58</v>
      </c>
      <c r="H1547">
        <v>58</v>
      </c>
      <c r="I1547" s="3">
        <f t="shared" si="73"/>
        <v>60</v>
      </c>
      <c r="J1547" t="s">
        <v>6532</v>
      </c>
      <c r="K1547" t="str">
        <f t="shared" si="74"/>
        <v>E:\imagenes\escudos_cl\Europa\Serbian First League\GFK Sloven Ruma.png</v>
      </c>
      <c r="L1547" t="s">
        <v>499</v>
      </c>
      <c r="M1547">
        <f>INDEX(NationalTeams!B:B,MATCH(L1547,NationalTeams!C:C,0))</f>
        <v>185</v>
      </c>
      <c r="O1547" t="str">
        <f t="shared" si="72"/>
        <v>INSERT INTO "Clubs" (club_name,club_league_id,club_value,club_shield,club_country) VALUES ('GFK Sloven Ruma',171,60,pg_read_binary_file('E:\imagenes\escudos_cl\Europa\Serbian First League\GFK Sloven Ruma.png'),185);</v>
      </c>
    </row>
    <row r="1548" spans="2:15" x14ac:dyDescent="0.25">
      <c r="B1548">
        <v>1546</v>
      </c>
      <c r="C1548" t="s">
        <v>2901</v>
      </c>
      <c r="D1548" t="s">
        <v>1887</v>
      </c>
      <c r="E1548">
        <f>INDEX(ClubLeague!B:B,MATCH(D1548,ClubLeague!C:C,0))</f>
        <v>118</v>
      </c>
      <c r="F1548">
        <v>64</v>
      </c>
      <c r="G1548">
        <v>60</v>
      </c>
      <c r="H1548">
        <v>62</v>
      </c>
      <c r="I1548" s="3">
        <f t="shared" si="73"/>
        <v>62</v>
      </c>
      <c r="J1548" t="s">
        <v>6533</v>
      </c>
      <c r="K1548" t="str">
        <f t="shared" si="74"/>
        <v>E:\imagenes\escudos_cl\Europa\Macedonian First League\GFK Tikvesh.png</v>
      </c>
      <c r="L1548" t="s">
        <v>522</v>
      </c>
      <c r="M1548">
        <f>INDEX(NationalTeams!B:B,MATCH(L1548,NationalTeams!C:C,0))</f>
        <v>130</v>
      </c>
      <c r="O1548" t="str">
        <f t="shared" si="72"/>
        <v>INSERT INTO "Clubs" (club_name,club_league_id,club_value,club_shield,club_country) VALUES ('GFK Tikvesh',118,62,pg_read_binary_file('E:\imagenes\escudos_cl\Europa\Macedonian First League\GFK Tikvesh.png'),130);</v>
      </c>
    </row>
    <row r="1549" spans="2:15" x14ac:dyDescent="0.25">
      <c r="B1549">
        <v>1547</v>
      </c>
      <c r="C1549" t="s">
        <v>4422</v>
      </c>
      <c r="D1549" t="s">
        <v>1839</v>
      </c>
      <c r="E1549">
        <f>INDEX(ClubLeague!B:B,MATCH(D1549,ClubLeague!C:C,0))</f>
        <v>70</v>
      </c>
      <c r="F1549">
        <v>52</v>
      </c>
      <c r="G1549">
        <v>56</v>
      </c>
      <c r="H1549">
        <v>52</v>
      </c>
      <c r="I1549" s="3">
        <f t="shared" si="73"/>
        <v>53</v>
      </c>
      <c r="J1549" t="s">
        <v>6534</v>
      </c>
      <c r="K1549" t="str">
        <f t="shared" si="74"/>
        <v>E:\imagenes\escudos_cl\Asia\Iraqi Premier Divsion League\Ghaz Al Shamal.png</v>
      </c>
      <c r="L1549" t="s">
        <v>431</v>
      </c>
      <c r="M1549">
        <f>INDEX(NationalTeams!B:B,MATCH(L1549,NationalTeams!C:C,0))</f>
        <v>96</v>
      </c>
      <c r="O1549" t="str">
        <f t="shared" si="72"/>
        <v>INSERT INTO "Clubs" (club_name,club_league_id,club_value,club_shield,club_country) VALUES ('Ghaz Al Shamal',70,53,pg_read_binary_file('E:\imagenes\escudos_cl\Asia\Iraqi Premier Divsion League\Ghaz Al Shamal.png'),96);</v>
      </c>
    </row>
    <row r="1550" spans="2:15" x14ac:dyDescent="0.25">
      <c r="B1550">
        <v>1548</v>
      </c>
      <c r="C1550" t="s">
        <v>4706</v>
      </c>
      <c r="D1550" t="s">
        <v>1817</v>
      </c>
      <c r="E1550">
        <f>INDEX(ClubLeague!B:B,MATCH(D1550,ClubLeague!C:C,0))</f>
        <v>48</v>
      </c>
      <c r="F1550">
        <v>71</v>
      </c>
      <c r="G1550">
        <v>78</v>
      </c>
      <c r="H1550">
        <v>73</v>
      </c>
      <c r="I1550" s="3">
        <f t="shared" si="73"/>
        <v>74</v>
      </c>
      <c r="J1550" t="s">
        <v>6535</v>
      </c>
      <c r="K1550" t="str">
        <f t="shared" si="74"/>
        <v>E:\imagenes\escudos_cl\Africa\Egyptian Premier League\Ghazl El Mahalla SC.png</v>
      </c>
      <c r="L1550" t="s">
        <v>365</v>
      </c>
      <c r="M1550">
        <f>INDEX(NationalTeams!B:B,MATCH(L1550,NationalTeams!C:C,0))</f>
        <v>59</v>
      </c>
      <c r="O1550" t="str">
        <f t="shared" si="72"/>
        <v>INSERT INTO "Clubs" (club_name,club_league_id,club_value,club_shield,club_country) VALUES ('Ghazl El Mahalla SC',48,74,pg_read_binary_file('E:\imagenes\escudos_cl\Africa\Egyptian Premier League\Ghazl El Mahalla SC.png'),59);</v>
      </c>
    </row>
    <row r="1551" spans="2:15" x14ac:dyDescent="0.25">
      <c r="B1551">
        <v>1549</v>
      </c>
      <c r="C1551" t="s">
        <v>4490</v>
      </c>
      <c r="D1551" t="s">
        <v>1847</v>
      </c>
      <c r="E1551">
        <f>INDEX(ClubLeague!B:B,MATCH(D1551,ClubLeague!C:C,0))</f>
        <v>78</v>
      </c>
      <c r="F1551">
        <v>50</v>
      </c>
      <c r="G1551">
        <v>53</v>
      </c>
      <c r="H1551">
        <v>50</v>
      </c>
      <c r="I1551" s="3">
        <f t="shared" si="73"/>
        <v>51</v>
      </c>
      <c r="J1551" t="s">
        <v>6536</v>
      </c>
      <c r="K1551" t="str">
        <f t="shared" si="74"/>
        <v>E:\imagenes\escudos_cl\Asia\Jordanian Second Division League\Ghor Al Safi SC.png</v>
      </c>
      <c r="L1551" t="s">
        <v>451</v>
      </c>
      <c r="M1551">
        <f>INDEX(NationalTeams!B:B,MATCH(L1551,NationalTeams!C:C,0))</f>
        <v>113</v>
      </c>
      <c r="O1551" t="str">
        <f t="shared" si="72"/>
        <v>INSERT INTO "Clubs" (club_name,club_league_id,club_value,club_shield,club_country) VALUES ('Ghor Al Safi SC',78,51,pg_read_binary_file('E:\imagenes\escudos_cl\Asia\Jordanian Second Division League\Ghor Al Safi SC.png'),113);</v>
      </c>
    </row>
    <row r="1552" spans="2:15" x14ac:dyDescent="0.25">
      <c r="B1552">
        <v>1550</v>
      </c>
      <c r="C1552" t="s">
        <v>3226</v>
      </c>
      <c r="D1552" t="s">
        <v>1954</v>
      </c>
      <c r="E1552">
        <f>INDEX(ClubLeague!B:B,MATCH(D1552,ClubLeague!C:C,0))</f>
        <v>185</v>
      </c>
      <c r="F1552">
        <v>58</v>
      </c>
      <c r="G1552">
        <v>57</v>
      </c>
      <c r="H1552">
        <v>62</v>
      </c>
      <c r="I1552" s="3">
        <f t="shared" si="73"/>
        <v>59</v>
      </c>
      <c r="J1552" t="s">
        <v>6537</v>
      </c>
      <c r="K1552" t="str">
        <f t="shared" si="74"/>
        <v>E:\imagenes\escudos_cl\Europa\Superettan\GIF Sundsvall.png</v>
      </c>
      <c r="L1552" t="s">
        <v>496</v>
      </c>
      <c r="M1552">
        <f>INDEX(NationalTeams!B:B,MATCH(L1552,NationalTeams!C:C,0))</f>
        <v>196</v>
      </c>
      <c r="O1552" t="str">
        <f t="shared" si="72"/>
        <v>INSERT INTO "Clubs" (club_name,club_league_id,club_value,club_shield,club_country) VALUES ('GIF Sundsvall',185,59,pg_read_binary_file('E:\imagenes\escudos_cl\Europa\Superettan\GIF Sundsvall.png'),196);</v>
      </c>
    </row>
    <row r="1553" spans="2:15" x14ac:dyDescent="0.25">
      <c r="B1553">
        <v>1551</v>
      </c>
      <c r="C1553" t="s">
        <v>3061</v>
      </c>
      <c r="D1553" t="s">
        <v>1917</v>
      </c>
      <c r="E1553">
        <f>INDEX(ClubLeague!B:B,MATCH(D1553,ClubLeague!C:C,0))</f>
        <v>148</v>
      </c>
      <c r="F1553">
        <v>66</v>
      </c>
      <c r="G1553">
        <v>67</v>
      </c>
      <c r="H1553">
        <v>61</v>
      </c>
      <c r="I1553" s="3">
        <f t="shared" si="73"/>
        <v>65</v>
      </c>
      <c r="J1553" t="s">
        <v>6538</v>
      </c>
      <c r="K1553" t="str">
        <f t="shared" si="74"/>
        <v>E:\imagenes\escudos_cl\Europa\Primeira Liga\Gil Vicente FC.png</v>
      </c>
      <c r="L1553" t="s">
        <v>504</v>
      </c>
      <c r="M1553">
        <f>INDEX(NationalTeams!B:B,MATCH(L1553,NationalTeams!C:C,0))</f>
        <v>167</v>
      </c>
      <c r="O1553" t="str">
        <f t="shared" si="72"/>
        <v>INSERT INTO "Clubs" (club_name,club_league_id,club_value,club_shield,club_country) VALUES ('Gil Vicente FC',148,65,pg_read_binary_file('E:\imagenes\escudos_cl\Europa\Primeira Liga\Gil Vicente FC.png'),167);</v>
      </c>
    </row>
    <row r="1554" spans="2:15" x14ac:dyDescent="0.25">
      <c r="B1554">
        <v>1552</v>
      </c>
      <c r="C1554" t="s">
        <v>4004</v>
      </c>
      <c r="D1554" t="s">
        <v>1849</v>
      </c>
      <c r="E1554">
        <f>INDEX(ClubLeague!B:B,MATCH(D1554,ClubLeague!C:C,0))</f>
        <v>80</v>
      </c>
      <c r="F1554">
        <v>63</v>
      </c>
      <c r="G1554">
        <v>57</v>
      </c>
      <c r="H1554">
        <v>61</v>
      </c>
      <c r="I1554" s="3">
        <f t="shared" si="73"/>
        <v>60</v>
      </c>
      <c r="J1554" t="s">
        <v>6539</v>
      </c>
      <c r="K1554" t="str">
        <f t="shared" si="74"/>
        <v>E:\imagenes\escudos_cl\Asia\K1 League\Gimcheon Sangmu FC.png</v>
      </c>
      <c r="L1554" t="s">
        <v>425</v>
      </c>
      <c r="M1554">
        <f>INDEX(NationalTeams!B:B,MATCH(L1554,NationalTeams!C:C,0))</f>
        <v>50</v>
      </c>
      <c r="O1554" t="str">
        <f t="shared" si="72"/>
        <v>INSERT INTO "Clubs" (club_name,club_league_id,club_value,club_shield,club_country) VALUES ('Gimcheon Sangmu FC',80,60,pg_read_binary_file('E:\imagenes\escudos_cl\Asia\K1 League\Gimcheon Sangmu FC.png'),50);</v>
      </c>
    </row>
    <row r="1555" spans="2:15" x14ac:dyDescent="0.25">
      <c r="B1555">
        <v>1553</v>
      </c>
      <c r="C1555" t="s">
        <v>4063</v>
      </c>
      <c r="D1555" t="s">
        <v>1850</v>
      </c>
      <c r="E1555">
        <f>INDEX(ClubLeague!B:B,MATCH(D1555,ClubLeague!C:C,0))</f>
        <v>81</v>
      </c>
      <c r="F1555">
        <v>62</v>
      </c>
      <c r="G1555">
        <v>62</v>
      </c>
      <c r="H1555">
        <v>59</v>
      </c>
      <c r="I1555" s="3">
        <f t="shared" si="73"/>
        <v>61</v>
      </c>
      <c r="J1555" t="s">
        <v>6540</v>
      </c>
      <c r="K1555" t="str">
        <f t="shared" si="74"/>
        <v>E:\imagenes\escudos_cl\Asia\K2 League\Gimpo Citizen FC.png</v>
      </c>
      <c r="L1555" t="s">
        <v>425</v>
      </c>
      <c r="M1555">
        <f>INDEX(NationalTeams!B:B,MATCH(L1555,NationalTeams!C:C,0))</f>
        <v>50</v>
      </c>
      <c r="O1555" t="str">
        <f t="shared" si="72"/>
        <v>INSERT INTO "Clubs" (club_name,club_league_id,club_value,club_shield,club_country) VALUES ('Gimpo Citizen FC',81,61,pg_read_binary_file('E:\imagenes\escudos_cl\Asia\K2 League\Gimpo Citizen FC.png'),50);</v>
      </c>
    </row>
    <row r="1556" spans="2:15" x14ac:dyDescent="0.25">
      <c r="B1556">
        <v>1554</v>
      </c>
      <c r="C1556" t="s">
        <v>2401</v>
      </c>
      <c r="D1556" t="s">
        <v>1855</v>
      </c>
      <c r="E1556">
        <f>INDEX(ClubLeague!B:B,MATCH(D1556,ClubLeague!C:C,0))</f>
        <v>86</v>
      </c>
      <c r="F1556">
        <v>75</v>
      </c>
      <c r="G1556">
        <v>74</v>
      </c>
      <c r="H1556">
        <v>72</v>
      </c>
      <c r="I1556" s="3">
        <f t="shared" si="73"/>
        <v>74</v>
      </c>
      <c r="J1556" t="s">
        <v>6541</v>
      </c>
      <c r="K1556" t="str">
        <f t="shared" si="74"/>
        <v>E:\imagenes\escudos_cl\Europa\LaLiga EA Sports\Girona FC.png</v>
      </c>
      <c r="L1556" t="s">
        <v>490</v>
      </c>
      <c r="M1556">
        <f>INDEX(NationalTeams!B:B,MATCH(L1556,NationalTeams!C:C,0))</f>
        <v>66</v>
      </c>
      <c r="O1556" t="str">
        <f t="shared" si="72"/>
        <v>INSERT INTO "Clubs" (club_name,club_league_id,club_value,club_shield,club_country) VALUES ('Girona FC',86,74,pg_read_binary_file('E:\imagenes\escudos_cl\Europa\LaLiga EA Sports\Girona FC.png'),66);</v>
      </c>
    </row>
    <row r="1557" spans="2:15" x14ac:dyDescent="0.25">
      <c r="B1557">
        <v>1555</v>
      </c>
      <c r="C1557" t="s">
        <v>3026</v>
      </c>
      <c r="D1557" t="s">
        <v>1819</v>
      </c>
      <c r="E1557">
        <f>INDEX(ClubLeague!B:B,MATCH(D1557,ClubLeague!C:C,0))</f>
        <v>50</v>
      </c>
      <c r="F1557">
        <v>61</v>
      </c>
      <c r="G1557">
        <v>64</v>
      </c>
      <c r="H1557">
        <v>61</v>
      </c>
      <c r="I1557" s="3">
        <f t="shared" si="73"/>
        <v>62</v>
      </c>
      <c r="J1557" t="s">
        <v>6542</v>
      </c>
      <c r="K1557" t="str">
        <f t="shared" si="74"/>
        <v>E:\imagenes\escudos_cl\Europa\Ekstraklasa\GKS Katowice.png</v>
      </c>
      <c r="L1557" t="s">
        <v>494</v>
      </c>
      <c r="M1557">
        <f>INDEX(NationalTeams!B:B,MATCH(L1557,NationalTeams!C:C,0))</f>
        <v>166</v>
      </c>
      <c r="O1557" t="str">
        <f t="shared" si="72"/>
        <v>INSERT INTO "Clubs" (club_name,club_league_id,club_value,club_shield,club_country) VALUES ('GKS Katowice',50,62,pg_read_binary_file('E:\imagenes\escudos_cl\Europa\Ekstraklasa\GKS Katowice.png'),166);</v>
      </c>
    </row>
    <row r="1558" spans="2:15" x14ac:dyDescent="0.25">
      <c r="B1558">
        <v>1556</v>
      </c>
      <c r="C1558" t="s">
        <v>3038</v>
      </c>
      <c r="D1558" t="s">
        <v>1836</v>
      </c>
      <c r="E1558">
        <f>INDEX(ClubLeague!B:B,MATCH(D1558,ClubLeague!C:C,0))</f>
        <v>67</v>
      </c>
      <c r="F1558">
        <v>57</v>
      </c>
      <c r="G1558">
        <v>58</v>
      </c>
      <c r="H1558">
        <v>60</v>
      </c>
      <c r="I1558" s="3">
        <f t="shared" si="73"/>
        <v>58</v>
      </c>
      <c r="J1558" t="s">
        <v>6543</v>
      </c>
      <c r="K1558" t="str">
        <f t="shared" si="74"/>
        <v>E:\imagenes\escudos_cl\Europa\I Liga\GKS Tychy.png</v>
      </c>
      <c r="L1558" t="s">
        <v>494</v>
      </c>
      <c r="M1558">
        <f>INDEX(NationalTeams!B:B,MATCH(L1558,NationalTeams!C:C,0))</f>
        <v>166</v>
      </c>
      <c r="O1558" t="str">
        <f t="shared" si="72"/>
        <v>INSERT INTO "Clubs" (club_name,club_league_id,club_value,club_shield,club_country) VALUES ('GKS Tychy',67,58,pg_read_binary_file('E:\imagenes\escudos_cl\Europa\I Liga\GKS Tychy.png'),166);</v>
      </c>
    </row>
    <row r="1559" spans="2:15" x14ac:dyDescent="0.25">
      <c r="B1559">
        <v>1557</v>
      </c>
      <c r="C1559" t="s">
        <v>2566</v>
      </c>
      <c r="D1559" t="s">
        <v>1832</v>
      </c>
      <c r="E1559">
        <f>INDEX(ClubLeague!B:B,MATCH(D1559,ClubLeague!C:C,0))</f>
        <v>63</v>
      </c>
      <c r="F1559">
        <v>53</v>
      </c>
      <c r="G1559">
        <v>52</v>
      </c>
      <c r="H1559">
        <v>52</v>
      </c>
      <c r="I1559" s="3">
        <f t="shared" si="73"/>
        <v>52</v>
      </c>
      <c r="J1559" t="s">
        <v>6544</v>
      </c>
      <c r="K1559" t="str">
        <f t="shared" si="74"/>
        <v>E:\imagenes\escudos_cl\Europa\Gibraltar Football League\Glacis United FC.png</v>
      </c>
      <c r="L1559" t="s">
        <v>536</v>
      </c>
      <c r="M1559">
        <f>INDEX(NationalTeams!B:B,MATCH(L1559,NationalTeams!C:C,0))</f>
        <v>80</v>
      </c>
      <c r="O1559" t="str">
        <f t="shared" si="72"/>
        <v>INSERT INTO "Clubs" (club_name,club_league_id,club_value,club_shield,club_country) VALUES ('Glacis United FC',63,52,pg_read_binary_file('E:\imagenes\escudos_cl\Europa\Gibraltar Football League\Glacis United FC.png'),80);</v>
      </c>
    </row>
    <row r="1560" spans="2:15" x14ac:dyDescent="0.25">
      <c r="B1560">
        <v>1558</v>
      </c>
      <c r="C1560" t="s">
        <v>2980</v>
      </c>
      <c r="D1560" t="s">
        <v>1907</v>
      </c>
      <c r="E1560">
        <f>INDEX(ClubLeague!B:B,MATCH(D1560,ClubLeague!C:C,0))</f>
        <v>138</v>
      </c>
      <c r="F1560">
        <v>62</v>
      </c>
      <c r="G1560">
        <v>65</v>
      </c>
      <c r="H1560">
        <v>63</v>
      </c>
      <c r="I1560" s="3">
        <f t="shared" si="73"/>
        <v>63</v>
      </c>
      <c r="J1560" t="s">
        <v>6545</v>
      </c>
      <c r="K1560" t="str">
        <f t="shared" si="74"/>
        <v>E:\imagenes\escudos_cl\Europa\NIFL Premiership\Glenavon FC.png</v>
      </c>
      <c r="L1560" t="s">
        <v>503</v>
      </c>
      <c r="M1560">
        <f>INDEX(NationalTeams!B:B,MATCH(L1560,NationalTeams!C:C,0))</f>
        <v>99</v>
      </c>
      <c r="O1560" t="str">
        <f t="shared" si="72"/>
        <v>INSERT INTO "Clubs" (club_name,club_league_id,club_value,club_shield,club_country) VALUES ('Glenavon FC',138,63,pg_read_binary_file('E:\imagenes\escudos_cl\Europa\NIFL Premiership\Glenavon FC.png'),99);</v>
      </c>
    </row>
    <row r="1561" spans="2:15" x14ac:dyDescent="0.25">
      <c r="B1561">
        <v>1559</v>
      </c>
      <c r="C1561" t="s">
        <v>2981</v>
      </c>
      <c r="D1561" t="s">
        <v>1907</v>
      </c>
      <c r="E1561">
        <f>INDEX(ClubLeague!B:B,MATCH(D1561,ClubLeague!C:C,0))</f>
        <v>138</v>
      </c>
      <c r="F1561">
        <v>62</v>
      </c>
      <c r="G1561">
        <v>61</v>
      </c>
      <c r="H1561">
        <v>64</v>
      </c>
      <c r="I1561" s="3">
        <f t="shared" si="73"/>
        <v>62</v>
      </c>
      <c r="J1561" t="s">
        <v>6546</v>
      </c>
      <c r="K1561" t="str">
        <f t="shared" si="74"/>
        <v>E:\imagenes\escudos_cl\Europa\NIFL Premiership\Glentoran FC.png</v>
      </c>
      <c r="L1561" t="s">
        <v>503</v>
      </c>
      <c r="M1561">
        <f>INDEX(NationalTeams!B:B,MATCH(L1561,NationalTeams!C:C,0))</f>
        <v>99</v>
      </c>
      <c r="O1561" t="str">
        <f t="shared" si="72"/>
        <v>INSERT INTO "Clubs" (club_name,club_league_id,club_value,club_shield,club_country) VALUES ('Glentoran FC',138,62,pg_read_binary_file('E:\imagenes\escudos_cl\Europa\NIFL Premiership\Glentoran FC.png'),99);</v>
      </c>
    </row>
    <row r="1562" spans="2:15" x14ac:dyDescent="0.25">
      <c r="B1562">
        <v>1560</v>
      </c>
      <c r="C1562" t="s">
        <v>3117</v>
      </c>
      <c r="D1562" t="s">
        <v>1873</v>
      </c>
      <c r="E1562">
        <f>INDEX(ClubLeague!B:B,MATCH(D1562,ClubLeague!C:C,0))</f>
        <v>104</v>
      </c>
      <c r="F1562">
        <v>60</v>
      </c>
      <c r="G1562">
        <v>59</v>
      </c>
      <c r="H1562">
        <v>59</v>
      </c>
      <c r="I1562" s="3">
        <f t="shared" si="73"/>
        <v>59</v>
      </c>
      <c r="J1562" t="s">
        <v>6547</v>
      </c>
      <c r="K1562" t="str">
        <f t="shared" si="74"/>
        <v>E:\imagenes\escudos_cl\Europa\Liga II\Gloria Buzau.png</v>
      </c>
      <c r="L1562" t="s">
        <v>506</v>
      </c>
      <c r="M1562">
        <f>INDEX(NationalTeams!B:B,MATCH(L1562,NationalTeams!C:C,0))</f>
        <v>175</v>
      </c>
      <c r="O1562" t="str">
        <f t="shared" si="72"/>
        <v>INSERT INTO "Clubs" (club_name,club_league_id,club_value,club_shield,club_country) VALUES ('Gloria Buzau',104,59,pg_read_binary_file('E:\imagenes\escudos_cl\Europa\Liga II\Gloria Buzau.png'),175);</v>
      </c>
    </row>
    <row r="1563" spans="2:15" x14ac:dyDescent="0.25">
      <c r="B1563">
        <v>1561</v>
      </c>
      <c r="C1563" t="s">
        <v>2616</v>
      </c>
      <c r="D1563" t="s">
        <v>1822</v>
      </c>
      <c r="E1563">
        <f>INDEX(ClubLeague!B:B,MATCH(D1563,ClubLeague!C:C,0))</f>
        <v>53</v>
      </c>
      <c r="F1563">
        <v>68</v>
      </c>
      <c r="G1563">
        <v>66</v>
      </c>
      <c r="H1563">
        <v>60</v>
      </c>
      <c r="I1563" s="3">
        <f t="shared" si="73"/>
        <v>65</v>
      </c>
      <c r="J1563" t="s">
        <v>6548</v>
      </c>
      <c r="K1563" t="str">
        <f t="shared" si="74"/>
        <v>E:\imagenes\escudos_cl\Europa\Eredivisie\Go Ahead Eagles.png</v>
      </c>
      <c r="L1563" t="s">
        <v>491</v>
      </c>
      <c r="M1563">
        <f>INDEX(NationalTeams!B:B,MATCH(L1563,NationalTeams!C:C,0))</f>
        <v>158</v>
      </c>
      <c r="O1563" t="str">
        <f t="shared" si="72"/>
        <v>INSERT INTO "Clubs" (club_name,club_league_id,club_value,club_shield,club_country) VALUES ('Go Ahead Eagles',53,65,pg_read_binary_file('E:\imagenes\escudos_cl\Europa\Eredivisie\Go Ahead Eagles.png'),158);</v>
      </c>
    </row>
    <row r="1564" spans="2:15" x14ac:dyDescent="0.25">
      <c r="B1564">
        <v>1562</v>
      </c>
      <c r="C1564" t="s">
        <v>3440</v>
      </c>
      <c r="D1564" t="s">
        <v>1794</v>
      </c>
      <c r="E1564">
        <f>INDEX(ClubLeague!B:B,MATCH(D1564,ClubLeague!C:C,0))</f>
        <v>24</v>
      </c>
      <c r="F1564">
        <v>66</v>
      </c>
      <c r="G1564">
        <v>68</v>
      </c>
      <c r="H1564">
        <v>68</v>
      </c>
      <c r="I1564" s="3">
        <f t="shared" si="73"/>
        <v>67</v>
      </c>
      <c r="J1564" t="s">
        <v>6549</v>
      </c>
      <c r="K1564" t="str">
        <f t="shared" si="74"/>
        <v>E:\imagenes\escudos_cl\America\Brasileirao Serie B\Goias EC.png</v>
      </c>
      <c r="L1564" t="s">
        <v>327</v>
      </c>
      <c r="M1564">
        <f>INDEX(NationalTeams!B:B,MATCH(L1564,NationalTeams!C:C,0))</f>
        <v>32</v>
      </c>
      <c r="O1564" t="str">
        <f t="shared" si="72"/>
        <v>INSERT INTO "Clubs" (club_name,club_league_id,club_value,club_shield,club_country) VALUES ('Goias EC',24,67,pg_read_binary_file('E:\imagenes\escudos_cl\America\Brasileirao Serie B\Goias EC.png'),32);</v>
      </c>
    </row>
    <row r="1565" spans="2:15" x14ac:dyDescent="0.25">
      <c r="B1565">
        <v>1563</v>
      </c>
      <c r="C1565" t="s">
        <v>4258</v>
      </c>
      <c r="D1565" t="s">
        <v>1835</v>
      </c>
      <c r="E1565">
        <f>INDEX(ClubLeague!B:B,MATCH(D1565,ClubLeague!C:C,0))</f>
        <v>66</v>
      </c>
      <c r="F1565">
        <v>53</v>
      </c>
      <c r="G1565">
        <v>53</v>
      </c>
      <c r="H1565">
        <v>56</v>
      </c>
      <c r="I1565" s="3">
        <f t="shared" si="73"/>
        <v>54</v>
      </c>
      <c r="J1565" t="s">
        <v>6550</v>
      </c>
      <c r="K1565" t="str">
        <f t="shared" si="74"/>
        <v>E:\imagenes\escudos_cl\Asia\I League\Gokulam Kerala FC.png</v>
      </c>
      <c r="L1565" t="s">
        <v>458</v>
      </c>
      <c r="M1565">
        <f>INDEX(NationalTeams!B:B,MATCH(L1565,NationalTeams!C:C,0))</f>
        <v>93</v>
      </c>
      <c r="O1565" t="str">
        <f t="shared" si="72"/>
        <v>INSERT INTO "Clubs" (club_name,club_league_id,club_value,club_shield,club_country) VALUES ('Gokulam Kerala FC',66,54,pg_read_binary_file('E:\imagenes\escudos_cl\Asia\I League\Gokulam Kerala FC.png'),93);</v>
      </c>
    </row>
    <row r="1566" spans="2:15" x14ac:dyDescent="0.25">
      <c r="B1566">
        <v>1564</v>
      </c>
      <c r="C1566" t="s">
        <v>4261</v>
      </c>
      <c r="D1566" t="s">
        <v>1913</v>
      </c>
      <c r="E1566">
        <f>INDEX(ClubLeague!B:B,MATCH(D1566,ClubLeague!C:C,0))</f>
        <v>144</v>
      </c>
      <c r="F1566">
        <v>54</v>
      </c>
      <c r="G1566">
        <v>52</v>
      </c>
      <c r="H1566">
        <v>56</v>
      </c>
      <c r="I1566" s="3">
        <f t="shared" si="73"/>
        <v>54</v>
      </c>
      <c r="J1566" t="s">
        <v>6551</v>
      </c>
      <c r="K1566" t="str">
        <f t="shared" si="74"/>
        <v>E:\imagenes\escudos_cl\Asia\Persian Gulf Pro League\Gol Gohar Sirjan FC.png</v>
      </c>
      <c r="L1566" t="s">
        <v>427</v>
      </c>
      <c r="M1566">
        <f>INDEX(NationalTeams!B:B,MATCH(L1566,NationalTeams!C:C,0))</f>
        <v>97</v>
      </c>
      <c r="O1566" t="str">
        <f t="shared" si="72"/>
        <v>INSERT INTO "Clubs" (club_name,club_league_id,club_value,club_shield,club_country) VALUES ('Gol Gohar Sirjan FC',144,54,pg_read_binary_file('E:\imagenes\escudos_cl\Asia\Persian Gulf Pro League\Gol Gohar Sirjan FC.png'),97);</v>
      </c>
    </row>
    <row r="1567" spans="2:15" x14ac:dyDescent="0.25">
      <c r="B1567">
        <v>1565</v>
      </c>
      <c r="C1567" t="s">
        <v>4909</v>
      </c>
      <c r="D1567" t="s">
        <v>1949</v>
      </c>
      <c r="E1567">
        <f>INDEX(ClubLeague!B:B,MATCH(D1567,ClubLeague!C:C,0))</f>
        <v>180</v>
      </c>
      <c r="F1567">
        <v>70</v>
      </c>
      <c r="G1567">
        <v>72</v>
      </c>
      <c r="H1567">
        <v>64</v>
      </c>
      <c r="I1567" s="3">
        <f t="shared" si="73"/>
        <v>69</v>
      </c>
      <c r="J1567" t="s">
        <v>6552</v>
      </c>
      <c r="K1567" t="str">
        <f t="shared" si="74"/>
        <v>E:\imagenes\escudos_cl\Africa\South African Premiership\Golden Arrows FC.png</v>
      </c>
      <c r="L1567" t="s">
        <v>363</v>
      </c>
      <c r="M1567">
        <f>INDEX(NationalTeams!B:B,MATCH(L1567,NationalTeams!C:C,0))</f>
        <v>193</v>
      </c>
      <c r="O1567" t="str">
        <f t="shared" si="72"/>
        <v>INSERT INTO "Clubs" (club_name,club_league_id,club_value,club_shield,club_country) VALUES ('Golden Arrows FC',180,69,pg_read_binary_file('E:\imagenes\escudos_cl\Africa\South African Premiership\Golden Arrows FC.png'),193);</v>
      </c>
    </row>
    <row r="1568" spans="2:15" x14ac:dyDescent="0.25">
      <c r="B1568">
        <v>1566</v>
      </c>
      <c r="C1568" t="s">
        <v>3039</v>
      </c>
      <c r="D1568" t="s">
        <v>1836</v>
      </c>
      <c r="E1568">
        <f>INDEX(ClubLeague!B:B,MATCH(D1568,ClubLeague!C:C,0))</f>
        <v>67</v>
      </c>
      <c r="F1568">
        <v>57</v>
      </c>
      <c r="G1568">
        <v>59</v>
      </c>
      <c r="H1568">
        <v>62</v>
      </c>
      <c r="I1568" s="3">
        <f t="shared" si="73"/>
        <v>59</v>
      </c>
      <c r="J1568" t="s">
        <v>6553</v>
      </c>
      <c r="K1568" t="str">
        <f t="shared" si="74"/>
        <v>E:\imagenes\escudos_cl\Europa\I Liga\Gornik Leczna.png</v>
      </c>
      <c r="L1568" t="s">
        <v>494</v>
      </c>
      <c r="M1568">
        <f>INDEX(NationalTeams!B:B,MATCH(L1568,NationalTeams!C:C,0))</f>
        <v>166</v>
      </c>
      <c r="O1568" t="str">
        <f t="shared" si="72"/>
        <v>INSERT INTO "Clubs" (club_name,club_league_id,club_value,club_shield,club_country) VALUES ('Gornik Leczna',67,59,pg_read_binary_file('E:\imagenes\escudos_cl\Europa\I Liga\Gornik Leczna.png'),166);</v>
      </c>
    </row>
    <row r="1569" spans="2:15" x14ac:dyDescent="0.25">
      <c r="B1569">
        <v>1567</v>
      </c>
      <c r="C1569" t="s">
        <v>3027</v>
      </c>
      <c r="D1569" t="s">
        <v>1819</v>
      </c>
      <c r="E1569">
        <f>INDEX(ClubLeague!B:B,MATCH(D1569,ClubLeague!C:C,0))</f>
        <v>50</v>
      </c>
      <c r="F1569">
        <v>61</v>
      </c>
      <c r="G1569">
        <v>63</v>
      </c>
      <c r="H1569">
        <v>63</v>
      </c>
      <c r="I1569" s="3">
        <f t="shared" si="73"/>
        <v>62</v>
      </c>
      <c r="J1569" t="s">
        <v>6554</v>
      </c>
      <c r="K1569" t="str">
        <f t="shared" si="74"/>
        <v>E:\imagenes\escudos_cl\Europa\Ekstraklasa\Gornik Zabrze.png</v>
      </c>
      <c r="L1569" t="s">
        <v>494</v>
      </c>
      <c r="M1569">
        <f>INDEX(NationalTeams!B:B,MATCH(L1569,NationalTeams!C:C,0))</f>
        <v>166</v>
      </c>
      <c r="O1569" t="str">
        <f t="shared" si="72"/>
        <v>INSERT INTO "Clubs" (club_name,club_league_id,club_value,club_shield,club_country) VALUES ('Gornik Zabrze',50,62,pg_read_binary_file('E:\imagenes\escudos_cl\Europa\Ekstraklasa\Gornik Zabrze.png'),166);</v>
      </c>
    </row>
    <row r="1570" spans="2:15" x14ac:dyDescent="0.25">
      <c r="B1570">
        <v>1568</v>
      </c>
      <c r="C1570" t="s">
        <v>3266</v>
      </c>
      <c r="D1570" t="s">
        <v>1952</v>
      </c>
      <c r="E1570">
        <f>INDEX(ClubLeague!B:B,MATCH(D1570,ClubLeague!C:C,0))</f>
        <v>183</v>
      </c>
      <c r="F1570">
        <v>67</v>
      </c>
      <c r="G1570">
        <v>65</v>
      </c>
      <c r="H1570">
        <v>64</v>
      </c>
      <c r="I1570" s="3">
        <f t="shared" si="73"/>
        <v>65</v>
      </c>
      <c r="J1570" t="s">
        <v>6555</v>
      </c>
      <c r="K1570" t="str">
        <f t="shared" si="74"/>
        <v>E:\imagenes\escudos_cl\Europa\Super Lig\Goztepe SK.png</v>
      </c>
      <c r="L1570" t="s">
        <v>501</v>
      </c>
      <c r="M1570">
        <f>INDEX(NationalTeams!B:B,MATCH(L1570,NationalTeams!C:C,0))</f>
        <v>210</v>
      </c>
      <c r="O1570" t="str">
        <f t="shared" si="72"/>
        <v>INSERT INTO "Clubs" (club_name,club_league_id,club_value,club_shield,club_country) VALUES ('Goztepe SK',183,65,pg_read_binary_file('E:\imagenes\escudos_cl\Europa\Super Lig\Goztepe SK.png'),210);</v>
      </c>
    </row>
    <row r="1571" spans="2:15" x14ac:dyDescent="0.25">
      <c r="B1571">
        <v>1569</v>
      </c>
      <c r="C1571" t="s">
        <v>2403</v>
      </c>
      <c r="D1571" t="s">
        <v>1856</v>
      </c>
      <c r="E1571">
        <f>INDEX(ClubLeague!B:B,MATCH(D1571,ClubLeague!C:C,0))</f>
        <v>87</v>
      </c>
      <c r="F1571">
        <v>75</v>
      </c>
      <c r="G1571">
        <v>72</v>
      </c>
      <c r="H1571">
        <v>71</v>
      </c>
      <c r="I1571" s="3">
        <f t="shared" si="73"/>
        <v>73</v>
      </c>
      <c r="J1571" t="s">
        <v>6556</v>
      </c>
      <c r="K1571" t="str">
        <f t="shared" si="74"/>
        <v>E:\imagenes\escudos_cl\Europa\LaLiga Hypermotion\Granada CF.png</v>
      </c>
      <c r="L1571" t="s">
        <v>490</v>
      </c>
      <c r="M1571">
        <f>INDEX(NationalTeams!B:B,MATCH(L1571,NationalTeams!C:C,0))</f>
        <v>66</v>
      </c>
      <c r="O1571" t="str">
        <f t="shared" si="72"/>
        <v>INSERT INTO "Clubs" (club_name,club_league_id,club_value,club_shield,club_country) VALUES ('Granada CF',87,73,pg_read_binary_file('E:\imagenes\escudos_cl\Europa\LaLiga Hypermotion\Granada CF.png'),66);</v>
      </c>
    </row>
    <row r="1572" spans="2:15" x14ac:dyDescent="0.25">
      <c r="B1572">
        <v>1570</v>
      </c>
      <c r="C1572" t="s">
        <v>3240</v>
      </c>
      <c r="D1572" t="s">
        <v>1958</v>
      </c>
      <c r="E1572">
        <f>INDEX(ClubLeague!B:B,MATCH(D1572,ClubLeague!C:C,0))</f>
        <v>189</v>
      </c>
      <c r="F1572">
        <v>64</v>
      </c>
      <c r="G1572">
        <v>61</v>
      </c>
      <c r="H1572">
        <v>62</v>
      </c>
      <c r="I1572" s="3">
        <f t="shared" si="73"/>
        <v>62</v>
      </c>
      <c r="J1572" t="s">
        <v>6557</v>
      </c>
      <c r="K1572" t="str">
        <f t="shared" si="74"/>
        <v>E:\imagenes\escudos_cl\Europa\Swiss Super League\Grasshopper Club Zurich.png</v>
      </c>
      <c r="L1572" t="s">
        <v>507</v>
      </c>
      <c r="M1572">
        <f>INDEX(NationalTeams!B:B,MATCH(L1572,NationalTeams!C:C,0))</f>
        <v>197</v>
      </c>
      <c r="O1572" t="str">
        <f t="shared" si="72"/>
        <v>INSERT INTO "Clubs" (club_name,club_league_id,club_value,club_shield,club_country) VALUES ('Grasshopper Club Zurich',189,62,pg_read_binary_file('E:\imagenes\escudos_cl\Europa\Swiss Super League\Grasshopper Club Zurich.png'),197);</v>
      </c>
    </row>
    <row r="1573" spans="2:15" x14ac:dyDescent="0.25">
      <c r="B1573">
        <v>1571</v>
      </c>
      <c r="C1573" t="s">
        <v>2063</v>
      </c>
      <c r="D1573" t="s">
        <v>1779</v>
      </c>
      <c r="E1573">
        <f>INDEX(ClubLeague!B:B,MATCH(D1573,ClubLeague!C:C,0))</f>
        <v>9</v>
      </c>
      <c r="F1573">
        <v>62</v>
      </c>
      <c r="G1573">
        <v>66</v>
      </c>
      <c r="H1573">
        <v>62</v>
      </c>
      <c r="I1573" s="3">
        <f t="shared" si="73"/>
        <v>63</v>
      </c>
      <c r="J1573" t="s">
        <v>6558</v>
      </c>
      <c r="K1573" t="str">
        <f t="shared" si="74"/>
        <v>E:\imagenes\escudos_cl\Europa\Admiral Bundesliga\Grazer AK.png</v>
      </c>
      <c r="L1573" t="s">
        <v>514</v>
      </c>
      <c r="M1573">
        <f>INDEX(NationalTeams!B:B,MATCH(L1573,NationalTeams!C:C,0))</f>
        <v>17</v>
      </c>
      <c r="O1573" t="str">
        <f t="shared" si="72"/>
        <v>INSERT INTO "Clubs" (club_name,club_league_id,club_value,club_shield,club_country) VALUES ('Grazer AK',9,63,pg_read_binary_file('E:\imagenes\escudos_cl\Europa\Admiral Bundesliga\Grazer AK.png'),17);</v>
      </c>
    </row>
    <row r="1574" spans="2:15" x14ac:dyDescent="0.25">
      <c r="B1574">
        <v>1572</v>
      </c>
      <c r="C1574" t="s">
        <v>4955</v>
      </c>
      <c r="D1574" t="s">
        <v>1979</v>
      </c>
      <c r="E1574">
        <f>INDEX(ClubLeague!B:B,MATCH(D1574,ClubLeague!C:C,0))</f>
        <v>210</v>
      </c>
      <c r="F1574">
        <v>59</v>
      </c>
      <c r="G1574">
        <v>51</v>
      </c>
      <c r="H1574">
        <v>63</v>
      </c>
      <c r="I1574" s="3">
        <f t="shared" si="73"/>
        <v>58</v>
      </c>
      <c r="J1574" t="s">
        <v>6559</v>
      </c>
      <c r="K1574" t="str">
        <f t="shared" si="74"/>
        <v>E:\imagenes\escudos_cl\Africa\Zambia Super League\Green Buffaloes FC.png</v>
      </c>
      <c r="L1574" t="s">
        <v>367</v>
      </c>
      <c r="M1574">
        <f>INDEX(NationalTeams!B:B,MATCH(L1574,NationalTeams!C:C,0))</f>
        <v>222</v>
      </c>
      <c r="O1574" t="str">
        <f t="shared" si="72"/>
        <v>INSERT INTO "Clubs" (club_name,club_league_id,club_value,club_shield,club_country) VALUES ('Green Buffaloes FC',210,58,pg_read_binary_file('E:\imagenes\escudos_cl\Africa\Zambia Super League\Green Buffaloes FC.png'),222);</v>
      </c>
    </row>
    <row r="1575" spans="2:15" x14ac:dyDescent="0.25">
      <c r="B1575">
        <v>1573</v>
      </c>
      <c r="C1575" t="s">
        <v>4956</v>
      </c>
      <c r="D1575" t="s">
        <v>1979</v>
      </c>
      <c r="E1575">
        <f>INDEX(ClubLeague!B:B,MATCH(D1575,ClubLeague!C:C,0))</f>
        <v>210</v>
      </c>
      <c r="F1575">
        <v>52</v>
      </c>
      <c r="G1575">
        <v>65</v>
      </c>
      <c r="H1575">
        <v>52</v>
      </c>
      <c r="I1575" s="3">
        <f t="shared" si="73"/>
        <v>56</v>
      </c>
      <c r="J1575" t="s">
        <v>6560</v>
      </c>
      <c r="K1575" t="str">
        <f t="shared" si="74"/>
        <v>E:\imagenes\escudos_cl\Africa\Zambia Super League\Green Eagles FC.png</v>
      </c>
      <c r="L1575" t="s">
        <v>367</v>
      </c>
      <c r="M1575">
        <f>INDEX(NationalTeams!B:B,MATCH(L1575,NationalTeams!C:C,0))</f>
        <v>222</v>
      </c>
      <c r="O1575" t="str">
        <f t="shared" si="72"/>
        <v>INSERT INTO "Clubs" (club_name,club_league_id,club_value,club_shield,club_country) VALUES ('Green Eagles FC',210,56,pg_read_binary_file('E:\imagenes\escudos_cl\Africa\Zambia Super League\Green Eagles FC.png'),222);</v>
      </c>
    </row>
    <row r="1576" spans="2:15" x14ac:dyDescent="0.25">
      <c r="B1576">
        <v>1574</v>
      </c>
      <c r="C1576" t="s">
        <v>4976</v>
      </c>
      <c r="D1576" t="s">
        <v>1980</v>
      </c>
      <c r="E1576">
        <f>INDEX(ClubLeague!B:B,MATCH(D1576,ClubLeague!C:C,0))</f>
        <v>211</v>
      </c>
      <c r="F1576">
        <v>52</v>
      </c>
      <c r="G1576">
        <v>53</v>
      </c>
      <c r="H1576">
        <v>50</v>
      </c>
      <c r="I1576" s="3">
        <f t="shared" si="73"/>
        <v>52</v>
      </c>
      <c r="J1576" t="s">
        <v>6561</v>
      </c>
      <c r="K1576" t="str">
        <f t="shared" si="74"/>
        <v>E:\imagenes\escudos_cl\Africa\Zimbabwe Premier Soccer League\Green Fuel FC.png</v>
      </c>
      <c r="L1576" t="s">
        <v>358</v>
      </c>
      <c r="M1576">
        <f>INDEX(NationalTeams!B:B,MATCH(L1576,NationalTeams!C:C,0))</f>
        <v>223</v>
      </c>
      <c r="O1576" t="str">
        <f t="shared" si="72"/>
        <v>INSERT INTO "Clubs" (club_name,club_league_id,club_value,club_shield,club_country) VALUES ('Green Fuel FC',211,52,pg_read_binary_file('E:\imagenes\escudos_cl\Africa\Zimbabwe Premier Soccer League\Green Fuel FC.png'),223);</v>
      </c>
    </row>
    <row r="1577" spans="2:15" x14ac:dyDescent="0.25">
      <c r="B1577">
        <v>1575</v>
      </c>
      <c r="C1577" t="s">
        <v>2332</v>
      </c>
      <c r="D1577" t="s">
        <v>1931</v>
      </c>
      <c r="E1577">
        <f>INDEX(ClubLeague!B:B,MATCH(D1577,ClubLeague!C:C,0))</f>
        <v>162</v>
      </c>
      <c r="F1577">
        <v>57</v>
      </c>
      <c r="G1577">
        <v>62</v>
      </c>
      <c r="H1577">
        <v>59</v>
      </c>
      <c r="I1577" s="3">
        <f t="shared" si="73"/>
        <v>59</v>
      </c>
      <c r="J1577" t="s">
        <v>6562</v>
      </c>
      <c r="K1577" t="str">
        <f t="shared" si="74"/>
        <v>E:\imagenes\escudos_cl\Europa\Scottish Championship\Greenock Morton FC.png</v>
      </c>
      <c r="L1577" t="s">
        <v>515</v>
      </c>
      <c r="M1577">
        <f>INDEX(NationalTeams!B:B,MATCH(L1577,NationalTeams!C:C,0))</f>
        <v>63</v>
      </c>
      <c r="O1577" t="str">
        <f t="shared" si="72"/>
        <v>INSERT INTO "Clubs" (club_name,club_league_id,club_value,club_shield,club_country) VALUES ('Greenock Morton FC',162,59,pg_read_binary_file('E:\imagenes\escudos_cl\Europa\Scottish Championship\Greenock Morton FC.png'),63);</v>
      </c>
    </row>
    <row r="1578" spans="2:15" x14ac:dyDescent="0.25">
      <c r="B1578">
        <v>1576</v>
      </c>
      <c r="C1578" t="s">
        <v>3429</v>
      </c>
      <c r="D1578" t="s">
        <v>1793</v>
      </c>
      <c r="E1578">
        <f>INDEX(ClubLeague!B:B,MATCH(D1578,ClubLeague!C:C,0))</f>
        <v>23</v>
      </c>
      <c r="F1578">
        <v>64</v>
      </c>
      <c r="G1578">
        <v>62</v>
      </c>
      <c r="H1578">
        <v>67</v>
      </c>
      <c r="I1578" s="3">
        <f t="shared" si="73"/>
        <v>64</v>
      </c>
      <c r="J1578" t="s">
        <v>6563</v>
      </c>
      <c r="K1578" t="str">
        <f t="shared" si="74"/>
        <v>E:\imagenes\escudos_cl\America\Brasileirao Betano\Gremio FBPA.png</v>
      </c>
      <c r="L1578" t="s">
        <v>327</v>
      </c>
      <c r="M1578">
        <f>INDEX(NationalTeams!B:B,MATCH(L1578,NationalTeams!C:C,0))</f>
        <v>32</v>
      </c>
      <c r="O1578" t="str">
        <f t="shared" si="72"/>
        <v>INSERT INTO "Clubs" (club_name,club_league_id,club_value,club_shield,club_country) VALUES ('Gremio FBPA',23,64,pg_read_binary_file('E:\imagenes\escudos_cl\America\Brasileirao Betano\Gremio FBPA.png'),32);</v>
      </c>
    </row>
    <row r="1579" spans="2:15" x14ac:dyDescent="0.25">
      <c r="B1579">
        <v>1577</v>
      </c>
      <c r="C1579" t="s">
        <v>3441</v>
      </c>
      <c r="D1579" t="s">
        <v>1794</v>
      </c>
      <c r="E1579">
        <f>INDEX(ClubLeague!B:B,MATCH(D1579,ClubLeague!C:C,0))</f>
        <v>24</v>
      </c>
      <c r="F1579">
        <v>68</v>
      </c>
      <c r="G1579">
        <v>67</v>
      </c>
      <c r="H1579">
        <v>68</v>
      </c>
      <c r="I1579" s="3">
        <f t="shared" si="73"/>
        <v>68</v>
      </c>
      <c r="J1579" t="s">
        <v>6564</v>
      </c>
      <c r="K1579" t="str">
        <f t="shared" si="74"/>
        <v>E:\imagenes\escudos_cl\America\Brasileirao Serie B\Gremio Novorizontino.png</v>
      </c>
      <c r="L1579" t="s">
        <v>327</v>
      </c>
      <c r="M1579">
        <f>INDEX(NationalTeams!B:B,MATCH(L1579,NationalTeams!C:C,0))</f>
        <v>32</v>
      </c>
      <c r="O1579" t="str">
        <f t="shared" si="72"/>
        <v>INSERT INTO "Clubs" (club_name,club_league_id,club_value,club_shield,club_country) VALUES ('Gremio Novorizontino',24,68,pg_read_binary_file('E:\imagenes\escudos_cl\America\Brasileirao Serie B\Gremio Novorizontino.png'),32);</v>
      </c>
    </row>
    <row r="1580" spans="2:15" x14ac:dyDescent="0.25">
      <c r="B1580">
        <v>1578</v>
      </c>
      <c r="C1580" t="s">
        <v>2482</v>
      </c>
      <c r="D1580" t="s">
        <v>1885</v>
      </c>
      <c r="E1580">
        <f>INDEX(ClubLeague!B:B,MATCH(D1580,ClubLeague!C:C,0))</f>
        <v>116</v>
      </c>
      <c r="F1580">
        <v>64</v>
      </c>
      <c r="G1580">
        <v>62</v>
      </c>
      <c r="H1580">
        <v>61</v>
      </c>
      <c r="I1580" s="3">
        <f t="shared" si="73"/>
        <v>62</v>
      </c>
      <c r="J1580" t="s">
        <v>6565</v>
      </c>
      <c r="K1580" t="str">
        <f t="shared" si="74"/>
        <v>E:\imagenes\escudos_cl\Europa\Ligue 2\Grenoble Foot 38.png</v>
      </c>
      <c r="L1580" t="s">
        <v>487</v>
      </c>
      <c r="M1580">
        <f>INDEX(NationalTeams!B:B,MATCH(L1580,NationalTeams!C:C,0))</f>
        <v>74</v>
      </c>
      <c r="O1580" t="str">
        <f t="shared" si="72"/>
        <v>INSERT INTO "Clubs" (club_name,club_league_id,club_value,club_shield,club_country) VALUES ('Grenoble Foot 38',116,62,pg_read_binary_file('E:\imagenes\escudos_cl\Europa\Ligue 2\Grenoble Foot 38.png'),74);</v>
      </c>
    </row>
    <row r="1581" spans="2:15" x14ac:dyDescent="0.25">
      <c r="B1581">
        <v>1579</v>
      </c>
      <c r="C1581" t="s">
        <v>2503</v>
      </c>
      <c r="D1581" t="s">
        <v>8681</v>
      </c>
      <c r="E1581">
        <f>INDEX(ClubLeague!B:B,MATCH(D1581,ClubLeague!C:C,0))</f>
        <v>37</v>
      </c>
      <c r="F1581">
        <v>60</v>
      </c>
      <c r="G1581">
        <v>59</v>
      </c>
      <c r="H1581">
        <v>58</v>
      </c>
      <c r="I1581" s="3">
        <f t="shared" si="73"/>
        <v>59</v>
      </c>
      <c r="J1581" t="s">
        <v>6566</v>
      </c>
      <c r="K1581" t="str">
        <f t="shared" si="74"/>
        <v>E:\imagenes\escudos_cl\Europa\Cymru North\Gresford Athletic FC.png</v>
      </c>
      <c r="L1581" t="s">
        <v>517</v>
      </c>
      <c r="M1581">
        <f>INDEX(NationalTeams!B:B,MATCH(L1581,NationalTeams!C:C,0))</f>
        <v>76</v>
      </c>
      <c r="O1581" t="str">
        <f t="shared" si="72"/>
        <v>INSERT INTO "Clubs" (club_name,club_league_id,club_value,club_shield,club_country) VALUES ('Gresford Athletic FC',37,59,pg_read_binary_file('E:\imagenes\escudos_cl\Europa\Cymru North\Gresford Athletic FC.png'),76);</v>
      </c>
    </row>
    <row r="1582" spans="2:15" x14ac:dyDescent="0.25">
      <c r="B1582">
        <v>1580</v>
      </c>
      <c r="C1582" t="s">
        <v>2728</v>
      </c>
      <c r="D1582" t="s">
        <v>1771</v>
      </c>
      <c r="E1582">
        <f>INDEX(ClubLeague!B:B,MATCH(D1582,ClubLeague!C:C,0))</f>
        <v>1</v>
      </c>
      <c r="F1582">
        <v>59</v>
      </c>
      <c r="G1582">
        <v>54</v>
      </c>
      <c r="H1582">
        <v>56</v>
      </c>
      <c r="I1582" s="3">
        <f t="shared" si="73"/>
        <v>56</v>
      </c>
      <c r="J1582" t="s">
        <v>6567</v>
      </c>
      <c r="K1582" t="str">
        <f t="shared" si="74"/>
        <v>E:\imagenes\escudos_cl\Europa\1. Deild Karla\Grindavik.png</v>
      </c>
      <c r="L1582" t="s">
        <v>519</v>
      </c>
      <c r="M1582">
        <f>INDEX(NationalTeams!B:B,MATCH(L1582,NationalTeams!C:C,0))</f>
        <v>100</v>
      </c>
      <c r="O1582" t="str">
        <f t="shared" si="72"/>
        <v>INSERT INTO "Clubs" (club_name,club_league_id,club_value,club_shield,club_country) VALUES ('Grindavik',1,56,pg_read_binary_file('E:\imagenes\escudos_cl\Europa\1. Deild Karla\Grindavik.png'),100);</v>
      </c>
    </row>
    <row r="1583" spans="2:15" x14ac:dyDescent="0.25">
      <c r="B1583">
        <v>1581</v>
      </c>
      <c r="C1583" t="s">
        <v>2595</v>
      </c>
      <c r="D1583" t="s">
        <v>1951</v>
      </c>
      <c r="E1583">
        <f>INDEX(ClubLeague!B:B,MATCH(D1583,ClubLeague!C:C,0))</f>
        <v>182</v>
      </c>
      <c r="F1583">
        <v>62</v>
      </c>
      <c r="G1583">
        <v>63</v>
      </c>
      <c r="H1583">
        <v>64</v>
      </c>
      <c r="I1583" s="3">
        <f t="shared" si="73"/>
        <v>63</v>
      </c>
      <c r="J1583" t="s">
        <v>6568</v>
      </c>
      <c r="K1583" t="str">
        <f t="shared" si="74"/>
        <v>E:\imagenes\escudos_cl\Europa\Super League Greece 2\GS Ilioupolis.png</v>
      </c>
      <c r="L1583" t="s">
        <v>508</v>
      </c>
      <c r="M1583">
        <f>INDEX(NationalTeams!B:B,MATCH(L1583,NationalTeams!C:C,0))</f>
        <v>82</v>
      </c>
      <c r="O1583" t="str">
        <f t="shared" si="72"/>
        <v>INSERT INTO "Clubs" (club_name,club_league_id,club_value,club_shield,club_country) VALUES ('GS Ilioupolis',182,63,pg_read_binary_file('E:\imagenes\escudos_cl\Europa\Super League Greece 2\GS Ilioupolis.png'),82);</v>
      </c>
    </row>
    <row r="1584" spans="2:15" x14ac:dyDescent="0.25">
      <c r="B1584">
        <v>1582</v>
      </c>
      <c r="C1584" t="s">
        <v>3528</v>
      </c>
      <c r="D1584" t="s">
        <v>1879</v>
      </c>
      <c r="E1584">
        <f>INDEX(ClubLeague!B:B,MATCH(D1584,ClubLeague!C:C,0))</f>
        <v>110</v>
      </c>
      <c r="F1584">
        <v>59</v>
      </c>
      <c r="G1584">
        <v>67</v>
      </c>
      <c r="H1584">
        <v>61</v>
      </c>
      <c r="I1584" s="3">
        <f t="shared" si="73"/>
        <v>62</v>
      </c>
      <c r="J1584" t="s">
        <v>6569</v>
      </c>
      <c r="K1584" t="str">
        <f t="shared" si="74"/>
        <v>E:\imagenes\escudos_cl\America\Liga Promerica\Guadalupe FC.png</v>
      </c>
      <c r="L1584" t="s">
        <v>354</v>
      </c>
      <c r="M1584">
        <f>INDEX(NationalTeams!B:B,MATCH(L1584,NationalTeams!C:C,0))</f>
        <v>52</v>
      </c>
      <c r="O1584" t="str">
        <f t="shared" si="72"/>
        <v>INSERT INTO "Clubs" (club_name,club_league_id,club_value,club_shield,club_country) VALUES ('Guadalupe FC',110,62,pg_read_binary_file('E:\imagenes\escudos_cl\America\Liga Promerica\Guadalupe FC.png'),52);</v>
      </c>
    </row>
    <row r="1585" spans="2:15" x14ac:dyDescent="0.25">
      <c r="B1585">
        <v>1583</v>
      </c>
      <c r="C1585" t="s">
        <v>3756</v>
      </c>
      <c r="D1585" t="s">
        <v>1812</v>
      </c>
      <c r="E1585">
        <f>INDEX(ClubLeague!B:B,MATCH(D1585,ClubLeague!C:C,0))</f>
        <v>43</v>
      </c>
      <c r="F1585">
        <v>58</v>
      </c>
      <c r="G1585">
        <v>56</v>
      </c>
      <c r="H1585">
        <v>60</v>
      </c>
      <c r="I1585" s="3">
        <f t="shared" si="73"/>
        <v>58</v>
      </c>
      <c r="J1585" t="s">
        <v>6570</v>
      </c>
      <c r="K1585" t="str">
        <f t="shared" si="74"/>
        <v>E:\imagenes\escudos_cl\America\Division Intermedia\Guairenia FC.png</v>
      </c>
      <c r="L1585" t="s">
        <v>348</v>
      </c>
      <c r="M1585">
        <f>INDEX(NationalTeams!B:B,MATCH(L1585,NationalTeams!C:C,0))</f>
        <v>164</v>
      </c>
      <c r="O1585" t="str">
        <f t="shared" si="72"/>
        <v>INSERT INTO "Clubs" (club_name,club_league_id,club_value,club_shield,club_country) VALUES ('Guairenia FC',43,58,pg_read_binary_file('E:\imagenes\escudos_cl\America\Division Intermedia\Guairenia FC.png'),164);</v>
      </c>
    </row>
    <row r="1586" spans="2:15" x14ac:dyDescent="0.25">
      <c r="B1586">
        <v>1584</v>
      </c>
      <c r="C1586" t="s">
        <v>3591</v>
      </c>
      <c r="D1586" t="s">
        <v>1881</v>
      </c>
      <c r="E1586">
        <f>INDEX(ClubLeague!B:B,MATCH(D1586,ClubLeague!C:C,0))</f>
        <v>112</v>
      </c>
      <c r="F1586">
        <v>61</v>
      </c>
      <c r="G1586">
        <v>59</v>
      </c>
      <c r="H1586">
        <v>61</v>
      </c>
      <c r="I1586" s="3">
        <f t="shared" si="73"/>
        <v>60</v>
      </c>
      <c r="J1586" t="s">
        <v>6571</v>
      </c>
      <c r="K1586" t="str">
        <f t="shared" si="74"/>
        <v>E:\imagenes\escudos_cl\America\LigaPro Ecuabet Serie B\Gualaceo SC.png</v>
      </c>
      <c r="L1586" t="s">
        <v>331</v>
      </c>
      <c r="M1586">
        <f>INDEX(NationalTeams!B:B,MATCH(L1586,NationalTeams!C:C,0))</f>
        <v>58</v>
      </c>
      <c r="O1586" t="str">
        <f t="shared" si="72"/>
        <v>INSERT INTO "Clubs" (club_name,club_league_id,club_value,club_shield,club_country) VALUES ('Gualaceo SC',112,60,pg_read_binary_file('E:\imagenes\escudos_cl\America\LigaPro Ecuabet Serie B\Gualaceo SC.png'),58);</v>
      </c>
    </row>
    <row r="1587" spans="2:15" x14ac:dyDescent="0.25">
      <c r="B1587">
        <v>1585</v>
      </c>
      <c r="C1587" t="s">
        <v>3648</v>
      </c>
      <c r="D1587" t="s">
        <v>1922</v>
      </c>
      <c r="E1587">
        <f>INDEX(ClubLeague!B:B,MATCH(D1587,ClubLeague!C:C,0))</f>
        <v>153</v>
      </c>
      <c r="F1587">
        <v>58</v>
      </c>
      <c r="G1587">
        <v>59</v>
      </c>
      <c r="H1587">
        <v>51</v>
      </c>
      <c r="I1587" s="3">
        <f t="shared" si="73"/>
        <v>56</v>
      </c>
      <c r="J1587" t="s">
        <v>6572</v>
      </c>
      <c r="K1587" t="str">
        <f t="shared" si="74"/>
        <v>E:\imagenes\escudos_cl\America\Primera Division de Guatemala\Gualan.png</v>
      </c>
      <c r="L1587" t="s">
        <v>396</v>
      </c>
      <c r="M1587">
        <f>INDEX(NationalTeams!B:B,MATCH(L1587,NationalTeams!C:C,0))</f>
        <v>84</v>
      </c>
      <c r="O1587" t="str">
        <f t="shared" si="72"/>
        <v>INSERT INTO "Clubs" (club_name,club_league_id,club_value,club_shield,club_country) VALUES ('Gualan',153,56,pg_read_binary_file('E:\imagenes\escudos_cl\America\Primera Division de Guatemala\Gualan.png'),84);</v>
      </c>
    </row>
    <row r="1588" spans="2:15" x14ac:dyDescent="0.25">
      <c r="B1588">
        <v>1586</v>
      </c>
      <c r="C1588" t="s">
        <v>4366</v>
      </c>
      <c r="D1588" t="s">
        <v>1804</v>
      </c>
      <c r="E1588">
        <f>INDEX(ClubLeague!B:B,MATCH(D1588,ClubLeague!C:C,0))</f>
        <v>34</v>
      </c>
      <c r="F1588">
        <v>53</v>
      </c>
      <c r="G1588">
        <v>61</v>
      </c>
      <c r="H1588">
        <v>53</v>
      </c>
      <c r="I1588" s="3">
        <f t="shared" si="73"/>
        <v>56</v>
      </c>
      <c r="J1588" t="s">
        <v>6573</v>
      </c>
      <c r="K1588" t="str">
        <f t="shared" si="74"/>
        <v>E:\imagenes\escudos_cl\Asia\China League One\Guangdong GZ Power FC.png</v>
      </c>
      <c r="L1588" t="s">
        <v>429</v>
      </c>
      <c r="M1588">
        <f>INDEX(NationalTeams!B:B,MATCH(L1588,NationalTeams!C:C,0))</f>
        <v>44</v>
      </c>
      <c r="O1588" t="str">
        <f t="shared" si="72"/>
        <v>INSERT INTO "Clubs" (club_name,club_league_id,club_value,club_shield,club_country) VALUES ('Guangdong GZ Power FC',34,56,pg_read_binary_file('E:\imagenes\escudos_cl\Asia\China League One\Guangdong GZ Power FC.png'),44);</v>
      </c>
    </row>
    <row r="1589" spans="2:15" x14ac:dyDescent="0.25">
      <c r="B1589">
        <v>1587</v>
      </c>
      <c r="C1589" t="s">
        <v>4377</v>
      </c>
      <c r="D1589" t="s">
        <v>1804</v>
      </c>
      <c r="E1589">
        <f>INDEX(ClubLeague!B:B,MATCH(D1589,ClubLeague!C:C,0))</f>
        <v>34</v>
      </c>
      <c r="F1589">
        <v>58</v>
      </c>
      <c r="G1589">
        <v>56</v>
      </c>
      <c r="H1589">
        <v>53</v>
      </c>
      <c r="I1589" s="3">
        <f t="shared" si="73"/>
        <v>56</v>
      </c>
      <c r="J1589" t="s">
        <v>6574</v>
      </c>
      <c r="K1589" t="str">
        <f t="shared" si="74"/>
        <v>E:\imagenes\escudos_cl\Asia\China League One\Guangxi Pingguo FC.png</v>
      </c>
      <c r="L1589" t="s">
        <v>429</v>
      </c>
      <c r="M1589">
        <f>INDEX(NationalTeams!B:B,MATCH(L1589,NationalTeams!C:C,0))</f>
        <v>44</v>
      </c>
      <c r="O1589" t="str">
        <f t="shared" si="72"/>
        <v>INSERT INTO "Clubs" (club_name,club_league_id,club_value,club_shield,club_country) VALUES ('Guangxi Pingguo FC',34,56,pg_read_binary_file('E:\imagenes\escudos_cl\Asia\China League One\Guangxi Pingguo FC.png'),44);</v>
      </c>
    </row>
    <row r="1590" spans="2:15" x14ac:dyDescent="0.25">
      <c r="B1590">
        <v>1588</v>
      </c>
      <c r="C1590" t="s">
        <v>3592</v>
      </c>
      <c r="D1590" t="s">
        <v>1881</v>
      </c>
      <c r="E1590">
        <f>INDEX(ClubLeague!B:B,MATCH(D1590,ClubLeague!C:C,0))</f>
        <v>112</v>
      </c>
      <c r="F1590">
        <v>56</v>
      </c>
      <c r="G1590">
        <v>56</v>
      </c>
      <c r="H1590">
        <v>61</v>
      </c>
      <c r="I1590" s="3">
        <f t="shared" si="73"/>
        <v>58</v>
      </c>
      <c r="J1590" t="s">
        <v>6575</v>
      </c>
      <c r="K1590" t="str">
        <f t="shared" si="74"/>
        <v>E:\imagenes\escudos_cl\America\LigaPro Ecuabet Serie B\Guayaquil City FC.png</v>
      </c>
      <c r="L1590" t="s">
        <v>331</v>
      </c>
      <c r="M1590">
        <f>INDEX(NationalTeams!B:B,MATCH(L1590,NationalTeams!C:C,0))</f>
        <v>58</v>
      </c>
      <c r="O1590" t="str">
        <f t="shared" si="72"/>
        <v>INSERT INTO "Clubs" (club_name,club_league_id,club_value,club_shield,club_country) VALUES ('Guayaquil City FC',112,58,pg_read_binary_file('E:\imagenes\escudos_cl\America\LigaPro Ecuabet Serie B\Guayaquil City FC.png'),58);</v>
      </c>
    </row>
    <row r="1591" spans="2:15" x14ac:dyDescent="0.25">
      <c r="B1591">
        <v>1589</v>
      </c>
      <c r="C1591" t="s">
        <v>4886</v>
      </c>
      <c r="D1591" t="s">
        <v>1939</v>
      </c>
      <c r="E1591">
        <f>INDEX(ClubLeague!B:B,MATCH(D1591,ClubLeague!C:C,0))</f>
        <v>170</v>
      </c>
      <c r="F1591">
        <v>67</v>
      </c>
      <c r="G1591">
        <v>69</v>
      </c>
      <c r="H1591">
        <v>65</v>
      </c>
      <c r="I1591" s="3">
        <f t="shared" si="73"/>
        <v>67</v>
      </c>
      <c r="J1591" t="s">
        <v>6576</v>
      </c>
      <c r="K1591" t="str">
        <f t="shared" si="74"/>
        <v>E:\imagenes\escudos_cl\Africa\Senegal Ligue 1\Guediawaye FC.png</v>
      </c>
      <c r="L1591" t="s">
        <v>362</v>
      </c>
      <c r="M1591">
        <f>INDEX(NationalTeams!B:B,MATCH(L1591,NationalTeams!C:C,0))</f>
        <v>184</v>
      </c>
      <c r="O1591" t="str">
        <f t="shared" si="72"/>
        <v>INSERT INTO "Clubs" (club_name,club_league_id,club_value,club_shield,club_country) VALUES ('Guediawaye FC',170,67,pg_read_binary_file('E:\imagenes\escudos_cl\Africa\Senegal Ligue 1\Guediawaye FC.png'),184);</v>
      </c>
    </row>
    <row r="1592" spans="2:15" x14ac:dyDescent="0.25">
      <c r="B1592">
        <v>1590</v>
      </c>
      <c r="C1592" t="s">
        <v>2504</v>
      </c>
      <c r="D1592" t="s">
        <v>8681</v>
      </c>
      <c r="E1592">
        <f>INDEX(ClubLeague!B:B,MATCH(D1592,ClubLeague!C:C,0))</f>
        <v>37</v>
      </c>
      <c r="F1592">
        <v>56</v>
      </c>
      <c r="G1592">
        <v>60</v>
      </c>
      <c r="H1592">
        <v>55</v>
      </c>
      <c r="I1592" s="3">
        <f t="shared" si="73"/>
        <v>57</v>
      </c>
      <c r="J1592" t="s">
        <v>6577</v>
      </c>
      <c r="K1592" t="str">
        <f t="shared" si="74"/>
        <v>E:\imagenes\escudos_cl\Europa\Cymru North\Guilsfield FC.png</v>
      </c>
      <c r="L1592" t="s">
        <v>517</v>
      </c>
      <c r="M1592">
        <f>INDEX(NationalTeams!B:B,MATCH(L1592,NationalTeams!C:C,0))</f>
        <v>76</v>
      </c>
      <c r="O1592" t="str">
        <f t="shared" si="72"/>
        <v>INSERT INTO "Clubs" (club_name,club_league_id,club_value,club_shield,club_country) VALUES ('Guilsfield FC',37,57,pg_read_binary_file('E:\imagenes\escudos_cl\Europa\Cymru North\Guilsfield FC.png'),76);</v>
      </c>
    </row>
    <row r="1593" spans="2:15" x14ac:dyDescent="0.25">
      <c r="B1593">
        <v>1591</v>
      </c>
      <c r="C1593" t="s">
        <v>3658</v>
      </c>
      <c r="D1593" t="s">
        <v>1830</v>
      </c>
      <c r="E1593">
        <f>INDEX(ClubLeague!B:B,MATCH(D1593,ClubLeague!C:C,0))</f>
        <v>61</v>
      </c>
      <c r="F1593">
        <v>55</v>
      </c>
      <c r="G1593">
        <v>49</v>
      </c>
      <c r="H1593">
        <v>53</v>
      </c>
      <c r="I1593" s="3">
        <f t="shared" si="73"/>
        <v>52</v>
      </c>
      <c r="J1593" t="s">
        <v>6578</v>
      </c>
      <c r="K1593" t="str">
        <f t="shared" si="74"/>
        <v>E:\imagenes\escudos_cl\America\GFF Elite League\Guyana Defence Force FC.png</v>
      </c>
      <c r="L1593" t="s">
        <v>335</v>
      </c>
      <c r="M1593">
        <f>INDEX(NationalTeams!B:B,MATCH(L1593,NationalTeams!C:C,0))</f>
        <v>88</v>
      </c>
      <c r="O1593" t="str">
        <f t="shared" si="72"/>
        <v>INSERT INTO "Clubs" (club_name,club_league_id,club_value,club_shield,club_country) VALUES ('Guyana Defence Force FC',61,52,pg_read_binary_file('E:\imagenes\escudos_cl\America\GFF Elite League\Guyana Defence Force FC.png'),88);</v>
      </c>
    </row>
    <row r="1594" spans="2:15" x14ac:dyDescent="0.25">
      <c r="B1594">
        <v>1592</v>
      </c>
      <c r="C1594" t="s">
        <v>3405</v>
      </c>
      <c r="D1594" t="s">
        <v>1813</v>
      </c>
      <c r="E1594">
        <f>INDEX(ClubLeague!B:B,MATCH(D1594,ClubLeague!C:C,0))</f>
        <v>44</v>
      </c>
      <c r="F1594">
        <v>58</v>
      </c>
      <c r="G1594">
        <v>62</v>
      </c>
      <c r="H1594">
        <v>57</v>
      </c>
      <c r="I1594" s="3">
        <f t="shared" si="73"/>
        <v>59</v>
      </c>
      <c r="J1594" t="s">
        <v>6579</v>
      </c>
      <c r="K1594" t="str">
        <f t="shared" si="74"/>
        <v>E:\imagenes\escudos_cl\America\Division Profesional\GV CD San Jose.png</v>
      </c>
      <c r="L1594" t="s">
        <v>353</v>
      </c>
      <c r="M1594">
        <f>INDEX(NationalTeams!B:B,MATCH(L1594,NationalTeams!C:C,0))</f>
        <v>29</v>
      </c>
      <c r="O1594" t="str">
        <f t="shared" si="72"/>
        <v>INSERT INTO "Clubs" (club_name,club_league_id,club_value,club_shield,club_country) VALUES ('GV CD San Jose',44,59,pg_read_binary_file('E:\imagenes\escudos_cl\America\Division Profesional\GV CD San Jose.png'),29);</v>
      </c>
    </row>
    <row r="1595" spans="2:15" x14ac:dyDescent="0.25">
      <c r="B1595">
        <v>1593</v>
      </c>
      <c r="C1595" t="s">
        <v>4034</v>
      </c>
      <c r="D1595" t="s">
        <v>1849</v>
      </c>
      <c r="E1595">
        <f>INDEX(ClubLeague!B:B,MATCH(D1595,ClubLeague!C:C,0))</f>
        <v>80</v>
      </c>
      <c r="F1595">
        <v>61</v>
      </c>
      <c r="G1595">
        <v>59</v>
      </c>
      <c r="H1595">
        <v>60</v>
      </c>
      <c r="I1595" s="3">
        <f t="shared" si="73"/>
        <v>60</v>
      </c>
      <c r="J1595" t="s">
        <v>6580</v>
      </c>
      <c r="K1595" t="str">
        <f t="shared" si="74"/>
        <v>E:\imagenes\escudos_cl\Asia\K1 League\Gwangju FC.png</v>
      </c>
      <c r="L1595" t="s">
        <v>425</v>
      </c>
      <c r="M1595">
        <f>INDEX(NationalTeams!B:B,MATCH(L1595,NationalTeams!C:C,0))</f>
        <v>50</v>
      </c>
      <c r="O1595" t="str">
        <f t="shared" si="72"/>
        <v>INSERT INTO "Clubs" (club_name,club_league_id,club_value,club_shield,club_country) VALUES ('Gwangju FC',80,60,pg_read_binary_file('E:\imagenes\escudos_cl\Asia\K1 League\Gwangju FC.png'),50);</v>
      </c>
    </row>
    <row r="1596" spans="2:15" x14ac:dyDescent="0.25">
      <c r="B1596">
        <v>1594</v>
      </c>
      <c r="C1596" t="s">
        <v>3950</v>
      </c>
      <c r="D1596" t="s">
        <v>1850</v>
      </c>
      <c r="E1596">
        <f>INDEX(ClubLeague!B:B,MATCH(D1596,ClubLeague!C:C,0))</f>
        <v>81</v>
      </c>
      <c r="F1596">
        <v>61</v>
      </c>
      <c r="G1596">
        <v>62</v>
      </c>
      <c r="H1596">
        <v>63</v>
      </c>
      <c r="I1596" s="3">
        <f t="shared" si="73"/>
        <v>62</v>
      </c>
      <c r="J1596" t="s">
        <v>6581</v>
      </c>
      <c r="K1596" t="str">
        <f t="shared" si="74"/>
        <v>E:\imagenes\escudos_cl\Asia\K2 League\Gyeongnam FC.png</v>
      </c>
      <c r="L1596" t="s">
        <v>425</v>
      </c>
      <c r="M1596">
        <f>INDEX(NationalTeams!B:B,MATCH(L1596,NationalTeams!C:C,0))</f>
        <v>50</v>
      </c>
      <c r="O1596" t="str">
        <f t="shared" si="72"/>
        <v>INSERT INTO "Clubs" (club_name,club_league_id,club_value,club_shield,club_country) VALUES ('Gyeongnam FC',81,62,pg_read_binary_file('E:\imagenes\escudos_cl\Asia\K2 League\Gyeongnam FC.png'),50);</v>
      </c>
    </row>
    <row r="1597" spans="2:15" x14ac:dyDescent="0.25">
      <c r="B1597">
        <v>1595</v>
      </c>
      <c r="C1597" t="s">
        <v>2928</v>
      </c>
      <c r="D1597" t="s">
        <v>1893</v>
      </c>
      <c r="E1597">
        <f>INDEX(ClubLeague!B:B,MATCH(D1597,ClubLeague!C:C,0))</f>
        <v>124</v>
      </c>
      <c r="F1597">
        <v>56</v>
      </c>
      <c r="G1597">
        <v>50</v>
      </c>
      <c r="H1597">
        <v>49</v>
      </c>
      <c r="I1597" s="3">
        <f t="shared" si="73"/>
        <v>52</v>
      </c>
      <c r="J1597" t="s">
        <v>6582</v>
      </c>
      <c r="K1597" t="str">
        <f t="shared" si="74"/>
        <v>E:\imagenes\escudos_cl\Europa\Maltese Premier League\Gzira United FC.png</v>
      </c>
      <c r="L1597" t="s">
        <v>539</v>
      </c>
      <c r="M1597">
        <f>INDEX(NationalTeams!B:B,MATCH(L1597,NationalTeams!C:C,0))</f>
        <v>136</v>
      </c>
      <c r="O1597" t="str">
        <f t="shared" si="72"/>
        <v>INSERT INTO "Clubs" (club_name,club_league_id,club_value,club_shield,club_country) VALUES ('Gzira United FC',124,52,pg_read_binary_file('E:\imagenes\escudos_cl\Europa\Maltese Premier League\Gzira United FC.png'),136);</v>
      </c>
    </row>
    <row r="1598" spans="2:15" x14ac:dyDescent="0.25">
      <c r="B1598">
        <v>1596</v>
      </c>
      <c r="C1598" t="s">
        <v>4765</v>
      </c>
      <c r="D1598" t="s">
        <v>1884</v>
      </c>
      <c r="E1598">
        <f>INDEX(ClubLeague!B:B,MATCH(D1598,ClubLeague!C:C,0))</f>
        <v>115</v>
      </c>
      <c r="F1598">
        <v>63</v>
      </c>
      <c r="G1598">
        <v>56</v>
      </c>
      <c r="H1598">
        <v>55</v>
      </c>
      <c r="I1598" s="3">
        <f t="shared" si="73"/>
        <v>58</v>
      </c>
      <c r="J1598" t="s">
        <v>6583</v>
      </c>
      <c r="K1598" t="str">
        <f t="shared" si="74"/>
        <v>E:\imagenes\escudos_cl\Africa\Ligue 1 Pro\Hafia FC.png</v>
      </c>
      <c r="L1598" t="s">
        <v>382</v>
      </c>
      <c r="M1598">
        <f>INDEX(NationalTeams!B:B,MATCH(L1598,NationalTeams!C:C,0))</f>
        <v>85</v>
      </c>
      <c r="O1598" t="str">
        <f t="shared" si="72"/>
        <v>INSERT INTO "Clubs" (club_name,club_league_id,club_value,club_shield,club_country) VALUES ('Hafia FC',115,58,pg_read_binary_file('E:\imagenes\escudos_cl\Africa\Ligue 1 Pro\Hafia FC.png'),85);</v>
      </c>
    </row>
    <row r="1599" spans="2:15" x14ac:dyDescent="0.25">
      <c r="B1599">
        <v>1597</v>
      </c>
      <c r="C1599" t="s">
        <v>4076</v>
      </c>
      <c r="D1599" t="s">
        <v>1974</v>
      </c>
      <c r="E1599">
        <f>INDEX(ClubLeague!B:B,MATCH(D1599,ClubLeague!C:C,0))</f>
        <v>205</v>
      </c>
      <c r="F1599">
        <v>61</v>
      </c>
      <c r="G1599">
        <v>59</v>
      </c>
      <c r="H1599">
        <v>59</v>
      </c>
      <c r="I1599" s="3">
        <f t="shared" si="73"/>
        <v>60</v>
      </c>
      <c r="J1599" t="s">
        <v>6584</v>
      </c>
      <c r="K1599" t="str">
        <f t="shared" si="74"/>
        <v>E:\imagenes\escudos_cl\Asia\V.League 1\Haiphong FC.png</v>
      </c>
      <c r="L1599" t="s">
        <v>438</v>
      </c>
      <c r="M1599">
        <f>INDEX(NationalTeams!B:B,MATCH(L1599,NationalTeams!C:C,0))</f>
        <v>218</v>
      </c>
      <c r="O1599" t="str">
        <f t="shared" si="72"/>
        <v>INSERT INTO "Clubs" (club_name,club_league_id,club_value,club_shield,club_country) VALUES ('Haiphong FC',205,60,pg_read_binary_file('E:\imagenes\escudos_cl\Asia\V.League 1\Haiphong FC.png'),218);</v>
      </c>
    </row>
    <row r="1600" spans="2:15" x14ac:dyDescent="0.25">
      <c r="B1600">
        <v>1598</v>
      </c>
      <c r="C1600" t="s">
        <v>2276</v>
      </c>
      <c r="D1600" t="s">
        <v>1925</v>
      </c>
      <c r="E1600">
        <f>INDEX(ClubLeague!B:B,MATCH(D1600,ClubLeague!C:C,0))</f>
        <v>156</v>
      </c>
      <c r="F1600">
        <v>63</v>
      </c>
      <c r="G1600">
        <v>59</v>
      </c>
      <c r="H1600">
        <v>61</v>
      </c>
      <c r="I1600" s="3">
        <f t="shared" si="73"/>
        <v>61</v>
      </c>
      <c r="J1600" t="s">
        <v>6585</v>
      </c>
      <c r="K1600" t="str">
        <f t="shared" si="74"/>
        <v>E:\imagenes\escudos_cl\Europa\Prva hrvatska nogometna liga\Hajduk Split.png</v>
      </c>
      <c r="L1600" t="s">
        <v>498</v>
      </c>
      <c r="M1600">
        <f>INDEX(NationalTeams!B:B,MATCH(L1600,NationalTeams!C:C,0))</f>
        <v>53</v>
      </c>
      <c r="O1600" t="str">
        <f t="shared" si="72"/>
        <v>INSERT INTO "Clubs" (club_name,club_league_id,club_value,club_shield,club_country) VALUES ('Hajduk Split',156,61,pg_read_binary_file('E:\imagenes\escudos_cl\Europa\Prva hrvatska nogometna liga\Hajduk Split.png'),53);</v>
      </c>
    </row>
    <row r="1601" spans="2:15" x14ac:dyDescent="0.25">
      <c r="B1601">
        <v>1599</v>
      </c>
      <c r="C1601" t="s">
        <v>3219</v>
      </c>
      <c r="D1601" t="s">
        <v>1782</v>
      </c>
      <c r="E1601">
        <f>INDEX(ClubLeague!B:B,MATCH(D1601,ClubLeague!C:C,0))</f>
        <v>12</v>
      </c>
      <c r="F1601">
        <v>60</v>
      </c>
      <c r="G1601">
        <v>62</v>
      </c>
      <c r="H1601">
        <v>64</v>
      </c>
      <c r="I1601" s="3">
        <f t="shared" si="73"/>
        <v>62</v>
      </c>
      <c r="J1601" t="s">
        <v>6586</v>
      </c>
      <c r="K1601" t="str">
        <f t="shared" si="74"/>
        <v>E:\imagenes\escudos_cl\Europa\Allsvenskan\Halmstads BK.png</v>
      </c>
      <c r="L1601" t="s">
        <v>496</v>
      </c>
      <c r="M1601">
        <f>INDEX(NationalTeams!B:B,MATCH(L1601,NationalTeams!C:C,0))</f>
        <v>196</v>
      </c>
      <c r="O1601" t="str">
        <f t="shared" si="72"/>
        <v>INSERT INTO "Clubs" (club_name,club_league_id,club_value,club_shield,club_country) VALUES ('Halmstads BK',12,62,pg_read_binary_file('E:\imagenes\escudos_cl\Europa\Allsvenskan\Halmstads BK.png'),196);</v>
      </c>
    </row>
    <row r="1602" spans="2:15" x14ac:dyDescent="0.25">
      <c r="B1602">
        <v>1600</v>
      </c>
      <c r="C1602" t="s">
        <v>2036</v>
      </c>
      <c r="D1602" t="s">
        <v>1796</v>
      </c>
      <c r="E1602">
        <f>INDEX(ClubLeague!B:B,MATCH(D1602,ClubLeague!C:C,0))</f>
        <v>26</v>
      </c>
      <c r="F1602">
        <v>67</v>
      </c>
      <c r="G1602">
        <v>68</v>
      </c>
      <c r="H1602">
        <v>66</v>
      </c>
      <c r="I1602" s="3">
        <f t="shared" si="73"/>
        <v>67</v>
      </c>
      <c r="J1602" t="s">
        <v>6587</v>
      </c>
      <c r="K1602" t="str">
        <f t="shared" si="74"/>
        <v>E:\imagenes\escudos_cl\Europa\Bundesliga\Hamburg SV.png</v>
      </c>
      <c r="L1602" t="s">
        <v>489</v>
      </c>
      <c r="M1602">
        <f>INDEX(NationalTeams!B:B,MATCH(L1602,NationalTeams!C:C,0))</f>
        <v>4</v>
      </c>
      <c r="O1602" t="str">
        <f t="shared" si="72"/>
        <v>INSERT INTO "Clubs" (club_name,club_league_id,club_value,club_shield,club_country) VALUES ('Hamburg SV',26,67,pg_read_binary_file('E:\imagenes\escudos_cl\Europa\Bundesliga\Hamburg SV.png'),4);</v>
      </c>
    </row>
    <row r="1603" spans="2:15" x14ac:dyDescent="0.25">
      <c r="B1603">
        <v>1601</v>
      </c>
      <c r="C1603" t="s">
        <v>2990</v>
      </c>
      <c r="D1603" t="s">
        <v>1821</v>
      </c>
      <c r="E1603">
        <f>INDEX(ClubLeague!B:B,MATCH(D1603,ClubLeague!C:C,0))</f>
        <v>52</v>
      </c>
      <c r="F1603">
        <v>60</v>
      </c>
      <c r="G1603">
        <v>65</v>
      </c>
      <c r="H1603">
        <v>58</v>
      </c>
      <c r="I1603" s="3">
        <f t="shared" si="73"/>
        <v>61</v>
      </c>
      <c r="J1603" t="s">
        <v>6588</v>
      </c>
      <c r="K1603" t="str">
        <f t="shared" si="74"/>
        <v>E:\imagenes\escudos_cl\Europa\Eliteserien\HamKam.png</v>
      </c>
      <c r="L1603" t="s">
        <v>492</v>
      </c>
      <c r="M1603">
        <f>INDEX(NationalTeams!B:B,MATCH(L1603,NationalTeams!C:C,0))</f>
        <v>154</v>
      </c>
      <c r="O1603" t="str">
        <f t="shared" ref="O1603:O1666" si="75">_xlfn.CONCAT($O$1,$S$1,$B$1,$S$1," ",$Q$1,$C$2,$U$1,$E$2,$U$1,$I$2,$U$1,$K$2,$U$1,$M$2,$R$1,$P$1,$Q$1,$T$1,C1603,$T$1,$U$1,E1603,$U$1,I1603,$U$1,$O$2,$Q$1,$T$1,K1603,$T$1,$R$1,$U$1,M1603,$R$1,$V$1)</f>
        <v>INSERT INTO "Clubs" (club_name,club_league_id,club_value,club_shield,club_country) VALUES ('HamKam',52,61,pg_read_binary_file('E:\imagenes\escudos_cl\Europa\Eliteserien\HamKam.png'),154);</v>
      </c>
    </row>
    <row r="1604" spans="2:15" x14ac:dyDescent="0.25">
      <c r="B1604">
        <v>1602</v>
      </c>
      <c r="C1604" t="s">
        <v>3210</v>
      </c>
      <c r="D1604" t="s">
        <v>1782</v>
      </c>
      <c r="E1604">
        <f>INDEX(ClubLeague!B:B,MATCH(D1604,ClubLeague!C:C,0))</f>
        <v>12</v>
      </c>
      <c r="F1604">
        <v>62</v>
      </c>
      <c r="G1604">
        <v>60</v>
      </c>
      <c r="H1604">
        <v>61</v>
      </c>
      <c r="I1604" s="3">
        <f t="shared" ref="I1604:I1667" si="76">ROUND(AVERAGE(F1604:H1604),0)</f>
        <v>61</v>
      </c>
      <c r="J1604" t="s">
        <v>6589</v>
      </c>
      <c r="K1604" t="str">
        <f t="shared" ref="K1604:K1667" si="77">_xlfn.CONCAT($A$1,J1604)</f>
        <v>E:\imagenes\escudos_cl\Europa\Allsvenskan\Hammarby IF.png</v>
      </c>
      <c r="L1604" t="s">
        <v>496</v>
      </c>
      <c r="M1604">
        <f>INDEX(NationalTeams!B:B,MATCH(L1604,NationalTeams!C:C,0))</f>
        <v>196</v>
      </c>
      <c r="O1604" t="str">
        <f t="shared" si="75"/>
        <v>INSERT INTO "Clubs" (club_name,club_league_id,club_value,club_shield,club_country) VALUES ('Hammarby IF',12,61,pg_read_binary_file('E:\imagenes\escudos_cl\Europa\Allsvenskan\Hammarby IF.png'),196);</v>
      </c>
    </row>
    <row r="1605" spans="2:15" x14ac:dyDescent="0.25">
      <c r="B1605">
        <v>1603</v>
      </c>
      <c r="C1605" t="s">
        <v>2927</v>
      </c>
      <c r="D1605" t="s">
        <v>1893</v>
      </c>
      <c r="E1605">
        <f>INDEX(ClubLeague!B:B,MATCH(D1605,ClubLeague!C:C,0))</f>
        <v>124</v>
      </c>
      <c r="F1605">
        <v>49</v>
      </c>
      <c r="G1605">
        <v>46</v>
      </c>
      <c r="H1605">
        <v>53</v>
      </c>
      <c r="I1605" s="3">
        <f t="shared" si="76"/>
        <v>49</v>
      </c>
      <c r="J1605" t="s">
        <v>6590</v>
      </c>
      <c r="K1605" t="str">
        <f t="shared" si="77"/>
        <v>E:\imagenes\escudos_cl\Europa\Maltese Premier League\Hamrun Spartans FC.png</v>
      </c>
      <c r="L1605" t="s">
        <v>539</v>
      </c>
      <c r="M1605">
        <f>INDEX(NationalTeams!B:B,MATCH(L1605,NationalTeams!C:C,0))</f>
        <v>136</v>
      </c>
      <c r="O1605" t="str">
        <f t="shared" si="75"/>
        <v>INSERT INTO "Clubs" (club_name,club_league_id,club_value,club_shield,club_country) VALUES ('Hamrun Spartans FC',124,49,pg_read_binary_file('E:\imagenes\escudos_cl\Europa\Maltese Premier League\Hamrun Spartans FC.png'),136);</v>
      </c>
    </row>
    <row r="1606" spans="2:15" x14ac:dyDescent="0.25">
      <c r="B1606">
        <v>1604</v>
      </c>
      <c r="C1606" t="s">
        <v>2725</v>
      </c>
      <c r="D1606" t="s">
        <v>1771</v>
      </c>
      <c r="E1606">
        <f>INDEX(ClubLeague!B:B,MATCH(D1606,ClubLeague!C:C,0))</f>
        <v>1</v>
      </c>
      <c r="F1606">
        <v>52</v>
      </c>
      <c r="G1606">
        <v>64</v>
      </c>
      <c r="H1606">
        <v>54</v>
      </c>
      <c r="I1606" s="3">
        <f t="shared" si="76"/>
        <v>57</v>
      </c>
      <c r="J1606" t="s">
        <v>6591</v>
      </c>
      <c r="K1606" t="str">
        <f t="shared" si="77"/>
        <v>E:\imagenes\escudos_cl\Europa\1. Deild Karla\Handknattleiksfelag Kopavogs.png</v>
      </c>
      <c r="L1606" t="s">
        <v>519</v>
      </c>
      <c r="M1606">
        <f>INDEX(NationalTeams!B:B,MATCH(L1606,NationalTeams!C:C,0))</f>
        <v>100</v>
      </c>
      <c r="O1606" t="str">
        <f t="shared" si="75"/>
        <v>INSERT INTO "Clubs" (club_name,club_league_id,club_value,club_shield,club_country) VALUES ('Handknattleiksfelag Kopavogs',1,57,pg_read_binary_file('E:\imagenes\escudos_cl\Europa\1. Deild Karla\Handknattleiksfelag Kopavogs.png'),100);</v>
      </c>
    </row>
    <row r="1607" spans="2:15" x14ac:dyDescent="0.25">
      <c r="B1607">
        <v>1605</v>
      </c>
      <c r="C1607" t="s">
        <v>4541</v>
      </c>
      <c r="D1607" t="s">
        <v>1867</v>
      </c>
      <c r="E1607">
        <f>INDEX(ClubLeague!B:B,MATCH(D1607,ClubLeague!C:C,0))</f>
        <v>98</v>
      </c>
      <c r="F1607">
        <v>48</v>
      </c>
      <c r="G1607">
        <v>45</v>
      </c>
      <c r="H1607">
        <v>48</v>
      </c>
      <c r="I1607" s="3">
        <f t="shared" si="76"/>
        <v>47</v>
      </c>
      <c r="J1607" t="s">
        <v>6592</v>
      </c>
      <c r="K1607" t="str">
        <f t="shared" si="77"/>
        <v>E:\imagenes\escudos_cl\Asia\Liga de Elite\Hang Sai.png</v>
      </c>
      <c r="L1607" t="s">
        <v>484</v>
      </c>
      <c r="M1607">
        <f>INDEX(NationalTeams!B:B,MATCH(L1607,NationalTeams!C:C,0))</f>
        <v>129</v>
      </c>
      <c r="O1607" t="str">
        <f t="shared" si="75"/>
        <v>INSERT INTO "Clubs" (club_name,club_league_id,club_value,club_shield,club_country) VALUES ('Hang Sai',98,47,pg_read_binary_file('E:\imagenes\escudos_cl\Asia\Liga de Elite\Hang Sai.png'),129);</v>
      </c>
    </row>
    <row r="1608" spans="2:15" x14ac:dyDescent="0.25">
      <c r="B1608">
        <v>1606</v>
      </c>
      <c r="C1608" t="s">
        <v>4427</v>
      </c>
      <c r="D1608" t="s">
        <v>1961</v>
      </c>
      <c r="E1608">
        <f>INDEX(ClubLeague!B:B,MATCH(D1608,ClubLeague!C:C,0))</f>
        <v>192</v>
      </c>
      <c r="F1608">
        <v>57</v>
      </c>
      <c r="G1608">
        <v>55</v>
      </c>
      <c r="H1608">
        <v>52</v>
      </c>
      <c r="I1608" s="3">
        <f t="shared" si="76"/>
        <v>55</v>
      </c>
      <c r="J1608" t="s">
        <v>6593</v>
      </c>
      <c r="K1608" t="str">
        <f t="shared" si="77"/>
        <v>E:\imagenes\escudos_cl\Asia\Taiwan Football Premier League\Hang Yuan FC.png</v>
      </c>
      <c r="L1608" t="s">
        <v>452</v>
      </c>
      <c r="M1608">
        <f>INDEX(NationalTeams!B:B,MATCH(L1608,NationalTeams!C:C,0))</f>
        <v>201</v>
      </c>
      <c r="O1608" t="str">
        <f t="shared" si="75"/>
        <v>INSERT INTO "Clubs" (club_name,club_league_id,club_value,club_shield,club_country) VALUES ('Hang Yuan FC',192,55,pg_read_binary_file('E:\imagenes\escudos_cl\Asia\Taiwan Football Premier League\Hang Yuan FC.png'),201);</v>
      </c>
    </row>
    <row r="1609" spans="2:15" x14ac:dyDescent="0.25">
      <c r="B1609">
        <v>1607</v>
      </c>
      <c r="C1609" t="s">
        <v>2020</v>
      </c>
      <c r="D1609" t="s">
        <v>1772</v>
      </c>
      <c r="E1609">
        <f>INDEX(ClubLeague!B:B,MATCH(D1609,ClubLeague!C:C,0))</f>
        <v>2</v>
      </c>
      <c r="F1609">
        <v>65</v>
      </c>
      <c r="G1609">
        <v>67</v>
      </c>
      <c r="H1609">
        <v>69</v>
      </c>
      <c r="I1609" s="3">
        <f t="shared" si="76"/>
        <v>67</v>
      </c>
      <c r="J1609" t="s">
        <v>6594</v>
      </c>
      <c r="K1609" t="str">
        <f t="shared" si="77"/>
        <v>E:\imagenes\escudos_cl\Europa\2. Bundesliga\Hannover 96.png</v>
      </c>
      <c r="L1609" t="s">
        <v>489</v>
      </c>
      <c r="M1609">
        <f>INDEX(NationalTeams!B:B,MATCH(L1609,NationalTeams!C:C,0))</f>
        <v>4</v>
      </c>
      <c r="O1609" t="str">
        <f t="shared" si="75"/>
        <v>INSERT INTO "Clubs" (club_name,club_league_id,club_value,club_shield,club_country) VALUES ('Hannover 96',2,67,pg_read_binary_file('E:\imagenes\escudos_cl\Europa\2. Bundesliga\Hannover 96.png'),4);</v>
      </c>
    </row>
    <row r="1610" spans="2:15" x14ac:dyDescent="0.25">
      <c r="B1610">
        <v>1608</v>
      </c>
      <c r="C1610" t="s">
        <v>4464</v>
      </c>
      <c r="D1610" t="s">
        <v>1900</v>
      </c>
      <c r="E1610">
        <f>INDEX(ClubLeague!B:B,MATCH(D1610,ClubLeague!C:C,0))</f>
        <v>131</v>
      </c>
      <c r="F1610">
        <v>55</v>
      </c>
      <c r="G1610">
        <v>53</v>
      </c>
      <c r="H1610">
        <v>51</v>
      </c>
      <c r="I1610" s="3">
        <f t="shared" si="76"/>
        <v>53</v>
      </c>
      <c r="J1610" t="s">
        <v>6595</v>
      </c>
      <c r="K1610" t="str">
        <f t="shared" si="77"/>
        <v>E:\imagenes\escudos_cl\Asia\Myanmar National League\Hantharwady United FC.png</v>
      </c>
      <c r="L1610" t="s">
        <v>453</v>
      </c>
      <c r="M1610">
        <f>INDEX(NationalTeams!B:B,MATCH(L1610,NationalTeams!C:C,0))</f>
        <v>28</v>
      </c>
      <c r="O1610" t="str">
        <f t="shared" si="75"/>
        <v>INSERT INTO "Clubs" (club_name,club_league_id,club_value,club_shield,club_country) VALUES ('Hantharwady United FC',131,53,pg_read_binary_file('E:\imagenes\escudos_cl\Asia\Myanmar National League\Hantharwady United FC.png'),28);</v>
      </c>
    </row>
    <row r="1611" spans="2:15" x14ac:dyDescent="0.25">
      <c r="B1611">
        <v>1609</v>
      </c>
      <c r="C1611" t="s">
        <v>2779</v>
      </c>
      <c r="D1611" t="s">
        <v>1874</v>
      </c>
      <c r="E1611">
        <f>INDEX(ClubLeague!B:B,MATCH(D1611,ClubLeague!C:C,0))</f>
        <v>105</v>
      </c>
      <c r="F1611">
        <v>56</v>
      </c>
      <c r="G1611">
        <v>61</v>
      </c>
      <c r="H1611">
        <v>60</v>
      </c>
      <c r="I1611" s="3">
        <f t="shared" si="76"/>
        <v>59</v>
      </c>
      <c r="J1611" t="s">
        <v>6596</v>
      </c>
      <c r="K1611" t="str">
        <f t="shared" si="77"/>
        <v>E:\imagenes\escudos_cl\Europa\Liga Leumit\Hapoel Acre FC.png</v>
      </c>
      <c r="L1611" t="s">
        <v>530</v>
      </c>
      <c r="M1611">
        <f>INDEX(NationalTeams!B:B,MATCH(L1611,NationalTeams!C:C,0))</f>
        <v>109</v>
      </c>
      <c r="O1611" t="str">
        <f t="shared" si="75"/>
        <v>INSERT INTO "Clubs" (club_name,club_league_id,club_value,club_shield,club_country) VALUES ('Hapoel Acre FC',105,59,pg_read_binary_file('E:\imagenes\escudos_cl\Europa\Liga Leumit\Hapoel Acre FC.png'),109);</v>
      </c>
    </row>
    <row r="1612" spans="2:15" x14ac:dyDescent="0.25">
      <c r="B1612">
        <v>1610</v>
      </c>
      <c r="C1612" t="s">
        <v>2784</v>
      </c>
      <c r="D1612" t="s">
        <v>1874</v>
      </c>
      <c r="E1612">
        <f>INDEX(ClubLeague!B:B,MATCH(D1612,ClubLeague!C:C,0))</f>
        <v>105</v>
      </c>
      <c r="F1612">
        <v>56</v>
      </c>
      <c r="G1612">
        <v>56</v>
      </c>
      <c r="H1612">
        <v>59</v>
      </c>
      <c r="I1612" s="3">
        <f t="shared" si="76"/>
        <v>57</v>
      </c>
      <c r="J1612" t="s">
        <v>6597</v>
      </c>
      <c r="K1612" t="str">
        <f t="shared" si="77"/>
        <v>E:\imagenes\escudos_cl\Europa\Liga Leumit\Hapoel Afula.png</v>
      </c>
      <c r="L1612" t="s">
        <v>530</v>
      </c>
      <c r="M1612">
        <f>INDEX(NationalTeams!B:B,MATCH(L1612,NationalTeams!C:C,0))</f>
        <v>109</v>
      </c>
      <c r="O1612" t="str">
        <f t="shared" si="75"/>
        <v>INSERT INTO "Clubs" (club_name,club_league_id,club_value,club_shield,club_country) VALUES ('Hapoel Afula',105,57,pg_read_binary_file('E:\imagenes\escudos_cl\Europa\Liga Leumit\Hapoel Afula.png'),109);</v>
      </c>
    </row>
    <row r="1613" spans="2:15" x14ac:dyDescent="0.25">
      <c r="B1613">
        <v>1611</v>
      </c>
      <c r="C1613" t="s">
        <v>2759</v>
      </c>
      <c r="D1613" t="s">
        <v>1842</v>
      </c>
      <c r="E1613">
        <f>INDEX(ClubLeague!B:B,MATCH(D1613,ClubLeague!C:C,0))</f>
        <v>73</v>
      </c>
      <c r="F1613">
        <v>68</v>
      </c>
      <c r="G1613">
        <v>72</v>
      </c>
      <c r="H1613">
        <v>67</v>
      </c>
      <c r="I1613" s="3">
        <f t="shared" si="76"/>
        <v>69</v>
      </c>
      <c r="J1613" t="s">
        <v>6598</v>
      </c>
      <c r="K1613" t="str">
        <f t="shared" si="77"/>
        <v>E:\imagenes\escudos_cl\Europa\Israeli Premier League\Hapoel Beer Sheva FC.png</v>
      </c>
      <c r="L1613" t="s">
        <v>530</v>
      </c>
      <c r="M1613">
        <f>INDEX(NationalTeams!B:B,MATCH(L1613,NationalTeams!C:C,0))</f>
        <v>109</v>
      </c>
      <c r="O1613" t="str">
        <f t="shared" si="75"/>
        <v>INSERT INTO "Clubs" (club_name,club_league_id,club_value,club_shield,club_country) VALUES ('Hapoel Beer Sheva FC',73,69,pg_read_binary_file('E:\imagenes\escudos_cl\Europa\Israeli Premier League\Hapoel Beer Sheva FC.png'),109);</v>
      </c>
    </row>
    <row r="1614" spans="2:15" x14ac:dyDescent="0.25">
      <c r="B1614">
        <v>1612</v>
      </c>
      <c r="C1614" t="s">
        <v>2760</v>
      </c>
      <c r="D1614" t="s">
        <v>1842</v>
      </c>
      <c r="E1614">
        <f>INDEX(ClubLeague!B:B,MATCH(D1614,ClubLeague!C:C,0))</f>
        <v>73</v>
      </c>
      <c r="F1614">
        <v>70</v>
      </c>
      <c r="G1614">
        <v>66</v>
      </c>
      <c r="H1614">
        <v>70</v>
      </c>
      <c r="I1614" s="3">
        <f t="shared" si="76"/>
        <v>69</v>
      </c>
      <c r="J1614" t="s">
        <v>6599</v>
      </c>
      <c r="K1614" t="str">
        <f t="shared" si="77"/>
        <v>E:\imagenes\escudos_cl\Europa\Israeli Premier League\Hapoel Hadera FC.png</v>
      </c>
      <c r="L1614" t="s">
        <v>530</v>
      </c>
      <c r="M1614">
        <f>INDEX(NationalTeams!B:B,MATCH(L1614,NationalTeams!C:C,0))</f>
        <v>109</v>
      </c>
      <c r="O1614" t="str">
        <f t="shared" si="75"/>
        <v>INSERT INTO "Clubs" (club_name,club_league_id,club_value,club_shield,club_country) VALUES ('Hapoel Hadera FC',73,69,pg_read_binary_file('E:\imagenes\escudos_cl\Europa\Israeli Premier League\Hapoel Hadera FC.png'),109);</v>
      </c>
    </row>
    <row r="1615" spans="2:15" x14ac:dyDescent="0.25">
      <c r="B1615">
        <v>1613</v>
      </c>
      <c r="C1615" t="s">
        <v>2761</v>
      </c>
      <c r="D1615" t="s">
        <v>1842</v>
      </c>
      <c r="E1615">
        <f>INDEX(ClubLeague!B:B,MATCH(D1615,ClubLeague!C:C,0))</f>
        <v>73</v>
      </c>
      <c r="F1615">
        <v>71</v>
      </c>
      <c r="G1615">
        <v>65</v>
      </c>
      <c r="H1615">
        <v>65</v>
      </c>
      <c r="I1615" s="3">
        <f t="shared" si="76"/>
        <v>67</v>
      </c>
      <c r="J1615" t="s">
        <v>6600</v>
      </c>
      <c r="K1615" t="str">
        <f t="shared" si="77"/>
        <v>E:\imagenes\escudos_cl\Europa\Israeli Premier League\Hapoel Haifa FC.png</v>
      </c>
      <c r="L1615" t="s">
        <v>530</v>
      </c>
      <c r="M1615">
        <f>INDEX(NationalTeams!B:B,MATCH(L1615,NationalTeams!C:C,0))</f>
        <v>109</v>
      </c>
      <c r="O1615" t="str">
        <f t="shared" si="75"/>
        <v>INSERT INTO "Clubs" (club_name,club_league_id,club_value,club_shield,club_country) VALUES ('Hapoel Haifa FC',73,67,pg_read_binary_file('E:\imagenes\escudos_cl\Europa\Israeli Premier League\Hapoel Haifa FC.png'),109);</v>
      </c>
    </row>
    <row r="1616" spans="2:15" x14ac:dyDescent="0.25">
      <c r="B1616">
        <v>1614</v>
      </c>
      <c r="C1616" t="s">
        <v>2762</v>
      </c>
      <c r="D1616" t="s">
        <v>1842</v>
      </c>
      <c r="E1616">
        <f>INDEX(ClubLeague!B:B,MATCH(D1616,ClubLeague!C:C,0))</f>
        <v>73</v>
      </c>
      <c r="F1616">
        <v>65</v>
      </c>
      <c r="G1616">
        <v>70</v>
      </c>
      <c r="H1616">
        <v>69</v>
      </c>
      <c r="I1616" s="3">
        <f t="shared" si="76"/>
        <v>68</v>
      </c>
      <c r="J1616" t="s">
        <v>6601</v>
      </c>
      <c r="K1616" t="str">
        <f t="shared" si="77"/>
        <v>E:\imagenes\escudos_cl\Europa\Israeli Premier League\Hapoel Jerusalem.png</v>
      </c>
      <c r="L1616" t="s">
        <v>530</v>
      </c>
      <c r="M1616">
        <f>INDEX(NationalTeams!B:B,MATCH(L1616,NationalTeams!C:C,0))</f>
        <v>109</v>
      </c>
      <c r="O1616" t="str">
        <f t="shared" si="75"/>
        <v>INSERT INTO "Clubs" (club_name,club_league_id,club_value,club_shield,club_country) VALUES ('Hapoel Jerusalem',73,68,pg_read_binary_file('E:\imagenes\escudos_cl\Europa\Israeli Premier League\Hapoel Jerusalem.png'),109);</v>
      </c>
    </row>
    <row r="1617" spans="2:15" x14ac:dyDescent="0.25">
      <c r="B1617">
        <v>1615</v>
      </c>
      <c r="C1617" t="s">
        <v>2776</v>
      </c>
      <c r="D1617" t="s">
        <v>1874</v>
      </c>
      <c r="E1617">
        <f>INDEX(ClubLeague!B:B,MATCH(D1617,ClubLeague!C:C,0))</f>
        <v>105</v>
      </c>
      <c r="F1617">
        <v>57</v>
      </c>
      <c r="G1617">
        <v>60</v>
      </c>
      <c r="H1617">
        <v>60</v>
      </c>
      <c r="I1617" s="3">
        <f t="shared" si="76"/>
        <v>59</v>
      </c>
      <c r="J1617" t="s">
        <v>6602</v>
      </c>
      <c r="K1617" t="str">
        <f t="shared" si="77"/>
        <v>E:\imagenes\escudos_cl\Europa\Liga Leumit\Hapoel Kfar Saba FC.png</v>
      </c>
      <c r="L1617" t="s">
        <v>530</v>
      </c>
      <c r="M1617">
        <f>INDEX(NationalTeams!B:B,MATCH(L1617,NationalTeams!C:C,0))</f>
        <v>109</v>
      </c>
      <c r="O1617" t="str">
        <f t="shared" si="75"/>
        <v>INSERT INTO "Clubs" (club_name,club_league_id,club_value,club_shield,club_country) VALUES ('Hapoel Kfar Saba FC',105,59,pg_read_binary_file('E:\imagenes\escudos_cl\Europa\Liga Leumit\Hapoel Kfar Saba FC.png'),109);</v>
      </c>
    </row>
    <row r="1618" spans="2:15" x14ac:dyDescent="0.25">
      <c r="B1618">
        <v>1616</v>
      </c>
      <c r="C1618" t="s">
        <v>2772</v>
      </c>
      <c r="D1618" t="s">
        <v>1874</v>
      </c>
      <c r="E1618">
        <f>INDEX(ClubLeague!B:B,MATCH(D1618,ClubLeague!C:C,0))</f>
        <v>105</v>
      </c>
      <c r="F1618">
        <v>57</v>
      </c>
      <c r="G1618">
        <v>60</v>
      </c>
      <c r="H1618">
        <v>55</v>
      </c>
      <c r="I1618" s="3">
        <f t="shared" si="76"/>
        <v>57</v>
      </c>
      <c r="J1618" t="s">
        <v>6603</v>
      </c>
      <c r="K1618" t="str">
        <f t="shared" si="77"/>
        <v>E:\imagenes\escudos_cl\Europa\Liga Leumit\Hapoel Kfar Shalem FC.png</v>
      </c>
      <c r="L1618" t="s">
        <v>530</v>
      </c>
      <c r="M1618">
        <f>INDEX(NationalTeams!B:B,MATCH(L1618,NationalTeams!C:C,0))</f>
        <v>109</v>
      </c>
      <c r="O1618" t="str">
        <f t="shared" si="75"/>
        <v>INSERT INTO "Clubs" (club_name,club_league_id,club_value,club_shield,club_country) VALUES ('Hapoel Kfar Shalem FC',105,57,pg_read_binary_file('E:\imagenes\escudos_cl\Europa\Liga Leumit\Hapoel Kfar Shalem FC.png'),109);</v>
      </c>
    </row>
    <row r="1619" spans="2:15" x14ac:dyDescent="0.25">
      <c r="B1619">
        <v>1617</v>
      </c>
      <c r="C1619" t="s">
        <v>2781</v>
      </c>
      <c r="D1619" t="s">
        <v>1874</v>
      </c>
      <c r="E1619">
        <f>INDEX(ClubLeague!B:B,MATCH(D1619,ClubLeague!C:C,0))</f>
        <v>105</v>
      </c>
      <c r="F1619">
        <v>62</v>
      </c>
      <c r="G1619">
        <v>59</v>
      </c>
      <c r="H1619">
        <v>57</v>
      </c>
      <c r="I1619" s="3">
        <f t="shared" si="76"/>
        <v>59</v>
      </c>
      <c r="J1619" t="s">
        <v>6604</v>
      </c>
      <c r="K1619" t="str">
        <f t="shared" si="77"/>
        <v>E:\imagenes\escudos_cl\Europa\Liga Leumit\Hapoel Nir Ramat HaSharon FC.png</v>
      </c>
      <c r="L1619" t="s">
        <v>530</v>
      </c>
      <c r="M1619">
        <f>INDEX(NationalTeams!B:B,MATCH(L1619,NationalTeams!C:C,0))</f>
        <v>109</v>
      </c>
      <c r="O1619" t="str">
        <f t="shared" si="75"/>
        <v>INSERT INTO "Clubs" (club_name,club_league_id,club_value,club_shield,club_country) VALUES ('Hapoel Nir Ramat HaSharon FC',105,59,pg_read_binary_file('E:\imagenes\escudos_cl\Europa\Liga Leumit\Hapoel Nir Ramat HaSharon FC.png'),109);</v>
      </c>
    </row>
    <row r="1620" spans="2:15" x14ac:dyDescent="0.25">
      <c r="B1620">
        <v>1618</v>
      </c>
      <c r="C1620" t="s">
        <v>2783</v>
      </c>
      <c r="D1620" t="s">
        <v>1874</v>
      </c>
      <c r="E1620">
        <f>INDEX(ClubLeague!B:B,MATCH(D1620,ClubLeague!C:C,0))</f>
        <v>105</v>
      </c>
      <c r="F1620">
        <v>57</v>
      </c>
      <c r="G1620">
        <v>56</v>
      </c>
      <c r="H1620">
        <v>62</v>
      </c>
      <c r="I1620" s="3">
        <f t="shared" si="76"/>
        <v>58</v>
      </c>
      <c r="J1620" t="s">
        <v>6605</v>
      </c>
      <c r="K1620" t="str">
        <f t="shared" si="77"/>
        <v>E:\imagenes\escudos_cl\Europa\Liga Leumit\Hapoel Nof HaGalil FC.png</v>
      </c>
      <c r="L1620" t="s">
        <v>530</v>
      </c>
      <c r="M1620">
        <f>INDEX(NationalTeams!B:B,MATCH(L1620,NationalTeams!C:C,0))</f>
        <v>109</v>
      </c>
      <c r="O1620" t="str">
        <f t="shared" si="75"/>
        <v>INSERT INTO "Clubs" (club_name,club_league_id,club_value,club_shield,club_country) VALUES ('Hapoel Nof HaGalil FC',105,58,pg_read_binary_file('E:\imagenes\escudos_cl\Europa\Liga Leumit\Hapoel Nof HaGalil FC.png'),109);</v>
      </c>
    </row>
    <row r="1621" spans="2:15" x14ac:dyDescent="0.25">
      <c r="B1621">
        <v>1619</v>
      </c>
      <c r="C1621" t="s">
        <v>2771</v>
      </c>
      <c r="D1621" t="s">
        <v>1874</v>
      </c>
      <c r="E1621">
        <f>INDEX(ClubLeague!B:B,MATCH(D1621,ClubLeague!C:C,0))</f>
        <v>105</v>
      </c>
      <c r="F1621">
        <v>59</v>
      </c>
      <c r="G1621">
        <v>55</v>
      </c>
      <c r="H1621">
        <v>57</v>
      </c>
      <c r="I1621" s="3">
        <f t="shared" si="76"/>
        <v>57</v>
      </c>
      <c r="J1621" t="s">
        <v>6606</v>
      </c>
      <c r="K1621" t="str">
        <f t="shared" si="77"/>
        <v>E:\imagenes\escudos_cl\Europa\Liga Leumit\Hapoel Petah Tikva FC.png</v>
      </c>
      <c r="L1621" t="s">
        <v>530</v>
      </c>
      <c r="M1621">
        <f>INDEX(NationalTeams!B:B,MATCH(L1621,NationalTeams!C:C,0))</f>
        <v>109</v>
      </c>
      <c r="O1621" t="str">
        <f t="shared" si="75"/>
        <v>INSERT INTO "Clubs" (club_name,club_league_id,club_value,club_shield,club_country) VALUES ('Hapoel Petah Tikva FC',105,57,pg_read_binary_file('E:\imagenes\escudos_cl\Europa\Liga Leumit\Hapoel Petah Tikva FC.png'),109);</v>
      </c>
    </row>
    <row r="1622" spans="2:15" x14ac:dyDescent="0.25">
      <c r="B1622">
        <v>1620</v>
      </c>
      <c r="C1622" t="s">
        <v>2780</v>
      </c>
      <c r="D1622" t="s">
        <v>1874</v>
      </c>
      <c r="E1622">
        <f>INDEX(ClubLeague!B:B,MATCH(D1622,ClubLeague!C:C,0))</f>
        <v>105</v>
      </c>
      <c r="F1622">
        <v>56</v>
      </c>
      <c r="G1622">
        <v>58</v>
      </c>
      <c r="H1622">
        <v>56</v>
      </c>
      <c r="I1622" s="3">
        <f t="shared" si="76"/>
        <v>57</v>
      </c>
      <c r="J1622" t="s">
        <v>6607</v>
      </c>
      <c r="K1622" t="str">
        <f t="shared" si="77"/>
        <v>E:\imagenes\escudos_cl\Europa\Liga Leumit\Hapoel Raanana AFC.png</v>
      </c>
      <c r="L1622" t="s">
        <v>530</v>
      </c>
      <c r="M1622">
        <f>INDEX(NationalTeams!B:B,MATCH(L1622,NationalTeams!C:C,0))</f>
        <v>109</v>
      </c>
      <c r="O1622" t="str">
        <f t="shared" si="75"/>
        <v>INSERT INTO "Clubs" (club_name,club_league_id,club_value,club_shield,club_country) VALUES ('Hapoel Raanana AFC',105,57,pg_read_binary_file('E:\imagenes\escudos_cl\Europa\Liga Leumit\Hapoel Raanana AFC.png'),109);</v>
      </c>
    </row>
    <row r="1623" spans="2:15" x14ac:dyDescent="0.25">
      <c r="B1623">
        <v>1621</v>
      </c>
      <c r="C1623" t="s">
        <v>2773</v>
      </c>
      <c r="D1623" t="s">
        <v>1874</v>
      </c>
      <c r="E1623">
        <f>INDEX(ClubLeague!B:B,MATCH(D1623,ClubLeague!C:C,0))</f>
        <v>105</v>
      </c>
      <c r="F1623">
        <v>61</v>
      </c>
      <c r="G1623">
        <v>61</v>
      </c>
      <c r="H1623">
        <v>60</v>
      </c>
      <c r="I1623" s="3">
        <f t="shared" si="76"/>
        <v>61</v>
      </c>
      <c r="J1623" t="s">
        <v>6608</v>
      </c>
      <c r="K1623" t="str">
        <f t="shared" si="77"/>
        <v>E:\imagenes\escudos_cl\Europa\Liga Leumit\Hapoel Ramat Gan Givatayim FC.png</v>
      </c>
      <c r="L1623" t="s">
        <v>530</v>
      </c>
      <c r="M1623">
        <f>INDEX(NationalTeams!B:B,MATCH(L1623,NationalTeams!C:C,0))</f>
        <v>109</v>
      </c>
      <c r="O1623" t="str">
        <f t="shared" si="75"/>
        <v>INSERT INTO "Clubs" (club_name,club_league_id,club_value,club_shield,club_country) VALUES ('Hapoel Ramat Gan Givatayim FC',105,61,pg_read_binary_file('E:\imagenes\escudos_cl\Europa\Liga Leumit\Hapoel Ramat Gan Givatayim FC.png'),109);</v>
      </c>
    </row>
    <row r="1624" spans="2:15" x14ac:dyDescent="0.25">
      <c r="B1624">
        <v>1622</v>
      </c>
      <c r="C1624" t="s">
        <v>2777</v>
      </c>
      <c r="D1624" t="s">
        <v>1874</v>
      </c>
      <c r="E1624">
        <f>INDEX(ClubLeague!B:B,MATCH(D1624,ClubLeague!C:C,0))</f>
        <v>105</v>
      </c>
      <c r="F1624">
        <v>61</v>
      </c>
      <c r="G1624">
        <v>62</v>
      </c>
      <c r="H1624">
        <v>62</v>
      </c>
      <c r="I1624" s="3">
        <f t="shared" si="76"/>
        <v>62</v>
      </c>
      <c r="J1624" t="s">
        <v>6609</v>
      </c>
      <c r="K1624" t="str">
        <f t="shared" si="77"/>
        <v>E:\imagenes\escudos_cl\Europa\Liga Leumit\Hapoel Rishon LeZion FC.png</v>
      </c>
      <c r="L1624" t="s">
        <v>530</v>
      </c>
      <c r="M1624">
        <f>INDEX(NationalTeams!B:B,MATCH(L1624,NationalTeams!C:C,0))</f>
        <v>109</v>
      </c>
      <c r="O1624" t="str">
        <f t="shared" si="75"/>
        <v>INSERT INTO "Clubs" (club_name,club_league_id,club_value,club_shield,club_country) VALUES ('Hapoel Rishon LeZion FC',105,62,pg_read_binary_file('E:\imagenes\escudos_cl\Europa\Liga Leumit\Hapoel Rishon LeZion FC.png'),109);</v>
      </c>
    </row>
    <row r="1625" spans="2:15" x14ac:dyDescent="0.25">
      <c r="B1625">
        <v>1623</v>
      </c>
      <c r="C1625" t="s">
        <v>2770</v>
      </c>
      <c r="D1625" t="s">
        <v>1874</v>
      </c>
      <c r="E1625">
        <f>INDEX(ClubLeague!B:B,MATCH(D1625,ClubLeague!C:C,0))</f>
        <v>105</v>
      </c>
      <c r="F1625">
        <v>59</v>
      </c>
      <c r="G1625">
        <v>61</v>
      </c>
      <c r="H1625">
        <v>60</v>
      </c>
      <c r="I1625" s="3">
        <f t="shared" si="76"/>
        <v>60</v>
      </c>
      <c r="J1625" t="s">
        <v>6610</v>
      </c>
      <c r="K1625" t="str">
        <f t="shared" si="77"/>
        <v>E:\imagenes\escudos_cl\Europa\Liga Leumit\Hapoel Tel Aviv FC.png</v>
      </c>
      <c r="L1625" t="s">
        <v>530</v>
      </c>
      <c r="M1625">
        <f>INDEX(NationalTeams!B:B,MATCH(L1625,NationalTeams!C:C,0))</f>
        <v>109</v>
      </c>
      <c r="O1625" t="str">
        <f t="shared" si="75"/>
        <v>INSERT INTO "Clubs" (club_name,club_league_id,club_value,club_shield,club_country) VALUES ('Hapoel Tel Aviv FC',105,60,pg_read_binary_file('E:\imagenes\escudos_cl\Europa\Liga Leumit\Hapoel Tel Aviv FC.png'),109);</v>
      </c>
    </row>
    <row r="1626" spans="2:15" x14ac:dyDescent="0.25">
      <c r="B1626">
        <v>1624</v>
      </c>
      <c r="C1626" t="s">
        <v>2785</v>
      </c>
      <c r="D1626" t="s">
        <v>1874</v>
      </c>
      <c r="E1626">
        <f>INDEX(ClubLeague!B:B,MATCH(D1626,ClubLeague!C:C,0))</f>
        <v>105</v>
      </c>
      <c r="F1626">
        <v>62</v>
      </c>
      <c r="G1626">
        <v>58</v>
      </c>
      <c r="H1626">
        <v>60</v>
      </c>
      <c r="I1626" s="3">
        <f t="shared" si="76"/>
        <v>60</v>
      </c>
      <c r="J1626" t="s">
        <v>6611</v>
      </c>
      <c r="K1626" t="str">
        <f t="shared" si="77"/>
        <v>E:\imagenes\escudos_cl\Europa\Liga Leumit\Hapoel Umm alFahm FC.png</v>
      </c>
      <c r="L1626" t="s">
        <v>530</v>
      </c>
      <c r="M1626">
        <f>INDEX(NationalTeams!B:B,MATCH(L1626,NationalTeams!C:C,0))</f>
        <v>109</v>
      </c>
      <c r="O1626" t="str">
        <f t="shared" si="75"/>
        <v>INSERT INTO "Clubs" (club_name,club_league_id,club_value,club_shield,club_country) VALUES ('Hapoel Umm alFahm FC',105,60,pg_read_binary_file('E:\imagenes\escudos_cl\Europa\Liga Leumit\Hapoel Umm alFahm FC.png'),109);</v>
      </c>
    </row>
    <row r="1627" spans="2:15" x14ac:dyDescent="0.25">
      <c r="B1627">
        <v>1625</v>
      </c>
      <c r="C1627" t="s">
        <v>4707</v>
      </c>
      <c r="D1627" t="s">
        <v>1817</v>
      </c>
      <c r="E1627">
        <f>INDEX(ClubLeague!B:B,MATCH(D1627,ClubLeague!C:C,0))</f>
        <v>48</v>
      </c>
      <c r="F1627">
        <v>65</v>
      </c>
      <c r="G1627">
        <v>64</v>
      </c>
      <c r="H1627">
        <v>75</v>
      </c>
      <c r="I1627" s="3">
        <f t="shared" si="76"/>
        <v>68</v>
      </c>
      <c r="J1627" t="s">
        <v>6612</v>
      </c>
      <c r="K1627" t="str">
        <f t="shared" si="77"/>
        <v>E:\imagenes\escudos_cl\Africa\Egyptian Premier League\Haras el Hodoud SC.png</v>
      </c>
      <c r="L1627" t="s">
        <v>365</v>
      </c>
      <c r="M1627">
        <f>INDEX(NationalTeams!B:B,MATCH(L1627,NationalTeams!C:C,0))</f>
        <v>59</v>
      </c>
      <c r="O1627" t="str">
        <f t="shared" si="75"/>
        <v>INSERT INTO "Clubs" (club_name,club_league_id,club_value,club_shield,club_country) VALUES ('Haras el Hodoud SC',48,68,pg_read_binary_file('E:\imagenes\escudos_cl\Africa\Egyptian Premier League\Haras el Hodoud SC.png'),59);</v>
      </c>
    </row>
    <row r="1628" spans="2:15" x14ac:dyDescent="0.25">
      <c r="B1628">
        <v>1626</v>
      </c>
      <c r="C1628" t="s">
        <v>3689</v>
      </c>
      <c r="D1628" t="s">
        <v>1845</v>
      </c>
      <c r="E1628">
        <f>INDEX(ClubLeague!B:B,MATCH(D1628,ClubLeague!C:C,0))</f>
        <v>76</v>
      </c>
      <c r="F1628">
        <v>61</v>
      </c>
      <c r="G1628">
        <v>58</v>
      </c>
      <c r="H1628">
        <v>62</v>
      </c>
      <c r="I1628" s="3">
        <f t="shared" si="76"/>
        <v>60</v>
      </c>
      <c r="J1628" t="s">
        <v>6613</v>
      </c>
      <c r="K1628" t="str">
        <f t="shared" si="77"/>
        <v>E:\imagenes\escudos_cl\America\Jamaica Premier League\Harbour View FC.png</v>
      </c>
      <c r="L1628" t="s">
        <v>352</v>
      </c>
      <c r="M1628">
        <f>INDEX(NationalTeams!B:B,MATCH(L1628,NationalTeams!C:C,0))</f>
        <v>111</v>
      </c>
      <c r="O1628" t="str">
        <f t="shared" si="75"/>
        <v>INSERT INTO "Clubs" (club_name,club_league_id,club_value,club_shield,club_country) VALUES ('Harbour View FC',76,60,pg_read_binary_file('E:\imagenes\escudos_cl\America\Jamaica Premier League\Harbour View FC.png'),111);</v>
      </c>
    </row>
    <row r="1629" spans="2:15" x14ac:dyDescent="0.25">
      <c r="B1629">
        <v>1627</v>
      </c>
      <c r="C1629" t="s">
        <v>4365</v>
      </c>
      <c r="D1629" t="s">
        <v>1847</v>
      </c>
      <c r="E1629">
        <f>INDEX(ClubLeague!B:B,MATCH(D1629,ClubLeague!C:C,0))</f>
        <v>78</v>
      </c>
      <c r="F1629">
        <v>49</v>
      </c>
      <c r="G1629">
        <v>49</v>
      </c>
      <c r="H1629">
        <v>54</v>
      </c>
      <c r="I1629" s="3">
        <f t="shared" si="76"/>
        <v>51</v>
      </c>
      <c r="J1629" t="s">
        <v>6614</v>
      </c>
      <c r="K1629" t="str">
        <f t="shared" si="77"/>
        <v>E:\imagenes\escudos_cl\Asia\Jordanian Second Division League\Harima SC.png</v>
      </c>
      <c r="L1629" t="s">
        <v>451</v>
      </c>
      <c r="M1629">
        <f>INDEX(NationalTeams!B:B,MATCH(L1629,NationalTeams!C:C,0))</f>
        <v>113</v>
      </c>
      <c r="O1629" t="str">
        <f t="shared" si="75"/>
        <v>INSERT INTO "Clubs" (club_name,club_league_id,club_value,club_shield,club_country) VALUES ('Harima SC',78,51,pg_read_binary_file('E:\imagenes\escudos_cl\Asia\Jordanian Second Division League\Harima SC.png'),113);</v>
      </c>
    </row>
    <row r="1630" spans="2:15" x14ac:dyDescent="0.25">
      <c r="B1630">
        <v>1628</v>
      </c>
      <c r="C1630" t="s">
        <v>2436</v>
      </c>
      <c r="D1630" t="s">
        <v>1894</v>
      </c>
      <c r="E1630">
        <f>INDEX(ClubLeague!B:B,MATCH(D1630,ClubLeague!C:C,0))</f>
        <v>125</v>
      </c>
      <c r="F1630">
        <v>50</v>
      </c>
      <c r="G1630">
        <v>43</v>
      </c>
      <c r="H1630">
        <v>47</v>
      </c>
      <c r="I1630" s="3">
        <f t="shared" si="76"/>
        <v>47</v>
      </c>
      <c r="J1630" t="s">
        <v>6615</v>
      </c>
      <c r="K1630" t="str">
        <f t="shared" si="77"/>
        <v>E:\imagenes\escudos_cl\Europa\Meistriliiga\Harju JK.png</v>
      </c>
      <c r="L1630" t="s">
        <v>531</v>
      </c>
      <c r="M1630">
        <f>INDEX(NationalTeams!B:B,MATCH(L1630,NationalTeams!C:C,0))</f>
        <v>68</v>
      </c>
      <c r="O1630" t="str">
        <f t="shared" si="75"/>
        <v>INSERT INTO "Clubs" (club_name,club_league_id,club_value,club_shield,club_country) VALUES ('Harju JK',125,47,pg_read_binary_file('E:\imagenes\escudos_cl\Europa\Meistriliiga\Harju JK.png'),68);</v>
      </c>
    </row>
    <row r="1631" spans="2:15" x14ac:dyDescent="0.25">
      <c r="B1631">
        <v>1629</v>
      </c>
      <c r="C1631" t="s">
        <v>2961</v>
      </c>
      <c r="D1631" t="s">
        <v>1906</v>
      </c>
      <c r="E1631">
        <f>INDEX(ClubLeague!B:B,MATCH(D1631,ClubLeague!C:C,0))</f>
        <v>137</v>
      </c>
      <c r="F1631">
        <v>52</v>
      </c>
      <c r="G1631">
        <v>54</v>
      </c>
      <c r="H1631">
        <v>52</v>
      </c>
      <c r="I1631" s="3">
        <f t="shared" si="76"/>
        <v>53</v>
      </c>
      <c r="J1631" t="s">
        <v>6616</v>
      </c>
      <c r="K1631" t="str">
        <f t="shared" si="77"/>
        <v>E:\imagenes\escudos_cl\Europa\NIFL Championship\Harland and Wolff Welders FC.png</v>
      </c>
      <c r="L1631" t="s">
        <v>503</v>
      </c>
      <c r="M1631">
        <f>INDEX(NationalTeams!B:B,MATCH(L1631,NationalTeams!C:C,0))</f>
        <v>99</v>
      </c>
      <c r="O1631" t="str">
        <f t="shared" si="75"/>
        <v>INSERT INTO "Clubs" (club_name,club_league_id,club_value,club_shield,club_country) VALUES ('Harland and Wolff Welders FC',137,53,pg_read_binary_file('E:\imagenes\escudos_cl\Europa\NIFL Championship\Harland and Wolff Welders FC.png'),99);</v>
      </c>
    </row>
    <row r="1632" spans="2:15" x14ac:dyDescent="0.25">
      <c r="B1632">
        <v>1630</v>
      </c>
      <c r="C1632" t="s">
        <v>4398</v>
      </c>
      <c r="D1632" t="s">
        <v>1847</v>
      </c>
      <c r="E1632">
        <f>INDEX(ClubLeague!B:B,MATCH(D1632,ClubLeague!C:C,0))</f>
        <v>78</v>
      </c>
      <c r="F1632">
        <v>54</v>
      </c>
      <c r="G1632">
        <v>53</v>
      </c>
      <c r="H1632">
        <v>53</v>
      </c>
      <c r="I1632" s="3">
        <f t="shared" si="76"/>
        <v>53</v>
      </c>
      <c r="J1632" t="s">
        <v>6617</v>
      </c>
      <c r="K1632" t="str">
        <f t="shared" si="77"/>
        <v>E:\imagenes\escudos_cl\Asia\Jordanian Second Division League\Hartha SC.png</v>
      </c>
      <c r="L1632" t="s">
        <v>451</v>
      </c>
      <c r="M1632">
        <f>INDEX(NationalTeams!B:B,MATCH(L1632,NationalTeams!C:C,0))</f>
        <v>113</v>
      </c>
      <c r="O1632" t="str">
        <f t="shared" si="75"/>
        <v>INSERT INTO "Clubs" (club_name,club_league_id,club_value,club_shield,club_country) VALUES ('Hartha SC',78,53,pg_read_binary_file('E:\imagenes\escudos_cl\Asia\Jordanian Second Division League\Hartha SC.png'),113);</v>
      </c>
    </row>
    <row r="1633" spans="2:15" x14ac:dyDescent="0.25">
      <c r="B1633">
        <v>1631</v>
      </c>
      <c r="C1633" t="s">
        <v>4790</v>
      </c>
      <c r="D1633" t="s">
        <v>1792</v>
      </c>
      <c r="E1633">
        <f>INDEX(ClubLeague!B:B,MATCH(D1633,ClubLeague!C:C,0))</f>
        <v>22</v>
      </c>
      <c r="F1633">
        <v>74</v>
      </c>
      <c r="G1633">
        <v>80</v>
      </c>
      <c r="H1633">
        <v>64</v>
      </c>
      <c r="I1633" s="3">
        <f t="shared" si="76"/>
        <v>73</v>
      </c>
      <c r="J1633" t="s">
        <v>6618</v>
      </c>
      <c r="K1633" t="str">
        <f t="shared" si="77"/>
        <v>E:\imagenes\escudos_cl\Africa\Botola\Hassania Union dAgadir.png</v>
      </c>
      <c r="L1633" t="s">
        <v>342</v>
      </c>
      <c r="M1633">
        <f>INDEX(NationalTeams!B:B,MATCH(L1633,NationalTeams!C:C,0))</f>
        <v>137</v>
      </c>
      <c r="O1633" t="str">
        <f t="shared" si="75"/>
        <v>INSERT INTO "Clubs" (club_name,club_league_id,club_value,club_shield,club_country) VALUES ('Hassania Union dAgadir',22,73,pg_read_binary_file('E:\imagenes\escudos_cl\Africa\Botola\Hassania Union dAgadir.png'),137);</v>
      </c>
    </row>
    <row r="1634" spans="2:15" x14ac:dyDescent="0.25">
      <c r="B1634">
        <v>1632</v>
      </c>
      <c r="C1634" t="s">
        <v>3267</v>
      </c>
      <c r="D1634" t="s">
        <v>1963</v>
      </c>
      <c r="E1634">
        <f>INDEX(ClubLeague!B:B,MATCH(D1634,ClubLeague!C:C,0))</f>
        <v>194</v>
      </c>
      <c r="F1634">
        <v>67</v>
      </c>
      <c r="G1634">
        <v>66</v>
      </c>
      <c r="H1634">
        <v>66</v>
      </c>
      <c r="I1634" s="3">
        <f t="shared" si="76"/>
        <v>66</v>
      </c>
      <c r="J1634" t="s">
        <v>6619</v>
      </c>
      <c r="K1634" t="str">
        <f t="shared" si="77"/>
        <v>E:\imagenes\escudos_cl\Europa\TFF 1. Lig\Hatayspor.png</v>
      </c>
      <c r="L1634" t="s">
        <v>501</v>
      </c>
      <c r="M1634">
        <f>INDEX(NationalTeams!B:B,MATCH(L1634,NationalTeams!C:C,0))</f>
        <v>210</v>
      </c>
      <c r="O1634" t="str">
        <f t="shared" si="75"/>
        <v>INSERT INTO "Clubs" (club_name,club_league_id,club_value,club_shield,club_country) VALUES ('Hatayspor',194,66,pg_read_binary_file('E:\imagenes\escudos_cl\Europa\TFF 1. Lig\Hatayspor.png'),210);</v>
      </c>
    </row>
    <row r="1635" spans="2:15" x14ac:dyDescent="0.25">
      <c r="B1635">
        <v>1633</v>
      </c>
      <c r="C1635" t="s">
        <v>4461</v>
      </c>
      <c r="D1635" t="s">
        <v>1913</v>
      </c>
      <c r="E1635">
        <f>INDEX(ClubLeague!B:B,MATCH(D1635,ClubLeague!C:C,0))</f>
        <v>144</v>
      </c>
      <c r="F1635">
        <v>57</v>
      </c>
      <c r="G1635">
        <v>54</v>
      </c>
      <c r="H1635">
        <v>51</v>
      </c>
      <c r="I1635" s="3">
        <f t="shared" si="76"/>
        <v>54</v>
      </c>
      <c r="J1635" t="s">
        <v>6620</v>
      </c>
      <c r="K1635" t="str">
        <f t="shared" si="77"/>
        <v>E:\imagenes\escudos_cl\Asia\Persian Gulf Pro League\Havadar SC.png</v>
      </c>
      <c r="L1635" t="s">
        <v>427</v>
      </c>
      <c r="M1635">
        <f>INDEX(NationalTeams!B:B,MATCH(L1635,NationalTeams!C:C,0))</f>
        <v>97</v>
      </c>
      <c r="O1635" t="str">
        <f t="shared" si="75"/>
        <v>INSERT INTO "Clubs" (club_name,club_league_id,club_value,club_shield,club_country) VALUES ('Havadar SC',144,54,pg_read_binary_file('E:\imagenes\escudos_cl\Asia\Persian Gulf Pro League\Havadar SC.png'),97);</v>
      </c>
    </row>
    <row r="1636" spans="2:15" x14ac:dyDescent="0.25">
      <c r="B1636">
        <v>1634</v>
      </c>
      <c r="C1636" t="s">
        <v>2521</v>
      </c>
      <c r="D1636" t="s">
        <v>1807</v>
      </c>
      <c r="E1636">
        <f>INDEX(ClubLeague!B:B,MATCH(D1636,ClubLeague!C:C,0))</f>
        <v>38</v>
      </c>
      <c r="F1636">
        <v>66</v>
      </c>
      <c r="G1636">
        <v>62</v>
      </c>
      <c r="H1636">
        <v>70</v>
      </c>
      <c r="I1636" s="3">
        <f t="shared" si="76"/>
        <v>66</v>
      </c>
      <c r="J1636" t="s">
        <v>6621</v>
      </c>
      <c r="K1636" t="str">
        <f t="shared" si="77"/>
        <v>E:\imagenes\escudos_cl\Europa\Cymru Premier\Haverfordwest County.png</v>
      </c>
      <c r="L1636" t="s">
        <v>517</v>
      </c>
      <c r="M1636">
        <f>INDEX(NationalTeams!B:B,MATCH(L1636,NationalTeams!C:C,0))</f>
        <v>76</v>
      </c>
      <c r="O1636" t="str">
        <f t="shared" si="75"/>
        <v>INSERT INTO "Clubs" (club_name,club_league_id,club_value,club_shield,club_country) VALUES ('Haverfordwest County',38,66,pg_read_binary_file('E:\imagenes\escudos_cl\Europa\Cymru Premier\Haverfordwest County.png'),76);</v>
      </c>
    </row>
    <row r="1637" spans="2:15" x14ac:dyDescent="0.25">
      <c r="B1637">
        <v>1635</v>
      </c>
      <c r="C1637" t="s">
        <v>2747</v>
      </c>
      <c r="D1637" t="s">
        <v>1825</v>
      </c>
      <c r="E1637">
        <f>INDEX(ClubLeague!B:B,MATCH(D1637,ClubLeague!C:C,0))</f>
        <v>56</v>
      </c>
      <c r="F1637">
        <v>55</v>
      </c>
      <c r="G1637">
        <v>56</v>
      </c>
      <c r="H1637">
        <v>52</v>
      </c>
      <c r="I1637" s="3">
        <f t="shared" si="76"/>
        <v>54</v>
      </c>
      <c r="J1637" t="s">
        <v>6622</v>
      </c>
      <c r="K1637" t="str">
        <f t="shared" si="77"/>
        <v>E:\imagenes\escudos_cl\Europa\Faroe Islands Premier League\Havnar Boltfelag.png</v>
      </c>
      <c r="L1637" t="s">
        <v>526</v>
      </c>
      <c r="M1637">
        <f>INDEX(NationalTeams!B:B,MATCH(L1637,NationalTeams!C:C,0))</f>
        <v>103</v>
      </c>
      <c r="O1637" t="str">
        <f t="shared" si="75"/>
        <v>INSERT INTO "Clubs" (club_name,club_league_id,club_value,club_shield,club_country) VALUES ('Havnar Boltfelag',56,54,pg_read_binary_file('E:\imagenes\escudos_cl\Europa\Faroe Islands Premier League\Havnar Boltfelag.png'),103);</v>
      </c>
    </row>
    <row r="1638" spans="2:15" x14ac:dyDescent="0.25">
      <c r="B1638">
        <v>1636</v>
      </c>
      <c r="C1638" t="s">
        <v>4609</v>
      </c>
      <c r="D1638" t="s">
        <v>1780</v>
      </c>
      <c r="E1638">
        <f>INDEX(ClubLeague!B:B,MATCH(D1638,ClubLeague!C:C,0))</f>
        <v>10</v>
      </c>
      <c r="F1638">
        <v>58</v>
      </c>
      <c r="G1638">
        <v>60</v>
      </c>
      <c r="H1638">
        <v>61</v>
      </c>
      <c r="I1638" s="3">
        <f t="shared" si="76"/>
        <v>60</v>
      </c>
      <c r="J1638" t="s">
        <v>6623</v>
      </c>
      <c r="K1638" t="str">
        <f t="shared" si="77"/>
        <v>E:\imagenes\escudos_cl\Africa\Algerian Ligue 2\HB Chelghoum Laid.png</v>
      </c>
      <c r="L1638" t="s">
        <v>324</v>
      </c>
      <c r="M1638">
        <f>INDEX(NationalTeams!B:B,MATCH(L1638,NationalTeams!C:C,0))</f>
        <v>11</v>
      </c>
      <c r="O1638" t="str">
        <f t="shared" si="75"/>
        <v>INSERT INTO "Clubs" (club_name,club_league_id,club_value,club_shield,club_country) VALUES ('HB Chelghoum Laid',10,60,pg_read_binary_file('E:\imagenes\escudos_cl\Africa\Algerian Ligue 2\HB Chelghoum Laid.png'),11);</v>
      </c>
    </row>
    <row r="1639" spans="2:15" x14ac:dyDescent="0.25">
      <c r="B1639">
        <v>1637</v>
      </c>
      <c r="C1639" t="s">
        <v>2314</v>
      </c>
      <c r="D1639" t="s">
        <v>1909</v>
      </c>
      <c r="E1639">
        <f>INDEX(ClubLeague!B:B,MATCH(D1639,ClubLeague!C:C,0))</f>
        <v>140</v>
      </c>
      <c r="F1639">
        <v>52</v>
      </c>
      <c r="G1639">
        <v>54</v>
      </c>
      <c r="H1639">
        <v>51</v>
      </c>
      <c r="I1639" s="3">
        <f t="shared" si="76"/>
        <v>52</v>
      </c>
      <c r="J1639" t="s">
        <v>6624</v>
      </c>
      <c r="K1639" t="str">
        <f t="shared" si="77"/>
        <v>E:\imagenes\escudos_cl\Europa\NordicBet Liga\HB Koge.png</v>
      </c>
      <c r="L1639" t="s">
        <v>495</v>
      </c>
      <c r="M1639">
        <f>INDEX(NationalTeams!B:B,MATCH(L1639,NationalTeams!C:C,0))</f>
        <v>56</v>
      </c>
      <c r="O1639" t="str">
        <f t="shared" si="75"/>
        <v>INSERT INTO "Clubs" (club_name,club_league_id,club_value,club_shield,club_country) VALUES ('HB Koge',140,52,pg_read_binary_file('E:\imagenes\escudos_cl\Europa\NordicBet Liga\HB Koge.png'),56);</v>
      </c>
    </row>
    <row r="1640" spans="2:15" x14ac:dyDescent="0.25">
      <c r="B1640">
        <v>1638</v>
      </c>
      <c r="C1640" t="s">
        <v>4748</v>
      </c>
      <c r="D1640" t="s">
        <v>1831</v>
      </c>
      <c r="E1640">
        <f>INDEX(ClubLeague!B:B,MATCH(D1640,ClubLeague!C:C,0))</f>
        <v>62</v>
      </c>
      <c r="F1640">
        <v>60</v>
      </c>
      <c r="G1640">
        <v>71</v>
      </c>
      <c r="H1640">
        <v>60</v>
      </c>
      <c r="I1640" s="3">
        <f t="shared" si="76"/>
        <v>64</v>
      </c>
      <c r="J1640" t="s">
        <v>6625</v>
      </c>
      <c r="K1640" t="str">
        <f t="shared" si="77"/>
        <v>E:\imagenes\escudos_cl\Africa\Ghana Premier League\Heart of Lions FC.png</v>
      </c>
      <c r="L1640" t="s">
        <v>325</v>
      </c>
      <c r="M1640">
        <f>INDEX(NationalTeams!B:B,MATCH(L1640,NationalTeams!C:C,0))</f>
        <v>79</v>
      </c>
      <c r="O1640" t="str">
        <f t="shared" si="75"/>
        <v>INSERT INTO "Clubs" (club_name,club_league_id,club_value,club_shield,club_country) VALUES ('Heart of Lions FC',62,64,pg_read_binary_file('E:\imagenes\escudos_cl\Africa\Ghana Premier League\Heart of Lions FC.png'),79);</v>
      </c>
    </row>
    <row r="1641" spans="2:15" x14ac:dyDescent="0.25">
      <c r="B1641">
        <v>1639</v>
      </c>
      <c r="C1641" t="s">
        <v>2322</v>
      </c>
      <c r="D1641" t="s">
        <v>1932</v>
      </c>
      <c r="E1641">
        <f>INDEX(ClubLeague!B:B,MATCH(D1641,ClubLeague!C:C,0))</f>
        <v>163</v>
      </c>
      <c r="F1641">
        <v>64</v>
      </c>
      <c r="G1641">
        <v>65</v>
      </c>
      <c r="H1641">
        <v>60</v>
      </c>
      <c r="I1641" s="3">
        <f t="shared" si="76"/>
        <v>63</v>
      </c>
      <c r="J1641" t="s">
        <v>6626</v>
      </c>
      <c r="K1641" t="str">
        <f t="shared" si="77"/>
        <v>E:\imagenes\escudos_cl\Europa\Scottish Premiership\Heart of Midlothian FC.png</v>
      </c>
      <c r="L1641" t="s">
        <v>515</v>
      </c>
      <c r="M1641">
        <f>INDEX(NationalTeams!B:B,MATCH(L1641,NationalTeams!C:C,0))</f>
        <v>63</v>
      </c>
      <c r="O1641" t="str">
        <f t="shared" si="75"/>
        <v>INSERT INTO "Clubs" (club_name,club_league_id,club_value,club_shield,club_country) VALUES ('Heart of Midlothian FC',163,63,pg_read_binary_file('E:\imagenes\escudos_cl\Europa\Scottish Premiership\Heart of Midlothian FC.png'),63);</v>
      </c>
    </row>
    <row r="1642" spans="2:15" x14ac:dyDescent="0.25">
      <c r="B1642">
        <v>1640</v>
      </c>
      <c r="C1642" t="s">
        <v>4851</v>
      </c>
      <c r="D1642" t="s">
        <v>1908</v>
      </c>
      <c r="E1642">
        <f>INDEX(ClubLeague!B:B,MATCH(D1642,ClubLeague!C:C,0))</f>
        <v>139</v>
      </c>
      <c r="F1642">
        <v>72</v>
      </c>
      <c r="G1642">
        <v>66</v>
      </c>
      <c r="H1642">
        <v>66</v>
      </c>
      <c r="I1642" s="3">
        <f t="shared" si="76"/>
        <v>68</v>
      </c>
      <c r="J1642" t="s">
        <v>6627</v>
      </c>
      <c r="K1642" t="str">
        <f t="shared" si="77"/>
        <v>E:\imagenes\escudos_cl\Africa\Nigeria Premier Football League\Heartland FC.png</v>
      </c>
      <c r="L1642" t="s">
        <v>361</v>
      </c>
      <c r="M1642">
        <f>INDEX(NationalTeams!B:B,MATCH(L1642,NationalTeams!C:C,0))</f>
        <v>153</v>
      </c>
      <c r="O1642" t="str">
        <f t="shared" si="75"/>
        <v>INSERT INTO "Clubs" (club_name,club_league_id,club_value,club_shield,club_country) VALUES ('Heartland FC',139,68,pg_read_binary_file('E:\imagenes\escudos_cl\Africa\Nigeria Premier Football League\Heartland FC.png'),153);</v>
      </c>
    </row>
    <row r="1643" spans="2:15" x14ac:dyDescent="0.25">
      <c r="B1643">
        <v>1641</v>
      </c>
      <c r="C1643" t="s">
        <v>4155</v>
      </c>
      <c r="D1643" t="s">
        <v>1912</v>
      </c>
      <c r="E1643">
        <f>INDEX(ClubLeague!B:B,MATCH(D1643,ClubLeague!C:C,0))</f>
        <v>143</v>
      </c>
      <c r="F1643">
        <v>53</v>
      </c>
      <c r="G1643">
        <v>54</v>
      </c>
      <c r="H1643">
        <v>58</v>
      </c>
      <c r="I1643" s="3">
        <f t="shared" si="76"/>
        <v>55</v>
      </c>
      <c r="J1643" t="s">
        <v>6628</v>
      </c>
      <c r="K1643" t="str">
        <f t="shared" si="77"/>
        <v>E:\imagenes\escudos_cl\Asia\Papua NG Premier Soccer League\Hekari United.png</v>
      </c>
      <c r="L1643" t="s">
        <v>441</v>
      </c>
      <c r="M1643">
        <f>INDEX(NationalTeams!B:B,MATCH(L1643,NationalTeams!C:C,0))</f>
        <v>163</v>
      </c>
      <c r="O1643" t="str">
        <f t="shared" si="75"/>
        <v>INSERT INTO "Clubs" (club_name,club_league_id,club_value,club_shield,club_country) VALUES ('Hekari United',143,55,pg_read_binary_file('E:\imagenes\escudos_cl\Asia\Papua NG Premier Soccer League\Hekari United.png'),163);</v>
      </c>
    </row>
    <row r="1644" spans="2:15" x14ac:dyDescent="0.25">
      <c r="B1644">
        <v>1642</v>
      </c>
      <c r="C1644" t="s">
        <v>2594</v>
      </c>
      <c r="D1644" t="s">
        <v>1951</v>
      </c>
      <c r="E1644">
        <f>INDEX(ClubLeague!B:B,MATCH(D1644,ClubLeague!C:C,0))</f>
        <v>182</v>
      </c>
      <c r="F1644">
        <v>60</v>
      </c>
      <c r="G1644">
        <v>65</v>
      </c>
      <c r="H1644">
        <v>65</v>
      </c>
      <c r="I1644" s="3">
        <f t="shared" si="76"/>
        <v>63</v>
      </c>
      <c r="J1644" t="s">
        <v>6629</v>
      </c>
      <c r="K1644" t="str">
        <f t="shared" si="77"/>
        <v>E:\imagenes\escudos_cl\Europa\Super League Greece 2\Hellas Syros.png</v>
      </c>
      <c r="L1644" t="s">
        <v>508</v>
      </c>
      <c r="M1644">
        <f>INDEX(NationalTeams!B:B,MATCH(L1644,NationalTeams!C:C,0))</f>
        <v>82</v>
      </c>
      <c r="O1644" t="str">
        <f t="shared" si="75"/>
        <v>INSERT INTO "Clubs" (club_name,club_league_id,club_value,club_shield,club_country) VALUES ('Hellas Syros',182,63,pg_read_binary_file('E:\imagenes\escudos_cl\Europa\Super League Greece 2\Hellas Syros.png'),82);</v>
      </c>
    </row>
    <row r="1645" spans="2:15" x14ac:dyDescent="0.25">
      <c r="B1645">
        <v>1643</v>
      </c>
      <c r="C1645" t="s">
        <v>2792</v>
      </c>
      <c r="D1645" t="s">
        <v>1942</v>
      </c>
      <c r="E1645">
        <f>INDEX(ClubLeague!B:B,MATCH(D1645,ClubLeague!C:C,0))</f>
        <v>173</v>
      </c>
      <c r="F1645">
        <v>72</v>
      </c>
      <c r="G1645">
        <v>74</v>
      </c>
      <c r="H1645">
        <v>72</v>
      </c>
      <c r="I1645" s="3">
        <f t="shared" si="76"/>
        <v>73</v>
      </c>
      <c r="J1645" t="s">
        <v>6630</v>
      </c>
      <c r="K1645" t="str">
        <f t="shared" si="77"/>
        <v>E:\imagenes\escudos_cl\Europa\Serie A\Hellas Verona FC.png</v>
      </c>
      <c r="L1645" t="s">
        <v>488</v>
      </c>
      <c r="M1645">
        <f>INDEX(NationalTeams!B:B,MATCH(L1645,NationalTeams!C:C,0))</f>
        <v>110</v>
      </c>
      <c r="O1645" t="str">
        <f t="shared" si="75"/>
        <v>INSERT INTO "Clubs" (club_name,club_league_id,club_value,club_shield,club_country) VALUES ('Hellas Verona FC',173,73,pg_read_binary_file('E:\imagenes\escudos_cl\Europa\Serie A\Hellas Verona FC.png'),110);</v>
      </c>
    </row>
    <row r="1646" spans="2:15" x14ac:dyDescent="0.25">
      <c r="B1646">
        <v>1644</v>
      </c>
      <c r="C1646" t="s">
        <v>2632</v>
      </c>
      <c r="D1646" t="s">
        <v>1815</v>
      </c>
      <c r="E1646">
        <f>INDEX(ClubLeague!B:B,MATCH(D1646,ClubLeague!C:C,0))</f>
        <v>46</v>
      </c>
      <c r="F1646">
        <v>58</v>
      </c>
      <c r="G1646">
        <v>61</v>
      </c>
      <c r="H1646">
        <v>57</v>
      </c>
      <c r="I1646" s="3">
        <f t="shared" si="76"/>
        <v>59</v>
      </c>
      <c r="J1646" t="s">
        <v>6631</v>
      </c>
      <c r="K1646" t="str">
        <f t="shared" si="77"/>
        <v>E:\imagenes\escudos_cl\Europa\Eerste Divisie\Helmond Sport.png</v>
      </c>
      <c r="L1646" t="s">
        <v>491</v>
      </c>
      <c r="M1646">
        <f>INDEX(NationalTeams!B:B,MATCH(L1646,NationalTeams!C:C,0))</f>
        <v>158</v>
      </c>
      <c r="O1646" t="str">
        <f t="shared" si="75"/>
        <v>INSERT INTO "Clubs" (club_name,club_league_id,club_value,club_shield,club_country) VALUES ('Helmond Sport',46,59,pg_read_binary_file('E:\imagenes\escudos_cl\Europa\Eerste Divisie\Helmond Sport.png'),158);</v>
      </c>
    </row>
    <row r="1647" spans="2:15" x14ac:dyDescent="0.25">
      <c r="B1647">
        <v>1645</v>
      </c>
      <c r="C1647" t="s">
        <v>3231</v>
      </c>
      <c r="D1647" t="s">
        <v>1954</v>
      </c>
      <c r="E1647">
        <f>INDEX(ClubLeague!B:B,MATCH(D1647,ClubLeague!C:C,0))</f>
        <v>185</v>
      </c>
      <c r="F1647">
        <v>60</v>
      </c>
      <c r="G1647">
        <v>61</v>
      </c>
      <c r="H1647">
        <v>63</v>
      </c>
      <c r="I1647" s="3">
        <f t="shared" si="76"/>
        <v>61</v>
      </c>
      <c r="J1647" t="s">
        <v>6632</v>
      </c>
      <c r="K1647" t="str">
        <f t="shared" si="77"/>
        <v>E:\imagenes\escudos_cl\Europa\Superettan\Helsingborgs IF.png</v>
      </c>
      <c r="L1647" t="s">
        <v>496</v>
      </c>
      <c r="M1647">
        <f>INDEX(NationalTeams!B:B,MATCH(L1647,NationalTeams!C:C,0))</f>
        <v>196</v>
      </c>
      <c r="O1647" t="str">
        <f t="shared" si="75"/>
        <v>INSERT INTO "Clubs" (club_name,club_league_id,club_value,club_shield,club_country) VALUES ('Helsingborgs IF',185,61,pg_read_binary_file('E:\imagenes\escudos_cl\Europa\Superettan\Helsingborgs IF.png'),196);</v>
      </c>
    </row>
    <row r="1648" spans="2:15" x14ac:dyDescent="0.25">
      <c r="B1648">
        <v>1646</v>
      </c>
      <c r="C1648" t="s">
        <v>4219</v>
      </c>
      <c r="D1648" t="s">
        <v>1805</v>
      </c>
      <c r="E1648">
        <f>INDEX(ClubLeague!B:B,MATCH(D1648,ClubLeague!C:C,0))</f>
        <v>35</v>
      </c>
      <c r="F1648">
        <v>66</v>
      </c>
      <c r="G1648">
        <v>68</v>
      </c>
      <c r="H1648">
        <v>56</v>
      </c>
      <c r="I1648" s="3">
        <f t="shared" si="76"/>
        <v>63</v>
      </c>
      <c r="J1648" t="s">
        <v>6633</v>
      </c>
      <c r="K1648" t="str">
        <f t="shared" si="77"/>
        <v>E:\imagenes\escudos_cl\Asia\Chinese Super League\Henan FC.png</v>
      </c>
      <c r="L1648" t="s">
        <v>429</v>
      </c>
      <c r="M1648">
        <f>INDEX(NationalTeams!B:B,MATCH(L1648,NationalTeams!C:C,0))</f>
        <v>44</v>
      </c>
      <c r="O1648" t="str">
        <f t="shared" si="75"/>
        <v>INSERT INTO "Clubs" (club_name,club_league_id,club_value,club_shield,club_country) VALUES ('Henan FC',35,63,pg_read_binary_file('E:\imagenes\escudos_cl\Asia\Chinese Super League\Henan FC.png'),44);</v>
      </c>
    </row>
    <row r="1649" spans="2:15" x14ac:dyDescent="0.25">
      <c r="B1649">
        <v>1647</v>
      </c>
      <c r="C1649" t="s">
        <v>2617</v>
      </c>
      <c r="D1649" t="s">
        <v>1822</v>
      </c>
      <c r="E1649">
        <f>INDEX(ClubLeague!B:B,MATCH(D1649,ClubLeague!C:C,0))</f>
        <v>53</v>
      </c>
      <c r="F1649">
        <v>68</v>
      </c>
      <c r="G1649">
        <v>64</v>
      </c>
      <c r="H1649">
        <v>63</v>
      </c>
      <c r="I1649" s="3">
        <f t="shared" si="76"/>
        <v>65</v>
      </c>
      <c r="J1649" t="s">
        <v>6634</v>
      </c>
      <c r="K1649" t="str">
        <f t="shared" si="77"/>
        <v>E:\imagenes\escudos_cl\Europa\Eredivisie\Heracles Almelo.png</v>
      </c>
      <c r="L1649" t="s">
        <v>491</v>
      </c>
      <c r="M1649">
        <f>INDEX(NationalTeams!B:B,MATCH(L1649,NationalTeams!C:C,0))</f>
        <v>158</v>
      </c>
      <c r="O1649" t="str">
        <f t="shared" si="75"/>
        <v>INSERT INTO "Clubs" (club_name,club_league_id,club_value,club_shield,club_country) VALUES ('Heracles Almelo',53,65,pg_read_binary_file('E:\imagenes\escudos_cl\Europa\Eredivisie\Heracles Almelo.png'),158);</v>
      </c>
    </row>
    <row r="1650" spans="2:15" x14ac:dyDescent="0.25">
      <c r="B1650">
        <v>1648</v>
      </c>
      <c r="C1650" t="s">
        <v>4977</v>
      </c>
      <c r="D1650" t="s">
        <v>1980</v>
      </c>
      <c r="E1650">
        <f>INDEX(ClubLeague!B:B,MATCH(D1650,ClubLeague!C:C,0))</f>
        <v>211</v>
      </c>
      <c r="F1650">
        <v>55</v>
      </c>
      <c r="G1650">
        <v>50</v>
      </c>
      <c r="H1650">
        <v>52</v>
      </c>
      <c r="I1650" s="3">
        <f t="shared" si="76"/>
        <v>52</v>
      </c>
      <c r="J1650" t="s">
        <v>6635</v>
      </c>
      <c r="K1650" t="str">
        <f t="shared" si="77"/>
        <v>E:\imagenes\escudos_cl\Africa\Zimbabwe Premier Soccer League\Herentals FC.png</v>
      </c>
      <c r="L1650" t="s">
        <v>358</v>
      </c>
      <c r="M1650">
        <f>INDEX(NationalTeams!B:B,MATCH(L1650,NationalTeams!C:C,0))</f>
        <v>223</v>
      </c>
      <c r="O1650" t="str">
        <f t="shared" si="75"/>
        <v>INSERT INTO "Clubs" (club_name,club_league_id,club_value,club_shield,club_country) VALUES ('Herentals FC',211,52,pg_read_binary_file('E:\imagenes\escudos_cl\Africa\Zimbabwe Premier Soccer League\Herentals FC.png'),223);</v>
      </c>
    </row>
    <row r="1651" spans="2:15" x14ac:dyDescent="0.25">
      <c r="B1651">
        <v>1649</v>
      </c>
      <c r="C1651" t="s">
        <v>3892</v>
      </c>
      <c r="D1651" t="s">
        <v>1935</v>
      </c>
      <c r="E1651">
        <f>INDEX(ClubLeague!B:B,MATCH(D1651,ClubLeague!C:C,0))</f>
        <v>166</v>
      </c>
      <c r="F1651">
        <v>55</v>
      </c>
      <c r="G1651">
        <v>59</v>
      </c>
      <c r="H1651">
        <v>58</v>
      </c>
      <c r="I1651" s="3">
        <f t="shared" si="76"/>
        <v>57</v>
      </c>
      <c r="J1651" t="s">
        <v>6636</v>
      </c>
      <c r="K1651" t="str">
        <f t="shared" si="77"/>
        <v>E:\imagenes\escudos_cl\America\Segunda Division de Venezuela\Heroes de Falcon.png</v>
      </c>
      <c r="L1651" t="s">
        <v>351</v>
      </c>
      <c r="M1651">
        <f>INDEX(NationalTeams!B:B,MATCH(L1651,NationalTeams!C:C,0))</f>
        <v>217</v>
      </c>
      <c r="O1651" t="str">
        <f t="shared" si="75"/>
        <v>INSERT INTO "Clubs" (club_name,club_league_id,club_value,club_shield,club_country) VALUES ('Heroes de Falcon',166,57,pg_read_binary_file('E:\imagenes\escudos_cl\America\Segunda Division de Venezuela\Heroes de Falcon.png'),217);</v>
      </c>
    </row>
    <row r="1652" spans="2:15" x14ac:dyDescent="0.25">
      <c r="B1652">
        <v>1650</v>
      </c>
      <c r="C1652" t="s">
        <v>2015</v>
      </c>
      <c r="D1652" t="s">
        <v>1772</v>
      </c>
      <c r="E1652">
        <f>INDEX(ClubLeague!B:B,MATCH(D1652,ClubLeague!C:C,0))</f>
        <v>2</v>
      </c>
      <c r="F1652">
        <v>74</v>
      </c>
      <c r="G1652">
        <v>76</v>
      </c>
      <c r="H1652">
        <v>73</v>
      </c>
      <c r="I1652" s="3">
        <f t="shared" si="76"/>
        <v>74</v>
      </c>
      <c r="J1652" t="s">
        <v>6637</v>
      </c>
      <c r="K1652" t="str">
        <f t="shared" si="77"/>
        <v>E:\imagenes\escudos_cl\Europa\2. Bundesliga\Hertha BSC.png</v>
      </c>
      <c r="L1652" t="s">
        <v>489</v>
      </c>
      <c r="M1652">
        <f>INDEX(NationalTeams!B:B,MATCH(L1652,NationalTeams!C:C,0))</f>
        <v>4</v>
      </c>
      <c r="O1652" t="str">
        <f t="shared" si="75"/>
        <v>INSERT INTO "Clubs" (club_name,club_league_id,club_value,club_shield,club_country) VALUES ('Hertha BSC',2,74,pg_read_binary_file('E:\imagenes\escudos_cl\Europa\2. Bundesliga\Hertha BSC.png'),4);</v>
      </c>
    </row>
    <row r="1653" spans="2:15" x14ac:dyDescent="0.25">
      <c r="B1653">
        <v>1651</v>
      </c>
      <c r="C1653" t="s">
        <v>3449</v>
      </c>
      <c r="D1653" t="s">
        <v>1801</v>
      </c>
      <c r="E1653">
        <f>INDEX(ClubLeague!B:B,MATCH(D1653,ClubLeague!C:C,0))</f>
        <v>31</v>
      </c>
      <c r="F1653">
        <v>61</v>
      </c>
      <c r="G1653">
        <v>61</v>
      </c>
      <c r="H1653">
        <v>62</v>
      </c>
      <c r="I1653" s="3">
        <f t="shared" si="76"/>
        <v>61</v>
      </c>
      <c r="J1653" t="s">
        <v>6638</v>
      </c>
      <c r="K1653" t="str">
        <f t="shared" si="77"/>
        <v>E:\imagenes\escudos_cl\America\Canadian Premier League\HFX Wanderers FC.png</v>
      </c>
      <c r="L1653" t="s">
        <v>355</v>
      </c>
      <c r="M1653">
        <f>INDEX(NationalTeams!B:B,MATCH(L1653,NationalTeams!C:C,0))</f>
        <v>41</v>
      </c>
      <c r="O1653" t="str">
        <f t="shared" si="75"/>
        <v>INSERT INTO "Clubs" (club_name,club_league_id,club_value,club_shield,club_country) VALUES ('HFX Wanderers FC',31,61,pg_read_binary_file('E:\imagenes\escudos_cl\America\Canadian Premier League\HFX Wanderers FC.png'),41);</v>
      </c>
    </row>
    <row r="1654" spans="2:15" x14ac:dyDescent="0.25">
      <c r="B1654">
        <v>1652</v>
      </c>
      <c r="C1654" t="s">
        <v>2323</v>
      </c>
      <c r="D1654" t="s">
        <v>1932</v>
      </c>
      <c r="E1654">
        <f>INDEX(ClubLeague!B:B,MATCH(D1654,ClubLeague!C:C,0))</f>
        <v>163</v>
      </c>
      <c r="F1654">
        <v>64</v>
      </c>
      <c r="G1654">
        <v>65</v>
      </c>
      <c r="H1654">
        <v>60</v>
      </c>
      <c r="I1654" s="3">
        <f t="shared" si="76"/>
        <v>63</v>
      </c>
      <c r="J1654" t="s">
        <v>6639</v>
      </c>
      <c r="K1654" t="str">
        <f t="shared" si="77"/>
        <v>E:\imagenes\escudos_cl\Europa\Scottish Premiership\Hibernian FC.png</v>
      </c>
      <c r="L1654" t="s">
        <v>515</v>
      </c>
      <c r="M1654">
        <f>INDEX(NationalTeams!B:B,MATCH(L1654,NationalTeams!C:C,0))</f>
        <v>63</v>
      </c>
      <c r="O1654" t="str">
        <f t="shared" si="75"/>
        <v>INSERT INTO "Clubs" (club_name,club_league_id,club_value,club_shield,club_country) VALUES ('Hibernian FC',163,63,pg_read_binary_file('E:\imagenes\escudos_cl\Europa\Scottish Premiership\Hibernian FC.png'),63);</v>
      </c>
    </row>
    <row r="1655" spans="2:15" x14ac:dyDescent="0.25">
      <c r="B1655">
        <v>1653</v>
      </c>
      <c r="C1655" t="s">
        <v>2925</v>
      </c>
      <c r="D1655" t="s">
        <v>1893</v>
      </c>
      <c r="E1655">
        <f>INDEX(ClubLeague!B:B,MATCH(D1655,ClubLeague!C:C,0))</f>
        <v>124</v>
      </c>
      <c r="F1655">
        <v>49</v>
      </c>
      <c r="G1655">
        <v>48</v>
      </c>
      <c r="H1655">
        <v>52</v>
      </c>
      <c r="I1655" s="3">
        <f t="shared" si="76"/>
        <v>50</v>
      </c>
      <c r="J1655" t="s">
        <v>6640</v>
      </c>
      <c r="K1655" t="str">
        <f t="shared" si="77"/>
        <v>E:\imagenes\escudos_cl\Europa\Maltese Premier League\Hibernians FC.png</v>
      </c>
      <c r="L1655" t="s">
        <v>539</v>
      </c>
      <c r="M1655">
        <f>INDEX(NationalTeams!B:B,MATCH(L1655,NationalTeams!C:C,0))</f>
        <v>136</v>
      </c>
      <c r="O1655" t="str">
        <f t="shared" si="75"/>
        <v>INSERT INTO "Clubs" (club_name,club_league_id,club_value,club_shield,club_country) VALUES ('Hibernians FC',124,50,pg_read_binary_file('E:\imagenes\escudos_cl\Europa\Maltese Premier League\Hibernians FC.png'),136);</v>
      </c>
    </row>
    <row r="1656" spans="2:15" x14ac:dyDescent="0.25">
      <c r="B1656">
        <v>1654</v>
      </c>
      <c r="C1656" t="s">
        <v>4895</v>
      </c>
      <c r="D1656" t="s">
        <v>1902</v>
      </c>
      <c r="E1656">
        <f>INDEX(ClubLeague!B:B,MATCH(D1656,ClubLeague!C:C,0))</f>
        <v>133</v>
      </c>
      <c r="F1656">
        <v>54</v>
      </c>
      <c r="G1656">
        <v>56</v>
      </c>
      <c r="H1656">
        <v>56</v>
      </c>
      <c r="I1656" s="3">
        <f t="shared" si="76"/>
        <v>55</v>
      </c>
      <c r="J1656" t="s">
        <v>6641</v>
      </c>
      <c r="K1656" t="str">
        <f t="shared" si="77"/>
        <v>E:\imagenes\escudos_cl\Africa\National First Division\Highbury FC.png</v>
      </c>
      <c r="L1656" t="s">
        <v>363</v>
      </c>
      <c r="M1656">
        <f>INDEX(NationalTeams!B:B,MATCH(L1656,NationalTeams!C:C,0))</f>
        <v>193</v>
      </c>
      <c r="O1656" t="str">
        <f t="shared" si="75"/>
        <v>INSERT INTO "Clubs" (club_name,club_league_id,club_value,club_shield,club_country) VALUES ('Highbury FC',133,55,pg_read_binary_file('E:\imagenes\escudos_cl\Africa\National First Division\Highbury FC.png'),193);</v>
      </c>
    </row>
    <row r="1657" spans="2:15" x14ac:dyDescent="0.25">
      <c r="B1657">
        <v>1655</v>
      </c>
      <c r="C1657" t="s">
        <v>4978</v>
      </c>
      <c r="D1657" t="s">
        <v>1980</v>
      </c>
      <c r="E1657">
        <f>INDEX(ClubLeague!B:B,MATCH(D1657,ClubLeague!C:C,0))</f>
        <v>211</v>
      </c>
      <c r="F1657">
        <v>58</v>
      </c>
      <c r="G1657">
        <v>53</v>
      </c>
      <c r="H1657">
        <v>59</v>
      </c>
      <c r="I1657" s="3">
        <f t="shared" si="76"/>
        <v>57</v>
      </c>
      <c r="J1657" t="s">
        <v>6642</v>
      </c>
      <c r="K1657" t="str">
        <f t="shared" si="77"/>
        <v>E:\imagenes\escudos_cl\Africa\Zimbabwe Premier Soccer League\Highlanders FC.png</v>
      </c>
      <c r="L1657" t="s">
        <v>358</v>
      </c>
      <c r="M1657">
        <f>INDEX(NationalTeams!B:B,MATCH(L1657,NationalTeams!C:C,0))</f>
        <v>223</v>
      </c>
      <c r="O1657" t="str">
        <f t="shared" si="75"/>
        <v>INSERT INTO "Clubs" (club_name,club_league_id,club_value,club_shield,club_country) VALUES ('Highlanders FC',211,57,pg_read_binary_file('E:\imagenes\escudos_cl\Africa\Zimbabwe Premier Soccer League\Highlanders FC.png'),223);</v>
      </c>
    </row>
    <row r="1658" spans="2:15" x14ac:dyDescent="0.25">
      <c r="B1658">
        <v>1656</v>
      </c>
      <c r="C1658" t="s">
        <v>2311</v>
      </c>
      <c r="D1658" t="s">
        <v>1909</v>
      </c>
      <c r="E1658">
        <f>INDEX(ClubLeague!B:B,MATCH(D1658,ClubLeague!C:C,0))</f>
        <v>140</v>
      </c>
      <c r="F1658">
        <v>50</v>
      </c>
      <c r="G1658">
        <v>54</v>
      </c>
      <c r="H1658">
        <v>48</v>
      </c>
      <c r="I1658" s="3">
        <f t="shared" si="76"/>
        <v>51</v>
      </c>
      <c r="J1658" t="s">
        <v>6643</v>
      </c>
      <c r="K1658" t="str">
        <f t="shared" si="77"/>
        <v>E:\imagenes\escudos_cl\Europa\NordicBet Liga\Hillerod FB.png</v>
      </c>
      <c r="L1658" t="s">
        <v>495</v>
      </c>
      <c r="M1658">
        <f>INDEX(NationalTeams!B:B,MATCH(L1658,NationalTeams!C:C,0))</f>
        <v>56</v>
      </c>
      <c r="O1658" t="str">
        <f t="shared" si="75"/>
        <v>INSERT INTO "Clubs" (club_name,club_league_id,club_value,club_shield,club_country) VALUES ('Hillerod FB',140,51,pg_read_binary_file('E:\imagenes\escudos_cl\Europa\NordicBet Liga\Hillerod FB.png'),56);</v>
      </c>
    </row>
    <row r="1659" spans="2:15" x14ac:dyDescent="0.25">
      <c r="B1659">
        <v>1657</v>
      </c>
      <c r="C1659" t="s">
        <v>2439</v>
      </c>
      <c r="D1659" t="s">
        <v>1976</v>
      </c>
      <c r="E1659">
        <f>INDEX(ClubLeague!B:B,MATCH(D1659,ClubLeague!C:C,0))</f>
        <v>207</v>
      </c>
      <c r="F1659">
        <v>64</v>
      </c>
      <c r="G1659">
        <v>64</v>
      </c>
      <c r="H1659">
        <v>62</v>
      </c>
      <c r="I1659" s="3">
        <f t="shared" si="76"/>
        <v>63</v>
      </c>
      <c r="J1659" t="s">
        <v>6644</v>
      </c>
      <c r="K1659" t="str">
        <f t="shared" si="77"/>
        <v>E:\imagenes\escudos_cl\Europa\Veikkausliiga\HJK Helsinki.png</v>
      </c>
      <c r="L1659" t="s">
        <v>511</v>
      </c>
      <c r="M1659">
        <f>INDEX(NationalTeams!B:B,MATCH(L1659,NationalTeams!C:C,0))</f>
        <v>73</v>
      </c>
      <c r="O1659" t="str">
        <f t="shared" si="75"/>
        <v>INSERT INTO "Clubs" (club_name,club_league_id,club_value,club_shield,club_country) VALUES ('HJK Helsinki',207,63,pg_read_binary_file('E:\imagenes\escudos_cl\Europa\Veikkausliiga\HJK Helsinki.png'),73);</v>
      </c>
    </row>
    <row r="1660" spans="2:15" x14ac:dyDescent="0.25">
      <c r="B1660">
        <v>1658</v>
      </c>
      <c r="C1660" t="s">
        <v>2284</v>
      </c>
      <c r="D1660" t="s">
        <v>1773</v>
      </c>
      <c r="E1660">
        <f>INDEX(ClubLeague!B:B,MATCH(D1660,ClubLeague!C:C,0))</f>
        <v>3</v>
      </c>
      <c r="F1660">
        <v>56</v>
      </c>
      <c r="G1660">
        <v>50</v>
      </c>
      <c r="H1660">
        <v>51</v>
      </c>
      <c r="I1660" s="3">
        <f t="shared" si="76"/>
        <v>52</v>
      </c>
      <c r="J1660" t="s">
        <v>6645</v>
      </c>
      <c r="K1660" t="str">
        <f t="shared" si="77"/>
        <v>E:\imagenes\escudos_cl\Europa\2. HNL 2024-25\HNK Cibalia.png</v>
      </c>
      <c r="L1660" t="s">
        <v>498</v>
      </c>
      <c r="M1660">
        <f>INDEX(NationalTeams!B:B,MATCH(L1660,NationalTeams!C:C,0))</f>
        <v>53</v>
      </c>
      <c r="O1660" t="str">
        <f t="shared" si="75"/>
        <v>INSERT INTO "Clubs" (club_name,club_league_id,club_value,club_shield,club_country) VALUES ('HNK Cibalia',3,52,pg_read_binary_file('E:\imagenes\escudos_cl\Europa\2. HNL 2024-25\HNK Cibalia.png'),53);</v>
      </c>
    </row>
    <row r="1661" spans="2:15" x14ac:dyDescent="0.25">
      <c r="B1661">
        <v>1659</v>
      </c>
      <c r="C1661" t="s">
        <v>2278</v>
      </c>
      <c r="D1661" t="s">
        <v>1925</v>
      </c>
      <c r="E1661">
        <f>INDEX(ClubLeague!B:B,MATCH(D1661,ClubLeague!C:C,0))</f>
        <v>156</v>
      </c>
      <c r="F1661">
        <v>63</v>
      </c>
      <c r="G1661">
        <v>59</v>
      </c>
      <c r="H1661">
        <v>60</v>
      </c>
      <c r="I1661" s="3">
        <f t="shared" si="76"/>
        <v>61</v>
      </c>
      <c r="J1661" t="s">
        <v>6646</v>
      </c>
      <c r="K1661" t="str">
        <f t="shared" si="77"/>
        <v>E:\imagenes\escudos_cl\Europa\Prva hrvatska nogometna liga\HNK Gorica.png</v>
      </c>
      <c r="L1661" t="s">
        <v>498</v>
      </c>
      <c r="M1661">
        <f>INDEX(NationalTeams!B:B,MATCH(L1661,NationalTeams!C:C,0))</f>
        <v>53</v>
      </c>
      <c r="O1661" t="str">
        <f t="shared" si="75"/>
        <v>INSERT INTO "Clubs" (club_name,club_league_id,club_value,club_shield,club_country) VALUES ('HNK Gorica',156,61,pg_read_binary_file('E:\imagenes\escudos_cl\Europa\Prva hrvatska nogometna liga\HNK Gorica.png'),53);</v>
      </c>
    </row>
    <row r="1662" spans="2:15" x14ac:dyDescent="0.25">
      <c r="B1662">
        <v>1660</v>
      </c>
      <c r="C1662" t="s">
        <v>2290</v>
      </c>
      <c r="D1662" t="s">
        <v>1773</v>
      </c>
      <c r="E1662">
        <f>INDEX(ClubLeague!B:B,MATCH(D1662,ClubLeague!C:C,0))</f>
        <v>3</v>
      </c>
      <c r="F1662">
        <v>53</v>
      </c>
      <c r="G1662">
        <v>49</v>
      </c>
      <c r="H1662">
        <v>52</v>
      </c>
      <c r="I1662" s="3">
        <f t="shared" si="76"/>
        <v>51</v>
      </c>
      <c r="J1662" t="s">
        <v>6647</v>
      </c>
      <c r="K1662" t="str">
        <f t="shared" si="77"/>
        <v>E:\imagenes\escudos_cl\Europa\2. HNL 2024-25\HNK Orijent 1919.png</v>
      </c>
      <c r="L1662" t="s">
        <v>498</v>
      </c>
      <c r="M1662">
        <f>INDEX(NationalTeams!B:B,MATCH(L1662,NationalTeams!C:C,0))</f>
        <v>53</v>
      </c>
      <c r="O1662" t="str">
        <f t="shared" si="75"/>
        <v>INSERT INTO "Clubs" (club_name,club_league_id,club_value,club_shield,club_country) VALUES ('HNK Orijent 1919',3,51,pg_read_binary_file('E:\imagenes\escudos_cl\Europa\2. HNL 2024-25\HNK Orijent 1919.png'),53);</v>
      </c>
    </row>
    <row r="1663" spans="2:15" x14ac:dyDescent="0.25">
      <c r="B1663">
        <v>1661</v>
      </c>
      <c r="C1663" t="s">
        <v>2275</v>
      </c>
      <c r="D1663" t="s">
        <v>1925</v>
      </c>
      <c r="E1663">
        <f>INDEX(ClubLeague!B:B,MATCH(D1663,ClubLeague!C:C,0))</f>
        <v>156</v>
      </c>
      <c r="F1663">
        <v>64</v>
      </c>
      <c r="G1663">
        <v>63</v>
      </c>
      <c r="H1663">
        <v>64</v>
      </c>
      <c r="I1663" s="3">
        <f t="shared" si="76"/>
        <v>64</v>
      </c>
      <c r="J1663" t="s">
        <v>6648</v>
      </c>
      <c r="K1663" t="str">
        <f t="shared" si="77"/>
        <v>E:\imagenes\escudos_cl\Europa\Prva hrvatska nogometna liga\HNK Rijeka.png</v>
      </c>
      <c r="L1663" t="s">
        <v>498</v>
      </c>
      <c r="M1663">
        <f>INDEX(NationalTeams!B:B,MATCH(L1663,NationalTeams!C:C,0))</f>
        <v>53</v>
      </c>
      <c r="O1663" t="str">
        <f t="shared" si="75"/>
        <v>INSERT INTO "Clubs" (club_name,club_league_id,club_value,club_shield,club_country) VALUES ('HNK Rijeka',156,64,pg_read_binary_file('E:\imagenes\escudos_cl\Europa\Prva hrvatska nogometna liga\HNK Rijeka.png'),53);</v>
      </c>
    </row>
    <row r="1664" spans="2:15" x14ac:dyDescent="0.25">
      <c r="B1664">
        <v>1662</v>
      </c>
      <c r="C1664" t="s">
        <v>2280</v>
      </c>
      <c r="D1664" t="s">
        <v>1925</v>
      </c>
      <c r="E1664">
        <f>INDEX(ClubLeague!B:B,MATCH(D1664,ClubLeague!C:C,0))</f>
        <v>156</v>
      </c>
      <c r="F1664">
        <v>58</v>
      </c>
      <c r="G1664">
        <v>54</v>
      </c>
      <c r="H1664">
        <v>66</v>
      </c>
      <c r="I1664" s="3">
        <f t="shared" si="76"/>
        <v>59</v>
      </c>
      <c r="J1664" t="s">
        <v>6649</v>
      </c>
      <c r="K1664" t="str">
        <f t="shared" si="77"/>
        <v>E:\imagenes\escudos_cl\Europa\Prva hrvatska nogometna liga\HNK Sibenik.png</v>
      </c>
      <c r="L1664" t="s">
        <v>498</v>
      </c>
      <c r="M1664">
        <f>INDEX(NationalTeams!B:B,MATCH(L1664,NationalTeams!C:C,0))</f>
        <v>53</v>
      </c>
      <c r="O1664" t="str">
        <f t="shared" si="75"/>
        <v>INSERT INTO "Clubs" (club_name,club_league_id,club_value,club_shield,club_country) VALUES ('HNK Sibenik',156,59,pg_read_binary_file('E:\imagenes\escudos_cl\Europa\Prva hrvatska nogometna liga\HNK Sibenik.png'),53);</v>
      </c>
    </row>
    <row r="1665" spans="2:15" x14ac:dyDescent="0.25">
      <c r="B1665">
        <v>1663</v>
      </c>
      <c r="C1665" t="s">
        <v>2160</v>
      </c>
      <c r="D1665" t="s">
        <v>1828</v>
      </c>
      <c r="E1665">
        <f>INDEX(ClubLeague!B:B,MATCH(D1665,ClubLeague!C:C,0))</f>
        <v>59</v>
      </c>
      <c r="F1665">
        <v>66</v>
      </c>
      <c r="G1665">
        <v>59</v>
      </c>
      <c r="H1665">
        <v>61</v>
      </c>
      <c r="I1665" s="3">
        <f t="shared" si="76"/>
        <v>62</v>
      </c>
      <c r="J1665" t="s">
        <v>6650</v>
      </c>
      <c r="K1665" t="str">
        <f t="shared" si="77"/>
        <v>E:\imagenes\escudos_cl\Europa\First League of the Federation of Bosnia\HNK Tomislav.png</v>
      </c>
      <c r="L1665" t="s">
        <v>516</v>
      </c>
      <c r="M1665">
        <f>INDEX(NationalTeams!B:B,MATCH(L1665,NationalTeams!C:C,0))</f>
        <v>30</v>
      </c>
      <c r="O1665" t="str">
        <f t="shared" si="75"/>
        <v>INSERT INTO "Clubs" (club_name,club_league_id,club_value,club_shield,club_country) VALUES ('HNK Tomislav',59,62,pg_read_binary_file('E:\imagenes\escudos_cl\Europa\First League of the Federation of Bosnia\HNK Tomislav.png'),30);</v>
      </c>
    </row>
    <row r="1666" spans="2:15" x14ac:dyDescent="0.25">
      <c r="B1666">
        <v>1664</v>
      </c>
      <c r="C1666" t="s">
        <v>2293</v>
      </c>
      <c r="D1666" t="s">
        <v>1773</v>
      </c>
      <c r="E1666">
        <f>INDEX(ClubLeague!B:B,MATCH(D1666,ClubLeague!C:C,0))</f>
        <v>3</v>
      </c>
      <c r="F1666">
        <v>55</v>
      </c>
      <c r="G1666">
        <v>51</v>
      </c>
      <c r="H1666">
        <v>55</v>
      </c>
      <c r="I1666" s="3">
        <f t="shared" si="76"/>
        <v>54</v>
      </c>
      <c r="J1666" t="s">
        <v>6651</v>
      </c>
      <c r="K1666" t="str">
        <f t="shared" si="77"/>
        <v>E:\imagenes\escudos_cl\Europa\2. HNL 2024-25\HNK Vukovar 1991.png</v>
      </c>
      <c r="L1666" t="s">
        <v>498</v>
      </c>
      <c r="M1666">
        <f>INDEX(NationalTeams!B:B,MATCH(L1666,NationalTeams!C:C,0))</f>
        <v>53</v>
      </c>
      <c r="O1666" t="str">
        <f t="shared" si="75"/>
        <v>INSERT INTO "Clubs" (club_name,club_league_id,club_value,club_shield,club_country) VALUES ('HNK Vukovar 1991',3,54,pg_read_binary_file('E:\imagenes\escudos_cl\Europa\2. HNL 2024-25\HNK Vukovar 1991.png'),53);</v>
      </c>
    </row>
    <row r="1667" spans="2:15" x14ac:dyDescent="0.25">
      <c r="B1667">
        <v>1665</v>
      </c>
      <c r="C1667" t="s">
        <v>4224</v>
      </c>
      <c r="D1667" t="s">
        <v>1974</v>
      </c>
      <c r="E1667">
        <f>INDEX(ClubLeague!B:B,MATCH(D1667,ClubLeague!C:C,0))</f>
        <v>205</v>
      </c>
      <c r="F1667">
        <v>56</v>
      </c>
      <c r="G1667">
        <v>62</v>
      </c>
      <c r="H1667">
        <v>56</v>
      </c>
      <c r="I1667" s="3">
        <f t="shared" si="76"/>
        <v>58</v>
      </c>
      <c r="J1667" t="s">
        <v>6652</v>
      </c>
      <c r="K1667" t="str">
        <f t="shared" si="77"/>
        <v>E:\imagenes\escudos_cl\Asia\V.League 1\Ho Chi Minh City FC.png</v>
      </c>
      <c r="L1667" t="s">
        <v>438</v>
      </c>
      <c r="M1667">
        <f>INDEX(NationalTeams!B:B,MATCH(L1667,NationalTeams!C:C,0))</f>
        <v>218</v>
      </c>
      <c r="O1667" t="str">
        <f t="shared" ref="O1667:O1730" si="78">_xlfn.CONCAT($O$1,$S$1,$B$1,$S$1," ",$Q$1,$C$2,$U$1,$E$2,$U$1,$I$2,$U$1,$K$2,$U$1,$M$2,$R$1,$P$1,$Q$1,$T$1,C1667,$T$1,$U$1,E1667,$U$1,I1667,$U$1,$O$2,$Q$1,$T$1,K1667,$T$1,$R$1,$U$1,M1667,$R$1,$V$1)</f>
        <v>INSERT INTO "Clubs" (club_name,club_league_id,club_value,club_shield,club_country) VALUES ('Ho Chi Minh City FC',205,58,pg_read_binary_file('E:\imagenes\escudos_cl\Asia\V.League 1\Ho Chi Minh City FC.png'),218);</v>
      </c>
    </row>
    <row r="1668" spans="2:15" x14ac:dyDescent="0.25">
      <c r="B1668">
        <v>1666</v>
      </c>
      <c r="C1668" t="s">
        <v>4032</v>
      </c>
      <c r="D1668" t="s">
        <v>1975</v>
      </c>
      <c r="E1668">
        <f>INDEX(ClubLeague!B:B,MATCH(D1668,ClubLeague!C:C,0))</f>
        <v>206</v>
      </c>
      <c r="F1668">
        <v>56</v>
      </c>
      <c r="G1668">
        <v>60</v>
      </c>
      <c r="H1668">
        <v>60</v>
      </c>
      <c r="I1668" s="3">
        <f t="shared" ref="I1668:I1731" si="79">ROUND(AVERAGE(F1668:H1668),0)</f>
        <v>59</v>
      </c>
      <c r="J1668" t="s">
        <v>6653</v>
      </c>
      <c r="K1668" t="str">
        <f t="shared" ref="K1668:K1731" si="80">_xlfn.CONCAT($A$1,J1668)</f>
        <v>E:\imagenes\escudos_cl\Asia\V.League 2\Ho Chi Minh City Youth FC.png</v>
      </c>
      <c r="L1668" t="s">
        <v>438</v>
      </c>
      <c r="M1668">
        <f>INDEX(NationalTeams!B:B,MATCH(L1668,NationalTeams!C:C,0))</f>
        <v>218</v>
      </c>
      <c r="O1668" t="str">
        <f t="shared" si="78"/>
        <v>INSERT INTO "Clubs" (club_name,club_league_id,club_value,club_shield,club_country) VALUES ('Ho Chi Minh City Youth FC',206,59,pg_read_binary_file('E:\imagenes\escudos_cl\Asia\V.League 2\Ho Chi Minh City Youth FC.png'),218);</v>
      </c>
    </row>
    <row r="1669" spans="2:15" x14ac:dyDescent="0.25">
      <c r="B1669">
        <v>1667</v>
      </c>
      <c r="C1669" t="s">
        <v>4001</v>
      </c>
      <c r="D1669" t="s">
        <v>1975</v>
      </c>
      <c r="E1669">
        <f>INDEX(ClubLeague!B:B,MATCH(D1669,ClubLeague!C:C,0))</f>
        <v>206</v>
      </c>
      <c r="F1669">
        <v>57</v>
      </c>
      <c r="G1669">
        <v>59</v>
      </c>
      <c r="H1669">
        <v>61</v>
      </c>
      <c r="I1669" s="3">
        <f t="shared" si="79"/>
        <v>59</v>
      </c>
      <c r="J1669" t="s">
        <v>6654</v>
      </c>
      <c r="K1669" t="str">
        <f t="shared" si="80"/>
        <v>E:\imagenes\escudos_cl\Asia\V.League 2\Hoa Binh FC.png</v>
      </c>
      <c r="L1669" t="s">
        <v>438</v>
      </c>
      <c r="M1669">
        <f>INDEX(NationalTeams!B:B,MATCH(L1669,NationalTeams!C:C,0))</f>
        <v>218</v>
      </c>
      <c r="O1669" t="str">
        <f t="shared" si="78"/>
        <v>INSERT INTO "Clubs" (club_name,club_league_id,club_value,club_shield,club_country) VALUES ('Hoa Binh FC',206,59,pg_read_binary_file('E:\imagenes\escudos_cl\Asia\V.League 2\Hoa Binh FC.png'),218);</v>
      </c>
    </row>
    <row r="1670" spans="2:15" x14ac:dyDescent="0.25">
      <c r="B1670">
        <v>1668</v>
      </c>
      <c r="C1670" t="s">
        <v>4087</v>
      </c>
      <c r="D1670" t="s">
        <v>1974</v>
      </c>
      <c r="E1670">
        <f>INDEX(ClubLeague!B:B,MATCH(D1670,ClubLeague!C:C,0))</f>
        <v>205</v>
      </c>
      <c r="F1670">
        <v>56</v>
      </c>
      <c r="G1670">
        <v>58</v>
      </c>
      <c r="H1670">
        <v>59</v>
      </c>
      <c r="I1670" s="3">
        <f t="shared" si="79"/>
        <v>58</v>
      </c>
      <c r="J1670" t="s">
        <v>6655</v>
      </c>
      <c r="K1670" t="str">
        <f t="shared" si="80"/>
        <v>E:\imagenes\escudos_cl\Asia\V.League 1\Hoang Anh Gia Lai FC.png</v>
      </c>
      <c r="L1670" t="s">
        <v>438</v>
      </c>
      <c r="M1670">
        <f>INDEX(NationalTeams!B:B,MATCH(L1670,NationalTeams!C:C,0))</f>
        <v>218</v>
      </c>
      <c r="O1670" t="str">
        <f t="shared" si="78"/>
        <v>INSERT INTO "Clubs" (club_name,club_league_id,club_value,club_shield,club_country) VALUES ('Hoang Anh Gia Lai FC',205,58,pg_read_binary_file('E:\imagenes\escudos_cl\Asia\V.League 1\Hoang Anh Gia Lai FC.png'),218);</v>
      </c>
    </row>
    <row r="1671" spans="2:15" x14ac:dyDescent="0.25">
      <c r="B1671">
        <v>1669</v>
      </c>
      <c r="C1671" t="s">
        <v>2312</v>
      </c>
      <c r="D1671" t="s">
        <v>1909</v>
      </c>
      <c r="E1671">
        <f>INDEX(ClubLeague!B:B,MATCH(D1671,ClubLeague!C:C,0))</f>
        <v>140</v>
      </c>
      <c r="F1671">
        <v>51</v>
      </c>
      <c r="G1671">
        <v>50</v>
      </c>
      <c r="H1671">
        <v>48</v>
      </c>
      <c r="I1671" s="3">
        <f t="shared" si="79"/>
        <v>50</v>
      </c>
      <c r="J1671" t="s">
        <v>6656</v>
      </c>
      <c r="K1671" t="str">
        <f t="shared" si="80"/>
        <v>E:\imagenes\escudos_cl\Europa\NordicBet Liga\Hobro IK.png</v>
      </c>
      <c r="L1671" t="s">
        <v>495</v>
      </c>
      <c r="M1671">
        <f>INDEX(NationalTeams!B:B,MATCH(L1671,NationalTeams!C:C,0))</f>
        <v>56</v>
      </c>
      <c r="O1671" t="str">
        <f t="shared" si="78"/>
        <v>INSERT INTO "Clubs" (club_name,club_league_id,club_value,club_shield,club_country) VALUES ('Hobro IK',140,50,pg_read_binary_file('E:\imagenes\escudos_cl\Europa\NordicBet Liga\Hobro IK.png'),56);</v>
      </c>
    </row>
    <row r="1672" spans="2:15" x14ac:dyDescent="0.25">
      <c r="B1672">
        <v>1670</v>
      </c>
      <c r="C1672" t="s">
        <v>4013</v>
      </c>
      <c r="D1672" t="s">
        <v>1844</v>
      </c>
      <c r="E1672">
        <f>INDEX(ClubLeague!B:B,MATCH(D1672,ClubLeague!C:C,0))</f>
        <v>75</v>
      </c>
      <c r="F1672">
        <v>65</v>
      </c>
      <c r="G1672">
        <v>65</v>
      </c>
      <c r="H1672">
        <v>60</v>
      </c>
      <c r="I1672" s="3">
        <f t="shared" si="79"/>
        <v>63</v>
      </c>
      <c r="J1672" t="s">
        <v>6657</v>
      </c>
      <c r="K1672" t="str">
        <f t="shared" si="80"/>
        <v>E:\imagenes\escudos_cl\Asia\J2 League\Hokkaido Consadole Sapporo.png</v>
      </c>
      <c r="L1672" t="s">
        <v>422</v>
      </c>
      <c r="M1672">
        <f>INDEX(NationalTeams!B:B,MATCH(L1672,NationalTeams!C:C,0))</f>
        <v>112</v>
      </c>
      <c r="O1672" t="str">
        <f t="shared" si="78"/>
        <v>INSERT INTO "Clubs" (club_name,club_league_id,club_value,club_shield,club_country) VALUES ('Hokkaido Consadole Sapporo',75,63,pg_read_binary_file('E:\imagenes\escudos_cl\Asia\J2 League\Hokkaido Consadole Sapporo.png'),112);</v>
      </c>
    </row>
    <row r="1673" spans="2:15" x14ac:dyDescent="0.25">
      <c r="B1673">
        <v>1671</v>
      </c>
      <c r="C1673" t="s">
        <v>2028</v>
      </c>
      <c r="D1673" t="s">
        <v>1772</v>
      </c>
      <c r="E1673">
        <f>INDEX(ClubLeague!B:B,MATCH(D1673,ClubLeague!C:C,0))</f>
        <v>2</v>
      </c>
      <c r="F1673">
        <v>67</v>
      </c>
      <c r="G1673">
        <v>68</v>
      </c>
      <c r="H1673">
        <v>65</v>
      </c>
      <c r="I1673" s="3">
        <f t="shared" si="79"/>
        <v>67</v>
      </c>
      <c r="J1673" t="s">
        <v>6658</v>
      </c>
      <c r="K1673" t="str">
        <f t="shared" si="80"/>
        <v>E:\imagenes\escudos_cl\Europa\2. Bundesliga\Holstein Kiel.png</v>
      </c>
      <c r="L1673" t="s">
        <v>489</v>
      </c>
      <c r="M1673">
        <f>INDEX(NationalTeams!B:B,MATCH(L1673,NationalTeams!C:C,0))</f>
        <v>4</v>
      </c>
      <c r="O1673" t="str">
        <f t="shared" si="78"/>
        <v>INSERT INTO "Clubs" (club_name,club_league_id,club_value,club_shield,club_country) VALUES ('Holstein Kiel',2,67,pg_read_binary_file('E:\imagenes\escudos_cl\Europa\2. Bundesliga\Holstein Kiel.png'),4);</v>
      </c>
    </row>
    <row r="1674" spans="2:15" x14ac:dyDescent="0.25">
      <c r="B1674">
        <v>1672</v>
      </c>
      <c r="C1674" t="s">
        <v>4749</v>
      </c>
      <c r="D1674" t="s">
        <v>1831</v>
      </c>
      <c r="E1674">
        <f>INDEX(ClubLeague!B:B,MATCH(D1674,ClubLeague!C:C,0))</f>
        <v>62</v>
      </c>
      <c r="F1674">
        <v>60</v>
      </c>
      <c r="G1674">
        <v>72</v>
      </c>
      <c r="H1674">
        <v>70</v>
      </c>
      <c r="I1674" s="3">
        <f t="shared" si="79"/>
        <v>67</v>
      </c>
      <c r="J1674" t="s">
        <v>6659</v>
      </c>
      <c r="K1674" t="str">
        <f t="shared" si="80"/>
        <v>E:\imagenes\escudos_cl\Africa\Ghana Premier League\Holy Stars FC.png</v>
      </c>
      <c r="L1674" t="s">
        <v>325</v>
      </c>
      <c r="M1674">
        <f>INDEX(NationalTeams!B:B,MATCH(L1674,NationalTeams!C:C,0))</f>
        <v>79</v>
      </c>
      <c r="O1674" t="str">
        <f t="shared" si="78"/>
        <v>INSERT INTO "Clubs" (club_name,club_league_id,club_value,club_shield,club_country) VALUES ('Holy Stars FC',62,67,pg_read_binary_file('E:\imagenes\escudos_cl\Africa\Ghana Premier League\Holy Stars FC.png'),79);</v>
      </c>
    </row>
    <row r="1675" spans="2:15" x14ac:dyDescent="0.25">
      <c r="B1675">
        <v>1673</v>
      </c>
      <c r="C1675" t="s">
        <v>2505</v>
      </c>
      <c r="D1675" t="s">
        <v>8681</v>
      </c>
      <c r="E1675">
        <f>INDEX(ClubLeague!B:B,MATCH(D1675,ClubLeague!C:C,0))</f>
        <v>37</v>
      </c>
      <c r="F1675">
        <v>59</v>
      </c>
      <c r="G1675">
        <v>60</v>
      </c>
      <c r="H1675">
        <v>59</v>
      </c>
      <c r="I1675" s="3">
        <f t="shared" si="79"/>
        <v>59</v>
      </c>
      <c r="J1675" t="s">
        <v>6660</v>
      </c>
      <c r="K1675" t="str">
        <f t="shared" si="80"/>
        <v>E:\imagenes\escudos_cl\Europa\Cymru North\Holyhead Hotspur.png</v>
      </c>
      <c r="L1675" t="s">
        <v>517</v>
      </c>
      <c r="M1675">
        <f>INDEX(NationalTeams!B:B,MATCH(L1675,NationalTeams!C:C,0))</f>
        <v>76</v>
      </c>
      <c r="O1675" t="str">
        <f t="shared" si="78"/>
        <v>INSERT INTO "Clubs" (club_name,club_league_id,club_value,club_shield,club_country) VALUES ('Holyhead Hotspur',37,59,pg_read_binary_file('E:\imagenes\escudos_cl\Europa\Cymru North\Holyhead Hotspur.png'),76);</v>
      </c>
    </row>
    <row r="1676" spans="2:15" x14ac:dyDescent="0.25">
      <c r="B1676">
        <v>1674</v>
      </c>
      <c r="C1676" t="s">
        <v>2506</v>
      </c>
      <c r="D1676" t="s">
        <v>8681</v>
      </c>
      <c r="E1676">
        <f>INDEX(ClubLeague!B:B,MATCH(D1676,ClubLeague!C:C,0))</f>
        <v>37</v>
      </c>
      <c r="F1676">
        <v>60</v>
      </c>
      <c r="G1676">
        <v>59</v>
      </c>
      <c r="H1676">
        <v>59</v>
      </c>
      <c r="I1676" s="3">
        <f t="shared" si="79"/>
        <v>59</v>
      </c>
      <c r="J1676" t="s">
        <v>6661</v>
      </c>
      <c r="K1676" t="str">
        <f t="shared" si="80"/>
        <v>E:\imagenes\escudos_cl\Europa\Cymru North\Holywell Town FC.png</v>
      </c>
      <c r="L1676" t="s">
        <v>517</v>
      </c>
      <c r="M1676">
        <f>INDEX(NationalTeams!B:B,MATCH(L1676,NationalTeams!C:C,0))</f>
        <v>76</v>
      </c>
      <c r="O1676" t="str">
        <f t="shared" si="78"/>
        <v>INSERT INTO "Clubs" (club_name,club_league_id,club_value,club_shield,club_country) VALUES ('Holywell Town FC',37,59,pg_read_binary_file('E:\imagenes\escudos_cl\Europa\Cymru North\Holywell Town FC.png'),76);</v>
      </c>
    </row>
    <row r="1677" spans="2:15" x14ac:dyDescent="0.25">
      <c r="B1677">
        <v>1675</v>
      </c>
      <c r="C1677" t="s">
        <v>4325</v>
      </c>
      <c r="D1677" t="s">
        <v>1834</v>
      </c>
      <c r="E1677">
        <f>INDEX(ClubLeague!B:B,MATCH(D1677,ClubLeague!C:C,0))</f>
        <v>65</v>
      </c>
      <c r="F1677">
        <v>52</v>
      </c>
      <c r="G1677">
        <v>56</v>
      </c>
      <c r="H1677">
        <v>54</v>
      </c>
      <c r="I1677" s="3">
        <f t="shared" si="79"/>
        <v>54</v>
      </c>
      <c r="J1677" t="s">
        <v>6662</v>
      </c>
      <c r="K1677" t="str">
        <f t="shared" si="80"/>
        <v>E:\imagenes\escudos_cl\Asia\Hong Kong Premier League\Hong Kong FC.png</v>
      </c>
      <c r="L1677" t="s">
        <v>469</v>
      </c>
      <c r="M1677">
        <f>INDEX(NationalTeams!B:B,MATCH(L1677,NationalTeams!C:C,0))</f>
        <v>91</v>
      </c>
      <c r="O1677" t="str">
        <f t="shared" si="78"/>
        <v>INSERT INTO "Clubs" (club_name,club_league_id,club_value,club_shield,club_country) VALUES ('Hong Kong FC',65,54,pg_read_binary_file('E:\imagenes\escudos_cl\Asia\Hong Kong Premier League\Hong Kong FC.png'),91);</v>
      </c>
    </row>
    <row r="1678" spans="2:15" x14ac:dyDescent="0.25">
      <c r="B1678">
        <v>1676</v>
      </c>
      <c r="C1678" t="s">
        <v>4326</v>
      </c>
      <c r="D1678" t="s">
        <v>1834</v>
      </c>
      <c r="E1678">
        <f>INDEX(ClubLeague!B:B,MATCH(D1678,ClubLeague!C:C,0))</f>
        <v>65</v>
      </c>
      <c r="F1678">
        <v>52</v>
      </c>
      <c r="G1678">
        <v>56</v>
      </c>
      <c r="H1678">
        <v>54</v>
      </c>
      <c r="I1678" s="3">
        <f t="shared" si="79"/>
        <v>54</v>
      </c>
      <c r="J1678" t="s">
        <v>6663</v>
      </c>
      <c r="K1678" t="str">
        <f t="shared" si="80"/>
        <v>E:\imagenes\escudos_cl\Asia\Hong Kong Premier League\Hong Kong Rangers FC.png</v>
      </c>
      <c r="L1678" t="s">
        <v>469</v>
      </c>
      <c r="M1678">
        <f>INDEX(NationalTeams!B:B,MATCH(L1678,NationalTeams!C:C,0))</f>
        <v>91</v>
      </c>
      <c r="O1678" t="str">
        <f t="shared" si="78"/>
        <v>INSERT INTO "Clubs" (club_name,club_league_id,club_value,club_shield,club_country) VALUES ('Hong Kong Rangers FC',65,54,pg_read_binary_file('E:\imagenes\escudos_cl\Asia\Hong Kong Premier League\Hong Kong Rangers FC.png'),91);</v>
      </c>
    </row>
    <row r="1679" spans="2:15" x14ac:dyDescent="0.25">
      <c r="B1679">
        <v>1677</v>
      </c>
      <c r="C1679" t="s">
        <v>4189</v>
      </c>
      <c r="D1679" t="s">
        <v>1974</v>
      </c>
      <c r="E1679">
        <f>INDEX(ClubLeague!B:B,MATCH(D1679,ClubLeague!C:C,0))</f>
        <v>205</v>
      </c>
      <c r="F1679">
        <v>61</v>
      </c>
      <c r="G1679">
        <v>56</v>
      </c>
      <c r="H1679">
        <v>57</v>
      </c>
      <c r="I1679" s="3">
        <f t="shared" si="79"/>
        <v>58</v>
      </c>
      <c r="J1679" t="s">
        <v>6664</v>
      </c>
      <c r="K1679" t="str">
        <f t="shared" si="80"/>
        <v>E:\imagenes\escudos_cl\Asia\V.League 1\Hong Linh Ha Tinh FC.png</v>
      </c>
      <c r="L1679" t="s">
        <v>438</v>
      </c>
      <c r="M1679">
        <f>INDEX(NationalTeams!B:B,MATCH(L1679,NationalTeams!C:C,0))</f>
        <v>218</v>
      </c>
      <c r="O1679" t="str">
        <f t="shared" si="78"/>
        <v>INSERT INTO "Clubs" (club_name,club_league_id,club_value,club_shield,club_country) VALUES ('Hong Linh Ha Tinh FC',205,58,pg_read_binary_file('E:\imagenes\escudos_cl\Asia\V.League 1\Hong Linh Ha Tinh FC.png'),218);</v>
      </c>
    </row>
    <row r="1680" spans="2:15" x14ac:dyDescent="0.25">
      <c r="B1680">
        <v>1678</v>
      </c>
      <c r="C1680" t="s">
        <v>4766</v>
      </c>
      <c r="D1680" t="s">
        <v>1884</v>
      </c>
      <c r="E1680">
        <f>INDEX(ClubLeague!B:B,MATCH(D1680,ClubLeague!C:C,0))</f>
        <v>115</v>
      </c>
      <c r="F1680">
        <v>60</v>
      </c>
      <c r="G1680">
        <v>61</v>
      </c>
      <c r="H1680">
        <v>62</v>
      </c>
      <c r="I1680" s="3">
        <f t="shared" si="79"/>
        <v>61</v>
      </c>
      <c r="J1680" t="s">
        <v>6665</v>
      </c>
      <c r="K1680" t="str">
        <f t="shared" si="80"/>
        <v>E:\imagenes\escudos_cl\Africa\Ligue 1 Pro\Horoya AC.png</v>
      </c>
      <c r="L1680" t="s">
        <v>382</v>
      </c>
      <c r="M1680">
        <f>INDEX(NationalTeams!B:B,MATCH(L1680,NationalTeams!C:C,0))</f>
        <v>85</v>
      </c>
      <c r="O1680" t="str">
        <f t="shared" si="78"/>
        <v>INSERT INTO "Clubs" (club_name,club_league_id,club_value,club_shield,club_country) VALUES ('Horoya AC',115,61,pg_read_binary_file('E:\imagenes\escudos_cl\Africa\Ligue 1 Pro\Horoya AC.png'),85);</v>
      </c>
    </row>
    <row r="1681" spans="2:15" x14ac:dyDescent="0.25">
      <c r="B1681">
        <v>1679</v>
      </c>
      <c r="C1681" t="s">
        <v>4509</v>
      </c>
      <c r="D1681" t="s">
        <v>1962</v>
      </c>
      <c r="E1681">
        <f>INDEX(ClubLeague!B:B,MATCH(D1681,ClubLeague!C:C,0))</f>
        <v>193</v>
      </c>
      <c r="F1681">
        <v>56</v>
      </c>
      <c r="G1681">
        <v>55</v>
      </c>
      <c r="H1681">
        <v>49</v>
      </c>
      <c r="I1681" s="3">
        <f t="shared" si="79"/>
        <v>53</v>
      </c>
      <c r="J1681" t="s">
        <v>6666</v>
      </c>
      <c r="K1681" t="str">
        <f t="shared" si="80"/>
        <v>E:\imagenes\escudos_cl\Asia\Tajikistan Higher League\Hosilot Farkhor.png</v>
      </c>
      <c r="L1681" t="s">
        <v>442</v>
      </c>
      <c r="M1681">
        <f>INDEX(NationalTeams!B:B,MATCH(L1681,NationalTeams!C:C,0))</f>
        <v>203</v>
      </c>
      <c r="O1681" t="str">
        <f t="shared" si="78"/>
        <v>INSERT INTO "Clubs" (club_name,club_league_id,club_value,club_shield,club_country) VALUES ('Hosilot Farkhor',193,53,pg_read_binary_file('E:\imagenes\escudos_cl\Asia\Tajikistan Higher League\Hosilot Farkhor.png'),203);</v>
      </c>
    </row>
    <row r="1682" spans="2:15" x14ac:dyDescent="0.25">
      <c r="B1682">
        <v>1680</v>
      </c>
      <c r="C1682" t="s">
        <v>4179</v>
      </c>
      <c r="D1682" t="s">
        <v>1944</v>
      </c>
      <c r="E1682">
        <f>INDEX(ClubLeague!B:B,MATCH(D1682,ClubLeague!C:C,0))</f>
        <v>175</v>
      </c>
      <c r="F1682">
        <v>59</v>
      </c>
      <c r="G1682">
        <v>58</v>
      </c>
      <c r="H1682">
        <v>57</v>
      </c>
      <c r="I1682" s="3">
        <f t="shared" si="79"/>
        <v>58</v>
      </c>
      <c r="J1682" t="s">
        <v>6667</v>
      </c>
      <c r="K1682" t="str">
        <f t="shared" si="80"/>
        <v>E:\imagenes\escudos_cl\Asia\Singapore Premier League\Hougang United FC.png</v>
      </c>
      <c r="L1682" t="s">
        <v>450</v>
      </c>
      <c r="M1682">
        <f>INDEX(NationalTeams!B:B,MATCH(L1682,NationalTeams!C:C,0))</f>
        <v>188</v>
      </c>
      <c r="O1682" t="str">
        <f t="shared" si="78"/>
        <v>INSERT INTO "Clubs" (club_name,club_league_id,club_value,club_shield,club_country) VALUES ('Hougang United FC',175,58,pg_read_binary_file('E:\imagenes\escudos_cl\Asia\Singapore Premier League\Hougang United FC.png'),188);</v>
      </c>
    </row>
    <row r="1683" spans="2:15" x14ac:dyDescent="0.25">
      <c r="B1683">
        <v>1681</v>
      </c>
      <c r="C1683" t="s">
        <v>3615</v>
      </c>
      <c r="D1683" t="s">
        <v>1889</v>
      </c>
      <c r="E1683">
        <f>INDEX(ClubLeague!B:B,MATCH(D1683,ClubLeague!C:C,0))</f>
        <v>120</v>
      </c>
      <c r="F1683">
        <v>74</v>
      </c>
      <c r="G1683">
        <v>75</v>
      </c>
      <c r="H1683">
        <v>61</v>
      </c>
      <c r="I1683" s="3">
        <f t="shared" si="79"/>
        <v>70</v>
      </c>
      <c r="J1683" t="s">
        <v>6668</v>
      </c>
      <c r="K1683" t="str">
        <f t="shared" si="80"/>
        <v>E:\imagenes\escudos_cl\America\Major League Soccer\Houston Dynamo FC.png</v>
      </c>
      <c r="L1683" t="s">
        <v>349</v>
      </c>
      <c r="M1683">
        <f>INDEX(NationalTeams!B:B,MATCH(L1683,NationalTeams!C:C,0))</f>
        <v>67</v>
      </c>
      <c r="O1683" t="str">
        <f t="shared" si="78"/>
        <v>INSERT INTO "Clubs" (club_name,club_league_id,club_value,club_shield,club_country) VALUES ('Houston Dynamo FC',120,70,pg_read_binary_file('E:\imagenes\escudos_cl\America\Major League Soccer\Houston Dynamo FC.png'),67);</v>
      </c>
    </row>
    <row r="1684" spans="2:15" x14ac:dyDescent="0.25">
      <c r="B1684">
        <v>1682</v>
      </c>
      <c r="C1684" t="s">
        <v>2169</v>
      </c>
      <c r="D1684" t="s">
        <v>1916</v>
      </c>
      <c r="E1684">
        <f>INDEX(ClubLeague!B:B,MATCH(D1684,ClubLeague!C:C,0))</f>
        <v>147</v>
      </c>
      <c r="F1684">
        <v>61</v>
      </c>
      <c r="G1684">
        <v>57</v>
      </c>
      <c r="H1684">
        <v>70</v>
      </c>
      <c r="I1684" s="3">
        <f t="shared" si="79"/>
        <v>63</v>
      </c>
      <c r="J1684" t="s">
        <v>6669</v>
      </c>
      <c r="K1684" t="str">
        <f t="shared" si="80"/>
        <v>E:\imagenes\escudos_cl\Europa\Premier League of Bosnia\HSK Posusje.png</v>
      </c>
      <c r="L1684" t="s">
        <v>516</v>
      </c>
      <c r="M1684">
        <f>INDEX(NationalTeams!B:B,MATCH(L1684,NationalTeams!C:C,0))</f>
        <v>30</v>
      </c>
      <c r="O1684" t="str">
        <f t="shared" si="78"/>
        <v>INSERT INTO "Clubs" (club_name,club_league_id,club_value,club_shield,club_country) VALUES ('HSK Posusje',147,63,pg_read_binary_file('E:\imagenes\escudos_cl\Europa\Premier League of Bosnia\HSK Posusje.png'),30);</v>
      </c>
    </row>
    <row r="1685" spans="2:15" x14ac:dyDescent="0.25">
      <c r="B1685">
        <v>1683</v>
      </c>
      <c r="C1685" t="s">
        <v>2176</v>
      </c>
      <c r="D1685" t="s">
        <v>1916</v>
      </c>
      <c r="E1685">
        <f>INDEX(ClubLeague!B:B,MATCH(D1685,ClubLeague!C:C,0))</f>
        <v>147</v>
      </c>
      <c r="F1685">
        <v>67</v>
      </c>
      <c r="G1685">
        <v>60</v>
      </c>
      <c r="H1685">
        <v>62</v>
      </c>
      <c r="I1685" s="3">
        <f t="shared" si="79"/>
        <v>63</v>
      </c>
      <c r="J1685" t="s">
        <v>6670</v>
      </c>
      <c r="K1685" t="str">
        <f t="shared" si="80"/>
        <v>E:\imagenes\escudos_cl\Europa\Premier League of Bosnia\HSK Zrinjski Mostar.png</v>
      </c>
      <c r="L1685" t="s">
        <v>516</v>
      </c>
      <c r="M1685">
        <f>INDEX(NationalTeams!B:B,MATCH(L1685,NationalTeams!C:C,0))</f>
        <v>30</v>
      </c>
      <c r="O1685" t="str">
        <f t="shared" si="78"/>
        <v>INSERT INTO "Clubs" (club_name,club_league_id,club_value,club_shield,club_country) VALUES ('HSK Zrinjski Mostar',147,63,pg_read_binary_file('E:\imagenes\escudos_cl\Europa\Premier League of Bosnia\HSK Zrinjski Mostar.png'),30);</v>
      </c>
    </row>
    <row r="1686" spans="2:15" x14ac:dyDescent="0.25">
      <c r="B1686">
        <v>1684</v>
      </c>
      <c r="C1686" t="s">
        <v>4075</v>
      </c>
      <c r="D1686" t="s">
        <v>1975</v>
      </c>
      <c r="E1686">
        <f>INDEX(ClubLeague!B:B,MATCH(D1686,ClubLeague!C:C,0))</f>
        <v>206</v>
      </c>
      <c r="F1686">
        <v>62</v>
      </c>
      <c r="G1686">
        <v>59</v>
      </c>
      <c r="H1686">
        <v>59</v>
      </c>
      <c r="I1686" s="3">
        <f t="shared" si="79"/>
        <v>60</v>
      </c>
      <c r="J1686" t="s">
        <v>6671</v>
      </c>
      <c r="K1686" t="str">
        <f t="shared" si="80"/>
        <v>E:\imagenes\escudos_cl\Asia\V.League 2\Hue FC.png</v>
      </c>
      <c r="L1686" t="s">
        <v>438</v>
      </c>
      <c r="M1686">
        <f>INDEX(NationalTeams!B:B,MATCH(L1686,NationalTeams!C:C,0))</f>
        <v>218</v>
      </c>
      <c r="O1686" t="str">
        <f t="shared" si="78"/>
        <v>INSERT INTO "Clubs" (club_name,club_league_id,club_value,club_shield,club_country) VALUES ('Hue FC',206,60,pg_read_binary_file('E:\imagenes\escudos_cl\Asia\V.League 2\Hue FC.png'),218);</v>
      </c>
    </row>
    <row r="1687" spans="2:15" x14ac:dyDescent="0.25">
      <c r="B1687">
        <v>1685</v>
      </c>
      <c r="C1687" t="s">
        <v>2665</v>
      </c>
      <c r="D1687" t="s">
        <v>1816</v>
      </c>
      <c r="E1687">
        <f>INDEX(ClubLeague!B:B,MATCH(D1687,ClubLeague!C:C,0))</f>
        <v>47</v>
      </c>
      <c r="F1687">
        <v>58</v>
      </c>
      <c r="G1687">
        <v>63</v>
      </c>
      <c r="H1687">
        <v>60</v>
      </c>
      <c r="I1687" s="3">
        <f t="shared" si="79"/>
        <v>60</v>
      </c>
      <c r="J1687" t="s">
        <v>6672</v>
      </c>
      <c r="K1687" t="str">
        <f t="shared" si="80"/>
        <v>E:\imagenes\escudos_cl\Europa\EFL Championship\Hull City.png</v>
      </c>
      <c r="L1687" t="s">
        <v>493</v>
      </c>
      <c r="M1687">
        <f>INDEX(NationalTeams!B:B,MATCH(L1687,NationalTeams!C:C,0))</f>
        <v>95</v>
      </c>
      <c r="O1687" t="str">
        <f t="shared" si="78"/>
        <v>INSERT INTO "Clubs" (club_name,club_league_id,club_value,club_shield,club_country) VALUES ('Hull City',47,60,pg_read_binary_file('E:\imagenes\escudos_cl\Europa\EFL Championship\Hull City.png'),95);</v>
      </c>
    </row>
    <row r="1688" spans="2:15" x14ac:dyDescent="0.25">
      <c r="B1688">
        <v>1686</v>
      </c>
      <c r="C1688" t="s">
        <v>3690</v>
      </c>
      <c r="D1688" t="s">
        <v>1845</v>
      </c>
      <c r="E1688">
        <f>INDEX(ClubLeague!B:B,MATCH(D1688,ClubLeague!C:C,0))</f>
        <v>76</v>
      </c>
      <c r="F1688">
        <v>65</v>
      </c>
      <c r="G1688">
        <v>60</v>
      </c>
      <c r="H1688">
        <v>66</v>
      </c>
      <c r="I1688" s="3">
        <f t="shared" si="79"/>
        <v>64</v>
      </c>
      <c r="J1688" t="s">
        <v>6673</v>
      </c>
      <c r="K1688" t="str">
        <f t="shared" si="80"/>
        <v>E:\imagenes\escudos_cl\America\Jamaica Premier League\Humble Lions FC.png</v>
      </c>
      <c r="L1688" t="s">
        <v>352</v>
      </c>
      <c r="M1688">
        <f>INDEX(NationalTeams!B:B,MATCH(L1688,NationalTeams!C:C,0))</f>
        <v>111</v>
      </c>
      <c r="O1688" t="str">
        <f t="shared" si="78"/>
        <v>INSERT INTO "Clubs" (club_name,club_league_id,club_value,club_shield,club_country) VALUES ('Humble Lions FC',76,64,pg_read_binary_file('E:\imagenes\escudos_cl\America\Jamaica Premier League\Humble Lions FC.png'),111);</v>
      </c>
    </row>
    <row r="1689" spans="2:15" x14ac:dyDescent="0.25">
      <c r="B1689">
        <v>1687</v>
      </c>
      <c r="C1689" t="s">
        <v>4896</v>
      </c>
      <c r="D1689" t="s">
        <v>1902</v>
      </c>
      <c r="E1689">
        <f>INDEX(ClubLeague!B:B,MATCH(D1689,ClubLeague!C:C,0))</f>
        <v>133</v>
      </c>
      <c r="F1689">
        <v>54</v>
      </c>
      <c r="G1689">
        <v>55</v>
      </c>
      <c r="H1689">
        <v>60</v>
      </c>
      <c r="I1689" s="3">
        <f t="shared" si="79"/>
        <v>56</v>
      </c>
      <c r="J1689" t="s">
        <v>6674</v>
      </c>
      <c r="K1689" t="str">
        <f t="shared" si="80"/>
        <v>E:\imagenes\escudos_cl\Africa\National First Division\Hungry Lions FC.png</v>
      </c>
      <c r="L1689" t="s">
        <v>363</v>
      </c>
      <c r="M1689">
        <f>INDEX(NationalTeams!B:B,MATCH(L1689,NationalTeams!C:C,0))</f>
        <v>193</v>
      </c>
      <c r="O1689" t="str">
        <f t="shared" si="78"/>
        <v>INSERT INTO "Clubs" (club_name,club_league_id,club_value,club_shield,club_country) VALUES ('Hungry Lions FC',133,56,pg_read_binary_file('E:\imagenes\escudos_cl\Africa\National First Division\Hungry Lions FC.png'),193);</v>
      </c>
    </row>
    <row r="1690" spans="2:15" x14ac:dyDescent="0.25">
      <c r="B1690">
        <v>1688</v>
      </c>
      <c r="C1690" t="s">
        <v>4542</v>
      </c>
      <c r="D1690" t="s">
        <v>1897</v>
      </c>
      <c r="E1690">
        <f>INDEX(ClubLeague!B:B,MATCH(D1690,ClubLeague!C:C,0))</f>
        <v>128</v>
      </c>
      <c r="F1690">
        <v>51</v>
      </c>
      <c r="G1690">
        <v>51</v>
      </c>
      <c r="H1690">
        <v>47</v>
      </c>
      <c r="I1690" s="3">
        <f t="shared" si="79"/>
        <v>50</v>
      </c>
      <c r="J1690" t="s">
        <v>6675</v>
      </c>
      <c r="K1690" t="str">
        <f t="shared" si="80"/>
        <v>E:\imagenes\escudos_cl\Asia\Mongolian Premier League\Hunters FC.png</v>
      </c>
      <c r="L1690" t="s">
        <v>460</v>
      </c>
      <c r="M1690">
        <f>INDEX(NationalTeams!B:B,MATCH(L1690,NationalTeams!C:C,0))</f>
        <v>144</v>
      </c>
      <c r="O1690" t="str">
        <f t="shared" si="78"/>
        <v>INSERT INTO "Clubs" (club_name,club_league_id,club_value,club_shield,club_country) VALUES ('Hunters FC',128,50,pg_read_binary_file('E:\imagenes\escudos_cl\Asia\Mongolian Premier League\Hunters FC.png'),144);</v>
      </c>
    </row>
    <row r="1691" spans="2:15" x14ac:dyDescent="0.25">
      <c r="B1691">
        <v>1689</v>
      </c>
      <c r="C1691" t="s">
        <v>4073</v>
      </c>
      <c r="D1691" t="s">
        <v>1959</v>
      </c>
      <c r="E1691">
        <f>INDEX(ClubLeague!B:B,MATCH(D1691,ClubLeague!C:C,0))</f>
        <v>190</v>
      </c>
      <c r="F1691">
        <v>63</v>
      </c>
      <c r="G1691">
        <v>59</v>
      </c>
      <c r="H1691">
        <v>59</v>
      </c>
      <c r="I1691" s="3">
        <f t="shared" si="79"/>
        <v>60</v>
      </c>
      <c r="J1691" t="s">
        <v>6676</v>
      </c>
      <c r="K1691" t="str">
        <f t="shared" si="80"/>
        <v>E:\imagenes\escudos_cl\Asia\Syrian Premier League\Hutteen SC.png</v>
      </c>
      <c r="L1691" t="s">
        <v>448</v>
      </c>
      <c r="M1691">
        <f>INDEX(NationalTeams!B:B,MATCH(L1691,NationalTeams!C:C,0))</f>
        <v>189</v>
      </c>
      <c r="O1691" t="str">
        <f t="shared" si="78"/>
        <v>INSERT INTO "Clubs" (club_name,club_league_id,club_value,club_shield,club_country) VALUES ('Hutteen SC',190,60,pg_read_binary_file('E:\imagenes\escudos_cl\Asia\Syrian Premier League\Hutteen SC.png'),189);</v>
      </c>
    </row>
    <row r="1692" spans="2:15" x14ac:dyDescent="0.25">
      <c r="B1692">
        <v>1690</v>
      </c>
      <c r="C1692" t="s">
        <v>2308</v>
      </c>
      <c r="D1692" t="s">
        <v>1909</v>
      </c>
      <c r="E1692">
        <f>INDEX(ClubLeague!B:B,MATCH(D1692,ClubLeague!C:C,0))</f>
        <v>140</v>
      </c>
      <c r="F1692">
        <v>49</v>
      </c>
      <c r="G1692">
        <v>50</v>
      </c>
      <c r="H1692">
        <v>50</v>
      </c>
      <c r="I1692" s="3">
        <f t="shared" si="79"/>
        <v>50</v>
      </c>
      <c r="J1692" t="s">
        <v>6677</v>
      </c>
      <c r="K1692" t="str">
        <f t="shared" si="80"/>
        <v>E:\imagenes\escudos_cl\Europa\NordicBet Liga\Hvidovre IF.png</v>
      </c>
      <c r="L1692" t="s">
        <v>495</v>
      </c>
      <c r="M1692">
        <f>INDEX(NationalTeams!B:B,MATCH(L1692,NationalTeams!C:C,0))</f>
        <v>56</v>
      </c>
      <c r="O1692" t="str">
        <f t="shared" si="78"/>
        <v>INSERT INTO "Clubs" (club_name,club_league_id,club_value,club_shield,club_country) VALUES ('Hvidovre IF',140,50,pg_read_binary_file('E:\imagenes\escudos_cl\Europa\NordicBet Liga\Hvidovre IF.png'),56);</v>
      </c>
    </row>
    <row r="1693" spans="2:15" x14ac:dyDescent="0.25">
      <c r="B1693">
        <v>1691</v>
      </c>
      <c r="C1693" t="s">
        <v>3922</v>
      </c>
      <c r="D1693" t="s">
        <v>1850</v>
      </c>
      <c r="E1693">
        <f>INDEX(ClubLeague!B:B,MATCH(D1693,ClubLeague!C:C,0))</f>
        <v>81</v>
      </c>
      <c r="F1693">
        <v>58</v>
      </c>
      <c r="G1693">
        <v>60</v>
      </c>
      <c r="H1693">
        <v>65</v>
      </c>
      <c r="I1693" s="3">
        <f t="shared" si="79"/>
        <v>61</v>
      </c>
      <c r="J1693" t="s">
        <v>6678</v>
      </c>
      <c r="K1693" t="str">
        <f t="shared" si="80"/>
        <v>E:\imagenes\escudos_cl\Asia\K2 League\Hwaseong FC.png</v>
      </c>
      <c r="L1693" t="s">
        <v>425</v>
      </c>
      <c r="M1693">
        <f>INDEX(NationalTeams!B:B,MATCH(L1693,NationalTeams!C:C,0))</f>
        <v>50</v>
      </c>
      <c r="O1693" t="str">
        <f t="shared" si="78"/>
        <v>INSERT INTO "Clubs" (club_name,club_league_id,club_value,club_shield,club_country) VALUES ('Hwaseong FC',81,61,pg_read_binary_file('E:\imagenes\escudos_cl\Asia\K2 League\Hwaseong FC.png'),50);</v>
      </c>
    </row>
    <row r="1694" spans="2:15" x14ac:dyDescent="0.25">
      <c r="B1694">
        <v>1692</v>
      </c>
      <c r="C1694" t="s">
        <v>4327</v>
      </c>
      <c r="D1694" t="s">
        <v>1837</v>
      </c>
      <c r="E1694">
        <f>INDEX(ClubLeague!B:B,MATCH(D1694,ClubLeague!C:C,0))</f>
        <v>68</v>
      </c>
      <c r="F1694">
        <v>51</v>
      </c>
      <c r="G1694">
        <v>56</v>
      </c>
      <c r="H1694">
        <v>54</v>
      </c>
      <c r="I1694" s="3">
        <f t="shared" si="79"/>
        <v>54</v>
      </c>
      <c r="J1694" t="s">
        <v>6679</v>
      </c>
      <c r="K1694" t="str">
        <f t="shared" si="80"/>
        <v>E:\imagenes\escudos_cl\Asia\Indian Super League\Hyderabad FC.png</v>
      </c>
      <c r="L1694" t="s">
        <v>458</v>
      </c>
      <c r="M1694">
        <f>INDEX(NationalTeams!B:B,MATCH(L1694,NationalTeams!C:C,0))</f>
        <v>93</v>
      </c>
      <c r="O1694" t="str">
        <f t="shared" si="78"/>
        <v>INSERT INTO "Clubs" (club_name,club_league_id,club_value,club_shield,club_country) VALUES ('Hyderabad FC',68,54,pg_read_binary_file('E:\imagenes\escudos_cl\Asia\Indian Super League\Hyderabad FC.png'),93);</v>
      </c>
    </row>
    <row r="1695" spans="2:15" x14ac:dyDescent="0.25">
      <c r="B1695">
        <v>1693</v>
      </c>
      <c r="C1695" t="s">
        <v>4610</v>
      </c>
      <c r="D1695" t="s">
        <v>1780</v>
      </c>
      <c r="E1695">
        <f>INDEX(ClubLeague!B:B,MATCH(D1695,ClubLeague!C:C,0))</f>
        <v>10</v>
      </c>
      <c r="F1695">
        <v>60</v>
      </c>
      <c r="G1695">
        <v>59</v>
      </c>
      <c r="H1695">
        <v>63</v>
      </c>
      <c r="I1695" s="3">
        <f t="shared" si="79"/>
        <v>61</v>
      </c>
      <c r="J1695" t="s">
        <v>6680</v>
      </c>
      <c r="K1695" t="str">
        <f t="shared" si="80"/>
        <v>E:\imagenes\escudos_cl\Africa\Algerian Ligue 2\IB Khemis El Khechna.png</v>
      </c>
      <c r="L1695" t="s">
        <v>324</v>
      </c>
      <c r="M1695">
        <f>INDEX(NationalTeams!B:B,MATCH(L1695,NationalTeams!C:C,0))</f>
        <v>11</v>
      </c>
      <c r="O1695" t="str">
        <f t="shared" si="78"/>
        <v>INSERT INTO "Clubs" (club_name,club_league_id,club_value,club_shield,club_country) VALUES ('IB Khemis El Khechna',10,61,pg_read_binary_file('E:\imagenes\escudos_cl\Africa\Algerian Ligue 2\IB Khemis El Khechna.png'),11);</v>
      </c>
    </row>
    <row r="1696" spans="2:15" x14ac:dyDescent="0.25">
      <c r="B1696">
        <v>1694</v>
      </c>
      <c r="C1696" t="s">
        <v>4459</v>
      </c>
      <c r="D1696" t="s">
        <v>1911</v>
      </c>
      <c r="E1696">
        <f>INDEX(ClubLeague!B:B,MATCH(D1696,ClubLeague!C:C,0))</f>
        <v>142</v>
      </c>
      <c r="F1696">
        <v>55</v>
      </c>
      <c r="G1696">
        <v>55</v>
      </c>
      <c r="H1696">
        <v>51</v>
      </c>
      <c r="I1696" s="3">
        <f t="shared" si="79"/>
        <v>54</v>
      </c>
      <c r="J1696" t="s">
        <v>6681</v>
      </c>
      <c r="K1696" t="str">
        <f t="shared" si="80"/>
        <v>E:\imagenes\escudos_cl\Asia\Oman Professional League\Ibri Club.png</v>
      </c>
      <c r="L1696" t="s">
        <v>457</v>
      </c>
      <c r="M1696">
        <f>INDEX(NationalTeams!B:B,MATCH(L1696,NationalTeams!C:C,0))</f>
        <v>157</v>
      </c>
      <c r="O1696" t="str">
        <f t="shared" si="78"/>
        <v>INSERT INTO "Clubs" (club_name,club_league_id,club_value,club_shield,club_country) VALUES ('Ibri Club',142,54,pg_read_binary_file('E:\imagenes\escudos_cl\Asia\Oman Professional League\Ibri Club.png'),157);</v>
      </c>
    </row>
    <row r="1697" spans="2:15" x14ac:dyDescent="0.25">
      <c r="B1697">
        <v>1695</v>
      </c>
      <c r="C1697" t="s">
        <v>2745</v>
      </c>
      <c r="D1697" t="s">
        <v>1790</v>
      </c>
      <c r="E1697">
        <f>INDEX(ClubLeague!B:B,MATCH(D1697,ClubLeague!C:C,0))</f>
        <v>20</v>
      </c>
      <c r="F1697">
        <v>57</v>
      </c>
      <c r="G1697">
        <v>54</v>
      </c>
      <c r="H1697">
        <v>57</v>
      </c>
      <c r="I1697" s="3">
        <f t="shared" si="79"/>
        <v>56</v>
      </c>
      <c r="J1697" t="s">
        <v>6682</v>
      </c>
      <c r="K1697" t="str">
        <f t="shared" si="80"/>
        <v>E:\imagenes\escudos_cl\Europa\Besta Deild Karla\Ibrottabandalag Akraness.png</v>
      </c>
      <c r="L1697" t="s">
        <v>519</v>
      </c>
      <c r="M1697">
        <f>INDEX(NationalTeams!B:B,MATCH(L1697,NationalTeams!C:C,0))</f>
        <v>100</v>
      </c>
      <c r="O1697" t="str">
        <f t="shared" si="78"/>
        <v>INSERT INTO "Clubs" (club_name,club_league_id,club_value,club_shield,club_country) VALUES ('Ibrottabandalag Akraness',20,56,pg_read_binary_file('E:\imagenes\escudos_cl\Europa\Besta Deild Karla\Ibrottabandalag Akraness.png'),100);</v>
      </c>
    </row>
    <row r="1698" spans="2:15" x14ac:dyDescent="0.25">
      <c r="B1698">
        <v>1696</v>
      </c>
      <c r="C1698" t="s">
        <v>2731</v>
      </c>
      <c r="D1698" t="s">
        <v>1771</v>
      </c>
      <c r="E1698">
        <f>INDEX(ClubLeague!B:B,MATCH(D1698,ClubLeague!C:C,0))</f>
        <v>1</v>
      </c>
      <c r="F1698">
        <v>56</v>
      </c>
      <c r="G1698">
        <v>65</v>
      </c>
      <c r="H1698">
        <v>56</v>
      </c>
      <c r="I1698" s="3">
        <f t="shared" si="79"/>
        <v>59</v>
      </c>
      <c r="J1698" t="s">
        <v>6683</v>
      </c>
      <c r="K1698" t="str">
        <f t="shared" si="80"/>
        <v>E:\imagenes\escudos_cl\Europa\1. Deild Karla\Ibrottafelagid Fylkir.png</v>
      </c>
      <c r="L1698" t="s">
        <v>519</v>
      </c>
      <c r="M1698">
        <f>INDEX(NationalTeams!B:B,MATCH(L1698,NationalTeams!C:C,0))</f>
        <v>100</v>
      </c>
      <c r="O1698" t="str">
        <f t="shared" si="78"/>
        <v>INSERT INTO "Clubs" (club_name,club_league_id,club_value,club_shield,club_country) VALUES ('Ibrottafelagid Fylkir',1,59,pg_read_binary_file('E:\imagenes\escudos_cl\Europa\1. Deild Karla\Ibrottafelagid Fylkir.png'),100);</v>
      </c>
    </row>
    <row r="1699" spans="2:15" x14ac:dyDescent="0.25">
      <c r="B1699">
        <v>1697</v>
      </c>
      <c r="C1699" t="s">
        <v>2730</v>
      </c>
      <c r="D1699" t="s">
        <v>1771</v>
      </c>
      <c r="E1699">
        <f>INDEX(ClubLeague!B:B,MATCH(D1699,ClubLeague!C:C,0))</f>
        <v>1</v>
      </c>
      <c r="F1699">
        <v>63</v>
      </c>
      <c r="G1699">
        <v>57</v>
      </c>
      <c r="H1699">
        <v>56</v>
      </c>
      <c r="I1699" s="3">
        <f t="shared" si="79"/>
        <v>59</v>
      </c>
      <c r="J1699" t="s">
        <v>6684</v>
      </c>
      <c r="K1699" t="str">
        <f t="shared" si="80"/>
        <v>E:\imagenes\escudos_cl\Europa\1. Deild Karla\Ibrottafelagid Leiknir.png</v>
      </c>
      <c r="L1699" t="s">
        <v>519</v>
      </c>
      <c r="M1699">
        <f>INDEX(NationalTeams!B:B,MATCH(L1699,NationalTeams!C:C,0))</f>
        <v>100</v>
      </c>
      <c r="O1699" t="str">
        <f t="shared" si="78"/>
        <v>INSERT INTO "Clubs" (club_name,club_league_id,club_value,club_shield,club_country) VALUES ('Ibrottafelagid Leiknir',1,59,pg_read_binary_file('E:\imagenes\escudos_cl\Europa\1. Deild Karla\Ibrottafelagid Leiknir.png'),100);</v>
      </c>
    </row>
    <row r="1700" spans="2:15" x14ac:dyDescent="0.25">
      <c r="B1700">
        <v>1698</v>
      </c>
      <c r="C1700" t="s">
        <v>2741</v>
      </c>
      <c r="D1700" t="s">
        <v>1790</v>
      </c>
      <c r="E1700">
        <f>INDEX(ClubLeague!B:B,MATCH(D1700,ClubLeague!C:C,0))</f>
        <v>20</v>
      </c>
      <c r="F1700">
        <v>58</v>
      </c>
      <c r="G1700">
        <v>61</v>
      </c>
      <c r="H1700">
        <v>53</v>
      </c>
      <c r="I1700" s="3">
        <f t="shared" si="79"/>
        <v>57</v>
      </c>
      <c r="J1700" t="s">
        <v>6685</v>
      </c>
      <c r="K1700" t="str">
        <f t="shared" si="80"/>
        <v>E:\imagenes\escudos_cl\Europa\Besta Deild Karla\IBV.png</v>
      </c>
      <c r="L1700" t="s">
        <v>519</v>
      </c>
      <c r="M1700">
        <f>INDEX(NationalTeams!B:B,MATCH(L1700,NationalTeams!C:C,0))</f>
        <v>100</v>
      </c>
      <c r="O1700" t="str">
        <f t="shared" si="78"/>
        <v>INSERT INTO "Clubs" (club_name,club_league_id,club_value,club_shield,club_country) VALUES ('IBV',20,57,pg_read_binary_file('E:\imagenes\escudos_cl\Europa\Besta Deild Karla\IBV.png'),100);</v>
      </c>
    </row>
    <row r="1701" spans="2:15" x14ac:dyDescent="0.25">
      <c r="B1701">
        <v>1699</v>
      </c>
      <c r="C1701" t="s">
        <v>4296</v>
      </c>
      <c r="D1701" t="s">
        <v>1857</v>
      </c>
      <c r="E1701">
        <f>INDEX(ClubLeague!B:B,MATCH(D1701,ClubLeague!C:C,0))</f>
        <v>88</v>
      </c>
      <c r="F1701">
        <v>52</v>
      </c>
      <c r="G1701">
        <v>54</v>
      </c>
      <c r="H1701">
        <v>55</v>
      </c>
      <c r="I1701" s="3">
        <f t="shared" si="79"/>
        <v>54</v>
      </c>
      <c r="J1701" t="s">
        <v>6686</v>
      </c>
      <c r="K1701" t="str">
        <f t="shared" si="80"/>
        <v>E:\imagenes\escudos_cl\Asia\Lao League 1\IDSEA Champasak United FC.png</v>
      </c>
      <c r="L1701" t="s">
        <v>455</v>
      </c>
      <c r="M1701">
        <f>INDEX(NationalTeams!B:B,MATCH(L1701,NationalTeams!C:C,0))</f>
        <v>120</v>
      </c>
      <c r="O1701" t="str">
        <f t="shared" si="78"/>
        <v>INSERT INTO "Clubs" (club_name,club_league_id,club_value,club_shield,club_country) VALUES ('IDSEA Champasak United FC',88,54,pg_read_binary_file('E:\imagenes\escudos_cl\Asia\Lao League 1\IDSEA Champasak United FC.png'),120);</v>
      </c>
    </row>
    <row r="1702" spans="2:15" x14ac:dyDescent="0.25">
      <c r="B1702">
        <v>1700</v>
      </c>
      <c r="C1702" t="s">
        <v>3207</v>
      </c>
      <c r="D1702" t="s">
        <v>1782</v>
      </c>
      <c r="E1702">
        <f>INDEX(ClubLeague!B:B,MATCH(D1702,ClubLeague!C:C,0))</f>
        <v>12</v>
      </c>
      <c r="F1702">
        <v>64</v>
      </c>
      <c r="G1702">
        <v>61</v>
      </c>
      <c r="H1702">
        <v>62</v>
      </c>
      <c r="I1702" s="3">
        <f t="shared" si="79"/>
        <v>62</v>
      </c>
      <c r="J1702" t="s">
        <v>6687</v>
      </c>
      <c r="K1702" t="str">
        <f t="shared" si="80"/>
        <v>E:\imagenes\escudos_cl\Europa\Allsvenskan\IF Brommapojkarna.png</v>
      </c>
      <c r="L1702" t="s">
        <v>496</v>
      </c>
      <c r="M1702">
        <f>INDEX(NationalTeams!B:B,MATCH(L1702,NationalTeams!C:C,0))</f>
        <v>196</v>
      </c>
      <c r="O1702" t="str">
        <f t="shared" si="78"/>
        <v>INSERT INTO "Clubs" (club_name,club_league_id,club_value,club_shield,club_country) VALUES ('IF Brommapojkarna',12,62,pg_read_binary_file('E:\imagenes\escudos_cl\Europa\Allsvenskan\IF Brommapojkarna.png'),196);</v>
      </c>
    </row>
    <row r="1703" spans="2:15" x14ac:dyDescent="0.25">
      <c r="B1703">
        <v>1701</v>
      </c>
      <c r="C1703" t="s">
        <v>3211</v>
      </c>
      <c r="D1703" t="s">
        <v>1782</v>
      </c>
      <c r="E1703">
        <f>INDEX(ClubLeague!B:B,MATCH(D1703,ClubLeague!C:C,0))</f>
        <v>12</v>
      </c>
      <c r="F1703">
        <v>62</v>
      </c>
      <c r="G1703">
        <v>60</v>
      </c>
      <c r="H1703">
        <v>59</v>
      </c>
      <c r="I1703" s="3">
        <f t="shared" si="79"/>
        <v>60</v>
      </c>
      <c r="J1703" t="s">
        <v>6688</v>
      </c>
      <c r="K1703" t="str">
        <f t="shared" si="80"/>
        <v>E:\imagenes\escudos_cl\Europa\Allsvenskan\IF Elfsborg.png</v>
      </c>
      <c r="L1703" t="s">
        <v>496</v>
      </c>
      <c r="M1703">
        <f>INDEX(NationalTeams!B:B,MATCH(L1703,NationalTeams!C:C,0))</f>
        <v>196</v>
      </c>
      <c r="O1703" t="str">
        <f t="shared" si="78"/>
        <v>INSERT INTO "Clubs" (club_name,club_league_id,club_value,club_shield,club_country) VALUES ('IF Elfsborg',12,60,pg_read_binary_file('E:\imagenes\escudos_cl\Europa\Allsvenskan\IF Elfsborg.png'),196);</v>
      </c>
    </row>
    <row r="1704" spans="2:15" x14ac:dyDescent="0.25">
      <c r="B1704">
        <v>1702</v>
      </c>
      <c r="C1704" t="s">
        <v>2444</v>
      </c>
      <c r="D1704" t="s">
        <v>1976</v>
      </c>
      <c r="E1704">
        <f>INDEX(ClubLeague!B:B,MATCH(D1704,ClubLeague!C:C,0))</f>
        <v>207</v>
      </c>
      <c r="F1704">
        <v>60</v>
      </c>
      <c r="G1704">
        <v>59</v>
      </c>
      <c r="H1704">
        <v>55</v>
      </c>
      <c r="I1704" s="3">
        <f t="shared" si="79"/>
        <v>58</v>
      </c>
      <c r="J1704" t="s">
        <v>6689</v>
      </c>
      <c r="K1704" t="str">
        <f t="shared" si="80"/>
        <v>E:\imagenes\escudos_cl\Europa\Veikkausliiga\IF Gnistan.png</v>
      </c>
      <c r="L1704" t="s">
        <v>511</v>
      </c>
      <c r="M1704">
        <f>INDEX(NationalTeams!B:B,MATCH(L1704,NationalTeams!C:C,0))</f>
        <v>73</v>
      </c>
      <c r="O1704" t="str">
        <f t="shared" si="78"/>
        <v>INSERT INTO "Clubs" (club_name,club_league_id,club_value,club_shield,club_country) VALUES ('IF Gnistan',207,58,pg_read_binary_file('E:\imagenes\escudos_cl\Europa\Veikkausliiga\IF Gnistan.png'),73);</v>
      </c>
    </row>
    <row r="1705" spans="2:15" x14ac:dyDescent="0.25">
      <c r="B1705">
        <v>1703</v>
      </c>
      <c r="C1705" t="s">
        <v>3208</v>
      </c>
      <c r="D1705" t="s">
        <v>1782</v>
      </c>
      <c r="E1705">
        <f>INDEX(ClubLeague!B:B,MATCH(D1705,ClubLeague!C:C,0))</f>
        <v>12</v>
      </c>
      <c r="F1705">
        <v>63</v>
      </c>
      <c r="G1705">
        <v>61</v>
      </c>
      <c r="H1705">
        <v>62</v>
      </c>
      <c r="I1705" s="3">
        <f t="shared" si="79"/>
        <v>62</v>
      </c>
      <c r="J1705" t="s">
        <v>6690</v>
      </c>
      <c r="K1705" t="str">
        <f t="shared" si="80"/>
        <v>E:\imagenes\escudos_cl\Europa\Allsvenskan\IFK Goteborg.png</v>
      </c>
      <c r="L1705" t="s">
        <v>496</v>
      </c>
      <c r="M1705">
        <f>INDEX(NationalTeams!B:B,MATCH(L1705,NationalTeams!C:C,0))</f>
        <v>196</v>
      </c>
      <c r="O1705" t="str">
        <f t="shared" si="78"/>
        <v>INSERT INTO "Clubs" (club_name,club_league_id,club_value,club_shield,club_country) VALUES ('IFK Goteborg',12,62,pg_read_binary_file('E:\imagenes\escudos_cl\Europa\Allsvenskan\IFK Goteborg.png'),196);</v>
      </c>
    </row>
    <row r="1706" spans="2:15" x14ac:dyDescent="0.25">
      <c r="B1706">
        <v>1704</v>
      </c>
      <c r="C1706" t="s">
        <v>2447</v>
      </c>
      <c r="D1706" t="s">
        <v>1976</v>
      </c>
      <c r="E1706">
        <f>INDEX(ClubLeague!B:B,MATCH(D1706,ClubLeague!C:C,0))</f>
        <v>207</v>
      </c>
      <c r="F1706">
        <v>58</v>
      </c>
      <c r="G1706">
        <v>57</v>
      </c>
      <c r="H1706">
        <v>54</v>
      </c>
      <c r="I1706" s="3">
        <f t="shared" si="79"/>
        <v>56</v>
      </c>
      <c r="J1706" t="s">
        <v>6691</v>
      </c>
      <c r="K1706" t="str">
        <f t="shared" si="80"/>
        <v>E:\imagenes\escudos_cl\Europa\Veikkausliiga\IFK Mariehamn.png</v>
      </c>
      <c r="L1706" t="s">
        <v>511</v>
      </c>
      <c r="M1706">
        <f>INDEX(NationalTeams!B:B,MATCH(L1706,NationalTeams!C:C,0))</f>
        <v>73</v>
      </c>
      <c r="O1706" t="str">
        <f t="shared" si="78"/>
        <v>INSERT INTO "Clubs" (club_name,club_league_id,club_value,club_shield,club_country) VALUES ('IFK Mariehamn',207,56,pg_read_binary_file('E:\imagenes\escudos_cl\Europa\Veikkausliiga\IFK Mariehamn.png'),73);</v>
      </c>
    </row>
    <row r="1707" spans="2:15" x14ac:dyDescent="0.25">
      <c r="B1707">
        <v>1705</v>
      </c>
      <c r="C1707" t="s">
        <v>3215</v>
      </c>
      <c r="D1707" t="s">
        <v>1782</v>
      </c>
      <c r="E1707">
        <f>INDEX(ClubLeague!B:B,MATCH(D1707,ClubLeague!C:C,0))</f>
        <v>12</v>
      </c>
      <c r="F1707">
        <v>61</v>
      </c>
      <c r="G1707">
        <v>60</v>
      </c>
      <c r="H1707">
        <v>60</v>
      </c>
      <c r="I1707" s="3">
        <f t="shared" si="79"/>
        <v>60</v>
      </c>
      <c r="J1707" t="s">
        <v>6692</v>
      </c>
      <c r="K1707" t="str">
        <f t="shared" si="80"/>
        <v>E:\imagenes\escudos_cl\Europa\Allsvenskan\IFK Norrkoping.png</v>
      </c>
      <c r="L1707" t="s">
        <v>496</v>
      </c>
      <c r="M1707">
        <f>INDEX(NationalTeams!B:B,MATCH(L1707,NationalTeams!C:C,0))</f>
        <v>196</v>
      </c>
      <c r="O1707" t="str">
        <f t="shared" si="78"/>
        <v>INSERT INTO "Clubs" (club_name,club_league_id,club_value,club_shield,club_country) VALUES ('IFK Norrkoping',12,60,pg_read_binary_file('E:\imagenes\escudos_cl\Europa\Allsvenskan\IFK Norrkoping.png'),196);</v>
      </c>
    </row>
    <row r="1708" spans="2:15" x14ac:dyDescent="0.25">
      <c r="B1708">
        <v>1706</v>
      </c>
      <c r="C1708" t="s">
        <v>3213</v>
      </c>
      <c r="D1708" t="s">
        <v>1782</v>
      </c>
      <c r="E1708">
        <f>INDEX(ClubLeague!B:B,MATCH(D1708,ClubLeague!C:C,0))</f>
        <v>12</v>
      </c>
      <c r="F1708">
        <v>62</v>
      </c>
      <c r="G1708">
        <v>64</v>
      </c>
      <c r="H1708">
        <v>60</v>
      </c>
      <c r="I1708" s="3">
        <f t="shared" si="79"/>
        <v>62</v>
      </c>
      <c r="J1708" t="s">
        <v>6693</v>
      </c>
      <c r="K1708" t="str">
        <f t="shared" si="80"/>
        <v>E:\imagenes\escudos_cl\Europa\Allsvenskan\IFK Varnamo.png</v>
      </c>
      <c r="L1708" t="s">
        <v>496</v>
      </c>
      <c r="M1708">
        <f>INDEX(NationalTeams!B:B,MATCH(L1708,NationalTeams!C:C,0))</f>
        <v>196</v>
      </c>
      <c r="O1708" t="str">
        <f t="shared" si="78"/>
        <v>INSERT INTO "Clubs" (club_name,club_league_id,club_value,club_shield,club_country) VALUES ('IFK Varnamo',12,62,pg_read_binary_file('E:\imagenes\escudos_cl\Europa\Allsvenskan\IFK Varnamo.png'),196);</v>
      </c>
    </row>
    <row r="1709" spans="2:15" x14ac:dyDescent="0.25">
      <c r="B1709">
        <v>1707</v>
      </c>
      <c r="C1709" t="s">
        <v>3283</v>
      </c>
      <c r="D1709" t="s">
        <v>1963</v>
      </c>
      <c r="E1709">
        <f>INDEX(ClubLeague!B:B,MATCH(D1709,ClubLeague!C:C,0))</f>
        <v>194</v>
      </c>
      <c r="F1709">
        <v>62</v>
      </c>
      <c r="G1709">
        <v>57</v>
      </c>
      <c r="H1709">
        <v>61</v>
      </c>
      <c r="I1709" s="3">
        <f t="shared" si="79"/>
        <v>60</v>
      </c>
      <c r="J1709" t="s">
        <v>6694</v>
      </c>
      <c r="K1709" t="str">
        <f t="shared" si="80"/>
        <v>E:\imagenes\escudos_cl\Europa\TFF 1. Lig\Igdir FK.png</v>
      </c>
      <c r="L1709" t="s">
        <v>501</v>
      </c>
      <c r="M1709">
        <f>INDEX(NationalTeams!B:B,MATCH(L1709,NationalTeams!C:C,0))</f>
        <v>210</v>
      </c>
      <c r="O1709" t="str">
        <f t="shared" si="78"/>
        <v>INSERT INTO "Clubs" (club_name,club_league_id,club_value,club_shield,club_country) VALUES ('Igdir FK',194,60,pg_read_binary_file('E:\imagenes\escudos_cl\Europa\TFF 1. Lig\Igdir FK.png'),210);</v>
      </c>
    </row>
    <row r="1710" spans="2:15" x14ac:dyDescent="0.25">
      <c r="B1710">
        <v>1708</v>
      </c>
      <c r="C1710" t="s">
        <v>3229</v>
      </c>
      <c r="D1710" t="s">
        <v>1954</v>
      </c>
      <c r="E1710">
        <f>INDEX(ClubLeague!B:B,MATCH(D1710,ClubLeague!C:C,0))</f>
        <v>185</v>
      </c>
      <c r="F1710">
        <v>62</v>
      </c>
      <c r="G1710">
        <v>59</v>
      </c>
      <c r="H1710">
        <v>62</v>
      </c>
      <c r="I1710" s="3">
        <f t="shared" si="79"/>
        <v>61</v>
      </c>
      <c r="J1710" t="s">
        <v>6695</v>
      </c>
      <c r="K1710" t="str">
        <f t="shared" si="80"/>
        <v>E:\imagenes\escudos_cl\Europa\Superettan\IK Brage.png</v>
      </c>
      <c r="L1710" t="s">
        <v>496</v>
      </c>
      <c r="M1710">
        <f>INDEX(NationalTeams!B:B,MATCH(L1710,NationalTeams!C:C,0))</f>
        <v>196</v>
      </c>
      <c r="O1710" t="str">
        <f t="shared" si="78"/>
        <v>INSERT INTO "Clubs" (club_name,club_league_id,club_value,club_shield,club_country) VALUES ('IK Brage',185,61,pg_read_binary_file('E:\imagenes\escudos_cl\Europa\Superettan\IK Brage.png'),196);</v>
      </c>
    </row>
    <row r="1711" spans="2:15" x14ac:dyDescent="0.25">
      <c r="B1711">
        <v>1709</v>
      </c>
      <c r="C1711" t="s">
        <v>3223</v>
      </c>
      <c r="D1711" t="s">
        <v>1954</v>
      </c>
      <c r="E1711">
        <f>INDEX(ClubLeague!B:B,MATCH(D1711,ClubLeague!C:C,0))</f>
        <v>185</v>
      </c>
      <c r="F1711">
        <v>62</v>
      </c>
      <c r="G1711">
        <v>61</v>
      </c>
      <c r="H1711">
        <v>63</v>
      </c>
      <c r="I1711" s="3">
        <f t="shared" si="79"/>
        <v>62</v>
      </c>
      <c r="J1711" t="s">
        <v>6696</v>
      </c>
      <c r="K1711" t="str">
        <f t="shared" si="80"/>
        <v>E:\imagenes\escudos_cl\Europa\Superettan\IK Oddevold.png</v>
      </c>
      <c r="L1711" t="s">
        <v>496</v>
      </c>
      <c r="M1711">
        <f>INDEX(NationalTeams!B:B,MATCH(L1711,NationalTeams!C:C,0))</f>
        <v>196</v>
      </c>
      <c r="O1711" t="str">
        <f t="shared" si="78"/>
        <v>INSERT INTO "Clubs" (club_name,club_league_id,club_value,club_shield,club_country) VALUES ('IK Oddevold',185,62,pg_read_binary_file('E:\imagenes\escudos_cl\Europa\Superettan\IK Oddevold.png'),196);</v>
      </c>
    </row>
    <row r="1712" spans="2:15" x14ac:dyDescent="0.25">
      <c r="B1712">
        <v>1710</v>
      </c>
      <c r="C1712" t="s">
        <v>3209</v>
      </c>
      <c r="D1712" t="s">
        <v>1782</v>
      </c>
      <c r="E1712">
        <f>INDEX(ClubLeague!B:B,MATCH(D1712,ClubLeague!C:C,0))</f>
        <v>12</v>
      </c>
      <c r="F1712">
        <v>63</v>
      </c>
      <c r="G1712">
        <v>62</v>
      </c>
      <c r="H1712">
        <v>63</v>
      </c>
      <c r="I1712" s="3">
        <f t="shared" si="79"/>
        <v>63</v>
      </c>
      <c r="J1712" t="s">
        <v>6697</v>
      </c>
      <c r="K1712" t="str">
        <f t="shared" si="80"/>
        <v>E:\imagenes\escudos_cl\Europa\Allsvenskan\IK Sirius.png</v>
      </c>
      <c r="L1712" t="s">
        <v>496</v>
      </c>
      <c r="M1712">
        <f>INDEX(NationalTeams!B:B,MATCH(L1712,NationalTeams!C:C,0))</f>
        <v>196</v>
      </c>
      <c r="O1712" t="str">
        <f t="shared" si="78"/>
        <v>INSERT INTO "Clubs" (club_name,club_league_id,club_value,club_shield,club_country) VALUES ('IK Sirius',12,63,pg_read_binary_file('E:\imagenes\escudos_cl\Europa\Allsvenskan\IK Sirius.png'),196);</v>
      </c>
    </row>
    <row r="1713" spans="2:15" x14ac:dyDescent="0.25">
      <c r="B1713">
        <v>1711</v>
      </c>
      <c r="C1713" t="s">
        <v>3003</v>
      </c>
      <c r="D1713" t="s">
        <v>1910</v>
      </c>
      <c r="E1713">
        <f>INDEX(ClubLeague!B:B,MATCH(D1713,ClubLeague!C:C,0))</f>
        <v>141</v>
      </c>
      <c r="F1713">
        <v>56</v>
      </c>
      <c r="G1713">
        <v>55</v>
      </c>
      <c r="H1713">
        <v>57</v>
      </c>
      <c r="I1713" s="3">
        <f t="shared" si="79"/>
        <v>56</v>
      </c>
      <c r="J1713" t="s">
        <v>6698</v>
      </c>
      <c r="K1713" t="str">
        <f t="shared" si="80"/>
        <v>E:\imagenes\escudos_cl\Europa\Norwegian First Division\IK Start.png</v>
      </c>
      <c r="L1713" t="s">
        <v>492</v>
      </c>
      <c r="M1713">
        <f>INDEX(NationalTeams!B:B,MATCH(L1713,NationalTeams!C:C,0))</f>
        <v>154</v>
      </c>
      <c r="O1713" t="str">
        <f t="shared" si="78"/>
        <v>INSERT INTO "Clubs" (club_name,club_league_id,club_value,club_shield,club_country) VALUES ('IK Start',141,56,pg_read_binary_file('E:\imagenes\escudos_cl\Europa\Norwegian First Division\IK Start.png'),154);</v>
      </c>
    </row>
    <row r="1714" spans="2:15" x14ac:dyDescent="0.25">
      <c r="B1714">
        <v>1712</v>
      </c>
      <c r="C1714" t="s">
        <v>4852</v>
      </c>
      <c r="D1714" t="s">
        <v>1908</v>
      </c>
      <c r="E1714">
        <f>INDEX(ClubLeague!B:B,MATCH(D1714,ClubLeague!C:C,0))</f>
        <v>139</v>
      </c>
      <c r="F1714">
        <v>69</v>
      </c>
      <c r="G1714">
        <v>69</v>
      </c>
      <c r="H1714">
        <v>72</v>
      </c>
      <c r="I1714" s="3">
        <f t="shared" si="79"/>
        <v>70</v>
      </c>
      <c r="J1714" t="s">
        <v>6699</v>
      </c>
      <c r="K1714" t="str">
        <f t="shared" si="80"/>
        <v>E:\imagenes\escudos_cl\Africa\Nigeria Premier Football League\Ikorodu City FC.png</v>
      </c>
      <c r="L1714" t="s">
        <v>361</v>
      </c>
      <c r="M1714">
        <f>INDEX(NationalTeams!B:B,MATCH(L1714,NationalTeams!C:C,0))</f>
        <v>153</v>
      </c>
      <c r="O1714" t="str">
        <f t="shared" si="78"/>
        <v>INSERT INTO "Clubs" (club_name,club_league_id,club_value,club_shield,club_country) VALUES ('Ikorodu City FC',139,70,pg_read_binary_file('E:\imagenes\escudos_cl\Africa\Nigeria Premier Football League\Ikorodu City FC.png'),153);</v>
      </c>
    </row>
    <row r="1715" spans="2:15" x14ac:dyDescent="0.25">
      <c r="B1715">
        <v>1713</v>
      </c>
      <c r="C1715" t="s">
        <v>3009</v>
      </c>
      <c r="D1715" t="s">
        <v>1910</v>
      </c>
      <c r="E1715">
        <f>INDEX(ClubLeague!B:B,MATCH(D1715,ClubLeague!C:C,0))</f>
        <v>141</v>
      </c>
      <c r="F1715">
        <v>57</v>
      </c>
      <c r="G1715">
        <v>55</v>
      </c>
      <c r="H1715">
        <v>57</v>
      </c>
      <c r="I1715" s="3">
        <f t="shared" si="79"/>
        <v>56</v>
      </c>
      <c r="J1715" t="s">
        <v>6700</v>
      </c>
      <c r="K1715" t="str">
        <f t="shared" si="80"/>
        <v>E:\imagenes\escudos_cl\Europa\Norwegian First Division\IL Hodd.png</v>
      </c>
      <c r="L1715" t="s">
        <v>492</v>
      </c>
      <c r="M1715">
        <f>INDEX(NationalTeams!B:B,MATCH(L1715,NationalTeams!C:C,0))</f>
        <v>154</v>
      </c>
      <c r="O1715" t="str">
        <f t="shared" si="78"/>
        <v>INSERT INTO "Clubs" (club_name,club_league_id,club_value,club_shield,club_country) VALUES ('IL Hodd',141,56,pg_read_binary_file('E:\imagenes\escudos_cl\Europa\Norwegian First Division\IL Hodd.png'),154);</v>
      </c>
    </row>
    <row r="1716" spans="2:15" x14ac:dyDescent="0.25">
      <c r="B1716">
        <v>1714</v>
      </c>
      <c r="C1716" t="s">
        <v>3574</v>
      </c>
      <c r="D1716" t="s">
        <v>1881</v>
      </c>
      <c r="E1716">
        <f>INDEX(ClubLeague!B:B,MATCH(D1716,ClubLeague!C:C,0))</f>
        <v>112</v>
      </c>
      <c r="F1716">
        <v>63</v>
      </c>
      <c r="G1716">
        <v>64</v>
      </c>
      <c r="H1716">
        <v>57</v>
      </c>
      <c r="I1716" s="3">
        <f t="shared" si="79"/>
        <v>61</v>
      </c>
      <c r="J1716" t="s">
        <v>6701</v>
      </c>
      <c r="K1716" t="str">
        <f t="shared" si="80"/>
        <v>E:\imagenes\escudos_cl\America\LigaPro Ecuabet Serie B\Imbabura SC.png</v>
      </c>
      <c r="L1716" t="s">
        <v>331</v>
      </c>
      <c r="M1716">
        <f>INDEX(NationalTeams!B:B,MATCH(L1716,NationalTeams!C:C,0))</f>
        <v>58</v>
      </c>
      <c r="O1716" t="str">
        <f t="shared" si="78"/>
        <v>INSERT INTO "Clubs" (club_name,club_league_id,club_value,club_shield,club_country) VALUES ('Imbabura SC',112,61,pg_read_binary_file('E:\imagenes\escudos_cl\America\LigaPro Ecuabet Serie B\Imbabura SC.png'),58);</v>
      </c>
    </row>
    <row r="1717" spans="2:15" x14ac:dyDescent="0.25">
      <c r="B1717">
        <v>1715</v>
      </c>
      <c r="C1717" t="s">
        <v>4040</v>
      </c>
      <c r="D1717" t="s">
        <v>1891</v>
      </c>
      <c r="E1717">
        <f>INDEX(ClubLeague!B:B,MATCH(D1717,ClubLeague!C:C,0))</f>
        <v>122</v>
      </c>
      <c r="F1717">
        <v>55</v>
      </c>
      <c r="G1717">
        <v>59</v>
      </c>
      <c r="H1717">
        <v>60</v>
      </c>
      <c r="I1717" s="3">
        <f t="shared" si="79"/>
        <v>58</v>
      </c>
      <c r="J1717" t="s">
        <v>6702</v>
      </c>
      <c r="K1717" t="str">
        <f t="shared" si="80"/>
        <v>E:\imagenes\escudos_cl\Asia\Malaysia Super League\Immigration FC.png</v>
      </c>
      <c r="L1717" t="s">
        <v>463</v>
      </c>
      <c r="M1717">
        <f>INDEX(NationalTeams!B:B,MATCH(L1717,NationalTeams!C:C,0))</f>
        <v>132</v>
      </c>
      <c r="O1717" t="str">
        <f t="shared" si="78"/>
        <v>INSERT INTO "Clubs" (club_name,club_league_id,club_value,club_shield,club_country) VALUES ('Immigration FC',122,58,pg_read_binary_file('E:\imagenes\escudos_cl\Asia\Malaysia Super League\Immigration FC.png'),132);</v>
      </c>
    </row>
    <row r="1718" spans="2:15" x14ac:dyDescent="0.25">
      <c r="B1718">
        <v>1716</v>
      </c>
      <c r="C1718" t="s">
        <v>4091</v>
      </c>
      <c r="D1718" t="s">
        <v>1850</v>
      </c>
      <c r="E1718">
        <f>INDEX(ClubLeague!B:B,MATCH(D1718,ClubLeague!C:C,0))</f>
        <v>81</v>
      </c>
      <c r="F1718">
        <v>67</v>
      </c>
      <c r="G1718">
        <v>57</v>
      </c>
      <c r="H1718">
        <v>59</v>
      </c>
      <c r="I1718" s="3">
        <f t="shared" si="79"/>
        <v>61</v>
      </c>
      <c r="J1718" t="s">
        <v>6703</v>
      </c>
      <c r="K1718" t="str">
        <f t="shared" si="80"/>
        <v>E:\imagenes\escudos_cl\Asia\K2 League\Incheon United FC.png</v>
      </c>
      <c r="L1718" t="s">
        <v>425</v>
      </c>
      <c r="M1718">
        <f>INDEX(NationalTeams!B:B,MATCH(L1718,NationalTeams!C:C,0))</f>
        <v>50</v>
      </c>
      <c r="O1718" t="str">
        <f t="shared" si="78"/>
        <v>INSERT INTO "Clubs" (club_name,club_league_id,club_value,club_shield,club_country) VALUES ('Incheon United FC',81,61,pg_read_binary_file('E:\imagenes\escudos_cl\Asia\K2 League\Incheon United FC.png'),50);</v>
      </c>
    </row>
    <row r="1719" spans="2:15" x14ac:dyDescent="0.25">
      <c r="B1719">
        <v>1717</v>
      </c>
      <c r="C1719" t="s">
        <v>4957</v>
      </c>
      <c r="D1719" t="s">
        <v>1979</v>
      </c>
      <c r="E1719">
        <f>INDEX(ClubLeague!B:B,MATCH(D1719,ClubLeague!C:C,0))</f>
        <v>210</v>
      </c>
      <c r="F1719">
        <v>54</v>
      </c>
      <c r="G1719">
        <v>54</v>
      </c>
      <c r="H1719">
        <v>52</v>
      </c>
      <c r="I1719" s="3">
        <f t="shared" si="79"/>
        <v>53</v>
      </c>
      <c r="J1719" t="s">
        <v>6704</v>
      </c>
      <c r="K1719" t="str">
        <f t="shared" si="80"/>
        <v>E:\imagenes\escudos_cl\Africa\Zambia Super League\Indeni FC.png</v>
      </c>
      <c r="L1719" t="s">
        <v>367</v>
      </c>
      <c r="M1719">
        <f>INDEX(NationalTeams!B:B,MATCH(L1719,NationalTeams!C:C,0))</f>
        <v>222</v>
      </c>
      <c r="O1719" t="str">
        <f t="shared" si="78"/>
        <v>INSERT INTO "Clubs" (club_name,club_league_id,club_value,club_shield,club_country) VALUES ('Indeni FC',210,53,pg_read_binary_file('E:\imagenes\escudos_cl\Africa\Zambia Super League\Indeni FC.png'),222);</v>
      </c>
    </row>
    <row r="1720" spans="2:15" x14ac:dyDescent="0.25">
      <c r="B1720">
        <v>1718</v>
      </c>
      <c r="C1720" t="s">
        <v>3569</v>
      </c>
      <c r="D1720" t="s">
        <v>1880</v>
      </c>
      <c r="E1720">
        <f>INDEX(ClubLeague!B:B,MATCH(D1720,ClubLeague!C:C,0))</f>
        <v>111</v>
      </c>
      <c r="F1720">
        <v>66</v>
      </c>
      <c r="G1720">
        <v>73</v>
      </c>
      <c r="H1720">
        <v>61</v>
      </c>
      <c r="I1720" s="3">
        <f t="shared" si="79"/>
        <v>67</v>
      </c>
      <c r="J1720" t="s">
        <v>6705</v>
      </c>
      <c r="K1720" t="str">
        <f t="shared" si="80"/>
        <v>E:\imagenes\escudos_cl\America\LigaPro Ecuabet\Independiente del Valle.png</v>
      </c>
      <c r="L1720" t="s">
        <v>331</v>
      </c>
      <c r="M1720">
        <f>INDEX(NationalTeams!B:B,MATCH(L1720,NationalTeams!C:C,0))</f>
        <v>58</v>
      </c>
      <c r="O1720" t="str">
        <f t="shared" si="78"/>
        <v>INSERT INTO "Clubs" (club_name,club_league_id,club_value,club_shield,club_country) VALUES ('Independiente del Valle',111,67,pg_read_binary_file('E:\imagenes\escudos_cl\America\LigaPro Ecuabet\Independiente del Valle.png'),58);</v>
      </c>
    </row>
    <row r="1721" spans="2:15" x14ac:dyDescent="0.25">
      <c r="B1721">
        <v>1719</v>
      </c>
      <c r="C1721" t="s">
        <v>3757</v>
      </c>
      <c r="D1721" t="s">
        <v>1812</v>
      </c>
      <c r="E1721">
        <f>INDEX(ClubLeague!B:B,MATCH(D1721,ClubLeague!C:C,0))</f>
        <v>43</v>
      </c>
      <c r="F1721">
        <v>60</v>
      </c>
      <c r="G1721">
        <v>60</v>
      </c>
      <c r="H1721">
        <v>60</v>
      </c>
      <c r="I1721" s="3">
        <f t="shared" si="79"/>
        <v>60</v>
      </c>
      <c r="J1721" t="s">
        <v>6706</v>
      </c>
      <c r="K1721" t="str">
        <f t="shared" si="80"/>
        <v>E:\imagenes\escudos_cl\America\Division Intermedia\Independiente FC.png</v>
      </c>
      <c r="L1721" t="s">
        <v>348</v>
      </c>
      <c r="M1721">
        <f>INDEX(NationalTeams!B:B,MATCH(L1721,NationalTeams!C:C,0))</f>
        <v>164</v>
      </c>
      <c r="O1721" t="str">
        <f t="shared" si="78"/>
        <v>INSERT INTO "Clubs" (club_name,club_league_id,club_value,club_shield,club_country) VALUES ('Independiente FC',43,60,pg_read_binary_file('E:\imagenes\escudos_cl\America\Division Intermedia\Independiente FC.png'),164);</v>
      </c>
    </row>
    <row r="1722" spans="2:15" x14ac:dyDescent="0.25">
      <c r="B1722">
        <v>1720</v>
      </c>
      <c r="C1722" t="s">
        <v>3493</v>
      </c>
      <c r="D1722" t="s">
        <v>1865</v>
      </c>
      <c r="E1722">
        <f>INDEX(ClubLeague!B:B,MATCH(D1722,ClubLeague!C:C,0))</f>
        <v>96</v>
      </c>
      <c r="F1722">
        <v>66</v>
      </c>
      <c r="G1722">
        <v>68</v>
      </c>
      <c r="H1722">
        <v>64</v>
      </c>
      <c r="I1722" s="3">
        <f t="shared" si="79"/>
        <v>66</v>
      </c>
      <c r="J1722" t="s">
        <v>6707</v>
      </c>
      <c r="K1722" t="str">
        <f t="shared" si="80"/>
        <v>E:\imagenes\escudos_cl\America\Liga BetPlay Dimayor\Independiente Medellin.png</v>
      </c>
      <c r="L1722" t="s">
        <v>328</v>
      </c>
      <c r="M1722">
        <f>INDEX(NationalTeams!B:B,MATCH(L1722,NationalTeams!C:C,0))</f>
        <v>46</v>
      </c>
      <c r="O1722" t="str">
        <f t="shared" si="78"/>
        <v>INSERT INTO "Clubs" (club_name,club_league_id,club_value,club_shield,club_country) VALUES ('Independiente Medellin',96,66,pg_read_binary_file('E:\imagenes\escudos_cl\America\Liga BetPlay Dimayor\Independiente Medellin.png'),46);</v>
      </c>
    </row>
    <row r="1723" spans="2:15" x14ac:dyDescent="0.25">
      <c r="B1723">
        <v>1721</v>
      </c>
      <c r="C1723" t="s">
        <v>3497</v>
      </c>
      <c r="D1723" t="s">
        <v>1865</v>
      </c>
      <c r="E1723">
        <f>INDEX(ClubLeague!B:B,MATCH(D1723,ClubLeague!C:C,0))</f>
        <v>96</v>
      </c>
      <c r="F1723">
        <v>65</v>
      </c>
      <c r="G1723">
        <v>70</v>
      </c>
      <c r="H1723">
        <v>66</v>
      </c>
      <c r="I1723" s="3">
        <f t="shared" si="79"/>
        <v>67</v>
      </c>
      <c r="J1723" t="s">
        <v>6708</v>
      </c>
      <c r="K1723" t="str">
        <f t="shared" si="80"/>
        <v>E:\imagenes\escudos_cl\America\Liga BetPlay Dimayor\Independiente Santa Fe.png</v>
      </c>
      <c r="L1723" t="s">
        <v>328</v>
      </c>
      <c r="M1723">
        <f>INDEX(NationalTeams!B:B,MATCH(L1723,NationalTeams!C:C,0))</f>
        <v>46</v>
      </c>
      <c r="O1723" t="str">
        <f t="shared" si="78"/>
        <v>INSERT INTO "Clubs" (club_name,club_league_id,club_value,club_shield,club_country) VALUES ('Independiente Santa Fe',96,67,pg_read_binary_file('E:\imagenes\escudos_cl\America\Liga BetPlay Dimayor\Independiente Santa Fe.png'),46);</v>
      </c>
    </row>
    <row r="1724" spans="2:15" x14ac:dyDescent="0.25">
      <c r="B1724">
        <v>1722</v>
      </c>
      <c r="C1724" t="s">
        <v>4506</v>
      </c>
      <c r="D1724" t="s">
        <v>1795</v>
      </c>
      <c r="E1724">
        <f>INDEX(ClubLeague!B:B,MATCH(D1724,ClubLeague!C:C,0))</f>
        <v>25</v>
      </c>
      <c r="F1724">
        <v>44</v>
      </c>
      <c r="G1724">
        <v>45</v>
      </c>
      <c r="H1724">
        <v>50</v>
      </c>
      <c r="I1724" s="3">
        <f t="shared" si="79"/>
        <v>46</v>
      </c>
      <c r="J1724" t="s">
        <v>6709</v>
      </c>
      <c r="K1724" t="str">
        <f t="shared" si="80"/>
        <v>E:\imagenes\escudos_cl\Asia\Brunei Super League\Indera SC.png</v>
      </c>
      <c r="L1724" t="s">
        <v>478</v>
      </c>
      <c r="M1724">
        <f>INDEX(NationalTeams!B:B,MATCH(L1724,NationalTeams!C:C,0))</f>
        <v>33</v>
      </c>
      <c r="O1724" t="str">
        <f t="shared" si="78"/>
        <v>INSERT INTO "Clubs" (club_name,club_league_id,club_value,club_shield,club_country) VALUES ('Indera SC',25,46,pg_read_binary_file('E:\imagenes\escudos_cl\Asia\Brunei Super League\Indera SC.png'),33);</v>
      </c>
    </row>
    <row r="1725" spans="2:15" x14ac:dyDescent="0.25">
      <c r="B1725">
        <v>1723</v>
      </c>
      <c r="C1725" t="s">
        <v>4691</v>
      </c>
      <c r="D1725" t="s">
        <v>1882</v>
      </c>
      <c r="E1725">
        <f>INDEX(ClubLeague!B:B,MATCH(D1725,ClubLeague!C:C,0))</f>
        <v>113</v>
      </c>
      <c r="F1725">
        <v>70</v>
      </c>
      <c r="G1725">
        <v>67</v>
      </c>
      <c r="H1725">
        <v>66</v>
      </c>
      <c r="I1725" s="3">
        <f t="shared" si="79"/>
        <v>68</v>
      </c>
      <c r="J1725" t="s">
        <v>6710</v>
      </c>
      <c r="K1725" t="str">
        <f t="shared" si="80"/>
        <v>E:\imagenes\escudos_cl\Africa\Ligue 1\Inova SCA.png</v>
      </c>
      <c r="L1725" t="s">
        <v>323</v>
      </c>
      <c r="M1725">
        <f>INDEX(NationalTeams!B:B,MATCH(L1725,NationalTeams!C:C,0))</f>
        <v>51</v>
      </c>
      <c r="O1725" t="str">
        <f t="shared" si="78"/>
        <v>INSERT INTO "Clubs" (club_name,club_league_id,club_value,club_shield,club_country) VALUES ('Inova SCA',113,68,pg_read_binary_file('E:\imagenes\escudos_cl\Africa\Ligue 1\Inova SCA.png'),51);</v>
      </c>
    </row>
    <row r="1726" spans="2:15" x14ac:dyDescent="0.25">
      <c r="B1726">
        <v>1724</v>
      </c>
      <c r="C1726" t="s">
        <v>2966</v>
      </c>
      <c r="D1726" t="s">
        <v>1906</v>
      </c>
      <c r="E1726">
        <f>INDEX(ClubLeague!B:B,MATCH(D1726,ClubLeague!C:C,0))</f>
        <v>137</v>
      </c>
      <c r="F1726">
        <v>53</v>
      </c>
      <c r="G1726">
        <v>54</v>
      </c>
      <c r="H1726">
        <v>51</v>
      </c>
      <c r="I1726" s="3">
        <f t="shared" si="79"/>
        <v>53</v>
      </c>
      <c r="J1726" t="s">
        <v>6711</v>
      </c>
      <c r="K1726" t="str">
        <f t="shared" si="80"/>
        <v>E:\imagenes\escudos_cl\Europa\NIFL Championship\Institute FC.png</v>
      </c>
      <c r="L1726" t="s">
        <v>503</v>
      </c>
      <c r="M1726">
        <f>INDEX(NationalTeams!B:B,MATCH(L1726,NationalTeams!C:C,0))</f>
        <v>99</v>
      </c>
      <c r="O1726" t="str">
        <f t="shared" si="78"/>
        <v>INSERT INTO "Clubs" (club_name,club_league_id,club_value,club_shield,club_country) VALUES ('Institute FC',137,53,pg_read_binary_file('E:\imagenes\escudos_cl\Europa\NIFL Championship\Institute FC.png'),99);</v>
      </c>
    </row>
    <row r="1727" spans="2:15" x14ac:dyDescent="0.25">
      <c r="B1727">
        <v>1725</v>
      </c>
      <c r="C1727" t="s">
        <v>3352</v>
      </c>
      <c r="D1727" t="s">
        <v>1878</v>
      </c>
      <c r="E1727">
        <f>INDEX(ClubLeague!B:B,MATCH(D1727,ClubLeague!C:C,0))</f>
        <v>109</v>
      </c>
      <c r="F1727">
        <v>56</v>
      </c>
      <c r="G1727">
        <v>60</v>
      </c>
      <c r="H1727">
        <v>61</v>
      </c>
      <c r="I1727" s="3">
        <f t="shared" si="79"/>
        <v>59</v>
      </c>
      <c r="J1727" t="s">
        <v>6712</v>
      </c>
      <c r="K1727" t="str">
        <f t="shared" si="80"/>
        <v>E:\imagenes\escudos_cl\America\Liga Profesional Argentina\Instituto Atletico Central Cordoba.png</v>
      </c>
      <c r="L1727" t="s">
        <v>376</v>
      </c>
      <c r="M1727">
        <f>INDEX(NationalTeams!B:B,MATCH(L1727,NationalTeams!C:C,0))</f>
        <v>12</v>
      </c>
      <c r="O1727" t="str">
        <f t="shared" si="78"/>
        <v>INSERT INTO "Clubs" (club_name,club_league_id,club_value,club_shield,club_country) VALUES ('Instituto Atletico Central Cordoba',109,59,pg_read_binary_file('E:\imagenes\escudos_cl\America\Liga Profesional Argentina\Instituto Atletico Central Cordoba.png'),12);</v>
      </c>
    </row>
    <row r="1728" spans="2:15" x14ac:dyDescent="0.25">
      <c r="B1728">
        <v>1726</v>
      </c>
      <c r="C1728" t="s">
        <v>4675</v>
      </c>
      <c r="D1728" t="s">
        <v>1882</v>
      </c>
      <c r="E1728">
        <f>INDEX(ClubLeague!B:B,MATCH(D1728,ClubLeague!C:C,0))</f>
        <v>113</v>
      </c>
      <c r="F1728">
        <v>57</v>
      </c>
      <c r="G1728">
        <v>62</v>
      </c>
      <c r="H1728">
        <v>57</v>
      </c>
      <c r="I1728" s="3">
        <f t="shared" si="79"/>
        <v>59</v>
      </c>
      <c r="J1728" t="s">
        <v>6713</v>
      </c>
      <c r="K1728" t="str">
        <f t="shared" si="80"/>
        <v>E:\imagenes\escudos_cl\Africa\Ligue 1\Inter Club.png</v>
      </c>
      <c r="L1728" t="s">
        <v>369</v>
      </c>
      <c r="M1728">
        <f>INDEX(NationalTeams!B:B,MATCH(L1728,NationalTeams!C:C,0))</f>
        <v>48</v>
      </c>
      <c r="O1728" t="str">
        <f t="shared" si="78"/>
        <v>INSERT INTO "Clubs" (club_name,club_league_id,club_value,club_shield,club_country) VALUES ('Inter Club',113,59,pg_read_binary_file('E:\imagenes\escudos_cl\Africa\Ligue 1\Inter Club.png'),48);</v>
      </c>
    </row>
    <row r="1729" spans="2:15" x14ac:dyDescent="0.25">
      <c r="B1729">
        <v>1727</v>
      </c>
      <c r="C1729" t="s">
        <v>2040</v>
      </c>
      <c r="D1729" t="s">
        <v>1919</v>
      </c>
      <c r="E1729">
        <f>INDEX(ClubLeague!B:B,MATCH(D1729,ClubLeague!C:C,0))</f>
        <v>150</v>
      </c>
      <c r="F1729">
        <v>41</v>
      </c>
      <c r="G1729">
        <v>41</v>
      </c>
      <c r="H1729">
        <v>45</v>
      </c>
      <c r="I1729" s="3">
        <f t="shared" si="79"/>
        <v>42</v>
      </c>
      <c r="J1729" t="s">
        <v>6714</v>
      </c>
      <c r="K1729" t="str">
        <f t="shared" si="80"/>
        <v>E:\imagenes\escudos_cl\Europa\Primera Divisio\Inter Club dEscaldes.png</v>
      </c>
      <c r="L1729" t="s">
        <v>538</v>
      </c>
      <c r="M1729">
        <f>INDEX(NationalTeams!B:B,MATCH(L1729,NationalTeams!C:C,0))</f>
        <v>6</v>
      </c>
      <c r="O1729" t="str">
        <f t="shared" si="78"/>
        <v>INSERT INTO "Clubs" (club_name,club_league_id,club_value,club_shield,club_country) VALUES ('Inter Club dEscaldes',150,42,pg_read_binary_file('E:\imagenes\escudos_cl\Europa\Primera Divisio\Inter Club dEscaldes.png'),6);</v>
      </c>
    </row>
    <row r="1730" spans="2:15" x14ac:dyDescent="0.25">
      <c r="B1730">
        <v>1728</v>
      </c>
      <c r="C1730" t="s">
        <v>3543</v>
      </c>
      <c r="D1730" t="s">
        <v>1934</v>
      </c>
      <c r="E1730">
        <f>INDEX(ClubLeague!B:B,MATCH(D1730,ClubLeague!C:C,0))</f>
        <v>165</v>
      </c>
      <c r="F1730">
        <v>67</v>
      </c>
      <c r="G1730">
        <v>62</v>
      </c>
      <c r="H1730">
        <v>65</v>
      </c>
      <c r="I1730" s="3">
        <f t="shared" si="79"/>
        <v>65</v>
      </c>
      <c r="J1730" t="s">
        <v>6715</v>
      </c>
      <c r="K1730" t="str">
        <f t="shared" si="80"/>
        <v>E:\imagenes\escudos_cl\America\Segunda Division CRI\Inter de San Carlos.png</v>
      </c>
      <c r="L1730" t="s">
        <v>354</v>
      </c>
      <c r="M1730">
        <f>INDEX(NationalTeams!B:B,MATCH(L1730,NationalTeams!C:C,0))</f>
        <v>52</v>
      </c>
      <c r="O1730" t="str">
        <f t="shared" si="78"/>
        <v>INSERT INTO "Clubs" (club_name,club_league_id,club_value,club_shield,club_country) VALUES ('Inter de San Carlos',165,65,pg_read_binary_file('E:\imagenes\escudos_cl\America\Segunda Division CRI\Inter de San Carlos.png'),52);</v>
      </c>
    </row>
    <row r="1731" spans="2:15" x14ac:dyDescent="0.25">
      <c r="B1731">
        <v>1729</v>
      </c>
      <c r="C1731" t="s">
        <v>4215</v>
      </c>
      <c r="D1731" t="s">
        <v>1835</v>
      </c>
      <c r="E1731">
        <f>INDEX(ClubLeague!B:B,MATCH(D1731,ClubLeague!C:C,0))</f>
        <v>66</v>
      </c>
      <c r="F1731">
        <v>57</v>
      </c>
      <c r="G1731">
        <v>51</v>
      </c>
      <c r="H1731">
        <v>57</v>
      </c>
      <c r="I1731" s="3">
        <f t="shared" si="79"/>
        <v>55</v>
      </c>
      <c r="J1731" t="s">
        <v>6716</v>
      </c>
      <c r="K1731" t="str">
        <f t="shared" si="80"/>
        <v>E:\imagenes\escudos_cl\Asia\I League\Inter Kashi FC.png</v>
      </c>
      <c r="L1731" t="s">
        <v>458</v>
      </c>
      <c r="M1731">
        <f>INDEX(NationalTeams!B:B,MATCH(L1731,NationalTeams!C:C,0))</f>
        <v>93</v>
      </c>
      <c r="O1731" t="str">
        <f t="shared" ref="O1731:O1794" si="81">_xlfn.CONCAT($O$1,$S$1,$B$1,$S$1," ",$Q$1,$C$2,$U$1,$E$2,$U$1,$I$2,$U$1,$K$2,$U$1,$M$2,$R$1,$P$1,$Q$1,$T$1,C1731,$T$1,$U$1,E1731,$U$1,I1731,$U$1,$O$2,$Q$1,$T$1,K1731,$T$1,$R$1,$U$1,M1731,$R$1,$V$1)</f>
        <v>INSERT INTO "Clubs" (club_name,club_league_id,club_value,club_shield,club_country) VALUES ('Inter Kashi FC',66,55,pg_read_binary_file('E:\imagenes\escudos_cl\Asia\I League\Inter Kashi FC.png'),93);</v>
      </c>
    </row>
    <row r="1732" spans="2:15" x14ac:dyDescent="0.25">
      <c r="B1732">
        <v>1730</v>
      </c>
      <c r="C1732" t="s">
        <v>3616</v>
      </c>
      <c r="D1732" t="s">
        <v>1889</v>
      </c>
      <c r="E1732">
        <f>INDEX(ClubLeague!B:B,MATCH(D1732,ClubLeague!C:C,0))</f>
        <v>120</v>
      </c>
      <c r="F1732">
        <v>69</v>
      </c>
      <c r="G1732">
        <v>71</v>
      </c>
      <c r="H1732">
        <v>70</v>
      </c>
      <c r="I1732" s="3">
        <f t="shared" ref="I1732:I1795" si="82">ROUND(AVERAGE(F1732:H1732),0)</f>
        <v>70</v>
      </c>
      <c r="J1732" t="s">
        <v>6717</v>
      </c>
      <c r="K1732" t="str">
        <f t="shared" ref="K1732:K1795" si="83">_xlfn.CONCAT($A$1,J1732)</f>
        <v>E:\imagenes\escudos_cl\America\Major League Soccer\Inter Miami CF.png</v>
      </c>
      <c r="L1732" t="s">
        <v>349</v>
      </c>
      <c r="M1732">
        <f>INDEX(NationalTeams!B:B,MATCH(L1732,NationalTeams!C:C,0))</f>
        <v>67</v>
      </c>
      <c r="O1732" t="str">
        <f t="shared" si="81"/>
        <v>INSERT INTO "Clubs" (club_name,club_league_id,club_value,club_shield,club_country) VALUES ('Inter Miami CF',120,70,pg_read_binary_file('E:\imagenes\escudos_cl\America\Major League Soccer\Inter Miami CF.png'),67);</v>
      </c>
    </row>
    <row r="1733" spans="2:15" x14ac:dyDescent="0.25">
      <c r="B1733">
        <v>1731</v>
      </c>
      <c r="C1733" t="s">
        <v>3821</v>
      </c>
      <c r="D1733" t="s">
        <v>1956</v>
      </c>
      <c r="E1733">
        <f>INDEX(ClubLeague!B:B,MATCH(D1733,ClubLeague!C:C,0))</f>
        <v>187</v>
      </c>
      <c r="F1733">
        <v>53</v>
      </c>
      <c r="G1733">
        <v>49</v>
      </c>
      <c r="H1733">
        <v>55</v>
      </c>
      <c r="I1733" s="3">
        <f t="shared" si="82"/>
        <v>52</v>
      </c>
      <c r="J1733" t="s">
        <v>6718</v>
      </c>
      <c r="K1733" t="str">
        <f t="shared" si="83"/>
        <v>E:\imagenes\escudos_cl\America\SVB Hoofdklasse\Inter Moengotapoe.png</v>
      </c>
      <c r="L1733" t="s">
        <v>399</v>
      </c>
      <c r="M1733">
        <f>INDEX(NationalTeams!B:B,MATCH(L1733,NationalTeams!C:C,0))</f>
        <v>198</v>
      </c>
      <c r="O1733" t="str">
        <f t="shared" si="81"/>
        <v>INSERT INTO "Clubs" (club_name,club_league_id,club_value,club_shield,club_country) VALUES ('Inter Moengotapoe',187,52,pg_read_binary_file('E:\imagenes\escudos_cl\America\SVB Hoofdklasse\Inter Moengotapoe.png'),198);</v>
      </c>
    </row>
    <row r="1734" spans="2:15" x14ac:dyDescent="0.25">
      <c r="B1734">
        <v>1732</v>
      </c>
      <c r="C1734" t="s">
        <v>4813</v>
      </c>
      <c r="D1734" t="s">
        <v>1883</v>
      </c>
      <c r="E1734">
        <f>INDEX(ClubLeague!B:B,MATCH(D1734,ClubLeague!C:C,0))</f>
        <v>114</v>
      </c>
      <c r="F1734">
        <v>58</v>
      </c>
      <c r="G1734">
        <v>52</v>
      </c>
      <c r="H1734">
        <v>58</v>
      </c>
      <c r="I1734" s="3">
        <f t="shared" si="82"/>
        <v>56</v>
      </c>
      <c r="J1734" t="s">
        <v>6719</v>
      </c>
      <c r="K1734" t="str">
        <f t="shared" si="83"/>
        <v>E:\imagenes\escudos_cl\Africa\Ligue 1 Mauritania\Inter Nouakchott.png</v>
      </c>
      <c r="L1734" t="s">
        <v>360</v>
      </c>
      <c r="M1734">
        <f>INDEX(NationalTeams!B:B,MATCH(L1734,NationalTeams!C:C,0))</f>
        <v>139</v>
      </c>
      <c r="O1734" t="str">
        <f t="shared" si="81"/>
        <v>INSERT INTO "Clubs" (club_name,club_league_id,club_value,club_shield,club_country) VALUES ('Inter Nouakchott',114,56,pg_read_binary_file('E:\imagenes\escudos_cl\Africa\Ligue 1 Mauritania\Inter Nouakchott.png'),139);</v>
      </c>
    </row>
    <row r="1735" spans="2:15" x14ac:dyDescent="0.25">
      <c r="B1735">
        <v>1733</v>
      </c>
      <c r="C1735" t="s">
        <v>3822</v>
      </c>
      <c r="D1735" t="s">
        <v>1956</v>
      </c>
      <c r="E1735">
        <f>INDEX(ClubLeague!B:B,MATCH(D1735,ClubLeague!C:C,0))</f>
        <v>187</v>
      </c>
      <c r="F1735">
        <v>50</v>
      </c>
      <c r="G1735">
        <v>52</v>
      </c>
      <c r="H1735">
        <v>55</v>
      </c>
      <c r="I1735" s="3">
        <f t="shared" si="82"/>
        <v>52</v>
      </c>
      <c r="J1735" t="s">
        <v>6720</v>
      </c>
      <c r="K1735" t="str">
        <f t="shared" si="83"/>
        <v>E:\imagenes\escudos_cl\America\SVB Hoofdklasse\Inter Wanica.png</v>
      </c>
      <c r="L1735" t="s">
        <v>399</v>
      </c>
      <c r="M1735">
        <f>INDEX(NationalTeams!B:B,MATCH(L1735,NationalTeams!C:C,0))</f>
        <v>198</v>
      </c>
      <c r="O1735" t="str">
        <f t="shared" si="81"/>
        <v>INSERT INTO "Clubs" (club_name,club_league_id,club_value,club_shield,club_country) VALUES ('Inter Wanica',187,52,pg_read_binary_file('E:\imagenes\escudos_cl\America\SVB Hoofdklasse\Inter Wanica.png'),198);</v>
      </c>
    </row>
    <row r="1736" spans="2:15" x14ac:dyDescent="0.25">
      <c r="B1736">
        <v>1734</v>
      </c>
      <c r="C1736" t="s">
        <v>3516</v>
      </c>
      <c r="D1736" t="s">
        <v>1966</v>
      </c>
      <c r="E1736">
        <f>INDEX(ClubLeague!B:B,MATCH(D1736,ClubLeague!C:C,0))</f>
        <v>197</v>
      </c>
      <c r="F1736">
        <v>55</v>
      </c>
      <c r="G1736">
        <v>55</v>
      </c>
      <c r="H1736">
        <v>57</v>
      </c>
      <c r="I1736" s="3">
        <f t="shared" si="82"/>
        <v>56</v>
      </c>
      <c r="J1736" t="s">
        <v>6721</v>
      </c>
      <c r="K1736" t="str">
        <f t="shared" si="83"/>
        <v>E:\imagenes\escudos_cl\America\Torneo BetPlay Dimayor\Internacional FC de Palmira.png</v>
      </c>
      <c r="L1736" t="s">
        <v>328</v>
      </c>
      <c r="M1736">
        <f>INDEX(NationalTeams!B:B,MATCH(L1736,NationalTeams!C:C,0))</f>
        <v>46</v>
      </c>
      <c r="O1736" t="str">
        <f t="shared" si="81"/>
        <v>INSERT INTO "Clubs" (club_name,club_league_id,club_value,club_shield,club_country) VALUES ('Internacional FC de Palmira',197,56,pg_read_binary_file('E:\imagenes\escudos_cl\America\Torneo BetPlay Dimayor\Internacional FC de Palmira.png'),46);</v>
      </c>
    </row>
    <row r="1737" spans="2:15" x14ac:dyDescent="0.25">
      <c r="B1737">
        <v>1735</v>
      </c>
      <c r="C1737" t="s">
        <v>2793</v>
      </c>
      <c r="D1737" t="s">
        <v>1942</v>
      </c>
      <c r="E1737">
        <f>INDEX(ClubLeague!B:B,MATCH(D1737,ClubLeague!C:C,0))</f>
        <v>173</v>
      </c>
      <c r="F1737">
        <v>81</v>
      </c>
      <c r="G1737">
        <v>83</v>
      </c>
      <c r="H1737">
        <v>81</v>
      </c>
      <c r="I1737" s="3">
        <f t="shared" si="82"/>
        <v>82</v>
      </c>
      <c r="J1737" t="s">
        <v>6722</v>
      </c>
      <c r="K1737" t="str">
        <f t="shared" si="83"/>
        <v>E:\imagenes\escudos_cl\Europa\Serie A\Internazionale.png</v>
      </c>
      <c r="L1737" t="s">
        <v>488</v>
      </c>
      <c r="M1737">
        <f>INDEX(NationalTeams!B:B,MATCH(L1737,NationalTeams!C:C,0))</f>
        <v>110</v>
      </c>
      <c r="O1737" t="str">
        <f t="shared" si="81"/>
        <v>INSERT INTO "Clubs" (club_name,club_league_id,club_value,club_shield,club_country) VALUES ('Internazionale',173,82,pg_read_binary_file('E:\imagenes\escudos_cl\Europa\Serie A\Internazionale.png'),110);</v>
      </c>
    </row>
    <row r="1738" spans="2:15" x14ac:dyDescent="0.25">
      <c r="B1738">
        <v>1736</v>
      </c>
      <c r="C1738" t="s">
        <v>2666</v>
      </c>
      <c r="D1738" t="s">
        <v>1816</v>
      </c>
      <c r="E1738">
        <f>INDEX(ClubLeague!B:B,MATCH(D1738,ClubLeague!C:C,0))</f>
        <v>47</v>
      </c>
      <c r="F1738">
        <v>65</v>
      </c>
      <c r="G1738">
        <v>64</v>
      </c>
      <c r="H1738">
        <v>62</v>
      </c>
      <c r="I1738" s="3">
        <f t="shared" si="82"/>
        <v>64</v>
      </c>
      <c r="J1738" t="s">
        <v>6723</v>
      </c>
      <c r="K1738" t="str">
        <f t="shared" si="83"/>
        <v>E:\imagenes\escudos_cl\Europa\EFL Championship\Ipswich Town.png</v>
      </c>
      <c r="L1738" t="s">
        <v>493</v>
      </c>
      <c r="M1738">
        <f>INDEX(NationalTeams!B:B,MATCH(L1738,NationalTeams!C:C,0))</f>
        <v>95</v>
      </c>
      <c r="O1738" t="str">
        <f t="shared" si="81"/>
        <v>INSERT INTO "Clubs" (club_name,club_league_id,club_value,club_shield,club_country) VALUES ('Ipswich Town',47,64,pg_read_binary_file('E:\imagenes\escudos_cl\Europa\EFL Championship\Ipswich Town.png'),95);</v>
      </c>
    </row>
    <row r="1739" spans="2:15" x14ac:dyDescent="0.25">
      <c r="B1739">
        <v>1737</v>
      </c>
      <c r="C1739" t="s">
        <v>2723</v>
      </c>
      <c r="D1739" t="s">
        <v>1771</v>
      </c>
      <c r="E1739">
        <f>INDEX(ClubLeague!B:B,MATCH(D1739,ClubLeague!C:C,0))</f>
        <v>1</v>
      </c>
      <c r="F1739">
        <v>55</v>
      </c>
      <c r="G1739">
        <v>57</v>
      </c>
      <c r="H1739">
        <v>54</v>
      </c>
      <c r="I1739" s="3">
        <f t="shared" si="82"/>
        <v>55</v>
      </c>
      <c r="J1739" t="s">
        <v>6724</v>
      </c>
      <c r="K1739" t="str">
        <f t="shared" si="83"/>
        <v>E:\imagenes\escudos_cl\Europa\1. Deild Karla\IR.png</v>
      </c>
      <c r="L1739" t="s">
        <v>519</v>
      </c>
      <c r="M1739">
        <f>INDEX(NationalTeams!B:B,MATCH(L1739,NationalTeams!C:C,0))</f>
        <v>100</v>
      </c>
      <c r="O1739" t="str">
        <f t="shared" si="81"/>
        <v>INSERT INTO "Clubs" (club_name,club_league_id,club_value,club_shield,club_country) VALUES ('IR',1,55,pg_read_binary_file('E:\imagenes\escudos_cl\Europa\1. Deild Karla\IR.png'),100);</v>
      </c>
    </row>
    <row r="1740" spans="2:15" x14ac:dyDescent="0.25">
      <c r="B1740">
        <v>1738</v>
      </c>
      <c r="C1740" t="s">
        <v>2596</v>
      </c>
      <c r="D1740" t="s">
        <v>1951</v>
      </c>
      <c r="E1740">
        <f>INDEX(ClubLeague!B:B,MATCH(D1740,ClubLeague!C:C,0))</f>
        <v>182</v>
      </c>
      <c r="F1740">
        <v>61</v>
      </c>
      <c r="G1740">
        <v>63</v>
      </c>
      <c r="H1740">
        <v>62</v>
      </c>
      <c r="I1740" s="3">
        <f t="shared" si="82"/>
        <v>62</v>
      </c>
      <c r="J1740" t="s">
        <v>6725</v>
      </c>
      <c r="K1740" t="str">
        <f t="shared" si="83"/>
        <v>E:\imagenes\escudos_cl\Europa\Super League Greece 2\Iraklis FC.png</v>
      </c>
      <c r="L1740" t="s">
        <v>508</v>
      </c>
      <c r="M1740">
        <f>INDEX(NationalTeams!B:B,MATCH(L1740,NationalTeams!C:C,0))</f>
        <v>82</v>
      </c>
      <c r="O1740" t="str">
        <f t="shared" si="81"/>
        <v>INSERT INTO "Clubs" (club_name,club_league_id,club_value,club_shield,club_country) VALUES ('Iraklis FC',182,62,pg_read_binary_file('E:\imagenes\escudos_cl\Europa\Super League Greece 2\Iraklis FC.png'),82);</v>
      </c>
    </row>
    <row r="1741" spans="2:15" x14ac:dyDescent="0.25">
      <c r="B1741">
        <v>1739</v>
      </c>
      <c r="C1741" t="s">
        <v>4611</v>
      </c>
      <c r="D1741" t="s">
        <v>1780</v>
      </c>
      <c r="E1741">
        <f>INDEX(ClubLeague!B:B,MATCH(D1741,ClubLeague!C:C,0))</f>
        <v>10</v>
      </c>
      <c r="F1741">
        <v>64</v>
      </c>
      <c r="G1741">
        <v>55</v>
      </c>
      <c r="H1741">
        <v>63</v>
      </c>
      <c r="I1741" s="3">
        <f t="shared" si="82"/>
        <v>61</v>
      </c>
      <c r="J1741" t="s">
        <v>6726</v>
      </c>
      <c r="K1741" t="str">
        <f t="shared" si="83"/>
        <v>E:\imagenes\escudos_cl\Africa\Algerian Ligue 2\IRB Ouargla.png</v>
      </c>
      <c r="L1741" t="s">
        <v>324</v>
      </c>
      <c r="M1741">
        <f>INDEX(NationalTeams!B:B,MATCH(L1741,NationalTeams!C:C,0))</f>
        <v>11</v>
      </c>
      <c r="O1741" t="str">
        <f t="shared" si="81"/>
        <v>INSERT INTO "Clubs" (club_name,club_league_id,club_value,club_shield,club_country) VALUES ('IRB Ouargla',10,61,pg_read_binary_file('E:\imagenes\escudos_cl\Africa\Algerian Ligue 2\IRB Ouargla.png'),11);</v>
      </c>
    </row>
    <row r="1742" spans="2:15" x14ac:dyDescent="0.25">
      <c r="B1742">
        <v>1740</v>
      </c>
      <c r="C1742" t="s">
        <v>2764</v>
      </c>
      <c r="D1742" t="s">
        <v>1842</v>
      </c>
      <c r="E1742">
        <f>INDEX(ClubLeague!B:B,MATCH(D1742,ClubLeague!C:C,0))</f>
        <v>73</v>
      </c>
      <c r="F1742">
        <v>71</v>
      </c>
      <c r="G1742">
        <v>69</v>
      </c>
      <c r="H1742">
        <v>66</v>
      </c>
      <c r="I1742" s="3">
        <f t="shared" si="82"/>
        <v>69</v>
      </c>
      <c r="J1742" t="s">
        <v>6727</v>
      </c>
      <c r="K1742" t="str">
        <f t="shared" si="83"/>
        <v>E:\imagenes\escudos_cl\Europa\Israeli Premier League\Ironi Kiryat Shmona.png</v>
      </c>
      <c r="L1742" t="s">
        <v>530</v>
      </c>
      <c r="M1742">
        <f>INDEX(NationalTeams!B:B,MATCH(L1742,NationalTeams!C:C,0))</f>
        <v>109</v>
      </c>
      <c r="O1742" t="str">
        <f t="shared" si="81"/>
        <v>INSERT INTO "Clubs" (club_name,club_league_id,club_value,club_shield,club_country) VALUES ('Ironi Kiryat Shmona',73,69,pg_read_binary_file('E:\imagenes\escudos_cl\Europa\Israeli Premier League\Ironi Kiryat Shmona.png'),109);</v>
      </c>
    </row>
    <row r="1743" spans="2:15" x14ac:dyDescent="0.25">
      <c r="B1743">
        <v>1741</v>
      </c>
      <c r="C1743" t="s">
        <v>2763</v>
      </c>
      <c r="D1743" t="s">
        <v>1842</v>
      </c>
      <c r="E1743">
        <f>INDEX(ClubLeague!B:B,MATCH(D1743,ClubLeague!C:C,0))</f>
        <v>73</v>
      </c>
      <c r="F1743">
        <v>66</v>
      </c>
      <c r="G1743">
        <v>67</v>
      </c>
      <c r="H1743">
        <v>65</v>
      </c>
      <c r="I1743" s="3">
        <f t="shared" si="82"/>
        <v>66</v>
      </c>
      <c r="J1743" t="s">
        <v>6728</v>
      </c>
      <c r="K1743" t="str">
        <f t="shared" si="83"/>
        <v>E:\imagenes\escudos_cl\Europa\Israeli Premier League\Ironi Tiberias.png</v>
      </c>
      <c r="L1743" t="s">
        <v>530</v>
      </c>
      <c r="M1743">
        <f>INDEX(NationalTeams!B:B,MATCH(L1743,NationalTeams!C:C,0))</f>
        <v>109</v>
      </c>
      <c r="O1743" t="str">
        <f t="shared" si="81"/>
        <v>INSERT INTO "Clubs" (club_name,club_league_id,club_value,club_shield,club_country) VALUES ('Ironi Tiberias',73,66,pg_read_binary_file('E:\imagenes\escudos_cl\Europa\Israeli Premier League\Ironi Tiberias.png'),109);</v>
      </c>
    </row>
    <row r="1744" spans="2:15" x14ac:dyDescent="0.25">
      <c r="B1744">
        <v>1742</v>
      </c>
      <c r="C1744" t="s">
        <v>4255</v>
      </c>
      <c r="D1744" t="s">
        <v>1798</v>
      </c>
      <c r="E1744">
        <f>INDEX(ClubLeague!B:B,MATCH(D1744,ClubLeague!C:C,0))</f>
        <v>28</v>
      </c>
      <c r="F1744">
        <v>57</v>
      </c>
      <c r="G1744">
        <v>53</v>
      </c>
      <c r="H1744">
        <v>56</v>
      </c>
      <c r="I1744" s="3">
        <f t="shared" si="82"/>
        <v>55</v>
      </c>
      <c r="J1744" t="s">
        <v>6729</v>
      </c>
      <c r="K1744" t="str">
        <f t="shared" si="83"/>
        <v>E:\imagenes\escudos_cl\Asia\Cambodian Premier League\ISI Dangkor Senchey FC.png</v>
      </c>
      <c r="L1744" t="s">
        <v>462</v>
      </c>
      <c r="M1744">
        <f>INDEX(NationalTeams!B:B,MATCH(L1744,NationalTeams!C:C,0))</f>
        <v>39</v>
      </c>
      <c r="O1744" t="str">
        <f t="shared" si="81"/>
        <v>INSERT INTO "Clubs" (club_name,club_league_id,club_value,club_shield,club_country) VALUES ('ISI Dangkor Senchey FC',28,55,pg_read_binary_file('E:\imagenes\escudos_cl\Asia\Cambodian Premier League\ISI Dangkor Senchey FC.png'),39);</v>
      </c>
    </row>
    <row r="1745" spans="2:15" x14ac:dyDescent="0.25">
      <c r="B1745">
        <v>1743</v>
      </c>
      <c r="C1745" t="s">
        <v>3555</v>
      </c>
      <c r="D1745" t="s">
        <v>1920</v>
      </c>
      <c r="E1745">
        <f>INDEX(ClubLeague!B:B,MATCH(D1745,ClubLeague!C:C,0))</f>
        <v>151</v>
      </c>
      <c r="F1745">
        <v>50</v>
      </c>
      <c r="G1745">
        <v>48</v>
      </c>
      <c r="H1745">
        <v>48</v>
      </c>
      <c r="I1745" s="3">
        <f t="shared" si="82"/>
        <v>49</v>
      </c>
      <c r="J1745" t="s">
        <v>6730</v>
      </c>
      <c r="K1745" t="str">
        <f t="shared" si="83"/>
        <v>E:\imagenes\escudos_cl\America\Primera Division Cubana\Isla de la Juventud.png</v>
      </c>
      <c r="L1745" t="s">
        <v>406</v>
      </c>
      <c r="M1745">
        <f>INDEX(NationalTeams!B:B,MATCH(L1745,NationalTeams!C:C,0))</f>
        <v>54</v>
      </c>
      <c r="O1745" t="str">
        <f t="shared" si="81"/>
        <v>INSERT INTO "Clubs" (club_name,club_league_id,club_value,club_shield,club_country) VALUES ('Isla de la Juventud',151,49,pg_read_binary_file('E:\imagenes\escudos_cl\America\Primera Division Cubana\Isla de la Juventud.png'),54);</v>
      </c>
    </row>
    <row r="1746" spans="2:15" x14ac:dyDescent="0.25">
      <c r="B1746">
        <v>1744</v>
      </c>
      <c r="C1746" t="s">
        <v>4708</v>
      </c>
      <c r="D1746" t="s">
        <v>1817</v>
      </c>
      <c r="E1746">
        <f>INDEX(ClubLeague!B:B,MATCH(D1746,ClubLeague!C:C,0))</f>
        <v>48</v>
      </c>
      <c r="F1746">
        <v>79</v>
      </c>
      <c r="G1746">
        <v>70</v>
      </c>
      <c r="H1746">
        <v>71</v>
      </c>
      <c r="I1746" s="3">
        <f t="shared" si="82"/>
        <v>73</v>
      </c>
      <c r="J1746" t="s">
        <v>6731</v>
      </c>
      <c r="K1746" t="str">
        <f t="shared" si="83"/>
        <v>E:\imagenes\escudos_cl\Africa\Egyptian Premier League\Ismaily SC.png</v>
      </c>
      <c r="L1746" t="s">
        <v>365</v>
      </c>
      <c r="M1746">
        <f>INDEX(NationalTeams!B:B,MATCH(L1746,NationalTeams!C:C,0))</f>
        <v>59</v>
      </c>
      <c r="O1746" t="str">
        <f t="shared" si="81"/>
        <v>INSERT INTO "Clubs" (club_name,club_league_id,club_value,club_shield,club_country) VALUES ('Ismaily SC',48,73,pg_read_binary_file('E:\imagenes\escudos_cl\Africa\Egyptian Premier League\Ismaily SC.png'),59);</v>
      </c>
    </row>
    <row r="1747" spans="2:15" x14ac:dyDescent="0.25">
      <c r="B1747">
        <v>1745</v>
      </c>
      <c r="C1747" t="s">
        <v>4496</v>
      </c>
      <c r="D1747" t="s">
        <v>1900</v>
      </c>
      <c r="E1747">
        <f>INDEX(ClubLeague!B:B,MATCH(D1747,ClubLeague!C:C,0))</f>
        <v>131</v>
      </c>
      <c r="F1747">
        <v>53</v>
      </c>
      <c r="G1747">
        <v>51</v>
      </c>
      <c r="H1747">
        <v>50</v>
      </c>
      <c r="I1747" s="3">
        <f t="shared" si="82"/>
        <v>51</v>
      </c>
      <c r="J1747" t="s">
        <v>6732</v>
      </c>
      <c r="K1747" t="str">
        <f t="shared" si="83"/>
        <v>E:\imagenes\escudos_cl\Asia\Myanmar National League\ISPE FC.png</v>
      </c>
      <c r="L1747" t="s">
        <v>453</v>
      </c>
      <c r="M1747">
        <f>INDEX(NationalTeams!B:B,MATCH(L1747,NationalTeams!C:C,0))</f>
        <v>28</v>
      </c>
      <c r="O1747" t="str">
        <f t="shared" si="81"/>
        <v>INSERT INTO "Clubs" (club_name,club_league_id,club_value,club_shield,club_country) VALUES ('ISPE FC',131,51,pg_read_binary_file('E:\imagenes\escudos_cl\Asia\Myanmar National League\ISPE FC.png'),28);</v>
      </c>
    </row>
    <row r="1748" spans="2:15" x14ac:dyDescent="0.25">
      <c r="B1748">
        <v>1746</v>
      </c>
      <c r="C1748" t="s">
        <v>3272</v>
      </c>
      <c r="D1748" t="s">
        <v>1952</v>
      </c>
      <c r="E1748">
        <f>INDEX(ClubLeague!B:B,MATCH(D1748,ClubLeague!C:C,0))</f>
        <v>183</v>
      </c>
      <c r="F1748">
        <v>62</v>
      </c>
      <c r="G1748">
        <v>62</v>
      </c>
      <c r="H1748">
        <v>65</v>
      </c>
      <c r="I1748" s="3">
        <f t="shared" si="82"/>
        <v>63</v>
      </c>
      <c r="J1748" t="s">
        <v>6733</v>
      </c>
      <c r="K1748" t="str">
        <f t="shared" si="83"/>
        <v>E:\imagenes\escudos_cl\Europa\Super Lig\Istanbul Basaksehir.png</v>
      </c>
      <c r="L1748" t="s">
        <v>501</v>
      </c>
      <c r="M1748">
        <f>INDEX(NationalTeams!B:B,MATCH(L1748,NationalTeams!C:C,0))</f>
        <v>210</v>
      </c>
      <c r="O1748" t="str">
        <f t="shared" si="81"/>
        <v>INSERT INTO "Clubs" (club_name,club_league_id,club_value,club_shield,club_country) VALUES ('Istanbul Basaksehir',183,63,pg_read_binary_file('E:\imagenes\escudos_cl\Europa\Super Lig\Istanbul Basaksehir.png'),210);</v>
      </c>
    </row>
    <row r="1749" spans="2:15" x14ac:dyDescent="0.25">
      <c r="B1749">
        <v>1747</v>
      </c>
      <c r="C1749" t="s">
        <v>3269</v>
      </c>
      <c r="D1749" t="s">
        <v>1963</v>
      </c>
      <c r="E1749">
        <f>INDEX(ClubLeague!B:B,MATCH(D1749,ClubLeague!C:C,0))</f>
        <v>194</v>
      </c>
      <c r="F1749">
        <v>63</v>
      </c>
      <c r="G1749">
        <v>65</v>
      </c>
      <c r="H1749">
        <v>68</v>
      </c>
      <c r="I1749" s="3">
        <f t="shared" si="82"/>
        <v>65</v>
      </c>
      <c r="J1749" t="s">
        <v>6734</v>
      </c>
      <c r="K1749" t="str">
        <f t="shared" si="83"/>
        <v>E:\imagenes\escudos_cl\Europa\TFF 1. Lig\Istanbulspor.png</v>
      </c>
      <c r="L1749" t="s">
        <v>501</v>
      </c>
      <c r="M1749">
        <f>INDEX(NationalTeams!B:B,MATCH(L1749,NationalTeams!C:C,0))</f>
        <v>210</v>
      </c>
      <c r="O1749" t="str">
        <f t="shared" si="81"/>
        <v>INSERT INTO "Clubs" (club_name,club_league_id,club_value,club_shield,club_country) VALUES ('Istanbulspor',194,65,pg_read_binary_file('E:\imagenes\escudos_cl\Europa\TFF 1. Lig\Istanbulspor.png'),210);</v>
      </c>
    </row>
    <row r="1750" spans="2:15" x14ac:dyDescent="0.25">
      <c r="B1750">
        <v>1748</v>
      </c>
      <c r="C1750" t="s">
        <v>3517</v>
      </c>
      <c r="D1750" t="s">
        <v>1966</v>
      </c>
      <c r="E1750">
        <f>INDEX(ClubLeague!B:B,MATCH(D1750,ClubLeague!C:C,0))</f>
        <v>197</v>
      </c>
      <c r="F1750">
        <v>57</v>
      </c>
      <c r="G1750">
        <v>56</v>
      </c>
      <c r="H1750">
        <v>59</v>
      </c>
      <c r="I1750" s="3">
        <f t="shared" si="82"/>
        <v>57</v>
      </c>
      <c r="J1750" t="s">
        <v>6735</v>
      </c>
      <c r="K1750" t="str">
        <f t="shared" si="83"/>
        <v>E:\imagenes\escudos_cl\America\Torneo BetPlay Dimayor\Itagui Leones FC.png</v>
      </c>
      <c r="L1750" t="s">
        <v>328</v>
      </c>
      <c r="M1750">
        <f>INDEX(NationalTeams!B:B,MATCH(L1750,NationalTeams!C:C,0))</f>
        <v>46</v>
      </c>
      <c r="O1750" t="str">
        <f t="shared" si="81"/>
        <v>INSERT INTO "Clubs" (club_name,club_league_id,club_value,club_shield,club_country) VALUES ('Itagui Leones FC',197,57,pg_read_binary_file('E:\imagenes\escudos_cl\America\Torneo BetPlay Dimayor\Itagui Leones FC.png'),46);</v>
      </c>
    </row>
    <row r="1751" spans="2:15" x14ac:dyDescent="0.25">
      <c r="B1751">
        <v>1749</v>
      </c>
      <c r="C1751" t="s">
        <v>4462</v>
      </c>
      <c r="D1751" t="s">
        <v>1846</v>
      </c>
      <c r="E1751">
        <f>INDEX(ClubLeague!B:B,MATCH(D1751,ClubLeague!C:C,0))</f>
        <v>77</v>
      </c>
      <c r="F1751">
        <v>55</v>
      </c>
      <c r="G1751">
        <v>54</v>
      </c>
      <c r="H1751">
        <v>51</v>
      </c>
      <c r="I1751" s="3">
        <f t="shared" si="82"/>
        <v>53</v>
      </c>
      <c r="J1751" t="s">
        <v>6736</v>
      </c>
      <c r="K1751" t="str">
        <f t="shared" si="83"/>
        <v>E:\imagenes\escudos_cl\Asia\Jordanian First Division League\Ittihad Al Ramtha.png</v>
      </c>
      <c r="L1751" t="s">
        <v>451</v>
      </c>
      <c r="M1751">
        <f>INDEX(NationalTeams!B:B,MATCH(L1751,NationalTeams!C:C,0))</f>
        <v>113</v>
      </c>
      <c r="O1751" t="str">
        <f t="shared" si="81"/>
        <v>INSERT INTO "Clubs" (club_name,club_league_id,club_value,club_shield,club_country) VALUES ('Ittihad Al Ramtha',77,53,pg_read_binary_file('E:\imagenes\escudos_cl\Asia\Jordanian First Division League\Ittihad Al Ramtha.png'),113);</v>
      </c>
    </row>
    <row r="1752" spans="2:15" x14ac:dyDescent="0.25">
      <c r="B1752">
        <v>1750</v>
      </c>
      <c r="C1752" t="s">
        <v>4791</v>
      </c>
      <c r="D1752" t="s">
        <v>1792</v>
      </c>
      <c r="E1752">
        <f>INDEX(ClubLeague!B:B,MATCH(D1752,ClubLeague!C:C,0))</f>
        <v>22</v>
      </c>
      <c r="F1752">
        <v>70</v>
      </c>
      <c r="G1752">
        <v>71</v>
      </c>
      <c r="H1752">
        <v>78</v>
      </c>
      <c r="I1752" s="3">
        <f t="shared" si="82"/>
        <v>73</v>
      </c>
      <c r="J1752" t="s">
        <v>6737</v>
      </c>
      <c r="K1752" t="str">
        <f t="shared" si="83"/>
        <v>E:\imagenes\escudos_cl\Africa\Botola\Ittihad Riadi Tanger.png</v>
      </c>
      <c r="L1752" t="s">
        <v>342</v>
      </c>
      <c r="M1752">
        <f>INDEX(NationalTeams!B:B,MATCH(L1752,NationalTeams!C:C,0))</f>
        <v>137</v>
      </c>
      <c r="O1752" t="str">
        <f t="shared" si="81"/>
        <v>INSERT INTO "Clubs" (club_name,club_league_id,club_value,club_shield,club_country) VALUES ('Ittihad Riadi Tanger',22,73,pg_read_binary_file('E:\imagenes\escudos_cl\Africa\Botola\Ittihad Riadi Tanger.png'),137);</v>
      </c>
    </row>
    <row r="1753" spans="2:15" x14ac:dyDescent="0.25">
      <c r="B1753">
        <v>1751</v>
      </c>
      <c r="C1753" t="s">
        <v>4124</v>
      </c>
      <c r="D1753" t="s">
        <v>1844</v>
      </c>
      <c r="E1753">
        <f>INDEX(ClubLeague!B:B,MATCH(D1753,ClubLeague!C:C,0))</f>
        <v>75</v>
      </c>
      <c r="F1753">
        <v>62</v>
      </c>
      <c r="G1753">
        <v>61</v>
      </c>
      <c r="H1753">
        <v>58</v>
      </c>
      <c r="I1753" s="3">
        <f t="shared" si="82"/>
        <v>60</v>
      </c>
      <c r="J1753" t="s">
        <v>6738</v>
      </c>
      <c r="K1753" t="str">
        <f t="shared" si="83"/>
        <v>E:\imagenes\escudos_cl\Asia\J2 League\Iwaki FC.png</v>
      </c>
      <c r="L1753" t="s">
        <v>422</v>
      </c>
      <c r="M1753">
        <f>INDEX(NationalTeams!B:B,MATCH(L1753,NationalTeams!C:C,0))</f>
        <v>112</v>
      </c>
      <c r="O1753" t="str">
        <f t="shared" si="81"/>
        <v>INSERT INTO "Clubs" (club_name,club_league_id,club_value,club_shield,club_country) VALUES ('Iwaki FC',75,60,pg_read_binary_file('E:\imagenes\escudos_cl\Asia\J2 League\Iwaki FC.png'),112);</v>
      </c>
    </row>
    <row r="1754" spans="2:15" x14ac:dyDescent="0.25">
      <c r="B1754">
        <v>1752</v>
      </c>
      <c r="C1754" t="s">
        <v>3990</v>
      </c>
      <c r="D1754" t="s">
        <v>1959</v>
      </c>
      <c r="E1754">
        <f>INDEX(ClubLeague!B:B,MATCH(D1754,ClubLeague!C:C,0))</f>
        <v>190</v>
      </c>
      <c r="F1754">
        <v>62</v>
      </c>
      <c r="G1754">
        <v>61</v>
      </c>
      <c r="H1754">
        <v>61</v>
      </c>
      <c r="I1754" s="3">
        <f t="shared" si="82"/>
        <v>61</v>
      </c>
      <c r="J1754" t="s">
        <v>6739</v>
      </c>
      <c r="K1754" t="str">
        <f t="shared" si="83"/>
        <v>E:\imagenes\escudos_cl\Asia\Syrian Premier League\Jableh SC.png</v>
      </c>
      <c r="L1754" t="s">
        <v>448</v>
      </c>
      <c r="M1754">
        <f>INDEX(NationalTeams!B:B,MATCH(L1754,NationalTeams!C:C,0))</f>
        <v>189</v>
      </c>
      <c r="O1754" t="str">
        <f t="shared" si="81"/>
        <v>INSERT INTO "Clubs" (club_name,club_league_id,club_value,club_shield,club_country) VALUES ('Jableh SC',190,61,pg_read_binary_file('E:\imagenes\escudos_cl\Asia\Syrian Premier League\Jableh SC.png'),189);</v>
      </c>
    </row>
    <row r="1755" spans="2:15" x14ac:dyDescent="0.25">
      <c r="B1755">
        <v>1753</v>
      </c>
      <c r="C1755" t="s">
        <v>2100</v>
      </c>
      <c r="D1755" t="s">
        <v>1785</v>
      </c>
      <c r="E1755">
        <f>INDEX(ClubLeague!B:B,MATCH(D1755,ClubLeague!C:C,0))</f>
        <v>15</v>
      </c>
      <c r="F1755">
        <v>50</v>
      </c>
      <c r="G1755">
        <v>51</v>
      </c>
      <c r="H1755">
        <v>50</v>
      </c>
      <c r="I1755" s="3">
        <f t="shared" si="82"/>
        <v>50</v>
      </c>
      <c r="J1755" t="s">
        <v>6740</v>
      </c>
      <c r="K1755" t="str">
        <f t="shared" si="83"/>
        <v>E:\imagenes\escudos_cl\Europa\Azerbaijan First Division\Jabrayil FK.png</v>
      </c>
      <c r="L1755" t="s">
        <v>535</v>
      </c>
      <c r="M1755">
        <f>INDEX(NationalTeams!B:B,MATCH(L1755,NationalTeams!C:C,0))</f>
        <v>18</v>
      </c>
      <c r="O1755" t="str">
        <f t="shared" si="81"/>
        <v>INSERT INTO "Clubs" (club_name,club_league_id,club_value,club_shield,club_country) VALUES ('Jabrayil FK',15,50,pg_read_binary_file('E:\imagenes\escudos_cl\Europa\Azerbaijan First Division\Jabrayil FK.png'),18);</v>
      </c>
    </row>
    <row r="1756" spans="2:15" x14ac:dyDescent="0.25">
      <c r="B1756">
        <v>1754</v>
      </c>
      <c r="C1756" t="s">
        <v>3028</v>
      </c>
      <c r="D1756" t="s">
        <v>1819</v>
      </c>
      <c r="E1756">
        <f>INDEX(ClubLeague!B:B,MATCH(D1756,ClubLeague!C:C,0))</f>
        <v>50</v>
      </c>
      <c r="F1756">
        <v>61</v>
      </c>
      <c r="G1756">
        <v>63</v>
      </c>
      <c r="H1756">
        <v>62</v>
      </c>
      <c r="I1756" s="3">
        <f t="shared" si="82"/>
        <v>62</v>
      </c>
      <c r="J1756" t="s">
        <v>6741</v>
      </c>
      <c r="K1756" t="str">
        <f t="shared" si="83"/>
        <v>E:\imagenes\escudos_cl\Europa\Ekstraklasa\Jagiellonia Bialystok.png</v>
      </c>
      <c r="L1756" t="s">
        <v>494</v>
      </c>
      <c r="M1756">
        <f>INDEX(NationalTeams!B:B,MATCH(L1756,NationalTeams!C:C,0))</f>
        <v>166</v>
      </c>
      <c r="O1756" t="str">
        <f t="shared" si="81"/>
        <v>INSERT INTO "Clubs" (club_name,club_league_id,club_value,club_shield,club_country) VALUES ('Jagiellonia Bialystok',50,62,pg_read_binary_file('E:\imagenes\escudos_cl\Europa\Ekstraklasa\Jagiellonia Bialystok.png'),166);</v>
      </c>
    </row>
    <row r="1757" spans="2:15" x14ac:dyDescent="0.25">
      <c r="B1757">
        <v>1755</v>
      </c>
      <c r="C1757" t="s">
        <v>3501</v>
      </c>
      <c r="D1757" t="s">
        <v>1966</v>
      </c>
      <c r="E1757">
        <f>INDEX(ClubLeague!B:B,MATCH(D1757,ClubLeague!C:C,0))</f>
        <v>197</v>
      </c>
      <c r="F1757">
        <v>62</v>
      </c>
      <c r="G1757">
        <v>61</v>
      </c>
      <c r="H1757">
        <v>62</v>
      </c>
      <c r="I1757" s="3">
        <f t="shared" si="82"/>
        <v>62</v>
      </c>
      <c r="J1757" t="s">
        <v>6742</v>
      </c>
      <c r="K1757" t="str">
        <f t="shared" si="83"/>
        <v>E:\imagenes\escudos_cl\America\Torneo BetPlay Dimayor\Jaguares de Cordoba.png</v>
      </c>
      <c r="L1757" t="s">
        <v>328</v>
      </c>
      <c r="M1757">
        <f>INDEX(NationalTeams!B:B,MATCH(L1757,NationalTeams!C:C,0))</f>
        <v>46</v>
      </c>
      <c r="O1757" t="str">
        <f t="shared" si="81"/>
        <v>INSERT INTO "Clubs" (club_name,club_league_id,club_value,club_shield,club_country) VALUES ('Jaguares de Cordoba',197,62,pg_read_binary_file('E:\imagenes\escudos_cl\America\Torneo BetPlay Dimayor\Jaguares de Cordoba.png'),46);</v>
      </c>
    </row>
    <row r="1758" spans="2:15" x14ac:dyDescent="0.25">
      <c r="B1758">
        <v>1756</v>
      </c>
      <c r="C1758" t="s">
        <v>4434</v>
      </c>
      <c r="D1758" t="s">
        <v>1837</v>
      </c>
      <c r="E1758">
        <f>INDEX(ClubLeague!B:B,MATCH(D1758,ClubLeague!C:C,0))</f>
        <v>68</v>
      </c>
      <c r="F1758">
        <v>51</v>
      </c>
      <c r="G1758">
        <v>55</v>
      </c>
      <c r="H1758">
        <v>52</v>
      </c>
      <c r="I1758" s="3">
        <f t="shared" si="82"/>
        <v>53</v>
      </c>
      <c r="J1758" t="s">
        <v>6743</v>
      </c>
      <c r="K1758" t="str">
        <f t="shared" si="83"/>
        <v>E:\imagenes\escudos_cl\Asia\Indian Super League\Jamshedpur FC.png</v>
      </c>
      <c r="L1758" t="s">
        <v>458</v>
      </c>
      <c r="M1758">
        <f>INDEX(NationalTeams!B:B,MATCH(L1758,NationalTeams!C:C,0))</f>
        <v>93</v>
      </c>
      <c r="O1758" t="str">
        <f t="shared" si="81"/>
        <v>INSERT INTO "Clubs" (club_name,club_league_id,club_value,club_shield,club_country) VALUES ('Jamshedpur FC',68,53,pg_read_binary_file('E:\imagenes\escudos_cl\Asia\Indian Super League\Jamshedpur FC.png'),93);</v>
      </c>
    </row>
    <row r="1759" spans="2:15" x14ac:dyDescent="0.25">
      <c r="B1759">
        <v>1757</v>
      </c>
      <c r="C1759" t="s">
        <v>3804</v>
      </c>
      <c r="D1759" t="s">
        <v>1869</v>
      </c>
      <c r="E1759">
        <f>INDEX(ClubLeague!B:B,MATCH(D1759,ClubLeague!C:C,0))</f>
        <v>100</v>
      </c>
      <c r="F1759">
        <v>56</v>
      </c>
      <c r="G1759">
        <v>50</v>
      </c>
      <c r="H1759">
        <v>56</v>
      </c>
      <c r="I1759" s="3">
        <f t="shared" si="82"/>
        <v>54</v>
      </c>
      <c r="J1759" t="s">
        <v>6744</v>
      </c>
      <c r="K1759" t="str">
        <f t="shared" si="83"/>
        <v>E:\imagenes\escudos_cl\America\Liga Dominicana de Futbol\Jarabacoa FC.png</v>
      </c>
      <c r="L1759" t="s">
        <v>402</v>
      </c>
      <c r="M1759">
        <f>INDEX(NationalTeams!B:B,MATCH(L1759,NationalTeams!C:C,0))</f>
        <v>173</v>
      </c>
      <c r="O1759" t="str">
        <f t="shared" si="81"/>
        <v>INSERT INTO "Clubs" (club_name,club_league_id,club_value,club_shield,club_country) VALUES ('Jarabacoa FC',100,54,pg_read_binary_file('E:\imagenes\escudos_cl\America\Liga Dominicana de Futbol\Jarabacoa FC.png'),173);</v>
      </c>
    </row>
    <row r="1760" spans="2:15" x14ac:dyDescent="0.25">
      <c r="B1760">
        <v>1758</v>
      </c>
      <c r="C1760" t="s">
        <v>2451</v>
      </c>
      <c r="D1760" t="s">
        <v>1976</v>
      </c>
      <c r="E1760">
        <f>INDEX(ClubLeague!B:B,MATCH(D1760,ClubLeague!C:C,0))</f>
        <v>207</v>
      </c>
      <c r="F1760">
        <v>52</v>
      </c>
      <c r="G1760">
        <v>56</v>
      </c>
      <c r="H1760">
        <v>51</v>
      </c>
      <c r="I1760" s="3">
        <f t="shared" si="82"/>
        <v>53</v>
      </c>
      <c r="J1760" t="s">
        <v>6745</v>
      </c>
      <c r="K1760" t="str">
        <f t="shared" si="83"/>
        <v>E:\imagenes\escudos_cl\Europa\Veikkausliiga\Jaro.png</v>
      </c>
      <c r="L1760" t="s">
        <v>511</v>
      </c>
      <c r="M1760">
        <f>INDEX(NationalTeams!B:B,MATCH(L1760,NationalTeams!C:C,0))</f>
        <v>73</v>
      </c>
      <c r="O1760" t="str">
        <f t="shared" si="81"/>
        <v>INSERT INTO "Clubs" (club_name,club_league_id,club_value,club_shield,club_country) VALUES ('Jaro',207,53,pg_read_binary_file('E:\imagenes\escudos_cl\Europa\Veikkausliiga\Jaro.png'),73);</v>
      </c>
    </row>
    <row r="1761" spans="2:15" x14ac:dyDescent="0.25">
      <c r="B1761">
        <v>1759</v>
      </c>
      <c r="C1761" t="s">
        <v>2458</v>
      </c>
      <c r="D1761" t="s">
        <v>1977</v>
      </c>
      <c r="E1761">
        <f>INDEX(ClubLeague!B:B,MATCH(D1761,ClubLeague!C:C,0))</f>
        <v>208</v>
      </c>
      <c r="F1761">
        <v>57</v>
      </c>
      <c r="G1761">
        <v>57</v>
      </c>
      <c r="H1761">
        <v>50</v>
      </c>
      <c r="I1761" s="3">
        <f t="shared" si="82"/>
        <v>55</v>
      </c>
      <c r="J1761" t="s">
        <v>6746</v>
      </c>
      <c r="K1761" t="str">
        <f t="shared" si="83"/>
        <v>E:\imagenes\escudos_cl\Europa\Ykkosliiga\Jarvenpaan Palloseura.png</v>
      </c>
      <c r="L1761" t="s">
        <v>511</v>
      </c>
      <c r="M1761">
        <f>INDEX(NationalTeams!B:B,MATCH(L1761,NationalTeams!C:C,0))</f>
        <v>73</v>
      </c>
      <c r="O1761" t="str">
        <f t="shared" si="81"/>
        <v>INSERT INTO "Clubs" (club_name,club_league_id,club_value,club_shield,club_country) VALUES ('Jarvenpaan Palloseura',208,55,pg_read_binary_file('E:\imagenes\escudos_cl\Europa\Ykkosliiga\Jarvenpaan Palloseura.png'),73);</v>
      </c>
    </row>
    <row r="1762" spans="2:15" x14ac:dyDescent="0.25">
      <c r="B1762">
        <v>1760</v>
      </c>
      <c r="C1762" t="s">
        <v>4897</v>
      </c>
      <c r="D1762" t="s">
        <v>1902</v>
      </c>
      <c r="E1762">
        <f>INDEX(ClubLeague!B:B,MATCH(D1762,ClubLeague!C:C,0))</f>
        <v>133</v>
      </c>
      <c r="F1762">
        <v>63</v>
      </c>
      <c r="G1762">
        <v>60</v>
      </c>
      <c r="H1762">
        <v>55</v>
      </c>
      <c r="I1762" s="3">
        <f t="shared" si="82"/>
        <v>59</v>
      </c>
      <c r="J1762" t="s">
        <v>6747</v>
      </c>
      <c r="K1762" t="str">
        <f t="shared" si="83"/>
        <v>E:\imagenes\escudos_cl\Africa\National First Division\JDR Stars.png</v>
      </c>
      <c r="L1762" t="s">
        <v>363</v>
      </c>
      <c r="M1762">
        <f>INDEX(NationalTeams!B:B,MATCH(L1762,NationalTeams!C:C,0))</f>
        <v>193</v>
      </c>
      <c r="O1762" t="str">
        <f t="shared" si="81"/>
        <v>INSERT INTO "Clubs" (club_name,club_league_id,club_value,club_shield,club_country) VALUES ('JDR Stars',133,59,pg_read_binary_file('E:\imagenes\escudos_cl\Africa\National First Division\JDR Stars.png'),193);</v>
      </c>
    </row>
    <row r="1763" spans="2:15" x14ac:dyDescent="0.25">
      <c r="B1763">
        <v>1761</v>
      </c>
      <c r="C1763" t="s">
        <v>4080</v>
      </c>
      <c r="D1763" t="s">
        <v>1814</v>
      </c>
      <c r="E1763">
        <f>INDEX(ClubLeague!B:B,MATCH(D1763,ClubLeague!C:C,0))</f>
        <v>45</v>
      </c>
      <c r="F1763">
        <v>58</v>
      </c>
      <c r="G1763">
        <v>59</v>
      </c>
      <c r="H1763">
        <v>59</v>
      </c>
      <c r="I1763" s="3">
        <f t="shared" si="82"/>
        <v>59</v>
      </c>
      <c r="J1763" t="s">
        <v>6748</v>
      </c>
      <c r="K1763" t="str">
        <f t="shared" si="83"/>
        <v>E:\imagenes\escudos_cl\Asia\DPR Korea Premier Football League\Jebi SC.png</v>
      </c>
      <c r="L1763" t="s">
        <v>447</v>
      </c>
      <c r="M1763">
        <f>INDEX(NationalTeams!B:B,MATCH(L1763,NationalTeams!C:C,0))</f>
        <v>49</v>
      </c>
      <c r="O1763" t="str">
        <f t="shared" si="81"/>
        <v>INSERT INTO "Clubs" (club_name,club_league_id,club_value,club_shield,club_country) VALUES ('Jebi SC',45,59,pg_read_binary_file('E:\imagenes\escudos_cl\Asia\DPR Korea Premier Football League\Jebi SC.png'),49);</v>
      </c>
    </row>
    <row r="1764" spans="2:15" x14ac:dyDescent="0.25">
      <c r="B1764">
        <v>1762</v>
      </c>
      <c r="C1764" t="s">
        <v>4116</v>
      </c>
      <c r="D1764" t="s">
        <v>1826</v>
      </c>
      <c r="E1764">
        <f>INDEX(ClubLeague!B:B,MATCH(D1764,ClubLeague!C:C,0))</f>
        <v>57</v>
      </c>
      <c r="F1764">
        <v>61</v>
      </c>
      <c r="G1764">
        <v>65</v>
      </c>
      <c r="H1764">
        <v>58</v>
      </c>
      <c r="I1764" s="3">
        <f t="shared" si="82"/>
        <v>61</v>
      </c>
      <c r="J1764" t="s">
        <v>6749</v>
      </c>
      <c r="K1764" t="str">
        <f t="shared" si="83"/>
        <v>E:\imagenes\escudos_cl\Asia\FD League\Jeddah SC.png</v>
      </c>
      <c r="L1764" t="s">
        <v>428</v>
      </c>
      <c r="M1764">
        <f>INDEX(NationalTeams!B:B,MATCH(L1764,NationalTeams!C:C,0))</f>
        <v>10</v>
      </c>
      <c r="O1764" t="str">
        <f t="shared" si="81"/>
        <v>INSERT INTO "Clubs" (club_name,club_league_id,club_value,club_shield,club_country) VALUES ('Jeddah SC',57,61,pg_read_binary_file('E:\imagenes\escudos_cl\Asia\FD League\Jeddah SC.png'),10);</v>
      </c>
    </row>
    <row r="1765" spans="2:15" x14ac:dyDescent="0.25">
      <c r="B1765">
        <v>1763</v>
      </c>
      <c r="C1765" t="s">
        <v>3959</v>
      </c>
      <c r="D1765" t="s">
        <v>1844</v>
      </c>
      <c r="E1765">
        <f>INDEX(ClubLeague!B:B,MATCH(D1765,ClubLeague!C:C,0))</f>
        <v>75</v>
      </c>
      <c r="F1765">
        <v>62</v>
      </c>
      <c r="G1765">
        <v>65</v>
      </c>
      <c r="H1765">
        <v>62</v>
      </c>
      <c r="I1765" s="3">
        <f t="shared" si="82"/>
        <v>63</v>
      </c>
      <c r="J1765" t="s">
        <v>6750</v>
      </c>
      <c r="K1765" t="str">
        <f t="shared" si="83"/>
        <v>E:\imagenes\escudos_cl\Asia\J2 League\JEF United Chiba.png</v>
      </c>
      <c r="L1765" t="s">
        <v>422</v>
      </c>
      <c r="M1765">
        <f>INDEX(NationalTeams!B:B,MATCH(L1765,NationalTeams!C:C,0))</f>
        <v>112</v>
      </c>
      <c r="O1765" t="str">
        <f t="shared" si="81"/>
        <v>INSERT INTO "Clubs" (club_name,club_league_id,club_value,club_shield,club_country) VALUES ('JEF United Chiba',75,63,pg_read_binary_file('E:\imagenes\escudos_cl\Asia\J2 League\JEF United Chiba.png'),112);</v>
      </c>
    </row>
    <row r="1766" spans="2:15" x14ac:dyDescent="0.25">
      <c r="B1766">
        <v>1764</v>
      </c>
      <c r="C1766" t="s">
        <v>3976</v>
      </c>
      <c r="D1766" t="s">
        <v>1849</v>
      </c>
      <c r="E1766">
        <f>INDEX(ClubLeague!B:B,MATCH(D1766,ClubLeague!C:C,0))</f>
        <v>80</v>
      </c>
      <c r="F1766">
        <v>55</v>
      </c>
      <c r="G1766">
        <v>58</v>
      </c>
      <c r="H1766">
        <v>62</v>
      </c>
      <c r="I1766" s="3">
        <f t="shared" si="82"/>
        <v>58</v>
      </c>
      <c r="J1766" t="s">
        <v>6751</v>
      </c>
      <c r="K1766" t="str">
        <f t="shared" si="83"/>
        <v>E:\imagenes\escudos_cl\Asia\K1 League\Jeju United FC.png</v>
      </c>
      <c r="L1766" t="s">
        <v>425</v>
      </c>
      <c r="M1766">
        <f>INDEX(NationalTeams!B:B,MATCH(L1766,NationalTeams!C:C,0))</f>
        <v>50</v>
      </c>
      <c r="O1766" t="str">
        <f t="shared" si="81"/>
        <v>INSERT INTO "Clubs" (club_name,club_league_id,club_value,club_shield,club_country) VALUES ('Jeju United FC',80,58,pg_read_binary_file('E:\imagenes\escudos_cl\Asia\K1 League\Jeju United FC.png'),50);</v>
      </c>
    </row>
    <row r="1767" spans="2:15" x14ac:dyDescent="0.25">
      <c r="B1767">
        <v>1765</v>
      </c>
      <c r="C1767" t="s">
        <v>3935</v>
      </c>
      <c r="D1767" t="s">
        <v>1849</v>
      </c>
      <c r="E1767">
        <f>INDEX(ClubLeague!B:B,MATCH(D1767,ClubLeague!C:C,0))</f>
        <v>80</v>
      </c>
      <c r="F1767">
        <v>69</v>
      </c>
      <c r="G1767">
        <v>65</v>
      </c>
      <c r="H1767">
        <v>64</v>
      </c>
      <c r="I1767" s="3">
        <f t="shared" si="82"/>
        <v>66</v>
      </c>
      <c r="J1767" t="s">
        <v>6752</v>
      </c>
      <c r="K1767" t="str">
        <f t="shared" si="83"/>
        <v>E:\imagenes\escudos_cl\Asia\K1 League\Jeonbuk Hyundai Motors FC.png</v>
      </c>
      <c r="L1767" t="s">
        <v>425</v>
      </c>
      <c r="M1767">
        <f>INDEX(NationalTeams!B:B,MATCH(L1767,NationalTeams!C:C,0))</f>
        <v>50</v>
      </c>
      <c r="O1767" t="str">
        <f t="shared" si="81"/>
        <v>INSERT INTO "Clubs" (club_name,club_league_id,club_value,club_shield,club_country) VALUES ('Jeonbuk Hyundai Motors FC',80,66,pg_read_binary_file('E:\imagenes\escudos_cl\Asia\K1 League\Jeonbuk Hyundai Motors FC.png'),50);</v>
      </c>
    </row>
    <row r="1768" spans="2:15" x14ac:dyDescent="0.25">
      <c r="B1768">
        <v>1766</v>
      </c>
      <c r="C1768" t="s">
        <v>3955</v>
      </c>
      <c r="D1768" t="s">
        <v>1850</v>
      </c>
      <c r="E1768">
        <f>INDEX(ClubLeague!B:B,MATCH(D1768,ClubLeague!C:C,0))</f>
        <v>81</v>
      </c>
      <c r="F1768">
        <v>63</v>
      </c>
      <c r="G1768">
        <v>57</v>
      </c>
      <c r="H1768">
        <v>63</v>
      </c>
      <c r="I1768" s="3">
        <f t="shared" si="82"/>
        <v>61</v>
      </c>
      <c r="J1768" t="s">
        <v>6753</v>
      </c>
      <c r="K1768" t="str">
        <f t="shared" si="83"/>
        <v>E:\imagenes\escudos_cl\Asia\K2 League\Jeonnam Dragons.png</v>
      </c>
      <c r="L1768" t="s">
        <v>425</v>
      </c>
      <c r="M1768">
        <f>INDEX(NationalTeams!B:B,MATCH(L1768,NationalTeams!C:C,0))</f>
        <v>50</v>
      </c>
      <c r="O1768" t="str">
        <f t="shared" si="81"/>
        <v>INSERT INTO "Clubs" (club_name,club_league_id,club_value,club_shield,club_country) VALUES ('Jeonnam Dragons',81,61,pg_read_binary_file('E:\imagenes\escudos_cl\Asia\K2 League\Jeonnam Dragons.png'),50);</v>
      </c>
    </row>
    <row r="1769" spans="2:15" x14ac:dyDescent="0.25">
      <c r="B1769">
        <v>1767</v>
      </c>
      <c r="C1769" t="s">
        <v>4500</v>
      </c>
      <c r="D1769" t="s">
        <v>1846</v>
      </c>
      <c r="E1769">
        <f>INDEX(ClubLeague!B:B,MATCH(D1769,ClubLeague!C:C,0))</f>
        <v>77</v>
      </c>
      <c r="F1769">
        <v>51</v>
      </c>
      <c r="G1769">
        <v>49</v>
      </c>
      <c r="H1769">
        <v>50</v>
      </c>
      <c r="I1769" s="3">
        <f t="shared" si="82"/>
        <v>50</v>
      </c>
      <c r="J1769" t="s">
        <v>6754</v>
      </c>
      <c r="K1769" t="str">
        <f t="shared" si="83"/>
        <v>E:\imagenes\escudos_cl\Asia\Jordanian First Division League\Jerash SC.png</v>
      </c>
      <c r="L1769" t="s">
        <v>451</v>
      </c>
      <c r="M1769">
        <f>INDEX(NationalTeams!B:B,MATCH(L1769,NationalTeams!C:C,0))</f>
        <v>113</v>
      </c>
      <c r="O1769" t="str">
        <f t="shared" si="81"/>
        <v>INSERT INTO "Clubs" (club_name,club_league_id,club_value,club_shield,club_country) VALUES ('Jerash SC',77,50,pg_read_binary_file('E:\imagenes\escudos_cl\Asia\Jordanian First Division League\Jerash SC.png'),113);</v>
      </c>
    </row>
    <row r="1770" spans="2:15" x14ac:dyDescent="0.25">
      <c r="B1770">
        <v>1768</v>
      </c>
      <c r="C1770" t="s">
        <v>4557</v>
      </c>
      <c r="D1770" t="s">
        <v>1795</v>
      </c>
      <c r="E1770">
        <f>INDEX(ClubLeague!B:B,MATCH(D1770,ClubLeague!C:C,0))</f>
        <v>25</v>
      </c>
      <c r="F1770">
        <v>43</v>
      </c>
      <c r="G1770">
        <v>48</v>
      </c>
      <c r="H1770">
        <v>46</v>
      </c>
      <c r="I1770" s="3">
        <f t="shared" si="82"/>
        <v>46</v>
      </c>
      <c r="J1770" t="s">
        <v>6755</v>
      </c>
      <c r="K1770" t="str">
        <f t="shared" si="83"/>
        <v>E:\imagenes\escudos_cl\Asia\Brunei Super League\Jerudong FC.png</v>
      </c>
      <c r="L1770" t="s">
        <v>478</v>
      </c>
      <c r="M1770">
        <f>INDEX(NationalTeams!B:B,MATCH(L1770,NationalTeams!C:C,0))</f>
        <v>33</v>
      </c>
      <c r="O1770" t="str">
        <f t="shared" si="81"/>
        <v>INSERT INTO "Clubs" (club_name,club_league_id,club_value,club_shield,club_country) VALUES ('Jerudong FC',25,46,pg_read_binary_file('E:\imagenes\escudos_cl\Asia\Brunei Super League\Jerudong FC.png'),33);</v>
      </c>
    </row>
    <row r="1771" spans="2:15" x14ac:dyDescent="0.25">
      <c r="B1771">
        <v>1769</v>
      </c>
      <c r="C1771" t="s">
        <v>2883</v>
      </c>
      <c r="D1771" t="s">
        <v>1886</v>
      </c>
      <c r="E1771">
        <f>INDEX(ClubLeague!B:B,MATCH(D1771,ClubLeague!C:C,0))</f>
        <v>117</v>
      </c>
      <c r="F1771">
        <v>51</v>
      </c>
      <c r="G1771">
        <v>57</v>
      </c>
      <c r="H1771">
        <v>54</v>
      </c>
      <c r="I1771" s="3">
        <f t="shared" si="82"/>
        <v>54</v>
      </c>
      <c r="J1771" t="s">
        <v>6756</v>
      </c>
      <c r="K1771" t="str">
        <f t="shared" si="83"/>
        <v>E:\imagenes\escudos_cl\Europa\Luxembourg National Division\Jeunesse Esch.png</v>
      </c>
      <c r="L1771" t="s">
        <v>523</v>
      </c>
      <c r="M1771">
        <f>INDEX(NationalTeams!B:B,MATCH(L1771,NationalTeams!C:C,0))</f>
        <v>128</v>
      </c>
      <c r="O1771" t="str">
        <f t="shared" si="81"/>
        <v>INSERT INTO "Clubs" (club_name,club_league_id,club_value,club_shield,club_country) VALUES ('Jeunesse Esch',117,54,pg_read_binary_file('E:\imagenes\escudos_cl\Europa\Luxembourg National Division\Jeunesse Esch.png'),128);</v>
      </c>
    </row>
    <row r="1772" spans="2:15" x14ac:dyDescent="0.25">
      <c r="B1772">
        <v>1770</v>
      </c>
      <c r="C1772" t="s">
        <v>4676</v>
      </c>
      <c r="D1772" t="s">
        <v>1882</v>
      </c>
      <c r="E1772">
        <f>INDEX(ClubLeague!B:B,MATCH(D1772,ClubLeague!C:C,0))</f>
        <v>113</v>
      </c>
      <c r="F1772">
        <v>62</v>
      </c>
      <c r="G1772">
        <v>59</v>
      </c>
      <c r="H1772">
        <v>55</v>
      </c>
      <c r="I1772" s="3">
        <f t="shared" si="82"/>
        <v>59</v>
      </c>
      <c r="J1772" t="s">
        <v>6757</v>
      </c>
      <c r="K1772" t="str">
        <f t="shared" si="83"/>
        <v>E:\imagenes\escudos_cl\Africa\Ligue 1\Jeunesse Unie de Kintele.png</v>
      </c>
      <c r="L1772" t="s">
        <v>369</v>
      </c>
      <c r="M1772">
        <f>INDEX(NationalTeams!B:B,MATCH(L1772,NationalTeams!C:C,0))</f>
        <v>48</v>
      </c>
      <c r="O1772" t="str">
        <f t="shared" si="81"/>
        <v>INSERT INTO "Clubs" (club_name,club_league_id,club_value,club_shield,club_country) VALUES ('Jeunesse Unie de Kintele',113,59,pg_read_binary_file('E:\imagenes\escudos_cl\Africa\Ligue 1\Jeunesse Unie de Kintele.png'),48);</v>
      </c>
    </row>
    <row r="1773" spans="2:15" x14ac:dyDescent="0.25">
      <c r="B1773">
        <v>1771</v>
      </c>
      <c r="C1773" t="s">
        <v>4363</v>
      </c>
      <c r="D1773" t="s">
        <v>1904</v>
      </c>
      <c r="E1773">
        <f>INDEX(ClubLeague!B:B,MATCH(D1773,ClubLeague!C:C,0))</f>
        <v>135</v>
      </c>
      <c r="F1773">
        <v>51</v>
      </c>
      <c r="G1773">
        <v>50</v>
      </c>
      <c r="H1773">
        <v>54</v>
      </c>
      <c r="I1773" s="3">
        <f t="shared" si="82"/>
        <v>52</v>
      </c>
      <c r="J1773" t="s">
        <v>6758</v>
      </c>
      <c r="K1773" t="str">
        <f t="shared" si="83"/>
        <v>E:\imagenes\escudos_cl\Asia\Nepal Super League\Jhapa FC.png</v>
      </c>
      <c r="L1773" t="s">
        <v>446</v>
      </c>
      <c r="M1773">
        <f>INDEX(NationalTeams!B:B,MATCH(L1773,NationalTeams!C:C,0))</f>
        <v>150</v>
      </c>
      <c r="O1773" t="str">
        <f t="shared" si="81"/>
        <v>INSERT INTO "Clubs" (club_name,club_league_id,club_value,club_shield,club_country) VALUES ('Jhapa FC',135,52,pg_read_binary_file('E:\imagenes\escudos_cl\Asia\Nepal Super League\Jhapa FC.png'),150);</v>
      </c>
    </row>
    <row r="1774" spans="2:15" x14ac:dyDescent="0.25">
      <c r="B1774">
        <v>1772</v>
      </c>
      <c r="C1774" t="s">
        <v>4373</v>
      </c>
      <c r="D1774" t="s">
        <v>1804</v>
      </c>
      <c r="E1774">
        <f>INDEX(ClubLeague!B:B,MATCH(D1774,ClubLeague!C:C,0))</f>
        <v>34</v>
      </c>
      <c r="F1774">
        <v>56</v>
      </c>
      <c r="G1774">
        <v>57</v>
      </c>
      <c r="H1774">
        <v>53</v>
      </c>
      <c r="I1774" s="3">
        <f t="shared" si="82"/>
        <v>55</v>
      </c>
      <c r="J1774" t="s">
        <v>6759</v>
      </c>
      <c r="K1774" t="str">
        <f t="shared" si="83"/>
        <v>E:\imagenes\escudos_cl\Asia\China League One\Jiangxi Dingnan United FC.png</v>
      </c>
      <c r="L1774" t="s">
        <v>429</v>
      </c>
      <c r="M1774">
        <f>INDEX(NationalTeams!B:B,MATCH(L1774,NationalTeams!C:C,0))</f>
        <v>44</v>
      </c>
      <c r="O1774" t="str">
        <f t="shared" si="81"/>
        <v>INSERT INTO "Clubs" (club_name,club_league_id,club_value,club_shield,club_country) VALUES ('Jiangxi Dingnan United FC',34,55,pg_read_binary_file('E:\imagenes\escudos_cl\Asia\China League One\Jiangxi Dingnan United FC.png'),44);</v>
      </c>
    </row>
    <row r="1775" spans="2:15" x14ac:dyDescent="0.25">
      <c r="B1775">
        <v>1773</v>
      </c>
      <c r="C1775" t="s">
        <v>3544</v>
      </c>
      <c r="D1775" t="s">
        <v>1934</v>
      </c>
      <c r="E1775">
        <f>INDEX(ClubLeague!B:B,MATCH(D1775,ClubLeague!C:C,0))</f>
        <v>165</v>
      </c>
      <c r="F1775">
        <v>66</v>
      </c>
      <c r="G1775">
        <v>64</v>
      </c>
      <c r="H1775">
        <v>63</v>
      </c>
      <c r="I1775" s="3">
        <f t="shared" si="82"/>
        <v>64</v>
      </c>
      <c r="J1775" t="s">
        <v>6760</v>
      </c>
      <c r="K1775" t="str">
        <f t="shared" si="83"/>
        <v>E:\imagenes\escudos_cl\America\Segunda Division CRI\Jicaral Sercoba.png</v>
      </c>
      <c r="L1775" t="s">
        <v>354</v>
      </c>
      <c r="M1775">
        <f>INDEX(NationalTeams!B:B,MATCH(L1775,NationalTeams!C:C,0))</f>
        <v>52</v>
      </c>
      <c r="O1775" t="str">
        <f t="shared" si="81"/>
        <v>INSERT INTO "Clubs" (club_name,club_league_id,club_value,club_shield,club_country) VALUES ('Jicaral Sercoba',165,64,pg_read_binary_file('E:\imagenes\escudos_cl\America\Segunda Division CRI\Jicaral Sercoba.png'),52);</v>
      </c>
    </row>
    <row r="1776" spans="2:15" x14ac:dyDescent="0.25">
      <c r="B1776">
        <v>1774</v>
      </c>
      <c r="C1776" t="s">
        <v>2457</v>
      </c>
      <c r="D1776" t="s">
        <v>1977</v>
      </c>
      <c r="E1776">
        <f>INDEX(ClubLeague!B:B,MATCH(D1776,ClubLeague!C:C,0))</f>
        <v>208</v>
      </c>
      <c r="F1776">
        <v>54</v>
      </c>
      <c r="G1776">
        <v>55</v>
      </c>
      <c r="H1776">
        <v>52</v>
      </c>
      <c r="I1776" s="3">
        <f t="shared" si="82"/>
        <v>54</v>
      </c>
      <c r="J1776" t="s">
        <v>6761</v>
      </c>
      <c r="K1776" t="str">
        <f t="shared" si="83"/>
        <v>E:\imagenes\escudos_cl\Europa\Ykkosliiga\Jippo.png</v>
      </c>
      <c r="L1776" t="s">
        <v>511</v>
      </c>
      <c r="M1776">
        <f>INDEX(NationalTeams!B:B,MATCH(L1776,NationalTeams!C:C,0))</f>
        <v>73</v>
      </c>
      <c r="O1776" t="str">
        <f t="shared" si="81"/>
        <v>INSERT INTO "Clubs" (club_name,club_league_id,club_value,club_shield,club_country) VALUES ('Jippo',208,54,pg_read_binary_file('E:\imagenes\escudos_cl\Europa\Ykkosliiga\Jippo.png'),73);</v>
      </c>
    </row>
    <row r="1777" spans="2:15" x14ac:dyDescent="0.25">
      <c r="B1777">
        <v>1775</v>
      </c>
      <c r="C1777" t="s">
        <v>2433</v>
      </c>
      <c r="D1777" t="s">
        <v>1894</v>
      </c>
      <c r="E1777">
        <f>INDEX(ClubLeague!B:B,MATCH(D1777,ClubLeague!C:C,0))</f>
        <v>125</v>
      </c>
      <c r="F1777">
        <v>48</v>
      </c>
      <c r="G1777">
        <v>47</v>
      </c>
      <c r="H1777">
        <v>51</v>
      </c>
      <c r="I1777" s="3">
        <f t="shared" si="82"/>
        <v>49</v>
      </c>
      <c r="J1777" t="s">
        <v>6762</v>
      </c>
      <c r="K1777" t="str">
        <f t="shared" si="83"/>
        <v>E:\imagenes\escudos_cl\Europa\Meistriliiga\JK Narva Trans.png</v>
      </c>
      <c r="L1777" t="s">
        <v>531</v>
      </c>
      <c r="M1777">
        <f>INDEX(NationalTeams!B:B,MATCH(L1777,NationalTeams!C:C,0))</f>
        <v>68</v>
      </c>
      <c r="O1777" t="str">
        <f t="shared" si="81"/>
        <v>INSERT INTO "Clubs" (club_name,club_league_id,club_value,club_shield,club_country) VALUES ('JK Narva Trans',125,49,pg_read_binary_file('E:\imagenes\escudos_cl\Europa\Meistriliiga\JK Narva Trans.png'),68);</v>
      </c>
    </row>
    <row r="1778" spans="2:15" x14ac:dyDescent="0.25">
      <c r="B1778">
        <v>1776</v>
      </c>
      <c r="C1778" t="s">
        <v>4018</v>
      </c>
      <c r="D1778" t="s">
        <v>1891</v>
      </c>
      <c r="E1778">
        <f>INDEX(ClubLeague!B:B,MATCH(D1778,ClubLeague!C:C,0))</f>
        <v>122</v>
      </c>
      <c r="F1778">
        <v>64</v>
      </c>
      <c r="G1778">
        <v>63</v>
      </c>
      <c r="H1778">
        <v>60</v>
      </c>
      <c r="I1778" s="3">
        <f t="shared" si="82"/>
        <v>62</v>
      </c>
      <c r="J1778" t="s">
        <v>6763</v>
      </c>
      <c r="K1778" t="str">
        <f t="shared" si="83"/>
        <v>E:\imagenes\escudos_cl\Asia\Malaysia Super League\Johor Darul Tazim FC.png</v>
      </c>
      <c r="L1778" t="s">
        <v>463</v>
      </c>
      <c r="M1778">
        <f>INDEX(NationalTeams!B:B,MATCH(L1778,NationalTeams!C:C,0))</f>
        <v>132</v>
      </c>
      <c r="O1778" t="str">
        <f t="shared" si="81"/>
        <v>INSERT INTO "Clubs" (club_name,club_league_id,club_value,club_shield,club_country) VALUES ('Johor Darul Tazim FC',122,62,pg_read_binary_file('E:\imagenes\escudos_cl\Asia\Malaysia Super League\Johor Darul Tazim FC.png'),132);</v>
      </c>
    </row>
    <row r="1779" spans="2:15" x14ac:dyDescent="0.25">
      <c r="B1779">
        <v>1777</v>
      </c>
      <c r="C1779" t="s">
        <v>4187</v>
      </c>
      <c r="D1779" t="s">
        <v>1890</v>
      </c>
      <c r="E1779">
        <f>INDEX(ClubLeague!B:B,MATCH(D1779,ClubLeague!C:C,0))</f>
        <v>121</v>
      </c>
      <c r="F1779">
        <v>54</v>
      </c>
      <c r="G1779">
        <v>57</v>
      </c>
      <c r="H1779">
        <v>57</v>
      </c>
      <c r="I1779" s="3">
        <f t="shared" si="82"/>
        <v>56</v>
      </c>
      <c r="J1779" t="s">
        <v>6764</v>
      </c>
      <c r="K1779" t="str">
        <f t="shared" si="83"/>
        <v>E:\imagenes\escudos_cl\Asia\Malaysia A1 SemiPro League\Johor Darul Tazim II FC .png</v>
      </c>
      <c r="L1779" t="s">
        <v>463</v>
      </c>
      <c r="M1779">
        <f>INDEX(NationalTeams!B:B,MATCH(L1779,NationalTeams!C:C,0))</f>
        <v>132</v>
      </c>
      <c r="O1779" t="str">
        <f t="shared" si="81"/>
        <v>INSERT INTO "Clubs" (club_name,club_league_id,club_value,club_shield,club_country) VALUES ('Johor Darul Tazim II FC ',121,56,pg_read_binary_file('E:\imagenes\escudos_cl\Asia\Malaysia A1 SemiPro League\Johor Darul Tazim II FC .png'),132);</v>
      </c>
    </row>
    <row r="1780" spans="2:15" x14ac:dyDescent="0.25">
      <c r="B1780">
        <v>1778</v>
      </c>
      <c r="C1780" t="s">
        <v>2633</v>
      </c>
      <c r="D1780" t="s">
        <v>1815</v>
      </c>
      <c r="E1780">
        <f>INDEX(ClubLeague!B:B,MATCH(D1780,ClubLeague!C:C,0))</f>
        <v>46</v>
      </c>
      <c r="F1780">
        <v>62</v>
      </c>
      <c r="G1780">
        <v>56</v>
      </c>
      <c r="H1780">
        <v>60</v>
      </c>
      <c r="I1780" s="3">
        <f t="shared" si="82"/>
        <v>59</v>
      </c>
      <c r="J1780" t="s">
        <v>6765</v>
      </c>
      <c r="K1780" t="str">
        <f t="shared" si="83"/>
        <v>E:\imagenes\escudos_cl\Europa\Eerste Divisie\Jong Ajax.png</v>
      </c>
      <c r="L1780" t="s">
        <v>491</v>
      </c>
      <c r="M1780">
        <f>INDEX(NationalTeams!B:B,MATCH(L1780,NationalTeams!C:C,0))</f>
        <v>158</v>
      </c>
      <c r="O1780" t="str">
        <f t="shared" si="81"/>
        <v>INSERT INTO "Clubs" (club_name,club_league_id,club_value,club_shield,club_country) VALUES ('Jong Ajax',46,59,pg_read_binary_file('E:\imagenes\escudos_cl\Europa\Eerste Divisie\Jong Ajax.png'),158);</v>
      </c>
    </row>
    <row r="1781" spans="2:15" x14ac:dyDescent="0.25">
      <c r="B1781">
        <v>1779</v>
      </c>
      <c r="C1781" t="s">
        <v>2634</v>
      </c>
      <c r="D1781" t="s">
        <v>1815</v>
      </c>
      <c r="E1781">
        <f>INDEX(ClubLeague!B:B,MATCH(D1781,ClubLeague!C:C,0))</f>
        <v>46</v>
      </c>
      <c r="F1781">
        <v>58</v>
      </c>
      <c r="G1781">
        <v>59</v>
      </c>
      <c r="H1781">
        <v>58</v>
      </c>
      <c r="I1781" s="3">
        <f t="shared" si="82"/>
        <v>58</v>
      </c>
      <c r="J1781" t="s">
        <v>6766</v>
      </c>
      <c r="K1781" t="str">
        <f t="shared" si="83"/>
        <v>E:\imagenes\escudos_cl\Europa\Eerste Divisie\Jong AZ Alkmaar.png</v>
      </c>
      <c r="L1781" t="s">
        <v>491</v>
      </c>
      <c r="M1781">
        <f>INDEX(NationalTeams!B:B,MATCH(L1781,NationalTeams!C:C,0))</f>
        <v>158</v>
      </c>
      <c r="O1781" t="str">
        <f t="shared" si="81"/>
        <v>INSERT INTO "Clubs" (club_name,club_league_id,club_value,club_shield,club_country) VALUES ('Jong AZ Alkmaar',46,58,pg_read_binary_file('E:\imagenes\escudos_cl\Europa\Eerste Divisie\Jong AZ Alkmaar.png'),158);</v>
      </c>
    </row>
    <row r="1782" spans="2:15" x14ac:dyDescent="0.25">
      <c r="B1782">
        <v>1780</v>
      </c>
      <c r="C1782" t="s">
        <v>2121</v>
      </c>
      <c r="D1782" t="s">
        <v>1802</v>
      </c>
      <c r="E1782">
        <f>INDEX(ClubLeague!B:B,MATCH(D1782,ClubLeague!C:C,0))</f>
        <v>32</v>
      </c>
      <c r="F1782">
        <v>61</v>
      </c>
      <c r="G1782">
        <v>63</v>
      </c>
      <c r="H1782">
        <v>63</v>
      </c>
      <c r="I1782" s="3">
        <f t="shared" si="82"/>
        <v>62</v>
      </c>
      <c r="J1782" t="s">
        <v>6767</v>
      </c>
      <c r="K1782" t="str">
        <f t="shared" si="83"/>
        <v>E:\imagenes\escudos_cl\Europa\Challenger Pro League\Jong KAA Gent.png</v>
      </c>
      <c r="L1782" t="s">
        <v>505</v>
      </c>
      <c r="M1782">
        <f>INDEX(NationalTeams!B:B,MATCH(L1782,NationalTeams!C:C,0))</f>
        <v>23</v>
      </c>
      <c r="O1782" t="str">
        <f t="shared" si="81"/>
        <v>INSERT INTO "Clubs" (club_name,club_league_id,club_value,club_shield,club_country) VALUES ('Jong KAA Gent',32,62,pg_read_binary_file('E:\imagenes\escudos_cl\Europa\Challenger Pro League\Jong KAA Gent.png'),23);</v>
      </c>
    </row>
    <row r="1783" spans="2:15" x14ac:dyDescent="0.25">
      <c r="B1783">
        <v>1781</v>
      </c>
      <c r="C1783" t="s">
        <v>2635</v>
      </c>
      <c r="D1783" t="s">
        <v>1815</v>
      </c>
      <c r="E1783">
        <f>INDEX(ClubLeague!B:B,MATCH(D1783,ClubLeague!C:C,0))</f>
        <v>46</v>
      </c>
      <c r="F1783">
        <v>62</v>
      </c>
      <c r="G1783">
        <v>57</v>
      </c>
      <c r="H1783">
        <v>60</v>
      </c>
      <c r="I1783" s="3">
        <f t="shared" si="82"/>
        <v>60</v>
      </c>
      <c r="J1783" t="s">
        <v>6768</v>
      </c>
      <c r="K1783" t="str">
        <f t="shared" si="83"/>
        <v>E:\imagenes\escudos_cl\Europa\Eerste Divisie\Jong PSV Eindhoven.png</v>
      </c>
      <c r="L1783" t="s">
        <v>491</v>
      </c>
      <c r="M1783">
        <f>INDEX(NationalTeams!B:B,MATCH(L1783,NationalTeams!C:C,0))</f>
        <v>158</v>
      </c>
      <c r="O1783" t="str">
        <f t="shared" si="81"/>
        <v>INSERT INTO "Clubs" (club_name,club_league_id,club_value,club_shield,club_country) VALUES ('Jong PSV Eindhoven',46,60,pg_read_binary_file('E:\imagenes\escudos_cl\Europa\Eerste Divisie\Jong PSV Eindhoven.png'),158);</v>
      </c>
    </row>
    <row r="1784" spans="2:15" x14ac:dyDescent="0.25">
      <c r="B1784">
        <v>1782</v>
      </c>
      <c r="C1784" t="s">
        <v>2636</v>
      </c>
      <c r="D1784" t="s">
        <v>1815</v>
      </c>
      <c r="E1784">
        <f>INDEX(ClubLeague!B:B,MATCH(D1784,ClubLeague!C:C,0))</f>
        <v>46</v>
      </c>
      <c r="F1784">
        <v>57</v>
      </c>
      <c r="G1784">
        <v>60</v>
      </c>
      <c r="H1784">
        <v>61</v>
      </c>
      <c r="I1784" s="3">
        <f t="shared" si="82"/>
        <v>59</v>
      </c>
      <c r="J1784" t="s">
        <v>6769</v>
      </c>
      <c r="K1784" t="str">
        <f t="shared" si="83"/>
        <v>E:\imagenes\escudos_cl\Europa\Eerste Divisie\Jong Utrecht.png</v>
      </c>
      <c r="L1784" t="s">
        <v>491</v>
      </c>
      <c r="M1784">
        <f>INDEX(NationalTeams!B:B,MATCH(L1784,NationalTeams!C:C,0))</f>
        <v>158</v>
      </c>
      <c r="O1784" t="str">
        <f t="shared" si="81"/>
        <v>INSERT INTO "Clubs" (club_name,club_league_id,club_value,club_shield,club_country) VALUES ('Jong Utrecht',46,59,pg_read_binary_file('E:\imagenes\escudos_cl\Europa\Eerste Divisie\Jong Utrecht.png'),158);</v>
      </c>
    </row>
    <row r="1785" spans="2:15" x14ac:dyDescent="0.25">
      <c r="B1785">
        <v>1783</v>
      </c>
      <c r="C1785" t="s">
        <v>4612</v>
      </c>
      <c r="D1785" t="s">
        <v>1780</v>
      </c>
      <c r="E1785">
        <f>INDEX(ClubLeague!B:B,MATCH(D1785,ClubLeague!C:C,0))</f>
        <v>10</v>
      </c>
      <c r="F1785">
        <v>64</v>
      </c>
      <c r="G1785">
        <v>55</v>
      </c>
      <c r="H1785">
        <v>59</v>
      </c>
      <c r="I1785" s="3">
        <f t="shared" si="82"/>
        <v>59</v>
      </c>
      <c r="J1785" t="s">
        <v>6770</v>
      </c>
      <c r="K1785" t="str">
        <f t="shared" si="83"/>
        <v>E:\imagenes\escudos_cl\Africa\Algerian Ligue 2\JS Djijel.png</v>
      </c>
      <c r="L1785" t="s">
        <v>324</v>
      </c>
      <c r="M1785">
        <f>INDEX(NationalTeams!B:B,MATCH(L1785,NationalTeams!C:C,0))</f>
        <v>11</v>
      </c>
      <c r="O1785" t="str">
        <f t="shared" si="81"/>
        <v>INSERT INTO "Clubs" (club_name,club_league_id,club_value,club_shield,club_country) VALUES ('JS Djijel',10,59,pg_read_binary_file('E:\imagenes\escudos_cl\Africa\Algerian Ligue 2\JS Djijel.png'),11);</v>
      </c>
    </row>
    <row r="1786" spans="2:15" x14ac:dyDescent="0.25">
      <c r="B1786">
        <v>1784</v>
      </c>
      <c r="C1786" t="s">
        <v>4931</v>
      </c>
      <c r="D1786" t="s">
        <v>1968</v>
      </c>
      <c r="E1786">
        <f>INDEX(ClubLeague!B:B,MATCH(D1786,ClubLeague!C:C,0))</f>
        <v>199</v>
      </c>
      <c r="F1786">
        <v>66</v>
      </c>
      <c r="G1786">
        <v>71</v>
      </c>
      <c r="H1786">
        <v>66</v>
      </c>
      <c r="I1786" s="3">
        <f t="shared" si="82"/>
        <v>68</v>
      </c>
      <c r="J1786" t="s">
        <v>6771</v>
      </c>
      <c r="K1786" t="str">
        <f t="shared" si="83"/>
        <v>E:\imagenes\escudos_cl\Africa\Tunisian Ligue Professionnelle 1\JS El Omrane.png</v>
      </c>
      <c r="L1786" t="s">
        <v>364</v>
      </c>
      <c r="M1786">
        <f>INDEX(NationalTeams!B:B,MATCH(L1786,NationalTeams!C:C,0))</f>
        <v>208</v>
      </c>
      <c r="O1786" t="str">
        <f t="shared" si="81"/>
        <v>INSERT INTO "Clubs" (club_name,club_league_id,club_value,club_shield,club_country) VALUES ('JS El Omrane',199,68,pg_read_binary_file('E:\imagenes\escudos_cl\Africa\Tunisian Ligue Professionnelle 1\JS El Omrane.png'),208);</v>
      </c>
    </row>
    <row r="1787" spans="2:15" x14ac:dyDescent="0.25">
      <c r="B1787">
        <v>1785</v>
      </c>
      <c r="C1787" t="s">
        <v>4628</v>
      </c>
      <c r="D1787" t="s">
        <v>1781</v>
      </c>
      <c r="E1787">
        <f>INDEX(ClubLeague!B:B,MATCH(D1787,ClubLeague!C:C,0))</f>
        <v>11</v>
      </c>
      <c r="F1787">
        <v>70</v>
      </c>
      <c r="G1787">
        <v>67</v>
      </c>
      <c r="H1787">
        <v>68</v>
      </c>
      <c r="I1787" s="3">
        <f t="shared" si="82"/>
        <v>68</v>
      </c>
      <c r="J1787" t="s">
        <v>6772</v>
      </c>
      <c r="K1787" t="str">
        <f t="shared" si="83"/>
        <v>E:\imagenes\escudos_cl\Africa\Algerian Ligue Professionnelle 1\JS Kabylie.png</v>
      </c>
      <c r="L1787" t="s">
        <v>324</v>
      </c>
      <c r="M1787">
        <f>INDEX(NationalTeams!B:B,MATCH(L1787,NationalTeams!C:C,0))</f>
        <v>11</v>
      </c>
      <c r="O1787" t="str">
        <f t="shared" si="81"/>
        <v>INSERT INTO "Clubs" (club_name,club_league_id,club_value,club_shield,club_country) VALUES ('JS Kabylie',11,68,pg_read_binary_file('E:\imagenes\escudos_cl\Africa\Algerian Ligue Professionnelle 1\JS Kabylie.png'),11);</v>
      </c>
    </row>
    <row r="1788" spans="2:15" x14ac:dyDescent="0.25">
      <c r="B1788">
        <v>1786</v>
      </c>
      <c r="C1788" t="s">
        <v>4932</v>
      </c>
      <c r="D1788" t="s">
        <v>1968</v>
      </c>
      <c r="E1788">
        <f>INDEX(ClubLeague!B:B,MATCH(D1788,ClubLeague!C:C,0))</f>
        <v>199</v>
      </c>
      <c r="F1788">
        <v>67</v>
      </c>
      <c r="G1788">
        <v>74</v>
      </c>
      <c r="H1788">
        <v>68</v>
      </c>
      <c r="I1788" s="3">
        <f t="shared" si="82"/>
        <v>70</v>
      </c>
      <c r="J1788" t="s">
        <v>6773</v>
      </c>
      <c r="K1788" t="str">
        <f t="shared" si="83"/>
        <v>E:\imagenes\escudos_cl\Africa\Tunisian Ligue Professionnelle 1\JS Kairouan.png</v>
      </c>
      <c r="L1788" t="s">
        <v>364</v>
      </c>
      <c r="M1788">
        <f>INDEX(NationalTeams!B:B,MATCH(L1788,NationalTeams!C:C,0))</f>
        <v>208</v>
      </c>
      <c r="O1788" t="str">
        <f t="shared" si="81"/>
        <v>INSERT INTO "Clubs" (club_name,club_league_id,club_value,club_shield,club_country) VALUES ('JS Kairouan',199,70,pg_read_binary_file('E:\imagenes\escudos_cl\Africa\Tunisian Ligue Professionnelle 1\JS Kairouan.png'),208);</v>
      </c>
    </row>
    <row r="1789" spans="2:15" x14ac:dyDescent="0.25">
      <c r="B1789">
        <v>1787</v>
      </c>
      <c r="C1789" t="s">
        <v>4613</v>
      </c>
      <c r="D1789" t="s">
        <v>1780</v>
      </c>
      <c r="E1789">
        <f>INDEX(ClubLeague!B:B,MATCH(D1789,ClubLeague!C:C,0))</f>
        <v>10</v>
      </c>
      <c r="F1789">
        <v>63</v>
      </c>
      <c r="G1789">
        <v>64</v>
      </c>
      <c r="H1789">
        <v>63</v>
      </c>
      <c r="I1789" s="3">
        <f t="shared" si="82"/>
        <v>63</v>
      </c>
      <c r="J1789" t="s">
        <v>6774</v>
      </c>
      <c r="K1789" t="str">
        <f t="shared" si="83"/>
        <v>E:\imagenes\escudos_cl\Africa\Algerian Ligue 2\JS Mordj Menaiel.png</v>
      </c>
      <c r="L1789" t="s">
        <v>324</v>
      </c>
      <c r="M1789">
        <f>INDEX(NationalTeams!B:B,MATCH(L1789,NationalTeams!C:C,0))</f>
        <v>11</v>
      </c>
      <c r="O1789" t="str">
        <f t="shared" si="81"/>
        <v>INSERT INTO "Clubs" (club_name,club_league_id,club_value,club_shield,club_country) VALUES ('JS Mordj Menaiel',10,63,pg_read_binary_file('E:\imagenes\escudos_cl\Africa\Algerian Ligue 2\JS Mordj Menaiel.png'),11);</v>
      </c>
    </row>
    <row r="1790" spans="2:15" x14ac:dyDescent="0.25">
      <c r="B1790">
        <v>1788</v>
      </c>
      <c r="C1790" t="s">
        <v>4629</v>
      </c>
      <c r="D1790" t="s">
        <v>1781</v>
      </c>
      <c r="E1790">
        <f>INDEX(ClubLeague!B:B,MATCH(D1790,ClubLeague!C:C,0))</f>
        <v>11</v>
      </c>
      <c r="F1790">
        <v>70</v>
      </c>
      <c r="G1790">
        <v>69</v>
      </c>
      <c r="H1790">
        <v>72</v>
      </c>
      <c r="I1790" s="3">
        <f t="shared" si="82"/>
        <v>70</v>
      </c>
      <c r="J1790" t="s">
        <v>6775</v>
      </c>
      <c r="K1790" t="str">
        <f t="shared" si="83"/>
        <v>E:\imagenes\escudos_cl\Africa\Algerian Ligue Professionnelle 1\JS Saoura.png</v>
      </c>
      <c r="L1790" t="s">
        <v>324</v>
      </c>
      <c r="M1790">
        <f>INDEX(NationalTeams!B:B,MATCH(L1790,NationalTeams!C:C,0))</f>
        <v>11</v>
      </c>
      <c r="O1790" t="str">
        <f t="shared" si="81"/>
        <v>INSERT INTO "Clubs" (club_name,club_league_id,club_value,club_shield,club_country) VALUES ('JS Saoura',11,70,pg_read_binary_file('E:\imagenes\escudos_cl\Africa\Algerian Ligue Professionnelle 1\JS Saoura.png'),11);</v>
      </c>
    </row>
    <row r="1791" spans="2:15" x14ac:dyDescent="0.25">
      <c r="B1791">
        <v>1789</v>
      </c>
      <c r="C1791" t="s">
        <v>4792</v>
      </c>
      <c r="D1791" t="s">
        <v>1792</v>
      </c>
      <c r="E1791">
        <f>INDEX(ClubLeague!B:B,MATCH(D1791,ClubLeague!C:C,0))</f>
        <v>22</v>
      </c>
      <c r="F1791">
        <v>80</v>
      </c>
      <c r="G1791">
        <v>75</v>
      </c>
      <c r="H1791">
        <v>64</v>
      </c>
      <c r="I1791" s="3">
        <f t="shared" si="82"/>
        <v>73</v>
      </c>
      <c r="J1791" t="s">
        <v>6776</v>
      </c>
      <c r="K1791" t="str">
        <f t="shared" si="83"/>
        <v>E:\imagenes\escudos_cl\Africa\Botola\JS Soualem.png</v>
      </c>
      <c r="L1791" t="s">
        <v>342</v>
      </c>
      <c r="M1791">
        <f>INDEX(NationalTeams!B:B,MATCH(L1791,NationalTeams!C:C,0))</f>
        <v>137</v>
      </c>
      <c r="O1791" t="str">
        <f t="shared" si="81"/>
        <v>INSERT INTO "Clubs" (club_name,club_league_id,club_value,club_shield,club_country) VALUES ('JS Soualem',22,73,pg_read_binary_file('E:\imagenes\escudos_cl\Africa\Botola\JS Soualem.png'),137);</v>
      </c>
    </row>
    <row r="1792" spans="2:15" x14ac:dyDescent="0.25">
      <c r="B1792">
        <v>1790</v>
      </c>
      <c r="C1792" t="s">
        <v>4677</v>
      </c>
      <c r="D1792" t="s">
        <v>1882</v>
      </c>
      <c r="E1792">
        <f>INDEX(ClubLeague!B:B,MATCH(D1792,ClubLeague!C:C,0))</f>
        <v>113</v>
      </c>
      <c r="F1792">
        <v>62</v>
      </c>
      <c r="G1792">
        <v>56</v>
      </c>
      <c r="H1792">
        <v>59</v>
      </c>
      <c r="I1792" s="3">
        <f t="shared" si="82"/>
        <v>59</v>
      </c>
      <c r="J1792" t="s">
        <v>6777</v>
      </c>
      <c r="K1792" t="str">
        <f t="shared" si="83"/>
        <v>E:\imagenes\escudos_cl\Africa\Ligue 1\JS Talangai.png</v>
      </c>
      <c r="L1792" t="s">
        <v>369</v>
      </c>
      <c r="M1792">
        <f>INDEX(NationalTeams!B:B,MATCH(L1792,NationalTeams!C:C,0))</f>
        <v>48</v>
      </c>
      <c r="O1792" t="str">
        <f t="shared" si="81"/>
        <v>INSERT INTO "Clubs" (club_name,club_league_id,club_value,club_shield,club_country) VALUES ('JS Talangai',113,59,pg_read_binary_file('E:\imagenes\escudos_cl\Africa\Ligue 1\JS Talangai.png'),48);</v>
      </c>
    </row>
    <row r="1793" spans="2:15" x14ac:dyDescent="0.25">
      <c r="B1793">
        <v>1791</v>
      </c>
      <c r="C1793" t="s">
        <v>4131</v>
      </c>
      <c r="D1793" t="s">
        <v>1844</v>
      </c>
      <c r="E1793">
        <f>INDEX(ClubLeague!B:B,MATCH(D1793,ClubLeague!C:C,0))</f>
        <v>75</v>
      </c>
      <c r="F1793">
        <v>64</v>
      </c>
      <c r="G1793">
        <v>59</v>
      </c>
      <c r="H1793">
        <v>58</v>
      </c>
      <c r="I1793" s="3">
        <f t="shared" si="82"/>
        <v>60</v>
      </c>
      <c r="J1793" t="s">
        <v>6778</v>
      </c>
      <c r="K1793" t="str">
        <f t="shared" si="83"/>
        <v>E:\imagenes\escudos_cl\Asia\J2 League\Jubilo Iwata.png</v>
      </c>
      <c r="L1793" t="s">
        <v>422</v>
      </c>
      <c r="M1793">
        <f>INDEX(NationalTeams!B:B,MATCH(L1793,NationalTeams!C:C,0))</f>
        <v>112</v>
      </c>
      <c r="O1793" t="str">
        <f t="shared" si="81"/>
        <v>INSERT INTO "Clubs" (club_name,club_league_id,club_value,club_shield,club_country) VALUES ('Jubilo Iwata',75,60,pg_read_binary_file('E:\imagenes\escudos_cl\Asia\J2 League\Jubilo Iwata.png'),112);</v>
      </c>
    </row>
    <row r="1794" spans="2:15" x14ac:dyDescent="0.25">
      <c r="B1794">
        <v>1792</v>
      </c>
      <c r="C1794" t="s">
        <v>4834</v>
      </c>
      <c r="D1794" t="s">
        <v>1901</v>
      </c>
      <c r="E1794">
        <f>INDEX(ClubLeague!B:B,MATCH(D1794,ClubLeague!C:C,0))</f>
        <v>132</v>
      </c>
      <c r="F1794">
        <v>52</v>
      </c>
      <c r="G1794">
        <v>49</v>
      </c>
      <c r="H1794">
        <v>55</v>
      </c>
      <c r="I1794" s="3">
        <f t="shared" si="82"/>
        <v>52</v>
      </c>
      <c r="J1794" t="s">
        <v>6779</v>
      </c>
      <c r="K1794" t="str">
        <f t="shared" si="83"/>
        <v>E:\imagenes\escudos_cl\Africa\Namibia Premiership\Julinho Sporting FC.png</v>
      </c>
      <c r="L1794" t="s">
        <v>372</v>
      </c>
      <c r="M1794">
        <f>INDEX(NationalTeams!B:B,MATCH(L1794,NationalTeams!C:C,0))</f>
        <v>148</v>
      </c>
      <c r="O1794" t="str">
        <f t="shared" si="81"/>
        <v>INSERT INTO "Clubs" (club_name,club_league_id,club_value,club_shield,club_country) VALUES ('Julinho Sporting FC',132,52,pg_read_binary_file('E:\imagenes\escudos_cl\Africa\Namibia Premiership\Julinho Sporting FC.png'),148);</v>
      </c>
    </row>
    <row r="1795" spans="2:15" x14ac:dyDescent="0.25">
      <c r="B1795">
        <v>1793</v>
      </c>
      <c r="C1795" t="s">
        <v>3488</v>
      </c>
      <c r="D1795" t="s">
        <v>1865</v>
      </c>
      <c r="E1795">
        <f>INDEX(ClubLeague!B:B,MATCH(D1795,ClubLeague!C:C,0))</f>
        <v>96</v>
      </c>
      <c r="F1795">
        <v>69</v>
      </c>
      <c r="G1795">
        <v>67</v>
      </c>
      <c r="H1795">
        <v>70</v>
      </c>
      <c r="I1795" s="3">
        <f t="shared" si="82"/>
        <v>69</v>
      </c>
      <c r="J1795" t="s">
        <v>6780</v>
      </c>
      <c r="K1795" t="str">
        <f t="shared" si="83"/>
        <v>E:\imagenes\escudos_cl\America\Liga BetPlay Dimayor\Junior de Barranquilla.png</v>
      </c>
      <c r="L1795" t="s">
        <v>328</v>
      </c>
      <c r="M1795">
        <f>INDEX(NationalTeams!B:B,MATCH(L1795,NationalTeams!C:C,0))</f>
        <v>46</v>
      </c>
      <c r="O1795" t="str">
        <f t="shared" ref="O1795:O1858" si="84">_xlfn.CONCAT($O$1,$S$1,$B$1,$S$1," ",$Q$1,$C$2,$U$1,$E$2,$U$1,$I$2,$U$1,$K$2,$U$1,$M$2,$R$1,$P$1,$Q$1,$T$1,C1795,$T$1,$U$1,E1795,$U$1,I1795,$U$1,$O$2,$Q$1,$T$1,K1795,$T$1,$R$1,$U$1,M1795,$R$1,$V$1)</f>
        <v>INSERT INTO "Clubs" (club_name,club_league_id,club_value,club_shield,club_country) VALUES ('Junior de Barranquilla',96,69,pg_read_binary_file('E:\imagenes\escudos_cl\America\Liga BetPlay Dimayor\Junior de Barranquilla.png'),46);</v>
      </c>
    </row>
    <row r="1796" spans="2:15" x14ac:dyDescent="0.25">
      <c r="B1796">
        <v>1794</v>
      </c>
      <c r="C1796" t="s">
        <v>3683</v>
      </c>
      <c r="D1796" t="s">
        <v>1871</v>
      </c>
      <c r="E1796">
        <f>INDEX(ClubLeague!B:B,MATCH(D1796,ClubLeague!C:C,0))</f>
        <v>102</v>
      </c>
      <c r="F1796">
        <v>62</v>
      </c>
      <c r="G1796">
        <v>64</v>
      </c>
      <c r="H1796">
        <v>62</v>
      </c>
      <c r="I1796" s="3">
        <f t="shared" ref="I1796:I1859" si="85">ROUND(AVERAGE(F1796:H1796),0)</f>
        <v>63</v>
      </c>
      <c r="J1796" t="s">
        <v>6781</v>
      </c>
      <c r="K1796" t="str">
        <f t="shared" ref="K1796:K1859" si="86">_xlfn.CONCAT($A$1,J1796)</f>
        <v>E:\imagenes\escudos_cl\America\Liga Hondubet\Juticalpa FC.png</v>
      </c>
      <c r="L1796" t="s">
        <v>397</v>
      </c>
      <c r="M1796">
        <f>INDEX(NationalTeams!B:B,MATCH(L1796,NationalTeams!C:C,0))</f>
        <v>90</v>
      </c>
      <c r="O1796" t="str">
        <f t="shared" si="84"/>
        <v>INSERT INTO "Clubs" (club_name,club_league_id,club_value,club_shield,club_country) VALUES ('Juticalpa FC',102,63,pg_read_binary_file('E:\imagenes\escudos_cl\America\Liga Hondubet\Juticalpa FC.png'),90);</v>
      </c>
    </row>
    <row r="1797" spans="2:15" x14ac:dyDescent="0.25">
      <c r="B1797">
        <v>1795</v>
      </c>
      <c r="C1797" t="s">
        <v>2811</v>
      </c>
      <c r="D1797" t="s">
        <v>1943</v>
      </c>
      <c r="E1797">
        <f>INDEX(ClubLeague!B:B,MATCH(D1797,ClubLeague!C:C,0))</f>
        <v>174</v>
      </c>
      <c r="F1797">
        <v>63</v>
      </c>
      <c r="G1797">
        <v>64</v>
      </c>
      <c r="H1797">
        <v>65</v>
      </c>
      <c r="I1797" s="3">
        <f t="shared" si="85"/>
        <v>64</v>
      </c>
      <c r="J1797" t="s">
        <v>6782</v>
      </c>
      <c r="K1797" t="str">
        <f t="shared" si="86"/>
        <v>E:\imagenes\escudos_cl\Europa\Serie B\Juve Stabia.png</v>
      </c>
      <c r="L1797" t="s">
        <v>488</v>
      </c>
      <c r="M1797">
        <f>INDEX(NationalTeams!B:B,MATCH(L1797,NationalTeams!C:C,0))</f>
        <v>110</v>
      </c>
      <c r="O1797" t="str">
        <f t="shared" si="84"/>
        <v>INSERT INTO "Clubs" (club_name,club_league_id,club_value,club_shield,club_country) VALUES ('Juve Stabia',174,64,pg_read_binary_file('E:\imagenes\escudos_cl\Europa\Serie B\Juve Stabia.png'),110);</v>
      </c>
    </row>
    <row r="1798" spans="2:15" x14ac:dyDescent="0.25">
      <c r="B1798">
        <v>1796</v>
      </c>
      <c r="C1798" t="s">
        <v>3649</v>
      </c>
      <c r="D1798" t="s">
        <v>1922</v>
      </c>
      <c r="E1798">
        <f>INDEX(ClubLeague!B:B,MATCH(D1798,ClubLeague!C:C,0))</f>
        <v>153</v>
      </c>
      <c r="F1798">
        <v>52</v>
      </c>
      <c r="G1798">
        <v>51</v>
      </c>
      <c r="H1798">
        <v>57</v>
      </c>
      <c r="I1798" s="3">
        <f t="shared" si="85"/>
        <v>53</v>
      </c>
      <c r="J1798" t="s">
        <v>6783</v>
      </c>
      <c r="K1798" t="str">
        <f t="shared" si="86"/>
        <v>E:\imagenes\escudos_cl\America\Primera Division de Guatemala\Juventud Copalera.png</v>
      </c>
      <c r="L1798" t="s">
        <v>396</v>
      </c>
      <c r="M1798">
        <f>INDEX(NationalTeams!B:B,MATCH(L1798,NationalTeams!C:C,0))</f>
        <v>84</v>
      </c>
      <c r="O1798" t="str">
        <f t="shared" si="84"/>
        <v>INSERT INTO "Clubs" (club_name,club_league_id,club_value,club_shield,club_country) VALUES ('Juventud Copalera',153,53,pg_read_binary_file('E:\imagenes\escudos_cl\America\Primera Division de Guatemala\Juventud Copalera.png'),84);</v>
      </c>
    </row>
    <row r="1799" spans="2:15" x14ac:dyDescent="0.25">
      <c r="B1799">
        <v>1797</v>
      </c>
      <c r="C1799" t="s">
        <v>2794</v>
      </c>
      <c r="D1799" t="s">
        <v>1942</v>
      </c>
      <c r="E1799">
        <f>INDEX(ClubLeague!B:B,MATCH(D1799,ClubLeague!C:C,0))</f>
        <v>173</v>
      </c>
      <c r="F1799">
        <v>83</v>
      </c>
      <c r="G1799">
        <v>81</v>
      </c>
      <c r="H1799">
        <v>82</v>
      </c>
      <c r="I1799" s="3">
        <f t="shared" si="85"/>
        <v>82</v>
      </c>
      <c r="J1799" t="s">
        <v>6784</v>
      </c>
      <c r="K1799" t="str">
        <f t="shared" si="86"/>
        <v>E:\imagenes\escudos_cl\Europa\Serie A\Juventus FC.png</v>
      </c>
      <c r="L1799" t="s">
        <v>488</v>
      </c>
      <c r="M1799">
        <f>INDEX(NationalTeams!B:B,MATCH(L1799,NationalTeams!C:C,0))</f>
        <v>110</v>
      </c>
      <c r="O1799" t="str">
        <f t="shared" si="84"/>
        <v>INSERT INTO "Clubs" (club_name,club_league_id,club_value,club_shield,club_country) VALUES ('Juventus FC',173,82,pg_read_binary_file('E:\imagenes\escudos_cl\Europa\Serie A\Juventus FC.png'),110);</v>
      </c>
    </row>
    <row r="1800" spans="2:15" x14ac:dyDescent="0.25">
      <c r="B1800">
        <v>1798</v>
      </c>
      <c r="C1800" t="s">
        <v>2108</v>
      </c>
      <c r="D1800" t="s">
        <v>1848</v>
      </c>
      <c r="E1800">
        <f>INDEX(ClubLeague!B:B,MATCH(D1800,ClubLeague!C:C,0))</f>
        <v>79</v>
      </c>
      <c r="F1800">
        <v>70</v>
      </c>
      <c r="G1800">
        <v>73</v>
      </c>
      <c r="H1800">
        <v>71</v>
      </c>
      <c r="I1800" s="3">
        <f t="shared" si="85"/>
        <v>71</v>
      </c>
      <c r="J1800" t="s">
        <v>6785</v>
      </c>
      <c r="K1800" t="str">
        <f t="shared" si="86"/>
        <v>E:\imagenes\escudos_cl\Europa\Jupiler Pro League\KAA Gent.png</v>
      </c>
      <c r="L1800" t="s">
        <v>505</v>
      </c>
      <c r="M1800">
        <f>INDEX(NationalTeams!B:B,MATCH(L1800,NationalTeams!C:C,0))</f>
        <v>23</v>
      </c>
      <c r="O1800" t="str">
        <f t="shared" si="84"/>
        <v>INSERT INTO "Clubs" (club_name,club_league_id,club_value,club_shield,club_country) VALUES ('KAA Gent',79,71,pg_read_binary_file('E:\imagenes\escudos_cl\Europa\Jupiler Pro League\KAA Gent.png'),23);</v>
      </c>
    </row>
    <row r="1801" spans="2:15" x14ac:dyDescent="0.25">
      <c r="B1801">
        <v>1799</v>
      </c>
      <c r="C1801" t="s">
        <v>4958</v>
      </c>
      <c r="D1801" t="s">
        <v>1979</v>
      </c>
      <c r="E1801">
        <f>INDEX(ClubLeague!B:B,MATCH(D1801,ClubLeague!C:C,0))</f>
        <v>210</v>
      </c>
      <c r="F1801">
        <v>51</v>
      </c>
      <c r="G1801">
        <v>54</v>
      </c>
      <c r="H1801">
        <v>61</v>
      </c>
      <c r="I1801" s="3">
        <f t="shared" si="85"/>
        <v>55</v>
      </c>
      <c r="J1801" t="s">
        <v>6786</v>
      </c>
      <c r="K1801" t="str">
        <f t="shared" si="86"/>
        <v>E:\imagenes\escudos_cl\Africa\Zambia Super League\Kabwe Warriors FC.png</v>
      </c>
      <c r="L1801" t="s">
        <v>367</v>
      </c>
      <c r="M1801">
        <f>INDEX(NationalTeams!B:B,MATCH(L1801,NationalTeams!C:C,0))</f>
        <v>222</v>
      </c>
      <c r="O1801" t="str">
        <f t="shared" si="84"/>
        <v>INSERT INTO "Clubs" (club_name,club_league_id,club_value,club_shield,club_country) VALUES ('Kabwe Warriors FC',210,55,pg_read_binary_file('E:\imagenes\escudos_cl\Africa\Zambia Super League\Kabwe Warriors FC.png'),222);</v>
      </c>
    </row>
    <row r="1802" spans="2:15" x14ac:dyDescent="0.25">
      <c r="B1802">
        <v>1800</v>
      </c>
      <c r="C1802" t="s">
        <v>4730</v>
      </c>
      <c r="D1802" t="s">
        <v>1818</v>
      </c>
      <c r="E1802">
        <f>INDEX(ClubLeague!B:B,MATCH(D1802,ClubLeague!C:C,0))</f>
        <v>49</v>
      </c>
      <c r="F1802">
        <v>56</v>
      </c>
      <c r="G1802">
        <v>60</v>
      </c>
      <c r="H1802">
        <v>60</v>
      </c>
      <c r="I1802" s="3">
        <f t="shared" si="85"/>
        <v>59</v>
      </c>
      <c r="J1802" t="s">
        <v>6787</v>
      </c>
      <c r="K1802" t="str">
        <f t="shared" si="86"/>
        <v>E:\imagenes\escudos_cl\Africa\Egyptian Second Division A\Kahraba Ismailia SC.png</v>
      </c>
      <c r="L1802" t="s">
        <v>365</v>
      </c>
      <c r="M1802">
        <f>INDEX(NationalTeams!B:B,MATCH(L1802,NationalTeams!C:C,0))</f>
        <v>59</v>
      </c>
      <c r="O1802" t="str">
        <f t="shared" si="84"/>
        <v>INSERT INTO "Clubs" (club_name,club_league_id,club_value,club_shield,club_country) VALUES ('Kahraba Ismailia SC',49,59,pg_read_binary_file('E:\imagenes\escudos_cl\Africa\Egyptian Second Division A\Kahraba Ismailia SC.png'),59);</v>
      </c>
    </row>
    <row r="1803" spans="2:15" x14ac:dyDescent="0.25">
      <c r="B1803">
        <v>1801</v>
      </c>
      <c r="C1803" t="s">
        <v>4910</v>
      </c>
      <c r="D1803" t="s">
        <v>1949</v>
      </c>
      <c r="E1803">
        <f>INDEX(ClubLeague!B:B,MATCH(D1803,ClubLeague!C:C,0))</f>
        <v>180</v>
      </c>
      <c r="F1803">
        <v>70</v>
      </c>
      <c r="G1803">
        <v>64</v>
      </c>
      <c r="H1803">
        <v>68</v>
      </c>
      <c r="I1803" s="3">
        <f t="shared" si="85"/>
        <v>67</v>
      </c>
      <c r="J1803" t="s">
        <v>6788</v>
      </c>
      <c r="K1803" t="str">
        <f t="shared" si="86"/>
        <v>E:\imagenes\escudos_cl\Africa\South African Premiership\Kaizer Chiefs FC.png</v>
      </c>
      <c r="L1803" t="s">
        <v>363</v>
      </c>
      <c r="M1803">
        <f>INDEX(NationalTeams!B:B,MATCH(L1803,NationalTeams!C:C,0))</f>
        <v>193</v>
      </c>
      <c r="O1803" t="str">
        <f t="shared" si="84"/>
        <v>INSERT INTO "Clubs" (club_name,club_league_id,club_value,club_shield,club_country) VALUES ('Kaizer Chiefs FC',180,67,pg_read_binary_file('E:\imagenes\escudos_cl\Africa\South African Premiership\Kaizer Chiefs FC.png'),193);</v>
      </c>
    </row>
    <row r="1804" spans="2:15" x14ac:dyDescent="0.25">
      <c r="B1804">
        <v>1802</v>
      </c>
      <c r="C1804" t="s">
        <v>2597</v>
      </c>
      <c r="D1804" t="s">
        <v>1951</v>
      </c>
      <c r="E1804">
        <f>INDEX(ClubLeague!B:B,MATCH(D1804,ClubLeague!C:C,0))</f>
        <v>182</v>
      </c>
      <c r="F1804">
        <v>65</v>
      </c>
      <c r="G1804">
        <v>62</v>
      </c>
      <c r="H1804">
        <v>60</v>
      </c>
      <c r="I1804" s="3">
        <f t="shared" si="85"/>
        <v>62</v>
      </c>
      <c r="J1804" t="s">
        <v>6789</v>
      </c>
      <c r="K1804" t="str">
        <f t="shared" si="86"/>
        <v>E:\imagenes\escudos_cl\Europa\Super League Greece 2\Kalamata FC.png</v>
      </c>
      <c r="L1804" t="s">
        <v>508</v>
      </c>
      <c r="M1804">
        <f>INDEX(NationalTeams!B:B,MATCH(L1804,NationalTeams!C:C,0))</f>
        <v>82</v>
      </c>
      <c r="O1804" t="str">
        <f t="shared" si="84"/>
        <v>INSERT INTO "Clubs" (club_name,club_league_id,club_value,club_shield,club_country) VALUES ('Kalamata FC',182,62,pg_read_binary_file('E:\imagenes\escudos_cl\Europa\Super League Greece 2\Kalamata FC.png'),82);</v>
      </c>
    </row>
    <row r="1805" spans="2:15" x14ac:dyDescent="0.25">
      <c r="B1805">
        <v>1803</v>
      </c>
      <c r="C1805" t="s">
        <v>4059</v>
      </c>
      <c r="D1805" t="s">
        <v>1969</v>
      </c>
      <c r="E1805">
        <f>INDEX(ClubLeague!B:B,MATCH(D1805,ClubLeague!C:C,0))</f>
        <v>200</v>
      </c>
      <c r="F1805">
        <v>61</v>
      </c>
      <c r="G1805">
        <v>64</v>
      </c>
      <c r="H1805">
        <v>59</v>
      </c>
      <c r="I1805" s="3">
        <f t="shared" si="85"/>
        <v>61</v>
      </c>
      <c r="J1805" t="s">
        <v>6790</v>
      </c>
      <c r="K1805" t="str">
        <f t="shared" si="86"/>
        <v>E:\imagenes\escudos_cl\Asia\UAE Pro League\Kalba FC.png</v>
      </c>
      <c r="L1805" t="s">
        <v>435</v>
      </c>
      <c r="M1805">
        <f>INDEX(NationalTeams!B:B,MATCH(L1805,NationalTeams!C:C,0))</f>
        <v>61</v>
      </c>
      <c r="O1805" t="str">
        <f t="shared" si="84"/>
        <v>INSERT INTO "Clubs" (club_name,club_league_id,club_value,club_shield,club_country) VALUES ('Kalba FC',200,61,pg_read_binary_file('E:\imagenes\escudos_cl\Asia\UAE Pro League\Kalba FC.png'),61);</v>
      </c>
    </row>
    <row r="1806" spans="2:15" x14ac:dyDescent="0.25">
      <c r="B1806">
        <v>1804</v>
      </c>
      <c r="C1806" t="s">
        <v>3214</v>
      </c>
      <c r="D1806" t="s">
        <v>1954</v>
      </c>
      <c r="E1806">
        <f>INDEX(ClubLeague!B:B,MATCH(D1806,ClubLeague!C:C,0))</f>
        <v>185</v>
      </c>
      <c r="F1806">
        <v>62</v>
      </c>
      <c r="G1806">
        <v>59</v>
      </c>
      <c r="H1806">
        <v>61</v>
      </c>
      <c r="I1806" s="3">
        <f t="shared" si="85"/>
        <v>61</v>
      </c>
      <c r="J1806" t="s">
        <v>6791</v>
      </c>
      <c r="K1806" t="str">
        <f t="shared" si="86"/>
        <v>E:\imagenes\escudos_cl\Europa\Superettan\Kalmar FF.png</v>
      </c>
      <c r="L1806" t="s">
        <v>496</v>
      </c>
      <c r="M1806">
        <f>INDEX(NationalTeams!B:B,MATCH(L1806,NationalTeams!C:C,0))</f>
        <v>196</v>
      </c>
      <c r="O1806" t="str">
        <f t="shared" si="84"/>
        <v>INSERT INTO "Clubs" (club_name,club_league_id,club_value,club_shield,club_country) VALUES ('Kalmar FF',185,61,pg_read_binary_file('E:\imagenes\escudos_cl\Europa\Superettan\Kalmar FF.png'),196);</v>
      </c>
    </row>
    <row r="1807" spans="2:15" x14ac:dyDescent="0.25">
      <c r="B1807">
        <v>1805</v>
      </c>
      <c r="C1807" t="s">
        <v>3147</v>
      </c>
      <c r="D1807" t="s">
        <v>1928</v>
      </c>
      <c r="E1807">
        <f>INDEX(ClubLeague!B:B,MATCH(D1807,ClubLeague!C:C,0))</f>
        <v>159</v>
      </c>
      <c r="F1807">
        <v>62</v>
      </c>
      <c r="G1807">
        <v>64</v>
      </c>
      <c r="H1807">
        <v>61</v>
      </c>
      <c r="I1807" s="3">
        <f t="shared" si="85"/>
        <v>62</v>
      </c>
      <c r="J1807" t="s">
        <v>6792</v>
      </c>
      <c r="K1807" t="str">
        <f t="shared" si="86"/>
        <v>E:\imagenes\escudos_cl\Europa\Russian First League\KAMAZ Naberezhnye Chelny.png</v>
      </c>
      <c r="L1807" t="s">
        <v>500</v>
      </c>
      <c r="M1807">
        <f>INDEX(NationalTeams!B:B,MATCH(L1807,NationalTeams!C:C,0))</f>
        <v>176</v>
      </c>
      <c r="O1807" t="str">
        <f t="shared" si="84"/>
        <v>INSERT INTO "Clubs" (club_name,club_league_id,club_value,club_shield,club_country) VALUES ('KAMAZ Naberezhnye Chelny',159,62,pg_read_binary_file('E:\imagenes\escudos_cl\Europa\Russian First League\KAMAZ Naberezhnye Chelny.png'),176);</v>
      </c>
    </row>
    <row r="1808" spans="2:15" x14ac:dyDescent="0.25">
      <c r="B1808">
        <v>1806</v>
      </c>
      <c r="C1808" t="s">
        <v>4940</v>
      </c>
      <c r="D1808" t="s">
        <v>1970</v>
      </c>
      <c r="E1808">
        <f>INDEX(ClubLeague!B:B,MATCH(D1808,ClubLeague!C:C,0))</f>
        <v>201</v>
      </c>
      <c r="F1808">
        <v>54</v>
      </c>
      <c r="G1808">
        <v>63</v>
      </c>
      <c r="H1808">
        <v>56</v>
      </c>
      <c r="I1808" s="3">
        <f t="shared" si="85"/>
        <v>58</v>
      </c>
      <c r="J1808" t="s">
        <v>6793</v>
      </c>
      <c r="K1808" t="str">
        <f t="shared" si="86"/>
        <v>E:\imagenes\escudos_cl\Africa\Uganda Premier League\Kampala Capital City FC.png</v>
      </c>
      <c r="L1808" t="s">
        <v>359</v>
      </c>
      <c r="M1808">
        <f>INDEX(NationalTeams!B:B,MATCH(L1808,NationalTeams!C:C,0))</f>
        <v>213</v>
      </c>
      <c r="O1808" t="str">
        <f t="shared" si="84"/>
        <v>INSERT INTO "Clubs" (club_name,club_league_id,club_value,club_shield,club_country) VALUES ('Kampala Capital City FC',201,58,pg_read_binary_file('E:\imagenes\escudos_cl\Africa\Uganda Premier League\Kampala Capital City FC.png'),213);</v>
      </c>
    </row>
    <row r="1809" spans="2:15" x14ac:dyDescent="0.25">
      <c r="B1809">
        <v>1807</v>
      </c>
      <c r="C1809" t="s">
        <v>2598</v>
      </c>
      <c r="D1809" t="s">
        <v>1951</v>
      </c>
      <c r="E1809">
        <f>INDEX(ClubLeague!B:B,MATCH(D1809,ClubLeague!C:C,0))</f>
        <v>182</v>
      </c>
      <c r="F1809">
        <v>63</v>
      </c>
      <c r="G1809">
        <v>59</v>
      </c>
      <c r="H1809">
        <v>64</v>
      </c>
      <c r="I1809" s="3">
        <f t="shared" si="85"/>
        <v>62</v>
      </c>
      <c r="J1809" t="s">
        <v>6794</v>
      </c>
      <c r="K1809" t="str">
        <f t="shared" si="86"/>
        <v>E:\imagenes\escudos_cl\Europa\Super League Greece 2\Kampaniakos FC.png</v>
      </c>
      <c r="L1809" t="s">
        <v>508</v>
      </c>
      <c r="M1809">
        <f>INDEX(NationalTeams!B:B,MATCH(L1809,NationalTeams!C:C,0))</f>
        <v>82</v>
      </c>
      <c r="O1809" t="str">
        <f t="shared" si="84"/>
        <v>INSERT INTO "Clubs" (club_name,club_league_id,club_value,club_shield,club_country) VALUES ('Kampaniakos FC',182,62,pg_read_binary_file('E:\imagenes\escudos_cl\Europa\Super League Greece 2\Kampaniakos FC.png'),82);</v>
      </c>
    </row>
    <row r="1810" spans="2:15" x14ac:dyDescent="0.25">
      <c r="B1810">
        <v>1808</v>
      </c>
      <c r="C1810" t="s">
        <v>4437</v>
      </c>
      <c r="D1810" t="s">
        <v>1964</v>
      </c>
      <c r="E1810">
        <f>INDEX(ClubLeague!B:B,MATCH(D1810,ClubLeague!C:C,0))</f>
        <v>195</v>
      </c>
      <c r="F1810">
        <v>55</v>
      </c>
      <c r="G1810">
        <v>54</v>
      </c>
      <c r="H1810">
        <v>52</v>
      </c>
      <c r="I1810" s="3">
        <f t="shared" si="85"/>
        <v>54</v>
      </c>
      <c r="J1810" t="s">
        <v>6795</v>
      </c>
      <c r="K1810" t="str">
        <f t="shared" si="86"/>
        <v>E:\imagenes\escudos_cl\Asia\Thai League 1\Kanchanaburi Power FC.png</v>
      </c>
      <c r="L1810" t="s">
        <v>437</v>
      </c>
      <c r="M1810">
        <f>INDEX(NationalTeams!B:B,MATCH(L1810,NationalTeams!C:C,0))</f>
        <v>200</v>
      </c>
      <c r="O1810" t="str">
        <f t="shared" si="84"/>
        <v>INSERT INTO "Clubs" (club_name,club_league_id,club_value,club_shield,club_country) VALUES ('Kanchanaburi Power FC',195,54,pg_read_binary_file('E:\imagenes\escudos_cl\Asia\Thai League 1\Kanchanaburi Power FC.png'),200);</v>
      </c>
    </row>
    <row r="1811" spans="2:15" x14ac:dyDescent="0.25">
      <c r="B1811">
        <v>1809</v>
      </c>
      <c r="C1811" t="s">
        <v>4853</v>
      </c>
      <c r="D1811" t="s">
        <v>1908</v>
      </c>
      <c r="E1811">
        <f>INDEX(ClubLeague!B:B,MATCH(D1811,ClubLeague!C:C,0))</f>
        <v>139</v>
      </c>
      <c r="F1811">
        <v>67</v>
      </c>
      <c r="G1811">
        <v>68</v>
      </c>
      <c r="H1811">
        <v>77</v>
      </c>
      <c r="I1811" s="3">
        <f t="shared" si="85"/>
        <v>71</v>
      </c>
      <c r="J1811" t="s">
        <v>6796</v>
      </c>
      <c r="K1811" t="str">
        <f t="shared" si="86"/>
        <v>E:\imagenes\escudos_cl\Africa\Nigeria Premier Football League\Kano Pillars FC.png</v>
      </c>
      <c r="L1811" t="s">
        <v>361</v>
      </c>
      <c r="M1811">
        <f>INDEX(NationalTeams!B:B,MATCH(L1811,NationalTeams!C:C,0))</f>
        <v>153</v>
      </c>
      <c r="O1811" t="str">
        <f t="shared" si="84"/>
        <v>INSERT INTO "Clubs" (club_name,club_league_id,club_value,club_shield,club_country) VALUES ('Kano Pillars FC',139,71,pg_read_binary_file('E:\imagenes\escudos_cl\Africa\Nigeria Premier Football League\Kano Pillars FC.png'),153);</v>
      </c>
    </row>
    <row r="1812" spans="2:15" x14ac:dyDescent="0.25">
      <c r="B1812">
        <v>1810</v>
      </c>
      <c r="C1812" t="s">
        <v>2091</v>
      </c>
      <c r="D1812" t="s">
        <v>1786</v>
      </c>
      <c r="E1812">
        <f>INDEX(ClubLeague!B:B,MATCH(D1812,ClubLeague!C:C,0))</f>
        <v>16</v>
      </c>
      <c r="F1812">
        <v>62</v>
      </c>
      <c r="G1812">
        <v>60</v>
      </c>
      <c r="H1812">
        <v>55</v>
      </c>
      <c r="I1812" s="3">
        <f t="shared" si="85"/>
        <v>59</v>
      </c>
      <c r="J1812" t="s">
        <v>6797</v>
      </c>
      <c r="K1812" t="str">
        <f t="shared" si="86"/>
        <v>E:\imagenes\escudos_cl\Europa\Azerbaijan Premier League\Kapaz PFK.png</v>
      </c>
      <c r="L1812" t="s">
        <v>535</v>
      </c>
      <c r="M1812">
        <f>INDEX(NationalTeams!B:B,MATCH(L1812,NationalTeams!C:C,0))</f>
        <v>18</v>
      </c>
      <c r="O1812" t="str">
        <f t="shared" si="84"/>
        <v>INSERT INTO "Clubs" (club_name,club_league_id,club_value,club_shield,club_country) VALUES ('Kapaz PFK',16,59,pg_read_binary_file('E:\imagenes\escudos_cl\Europa\Azerbaijan Premier League\Kapaz PFK.png'),18);</v>
      </c>
    </row>
    <row r="1813" spans="2:15" x14ac:dyDescent="0.25">
      <c r="B1813">
        <v>1811</v>
      </c>
      <c r="C1813" t="s">
        <v>2074</v>
      </c>
      <c r="D1813" t="s">
        <v>1774</v>
      </c>
      <c r="E1813">
        <f>INDEX(ClubLeague!B:B,MATCH(D1813,ClubLeague!C:C,0))</f>
        <v>4</v>
      </c>
      <c r="F1813">
        <v>59</v>
      </c>
      <c r="G1813">
        <v>58</v>
      </c>
      <c r="H1813">
        <v>59</v>
      </c>
      <c r="I1813" s="3">
        <f t="shared" si="85"/>
        <v>59</v>
      </c>
      <c r="J1813" t="s">
        <v>6798</v>
      </c>
      <c r="K1813" t="str">
        <f t="shared" si="86"/>
        <v>E:\imagenes\escudos_cl\Europa\2. Liga\Kapfenberger SV.png</v>
      </c>
      <c r="L1813" t="s">
        <v>514</v>
      </c>
      <c r="M1813">
        <f>INDEX(NationalTeams!B:B,MATCH(L1813,NationalTeams!C:C,0))</f>
        <v>17</v>
      </c>
      <c r="O1813" t="str">
        <f t="shared" si="84"/>
        <v>INSERT INTO "Clubs" (club_name,club_league_id,club_value,club_shield,club_country) VALUES ('Kapfenberger SV',4,59,pg_read_binary_file('E:\imagenes\escudos_cl\Europa\2. Liga\Kapfenberger SV.png'),17);</v>
      </c>
    </row>
    <row r="1814" spans="2:15" x14ac:dyDescent="0.25">
      <c r="B1814">
        <v>1812</v>
      </c>
      <c r="C1814" t="s">
        <v>2459</v>
      </c>
      <c r="D1814" t="s">
        <v>1977</v>
      </c>
      <c r="E1814">
        <f>INDEX(ClubLeague!B:B,MATCH(D1814,ClubLeague!C:C,0))</f>
        <v>208</v>
      </c>
      <c r="F1814">
        <v>57</v>
      </c>
      <c r="G1814">
        <v>57</v>
      </c>
      <c r="H1814">
        <v>52</v>
      </c>
      <c r="I1814" s="3">
        <f t="shared" si="85"/>
        <v>55</v>
      </c>
      <c r="J1814" t="s">
        <v>6799</v>
      </c>
      <c r="K1814" t="str">
        <f t="shared" si="86"/>
        <v>E:\imagenes\escudos_cl\Europa\Ykkosliiga\Kapylan Pallo.png</v>
      </c>
      <c r="L1814" t="s">
        <v>511</v>
      </c>
      <c r="M1814">
        <f>INDEX(NationalTeams!B:B,MATCH(L1814,NationalTeams!C:C,0))</f>
        <v>73</v>
      </c>
      <c r="O1814" t="str">
        <f t="shared" si="84"/>
        <v>INSERT INTO "Clubs" (club_name,club_league_id,club_value,club_shield,club_country) VALUES ('Kapylan Pallo',208,55,pg_read_binary_file('E:\imagenes\escudos_cl\Europa\Ykkosliiga\Kapylan Pallo.png'),73);</v>
      </c>
    </row>
    <row r="1815" spans="2:15" x14ac:dyDescent="0.25">
      <c r="B1815">
        <v>1813</v>
      </c>
      <c r="C1815" t="s">
        <v>4378</v>
      </c>
      <c r="D1815" t="s">
        <v>1838</v>
      </c>
      <c r="E1815">
        <f>INDEX(ClubLeague!B:B,MATCH(D1815,ClubLeague!C:C,0))</f>
        <v>69</v>
      </c>
      <c r="F1815">
        <v>58</v>
      </c>
      <c r="G1815">
        <v>56</v>
      </c>
      <c r="H1815">
        <v>53</v>
      </c>
      <c r="I1815" s="3">
        <f t="shared" si="85"/>
        <v>56</v>
      </c>
      <c r="J1815" t="s">
        <v>6800</v>
      </c>
      <c r="K1815" t="str">
        <f t="shared" si="86"/>
        <v>E:\imagenes\escudos_cl\Asia\Iraq Stars League\Karbala SC.png</v>
      </c>
      <c r="L1815" t="s">
        <v>431</v>
      </c>
      <c r="M1815">
        <f>INDEX(NationalTeams!B:B,MATCH(L1815,NationalTeams!C:C,0))</f>
        <v>96</v>
      </c>
      <c r="O1815" t="str">
        <f t="shared" si="84"/>
        <v>INSERT INTO "Clubs" (club_name,club_league_id,club_value,club_shield,club_country) VALUES ('Karbala SC',69,56,pg_read_binary_file('E:\imagenes\escudos_cl\Asia\Iraq Stars League\Karbala SC.png'),96);</v>
      </c>
    </row>
    <row r="1816" spans="2:15" x14ac:dyDescent="0.25">
      <c r="B1816">
        <v>1814</v>
      </c>
      <c r="C1816" t="s">
        <v>4750</v>
      </c>
      <c r="D1816" t="s">
        <v>1831</v>
      </c>
      <c r="E1816">
        <f>INDEX(ClubLeague!B:B,MATCH(D1816,ClubLeague!C:C,0))</f>
        <v>62</v>
      </c>
      <c r="F1816">
        <v>63</v>
      </c>
      <c r="G1816">
        <v>65</v>
      </c>
      <c r="H1816">
        <v>69</v>
      </c>
      <c r="I1816" s="3">
        <f t="shared" si="85"/>
        <v>66</v>
      </c>
      <c r="J1816" t="s">
        <v>6801</v>
      </c>
      <c r="K1816" t="str">
        <f t="shared" si="86"/>
        <v>E:\imagenes\escudos_cl\Africa\Ghana Premier League\Karela United FC.png</v>
      </c>
      <c r="L1816" t="s">
        <v>325</v>
      </c>
      <c r="M1816">
        <f>INDEX(NationalTeams!B:B,MATCH(L1816,NationalTeams!C:C,0))</f>
        <v>79</v>
      </c>
      <c r="O1816" t="str">
        <f t="shared" si="84"/>
        <v>INSERT INTO "Clubs" (club_name,club_league_id,club_value,club_shield,club_country) VALUES ('Karela United FC',62,66,pg_read_binary_file('E:\imagenes\escudos_cl\Africa\Ghana Premier League\Karela United FC.png'),79);</v>
      </c>
    </row>
    <row r="1817" spans="2:15" x14ac:dyDescent="0.25">
      <c r="B1817">
        <v>1815</v>
      </c>
      <c r="C1817" t="s">
        <v>4561</v>
      </c>
      <c r="D1817" t="s">
        <v>1870</v>
      </c>
      <c r="E1817">
        <f>INDEX(ClubLeague!B:B,MATCH(D1817,ClubLeague!C:C,0))</f>
        <v>101</v>
      </c>
      <c r="F1817">
        <v>42</v>
      </c>
      <c r="G1817">
        <v>47</v>
      </c>
      <c r="H1817">
        <v>46</v>
      </c>
      <c r="I1817" s="3">
        <f t="shared" si="85"/>
        <v>45</v>
      </c>
      <c r="J1817" t="s">
        <v>6802</v>
      </c>
      <c r="K1817" t="str">
        <f t="shared" si="86"/>
        <v>E:\imagenes\escudos_cl\Asia\Liga Futebol Timor Leste\Karketu Dili FC.png</v>
      </c>
      <c r="L1817" t="s">
        <v>472</v>
      </c>
      <c r="M1817">
        <f>INDEX(NationalTeams!B:B,MATCH(L1817,NationalTeams!C:C,0))</f>
        <v>204</v>
      </c>
      <c r="O1817" t="str">
        <f t="shared" si="84"/>
        <v>INSERT INTO "Clubs" (club_name,club_league_id,club_value,club_shield,club_country) VALUES ('Karketu Dili FC',101,45,pg_read_binary_file('E:\imagenes\escudos_cl\Asia\Liga Futebol Timor Leste\Karketu Dili FC.png'),204);</v>
      </c>
    </row>
    <row r="1818" spans="2:15" x14ac:dyDescent="0.25">
      <c r="B1818">
        <v>1816</v>
      </c>
      <c r="C1818" t="s">
        <v>2025</v>
      </c>
      <c r="D1818" t="s">
        <v>1772</v>
      </c>
      <c r="E1818">
        <f>INDEX(ClubLeague!B:B,MATCH(D1818,ClubLeague!C:C,0))</f>
        <v>2</v>
      </c>
      <c r="F1818">
        <v>69</v>
      </c>
      <c r="G1818">
        <v>69</v>
      </c>
      <c r="H1818">
        <v>68</v>
      </c>
      <c r="I1818" s="3">
        <f t="shared" si="85"/>
        <v>69</v>
      </c>
      <c r="J1818" t="s">
        <v>6803</v>
      </c>
      <c r="K1818" t="str">
        <f t="shared" si="86"/>
        <v>E:\imagenes\escudos_cl\Europa\2. Bundesliga\Karlsruher SC.png</v>
      </c>
      <c r="L1818" t="s">
        <v>489</v>
      </c>
      <c r="M1818">
        <f>INDEX(NationalTeams!B:B,MATCH(L1818,NationalTeams!C:C,0))</f>
        <v>4</v>
      </c>
      <c r="O1818" t="str">
        <f t="shared" si="84"/>
        <v>INSERT INTO "Clubs" (club_name,club_league_id,club_value,club_shield,club_country) VALUES ('Karlsruher SC',2,69,pg_read_binary_file('E:\imagenes\escudos_cl\Europa\2. Bundesliga\Karlsruher SC.png'),4);</v>
      </c>
    </row>
    <row r="1819" spans="2:15" x14ac:dyDescent="0.25">
      <c r="B1819">
        <v>1817</v>
      </c>
      <c r="C1819" t="s">
        <v>2251</v>
      </c>
      <c r="D1819" t="s">
        <v>1808</v>
      </c>
      <c r="E1819">
        <f>INDEX(ClubLeague!B:B,MATCH(D1819,ClubLeague!C:C,0))</f>
        <v>39</v>
      </c>
      <c r="F1819">
        <v>63</v>
      </c>
      <c r="G1819">
        <v>63</v>
      </c>
      <c r="H1819">
        <v>63</v>
      </c>
      <c r="I1819" s="3">
        <f t="shared" si="85"/>
        <v>63</v>
      </c>
      <c r="J1819" t="s">
        <v>6804</v>
      </c>
      <c r="K1819" t="str">
        <f t="shared" si="86"/>
        <v>E:\imagenes\escudos_cl\Europa\Cypriot First Division\Karmiotissa FC.png</v>
      </c>
      <c r="L1819" t="s">
        <v>534</v>
      </c>
      <c r="M1819">
        <f>INDEX(NationalTeams!B:B,MATCH(L1819,NationalTeams!C:C,0))</f>
        <v>45</v>
      </c>
      <c r="O1819" t="str">
        <f t="shared" si="84"/>
        <v>INSERT INTO "Clubs" (club_name,club_league_id,club_value,club_shield,club_country) VALUES ('Karmiotissa FC',39,63,pg_read_binary_file('E:\imagenes\escudos_cl\Europa\Cypriot First Division\Karmiotissa FC.png'),45);</v>
      </c>
    </row>
    <row r="1820" spans="2:15" x14ac:dyDescent="0.25">
      <c r="B1820">
        <v>1818</v>
      </c>
      <c r="C1820" t="s">
        <v>2096</v>
      </c>
      <c r="D1820" t="s">
        <v>1785</v>
      </c>
      <c r="E1820">
        <f>INDEX(ClubLeague!B:B,MATCH(D1820,ClubLeague!C:C,0))</f>
        <v>15</v>
      </c>
      <c r="F1820">
        <v>50</v>
      </c>
      <c r="G1820">
        <v>51</v>
      </c>
      <c r="H1820">
        <v>48</v>
      </c>
      <c r="I1820" s="3">
        <f t="shared" si="85"/>
        <v>50</v>
      </c>
      <c r="J1820" t="s">
        <v>6805</v>
      </c>
      <c r="K1820" t="str">
        <f t="shared" si="86"/>
        <v>E:\imagenes\escudos_cl\Europa\Azerbaijan First Division\Karvan FK.png</v>
      </c>
      <c r="L1820" t="s">
        <v>535</v>
      </c>
      <c r="M1820">
        <f>INDEX(NationalTeams!B:B,MATCH(L1820,NationalTeams!C:C,0))</f>
        <v>18</v>
      </c>
      <c r="O1820" t="str">
        <f t="shared" si="84"/>
        <v>INSERT INTO "Clubs" (club_name,club_league_id,club_value,club_shield,club_country) VALUES ('Karvan FK',15,50,pg_read_binary_file('E:\imagenes\escudos_cl\Europa\Azerbaijan First Division\Karvan FK.png'),18);</v>
      </c>
    </row>
    <row r="1821" spans="2:15" x14ac:dyDescent="0.25">
      <c r="B1821">
        <v>1819</v>
      </c>
      <c r="C1821" t="s">
        <v>2111</v>
      </c>
      <c r="D1821" t="s">
        <v>1802</v>
      </c>
      <c r="E1821">
        <f>INDEX(ClubLeague!B:B,MATCH(D1821,ClubLeague!C:C,0))</f>
        <v>32</v>
      </c>
      <c r="F1821">
        <v>67</v>
      </c>
      <c r="G1821">
        <v>67</v>
      </c>
      <c r="H1821">
        <v>63</v>
      </c>
      <c r="I1821" s="3">
        <f t="shared" si="85"/>
        <v>66</v>
      </c>
      <c r="J1821" t="s">
        <v>6806</v>
      </c>
      <c r="K1821" t="str">
        <f t="shared" si="86"/>
        <v>E:\imagenes\escudos_cl\Europa\Challenger Pro League\KAS Eupen.png</v>
      </c>
      <c r="L1821" t="s">
        <v>505</v>
      </c>
      <c r="M1821">
        <f>INDEX(NationalTeams!B:B,MATCH(L1821,NationalTeams!C:C,0))</f>
        <v>23</v>
      </c>
      <c r="O1821" t="str">
        <f t="shared" si="84"/>
        <v>INSERT INTO "Clubs" (club_name,club_league_id,club_value,club_shield,club_country) VALUES ('KAS Eupen',32,66,pg_read_binary_file('E:\imagenes\escudos_cl\Europa\Challenger Pro League\KAS Eupen.png'),23);</v>
      </c>
    </row>
    <row r="1822" spans="2:15" x14ac:dyDescent="0.25">
      <c r="B1822">
        <v>1820</v>
      </c>
      <c r="C1822" t="s">
        <v>4110</v>
      </c>
      <c r="D1822" t="s">
        <v>1965</v>
      </c>
      <c r="E1822">
        <f>INDEX(ClubLeague!B:B,MATCH(D1822,ClubLeague!C:C,0))</f>
        <v>196</v>
      </c>
      <c r="F1822">
        <v>53</v>
      </c>
      <c r="G1822">
        <v>54</v>
      </c>
      <c r="H1822">
        <v>59</v>
      </c>
      <c r="I1822" s="3">
        <f t="shared" si="85"/>
        <v>55</v>
      </c>
      <c r="J1822" t="s">
        <v>6807</v>
      </c>
      <c r="K1822" t="str">
        <f t="shared" si="86"/>
        <v>E:\imagenes\escudos_cl\Asia\Thai League 2\Kasetsart FC.png</v>
      </c>
      <c r="L1822" t="s">
        <v>437</v>
      </c>
      <c r="M1822">
        <f>INDEX(NationalTeams!B:B,MATCH(L1822,NationalTeams!C:C,0))</f>
        <v>200</v>
      </c>
      <c r="O1822" t="str">
        <f t="shared" si="84"/>
        <v>INSERT INTO "Clubs" (club_name,club_league_id,club_value,club_shield,club_country) VALUES ('Kasetsart FC',196,55,pg_read_binary_file('E:\imagenes\escudos_cl\Asia\Thai League 2\Kasetsart FC.png'),200);</v>
      </c>
    </row>
    <row r="1823" spans="2:15" x14ac:dyDescent="0.25">
      <c r="B1823">
        <v>1821</v>
      </c>
      <c r="C1823" t="s">
        <v>3928</v>
      </c>
      <c r="D1823" t="s">
        <v>1843</v>
      </c>
      <c r="E1823">
        <f>INDEX(ClubLeague!B:B,MATCH(D1823,ClubLeague!C:C,0))</f>
        <v>74</v>
      </c>
      <c r="F1823">
        <v>71</v>
      </c>
      <c r="G1823">
        <v>69</v>
      </c>
      <c r="H1823">
        <v>64</v>
      </c>
      <c r="I1823" s="3">
        <f t="shared" si="85"/>
        <v>68</v>
      </c>
      <c r="J1823" t="s">
        <v>6808</v>
      </c>
      <c r="K1823" t="str">
        <f t="shared" si="86"/>
        <v>E:\imagenes\escudos_cl\Asia\J1 League\Kashima Antlers.png</v>
      </c>
      <c r="L1823" t="s">
        <v>422</v>
      </c>
      <c r="M1823">
        <f>INDEX(NationalTeams!B:B,MATCH(L1823,NationalTeams!C:C,0))</f>
        <v>112</v>
      </c>
      <c r="O1823" t="str">
        <f t="shared" si="84"/>
        <v>INSERT INTO "Clubs" (club_name,club_league_id,club_value,club_shield,club_country) VALUES ('Kashima Antlers',74,68,pg_read_binary_file('E:\imagenes\escudos_cl\Asia\J1 League\Kashima Antlers.png'),112);</v>
      </c>
    </row>
    <row r="1824" spans="2:15" x14ac:dyDescent="0.25">
      <c r="B1824">
        <v>1822</v>
      </c>
      <c r="C1824" t="s">
        <v>3912</v>
      </c>
      <c r="D1824" t="s">
        <v>1843</v>
      </c>
      <c r="E1824">
        <f>INDEX(ClubLeague!B:B,MATCH(D1824,ClubLeague!C:C,0))</f>
        <v>74</v>
      </c>
      <c r="F1824">
        <v>68</v>
      </c>
      <c r="G1824">
        <v>68</v>
      </c>
      <c r="H1824">
        <v>65</v>
      </c>
      <c r="I1824" s="3">
        <f t="shared" si="85"/>
        <v>67</v>
      </c>
      <c r="J1824" t="s">
        <v>6809</v>
      </c>
      <c r="K1824" t="str">
        <f t="shared" si="86"/>
        <v>E:\imagenes\escudos_cl\Asia\J1 League\Kashiwa Reysol.png</v>
      </c>
      <c r="L1824" t="s">
        <v>422</v>
      </c>
      <c r="M1824">
        <f>INDEX(NationalTeams!B:B,MATCH(L1824,NationalTeams!C:C,0))</f>
        <v>112</v>
      </c>
      <c r="O1824" t="str">
        <f t="shared" si="84"/>
        <v>INSERT INTO "Clubs" (club_name,club_league_id,club_value,club_shield,club_country) VALUES ('Kashiwa Reysol',74,67,pg_read_binary_file('E:\imagenes\escudos_cl\Asia\J1 League\Kashiwa Reysol.png'),112);</v>
      </c>
    </row>
    <row r="1825" spans="2:15" x14ac:dyDescent="0.25">
      <c r="B1825">
        <v>1823</v>
      </c>
      <c r="C1825" t="s">
        <v>3264</v>
      </c>
      <c r="D1825" t="s">
        <v>1952</v>
      </c>
      <c r="E1825">
        <f>INDEX(ClubLeague!B:B,MATCH(D1825,ClubLeague!C:C,0))</f>
        <v>183</v>
      </c>
      <c r="F1825">
        <v>68</v>
      </c>
      <c r="G1825">
        <v>67</v>
      </c>
      <c r="H1825">
        <v>67</v>
      </c>
      <c r="I1825" s="3">
        <f t="shared" si="85"/>
        <v>67</v>
      </c>
      <c r="J1825" t="s">
        <v>6810</v>
      </c>
      <c r="K1825" t="str">
        <f t="shared" si="86"/>
        <v>E:\imagenes\escudos_cl\Europa\Super Lig\Kasimpasa.png</v>
      </c>
      <c r="L1825" t="s">
        <v>501</v>
      </c>
      <c r="M1825">
        <f>INDEX(NationalTeams!B:B,MATCH(L1825,NationalTeams!C:C,0))</f>
        <v>210</v>
      </c>
      <c r="O1825" t="str">
        <f t="shared" si="84"/>
        <v>INSERT INTO "Clubs" (club_name,club_league_id,club_value,club_shield,club_country) VALUES ('Kasimpasa',183,67,pg_read_binary_file('E:\imagenes\escudos_cl\Europa\Super Lig\Kasimpasa.png'),210);</v>
      </c>
    </row>
    <row r="1826" spans="2:15" x14ac:dyDescent="0.25">
      <c r="B1826">
        <v>1824</v>
      </c>
      <c r="C1826" t="s">
        <v>4550</v>
      </c>
      <c r="D1826" t="s">
        <v>1795</v>
      </c>
      <c r="E1826">
        <f>INDEX(ClubLeague!B:B,MATCH(D1826,ClubLeague!C:C,0))</f>
        <v>25</v>
      </c>
      <c r="F1826">
        <v>44</v>
      </c>
      <c r="G1826">
        <v>45</v>
      </c>
      <c r="H1826">
        <v>47</v>
      </c>
      <c r="I1826" s="3">
        <f t="shared" si="85"/>
        <v>45</v>
      </c>
      <c r="J1826" t="s">
        <v>6811</v>
      </c>
      <c r="K1826" t="str">
        <f t="shared" si="86"/>
        <v>E:\imagenes\escudos_cl\Asia\Brunei Super League\Kasuka FC.png</v>
      </c>
      <c r="L1826" t="s">
        <v>478</v>
      </c>
      <c r="M1826">
        <f>INDEX(NationalTeams!B:B,MATCH(L1826,NationalTeams!C:C,0))</f>
        <v>33</v>
      </c>
      <c r="O1826" t="str">
        <f t="shared" si="84"/>
        <v>INSERT INTO "Clubs" (club_name,club_league_id,club_value,club_shield,club_country) VALUES ('Kasuka FC',25,45,pg_read_binary_file('E:\imagenes\escudos_cl\Asia\Brunei Super League\Kasuka FC.png'),33);</v>
      </c>
    </row>
    <row r="1827" spans="2:15" x14ac:dyDescent="0.25">
      <c r="B1827">
        <v>1825</v>
      </c>
      <c r="C1827" t="s">
        <v>3938</v>
      </c>
      <c r="D1827" t="s">
        <v>1844</v>
      </c>
      <c r="E1827">
        <f>INDEX(ClubLeague!B:B,MATCH(D1827,ClubLeague!C:C,0))</f>
        <v>75</v>
      </c>
      <c r="F1827">
        <v>62</v>
      </c>
      <c r="G1827">
        <v>62</v>
      </c>
      <c r="H1827">
        <v>64</v>
      </c>
      <c r="I1827" s="3">
        <f t="shared" si="85"/>
        <v>63</v>
      </c>
      <c r="J1827" t="s">
        <v>6812</v>
      </c>
      <c r="K1827" t="str">
        <f t="shared" si="86"/>
        <v>E:\imagenes\escudos_cl\Asia\J2 League\Kataller Toyama.png</v>
      </c>
      <c r="L1827" t="s">
        <v>422</v>
      </c>
      <c r="M1827">
        <f>INDEX(NationalTeams!B:B,MATCH(L1827,NationalTeams!C:C,0))</f>
        <v>112</v>
      </c>
      <c r="O1827" t="str">
        <f t="shared" si="84"/>
        <v>INSERT INTO "Clubs" (club_name,club_league_id,club_value,club_shield,club_country) VALUES ('Kataller Toyama',75,63,pg_read_binary_file('E:\imagenes\escudos_cl\Asia\J2 League\Kataller Toyama.png'),112);</v>
      </c>
    </row>
    <row r="1828" spans="2:15" x14ac:dyDescent="0.25">
      <c r="B1828">
        <v>1826</v>
      </c>
      <c r="C1828" t="s">
        <v>4491</v>
      </c>
      <c r="D1828" t="s">
        <v>1904</v>
      </c>
      <c r="E1828">
        <f>INDEX(ClubLeague!B:B,MATCH(D1828,ClubLeague!C:C,0))</f>
        <v>135</v>
      </c>
      <c r="F1828">
        <v>48</v>
      </c>
      <c r="G1828">
        <v>53</v>
      </c>
      <c r="H1828">
        <v>50</v>
      </c>
      <c r="I1828" s="3">
        <f t="shared" si="85"/>
        <v>50</v>
      </c>
      <c r="J1828" t="s">
        <v>6813</v>
      </c>
      <c r="K1828" t="str">
        <f t="shared" si="86"/>
        <v>E:\imagenes\escudos_cl\Asia\Nepal Super League\Kathmandu Rayzrs FC.png</v>
      </c>
      <c r="L1828" t="s">
        <v>446</v>
      </c>
      <c r="M1828">
        <f>INDEX(NationalTeams!B:B,MATCH(L1828,NationalTeams!C:C,0))</f>
        <v>150</v>
      </c>
      <c r="O1828" t="str">
        <f t="shared" si="84"/>
        <v>INSERT INTO "Clubs" (club_name,club_league_id,club_value,club_shield,club_country) VALUES ('Kathmandu Rayzrs FC',135,50,pg_read_binary_file('E:\imagenes\escudos_cl\Asia\Nepal Super League\Kathmandu Rayzrs FC.png'),150);</v>
      </c>
    </row>
    <row r="1829" spans="2:15" x14ac:dyDescent="0.25">
      <c r="B1829">
        <v>1827</v>
      </c>
      <c r="C1829" t="s">
        <v>4854</v>
      </c>
      <c r="D1829" t="s">
        <v>1908</v>
      </c>
      <c r="E1829">
        <f>INDEX(ClubLeague!B:B,MATCH(D1829,ClubLeague!C:C,0))</f>
        <v>139</v>
      </c>
      <c r="F1829">
        <v>69</v>
      </c>
      <c r="G1829">
        <v>74</v>
      </c>
      <c r="H1829">
        <v>66</v>
      </c>
      <c r="I1829" s="3">
        <f t="shared" si="85"/>
        <v>70</v>
      </c>
      <c r="J1829" t="s">
        <v>6814</v>
      </c>
      <c r="K1829" t="str">
        <f t="shared" si="86"/>
        <v>E:\imagenes\escudos_cl\Africa\Nigeria Premier Football League\Katsina United FC.png</v>
      </c>
      <c r="L1829" t="s">
        <v>361</v>
      </c>
      <c r="M1829">
        <f>INDEX(NationalTeams!B:B,MATCH(L1829,NationalTeams!C:C,0))</f>
        <v>153</v>
      </c>
      <c r="O1829" t="str">
        <f t="shared" si="84"/>
        <v>INSERT INTO "Clubs" (club_name,club_league_id,club_value,club_shield,club_country) VALUES ('Katsina United FC',139,70,pg_read_binary_file('E:\imagenes\escudos_cl\Africa\Nigeria Premier Football League\Katsina United FC.png'),153);</v>
      </c>
    </row>
    <row r="1830" spans="2:15" x14ac:dyDescent="0.25">
      <c r="B1830">
        <v>1828</v>
      </c>
      <c r="C1830" t="s">
        <v>2599</v>
      </c>
      <c r="D1830" t="s">
        <v>1951</v>
      </c>
      <c r="E1830">
        <f>INDEX(ClubLeague!B:B,MATCH(D1830,ClubLeague!C:C,0))</f>
        <v>182</v>
      </c>
      <c r="F1830">
        <v>63</v>
      </c>
      <c r="G1830">
        <v>61</v>
      </c>
      <c r="H1830">
        <v>61</v>
      </c>
      <c r="I1830" s="3">
        <f t="shared" si="85"/>
        <v>62</v>
      </c>
      <c r="J1830" t="s">
        <v>6815</v>
      </c>
      <c r="K1830" t="str">
        <f t="shared" si="86"/>
        <v>E:\imagenes\escudos_cl\Europa\Super League Greece 2\Kavala FC.png</v>
      </c>
      <c r="L1830" t="s">
        <v>508</v>
      </c>
      <c r="M1830">
        <f>INDEX(NationalTeams!B:B,MATCH(L1830,NationalTeams!C:C,0))</f>
        <v>82</v>
      </c>
      <c r="O1830" t="str">
        <f t="shared" si="84"/>
        <v>INSERT INTO "Clubs" (club_name,club_league_id,club_value,club_shield,club_country) VALUES ('Kavala FC',182,62,pg_read_binary_file('E:\imagenes\escudos_cl\Europa\Super League Greece 2\Kavala FC.png'),82);</v>
      </c>
    </row>
    <row r="1831" spans="2:15" x14ac:dyDescent="0.25">
      <c r="B1831">
        <v>1829</v>
      </c>
      <c r="C1831" t="s">
        <v>3911</v>
      </c>
      <c r="D1831" t="s">
        <v>1843</v>
      </c>
      <c r="E1831">
        <f>INDEX(ClubLeague!B:B,MATCH(D1831,ClubLeague!C:C,0))</f>
        <v>74</v>
      </c>
      <c r="F1831">
        <v>69</v>
      </c>
      <c r="G1831">
        <v>68</v>
      </c>
      <c r="H1831">
        <v>65</v>
      </c>
      <c r="I1831" s="3">
        <f t="shared" si="85"/>
        <v>67</v>
      </c>
      <c r="J1831" t="s">
        <v>6816</v>
      </c>
      <c r="K1831" t="str">
        <f t="shared" si="86"/>
        <v>E:\imagenes\escudos_cl\Asia\J1 League\Kawasaki Frontale.png</v>
      </c>
      <c r="L1831" t="s">
        <v>422</v>
      </c>
      <c r="M1831">
        <f>INDEX(NationalTeams!B:B,MATCH(L1831,NationalTeams!C:C,0))</f>
        <v>112</v>
      </c>
      <c r="O1831" t="str">
        <f t="shared" si="84"/>
        <v>INSERT INTO "Clubs" (club_name,club_league_id,club_value,club_shield,club_country) VALUES ('Kawasaki Frontale',74,67,pg_read_binary_file('E:\imagenes\escudos_cl\Asia\J1 League\Kawasaki Frontale.png'),112);</v>
      </c>
    </row>
    <row r="1832" spans="2:15" x14ac:dyDescent="0.25">
      <c r="B1832">
        <v>1830</v>
      </c>
      <c r="C1832" t="s">
        <v>4556</v>
      </c>
      <c r="D1832" t="s">
        <v>1914</v>
      </c>
      <c r="E1832">
        <f>INDEX(ClubLeague!B:B,MATCH(D1832,ClubLeague!C:C,0))</f>
        <v>145</v>
      </c>
      <c r="F1832">
        <v>45</v>
      </c>
      <c r="G1832">
        <v>48</v>
      </c>
      <c r="H1832">
        <v>46</v>
      </c>
      <c r="I1832" s="3">
        <f t="shared" si="85"/>
        <v>46</v>
      </c>
      <c r="J1832" t="s">
        <v>6817</v>
      </c>
      <c r="K1832" t="str">
        <f t="shared" si="86"/>
        <v>E:\imagenes\escudos_cl\Asia\Philippines Football League\Kaya FC Iloilo.png</v>
      </c>
      <c r="L1832" t="s">
        <v>445</v>
      </c>
      <c r="M1832">
        <f>INDEX(NationalTeams!B:B,MATCH(L1832,NationalTeams!C:C,0))</f>
        <v>72</v>
      </c>
      <c r="O1832" t="str">
        <f t="shared" si="84"/>
        <v>INSERT INTO "Clubs" (club_name,club_league_id,club_value,club_shield,club_country) VALUES ('Kaya FC Iloilo',145,46,pg_read_binary_file('E:\imagenes\escudos_cl\Asia\Philippines Football League\Kaya FC Iloilo.png'),72);</v>
      </c>
    </row>
    <row r="1833" spans="2:15" x14ac:dyDescent="0.25">
      <c r="B1833">
        <v>1831</v>
      </c>
      <c r="C1833" t="s">
        <v>3262</v>
      </c>
      <c r="D1833" t="s">
        <v>1952</v>
      </c>
      <c r="E1833">
        <f>INDEX(ClubLeague!B:B,MATCH(D1833,ClubLeague!C:C,0))</f>
        <v>183</v>
      </c>
      <c r="F1833">
        <v>69</v>
      </c>
      <c r="G1833">
        <v>64</v>
      </c>
      <c r="H1833">
        <v>64</v>
      </c>
      <c r="I1833" s="3">
        <f t="shared" si="85"/>
        <v>66</v>
      </c>
      <c r="J1833" t="s">
        <v>6818</v>
      </c>
      <c r="K1833" t="str">
        <f t="shared" si="86"/>
        <v>E:\imagenes\escudos_cl\Europa\Super Lig\Kayserispor.png</v>
      </c>
      <c r="L1833" t="s">
        <v>501</v>
      </c>
      <c r="M1833">
        <f>INDEX(NationalTeams!B:B,MATCH(L1833,NationalTeams!C:C,0))</f>
        <v>210</v>
      </c>
      <c r="O1833" t="str">
        <f t="shared" si="84"/>
        <v>INSERT INTO "Clubs" (club_name,club_league_id,club_value,club_shield,club_country) VALUES ('Kayserispor',183,66,pg_read_binary_file('E:\imagenes\escudos_cl\Europa\Super Lig\Kayserispor.png'),210);</v>
      </c>
    </row>
    <row r="1834" spans="2:15" x14ac:dyDescent="0.25">
      <c r="B1834">
        <v>1832</v>
      </c>
      <c r="C1834" t="s">
        <v>2651</v>
      </c>
      <c r="D1834" t="s">
        <v>1903</v>
      </c>
      <c r="E1834">
        <f>INDEX(ClubLeague!B:B,MATCH(D1834,ClubLeague!C:C,0))</f>
        <v>134</v>
      </c>
      <c r="F1834">
        <v>54</v>
      </c>
      <c r="G1834">
        <v>60</v>
      </c>
      <c r="H1834">
        <v>55</v>
      </c>
      <c r="I1834" s="3">
        <f t="shared" si="85"/>
        <v>56</v>
      </c>
      <c r="J1834" t="s">
        <v>6819</v>
      </c>
      <c r="K1834" t="str">
        <f t="shared" si="86"/>
        <v>E:\imagenes\escudos_cl\Europa\Nemzeti Bajnoksag I\Kazincbarcikai SC.png</v>
      </c>
      <c r="L1834" t="s">
        <v>512</v>
      </c>
      <c r="M1834">
        <f>INDEX(NationalTeams!B:B,MATCH(L1834,NationalTeams!C:C,0))</f>
        <v>92</v>
      </c>
      <c r="O1834" t="str">
        <f t="shared" si="84"/>
        <v>INSERT INTO "Clubs" (club_name,club_league_id,club_value,club_shield,club_country) VALUES ('Kazincbarcikai SC',134,56,pg_read_binary_file('E:\imagenes\escudos_cl\Europa\Nemzeti Bajnoksag I\Kazincbarcikai SC.png'),92);</v>
      </c>
    </row>
    <row r="1835" spans="2:15" x14ac:dyDescent="0.25">
      <c r="B1835">
        <v>1833</v>
      </c>
      <c r="C1835" t="s">
        <v>4472</v>
      </c>
      <c r="D1835" t="s">
        <v>1853</v>
      </c>
      <c r="E1835">
        <f>INDEX(ClubLeague!B:B,MATCH(D1835,ClubLeague!C:C,0))</f>
        <v>84</v>
      </c>
      <c r="F1835">
        <v>54</v>
      </c>
      <c r="G1835">
        <v>52</v>
      </c>
      <c r="H1835">
        <v>51</v>
      </c>
      <c r="I1835" s="3">
        <f t="shared" si="85"/>
        <v>52</v>
      </c>
      <c r="J1835" t="s">
        <v>6820</v>
      </c>
      <c r="K1835" t="str">
        <f t="shared" si="86"/>
        <v>E:\imagenes\escudos_cl\Asia\Kuwait Premier League\Kazma SC.png</v>
      </c>
      <c r="L1835" t="s">
        <v>436</v>
      </c>
      <c r="M1835">
        <f>INDEX(NationalTeams!B:B,MATCH(L1835,NationalTeams!C:C,0))</f>
        <v>119</v>
      </c>
      <c r="O1835" t="str">
        <f t="shared" si="84"/>
        <v>INSERT INTO "Clubs" (club_name,club_league_id,club_value,club_shield,club_country) VALUES ('Kazma SC',84,52,pg_read_binary_file('E:\imagenes\escudos_cl\Asia\Kuwait Premier League\Kazma SC.png'),119);</v>
      </c>
    </row>
    <row r="1836" spans="2:15" x14ac:dyDescent="0.25">
      <c r="B1836">
        <v>1834</v>
      </c>
      <c r="C1836" t="s">
        <v>4185</v>
      </c>
      <c r="D1836" t="s">
        <v>1890</v>
      </c>
      <c r="E1836">
        <f>INDEX(ClubLeague!B:B,MATCH(D1836,ClubLeague!C:C,0))</f>
        <v>121</v>
      </c>
      <c r="F1836">
        <v>58</v>
      </c>
      <c r="G1836">
        <v>57</v>
      </c>
      <c r="H1836">
        <v>57</v>
      </c>
      <c r="I1836" s="3">
        <f t="shared" si="85"/>
        <v>57</v>
      </c>
      <c r="J1836" t="s">
        <v>6821</v>
      </c>
      <c r="K1836" t="str">
        <f t="shared" si="86"/>
        <v>E:\imagenes\escudos_cl\Asia\Malaysia A1 SemiPro League\Kedah Darul Aman FC.png</v>
      </c>
      <c r="L1836" t="s">
        <v>463</v>
      </c>
      <c r="M1836">
        <f>INDEX(NationalTeams!B:B,MATCH(L1836,NationalTeams!C:C,0))</f>
        <v>132</v>
      </c>
      <c r="O1836" t="str">
        <f t="shared" si="84"/>
        <v>INSERT INTO "Clubs" (club_name,club_league_id,club_value,club_shield,club_country) VALUES ('Kedah Darul Aman FC',121,57,pg_read_binary_file('E:\imagenes\escudos_cl\Asia\Malaysia A1 SemiPro League\Kedah Darul Aman FC.png'),132);</v>
      </c>
    </row>
    <row r="1837" spans="2:15" x14ac:dyDescent="0.25">
      <c r="B1837">
        <v>1835</v>
      </c>
      <c r="C1837" t="s">
        <v>4109</v>
      </c>
      <c r="D1837" t="s">
        <v>1890</v>
      </c>
      <c r="E1837">
        <f>INDEX(ClubLeague!B:B,MATCH(D1837,ClubLeague!C:C,0))</f>
        <v>121</v>
      </c>
      <c r="F1837">
        <v>54</v>
      </c>
      <c r="G1837">
        <v>54</v>
      </c>
      <c r="H1837">
        <v>59</v>
      </c>
      <c r="I1837" s="3">
        <f t="shared" si="85"/>
        <v>56</v>
      </c>
      <c r="J1837" t="s">
        <v>6822</v>
      </c>
      <c r="K1837" t="str">
        <f t="shared" si="86"/>
        <v>E:\imagenes\escudos_cl\Asia\Malaysia A1 SemiPro League\Kedah FA.png</v>
      </c>
      <c r="L1837" t="s">
        <v>463</v>
      </c>
      <c r="M1837">
        <f>INDEX(NationalTeams!B:B,MATCH(L1837,NationalTeams!C:C,0))</f>
        <v>132</v>
      </c>
      <c r="O1837" t="str">
        <f t="shared" si="84"/>
        <v>INSERT INTO "Clubs" (club_name,club_league_id,club_value,club_shield,club_country) VALUES ('Kedah FA',121,56,pg_read_binary_file('E:\imagenes\escudos_cl\Asia\Malaysia A1 SemiPro League\Kedah FA.png'),132);</v>
      </c>
    </row>
    <row r="1838" spans="2:15" x14ac:dyDescent="0.25">
      <c r="B1838">
        <v>1836</v>
      </c>
      <c r="C1838" t="s">
        <v>4141</v>
      </c>
      <c r="D1838" t="s">
        <v>1891</v>
      </c>
      <c r="E1838">
        <f>INDEX(ClubLeague!B:B,MATCH(D1838,ClubLeague!C:C,0))</f>
        <v>122</v>
      </c>
      <c r="F1838">
        <v>58</v>
      </c>
      <c r="G1838">
        <v>57</v>
      </c>
      <c r="H1838">
        <v>58</v>
      </c>
      <c r="I1838" s="3">
        <f t="shared" si="85"/>
        <v>58</v>
      </c>
      <c r="J1838" t="s">
        <v>6823</v>
      </c>
      <c r="K1838" t="str">
        <f t="shared" si="86"/>
        <v>E:\imagenes\escudos_cl\Asia\Malaysia Super League\Kelantan Darul Naim FC.png</v>
      </c>
      <c r="L1838" t="s">
        <v>463</v>
      </c>
      <c r="M1838">
        <f>INDEX(NationalTeams!B:B,MATCH(L1838,NationalTeams!C:C,0))</f>
        <v>132</v>
      </c>
      <c r="O1838" t="str">
        <f t="shared" si="84"/>
        <v>INSERT INTO "Clubs" (club_name,club_league_id,club_value,club_shield,club_country) VALUES ('Kelantan Darul Naim FC',122,58,pg_read_binary_file('E:\imagenes\escudos_cl\Asia\Malaysia Super League\Kelantan Darul Naim FC.png'),132);</v>
      </c>
    </row>
    <row r="1839" spans="2:15" x14ac:dyDescent="0.25">
      <c r="B1839">
        <v>1837</v>
      </c>
      <c r="C1839" t="s">
        <v>4242</v>
      </c>
      <c r="D1839" t="s">
        <v>1890</v>
      </c>
      <c r="E1839">
        <f>INDEX(ClubLeague!B:B,MATCH(D1839,ClubLeague!C:C,0))</f>
        <v>121</v>
      </c>
      <c r="F1839">
        <v>55</v>
      </c>
      <c r="G1839">
        <v>56</v>
      </c>
      <c r="H1839">
        <v>56</v>
      </c>
      <c r="I1839" s="3">
        <f t="shared" si="85"/>
        <v>56</v>
      </c>
      <c r="J1839" t="s">
        <v>6824</v>
      </c>
      <c r="K1839" t="str">
        <f t="shared" si="86"/>
        <v>E:\imagenes\escudos_cl\Asia\Malaysia A1 SemiPro League\Kelantan Red Warrior FC.png</v>
      </c>
      <c r="L1839" t="s">
        <v>463</v>
      </c>
      <c r="M1839">
        <f>INDEX(NationalTeams!B:B,MATCH(L1839,NationalTeams!C:C,0))</f>
        <v>132</v>
      </c>
      <c r="O1839" t="str">
        <f t="shared" si="84"/>
        <v>INSERT INTO "Clubs" (club_name,club_league_id,club_value,club_shield,club_country) VALUES ('Kelantan Red Warrior FC',121,56,pg_read_binary_file('E:\imagenes\escudos_cl\Asia\Malaysia A1 SemiPro League\Kelantan Red Warrior FC.png'),132);</v>
      </c>
    </row>
    <row r="1840" spans="2:15" x14ac:dyDescent="0.25">
      <c r="B1840">
        <v>1838</v>
      </c>
      <c r="C1840" t="s">
        <v>4053</v>
      </c>
      <c r="D1840" t="s">
        <v>1863</v>
      </c>
      <c r="E1840">
        <f>INDEX(ClubLeague!B:B,MATCH(D1840,ClubLeague!C:C,0))</f>
        <v>94</v>
      </c>
      <c r="F1840">
        <v>54</v>
      </c>
      <c r="G1840">
        <v>54</v>
      </c>
      <c r="H1840">
        <v>60</v>
      </c>
      <c r="I1840" s="3">
        <f t="shared" si="85"/>
        <v>56</v>
      </c>
      <c r="J1840" t="s">
        <v>6825</v>
      </c>
      <c r="K1840" t="str">
        <f t="shared" si="86"/>
        <v>E:\imagenes\escudos_cl\Asia\Liga 2\Kendal Tornado FC.png</v>
      </c>
      <c r="L1840" t="s">
        <v>444</v>
      </c>
      <c r="M1840">
        <f>INDEX(NationalTeams!B:B,MATCH(L1840,NationalTeams!C:C,0))</f>
        <v>94</v>
      </c>
      <c r="O1840" t="str">
        <f t="shared" si="84"/>
        <v>INSERT INTO "Clubs" (club_name,club_league_id,club_value,club_shield,club_country) VALUES ('Kendal Tornado FC',94,56,pg_read_binary_file('E:\imagenes\escudos_cl\Asia\Liga 2\Kendal Tornado FC.png'),94);</v>
      </c>
    </row>
    <row r="1841" spans="2:15" x14ac:dyDescent="0.25">
      <c r="B1841">
        <v>1839</v>
      </c>
      <c r="C1841" t="s">
        <v>4362</v>
      </c>
      <c r="D1841" t="s">
        <v>1837</v>
      </c>
      <c r="E1841">
        <f>INDEX(ClubLeague!B:B,MATCH(D1841,ClubLeague!C:C,0))</f>
        <v>68</v>
      </c>
      <c r="F1841">
        <v>52</v>
      </c>
      <c r="G1841">
        <v>50</v>
      </c>
      <c r="H1841">
        <v>54</v>
      </c>
      <c r="I1841" s="3">
        <f t="shared" si="85"/>
        <v>52</v>
      </c>
      <c r="J1841" t="s">
        <v>6826</v>
      </c>
      <c r="K1841" t="str">
        <f t="shared" si="86"/>
        <v>E:\imagenes\escudos_cl\Asia\Indian Super League\Kerala Blasters FC.png</v>
      </c>
      <c r="L1841" t="s">
        <v>458</v>
      </c>
      <c r="M1841">
        <f>INDEX(NationalTeams!B:B,MATCH(L1841,NationalTeams!C:C,0))</f>
        <v>93</v>
      </c>
      <c r="O1841" t="str">
        <f t="shared" si="84"/>
        <v>INSERT INTO "Clubs" (club_name,club_league_id,club_value,club_shield,club_country) VALUES ('Kerala Blasters FC',68,52,pg_read_binary_file('E:\imagenes\escudos_cl\Asia\Indian Super League\Kerala Blasters FC.png'),93);</v>
      </c>
    </row>
    <row r="1842" spans="2:15" x14ac:dyDescent="0.25">
      <c r="B1842">
        <v>1840</v>
      </c>
      <c r="C1842" t="s">
        <v>2709</v>
      </c>
      <c r="D1842" t="s">
        <v>1840</v>
      </c>
      <c r="E1842">
        <f>INDEX(ClubLeague!B:B,MATCH(D1842,ClubLeague!C:C,0))</f>
        <v>71</v>
      </c>
      <c r="F1842">
        <v>60</v>
      </c>
      <c r="G1842">
        <v>63</v>
      </c>
      <c r="H1842">
        <v>64</v>
      </c>
      <c r="I1842" s="3">
        <f t="shared" si="85"/>
        <v>62</v>
      </c>
      <c r="J1842" t="s">
        <v>6827</v>
      </c>
      <c r="K1842" t="str">
        <f t="shared" si="86"/>
        <v>E:\imagenes\escudos_cl\Europa\Ireland First Division\Kerry FC.png</v>
      </c>
      <c r="L1842" t="s">
        <v>513</v>
      </c>
      <c r="M1842">
        <f>INDEX(NationalTeams!B:B,MATCH(L1842,NationalTeams!C:C,0))</f>
        <v>98</v>
      </c>
      <c r="O1842" t="str">
        <f t="shared" si="84"/>
        <v>INSERT INTO "Clubs" (club_name,club_league_id,club_value,club_shield,club_country) VALUES ('Kerry FC',71,62,pg_read_binary_file('E:\imagenes\escudos_cl\Europa\Ireland First Division\Kerry FC.png'),98);</v>
      </c>
    </row>
    <row r="1843" spans="2:15" x14ac:dyDescent="0.25">
      <c r="B1843">
        <v>1841</v>
      </c>
      <c r="C1843" t="s">
        <v>2906</v>
      </c>
      <c r="D1843" t="s">
        <v>1888</v>
      </c>
      <c r="E1843">
        <f>INDEX(ClubLeague!B:B,MATCH(D1843,ClubLeague!C:C,0))</f>
        <v>119</v>
      </c>
      <c r="F1843">
        <v>55</v>
      </c>
      <c r="G1843">
        <v>49</v>
      </c>
      <c r="H1843">
        <v>55</v>
      </c>
      <c r="I1843" s="3">
        <f t="shared" si="85"/>
        <v>53</v>
      </c>
      <c r="J1843" t="s">
        <v>6828</v>
      </c>
      <c r="K1843" t="str">
        <f t="shared" si="86"/>
        <v>E:\imagenes\escudos_cl\Europa\Macedonian Second League\KF Arsimi 1973.png</v>
      </c>
      <c r="L1843" t="s">
        <v>522</v>
      </c>
      <c r="M1843">
        <f>INDEX(NationalTeams!B:B,MATCH(L1843,NationalTeams!C:C,0))</f>
        <v>130</v>
      </c>
      <c r="O1843" t="str">
        <f t="shared" si="84"/>
        <v>INSERT INTO "Clubs" (club_name,club_league_id,club_value,club_shield,club_country) VALUES ('KF Arsimi 1973',119,53,pg_read_binary_file('E:\imagenes\escudos_cl\Europa\Macedonian Second League\KF Arsimi 1973.png'),130);</v>
      </c>
    </row>
    <row r="1844" spans="2:15" x14ac:dyDescent="0.25">
      <c r="B1844">
        <v>1842</v>
      </c>
      <c r="C1844" t="s">
        <v>2907</v>
      </c>
      <c r="D1844" t="s">
        <v>1888</v>
      </c>
      <c r="E1844">
        <f>INDEX(ClubLeague!B:B,MATCH(D1844,ClubLeague!C:C,0))</f>
        <v>119</v>
      </c>
      <c r="F1844">
        <v>55</v>
      </c>
      <c r="G1844">
        <v>49</v>
      </c>
      <c r="H1844">
        <v>53</v>
      </c>
      <c r="I1844" s="3">
        <f t="shared" si="85"/>
        <v>52</v>
      </c>
      <c r="J1844" t="s">
        <v>6829</v>
      </c>
      <c r="K1844" t="str">
        <f t="shared" si="86"/>
        <v>E:\imagenes\escudos_cl\Europa\Macedonian Second League\KF Bashkimi.png</v>
      </c>
      <c r="L1844" t="s">
        <v>522</v>
      </c>
      <c r="M1844">
        <f>INDEX(NationalTeams!B:B,MATCH(L1844,NationalTeams!C:C,0))</f>
        <v>130</v>
      </c>
      <c r="O1844" t="str">
        <f t="shared" si="84"/>
        <v>INSERT INTO "Clubs" (club_name,club_league_id,club_value,club_shield,club_country) VALUES ('KF Bashkimi',119,52,pg_read_binary_file('E:\imagenes\escudos_cl\Europa\Macedonian Second League\KF Bashkimi.png'),130);</v>
      </c>
    </row>
    <row r="1845" spans="2:15" x14ac:dyDescent="0.25">
      <c r="B1845">
        <v>1843</v>
      </c>
      <c r="C1845" t="s">
        <v>8980</v>
      </c>
      <c r="D1845" t="s">
        <v>1851</v>
      </c>
      <c r="E1845">
        <f>INDEX(ClubLeague!B:B,MATCH(D1845,ClubLeague!C:C,0))</f>
        <v>82</v>
      </c>
      <c r="F1845">
        <v>57</v>
      </c>
      <c r="G1845">
        <v>63</v>
      </c>
      <c r="H1845">
        <v>55</v>
      </c>
      <c r="I1845" s="3">
        <f t="shared" si="85"/>
        <v>58</v>
      </c>
      <c r="J1845" t="s">
        <v>6830</v>
      </c>
      <c r="K1845" t="str">
        <f t="shared" si="86"/>
        <v>E:\imagenes\escudos_cl\Europa\Kategoria e Pare\KF Besa.png</v>
      </c>
      <c r="L1845" t="s">
        <v>520</v>
      </c>
      <c r="M1845">
        <f>INDEX(NationalTeams!B:B,MATCH(L1845,NationalTeams!C:C,0))</f>
        <v>3</v>
      </c>
      <c r="O1845" t="str">
        <f t="shared" si="84"/>
        <v>INSERT INTO "Clubs" (club_name,club_league_id,club_value,club_shield,club_country) VALUES ('KF Besa ALB',82,58,pg_read_binary_file('E:\imagenes\escudos_cl\Europa\Kategoria e Pare\KF Besa.png'),3);</v>
      </c>
    </row>
    <row r="1846" spans="2:15" x14ac:dyDescent="0.25">
      <c r="B1846">
        <v>1844</v>
      </c>
      <c r="C1846" t="s">
        <v>8981</v>
      </c>
      <c r="D1846" t="s">
        <v>1887</v>
      </c>
      <c r="E1846">
        <f>INDEX(ClubLeague!B:B,MATCH(D1846,ClubLeague!C:C,0))</f>
        <v>118</v>
      </c>
      <c r="F1846">
        <v>61</v>
      </c>
      <c r="G1846">
        <v>63</v>
      </c>
      <c r="H1846">
        <v>60</v>
      </c>
      <c r="I1846" s="3">
        <f t="shared" si="85"/>
        <v>61</v>
      </c>
      <c r="J1846" t="s">
        <v>6831</v>
      </c>
      <c r="K1846" t="str">
        <f t="shared" si="86"/>
        <v>E:\imagenes\escudos_cl\Europa\Macedonian First League\KF Besa.png</v>
      </c>
      <c r="L1846" t="s">
        <v>522</v>
      </c>
      <c r="M1846">
        <f>INDEX(NationalTeams!B:B,MATCH(L1846,NationalTeams!C:C,0))</f>
        <v>130</v>
      </c>
      <c r="O1846" t="str">
        <f t="shared" si="84"/>
        <v>INSERT INTO "Clubs" (club_name,club_league_id,club_value,club_shield,club_country) VALUES ('KF Besa MKD',118,61,pg_read_binary_file('E:\imagenes\escudos_cl\Europa\Macedonian First League\KF Besa.png'),130);</v>
      </c>
    </row>
    <row r="1847" spans="2:15" x14ac:dyDescent="0.25">
      <c r="B1847">
        <v>1845</v>
      </c>
      <c r="C1847" t="s">
        <v>1985</v>
      </c>
      <c r="D1847" t="s">
        <v>1778</v>
      </c>
      <c r="E1847">
        <f>INDEX(ClubLeague!B:B,MATCH(D1847,ClubLeague!C:C,0))</f>
        <v>8</v>
      </c>
      <c r="F1847">
        <v>60</v>
      </c>
      <c r="G1847">
        <v>62</v>
      </c>
      <c r="H1847">
        <v>57</v>
      </c>
      <c r="I1847" s="3">
        <f t="shared" si="85"/>
        <v>60</v>
      </c>
      <c r="J1847" t="s">
        <v>6832</v>
      </c>
      <c r="K1847" t="str">
        <f t="shared" si="86"/>
        <v>E:\imagenes\escudos_cl\Europa\Abissnet Superiore\KF Bylis.png</v>
      </c>
      <c r="L1847" t="s">
        <v>520</v>
      </c>
      <c r="M1847">
        <f>INDEX(NationalTeams!B:B,MATCH(L1847,NationalTeams!C:C,0))</f>
        <v>3</v>
      </c>
      <c r="O1847" t="str">
        <f t="shared" si="84"/>
        <v>INSERT INTO "Clubs" (club_name,club_league_id,club_value,club_shield,club_country) VALUES ('KF Bylis',8,60,pg_read_binary_file('E:\imagenes\escudos_cl\Europa\Abissnet Superiore\KF Bylis.png'),3);</v>
      </c>
    </row>
    <row r="1848" spans="2:15" x14ac:dyDescent="0.25">
      <c r="B1848">
        <v>1846</v>
      </c>
      <c r="C1848" t="s">
        <v>2836</v>
      </c>
      <c r="D1848" t="s">
        <v>1955</v>
      </c>
      <c r="E1848">
        <f>INDEX(ClubLeague!B:B,MATCH(D1848,ClubLeague!C:C,0))</f>
        <v>186</v>
      </c>
      <c r="F1848">
        <v>60</v>
      </c>
      <c r="G1848">
        <v>57</v>
      </c>
      <c r="H1848">
        <v>57</v>
      </c>
      <c r="I1848" s="3">
        <f t="shared" si="85"/>
        <v>58</v>
      </c>
      <c r="J1848" t="s">
        <v>6833</v>
      </c>
      <c r="K1848" t="str">
        <f t="shared" si="86"/>
        <v>E:\imagenes\escudos_cl\Europa\Superleague of Kosovo\KF Drenica.png</v>
      </c>
      <c r="L1848" t="s">
        <v>528</v>
      </c>
      <c r="M1848">
        <f>INDEX(NationalTeams!B:B,MATCH(L1848,NationalTeams!C:C,0))</f>
        <v>118</v>
      </c>
      <c r="O1848" t="str">
        <f t="shared" si="84"/>
        <v>INSERT INTO "Clubs" (club_name,club_league_id,club_value,club_shield,club_country) VALUES ('KF Drenica',186,58,pg_read_binary_file('E:\imagenes\escudos_cl\Europa\Superleague of Kosovo\KF Drenica.png'),118);</v>
      </c>
    </row>
    <row r="1849" spans="2:15" x14ac:dyDescent="0.25">
      <c r="B1849">
        <v>1847</v>
      </c>
      <c r="C1849" t="s">
        <v>2838</v>
      </c>
      <c r="D1849" t="s">
        <v>1955</v>
      </c>
      <c r="E1849">
        <f>INDEX(ClubLeague!B:B,MATCH(D1849,ClubLeague!C:C,0))</f>
        <v>186</v>
      </c>
      <c r="F1849">
        <v>59</v>
      </c>
      <c r="G1849">
        <v>56</v>
      </c>
      <c r="H1849">
        <v>56</v>
      </c>
      <c r="I1849" s="3">
        <f t="shared" si="85"/>
        <v>57</v>
      </c>
      <c r="J1849" t="s">
        <v>6834</v>
      </c>
      <c r="K1849" t="str">
        <f t="shared" si="86"/>
        <v>E:\imagenes\escudos_cl\Europa\Superleague of Kosovo\KF Dukagjini.png</v>
      </c>
      <c r="L1849" t="s">
        <v>528</v>
      </c>
      <c r="M1849">
        <f>INDEX(NationalTeams!B:B,MATCH(L1849,NationalTeams!C:C,0))</f>
        <v>118</v>
      </c>
      <c r="O1849" t="str">
        <f t="shared" si="84"/>
        <v>INSERT INTO "Clubs" (club_name,club_league_id,club_value,club_shield,club_country) VALUES ('KF Dukagjini',186,57,pg_read_binary_file('E:\imagenes\escudos_cl\Europa\Superleague of Kosovo\KF Dukagjini.png'),118);</v>
      </c>
    </row>
    <row r="1850" spans="2:15" x14ac:dyDescent="0.25">
      <c r="B1850">
        <v>1848</v>
      </c>
      <c r="C1850" t="s">
        <v>1987</v>
      </c>
      <c r="D1850" t="s">
        <v>1778</v>
      </c>
      <c r="E1850">
        <f>INDEX(ClubLeague!B:B,MATCH(D1850,ClubLeague!C:C,0))</f>
        <v>8</v>
      </c>
      <c r="F1850">
        <v>67</v>
      </c>
      <c r="G1850">
        <v>60</v>
      </c>
      <c r="H1850">
        <v>59</v>
      </c>
      <c r="I1850" s="3">
        <f t="shared" si="85"/>
        <v>62</v>
      </c>
      <c r="J1850" t="s">
        <v>6835</v>
      </c>
      <c r="K1850" t="str">
        <f t="shared" si="86"/>
        <v>E:\imagenes\escudos_cl\Europa\Abissnet Superiore\KF Egnatia Rrogozhine.png</v>
      </c>
      <c r="L1850" t="s">
        <v>520</v>
      </c>
      <c r="M1850">
        <f>INDEX(NationalTeams!B:B,MATCH(L1850,NationalTeams!C:C,0))</f>
        <v>3</v>
      </c>
      <c r="O1850" t="str">
        <f t="shared" si="84"/>
        <v>INSERT INTO "Clubs" (club_name,club_league_id,club_value,club_shield,club_country) VALUES ('KF Egnatia Rrogozhine',8,62,pg_read_binary_file('E:\imagenes\escudos_cl\Europa\Abissnet Superiore\KF Egnatia Rrogozhine.png'),3);</v>
      </c>
    </row>
    <row r="1851" spans="2:15" x14ac:dyDescent="0.25">
      <c r="B1851">
        <v>1849</v>
      </c>
      <c r="C1851" t="s">
        <v>2003</v>
      </c>
      <c r="D1851" t="s">
        <v>1851</v>
      </c>
      <c r="E1851">
        <f>INDEX(ClubLeague!B:B,MATCH(D1851,ClubLeague!C:C,0))</f>
        <v>82</v>
      </c>
      <c r="F1851">
        <v>60</v>
      </c>
      <c r="G1851">
        <v>58</v>
      </c>
      <c r="H1851">
        <v>62</v>
      </c>
      <c r="I1851" s="3">
        <f t="shared" si="85"/>
        <v>60</v>
      </c>
      <c r="J1851" t="s">
        <v>6836</v>
      </c>
      <c r="K1851" t="str">
        <f t="shared" si="86"/>
        <v>E:\imagenes\escudos_cl\Europa\Kategoria e Pare\KF Erzeni Shijak.png</v>
      </c>
      <c r="L1851" t="s">
        <v>520</v>
      </c>
      <c r="M1851">
        <f>INDEX(NationalTeams!B:B,MATCH(L1851,NationalTeams!C:C,0))</f>
        <v>3</v>
      </c>
      <c r="O1851" t="str">
        <f t="shared" si="84"/>
        <v>INSERT INTO "Clubs" (club_name,club_league_id,club_value,club_shield,club_country) VALUES ('KF Erzeni Shijak',82,60,pg_read_binary_file('E:\imagenes\escudos_cl\Europa\Kategoria e Pare\KF Erzeni Shijak.png'),3);</v>
      </c>
    </row>
    <row r="1852" spans="2:15" x14ac:dyDescent="0.25">
      <c r="B1852">
        <v>1850</v>
      </c>
      <c r="C1852" t="s">
        <v>2903</v>
      </c>
      <c r="D1852" t="s">
        <v>1887</v>
      </c>
      <c r="E1852">
        <f>INDEX(ClubLeague!B:B,MATCH(D1852,ClubLeague!C:C,0))</f>
        <v>118</v>
      </c>
      <c r="F1852">
        <v>58</v>
      </c>
      <c r="G1852">
        <v>62</v>
      </c>
      <c r="H1852">
        <v>60</v>
      </c>
      <c r="I1852" s="3">
        <f t="shared" si="85"/>
        <v>60</v>
      </c>
      <c r="J1852" t="s">
        <v>6837</v>
      </c>
      <c r="K1852" t="str">
        <f t="shared" si="86"/>
        <v>E:\imagenes\escudos_cl\Europa\Macedonian First League\KF Gostivari.png</v>
      </c>
      <c r="L1852" t="s">
        <v>522</v>
      </c>
      <c r="M1852">
        <f>INDEX(NationalTeams!B:B,MATCH(L1852,NationalTeams!C:C,0))</f>
        <v>130</v>
      </c>
      <c r="O1852" t="str">
        <f t="shared" si="84"/>
        <v>INSERT INTO "Clubs" (club_name,club_league_id,club_value,club_shield,club_country) VALUES ('KF Gostivari',118,60,pg_read_binary_file('E:\imagenes\escudos_cl\Europa\Macedonian First League\KF Gostivari.png'),130);</v>
      </c>
    </row>
    <row r="1853" spans="2:15" x14ac:dyDescent="0.25">
      <c r="B1853">
        <v>1851</v>
      </c>
      <c r="C1853" t="s">
        <v>1999</v>
      </c>
      <c r="D1853" t="s">
        <v>1851</v>
      </c>
      <c r="E1853">
        <f>INDEX(ClubLeague!B:B,MATCH(D1853,ClubLeague!C:C,0))</f>
        <v>82</v>
      </c>
      <c r="F1853">
        <v>55</v>
      </c>
      <c r="G1853">
        <v>61</v>
      </c>
      <c r="H1853">
        <v>61</v>
      </c>
      <c r="I1853" s="3">
        <f t="shared" si="85"/>
        <v>59</v>
      </c>
      <c r="J1853" t="s">
        <v>6838</v>
      </c>
      <c r="K1853" t="str">
        <f t="shared" si="86"/>
        <v>E:\imagenes\escudos_cl\Europa\Kategoria e Pare\KF Korabi.png</v>
      </c>
      <c r="L1853" t="s">
        <v>520</v>
      </c>
      <c r="M1853">
        <f>INDEX(NationalTeams!B:B,MATCH(L1853,NationalTeams!C:C,0))</f>
        <v>3</v>
      </c>
      <c r="O1853" t="str">
        <f t="shared" si="84"/>
        <v>INSERT INTO "Clubs" (club_name,club_league_id,club_value,club_shield,club_country) VALUES ('KF Korabi',82,59,pg_read_binary_file('E:\imagenes\escudos_cl\Europa\Kategoria e Pare\KF Korabi.png'),3);</v>
      </c>
    </row>
    <row r="1854" spans="2:15" x14ac:dyDescent="0.25">
      <c r="B1854">
        <v>1852</v>
      </c>
      <c r="C1854" t="s">
        <v>2841</v>
      </c>
      <c r="D1854" t="s">
        <v>1955</v>
      </c>
      <c r="E1854">
        <f>INDEX(ClubLeague!B:B,MATCH(D1854,ClubLeague!C:C,0))</f>
        <v>186</v>
      </c>
      <c r="F1854">
        <v>57</v>
      </c>
      <c r="G1854">
        <v>62</v>
      </c>
      <c r="H1854">
        <v>60</v>
      </c>
      <c r="I1854" s="3">
        <f t="shared" si="85"/>
        <v>60</v>
      </c>
      <c r="J1854" t="s">
        <v>6839</v>
      </c>
      <c r="K1854" t="str">
        <f t="shared" si="86"/>
        <v>E:\imagenes\escudos_cl\Europa\Superleague of Kosovo\KF Llapi.png</v>
      </c>
      <c r="L1854" t="s">
        <v>528</v>
      </c>
      <c r="M1854">
        <f>INDEX(NationalTeams!B:B,MATCH(L1854,NationalTeams!C:C,0))</f>
        <v>118</v>
      </c>
      <c r="O1854" t="str">
        <f t="shared" si="84"/>
        <v>INSERT INTO "Clubs" (club_name,club_league_id,club_value,club_shield,club_country) VALUES ('KF Llapi',186,60,pg_read_binary_file('E:\imagenes\escudos_cl\Europa\Superleague of Kosovo\KF Llapi.png'),118);</v>
      </c>
    </row>
    <row r="1855" spans="2:15" x14ac:dyDescent="0.25">
      <c r="B1855">
        <v>1853</v>
      </c>
      <c r="C1855" t="s">
        <v>2842</v>
      </c>
      <c r="D1855" t="s">
        <v>1955</v>
      </c>
      <c r="E1855">
        <f>INDEX(ClubLeague!B:B,MATCH(D1855,ClubLeague!C:C,0))</f>
        <v>186</v>
      </c>
      <c r="F1855">
        <v>55</v>
      </c>
      <c r="G1855">
        <v>61</v>
      </c>
      <c r="H1855">
        <v>55</v>
      </c>
      <c r="I1855" s="3">
        <f t="shared" si="85"/>
        <v>57</v>
      </c>
      <c r="J1855" t="s">
        <v>6840</v>
      </c>
      <c r="K1855" t="str">
        <f t="shared" si="86"/>
        <v>E:\imagenes\escudos_cl\Europa\Superleague of Kosovo\KF Malisheva.png</v>
      </c>
      <c r="L1855" t="s">
        <v>528</v>
      </c>
      <c r="M1855">
        <f>INDEX(NationalTeams!B:B,MATCH(L1855,NationalTeams!C:C,0))</f>
        <v>118</v>
      </c>
      <c r="O1855" t="str">
        <f t="shared" si="84"/>
        <v>INSERT INTO "Clubs" (club_name,club_league_id,club_value,club_shield,club_country) VALUES ('KF Malisheva',186,57,pg_read_binary_file('E:\imagenes\escudos_cl\Europa\Superleague of Kosovo\KF Malisheva.png'),118);</v>
      </c>
    </row>
    <row r="1856" spans="2:15" x14ac:dyDescent="0.25">
      <c r="B1856">
        <v>1854</v>
      </c>
      <c r="C1856" t="s">
        <v>2844</v>
      </c>
      <c r="D1856" t="s">
        <v>1955</v>
      </c>
      <c r="E1856">
        <f>INDEX(ClubLeague!B:B,MATCH(D1856,ClubLeague!C:C,0))</f>
        <v>186</v>
      </c>
      <c r="F1856">
        <v>60</v>
      </c>
      <c r="G1856">
        <v>60</v>
      </c>
      <c r="H1856">
        <v>57</v>
      </c>
      <c r="I1856" s="3">
        <f t="shared" si="85"/>
        <v>59</v>
      </c>
      <c r="J1856" t="s">
        <v>6841</v>
      </c>
      <c r="K1856" t="str">
        <f t="shared" si="86"/>
        <v>E:\imagenes\escudos_cl\Europa\Superleague of Kosovo\KF Prishtina e Re.png</v>
      </c>
      <c r="L1856" t="s">
        <v>528</v>
      </c>
      <c r="M1856">
        <f>INDEX(NationalTeams!B:B,MATCH(L1856,NationalTeams!C:C,0))</f>
        <v>118</v>
      </c>
      <c r="O1856" t="str">
        <f t="shared" si="84"/>
        <v>INSERT INTO "Clubs" (club_name,club_league_id,club_value,club_shield,club_country) VALUES ('KF Prishtina e Re',186,59,pg_read_binary_file('E:\imagenes\escudos_cl\Europa\Superleague of Kosovo\KF Prishtina e Re.png'),118);</v>
      </c>
    </row>
    <row r="1857" spans="2:15" x14ac:dyDescent="0.25">
      <c r="B1857">
        <v>1855</v>
      </c>
      <c r="C1857" t="s">
        <v>2894</v>
      </c>
      <c r="D1857" t="s">
        <v>1887</v>
      </c>
      <c r="E1857">
        <f>INDEX(ClubLeague!B:B,MATCH(D1857,ClubLeague!C:C,0))</f>
        <v>118</v>
      </c>
      <c r="F1857">
        <v>59</v>
      </c>
      <c r="G1857">
        <v>62</v>
      </c>
      <c r="H1857">
        <v>62</v>
      </c>
      <c r="I1857" s="3">
        <f t="shared" si="85"/>
        <v>61</v>
      </c>
      <c r="J1857" t="s">
        <v>6842</v>
      </c>
      <c r="K1857" t="str">
        <f t="shared" si="86"/>
        <v>E:\imagenes\escudos_cl\Europa\Macedonian First League\KF Shkendija.png</v>
      </c>
      <c r="L1857" t="s">
        <v>522</v>
      </c>
      <c r="M1857">
        <f>INDEX(NationalTeams!B:B,MATCH(L1857,NationalTeams!C:C,0))</f>
        <v>130</v>
      </c>
      <c r="O1857" t="str">
        <f t="shared" si="84"/>
        <v>INSERT INTO "Clubs" (club_name,club_league_id,club_value,club_shield,club_country) VALUES ('KF Shkendija',118,61,pg_read_binary_file('E:\imagenes\escudos_cl\Europa\Macedonian First League\KF Shkendija.png'),130);</v>
      </c>
    </row>
    <row r="1858" spans="2:15" x14ac:dyDescent="0.25">
      <c r="B1858">
        <v>1856</v>
      </c>
      <c r="C1858" t="s">
        <v>2900</v>
      </c>
      <c r="D1858" t="s">
        <v>1887</v>
      </c>
      <c r="E1858">
        <f>INDEX(ClubLeague!B:B,MATCH(D1858,ClubLeague!C:C,0))</f>
        <v>118</v>
      </c>
      <c r="F1858">
        <v>61</v>
      </c>
      <c r="G1858">
        <v>64</v>
      </c>
      <c r="H1858">
        <v>62</v>
      </c>
      <c r="I1858" s="3">
        <f t="shared" si="85"/>
        <v>62</v>
      </c>
      <c r="J1858" t="s">
        <v>6843</v>
      </c>
      <c r="K1858" t="str">
        <f t="shared" si="86"/>
        <v>E:\imagenes\escudos_cl\Europa\Macedonian First League\KF Shkupi.png</v>
      </c>
      <c r="L1858" t="s">
        <v>522</v>
      </c>
      <c r="M1858">
        <f>INDEX(NationalTeams!B:B,MATCH(L1858,NationalTeams!C:C,0))</f>
        <v>130</v>
      </c>
      <c r="O1858" t="str">
        <f t="shared" si="84"/>
        <v>INSERT INTO "Clubs" (club_name,club_league_id,club_value,club_shield,club_country) VALUES ('KF Shkupi',118,62,pg_read_binary_file('E:\imagenes\escudos_cl\Europa\Macedonian First League\KF Shkupi.png'),130);</v>
      </c>
    </row>
    <row r="1859" spans="2:15" x14ac:dyDescent="0.25">
      <c r="B1859">
        <v>1857</v>
      </c>
      <c r="C1859" t="s">
        <v>1991</v>
      </c>
      <c r="D1859" t="s">
        <v>1778</v>
      </c>
      <c r="E1859">
        <f>INDEX(ClubLeague!B:B,MATCH(D1859,ClubLeague!C:C,0))</f>
        <v>8</v>
      </c>
      <c r="F1859">
        <v>57</v>
      </c>
      <c r="G1859">
        <v>60</v>
      </c>
      <c r="H1859">
        <v>57</v>
      </c>
      <c r="I1859" s="3">
        <f t="shared" si="85"/>
        <v>58</v>
      </c>
      <c r="J1859" t="s">
        <v>6844</v>
      </c>
      <c r="K1859" t="str">
        <f t="shared" si="86"/>
        <v>E:\imagenes\escudos_cl\Europa\Abissnet Superiore\KF Teuta.png</v>
      </c>
      <c r="L1859" t="s">
        <v>520</v>
      </c>
      <c r="M1859">
        <f>INDEX(NationalTeams!B:B,MATCH(L1859,NationalTeams!C:C,0))</f>
        <v>3</v>
      </c>
      <c r="O1859" t="str">
        <f t="shared" ref="O1859:O1922" si="87">_xlfn.CONCAT($O$1,$S$1,$B$1,$S$1," ",$Q$1,$C$2,$U$1,$E$2,$U$1,$I$2,$U$1,$K$2,$U$1,$M$2,$R$1,$P$1,$Q$1,$T$1,C1859,$T$1,$U$1,E1859,$U$1,I1859,$U$1,$O$2,$Q$1,$T$1,K1859,$T$1,$R$1,$U$1,M1859,$R$1,$V$1)</f>
        <v>INSERT INTO "Clubs" (club_name,club_league_id,club_value,club_shield,club_country) VALUES ('KF Teuta',8,58,pg_read_binary_file('E:\imagenes\escudos_cl\Europa\Abissnet Superiore\KF Teuta.png'),3);</v>
      </c>
    </row>
    <row r="1860" spans="2:15" x14ac:dyDescent="0.25">
      <c r="B1860">
        <v>1858</v>
      </c>
      <c r="C1860" t="s">
        <v>1992</v>
      </c>
      <c r="D1860" t="s">
        <v>1778</v>
      </c>
      <c r="E1860">
        <f>INDEX(ClubLeague!B:B,MATCH(D1860,ClubLeague!C:C,0))</f>
        <v>8</v>
      </c>
      <c r="F1860">
        <v>55</v>
      </c>
      <c r="G1860">
        <v>55</v>
      </c>
      <c r="H1860">
        <v>58</v>
      </c>
      <c r="I1860" s="3">
        <f t="shared" ref="I1860:I1923" si="88">ROUND(AVERAGE(F1860:H1860),0)</f>
        <v>56</v>
      </c>
      <c r="J1860" t="s">
        <v>6845</v>
      </c>
      <c r="K1860" t="str">
        <f t="shared" ref="K1860:K1923" si="89">_xlfn.CONCAT($A$1,J1860)</f>
        <v>E:\imagenes\escudos_cl\Europa\Abissnet Superiore\KF Tirana.png</v>
      </c>
      <c r="L1860" t="s">
        <v>520</v>
      </c>
      <c r="M1860">
        <f>INDEX(NationalTeams!B:B,MATCH(L1860,NationalTeams!C:C,0))</f>
        <v>3</v>
      </c>
      <c r="O1860" t="str">
        <f t="shared" si="87"/>
        <v>INSERT INTO "Clubs" (club_name,club_league_id,club_value,club_shield,club_country) VALUES ('KF Tirana',8,56,pg_read_binary_file('E:\imagenes\escudos_cl\Europa\Abissnet Superiore\KF Tirana.png'),3);</v>
      </c>
    </row>
    <row r="1861" spans="2:15" x14ac:dyDescent="0.25">
      <c r="B1861">
        <v>1859</v>
      </c>
      <c r="C1861" t="s">
        <v>2002</v>
      </c>
      <c r="D1861" t="s">
        <v>1851</v>
      </c>
      <c r="E1861">
        <f>INDEX(ClubLeague!B:B,MATCH(D1861,ClubLeague!C:C,0))</f>
        <v>82</v>
      </c>
      <c r="F1861">
        <v>68</v>
      </c>
      <c r="G1861">
        <v>59</v>
      </c>
      <c r="H1861">
        <v>65</v>
      </c>
      <c r="I1861" s="3">
        <f t="shared" si="88"/>
        <v>64</v>
      </c>
      <c r="J1861" t="s">
        <v>6846</v>
      </c>
      <c r="K1861" t="str">
        <f t="shared" si="89"/>
        <v>E:\imagenes\escudos_cl\Europa\Kategoria e Pare\KF Valbona.png</v>
      </c>
      <c r="L1861" t="s">
        <v>520</v>
      </c>
      <c r="M1861">
        <f>INDEX(NationalTeams!B:B,MATCH(L1861,NationalTeams!C:C,0))</f>
        <v>3</v>
      </c>
      <c r="O1861" t="str">
        <f t="shared" si="87"/>
        <v>INSERT INTO "Clubs" (club_name,club_league_id,club_value,club_shield,club_country) VALUES ('KF Valbona',82,64,pg_read_binary_file('E:\imagenes\escudos_cl\Europa\Kategoria e Pare\KF Valbona.png'),3);</v>
      </c>
    </row>
    <row r="1862" spans="2:15" x14ac:dyDescent="0.25">
      <c r="B1862">
        <v>1860</v>
      </c>
      <c r="C1862" t="s">
        <v>1994</v>
      </c>
      <c r="D1862" t="s">
        <v>1778</v>
      </c>
      <c r="E1862">
        <f>INDEX(ClubLeague!B:B,MATCH(D1862,ClubLeague!C:C,0))</f>
        <v>8</v>
      </c>
      <c r="F1862">
        <v>66</v>
      </c>
      <c r="G1862">
        <v>57</v>
      </c>
      <c r="H1862">
        <v>62</v>
      </c>
      <c r="I1862" s="3">
        <f t="shared" si="88"/>
        <v>62</v>
      </c>
      <c r="J1862" t="s">
        <v>6847</v>
      </c>
      <c r="K1862" t="str">
        <f t="shared" si="89"/>
        <v>E:\imagenes\escudos_cl\Europa\Abissnet Superiore\KF Vllaznia.png</v>
      </c>
      <c r="L1862" t="s">
        <v>520</v>
      </c>
      <c r="M1862">
        <f>INDEX(NationalTeams!B:B,MATCH(L1862,NationalTeams!C:C,0))</f>
        <v>3</v>
      </c>
      <c r="O1862" t="str">
        <f t="shared" si="87"/>
        <v>INSERT INTO "Clubs" (club_name,club_league_id,club_value,club_shield,club_country) VALUES ('KF Vllaznia',8,62,pg_read_binary_file('E:\imagenes\escudos_cl\Europa\Abissnet Superiore\KF Vllaznia.png'),3);</v>
      </c>
    </row>
    <row r="1863" spans="2:15" x14ac:dyDescent="0.25">
      <c r="B1863">
        <v>1861</v>
      </c>
      <c r="C1863" t="s">
        <v>2356</v>
      </c>
      <c r="D1863" t="s">
        <v>1946</v>
      </c>
      <c r="E1863">
        <f>INDEX(ClubLeague!B:B,MATCH(D1863,ClubLeague!C:C,0))</f>
        <v>177</v>
      </c>
      <c r="F1863">
        <v>53</v>
      </c>
      <c r="G1863">
        <v>55</v>
      </c>
      <c r="H1863">
        <v>51</v>
      </c>
      <c r="I1863" s="3">
        <f t="shared" si="88"/>
        <v>53</v>
      </c>
      <c r="J1863" t="s">
        <v>6848</v>
      </c>
      <c r="K1863" t="str">
        <f t="shared" si="89"/>
        <v>E:\imagenes\escudos_cl\Europa\Slovak First Football League\KFC Komarno.png</v>
      </c>
      <c r="L1863" t="s">
        <v>509</v>
      </c>
      <c r="M1863">
        <f>INDEX(NationalTeams!B:B,MATCH(L1863,NationalTeams!C:C,0))</f>
        <v>64</v>
      </c>
      <c r="O1863" t="str">
        <f t="shared" si="87"/>
        <v>INSERT INTO "Clubs" (club_name,club_league_id,club_value,club_shield,club_country) VALUES ('KFC Komarno',177,53,pg_read_binary_file('E:\imagenes\escudos_cl\Europa\Slovak First Football League\KFC Komarno.png'),64);</v>
      </c>
    </row>
    <row r="1864" spans="2:15" x14ac:dyDescent="0.25">
      <c r="B1864">
        <v>1862</v>
      </c>
      <c r="C1864" t="s">
        <v>2989</v>
      </c>
      <c r="D1864" t="s">
        <v>1821</v>
      </c>
      <c r="E1864">
        <f>INDEX(ClubLeague!B:B,MATCH(D1864,ClubLeague!C:C,0))</f>
        <v>52</v>
      </c>
      <c r="F1864">
        <v>61</v>
      </c>
      <c r="G1864">
        <v>61</v>
      </c>
      <c r="H1864">
        <v>58</v>
      </c>
      <c r="I1864" s="3">
        <f t="shared" si="88"/>
        <v>60</v>
      </c>
      <c r="J1864" t="s">
        <v>6849</v>
      </c>
      <c r="K1864" t="str">
        <f t="shared" si="89"/>
        <v>E:\imagenes\escudos_cl\Europa\Eliteserien\KFUM Kameratene Oslo.png</v>
      </c>
      <c r="L1864" t="s">
        <v>492</v>
      </c>
      <c r="M1864">
        <f>INDEX(NationalTeams!B:B,MATCH(L1864,NationalTeams!C:C,0))</f>
        <v>154</v>
      </c>
      <c r="O1864" t="str">
        <f t="shared" si="87"/>
        <v>INSERT INTO "Clubs" (club_name,club_league_id,club_value,club_shield,club_country) VALUES ('KFUM Kameratene Oslo',52,60,pg_read_binary_file('E:\imagenes\escudos_cl\Europa\Eliteserien\KFUM Kameratene Oslo.png'),154);</v>
      </c>
    </row>
    <row r="1865" spans="2:15" x14ac:dyDescent="0.25">
      <c r="B1865">
        <v>1863</v>
      </c>
      <c r="C1865" t="s">
        <v>4361</v>
      </c>
      <c r="D1865" t="s">
        <v>1853</v>
      </c>
      <c r="E1865">
        <f>INDEX(ClubLeague!B:B,MATCH(D1865,ClubLeague!C:C,0))</f>
        <v>84</v>
      </c>
      <c r="F1865">
        <v>55</v>
      </c>
      <c r="G1865">
        <v>50</v>
      </c>
      <c r="H1865">
        <v>54</v>
      </c>
      <c r="I1865" s="3">
        <f t="shared" si="88"/>
        <v>53</v>
      </c>
      <c r="J1865" t="s">
        <v>6850</v>
      </c>
      <c r="K1865" t="str">
        <f t="shared" si="89"/>
        <v>E:\imagenes\escudos_cl\Asia\Kuwait Premier League\Khaitan SC.png</v>
      </c>
      <c r="L1865" t="s">
        <v>436</v>
      </c>
      <c r="M1865">
        <f>INDEX(NationalTeams!B:B,MATCH(L1865,NationalTeams!C:C,0))</f>
        <v>119</v>
      </c>
      <c r="O1865" t="str">
        <f t="shared" si="87"/>
        <v>INSERT INTO "Clubs" (club_name,club_league_id,club_value,club_shield,club_country) VALUES ('Khaitan SC',84,53,pg_read_binary_file('E:\imagenes\escudos_cl\Asia\Kuwait Premier League\Khaitan SC.png'),119);</v>
      </c>
    </row>
    <row r="1866" spans="2:15" x14ac:dyDescent="0.25">
      <c r="B1866">
        <v>1864</v>
      </c>
      <c r="C1866" t="s">
        <v>4528</v>
      </c>
      <c r="D1866" t="s">
        <v>1897</v>
      </c>
      <c r="E1866">
        <f>INDEX(ClubLeague!B:B,MATCH(D1866,ClubLeague!C:C,0))</f>
        <v>128</v>
      </c>
      <c r="F1866">
        <v>51</v>
      </c>
      <c r="G1866">
        <v>45</v>
      </c>
      <c r="H1866">
        <v>49</v>
      </c>
      <c r="I1866" s="3">
        <f t="shared" si="88"/>
        <v>48</v>
      </c>
      <c r="J1866" t="s">
        <v>6851</v>
      </c>
      <c r="K1866" t="str">
        <f t="shared" si="89"/>
        <v>E:\imagenes\escudos_cl\Asia\Mongolian Premier League\Khangarid FC.png</v>
      </c>
      <c r="L1866" t="s">
        <v>460</v>
      </c>
      <c r="M1866">
        <f>INDEX(NationalTeams!B:B,MATCH(L1866,NationalTeams!C:C,0))</f>
        <v>144</v>
      </c>
      <c r="O1866" t="str">
        <f t="shared" si="87"/>
        <v>INSERT INTO "Clubs" (club_name,club_league_id,club_value,club_shield,club_country) VALUES ('Khangarid FC',128,48,pg_read_binary_file('E:\imagenes\escudos_cl\Asia\Mongolian Premier League\Khangarid FC.png'),144);</v>
      </c>
    </row>
    <row r="1867" spans="2:15" x14ac:dyDescent="0.25">
      <c r="B1867">
        <v>1865</v>
      </c>
      <c r="C1867" t="s">
        <v>3994</v>
      </c>
      <c r="D1867" t="s">
        <v>1975</v>
      </c>
      <c r="E1867">
        <f>INDEX(ClubLeague!B:B,MATCH(D1867,ClubLeague!C:C,0))</f>
        <v>206</v>
      </c>
      <c r="F1867">
        <v>59</v>
      </c>
      <c r="G1867">
        <v>60</v>
      </c>
      <c r="H1867">
        <v>61</v>
      </c>
      <c r="I1867" s="3">
        <f t="shared" si="88"/>
        <v>60</v>
      </c>
      <c r="J1867" t="s">
        <v>6852</v>
      </c>
      <c r="K1867" t="str">
        <f t="shared" si="89"/>
        <v>E:\imagenes\escudos_cl\Asia\V.League 2\Khatoco Khanh Hoa FC.png</v>
      </c>
      <c r="L1867" t="s">
        <v>438</v>
      </c>
      <c r="M1867">
        <f>INDEX(NationalTeams!B:B,MATCH(L1867,NationalTeams!C:C,0))</f>
        <v>218</v>
      </c>
      <c r="O1867" t="str">
        <f t="shared" si="87"/>
        <v>INSERT INTO "Clubs" (club_name,club_league_id,club_value,club_shield,club_country) VALUES ('Khatoco Khanh Hoa FC',206,60,pg_read_binary_file('E:\imagenes\escudos_cl\Asia\V.League 2\Khatoco Khanh Hoa FC.png'),218);</v>
      </c>
    </row>
    <row r="1868" spans="2:15" x14ac:dyDescent="0.25">
      <c r="B1868">
        <v>1866</v>
      </c>
      <c r="C1868" t="s">
        <v>4835</v>
      </c>
      <c r="D1868" t="s">
        <v>1901</v>
      </c>
      <c r="E1868">
        <f>INDEX(ClubLeague!B:B,MATCH(D1868,ClubLeague!C:C,0))</f>
        <v>132</v>
      </c>
      <c r="F1868">
        <v>55</v>
      </c>
      <c r="G1868">
        <v>56</v>
      </c>
      <c r="H1868">
        <v>58</v>
      </c>
      <c r="I1868" s="3">
        <f t="shared" si="88"/>
        <v>56</v>
      </c>
      <c r="J1868" t="s">
        <v>6853</v>
      </c>
      <c r="K1868" t="str">
        <f t="shared" si="89"/>
        <v>E:\imagenes\escudos_cl\Africa\Namibia Premiership\Khomas NAMPOL FC.png</v>
      </c>
      <c r="L1868" t="s">
        <v>372</v>
      </c>
      <c r="M1868">
        <f>INDEX(NationalTeams!B:B,MATCH(L1868,NationalTeams!C:C,0))</f>
        <v>148</v>
      </c>
      <c r="O1868" t="str">
        <f t="shared" si="87"/>
        <v>INSERT INTO "Clubs" (club_name,club_league_id,club_value,club_shield,club_country) VALUES ('Khomas NAMPOL FC',132,56,pg_read_binary_file('E:\imagenes\escudos_cl\Africa\Namibia Premiership\Khomas NAMPOL FC.png'),148);</v>
      </c>
    </row>
    <row r="1869" spans="2:15" x14ac:dyDescent="0.25">
      <c r="B1869">
        <v>1867</v>
      </c>
      <c r="C1869" t="s">
        <v>4022</v>
      </c>
      <c r="D1869" t="s">
        <v>1969</v>
      </c>
      <c r="E1869">
        <f>INDEX(ClubLeague!B:B,MATCH(D1869,ClubLeague!C:C,0))</f>
        <v>200</v>
      </c>
      <c r="F1869">
        <v>69</v>
      </c>
      <c r="G1869">
        <v>61</v>
      </c>
      <c r="H1869">
        <v>60</v>
      </c>
      <c r="I1869" s="3">
        <f t="shared" si="88"/>
        <v>63</v>
      </c>
      <c r="J1869" t="s">
        <v>6854</v>
      </c>
      <c r="K1869" t="str">
        <f t="shared" si="89"/>
        <v>E:\imagenes\escudos_cl\Asia\UAE Pro League\Khor Fakkan.png</v>
      </c>
      <c r="L1869" t="s">
        <v>435</v>
      </c>
      <c r="M1869">
        <f>INDEX(NationalTeams!B:B,MATCH(L1869,NationalTeams!C:C,0))</f>
        <v>61</v>
      </c>
      <c r="O1869" t="str">
        <f t="shared" si="87"/>
        <v>INSERT INTO "Clubs" (club_name,club_league_id,club_value,club_shield,club_country) VALUES ('Khor Fakkan',200,63,pg_read_binary_file('E:\imagenes\escudos_cl\Asia\UAE Pro League\Khor Fakkan.png'),61);</v>
      </c>
    </row>
    <row r="1870" spans="2:15" x14ac:dyDescent="0.25">
      <c r="B1870">
        <v>1868</v>
      </c>
      <c r="C1870" t="s">
        <v>4579</v>
      </c>
      <c r="D1870" t="s">
        <v>1897</v>
      </c>
      <c r="E1870">
        <f>INDEX(ClubLeague!B:B,MATCH(D1870,ClubLeague!C:C,0))</f>
        <v>128</v>
      </c>
      <c r="F1870">
        <v>44</v>
      </c>
      <c r="G1870">
        <v>45</v>
      </c>
      <c r="H1870">
        <v>45</v>
      </c>
      <c r="I1870" s="3">
        <f t="shared" si="88"/>
        <v>45</v>
      </c>
      <c r="J1870" t="s">
        <v>6855</v>
      </c>
      <c r="K1870" t="str">
        <f t="shared" si="89"/>
        <v>E:\imagenes\escudos_cl\Asia\Mongolian Premier League\Khoromkhon FC.png</v>
      </c>
      <c r="L1870" t="s">
        <v>460</v>
      </c>
      <c r="M1870">
        <f>INDEX(NationalTeams!B:B,MATCH(L1870,NationalTeams!C:C,0))</f>
        <v>144</v>
      </c>
      <c r="O1870" t="str">
        <f t="shared" si="87"/>
        <v>INSERT INTO "Clubs" (club_name,club_league_id,club_value,club_shield,club_country) VALUES ('Khoromkhon FC',128,45,pg_read_binary_file('E:\imagenes\escudos_cl\Asia\Mongolian Premier League\Khoromkhon FC.png'),144);</v>
      </c>
    </row>
    <row r="1871" spans="2:15" x14ac:dyDescent="0.25">
      <c r="B1871">
        <v>1869</v>
      </c>
      <c r="C1871" t="s">
        <v>4549</v>
      </c>
      <c r="D1871" t="s">
        <v>1897</v>
      </c>
      <c r="E1871">
        <f>INDEX(ClubLeague!B:B,MATCH(D1871,ClubLeague!C:C,0))</f>
        <v>128</v>
      </c>
      <c r="F1871">
        <v>45</v>
      </c>
      <c r="G1871">
        <v>46</v>
      </c>
      <c r="H1871">
        <v>47</v>
      </c>
      <c r="I1871" s="3">
        <f t="shared" si="88"/>
        <v>46</v>
      </c>
      <c r="J1871" t="s">
        <v>6856</v>
      </c>
      <c r="K1871" t="str">
        <f t="shared" si="89"/>
        <v>E:\imagenes\escudos_cl\Asia\Mongolian Premier League\Khovd FC.png</v>
      </c>
      <c r="L1871" t="s">
        <v>460</v>
      </c>
      <c r="M1871">
        <f>INDEX(NationalTeams!B:B,MATCH(L1871,NationalTeams!C:C,0))</f>
        <v>144</v>
      </c>
      <c r="O1871" t="str">
        <f t="shared" si="87"/>
        <v>INSERT INTO "Clubs" (club_name,club_league_id,club_value,club_shield,club_country) VALUES ('Khovd FC',128,46,pg_read_binary_file('E:\imagenes\escudos_cl\Asia\Mongolian Premier League\Khovd FC.png'),144);</v>
      </c>
    </row>
    <row r="1872" spans="2:15" x14ac:dyDescent="0.25">
      <c r="B1872">
        <v>1870</v>
      </c>
      <c r="C1872" t="s">
        <v>2327</v>
      </c>
      <c r="D1872" t="s">
        <v>1932</v>
      </c>
      <c r="E1872">
        <f>INDEX(ClubLeague!B:B,MATCH(D1872,ClubLeague!C:C,0))</f>
        <v>163</v>
      </c>
      <c r="F1872">
        <v>61</v>
      </c>
      <c r="G1872">
        <v>67</v>
      </c>
      <c r="H1872">
        <v>62</v>
      </c>
      <c r="I1872" s="3">
        <f t="shared" si="88"/>
        <v>63</v>
      </c>
      <c r="J1872" t="s">
        <v>6857</v>
      </c>
      <c r="K1872" t="str">
        <f t="shared" si="89"/>
        <v>E:\imagenes\escudos_cl\Europa\Scottish Premiership\Kilmarnock FC.png</v>
      </c>
      <c r="L1872" t="s">
        <v>515</v>
      </c>
      <c r="M1872">
        <f>INDEX(NationalTeams!B:B,MATCH(L1872,NationalTeams!C:C,0))</f>
        <v>63</v>
      </c>
      <c r="O1872" t="str">
        <f t="shared" si="87"/>
        <v>INSERT INTO "Clubs" (club_name,club_league_id,club_value,club_shield,club_country) VALUES ('Kilmarnock FC',163,63,pg_read_binary_file('E:\imagenes\escudos_cl\Europa\Scottish Premiership\Kilmarnock FC.png'),63);</v>
      </c>
    </row>
    <row r="1873" spans="2:15" x14ac:dyDescent="0.25">
      <c r="B1873">
        <v>1871</v>
      </c>
      <c r="C1873" t="s">
        <v>4264</v>
      </c>
      <c r="D1873" t="s">
        <v>1798</v>
      </c>
      <c r="E1873">
        <f>INDEX(ClubLeague!B:B,MATCH(D1873,ClubLeague!C:C,0))</f>
        <v>28</v>
      </c>
      <c r="F1873">
        <v>56</v>
      </c>
      <c r="G1873">
        <v>50</v>
      </c>
      <c r="H1873">
        <v>56</v>
      </c>
      <c r="I1873" s="3">
        <f t="shared" si="88"/>
        <v>54</v>
      </c>
      <c r="J1873" t="s">
        <v>6858</v>
      </c>
      <c r="K1873" t="str">
        <f t="shared" si="89"/>
        <v>E:\imagenes\escudos_cl\Asia\Cambodian Premier League\Kirivong Sok Sen Chey FC.png</v>
      </c>
      <c r="L1873" t="s">
        <v>462</v>
      </c>
      <c r="M1873">
        <f>INDEX(NationalTeams!B:B,MATCH(L1873,NationalTeams!C:C,0))</f>
        <v>39</v>
      </c>
      <c r="O1873" t="str">
        <f t="shared" si="87"/>
        <v>INSERT INTO "Clubs" (club_name,club_league_id,club_value,club_shield,club_country) VALUES ('Kirivong Sok Sen Chey FC',28,54,pg_read_binary_file('E:\imagenes\escudos_cl\Asia\Cambodian Premier League\Kirivong Sok Sen Chey FC.png'),39);</v>
      </c>
    </row>
    <row r="1874" spans="2:15" x14ac:dyDescent="0.25">
      <c r="B1874">
        <v>1872</v>
      </c>
      <c r="C1874" t="s">
        <v>2652</v>
      </c>
      <c r="D1874" t="s">
        <v>1903</v>
      </c>
      <c r="E1874">
        <f>INDEX(ClubLeague!B:B,MATCH(D1874,ClubLeague!C:C,0))</f>
        <v>134</v>
      </c>
      <c r="F1874">
        <v>54</v>
      </c>
      <c r="G1874">
        <v>60</v>
      </c>
      <c r="H1874">
        <v>55</v>
      </c>
      <c r="I1874" s="3">
        <f t="shared" si="88"/>
        <v>56</v>
      </c>
      <c r="J1874" t="s">
        <v>6859</v>
      </c>
      <c r="K1874" t="str">
        <f t="shared" si="89"/>
        <v>E:\imagenes\escudos_cl\Europa\Nemzeti Bajnoksag I\Kisvarda FC.png</v>
      </c>
      <c r="L1874" t="s">
        <v>512</v>
      </c>
      <c r="M1874">
        <f>INDEX(NationalTeams!B:B,MATCH(L1874,NationalTeams!C:C,0))</f>
        <v>92</v>
      </c>
      <c r="O1874" t="str">
        <f t="shared" si="87"/>
        <v>INSERT INTO "Clubs" (club_name,club_league_id,club_value,club_shield,club_country) VALUES ('Kisvarda FC',134,56,pg_read_binary_file('E:\imagenes\escudos_cl\Europa\Nemzeti Bajnoksag I\Kisvarda FC.png'),92);</v>
      </c>
    </row>
    <row r="1875" spans="2:15" x14ac:dyDescent="0.25">
      <c r="B1875">
        <v>1873</v>
      </c>
      <c r="C1875" t="s">
        <v>4941</v>
      </c>
      <c r="D1875" t="s">
        <v>1970</v>
      </c>
      <c r="E1875">
        <f>INDEX(ClubLeague!B:B,MATCH(D1875,ClubLeague!C:C,0))</f>
        <v>201</v>
      </c>
      <c r="F1875">
        <v>57</v>
      </c>
      <c r="G1875">
        <v>57</v>
      </c>
      <c r="H1875">
        <v>57</v>
      </c>
      <c r="I1875" s="3">
        <f t="shared" si="88"/>
        <v>57</v>
      </c>
      <c r="J1875" t="s">
        <v>6860</v>
      </c>
      <c r="K1875" t="str">
        <f t="shared" si="89"/>
        <v>E:\imagenes\escudos_cl\Africa\Uganda Premier League\Kitara FC.png</v>
      </c>
      <c r="L1875" t="s">
        <v>359</v>
      </c>
      <c r="M1875">
        <f>INDEX(NationalTeams!B:B,MATCH(L1875,NationalTeams!C:C,0))</f>
        <v>213</v>
      </c>
      <c r="O1875" t="str">
        <f t="shared" si="87"/>
        <v>INSERT INTO "Clubs" (club_name,club_league_id,club_value,club_shield,club_country) VALUES ('Kitara FC',201,57,pg_read_binary_file('E:\imagenes\escudos_cl\Africa\Uganda Premier League\Kitara FC.png'),213);</v>
      </c>
    </row>
    <row r="1876" spans="2:15" x14ac:dyDescent="0.25">
      <c r="B1876">
        <v>1874</v>
      </c>
      <c r="C1876" t="s">
        <v>4172</v>
      </c>
      <c r="D1876" t="s">
        <v>1834</v>
      </c>
      <c r="E1876">
        <f>INDEX(ClubLeague!B:B,MATCH(D1876,ClubLeague!C:C,0))</f>
        <v>65</v>
      </c>
      <c r="F1876">
        <v>66</v>
      </c>
      <c r="G1876">
        <v>59</v>
      </c>
      <c r="H1876">
        <v>57</v>
      </c>
      <c r="I1876" s="3">
        <f t="shared" si="88"/>
        <v>61</v>
      </c>
      <c r="J1876" t="s">
        <v>6861</v>
      </c>
      <c r="K1876" t="str">
        <f t="shared" si="89"/>
        <v>E:\imagenes\escudos_cl\Asia\Hong Kong Premier League\Kitchee SC.png</v>
      </c>
      <c r="L1876" t="s">
        <v>469</v>
      </c>
      <c r="M1876">
        <f>INDEX(NationalTeams!B:B,MATCH(L1876,NationalTeams!C:C,0))</f>
        <v>91</v>
      </c>
      <c r="O1876" t="str">
        <f t="shared" si="87"/>
        <v>INSERT INTO "Clubs" (club_name,club_league_id,club_value,club_shield,club_country) VALUES ('Kitchee SC',65,61,pg_read_binary_file('E:\imagenes\escudos_cl\Asia\Hong Kong Premier League\Kitchee SC.png'),91);</v>
      </c>
    </row>
    <row r="1877" spans="2:15" x14ac:dyDescent="0.25">
      <c r="B1877">
        <v>1875</v>
      </c>
      <c r="C1877" t="s">
        <v>4836</v>
      </c>
      <c r="D1877" t="s">
        <v>1901</v>
      </c>
      <c r="E1877">
        <f>INDEX(ClubLeague!B:B,MATCH(D1877,ClubLeague!C:C,0))</f>
        <v>132</v>
      </c>
      <c r="F1877">
        <v>55</v>
      </c>
      <c r="G1877">
        <v>49</v>
      </c>
      <c r="H1877">
        <v>54</v>
      </c>
      <c r="I1877" s="3">
        <f t="shared" si="88"/>
        <v>53</v>
      </c>
      <c r="J1877" t="s">
        <v>6862</v>
      </c>
      <c r="K1877" t="str">
        <f t="shared" si="89"/>
        <v>E:\imagenes\escudos_cl\Africa\Namibia Premiership\KK Palace.png</v>
      </c>
      <c r="L1877" t="s">
        <v>372</v>
      </c>
      <c r="M1877">
        <f>INDEX(NationalTeams!B:B,MATCH(L1877,NationalTeams!C:C,0))</f>
        <v>148</v>
      </c>
      <c r="O1877" t="str">
        <f t="shared" si="87"/>
        <v>INSERT INTO "Clubs" (club_name,club_league_id,club_value,club_shield,club_country) VALUES ('KK Palace',132,53,pg_read_binary_file('E:\imagenes\escudos_cl\Africa\Namibia Premiership\KK Palace.png'),148);</v>
      </c>
    </row>
    <row r="1878" spans="2:15" x14ac:dyDescent="0.25">
      <c r="B1878">
        <v>1876</v>
      </c>
      <c r="C1878" t="s">
        <v>2746</v>
      </c>
      <c r="D1878" t="s">
        <v>1825</v>
      </c>
      <c r="E1878">
        <f>INDEX(ClubLeague!B:B,MATCH(D1878,ClubLeague!C:C,0))</f>
        <v>56</v>
      </c>
      <c r="F1878">
        <v>45</v>
      </c>
      <c r="G1878">
        <v>52</v>
      </c>
      <c r="H1878">
        <v>50</v>
      </c>
      <c r="I1878" s="3">
        <f t="shared" si="88"/>
        <v>49</v>
      </c>
      <c r="J1878" t="s">
        <v>6863</v>
      </c>
      <c r="K1878" t="str">
        <f t="shared" si="89"/>
        <v>E:\imagenes\escudos_cl\Europa\Faroe Islands Premier League\Klaksvikar IF.png</v>
      </c>
      <c r="L1878" t="s">
        <v>526</v>
      </c>
      <c r="M1878">
        <f>INDEX(NationalTeams!B:B,MATCH(L1878,NationalTeams!C:C,0))</f>
        <v>103</v>
      </c>
      <c r="O1878" t="str">
        <f t="shared" si="87"/>
        <v>INSERT INTO "Clubs" (club_name,club_league_id,club_value,club_shield,club_country) VALUES ('Klaksvikar IF',56,49,pg_read_binary_file('E:\imagenes\escudos_cl\Europa\Faroe Islands Premier League\Klaksvikar IF.png'),103);</v>
      </c>
    </row>
    <row r="1879" spans="2:15" x14ac:dyDescent="0.25">
      <c r="B1879">
        <v>1877</v>
      </c>
      <c r="C1879" t="s">
        <v>2454</v>
      </c>
      <c r="D1879" t="s">
        <v>1977</v>
      </c>
      <c r="E1879">
        <f>INDEX(ClubLeague!B:B,MATCH(D1879,ClubLeague!C:C,0))</f>
        <v>208</v>
      </c>
      <c r="F1879">
        <v>56</v>
      </c>
      <c r="G1879">
        <v>53</v>
      </c>
      <c r="H1879">
        <v>50</v>
      </c>
      <c r="I1879" s="3">
        <f t="shared" si="88"/>
        <v>53</v>
      </c>
      <c r="J1879" t="s">
        <v>6864</v>
      </c>
      <c r="K1879" t="str">
        <f t="shared" si="89"/>
        <v>E:\imagenes\escudos_cl\Europa\Ykkosliiga\Klubi 04.png</v>
      </c>
      <c r="L1879" t="s">
        <v>511</v>
      </c>
      <c r="M1879">
        <f>INDEX(NationalTeams!B:B,MATCH(L1879,NationalTeams!C:C,0))</f>
        <v>73</v>
      </c>
      <c r="O1879" t="str">
        <f t="shared" si="87"/>
        <v>INSERT INTO "Clubs" (club_name,club_league_id,club_value,club_shield,club_country) VALUES ('Klubi 04',208,53,pg_read_binary_file('E:\imagenes\escudos_cl\Europa\Ykkosliiga\Klubi 04.png'),73);</v>
      </c>
    </row>
    <row r="1880" spans="2:15" x14ac:dyDescent="0.25">
      <c r="B1880">
        <v>1878</v>
      </c>
      <c r="C1880" t="s">
        <v>2727</v>
      </c>
      <c r="D1880" t="s">
        <v>1771</v>
      </c>
      <c r="E1880">
        <f>INDEX(ClubLeague!B:B,MATCH(D1880,ClubLeague!C:C,0))</f>
        <v>1</v>
      </c>
      <c r="F1880">
        <v>64</v>
      </c>
      <c r="G1880">
        <v>53</v>
      </c>
      <c r="H1880">
        <v>55</v>
      </c>
      <c r="I1880" s="3">
        <f t="shared" si="88"/>
        <v>57</v>
      </c>
      <c r="J1880" t="s">
        <v>6865</v>
      </c>
      <c r="K1880" t="str">
        <f t="shared" si="89"/>
        <v>E:\imagenes\escudos_cl\Europa\1. Deild Karla\Knattspyrndeild Keflavik.png</v>
      </c>
      <c r="L1880" t="s">
        <v>519</v>
      </c>
      <c r="M1880">
        <f>INDEX(NationalTeams!B:B,MATCH(L1880,NationalTeams!C:C,0))</f>
        <v>100</v>
      </c>
      <c r="O1880" t="str">
        <f t="shared" si="87"/>
        <v>INSERT INTO "Clubs" (club_name,club_league_id,club_value,club_shield,club_country) VALUES ('Knattspyrndeild Keflavik',1,57,pg_read_binary_file('E:\imagenes\escudos_cl\Europa\1. Deild Karla\Knattspyrndeild Keflavik.png'),100);</v>
      </c>
    </row>
    <row r="1881" spans="2:15" x14ac:dyDescent="0.25">
      <c r="B1881">
        <v>1879</v>
      </c>
      <c r="C1881" t="s">
        <v>2743</v>
      </c>
      <c r="D1881" t="s">
        <v>1790</v>
      </c>
      <c r="E1881">
        <f>INDEX(ClubLeague!B:B,MATCH(D1881,ClubLeague!C:C,0))</f>
        <v>20</v>
      </c>
      <c r="F1881">
        <v>63</v>
      </c>
      <c r="G1881">
        <v>52</v>
      </c>
      <c r="H1881">
        <v>59</v>
      </c>
      <c r="I1881" s="3">
        <f t="shared" si="88"/>
        <v>58</v>
      </c>
      <c r="J1881" t="s">
        <v>6866</v>
      </c>
      <c r="K1881" t="str">
        <f t="shared" si="89"/>
        <v>E:\imagenes\escudos_cl\Europa\Besta Deild Karla\Knattspyrnufelag Akureyrar.png</v>
      </c>
      <c r="L1881" t="s">
        <v>519</v>
      </c>
      <c r="M1881">
        <f>INDEX(NationalTeams!B:B,MATCH(L1881,NationalTeams!C:C,0))</f>
        <v>100</v>
      </c>
      <c r="O1881" t="str">
        <f t="shared" si="87"/>
        <v>INSERT INTO "Clubs" (club_name,club_league_id,club_value,club_shield,club_country) VALUES ('Knattspyrnufelag Akureyrar',20,58,pg_read_binary_file('E:\imagenes\escudos_cl\Europa\Besta Deild Karla\Knattspyrnufelag Akureyrar.png'),100);</v>
      </c>
    </row>
    <row r="1882" spans="2:15" x14ac:dyDescent="0.25">
      <c r="B1882">
        <v>1880</v>
      </c>
      <c r="C1882" t="s">
        <v>2742</v>
      </c>
      <c r="D1882" t="s">
        <v>1790</v>
      </c>
      <c r="E1882">
        <f>INDEX(ClubLeague!B:B,MATCH(D1882,ClubLeague!C:C,0))</f>
        <v>20</v>
      </c>
      <c r="F1882">
        <v>65</v>
      </c>
      <c r="G1882">
        <v>61</v>
      </c>
      <c r="H1882">
        <v>59</v>
      </c>
      <c r="I1882" s="3">
        <f t="shared" si="88"/>
        <v>62</v>
      </c>
      <c r="J1882" t="s">
        <v>6867</v>
      </c>
      <c r="K1882" t="str">
        <f t="shared" si="89"/>
        <v>E:\imagenes\escudos_cl\Europa\Besta Deild Karla\Knattspyrnufelag Reykjavikur.png</v>
      </c>
      <c r="L1882" t="s">
        <v>519</v>
      </c>
      <c r="M1882">
        <f>INDEX(NationalTeams!B:B,MATCH(L1882,NationalTeams!C:C,0))</f>
        <v>100</v>
      </c>
      <c r="O1882" t="str">
        <f t="shared" si="87"/>
        <v>INSERT INTO "Clubs" (club_name,club_league_id,club_value,club_shield,club_country) VALUES ('Knattspyrnufelag Reykjavikur',20,62,pg_read_binary_file('E:\imagenes\escudos_cl\Europa\Besta Deild Karla\Knattspyrnufelag Reykjavikur.png'),100);</v>
      </c>
    </row>
    <row r="1883" spans="2:15" x14ac:dyDescent="0.25">
      <c r="B1883">
        <v>1881</v>
      </c>
      <c r="C1883" t="s">
        <v>3275</v>
      </c>
      <c r="D1883" t="s">
        <v>1952</v>
      </c>
      <c r="E1883">
        <f>INDEX(ClubLeague!B:B,MATCH(D1883,ClubLeague!C:C,0))</f>
        <v>183</v>
      </c>
      <c r="F1883">
        <v>62</v>
      </c>
      <c r="G1883">
        <v>63</v>
      </c>
      <c r="H1883">
        <v>63</v>
      </c>
      <c r="I1883" s="3">
        <f t="shared" si="88"/>
        <v>63</v>
      </c>
      <c r="J1883" t="s">
        <v>6868</v>
      </c>
      <c r="K1883" t="str">
        <f t="shared" si="89"/>
        <v>E:\imagenes\escudos_cl\Europa\Super Lig\Kocaelispor.png</v>
      </c>
      <c r="L1883" t="s">
        <v>501</v>
      </c>
      <c r="M1883">
        <f>INDEX(NationalTeams!B:B,MATCH(L1883,NationalTeams!C:C,0))</f>
        <v>210</v>
      </c>
      <c r="O1883" t="str">
        <f t="shared" si="87"/>
        <v>INSERT INTO "Clubs" (club_name,club_league_id,club_value,club_shield,club_country) VALUES ('Kocaelispor',183,63,pg_read_binary_file('E:\imagenes\escudos_cl\Europa\Super Lig\Kocaelispor.png'),210);</v>
      </c>
    </row>
    <row r="1884" spans="2:15" x14ac:dyDescent="0.25">
      <c r="B1884">
        <v>1882</v>
      </c>
      <c r="C1884" t="s">
        <v>4333</v>
      </c>
      <c r="D1884" t="s">
        <v>1973</v>
      </c>
      <c r="E1884">
        <f>INDEX(ClubLeague!B:B,MATCH(D1884,ClubLeague!C:C,0))</f>
        <v>204</v>
      </c>
      <c r="F1884">
        <v>56</v>
      </c>
      <c r="G1884">
        <v>55</v>
      </c>
      <c r="H1884">
        <v>54</v>
      </c>
      <c r="I1884" s="3">
        <f t="shared" si="88"/>
        <v>55</v>
      </c>
      <c r="J1884" t="s">
        <v>6869</v>
      </c>
      <c r="K1884" t="str">
        <f t="shared" si="89"/>
        <v>E:\imagenes\escudos_cl\Asia\Uzbekistan Super League\Kokand 1912.png</v>
      </c>
      <c r="L1884" t="s">
        <v>443</v>
      </c>
      <c r="M1884">
        <f>INDEX(NationalTeams!B:B,MATCH(L1884,NationalTeams!C:C,0))</f>
        <v>215</v>
      </c>
      <c r="O1884" t="str">
        <f t="shared" si="87"/>
        <v>INSERT INTO "Clubs" (club_name,club_league_id,club_value,club_shield,club_country) VALUES ('Kokand 1912',204,55,pg_read_binary_file('E:\imagenes\escudos_cl\Asia\Uzbekistan Super League\Kokand 1912.png'),215);</v>
      </c>
    </row>
    <row r="1885" spans="2:15" x14ac:dyDescent="0.25">
      <c r="B1885">
        <v>1883</v>
      </c>
      <c r="C1885" t="s">
        <v>2309</v>
      </c>
      <c r="D1885" t="s">
        <v>1909</v>
      </c>
      <c r="E1885">
        <f>INDEX(ClubLeague!B:B,MATCH(D1885,ClubLeague!C:C,0))</f>
        <v>140</v>
      </c>
      <c r="F1885">
        <v>51</v>
      </c>
      <c r="G1885">
        <v>51</v>
      </c>
      <c r="H1885">
        <v>48</v>
      </c>
      <c r="I1885" s="3">
        <f t="shared" si="88"/>
        <v>50</v>
      </c>
      <c r="J1885" t="s">
        <v>6870</v>
      </c>
      <c r="K1885" t="str">
        <f t="shared" si="89"/>
        <v>E:\imagenes\escudos_cl\Europa\NordicBet Liga\Kolding IF.png</v>
      </c>
      <c r="L1885" t="s">
        <v>495</v>
      </c>
      <c r="M1885">
        <f>INDEX(NationalTeams!B:B,MATCH(L1885,NationalTeams!C:C,0))</f>
        <v>56</v>
      </c>
      <c r="O1885" t="str">
        <f t="shared" si="87"/>
        <v>INSERT INTO "Clubs" (club_name,club_league_id,club_value,club_shield,club_country) VALUES ('Kolding IF',140,50,pg_read_binary_file('E:\imagenes\escudos_cl\Europa\NordicBet Liga\Kolding IF.png'),56);</v>
      </c>
    </row>
    <row r="1886" spans="2:15" x14ac:dyDescent="0.25">
      <c r="B1886">
        <v>1884</v>
      </c>
      <c r="C1886" t="s">
        <v>4335</v>
      </c>
      <c r="D1886" t="s">
        <v>1912</v>
      </c>
      <c r="E1886">
        <f>INDEX(ClubLeague!B:B,MATCH(D1886,ClubLeague!C:C,0))</f>
        <v>143</v>
      </c>
      <c r="F1886">
        <v>54</v>
      </c>
      <c r="G1886">
        <v>55</v>
      </c>
      <c r="H1886">
        <v>54</v>
      </c>
      <c r="I1886" s="3">
        <f t="shared" si="88"/>
        <v>54</v>
      </c>
      <c r="J1886" t="s">
        <v>6871</v>
      </c>
      <c r="K1886" t="str">
        <f t="shared" si="89"/>
        <v>E:\imagenes\escudos_cl\Asia\Papua NG Premier Soccer League\Komara Gulf FC.png</v>
      </c>
      <c r="L1886" t="s">
        <v>441</v>
      </c>
      <c r="M1886">
        <f>INDEX(NationalTeams!B:B,MATCH(L1886,NationalTeams!C:C,0))</f>
        <v>163</v>
      </c>
      <c r="O1886" t="str">
        <f t="shared" si="87"/>
        <v>INSERT INTO "Clubs" (club_name,club_league_id,club_value,club_shield,club_country) VALUES ('Komara Gulf FC',143,54,pg_read_binary_file('E:\imagenes\escudos_cl\Asia\Papua NG Premier Soccer League\Komara Gulf FC.png'),163);</v>
      </c>
    </row>
    <row r="1887" spans="2:15" x14ac:dyDescent="0.25">
      <c r="B1887">
        <v>1885</v>
      </c>
      <c r="C1887" t="s">
        <v>4678</v>
      </c>
      <c r="D1887" t="s">
        <v>1882</v>
      </c>
      <c r="E1887">
        <f>INDEX(ClubLeague!B:B,MATCH(D1887,ClubLeague!C:C,0))</f>
        <v>113</v>
      </c>
      <c r="F1887">
        <v>56</v>
      </c>
      <c r="G1887">
        <v>63</v>
      </c>
      <c r="H1887">
        <v>63</v>
      </c>
      <c r="I1887" s="3">
        <f t="shared" si="88"/>
        <v>61</v>
      </c>
      <c r="J1887" t="s">
        <v>6872</v>
      </c>
      <c r="K1887" t="str">
        <f t="shared" si="89"/>
        <v>E:\imagenes\escudos_cl\Africa\Ligue 1\Kondzo.png</v>
      </c>
      <c r="L1887" t="s">
        <v>369</v>
      </c>
      <c r="M1887">
        <f>INDEX(NationalTeams!B:B,MATCH(L1887,NationalTeams!C:C,0))</f>
        <v>48</v>
      </c>
      <c r="O1887" t="str">
        <f t="shared" si="87"/>
        <v>INSERT INTO "Clubs" (club_name,club_league_id,club_value,club_shield,club_country) VALUES ('Kondzo',113,61,pg_read_binary_file('E:\imagenes\escudos_cl\Africa\Ligue 1\Kondzo.png'),48);</v>
      </c>
    </row>
    <row r="1888" spans="2:15" x14ac:dyDescent="0.25">
      <c r="B1888">
        <v>1886</v>
      </c>
      <c r="C1888" t="s">
        <v>3004</v>
      </c>
      <c r="D1888" t="s">
        <v>1910</v>
      </c>
      <c r="E1888">
        <f>INDEX(ClubLeague!B:B,MATCH(D1888,ClubLeague!C:C,0))</f>
        <v>141</v>
      </c>
      <c r="F1888">
        <v>58</v>
      </c>
      <c r="G1888">
        <v>55</v>
      </c>
      <c r="H1888">
        <v>57</v>
      </c>
      <c r="I1888" s="3">
        <f t="shared" si="88"/>
        <v>57</v>
      </c>
      <c r="J1888" t="s">
        <v>6873</v>
      </c>
      <c r="K1888" t="str">
        <f t="shared" si="89"/>
        <v>E:\imagenes\escudos_cl\Europa\Norwegian First Division\Kongsvinger IL.png</v>
      </c>
      <c r="L1888" t="s">
        <v>492</v>
      </c>
      <c r="M1888">
        <f>INDEX(NationalTeams!B:B,MATCH(L1888,NationalTeams!C:C,0))</f>
        <v>154</v>
      </c>
      <c r="O1888" t="str">
        <f t="shared" si="87"/>
        <v>INSERT INTO "Clubs" (club_name,club_league_id,club_value,club_shield,club_country) VALUES ('Kongsvinger IL',141,57,pg_read_binary_file('E:\imagenes\escudos_cl\Europa\Norwegian First Division\Kongsvinger IL.png'),154);</v>
      </c>
    </row>
    <row r="1889" spans="2:15" x14ac:dyDescent="0.25">
      <c r="B1889">
        <v>1887</v>
      </c>
      <c r="C1889" t="s">
        <v>3271</v>
      </c>
      <c r="D1889" t="s">
        <v>1952</v>
      </c>
      <c r="E1889">
        <f>INDEX(ClubLeague!B:B,MATCH(D1889,ClubLeague!C:C,0))</f>
        <v>183</v>
      </c>
      <c r="F1889">
        <v>62</v>
      </c>
      <c r="G1889">
        <v>64</v>
      </c>
      <c r="H1889">
        <v>66</v>
      </c>
      <c r="I1889" s="3">
        <f t="shared" si="88"/>
        <v>64</v>
      </c>
      <c r="J1889" t="s">
        <v>6874</v>
      </c>
      <c r="K1889" t="str">
        <f t="shared" si="89"/>
        <v>E:\imagenes\escudos_cl\Europa\Super Lig\Konyaspor.png</v>
      </c>
      <c r="L1889" t="s">
        <v>501</v>
      </c>
      <c r="M1889">
        <f>INDEX(NationalTeams!B:B,MATCH(L1889,NationalTeams!C:C,0))</f>
        <v>210</v>
      </c>
      <c r="O1889" t="str">
        <f t="shared" si="87"/>
        <v>INSERT INTO "Clubs" (club_name,club_league_id,club_value,club_shield,club_country) VALUES ('Konyaspor',183,64,pg_read_binary_file('E:\imagenes\escudos_cl\Europa\Super Lig\Konyaspor.png'),210);</v>
      </c>
    </row>
    <row r="1890" spans="2:15" x14ac:dyDescent="0.25">
      <c r="B1890">
        <v>1888</v>
      </c>
      <c r="C1890" t="s">
        <v>3029</v>
      </c>
      <c r="D1890" t="s">
        <v>1819</v>
      </c>
      <c r="E1890">
        <f>INDEX(ClubLeague!B:B,MATCH(D1890,ClubLeague!C:C,0))</f>
        <v>50</v>
      </c>
      <c r="F1890">
        <v>61</v>
      </c>
      <c r="G1890">
        <v>65</v>
      </c>
      <c r="H1890">
        <v>60</v>
      </c>
      <c r="I1890" s="3">
        <f t="shared" si="88"/>
        <v>62</v>
      </c>
      <c r="J1890" t="s">
        <v>6875</v>
      </c>
      <c r="K1890" t="str">
        <f t="shared" si="89"/>
        <v>E:\imagenes\escudos_cl\Europa\Ekstraklasa\Korona Kielce.png</v>
      </c>
      <c r="L1890" t="s">
        <v>494</v>
      </c>
      <c r="M1890">
        <f>INDEX(NationalTeams!B:B,MATCH(L1890,NationalTeams!C:C,0))</f>
        <v>166</v>
      </c>
      <c r="O1890" t="str">
        <f t="shared" si="87"/>
        <v>INSERT INTO "Clubs" (club_name,club_league_id,club_value,club_shield,club_country) VALUES ('Korona Kielce',50,62,pg_read_binary_file('E:\imagenes\escudos_cl\Europa\Ekstraklasa\Korona Kielce.png'),166);</v>
      </c>
    </row>
    <row r="1891" spans="2:15" x14ac:dyDescent="0.25">
      <c r="B1891">
        <v>1889</v>
      </c>
      <c r="C1891" t="s">
        <v>2122</v>
      </c>
      <c r="D1891" t="s">
        <v>1802</v>
      </c>
      <c r="E1891">
        <f>INDEX(ClubLeague!B:B,MATCH(D1891,ClubLeague!C:C,0))</f>
        <v>32</v>
      </c>
      <c r="F1891">
        <v>62</v>
      </c>
      <c r="G1891">
        <v>63</v>
      </c>
      <c r="H1891">
        <v>61</v>
      </c>
      <c r="I1891" s="3">
        <f t="shared" si="88"/>
        <v>62</v>
      </c>
      <c r="J1891" t="s">
        <v>6876</v>
      </c>
      <c r="K1891" t="str">
        <f t="shared" si="89"/>
        <v>E:\imagenes\escudos_cl\Europa\Challenger Pro League\Kortrijk.png</v>
      </c>
      <c r="L1891" t="s">
        <v>505</v>
      </c>
      <c r="M1891">
        <f>INDEX(NationalTeams!B:B,MATCH(L1891,NationalTeams!C:C,0))</f>
        <v>23</v>
      </c>
      <c r="O1891" t="str">
        <f t="shared" si="87"/>
        <v>INSERT INTO "Clubs" (club_name,club_league_id,club_value,club_shield,club_country) VALUES ('Kortrijk',32,62,pg_read_binary_file('E:\imagenes\escudos_cl\Europa\Challenger Pro League\Kortrijk.png'),23);</v>
      </c>
    </row>
    <row r="1892" spans="2:15" x14ac:dyDescent="0.25">
      <c r="B1892">
        <v>1890</v>
      </c>
      <c r="C1892" t="s">
        <v>4537</v>
      </c>
      <c r="D1892" t="s">
        <v>1795</v>
      </c>
      <c r="E1892">
        <f>INDEX(ClubLeague!B:B,MATCH(D1892,ClubLeague!C:C,0))</f>
        <v>25</v>
      </c>
      <c r="F1892">
        <v>45</v>
      </c>
      <c r="G1892">
        <v>49</v>
      </c>
      <c r="H1892">
        <v>48</v>
      </c>
      <c r="I1892" s="3">
        <f t="shared" si="88"/>
        <v>47</v>
      </c>
      <c r="J1892" t="s">
        <v>6877</v>
      </c>
      <c r="K1892" t="str">
        <f t="shared" si="89"/>
        <v>E:\imagenes\escudos_cl\Asia\Brunei Super League\Kota Ranger FC.png</v>
      </c>
      <c r="L1892" t="s">
        <v>478</v>
      </c>
      <c r="M1892">
        <f>INDEX(NationalTeams!B:B,MATCH(L1892,NationalTeams!C:C,0))</f>
        <v>33</v>
      </c>
      <c r="O1892" t="str">
        <f t="shared" si="87"/>
        <v>INSERT INTO "Clubs" (club_name,club_league_id,club_value,club_shield,club_country) VALUES ('Kota Ranger FC',25,47,pg_read_binary_file('E:\imagenes\escudos_cl\Asia\Brunei Super League\Kota Ranger FC.png'),33);</v>
      </c>
    </row>
    <row r="1893" spans="2:15" x14ac:dyDescent="0.25">
      <c r="B1893">
        <v>1891</v>
      </c>
      <c r="C1893" t="s">
        <v>2452</v>
      </c>
      <c r="D1893" t="s">
        <v>1976</v>
      </c>
      <c r="E1893">
        <f>INDEX(ClubLeague!B:B,MATCH(D1893,ClubLeague!C:C,0))</f>
        <v>207</v>
      </c>
      <c r="F1893">
        <v>54</v>
      </c>
      <c r="G1893">
        <v>54</v>
      </c>
      <c r="H1893">
        <v>53</v>
      </c>
      <c r="I1893" s="3">
        <f t="shared" si="88"/>
        <v>54</v>
      </c>
      <c r="J1893" t="s">
        <v>6878</v>
      </c>
      <c r="K1893" t="str">
        <f t="shared" si="89"/>
        <v>E:\imagenes\escudos_cl\Europa\Veikkausliiga\Kotkan Tyovaen Palloilijat.png</v>
      </c>
      <c r="L1893" t="s">
        <v>511</v>
      </c>
      <c r="M1893">
        <f>INDEX(NationalTeams!B:B,MATCH(L1893,NationalTeams!C:C,0))</f>
        <v>73</v>
      </c>
      <c r="O1893" t="str">
        <f t="shared" si="87"/>
        <v>INSERT INTO "Clubs" (club_name,club_league_id,club_value,club_shield,club_country) VALUES ('Kotkan Tyovaen Palloilijat',207,54,pg_read_binary_file('E:\imagenes\escudos_cl\Europa\Veikkausliiga\Kotkan Tyovaen Palloilijat.png'),73);</v>
      </c>
    </row>
    <row r="1894" spans="2:15" x14ac:dyDescent="0.25">
      <c r="B1894">
        <v>1892</v>
      </c>
      <c r="C1894" t="s">
        <v>4329</v>
      </c>
      <c r="D1894" t="s">
        <v>1834</v>
      </c>
      <c r="E1894">
        <f>INDEX(ClubLeague!B:B,MATCH(D1894,ClubLeague!C:C,0))</f>
        <v>65</v>
      </c>
      <c r="F1894">
        <v>60</v>
      </c>
      <c r="G1894">
        <v>55</v>
      </c>
      <c r="H1894">
        <v>54</v>
      </c>
      <c r="I1894" s="3">
        <f t="shared" si="88"/>
        <v>56</v>
      </c>
      <c r="J1894" t="s">
        <v>6879</v>
      </c>
      <c r="K1894" t="str">
        <f t="shared" si="89"/>
        <v>E:\imagenes\escudos_cl\Asia\Hong Kong Premier League\Kowloon City SC.png</v>
      </c>
      <c r="L1894" t="s">
        <v>469</v>
      </c>
      <c r="M1894">
        <f>INDEX(NationalTeams!B:B,MATCH(L1894,NationalTeams!C:C,0))</f>
        <v>91</v>
      </c>
      <c r="O1894" t="str">
        <f t="shared" si="87"/>
        <v>INSERT INTO "Clubs" (club_name,club_league_id,club_value,club_shield,club_country) VALUES ('Kowloon City SC',65,56,pg_read_binary_file('E:\imagenes\escudos_cl\Asia\Hong Kong Premier League\Kowloon City SC.png'),91);</v>
      </c>
    </row>
    <row r="1895" spans="2:15" x14ac:dyDescent="0.25">
      <c r="B1895">
        <v>1893</v>
      </c>
      <c r="C1895" t="s">
        <v>2260</v>
      </c>
      <c r="D1895" t="s">
        <v>1809</v>
      </c>
      <c r="E1895">
        <f>INDEX(ClubLeague!B:B,MATCH(D1895,ClubLeague!C:C,0))</f>
        <v>40</v>
      </c>
      <c r="F1895">
        <v>62</v>
      </c>
      <c r="G1895">
        <v>62</v>
      </c>
      <c r="H1895">
        <v>59</v>
      </c>
      <c r="I1895" s="3">
        <f t="shared" si="88"/>
        <v>61</v>
      </c>
      <c r="J1895" t="s">
        <v>6880</v>
      </c>
      <c r="K1895" t="str">
        <f t="shared" si="89"/>
        <v>E:\imagenes\escudos_cl\Europa\Cypriot Second Division\Krasava ENY Ypsonas FC.png</v>
      </c>
      <c r="L1895" t="s">
        <v>534</v>
      </c>
      <c r="M1895">
        <f>INDEX(NationalTeams!B:B,MATCH(L1895,NationalTeams!C:C,0))</f>
        <v>45</v>
      </c>
      <c r="O1895" t="str">
        <f t="shared" si="87"/>
        <v>INSERT INTO "Clubs" (club_name,club_league_id,club_value,club_shield,club_country) VALUES ('Krasava ENY Ypsonas FC',40,61,pg_read_binary_file('E:\imagenes\escudos_cl\Europa\Cypriot Second Division\Krasava ENY Ypsonas FC.png'),45);</v>
      </c>
    </row>
    <row r="1896" spans="2:15" x14ac:dyDescent="0.25">
      <c r="B1896">
        <v>1894</v>
      </c>
      <c r="C1896" t="s">
        <v>2106</v>
      </c>
      <c r="D1896" t="s">
        <v>1848</v>
      </c>
      <c r="E1896">
        <f>INDEX(ClubLeague!B:B,MATCH(D1896,ClubLeague!C:C,0))</f>
        <v>79</v>
      </c>
      <c r="F1896">
        <v>73</v>
      </c>
      <c r="G1896">
        <v>71</v>
      </c>
      <c r="H1896">
        <v>65</v>
      </c>
      <c r="I1896" s="3">
        <f t="shared" si="88"/>
        <v>70</v>
      </c>
      <c r="J1896" t="s">
        <v>6881</v>
      </c>
      <c r="K1896" t="str">
        <f t="shared" si="89"/>
        <v>E:\imagenes\escudos_cl\Europa\Jupiler Pro League\KRC Genk.png</v>
      </c>
      <c r="L1896" t="s">
        <v>505</v>
      </c>
      <c r="M1896">
        <f>INDEX(NationalTeams!B:B,MATCH(L1896,NationalTeams!C:C,0))</f>
        <v>23</v>
      </c>
      <c r="O1896" t="str">
        <f t="shared" si="87"/>
        <v>INSERT INTO "Clubs" (club_name,club_league_id,club_value,club_shield,club_country) VALUES ('KRC Genk',79,70,pg_read_binary_file('E:\imagenes\escudos_cl\Europa\Jupiler Pro League\KRC Genk.png'),23);</v>
      </c>
    </row>
    <row r="1897" spans="2:15" x14ac:dyDescent="0.25">
      <c r="B1897">
        <v>1895</v>
      </c>
      <c r="C1897" t="s">
        <v>2999</v>
      </c>
      <c r="D1897" t="s">
        <v>1821</v>
      </c>
      <c r="E1897">
        <f>INDEX(ClubLeague!B:B,MATCH(D1897,ClubLeague!C:C,0))</f>
        <v>52</v>
      </c>
      <c r="F1897">
        <v>58</v>
      </c>
      <c r="G1897">
        <v>63</v>
      </c>
      <c r="H1897">
        <v>58</v>
      </c>
      <c r="I1897" s="3">
        <f t="shared" si="88"/>
        <v>60</v>
      </c>
      <c r="J1897" t="s">
        <v>6882</v>
      </c>
      <c r="K1897" t="str">
        <f t="shared" si="89"/>
        <v>E:\imagenes\escudos_cl\Europa\Eliteserien\Kristiansund BK.png</v>
      </c>
      <c r="L1897" t="s">
        <v>492</v>
      </c>
      <c r="M1897">
        <f>INDEX(NationalTeams!B:B,MATCH(L1897,NationalTeams!C:C,0))</f>
        <v>154</v>
      </c>
      <c r="O1897" t="str">
        <f t="shared" si="87"/>
        <v>INSERT INTO "Clubs" (club_name,club_league_id,club_value,club_shield,club_country) VALUES ('Kristiansund BK',52,60,pg_read_binary_file('E:\imagenes\escudos_cl\Europa\Eliteserien\Kristiansund BK.png'),154);</v>
      </c>
    </row>
    <row r="1898" spans="2:15" x14ac:dyDescent="0.25">
      <c r="B1898">
        <v>1896</v>
      </c>
      <c r="C1898" t="s">
        <v>4898</v>
      </c>
      <c r="D1898" t="s">
        <v>1902</v>
      </c>
      <c r="E1898">
        <f>INDEX(ClubLeague!B:B,MATCH(D1898,ClubLeague!C:C,0))</f>
        <v>133</v>
      </c>
      <c r="F1898">
        <v>57</v>
      </c>
      <c r="G1898">
        <v>61</v>
      </c>
      <c r="H1898">
        <v>54</v>
      </c>
      <c r="I1898" s="3">
        <f t="shared" si="88"/>
        <v>57</v>
      </c>
      <c r="J1898" t="s">
        <v>6883</v>
      </c>
      <c r="K1898" t="str">
        <f t="shared" si="89"/>
        <v>E:\imagenes\escudos_cl\Africa\National First Division\Kruger United.png</v>
      </c>
      <c r="L1898" t="s">
        <v>363</v>
      </c>
      <c r="M1898">
        <f>INDEX(NationalTeams!B:B,MATCH(L1898,NationalTeams!C:C,0))</f>
        <v>193</v>
      </c>
      <c r="O1898" t="str">
        <f t="shared" si="87"/>
        <v>INSERT INTO "Clubs" (club_name,club_league_id,club_value,club_shield,club_country) VALUES ('Kruger United',133,57,pg_read_binary_file('E:\imagenes\escudos_cl\Africa\National First Division\Kruger United.png'),193);</v>
      </c>
    </row>
    <row r="1899" spans="2:15" x14ac:dyDescent="0.25">
      <c r="B1899">
        <v>1897</v>
      </c>
      <c r="C1899" t="s">
        <v>1995</v>
      </c>
      <c r="D1899" t="s">
        <v>1851</v>
      </c>
      <c r="E1899">
        <f>INDEX(ClubLeague!B:B,MATCH(D1899,ClubLeague!C:C,0))</f>
        <v>82</v>
      </c>
      <c r="F1899">
        <v>68</v>
      </c>
      <c r="G1899">
        <v>60</v>
      </c>
      <c r="H1899">
        <v>59</v>
      </c>
      <c r="I1899" s="3">
        <f t="shared" si="88"/>
        <v>62</v>
      </c>
      <c r="J1899" t="s">
        <v>6884</v>
      </c>
      <c r="K1899" t="str">
        <f t="shared" si="89"/>
        <v>E:\imagenes\escudos_cl\Europa\Kategoria e Pare\KS Burreli.png</v>
      </c>
      <c r="L1899" t="s">
        <v>520</v>
      </c>
      <c r="M1899">
        <f>INDEX(NationalTeams!B:B,MATCH(L1899,NationalTeams!C:C,0))</f>
        <v>3</v>
      </c>
      <c r="O1899" t="str">
        <f t="shared" si="87"/>
        <v>INSERT INTO "Clubs" (club_name,club_league_id,club_value,club_shield,club_country) VALUES ('KS Burreli',82,62,pg_read_binary_file('E:\imagenes\escudos_cl\Europa\Kategoria e Pare\KS Burreli.png'),3);</v>
      </c>
    </row>
    <row r="1900" spans="2:15" x14ac:dyDescent="0.25">
      <c r="B1900">
        <v>1898</v>
      </c>
      <c r="C1900" t="s">
        <v>3025</v>
      </c>
      <c r="D1900" t="s">
        <v>1819</v>
      </c>
      <c r="E1900">
        <f>INDEX(ClubLeague!B:B,MATCH(D1900,ClubLeague!C:C,0))</f>
        <v>50</v>
      </c>
      <c r="F1900">
        <v>61</v>
      </c>
      <c r="G1900">
        <v>65</v>
      </c>
      <c r="H1900">
        <v>61</v>
      </c>
      <c r="I1900" s="3">
        <f t="shared" si="88"/>
        <v>62</v>
      </c>
      <c r="J1900" t="s">
        <v>6885</v>
      </c>
      <c r="K1900" t="str">
        <f t="shared" si="89"/>
        <v>E:\imagenes\escudos_cl\Europa\Ekstraklasa\KS Cracovia.png</v>
      </c>
      <c r="L1900" t="s">
        <v>494</v>
      </c>
      <c r="M1900">
        <f>INDEX(NationalTeams!B:B,MATCH(L1900,NationalTeams!C:C,0))</f>
        <v>166</v>
      </c>
      <c r="O1900" t="str">
        <f t="shared" si="87"/>
        <v>INSERT INTO "Clubs" (club_name,club_league_id,club_value,club_shield,club_country) VALUES ('KS Cracovia',50,62,pg_read_binary_file('E:\imagenes\escudos_cl\Europa\Ekstraklasa\KS Cracovia.png'),166);</v>
      </c>
    </row>
    <row r="1901" spans="2:15" x14ac:dyDescent="0.25">
      <c r="B1901">
        <v>1899</v>
      </c>
      <c r="C1901" t="s">
        <v>2000</v>
      </c>
      <c r="D1901" t="s">
        <v>1851</v>
      </c>
      <c r="E1901">
        <f>INDEX(ClubLeague!B:B,MATCH(D1901,ClubLeague!C:C,0))</f>
        <v>82</v>
      </c>
      <c r="F1901">
        <v>63</v>
      </c>
      <c r="G1901">
        <v>65</v>
      </c>
      <c r="H1901">
        <v>57</v>
      </c>
      <c r="I1901" s="3">
        <f t="shared" si="88"/>
        <v>62</v>
      </c>
      <c r="J1901" t="s">
        <v>6886</v>
      </c>
      <c r="K1901" t="str">
        <f t="shared" si="89"/>
        <v>E:\imagenes\escudos_cl\Europa\Kategoria e Pare\KS Kastrioti.png</v>
      </c>
      <c r="L1901" t="s">
        <v>520</v>
      </c>
      <c r="M1901">
        <f>INDEX(NationalTeams!B:B,MATCH(L1901,NationalTeams!C:C,0))</f>
        <v>3</v>
      </c>
      <c r="O1901" t="str">
        <f t="shared" si="87"/>
        <v>INSERT INTO "Clubs" (club_name,club_league_id,club_value,club_shield,club_country) VALUES ('KS Kastrioti',82,62,pg_read_binary_file('E:\imagenes\escudos_cl\Europa\Kategoria e Pare\KS Kastrioti.png'),3);</v>
      </c>
    </row>
    <row r="1902" spans="2:15" x14ac:dyDescent="0.25">
      <c r="B1902">
        <v>1900</v>
      </c>
      <c r="C1902" t="s">
        <v>1998</v>
      </c>
      <c r="D1902" t="s">
        <v>1851</v>
      </c>
      <c r="E1902">
        <f>INDEX(ClubLeague!B:B,MATCH(D1902,ClubLeague!C:C,0))</f>
        <v>82</v>
      </c>
      <c r="F1902">
        <v>62</v>
      </c>
      <c r="G1902">
        <v>59</v>
      </c>
      <c r="H1902">
        <v>60</v>
      </c>
      <c r="I1902" s="3">
        <f t="shared" si="88"/>
        <v>60</v>
      </c>
      <c r="J1902" t="s">
        <v>6887</v>
      </c>
      <c r="K1902" t="str">
        <f t="shared" si="89"/>
        <v>E:\imagenes\escudos_cl\Europa\Kategoria e Pare\KS Lushnja.png</v>
      </c>
      <c r="L1902" t="s">
        <v>520</v>
      </c>
      <c r="M1902">
        <f>INDEX(NationalTeams!B:B,MATCH(L1902,NationalTeams!C:C,0))</f>
        <v>3</v>
      </c>
      <c r="O1902" t="str">
        <f t="shared" si="87"/>
        <v>INSERT INTO "Clubs" (club_name,club_league_id,club_value,club_shield,club_country) VALUES ('KS Lushnja',82,60,pg_read_binary_file('E:\imagenes\escudos_cl\Europa\Kategoria e Pare\KS Lushnja.png'),3);</v>
      </c>
    </row>
    <row r="1903" spans="2:15" x14ac:dyDescent="0.25">
      <c r="B1903">
        <v>1901</v>
      </c>
      <c r="C1903" t="s">
        <v>1996</v>
      </c>
      <c r="D1903" t="s">
        <v>1851</v>
      </c>
      <c r="E1903">
        <f>INDEX(ClubLeague!B:B,MATCH(D1903,ClubLeague!C:C,0))</f>
        <v>82</v>
      </c>
      <c r="F1903">
        <v>64</v>
      </c>
      <c r="G1903">
        <v>58</v>
      </c>
      <c r="H1903">
        <v>57</v>
      </c>
      <c r="I1903" s="3">
        <f t="shared" si="88"/>
        <v>60</v>
      </c>
      <c r="J1903" t="s">
        <v>6888</v>
      </c>
      <c r="K1903" t="str">
        <f t="shared" si="89"/>
        <v>E:\imagenes\escudos_cl\Europa\Kategoria e Pare\KS Pogradeci.png</v>
      </c>
      <c r="L1903" t="s">
        <v>520</v>
      </c>
      <c r="M1903">
        <f>INDEX(NationalTeams!B:B,MATCH(L1903,NationalTeams!C:C,0))</f>
        <v>3</v>
      </c>
      <c r="O1903" t="str">
        <f t="shared" si="87"/>
        <v>INSERT INTO "Clubs" (club_name,club_league_id,club_value,club_shield,club_country) VALUES ('KS Pogradeci',82,60,pg_read_binary_file('E:\imagenes\escudos_cl\Europa\Kategoria e Pare\KS Pogradeci.png'),3);</v>
      </c>
    </row>
    <row r="1904" spans="2:15" x14ac:dyDescent="0.25">
      <c r="B1904">
        <v>1902</v>
      </c>
      <c r="C1904" t="s">
        <v>2124</v>
      </c>
      <c r="D1904" t="s">
        <v>1802</v>
      </c>
      <c r="E1904">
        <f>INDEX(ClubLeague!B:B,MATCH(D1904,ClubLeague!C:C,0))</f>
        <v>32</v>
      </c>
      <c r="F1904">
        <v>65</v>
      </c>
      <c r="G1904">
        <v>62</v>
      </c>
      <c r="H1904">
        <v>58</v>
      </c>
      <c r="I1904" s="3">
        <f t="shared" si="88"/>
        <v>62</v>
      </c>
      <c r="J1904" t="s">
        <v>6889</v>
      </c>
      <c r="K1904" t="str">
        <f t="shared" si="89"/>
        <v>E:\imagenes\escudos_cl\Europa\Challenger Pro League\KSC Lokeren.png</v>
      </c>
      <c r="L1904" t="s">
        <v>505</v>
      </c>
      <c r="M1904">
        <f>INDEX(NationalTeams!B:B,MATCH(L1904,NationalTeams!C:C,0))</f>
        <v>23</v>
      </c>
      <c r="O1904" t="str">
        <f t="shared" si="87"/>
        <v>INSERT INTO "Clubs" (club_name,club_league_id,club_value,club_shield,club_country) VALUES ('KSC Lokeren',32,62,pg_read_binary_file('E:\imagenes\escudos_cl\Europa\Challenger Pro League\KSC Lokeren.png'),23);</v>
      </c>
    </row>
    <row r="1905" spans="2:15" x14ac:dyDescent="0.25">
      <c r="B1905">
        <v>1903</v>
      </c>
      <c r="C1905" t="s">
        <v>4587</v>
      </c>
      <c r="D1905" t="s">
        <v>1795</v>
      </c>
      <c r="E1905">
        <f>INDEX(ClubLeague!B:B,MATCH(D1905,ClubLeague!C:C,0))</f>
        <v>25</v>
      </c>
      <c r="F1905">
        <v>50</v>
      </c>
      <c r="G1905">
        <v>50</v>
      </c>
      <c r="H1905">
        <v>43</v>
      </c>
      <c r="I1905" s="3">
        <f t="shared" si="88"/>
        <v>48</v>
      </c>
      <c r="J1905" t="s">
        <v>6890</v>
      </c>
      <c r="K1905" t="str">
        <f t="shared" si="89"/>
        <v>E:\imagenes\escudos_cl\Asia\Brunei Super League\Kuala Belait FC.png</v>
      </c>
      <c r="L1905" t="s">
        <v>478</v>
      </c>
      <c r="M1905">
        <f>INDEX(NationalTeams!B:B,MATCH(L1905,NationalTeams!C:C,0))</f>
        <v>33</v>
      </c>
      <c r="O1905" t="str">
        <f t="shared" si="87"/>
        <v>INSERT INTO "Clubs" (club_name,club_league_id,club_value,club_shield,club_country) VALUES ('Kuala Belait FC',25,48,pg_read_binary_file('E:\imagenes\escudos_cl\Asia\Brunei Super League\Kuala Belait FC.png'),33);</v>
      </c>
    </row>
    <row r="1906" spans="2:15" x14ac:dyDescent="0.25">
      <c r="B1906">
        <v>1904</v>
      </c>
      <c r="C1906" t="s">
        <v>4368</v>
      </c>
      <c r="D1906" t="s">
        <v>1891</v>
      </c>
      <c r="E1906">
        <f>INDEX(ClubLeague!B:B,MATCH(D1906,ClubLeague!C:C,0))</f>
        <v>122</v>
      </c>
      <c r="F1906">
        <v>58</v>
      </c>
      <c r="G1906">
        <v>59</v>
      </c>
      <c r="H1906">
        <v>53</v>
      </c>
      <c r="I1906" s="3">
        <f t="shared" si="88"/>
        <v>57</v>
      </c>
      <c r="J1906" t="s">
        <v>6891</v>
      </c>
      <c r="K1906" t="str">
        <f t="shared" si="89"/>
        <v>E:\imagenes\escudos_cl\Asia\Malaysia Super League\Kuala Lumpur City FC.png</v>
      </c>
      <c r="L1906" t="s">
        <v>463</v>
      </c>
      <c r="M1906">
        <f>INDEX(NationalTeams!B:B,MATCH(L1906,NationalTeams!C:C,0))</f>
        <v>132</v>
      </c>
      <c r="O1906" t="str">
        <f t="shared" si="87"/>
        <v>INSERT INTO "Clubs" (club_name,club_league_id,club_value,club_shield,club_country) VALUES ('Kuala Lumpur City FC',122,57,pg_read_binary_file('E:\imagenes\escudos_cl\Asia\Malaysia Super League\Kuala Lumpur City FC.png'),132);</v>
      </c>
    </row>
    <row r="1907" spans="2:15" x14ac:dyDescent="0.25">
      <c r="B1907">
        <v>1905</v>
      </c>
      <c r="C1907" t="s">
        <v>4274</v>
      </c>
      <c r="D1907" t="s">
        <v>1891</v>
      </c>
      <c r="E1907">
        <f>INDEX(ClubLeague!B:B,MATCH(D1907,ClubLeague!C:C,0))</f>
        <v>122</v>
      </c>
      <c r="F1907">
        <v>61</v>
      </c>
      <c r="G1907">
        <v>57</v>
      </c>
      <c r="H1907">
        <v>55</v>
      </c>
      <c r="I1907" s="3">
        <f t="shared" si="88"/>
        <v>58</v>
      </c>
      <c r="J1907" t="s">
        <v>6892</v>
      </c>
      <c r="K1907" t="str">
        <f t="shared" si="89"/>
        <v>E:\imagenes\escudos_cl\Asia\Malaysia Super League\Kuching City FC.png</v>
      </c>
      <c r="L1907" t="s">
        <v>463</v>
      </c>
      <c r="M1907">
        <f>INDEX(NationalTeams!B:B,MATCH(L1907,NationalTeams!C:C,0))</f>
        <v>132</v>
      </c>
      <c r="O1907" t="str">
        <f t="shared" si="87"/>
        <v>INSERT INTO "Clubs" (club_name,club_league_id,club_value,club_shield,club_country) VALUES ('Kuching City FC',122,58,pg_read_binary_file('E:\imagenes\escudos_cl\Asia\Malaysia Super League\Kuching City FC.png'),132);</v>
      </c>
    </row>
    <row r="1908" spans="2:15" x14ac:dyDescent="0.25">
      <c r="B1908">
        <v>1906</v>
      </c>
      <c r="C1908" t="s">
        <v>4451</v>
      </c>
      <c r="D1908" t="s">
        <v>1846</v>
      </c>
      <c r="E1908">
        <f>INDEX(ClubLeague!B:B,MATCH(D1908,ClubLeague!C:C,0))</f>
        <v>77</v>
      </c>
      <c r="F1908">
        <v>51</v>
      </c>
      <c r="G1908">
        <v>49</v>
      </c>
      <c r="H1908">
        <v>52</v>
      </c>
      <c r="I1908" s="3">
        <f t="shared" si="88"/>
        <v>51</v>
      </c>
      <c r="J1908" t="s">
        <v>6893</v>
      </c>
      <c r="K1908" t="str">
        <f t="shared" si="89"/>
        <v>E:\imagenes\escudos_cl\Asia\Jordanian First Division League\Kufrsoum SC.png</v>
      </c>
      <c r="L1908" t="s">
        <v>451</v>
      </c>
      <c r="M1908">
        <f>INDEX(NationalTeams!B:B,MATCH(L1908,NationalTeams!C:C,0))</f>
        <v>113</v>
      </c>
      <c r="O1908" t="str">
        <f t="shared" si="87"/>
        <v>INSERT INTO "Clubs" (club_name,club_league_id,club_value,club_shield,club_country) VALUES ('Kufrsoum SC',77,51,pg_read_binary_file('E:\imagenes\escudos_cl\Asia\Jordanian First Division League\Kufrsoum SC.png'),113);</v>
      </c>
    </row>
    <row r="1909" spans="2:15" x14ac:dyDescent="0.25">
      <c r="B1909">
        <v>1907</v>
      </c>
      <c r="C1909" t="s">
        <v>2440</v>
      </c>
      <c r="D1909" t="s">
        <v>1976</v>
      </c>
      <c r="E1909">
        <f>INDEX(ClubLeague!B:B,MATCH(D1909,ClubLeague!C:C,0))</f>
        <v>207</v>
      </c>
      <c r="F1909">
        <v>61</v>
      </c>
      <c r="G1909">
        <v>60</v>
      </c>
      <c r="H1909">
        <v>58</v>
      </c>
      <c r="I1909" s="3">
        <f t="shared" si="88"/>
        <v>60</v>
      </c>
      <c r="J1909" t="s">
        <v>6894</v>
      </c>
      <c r="K1909" t="str">
        <f t="shared" si="89"/>
        <v>E:\imagenes\escudos_cl\Europa\Veikkausliiga\Kuopion Palloseura.png</v>
      </c>
      <c r="L1909" t="s">
        <v>511</v>
      </c>
      <c r="M1909">
        <f>INDEX(NationalTeams!B:B,MATCH(L1909,NationalTeams!C:C,0))</f>
        <v>73</v>
      </c>
      <c r="O1909" t="str">
        <f t="shared" si="87"/>
        <v>INSERT INTO "Clubs" (club_name,club_league_id,club_value,club_shield,club_country) VALUES ('Kuopion Palloseura',207,60,pg_read_binary_file('E:\imagenes\escudos_cl\Europa\Veikkausliiga\Kuopion Palloseura.png'),73);</v>
      </c>
    </row>
    <row r="1910" spans="2:15" x14ac:dyDescent="0.25">
      <c r="B1910">
        <v>1908</v>
      </c>
      <c r="C1910" t="s">
        <v>2113</v>
      </c>
      <c r="D1910" t="s">
        <v>1848</v>
      </c>
      <c r="E1910">
        <f>INDEX(ClubLeague!B:B,MATCH(D1910,ClubLeague!C:C,0))</f>
        <v>79</v>
      </c>
      <c r="F1910">
        <v>66</v>
      </c>
      <c r="G1910">
        <v>68</v>
      </c>
      <c r="H1910">
        <v>64</v>
      </c>
      <c r="I1910" s="3">
        <f t="shared" si="88"/>
        <v>66</v>
      </c>
      <c r="J1910" t="s">
        <v>6895</v>
      </c>
      <c r="K1910" t="str">
        <f t="shared" si="89"/>
        <v>E:\imagenes\escudos_cl\Europa\Jupiler Pro League\KV Mechelen.png</v>
      </c>
      <c r="L1910" t="s">
        <v>505</v>
      </c>
      <c r="M1910">
        <f>INDEX(NationalTeams!B:B,MATCH(L1910,NationalTeams!C:C,0))</f>
        <v>23</v>
      </c>
      <c r="O1910" t="str">
        <f t="shared" si="87"/>
        <v>INSERT INTO "Clubs" (club_name,club_league_id,club_value,club_shield,club_country) VALUES ('KV Mechelen',79,66,pg_read_binary_file('E:\imagenes\escudos_cl\Europa\Jupiler Pro League\KV Mechelen.png'),23);</v>
      </c>
    </row>
    <row r="1911" spans="2:15" x14ac:dyDescent="0.25">
      <c r="B1911">
        <v>1909</v>
      </c>
      <c r="C1911" t="s">
        <v>4855</v>
      </c>
      <c r="D1911" t="s">
        <v>1908</v>
      </c>
      <c r="E1911">
        <f>INDEX(ClubLeague!B:B,MATCH(D1911,ClubLeague!C:C,0))</f>
        <v>139</v>
      </c>
      <c r="F1911">
        <v>71</v>
      </c>
      <c r="G1911">
        <v>68</v>
      </c>
      <c r="H1911">
        <v>76</v>
      </c>
      <c r="I1911" s="3">
        <f t="shared" si="88"/>
        <v>72</v>
      </c>
      <c r="J1911" t="s">
        <v>6896</v>
      </c>
      <c r="K1911" t="str">
        <f t="shared" si="89"/>
        <v>E:\imagenes\escudos_cl\Africa\Nigeria Premier Football League\Kwara United FC.png</v>
      </c>
      <c r="L1911" t="s">
        <v>361</v>
      </c>
      <c r="M1911">
        <f>INDEX(NationalTeams!B:B,MATCH(L1911,NationalTeams!C:C,0))</f>
        <v>153</v>
      </c>
      <c r="O1911" t="str">
        <f t="shared" si="87"/>
        <v>INSERT INTO "Clubs" (club_name,club_league_id,club_value,club_shield,club_country) VALUES ('Kwara United FC',139,72,pg_read_binary_file('E:\imagenes\escudos_cl\Africa\Nigeria Premier Football League\Kwara United FC.png'),153);</v>
      </c>
    </row>
    <row r="1912" spans="2:15" x14ac:dyDescent="0.25">
      <c r="B1912">
        <v>1910</v>
      </c>
      <c r="C1912" t="s">
        <v>4979</v>
      </c>
      <c r="D1912" t="s">
        <v>1980</v>
      </c>
      <c r="E1912">
        <f>INDEX(ClubLeague!B:B,MATCH(D1912,ClubLeague!C:C,0))</f>
        <v>211</v>
      </c>
      <c r="F1912">
        <v>52</v>
      </c>
      <c r="G1912">
        <v>59</v>
      </c>
      <c r="H1912">
        <v>55</v>
      </c>
      <c r="I1912" s="3">
        <f t="shared" si="88"/>
        <v>55</v>
      </c>
      <c r="J1912" t="s">
        <v>6897</v>
      </c>
      <c r="K1912" t="str">
        <f t="shared" si="89"/>
        <v>E:\imagenes\escudos_cl\Africa\Zimbabwe Premier Soccer League\Kwekwe United FC.png</v>
      </c>
      <c r="L1912" t="s">
        <v>358</v>
      </c>
      <c r="M1912">
        <f>INDEX(NationalTeams!B:B,MATCH(L1912,NationalTeams!C:C,0))</f>
        <v>223</v>
      </c>
      <c r="O1912" t="str">
        <f t="shared" si="87"/>
        <v>INSERT INTO "Clubs" (club_name,club_league_id,club_value,club_shield,club_country) VALUES ('Kwekwe United FC',211,55,pg_read_binary_file('E:\imagenes\escudos_cl\Africa\Zimbabwe Premier Soccer League\Kwekwe United FC.png'),223);</v>
      </c>
    </row>
    <row r="1913" spans="2:15" x14ac:dyDescent="0.25">
      <c r="B1913">
        <v>1911</v>
      </c>
      <c r="C1913" t="s">
        <v>4061</v>
      </c>
      <c r="D1913" t="s">
        <v>1843</v>
      </c>
      <c r="E1913">
        <f>INDEX(ClubLeague!B:B,MATCH(D1913,ClubLeague!C:C,0))</f>
        <v>74</v>
      </c>
      <c r="F1913">
        <v>63</v>
      </c>
      <c r="G1913">
        <v>62</v>
      </c>
      <c r="H1913">
        <v>59</v>
      </c>
      <c r="I1913" s="3">
        <f t="shared" si="88"/>
        <v>61</v>
      </c>
      <c r="J1913" t="s">
        <v>6898</v>
      </c>
      <c r="K1913" t="str">
        <f t="shared" si="89"/>
        <v>E:\imagenes\escudos_cl\Asia\J1 League\Kyoto Sanga.png</v>
      </c>
      <c r="L1913" t="s">
        <v>422</v>
      </c>
      <c r="M1913">
        <f>INDEX(NationalTeams!B:B,MATCH(L1913,NationalTeams!C:C,0))</f>
        <v>112</v>
      </c>
      <c r="O1913" t="str">
        <f t="shared" si="87"/>
        <v>INSERT INTO "Clubs" (club_name,club_league_id,club_value,club_shield,club_country) VALUES ('Kyoto Sanga',74,61,pg_read_binary_file('E:\imagenes\escudos_cl\Asia\J1 League\Kyoto Sanga.png'),112);</v>
      </c>
    </row>
    <row r="1914" spans="2:15" x14ac:dyDescent="0.25">
      <c r="B1914">
        <v>1912</v>
      </c>
      <c r="C1914" t="s">
        <v>3833</v>
      </c>
      <c r="D1914" t="s">
        <v>1967</v>
      </c>
      <c r="E1914">
        <f>INDEX(ClubLeague!B:B,MATCH(D1914,ClubLeague!C:C,0))</f>
        <v>198</v>
      </c>
      <c r="F1914">
        <v>56</v>
      </c>
      <c r="G1914">
        <v>63</v>
      </c>
      <c r="H1914">
        <v>58</v>
      </c>
      <c r="I1914" s="3">
        <f t="shared" si="88"/>
        <v>59</v>
      </c>
      <c r="J1914" t="s">
        <v>6899</v>
      </c>
      <c r="K1914" t="str">
        <f t="shared" si="89"/>
        <v>E:\imagenes\escudos_cl\America\TT Premier Football League\La Horquetta Rangers FC.png</v>
      </c>
      <c r="L1914" t="s">
        <v>407</v>
      </c>
      <c r="M1914">
        <f>INDEX(NationalTeams!B:B,MATCH(L1914,NationalTeams!C:C,0))</f>
        <v>207</v>
      </c>
      <c r="O1914" t="str">
        <f t="shared" si="87"/>
        <v>INSERT INTO "Clubs" (club_name,club_league_id,club_value,club_shield,club_country) VALUES ('La Horquetta Rangers FC',198,59,pg_read_binary_file('E:\imagenes\escudos_cl\America\TT Premier Football League\La Horquetta Rangers FC.png'),207);</v>
      </c>
    </row>
    <row r="1915" spans="2:15" x14ac:dyDescent="0.25">
      <c r="B1915">
        <v>1913</v>
      </c>
      <c r="C1915" t="s">
        <v>3650</v>
      </c>
      <c r="D1915" t="s">
        <v>1922</v>
      </c>
      <c r="E1915">
        <f>INDEX(ClubLeague!B:B,MATCH(D1915,ClubLeague!C:C,0))</f>
        <v>153</v>
      </c>
      <c r="F1915">
        <v>59</v>
      </c>
      <c r="G1915">
        <v>57</v>
      </c>
      <c r="H1915">
        <v>57</v>
      </c>
      <c r="I1915" s="3">
        <f t="shared" si="88"/>
        <v>58</v>
      </c>
      <c r="J1915" t="s">
        <v>6900</v>
      </c>
      <c r="K1915" t="str">
        <f t="shared" si="89"/>
        <v>E:\imagenes\escudos_cl\America\Primera Division de Guatemala\La Libertad.png</v>
      </c>
      <c r="L1915" t="s">
        <v>396</v>
      </c>
      <c r="M1915">
        <f>INDEX(NationalTeams!B:B,MATCH(L1915,NationalTeams!C:C,0))</f>
        <v>84</v>
      </c>
      <c r="O1915" t="str">
        <f t="shared" si="87"/>
        <v>INSERT INTO "Clubs" (club_name,club_league_id,club_value,club_shield,club_country) VALUES ('La Libertad',153,58,pg_read_binary_file('E:\imagenes\escudos_cl\America\Primera Division de Guatemala\La Libertad.png'),84);</v>
      </c>
    </row>
    <row r="1916" spans="2:15" x14ac:dyDescent="0.25">
      <c r="B1916">
        <v>1914</v>
      </c>
      <c r="C1916" t="s">
        <v>3866</v>
      </c>
      <c r="D1916" t="s">
        <v>1936</v>
      </c>
      <c r="E1916">
        <f>INDEX(ClubLeague!B:B,MATCH(D1916,ClubLeague!C:C,0))</f>
        <v>167</v>
      </c>
      <c r="F1916">
        <v>61</v>
      </c>
      <c r="G1916">
        <v>57</v>
      </c>
      <c r="H1916">
        <v>55</v>
      </c>
      <c r="I1916" s="3">
        <f t="shared" si="88"/>
        <v>58</v>
      </c>
      <c r="J1916" t="s">
        <v>6901</v>
      </c>
      <c r="K1916" t="str">
        <f t="shared" si="89"/>
        <v>E:\imagenes\escudos_cl\America\Segunda Division Profesional\La Luz FC.png</v>
      </c>
      <c r="L1916" t="s">
        <v>377</v>
      </c>
      <c r="M1916">
        <f>INDEX(NationalTeams!B:B,MATCH(L1916,NationalTeams!C:C,0))</f>
        <v>214</v>
      </c>
      <c r="O1916" t="str">
        <f t="shared" si="87"/>
        <v>INSERT INTO "Clubs" (club_name,club_league_id,club_value,club_shield,club_country) VALUES ('La Luz FC',167,58,pg_read_binary_file('E:\imagenes\escudos_cl\America\Segunda Division Profesional\La Luz FC.png'),214);</v>
      </c>
    </row>
    <row r="1917" spans="2:15" x14ac:dyDescent="0.25">
      <c r="B1917">
        <v>1915</v>
      </c>
      <c r="C1917" t="s">
        <v>4731</v>
      </c>
      <c r="D1917" t="s">
        <v>1818</v>
      </c>
      <c r="E1917">
        <f>INDEX(ClubLeague!B:B,MATCH(D1917,ClubLeague!C:C,0))</f>
        <v>49</v>
      </c>
      <c r="F1917">
        <v>62</v>
      </c>
      <c r="G1917">
        <v>57</v>
      </c>
      <c r="H1917">
        <v>58</v>
      </c>
      <c r="I1917" s="3">
        <f t="shared" si="88"/>
        <v>59</v>
      </c>
      <c r="J1917" t="s">
        <v>6902</v>
      </c>
      <c r="K1917" t="str">
        <f t="shared" si="89"/>
        <v>E:\imagenes\escudos_cl\Africa\Egyptian Second Division A\La Viena FC.png</v>
      </c>
      <c r="L1917" t="s">
        <v>365</v>
      </c>
      <c r="M1917">
        <f>INDEX(NationalTeams!B:B,MATCH(L1917,NationalTeams!C:C,0))</f>
        <v>59</v>
      </c>
      <c r="O1917" t="str">
        <f t="shared" si="87"/>
        <v>INSERT INTO "Clubs" (club_name,club_league_id,club_value,club_shield,club_country) VALUES ('La Viena FC',49,59,pg_read_binary_file('E:\imagenes\escudos_cl\Africa\Egyptian Second Division A\La Viena FC.png'),59);</v>
      </c>
    </row>
    <row r="1918" spans="2:15" x14ac:dyDescent="0.25">
      <c r="B1918">
        <v>1916</v>
      </c>
      <c r="C1918" t="s">
        <v>4523</v>
      </c>
      <c r="D1918" t="s">
        <v>1827</v>
      </c>
      <c r="E1918">
        <f>INDEX(ClubLeague!B:B,MATCH(D1918,ClubLeague!C:C,0))</f>
        <v>58</v>
      </c>
      <c r="F1918">
        <v>56</v>
      </c>
      <c r="G1918">
        <v>49</v>
      </c>
      <c r="H1918">
        <v>49</v>
      </c>
      <c r="I1918" s="3">
        <f t="shared" si="88"/>
        <v>51</v>
      </c>
      <c r="J1918" t="s">
        <v>6903</v>
      </c>
      <c r="K1918" t="str">
        <f t="shared" si="89"/>
        <v>E:\imagenes\escudos_cl\Asia\Fiji Premier League\Labasa FC.png</v>
      </c>
      <c r="L1918" t="s">
        <v>459</v>
      </c>
      <c r="M1918">
        <f>INDEX(NationalTeams!B:B,MATCH(L1918,NationalTeams!C:C,0))</f>
        <v>71</v>
      </c>
      <c r="O1918" t="str">
        <f t="shared" si="87"/>
        <v>INSERT INTO "Clubs" (club_name,club_league_id,club_value,club_shield,club_country) VALUES ('Labasa FC',58,51,pg_read_binary_file('E:\imagenes\escudos_cl\Asia\Fiji Premier League\Labasa FC.png'),71);</v>
      </c>
    </row>
    <row r="1919" spans="2:15" x14ac:dyDescent="0.25">
      <c r="B1919">
        <v>1917</v>
      </c>
      <c r="C1919" t="s">
        <v>4286</v>
      </c>
      <c r="D1919" t="s">
        <v>1912</v>
      </c>
      <c r="E1919">
        <f>INDEX(ClubLeague!B:B,MATCH(D1919,ClubLeague!C:C,0))</f>
        <v>143</v>
      </c>
      <c r="F1919">
        <v>52</v>
      </c>
      <c r="G1919">
        <v>56</v>
      </c>
      <c r="H1919">
        <v>55</v>
      </c>
      <c r="I1919" s="3">
        <f t="shared" si="88"/>
        <v>54</v>
      </c>
      <c r="J1919" t="s">
        <v>6904</v>
      </c>
      <c r="K1919" t="str">
        <f t="shared" si="89"/>
        <v>E:\imagenes\escudos_cl\Asia\Papua NG Premier Soccer League\Lae City Dwellers.png</v>
      </c>
      <c r="L1919" t="s">
        <v>441</v>
      </c>
      <c r="M1919">
        <f>INDEX(NationalTeams!B:B,MATCH(L1919,NationalTeams!C:C,0))</f>
        <v>163</v>
      </c>
      <c r="O1919" t="str">
        <f t="shared" si="87"/>
        <v>INSERT INTO "Clubs" (club_name,club_league_id,club_value,club_shield,club_country) VALUES ('Lae City Dwellers',143,54,pg_read_binary_file('E:\imagenes\escudos_cl\Asia\Papua NG Premier Soccer League\Lae City Dwellers.png'),163);</v>
      </c>
    </row>
    <row r="1920" spans="2:15" x14ac:dyDescent="0.25">
      <c r="B1920">
        <v>1918</v>
      </c>
      <c r="C1920" t="s">
        <v>4396</v>
      </c>
      <c r="D1920" t="s">
        <v>1912</v>
      </c>
      <c r="E1920">
        <f>INDEX(ClubLeague!B:B,MATCH(D1920,ClubLeague!C:C,0))</f>
        <v>143</v>
      </c>
      <c r="F1920">
        <v>57</v>
      </c>
      <c r="G1920">
        <v>53</v>
      </c>
      <c r="H1920">
        <v>53</v>
      </c>
      <c r="I1920" s="3">
        <f t="shared" si="88"/>
        <v>54</v>
      </c>
      <c r="J1920" t="s">
        <v>6905</v>
      </c>
      <c r="K1920" t="str">
        <f t="shared" si="89"/>
        <v>E:\imagenes\escudos_cl\Asia\Papua NG Premier Soccer League\Lae City FC.png</v>
      </c>
      <c r="L1920" t="s">
        <v>441</v>
      </c>
      <c r="M1920">
        <f>INDEX(NationalTeams!B:B,MATCH(L1920,NationalTeams!C:C,0))</f>
        <v>163</v>
      </c>
      <c r="O1920" t="str">
        <f t="shared" si="87"/>
        <v>INSERT INTO "Clubs" (club_name,club_league_id,club_value,club_shield,club_country) VALUES ('Lae City FC',143,54,pg_read_binary_file('E:\imagenes\escudos_cl\Asia\Papua NG Premier Soccer League\Lae City FC.png'),163);</v>
      </c>
    </row>
    <row r="1921" spans="2:15" x14ac:dyDescent="0.25">
      <c r="B1921">
        <v>1919</v>
      </c>
      <c r="C1921" t="s">
        <v>4532</v>
      </c>
      <c r="D1921" t="s">
        <v>1904</v>
      </c>
      <c r="E1921">
        <f>INDEX(ClubLeague!B:B,MATCH(D1921,ClubLeague!C:C,0))</f>
        <v>135</v>
      </c>
      <c r="F1921">
        <v>50</v>
      </c>
      <c r="G1921">
        <v>52</v>
      </c>
      <c r="H1921">
        <v>48</v>
      </c>
      <c r="I1921" s="3">
        <f t="shared" si="88"/>
        <v>50</v>
      </c>
      <c r="J1921" t="s">
        <v>6906</v>
      </c>
      <c r="K1921" t="str">
        <f t="shared" si="89"/>
        <v>E:\imagenes\escudos_cl\Asia\Nepal Super League\Lalitpur City FC.png</v>
      </c>
      <c r="L1921" t="s">
        <v>446</v>
      </c>
      <c r="M1921">
        <f>INDEX(NationalTeams!B:B,MATCH(L1921,NationalTeams!C:C,0))</f>
        <v>150</v>
      </c>
      <c r="O1921" t="str">
        <f t="shared" si="87"/>
        <v>INSERT INTO "Clubs" (club_name,club_league_id,club_value,club_shield,club_country) VALUES ('Lalitpur City FC',135,50,pg_read_binary_file('E:\imagenes\escudos_cl\Asia\Nepal Super League\Lalitpur City FC.png'),150);</v>
      </c>
    </row>
    <row r="1922" spans="2:15" x14ac:dyDescent="0.25">
      <c r="B1922">
        <v>1920</v>
      </c>
      <c r="C1922" t="s">
        <v>4290</v>
      </c>
      <c r="D1922" t="s">
        <v>1965</v>
      </c>
      <c r="E1922">
        <f>INDEX(ClubLeague!B:B,MATCH(D1922,ClubLeague!C:C,0))</f>
        <v>196</v>
      </c>
      <c r="F1922">
        <v>58</v>
      </c>
      <c r="G1922">
        <v>55</v>
      </c>
      <c r="H1922">
        <v>55</v>
      </c>
      <c r="I1922" s="3">
        <f t="shared" si="88"/>
        <v>56</v>
      </c>
      <c r="J1922" t="s">
        <v>6907</v>
      </c>
      <c r="K1922" t="str">
        <f t="shared" si="89"/>
        <v>E:\imagenes\escudos_cl\Asia\Thai League 2\Lampang FC.png</v>
      </c>
      <c r="L1922" t="s">
        <v>437</v>
      </c>
      <c r="M1922">
        <f>INDEX(NationalTeams!B:B,MATCH(L1922,NationalTeams!C:C,0))</f>
        <v>200</v>
      </c>
      <c r="O1922" t="str">
        <f t="shared" si="87"/>
        <v>INSERT INTO "Clubs" (club_name,club_league_id,club_value,club_shield,club_country) VALUES ('Lampang FC',196,56,pg_read_binary_file('E:\imagenes\escudos_cl\Asia\Thai League 2\Lampang FC.png'),200);</v>
      </c>
    </row>
    <row r="1923" spans="2:15" x14ac:dyDescent="0.25">
      <c r="B1923">
        <v>1921</v>
      </c>
      <c r="C1923" t="s">
        <v>4339</v>
      </c>
      <c r="D1923" t="s">
        <v>1964</v>
      </c>
      <c r="E1923">
        <f>INDEX(ClubLeague!B:B,MATCH(D1923,ClubLeague!C:C,0))</f>
        <v>195</v>
      </c>
      <c r="F1923">
        <v>60</v>
      </c>
      <c r="G1923">
        <v>54</v>
      </c>
      <c r="H1923">
        <v>54</v>
      </c>
      <c r="I1923" s="3">
        <f t="shared" si="88"/>
        <v>56</v>
      </c>
      <c r="J1923" t="s">
        <v>6908</v>
      </c>
      <c r="K1923" t="str">
        <f t="shared" si="89"/>
        <v>E:\imagenes\escudos_cl\Asia\Thai League 1\Lamphun Warriors FC.png</v>
      </c>
      <c r="L1923" t="s">
        <v>437</v>
      </c>
      <c r="M1923">
        <f>INDEX(NationalTeams!B:B,MATCH(L1923,NationalTeams!C:C,0))</f>
        <v>200</v>
      </c>
      <c r="O1923" t="str">
        <f t="shared" ref="O1923:O1986" si="90">_xlfn.CONCAT($O$1,$S$1,$B$1,$S$1," ",$Q$1,$C$2,$U$1,$E$2,$U$1,$I$2,$U$1,$K$2,$U$1,$M$2,$R$1,$P$1,$Q$1,$T$1,C1923,$T$1,$U$1,E1923,$U$1,I1923,$U$1,$O$2,$Q$1,$T$1,K1923,$T$1,$R$1,$U$1,M1923,$R$1,$V$1)</f>
        <v>INSERT INTO "Clubs" (club_name,club_league_id,club_value,club_shield,club_country) VALUES ('Lamphun Warriors FC',195,56,pg_read_binary_file('E:\imagenes\escudos_cl\Asia\Thai League 1\Lamphun Warriors FC.png'),200);</v>
      </c>
    </row>
    <row r="1924" spans="2:15" x14ac:dyDescent="0.25">
      <c r="B1924">
        <v>1922</v>
      </c>
      <c r="C1924" t="s">
        <v>3224</v>
      </c>
      <c r="D1924" t="s">
        <v>1954</v>
      </c>
      <c r="E1924">
        <f>INDEX(ClubLeague!B:B,MATCH(D1924,ClubLeague!C:C,0))</f>
        <v>185</v>
      </c>
      <c r="F1924">
        <v>62</v>
      </c>
      <c r="G1924">
        <v>61</v>
      </c>
      <c r="H1924">
        <v>63</v>
      </c>
      <c r="I1924" s="3">
        <f t="shared" ref="I1924:I1987" si="91">ROUND(AVERAGE(F1924:H1924),0)</f>
        <v>62</v>
      </c>
      <c r="J1924" t="s">
        <v>6909</v>
      </c>
      <c r="K1924" t="str">
        <f t="shared" ref="K1924:K1987" si="92">_xlfn.CONCAT($A$1,J1924)</f>
        <v>E:\imagenes\escudos_cl\Europa\Superettan\Landskrona BoIS.png</v>
      </c>
      <c r="L1924" t="s">
        <v>496</v>
      </c>
      <c r="M1924">
        <f>INDEX(NationalTeams!B:B,MATCH(L1924,NationalTeams!C:C,0))</f>
        <v>196</v>
      </c>
      <c r="O1924" t="str">
        <f t="shared" si="90"/>
        <v>INSERT INTO "Clubs" (club_name,club_league_id,club_value,club_shield,club_country) VALUES ('Landskrona BoIS',185,62,pg_read_binary_file('E:\imagenes\escudos_cl\Europa\Superettan\Landskrona BoIS.png'),196);</v>
      </c>
    </row>
    <row r="1925" spans="2:15" x14ac:dyDescent="0.25">
      <c r="B1925">
        <v>1923</v>
      </c>
      <c r="C1925" t="s">
        <v>4468</v>
      </c>
      <c r="D1925" t="s">
        <v>1857</v>
      </c>
      <c r="E1925">
        <f>INDEX(ClubLeague!B:B,MATCH(D1925,ClubLeague!C:C,0))</f>
        <v>88</v>
      </c>
      <c r="F1925">
        <v>51</v>
      </c>
      <c r="G1925">
        <v>53</v>
      </c>
      <c r="H1925">
        <v>51</v>
      </c>
      <c r="I1925" s="3">
        <f t="shared" si="91"/>
        <v>52</v>
      </c>
      <c r="J1925" t="s">
        <v>6910</v>
      </c>
      <c r="K1925" t="str">
        <f t="shared" si="92"/>
        <v>E:\imagenes\escudos_cl\Asia\Lao League 1\Lao Army FC.png</v>
      </c>
      <c r="L1925" t="s">
        <v>455</v>
      </c>
      <c r="M1925">
        <f>INDEX(NationalTeams!B:B,MATCH(L1925,NationalTeams!C:C,0))</f>
        <v>120</v>
      </c>
      <c r="O1925" t="str">
        <f t="shared" si="90"/>
        <v>INSERT INTO "Clubs" (club_name,club_league_id,club_value,club_shield,club_country) VALUES ('Lao Army FC',88,52,pg_read_binary_file('E:\imagenes\escudos_cl\Asia\Lao League 1\Lao Army FC.png'),120);</v>
      </c>
    </row>
    <row r="1926" spans="2:15" x14ac:dyDescent="0.25">
      <c r="B1926">
        <v>1924</v>
      </c>
      <c r="C1926" t="s">
        <v>2982</v>
      </c>
      <c r="D1926" t="s">
        <v>1907</v>
      </c>
      <c r="E1926">
        <f>INDEX(ClubLeague!B:B,MATCH(D1926,ClubLeague!C:C,0))</f>
        <v>138</v>
      </c>
      <c r="F1926">
        <v>62</v>
      </c>
      <c r="G1926">
        <v>63</v>
      </c>
      <c r="H1926">
        <v>63</v>
      </c>
      <c r="I1926" s="3">
        <f t="shared" si="91"/>
        <v>63</v>
      </c>
      <c r="J1926" t="s">
        <v>6911</v>
      </c>
      <c r="K1926" t="str">
        <f t="shared" si="92"/>
        <v>E:\imagenes\escudos_cl\Europa\NIFL Premiership\Larne FC.png</v>
      </c>
      <c r="L1926" t="s">
        <v>503</v>
      </c>
      <c r="M1926">
        <f>INDEX(NationalTeams!B:B,MATCH(L1926,NationalTeams!C:C,0))</f>
        <v>99</v>
      </c>
      <c r="O1926" t="str">
        <f t="shared" si="90"/>
        <v>INSERT INTO "Clubs" (club_name,club_league_id,club_value,club_shield,club_country) VALUES ('Larne FC',138,63,pg_read_binary_file('E:\imagenes\escudos_cl\Europa\NIFL Premiership\Larne FC.png'),99);</v>
      </c>
    </row>
    <row r="1927" spans="2:15" x14ac:dyDescent="0.25">
      <c r="B1927">
        <v>1925</v>
      </c>
      <c r="C1927" t="s">
        <v>2059</v>
      </c>
      <c r="D1927" t="s">
        <v>1779</v>
      </c>
      <c r="E1927">
        <f>INDEX(ClubLeague!B:B,MATCH(D1927,ClubLeague!C:C,0))</f>
        <v>9</v>
      </c>
      <c r="F1927">
        <v>69</v>
      </c>
      <c r="G1927">
        <v>71</v>
      </c>
      <c r="H1927">
        <v>68</v>
      </c>
      <c r="I1927" s="3">
        <f t="shared" si="91"/>
        <v>69</v>
      </c>
      <c r="J1927" t="s">
        <v>6912</v>
      </c>
      <c r="K1927" t="str">
        <f t="shared" si="92"/>
        <v>E:\imagenes\escudos_cl\Europa\Admiral Bundesliga\LASK Linz.png</v>
      </c>
      <c r="L1927" t="s">
        <v>514</v>
      </c>
      <c r="M1927">
        <f>INDEX(NationalTeams!B:B,MATCH(L1927,NationalTeams!C:C,0))</f>
        <v>17</v>
      </c>
      <c r="O1927" t="str">
        <f t="shared" si="90"/>
        <v>INSERT INTO "Clubs" (club_name,club_league_id,club_value,club_shield,club_country) VALUES ('LASK Linz',9,69,pg_read_binary_file('E:\imagenes\escudos_cl\Europa\Admiral Bundesliga\LASK Linz.png'),17);</v>
      </c>
    </row>
    <row r="1928" spans="2:15" x14ac:dyDescent="0.25">
      <c r="B1928">
        <v>1926</v>
      </c>
      <c r="C1928" t="s">
        <v>4423</v>
      </c>
      <c r="D1928" t="s">
        <v>1827</v>
      </c>
      <c r="E1928">
        <f>INDEX(ClubLeague!B:B,MATCH(D1928,ClubLeague!C:C,0))</f>
        <v>58</v>
      </c>
      <c r="F1928">
        <v>51</v>
      </c>
      <c r="G1928">
        <v>56</v>
      </c>
      <c r="H1928">
        <v>52</v>
      </c>
      <c r="I1928" s="3">
        <f t="shared" si="91"/>
        <v>53</v>
      </c>
      <c r="J1928" t="s">
        <v>6913</v>
      </c>
      <c r="K1928" t="str">
        <f t="shared" si="92"/>
        <v>E:\imagenes\escudos_cl\Asia\Fiji Premier League\Lautoka FC.png</v>
      </c>
      <c r="L1928" t="s">
        <v>459</v>
      </c>
      <c r="M1928">
        <f>INDEX(NationalTeams!B:B,MATCH(L1928,NationalTeams!C:C,0))</f>
        <v>71</v>
      </c>
      <c r="O1928" t="str">
        <f t="shared" si="90"/>
        <v>INSERT INTO "Clubs" (club_name,club_league_id,club_value,club_shield,club_country) VALUES ('Lautoka FC',58,53,pg_read_binary_file('E:\imagenes\escudos_cl\Asia\Fiji Premier League\Lautoka FC.png'),71);</v>
      </c>
    </row>
    <row r="1929" spans="2:15" x14ac:dyDescent="0.25">
      <c r="B1929">
        <v>1927</v>
      </c>
      <c r="C1929" t="s">
        <v>3529</v>
      </c>
      <c r="D1929" t="s">
        <v>1879</v>
      </c>
      <c r="E1929">
        <f>INDEX(ClubLeague!B:B,MATCH(D1929,ClubLeague!C:C,0))</f>
        <v>110</v>
      </c>
      <c r="F1929">
        <v>63</v>
      </c>
      <c r="G1929">
        <v>65</v>
      </c>
      <c r="H1929">
        <v>67</v>
      </c>
      <c r="I1929" s="3">
        <f t="shared" si="91"/>
        <v>65</v>
      </c>
      <c r="J1929" t="s">
        <v>6914</v>
      </c>
      <c r="K1929" t="str">
        <f t="shared" si="92"/>
        <v>E:\imagenes\escudos_cl\America\Liga Promerica\LD Alajuelense.png</v>
      </c>
      <c r="L1929" t="s">
        <v>354</v>
      </c>
      <c r="M1929">
        <f>INDEX(NationalTeams!B:B,MATCH(L1929,NationalTeams!C:C,0))</f>
        <v>52</v>
      </c>
      <c r="O1929" t="str">
        <f t="shared" si="90"/>
        <v>INSERT INTO "Clubs" (club_name,club_league_id,club_value,club_shield,club_country) VALUES ('LD Alajuelense',110,65,pg_read_binary_file('E:\imagenes\escudos_cl\America\Liga Promerica\LD Alajuelense.png'),52);</v>
      </c>
    </row>
    <row r="1930" spans="2:15" x14ac:dyDescent="0.25">
      <c r="B1930">
        <v>1928</v>
      </c>
      <c r="C1930" t="s">
        <v>2479</v>
      </c>
      <c r="D1930" t="s">
        <v>1882</v>
      </c>
      <c r="E1930">
        <f>INDEX(ClubLeague!B:B,MATCH(D1930,ClubLeague!C:C,0))</f>
        <v>113</v>
      </c>
      <c r="F1930">
        <v>65</v>
      </c>
      <c r="G1930">
        <v>65</v>
      </c>
      <c r="H1930">
        <v>63</v>
      </c>
      <c r="I1930" s="3">
        <f t="shared" si="91"/>
        <v>64</v>
      </c>
      <c r="J1930" t="s">
        <v>6915</v>
      </c>
      <c r="K1930" t="str">
        <f t="shared" si="92"/>
        <v>E:\imagenes\escudos_cl\Europa\Ligue 1\Le Havre AC.png</v>
      </c>
      <c r="L1930" t="s">
        <v>487</v>
      </c>
      <c r="M1930">
        <f>INDEX(NationalTeams!B:B,MATCH(L1930,NationalTeams!C:C,0))</f>
        <v>74</v>
      </c>
      <c r="O1930" t="str">
        <f t="shared" si="90"/>
        <v>INSERT INTO "Clubs" (club_name,club_league_id,club_value,club_shield,club_country) VALUES ('Le Havre AC',113,64,pg_read_binary_file('E:\imagenes\escudos_cl\Europa\Ligue 1\Le Havre AC.png'),74);</v>
      </c>
    </row>
    <row r="1931" spans="2:15" x14ac:dyDescent="0.25">
      <c r="B1931">
        <v>1929</v>
      </c>
      <c r="C1931" t="s">
        <v>2495</v>
      </c>
      <c r="D1931" t="s">
        <v>1885</v>
      </c>
      <c r="E1931">
        <f>INDEX(ClubLeague!B:B,MATCH(D1931,ClubLeague!C:C,0))</f>
        <v>116</v>
      </c>
      <c r="F1931">
        <v>59</v>
      </c>
      <c r="G1931">
        <v>61</v>
      </c>
      <c r="H1931">
        <v>60</v>
      </c>
      <c r="I1931" s="3">
        <f t="shared" si="91"/>
        <v>60</v>
      </c>
      <c r="J1931" t="s">
        <v>6916</v>
      </c>
      <c r="K1931" t="str">
        <f t="shared" si="92"/>
        <v>E:\imagenes\escudos_cl\Europa\Ligue 2\Le Mans FC.png</v>
      </c>
      <c r="L1931" t="s">
        <v>487</v>
      </c>
      <c r="M1931">
        <f>INDEX(NationalTeams!B:B,MATCH(L1931,NationalTeams!C:C,0))</f>
        <v>74</v>
      </c>
      <c r="O1931" t="str">
        <f t="shared" si="90"/>
        <v>INSERT INTO "Clubs" (club_name,club_league_id,club_value,club_shield,club_country) VALUES ('Le Mans FC',116,60,pg_read_binary_file('E:\imagenes\escudos_cl\Europa\Ligue 2\Le Mans FC.png'),74);</v>
      </c>
    </row>
    <row r="1932" spans="2:15" x14ac:dyDescent="0.25">
      <c r="B1932">
        <v>1930</v>
      </c>
      <c r="C1932" t="s">
        <v>3018</v>
      </c>
      <c r="D1932" t="s">
        <v>1819</v>
      </c>
      <c r="E1932">
        <f>INDEX(ClubLeague!B:B,MATCH(D1932,ClubLeague!C:C,0))</f>
        <v>50</v>
      </c>
      <c r="F1932">
        <v>65</v>
      </c>
      <c r="G1932">
        <v>67</v>
      </c>
      <c r="H1932">
        <v>67</v>
      </c>
      <c r="I1932" s="3">
        <f t="shared" si="91"/>
        <v>66</v>
      </c>
      <c r="J1932" t="s">
        <v>6917</v>
      </c>
      <c r="K1932" t="str">
        <f t="shared" si="92"/>
        <v>E:\imagenes\escudos_cl\Europa\Ekstraklasa\Lech Poznan.png</v>
      </c>
      <c r="L1932" t="s">
        <v>494</v>
      </c>
      <c r="M1932">
        <f>INDEX(NationalTeams!B:B,MATCH(L1932,NationalTeams!C:C,0))</f>
        <v>166</v>
      </c>
      <c r="O1932" t="str">
        <f t="shared" si="90"/>
        <v>INSERT INTO "Clubs" (club_name,club_league_id,club_value,club_shield,club_country) VALUES ('Lech Poznan',50,66,pg_read_binary_file('E:\imagenes\escudos_cl\Europa\Ekstraklasa\Lech Poznan.png'),166);</v>
      </c>
    </row>
    <row r="1933" spans="2:15" x14ac:dyDescent="0.25">
      <c r="B1933">
        <v>1931</v>
      </c>
      <c r="C1933" t="s">
        <v>3023</v>
      </c>
      <c r="D1933" t="s">
        <v>1819</v>
      </c>
      <c r="E1933">
        <f>INDEX(ClubLeague!B:B,MATCH(D1933,ClubLeague!C:C,0))</f>
        <v>50</v>
      </c>
      <c r="F1933">
        <v>62</v>
      </c>
      <c r="G1933">
        <v>65</v>
      </c>
      <c r="H1933">
        <v>61</v>
      </c>
      <c r="I1933" s="3">
        <f t="shared" si="91"/>
        <v>63</v>
      </c>
      <c r="J1933" t="s">
        <v>6918</v>
      </c>
      <c r="K1933" t="str">
        <f t="shared" si="92"/>
        <v>E:\imagenes\escudos_cl\Europa\Ekstraklasa\Lechia Gdansk.png</v>
      </c>
      <c r="L1933" t="s">
        <v>494</v>
      </c>
      <c r="M1933">
        <f>INDEX(NationalTeams!B:B,MATCH(L1933,NationalTeams!C:C,0))</f>
        <v>166</v>
      </c>
      <c r="O1933" t="str">
        <f t="shared" si="90"/>
        <v>INSERT INTO "Clubs" (club_name,club_league_id,club_value,club_shield,club_country) VALUES ('Lechia Gdansk',50,63,pg_read_binary_file('E:\imagenes\escudos_cl\Europa\Ekstraklasa\Lechia Gdansk.png'),166);</v>
      </c>
    </row>
    <row r="1934" spans="2:15" x14ac:dyDescent="0.25">
      <c r="B1934">
        <v>1932</v>
      </c>
      <c r="C1934" t="s">
        <v>4340</v>
      </c>
      <c r="D1934" t="s">
        <v>1834</v>
      </c>
      <c r="E1934">
        <f>INDEX(ClubLeague!B:B,MATCH(D1934,ClubLeague!C:C,0))</f>
        <v>65</v>
      </c>
      <c r="F1934">
        <v>59</v>
      </c>
      <c r="G1934">
        <v>54</v>
      </c>
      <c r="H1934">
        <v>54</v>
      </c>
      <c r="I1934" s="3">
        <f t="shared" si="91"/>
        <v>56</v>
      </c>
      <c r="J1934" t="s">
        <v>6919</v>
      </c>
      <c r="K1934" t="str">
        <f t="shared" si="92"/>
        <v>E:\imagenes\escudos_cl\Asia\Hong Kong Premier League\Lee Man FC.png</v>
      </c>
      <c r="L1934" t="s">
        <v>469</v>
      </c>
      <c r="M1934">
        <f>INDEX(NationalTeams!B:B,MATCH(L1934,NationalTeams!C:C,0))</f>
        <v>91</v>
      </c>
      <c r="O1934" t="str">
        <f t="shared" si="90"/>
        <v>INSERT INTO "Clubs" (club_name,club_league_id,club_value,club_shield,club_country) VALUES ('Lee Man FC',65,56,pg_read_binary_file('E:\imagenes\escudos_cl\Asia\Hong Kong Premier League\Lee Man FC.png'),91);</v>
      </c>
    </row>
    <row r="1935" spans="2:15" x14ac:dyDescent="0.25">
      <c r="B1935">
        <v>1933</v>
      </c>
      <c r="C1935" t="s">
        <v>2693</v>
      </c>
      <c r="D1935" t="s">
        <v>1915</v>
      </c>
      <c r="E1935">
        <f>INDEX(ClubLeague!B:B,MATCH(D1935,ClubLeague!C:C,0))</f>
        <v>146</v>
      </c>
      <c r="F1935">
        <v>71</v>
      </c>
      <c r="G1935">
        <v>73</v>
      </c>
      <c r="H1935">
        <v>72</v>
      </c>
      <c r="I1935" s="3">
        <f t="shared" si="91"/>
        <v>72</v>
      </c>
      <c r="J1935" t="s">
        <v>6920</v>
      </c>
      <c r="K1935" t="str">
        <f t="shared" si="92"/>
        <v>E:\imagenes\escudos_cl\Europa\Premier League\Leeds United FC.png</v>
      </c>
      <c r="L1935" t="s">
        <v>493</v>
      </c>
      <c r="M1935">
        <f>INDEX(NationalTeams!B:B,MATCH(L1935,NationalTeams!C:C,0))</f>
        <v>95</v>
      </c>
      <c r="O1935" t="str">
        <f t="shared" si="90"/>
        <v>INSERT INTO "Clubs" (club_name,club_league_id,club_value,club_shield,club_country) VALUES ('Leeds United FC',146,72,pg_read_binary_file('E:\imagenes\escudos_cl\Europa\Premier League\Leeds United FC.png'),95);</v>
      </c>
    </row>
    <row r="1936" spans="2:15" x14ac:dyDescent="0.25">
      <c r="B1936">
        <v>1934</v>
      </c>
      <c r="C1936" t="s">
        <v>3017</v>
      </c>
      <c r="D1936" t="s">
        <v>1819</v>
      </c>
      <c r="E1936">
        <f>INDEX(ClubLeague!B:B,MATCH(D1936,ClubLeague!C:C,0))</f>
        <v>50</v>
      </c>
      <c r="F1936">
        <v>66</v>
      </c>
      <c r="G1936">
        <v>70</v>
      </c>
      <c r="H1936">
        <v>67</v>
      </c>
      <c r="I1936" s="3">
        <f t="shared" si="91"/>
        <v>68</v>
      </c>
      <c r="J1936" t="s">
        <v>6921</v>
      </c>
      <c r="K1936" t="str">
        <f t="shared" si="92"/>
        <v>E:\imagenes\escudos_cl\Europa\Ekstraklasa\Legia Warsaw.png</v>
      </c>
      <c r="L1936" t="s">
        <v>494</v>
      </c>
      <c r="M1936">
        <f>INDEX(NationalTeams!B:B,MATCH(L1936,NationalTeams!C:C,0))</f>
        <v>166</v>
      </c>
      <c r="O1936" t="str">
        <f t="shared" si="90"/>
        <v>INSERT INTO "Clubs" (club_name,club_league_id,club_value,club_shield,club_country) VALUES ('Legia Warsaw',50,68,pg_read_binary_file('E:\imagenes\escudos_cl\Europa\Ekstraklasa\Legia Warsaw.png'),166);</v>
      </c>
    </row>
    <row r="1937" spans="2:15" x14ac:dyDescent="0.25">
      <c r="B1937">
        <v>1935</v>
      </c>
      <c r="C1937" t="s">
        <v>4751</v>
      </c>
      <c r="D1937" t="s">
        <v>1831</v>
      </c>
      <c r="E1937">
        <f>INDEX(ClubLeague!B:B,MATCH(D1937,ClubLeague!C:C,0))</f>
        <v>62</v>
      </c>
      <c r="F1937">
        <v>69</v>
      </c>
      <c r="G1937">
        <v>59</v>
      </c>
      <c r="H1937">
        <v>73</v>
      </c>
      <c r="I1937" s="3">
        <f t="shared" si="91"/>
        <v>67</v>
      </c>
      <c r="J1937" t="s">
        <v>6922</v>
      </c>
      <c r="K1937" t="str">
        <f t="shared" si="92"/>
        <v>E:\imagenes\escudos_cl\Africa\Ghana Premier League\Legon Cities FC.png</v>
      </c>
      <c r="L1937" t="s">
        <v>325</v>
      </c>
      <c r="M1937">
        <f>INDEX(NationalTeams!B:B,MATCH(L1937,NationalTeams!C:C,0))</f>
        <v>79</v>
      </c>
      <c r="O1937" t="str">
        <f t="shared" si="90"/>
        <v>INSERT INTO "Clubs" (club_name,club_league_id,club_value,club_shield,club_country) VALUES ('Legon Cities FC',62,67,pg_read_binary_file('E:\imagenes\escudos_cl\Africa\Ghana Premier League\Legon Cities FC.png'),79);</v>
      </c>
    </row>
    <row r="1938" spans="2:15" x14ac:dyDescent="0.25">
      <c r="B1938">
        <v>1936</v>
      </c>
      <c r="C1938" t="s">
        <v>2667</v>
      </c>
      <c r="D1938" t="s">
        <v>1816</v>
      </c>
      <c r="E1938">
        <f>INDEX(ClubLeague!B:B,MATCH(D1938,ClubLeague!C:C,0))</f>
        <v>47</v>
      </c>
      <c r="F1938">
        <v>78</v>
      </c>
      <c r="G1938">
        <v>80</v>
      </c>
      <c r="H1938">
        <v>78</v>
      </c>
      <c r="I1938" s="3">
        <f t="shared" si="91"/>
        <v>79</v>
      </c>
      <c r="J1938" t="s">
        <v>6923</v>
      </c>
      <c r="K1938" t="str">
        <f t="shared" si="92"/>
        <v>E:\imagenes\escudos_cl\Europa\EFL Championship\Leicester City.png</v>
      </c>
      <c r="L1938" t="s">
        <v>493</v>
      </c>
      <c r="M1938">
        <f>INDEX(NationalTeams!B:B,MATCH(L1938,NationalTeams!C:C,0))</f>
        <v>95</v>
      </c>
      <c r="O1938" t="str">
        <f t="shared" si="90"/>
        <v>INSERT INTO "Clubs" (club_name,club_league_id,club_value,club_shield,club_country) VALUES ('Leicester City',47,79,pg_read_binary_file('E:\imagenes\escudos_cl\Europa\EFL Championship\Leicester City.png'),95);</v>
      </c>
    </row>
    <row r="1939" spans="2:15" x14ac:dyDescent="0.25">
      <c r="B1939">
        <v>1937</v>
      </c>
      <c r="C1939" t="s">
        <v>2916</v>
      </c>
      <c r="D1939" t="s">
        <v>1937</v>
      </c>
      <c r="E1939">
        <f>INDEX(ClubLeague!B:B,MATCH(D1939,ClubLeague!C:C,0))</f>
        <v>168</v>
      </c>
      <c r="F1939">
        <v>56</v>
      </c>
      <c r="G1939">
        <v>57</v>
      </c>
      <c r="H1939">
        <v>57</v>
      </c>
      <c r="I1939" s="3">
        <f t="shared" si="91"/>
        <v>57</v>
      </c>
      <c r="J1939" t="s">
        <v>6924</v>
      </c>
      <c r="K1939" t="str">
        <f t="shared" si="92"/>
        <v>E:\imagenes\escudos_cl\Europa\Segunda Liga\Leixoes SC.png</v>
      </c>
      <c r="L1939" t="s">
        <v>504</v>
      </c>
      <c r="M1939">
        <f>INDEX(NationalTeams!B:B,MATCH(L1939,NationalTeams!C:C,0))</f>
        <v>167</v>
      </c>
      <c r="O1939" t="str">
        <f t="shared" si="90"/>
        <v>INSERT INTO "Clubs" (club_name,club_league_id,club_value,club_shield,club_country) VALUES ('Leixoes SC',168,57,pg_read_binary_file('E:\imagenes\escudos_cl\Europa\Segunda Liga\Leixoes SC.png'),167);</v>
      </c>
    </row>
    <row r="1940" spans="2:15" x14ac:dyDescent="0.25">
      <c r="B1940">
        <v>1938</v>
      </c>
      <c r="C1940" t="s">
        <v>3593</v>
      </c>
      <c r="D1940" t="s">
        <v>1881</v>
      </c>
      <c r="E1940">
        <f>INDEX(ClubLeague!B:B,MATCH(D1940,ClubLeague!C:C,0))</f>
        <v>112</v>
      </c>
      <c r="F1940">
        <v>56</v>
      </c>
      <c r="G1940">
        <v>60</v>
      </c>
      <c r="H1940">
        <v>59</v>
      </c>
      <c r="I1940" s="3">
        <f t="shared" si="91"/>
        <v>58</v>
      </c>
      <c r="J1940" t="s">
        <v>6925</v>
      </c>
      <c r="K1940" t="str">
        <f t="shared" si="92"/>
        <v>E:\imagenes\escudos_cl\America\LigaPro Ecuabet Serie B\Leones FC.png</v>
      </c>
      <c r="L1940" t="s">
        <v>331</v>
      </c>
      <c r="M1940">
        <f>INDEX(NationalTeams!B:B,MATCH(L1940,NationalTeams!C:C,0))</f>
        <v>58</v>
      </c>
      <c r="O1940" t="str">
        <f t="shared" si="90"/>
        <v>INSERT INTO "Clubs" (club_name,club_league_id,club_value,club_shield,club_country) VALUES ('Leones FC',112,58,pg_read_binary_file('E:\imagenes\escudos_cl\America\LigaPro Ecuabet Serie B\Leones FC.png'),58);</v>
      </c>
    </row>
    <row r="1941" spans="2:15" x14ac:dyDescent="0.25">
      <c r="B1941">
        <v>1939</v>
      </c>
      <c r="C1941" t="s">
        <v>4355</v>
      </c>
      <c r="D1941" t="s">
        <v>1961</v>
      </c>
      <c r="E1941">
        <f>INDEX(ClubLeague!B:B,MATCH(D1941,ClubLeague!C:C,0))</f>
        <v>192</v>
      </c>
      <c r="F1941">
        <v>55</v>
      </c>
      <c r="G1941">
        <v>52</v>
      </c>
      <c r="H1941">
        <v>54</v>
      </c>
      <c r="I1941" s="3">
        <f t="shared" si="91"/>
        <v>54</v>
      </c>
      <c r="J1941" t="s">
        <v>6926</v>
      </c>
      <c r="K1941" t="str">
        <f t="shared" si="92"/>
        <v>E:\imagenes\escudos_cl\Asia\Taiwan Football Premier League\Leopard Cat FC.png</v>
      </c>
      <c r="L1941" t="s">
        <v>452</v>
      </c>
      <c r="M1941">
        <f>INDEX(NationalTeams!B:B,MATCH(L1941,NationalTeams!C:C,0))</f>
        <v>201</v>
      </c>
      <c r="O1941" t="str">
        <f t="shared" si="90"/>
        <v>INSERT INTO "Clubs" (club_name,club_league_id,club_value,club_shield,club_country) VALUES ('Leopard Cat FC',192,54,pg_read_binary_file('E:\imagenes\escudos_cl\Asia\Taiwan Football Premier League\Leopard Cat FC.png'),201);</v>
      </c>
    </row>
    <row r="1942" spans="2:15" x14ac:dyDescent="0.25">
      <c r="B1942">
        <v>1940</v>
      </c>
      <c r="C1942" t="s">
        <v>4679</v>
      </c>
      <c r="D1942" t="s">
        <v>1882</v>
      </c>
      <c r="E1942">
        <f>INDEX(ClubLeague!B:B,MATCH(D1942,ClubLeague!C:C,0))</f>
        <v>113</v>
      </c>
      <c r="F1942">
        <v>58</v>
      </c>
      <c r="G1942">
        <v>62</v>
      </c>
      <c r="H1942">
        <v>62</v>
      </c>
      <c r="I1942" s="3">
        <f t="shared" si="91"/>
        <v>61</v>
      </c>
      <c r="J1942" t="s">
        <v>6927</v>
      </c>
      <c r="K1942" t="str">
        <f t="shared" si="92"/>
        <v>E:\imagenes\escudos_cl\Africa\Ligue 1\Leopards de Dolisie.png</v>
      </c>
      <c r="L1942" t="s">
        <v>369</v>
      </c>
      <c r="M1942">
        <f>INDEX(NationalTeams!B:B,MATCH(L1942,NationalTeams!C:C,0))</f>
        <v>48</v>
      </c>
      <c r="O1942" t="str">
        <f t="shared" si="90"/>
        <v>INSERT INTO "Clubs" (club_name,club_league_id,club_value,club_shield,club_country) VALUES ('Leopards de Dolisie',113,61,pg_read_binary_file('E:\imagenes\escudos_cl\Africa\Ligue 1\Leopards de Dolisie.png'),48);</v>
      </c>
    </row>
    <row r="1943" spans="2:15" x14ac:dyDescent="0.25">
      <c r="B1943">
        <v>1941</v>
      </c>
      <c r="C1943" t="s">
        <v>4899</v>
      </c>
      <c r="D1943" t="s">
        <v>1902</v>
      </c>
      <c r="E1943">
        <f>INDEX(ClubLeague!B:B,MATCH(D1943,ClubLeague!C:C,0))</f>
        <v>133</v>
      </c>
      <c r="F1943">
        <v>54</v>
      </c>
      <c r="G1943">
        <v>56</v>
      </c>
      <c r="H1943">
        <v>60</v>
      </c>
      <c r="I1943" s="3">
        <f t="shared" si="91"/>
        <v>57</v>
      </c>
      <c r="J1943" t="s">
        <v>6928</v>
      </c>
      <c r="K1943" t="str">
        <f t="shared" si="92"/>
        <v>E:\imagenes\escudos_cl\Africa\National First Division\Leruma United.png</v>
      </c>
      <c r="L1943" t="s">
        <v>363</v>
      </c>
      <c r="M1943">
        <f>INDEX(NationalTeams!B:B,MATCH(L1943,NationalTeams!C:C,0))</f>
        <v>193</v>
      </c>
      <c r="O1943" t="str">
        <f t="shared" si="90"/>
        <v>INSERT INTO "Clubs" (club_name,club_league_id,club_value,club_shield,club_country) VALUES ('Leruma United',133,57,pg_read_binary_file('E:\imagenes\escudos_cl\Africa\National First Division\Leruma United.png'),193);</v>
      </c>
    </row>
    <row r="1944" spans="2:15" x14ac:dyDescent="0.25">
      <c r="B1944">
        <v>1942</v>
      </c>
      <c r="C1944" t="s">
        <v>4664</v>
      </c>
      <c r="D1944" t="s">
        <v>1820</v>
      </c>
      <c r="E1944">
        <f>INDEX(ClubLeague!B:B,MATCH(D1944,ClubLeague!C:C,0))</f>
        <v>51</v>
      </c>
      <c r="F1944">
        <v>62</v>
      </c>
      <c r="G1944">
        <v>65</v>
      </c>
      <c r="H1944">
        <v>65</v>
      </c>
      <c r="I1944" s="3">
        <f t="shared" si="91"/>
        <v>64</v>
      </c>
      <c r="J1944" t="s">
        <v>6929</v>
      </c>
      <c r="K1944" t="str">
        <f t="shared" si="92"/>
        <v>E:\imagenes\escudos_cl\Africa\Elite One\Les Astres FC.png</v>
      </c>
      <c r="L1944" t="s">
        <v>322</v>
      </c>
      <c r="M1944">
        <f>INDEX(NationalTeams!B:B,MATCH(L1944,NationalTeams!C:C,0))</f>
        <v>40</v>
      </c>
      <c r="O1944" t="str">
        <f t="shared" si="90"/>
        <v>INSERT INTO "Clubs" (club_name,club_league_id,club_value,club_shield,club_country) VALUES ('Les Astres FC',51,64,pg_read_binary_file('E:\imagenes\escudos_cl\Africa\Elite One\Les Astres FC.png'),40);</v>
      </c>
    </row>
    <row r="1945" spans="2:15" x14ac:dyDescent="0.25">
      <c r="B1945">
        <v>1943</v>
      </c>
      <c r="C1945" t="s">
        <v>2585</v>
      </c>
      <c r="D1945" t="s">
        <v>1950</v>
      </c>
      <c r="E1945">
        <f>INDEX(ClubLeague!B:B,MATCH(D1945,ClubLeague!C:C,0))</f>
        <v>181</v>
      </c>
      <c r="F1945">
        <v>66</v>
      </c>
      <c r="G1945">
        <v>71</v>
      </c>
      <c r="H1945">
        <v>63</v>
      </c>
      <c r="I1945" s="3">
        <f t="shared" si="91"/>
        <v>67</v>
      </c>
      <c r="J1945" t="s">
        <v>6930</v>
      </c>
      <c r="K1945" t="str">
        <f t="shared" si="92"/>
        <v>E:\imagenes\escudos_cl\Europa\Super League Greece 1\Levadiakos FC.png</v>
      </c>
      <c r="L1945" t="s">
        <v>508</v>
      </c>
      <c r="M1945">
        <f>INDEX(NationalTeams!B:B,MATCH(L1945,NationalTeams!C:C,0))</f>
        <v>82</v>
      </c>
      <c r="O1945" t="str">
        <f t="shared" si="90"/>
        <v>INSERT INTO "Clubs" (club_name,club_league_id,club_value,club_shield,club_country) VALUES ('Levadiakos FC',181,67,pg_read_binary_file('E:\imagenes\escudos_cl\Europa\Super League Greece 1\Levadiakos FC.png'),82);</v>
      </c>
    </row>
    <row r="1946" spans="2:15" x14ac:dyDescent="0.25">
      <c r="B1946">
        <v>1944</v>
      </c>
      <c r="C1946" t="s">
        <v>2398</v>
      </c>
      <c r="D1946" t="s">
        <v>1855</v>
      </c>
      <c r="E1946">
        <f>INDEX(ClubLeague!B:B,MATCH(D1946,ClubLeague!C:C,0))</f>
        <v>86</v>
      </c>
      <c r="F1946">
        <v>79</v>
      </c>
      <c r="G1946">
        <v>76</v>
      </c>
      <c r="H1946">
        <v>74</v>
      </c>
      <c r="I1946" s="3">
        <f t="shared" si="91"/>
        <v>76</v>
      </c>
      <c r="J1946" t="s">
        <v>6931</v>
      </c>
      <c r="K1946" t="str">
        <f t="shared" si="92"/>
        <v>E:\imagenes\escudos_cl\Europa\LaLiga EA Sports\Levante UD.png</v>
      </c>
      <c r="L1946" t="s">
        <v>490</v>
      </c>
      <c r="M1946">
        <f>INDEX(NationalTeams!B:B,MATCH(L1946,NationalTeams!C:C,0))</f>
        <v>66</v>
      </c>
      <c r="O1946" t="str">
        <f t="shared" si="90"/>
        <v>INSERT INTO "Clubs" (club_name,club_league_id,club_value,club_shield,club_country) VALUES ('Levante UD',86,76,pg_read_binary_file('E:\imagenes\escudos_cl\Europa\LaLiga EA Sports\Levante UD.png'),66);</v>
      </c>
    </row>
    <row r="1947" spans="2:15" x14ac:dyDescent="0.25">
      <c r="B1947">
        <v>1945</v>
      </c>
      <c r="C1947" t="s">
        <v>4240</v>
      </c>
      <c r="D1947" t="s">
        <v>1804</v>
      </c>
      <c r="E1947">
        <f>INDEX(ClubLeague!B:B,MATCH(D1947,ClubLeague!C:C,0))</f>
        <v>34</v>
      </c>
      <c r="F1947">
        <v>56</v>
      </c>
      <c r="G1947">
        <v>56</v>
      </c>
      <c r="H1947">
        <v>56</v>
      </c>
      <c r="I1947" s="3">
        <f t="shared" si="91"/>
        <v>56</v>
      </c>
      <c r="J1947" t="s">
        <v>6932</v>
      </c>
      <c r="K1947" t="str">
        <f t="shared" si="92"/>
        <v>E:\imagenes\escudos_cl\Asia\China League One\Liaoning Tieren FC.png</v>
      </c>
      <c r="L1947" t="s">
        <v>429</v>
      </c>
      <c r="M1947">
        <f>INDEX(NationalTeams!B:B,MATCH(L1947,NationalTeams!C:C,0))</f>
        <v>44</v>
      </c>
      <c r="O1947" t="str">
        <f t="shared" si="90"/>
        <v>INSERT INTO "Clubs" (club_name,club_league_id,club_value,club_shield,club_country) VALUES ('Liaoning Tieren FC',34,56,pg_read_binary_file('E:\imagenes\escudos_cl\Asia\China League One\Liaoning Tieren FC.png'),44);</v>
      </c>
    </row>
    <row r="1948" spans="2:15" x14ac:dyDescent="0.25">
      <c r="B1948">
        <v>1946</v>
      </c>
      <c r="C1948" t="s">
        <v>3572</v>
      </c>
      <c r="D1948" t="s">
        <v>1880</v>
      </c>
      <c r="E1948">
        <f>INDEX(ClubLeague!B:B,MATCH(D1948,ClubLeague!C:C,0))</f>
        <v>111</v>
      </c>
      <c r="F1948">
        <v>63</v>
      </c>
      <c r="G1948">
        <v>62</v>
      </c>
      <c r="H1948">
        <v>55</v>
      </c>
      <c r="I1948" s="3">
        <f t="shared" si="91"/>
        <v>60</v>
      </c>
      <c r="J1948" t="s">
        <v>6933</v>
      </c>
      <c r="K1948" t="str">
        <f t="shared" si="92"/>
        <v>E:\imagenes\escudos_cl\America\LigaPro Ecuabet\Libertad FC.png</v>
      </c>
      <c r="L1948" t="s">
        <v>331</v>
      </c>
      <c r="M1948">
        <f>INDEX(NationalTeams!B:B,MATCH(L1948,NationalTeams!C:C,0))</f>
        <v>58</v>
      </c>
      <c r="O1948" t="str">
        <f t="shared" si="90"/>
        <v>INSERT INTO "Clubs" (club_name,club_league_id,club_value,club_shield,club_country) VALUES ('Libertad FC',111,60,pg_read_binary_file('E:\imagenes\escudos_cl\America\LigaPro Ecuabet\Libertad FC.png'),58);</v>
      </c>
    </row>
    <row r="1949" spans="2:15" x14ac:dyDescent="0.25">
      <c r="B1949">
        <v>1947</v>
      </c>
      <c r="C1949" t="s">
        <v>2123</v>
      </c>
      <c r="D1949" t="s">
        <v>1802</v>
      </c>
      <c r="E1949">
        <f>INDEX(ClubLeague!B:B,MATCH(D1949,ClubLeague!C:C,0))</f>
        <v>32</v>
      </c>
      <c r="F1949">
        <v>63</v>
      </c>
      <c r="G1949">
        <v>61</v>
      </c>
      <c r="H1949">
        <v>60</v>
      </c>
      <c r="I1949" s="3">
        <f t="shared" si="91"/>
        <v>61</v>
      </c>
      <c r="J1949" t="s">
        <v>6934</v>
      </c>
      <c r="K1949" t="str">
        <f t="shared" si="92"/>
        <v>E:\imagenes\escudos_cl\Europa\Challenger Pro League\Lierse SK.png</v>
      </c>
      <c r="L1949" t="s">
        <v>505</v>
      </c>
      <c r="M1949">
        <f>INDEX(NationalTeams!B:B,MATCH(L1949,NationalTeams!C:C,0))</f>
        <v>23</v>
      </c>
      <c r="O1949" t="str">
        <f t="shared" si="90"/>
        <v>INSERT INTO "Clubs" (club_name,club_league_id,club_value,club_shield,club_country) VALUES ('Lierse SK',32,61,pg_read_binary_file('E:\imagenes\escudos_cl\Europa\Challenger Pro League\Lierse SK.png'),23);</v>
      </c>
    </row>
    <row r="1950" spans="2:15" x14ac:dyDescent="0.25">
      <c r="B1950">
        <v>1948</v>
      </c>
      <c r="C1950" t="s">
        <v>4308</v>
      </c>
      <c r="D1950" t="s">
        <v>1798</v>
      </c>
      <c r="E1950">
        <f>INDEX(ClubLeague!B:B,MATCH(D1950,ClubLeague!C:C,0))</f>
        <v>28</v>
      </c>
      <c r="F1950">
        <v>55</v>
      </c>
      <c r="G1950">
        <v>51</v>
      </c>
      <c r="H1950">
        <v>55</v>
      </c>
      <c r="I1950" s="3">
        <f t="shared" si="91"/>
        <v>54</v>
      </c>
      <c r="J1950" t="s">
        <v>6935</v>
      </c>
      <c r="K1950" t="str">
        <f t="shared" si="92"/>
        <v>E:\imagenes\escudos_cl\Asia\Cambodian Premier League\Life FC.png</v>
      </c>
      <c r="L1950" t="s">
        <v>462</v>
      </c>
      <c r="M1950">
        <f>INDEX(NationalTeams!B:B,MATCH(L1950,NationalTeams!C:C,0))</f>
        <v>39</v>
      </c>
      <c r="O1950" t="str">
        <f t="shared" si="90"/>
        <v>INSERT INTO "Clubs" (club_name,club_league_id,club_value,club_shield,club_country) VALUES ('Life FC',28,54,pg_read_binary_file('E:\imagenes\escudos_cl\Asia\Cambodian Premier League\Life FC.png'),39);</v>
      </c>
    </row>
    <row r="1951" spans="2:15" x14ac:dyDescent="0.25">
      <c r="B1951">
        <v>1949</v>
      </c>
      <c r="C1951" t="s">
        <v>3568</v>
      </c>
      <c r="D1951" t="s">
        <v>1880</v>
      </c>
      <c r="E1951">
        <f>INDEX(ClubLeague!B:B,MATCH(D1951,ClubLeague!C:C,0))</f>
        <v>111</v>
      </c>
      <c r="F1951">
        <v>69</v>
      </c>
      <c r="G1951">
        <v>70</v>
      </c>
      <c r="H1951">
        <v>66</v>
      </c>
      <c r="I1951" s="3">
        <f t="shared" si="91"/>
        <v>68</v>
      </c>
      <c r="J1951" t="s">
        <v>6936</v>
      </c>
      <c r="K1951" t="str">
        <f t="shared" si="92"/>
        <v>E:\imagenes\escudos_cl\America\LigaPro Ecuabet\Liga de Quito.png</v>
      </c>
      <c r="L1951" t="s">
        <v>331</v>
      </c>
      <c r="M1951">
        <f>INDEX(NationalTeams!B:B,MATCH(L1951,NationalTeams!C:C,0))</f>
        <v>58</v>
      </c>
      <c r="O1951" t="str">
        <f t="shared" si="90"/>
        <v>INSERT INTO "Clubs" (club_name,club_league_id,club_value,club_shield,club_country) VALUES ('Liga de Quito',111,68,pg_read_binary_file('E:\imagenes\escudos_cl\America\LigaPro Ecuabet\Liga de Quito.png'),58);</v>
      </c>
    </row>
    <row r="1952" spans="2:15" x14ac:dyDescent="0.25">
      <c r="B1952">
        <v>1950</v>
      </c>
      <c r="C1952" t="s">
        <v>2465</v>
      </c>
      <c r="D1952" t="s">
        <v>1882</v>
      </c>
      <c r="E1952">
        <f>INDEX(ClubLeague!B:B,MATCH(D1952,ClubLeague!C:C,0))</f>
        <v>113</v>
      </c>
      <c r="F1952">
        <v>75</v>
      </c>
      <c r="G1952">
        <v>77</v>
      </c>
      <c r="H1952">
        <v>72</v>
      </c>
      <c r="I1952" s="3">
        <f t="shared" si="91"/>
        <v>75</v>
      </c>
      <c r="J1952" t="s">
        <v>6937</v>
      </c>
      <c r="K1952" t="str">
        <f t="shared" si="92"/>
        <v>E:\imagenes\escudos_cl\Europa\Ligue 1\Lille OSC.png</v>
      </c>
      <c r="L1952" t="s">
        <v>487</v>
      </c>
      <c r="M1952">
        <f>INDEX(NationalTeams!B:B,MATCH(L1952,NationalTeams!C:C,0))</f>
        <v>74</v>
      </c>
      <c r="O1952" t="str">
        <f t="shared" si="90"/>
        <v>INSERT INTO "Clubs" (club_name,club_league_id,club_value,club_shield,club_country) VALUES ('Lille OSC',113,75,pg_read_binary_file('E:\imagenes\escudos_cl\Europa\Ligue 1\Lille OSC.png'),74);</v>
      </c>
    </row>
    <row r="1953" spans="2:15" x14ac:dyDescent="0.25">
      <c r="B1953">
        <v>1951</v>
      </c>
      <c r="C1953" t="s">
        <v>2996</v>
      </c>
      <c r="D1953" t="s">
        <v>1910</v>
      </c>
      <c r="E1953">
        <f>INDEX(ClubLeague!B:B,MATCH(D1953,ClubLeague!C:C,0))</f>
        <v>141</v>
      </c>
      <c r="F1953">
        <v>59</v>
      </c>
      <c r="G1953">
        <v>58</v>
      </c>
      <c r="H1953">
        <v>57</v>
      </c>
      <c r="I1953" s="3">
        <f t="shared" si="91"/>
        <v>58</v>
      </c>
      <c r="J1953" t="s">
        <v>6938</v>
      </c>
      <c r="K1953" t="str">
        <f t="shared" si="92"/>
        <v>E:\imagenes\escudos_cl\Europa\Norwegian First Division\Lillestrom SK.png</v>
      </c>
      <c r="L1953" t="s">
        <v>492</v>
      </c>
      <c r="M1953">
        <f>INDEX(NationalTeams!B:B,MATCH(L1953,NationalTeams!C:C,0))</f>
        <v>154</v>
      </c>
      <c r="O1953" t="str">
        <f t="shared" si="90"/>
        <v>INSERT INTO "Clubs" (club_name,club_league_id,club_value,club_shield,club_country) VALUES ('Lillestrom SK',141,58,pg_read_binary_file('E:\imagenes\escudos_cl\Europa\Norwegian First Division\Lillestrom SK.png'),154);</v>
      </c>
    </row>
    <row r="1954" spans="2:15" x14ac:dyDescent="0.25">
      <c r="B1954">
        <v>1952</v>
      </c>
      <c r="C1954" t="s">
        <v>2962</v>
      </c>
      <c r="D1954" t="s">
        <v>1906</v>
      </c>
      <c r="E1954">
        <f>INDEX(ClubLeague!B:B,MATCH(D1954,ClubLeague!C:C,0))</f>
        <v>137</v>
      </c>
      <c r="F1954">
        <v>50</v>
      </c>
      <c r="G1954">
        <v>52</v>
      </c>
      <c r="H1954">
        <v>53</v>
      </c>
      <c r="I1954" s="3">
        <f t="shared" si="91"/>
        <v>52</v>
      </c>
      <c r="J1954" t="s">
        <v>6939</v>
      </c>
      <c r="K1954" t="str">
        <f t="shared" si="92"/>
        <v>E:\imagenes\escudos_cl\Europa\NIFL Championship\Limavady United FC.png</v>
      </c>
      <c r="L1954" t="s">
        <v>503</v>
      </c>
      <c r="M1954">
        <f>INDEX(NationalTeams!B:B,MATCH(L1954,NationalTeams!C:C,0))</f>
        <v>99</v>
      </c>
      <c r="O1954" t="str">
        <f t="shared" si="90"/>
        <v>INSERT INTO "Clubs" (club_name,club_league_id,club_value,club_shield,club_country) VALUES ('Limavady United FC',137,52,pg_read_binary_file('E:\imagenes\escudos_cl\Europa\NIFL Championship\Limavady United FC.png'),99);</v>
      </c>
    </row>
    <row r="1955" spans="2:15" x14ac:dyDescent="0.25">
      <c r="B1955">
        <v>1953</v>
      </c>
      <c r="C1955" t="s">
        <v>3545</v>
      </c>
      <c r="D1955" t="s">
        <v>1934</v>
      </c>
      <c r="E1955">
        <f>INDEX(ClubLeague!B:B,MATCH(D1955,ClubLeague!C:C,0))</f>
        <v>165</v>
      </c>
      <c r="F1955">
        <v>64</v>
      </c>
      <c r="G1955">
        <v>60</v>
      </c>
      <c r="H1955">
        <v>64</v>
      </c>
      <c r="I1955" s="3">
        <f t="shared" si="91"/>
        <v>63</v>
      </c>
      <c r="J1955" t="s">
        <v>6940</v>
      </c>
      <c r="K1955" t="str">
        <f t="shared" si="92"/>
        <v>E:\imagenes\escudos_cl\America\Segunda Division CRI\Limon Black Star.png</v>
      </c>
      <c r="L1955" t="s">
        <v>354</v>
      </c>
      <c r="M1955">
        <f>INDEX(NationalTeams!B:B,MATCH(L1955,NationalTeams!C:C,0))</f>
        <v>52</v>
      </c>
      <c r="O1955" t="str">
        <f t="shared" si="90"/>
        <v>INSERT INTO "Clubs" (club_name,club_league_id,club_value,club_shield,club_country) VALUES ('Limon Black Star',165,63,pg_read_binary_file('E:\imagenes\escudos_cl\America\Segunda Division CRI\Limon Black Star.png'),52);</v>
      </c>
    </row>
    <row r="1956" spans="2:15" x14ac:dyDescent="0.25">
      <c r="B1956">
        <v>1954</v>
      </c>
      <c r="C1956" t="s">
        <v>2568</v>
      </c>
      <c r="D1956" t="s">
        <v>1832</v>
      </c>
      <c r="E1956">
        <f>INDEX(ClubLeague!B:B,MATCH(D1956,ClubLeague!C:C,0))</f>
        <v>63</v>
      </c>
      <c r="F1956">
        <v>46</v>
      </c>
      <c r="G1956">
        <v>46</v>
      </c>
      <c r="H1956">
        <v>46</v>
      </c>
      <c r="I1956" s="3">
        <f t="shared" si="91"/>
        <v>46</v>
      </c>
      <c r="J1956" t="s">
        <v>6941</v>
      </c>
      <c r="K1956" t="str">
        <f t="shared" si="92"/>
        <v>E:\imagenes\escudos_cl\Europa\Gibraltar Football League\Lincoln Red Imps FC.png</v>
      </c>
      <c r="L1956" t="s">
        <v>536</v>
      </c>
      <c r="M1956">
        <f>INDEX(NationalTeams!B:B,MATCH(L1956,NationalTeams!C:C,0))</f>
        <v>80</v>
      </c>
      <c r="O1956" t="str">
        <f t="shared" si="90"/>
        <v>INSERT INTO "Clubs" (club_name,club_league_id,club_value,club_shield,club_country) VALUES ('Lincoln Red Imps FC',63,46,pg_read_binary_file('E:\imagenes\escudos_cl\Europa\Gibraltar Football League\Lincoln Red Imps FC.png'),80);</v>
      </c>
    </row>
    <row r="1957" spans="2:15" x14ac:dyDescent="0.25">
      <c r="B1957">
        <v>1955</v>
      </c>
      <c r="C1957" t="s">
        <v>2983</v>
      </c>
      <c r="D1957" t="s">
        <v>1907</v>
      </c>
      <c r="E1957">
        <f>INDEX(ClubLeague!B:B,MATCH(D1957,ClubLeague!C:C,0))</f>
        <v>138</v>
      </c>
      <c r="F1957">
        <v>65</v>
      </c>
      <c r="G1957">
        <v>63</v>
      </c>
      <c r="H1957">
        <v>61</v>
      </c>
      <c r="I1957" s="3">
        <f t="shared" si="91"/>
        <v>63</v>
      </c>
      <c r="J1957" t="s">
        <v>6942</v>
      </c>
      <c r="K1957" t="str">
        <f t="shared" si="92"/>
        <v>E:\imagenes\escudos_cl\Europa\NIFL Premiership\Linfield FC.png</v>
      </c>
      <c r="L1957" t="s">
        <v>503</v>
      </c>
      <c r="M1957">
        <f>INDEX(NationalTeams!B:B,MATCH(L1957,NationalTeams!C:C,0))</f>
        <v>99</v>
      </c>
      <c r="O1957" t="str">
        <f t="shared" si="90"/>
        <v>INSERT INTO "Clubs" (club_name,club_league_id,club_value,club_shield,club_country) VALUES ('Linfield FC',138,63,pg_read_binary_file('E:\imagenes\escudos_cl\Europa\NIFL Premiership\Linfield FC.png'),99);</v>
      </c>
    </row>
    <row r="1958" spans="2:15" x14ac:dyDescent="0.25">
      <c r="B1958">
        <v>1956</v>
      </c>
      <c r="C1958" t="s">
        <v>4098</v>
      </c>
      <c r="D1958" t="s">
        <v>1944</v>
      </c>
      <c r="E1958">
        <f>INDEX(ClubLeague!B:B,MATCH(D1958,ClubLeague!C:C,0))</f>
        <v>175</v>
      </c>
      <c r="F1958">
        <v>58</v>
      </c>
      <c r="G1958">
        <v>57</v>
      </c>
      <c r="H1958">
        <v>59</v>
      </c>
      <c r="I1958" s="3">
        <f t="shared" si="91"/>
        <v>58</v>
      </c>
      <c r="J1958" t="s">
        <v>6943</v>
      </c>
      <c r="K1958" t="str">
        <f t="shared" si="92"/>
        <v>E:\imagenes\escudos_cl\Asia\Singapore Premier League\Lion City Sailors FC.png</v>
      </c>
      <c r="L1958" t="s">
        <v>450</v>
      </c>
      <c r="M1958">
        <f>INDEX(NationalTeams!B:B,MATCH(L1958,NationalTeams!C:C,0))</f>
        <v>188</v>
      </c>
      <c r="O1958" t="str">
        <f t="shared" si="90"/>
        <v>INSERT INTO "Clubs" (club_name,club_league_id,club_value,club_shield,club_country) VALUES ('Lion City Sailors FC',175,58,pg_read_binary_file('E:\imagenes\escudos_cl\Asia\Singapore Premier League\Lion City Sailors FC.png'),188);</v>
      </c>
    </row>
    <row r="1959" spans="2:15" x14ac:dyDescent="0.25">
      <c r="B1959">
        <v>1957</v>
      </c>
      <c r="C1959" t="s">
        <v>2569</v>
      </c>
      <c r="D1959" t="s">
        <v>1832</v>
      </c>
      <c r="E1959">
        <f>INDEX(ClubLeague!B:B,MATCH(D1959,ClubLeague!C:C,0))</f>
        <v>63</v>
      </c>
      <c r="F1959">
        <v>46</v>
      </c>
      <c r="G1959">
        <v>47</v>
      </c>
      <c r="H1959">
        <v>54</v>
      </c>
      <c r="I1959" s="3">
        <f t="shared" si="91"/>
        <v>49</v>
      </c>
      <c r="J1959" t="s">
        <v>6944</v>
      </c>
      <c r="K1959" t="str">
        <f t="shared" si="92"/>
        <v>E:\imagenes\escudos_cl\Europa\Gibraltar Football League\Lions Gibraltar.png</v>
      </c>
      <c r="L1959" t="s">
        <v>536</v>
      </c>
      <c r="M1959">
        <f>INDEX(NationalTeams!B:B,MATCH(L1959,NationalTeams!C:C,0))</f>
        <v>80</v>
      </c>
      <c r="O1959" t="str">
        <f t="shared" si="90"/>
        <v>INSERT INTO "Clubs" (club_name,club_league_id,club_value,club_shield,club_country) VALUES ('Lions Gibraltar',63,49,pg_read_binary_file('E:\imagenes\escudos_cl\Europa\Gibraltar Football League\Lions Gibraltar.png'),80);</v>
      </c>
    </row>
    <row r="1960" spans="2:15" x14ac:dyDescent="0.25">
      <c r="B1960">
        <v>1958</v>
      </c>
      <c r="C1960" t="s">
        <v>2694</v>
      </c>
      <c r="D1960" t="s">
        <v>1915</v>
      </c>
      <c r="E1960">
        <f>INDEX(ClubLeague!B:B,MATCH(D1960,ClubLeague!C:C,0))</f>
        <v>146</v>
      </c>
      <c r="F1960">
        <v>87</v>
      </c>
      <c r="G1960">
        <v>83</v>
      </c>
      <c r="H1960">
        <v>84</v>
      </c>
      <c r="I1960" s="3">
        <f t="shared" si="91"/>
        <v>85</v>
      </c>
      <c r="J1960" t="s">
        <v>6945</v>
      </c>
      <c r="K1960" t="str">
        <f t="shared" si="92"/>
        <v>E:\imagenes\escudos_cl\Europa\Premier League\Liverpool FC.png</v>
      </c>
      <c r="L1960" t="s">
        <v>493</v>
      </c>
      <c r="M1960">
        <f>INDEX(NationalTeams!B:B,MATCH(L1960,NationalTeams!C:C,0))</f>
        <v>95</v>
      </c>
      <c r="O1960" t="str">
        <f t="shared" si="90"/>
        <v>INSERT INTO "Clubs" (club_name,club_league_id,club_value,club_shield,club_country) VALUES ('Liverpool FC',146,85,pg_read_binary_file('E:\imagenes\escudos_cl\Europa\Premier League\Liverpool FC.png'),95);</v>
      </c>
    </row>
    <row r="1961" spans="2:15" x14ac:dyDescent="0.25">
      <c r="B1961">
        <v>1959</v>
      </c>
      <c r="C1961" t="s">
        <v>8982</v>
      </c>
      <c r="D1961" t="s">
        <v>1799</v>
      </c>
      <c r="E1961">
        <f>INDEX(ClubLeague!B:B,MATCH(D1961,ClubLeague!C:C,0))</f>
        <v>29</v>
      </c>
      <c r="F1961">
        <v>69</v>
      </c>
      <c r="G1961">
        <v>65</v>
      </c>
      <c r="H1961">
        <v>62</v>
      </c>
      <c r="I1961" s="3">
        <f t="shared" si="91"/>
        <v>65</v>
      </c>
      <c r="J1961" t="s">
        <v>6946</v>
      </c>
      <c r="K1961" t="str">
        <f t="shared" si="92"/>
        <v>E:\imagenes\escudos_cl\America\Campeonato Uruguayo de Primera Division\Liverpool FC.png</v>
      </c>
      <c r="L1961" t="s">
        <v>377</v>
      </c>
      <c r="M1961">
        <f>INDEX(NationalTeams!B:B,MATCH(L1961,NationalTeams!C:C,0))</f>
        <v>214</v>
      </c>
      <c r="O1961" t="str">
        <f t="shared" si="90"/>
        <v>INSERT INTO "Clubs" (club_name,club_league_id,club_value,club_shield,club_country) VALUES ('Liverpool FC URU',29,65,pg_read_binary_file('E:\imagenes\escudos_cl\America\Campeonato Uruguayo de Primera Division\Liverpool FC.png'),214);</v>
      </c>
    </row>
    <row r="1962" spans="2:15" x14ac:dyDescent="0.25">
      <c r="B1962">
        <v>1960</v>
      </c>
      <c r="C1962" t="s">
        <v>2337</v>
      </c>
      <c r="D1962" t="s">
        <v>1932</v>
      </c>
      <c r="E1962">
        <f>INDEX(ClubLeague!B:B,MATCH(D1962,ClubLeague!C:C,0))</f>
        <v>163</v>
      </c>
      <c r="F1962">
        <v>58</v>
      </c>
      <c r="G1962">
        <v>63</v>
      </c>
      <c r="H1962">
        <v>55</v>
      </c>
      <c r="I1962" s="3">
        <f t="shared" si="91"/>
        <v>59</v>
      </c>
      <c r="J1962" t="s">
        <v>6947</v>
      </c>
      <c r="K1962" t="str">
        <f t="shared" si="92"/>
        <v>E:\imagenes\escudos_cl\Europa\Scottish Premiership\Livingston FC.png</v>
      </c>
      <c r="L1962" t="s">
        <v>515</v>
      </c>
      <c r="M1962">
        <f>INDEX(NationalTeams!B:B,MATCH(L1962,NationalTeams!C:C,0))</f>
        <v>63</v>
      </c>
      <c r="O1962" t="str">
        <f t="shared" si="90"/>
        <v>INSERT INTO "Clubs" (club_name,club_league_id,club_value,club_shield,club_country) VALUES ('Livingston FC',163,59,pg_read_binary_file('E:\imagenes\escudos_cl\Europa\Scottish Premiership\Livingston FC.png'),63);</v>
      </c>
    </row>
    <row r="1963" spans="2:15" x14ac:dyDescent="0.25">
      <c r="B1963">
        <v>1961</v>
      </c>
      <c r="C1963" t="s">
        <v>3040</v>
      </c>
      <c r="D1963" t="s">
        <v>1836</v>
      </c>
      <c r="E1963">
        <f>INDEX(ClubLeague!B:B,MATCH(D1963,ClubLeague!C:C,0))</f>
        <v>67</v>
      </c>
      <c r="F1963">
        <v>58</v>
      </c>
      <c r="G1963">
        <v>61</v>
      </c>
      <c r="H1963">
        <v>61</v>
      </c>
      <c r="I1963" s="3">
        <f t="shared" si="91"/>
        <v>60</v>
      </c>
      <c r="J1963" t="s">
        <v>6948</v>
      </c>
      <c r="K1963" t="str">
        <f t="shared" si="92"/>
        <v>E:\imagenes\escudos_cl\Europa\I Liga\LKS Lodz.png</v>
      </c>
      <c r="L1963" t="s">
        <v>494</v>
      </c>
      <c r="M1963">
        <f>INDEX(NationalTeams!B:B,MATCH(L1963,NationalTeams!C:C,0))</f>
        <v>166</v>
      </c>
      <c r="O1963" t="str">
        <f t="shared" si="90"/>
        <v>INSERT INTO "Clubs" (club_name,club_league_id,club_value,club_shield,club_country) VALUES ('LKS Lodz',67,60,pg_read_binary_file('E:\imagenes\escudos_cl\Europa\I Liga\LKS Lodz.png'),166);</v>
      </c>
    </row>
    <row r="1964" spans="2:15" x14ac:dyDescent="0.25">
      <c r="B1964">
        <v>1962</v>
      </c>
      <c r="C1964" t="s">
        <v>2507</v>
      </c>
      <c r="D1964" t="s">
        <v>8681</v>
      </c>
      <c r="E1964">
        <f>INDEX(ClubLeague!B:B,MATCH(D1964,ClubLeague!C:C,0))</f>
        <v>37</v>
      </c>
      <c r="F1964">
        <v>55</v>
      </c>
      <c r="G1964">
        <v>58</v>
      </c>
      <c r="H1964">
        <v>59</v>
      </c>
      <c r="I1964" s="3">
        <f t="shared" si="91"/>
        <v>57</v>
      </c>
      <c r="J1964" t="s">
        <v>6949</v>
      </c>
      <c r="K1964" t="str">
        <f t="shared" si="92"/>
        <v>E:\imagenes\escudos_cl\Europa\Cymru North\Llandudno FC.png</v>
      </c>
      <c r="L1964" t="s">
        <v>517</v>
      </c>
      <c r="M1964">
        <f>INDEX(NationalTeams!B:B,MATCH(L1964,NationalTeams!C:C,0))</f>
        <v>76</v>
      </c>
      <c r="O1964" t="str">
        <f t="shared" si="90"/>
        <v>INSERT INTO "Clubs" (club_name,club_league_id,club_value,club_shield,club_country) VALUES ('Llandudno FC',37,57,pg_read_binary_file('E:\imagenes\escudos_cl\Europa\Cymru North\Llandudno FC.png'),76);</v>
      </c>
    </row>
    <row r="1965" spans="2:15" x14ac:dyDescent="0.25">
      <c r="B1965">
        <v>1963</v>
      </c>
      <c r="C1965" t="s">
        <v>2522</v>
      </c>
      <c r="D1965" t="s">
        <v>1807</v>
      </c>
      <c r="E1965">
        <f>INDEX(ClubLeague!B:B,MATCH(D1965,ClubLeague!C:C,0))</f>
        <v>38</v>
      </c>
      <c r="F1965">
        <v>68</v>
      </c>
      <c r="G1965">
        <v>55</v>
      </c>
      <c r="H1965">
        <v>62</v>
      </c>
      <c r="I1965" s="3">
        <f t="shared" si="91"/>
        <v>62</v>
      </c>
      <c r="J1965" t="s">
        <v>6950</v>
      </c>
      <c r="K1965" t="str">
        <f t="shared" si="92"/>
        <v>E:\imagenes\escudos_cl\Europa\Cymru Premier\Llanelli Town AFC.png</v>
      </c>
      <c r="L1965" t="s">
        <v>517</v>
      </c>
      <c r="M1965">
        <f>INDEX(NationalTeams!B:B,MATCH(L1965,NationalTeams!C:C,0))</f>
        <v>76</v>
      </c>
      <c r="O1965" t="str">
        <f t="shared" si="90"/>
        <v>INSERT INTO "Clubs" (club_name,club_league_id,club_value,club_shield,club_country) VALUES ('Llanelli Town AFC',38,62,pg_read_binary_file('E:\imagenes\escudos_cl\Europa\Cymru Premier\Llanelli Town AFC.png'),76);</v>
      </c>
    </row>
    <row r="1966" spans="2:15" x14ac:dyDescent="0.25">
      <c r="B1966">
        <v>1964</v>
      </c>
      <c r="C1966" t="s">
        <v>2534</v>
      </c>
      <c r="D1966" t="s">
        <v>8681</v>
      </c>
      <c r="E1966">
        <f>INDEX(ClubLeague!B:B,MATCH(D1966,ClubLeague!C:C,0))</f>
        <v>37</v>
      </c>
      <c r="F1966">
        <v>58</v>
      </c>
      <c r="G1966">
        <v>59</v>
      </c>
      <c r="H1966">
        <v>57</v>
      </c>
      <c r="I1966" s="3">
        <f t="shared" si="91"/>
        <v>58</v>
      </c>
      <c r="J1966" t="s">
        <v>6951</v>
      </c>
      <c r="K1966" t="str">
        <f t="shared" si="92"/>
        <v>E:\imagenes\escudos_cl\Europa\Cymru South\Llantwit Major.png</v>
      </c>
      <c r="L1966" t="s">
        <v>517</v>
      </c>
      <c r="M1966">
        <f>INDEX(NationalTeams!B:B,MATCH(L1966,NationalTeams!C:C,0))</f>
        <v>76</v>
      </c>
      <c r="O1966" t="str">
        <f t="shared" si="90"/>
        <v>INSERT INTO "Clubs" (club_name,club_league_id,club_value,club_shield,club_country) VALUES ('Llantwit Major',37,58,pg_read_binary_file('E:\imagenes\escudos_cl\Europa\Cymru South\Llantwit Major.png'),76);</v>
      </c>
    </row>
    <row r="1967" spans="2:15" x14ac:dyDescent="0.25">
      <c r="B1967">
        <v>1965</v>
      </c>
      <c r="C1967" t="s">
        <v>3300</v>
      </c>
      <c r="D1967" t="s">
        <v>1972</v>
      </c>
      <c r="E1967">
        <f>INDEX(ClubLeague!B:B,MATCH(D1967,ClubLeague!C:C,0))</f>
        <v>203</v>
      </c>
      <c r="F1967">
        <v>63</v>
      </c>
      <c r="G1967">
        <v>59</v>
      </c>
      <c r="H1967">
        <v>61</v>
      </c>
      <c r="I1967" s="3">
        <f t="shared" si="91"/>
        <v>61</v>
      </c>
      <c r="J1967" t="s">
        <v>6952</v>
      </c>
      <c r="K1967" t="str">
        <f t="shared" si="92"/>
        <v>E:\imagenes\escudos_cl\Europa\Ukranian Premier League\LNZ Cherkasy.png</v>
      </c>
      <c r="L1967" t="s">
        <v>502</v>
      </c>
      <c r="M1967">
        <f>INDEX(NationalTeams!B:B,MATCH(L1967,NationalTeams!C:C,0))</f>
        <v>212</v>
      </c>
      <c r="O1967" t="str">
        <f t="shared" si="90"/>
        <v>INSERT INTO "Clubs" (club_name,club_league_id,club_value,club_shield,club_country) VALUES ('LNZ Cherkasy',203,61,pg_read_binary_file('E:\imagenes\escudos_cl\Europa\Ukranian Premier League\LNZ Cherkasy.png'),212);</v>
      </c>
    </row>
    <row r="1968" spans="2:15" x14ac:dyDescent="0.25">
      <c r="B1968">
        <v>1966</v>
      </c>
      <c r="C1968" t="s">
        <v>4856</v>
      </c>
      <c r="D1968" t="s">
        <v>1908</v>
      </c>
      <c r="E1968">
        <f>INDEX(ClubLeague!B:B,MATCH(D1968,ClubLeague!C:C,0))</f>
        <v>139</v>
      </c>
      <c r="F1968">
        <v>65</v>
      </c>
      <c r="G1968">
        <v>65</v>
      </c>
      <c r="H1968">
        <v>64</v>
      </c>
      <c r="I1968" s="3">
        <f t="shared" si="91"/>
        <v>65</v>
      </c>
      <c r="J1968" t="s">
        <v>6953</v>
      </c>
      <c r="K1968" t="str">
        <f t="shared" si="92"/>
        <v>E:\imagenes\escudos_cl\Africa\Nigeria Premier Football League\Lobi Stars FC.png</v>
      </c>
      <c r="L1968" t="s">
        <v>361</v>
      </c>
      <c r="M1968">
        <f>INDEX(NationalTeams!B:B,MATCH(L1968,NationalTeams!C:C,0))</f>
        <v>153</v>
      </c>
      <c r="O1968" t="str">
        <f t="shared" si="90"/>
        <v>INSERT INTO "Clubs" (club_name,club_league_id,club_value,club_shield,club_country) VALUES ('Lobi Stars FC',139,65,pg_read_binary_file('E:\imagenes\escudos_cl\Africa\Nigeria Premier Football League\Lobi Stars FC.png'),153);</v>
      </c>
    </row>
    <row r="1969" spans="2:15" x14ac:dyDescent="0.25">
      <c r="B1969">
        <v>1967</v>
      </c>
      <c r="C1969" t="s">
        <v>2202</v>
      </c>
      <c r="D1969" t="s">
        <v>1933</v>
      </c>
      <c r="E1969">
        <f>INDEX(ClubLeague!B:B,MATCH(D1969,ClubLeague!C:C,0))</f>
        <v>164</v>
      </c>
      <c r="F1969">
        <v>51</v>
      </c>
      <c r="G1969">
        <v>58</v>
      </c>
      <c r="H1969">
        <v>57</v>
      </c>
      <c r="I1969" s="3">
        <f t="shared" si="91"/>
        <v>55</v>
      </c>
      <c r="J1969" t="s">
        <v>6954</v>
      </c>
      <c r="K1969" t="str">
        <f t="shared" si="92"/>
        <v>E:\imagenes\escudos_cl\Europa\Second Professional Football League\Lokomotiv Gorna Oryahovitsa.png</v>
      </c>
      <c r="L1969" t="s">
        <v>510</v>
      </c>
      <c r="M1969">
        <f>INDEX(NationalTeams!B:B,MATCH(L1969,NationalTeams!C:C,0))</f>
        <v>34</v>
      </c>
      <c r="O1969" t="str">
        <f t="shared" si="90"/>
        <v>INSERT INTO "Clubs" (club_name,club_league_id,club_value,club_shield,club_country) VALUES ('Lokomotiv Gorna Oryahovitsa',164,55,pg_read_binary_file('E:\imagenes\escudos_cl\Europa\Second Professional Football League\Lokomotiv Gorna Oryahovitsa.png'),34);</v>
      </c>
    </row>
    <row r="1970" spans="2:15" x14ac:dyDescent="0.25">
      <c r="B1970">
        <v>1968</v>
      </c>
      <c r="C1970" t="s">
        <v>2279</v>
      </c>
      <c r="D1970" t="s">
        <v>1925</v>
      </c>
      <c r="E1970">
        <f>INDEX(ClubLeague!B:B,MATCH(D1970,ClubLeague!C:C,0))</f>
        <v>156</v>
      </c>
      <c r="F1970">
        <v>58</v>
      </c>
      <c r="G1970">
        <v>57</v>
      </c>
      <c r="H1970">
        <v>63</v>
      </c>
      <c r="I1970" s="3">
        <f t="shared" si="91"/>
        <v>59</v>
      </c>
      <c r="J1970" t="s">
        <v>6955</v>
      </c>
      <c r="K1970" t="str">
        <f t="shared" si="92"/>
        <v>E:\imagenes\escudos_cl\Europa\Prva hrvatska nogometna liga\Lokomotiva Zagreb.png</v>
      </c>
      <c r="L1970" t="s">
        <v>498</v>
      </c>
      <c r="M1970">
        <f>INDEX(NationalTeams!B:B,MATCH(L1970,NationalTeams!C:C,0))</f>
        <v>53</v>
      </c>
      <c r="O1970" t="str">
        <f t="shared" si="90"/>
        <v>INSERT INTO "Clubs" (club_name,club_league_id,club_value,club_shield,club_country) VALUES ('Lokomotiva Zagreb',156,59,pg_read_binary_file('E:\imagenes\escudos_cl\Europa\Prva hrvatska nogometna liga\Lokomotiva Zagreb.png'),53);</v>
      </c>
    </row>
    <row r="1971" spans="2:15" x14ac:dyDescent="0.25">
      <c r="B1971">
        <v>1969</v>
      </c>
      <c r="C1971" t="s">
        <v>2125</v>
      </c>
      <c r="D1971" t="s">
        <v>1802</v>
      </c>
      <c r="E1971">
        <f>INDEX(ClubLeague!B:B,MATCH(D1971,ClubLeague!C:C,0))</f>
        <v>32</v>
      </c>
      <c r="F1971">
        <v>64</v>
      </c>
      <c r="G1971">
        <v>65</v>
      </c>
      <c r="H1971">
        <v>59</v>
      </c>
      <c r="I1971" s="3">
        <f t="shared" si="91"/>
        <v>63</v>
      </c>
      <c r="J1971" t="s">
        <v>6956</v>
      </c>
      <c r="K1971" t="str">
        <f t="shared" si="92"/>
        <v>E:\imagenes\escudos_cl\Europa\Challenger Pro League\Lommel SK.png</v>
      </c>
      <c r="L1971" t="s">
        <v>505</v>
      </c>
      <c r="M1971">
        <f>INDEX(NationalTeams!B:B,MATCH(L1971,NationalTeams!C:C,0))</f>
        <v>23</v>
      </c>
      <c r="O1971" t="str">
        <f t="shared" si="90"/>
        <v>INSERT INTO "Clubs" (club_name,club_league_id,club_value,club_shield,club_country) VALUES ('Lommel SK',32,63,pg_read_binary_file('E:\imagenes\escudos_cl\Europa\Challenger Pro League\Lommel SK.png'),23);</v>
      </c>
    </row>
    <row r="1972" spans="2:15" x14ac:dyDescent="0.25">
      <c r="B1972">
        <v>1970</v>
      </c>
      <c r="C1972" t="s">
        <v>4078</v>
      </c>
      <c r="D1972" t="s">
        <v>1975</v>
      </c>
      <c r="E1972">
        <f>INDEX(ClubLeague!B:B,MATCH(D1972,ClubLeague!C:C,0))</f>
        <v>206</v>
      </c>
      <c r="F1972">
        <v>61</v>
      </c>
      <c r="G1972">
        <v>59</v>
      </c>
      <c r="H1972">
        <v>59</v>
      </c>
      <c r="I1972" s="3">
        <f t="shared" si="91"/>
        <v>60</v>
      </c>
      <c r="J1972" t="s">
        <v>6957</v>
      </c>
      <c r="K1972" t="str">
        <f t="shared" si="92"/>
        <v>E:\imagenes\escudos_cl\Asia\V.League 2\Long An FC.png</v>
      </c>
      <c r="L1972" t="s">
        <v>438</v>
      </c>
      <c r="M1972">
        <f>INDEX(NationalTeams!B:B,MATCH(L1972,NationalTeams!C:C,0))</f>
        <v>218</v>
      </c>
      <c r="O1972" t="str">
        <f t="shared" si="90"/>
        <v>INSERT INTO "Clubs" (club_name,club_league_id,club_value,club_shield,club_country) VALUES ('Long An FC',206,60,pg_read_binary_file('E:\imagenes\escudos_cl\Asia\V.League 2\Long An FC.png'),218);</v>
      </c>
    </row>
    <row r="1973" spans="2:15" x14ac:dyDescent="0.25">
      <c r="B1973">
        <v>1971</v>
      </c>
      <c r="C1973" t="s">
        <v>2711</v>
      </c>
      <c r="D1973" t="s">
        <v>1840</v>
      </c>
      <c r="E1973">
        <f>INDEX(ClubLeague!B:B,MATCH(D1973,ClubLeague!C:C,0))</f>
        <v>71</v>
      </c>
      <c r="F1973">
        <v>64</v>
      </c>
      <c r="G1973">
        <v>63</v>
      </c>
      <c r="H1973">
        <v>60</v>
      </c>
      <c r="I1973" s="3">
        <f t="shared" si="91"/>
        <v>62</v>
      </c>
      <c r="J1973" t="s">
        <v>6958</v>
      </c>
      <c r="K1973" t="str">
        <f t="shared" si="92"/>
        <v>E:\imagenes\escudos_cl\Europa\Ireland First Division\Longford Town FC.png</v>
      </c>
      <c r="L1973" t="s">
        <v>513</v>
      </c>
      <c r="M1973">
        <f>INDEX(NationalTeams!B:B,MATCH(L1973,NationalTeams!C:C,0))</f>
        <v>98</v>
      </c>
      <c r="O1973" t="str">
        <f t="shared" si="90"/>
        <v>INSERT INTO "Clubs" (club_name,club_league_id,club_value,club_shield,club_country) VALUES ('Longford Town FC',71,62,pg_read_binary_file('E:\imagenes\escudos_cl\Europa\Ireland First Division\Longford Town FC.png'),98);</v>
      </c>
    </row>
    <row r="1974" spans="2:15" x14ac:dyDescent="0.25">
      <c r="B1974">
        <v>1972</v>
      </c>
      <c r="C1974" t="s">
        <v>3617</v>
      </c>
      <c r="D1974" t="s">
        <v>1889</v>
      </c>
      <c r="E1974">
        <f>INDEX(ClubLeague!B:B,MATCH(D1974,ClubLeague!C:C,0))</f>
        <v>120</v>
      </c>
      <c r="F1974">
        <v>71</v>
      </c>
      <c r="G1974">
        <v>72</v>
      </c>
      <c r="H1974">
        <v>62</v>
      </c>
      <c r="I1974" s="3">
        <f t="shared" si="91"/>
        <v>68</v>
      </c>
      <c r="J1974" t="s">
        <v>6959</v>
      </c>
      <c r="K1974" t="str">
        <f t="shared" si="92"/>
        <v>E:\imagenes\escudos_cl\America\Major League Soccer\Los Angeles FC.png</v>
      </c>
      <c r="L1974" t="s">
        <v>349</v>
      </c>
      <c r="M1974">
        <f>INDEX(NationalTeams!B:B,MATCH(L1974,NationalTeams!C:C,0))</f>
        <v>67</v>
      </c>
      <c r="O1974" t="str">
        <f t="shared" si="90"/>
        <v>INSERT INTO "Clubs" (club_name,club_league_id,club_value,club_shield,club_country) VALUES ('Los Angeles FC',120,68,pg_read_binary_file('E:\imagenes\escudos_cl\America\Major League Soccer\Los Angeles FC.png'),67);</v>
      </c>
    </row>
    <row r="1975" spans="2:15" x14ac:dyDescent="0.25">
      <c r="B1975">
        <v>1973</v>
      </c>
      <c r="C1975" t="s">
        <v>3618</v>
      </c>
      <c r="D1975" t="s">
        <v>1889</v>
      </c>
      <c r="E1975">
        <f>INDEX(ClubLeague!B:B,MATCH(D1975,ClubLeague!C:C,0))</f>
        <v>120</v>
      </c>
      <c r="F1975">
        <v>68</v>
      </c>
      <c r="G1975">
        <v>68</v>
      </c>
      <c r="H1975">
        <v>66</v>
      </c>
      <c r="I1975" s="3">
        <f t="shared" si="91"/>
        <v>67</v>
      </c>
      <c r="J1975" t="s">
        <v>6960</v>
      </c>
      <c r="K1975" t="str">
        <f t="shared" si="92"/>
        <v>E:\imagenes\escudos_cl\America\Major League Soccer\Los Angeles Galaxy.png</v>
      </c>
      <c r="L1975" t="s">
        <v>349</v>
      </c>
      <c r="M1975">
        <f>INDEX(NationalTeams!B:B,MATCH(L1975,NationalTeams!C:C,0))</f>
        <v>67</v>
      </c>
      <c r="O1975" t="str">
        <f t="shared" si="90"/>
        <v>INSERT INTO "Clubs" (club_name,club_league_id,club_value,club_shield,club_country) VALUES ('Los Angeles Galaxy',120,67,pg_read_binary_file('E:\imagenes\escudos_cl\America\Major League Soccer\Los Angeles Galaxy.png'),67);</v>
      </c>
    </row>
    <row r="1976" spans="2:15" x14ac:dyDescent="0.25">
      <c r="B1976">
        <v>1974</v>
      </c>
      <c r="C1976" t="s">
        <v>4767</v>
      </c>
      <c r="D1976" t="s">
        <v>1884</v>
      </c>
      <c r="E1976">
        <f>INDEX(ClubLeague!B:B,MATCH(D1976,ClubLeague!C:C,0))</f>
        <v>115</v>
      </c>
      <c r="F1976">
        <v>62</v>
      </c>
      <c r="G1976">
        <v>59</v>
      </c>
      <c r="H1976">
        <v>55</v>
      </c>
      <c r="I1976" s="3">
        <f t="shared" si="91"/>
        <v>59</v>
      </c>
      <c r="J1976" t="s">
        <v>6961</v>
      </c>
      <c r="K1976" t="str">
        <f t="shared" si="92"/>
        <v>E:\imagenes\escudos_cl\Africa\Ligue 1 Pro\Loubha Telimele FC.png</v>
      </c>
      <c r="L1976" t="s">
        <v>382</v>
      </c>
      <c r="M1976">
        <f>INDEX(NationalTeams!B:B,MATCH(L1976,NationalTeams!C:C,0))</f>
        <v>85</v>
      </c>
      <c r="O1976" t="str">
        <f t="shared" si="90"/>
        <v>INSERT INTO "Clubs" (club_name,club_league_id,club_value,club_shield,club_country) VALUES ('Loubha Telimele FC',115,59,pg_read_binary_file('E:\imagenes\escudos_cl\Africa\Ligue 1 Pro\Loubha Telimele FC.png'),85);</v>
      </c>
    </row>
    <row r="1977" spans="2:15" x14ac:dyDescent="0.25">
      <c r="B1977">
        <v>1975</v>
      </c>
      <c r="C1977" t="s">
        <v>2972</v>
      </c>
      <c r="D1977" t="s">
        <v>1906</v>
      </c>
      <c r="E1977">
        <f>INDEX(ClubLeague!B:B,MATCH(D1977,ClubLeague!C:C,0))</f>
        <v>137</v>
      </c>
      <c r="F1977">
        <v>57</v>
      </c>
      <c r="G1977">
        <v>53</v>
      </c>
      <c r="H1977">
        <v>50</v>
      </c>
      <c r="I1977" s="3">
        <f t="shared" si="91"/>
        <v>53</v>
      </c>
      <c r="J1977" t="s">
        <v>6962</v>
      </c>
      <c r="K1977" t="str">
        <f t="shared" si="92"/>
        <v>E:\imagenes\escudos_cl\Europa\NIFL Championship\Loughgall FC.png</v>
      </c>
      <c r="L1977" t="s">
        <v>503</v>
      </c>
      <c r="M1977">
        <f>INDEX(NationalTeams!B:B,MATCH(L1977,NationalTeams!C:C,0))</f>
        <v>99</v>
      </c>
      <c r="O1977" t="str">
        <f t="shared" si="90"/>
        <v>INSERT INTO "Clubs" (club_name,club_league_id,club_value,club_shield,club_country) VALUES ('Loughgall FC',137,53,pg_read_binary_file('E:\imagenes\escudos_cl\Europa\NIFL Championship\Loughgall FC.png'),99);</v>
      </c>
    </row>
    <row r="1978" spans="2:15" x14ac:dyDescent="0.25">
      <c r="B1978">
        <v>1976</v>
      </c>
      <c r="C1978" t="s">
        <v>4545</v>
      </c>
      <c r="D1978" t="s">
        <v>1914</v>
      </c>
      <c r="E1978">
        <f>INDEX(ClubLeague!B:B,MATCH(D1978,ClubLeague!C:C,0))</f>
        <v>145</v>
      </c>
      <c r="F1978">
        <v>43</v>
      </c>
      <c r="G1978">
        <v>49</v>
      </c>
      <c r="H1978">
        <v>47</v>
      </c>
      <c r="I1978" s="3">
        <f t="shared" si="91"/>
        <v>46</v>
      </c>
      <c r="J1978" t="s">
        <v>6963</v>
      </c>
      <c r="K1978" t="str">
        <f t="shared" si="92"/>
        <v>E:\imagenes\escudos_cl\Asia\Philippines Football League\Loyola FC.png</v>
      </c>
      <c r="L1978" t="s">
        <v>445</v>
      </c>
      <c r="M1978">
        <f>INDEX(NationalTeams!B:B,MATCH(L1978,NationalTeams!C:C,0))</f>
        <v>72</v>
      </c>
      <c r="O1978" t="str">
        <f t="shared" si="90"/>
        <v>INSERT INTO "Clubs" (club_name,club_league_id,club_value,club_shield,club_country) VALUES ('Loyola FC',145,46,pg_read_binary_file('E:\imagenes\escudos_cl\Asia\Philippines Football League\Loyola FC.png'),72);</v>
      </c>
    </row>
    <row r="1979" spans="2:15" x14ac:dyDescent="0.25">
      <c r="B1979">
        <v>1977</v>
      </c>
      <c r="C1979" t="s">
        <v>4359</v>
      </c>
      <c r="D1979" t="s">
        <v>1857</v>
      </c>
      <c r="E1979">
        <f>INDEX(ClubLeague!B:B,MATCH(D1979,ClubLeague!C:C,0))</f>
        <v>88</v>
      </c>
      <c r="F1979">
        <v>52</v>
      </c>
      <c r="G1979">
        <v>52</v>
      </c>
      <c r="H1979">
        <v>54</v>
      </c>
      <c r="I1979" s="3">
        <f t="shared" si="91"/>
        <v>53</v>
      </c>
      <c r="J1979" t="s">
        <v>6964</v>
      </c>
      <c r="K1979" t="str">
        <f t="shared" si="92"/>
        <v>E:\imagenes\escudos_cl\Asia\Lao League 1\Luang Prabang FC.png</v>
      </c>
      <c r="L1979" t="s">
        <v>455</v>
      </c>
      <c r="M1979">
        <f>INDEX(NationalTeams!B:B,MATCH(L1979,NationalTeams!C:C,0))</f>
        <v>120</v>
      </c>
      <c r="O1979" t="str">
        <f t="shared" si="90"/>
        <v>INSERT INTO "Clubs" (club_name,club_league_id,club_value,club_shield,club_country) VALUES ('Luang Prabang FC',88,53,pg_read_binary_file('E:\imagenes\escudos_cl\Asia\Lao League 1\Luang Prabang FC.png'),120);</v>
      </c>
    </row>
    <row r="1980" spans="2:15" x14ac:dyDescent="0.25">
      <c r="B1980">
        <v>1978</v>
      </c>
      <c r="C1980" t="s">
        <v>4942</v>
      </c>
      <c r="D1980" t="s">
        <v>1970</v>
      </c>
      <c r="E1980">
        <f>INDEX(ClubLeague!B:B,MATCH(D1980,ClubLeague!C:C,0))</f>
        <v>201</v>
      </c>
      <c r="F1980">
        <v>56</v>
      </c>
      <c r="G1980">
        <v>62</v>
      </c>
      <c r="H1980">
        <v>55</v>
      </c>
      <c r="I1980" s="3">
        <f t="shared" si="91"/>
        <v>58</v>
      </c>
      <c r="J1980" t="s">
        <v>6965</v>
      </c>
      <c r="K1980" t="str">
        <f t="shared" si="92"/>
        <v>E:\imagenes\escudos_cl\Africa\Uganda Premier League\Lugazi FC.png</v>
      </c>
      <c r="L1980" t="s">
        <v>359</v>
      </c>
      <c r="M1980">
        <f>INDEX(NationalTeams!B:B,MATCH(L1980,NationalTeams!C:C,0))</f>
        <v>213</v>
      </c>
      <c r="O1980" t="str">
        <f t="shared" si="90"/>
        <v>INSERT INTO "Clubs" (club_name,club_league_id,club_value,club_shield,club_country) VALUES ('Lugazi FC',201,58,pg_read_binary_file('E:\imagenes\escudos_cl\Africa\Uganda Premier League\Lugazi FC.png'),213);</v>
      </c>
    </row>
    <row r="1981" spans="2:15" x14ac:dyDescent="0.25">
      <c r="B1981">
        <v>1979</v>
      </c>
      <c r="C1981" t="s">
        <v>4959</v>
      </c>
      <c r="D1981" t="s">
        <v>1979</v>
      </c>
      <c r="E1981">
        <f>INDEX(ClubLeague!B:B,MATCH(D1981,ClubLeague!C:C,0))</f>
        <v>210</v>
      </c>
      <c r="F1981">
        <v>54</v>
      </c>
      <c r="G1981">
        <v>64</v>
      </c>
      <c r="H1981">
        <v>63</v>
      </c>
      <c r="I1981" s="3">
        <f t="shared" si="91"/>
        <v>60</v>
      </c>
      <c r="J1981" t="s">
        <v>6966</v>
      </c>
      <c r="K1981" t="str">
        <f t="shared" si="92"/>
        <v>E:\imagenes\escudos_cl\Africa\Zambia Super League\Lumwana Radiants FC.png</v>
      </c>
      <c r="L1981" t="s">
        <v>367</v>
      </c>
      <c r="M1981">
        <f>INDEX(NationalTeams!B:B,MATCH(L1981,NationalTeams!C:C,0))</f>
        <v>222</v>
      </c>
      <c r="O1981" t="str">
        <f t="shared" si="90"/>
        <v>INSERT INTO "Clubs" (club_name,club_league_id,club_value,club_shield,club_country) VALUES ('Lumwana Radiants FC',210,60,pg_read_binary_file('E:\imagenes\escudos_cl\Africa\Zambia Super League\Lumwana Radiants FC.png'),222);</v>
      </c>
    </row>
    <row r="1982" spans="2:15" x14ac:dyDescent="0.25">
      <c r="B1982">
        <v>1980</v>
      </c>
      <c r="C1982" t="s">
        <v>4584</v>
      </c>
      <c r="D1982" t="s">
        <v>1795</v>
      </c>
      <c r="E1982">
        <f>INDEX(ClubLeague!B:B,MATCH(D1982,ClubLeague!C:C,0))</f>
        <v>25</v>
      </c>
      <c r="F1982">
        <v>45</v>
      </c>
      <c r="G1982">
        <v>44</v>
      </c>
      <c r="H1982">
        <v>44</v>
      </c>
      <c r="I1982" s="3">
        <f t="shared" si="91"/>
        <v>44</v>
      </c>
      <c r="J1982" t="s">
        <v>6967</v>
      </c>
      <c r="K1982" t="str">
        <f t="shared" si="92"/>
        <v>E:\imagenes\escudos_cl\Asia\Brunei Super League\Lun Bawang FC.png</v>
      </c>
      <c r="L1982" t="s">
        <v>478</v>
      </c>
      <c r="M1982">
        <f>INDEX(NationalTeams!B:B,MATCH(L1982,NationalTeams!C:C,0))</f>
        <v>33</v>
      </c>
      <c r="O1982" t="str">
        <f t="shared" si="90"/>
        <v>INSERT INTO "Clubs" (club_name,club_league_id,club_value,club_shield,club_country) VALUES ('Lun Bawang FC',25,44,pg_read_binary_file('E:\imagenes\escudos_cl\Asia\Brunei Super League\Lun Bawang FC.png'),33);</v>
      </c>
    </row>
    <row r="1983" spans="2:15" x14ac:dyDescent="0.25">
      <c r="B1983">
        <v>1981</v>
      </c>
      <c r="C1983" t="s">
        <v>4539</v>
      </c>
      <c r="D1983" t="s">
        <v>1867</v>
      </c>
      <c r="E1983">
        <f>INDEX(ClubLeague!B:B,MATCH(D1983,ClubLeague!C:C,0))</f>
        <v>98</v>
      </c>
      <c r="F1983">
        <v>49</v>
      </c>
      <c r="G1983">
        <v>47</v>
      </c>
      <c r="H1983">
        <v>48</v>
      </c>
      <c r="I1983" s="3">
        <f t="shared" si="91"/>
        <v>48</v>
      </c>
      <c r="J1983" t="s">
        <v>6968</v>
      </c>
      <c r="K1983" t="str">
        <f t="shared" si="92"/>
        <v>E:\imagenes\escudos_cl\Asia\Liga de Elite\Lun Lok.png</v>
      </c>
      <c r="L1983" t="s">
        <v>484</v>
      </c>
      <c r="M1983">
        <f>INDEX(NationalTeams!B:B,MATCH(L1983,NationalTeams!C:C,0))</f>
        <v>129</v>
      </c>
      <c r="O1983" t="str">
        <f t="shared" si="90"/>
        <v>INSERT INTO "Clubs" (club_name,club_league_id,club_value,club_shield,club_country) VALUES ('Lun Lok',98,48,pg_read_binary_file('E:\imagenes\escudos_cl\Asia\Liga de Elite\Lun Lok.png'),129);</v>
      </c>
    </row>
    <row r="1984" spans="2:15" x14ac:dyDescent="0.25">
      <c r="B1984">
        <v>1982</v>
      </c>
      <c r="C1984" t="s">
        <v>4186</v>
      </c>
      <c r="D1984" t="s">
        <v>1927</v>
      </c>
      <c r="E1984">
        <f>INDEX(ClubLeague!B:B,MATCH(D1984,ClubLeague!C:C,0))</f>
        <v>158</v>
      </c>
      <c r="F1984">
        <v>57</v>
      </c>
      <c r="G1984">
        <v>57</v>
      </c>
      <c r="H1984">
        <v>57</v>
      </c>
      <c r="I1984" s="3">
        <f t="shared" si="91"/>
        <v>57</v>
      </c>
      <c r="J1984" t="s">
        <v>6969</v>
      </c>
      <c r="K1984" t="str">
        <f t="shared" si="92"/>
        <v>E:\imagenes\escudos_cl\Asia\Qatari Second Division\Lusail SC.png</v>
      </c>
      <c r="L1984" t="s">
        <v>432</v>
      </c>
      <c r="M1984">
        <f>INDEX(NationalTeams!B:B,MATCH(L1984,NationalTeams!C:C,0))</f>
        <v>169</v>
      </c>
      <c r="O1984" t="str">
        <f t="shared" si="90"/>
        <v>INSERT INTO "Clubs" (club_name,club_league_id,club_value,club_shield,club_country) VALUES ('Lusail SC',158,57,pg_read_binary_file('E:\imagenes\escudos_cl\Asia\Qatari Second Division\Lusail SC.png'),169);</v>
      </c>
    </row>
    <row r="1985" spans="2:15" x14ac:dyDescent="0.25">
      <c r="B1985">
        <v>1983</v>
      </c>
      <c r="C1985" t="s">
        <v>3080</v>
      </c>
      <c r="D1985" t="s">
        <v>1937</v>
      </c>
      <c r="E1985">
        <f>INDEX(ClubLeague!B:B,MATCH(D1985,ClubLeague!C:C,0))</f>
        <v>168</v>
      </c>
      <c r="F1985">
        <v>60</v>
      </c>
      <c r="G1985">
        <v>57</v>
      </c>
      <c r="H1985">
        <v>61</v>
      </c>
      <c r="I1985" s="3">
        <f t="shared" si="91"/>
        <v>59</v>
      </c>
      <c r="J1985" t="s">
        <v>6970</v>
      </c>
      <c r="K1985" t="str">
        <f t="shared" si="92"/>
        <v>E:\imagenes\escudos_cl\Europa\Segunda Liga\Lusitano FC.png</v>
      </c>
      <c r="L1985" t="s">
        <v>504</v>
      </c>
      <c r="M1985">
        <f>INDEX(NationalTeams!B:B,MATCH(L1985,NationalTeams!C:C,0))</f>
        <v>167</v>
      </c>
      <c r="O1985" t="str">
        <f t="shared" si="90"/>
        <v>INSERT INTO "Clubs" (club_name,club_league_id,club_value,club_shield,club_country) VALUES ('Lusitano FC',168,59,pg_read_binary_file('E:\imagenes\escudos_cl\Europa\Segunda Liga\Lusitano FC.png'),167);</v>
      </c>
    </row>
    <row r="1986" spans="2:15" x14ac:dyDescent="0.25">
      <c r="B1986">
        <v>1984</v>
      </c>
      <c r="C1986" t="s">
        <v>3014</v>
      </c>
      <c r="D1986" t="s">
        <v>1910</v>
      </c>
      <c r="E1986">
        <f>INDEX(ClubLeague!B:B,MATCH(D1986,ClubLeague!C:C,0))</f>
        <v>141</v>
      </c>
      <c r="F1986">
        <v>58</v>
      </c>
      <c r="G1986">
        <v>58</v>
      </c>
      <c r="H1986">
        <v>55</v>
      </c>
      <c r="I1986" s="3">
        <f t="shared" si="91"/>
        <v>57</v>
      </c>
      <c r="J1986" t="s">
        <v>6971</v>
      </c>
      <c r="K1986" t="str">
        <f t="shared" si="92"/>
        <v>E:\imagenes\escudos_cl\Europa\Norwegian First Division\Lyn 1896 FK.png</v>
      </c>
      <c r="L1986" t="s">
        <v>492</v>
      </c>
      <c r="M1986">
        <f>INDEX(NationalTeams!B:B,MATCH(L1986,NationalTeams!C:C,0))</f>
        <v>154</v>
      </c>
      <c r="O1986" t="str">
        <f t="shared" si="90"/>
        <v>INSERT INTO "Clubs" (club_name,club_league_id,club_value,club_shield,club_country) VALUES ('Lyn 1896 FK',141,57,pg_read_binary_file('E:\imagenes\escudos_cl\Europa\Norwegian First Division\Lyn 1896 FK.png'),154);</v>
      </c>
    </row>
    <row r="1987" spans="2:15" x14ac:dyDescent="0.25">
      <c r="B1987">
        <v>1985</v>
      </c>
      <c r="C1987" t="s">
        <v>2570</v>
      </c>
      <c r="D1987" t="s">
        <v>1832</v>
      </c>
      <c r="E1987">
        <f>INDEX(ClubLeague!B:B,MATCH(D1987,ClubLeague!C:C,0))</f>
        <v>63</v>
      </c>
      <c r="F1987">
        <v>54</v>
      </c>
      <c r="G1987">
        <v>55</v>
      </c>
      <c r="H1987">
        <v>53</v>
      </c>
      <c r="I1987" s="3">
        <f t="shared" si="91"/>
        <v>54</v>
      </c>
      <c r="J1987" t="s">
        <v>6972</v>
      </c>
      <c r="K1987" t="str">
        <f t="shared" si="92"/>
        <v>E:\imagenes\escudos_cl\Europa\Gibraltar Football League\Lynx FC.png</v>
      </c>
      <c r="L1987" t="s">
        <v>536</v>
      </c>
      <c r="M1987">
        <f>INDEX(NationalTeams!B:B,MATCH(L1987,NationalTeams!C:C,0))</f>
        <v>80</v>
      </c>
      <c r="O1987" t="str">
        <f t="shared" ref="O1987:O2050" si="93">_xlfn.CONCAT($O$1,$S$1,$B$1,$S$1," ",$Q$1,$C$2,$U$1,$E$2,$U$1,$I$2,$U$1,$K$2,$U$1,$M$2,$R$1,$P$1,$Q$1,$T$1,C1987,$T$1,$U$1,E1987,$U$1,I1987,$U$1,$O$2,$Q$1,$T$1,K1987,$T$1,$R$1,$U$1,M1987,$R$1,$V$1)</f>
        <v>INSERT INTO "Clubs" (club_name,club_league_id,club_value,club_shield,club_country) VALUES ('Lynx FC',63,54,pg_read_binary_file('E:\imagenes\escudos_cl\Europa\Gibraltar Football League\Lynx FC.png'),80);</v>
      </c>
    </row>
    <row r="1988" spans="2:15" x14ac:dyDescent="0.25">
      <c r="B1988">
        <v>1986</v>
      </c>
      <c r="C1988" t="s">
        <v>4692</v>
      </c>
      <c r="D1988" t="s">
        <v>1882</v>
      </c>
      <c r="E1988">
        <f>INDEX(ClubLeague!B:B,MATCH(D1988,ClubLeague!C:C,0))</f>
        <v>113</v>
      </c>
      <c r="F1988">
        <v>67</v>
      </c>
      <c r="G1988">
        <v>72</v>
      </c>
      <c r="H1988">
        <v>68</v>
      </c>
      <c r="I1988" s="3">
        <f t="shared" ref="I1988:I2051" si="94">ROUND(AVERAGE(F1988:H1988),0)</f>
        <v>69</v>
      </c>
      <c r="J1988" t="s">
        <v>6973</v>
      </c>
      <c r="K1988" t="str">
        <f t="shared" ref="K1988:K2051" si="95">_xlfn.CONCAT($A$1,J1988)</f>
        <v>E:\imagenes\escudos_cl\Africa\Ligue 1\LYS Sassandra.png</v>
      </c>
      <c r="L1988" t="s">
        <v>323</v>
      </c>
      <c r="M1988">
        <f>INDEX(NationalTeams!B:B,MATCH(L1988,NationalTeams!C:C,0))</f>
        <v>51</v>
      </c>
      <c r="O1988" t="str">
        <f t="shared" si="93"/>
        <v>INSERT INTO "Clubs" (club_name,club_league_id,club_value,club_shield,club_country) VALUES ('LYS Sassandra',113,69,pg_read_binary_file('E:\imagenes\escudos_cl\Africa\Ligue 1\LYS Sassandra.png'),51);</v>
      </c>
    </row>
    <row r="1989" spans="2:15" x14ac:dyDescent="0.25">
      <c r="B1989">
        <v>1987</v>
      </c>
      <c r="C1989" t="s">
        <v>4793</v>
      </c>
      <c r="D1989" t="s">
        <v>1792</v>
      </c>
      <c r="E1989">
        <f>INDEX(ClubLeague!B:B,MATCH(D1989,ClubLeague!C:C,0))</f>
        <v>22</v>
      </c>
      <c r="F1989">
        <v>77</v>
      </c>
      <c r="G1989">
        <v>64</v>
      </c>
      <c r="H1989">
        <v>79</v>
      </c>
      <c r="I1989" s="3">
        <f t="shared" si="94"/>
        <v>73</v>
      </c>
      <c r="J1989" t="s">
        <v>6974</v>
      </c>
      <c r="K1989" t="str">
        <f t="shared" si="95"/>
        <v>E:\imagenes\escudos_cl\Africa\Botola\MA Tetouan.png</v>
      </c>
      <c r="L1989" t="s">
        <v>342</v>
      </c>
      <c r="M1989">
        <f>INDEX(NationalTeams!B:B,MATCH(L1989,NationalTeams!C:C,0))</f>
        <v>137</v>
      </c>
      <c r="O1989" t="str">
        <f t="shared" si="93"/>
        <v>INSERT INTO "Clubs" (club_name,club_league_id,club_value,club_shield,club_country) VALUES ('MA Tetouan',22,73,pg_read_binary_file('E:\imagenes\escudos_cl\Africa\Botola\MA Tetouan.png'),137);</v>
      </c>
    </row>
    <row r="1990" spans="2:15" x14ac:dyDescent="0.25">
      <c r="B1990">
        <v>1988</v>
      </c>
      <c r="C1990" t="s">
        <v>4094</v>
      </c>
      <c r="D1990" t="s">
        <v>1776</v>
      </c>
      <c r="E1990">
        <f>INDEX(ClubLeague!B:B,MATCH(D1990,ClubLeague!C:C,0))</f>
        <v>6</v>
      </c>
      <c r="F1990">
        <v>61</v>
      </c>
      <c r="G1990">
        <v>57</v>
      </c>
      <c r="H1990">
        <v>59</v>
      </c>
      <c r="I1990" s="3">
        <f t="shared" si="94"/>
        <v>59</v>
      </c>
      <c r="J1990" t="s">
        <v>6975</v>
      </c>
      <c r="K1990" t="str">
        <f t="shared" si="95"/>
        <v>E:\imagenes\escudos_cl\Asia\A League\Macarthur FC.png</v>
      </c>
      <c r="L1990" t="s">
        <v>426</v>
      </c>
      <c r="M1990">
        <f>INDEX(NationalTeams!B:B,MATCH(L1990,NationalTeams!C:C,0))</f>
        <v>16</v>
      </c>
      <c r="O1990" t="str">
        <f t="shared" si="93"/>
        <v>INSERT INTO "Clubs" (club_name,club_league_id,club_value,club_shield,club_country) VALUES ('Macarthur FC',6,59,pg_read_binary_file('E:\imagenes\escudos_cl\Asia\A League\Macarthur FC.png'),16);</v>
      </c>
    </row>
    <row r="1991" spans="2:15" x14ac:dyDescent="0.25">
      <c r="B1991">
        <v>1989</v>
      </c>
      <c r="C1991" t="s">
        <v>2765</v>
      </c>
      <c r="D1991" t="s">
        <v>1842</v>
      </c>
      <c r="E1991">
        <f>INDEX(ClubLeague!B:B,MATCH(D1991,ClubLeague!C:C,0))</f>
        <v>73</v>
      </c>
      <c r="F1991">
        <v>69</v>
      </c>
      <c r="G1991">
        <v>68</v>
      </c>
      <c r="H1991">
        <v>70</v>
      </c>
      <c r="I1991" s="3">
        <f t="shared" si="94"/>
        <v>69</v>
      </c>
      <c r="J1991" t="s">
        <v>6976</v>
      </c>
      <c r="K1991" t="str">
        <f t="shared" si="95"/>
        <v>E:\imagenes\escudos_cl\Europa\Israeli Premier League\Maccabi Bnei Reineh FC.png</v>
      </c>
      <c r="L1991" t="s">
        <v>530</v>
      </c>
      <c r="M1991">
        <f>INDEX(NationalTeams!B:B,MATCH(L1991,NationalTeams!C:C,0))</f>
        <v>109</v>
      </c>
      <c r="O1991" t="str">
        <f t="shared" si="93"/>
        <v>INSERT INTO "Clubs" (club_name,club_league_id,club_value,club_shield,club_country) VALUES ('Maccabi Bnei Reineh FC',73,69,pg_read_binary_file('E:\imagenes\escudos_cl\Europa\Israeli Premier League\Maccabi Bnei Reineh FC.png'),109);</v>
      </c>
    </row>
    <row r="1992" spans="2:15" x14ac:dyDescent="0.25">
      <c r="B1992">
        <v>1990</v>
      </c>
      <c r="C1992" t="s">
        <v>2766</v>
      </c>
      <c r="D1992" t="s">
        <v>1842</v>
      </c>
      <c r="E1992">
        <f>INDEX(ClubLeague!B:B,MATCH(D1992,ClubLeague!C:C,0))</f>
        <v>73</v>
      </c>
      <c r="F1992">
        <v>67</v>
      </c>
      <c r="G1992">
        <v>66</v>
      </c>
      <c r="H1992">
        <v>68</v>
      </c>
      <c r="I1992" s="3">
        <f t="shared" si="94"/>
        <v>67</v>
      </c>
      <c r="J1992" t="s">
        <v>6977</v>
      </c>
      <c r="K1992" t="str">
        <f t="shared" si="95"/>
        <v>E:\imagenes\escudos_cl\Europa\Israeli Premier League\Maccabi Haifa FC.png</v>
      </c>
      <c r="L1992" t="s">
        <v>530</v>
      </c>
      <c r="M1992">
        <f>INDEX(NationalTeams!B:B,MATCH(L1992,NationalTeams!C:C,0))</f>
        <v>109</v>
      </c>
      <c r="O1992" t="str">
        <f t="shared" si="93"/>
        <v>INSERT INTO "Clubs" (club_name,club_league_id,club_value,club_shield,club_country) VALUES ('Maccabi Haifa FC',73,67,pg_read_binary_file('E:\imagenes\escudos_cl\Europa\Israeli Premier League\Maccabi Haifa FC.png'),109);</v>
      </c>
    </row>
    <row r="1993" spans="2:15" x14ac:dyDescent="0.25">
      <c r="B1993">
        <v>1991</v>
      </c>
      <c r="C1993" t="s">
        <v>2775</v>
      </c>
      <c r="D1993" t="s">
        <v>1874</v>
      </c>
      <c r="E1993">
        <f>INDEX(ClubLeague!B:B,MATCH(D1993,ClubLeague!C:C,0))</f>
        <v>105</v>
      </c>
      <c r="F1993">
        <v>60</v>
      </c>
      <c r="G1993">
        <v>62</v>
      </c>
      <c r="H1993">
        <v>60</v>
      </c>
      <c r="I1993" s="3">
        <f t="shared" si="94"/>
        <v>61</v>
      </c>
      <c r="J1993" t="s">
        <v>6978</v>
      </c>
      <c r="K1993" t="str">
        <f t="shared" si="95"/>
        <v>E:\imagenes\escudos_cl\Europa\Liga Leumit\Maccabi Herzliya FC.png</v>
      </c>
      <c r="L1993" t="s">
        <v>530</v>
      </c>
      <c r="M1993">
        <f>INDEX(NationalTeams!B:B,MATCH(L1993,NationalTeams!C:C,0))</f>
        <v>109</v>
      </c>
      <c r="O1993" t="str">
        <f t="shared" si="93"/>
        <v>INSERT INTO "Clubs" (club_name,club_league_id,club_value,club_shield,club_country) VALUES ('Maccabi Herzliya FC',105,61,pg_read_binary_file('E:\imagenes\escudos_cl\Europa\Liga Leumit\Maccabi Herzliya FC.png'),109);</v>
      </c>
    </row>
    <row r="1994" spans="2:15" x14ac:dyDescent="0.25">
      <c r="B1994">
        <v>1992</v>
      </c>
      <c r="C1994" t="s">
        <v>2782</v>
      </c>
      <c r="D1994" t="s">
        <v>1874</v>
      </c>
      <c r="E1994">
        <f>INDEX(ClubLeague!B:B,MATCH(D1994,ClubLeague!C:C,0))</f>
        <v>105</v>
      </c>
      <c r="F1994">
        <v>62</v>
      </c>
      <c r="G1994">
        <v>61</v>
      </c>
      <c r="H1994">
        <v>59</v>
      </c>
      <c r="I1994" s="3">
        <f t="shared" si="94"/>
        <v>61</v>
      </c>
      <c r="J1994" t="s">
        <v>6979</v>
      </c>
      <c r="K1994" t="str">
        <f t="shared" si="95"/>
        <v>E:\imagenes\escudos_cl\Europa\Liga Leumit\Maccabi Jaffa FC.png</v>
      </c>
      <c r="L1994" t="s">
        <v>530</v>
      </c>
      <c r="M1994">
        <f>INDEX(NationalTeams!B:B,MATCH(L1994,NationalTeams!C:C,0))</f>
        <v>109</v>
      </c>
      <c r="O1994" t="str">
        <f t="shared" si="93"/>
        <v>INSERT INTO "Clubs" (club_name,club_league_id,club_value,club_shield,club_country) VALUES ('Maccabi Jaffa FC',105,61,pg_read_binary_file('E:\imagenes\escudos_cl\Europa\Liga Leumit\Maccabi Jaffa FC.png'),109);</v>
      </c>
    </row>
    <row r="1995" spans="2:15" x14ac:dyDescent="0.25">
      <c r="B1995">
        <v>1993</v>
      </c>
      <c r="C1995" t="s">
        <v>2767</v>
      </c>
      <c r="D1995" t="s">
        <v>1842</v>
      </c>
      <c r="E1995">
        <f>INDEX(ClubLeague!B:B,MATCH(D1995,ClubLeague!C:C,0))</f>
        <v>73</v>
      </c>
      <c r="F1995">
        <v>68</v>
      </c>
      <c r="G1995">
        <v>72</v>
      </c>
      <c r="H1995">
        <v>71</v>
      </c>
      <c r="I1995" s="3">
        <f t="shared" si="94"/>
        <v>70</v>
      </c>
      <c r="J1995" t="s">
        <v>6980</v>
      </c>
      <c r="K1995" t="str">
        <f t="shared" si="95"/>
        <v>E:\imagenes\escudos_cl\Europa\Israeli Premier League\Maccabi Netanya FC.png</v>
      </c>
      <c r="L1995" t="s">
        <v>530</v>
      </c>
      <c r="M1995">
        <f>INDEX(NationalTeams!B:B,MATCH(L1995,NationalTeams!C:C,0))</f>
        <v>109</v>
      </c>
      <c r="O1995" t="str">
        <f t="shared" si="93"/>
        <v>INSERT INTO "Clubs" (club_name,club_league_id,club_value,club_shield,club_country) VALUES ('Maccabi Netanya FC',73,70,pg_read_binary_file('E:\imagenes\escudos_cl\Europa\Israeli Premier League\Maccabi Netanya FC.png'),109);</v>
      </c>
    </row>
    <row r="1996" spans="2:15" x14ac:dyDescent="0.25">
      <c r="B1996">
        <v>1994</v>
      </c>
      <c r="C1996" t="s">
        <v>2768</v>
      </c>
      <c r="D1996" t="s">
        <v>1842</v>
      </c>
      <c r="E1996">
        <f>INDEX(ClubLeague!B:B,MATCH(D1996,ClubLeague!C:C,0))</f>
        <v>73</v>
      </c>
      <c r="F1996">
        <v>68</v>
      </c>
      <c r="G1996">
        <v>72</v>
      </c>
      <c r="H1996">
        <v>68</v>
      </c>
      <c r="I1996" s="3">
        <f t="shared" si="94"/>
        <v>69</v>
      </c>
      <c r="J1996" t="s">
        <v>6981</v>
      </c>
      <c r="K1996" t="str">
        <f t="shared" si="95"/>
        <v>E:\imagenes\escudos_cl\Europa\Israeli Premier League\Maccabi Petah Tikva FC.png</v>
      </c>
      <c r="L1996" t="s">
        <v>530</v>
      </c>
      <c r="M1996">
        <f>INDEX(NationalTeams!B:B,MATCH(L1996,NationalTeams!C:C,0))</f>
        <v>109</v>
      </c>
      <c r="O1996" t="str">
        <f t="shared" si="93"/>
        <v>INSERT INTO "Clubs" (club_name,club_league_id,club_value,club_shield,club_country) VALUES ('Maccabi Petah Tikva FC',73,69,pg_read_binary_file('E:\imagenes\escudos_cl\Europa\Israeli Premier League\Maccabi Petah Tikva FC.png'),109);</v>
      </c>
    </row>
    <row r="1997" spans="2:15" x14ac:dyDescent="0.25">
      <c r="B1997">
        <v>1995</v>
      </c>
      <c r="C1997" t="s">
        <v>2769</v>
      </c>
      <c r="D1997" t="s">
        <v>1842</v>
      </c>
      <c r="E1997">
        <f>INDEX(ClubLeague!B:B,MATCH(D1997,ClubLeague!C:C,0))</f>
        <v>73</v>
      </c>
      <c r="F1997">
        <v>67</v>
      </c>
      <c r="G1997">
        <v>72</v>
      </c>
      <c r="H1997">
        <v>71</v>
      </c>
      <c r="I1997" s="3">
        <f t="shared" si="94"/>
        <v>70</v>
      </c>
      <c r="J1997" t="s">
        <v>6982</v>
      </c>
      <c r="K1997" t="str">
        <f t="shared" si="95"/>
        <v>E:\imagenes\escudos_cl\Europa\Israeli Premier League\Maccabi Tel Aviv FC.png</v>
      </c>
      <c r="L1997" t="s">
        <v>530</v>
      </c>
      <c r="M1997">
        <f>INDEX(NationalTeams!B:B,MATCH(L1997,NationalTeams!C:C,0))</f>
        <v>109</v>
      </c>
      <c r="O1997" t="str">
        <f t="shared" si="93"/>
        <v>INSERT INTO "Clubs" (club_name,club_league_id,club_value,club_shield,club_country) VALUES ('Maccabi Tel Aviv FC',73,70,pg_read_binary_file('E:\imagenes\escudos_cl\Europa\Israeli Premier League\Maccabi Tel Aviv FC.png'),109);</v>
      </c>
    </row>
    <row r="1998" spans="2:15" x14ac:dyDescent="0.25">
      <c r="B1998">
        <v>1996</v>
      </c>
      <c r="C1998" t="s">
        <v>4267</v>
      </c>
      <c r="D1998" t="s">
        <v>1890</v>
      </c>
      <c r="E1998">
        <f>INDEX(ClubLeague!B:B,MATCH(D1998,ClubLeague!C:C,0))</f>
        <v>121</v>
      </c>
      <c r="F1998">
        <v>60</v>
      </c>
      <c r="G1998">
        <v>60</v>
      </c>
      <c r="H1998">
        <v>55</v>
      </c>
      <c r="I1998" s="3">
        <f t="shared" si="94"/>
        <v>58</v>
      </c>
      <c r="J1998" t="s">
        <v>6983</v>
      </c>
      <c r="K1998" t="str">
        <f t="shared" si="95"/>
        <v>E:\imagenes\escudos_cl\Asia\Malaysia A1 SemiPro League\Machan FC.png</v>
      </c>
      <c r="L1998" t="s">
        <v>463</v>
      </c>
      <c r="M1998">
        <f>INDEX(NationalTeams!B:B,MATCH(L1998,NationalTeams!C:C,0))</f>
        <v>132</v>
      </c>
      <c r="O1998" t="str">
        <f t="shared" si="93"/>
        <v>INSERT INTO "Clubs" (club_name,club_league_id,club_value,club_shield,club_country) VALUES ('Machan FC',121,58,pg_read_binary_file('E:\imagenes\escudos_cl\Asia\Malaysia A1 SemiPro League\Machan FC.png'),132);</v>
      </c>
    </row>
    <row r="1999" spans="2:15" x14ac:dyDescent="0.25">
      <c r="B1999">
        <v>1997</v>
      </c>
      <c r="C1999" t="s">
        <v>4015</v>
      </c>
      <c r="D1999" t="s">
        <v>1843</v>
      </c>
      <c r="E1999">
        <f>INDEX(ClubLeague!B:B,MATCH(D1999,ClubLeague!C:C,0))</f>
        <v>74</v>
      </c>
      <c r="F1999">
        <v>59</v>
      </c>
      <c r="G1999">
        <v>65</v>
      </c>
      <c r="H1999">
        <v>60</v>
      </c>
      <c r="I1999" s="3">
        <f t="shared" si="94"/>
        <v>61</v>
      </c>
      <c r="J1999" t="s">
        <v>6984</v>
      </c>
      <c r="K1999" t="str">
        <f t="shared" si="95"/>
        <v>E:\imagenes\escudos_cl\Asia\J1 League\Machida Zelvia.png</v>
      </c>
      <c r="L1999" t="s">
        <v>422</v>
      </c>
      <c r="M1999">
        <f>INDEX(NationalTeams!B:B,MATCH(L1999,NationalTeams!C:C,0))</f>
        <v>112</v>
      </c>
      <c r="O1999" t="str">
        <f t="shared" si="93"/>
        <v>INSERT INTO "Clubs" (club_name,club_league_id,club_value,club_shield,club_country) VALUES ('Machida Zelvia',74,61,pg_read_binary_file('E:\imagenes\escudos_cl\Asia\J1 League\Machida Zelvia.png'),112);</v>
      </c>
    </row>
    <row r="2000" spans="2:15" x14ac:dyDescent="0.25">
      <c r="B2000">
        <v>1998</v>
      </c>
      <c r="C2000" t="s">
        <v>4042</v>
      </c>
      <c r="D2000" t="s">
        <v>1861</v>
      </c>
      <c r="E2000">
        <f>INDEX(ClubLeague!B:B,MATCH(D2000,ClubLeague!C:C,0))</f>
        <v>92</v>
      </c>
      <c r="F2000">
        <v>60</v>
      </c>
      <c r="G2000">
        <v>58</v>
      </c>
      <c r="H2000">
        <v>60</v>
      </c>
      <c r="I2000" s="3">
        <f t="shared" si="94"/>
        <v>59</v>
      </c>
      <c r="J2000" t="s">
        <v>6985</v>
      </c>
      <c r="K2000" t="str">
        <f t="shared" si="95"/>
        <v>E:\imagenes\escudos_cl\Asia\Liga 1\Madura United FC.png</v>
      </c>
      <c r="L2000" t="s">
        <v>444</v>
      </c>
      <c r="M2000">
        <f>INDEX(NationalTeams!B:B,MATCH(L2000,NationalTeams!C:C,0))</f>
        <v>94</v>
      </c>
      <c r="O2000" t="str">
        <f t="shared" si="93"/>
        <v>INSERT INTO "Clubs" (club_name,club_league_id,club_value,club_shield,club_country) VALUES ('Madura United FC',92,59,pg_read_binary_file('E:\imagenes\escudos_cl\Asia\Liga 1\Madura United FC.png'),94);</v>
      </c>
    </row>
    <row r="2001" spans="2:15" x14ac:dyDescent="0.25">
      <c r="B2001">
        <v>1999</v>
      </c>
      <c r="C2001" t="s">
        <v>4960</v>
      </c>
      <c r="D2001" t="s">
        <v>1979</v>
      </c>
      <c r="E2001">
        <f>INDEX(ClubLeague!B:B,MATCH(D2001,ClubLeague!C:C,0))</f>
        <v>210</v>
      </c>
      <c r="F2001">
        <v>63</v>
      </c>
      <c r="G2001">
        <v>62</v>
      </c>
      <c r="H2001">
        <v>51</v>
      </c>
      <c r="I2001" s="3">
        <f t="shared" si="94"/>
        <v>59</v>
      </c>
      <c r="J2001" t="s">
        <v>6986</v>
      </c>
      <c r="K2001" t="str">
        <f t="shared" si="95"/>
        <v>E:\imagenes\escudos_cl\Africa\Zambia Super League\Maestro United Zambia FC.png</v>
      </c>
      <c r="L2001" t="s">
        <v>367</v>
      </c>
      <c r="M2001">
        <f>INDEX(NationalTeams!B:B,MATCH(L2001,NationalTeams!C:C,0))</f>
        <v>222</v>
      </c>
      <c r="O2001" t="str">
        <f t="shared" si="93"/>
        <v>INSERT INTO "Clubs" (club_name,club_league_id,club_value,club_shield,club_country) VALUES ('Maestro United Zambia FC',210,59,pg_read_binary_file('E:\imagenes\escudos_cl\Africa\Zambia Super League\Maestro United Zambia FC.png'),222);</v>
      </c>
    </row>
    <row r="2002" spans="2:15" x14ac:dyDescent="0.25">
      <c r="B2002">
        <v>2000</v>
      </c>
      <c r="C2002" t="s">
        <v>4911</v>
      </c>
      <c r="D2002" t="s">
        <v>1949</v>
      </c>
      <c r="E2002">
        <f>INDEX(ClubLeague!B:B,MATCH(D2002,ClubLeague!C:C,0))</f>
        <v>180</v>
      </c>
      <c r="F2002">
        <v>69</v>
      </c>
      <c r="G2002">
        <v>67</v>
      </c>
      <c r="H2002">
        <v>66</v>
      </c>
      <c r="I2002" s="3">
        <f t="shared" si="94"/>
        <v>67</v>
      </c>
      <c r="J2002" t="s">
        <v>6987</v>
      </c>
      <c r="K2002" t="str">
        <f t="shared" si="95"/>
        <v>E:\imagenes\escudos_cl\Africa\South African Premiership\Magesi FC.png</v>
      </c>
      <c r="L2002" t="s">
        <v>363</v>
      </c>
      <c r="M2002">
        <f>INDEX(NationalTeams!B:B,MATCH(L2002,NationalTeams!C:C,0))</f>
        <v>193</v>
      </c>
      <c r="O2002" t="str">
        <f t="shared" si="93"/>
        <v>INSERT INTO "Clubs" (club_name,club_league_id,club_value,club_shield,club_country) VALUES ('Magesi FC',180,67,pg_read_binary_file('E:\imagenes\escudos_cl\Africa\South African Premiership\Magesi FC.png'),193);</v>
      </c>
    </row>
    <row r="2003" spans="2:15" x14ac:dyDescent="0.25">
      <c r="B2003">
        <v>2001</v>
      </c>
      <c r="C2003" t="s">
        <v>4794</v>
      </c>
      <c r="D2003" t="s">
        <v>1792</v>
      </c>
      <c r="E2003">
        <f>INDEX(ClubLeague!B:B,MATCH(D2003,ClubLeague!C:C,0))</f>
        <v>22</v>
      </c>
      <c r="F2003">
        <v>73</v>
      </c>
      <c r="G2003">
        <v>73</v>
      </c>
      <c r="H2003">
        <v>68</v>
      </c>
      <c r="I2003" s="3">
        <f t="shared" si="94"/>
        <v>71</v>
      </c>
      <c r="J2003" t="s">
        <v>6988</v>
      </c>
      <c r="K2003" t="str">
        <f t="shared" si="95"/>
        <v>E:\imagenes\escudos_cl\Africa\Botola\Maghreb Fez.png</v>
      </c>
      <c r="L2003" t="s">
        <v>342</v>
      </c>
      <c r="M2003">
        <f>INDEX(NationalTeams!B:B,MATCH(L2003,NationalTeams!C:C,0))</f>
        <v>137</v>
      </c>
      <c r="O2003" t="str">
        <f t="shared" si="93"/>
        <v>INSERT INTO "Clubs" (club_name,club_league_id,club_value,club_shield,club_country) VALUES ('Maghreb Fez',22,71,pg_read_binary_file('E:\imagenes\escudos_cl\Africa\Botola\Maghreb Fez.png'),137);</v>
      </c>
    </row>
    <row r="2004" spans="2:15" x14ac:dyDescent="0.25">
      <c r="B2004">
        <v>2002</v>
      </c>
      <c r="C2004" t="s">
        <v>4540</v>
      </c>
      <c r="D2004" t="s">
        <v>1914</v>
      </c>
      <c r="E2004">
        <f>INDEX(ClubLeague!B:B,MATCH(D2004,ClubLeague!C:C,0))</f>
        <v>145</v>
      </c>
      <c r="F2004">
        <v>45</v>
      </c>
      <c r="G2004">
        <v>47</v>
      </c>
      <c r="H2004">
        <v>48</v>
      </c>
      <c r="I2004" s="3">
        <f t="shared" si="94"/>
        <v>47</v>
      </c>
      <c r="J2004" t="s">
        <v>6989</v>
      </c>
      <c r="K2004" t="str">
        <f t="shared" si="95"/>
        <v>E:\imagenes\escudos_cl\Asia\Philippines Football League\Maharlika FC.png</v>
      </c>
      <c r="L2004" t="s">
        <v>445</v>
      </c>
      <c r="M2004">
        <f>INDEX(NationalTeams!B:B,MATCH(L2004,NationalTeams!C:C,0))</f>
        <v>72</v>
      </c>
      <c r="O2004" t="str">
        <f t="shared" si="93"/>
        <v>INSERT INTO "Clubs" (club_name,club_league_id,club_value,club_shield,club_country) VALUES ('Maharlika FC',145,47,pg_read_binary_file('E:\imagenes\escudos_cl\Asia\Philippines Football League\Maharlika FC.png'),72);</v>
      </c>
    </row>
    <row r="2005" spans="2:15" x14ac:dyDescent="0.25">
      <c r="B2005">
        <v>2003</v>
      </c>
      <c r="C2005" t="s">
        <v>4374</v>
      </c>
      <c r="D2005" t="s">
        <v>1965</v>
      </c>
      <c r="E2005">
        <f>INDEX(ClubLeague!B:B,MATCH(D2005,ClubLeague!C:C,0))</f>
        <v>196</v>
      </c>
      <c r="F2005">
        <v>56</v>
      </c>
      <c r="G2005">
        <v>57</v>
      </c>
      <c r="H2005">
        <v>53</v>
      </c>
      <c r="I2005" s="3">
        <f t="shared" si="94"/>
        <v>55</v>
      </c>
      <c r="J2005" t="s">
        <v>6990</v>
      </c>
      <c r="K2005" t="str">
        <f t="shared" si="95"/>
        <v>E:\imagenes\escudos_cl\Asia\Thai League 2\Mahasarakham SBT FC.png</v>
      </c>
      <c r="L2005" t="s">
        <v>437</v>
      </c>
      <c r="M2005">
        <f>INDEX(NationalTeams!B:B,MATCH(L2005,NationalTeams!C:C,0))</f>
        <v>200</v>
      </c>
      <c r="O2005" t="str">
        <f t="shared" si="93"/>
        <v>INSERT INTO "Clubs" (club_name,club_league_id,club_value,club_shield,club_country) VALUES ('Mahasarakham SBT FC',196,55,pg_read_binary_file('E:\imagenes\escudos_cl\Asia\Thai League 2\Mahasarakham SBT FC.png'),200);</v>
      </c>
    </row>
    <row r="2006" spans="2:15" x14ac:dyDescent="0.25">
      <c r="B2006">
        <v>2004</v>
      </c>
      <c r="C2006" t="s">
        <v>4647</v>
      </c>
      <c r="D2006" t="s">
        <v>1797</v>
      </c>
      <c r="E2006">
        <f>INDEX(ClubLeague!B:B,MATCH(D2006,ClubLeague!C:C,0))</f>
        <v>27</v>
      </c>
      <c r="F2006">
        <v>70</v>
      </c>
      <c r="G2006">
        <v>69</v>
      </c>
      <c r="H2006">
        <v>70</v>
      </c>
      <c r="I2006" s="3">
        <f t="shared" si="94"/>
        <v>70</v>
      </c>
      <c r="J2006" t="s">
        <v>6991</v>
      </c>
      <c r="K2006" t="str">
        <f t="shared" si="95"/>
        <v>E:\imagenes\escudos_cl\Africa\Burkinabe Premier League\Majestic FC.png</v>
      </c>
      <c r="L2006" t="s">
        <v>366</v>
      </c>
      <c r="M2006">
        <f>INDEX(NationalTeams!B:B,MATCH(L2006,NationalTeams!C:C,0))</f>
        <v>35</v>
      </c>
      <c r="O2006" t="str">
        <f t="shared" si="93"/>
        <v>INSERT INTO "Clubs" (club_name,club_league_id,club_value,club_shield,club_country) VALUES ('Majestic FC',27,70,pg_read_binary_file('E:\imagenes\escudos_cl\Africa\Burkinabe Premier League\Majestic FC.png'),35);</v>
      </c>
    </row>
    <row r="2007" spans="2:15" x14ac:dyDescent="0.25">
      <c r="B2007">
        <v>2005</v>
      </c>
      <c r="C2007" t="s">
        <v>2600</v>
      </c>
      <c r="D2007" t="s">
        <v>1951</v>
      </c>
      <c r="E2007">
        <f>INDEX(ClubLeague!B:B,MATCH(D2007,ClubLeague!C:C,0))</f>
        <v>182</v>
      </c>
      <c r="F2007">
        <v>64</v>
      </c>
      <c r="G2007">
        <v>62</v>
      </c>
      <c r="H2007">
        <v>63</v>
      </c>
      <c r="I2007" s="3">
        <f t="shared" si="94"/>
        <v>63</v>
      </c>
      <c r="J2007" t="s">
        <v>6992</v>
      </c>
      <c r="K2007" t="str">
        <f t="shared" si="95"/>
        <v>E:\imagenes\escudos_cl\Europa\Super League Greece 2\Makedonikos FC.png</v>
      </c>
      <c r="L2007" t="s">
        <v>508</v>
      </c>
      <c r="M2007">
        <f>INDEX(NationalTeams!B:B,MATCH(L2007,NationalTeams!C:C,0))</f>
        <v>82</v>
      </c>
      <c r="O2007" t="str">
        <f t="shared" si="93"/>
        <v>INSERT INTO "Clubs" (club_name,club_league_id,club_value,club_shield,club_country) VALUES ('Makedonikos FC',182,63,pg_read_binary_file('E:\imagenes\escudos_cl\Europa\Super League Greece 2\Makedonikos FC.png'),82);</v>
      </c>
    </row>
    <row r="2008" spans="2:15" x14ac:dyDescent="0.25">
      <c r="B2008">
        <v>2006</v>
      </c>
      <c r="C2008" t="s">
        <v>2416</v>
      </c>
      <c r="D2008" t="s">
        <v>1856</v>
      </c>
      <c r="E2008">
        <f>INDEX(ClubLeague!B:B,MATCH(D2008,ClubLeague!C:C,0))</f>
        <v>87</v>
      </c>
      <c r="F2008">
        <v>67</v>
      </c>
      <c r="G2008">
        <v>67</v>
      </c>
      <c r="H2008">
        <v>69</v>
      </c>
      <c r="I2008" s="3">
        <f t="shared" si="94"/>
        <v>68</v>
      </c>
      <c r="J2008" t="s">
        <v>6993</v>
      </c>
      <c r="K2008" t="str">
        <f t="shared" si="95"/>
        <v>E:\imagenes\escudos_cl\Europa\LaLiga Hypermotion\Malaga CF.png</v>
      </c>
      <c r="L2008" t="s">
        <v>490</v>
      </c>
      <c r="M2008">
        <f>INDEX(NationalTeams!B:B,MATCH(L2008,NationalTeams!C:C,0))</f>
        <v>66</v>
      </c>
      <c r="O2008" t="str">
        <f t="shared" si="93"/>
        <v>INSERT INTO "Clubs" (club_name,club_league_id,club_value,club_shield,club_country) VALUES ('Malaga CF',87,68,pg_read_binary_file('E:\imagenes\escudos_cl\Europa\LaLiga Hypermotion\Malaga CF.png'),66);</v>
      </c>
    </row>
    <row r="2009" spans="2:15" x14ac:dyDescent="0.25">
      <c r="B2009">
        <v>2007</v>
      </c>
      <c r="C2009" t="s">
        <v>4316</v>
      </c>
      <c r="D2009" t="s">
        <v>1913</v>
      </c>
      <c r="E2009">
        <f>INDEX(ClubLeague!B:B,MATCH(D2009,ClubLeague!C:C,0))</f>
        <v>144</v>
      </c>
      <c r="F2009">
        <v>58</v>
      </c>
      <c r="G2009">
        <v>58</v>
      </c>
      <c r="H2009">
        <v>54</v>
      </c>
      <c r="I2009" s="3">
        <f t="shared" si="94"/>
        <v>57</v>
      </c>
      <c r="J2009" t="s">
        <v>6994</v>
      </c>
      <c r="K2009" t="str">
        <f t="shared" si="95"/>
        <v>E:\imagenes\escudos_cl\Asia\Persian Gulf Pro League\Malavan Bandar FC.png</v>
      </c>
      <c r="L2009" t="s">
        <v>427</v>
      </c>
      <c r="M2009">
        <f>INDEX(NationalTeams!B:B,MATCH(L2009,NationalTeams!C:C,0))</f>
        <v>97</v>
      </c>
      <c r="O2009" t="str">
        <f t="shared" si="93"/>
        <v>INSERT INTO "Clubs" (club_name,club_league_id,club_value,club_shield,club_country) VALUES ('Malavan Bandar FC',144,57,pg_read_binary_file('E:\imagenes\escudos_cl\Asia\Persian Gulf Pro League\Malavan Bandar FC.png'),97);</v>
      </c>
    </row>
    <row r="2010" spans="2:15" x14ac:dyDescent="0.25">
      <c r="B2010">
        <v>2008</v>
      </c>
      <c r="C2010" t="s">
        <v>4388</v>
      </c>
      <c r="D2010" t="s">
        <v>1890</v>
      </c>
      <c r="E2010">
        <f>INDEX(ClubLeague!B:B,MATCH(D2010,ClubLeague!C:C,0))</f>
        <v>121</v>
      </c>
      <c r="F2010">
        <v>59</v>
      </c>
      <c r="G2010">
        <v>55</v>
      </c>
      <c r="H2010">
        <v>53</v>
      </c>
      <c r="I2010" s="3">
        <f t="shared" si="94"/>
        <v>56</v>
      </c>
      <c r="J2010" t="s">
        <v>6995</v>
      </c>
      <c r="K2010" t="str">
        <f t="shared" si="95"/>
        <v>E:\imagenes\escudos_cl\Asia\Malaysia A1 SemiPro League\Malaysian University FT.png</v>
      </c>
      <c r="L2010" t="s">
        <v>463</v>
      </c>
      <c r="M2010">
        <f>INDEX(NationalTeams!B:B,MATCH(L2010,NationalTeams!C:C,0))</f>
        <v>132</v>
      </c>
      <c r="O2010" t="str">
        <f t="shared" si="93"/>
        <v>INSERT INTO "Clubs" (club_name,club_league_id,club_value,club_shield,club_country) VALUES ('Malaysian University FT',121,56,pg_read_binary_file('E:\imagenes\escudos_cl\Asia\Malaysia A1 SemiPro League\Malaysian University FT.png'),132);</v>
      </c>
    </row>
    <row r="2011" spans="2:15" x14ac:dyDescent="0.25">
      <c r="B2011">
        <v>2009</v>
      </c>
      <c r="C2011" t="s">
        <v>4046</v>
      </c>
      <c r="D2011" t="s">
        <v>1787</v>
      </c>
      <c r="E2011">
        <f>INDEX(ClubLeague!B:B,MATCH(D2011,ClubLeague!C:C,0))</f>
        <v>17</v>
      </c>
      <c r="F2011">
        <v>56</v>
      </c>
      <c r="G2011">
        <v>57</v>
      </c>
      <c r="H2011">
        <v>60</v>
      </c>
      <c r="I2011" s="3">
        <f t="shared" si="94"/>
        <v>58</v>
      </c>
      <c r="J2011" t="s">
        <v>6996</v>
      </c>
      <c r="K2011" t="str">
        <f t="shared" si="95"/>
        <v>E:\imagenes\escudos_cl\Asia\Bahrain Premier League\Malkiya SCC.png</v>
      </c>
      <c r="L2011" t="s">
        <v>433</v>
      </c>
      <c r="M2011">
        <f>INDEX(NationalTeams!B:B,MATCH(L2011,NationalTeams!C:C,0))</f>
        <v>20</v>
      </c>
      <c r="O2011" t="str">
        <f t="shared" si="93"/>
        <v>INSERT INTO "Clubs" (club_name,club_league_id,club_value,club_shield,club_country) VALUES ('Malkiya SCC',17,58,pg_read_binary_file('E:\imagenes\escudos_cl\Asia\Bahrain Premier League\Malkiya SCC.png'),20);</v>
      </c>
    </row>
    <row r="2012" spans="2:15" x14ac:dyDescent="0.25">
      <c r="B2012">
        <v>2010</v>
      </c>
      <c r="C2012" t="s">
        <v>3203</v>
      </c>
      <c r="D2012" t="s">
        <v>1782</v>
      </c>
      <c r="E2012">
        <f>INDEX(ClubLeague!B:B,MATCH(D2012,ClubLeague!C:C,0))</f>
        <v>12</v>
      </c>
      <c r="F2012">
        <v>72</v>
      </c>
      <c r="G2012">
        <v>69</v>
      </c>
      <c r="H2012">
        <v>71</v>
      </c>
      <c r="I2012" s="3">
        <f t="shared" si="94"/>
        <v>71</v>
      </c>
      <c r="J2012" t="s">
        <v>6997</v>
      </c>
      <c r="K2012" t="str">
        <f t="shared" si="95"/>
        <v>E:\imagenes\escudos_cl\Europa\Allsvenskan\Malmo FF.png</v>
      </c>
      <c r="L2012" t="s">
        <v>496</v>
      </c>
      <c r="M2012">
        <f>INDEX(NationalTeams!B:B,MATCH(L2012,NationalTeams!C:C,0))</f>
        <v>196</v>
      </c>
      <c r="O2012" t="str">
        <f t="shared" si="93"/>
        <v>INSERT INTO "Clubs" (club_name,club_league_id,club_value,club_shield,club_country) VALUES ('Malmo FF',12,71,pg_read_binary_file('E:\imagenes\escudos_cl\Europa\Allsvenskan\Malmo FF.png'),196);</v>
      </c>
    </row>
    <row r="2013" spans="2:15" x14ac:dyDescent="0.25">
      <c r="B2013">
        <v>2011</v>
      </c>
      <c r="C2013" t="s">
        <v>4029</v>
      </c>
      <c r="D2013" t="s">
        <v>1861</v>
      </c>
      <c r="E2013">
        <f>INDEX(ClubLeague!B:B,MATCH(D2013,ClubLeague!C:C,0))</f>
        <v>92</v>
      </c>
      <c r="F2013">
        <v>61</v>
      </c>
      <c r="G2013">
        <v>60</v>
      </c>
      <c r="H2013">
        <v>60</v>
      </c>
      <c r="I2013" s="3">
        <f t="shared" si="94"/>
        <v>60</v>
      </c>
      <c r="J2013" t="s">
        <v>6998</v>
      </c>
      <c r="K2013" t="str">
        <f t="shared" si="95"/>
        <v>E:\imagenes\escudos_cl\Asia\Liga 1\Malut Utara United FC.png</v>
      </c>
      <c r="L2013" t="s">
        <v>444</v>
      </c>
      <c r="M2013">
        <f>INDEX(NationalTeams!B:B,MATCH(L2013,NationalTeams!C:C,0))</f>
        <v>94</v>
      </c>
      <c r="O2013" t="str">
        <f t="shared" si="93"/>
        <v>INSERT INTO "Clubs" (club_name,club_league_id,club_value,club_shield,club_country) VALUES ('Malut Utara United FC',92,60,pg_read_binary_file('E:\imagenes\escudos_cl\Asia\Liga 1\Malut Utara United FC.png'),94);</v>
      </c>
    </row>
    <row r="2014" spans="2:15" x14ac:dyDescent="0.25">
      <c r="B2014">
        <v>2012</v>
      </c>
      <c r="C2014" t="s">
        <v>4912</v>
      </c>
      <c r="D2014" t="s">
        <v>1949</v>
      </c>
      <c r="E2014">
        <f>INDEX(ClubLeague!B:B,MATCH(D2014,ClubLeague!C:C,0))</f>
        <v>180</v>
      </c>
      <c r="F2014">
        <v>72</v>
      </c>
      <c r="G2014">
        <v>67</v>
      </c>
      <c r="H2014">
        <v>67</v>
      </c>
      <c r="I2014" s="3">
        <f t="shared" si="94"/>
        <v>69</v>
      </c>
      <c r="J2014" t="s">
        <v>6999</v>
      </c>
      <c r="K2014" t="str">
        <f t="shared" si="95"/>
        <v>E:\imagenes\escudos_cl\Africa\South African Premiership\Mamelodi Sundowns FC.png</v>
      </c>
      <c r="L2014" t="s">
        <v>363</v>
      </c>
      <c r="M2014">
        <f>INDEX(NationalTeams!B:B,MATCH(L2014,NationalTeams!C:C,0))</f>
        <v>193</v>
      </c>
      <c r="O2014" t="str">
        <f t="shared" si="93"/>
        <v>INSERT INTO "Clubs" (club_name,club_league_id,club_value,club_shield,club_country) VALUES ('Mamelodi Sundowns FC',180,69,pg_read_binary_file('E:\imagenes\escudos_cl\Africa\South African Premiership\Mamelodi Sundowns FC.png'),193);</v>
      </c>
    </row>
    <row r="2015" spans="2:15" x14ac:dyDescent="0.25">
      <c r="B2015">
        <v>2013</v>
      </c>
      <c r="C2015" t="s">
        <v>3722</v>
      </c>
      <c r="D2015" t="s">
        <v>1877</v>
      </c>
      <c r="E2015">
        <f>INDEX(ClubLeague!B:B,MATCH(D2015,ClubLeague!C:C,0))</f>
        <v>108</v>
      </c>
      <c r="F2015">
        <v>49</v>
      </c>
      <c r="G2015">
        <v>51</v>
      </c>
      <c r="H2015">
        <v>53</v>
      </c>
      <c r="I2015" s="3">
        <f t="shared" si="94"/>
        <v>51</v>
      </c>
      <c r="J2015" t="s">
        <v>7000</v>
      </c>
      <c r="K2015" t="str">
        <f t="shared" si="95"/>
        <v>E:\imagenes\escudos_cl\America\Liga Primera\Managua FC.png</v>
      </c>
      <c r="L2015" t="s">
        <v>356</v>
      </c>
      <c r="M2015">
        <f>INDEX(NationalTeams!B:B,MATCH(L2015,NationalTeams!C:C,0))</f>
        <v>151</v>
      </c>
      <c r="O2015" t="str">
        <f t="shared" si="93"/>
        <v>INSERT INTO "Clubs" (club_name,club_league_id,club_value,club_shield,club_country) VALUES ('Managua FC',108,51,pg_read_binary_file('E:\imagenes\escudos_cl\America\Liga Primera\Managua FC.png'),151);</v>
      </c>
    </row>
    <row r="2016" spans="2:15" x14ac:dyDescent="0.25">
      <c r="B2016">
        <v>2014</v>
      </c>
      <c r="C2016" t="s">
        <v>4129</v>
      </c>
      <c r="D2016" t="s">
        <v>1787</v>
      </c>
      <c r="E2016">
        <f>INDEX(ClubLeague!B:B,MATCH(D2016,ClubLeague!C:C,0))</f>
        <v>17</v>
      </c>
      <c r="F2016">
        <v>58</v>
      </c>
      <c r="G2016">
        <v>60</v>
      </c>
      <c r="H2016">
        <v>58</v>
      </c>
      <c r="I2016" s="3">
        <f t="shared" si="94"/>
        <v>59</v>
      </c>
      <c r="J2016" t="s">
        <v>7001</v>
      </c>
      <c r="K2016" t="str">
        <f t="shared" si="95"/>
        <v>E:\imagenes\escudos_cl\Asia\Bahrain Premier League\Manama Club.png</v>
      </c>
      <c r="L2016" t="s">
        <v>433</v>
      </c>
      <c r="M2016">
        <f>INDEX(NationalTeams!B:B,MATCH(L2016,NationalTeams!C:C,0))</f>
        <v>20</v>
      </c>
      <c r="O2016" t="str">
        <f t="shared" si="93"/>
        <v>INSERT INTO "Clubs" (club_name,club_league_id,club_value,club_shield,club_country) VALUES ('Manama Club',17,59,pg_read_binary_file('E:\imagenes\escudos_cl\Asia\Bahrain Premier League\Manama Club.png'),20);</v>
      </c>
    </row>
    <row r="2017" spans="2:15" x14ac:dyDescent="0.25">
      <c r="B2017">
        <v>2015</v>
      </c>
      <c r="C2017" t="s">
        <v>2571</v>
      </c>
      <c r="D2017" t="s">
        <v>1832</v>
      </c>
      <c r="E2017">
        <f>INDEX(ClubLeague!B:B,MATCH(D2017,ClubLeague!C:C,0))</f>
        <v>63</v>
      </c>
      <c r="F2017">
        <v>48</v>
      </c>
      <c r="G2017">
        <v>51</v>
      </c>
      <c r="H2017">
        <v>52</v>
      </c>
      <c r="I2017" s="3">
        <f t="shared" si="94"/>
        <v>50</v>
      </c>
      <c r="J2017" t="s">
        <v>7002</v>
      </c>
      <c r="K2017" t="str">
        <f t="shared" si="95"/>
        <v>E:\imagenes\escudos_cl\Europa\Gibraltar Football League\Manchester 62 FC.png</v>
      </c>
      <c r="L2017" t="s">
        <v>536</v>
      </c>
      <c r="M2017">
        <f>INDEX(NationalTeams!B:B,MATCH(L2017,NationalTeams!C:C,0))</f>
        <v>80</v>
      </c>
      <c r="O2017" t="str">
        <f t="shared" si="93"/>
        <v>INSERT INTO "Clubs" (club_name,club_league_id,club_value,club_shield,club_country) VALUES ('Manchester 62 FC',63,50,pg_read_binary_file('E:\imagenes\escudos_cl\Europa\Gibraltar Football League\Manchester 62 FC.png'),80);</v>
      </c>
    </row>
    <row r="2018" spans="2:15" x14ac:dyDescent="0.25">
      <c r="B2018">
        <v>2016</v>
      </c>
      <c r="C2018" t="s">
        <v>2695</v>
      </c>
      <c r="D2018" t="s">
        <v>1915</v>
      </c>
      <c r="E2018">
        <f>INDEX(ClubLeague!B:B,MATCH(D2018,ClubLeague!C:C,0))</f>
        <v>146</v>
      </c>
      <c r="F2018">
        <v>85</v>
      </c>
      <c r="G2018">
        <v>83</v>
      </c>
      <c r="H2018">
        <v>83</v>
      </c>
      <c r="I2018" s="3">
        <f t="shared" si="94"/>
        <v>84</v>
      </c>
      <c r="J2018" t="s">
        <v>7003</v>
      </c>
      <c r="K2018" t="str">
        <f t="shared" si="95"/>
        <v>E:\imagenes\escudos_cl\Europa\Premier League\Manchester City.png</v>
      </c>
      <c r="L2018" t="s">
        <v>493</v>
      </c>
      <c r="M2018">
        <f>INDEX(NationalTeams!B:B,MATCH(L2018,NationalTeams!C:C,0))</f>
        <v>95</v>
      </c>
      <c r="O2018" t="str">
        <f t="shared" si="93"/>
        <v>INSERT INTO "Clubs" (club_name,club_league_id,club_value,club_shield,club_country) VALUES ('Manchester City',146,84,pg_read_binary_file('E:\imagenes\escudos_cl\Europa\Premier League\Manchester City.png'),95);</v>
      </c>
    </row>
    <row r="2019" spans="2:15" x14ac:dyDescent="0.25">
      <c r="B2019">
        <v>2017</v>
      </c>
      <c r="C2019" t="s">
        <v>2696</v>
      </c>
      <c r="D2019" t="s">
        <v>1915</v>
      </c>
      <c r="E2019">
        <f>INDEX(ClubLeague!B:B,MATCH(D2019,ClubLeague!C:C,0))</f>
        <v>146</v>
      </c>
      <c r="F2019">
        <v>84</v>
      </c>
      <c r="G2019">
        <v>80</v>
      </c>
      <c r="H2019">
        <v>82</v>
      </c>
      <c r="I2019" s="3">
        <f t="shared" si="94"/>
        <v>82</v>
      </c>
      <c r="J2019" t="s">
        <v>7004</v>
      </c>
      <c r="K2019" t="str">
        <f t="shared" si="95"/>
        <v>E:\imagenes\escudos_cl\Europa\Premier League\Manchester United.png</v>
      </c>
      <c r="L2019" t="s">
        <v>493</v>
      </c>
      <c r="M2019">
        <f>INDEX(NationalTeams!B:B,MATCH(L2019,NationalTeams!C:C,0))</f>
        <v>95</v>
      </c>
      <c r="O2019" t="str">
        <f t="shared" si="93"/>
        <v>INSERT INTO "Clubs" (club_name,club_league_id,club_value,club_shield,club_country) VALUES ('Manchester United',146,82,pg_read_binary_file('E:\imagenes\escudos_cl\Europa\Premier League\Manchester United.png'),95);</v>
      </c>
    </row>
    <row r="2020" spans="2:15" x14ac:dyDescent="0.25">
      <c r="B2020">
        <v>2018</v>
      </c>
      <c r="C2020" t="s">
        <v>4980</v>
      </c>
      <c r="D2020" t="s">
        <v>1980</v>
      </c>
      <c r="E2020">
        <f>INDEX(ClubLeague!B:B,MATCH(D2020,ClubLeague!C:C,0))</f>
        <v>211</v>
      </c>
      <c r="F2020">
        <v>52</v>
      </c>
      <c r="G2020">
        <v>53</v>
      </c>
      <c r="H2020">
        <v>56</v>
      </c>
      <c r="I2020" s="3">
        <f t="shared" si="94"/>
        <v>54</v>
      </c>
      <c r="J2020" t="s">
        <v>7005</v>
      </c>
      <c r="K2020" t="str">
        <f t="shared" si="95"/>
        <v>E:\imagenes\escudos_cl\Africa\Zimbabwe Premier Soccer League\Manica Diamonds FC.png</v>
      </c>
      <c r="L2020" t="s">
        <v>358</v>
      </c>
      <c r="M2020">
        <f>INDEX(NationalTeams!B:B,MATCH(L2020,NationalTeams!C:C,0))</f>
        <v>223</v>
      </c>
      <c r="O2020" t="str">
        <f t="shared" si="93"/>
        <v>INSERT INTO "Clubs" (club_name,club_league_id,club_value,club_shield,club_country) VALUES ('Manica Diamonds FC',211,54,pg_read_binary_file('E:\imagenes\escudos_cl\Africa\Zimbabwe Premier Soccer League\Manica Diamonds FC.png'),223);</v>
      </c>
    </row>
    <row r="2021" spans="2:15" x14ac:dyDescent="0.25">
      <c r="B2021">
        <v>2019</v>
      </c>
      <c r="C2021" t="s">
        <v>4580</v>
      </c>
      <c r="D2021" t="s">
        <v>1914</v>
      </c>
      <c r="E2021">
        <f>INDEX(ClubLeague!B:B,MATCH(D2021,ClubLeague!C:C,0))</f>
        <v>145</v>
      </c>
      <c r="F2021">
        <v>45</v>
      </c>
      <c r="G2021">
        <v>44</v>
      </c>
      <c r="H2021">
        <v>45</v>
      </c>
      <c r="I2021" s="3">
        <f t="shared" si="94"/>
        <v>45</v>
      </c>
      <c r="J2021" t="s">
        <v>7006</v>
      </c>
      <c r="K2021" t="str">
        <f t="shared" si="95"/>
        <v>E:\imagenes\escudos_cl\Asia\Philippines Football League\Manila Digger FC.png</v>
      </c>
      <c r="L2021" t="s">
        <v>445</v>
      </c>
      <c r="M2021">
        <f>INDEX(NationalTeams!B:B,MATCH(L2021,NationalTeams!C:C,0))</f>
        <v>72</v>
      </c>
      <c r="O2021" t="str">
        <f t="shared" si="93"/>
        <v>INSERT INTO "Clubs" (club_name,club_league_id,club_value,club_shield,club_country) VALUES ('Manila Digger FC',145,45,pg_read_binary_file('E:\imagenes\escudos_cl\Asia\Philippines Football League\Manila Digger FC.png'),72);</v>
      </c>
    </row>
    <row r="2022" spans="2:15" x14ac:dyDescent="0.25">
      <c r="B2022">
        <v>2020</v>
      </c>
      <c r="C2022" t="s">
        <v>3285</v>
      </c>
      <c r="D2022" t="s">
        <v>1963</v>
      </c>
      <c r="E2022">
        <f>INDEX(ClubLeague!B:B,MATCH(D2022,ClubLeague!C:C,0))</f>
        <v>194</v>
      </c>
      <c r="F2022">
        <v>59</v>
      </c>
      <c r="G2022">
        <v>57</v>
      </c>
      <c r="H2022">
        <v>59</v>
      </c>
      <c r="I2022" s="3">
        <f t="shared" si="94"/>
        <v>58</v>
      </c>
      <c r="J2022" t="s">
        <v>7007</v>
      </c>
      <c r="K2022" t="str">
        <f t="shared" si="95"/>
        <v>E:\imagenes\escudos_cl\Europa\TFF 1. Lig\Manisa FK.png</v>
      </c>
      <c r="L2022" t="s">
        <v>501</v>
      </c>
      <c r="M2022">
        <f>INDEX(NationalTeams!B:B,MATCH(L2022,NationalTeams!C:C,0))</f>
        <v>210</v>
      </c>
      <c r="O2022" t="str">
        <f t="shared" si="93"/>
        <v>INSERT INTO "Clubs" (club_name,club_league_id,club_value,club_shield,club_country) VALUES ('Manisa FK',194,58,pg_read_binary_file('E:\imagenes\escudos_cl\Europa\TFF 1. Lig\Manisa FK.png'),210);</v>
      </c>
    </row>
    <row r="2023" spans="2:15" x14ac:dyDescent="0.25">
      <c r="B2023">
        <v>2021</v>
      </c>
      <c r="C2023" t="s">
        <v>4158</v>
      </c>
      <c r="D2023" t="s">
        <v>1890</v>
      </c>
      <c r="E2023">
        <f>INDEX(ClubLeague!B:B,MATCH(D2023,ClubLeague!C:C,0))</f>
        <v>121</v>
      </c>
      <c r="F2023">
        <v>53</v>
      </c>
      <c r="G2023">
        <v>53</v>
      </c>
      <c r="H2023">
        <v>58</v>
      </c>
      <c r="I2023" s="3">
        <f t="shared" si="94"/>
        <v>55</v>
      </c>
      <c r="J2023" t="s">
        <v>7008</v>
      </c>
      <c r="K2023" t="str">
        <f t="shared" si="95"/>
        <v>E:\imagenes\escudos_cl\Asia\Malaysia A1 SemiPro League\Manjung City FC.png</v>
      </c>
      <c r="L2023" t="s">
        <v>463</v>
      </c>
      <c r="M2023">
        <f>INDEX(NationalTeams!B:B,MATCH(L2023,NationalTeams!C:C,0))</f>
        <v>132</v>
      </c>
      <c r="O2023" t="str">
        <f t="shared" si="93"/>
        <v>INSERT INTO "Clubs" (club_name,club_league_id,club_value,club_shield,club_country) VALUES ('Manjung City FC',121,55,pg_read_binary_file('E:\imagenes\escudos_cl\Asia\Malaysia A1 SemiPro League\Manjung City FC.png'),132);</v>
      </c>
    </row>
    <row r="2024" spans="2:15" x14ac:dyDescent="0.25">
      <c r="B2024">
        <v>2022</v>
      </c>
      <c r="C2024" t="s">
        <v>3583</v>
      </c>
      <c r="D2024" t="s">
        <v>1880</v>
      </c>
      <c r="E2024">
        <f>INDEX(ClubLeague!B:B,MATCH(D2024,ClubLeague!C:C,0))</f>
        <v>111</v>
      </c>
      <c r="F2024">
        <v>61</v>
      </c>
      <c r="G2024">
        <v>57</v>
      </c>
      <c r="H2024">
        <v>60</v>
      </c>
      <c r="I2024" s="3">
        <f t="shared" si="94"/>
        <v>59</v>
      </c>
      <c r="J2024" t="s">
        <v>7009</v>
      </c>
      <c r="K2024" t="str">
        <f t="shared" si="95"/>
        <v>E:\imagenes\escudos_cl\America\LigaPro Ecuabet\Manta FC.png</v>
      </c>
      <c r="L2024" t="s">
        <v>331</v>
      </c>
      <c r="M2024">
        <f>INDEX(NationalTeams!B:B,MATCH(L2024,NationalTeams!C:C,0))</f>
        <v>58</v>
      </c>
      <c r="O2024" t="str">
        <f t="shared" si="93"/>
        <v>INSERT INTO "Clubs" (club_name,club_league_id,club_value,club_shield,club_country) VALUES ('Manta FC',111,59,pg_read_binary_file('E:\imagenes\escudos_cl\America\LigaPro Ecuabet\Manta FC.png'),58);</v>
      </c>
    </row>
    <row r="2025" spans="2:15" x14ac:dyDescent="0.25">
      <c r="B2025">
        <v>2023</v>
      </c>
      <c r="C2025" t="s">
        <v>3812</v>
      </c>
      <c r="D2025" t="s">
        <v>1945</v>
      </c>
      <c r="E2025">
        <f>INDEX(ClubLeague!B:B,MATCH(D2025,ClubLeague!C:C,0))</f>
        <v>176</v>
      </c>
      <c r="F2025">
        <v>49</v>
      </c>
      <c r="G2025">
        <v>45</v>
      </c>
      <c r="H2025">
        <v>46</v>
      </c>
      <c r="I2025" s="3">
        <f t="shared" si="94"/>
        <v>47</v>
      </c>
      <c r="J2025" t="s">
        <v>7010</v>
      </c>
      <c r="K2025" t="str">
        <f t="shared" si="95"/>
        <v>E:\imagenes\escudos_cl\America\SKNFA Premier League\Mantab United.png</v>
      </c>
      <c r="L2025" t="s">
        <v>411</v>
      </c>
      <c r="M2025">
        <f>INDEX(NationalTeams!B:B,MATCH(L2025,NationalTeams!C:C,0))</f>
        <v>179</v>
      </c>
      <c r="O2025" t="str">
        <f t="shared" si="93"/>
        <v>INSERT INTO "Clubs" (club_name,club_league_id,club_value,club_shield,club_country) VALUES ('Mantab United',176,47,pg_read_binary_file('E:\imagenes\escudos_cl\America\SKNFA Premier League\Mantab United.png'),179);</v>
      </c>
    </row>
    <row r="2026" spans="2:15" x14ac:dyDescent="0.25">
      <c r="B2026">
        <v>2024</v>
      </c>
      <c r="C2026" t="s">
        <v>2812</v>
      </c>
      <c r="D2026" t="s">
        <v>1943</v>
      </c>
      <c r="E2026">
        <f>INDEX(ClubLeague!B:B,MATCH(D2026,ClubLeague!C:C,0))</f>
        <v>174</v>
      </c>
      <c r="F2026">
        <v>70</v>
      </c>
      <c r="G2026">
        <v>70</v>
      </c>
      <c r="H2026">
        <v>70</v>
      </c>
      <c r="I2026" s="3">
        <f t="shared" si="94"/>
        <v>70</v>
      </c>
      <c r="J2026" t="s">
        <v>7011</v>
      </c>
      <c r="K2026" t="str">
        <f t="shared" si="95"/>
        <v>E:\imagenes\escudos_cl\Europa\Serie B\Mantova 1911.png</v>
      </c>
      <c r="L2026" t="s">
        <v>488</v>
      </c>
      <c r="M2026">
        <f>INDEX(NationalTeams!B:B,MATCH(L2026,NationalTeams!C:C,0))</f>
        <v>110</v>
      </c>
      <c r="O2026" t="str">
        <f t="shared" si="93"/>
        <v>INSERT INTO "Clubs" (club_name,club_league_id,club_value,club_shield,club_country) VALUES ('Mantova 1911',174,70,pg_read_binary_file('E:\imagenes\escudos_cl\Europa\Serie B\Mantova 1911.png'),110);</v>
      </c>
    </row>
    <row r="2027" spans="2:15" x14ac:dyDescent="0.25">
      <c r="B2027">
        <v>2025</v>
      </c>
      <c r="C2027" t="s">
        <v>3940</v>
      </c>
      <c r="D2027" t="s">
        <v>1905</v>
      </c>
      <c r="E2027">
        <f>INDEX(ClubLeague!B:B,MATCH(D2027,ClubLeague!C:C,0))</f>
        <v>136</v>
      </c>
      <c r="F2027">
        <v>62</v>
      </c>
      <c r="G2027">
        <v>59</v>
      </c>
      <c r="H2027">
        <v>64</v>
      </c>
      <c r="I2027" s="3">
        <f t="shared" si="94"/>
        <v>62</v>
      </c>
      <c r="J2027" t="s">
        <v>7012</v>
      </c>
      <c r="K2027" t="str">
        <f t="shared" si="95"/>
        <v>E:\imagenes\escudos_cl\Asia\New Zealand National League\Manurewa AFC.png</v>
      </c>
      <c r="L2027" t="s">
        <v>423</v>
      </c>
      <c r="M2027">
        <f>INDEX(NationalTeams!B:B,MATCH(L2027,NationalTeams!C:C,0))</f>
        <v>156</v>
      </c>
      <c r="O2027" t="str">
        <f t="shared" si="93"/>
        <v>INSERT INTO "Clubs" (club_name,club_league_id,club_value,club_shield,club_country) VALUES ('Manurewa AFC',136,62,pg_read_binary_file('E:\imagenes\escudos_cl\Asia\New Zealand National League\Manurewa AFC.png'),156);</v>
      </c>
    </row>
    <row r="2028" spans="2:15" x14ac:dyDescent="0.25">
      <c r="B2028">
        <v>2026</v>
      </c>
      <c r="C2028" t="s">
        <v>2601</v>
      </c>
      <c r="D2028" t="s">
        <v>1951</v>
      </c>
      <c r="E2028">
        <f>INDEX(ClubLeague!B:B,MATCH(D2028,ClubLeague!C:C,0))</f>
        <v>182</v>
      </c>
      <c r="F2028">
        <v>59</v>
      </c>
      <c r="G2028">
        <v>59</v>
      </c>
      <c r="H2028">
        <v>64</v>
      </c>
      <c r="I2028" s="3">
        <f t="shared" si="94"/>
        <v>61</v>
      </c>
      <c r="J2028" t="s">
        <v>7013</v>
      </c>
      <c r="K2028" t="str">
        <f t="shared" si="95"/>
        <v>E:\imagenes\escudos_cl\Europa\Super League Greece 2\Marko 1927 FC.png</v>
      </c>
      <c r="L2028" t="s">
        <v>508</v>
      </c>
      <c r="M2028">
        <f>INDEX(NationalTeams!B:B,MATCH(L2028,NationalTeams!C:C,0))</f>
        <v>82</v>
      </c>
      <c r="O2028" t="str">
        <f t="shared" si="93"/>
        <v>INSERT INTO "Clubs" (club_name,club_league_id,club_value,club_shield,club_country) VALUES ('Marko 1927 FC',182,61,pg_read_binary_file('E:\imagenes\escudos_cl\Europa\Super League Greece 2\Marko 1927 FC.png'),82);</v>
      </c>
    </row>
    <row r="2029" spans="2:15" x14ac:dyDescent="0.25">
      <c r="B2029">
        <v>2027</v>
      </c>
      <c r="C2029" t="s">
        <v>4943</v>
      </c>
      <c r="D2029" t="s">
        <v>1970</v>
      </c>
      <c r="E2029">
        <f>INDEX(ClubLeague!B:B,MATCH(D2029,ClubLeague!C:C,0))</f>
        <v>201</v>
      </c>
      <c r="F2029">
        <v>56</v>
      </c>
      <c r="G2029">
        <v>58</v>
      </c>
      <c r="H2029">
        <v>61</v>
      </c>
      <c r="I2029" s="3">
        <f t="shared" si="94"/>
        <v>58</v>
      </c>
      <c r="J2029" t="s">
        <v>7014</v>
      </c>
      <c r="K2029" t="str">
        <f t="shared" si="95"/>
        <v>E:\imagenes\escudos_cl\Africa\Uganda Premier League\Maroons FC.png</v>
      </c>
      <c r="L2029" t="s">
        <v>359</v>
      </c>
      <c r="M2029">
        <f>INDEX(NationalTeams!B:B,MATCH(L2029,NationalTeams!C:C,0))</f>
        <v>213</v>
      </c>
      <c r="O2029" t="str">
        <f t="shared" si="93"/>
        <v>INSERT INTO "Clubs" (club_name,club_league_id,club_value,club_shield,club_country) VALUES ('Maroons FC',201,58,pg_read_binary_file('E:\imagenes\escudos_cl\Africa\Uganda Premier League\Maroons FC.png'),213);</v>
      </c>
    </row>
    <row r="2030" spans="2:15" x14ac:dyDescent="0.25">
      <c r="B2030">
        <v>2028</v>
      </c>
      <c r="C2030" t="s">
        <v>2930</v>
      </c>
      <c r="D2030" t="s">
        <v>1893</v>
      </c>
      <c r="E2030">
        <f>INDEX(ClubLeague!B:B,MATCH(D2030,ClubLeague!C:C,0))</f>
        <v>124</v>
      </c>
      <c r="F2030">
        <v>54</v>
      </c>
      <c r="G2030">
        <v>45</v>
      </c>
      <c r="H2030">
        <v>47</v>
      </c>
      <c r="I2030" s="3">
        <f t="shared" si="94"/>
        <v>49</v>
      </c>
      <c r="J2030" t="s">
        <v>7015</v>
      </c>
      <c r="K2030" t="str">
        <f t="shared" si="95"/>
        <v>E:\imagenes\escudos_cl\Europa\Maltese Premier League\Marsaxlokk FC.png</v>
      </c>
      <c r="L2030" t="s">
        <v>539</v>
      </c>
      <c r="M2030">
        <f>INDEX(NationalTeams!B:B,MATCH(L2030,NationalTeams!C:C,0))</f>
        <v>136</v>
      </c>
      <c r="O2030" t="str">
        <f t="shared" si="93"/>
        <v>INSERT INTO "Clubs" (club_name,club_league_id,club_value,club_shield,club_country) VALUES ('Marsaxlokk FC',124,49,pg_read_binary_file('E:\imagenes\escudos_cl\Europa\Maltese Premier League\Marsaxlokk FC.png'),136);</v>
      </c>
    </row>
    <row r="2031" spans="2:15" x14ac:dyDescent="0.25">
      <c r="B2031">
        <v>2029</v>
      </c>
      <c r="C2031" t="s">
        <v>4913</v>
      </c>
      <c r="D2031" t="s">
        <v>1949</v>
      </c>
      <c r="E2031">
        <f>INDEX(ClubLeague!B:B,MATCH(D2031,ClubLeague!C:C,0))</f>
        <v>180</v>
      </c>
      <c r="F2031">
        <v>65</v>
      </c>
      <c r="G2031">
        <v>66</v>
      </c>
      <c r="H2031">
        <v>66</v>
      </c>
      <c r="I2031" s="3">
        <f t="shared" si="94"/>
        <v>66</v>
      </c>
      <c r="J2031" t="s">
        <v>7016</v>
      </c>
      <c r="K2031" t="str">
        <f t="shared" si="95"/>
        <v>E:\imagenes\escudos_cl\Africa\South African Premiership\Marumo Gallants FC.png</v>
      </c>
      <c r="L2031" t="s">
        <v>363</v>
      </c>
      <c r="M2031">
        <f>INDEX(NationalTeams!B:B,MATCH(L2031,NationalTeams!C:C,0))</f>
        <v>193</v>
      </c>
      <c r="O2031" t="str">
        <f t="shared" si="93"/>
        <v>INSERT INTO "Clubs" (club_name,club_league_id,club_value,club_shield,club_country) VALUES ('Marumo Gallants FC',180,66,pg_read_binary_file('E:\imagenes\escudos_cl\Africa\South African Premiership\Marumo Gallants FC.png'),193);</v>
      </c>
    </row>
    <row r="2032" spans="2:15" x14ac:dyDescent="0.25">
      <c r="B2032">
        <v>2030</v>
      </c>
      <c r="C2032" t="s">
        <v>4111</v>
      </c>
      <c r="D2032" t="s">
        <v>1839</v>
      </c>
      <c r="E2032">
        <f>INDEX(ClubLeague!B:B,MATCH(D2032,ClubLeague!C:C,0))</f>
        <v>70</v>
      </c>
      <c r="F2032">
        <v>52</v>
      </c>
      <c r="G2032">
        <v>53</v>
      </c>
      <c r="H2032">
        <v>59</v>
      </c>
      <c r="I2032" s="3">
        <f t="shared" si="94"/>
        <v>55</v>
      </c>
      <c r="J2032" t="s">
        <v>7017</v>
      </c>
      <c r="K2032" t="str">
        <f t="shared" si="95"/>
        <v>E:\imagenes\escudos_cl\Asia\Iraqi Premier Divsion League\Masafi Al Junoob SC.png</v>
      </c>
      <c r="L2032" t="s">
        <v>431</v>
      </c>
      <c r="M2032">
        <f>INDEX(NationalTeams!B:B,MATCH(L2032,NationalTeams!C:C,0))</f>
        <v>96</v>
      </c>
      <c r="O2032" t="str">
        <f t="shared" si="93"/>
        <v>INSERT INTO "Clubs" (club_name,club_league_id,club_value,club_shield,club_country) VALUES ('Masafi Al Junoob SC',70,55,pg_read_binary_file('E:\imagenes\escudos_cl\Asia\Iraqi Premier Divsion League\Masafi Al Junoob SC.png'),96);</v>
      </c>
    </row>
    <row r="2033" spans="2:15" x14ac:dyDescent="0.25">
      <c r="B2033">
        <v>2031</v>
      </c>
      <c r="C2033" t="s">
        <v>4213</v>
      </c>
      <c r="D2033" t="s">
        <v>1839</v>
      </c>
      <c r="E2033">
        <f>INDEX(ClubLeague!B:B,MATCH(D2033,ClubLeague!C:C,0))</f>
        <v>70</v>
      </c>
      <c r="F2033">
        <v>57</v>
      </c>
      <c r="G2033">
        <v>52</v>
      </c>
      <c r="H2033">
        <v>57</v>
      </c>
      <c r="I2033" s="3">
        <f t="shared" si="94"/>
        <v>55</v>
      </c>
      <c r="J2033" t="s">
        <v>7018</v>
      </c>
      <c r="K2033" t="str">
        <f t="shared" si="95"/>
        <v>E:\imagenes\escudos_cl\Asia\Iraqi Premier Divsion League\Masafi Al Wasat.png</v>
      </c>
      <c r="L2033" t="s">
        <v>431</v>
      </c>
      <c r="M2033">
        <f>INDEX(NationalTeams!B:B,MATCH(L2033,NationalTeams!C:C,0))</f>
        <v>96</v>
      </c>
      <c r="O2033" t="str">
        <f t="shared" si="93"/>
        <v>INSERT INTO "Clubs" (club_name,club_league_id,club_value,club_shield,club_country) VALUES ('Masafi Al Wasat',70,55,pg_read_binary_file('E:\imagenes\escudos_cl\Asia\Iraqi Premier Divsion League\Masafi Al Wasat.png'),96);</v>
      </c>
    </row>
    <row r="2034" spans="2:15" x14ac:dyDescent="0.25">
      <c r="B2034">
        <v>2032</v>
      </c>
      <c r="C2034" t="s">
        <v>4444</v>
      </c>
      <c r="D2034" t="s">
        <v>1857</v>
      </c>
      <c r="E2034">
        <f>INDEX(ClubLeague!B:B,MATCH(D2034,ClubLeague!C:C,0))</f>
        <v>88</v>
      </c>
      <c r="F2034">
        <v>52</v>
      </c>
      <c r="G2034">
        <v>51</v>
      </c>
      <c r="H2034">
        <v>52</v>
      </c>
      <c r="I2034" s="3">
        <f t="shared" si="94"/>
        <v>52</v>
      </c>
      <c r="J2034" t="s">
        <v>7019</v>
      </c>
      <c r="K2034" t="str">
        <f t="shared" si="95"/>
        <v>E:\imagenes\escudos_cl\Asia\Lao League 1\Master FC.png</v>
      </c>
      <c r="L2034" t="s">
        <v>455</v>
      </c>
      <c r="M2034">
        <f>INDEX(NationalTeams!B:B,MATCH(L2034,NationalTeams!C:C,0))</f>
        <v>120</v>
      </c>
      <c r="O2034" t="str">
        <f t="shared" si="93"/>
        <v>INSERT INTO "Clubs" (club_name,club_league_id,club_value,club_shield,club_country) VALUES ('Master FC',88,52,pg_read_binary_file('E:\imagenes\escudos_cl\Asia\Lao League 1\Master FC.png'),120);</v>
      </c>
    </row>
    <row r="2035" spans="2:15" x14ac:dyDescent="0.25">
      <c r="B2035">
        <v>2033</v>
      </c>
      <c r="C2035" t="s">
        <v>3723</v>
      </c>
      <c r="D2035" t="s">
        <v>1877</v>
      </c>
      <c r="E2035">
        <f>INDEX(ClubLeague!B:B,MATCH(D2035,ClubLeague!C:C,0))</f>
        <v>108</v>
      </c>
      <c r="F2035">
        <v>46</v>
      </c>
      <c r="G2035">
        <v>47</v>
      </c>
      <c r="H2035">
        <v>46</v>
      </c>
      <c r="I2035" s="3">
        <f t="shared" si="94"/>
        <v>46</v>
      </c>
      <c r="J2035" t="s">
        <v>7020</v>
      </c>
      <c r="K2035" t="str">
        <f t="shared" si="95"/>
        <v>E:\imagenes\escudos_cl\America\Liga Primera\Matagalpa FC.png</v>
      </c>
      <c r="L2035" t="s">
        <v>356</v>
      </c>
      <c r="M2035">
        <f>INDEX(NationalTeams!B:B,MATCH(L2035,NationalTeams!C:C,0))</f>
        <v>151</v>
      </c>
      <c r="O2035" t="str">
        <f t="shared" si="93"/>
        <v>INSERT INTO "Clubs" (club_name,club_league_id,club_value,club_shield,club_country) VALUES ('Matagalpa FC',108,46,pg_read_binary_file('E:\imagenes\escudos_cl\America\Liga Primera\Matagalpa FC.png'),151);</v>
      </c>
    </row>
    <row r="2036" spans="2:15" x14ac:dyDescent="0.25">
      <c r="B2036">
        <v>2034</v>
      </c>
      <c r="C2036" t="s">
        <v>4370</v>
      </c>
      <c r="D2036" t="s">
        <v>1839</v>
      </c>
      <c r="E2036">
        <f>INDEX(ClubLeague!B:B,MATCH(D2036,ClubLeague!C:C,0))</f>
        <v>70</v>
      </c>
      <c r="F2036">
        <v>54</v>
      </c>
      <c r="G2036">
        <v>59</v>
      </c>
      <c r="H2036">
        <v>53</v>
      </c>
      <c r="I2036" s="3">
        <f t="shared" si="94"/>
        <v>55</v>
      </c>
      <c r="J2036" t="s">
        <v>7021</v>
      </c>
      <c r="K2036" t="str">
        <f t="shared" si="95"/>
        <v>E:\imagenes\escudos_cl\Asia\Iraqi Premier Divsion League\Maysan SC.png</v>
      </c>
      <c r="L2036" t="s">
        <v>431</v>
      </c>
      <c r="M2036">
        <f>INDEX(NationalTeams!B:B,MATCH(L2036,NationalTeams!C:C,0))</f>
        <v>96</v>
      </c>
      <c r="O2036" t="str">
        <f t="shared" si="93"/>
        <v>INSERT INTO "Clubs" (club_name,club_league_id,club_value,club_shield,club_country) VALUES ('Maysan SC',70,55,pg_read_binary_file('E:\imagenes\escudos_cl\Asia\Iraqi Premier Divsion League\Maysan SC.png'),96);</v>
      </c>
    </row>
    <row r="2037" spans="2:15" x14ac:dyDescent="0.25">
      <c r="B2037">
        <v>2035</v>
      </c>
      <c r="C2037" t="s">
        <v>3709</v>
      </c>
      <c r="D2037" t="s">
        <v>1876</v>
      </c>
      <c r="E2037">
        <f>INDEX(ClubLeague!B:B,MATCH(D2037,ClubLeague!C:C,0))</f>
        <v>107</v>
      </c>
      <c r="F2037">
        <v>63</v>
      </c>
      <c r="G2037">
        <v>65</v>
      </c>
      <c r="H2037">
        <v>63</v>
      </c>
      <c r="I2037" s="3">
        <f t="shared" si="94"/>
        <v>64</v>
      </c>
      <c r="J2037" t="s">
        <v>7022</v>
      </c>
      <c r="K2037" t="str">
        <f t="shared" si="95"/>
        <v>E:\imagenes\escudos_cl\America\Liga MX\Mazatlan FC.png</v>
      </c>
      <c r="L2037" t="s">
        <v>378</v>
      </c>
      <c r="M2037">
        <f>INDEX(NationalTeams!B:B,MATCH(L2037,NationalTeams!C:C,0))</f>
        <v>140</v>
      </c>
      <c r="O2037" t="str">
        <f t="shared" si="93"/>
        <v>INSERT INTO "Clubs" (club_name,club_league_id,club_value,club_shield,club_country) VALUES ('Mazatlan FC',107,64,pg_read_binary_file('E:\imagenes\escudos_cl\America\Liga MX\Mazatlan FC.png'),140);</v>
      </c>
    </row>
    <row r="2038" spans="2:15" x14ac:dyDescent="0.25">
      <c r="B2038">
        <v>2036</v>
      </c>
      <c r="C2038" t="s">
        <v>4614</v>
      </c>
      <c r="D2038" t="s">
        <v>1780</v>
      </c>
      <c r="E2038">
        <f>INDEX(ClubLeague!B:B,MATCH(D2038,ClubLeague!C:C,0))</f>
        <v>10</v>
      </c>
      <c r="F2038">
        <v>60</v>
      </c>
      <c r="G2038">
        <v>56</v>
      </c>
      <c r="H2038">
        <v>55</v>
      </c>
      <c r="I2038" s="3">
        <f t="shared" si="94"/>
        <v>57</v>
      </c>
      <c r="J2038" t="s">
        <v>7023</v>
      </c>
      <c r="K2038" t="str">
        <f t="shared" si="95"/>
        <v>E:\imagenes\escudos_cl\Africa\Algerian Ligue 2\MB Rouissat.png</v>
      </c>
      <c r="L2038" t="s">
        <v>324</v>
      </c>
      <c r="M2038">
        <f>INDEX(NationalTeams!B:B,MATCH(L2038,NationalTeams!C:C,0))</f>
        <v>11</v>
      </c>
      <c r="O2038" t="str">
        <f t="shared" si="93"/>
        <v>INSERT INTO "Clubs" (club_name,club_league_id,club_value,club_shield,club_country) VALUES ('MB Rouissat',10,57,pg_read_binary_file('E:\imagenes\escudos_cl\Africa\Algerian Ligue 2\MB Rouissat.png'),11);</v>
      </c>
    </row>
    <row r="2039" spans="2:15" x14ac:dyDescent="0.25">
      <c r="B2039">
        <v>2037</v>
      </c>
      <c r="C2039" t="s">
        <v>4944</v>
      </c>
      <c r="D2039" t="s">
        <v>1970</v>
      </c>
      <c r="E2039">
        <f>INDEX(ClubLeague!B:B,MATCH(D2039,ClubLeague!C:C,0))</f>
        <v>201</v>
      </c>
      <c r="F2039">
        <v>60</v>
      </c>
      <c r="G2039">
        <v>57</v>
      </c>
      <c r="H2039">
        <v>63</v>
      </c>
      <c r="I2039" s="3">
        <f t="shared" si="94"/>
        <v>60</v>
      </c>
      <c r="J2039" t="s">
        <v>7024</v>
      </c>
      <c r="K2039" t="str">
        <f t="shared" si="95"/>
        <v>E:\imagenes\escudos_cl\Africa\Uganda Premier League\Mbale Heroes FC.png</v>
      </c>
      <c r="L2039" t="s">
        <v>359</v>
      </c>
      <c r="M2039">
        <f>INDEX(NationalTeams!B:B,MATCH(L2039,NationalTeams!C:C,0))</f>
        <v>213</v>
      </c>
      <c r="O2039" t="str">
        <f t="shared" si="93"/>
        <v>INSERT INTO "Clubs" (club_name,club_league_id,club_value,club_shield,club_country) VALUES ('Mbale Heroes FC',201,60,pg_read_binary_file('E:\imagenes\escudos_cl\Africa\Uganda Premier League\Mbale Heroes FC.png'),213);</v>
      </c>
    </row>
    <row r="2040" spans="2:15" x14ac:dyDescent="0.25">
      <c r="B2040">
        <v>2038</v>
      </c>
      <c r="C2040" t="s">
        <v>4945</v>
      </c>
      <c r="D2040" t="s">
        <v>1970</v>
      </c>
      <c r="E2040">
        <f>INDEX(ClubLeague!B:B,MATCH(D2040,ClubLeague!C:C,0))</f>
        <v>201</v>
      </c>
      <c r="F2040">
        <v>59</v>
      </c>
      <c r="G2040">
        <v>57</v>
      </c>
      <c r="H2040">
        <v>60</v>
      </c>
      <c r="I2040" s="3">
        <f t="shared" si="94"/>
        <v>59</v>
      </c>
      <c r="J2040" t="s">
        <v>7025</v>
      </c>
      <c r="K2040" t="str">
        <f t="shared" si="95"/>
        <v>E:\imagenes\escudos_cl\Africa\Uganda Premier League\Mbarara City FC.png</v>
      </c>
      <c r="L2040" t="s">
        <v>359</v>
      </c>
      <c r="M2040">
        <f>INDEX(NationalTeams!B:B,MATCH(L2040,NationalTeams!C:C,0))</f>
        <v>213</v>
      </c>
      <c r="O2040" t="str">
        <f t="shared" si="93"/>
        <v>INSERT INTO "Clubs" (club_name,club_league_id,club_value,club_shield,club_country) VALUES ('Mbarara City FC',201,59,pg_read_binary_file('E:\imagenes\escudos_cl\Africa\Uganda Premier League\Mbarara City FC.png'),213);</v>
      </c>
    </row>
    <row r="2041" spans="2:15" x14ac:dyDescent="0.25">
      <c r="B2041">
        <v>2039</v>
      </c>
      <c r="C2041" t="s">
        <v>4630</v>
      </c>
      <c r="D2041" t="s">
        <v>1781</v>
      </c>
      <c r="E2041">
        <f>INDEX(ClubLeague!B:B,MATCH(D2041,ClubLeague!C:C,0))</f>
        <v>11</v>
      </c>
      <c r="F2041">
        <v>69</v>
      </c>
      <c r="G2041">
        <v>65</v>
      </c>
      <c r="H2041">
        <v>73</v>
      </c>
      <c r="I2041" s="3">
        <f t="shared" si="94"/>
        <v>69</v>
      </c>
      <c r="J2041" t="s">
        <v>7026</v>
      </c>
      <c r="K2041" t="str">
        <f t="shared" si="95"/>
        <v>E:\imagenes\escudos_cl\Africa\Algerian Ligue Professionnelle 1\MC Alger.png</v>
      </c>
      <c r="L2041" t="s">
        <v>324</v>
      </c>
      <c r="M2041">
        <f>INDEX(NationalTeams!B:B,MATCH(L2041,NationalTeams!C:C,0))</f>
        <v>11</v>
      </c>
      <c r="O2041" t="str">
        <f t="shared" si="93"/>
        <v>INSERT INTO "Clubs" (club_name,club_league_id,club_value,club_shield,club_country) VALUES ('MC Alger',11,69,pg_read_binary_file('E:\imagenes\escudos_cl\Africa\Algerian Ligue Professionnelle 1\MC Alger.png'),11);</v>
      </c>
    </row>
    <row r="2042" spans="2:15" x14ac:dyDescent="0.25">
      <c r="B2042">
        <v>2040</v>
      </c>
      <c r="C2042" t="s">
        <v>4631</v>
      </c>
      <c r="D2042" t="s">
        <v>1781</v>
      </c>
      <c r="E2042">
        <f>INDEX(ClubLeague!B:B,MATCH(D2042,ClubLeague!C:C,0))</f>
        <v>11</v>
      </c>
      <c r="F2042">
        <v>68</v>
      </c>
      <c r="G2042">
        <v>74</v>
      </c>
      <c r="H2042">
        <v>68</v>
      </c>
      <c r="I2042" s="3">
        <f t="shared" si="94"/>
        <v>70</v>
      </c>
      <c r="J2042" t="s">
        <v>7027</v>
      </c>
      <c r="K2042" t="str">
        <f t="shared" si="95"/>
        <v>E:\imagenes\escudos_cl\Africa\Algerian Ligue Professionnelle 1\MC El Bayadh.png</v>
      </c>
      <c r="L2042" t="s">
        <v>324</v>
      </c>
      <c r="M2042">
        <f>INDEX(NationalTeams!B:B,MATCH(L2042,NationalTeams!C:C,0))</f>
        <v>11</v>
      </c>
      <c r="O2042" t="str">
        <f t="shared" si="93"/>
        <v>INSERT INTO "Clubs" (club_name,club_league_id,club_value,club_shield,club_country) VALUES ('MC El Bayadh',11,70,pg_read_binary_file('E:\imagenes\escudos_cl\Africa\Algerian Ligue Professionnelle 1\MC El Bayadh.png'),11);</v>
      </c>
    </row>
    <row r="2043" spans="2:15" x14ac:dyDescent="0.25">
      <c r="B2043">
        <v>2041</v>
      </c>
      <c r="C2043" t="s">
        <v>4632</v>
      </c>
      <c r="D2043" t="s">
        <v>1781</v>
      </c>
      <c r="E2043">
        <f>INDEX(ClubLeague!B:B,MATCH(D2043,ClubLeague!C:C,0))</f>
        <v>11</v>
      </c>
      <c r="F2043">
        <v>73</v>
      </c>
      <c r="G2043">
        <v>70</v>
      </c>
      <c r="H2043">
        <v>73</v>
      </c>
      <c r="I2043" s="3">
        <f t="shared" si="94"/>
        <v>72</v>
      </c>
      <c r="J2043" t="s">
        <v>7028</v>
      </c>
      <c r="K2043" t="str">
        <f t="shared" si="95"/>
        <v>E:\imagenes\escudos_cl\Africa\Algerian Ligue Professionnelle 1\MC Oran.png</v>
      </c>
      <c r="L2043" t="s">
        <v>324</v>
      </c>
      <c r="M2043">
        <f>INDEX(NationalTeams!B:B,MATCH(L2043,NationalTeams!C:C,0))</f>
        <v>11</v>
      </c>
      <c r="O2043" t="str">
        <f t="shared" si="93"/>
        <v>INSERT INTO "Clubs" (club_name,club_league_id,club_value,club_shield,club_country) VALUES ('MC Oran',11,72,pg_read_binary_file('E:\imagenes\escudos_cl\Africa\Algerian Ligue Professionnelle 1\MC Oran.png'),11);</v>
      </c>
    </row>
    <row r="2044" spans="2:15" x14ac:dyDescent="0.25">
      <c r="B2044">
        <v>2042</v>
      </c>
      <c r="C2044" t="s">
        <v>2268</v>
      </c>
      <c r="D2044" t="s">
        <v>1809</v>
      </c>
      <c r="E2044">
        <f>INDEX(ClubLeague!B:B,MATCH(D2044,ClubLeague!C:C,0))</f>
        <v>40</v>
      </c>
      <c r="F2044">
        <v>59</v>
      </c>
      <c r="G2044">
        <v>60</v>
      </c>
      <c r="H2044">
        <v>58</v>
      </c>
      <c r="I2044" s="3">
        <f t="shared" si="94"/>
        <v>59</v>
      </c>
      <c r="J2044" t="s">
        <v>7029</v>
      </c>
      <c r="K2044" t="str">
        <f t="shared" si="95"/>
        <v>E:\imagenes\escudos_cl\Europa\Cypriot Second Division\MEAP Pera Choriou Nisou.png</v>
      </c>
      <c r="L2044" t="s">
        <v>534</v>
      </c>
      <c r="M2044">
        <f>INDEX(NationalTeams!B:B,MATCH(L2044,NationalTeams!C:C,0))</f>
        <v>45</v>
      </c>
      <c r="O2044" t="str">
        <f t="shared" si="93"/>
        <v>INSERT INTO "Clubs" (club_name,club_league_id,club_value,club_shield,club_country) VALUES ('MEAP Pera Choriou Nisou',40,59,pg_read_binary_file('E:\imagenes\escudos_cl\Europa\Cypriot Second Division\MEAP Pera Choriou Nisou.png'),45);</v>
      </c>
    </row>
    <row r="2045" spans="2:15" x14ac:dyDescent="0.25">
      <c r="B2045">
        <v>2043</v>
      </c>
      <c r="C2045" t="s">
        <v>4752</v>
      </c>
      <c r="D2045" t="s">
        <v>1831</v>
      </c>
      <c r="E2045">
        <f>INDEX(ClubLeague!B:B,MATCH(D2045,ClubLeague!C:C,0))</f>
        <v>62</v>
      </c>
      <c r="F2045">
        <v>61</v>
      </c>
      <c r="G2045">
        <v>71</v>
      </c>
      <c r="H2045">
        <v>68</v>
      </c>
      <c r="I2045" s="3">
        <f t="shared" si="94"/>
        <v>67</v>
      </c>
      <c r="J2045" t="s">
        <v>7030</v>
      </c>
      <c r="K2045" t="str">
        <f t="shared" si="95"/>
        <v>E:\imagenes\escudos_cl\Africa\Ghana Premier League\Medeama SC.png</v>
      </c>
      <c r="L2045" t="s">
        <v>325</v>
      </c>
      <c r="M2045">
        <f>INDEX(NationalTeams!B:B,MATCH(L2045,NationalTeams!C:C,0))</f>
        <v>79</v>
      </c>
      <c r="O2045" t="str">
        <f t="shared" si="93"/>
        <v>INSERT INTO "Clubs" (club_name,club_league_id,club_value,club_shield,club_country) VALUES ('Medeama SC',62,67,pg_read_binary_file('E:\imagenes\escudos_cl\Africa\Ghana Premier League\Medeama SC.png'),79);</v>
      </c>
    </row>
    <row r="2046" spans="2:15" x14ac:dyDescent="0.25">
      <c r="B2046">
        <v>2044</v>
      </c>
      <c r="C2046" t="s">
        <v>4113</v>
      </c>
      <c r="D2046" t="s">
        <v>1805</v>
      </c>
      <c r="E2046">
        <f>INDEX(ClubLeague!B:B,MATCH(D2046,ClubLeague!C:C,0))</f>
        <v>35</v>
      </c>
      <c r="F2046">
        <v>57</v>
      </c>
      <c r="G2046">
        <v>68</v>
      </c>
      <c r="H2046">
        <v>58</v>
      </c>
      <c r="I2046" s="3">
        <f t="shared" si="94"/>
        <v>61</v>
      </c>
      <c r="J2046" t="s">
        <v>7031</v>
      </c>
      <c r="K2046" t="str">
        <f t="shared" si="95"/>
        <v>E:\imagenes\escudos_cl\Asia\Chinese Super League\Meizhou Hakka FC.png</v>
      </c>
      <c r="L2046" t="s">
        <v>429</v>
      </c>
      <c r="M2046">
        <f>INDEX(NationalTeams!B:B,MATCH(L2046,NationalTeams!C:C,0))</f>
        <v>44</v>
      </c>
      <c r="O2046" t="str">
        <f t="shared" si="93"/>
        <v>INSERT INTO "Clubs" (club_name,club_league_id,club_value,club_shield,club_country) VALUES ('Meizhou Hakka FC',35,61,pg_read_binary_file('E:\imagenes\escudos_cl\Asia\Chinese Super League\Meizhou Hakka FC.png'),44);</v>
      </c>
    </row>
    <row r="2047" spans="2:15" x14ac:dyDescent="0.25">
      <c r="B2047">
        <v>2045</v>
      </c>
      <c r="C2047" t="s">
        <v>4101</v>
      </c>
      <c r="D2047" t="s">
        <v>1891</v>
      </c>
      <c r="E2047">
        <f>INDEX(ClubLeague!B:B,MATCH(D2047,ClubLeague!C:C,0))</f>
        <v>122</v>
      </c>
      <c r="F2047">
        <v>55</v>
      </c>
      <c r="G2047">
        <v>57</v>
      </c>
      <c r="H2047">
        <v>59</v>
      </c>
      <c r="I2047" s="3">
        <f t="shared" si="94"/>
        <v>57</v>
      </c>
      <c r="J2047" t="s">
        <v>7032</v>
      </c>
      <c r="K2047" t="str">
        <f t="shared" si="95"/>
        <v>E:\imagenes\escudos_cl\Asia\Malaysia Super League\Melaka FC.png</v>
      </c>
      <c r="L2047" t="s">
        <v>463</v>
      </c>
      <c r="M2047">
        <f>INDEX(NationalTeams!B:B,MATCH(L2047,NationalTeams!C:C,0))</f>
        <v>132</v>
      </c>
      <c r="O2047" t="str">
        <f t="shared" si="93"/>
        <v>INSERT INTO "Clubs" (club_name,club_league_id,club_value,club_shield,club_country) VALUES ('Melaka FC',122,57,pg_read_binary_file('E:\imagenes\escudos_cl\Asia\Malaysia Super League\Melaka FC.png'),132);</v>
      </c>
    </row>
    <row r="2048" spans="2:15" x14ac:dyDescent="0.25">
      <c r="B2048">
        <v>2046</v>
      </c>
      <c r="C2048" t="s">
        <v>4012</v>
      </c>
      <c r="D2048" t="s">
        <v>1776</v>
      </c>
      <c r="E2048">
        <f>INDEX(ClubLeague!B:B,MATCH(D2048,ClubLeague!C:C,0))</f>
        <v>6</v>
      </c>
      <c r="F2048">
        <v>53</v>
      </c>
      <c r="G2048">
        <v>51</v>
      </c>
      <c r="H2048">
        <v>61</v>
      </c>
      <c r="I2048" s="3">
        <f t="shared" si="94"/>
        <v>55</v>
      </c>
      <c r="J2048" t="s">
        <v>7033</v>
      </c>
      <c r="K2048" t="str">
        <f t="shared" si="95"/>
        <v>E:\imagenes\escudos_cl\Asia\A League\Melbourne City FC.png</v>
      </c>
      <c r="L2048" t="s">
        <v>426</v>
      </c>
      <c r="M2048">
        <f>INDEX(NationalTeams!B:B,MATCH(L2048,NationalTeams!C:C,0))</f>
        <v>16</v>
      </c>
      <c r="O2048" t="str">
        <f t="shared" si="93"/>
        <v>INSERT INTO "Clubs" (club_name,club_league_id,club_value,club_shield,club_country) VALUES ('Melbourne City FC',6,55,pg_read_binary_file('E:\imagenes\escudos_cl\Asia\A League\Melbourne City FC.png'),16);</v>
      </c>
    </row>
    <row r="2049" spans="2:15" x14ac:dyDescent="0.25">
      <c r="B2049">
        <v>2047</v>
      </c>
      <c r="C2049" t="s">
        <v>3979</v>
      </c>
      <c r="D2049" t="s">
        <v>1776</v>
      </c>
      <c r="E2049">
        <f>INDEX(ClubLeague!B:B,MATCH(D2049,ClubLeague!C:C,0))</f>
        <v>6</v>
      </c>
      <c r="F2049">
        <v>57</v>
      </c>
      <c r="G2049">
        <v>56</v>
      </c>
      <c r="H2049">
        <v>62</v>
      </c>
      <c r="I2049" s="3">
        <f t="shared" si="94"/>
        <v>58</v>
      </c>
      <c r="J2049" t="s">
        <v>7034</v>
      </c>
      <c r="K2049" t="str">
        <f t="shared" si="95"/>
        <v>E:\imagenes\escudos_cl\Asia\A League\Melbourne Victory FC.png</v>
      </c>
      <c r="L2049" t="s">
        <v>426</v>
      </c>
      <c r="M2049">
        <f>INDEX(NationalTeams!B:B,MATCH(L2049,NationalTeams!C:C,0))</f>
        <v>16</v>
      </c>
      <c r="O2049" t="str">
        <f t="shared" si="93"/>
        <v>INSERT INTO "Clubs" (club_name,club_league_id,club_value,club_shield,club_country) VALUES ('Melbourne Victory FC',6,58,pg_read_binary_file('E:\imagenes\escudos_cl\Asia\A League\Melbourne Victory FC.png'),16);</v>
      </c>
    </row>
    <row r="2050" spans="2:15" x14ac:dyDescent="0.25">
      <c r="B2050">
        <v>2048</v>
      </c>
      <c r="C2050" t="s">
        <v>2929</v>
      </c>
      <c r="D2050" t="s">
        <v>1893</v>
      </c>
      <c r="E2050">
        <f>INDEX(ClubLeague!B:B,MATCH(D2050,ClubLeague!C:C,0))</f>
        <v>124</v>
      </c>
      <c r="F2050">
        <v>49</v>
      </c>
      <c r="G2050">
        <v>56</v>
      </c>
      <c r="H2050">
        <v>49</v>
      </c>
      <c r="I2050" s="3">
        <f t="shared" si="94"/>
        <v>51</v>
      </c>
      <c r="J2050" t="s">
        <v>7035</v>
      </c>
      <c r="K2050" t="str">
        <f t="shared" si="95"/>
        <v>E:\imagenes\escudos_cl\Europa\Maltese Premier League\Melita FC.png</v>
      </c>
      <c r="L2050" t="s">
        <v>539</v>
      </c>
      <c r="M2050">
        <f>INDEX(NationalTeams!B:B,MATCH(L2050,NationalTeams!C:C,0))</f>
        <v>136</v>
      </c>
      <c r="O2050" t="str">
        <f t="shared" si="93"/>
        <v>INSERT INTO "Clubs" (club_name,club_league_id,club_value,club_shield,club_country) VALUES ('Melita FC',124,51,pg_read_binary_file('E:\imagenes\escudos_cl\Europa\Maltese Premier League\Melita FC.png'),136);</v>
      </c>
    </row>
    <row r="2051" spans="2:15" x14ac:dyDescent="0.25">
      <c r="B2051">
        <v>2049</v>
      </c>
      <c r="C2051" t="s">
        <v>4575</v>
      </c>
      <c r="D2051" t="s">
        <v>1914</v>
      </c>
      <c r="E2051">
        <f>INDEX(ClubLeague!B:B,MATCH(D2051,ClubLeague!C:C,0))</f>
        <v>145</v>
      </c>
      <c r="F2051">
        <v>47</v>
      </c>
      <c r="G2051">
        <v>48</v>
      </c>
      <c r="H2051">
        <v>45</v>
      </c>
      <c r="I2051" s="3">
        <f t="shared" si="94"/>
        <v>47</v>
      </c>
      <c r="J2051" t="s">
        <v>7036</v>
      </c>
      <c r="K2051" t="str">
        <f t="shared" si="95"/>
        <v>E:\imagenes\escudos_cl\Asia\Philippines Football League\Mendiola 1991 FC.png</v>
      </c>
      <c r="L2051" t="s">
        <v>445</v>
      </c>
      <c r="M2051">
        <f>INDEX(NationalTeams!B:B,MATCH(L2051,NationalTeams!C:C,0))</f>
        <v>72</v>
      </c>
      <c r="O2051" t="str">
        <f t="shared" ref="O2051:O2114" si="96">_xlfn.CONCAT($O$1,$S$1,$B$1,$S$1," ",$Q$1,$C$2,$U$1,$E$2,$U$1,$I$2,$U$1,$K$2,$U$1,$M$2,$R$1,$P$1,$Q$1,$T$1,C2051,$T$1,$U$1,E2051,$U$1,I2051,$U$1,$O$2,$Q$1,$T$1,K2051,$T$1,$R$1,$U$1,M2051,$R$1,$V$1)</f>
        <v>INSERT INTO "Clubs" (club_name,club_league_id,club_value,club_shield,club_country) VALUES ('Mendiola 1991 FC',145,47,pg_read_binary_file('E:\imagenes\escudos_cl\Asia\Philippines Football League\Mendiola 1991 FC.png'),72);</v>
      </c>
    </row>
    <row r="2052" spans="2:15" x14ac:dyDescent="0.25">
      <c r="B2052">
        <v>2050</v>
      </c>
      <c r="C2052" t="s">
        <v>4463</v>
      </c>
      <c r="D2052" t="s">
        <v>1784</v>
      </c>
      <c r="E2052">
        <f>INDEX(ClubLeague!B:B,MATCH(D2052,ClubLeague!C:C,0))</f>
        <v>14</v>
      </c>
      <c r="F2052">
        <v>56</v>
      </c>
      <c r="G2052">
        <v>53</v>
      </c>
      <c r="H2052">
        <v>51</v>
      </c>
      <c r="I2052" s="3">
        <f t="shared" ref="I2052:I2115" si="97">ROUND(AVERAGE(F2052:H2052),0)</f>
        <v>53</v>
      </c>
      <c r="J2052" t="s">
        <v>7037</v>
      </c>
      <c r="K2052" t="str">
        <f t="shared" ref="K2052:K2115" si="98">_xlfn.CONCAT($A$1,J2052)</f>
        <v>E:\imagenes\escudos_cl\Asia\Azadegan League\Mes Kerman FC.png</v>
      </c>
      <c r="L2052" t="s">
        <v>427</v>
      </c>
      <c r="M2052">
        <f>INDEX(NationalTeams!B:B,MATCH(L2052,NationalTeams!C:C,0))</f>
        <v>97</v>
      </c>
      <c r="O2052" t="str">
        <f t="shared" si="96"/>
        <v>INSERT INTO "Clubs" (club_name,club_league_id,club_value,club_shield,club_country) VALUES ('Mes Kerman FC',14,53,pg_read_binary_file('E:\imagenes\escudos_cl\Asia\Azadegan League\Mes Kerman FC.png'),97);</v>
      </c>
    </row>
    <row r="2053" spans="2:15" x14ac:dyDescent="0.25">
      <c r="B2053">
        <v>2051</v>
      </c>
      <c r="C2053" t="s">
        <v>4263</v>
      </c>
      <c r="D2053" t="s">
        <v>1913</v>
      </c>
      <c r="E2053">
        <f>INDEX(ClubLeague!B:B,MATCH(D2053,ClubLeague!C:C,0))</f>
        <v>144</v>
      </c>
      <c r="F2053">
        <v>57</v>
      </c>
      <c r="G2053">
        <v>50</v>
      </c>
      <c r="H2053">
        <v>56</v>
      </c>
      <c r="I2053" s="3">
        <f t="shared" si="97"/>
        <v>54</v>
      </c>
      <c r="J2053" t="s">
        <v>7038</v>
      </c>
      <c r="K2053" t="str">
        <f t="shared" si="98"/>
        <v>E:\imagenes\escudos_cl\Asia\Persian Gulf Pro League\Mes Rafsanjan FC.png</v>
      </c>
      <c r="L2053" t="s">
        <v>427</v>
      </c>
      <c r="M2053">
        <f>INDEX(NationalTeams!B:B,MATCH(L2053,NationalTeams!C:C,0))</f>
        <v>97</v>
      </c>
      <c r="O2053" t="str">
        <f t="shared" si="96"/>
        <v>INSERT INTO "Clubs" (club_name,club_league_id,club_value,club_shield,club_country) VALUES ('Mes Rafsanjan FC',144,54,pg_read_binary_file('E:\imagenes\escudos_cl\Asia\Persian Gulf Pro League\Mes Rafsanjan FC.png'),97);</v>
      </c>
    </row>
    <row r="2054" spans="2:15" x14ac:dyDescent="0.25">
      <c r="B2054">
        <v>2052</v>
      </c>
      <c r="C2054" t="s">
        <v>4281</v>
      </c>
      <c r="D2054" t="s">
        <v>1784</v>
      </c>
      <c r="E2054">
        <f>INDEX(ClubLeague!B:B,MATCH(D2054,ClubLeague!C:C,0))</f>
        <v>14</v>
      </c>
      <c r="F2054">
        <v>52</v>
      </c>
      <c r="G2054">
        <v>57</v>
      </c>
      <c r="H2054">
        <v>55</v>
      </c>
      <c r="I2054" s="3">
        <f t="shared" si="97"/>
        <v>55</v>
      </c>
      <c r="J2054" t="s">
        <v>7039</v>
      </c>
      <c r="K2054" t="str">
        <f t="shared" si="98"/>
        <v>E:\imagenes\escudos_cl\Asia\Azadegan League\Mes Shahr Babak FC.png</v>
      </c>
      <c r="L2054" t="s">
        <v>427</v>
      </c>
      <c r="M2054">
        <f>INDEX(NationalTeams!B:B,MATCH(L2054,NationalTeams!C:C,0))</f>
        <v>97</v>
      </c>
      <c r="O2054" t="str">
        <f t="shared" si="96"/>
        <v>INSERT INTO "Clubs" (club_name,club_league_id,club_value,club_shield,club_country) VALUES ('Mes Shahr Babak FC',14,55,pg_read_binary_file('E:\imagenes\escudos_cl\Asia\Azadegan League\Mes Shahr Babak FC.png'),97);</v>
      </c>
    </row>
    <row r="2055" spans="2:15" x14ac:dyDescent="0.25">
      <c r="B2055">
        <v>2053</v>
      </c>
      <c r="C2055" t="s">
        <v>4192</v>
      </c>
      <c r="D2055" t="s">
        <v>1784</v>
      </c>
      <c r="E2055">
        <f>INDEX(ClubLeague!B:B,MATCH(D2055,ClubLeague!C:C,0))</f>
        <v>14</v>
      </c>
      <c r="F2055">
        <v>53</v>
      </c>
      <c r="G2055">
        <v>56</v>
      </c>
      <c r="H2055">
        <v>57</v>
      </c>
      <c r="I2055" s="3">
        <f t="shared" si="97"/>
        <v>55</v>
      </c>
      <c r="J2055" t="s">
        <v>7040</v>
      </c>
      <c r="K2055" t="str">
        <f t="shared" si="98"/>
        <v>E:\imagenes\escudos_cl\Asia\Azadegan League\Mes Sungun Azerbaijan SC.png</v>
      </c>
      <c r="L2055" t="s">
        <v>427</v>
      </c>
      <c r="M2055">
        <f>INDEX(NationalTeams!B:B,MATCH(L2055,NationalTeams!C:C,0))</f>
        <v>97</v>
      </c>
      <c r="O2055" t="str">
        <f t="shared" si="96"/>
        <v>INSERT INTO "Clubs" (club_name,club_league_id,club_value,club_shield,club_country) VALUES ('Mes Sungun Azerbaijan SC',14,55,pg_read_binary_file('E:\imagenes\escudos_cl\Asia\Azadegan League\Mes Sungun Azerbaijan SC.png'),97);</v>
      </c>
    </row>
    <row r="2056" spans="2:15" x14ac:dyDescent="0.25">
      <c r="B2056">
        <v>2054</v>
      </c>
      <c r="C2056" t="s">
        <v>3118</v>
      </c>
      <c r="D2056" t="s">
        <v>1873</v>
      </c>
      <c r="E2056">
        <f>INDEX(ClubLeague!B:B,MATCH(D2056,ClubLeague!C:C,0))</f>
        <v>104</v>
      </c>
      <c r="F2056">
        <v>63</v>
      </c>
      <c r="G2056">
        <v>61</v>
      </c>
      <c r="H2056">
        <v>59</v>
      </c>
      <c r="I2056" s="3">
        <f t="shared" si="97"/>
        <v>61</v>
      </c>
      <c r="J2056" t="s">
        <v>7041</v>
      </c>
      <c r="K2056" t="str">
        <f t="shared" si="98"/>
        <v>E:\imagenes\escudos_cl\Europa\Liga II\Metalul Buzau.png</v>
      </c>
      <c r="L2056" t="s">
        <v>506</v>
      </c>
      <c r="M2056">
        <f>INDEX(NationalTeams!B:B,MATCH(L2056,NationalTeams!C:C,0))</f>
        <v>175</v>
      </c>
      <c r="O2056" t="str">
        <f t="shared" si="96"/>
        <v>INSERT INTO "Clubs" (club_name,club_league_id,club_value,club_shield,club_country) VALUES ('Metalul Buzau',104,61,pg_read_binary_file('E:\imagenes\escudos_cl\Europa\Liga II\Metalul Buzau.png'),175);</v>
      </c>
    </row>
    <row r="2057" spans="2:15" x14ac:dyDescent="0.25">
      <c r="B2057">
        <v>2055</v>
      </c>
      <c r="C2057" t="s">
        <v>3871</v>
      </c>
      <c r="D2057" t="s">
        <v>1923</v>
      </c>
      <c r="E2057">
        <f>INDEX(ClubLeague!B:B,MATCH(D2057,ClubLeague!C:C,0))</f>
        <v>154</v>
      </c>
      <c r="F2057">
        <v>62</v>
      </c>
      <c r="G2057">
        <v>59</v>
      </c>
      <c r="H2057">
        <v>56</v>
      </c>
      <c r="I2057" s="3">
        <f t="shared" si="97"/>
        <v>59</v>
      </c>
      <c r="J2057" t="s">
        <v>7042</v>
      </c>
      <c r="K2057" t="str">
        <f t="shared" si="98"/>
        <v>E:\imagenes\escudos_cl\America\Primera Division de Venezuela\Metropolitanos FC.png</v>
      </c>
      <c r="L2057" t="s">
        <v>351</v>
      </c>
      <c r="M2057">
        <f>INDEX(NationalTeams!B:B,MATCH(L2057,NationalTeams!C:C,0))</f>
        <v>217</v>
      </c>
      <c r="O2057" t="str">
        <f t="shared" si="96"/>
        <v>INSERT INTO "Clubs" (club_name,club_league_id,club_value,club_shield,club_country) VALUES ('Metropolitanos FC',154,59,pg_read_binary_file('E:\imagenes\escudos_cl\America\Primera Division de Venezuela\Metropolitanos FC.png'),217);</v>
      </c>
    </row>
    <row r="2058" spans="2:15" x14ac:dyDescent="0.25">
      <c r="B2058">
        <v>2056</v>
      </c>
      <c r="C2058" t="s">
        <v>2228</v>
      </c>
      <c r="D2058" t="s">
        <v>1811</v>
      </c>
      <c r="E2058">
        <f>INDEX(ClubLeague!B:B,MATCH(D2058,ClubLeague!C:C,0))</f>
        <v>42</v>
      </c>
      <c r="F2058">
        <v>48</v>
      </c>
      <c r="G2058">
        <v>56</v>
      </c>
      <c r="H2058">
        <v>52</v>
      </c>
      <c r="I2058" s="3">
        <f t="shared" si="97"/>
        <v>52</v>
      </c>
      <c r="J2058" t="s">
        <v>7043</v>
      </c>
      <c r="K2058" t="str">
        <f t="shared" si="98"/>
        <v>E:\imagenes\escudos_cl\Europa\Czech National Football League\MFK Chrudim.png</v>
      </c>
      <c r="L2058" t="s">
        <v>497</v>
      </c>
      <c r="M2058">
        <f>INDEX(NationalTeams!B:B,MATCH(L2058,NationalTeams!C:C,0))</f>
        <v>171</v>
      </c>
      <c r="O2058" t="str">
        <f t="shared" si="96"/>
        <v>INSERT INTO "Clubs" (club_name,club_league_id,club_value,club_shield,club_country) VALUES ('MFK Chrudim',42,52,pg_read_binary_file('E:\imagenes\escudos_cl\Europa\Czech National Football League\MFK Chrudim.png'),171);</v>
      </c>
    </row>
    <row r="2059" spans="2:15" x14ac:dyDescent="0.25">
      <c r="B2059">
        <v>2057</v>
      </c>
      <c r="C2059" t="s">
        <v>2216</v>
      </c>
      <c r="D2059" t="s">
        <v>1810</v>
      </c>
      <c r="E2059">
        <f>INDEX(ClubLeague!B:B,MATCH(D2059,ClubLeague!C:C,0))</f>
        <v>41</v>
      </c>
      <c r="F2059">
        <v>62</v>
      </c>
      <c r="G2059">
        <v>68</v>
      </c>
      <c r="H2059">
        <v>54</v>
      </c>
      <c r="I2059" s="3">
        <f t="shared" si="97"/>
        <v>61</v>
      </c>
      <c r="J2059" t="s">
        <v>7044</v>
      </c>
      <c r="K2059" t="str">
        <f t="shared" si="98"/>
        <v>E:\imagenes\escudos_cl\Europa\Czech First League\MFK Karvina.png</v>
      </c>
      <c r="L2059" t="s">
        <v>497</v>
      </c>
      <c r="M2059">
        <f>INDEX(NationalTeams!B:B,MATCH(L2059,NationalTeams!C:C,0))</f>
        <v>171</v>
      </c>
      <c r="O2059" t="str">
        <f t="shared" si="96"/>
        <v>INSERT INTO "Clubs" (club_name,club_league_id,club_value,club_shield,club_country) VALUES ('MFK Karvina',41,61,pg_read_binary_file('E:\imagenes\escudos_cl\Europa\Czech First League\MFK Karvina.png'),171);</v>
      </c>
    </row>
    <row r="2060" spans="2:15" x14ac:dyDescent="0.25">
      <c r="B2060">
        <v>2058</v>
      </c>
      <c r="C2060" t="s">
        <v>2343</v>
      </c>
      <c r="D2060" t="s">
        <v>1946</v>
      </c>
      <c r="E2060">
        <f>INDEX(ClubLeague!B:B,MATCH(D2060,ClubLeague!C:C,0))</f>
        <v>177</v>
      </c>
      <c r="F2060">
        <v>61</v>
      </c>
      <c r="G2060">
        <v>56</v>
      </c>
      <c r="H2060">
        <v>54</v>
      </c>
      <c r="I2060" s="3">
        <f t="shared" si="97"/>
        <v>57</v>
      </c>
      <c r="J2060" t="s">
        <v>7045</v>
      </c>
      <c r="K2060" t="str">
        <f t="shared" si="98"/>
        <v>E:\imagenes\escudos_cl\Europa\Slovak First Football League\MFK Ruzomberok.png</v>
      </c>
      <c r="L2060" t="s">
        <v>509</v>
      </c>
      <c r="M2060">
        <f>INDEX(NationalTeams!B:B,MATCH(L2060,NationalTeams!C:C,0))</f>
        <v>64</v>
      </c>
      <c r="O2060" t="str">
        <f t="shared" si="96"/>
        <v>INSERT INTO "Clubs" (club_name,club_league_id,club_value,club_shield,club_country) VALUES ('MFK Ruzomberok',177,57,pg_read_binary_file('E:\imagenes\escudos_cl\Europa\Slovak First Football League\MFK Ruzomberok.png'),64);</v>
      </c>
    </row>
    <row r="2061" spans="2:15" x14ac:dyDescent="0.25">
      <c r="B2061">
        <v>2059</v>
      </c>
      <c r="C2061" t="s">
        <v>2349</v>
      </c>
      <c r="D2061" t="s">
        <v>1946</v>
      </c>
      <c r="E2061">
        <f>INDEX(ClubLeague!B:B,MATCH(D2061,ClubLeague!C:C,0))</f>
        <v>177</v>
      </c>
      <c r="F2061">
        <v>56</v>
      </c>
      <c r="G2061">
        <v>64</v>
      </c>
      <c r="H2061">
        <v>47</v>
      </c>
      <c r="I2061" s="3">
        <f t="shared" si="97"/>
        <v>56</v>
      </c>
      <c r="J2061" t="s">
        <v>7046</v>
      </c>
      <c r="K2061" t="str">
        <f t="shared" si="98"/>
        <v>E:\imagenes\escudos_cl\Europa\Slovak First Football League\MFK Skalica.png</v>
      </c>
      <c r="L2061" t="s">
        <v>509</v>
      </c>
      <c r="M2061">
        <f>INDEX(NationalTeams!B:B,MATCH(L2061,NationalTeams!C:C,0))</f>
        <v>64</v>
      </c>
      <c r="O2061" t="str">
        <f t="shared" si="96"/>
        <v>INSERT INTO "Clubs" (club_name,club_league_id,club_value,club_shield,club_country) VALUES ('MFK Skalica',177,56,pg_read_binary_file('E:\imagenes\escudos_cl\Europa\Slovak First Football League\MFK Skalica.png'),64);</v>
      </c>
    </row>
    <row r="2062" spans="2:15" x14ac:dyDescent="0.25">
      <c r="B2062">
        <v>2060</v>
      </c>
      <c r="C2062" t="s">
        <v>2362</v>
      </c>
      <c r="D2062" t="s">
        <v>1896</v>
      </c>
      <c r="E2062">
        <f>INDEX(ClubLeague!B:B,MATCH(D2062,ClubLeague!C:C,0))</f>
        <v>127</v>
      </c>
      <c r="F2062">
        <v>54</v>
      </c>
      <c r="G2062">
        <v>52</v>
      </c>
      <c r="H2062">
        <v>53</v>
      </c>
      <c r="I2062" s="3">
        <f t="shared" si="97"/>
        <v>53</v>
      </c>
      <c r="J2062" t="s">
        <v>7047</v>
      </c>
      <c r="K2062" t="str">
        <f t="shared" si="98"/>
        <v>E:\imagenes\escudos_cl\Europa\MonacoBet Liga\MFK Tatran Liptovsky Mikulas.png</v>
      </c>
      <c r="L2062" t="s">
        <v>509</v>
      </c>
      <c r="M2062">
        <f>INDEX(NationalTeams!B:B,MATCH(L2062,NationalTeams!C:C,0))</f>
        <v>64</v>
      </c>
      <c r="O2062" t="str">
        <f t="shared" si="96"/>
        <v>INSERT INTO "Clubs" (club_name,club_league_id,club_value,club_shield,club_country) VALUES ('MFK Tatran Liptovsky Mikulas',127,53,pg_read_binary_file('E:\imagenes\escudos_cl\Europa\MonacoBet Liga\MFK Tatran Liptovsky Mikulas.png'),64);</v>
      </c>
    </row>
    <row r="2063" spans="2:15" x14ac:dyDescent="0.25">
      <c r="B2063">
        <v>2061</v>
      </c>
      <c r="C2063" t="s">
        <v>2229</v>
      </c>
      <c r="D2063" t="s">
        <v>1811</v>
      </c>
      <c r="E2063">
        <f>INDEX(ClubLeague!B:B,MATCH(D2063,ClubLeague!C:C,0))</f>
        <v>42</v>
      </c>
      <c r="F2063">
        <v>48</v>
      </c>
      <c r="G2063">
        <v>56</v>
      </c>
      <c r="H2063">
        <v>53</v>
      </c>
      <c r="I2063" s="3">
        <f t="shared" si="97"/>
        <v>52</v>
      </c>
      <c r="J2063" t="s">
        <v>7048</v>
      </c>
      <c r="K2063" t="str">
        <f t="shared" si="98"/>
        <v>E:\imagenes\escudos_cl\Europa\Czech National Football League\MFK Vyskov.png</v>
      </c>
      <c r="L2063" t="s">
        <v>497</v>
      </c>
      <c r="M2063">
        <f>INDEX(NationalTeams!B:B,MATCH(L2063,NationalTeams!C:C,0))</f>
        <v>171</v>
      </c>
      <c r="O2063" t="str">
        <f t="shared" si="96"/>
        <v>INSERT INTO "Clubs" (club_name,club_league_id,club_value,club_shield,club_country) VALUES ('MFK Vyskov',42,52,pg_read_binary_file('E:\imagenes\escudos_cl\Europa\Czech National Football League\MFK Vyskov.png'),171);</v>
      </c>
    </row>
    <row r="2064" spans="2:15" x14ac:dyDescent="0.25">
      <c r="B2064">
        <v>2062</v>
      </c>
      <c r="C2064" t="s">
        <v>2347</v>
      </c>
      <c r="D2064" t="s">
        <v>1946</v>
      </c>
      <c r="E2064">
        <f>INDEX(ClubLeague!B:B,MATCH(D2064,ClubLeague!C:C,0))</f>
        <v>177</v>
      </c>
      <c r="F2064">
        <v>58</v>
      </c>
      <c r="G2064">
        <v>62</v>
      </c>
      <c r="H2064">
        <v>52</v>
      </c>
      <c r="I2064" s="3">
        <f t="shared" si="97"/>
        <v>57</v>
      </c>
      <c r="J2064" t="s">
        <v>7049</v>
      </c>
      <c r="K2064" t="str">
        <f t="shared" si="98"/>
        <v>E:\imagenes\escudos_cl\Europa\Slovak First Football League\MFK Zemplin Michalovce.png</v>
      </c>
      <c r="L2064" t="s">
        <v>509</v>
      </c>
      <c r="M2064">
        <f>INDEX(NationalTeams!B:B,MATCH(L2064,NationalTeams!C:C,0))</f>
        <v>64</v>
      </c>
      <c r="O2064" t="str">
        <f t="shared" si="96"/>
        <v>INSERT INTO "Clubs" (club_name,club_league_id,club_value,club_shield,club_country) VALUES ('MFK Zemplin Michalovce',177,57,pg_read_binary_file('E:\imagenes\escudos_cl\Europa\Slovak First Football League\MFK Zemplin Michalovce.png'),64);</v>
      </c>
    </row>
    <row r="2065" spans="2:15" x14ac:dyDescent="0.25">
      <c r="B2065">
        <v>2063</v>
      </c>
      <c r="C2065" t="s">
        <v>2359</v>
      </c>
      <c r="D2065" t="s">
        <v>1896</v>
      </c>
      <c r="E2065">
        <f>INDEX(ClubLeague!B:B,MATCH(D2065,ClubLeague!C:C,0))</f>
        <v>127</v>
      </c>
      <c r="F2065">
        <v>51</v>
      </c>
      <c r="G2065">
        <v>53</v>
      </c>
      <c r="H2065">
        <v>52</v>
      </c>
      <c r="I2065" s="3">
        <f t="shared" si="97"/>
        <v>52</v>
      </c>
      <c r="J2065" t="s">
        <v>7050</v>
      </c>
      <c r="K2065" t="str">
        <f t="shared" si="98"/>
        <v>E:\imagenes\escudos_cl\Europa\MonacoBet Liga\MFK Zvolen.png</v>
      </c>
      <c r="L2065" t="s">
        <v>509</v>
      </c>
      <c r="M2065">
        <f>INDEX(NationalTeams!B:B,MATCH(L2065,NationalTeams!C:C,0))</f>
        <v>64</v>
      </c>
      <c r="O2065" t="str">
        <f t="shared" si="96"/>
        <v>INSERT INTO "Clubs" (club_name,club_league_id,club_value,club_shield,club_country) VALUES ('MFK Zvolen',127,52,pg_read_binary_file('E:\imagenes\escudos_cl\Europa\MonacoBet Liga\MFK Zvolen.png'),64);</v>
      </c>
    </row>
    <row r="2066" spans="2:15" x14ac:dyDescent="0.25">
      <c r="B2066">
        <v>2064</v>
      </c>
      <c r="C2066" t="s">
        <v>2668</v>
      </c>
      <c r="D2066" t="s">
        <v>1816</v>
      </c>
      <c r="E2066">
        <f>INDEX(ClubLeague!B:B,MATCH(D2066,ClubLeague!C:C,0))</f>
        <v>47</v>
      </c>
      <c r="F2066">
        <v>67</v>
      </c>
      <c r="G2066">
        <v>69</v>
      </c>
      <c r="H2066">
        <v>66</v>
      </c>
      <c r="I2066" s="3">
        <f t="shared" si="97"/>
        <v>67</v>
      </c>
      <c r="J2066" t="s">
        <v>7051</v>
      </c>
      <c r="K2066" t="str">
        <f t="shared" si="98"/>
        <v>E:\imagenes\escudos_cl\Europa\EFL Championship\Middlesbrough FC.png</v>
      </c>
      <c r="L2066" t="s">
        <v>493</v>
      </c>
      <c r="M2066">
        <f>INDEX(NationalTeams!B:B,MATCH(L2066,NationalTeams!C:C,0))</f>
        <v>95</v>
      </c>
      <c r="O2066" t="str">
        <f t="shared" si="96"/>
        <v>INSERT INTO "Clubs" (club_name,club_league_id,club_value,club_shield,club_country) VALUES ('Middlesbrough FC',47,67,pg_read_binary_file('E:\imagenes\escudos_cl\Europa\EFL Championship\Middlesbrough FC.png'),95);</v>
      </c>
    </row>
    <row r="2067" spans="2:15" x14ac:dyDescent="0.25">
      <c r="B2067">
        <v>2065</v>
      </c>
      <c r="C2067" t="s">
        <v>3041</v>
      </c>
      <c r="D2067" t="s">
        <v>1836</v>
      </c>
      <c r="E2067">
        <f>INDEX(ClubLeague!B:B,MATCH(D2067,ClubLeague!C:C,0))</f>
        <v>67</v>
      </c>
      <c r="F2067">
        <v>61</v>
      </c>
      <c r="G2067">
        <v>61</v>
      </c>
      <c r="H2067">
        <v>62</v>
      </c>
      <c r="I2067" s="3">
        <f t="shared" si="97"/>
        <v>61</v>
      </c>
      <c r="J2067" t="s">
        <v>7052</v>
      </c>
      <c r="K2067" t="str">
        <f t="shared" si="98"/>
        <v>E:\imagenes\escudos_cl\Europa\I Liga\Miedz Legnica.png</v>
      </c>
      <c r="L2067" t="s">
        <v>494</v>
      </c>
      <c r="M2067">
        <f>INDEX(NationalTeams!B:B,MATCH(L2067,NationalTeams!C:C,0))</f>
        <v>166</v>
      </c>
      <c r="O2067" t="str">
        <f t="shared" si="96"/>
        <v>INSERT INTO "Clubs" (club_name,club_league_id,club_value,club_shield,club_country) VALUES ('Miedz Legnica',67,61,pg_read_binary_file('E:\imagenes\escudos_cl\Europa\I Liga\Miedz Legnica.png'),166);</v>
      </c>
    </row>
    <row r="2068" spans="2:15" x14ac:dyDescent="0.25">
      <c r="B2068">
        <v>2066</v>
      </c>
      <c r="C2068" t="s">
        <v>4837</v>
      </c>
      <c r="D2068" t="s">
        <v>1901</v>
      </c>
      <c r="E2068">
        <f>INDEX(ClubLeague!B:B,MATCH(D2068,ClubLeague!C:C,0))</f>
        <v>132</v>
      </c>
      <c r="F2068">
        <v>51</v>
      </c>
      <c r="G2068">
        <v>63</v>
      </c>
      <c r="H2068">
        <v>49</v>
      </c>
      <c r="I2068" s="3">
        <f t="shared" si="97"/>
        <v>54</v>
      </c>
      <c r="J2068" t="s">
        <v>7053</v>
      </c>
      <c r="K2068" t="str">
        <f t="shared" si="98"/>
        <v>E:\imagenes\escudos_cl\Africa\Namibia Premiership\Mighty Gunners FC.png</v>
      </c>
      <c r="L2068" t="s">
        <v>372</v>
      </c>
      <c r="M2068">
        <f>INDEX(NationalTeams!B:B,MATCH(L2068,NationalTeams!C:C,0))</f>
        <v>148</v>
      </c>
      <c r="O2068" t="str">
        <f t="shared" si="96"/>
        <v>INSERT INTO "Clubs" (club_name,club_league_id,club_value,club_shield,club_country) VALUES ('Mighty Gunners FC',132,54,pg_read_binary_file('E:\imagenes\escudos_cl\Africa\Namibia Premiership\Mighty Gunners FC.png'),148);</v>
      </c>
    </row>
    <row r="2069" spans="2:15" x14ac:dyDescent="0.25">
      <c r="B2069">
        <v>2067</v>
      </c>
      <c r="C2069" t="s">
        <v>2095</v>
      </c>
      <c r="D2069" t="s">
        <v>1785</v>
      </c>
      <c r="E2069">
        <f>INDEX(ClubLeague!B:B,MATCH(D2069,ClubLeague!C:C,0))</f>
        <v>15</v>
      </c>
      <c r="F2069">
        <v>50</v>
      </c>
      <c r="G2069">
        <v>53</v>
      </c>
      <c r="H2069">
        <v>48</v>
      </c>
      <c r="I2069" s="3">
        <f t="shared" si="97"/>
        <v>50</v>
      </c>
      <c r="J2069" t="s">
        <v>7054</v>
      </c>
      <c r="K2069" t="str">
        <f t="shared" si="98"/>
        <v>E:\imagenes\escudos_cl\Europa\Azerbaijan First Division\Mil Mugan FK.png</v>
      </c>
      <c r="L2069" t="s">
        <v>535</v>
      </c>
      <c r="M2069">
        <f>INDEX(NationalTeams!B:B,MATCH(L2069,NationalTeams!C:C,0))</f>
        <v>18</v>
      </c>
      <c r="O2069" t="str">
        <f t="shared" si="96"/>
        <v>INSERT INTO "Clubs" (club_name,club_league_id,club_value,club_shield,club_country) VALUES ('Mil Mugan FK',15,50,pg_read_binary_file('E:\imagenes\escudos_cl\Europa\Azerbaijan First Division\Mil Mugan FK.png'),18);</v>
      </c>
    </row>
    <row r="2070" spans="2:15" x14ac:dyDescent="0.25">
      <c r="B2070">
        <v>2068</v>
      </c>
      <c r="C2070" t="s">
        <v>3659</v>
      </c>
      <c r="D2070" t="s">
        <v>1830</v>
      </c>
      <c r="E2070">
        <f>INDEX(ClubLeague!B:B,MATCH(D2070,ClubLeague!C:C,0))</f>
        <v>61</v>
      </c>
      <c r="F2070">
        <v>55</v>
      </c>
      <c r="G2070">
        <v>53</v>
      </c>
      <c r="H2070">
        <v>51</v>
      </c>
      <c r="I2070" s="3">
        <f t="shared" si="97"/>
        <v>53</v>
      </c>
      <c r="J2070" t="s">
        <v>7055</v>
      </c>
      <c r="K2070" t="str">
        <f t="shared" si="98"/>
        <v>E:\imagenes\escudos_cl\America\GFF Elite League\Milerock.png</v>
      </c>
      <c r="L2070" t="s">
        <v>335</v>
      </c>
      <c r="M2070">
        <f>INDEX(NationalTeams!B:B,MATCH(L2070,NationalTeams!C:C,0))</f>
        <v>88</v>
      </c>
      <c r="O2070" t="str">
        <f t="shared" si="96"/>
        <v>INSERT INTO "Clubs" (club_name,club_league_id,club_value,club_shield,club_country) VALUES ('Milerock',61,53,pg_read_binary_file('E:\imagenes\escudos_cl\America\GFF Elite League\Milerock.png'),88);</v>
      </c>
    </row>
    <row r="2071" spans="2:15" x14ac:dyDescent="0.25">
      <c r="B2071">
        <v>2069</v>
      </c>
      <c r="C2071" t="s">
        <v>4900</v>
      </c>
      <c r="D2071" t="s">
        <v>1902</v>
      </c>
      <c r="E2071">
        <f>INDEX(ClubLeague!B:B,MATCH(D2071,ClubLeague!C:C,0))</f>
        <v>133</v>
      </c>
      <c r="F2071">
        <v>59</v>
      </c>
      <c r="G2071">
        <v>55</v>
      </c>
      <c r="H2071">
        <v>55</v>
      </c>
      <c r="I2071" s="3">
        <f t="shared" si="97"/>
        <v>56</v>
      </c>
      <c r="J2071" t="s">
        <v>7056</v>
      </c>
      <c r="K2071" t="str">
        <f t="shared" si="98"/>
        <v>E:\imagenes\escudos_cl\Africa\National First Division\Milford FC.png</v>
      </c>
      <c r="L2071" t="s">
        <v>363</v>
      </c>
      <c r="M2071">
        <f>INDEX(NationalTeams!B:B,MATCH(L2071,NationalTeams!C:C,0))</f>
        <v>193</v>
      </c>
      <c r="O2071" t="str">
        <f t="shared" si="96"/>
        <v>INSERT INTO "Clubs" (club_name,club_league_id,club_value,club_shield,club_country) VALUES ('Milford FC',133,56,pg_read_binary_file('E:\imagenes\escudos_cl\Africa\National First Division\Milford FC.png'),193);</v>
      </c>
    </row>
    <row r="2072" spans="2:15" x14ac:dyDescent="0.25">
      <c r="B2072">
        <v>2070</v>
      </c>
      <c r="C2072" t="s">
        <v>3491</v>
      </c>
      <c r="D2072" t="s">
        <v>1865</v>
      </c>
      <c r="E2072">
        <f>INDEX(ClubLeague!B:B,MATCH(D2072,ClubLeague!C:C,0))</f>
        <v>96</v>
      </c>
      <c r="F2072">
        <v>67</v>
      </c>
      <c r="G2072">
        <v>67</v>
      </c>
      <c r="H2072">
        <v>67</v>
      </c>
      <c r="I2072" s="3">
        <f t="shared" si="97"/>
        <v>67</v>
      </c>
      <c r="J2072" t="s">
        <v>7057</v>
      </c>
      <c r="K2072" t="str">
        <f t="shared" si="98"/>
        <v>E:\imagenes\escudos_cl\America\Liga BetPlay Dimayor\Millonarios FC.png</v>
      </c>
      <c r="L2072" t="s">
        <v>328</v>
      </c>
      <c r="M2072">
        <f>INDEX(NationalTeams!B:B,MATCH(L2072,NationalTeams!C:C,0))</f>
        <v>46</v>
      </c>
      <c r="O2072" t="str">
        <f t="shared" si="96"/>
        <v>INSERT INTO "Clubs" (club_name,club_league_id,club_value,club_shield,club_country) VALUES ('Millonarios FC',96,67,pg_read_binary_file('E:\imagenes\escudos_cl\America\Liga BetPlay Dimayor\Millonarios FC.png'),46);</v>
      </c>
    </row>
    <row r="2073" spans="2:15" x14ac:dyDescent="0.25">
      <c r="B2073">
        <v>2071</v>
      </c>
      <c r="C2073" t="s">
        <v>2669</v>
      </c>
      <c r="D2073" t="s">
        <v>1816</v>
      </c>
      <c r="E2073">
        <f>INDEX(ClubLeague!B:B,MATCH(D2073,ClubLeague!C:C,0))</f>
        <v>47</v>
      </c>
      <c r="F2073">
        <v>66</v>
      </c>
      <c r="G2073">
        <v>66</v>
      </c>
      <c r="H2073">
        <v>65</v>
      </c>
      <c r="I2073" s="3">
        <f t="shared" si="97"/>
        <v>66</v>
      </c>
      <c r="J2073" t="s">
        <v>7058</v>
      </c>
      <c r="K2073" t="str">
        <f t="shared" si="98"/>
        <v>E:\imagenes\escudos_cl\Europa\EFL Championship\Millwall FC.png</v>
      </c>
      <c r="L2073" t="s">
        <v>493</v>
      </c>
      <c r="M2073">
        <f>INDEX(NationalTeams!B:B,MATCH(L2073,NationalTeams!C:C,0))</f>
        <v>95</v>
      </c>
      <c r="O2073" t="str">
        <f t="shared" si="96"/>
        <v>INSERT INTO "Clubs" (club_name,club_league_id,club_value,club_shield,club_country) VALUES ('Millwall FC',47,66,pg_read_binary_file('E:\imagenes\escudos_cl\Europa\EFL Championship\Millwall FC.png'),95);</v>
      </c>
    </row>
    <row r="2074" spans="2:15" x14ac:dyDescent="0.25">
      <c r="B2074">
        <v>2072</v>
      </c>
      <c r="C2074" t="s">
        <v>4768</v>
      </c>
      <c r="D2074" t="s">
        <v>1884</v>
      </c>
      <c r="E2074">
        <f>INDEX(ClubLeague!B:B,MATCH(D2074,ClubLeague!C:C,0))</f>
        <v>115</v>
      </c>
      <c r="F2074">
        <v>61</v>
      </c>
      <c r="G2074">
        <v>61</v>
      </c>
      <c r="H2074">
        <v>63</v>
      </c>
      <c r="I2074" s="3">
        <f t="shared" si="97"/>
        <v>62</v>
      </c>
      <c r="J2074" t="s">
        <v>7059</v>
      </c>
      <c r="K2074" t="str">
        <f t="shared" si="98"/>
        <v>E:\imagenes\escudos_cl\Africa\Ligue 1 Pro\Milo FC.png</v>
      </c>
      <c r="L2074" t="s">
        <v>382</v>
      </c>
      <c r="M2074">
        <f>INDEX(NationalTeams!B:B,MATCH(L2074,NationalTeams!C:C,0))</f>
        <v>85</v>
      </c>
      <c r="O2074" t="str">
        <f t="shared" si="96"/>
        <v>INSERT INTO "Clubs" (club_name,club_league_id,club_value,club_shield,club_country) VALUES ('Milo FC',115,62,pg_read_binary_file('E:\imagenes\escudos_cl\Africa\Ligue 1 Pro\Milo FC.png'),85);</v>
      </c>
    </row>
    <row r="2075" spans="2:15" x14ac:dyDescent="0.25">
      <c r="B2075">
        <v>2073</v>
      </c>
      <c r="C2075" t="s">
        <v>3893</v>
      </c>
      <c r="D2075" t="s">
        <v>1935</v>
      </c>
      <c r="E2075">
        <f>INDEX(ClubLeague!B:B,MATCH(D2075,ClubLeague!C:C,0))</f>
        <v>166</v>
      </c>
      <c r="F2075">
        <v>62</v>
      </c>
      <c r="G2075">
        <v>59</v>
      </c>
      <c r="H2075">
        <v>57</v>
      </c>
      <c r="I2075" s="3">
        <f t="shared" si="97"/>
        <v>59</v>
      </c>
      <c r="J2075" t="s">
        <v>7060</v>
      </c>
      <c r="K2075" t="str">
        <f t="shared" si="98"/>
        <v>E:\imagenes\escudos_cl\America\Segunda Division de Venezuela\Mineros de Guayana.png</v>
      </c>
      <c r="L2075" t="s">
        <v>351</v>
      </c>
      <c r="M2075">
        <f>INDEX(NationalTeams!B:B,MATCH(L2075,NationalTeams!C:C,0))</f>
        <v>217</v>
      </c>
      <c r="O2075" t="str">
        <f t="shared" si="96"/>
        <v>INSERT INTO "Clubs" (club_name,club_league_id,club_value,club_shield,club_country) VALUES ('Mineros de Guayana',166,59,pg_read_binary_file('E:\imagenes\escudos_cl\America\Segunda Division de Venezuela\Mineros de Guayana.png'),217);</v>
      </c>
    </row>
    <row r="2076" spans="2:15" x14ac:dyDescent="0.25">
      <c r="B2076">
        <v>2074</v>
      </c>
      <c r="C2076" t="s">
        <v>4298</v>
      </c>
      <c r="D2076" t="s">
        <v>1961</v>
      </c>
      <c r="E2076">
        <f>INDEX(ClubLeague!B:B,MATCH(D2076,ClubLeague!C:C,0))</f>
        <v>192</v>
      </c>
      <c r="F2076">
        <v>51</v>
      </c>
      <c r="G2076">
        <v>54</v>
      </c>
      <c r="H2076">
        <v>55</v>
      </c>
      <c r="I2076" s="3">
        <f t="shared" si="97"/>
        <v>53</v>
      </c>
      <c r="J2076" t="s">
        <v>7061</v>
      </c>
      <c r="K2076" t="str">
        <f t="shared" si="98"/>
        <v>E:\imagenes\escudos_cl\Asia\Taiwan Football Premier League\Ming Chuan University FC.png</v>
      </c>
      <c r="L2076" t="s">
        <v>452</v>
      </c>
      <c r="M2076">
        <f>INDEX(NationalTeams!B:B,MATCH(L2076,NationalTeams!C:C,0))</f>
        <v>201</v>
      </c>
      <c r="O2076" t="str">
        <f t="shared" si="96"/>
        <v>INSERT INTO "Clubs" (club_name,club_league_id,club_value,club_shield,club_country) VALUES ('Ming Chuan University FC',192,53,pg_read_binary_file('E:\imagenes\escudos_cl\Asia\Taiwan Football Premier League\Ming Chuan University FC.png'),201);</v>
      </c>
    </row>
    <row r="2077" spans="2:15" x14ac:dyDescent="0.25">
      <c r="B2077">
        <v>2075</v>
      </c>
      <c r="C2077" t="s">
        <v>2097</v>
      </c>
      <c r="D2077" t="s">
        <v>1785</v>
      </c>
      <c r="E2077">
        <f>INDEX(ClubLeague!B:B,MATCH(D2077,ClubLeague!C:C,0))</f>
        <v>15</v>
      </c>
      <c r="F2077">
        <v>55</v>
      </c>
      <c r="G2077">
        <v>49</v>
      </c>
      <c r="H2077">
        <v>50</v>
      </c>
      <c r="I2077" s="3">
        <f t="shared" si="97"/>
        <v>51</v>
      </c>
      <c r="J2077" t="s">
        <v>7062</v>
      </c>
      <c r="K2077" t="str">
        <f t="shared" si="98"/>
        <v>E:\imagenes\escudos_cl\Europa\Azerbaijan First Division\Mingacevir FK.png</v>
      </c>
      <c r="L2077" t="s">
        <v>535</v>
      </c>
      <c r="M2077">
        <f>INDEX(NationalTeams!B:B,MATCH(L2077,NationalTeams!C:C,0))</f>
        <v>18</v>
      </c>
      <c r="O2077" t="str">
        <f t="shared" si="96"/>
        <v>INSERT INTO "Clubs" (club_name,club_league_id,club_value,club_shield,club_country) VALUES ('Mingacevir FK',15,51,pg_read_binary_file('E:\imagenes\escudos_cl\Europa\Azerbaijan First Division\Mingacevir FK.png'),18);</v>
      </c>
    </row>
    <row r="2078" spans="2:15" x14ac:dyDescent="0.25">
      <c r="B2078">
        <v>2076</v>
      </c>
      <c r="C2078" t="s">
        <v>3619</v>
      </c>
      <c r="D2078" t="s">
        <v>1889</v>
      </c>
      <c r="E2078">
        <f>INDEX(ClubLeague!B:B,MATCH(D2078,ClubLeague!C:C,0))</f>
        <v>120</v>
      </c>
      <c r="F2078">
        <v>73</v>
      </c>
      <c r="G2078">
        <v>74</v>
      </c>
      <c r="H2078">
        <v>61</v>
      </c>
      <c r="I2078" s="3">
        <f t="shared" si="97"/>
        <v>69</v>
      </c>
      <c r="J2078" t="s">
        <v>7063</v>
      </c>
      <c r="K2078" t="str">
        <f t="shared" si="98"/>
        <v>E:\imagenes\escudos_cl\America\Major League Soccer\Minnesota United FC.png</v>
      </c>
      <c r="L2078" t="s">
        <v>349</v>
      </c>
      <c r="M2078">
        <f>INDEX(NationalTeams!B:B,MATCH(L2078,NationalTeams!C:C,0))</f>
        <v>67</v>
      </c>
      <c r="O2078" t="str">
        <f t="shared" si="96"/>
        <v>INSERT INTO "Clubs" (club_name,club_league_id,club_value,club_shield,club_country) VALUES ('Minnesota United FC',120,69,pg_read_binary_file('E:\imagenes\escudos_cl\America\Major League Soccer\Minnesota United FC.png'),67);</v>
      </c>
    </row>
    <row r="2079" spans="2:15" x14ac:dyDescent="0.25">
      <c r="B2079">
        <v>2077</v>
      </c>
      <c r="C2079" t="s">
        <v>3430</v>
      </c>
      <c r="D2079" t="s">
        <v>1793</v>
      </c>
      <c r="E2079">
        <f>INDEX(ClubLeague!B:B,MATCH(D2079,ClubLeague!C:C,0))</f>
        <v>23</v>
      </c>
      <c r="F2079">
        <v>63</v>
      </c>
      <c r="G2079">
        <v>68</v>
      </c>
      <c r="H2079">
        <v>63</v>
      </c>
      <c r="I2079" s="3">
        <f t="shared" si="97"/>
        <v>65</v>
      </c>
      <c r="J2079" t="s">
        <v>7064</v>
      </c>
      <c r="K2079" t="str">
        <f t="shared" si="98"/>
        <v>E:\imagenes\escudos_cl\America\Brasileirao Betano\Mirassol FC.png</v>
      </c>
      <c r="L2079" t="s">
        <v>327</v>
      </c>
      <c r="M2079">
        <f>INDEX(NationalTeams!B:B,MATCH(L2079,NationalTeams!C:C,0))</f>
        <v>32</v>
      </c>
      <c r="O2079" t="str">
        <f t="shared" si="96"/>
        <v>INSERT INTO "Clubs" (club_name,club_league_id,club_value,club_shield,club_country) VALUES ('Mirassol FC',23,65,pg_read_binary_file('E:\imagenes\escudos_cl\America\Brasileirao Betano\Mirassol FC.png'),32);</v>
      </c>
    </row>
    <row r="2080" spans="2:15" x14ac:dyDescent="0.25">
      <c r="B2080">
        <v>2078</v>
      </c>
      <c r="C2080" t="s">
        <v>3834</v>
      </c>
      <c r="D2080" t="s">
        <v>1967</v>
      </c>
      <c r="E2080">
        <f>INDEX(ClubLeague!B:B,MATCH(D2080,ClubLeague!C:C,0))</f>
        <v>198</v>
      </c>
      <c r="F2080">
        <v>60</v>
      </c>
      <c r="G2080">
        <v>62</v>
      </c>
      <c r="H2080">
        <v>61</v>
      </c>
      <c r="I2080" s="3">
        <f t="shared" si="97"/>
        <v>61</v>
      </c>
      <c r="J2080" t="s">
        <v>7065</v>
      </c>
      <c r="K2080" t="str">
        <f t="shared" si="98"/>
        <v>E:\imagenes\escudos_cl\America\TT Premier Football League\Miscellaneous Police FC.png</v>
      </c>
      <c r="L2080" t="s">
        <v>407</v>
      </c>
      <c r="M2080">
        <f>INDEX(NationalTeams!B:B,MATCH(L2080,NationalTeams!C:C,0))</f>
        <v>207</v>
      </c>
      <c r="O2080" t="str">
        <f t="shared" si="96"/>
        <v>INSERT INTO "Clubs" (club_name,club_league_id,club_value,club_shield,club_country) VALUES ('Miscellaneous Police FC',198,61,pg_read_binary_file('E:\imagenes\escudos_cl\America\TT Premier Football League\Miscellaneous Police FC.png'),207);</v>
      </c>
    </row>
    <row r="2081" spans="2:15" x14ac:dyDescent="0.25">
      <c r="B2081">
        <v>2079</v>
      </c>
      <c r="C2081" t="s">
        <v>3981</v>
      </c>
      <c r="D2081" t="s">
        <v>1844</v>
      </c>
      <c r="E2081">
        <f>INDEX(ClubLeague!B:B,MATCH(D2081,ClubLeague!C:C,0))</f>
        <v>75</v>
      </c>
      <c r="F2081">
        <v>63</v>
      </c>
      <c r="G2081">
        <v>65</v>
      </c>
      <c r="H2081">
        <v>61</v>
      </c>
      <c r="I2081" s="3">
        <f t="shared" si="97"/>
        <v>63</v>
      </c>
      <c r="J2081" t="s">
        <v>7066</v>
      </c>
      <c r="K2081" t="str">
        <f t="shared" si="98"/>
        <v>E:\imagenes\escudos_cl\Asia\J2 League\Mito HollyHock.png</v>
      </c>
      <c r="L2081" t="s">
        <v>422</v>
      </c>
      <c r="M2081">
        <f>INDEX(NationalTeams!B:B,MATCH(L2081,NationalTeams!C:C,0))</f>
        <v>112</v>
      </c>
      <c r="O2081" t="str">
        <f t="shared" si="96"/>
        <v>INSERT INTO "Clubs" (club_name,club_league_id,club_value,club_shield,club_country) VALUES ('Mito HollyHock',75,63,pg_read_binary_file('E:\imagenes\escudos_cl\Asia\J2 League\Mito HollyHock.png'),112);</v>
      </c>
    </row>
    <row r="2082" spans="2:15" x14ac:dyDescent="0.25">
      <c r="B2082">
        <v>2080</v>
      </c>
      <c r="C2082" t="s">
        <v>3217</v>
      </c>
      <c r="D2082" t="s">
        <v>1782</v>
      </c>
      <c r="E2082">
        <f>INDEX(ClubLeague!B:B,MATCH(D2082,ClubLeague!C:C,0))</f>
        <v>12</v>
      </c>
      <c r="F2082">
        <v>59</v>
      </c>
      <c r="G2082">
        <v>65</v>
      </c>
      <c r="H2082">
        <v>61</v>
      </c>
      <c r="I2082" s="3">
        <f t="shared" si="97"/>
        <v>62</v>
      </c>
      <c r="J2082" t="s">
        <v>7067</v>
      </c>
      <c r="K2082" t="str">
        <f t="shared" si="98"/>
        <v>E:\imagenes\escudos_cl\Europa\Allsvenskan\Mjallby AIF.png</v>
      </c>
      <c r="L2082" t="s">
        <v>496</v>
      </c>
      <c r="M2082">
        <f>INDEX(NationalTeams!B:B,MATCH(L2082,NationalTeams!C:C,0))</f>
        <v>196</v>
      </c>
      <c r="O2082" t="str">
        <f t="shared" si="96"/>
        <v>INSERT INTO "Clubs" (club_name,club_league_id,club_value,club_shield,club_country) VALUES ('Mjallby AIF',12,62,pg_read_binary_file('E:\imagenes\escudos_cl\Europa\Allsvenskan\Mjallby AIF.png'),196);</v>
      </c>
    </row>
    <row r="2083" spans="2:15" x14ac:dyDescent="0.25">
      <c r="B2083">
        <v>2081</v>
      </c>
      <c r="C2083" t="s">
        <v>3015</v>
      </c>
      <c r="D2083" t="s">
        <v>1910</v>
      </c>
      <c r="E2083">
        <f>INDEX(ClubLeague!B:B,MATCH(D2083,ClubLeague!C:C,0))</f>
        <v>141</v>
      </c>
      <c r="F2083">
        <v>58</v>
      </c>
      <c r="G2083">
        <v>58</v>
      </c>
      <c r="H2083">
        <v>54</v>
      </c>
      <c r="I2083" s="3">
        <f t="shared" si="97"/>
        <v>57</v>
      </c>
      <c r="J2083" t="s">
        <v>7068</v>
      </c>
      <c r="K2083" t="str">
        <f t="shared" si="98"/>
        <v>E:\imagenes\escudos_cl\Europa\Norwegian First Division\Mjondalen IF.png</v>
      </c>
      <c r="L2083" t="s">
        <v>492</v>
      </c>
      <c r="M2083">
        <f>INDEX(NationalTeams!B:B,MATCH(L2083,NationalTeams!C:C,0))</f>
        <v>154</v>
      </c>
      <c r="O2083" t="str">
        <f t="shared" si="96"/>
        <v>INSERT INTO "Clubs" (club_name,club_league_id,club_value,club_shield,club_country) VALUES ('Mjondalen IF',141,57,pg_read_binary_file('E:\imagenes\escudos_cl\Europa\Norwegian First Division\Mjondalen IF.png'),154);</v>
      </c>
    </row>
    <row r="2084" spans="2:15" x14ac:dyDescent="0.25">
      <c r="B2084">
        <v>2082</v>
      </c>
      <c r="C2084" t="s">
        <v>4615</v>
      </c>
      <c r="D2084" t="s">
        <v>1780</v>
      </c>
      <c r="E2084">
        <f>INDEX(ClubLeague!B:B,MATCH(D2084,ClubLeague!C:C,0))</f>
        <v>10</v>
      </c>
      <c r="F2084">
        <v>55</v>
      </c>
      <c r="G2084">
        <v>61</v>
      </c>
      <c r="H2084">
        <v>62</v>
      </c>
      <c r="I2084" s="3">
        <f t="shared" si="97"/>
        <v>59</v>
      </c>
      <c r="J2084" t="s">
        <v>7069</v>
      </c>
      <c r="K2084" t="str">
        <f t="shared" si="98"/>
        <v>E:\imagenes\escudos_cl\Africa\Algerian Ligue 2\MO Constantine.png</v>
      </c>
      <c r="L2084" t="s">
        <v>324</v>
      </c>
      <c r="M2084">
        <f>INDEX(NationalTeams!B:B,MATCH(L2084,NationalTeams!C:C,0))</f>
        <v>11</v>
      </c>
      <c r="O2084" t="str">
        <f t="shared" si="96"/>
        <v>INSERT INTO "Clubs" (club_name,club_league_id,club_value,club_shield,club_country) VALUES ('MO Constantine',10,59,pg_read_binary_file('E:\imagenes\escudos_cl\Africa\Algerian Ligue 2\MO Constantine.png'),11);</v>
      </c>
    </row>
    <row r="2085" spans="2:15" x14ac:dyDescent="0.25">
      <c r="B2085">
        <v>2083</v>
      </c>
      <c r="C2085" t="s">
        <v>3805</v>
      </c>
      <c r="D2085" t="s">
        <v>1869</v>
      </c>
      <c r="E2085">
        <f>INDEX(ClubLeague!B:B,MATCH(D2085,ClubLeague!C:C,0))</f>
        <v>100</v>
      </c>
      <c r="F2085">
        <v>56</v>
      </c>
      <c r="G2085">
        <v>58</v>
      </c>
      <c r="H2085">
        <v>53</v>
      </c>
      <c r="I2085" s="3">
        <f t="shared" si="97"/>
        <v>56</v>
      </c>
      <c r="J2085" t="s">
        <v>7070</v>
      </c>
      <c r="K2085" t="str">
        <f t="shared" si="98"/>
        <v>E:\imagenes\escudos_cl\America\Liga Dominicana de Futbol\Moca FC.png</v>
      </c>
      <c r="L2085" t="s">
        <v>402</v>
      </c>
      <c r="M2085">
        <f>INDEX(NationalTeams!B:B,MATCH(L2085,NationalTeams!C:C,0))</f>
        <v>173</v>
      </c>
      <c r="O2085" t="str">
        <f t="shared" si="96"/>
        <v>INSERT INTO "Clubs" (club_name,club_league_id,club_value,club_shield,club_country) VALUES ('Moca FC',100,56,pg_read_binary_file('E:\imagenes\escudos_cl\America\Liga Dominicana de Futbol\Moca FC.png'),173);</v>
      </c>
    </row>
    <row r="2086" spans="2:15" x14ac:dyDescent="0.25">
      <c r="B2086">
        <v>2084</v>
      </c>
      <c r="C2086" t="s">
        <v>2813</v>
      </c>
      <c r="D2086" t="s">
        <v>1943</v>
      </c>
      <c r="E2086">
        <f>INDEX(ClubLeague!B:B,MATCH(D2086,ClubLeague!C:C,0))</f>
        <v>174</v>
      </c>
      <c r="F2086">
        <v>66</v>
      </c>
      <c r="G2086">
        <v>73</v>
      </c>
      <c r="H2086">
        <v>71</v>
      </c>
      <c r="I2086" s="3">
        <f t="shared" si="97"/>
        <v>70</v>
      </c>
      <c r="J2086" t="s">
        <v>7071</v>
      </c>
      <c r="K2086" t="str">
        <f t="shared" si="98"/>
        <v>E:\imagenes\escudos_cl\Europa\Serie B\Modena FC.png</v>
      </c>
      <c r="L2086" t="s">
        <v>488</v>
      </c>
      <c r="M2086">
        <f>INDEX(NationalTeams!B:B,MATCH(L2086,NationalTeams!C:C,0))</f>
        <v>110</v>
      </c>
      <c r="O2086" t="str">
        <f t="shared" si="96"/>
        <v>INSERT INTO "Clubs" (club_name,club_league_id,club_value,club_shield,club_country) VALUES ('Modena FC',174,70,pg_read_binary_file('E:\imagenes\escudos_cl\Europa\Serie B\Modena FC.png'),110);</v>
      </c>
    </row>
    <row r="2087" spans="2:15" x14ac:dyDescent="0.25">
      <c r="B2087">
        <v>2085</v>
      </c>
      <c r="C2087" t="s">
        <v>4709</v>
      </c>
      <c r="D2087" t="s">
        <v>1817</v>
      </c>
      <c r="E2087">
        <f>INDEX(ClubLeague!B:B,MATCH(D2087,ClubLeague!C:C,0))</f>
        <v>48</v>
      </c>
      <c r="F2087">
        <v>75</v>
      </c>
      <c r="G2087">
        <v>65</v>
      </c>
      <c r="H2087">
        <v>69</v>
      </c>
      <c r="I2087" s="3">
        <f t="shared" si="97"/>
        <v>70</v>
      </c>
      <c r="J2087" t="s">
        <v>7072</v>
      </c>
      <c r="K2087" t="str">
        <f t="shared" si="98"/>
        <v>E:\imagenes\escudos_cl\Africa\Egyptian Premier League\Modern Sport FC.png</v>
      </c>
      <c r="L2087" t="s">
        <v>365</v>
      </c>
      <c r="M2087">
        <f>INDEX(NationalTeams!B:B,MATCH(L2087,NationalTeams!C:C,0))</f>
        <v>59</v>
      </c>
      <c r="O2087" t="str">
        <f t="shared" si="96"/>
        <v>INSERT INTO "Clubs" (club_name,club_league_id,club_value,club_shield,club_country) VALUES ('Modern Sport FC',48,70,pg_read_binary_file('E:\imagenes\escudos_cl\Africa\Egyptian Premier League\Modern Sport FC.png'),59);</v>
      </c>
    </row>
    <row r="2088" spans="2:15" x14ac:dyDescent="0.25">
      <c r="B2088">
        <v>2086</v>
      </c>
      <c r="C2088" t="s">
        <v>8983</v>
      </c>
      <c r="D2088" t="s">
        <v>1837</v>
      </c>
      <c r="E2088">
        <f>INDEX(ClubLeague!B:B,MATCH(D2088,ClubLeague!C:C,0))</f>
        <v>68</v>
      </c>
      <c r="F2088">
        <v>52</v>
      </c>
      <c r="G2088">
        <v>53</v>
      </c>
      <c r="H2088">
        <v>53</v>
      </c>
      <c r="I2088" s="3">
        <f t="shared" si="97"/>
        <v>53</v>
      </c>
      <c r="J2088" t="s">
        <v>7073</v>
      </c>
      <c r="K2088" t="str">
        <f t="shared" si="98"/>
        <v>E:\imagenes\escudos_cl\Asia\Indian Super League\Mohammedan SC.png</v>
      </c>
      <c r="L2088" t="s">
        <v>458</v>
      </c>
      <c r="M2088">
        <f>INDEX(NationalTeams!B:B,MATCH(L2088,NationalTeams!C:C,0))</f>
        <v>93</v>
      </c>
      <c r="O2088" t="str">
        <f t="shared" si="96"/>
        <v>INSERT INTO "Clubs" (club_name,club_league_id,club_value,club_shield,club_country) VALUES ('Mohammedan SC IND',68,53,pg_read_binary_file('E:\imagenes\escudos_cl\Asia\Indian Super League\Mohammedan SC.png'),93);</v>
      </c>
    </row>
    <row r="2089" spans="2:15" x14ac:dyDescent="0.25">
      <c r="B2089">
        <v>2087</v>
      </c>
      <c r="C2089" t="s">
        <v>8984</v>
      </c>
      <c r="D2089" t="s">
        <v>1788</v>
      </c>
      <c r="E2089">
        <f>INDEX(ClubLeague!B:B,MATCH(D2089,ClubLeague!C:C,0))</f>
        <v>18</v>
      </c>
      <c r="F2089">
        <v>49</v>
      </c>
      <c r="G2089">
        <v>51</v>
      </c>
      <c r="H2089">
        <v>47</v>
      </c>
      <c r="I2089" s="3">
        <f t="shared" si="97"/>
        <v>49</v>
      </c>
      <c r="J2089" t="s">
        <v>7074</v>
      </c>
      <c r="K2089" t="str">
        <f t="shared" si="98"/>
        <v>E:\imagenes\escudos_cl\Asia\Bangladesh Premier League\Mohammedan SC.png</v>
      </c>
      <c r="L2089" t="s">
        <v>465</v>
      </c>
      <c r="M2089">
        <f>INDEX(NationalTeams!B:B,MATCH(L2089,NationalTeams!C:C,0))</f>
        <v>21</v>
      </c>
      <c r="O2089" t="str">
        <f t="shared" si="96"/>
        <v>INSERT INTO "Clubs" (club_name,club_league_id,club_value,club_shield,club_country) VALUES ('Mohammedan SC BGE',18,49,pg_read_binary_file('E:\imagenes\escudos_cl\Asia\Bangladesh Premier League\Mohammedan SC.png'),21);</v>
      </c>
    </row>
    <row r="2090" spans="2:15" x14ac:dyDescent="0.25">
      <c r="B2090">
        <v>2088</v>
      </c>
      <c r="C2090" t="s">
        <v>4519</v>
      </c>
      <c r="D2090" t="s">
        <v>1837</v>
      </c>
      <c r="E2090">
        <f>INDEX(ClubLeague!B:B,MATCH(D2090,ClubLeague!C:C,0))</f>
        <v>68</v>
      </c>
      <c r="F2090">
        <v>56</v>
      </c>
      <c r="G2090">
        <v>51</v>
      </c>
      <c r="H2090">
        <v>49</v>
      </c>
      <c r="I2090" s="3">
        <f t="shared" si="97"/>
        <v>52</v>
      </c>
      <c r="J2090" t="s">
        <v>7075</v>
      </c>
      <c r="K2090" t="str">
        <f t="shared" si="98"/>
        <v>E:\imagenes\escudos_cl\Asia\Indian Super League\Mohun Bagan SG.png</v>
      </c>
      <c r="L2090" t="s">
        <v>458</v>
      </c>
      <c r="M2090">
        <f>INDEX(NationalTeams!B:B,MATCH(L2090,NationalTeams!C:C,0))</f>
        <v>93</v>
      </c>
      <c r="O2090" t="str">
        <f t="shared" si="96"/>
        <v>INSERT INTO "Clubs" (club_name,club_league_id,club_value,club_shield,club_country) VALUES ('Mohun Bagan SG',68,52,pg_read_binary_file('E:\imagenes\escudos_cl\Asia\Indian Super League\Mohun Bagan SG.png'),93);</v>
      </c>
    </row>
    <row r="2091" spans="2:15" x14ac:dyDescent="0.25">
      <c r="B2091">
        <v>2089</v>
      </c>
      <c r="C2091" t="s">
        <v>4375</v>
      </c>
      <c r="D2091" t="s">
        <v>1798</v>
      </c>
      <c r="E2091">
        <f>INDEX(ClubLeague!B:B,MATCH(D2091,ClubLeague!C:C,0))</f>
        <v>28</v>
      </c>
      <c r="F2091">
        <v>51</v>
      </c>
      <c r="G2091">
        <v>57</v>
      </c>
      <c r="H2091">
        <v>53</v>
      </c>
      <c r="I2091" s="3">
        <f t="shared" si="97"/>
        <v>54</v>
      </c>
      <c r="J2091" t="s">
        <v>7076</v>
      </c>
      <c r="K2091" t="str">
        <f t="shared" si="98"/>
        <v>E:\imagenes\escudos_cl\Asia\Cambodian Premier League\MOI Kompong Dewa FC.png</v>
      </c>
      <c r="L2091" t="s">
        <v>462</v>
      </c>
      <c r="M2091">
        <f>INDEX(NationalTeams!B:B,MATCH(L2091,NationalTeams!C:C,0))</f>
        <v>39</v>
      </c>
      <c r="O2091" t="str">
        <f t="shared" si="96"/>
        <v>INSERT INTO "Clubs" (club_name,club_league_id,club_value,club_shield,club_country) VALUES ('MOI Kompong Dewa FC',28,54,pg_read_binary_file('E:\imagenes\escudos_cl\Asia\Cambodian Premier League\MOI Kompong Dewa FC.png'),39);</v>
      </c>
    </row>
    <row r="2092" spans="2:15" x14ac:dyDescent="0.25">
      <c r="B2092">
        <v>2090</v>
      </c>
      <c r="C2092" t="s">
        <v>2099</v>
      </c>
      <c r="D2092" t="s">
        <v>1785</v>
      </c>
      <c r="E2092">
        <f>INDEX(ClubLeague!B:B,MATCH(D2092,ClubLeague!C:C,0))</f>
        <v>15</v>
      </c>
      <c r="F2092">
        <v>50</v>
      </c>
      <c r="G2092">
        <v>50</v>
      </c>
      <c r="H2092">
        <v>49</v>
      </c>
      <c r="I2092" s="3">
        <f t="shared" si="97"/>
        <v>50</v>
      </c>
      <c r="J2092" t="s">
        <v>7077</v>
      </c>
      <c r="K2092" t="str">
        <f t="shared" si="98"/>
        <v>E:\imagenes\escudos_cl\Europa\Azerbaijan First Division\MOIK Baku.png</v>
      </c>
      <c r="L2092" t="s">
        <v>535</v>
      </c>
      <c r="M2092">
        <f>INDEX(NationalTeams!B:B,MATCH(L2092,NationalTeams!C:C,0))</f>
        <v>18</v>
      </c>
      <c r="O2092" t="str">
        <f t="shared" si="96"/>
        <v>INSERT INTO "Clubs" (club_name,club_league_id,club_value,club_shield,club_country) VALUES ('MOIK Baku',15,50,pg_read_binary_file('E:\imagenes\escudos_cl\Europa\Azerbaijan First Division\MOIK Baku.png'),18);</v>
      </c>
    </row>
    <row r="2093" spans="2:15" x14ac:dyDescent="0.25">
      <c r="B2093">
        <v>2091</v>
      </c>
      <c r="C2093" t="s">
        <v>2508</v>
      </c>
      <c r="D2093" t="s">
        <v>8681</v>
      </c>
      <c r="E2093">
        <f>INDEX(ClubLeague!B:B,MATCH(D2093,ClubLeague!C:C,0))</f>
        <v>37</v>
      </c>
      <c r="F2093">
        <v>59</v>
      </c>
      <c r="G2093">
        <v>58</v>
      </c>
      <c r="H2093">
        <v>58</v>
      </c>
      <c r="I2093" s="3">
        <f t="shared" si="97"/>
        <v>58</v>
      </c>
      <c r="J2093" t="s">
        <v>7078</v>
      </c>
      <c r="K2093" t="str">
        <f t="shared" si="98"/>
        <v>E:\imagenes\escudos_cl\Europa\Cymru North\Mold Alexandra FC.png</v>
      </c>
      <c r="L2093" t="s">
        <v>517</v>
      </c>
      <c r="M2093">
        <f>INDEX(NationalTeams!B:B,MATCH(L2093,NationalTeams!C:C,0))</f>
        <v>76</v>
      </c>
      <c r="O2093" t="str">
        <f t="shared" si="96"/>
        <v>INSERT INTO "Clubs" (club_name,club_league_id,club_value,club_shield,club_country) VALUES ('Mold Alexandra FC',37,58,pg_read_binary_file('E:\imagenes\escudos_cl\Europa\Cymru North\Mold Alexandra FC.png'),76);</v>
      </c>
    </row>
    <row r="2094" spans="2:15" x14ac:dyDescent="0.25">
      <c r="B2094">
        <v>2092</v>
      </c>
      <c r="C2094" t="s">
        <v>2985</v>
      </c>
      <c r="D2094" t="s">
        <v>1821</v>
      </c>
      <c r="E2094">
        <f>INDEX(ClubLeague!B:B,MATCH(D2094,ClubLeague!C:C,0))</f>
        <v>52</v>
      </c>
      <c r="F2094">
        <v>68</v>
      </c>
      <c r="G2094">
        <v>65</v>
      </c>
      <c r="H2094">
        <v>64</v>
      </c>
      <c r="I2094" s="3">
        <f t="shared" si="97"/>
        <v>66</v>
      </c>
      <c r="J2094" t="s">
        <v>7079</v>
      </c>
      <c r="K2094" t="str">
        <f t="shared" si="98"/>
        <v>E:\imagenes\escudos_cl\Europa\Eliteserien\Molde FK.png</v>
      </c>
      <c r="L2094" t="s">
        <v>492</v>
      </c>
      <c r="M2094">
        <f>INDEX(NationalTeams!B:B,MATCH(L2094,NationalTeams!C:C,0))</f>
        <v>154</v>
      </c>
      <c r="O2094" t="str">
        <f t="shared" si="96"/>
        <v>INSERT INTO "Clubs" (club_name,club_league_id,club_value,club_shield,club_country) VALUES ('Molde FK',52,66,pg_read_binary_file('E:\imagenes\escudos_cl\Europa\Eliteserien\Molde FK.png'),154);</v>
      </c>
    </row>
    <row r="2095" spans="2:15" x14ac:dyDescent="0.25">
      <c r="B2095">
        <v>2093</v>
      </c>
      <c r="C2095" t="s">
        <v>3691</v>
      </c>
      <c r="D2095" t="s">
        <v>1845</v>
      </c>
      <c r="E2095">
        <f>INDEX(ClubLeague!B:B,MATCH(D2095,ClubLeague!C:C,0))</f>
        <v>76</v>
      </c>
      <c r="F2095">
        <v>65</v>
      </c>
      <c r="G2095">
        <v>66</v>
      </c>
      <c r="H2095">
        <v>61</v>
      </c>
      <c r="I2095" s="3">
        <f t="shared" si="97"/>
        <v>64</v>
      </c>
      <c r="J2095" t="s">
        <v>7080</v>
      </c>
      <c r="K2095" t="str">
        <f t="shared" si="98"/>
        <v>E:\imagenes\escudos_cl\America\Jamaica Premier League\Molynes United FC.png</v>
      </c>
      <c r="L2095" t="s">
        <v>352</v>
      </c>
      <c r="M2095">
        <f>INDEX(NationalTeams!B:B,MATCH(L2095,NationalTeams!C:C,0))</f>
        <v>111</v>
      </c>
      <c r="O2095" t="str">
        <f t="shared" si="96"/>
        <v>INSERT INTO "Clubs" (club_name,club_league_id,club_value,club_shield,club_country) VALUES ('Molynes United FC',76,64,pg_read_binary_file('E:\imagenes\escudos_cl\America\Jamaica Premier League\Molynes United FC.png'),111);</v>
      </c>
    </row>
    <row r="2096" spans="2:15" x14ac:dyDescent="0.25">
      <c r="B2096">
        <v>2094</v>
      </c>
      <c r="C2096" t="s">
        <v>3872</v>
      </c>
      <c r="D2096" t="s">
        <v>1923</v>
      </c>
      <c r="E2096">
        <f>INDEX(ClubLeague!B:B,MATCH(D2096,ClubLeague!C:C,0))</f>
        <v>154</v>
      </c>
      <c r="F2096">
        <v>62</v>
      </c>
      <c r="G2096">
        <v>57</v>
      </c>
      <c r="H2096">
        <v>59</v>
      </c>
      <c r="I2096" s="3">
        <f t="shared" si="97"/>
        <v>59</v>
      </c>
      <c r="J2096" t="s">
        <v>7081</v>
      </c>
      <c r="K2096" t="str">
        <f t="shared" si="98"/>
        <v>E:\imagenes\escudos_cl\America\Primera Division de Venezuela\Monagas SC.png</v>
      </c>
      <c r="L2096" t="s">
        <v>351</v>
      </c>
      <c r="M2096">
        <f>INDEX(NationalTeams!B:B,MATCH(L2096,NationalTeams!C:C,0))</f>
        <v>217</v>
      </c>
      <c r="O2096" t="str">
        <f t="shared" si="96"/>
        <v>INSERT INTO "Clubs" (club_name,club_league_id,club_value,club_shield,club_country) VALUES ('Monagas SC',154,59,pg_read_binary_file('E:\imagenes\escudos_cl\America\Primera Division de Venezuela\Monagas SC.png'),217);</v>
      </c>
    </row>
    <row r="2097" spans="2:15" x14ac:dyDescent="0.25">
      <c r="B2097">
        <v>2095</v>
      </c>
      <c r="C2097" t="s">
        <v>3894</v>
      </c>
      <c r="D2097" t="s">
        <v>1935</v>
      </c>
      <c r="E2097">
        <f>INDEX(ClubLeague!B:B,MATCH(D2097,ClubLeague!C:C,0))</f>
        <v>166</v>
      </c>
      <c r="F2097">
        <v>58</v>
      </c>
      <c r="G2097">
        <v>55</v>
      </c>
      <c r="H2097">
        <v>55</v>
      </c>
      <c r="I2097" s="3">
        <f t="shared" si="97"/>
        <v>56</v>
      </c>
      <c r="J2097" t="s">
        <v>7082</v>
      </c>
      <c r="K2097" t="str">
        <f t="shared" si="98"/>
        <v>E:\imagenes\escudos_cl\America\Segunda Division de Venezuela\Monagas SC B.png</v>
      </c>
      <c r="L2097" t="s">
        <v>351</v>
      </c>
      <c r="M2097">
        <f>INDEX(NationalTeams!B:B,MATCH(L2097,NationalTeams!C:C,0))</f>
        <v>217</v>
      </c>
      <c r="O2097" t="str">
        <f t="shared" si="96"/>
        <v>INSERT INTO "Clubs" (club_name,club_league_id,club_value,club_shield,club_country) VALUES ('Monagas SC B',166,56,pg_read_binary_file('E:\imagenes\escudos_cl\America\Segunda Division de Venezuela\Monagas SC B.png'),217);</v>
      </c>
    </row>
    <row r="2098" spans="2:15" x14ac:dyDescent="0.25">
      <c r="B2098">
        <v>2096</v>
      </c>
      <c r="C2098" t="s">
        <v>2572</v>
      </c>
      <c r="D2098" t="s">
        <v>1832</v>
      </c>
      <c r="E2098">
        <f>INDEX(ClubLeague!B:B,MATCH(D2098,ClubLeague!C:C,0))</f>
        <v>63</v>
      </c>
      <c r="F2098">
        <v>55</v>
      </c>
      <c r="G2098">
        <v>47</v>
      </c>
      <c r="H2098">
        <v>45</v>
      </c>
      <c r="I2098" s="3">
        <f t="shared" si="97"/>
        <v>49</v>
      </c>
      <c r="J2098" t="s">
        <v>7083</v>
      </c>
      <c r="K2098" t="str">
        <f t="shared" si="98"/>
        <v>E:\imagenes\escudos_cl\Europa\Gibraltar Football League\Mons Calpe SC.png</v>
      </c>
      <c r="L2098" t="s">
        <v>536</v>
      </c>
      <c r="M2098">
        <f>INDEX(NationalTeams!B:B,MATCH(L2098,NationalTeams!C:C,0))</f>
        <v>80</v>
      </c>
      <c r="O2098" t="str">
        <f t="shared" si="96"/>
        <v>INSERT INTO "Clubs" (club_name,club_league_id,club_value,club_shield,club_country) VALUES ('Mons Calpe SC',63,49,pg_read_binary_file('E:\imagenes\escudos_cl\Europa\Gibraltar Football League\Mons Calpe SC.png'),80);</v>
      </c>
    </row>
    <row r="2099" spans="2:15" x14ac:dyDescent="0.25">
      <c r="B2099">
        <v>2097</v>
      </c>
      <c r="C2099" t="s">
        <v>4044</v>
      </c>
      <c r="D2099" t="s">
        <v>1844</v>
      </c>
      <c r="E2099">
        <f>INDEX(ClubLeague!B:B,MATCH(D2099,ClubLeague!C:C,0))</f>
        <v>75</v>
      </c>
      <c r="F2099">
        <v>58</v>
      </c>
      <c r="G2099">
        <v>58</v>
      </c>
      <c r="H2099">
        <v>60</v>
      </c>
      <c r="I2099" s="3">
        <f t="shared" si="97"/>
        <v>59</v>
      </c>
      <c r="J2099" t="s">
        <v>7084</v>
      </c>
      <c r="K2099" t="str">
        <f t="shared" si="98"/>
        <v>E:\imagenes\escudos_cl\Asia\J2 League\Montedio Yamagata.png</v>
      </c>
      <c r="L2099" t="s">
        <v>422</v>
      </c>
      <c r="M2099">
        <f>INDEX(NationalTeams!B:B,MATCH(L2099,NationalTeams!C:C,0))</f>
        <v>112</v>
      </c>
      <c r="O2099" t="str">
        <f t="shared" si="96"/>
        <v>INSERT INTO "Clubs" (club_name,club_league_id,club_value,club_shield,club_country) VALUES ('Montedio Yamagata',75,59,pg_read_binary_file('E:\imagenes\escudos_cl\Asia\J2 League\Montedio Yamagata.png'),112);</v>
      </c>
    </row>
    <row r="2100" spans="2:15" x14ac:dyDescent="0.25">
      <c r="B2100">
        <v>2098</v>
      </c>
      <c r="C2100" t="s">
        <v>3692</v>
      </c>
      <c r="D2100" t="s">
        <v>1845</v>
      </c>
      <c r="E2100">
        <f>INDEX(ClubLeague!B:B,MATCH(D2100,ClubLeague!C:C,0))</f>
        <v>76</v>
      </c>
      <c r="F2100">
        <v>62</v>
      </c>
      <c r="G2100">
        <v>62</v>
      </c>
      <c r="H2100">
        <v>64</v>
      </c>
      <c r="I2100" s="3">
        <f t="shared" si="97"/>
        <v>63</v>
      </c>
      <c r="J2100" t="s">
        <v>7085</v>
      </c>
      <c r="K2100" t="str">
        <f t="shared" si="98"/>
        <v>E:\imagenes\escudos_cl\America\Jamaica Premier League\Montego Bay United FC.png</v>
      </c>
      <c r="L2100" t="s">
        <v>352</v>
      </c>
      <c r="M2100">
        <f>INDEX(NationalTeams!B:B,MATCH(L2100,NationalTeams!C:C,0))</f>
        <v>111</v>
      </c>
      <c r="O2100" t="str">
        <f t="shared" si="96"/>
        <v>INSERT INTO "Clubs" (club_name,club_league_id,club_value,club_shield,club_country) VALUES ('Montego Bay United FC',76,63,pg_read_binary_file('E:\imagenes\escudos_cl\America\Jamaica Premier League\Montego Bay United FC.png'),111);</v>
      </c>
    </row>
    <row r="2101" spans="2:15" x14ac:dyDescent="0.25">
      <c r="B2101">
        <v>2099</v>
      </c>
      <c r="C2101" t="s">
        <v>3855</v>
      </c>
      <c r="D2101" t="s">
        <v>1799</v>
      </c>
      <c r="E2101">
        <f>INDEX(ClubLeague!B:B,MATCH(D2101,ClubLeague!C:C,0))</f>
        <v>29</v>
      </c>
      <c r="F2101">
        <v>55</v>
      </c>
      <c r="G2101">
        <v>60</v>
      </c>
      <c r="H2101">
        <v>55</v>
      </c>
      <c r="I2101" s="3">
        <f t="shared" si="97"/>
        <v>57</v>
      </c>
      <c r="J2101" t="s">
        <v>7086</v>
      </c>
      <c r="K2101" t="str">
        <f t="shared" si="98"/>
        <v>E:\imagenes\escudos_cl\America\Campeonato Uruguayo de Primera Division\Montevideo City Torque.png</v>
      </c>
      <c r="L2101" t="s">
        <v>377</v>
      </c>
      <c r="M2101">
        <f>INDEX(NationalTeams!B:B,MATCH(L2101,NationalTeams!C:C,0))</f>
        <v>214</v>
      </c>
      <c r="O2101" t="str">
        <f t="shared" si="96"/>
        <v>INSERT INTO "Clubs" (club_name,club_league_id,club_value,club_shield,club_country) VALUES ('Montevideo City Torque',29,57,pg_read_binary_file('E:\imagenes\escudos_cl\America\Campeonato Uruguayo de Primera Division\Montevideo City Torque.png'),214);</v>
      </c>
    </row>
    <row r="2102" spans="2:15" x14ac:dyDescent="0.25">
      <c r="B2102">
        <v>2100</v>
      </c>
      <c r="C2102" t="s">
        <v>3843</v>
      </c>
      <c r="D2102" t="s">
        <v>1799</v>
      </c>
      <c r="E2102">
        <f>INDEX(ClubLeague!B:B,MATCH(D2102,ClubLeague!C:C,0))</f>
        <v>29</v>
      </c>
      <c r="F2102">
        <v>68</v>
      </c>
      <c r="G2102">
        <v>67</v>
      </c>
      <c r="H2102">
        <v>63</v>
      </c>
      <c r="I2102" s="3">
        <f t="shared" si="97"/>
        <v>66</v>
      </c>
      <c r="J2102" t="s">
        <v>7087</v>
      </c>
      <c r="K2102" t="str">
        <f t="shared" si="98"/>
        <v>E:\imagenes\escudos_cl\America\Campeonato Uruguayo de Primera Division\Montevideo Wanderers FC.png</v>
      </c>
      <c r="L2102" t="s">
        <v>377</v>
      </c>
      <c r="M2102">
        <f>INDEX(NationalTeams!B:B,MATCH(L2102,NationalTeams!C:C,0))</f>
        <v>214</v>
      </c>
      <c r="O2102" t="str">
        <f t="shared" si="96"/>
        <v>INSERT INTO "Clubs" (club_name,club_league_id,club_value,club_shield,club_country) VALUES ('Montevideo Wanderers FC',29,66,pg_read_binary_file('E:\imagenes\escudos_cl\America\Campeonato Uruguayo de Primera Division\Montevideo Wanderers FC.png'),214);</v>
      </c>
    </row>
    <row r="2103" spans="2:15" x14ac:dyDescent="0.25">
      <c r="B2103">
        <v>2101</v>
      </c>
      <c r="C2103" t="s">
        <v>2476</v>
      </c>
      <c r="D2103" t="s">
        <v>1885</v>
      </c>
      <c r="E2103">
        <f>INDEX(ClubLeague!B:B,MATCH(D2103,ClubLeague!C:C,0))</f>
        <v>116</v>
      </c>
      <c r="F2103">
        <v>68</v>
      </c>
      <c r="G2103">
        <v>70</v>
      </c>
      <c r="H2103">
        <v>72</v>
      </c>
      <c r="I2103" s="3">
        <f t="shared" si="97"/>
        <v>70</v>
      </c>
      <c r="J2103" t="s">
        <v>7088</v>
      </c>
      <c r="K2103" t="str">
        <f t="shared" si="98"/>
        <v>E:\imagenes\escudos_cl\Europa\Ligue 2\Montpellier HSC.png</v>
      </c>
      <c r="L2103" t="s">
        <v>487</v>
      </c>
      <c r="M2103">
        <f>INDEX(NationalTeams!B:B,MATCH(L2103,NationalTeams!C:C,0))</f>
        <v>74</v>
      </c>
      <c r="O2103" t="str">
        <f t="shared" si="96"/>
        <v>INSERT INTO "Clubs" (club_name,club_league_id,club_value,club_shield,club_country) VALUES ('Montpellier HSC',116,70,pg_read_binary_file('E:\imagenes\escudos_cl\Europa\Ligue 2\Montpellier HSC.png'),74);</v>
      </c>
    </row>
    <row r="2104" spans="2:15" x14ac:dyDescent="0.25">
      <c r="B2104">
        <v>2102</v>
      </c>
      <c r="C2104" t="s">
        <v>3063</v>
      </c>
      <c r="D2104" t="s">
        <v>1917</v>
      </c>
      <c r="E2104">
        <f>INDEX(ClubLeague!B:B,MATCH(D2104,ClubLeague!C:C,0))</f>
        <v>148</v>
      </c>
      <c r="F2104">
        <v>65</v>
      </c>
      <c r="G2104">
        <v>68</v>
      </c>
      <c r="H2104">
        <v>67</v>
      </c>
      <c r="I2104" s="3">
        <f t="shared" si="97"/>
        <v>67</v>
      </c>
      <c r="J2104" t="s">
        <v>7089</v>
      </c>
      <c r="K2104" t="str">
        <f t="shared" si="98"/>
        <v>E:\imagenes\escudos_cl\Europa\Primeira Liga\Moreirense FC.png</v>
      </c>
      <c r="L2104" t="s">
        <v>504</v>
      </c>
      <c r="M2104">
        <f>INDEX(NationalTeams!B:B,MATCH(L2104,NationalTeams!C:C,0))</f>
        <v>167</v>
      </c>
      <c r="O2104" t="str">
        <f t="shared" si="96"/>
        <v>INSERT INTO "Clubs" (club_name,club_league_id,club_value,club_shield,club_country) VALUES ('Moreirense FC',148,67,pg_read_binary_file('E:\imagenes\escudos_cl\Europa\Primeira Liga\Moreirense FC.png'),167);</v>
      </c>
    </row>
    <row r="2105" spans="2:15" x14ac:dyDescent="0.25">
      <c r="B2105">
        <v>2103</v>
      </c>
      <c r="C2105" t="s">
        <v>4394</v>
      </c>
      <c r="D2105" t="s">
        <v>1912</v>
      </c>
      <c r="E2105">
        <f>INDEX(ClubLeague!B:B,MATCH(D2105,ClubLeague!C:C,0))</f>
        <v>143</v>
      </c>
      <c r="F2105">
        <v>52</v>
      </c>
      <c r="G2105">
        <v>54</v>
      </c>
      <c r="H2105">
        <v>53</v>
      </c>
      <c r="I2105" s="3">
        <f t="shared" si="97"/>
        <v>53</v>
      </c>
      <c r="J2105" t="s">
        <v>7090</v>
      </c>
      <c r="K2105" t="str">
        <f t="shared" si="98"/>
        <v>E:\imagenes\escudos_cl\Asia\Papua NG Premier Soccer League\Morobe Wawens.png</v>
      </c>
      <c r="L2105" t="s">
        <v>441</v>
      </c>
      <c r="M2105">
        <f>INDEX(NationalTeams!B:B,MATCH(L2105,NationalTeams!C:C,0))</f>
        <v>163</v>
      </c>
      <c r="O2105" t="str">
        <f t="shared" si="96"/>
        <v>INSERT INTO "Clubs" (club_name,club_league_id,club_value,club_shield,club_country) VALUES ('Morobe Wawens',143,53,pg_read_binary_file('E:\imagenes\escudos_cl\Asia\Papua NG Premier Soccer League\Morobe Wawens.png'),163);</v>
      </c>
    </row>
    <row r="2106" spans="2:15" x14ac:dyDescent="0.25">
      <c r="B2106">
        <v>2104</v>
      </c>
      <c r="C2106" t="s">
        <v>3835</v>
      </c>
      <c r="D2106" t="s">
        <v>1967</v>
      </c>
      <c r="E2106">
        <f>INDEX(ClubLeague!B:B,MATCH(D2106,ClubLeague!C:C,0))</f>
        <v>198</v>
      </c>
      <c r="F2106">
        <v>60</v>
      </c>
      <c r="G2106">
        <v>59</v>
      </c>
      <c r="H2106">
        <v>61</v>
      </c>
      <c r="I2106" s="3">
        <f t="shared" si="97"/>
        <v>60</v>
      </c>
      <c r="J2106" t="s">
        <v>7091</v>
      </c>
      <c r="K2106" t="str">
        <f t="shared" si="98"/>
        <v>E:\imagenes\escudos_cl\America\TT Premier Football League\Morvant Caledonia United.png</v>
      </c>
      <c r="L2106" t="s">
        <v>407</v>
      </c>
      <c r="M2106">
        <f>INDEX(NationalTeams!B:B,MATCH(L2106,NationalTeams!C:C,0))</f>
        <v>207</v>
      </c>
      <c r="O2106" t="str">
        <f t="shared" si="96"/>
        <v>INSERT INTO "Clubs" (club_name,club_league_id,club_value,club_shield,club_country) VALUES ('Morvant Caledonia United',198,60,pg_read_binary_file('E:\imagenes\escudos_cl\America\TT Premier Football League\Morvant Caledonia United.png'),207);</v>
      </c>
    </row>
    <row r="2107" spans="2:15" x14ac:dyDescent="0.25">
      <c r="B2107">
        <v>2105</v>
      </c>
      <c r="C2107" t="s">
        <v>3008</v>
      </c>
      <c r="D2107" t="s">
        <v>1910</v>
      </c>
      <c r="E2107">
        <f>INDEX(ClubLeague!B:B,MATCH(D2107,ClubLeague!C:C,0))</f>
        <v>141</v>
      </c>
      <c r="F2107">
        <v>59</v>
      </c>
      <c r="G2107">
        <v>55</v>
      </c>
      <c r="H2107">
        <v>57</v>
      </c>
      <c r="I2107" s="3">
        <f t="shared" si="97"/>
        <v>57</v>
      </c>
      <c r="J2107" t="s">
        <v>7092</v>
      </c>
      <c r="K2107" t="str">
        <f t="shared" si="98"/>
        <v>E:\imagenes\escudos_cl\Europa\Norwegian First Division\Moss FK.png</v>
      </c>
      <c r="L2107" t="s">
        <v>492</v>
      </c>
      <c r="M2107">
        <f>INDEX(NationalTeams!B:B,MATCH(L2107,NationalTeams!C:C,0))</f>
        <v>154</v>
      </c>
      <c r="O2107" t="str">
        <f t="shared" si="96"/>
        <v>INSERT INTO "Clubs" (club_name,club_league_id,club_value,club_shield,club_country) VALUES ('Moss FK',141,57,pg_read_binary_file('E:\imagenes\escudos_cl\Europa\Norwegian First Division\Moss FK.png'),154);</v>
      </c>
    </row>
    <row r="2108" spans="2:15" x14ac:dyDescent="0.25">
      <c r="B2108">
        <v>2106</v>
      </c>
      <c r="C2108" t="s">
        <v>2926</v>
      </c>
      <c r="D2108" t="s">
        <v>1893</v>
      </c>
      <c r="E2108">
        <f>INDEX(ClubLeague!B:B,MATCH(D2108,ClubLeague!C:C,0))</f>
        <v>124</v>
      </c>
      <c r="F2108">
        <v>56</v>
      </c>
      <c r="G2108">
        <v>51</v>
      </c>
      <c r="H2108">
        <v>47</v>
      </c>
      <c r="I2108" s="3">
        <f t="shared" si="97"/>
        <v>51</v>
      </c>
      <c r="J2108" t="s">
        <v>7093</v>
      </c>
      <c r="K2108" t="str">
        <f t="shared" si="98"/>
        <v>E:\imagenes\escudos_cl\Europa\Maltese Premier League\Mosta FC.png</v>
      </c>
      <c r="L2108" t="s">
        <v>539</v>
      </c>
      <c r="M2108">
        <f>INDEX(NationalTeams!B:B,MATCH(L2108,NationalTeams!C:C,0))</f>
        <v>136</v>
      </c>
      <c r="O2108" t="str">
        <f t="shared" si="96"/>
        <v>INSERT INTO "Clubs" (club_name,club_league_id,club_value,club_shield,club_country) VALUES ('Mosta FC',124,51,pg_read_binary_file('E:\imagenes\escudos_cl\Europa\Maltese Premier League\Mosta FC.png'),136);</v>
      </c>
    </row>
    <row r="2109" spans="2:15" x14ac:dyDescent="0.25">
      <c r="B2109">
        <v>2107</v>
      </c>
      <c r="C2109" t="s">
        <v>4195</v>
      </c>
      <c r="D2109" t="s">
        <v>1839</v>
      </c>
      <c r="E2109">
        <f>INDEX(ClubLeague!B:B,MATCH(D2109,ClubLeague!C:C,0))</f>
        <v>70</v>
      </c>
      <c r="F2109">
        <v>59</v>
      </c>
      <c r="G2109">
        <v>55</v>
      </c>
      <c r="H2109">
        <v>57</v>
      </c>
      <c r="I2109" s="3">
        <f t="shared" si="97"/>
        <v>57</v>
      </c>
      <c r="J2109" t="s">
        <v>7094</v>
      </c>
      <c r="K2109" t="str">
        <f t="shared" si="98"/>
        <v>E:\imagenes\escudos_cl\Asia\Iraqi Premier Divsion League\Mosul SC.png</v>
      </c>
      <c r="L2109" t="s">
        <v>431</v>
      </c>
      <c r="M2109">
        <f>INDEX(NationalTeams!B:B,MATCH(L2109,NationalTeams!C:C,0))</f>
        <v>96</v>
      </c>
      <c r="O2109" t="str">
        <f t="shared" si="96"/>
        <v>INSERT INTO "Clubs" (club_name,club_league_id,club_value,club_shield,club_country) VALUES ('Mosul SC',70,57,pg_read_binary_file('E:\imagenes\escudos_cl\Asia\Iraqi Premier Divsion League\Mosul SC.png'),96);</v>
      </c>
    </row>
    <row r="2110" spans="2:15" x14ac:dyDescent="0.25">
      <c r="B2110">
        <v>2108</v>
      </c>
      <c r="C2110" t="s">
        <v>2318</v>
      </c>
      <c r="D2110" t="s">
        <v>1932</v>
      </c>
      <c r="E2110">
        <f>INDEX(ClubLeague!B:B,MATCH(D2110,ClubLeague!C:C,0))</f>
        <v>163</v>
      </c>
      <c r="F2110">
        <v>69</v>
      </c>
      <c r="G2110">
        <v>63</v>
      </c>
      <c r="H2110">
        <v>62</v>
      </c>
      <c r="I2110" s="3">
        <f t="shared" si="97"/>
        <v>65</v>
      </c>
      <c r="J2110" t="s">
        <v>7095</v>
      </c>
      <c r="K2110" t="str">
        <f t="shared" si="98"/>
        <v>E:\imagenes\escudos_cl\Europa\Scottish Premiership\Motherwell FC.png</v>
      </c>
      <c r="L2110" t="s">
        <v>515</v>
      </c>
      <c r="M2110">
        <f>INDEX(NationalTeams!B:B,MATCH(L2110,NationalTeams!C:C,0))</f>
        <v>63</v>
      </c>
      <c r="O2110" t="str">
        <f t="shared" si="96"/>
        <v>INSERT INTO "Clubs" (club_name,club_league_id,club_value,club_shield,club_country) VALUES ('Motherwell FC',163,65,pg_read_binary_file('E:\imagenes\escudos_cl\Europa\Scottish Premiership\Motherwell FC.png'),63);</v>
      </c>
    </row>
    <row r="2111" spans="2:15" x14ac:dyDescent="0.25">
      <c r="B2111">
        <v>2109</v>
      </c>
      <c r="C2111" t="s">
        <v>3030</v>
      </c>
      <c r="D2111" t="s">
        <v>1819</v>
      </c>
      <c r="E2111">
        <f>INDEX(ClubLeague!B:B,MATCH(D2111,ClubLeague!C:C,0))</f>
        <v>50</v>
      </c>
      <c r="F2111">
        <v>61</v>
      </c>
      <c r="G2111">
        <v>64</v>
      </c>
      <c r="H2111">
        <v>61</v>
      </c>
      <c r="I2111" s="3">
        <f t="shared" si="97"/>
        <v>62</v>
      </c>
      <c r="J2111" t="s">
        <v>7096</v>
      </c>
      <c r="K2111" t="str">
        <f t="shared" si="98"/>
        <v>E:\imagenes\escudos_cl\Europa\Ekstraklasa\Motor Lublin.png</v>
      </c>
      <c r="L2111" t="s">
        <v>494</v>
      </c>
      <c r="M2111">
        <f>INDEX(NationalTeams!B:B,MATCH(L2111,NationalTeams!C:C,0))</f>
        <v>166</v>
      </c>
      <c r="O2111" t="str">
        <f t="shared" si="96"/>
        <v>INSERT INTO "Clubs" (club_name,club_league_id,club_value,club_shield,club_country) VALUES ('Motor Lublin',50,62,pg_read_binary_file('E:\imagenes\escudos_cl\Europa\Ekstraklasa\Motor Lublin.png'),166);</v>
      </c>
    </row>
    <row r="2112" spans="2:15" x14ac:dyDescent="0.25">
      <c r="B2112">
        <v>2110</v>
      </c>
      <c r="C2112" t="s">
        <v>4693</v>
      </c>
      <c r="D2112" t="s">
        <v>1882</v>
      </c>
      <c r="E2112">
        <f>INDEX(ClubLeague!B:B,MATCH(D2112,ClubLeague!C:C,0))</f>
        <v>113</v>
      </c>
      <c r="F2112">
        <v>70</v>
      </c>
      <c r="G2112">
        <v>64</v>
      </c>
      <c r="H2112">
        <v>66</v>
      </c>
      <c r="I2112" s="3">
        <f t="shared" si="97"/>
        <v>67</v>
      </c>
      <c r="J2112" t="s">
        <v>7097</v>
      </c>
      <c r="K2112" t="str">
        <f t="shared" si="98"/>
        <v>E:\imagenes\escudos_cl\Africa\Ligue 1\Mouna FC.png</v>
      </c>
      <c r="L2112" t="s">
        <v>323</v>
      </c>
      <c r="M2112">
        <f>INDEX(NationalTeams!B:B,MATCH(L2112,NationalTeams!C:C,0))</f>
        <v>51</v>
      </c>
      <c r="O2112" t="str">
        <f t="shared" si="96"/>
        <v>INSERT INTO "Clubs" (club_name,club_league_id,club_value,club_shield,club_country) VALUES ('Mouna FC',113,67,pg_read_binary_file('E:\imagenes\escudos_cl\Africa\Ligue 1\Mouna FC.png'),51);</v>
      </c>
    </row>
    <row r="2113" spans="2:15" x14ac:dyDescent="0.25">
      <c r="B2113">
        <v>2111</v>
      </c>
      <c r="C2113" t="s">
        <v>3693</v>
      </c>
      <c r="D2113" t="s">
        <v>1845</v>
      </c>
      <c r="E2113">
        <f>INDEX(ClubLeague!B:B,MATCH(D2113,ClubLeague!C:C,0))</f>
        <v>76</v>
      </c>
      <c r="F2113">
        <v>65</v>
      </c>
      <c r="G2113">
        <v>63</v>
      </c>
      <c r="H2113">
        <v>61</v>
      </c>
      <c r="I2113" s="3">
        <f t="shared" si="97"/>
        <v>63</v>
      </c>
      <c r="J2113" t="s">
        <v>7098</v>
      </c>
      <c r="K2113" t="str">
        <f t="shared" si="98"/>
        <v>E:\imagenes\escudos_cl\America\Jamaica Premier League\Mount Pleasant FA.png</v>
      </c>
      <c r="L2113" t="s">
        <v>352</v>
      </c>
      <c r="M2113">
        <f>INDEX(NationalTeams!B:B,MATCH(L2113,NationalTeams!C:C,0))</f>
        <v>111</v>
      </c>
      <c r="O2113" t="str">
        <f t="shared" si="96"/>
        <v>INSERT INTO "Clubs" (club_name,club_league_id,club_value,club_shield,club_country) VALUES ('Mount Pleasant FA',76,63,pg_read_binary_file('E:\imagenes\escudos_cl\America\Jamaica Premier League\Mount Pleasant FA.png'),111);</v>
      </c>
    </row>
    <row r="2114" spans="2:15" x14ac:dyDescent="0.25">
      <c r="B2114">
        <v>2112</v>
      </c>
      <c r="C2114" t="s">
        <v>2350</v>
      </c>
      <c r="D2114" t="s">
        <v>1896</v>
      </c>
      <c r="E2114">
        <f>INDEX(ClubLeague!B:B,MATCH(D2114,ClubLeague!C:C,0))</f>
        <v>127</v>
      </c>
      <c r="F2114">
        <v>56</v>
      </c>
      <c r="G2114">
        <v>57</v>
      </c>
      <c r="H2114">
        <v>56</v>
      </c>
      <c r="I2114" s="3">
        <f t="shared" si="97"/>
        <v>56</v>
      </c>
      <c r="J2114" t="s">
        <v>7099</v>
      </c>
      <c r="K2114" t="str">
        <f t="shared" si="98"/>
        <v>E:\imagenes\escudos_cl\Europa\MonacoBet Liga\MSK Povazska Bystrica.png</v>
      </c>
      <c r="L2114" t="s">
        <v>509</v>
      </c>
      <c r="M2114">
        <f>INDEX(NationalTeams!B:B,MATCH(L2114,NationalTeams!C:C,0))</f>
        <v>64</v>
      </c>
      <c r="O2114" t="str">
        <f t="shared" si="96"/>
        <v>INSERT INTO "Clubs" (club_name,club_league_id,club_value,club_shield,club_country) VALUES ('MSK Povazska Bystrica',127,56,pg_read_binary_file('E:\imagenes\escudos_cl\Europa\MonacoBet Liga\MSK Povazska Bystrica.png'),64);</v>
      </c>
    </row>
    <row r="2115" spans="2:15" x14ac:dyDescent="0.25">
      <c r="B2115">
        <v>2113</v>
      </c>
      <c r="C2115" t="s">
        <v>2364</v>
      </c>
      <c r="D2115" t="s">
        <v>1896</v>
      </c>
      <c r="E2115">
        <f>INDEX(ClubLeague!B:B,MATCH(D2115,ClubLeague!C:C,0))</f>
        <v>127</v>
      </c>
      <c r="F2115">
        <v>56</v>
      </c>
      <c r="G2115">
        <v>55</v>
      </c>
      <c r="H2115">
        <v>52</v>
      </c>
      <c r="I2115" s="3">
        <f t="shared" si="97"/>
        <v>54</v>
      </c>
      <c r="J2115" t="s">
        <v>7100</v>
      </c>
      <c r="K2115" t="str">
        <f t="shared" si="98"/>
        <v>E:\imagenes\escudos_cl\Europa\MonacoBet Liga\MSK Puchov.png</v>
      </c>
      <c r="L2115" t="s">
        <v>509</v>
      </c>
      <c r="M2115">
        <f>INDEX(NationalTeams!B:B,MATCH(L2115,NationalTeams!C:C,0))</f>
        <v>64</v>
      </c>
      <c r="O2115" t="str">
        <f t="shared" ref="O2115:O2178" si="99">_xlfn.CONCAT($O$1,$S$1,$B$1,$S$1," ",$Q$1,$C$2,$U$1,$E$2,$U$1,$I$2,$U$1,$K$2,$U$1,$M$2,$R$1,$P$1,$Q$1,$T$1,C2115,$T$1,$U$1,E2115,$U$1,I2115,$U$1,$O$2,$Q$1,$T$1,K2115,$T$1,$R$1,$U$1,M2115,$R$1,$V$1)</f>
        <v>INSERT INTO "Clubs" (club_name,club_league_id,club_value,club_shield,club_country) VALUES ('MSK Puchov',127,54,pg_read_binary_file('E:\imagenes\escudos_cl\Europa\MonacoBet Liga\MSK Puchov.png'),64);</v>
      </c>
    </row>
    <row r="2116" spans="2:15" x14ac:dyDescent="0.25">
      <c r="B2116">
        <v>2114</v>
      </c>
      <c r="C2116" t="s">
        <v>2348</v>
      </c>
      <c r="D2116" t="s">
        <v>1946</v>
      </c>
      <c r="E2116">
        <f>INDEX(ClubLeague!B:B,MATCH(D2116,ClubLeague!C:C,0))</f>
        <v>177</v>
      </c>
      <c r="F2116">
        <v>57</v>
      </c>
      <c r="G2116">
        <v>60</v>
      </c>
      <c r="H2116">
        <v>47</v>
      </c>
      <c r="I2116" s="3">
        <f t="shared" ref="I2116:I2179" si="100">ROUND(AVERAGE(F2116:H2116),0)</f>
        <v>55</v>
      </c>
      <c r="J2116" t="s">
        <v>7101</v>
      </c>
      <c r="K2116" t="str">
        <f t="shared" ref="K2116:K2179" si="101">_xlfn.CONCAT($A$1,J2116)</f>
        <v>E:\imagenes\escudos_cl\Europa\Slovak First Football League\MSK Zilina.png</v>
      </c>
      <c r="L2116" t="s">
        <v>509</v>
      </c>
      <c r="M2116">
        <f>INDEX(NationalTeams!B:B,MATCH(L2116,NationalTeams!C:C,0))</f>
        <v>64</v>
      </c>
      <c r="O2116" t="str">
        <f t="shared" si="99"/>
        <v>INSERT INTO "Clubs" (club_name,club_league_id,club_value,club_shield,club_country) VALUES ('MSK Zilina',177,55,pg_read_binary_file('E:\imagenes\escudos_cl\Europa\Slovak First Football League\MSK Zilina.png'),64);</v>
      </c>
    </row>
    <row r="2117" spans="2:15" x14ac:dyDescent="0.25">
      <c r="B2117">
        <v>2115</v>
      </c>
      <c r="C2117" t="s">
        <v>2352</v>
      </c>
      <c r="D2117" t="s">
        <v>1896</v>
      </c>
      <c r="E2117">
        <f>INDEX(ClubLeague!B:B,MATCH(D2117,ClubLeague!C:C,0))</f>
        <v>127</v>
      </c>
      <c r="F2117">
        <v>56</v>
      </c>
      <c r="G2117">
        <v>54</v>
      </c>
      <c r="H2117">
        <v>51</v>
      </c>
      <c r="I2117" s="3">
        <f t="shared" si="100"/>
        <v>54</v>
      </c>
      <c r="J2117" t="s">
        <v>7102</v>
      </c>
      <c r="K2117" t="str">
        <f t="shared" si="101"/>
        <v>E:\imagenes\escudos_cl\Europa\MonacoBet Liga\MSK Zilina B.png</v>
      </c>
      <c r="L2117" t="s">
        <v>509</v>
      </c>
      <c r="M2117">
        <f>INDEX(NationalTeams!B:B,MATCH(L2117,NationalTeams!C:C,0))</f>
        <v>64</v>
      </c>
      <c r="O2117" t="str">
        <f t="shared" si="99"/>
        <v>INSERT INTO "Clubs" (club_name,club_league_id,club_value,club_shield,club_country) VALUES ('MSK Zilina B',127,54,pg_read_binary_file('E:\imagenes\escudos_cl\Europa\MonacoBet Liga\MSK Zilina B.png'),64);</v>
      </c>
    </row>
    <row r="2118" spans="2:15" x14ac:dyDescent="0.25">
      <c r="B2118">
        <v>2116</v>
      </c>
      <c r="C2118" t="s">
        <v>4616</v>
      </c>
      <c r="D2118" t="s">
        <v>1780</v>
      </c>
      <c r="E2118">
        <f>INDEX(ClubLeague!B:B,MATCH(D2118,ClubLeague!C:C,0))</f>
        <v>10</v>
      </c>
      <c r="F2118">
        <v>58</v>
      </c>
      <c r="G2118">
        <v>61</v>
      </c>
      <c r="H2118">
        <v>58</v>
      </c>
      <c r="I2118" s="3">
        <f t="shared" si="100"/>
        <v>59</v>
      </c>
      <c r="J2118" t="s">
        <v>7103</v>
      </c>
      <c r="K2118" t="str">
        <f t="shared" si="101"/>
        <v>E:\imagenes\escudos_cl\Africa\Algerian Ligue 2\MSP Batna.png</v>
      </c>
      <c r="L2118" t="s">
        <v>324</v>
      </c>
      <c r="M2118">
        <f>INDEX(NationalTeams!B:B,MATCH(L2118,NationalTeams!C:C,0))</f>
        <v>11</v>
      </c>
      <c r="O2118" t="str">
        <f t="shared" si="99"/>
        <v>INSERT INTO "Clubs" (club_name,club_league_id,club_value,club_shield,club_country) VALUES ('MSP Batna',10,59,pg_read_binary_file('E:\imagenes\escudos_cl\Africa\Algerian Ligue 2\MSP Batna.png'),11);</v>
      </c>
    </row>
    <row r="2119" spans="2:15" x14ac:dyDescent="0.25">
      <c r="B2119">
        <v>2117</v>
      </c>
      <c r="C2119" t="s">
        <v>2653</v>
      </c>
      <c r="D2119" t="s">
        <v>1903</v>
      </c>
      <c r="E2119">
        <f>INDEX(ClubLeague!B:B,MATCH(D2119,ClubLeague!C:C,0))</f>
        <v>134</v>
      </c>
      <c r="F2119">
        <v>56</v>
      </c>
      <c r="G2119">
        <v>59</v>
      </c>
      <c r="H2119">
        <v>60</v>
      </c>
      <c r="I2119" s="3">
        <f t="shared" si="100"/>
        <v>58</v>
      </c>
      <c r="J2119" t="s">
        <v>7104</v>
      </c>
      <c r="K2119" t="str">
        <f t="shared" si="101"/>
        <v>E:\imagenes\escudos_cl\Europa\Nemzeti Bajnoksag I\MTK FC.png</v>
      </c>
      <c r="L2119" t="s">
        <v>512</v>
      </c>
      <c r="M2119">
        <f>INDEX(NationalTeams!B:B,MATCH(L2119,NationalTeams!C:C,0))</f>
        <v>92</v>
      </c>
      <c r="O2119" t="str">
        <f t="shared" si="99"/>
        <v>INSERT INTO "Clubs" (club_name,club_league_id,club_value,club_shield,club_country) VALUES ('MTK FC',134,58,pg_read_binary_file('E:\imagenes\escudos_cl\Europa\Nemzeti Bajnoksag I\MTK FC.png'),92);</v>
      </c>
    </row>
    <row r="2120" spans="2:15" x14ac:dyDescent="0.25">
      <c r="B2120">
        <v>2118</v>
      </c>
      <c r="C2120" t="s">
        <v>4055</v>
      </c>
      <c r="D2120" t="s">
        <v>1927</v>
      </c>
      <c r="E2120">
        <f>INDEX(ClubLeague!B:B,MATCH(D2120,ClubLeague!C:C,0))</f>
        <v>158</v>
      </c>
      <c r="F2120">
        <v>65</v>
      </c>
      <c r="G2120">
        <v>68</v>
      </c>
      <c r="H2120">
        <v>59</v>
      </c>
      <c r="I2120" s="3">
        <f t="shared" si="100"/>
        <v>64</v>
      </c>
      <c r="J2120" t="s">
        <v>7105</v>
      </c>
      <c r="K2120" t="str">
        <f t="shared" si="101"/>
        <v>E:\imagenes\escudos_cl\Asia\Qatari Second Division\Muaither SC.png</v>
      </c>
      <c r="L2120" t="s">
        <v>432</v>
      </c>
      <c r="M2120">
        <f>INDEX(NationalTeams!B:B,MATCH(L2120,NationalTeams!C:C,0))</f>
        <v>169</v>
      </c>
      <c r="O2120" t="str">
        <f t="shared" si="99"/>
        <v>INSERT INTO "Clubs" (club_name,club_league_id,club_value,club_shield,club_country) VALUES ('Muaither SC',158,64,pg_read_binary_file('E:\imagenes\escudos_cl\Asia\Qatari Second Division\Muaither SC.png'),169);</v>
      </c>
    </row>
    <row r="2121" spans="2:15" x14ac:dyDescent="0.25">
      <c r="B2121">
        <v>2119</v>
      </c>
      <c r="C2121" t="s">
        <v>4232</v>
      </c>
      <c r="D2121" t="s">
        <v>1964</v>
      </c>
      <c r="E2121">
        <f>INDEX(ClubLeague!B:B,MATCH(D2121,ClubLeague!C:C,0))</f>
        <v>195</v>
      </c>
      <c r="F2121">
        <v>58</v>
      </c>
      <c r="G2121">
        <v>57</v>
      </c>
      <c r="H2121">
        <v>56</v>
      </c>
      <c r="I2121" s="3">
        <f t="shared" si="100"/>
        <v>57</v>
      </c>
      <c r="J2121" t="s">
        <v>7106</v>
      </c>
      <c r="K2121" t="str">
        <f t="shared" si="101"/>
        <v>E:\imagenes\escudos_cl\Asia\Thai League 1\Muangthong United FC.png</v>
      </c>
      <c r="L2121" t="s">
        <v>437</v>
      </c>
      <c r="M2121">
        <f>INDEX(NationalTeams!B:B,MATCH(L2121,NationalTeams!C:C,0))</f>
        <v>200</v>
      </c>
      <c r="O2121" t="str">
        <f t="shared" si="99"/>
        <v>INSERT INTO "Clubs" (club_name,club_league_id,club_value,club_shield,club_country) VALUES ('Muangthong United FC',195,57,pg_read_binary_file('E:\imagenes\escudos_cl\Asia\Thai League 1\Muangthong United FC.png'),200);</v>
      </c>
    </row>
    <row r="2122" spans="2:15" x14ac:dyDescent="0.25">
      <c r="B2122">
        <v>2120</v>
      </c>
      <c r="C2122" t="s">
        <v>4961</v>
      </c>
      <c r="D2122" t="s">
        <v>1979</v>
      </c>
      <c r="E2122">
        <f>INDEX(ClubLeague!B:B,MATCH(D2122,ClubLeague!C:C,0))</f>
        <v>210</v>
      </c>
      <c r="F2122">
        <v>65</v>
      </c>
      <c r="G2122">
        <v>52</v>
      </c>
      <c r="H2122">
        <v>54</v>
      </c>
      <c r="I2122" s="3">
        <f t="shared" si="100"/>
        <v>57</v>
      </c>
      <c r="J2122" t="s">
        <v>7107</v>
      </c>
      <c r="K2122" t="str">
        <f t="shared" si="101"/>
        <v>E:\imagenes\escudos_cl\Africa\Zambia Super League\Mufulira Wanderers FC.png</v>
      </c>
      <c r="L2122" t="s">
        <v>367</v>
      </c>
      <c r="M2122">
        <f>INDEX(NationalTeams!B:B,MATCH(L2122,NationalTeams!C:C,0))</f>
        <v>222</v>
      </c>
      <c r="O2122" t="str">
        <f t="shared" si="99"/>
        <v>INSERT INTO "Clubs" (club_name,club_league_id,club_value,club_shield,club_country) VALUES ('Mufulira Wanderers FC',210,57,pg_read_binary_file('E:\imagenes\escudos_cl\Africa\Zambia Super League\Mufulira Wanderers FC.png'),222);</v>
      </c>
    </row>
    <row r="2123" spans="2:15" x14ac:dyDescent="0.25">
      <c r="B2123">
        <v>2121</v>
      </c>
      <c r="C2123" t="s">
        <v>4397</v>
      </c>
      <c r="D2123" t="s">
        <v>1837</v>
      </c>
      <c r="E2123">
        <f>INDEX(ClubLeague!B:B,MATCH(D2123,ClubLeague!C:C,0))</f>
        <v>68</v>
      </c>
      <c r="F2123">
        <v>56</v>
      </c>
      <c r="G2123">
        <v>53</v>
      </c>
      <c r="H2123">
        <v>53</v>
      </c>
      <c r="I2123" s="3">
        <f t="shared" si="100"/>
        <v>54</v>
      </c>
      <c r="J2123" t="s">
        <v>7108</v>
      </c>
      <c r="K2123" t="str">
        <f t="shared" si="101"/>
        <v>E:\imagenes\escudos_cl\Asia\Indian Super League\Mumbay City FC.png</v>
      </c>
      <c r="L2123" t="s">
        <v>458</v>
      </c>
      <c r="M2123">
        <f>INDEX(NationalTeams!B:B,MATCH(L2123,NationalTeams!C:C,0))</f>
        <v>93</v>
      </c>
      <c r="O2123" t="str">
        <f t="shared" si="99"/>
        <v>INSERT INTO "Clubs" (club_name,club_league_id,club_value,club_shield,club_country) VALUES ('Mumbay City FC',68,54,pg_read_binary_file('E:\imagenes\escudos_cl\Asia\Indian Super League\Mumbay City FC.png'),93);</v>
      </c>
    </row>
    <row r="2124" spans="2:15" x14ac:dyDescent="0.25">
      <c r="B2124">
        <v>2122</v>
      </c>
      <c r="C2124" t="s">
        <v>3573</v>
      </c>
      <c r="D2124" t="s">
        <v>1880</v>
      </c>
      <c r="E2124">
        <f>INDEX(ClubLeague!B:B,MATCH(D2124,ClubLeague!C:C,0))</f>
        <v>111</v>
      </c>
      <c r="F2124">
        <v>63</v>
      </c>
      <c r="G2124">
        <v>59</v>
      </c>
      <c r="H2124">
        <v>56</v>
      </c>
      <c r="I2124" s="3">
        <f t="shared" si="100"/>
        <v>59</v>
      </c>
      <c r="J2124" t="s">
        <v>7109</v>
      </c>
      <c r="K2124" t="str">
        <f t="shared" si="101"/>
        <v>E:\imagenes\escudos_cl\America\LigaPro Ecuabet\Mushuc Runa SC.png</v>
      </c>
      <c r="L2124" t="s">
        <v>331</v>
      </c>
      <c r="M2124">
        <f>INDEX(NationalTeams!B:B,MATCH(L2124,NationalTeams!C:C,0))</f>
        <v>58</v>
      </c>
      <c r="O2124" t="str">
        <f t="shared" si="99"/>
        <v>INSERT INTO "Clubs" (club_name,club_league_id,club_value,club_shield,club_country) VALUES ('Mushuc Runa SC',111,59,pg_read_binary_file('E:\imagenes\escudos_cl\America\LigaPro Ecuabet\Mushuc Runa SC.png'),58);</v>
      </c>
    </row>
    <row r="2125" spans="2:15" x14ac:dyDescent="0.25">
      <c r="B2125">
        <v>2123</v>
      </c>
      <c r="C2125" t="s">
        <v>4586</v>
      </c>
      <c r="D2125" t="s">
        <v>1867</v>
      </c>
      <c r="E2125">
        <f>INDEX(ClubLeague!B:B,MATCH(D2125,ClubLeague!C:C,0))</f>
        <v>98</v>
      </c>
      <c r="F2125">
        <v>49</v>
      </c>
      <c r="G2125">
        <v>43</v>
      </c>
      <c r="H2125">
        <v>44</v>
      </c>
      <c r="I2125" s="3">
        <f t="shared" si="100"/>
        <v>45</v>
      </c>
      <c r="J2125" t="s">
        <v>7110</v>
      </c>
      <c r="K2125" t="str">
        <f t="shared" si="101"/>
        <v>E:\imagenes\escudos_cl\Asia\Liga de Elite\MUST CPK FT.png</v>
      </c>
      <c r="L2125" t="s">
        <v>484</v>
      </c>
      <c r="M2125">
        <f>INDEX(NationalTeams!B:B,MATCH(L2125,NationalTeams!C:C,0))</f>
        <v>129</v>
      </c>
      <c r="O2125" t="str">
        <f t="shared" si="99"/>
        <v>INSERT INTO "Clubs" (club_name,club_league_id,club_value,club_shield,club_country) VALUES ('MUST CPK FT',98,45,pg_read_binary_file('E:\imagenes\escudos_cl\Asia\Liga de Elite\MUST CPK FT.png'),129);</v>
      </c>
    </row>
    <row r="2126" spans="2:15" x14ac:dyDescent="0.25">
      <c r="B2126">
        <v>2124</v>
      </c>
      <c r="C2126" t="s">
        <v>4962</v>
      </c>
      <c r="D2126" t="s">
        <v>1979</v>
      </c>
      <c r="E2126">
        <f>INDEX(ClubLeague!B:B,MATCH(D2126,ClubLeague!C:C,0))</f>
        <v>210</v>
      </c>
      <c r="F2126">
        <v>52</v>
      </c>
      <c r="G2126">
        <v>51</v>
      </c>
      <c r="H2126">
        <v>53</v>
      </c>
      <c r="I2126" s="3">
        <f t="shared" si="100"/>
        <v>52</v>
      </c>
      <c r="J2126" t="s">
        <v>7111</v>
      </c>
      <c r="K2126" t="str">
        <f t="shared" si="101"/>
        <v>E:\imagenes\escudos_cl\Africa\Zambia Super League\Mutondo Stars FC.png</v>
      </c>
      <c r="L2126" t="s">
        <v>367</v>
      </c>
      <c r="M2126">
        <f>INDEX(NationalTeams!B:B,MATCH(L2126,NationalTeams!C:C,0))</f>
        <v>222</v>
      </c>
      <c r="O2126" t="str">
        <f t="shared" si="99"/>
        <v>INSERT INTO "Clubs" (club_name,club_league_id,club_value,club_shield,club_country) VALUES ('Mutondo Stars FC',210,52,pg_read_binary_file('E:\imagenes\escudos_cl\Africa\Zambia Super League\Mutondo Stars FC.png'),222);</v>
      </c>
    </row>
    <row r="2127" spans="2:15" x14ac:dyDescent="0.25">
      <c r="B2127">
        <v>2125</v>
      </c>
      <c r="C2127" t="s">
        <v>2637</v>
      </c>
      <c r="D2127" t="s">
        <v>1815</v>
      </c>
      <c r="E2127">
        <f>INDEX(ClubLeague!B:B,MATCH(D2127,ClubLeague!C:C,0))</f>
        <v>46</v>
      </c>
      <c r="F2127">
        <v>56</v>
      </c>
      <c r="G2127">
        <v>62</v>
      </c>
      <c r="H2127">
        <v>56</v>
      </c>
      <c r="I2127" s="3">
        <f t="shared" si="100"/>
        <v>58</v>
      </c>
      <c r="J2127" t="s">
        <v>7112</v>
      </c>
      <c r="K2127" t="str">
        <f t="shared" si="101"/>
        <v>E:\imagenes\escudos_cl\Europa\Eerste Divisie\MVV Maastricht.png</v>
      </c>
      <c r="L2127" t="s">
        <v>491</v>
      </c>
      <c r="M2127">
        <f>INDEX(NationalTeams!B:B,MATCH(L2127,NationalTeams!C:C,0))</f>
        <v>158</v>
      </c>
      <c r="O2127" t="str">
        <f t="shared" si="99"/>
        <v>INSERT INTO "Clubs" (club_name,club_league_id,club_value,club_shield,club_country) VALUES ('MVV Maastricht',46,58,pg_read_binary_file('E:\imagenes\escudos_cl\Europa\Eerste Divisie\MVV Maastricht.png'),158);</v>
      </c>
    </row>
    <row r="2128" spans="2:15" x14ac:dyDescent="0.25">
      <c r="B2128">
        <v>2126</v>
      </c>
      <c r="C2128" t="s">
        <v>4981</v>
      </c>
      <c r="D2128" t="s">
        <v>1980</v>
      </c>
      <c r="E2128">
        <f>INDEX(ClubLeague!B:B,MATCH(D2128,ClubLeague!C:C,0))</f>
        <v>211</v>
      </c>
      <c r="F2128">
        <v>55</v>
      </c>
      <c r="G2128">
        <v>49</v>
      </c>
      <c r="H2128">
        <v>58</v>
      </c>
      <c r="I2128" s="3">
        <f t="shared" si="100"/>
        <v>54</v>
      </c>
      <c r="J2128" t="s">
        <v>7113</v>
      </c>
      <c r="K2128" t="str">
        <f t="shared" si="101"/>
        <v>E:\imagenes\escudos_cl\Africa\Zimbabwe Premier Soccer League\MWOS FC.png</v>
      </c>
      <c r="L2128" t="s">
        <v>358</v>
      </c>
      <c r="M2128">
        <f>INDEX(NationalTeams!B:B,MATCH(L2128,NationalTeams!C:C,0))</f>
        <v>223</v>
      </c>
      <c r="O2128" t="str">
        <f t="shared" si="99"/>
        <v>INSERT INTO "Clubs" (club_name,club_league_id,club_value,club_shield,club_country) VALUES ('MWOS FC',211,54,pg_read_binary_file('E:\imagenes\escudos_cl\Africa\Zimbabwe Premier Soccer League\MWOS FC.png'),223);</v>
      </c>
    </row>
    <row r="2129" spans="2:15" x14ac:dyDescent="0.25">
      <c r="B2129">
        <v>2127</v>
      </c>
      <c r="C2129" t="s">
        <v>4486</v>
      </c>
      <c r="D2129" t="s">
        <v>1900</v>
      </c>
      <c r="E2129">
        <f>INDEX(ClubLeague!B:B,MATCH(D2129,ClubLeague!C:C,0))</f>
        <v>131</v>
      </c>
      <c r="F2129">
        <v>54</v>
      </c>
      <c r="G2129">
        <v>53</v>
      </c>
      <c r="H2129">
        <v>50</v>
      </c>
      <c r="I2129" s="3">
        <f t="shared" si="100"/>
        <v>52</v>
      </c>
      <c r="J2129" t="s">
        <v>7114</v>
      </c>
      <c r="K2129" t="str">
        <f t="shared" si="101"/>
        <v>E:\imagenes\escudos_cl\Asia\Myanmar National League\Myawady FC.png</v>
      </c>
      <c r="L2129" t="s">
        <v>453</v>
      </c>
      <c r="M2129">
        <f>INDEX(NationalTeams!B:B,MATCH(L2129,NationalTeams!C:C,0))</f>
        <v>28</v>
      </c>
      <c r="O2129" t="str">
        <f t="shared" si="99"/>
        <v>INSERT INTO "Clubs" (club_name,club_league_id,club_value,club_shield,club_country) VALUES ('Myawady FC',131,52,pg_read_binary_file('E:\imagenes\escudos_cl\Asia\Myanmar National League\Myawady FC.png'),28);</v>
      </c>
    </row>
    <row r="2130" spans="2:15" x14ac:dyDescent="0.25">
      <c r="B2130">
        <v>2128</v>
      </c>
      <c r="C2130" t="s">
        <v>2643</v>
      </c>
      <c r="D2130" t="s">
        <v>1822</v>
      </c>
      <c r="E2130">
        <f>INDEX(ClubLeague!B:B,MATCH(D2130,ClubLeague!C:C,0))</f>
        <v>53</v>
      </c>
      <c r="F2130">
        <v>60</v>
      </c>
      <c r="G2130">
        <v>58</v>
      </c>
      <c r="H2130">
        <v>60</v>
      </c>
      <c r="I2130" s="3">
        <f t="shared" si="100"/>
        <v>59</v>
      </c>
      <c r="J2130" t="s">
        <v>7115</v>
      </c>
      <c r="K2130" t="str">
        <f t="shared" si="101"/>
        <v>E:\imagenes\escudos_cl\Europa\Eredivisie\NAC Breda.png</v>
      </c>
      <c r="L2130" t="s">
        <v>491</v>
      </c>
      <c r="M2130">
        <f>INDEX(NationalTeams!B:B,MATCH(L2130,NationalTeams!C:C,0))</f>
        <v>158</v>
      </c>
      <c r="O2130" t="str">
        <f t="shared" si="99"/>
        <v>INSERT INTO "Clubs" (club_name,club_league_id,club_value,club_shield,club_country) VALUES ('NAC Breda',53,59,pg_read_binary_file('E:\imagenes\escudos_cl\Europa\Eredivisie\NAC Breda.png'),158);</v>
      </c>
    </row>
    <row r="2131" spans="2:15" x14ac:dyDescent="0.25">
      <c r="B2131">
        <v>2129</v>
      </c>
      <c r="C2131" t="s">
        <v>3071</v>
      </c>
      <c r="D2131" t="s">
        <v>1917</v>
      </c>
      <c r="E2131">
        <f>INDEX(ClubLeague!B:B,MATCH(D2131,ClubLeague!C:C,0))</f>
        <v>148</v>
      </c>
      <c r="F2131">
        <v>62</v>
      </c>
      <c r="G2131">
        <v>62</v>
      </c>
      <c r="H2131">
        <v>61</v>
      </c>
      <c r="I2131" s="3">
        <f t="shared" si="100"/>
        <v>62</v>
      </c>
      <c r="J2131" t="s">
        <v>7116</v>
      </c>
      <c r="K2131" t="str">
        <f t="shared" si="101"/>
        <v>E:\imagenes\escudos_cl\Europa\Primeira Liga\Nacional de Madeira.png</v>
      </c>
      <c r="L2131" t="s">
        <v>504</v>
      </c>
      <c r="M2131">
        <f>INDEX(NationalTeams!B:B,MATCH(L2131,NationalTeams!C:C,0))</f>
        <v>167</v>
      </c>
      <c r="O2131" t="str">
        <f t="shared" si="99"/>
        <v>INSERT INTO "Clubs" (club_name,club_league_id,club_value,club_shield,club_country) VALUES ('Nacional de Madeira',148,62,pg_read_binary_file('E:\imagenes\escudos_cl\Europa\Primeira Liga\Nacional de Madeira.png'),167);</v>
      </c>
    </row>
    <row r="2132" spans="2:15" x14ac:dyDescent="0.25">
      <c r="B2132">
        <v>2130</v>
      </c>
      <c r="C2132" t="s">
        <v>4254</v>
      </c>
      <c r="D2132" t="s">
        <v>1827</v>
      </c>
      <c r="E2132">
        <f>INDEX(ClubLeague!B:B,MATCH(D2132,ClubLeague!C:C,0))</f>
        <v>58</v>
      </c>
      <c r="F2132">
        <v>49</v>
      </c>
      <c r="G2132">
        <v>54</v>
      </c>
      <c r="H2132">
        <v>56</v>
      </c>
      <c r="I2132" s="3">
        <f t="shared" si="100"/>
        <v>53</v>
      </c>
      <c r="J2132" t="s">
        <v>7117</v>
      </c>
      <c r="K2132" t="str">
        <f t="shared" si="101"/>
        <v>E:\imagenes\escudos_cl\Asia\Fiji Premier League\Nadi FC.png</v>
      </c>
      <c r="L2132" t="s">
        <v>459</v>
      </c>
      <c r="M2132">
        <f>INDEX(NationalTeams!B:B,MATCH(L2132,NationalTeams!C:C,0))</f>
        <v>71</v>
      </c>
      <c r="O2132" t="str">
        <f t="shared" si="99"/>
        <v>INSERT INTO "Clubs" (club_name,club_league_id,club_value,club_shield,club_country) VALUES ('Nadi FC',58,53,pg_read_binary_file('E:\imagenes\escudos_cl\Asia\Fiji Premier League\Nadi FC.png'),71);</v>
      </c>
    </row>
    <row r="2133" spans="2:15" x14ac:dyDescent="0.25">
      <c r="B2133">
        <v>2131</v>
      </c>
      <c r="C2133" t="s">
        <v>4348</v>
      </c>
      <c r="D2133" t="s">
        <v>1827</v>
      </c>
      <c r="E2133">
        <f>INDEX(ClubLeague!B:B,MATCH(D2133,ClubLeague!C:C,0))</f>
        <v>58</v>
      </c>
      <c r="F2133">
        <v>54</v>
      </c>
      <c r="G2133">
        <v>54</v>
      </c>
      <c r="H2133">
        <v>54</v>
      </c>
      <c r="I2133" s="3">
        <f t="shared" si="100"/>
        <v>54</v>
      </c>
      <c r="J2133" t="s">
        <v>7118</v>
      </c>
      <c r="K2133" t="str">
        <f t="shared" si="101"/>
        <v>E:\imagenes\escudos_cl\Asia\Fiji Premier League\Nadroga FA.png</v>
      </c>
      <c r="L2133" t="s">
        <v>459</v>
      </c>
      <c r="M2133">
        <f>INDEX(NationalTeams!B:B,MATCH(L2133,NationalTeams!C:C,0))</f>
        <v>71</v>
      </c>
      <c r="O2133" t="str">
        <f t="shared" si="99"/>
        <v>INSERT INTO "Clubs" (club_name,club_league_id,club_value,club_shield,club_country) VALUES ('Nadroga FA',58,54,pg_read_binary_file('E:\imagenes\escudos_cl\Asia\Fiji Premier League\Nadroga FA.png'),71);</v>
      </c>
    </row>
    <row r="2134" spans="2:15" x14ac:dyDescent="0.25">
      <c r="B2134">
        <v>2132</v>
      </c>
      <c r="C2134" t="s">
        <v>4356</v>
      </c>
      <c r="D2134" t="s">
        <v>1839</v>
      </c>
      <c r="E2134">
        <f>INDEX(ClubLeague!B:B,MATCH(D2134,ClubLeague!C:C,0))</f>
        <v>70</v>
      </c>
      <c r="F2134">
        <v>54</v>
      </c>
      <c r="G2134">
        <v>52</v>
      </c>
      <c r="H2134">
        <v>54</v>
      </c>
      <c r="I2134" s="3">
        <f t="shared" si="100"/>
        <v>53</v>
      </c>
      <c r="J2134" t="s">
        <v>7119</v>
      </c>
      <c r="K2134" t="str">
        <f t="shared" si="101"/>
        <v>E:\imagenes\escudos_cl\Asia\Iraqi Premier Divsion League\Nafr Al Wasat SC.png</v>
      </c>
      <c r="L2134" t="s">
        <v>431</v>
      </c>
      <c r="M2134">
        <f>INDEX(NationalTeams!B:B,MATCH(L2134,NationalTeams!C:C,0))</f>
        <v>96</v>
      </c>
      <c r="O2134" t="str">
        <f t="shared" si="99"/>
        <v>INSERT INTO "Clubs" (club_name,club_league_id,club_value,club_shield,club_country) VALUES ('Nafr Al Wasat SC',70,53,pg_read_binary_file('E:\imagenes\escudos_cl\Asia\Iraqi Premier Divsion League\Nafr Al Wasat SC.png'),96);</v>
      </c>
    </row>
    <row r="2135" spans="2:15" x14ac:dyDescent="0.25">
      <c r="B2135">
        <v>2133</v>
      </c>
      <c r="C2135" t="s">
        <v>4318</v>
      </c>
      <c r="D2135" t="s">
        <v>1838</v>
      </c>
      <c r="E2135">
        <f>INDEX(ClubLeague!B:B,MATCH(D2135,ClubLeague!C:C,0))</f>
        <v>69</v>
      </c>
      <c r="F2135">
        <v>57</v>
      </c>
      <c r="G2135">
        <v>57</v>
      </c>
      <c r="H2135">
        <v>54</v>
      </c>
      <c r="I2135" s="3">
        <f t="shared" si="100"/>
        <v>56</v>
      </c>
      <c r="J2135" t="s">
        <v>7120</v>
      </c>
      <c r="K2135" t="str">
        <f t="shared" si="101"/>
        <v>E:\imagenes\escudos_cl\Asia\Iraq Stars League\Naft Al Basra SC.png</v>
      </c>
      <c r="L2135" t="s">
        <v>431</v>
      </c>
      <c r="M2135">
        <f>INDEX(NationalTeams!B:B,MATCH(L2135,NationalTeams!C:C,0))</f>
        <v>96</v>
      </c>
      <c r="O2135" t="str">
        <f t="shared" si="99"/>
        <v>INSERT INTO "Clubs" (club_name,club_league_id,club_value,club_shield,club_country) VALUES ('Naft Al Basra SC',69,56,pg_read_binary_file('E:\imagenes\escudos_cl\Asia\Iraq Stars League\Naft Al Basra SC.png'),96);</v>
      </c>
    </row>
    <row r="2136" spans="2:15" x14ac:dyDescent="0.25">
      <c r="B2136">
        <v>2134</v>
      </c>
      <c r="C2136" t="s">
        <v>4207</v>
      </c>
      <c r="D2136" t="s">
        <v>1784</v>
      </c>
      <c r="E2136">
        <f>INDEX(ClubLeague!B:B,MATCH(D2136,ClubLeague!C:C,0))</f>
        <v>14</v>
      </c>
      <c r="F2136">
        <v>56</v>
      </c>
      <c r="G2136">
        <v>53</v>
      </c>
      <c r="H2136">
        <v>57</v>
      </c>
      <c r="I2136" s="3">
        <f t="shared" si="100"/>
        <v>55</v>
      </c>
      <c r="J2136" t="s">
        <v>7121</v>
      </c>
      <c r="K2136" t="str">
        <f t="shared" si="101"/>
        <v>E:\imagenes\escudos_cl\Asia\Azadegan League\Naft Gachsaran FC.png</v>
      </c>
      <c r="L2136" t="s">
        <v>427</v>
      </c>
      <c r="M2136">
        <f>INDEX(NationalTeams!B:B,MATCH(L2136,NationalTeams!C:C,0))</f>
        <v>97</v>
      </c>
      <c r="O2136" t="str">
        <f t="shared" si="99"/>
        <v>INSERT INTO "Clubs" (club_name,club_league_id,club_value,club_shield,club_country) VALUES ('Naft Gachsaran FC',14,55,pg_read_binary_file('E:\imagenes\escudos_cl\Asia\Azadegan League\Naft Gachsaran FC.png'),97);</v>
      </c>
    </row>
    <row r="2137" spans="2:15" x14ac:dyDescent="0.25">
      <c r="B2137">
        <v>2135</v>
      </c>
      <c r="C2137" t="s">
        <v>4283</v>
      </c>
      <c r="D2137" t="s">
        <v>1838</v>
      </c>
      <c r="E2137">
        <f>INDEX(ClubLeague!B:B,MATCH(D2137,ClubLeague!C:C,0))</f>
        <v>69</v>
      </c>
      <c r="F2137">
        <v>59</v>
      </c>
      <c r="G2137">
        <v>56</v>
      </c>
      <c r="H2137">
        <v>55</v>
      </c>
      <c r="I2137" s="3">
        <f t="shared" si="100"/>
        <v>57</v>
      </c>
      <c r="J2137" t="s">
        <v>7122</v>
      </c>
      <c r="K2137" t="str">
        <f t="shared" si="101"/>
        <v>E:\imagenes\escudos_cl\Asia\Iraq Stars League\Naft Maysan SC.png</v>
      </c>
      <c r="L2137" t="s">
        <v>431</v>
      </c>
      <c r="M2137">
        <f>INDEX(NationalTeams!B:B,MATCH(L2137,NationalTeams!C:C,0))</f>
        <v>96</v>
      </c>
      <c r="O2137" t="str">
        <f t="shared" si="99"/>
        <v>INSERT INTO "Clubs" (club_name,club_league_id,club_value,club_shield,club_country) VALUES ('Naft Maysan SC',69,57,pg_read_binary_file('E:\imagenes\escudos_cl\Asia\Iraq Stars League\Naft Maysan SC.png'),96);</v>
      </c>
    </row>
    <row r="2138" spans="2:15" x14ac:dyDescent="0.25">
      <c r="B2138">
        <v>2136</v>
      </c>
      <c r="C2138" t="s">
        <v>4390</v>
      </c>
      <c r="D2138" t="s">
        <v>1798</v>
      </c>
      <c r="E2138">
        <f>INDEX(ClubLeague!B:B,MATCH(D2138,ClubLeague!C:C,0))</f>
        <v>28</v>
      </c>
      <c r="F2138">
        <v>53</v>
      </c>
      <c r="G2138">
        <v>55</v>
      </c>
      <c r="H2138">
        <v>53</v>
      </c>
      <c r="I2138" s="3">
        <f t="shared" si="100"/>
        <v>54</v>
      </c>
      <c r="J2138" t="s">
        <v>7123</v>
      </c>
      <c r="K2138" t="str">
        <f t="shared" si="101"/>
        <v>E:\imagenes\escudos_cl\Asia\Cambodian Premier League\Nagaworld FC.png</v>
      </c>
      <c r="L2138" t="s">
        <v>462</v>
      </c>
      <c r="M2138">
        <f>INDEX(NationalTeams!B:B,MATCH(L2138,NationalTeams!C:C,0))</f>
        <v>39</v>
      </c>
      <c r="O2138" t="str">
        <f t="shared" si="99"/>
        <v>INSERT INTO "Clubs" (club_name,club_league_id,club_value,club_shield,club_country) VALUES ('Nagaworld FC',28,54,pg_read_binary_file('E:\imagenes\escudos_cl\Asia\Cambodian Premier League\Nagaworld FC.png'),39);</v>
      </c>
    </row>
    <row r="2139" spans="2:15" x14ac:dyDescent="0.25">
      <c r="B2139">
        <v>2137</v>
      </c>
      <c r="C2139" t="s">
        <v>3930</v>
      </c>
      <c r="D2139" t="s">
        <v>1843</v>
      </c>
      <c r="E2139">
        <f>INDEX(ClubLeague!B:B,MATCH(D2139,ClubLeague!C:C,0))</f>
        <v>74</v>
      </c>
      <c r="F2139">
        <v>66</v>
      </c>
      <c r="G2139">
        <v>68</v>
      </c>
      <c r="H2139">
        <v>64</v>
      </c>
      <c r="I2139" s="3">
        <f t="shared" si="100"/>
        <v>66</v>
      </c>
      <c r="J2139" t="s">
        <v>7124</v>
      </c>
      <c r="K2139" t="str">
        <f t="shared" si="101"/>
        <v>E:\imagenes\escudos_cl\Asia\J1 League\Nagoya Grampus.png</v>
      </c>
      <c r="L2139" t="s">
        <v>422</v>
      </c>
      <c r="M2139">
        <f>INDEX(NationalTeams!B:B,MATCH(L2139,NationalTeams!C:C,0))</f>
        <v>112</v>
      </c>
      <c r="O2139" t="str">
        <f t="shared" si="99"/>
        <v>INSERT INTO "Clubs" (club_name,club_league_id,club_value,club_shield,club_country) VALUES ('Nagoya Grampus',74,66,pg_read_binary_file('E:\imagenes\escudos_cl\Asia\J1 League\Nagoya Grampus.png'),112);</v>
      </c>
    </row>
    <row r="2140" spans="2:15" x14ac:dyDescent="0.25">
      <c r="B2140">
        <v>2138</v>
      </c>
      <c r="C2140" t="s">
        <v>4426</v>
      </c>
      <c r="D2140" t="s">
        <v>1964</v>
      </c>
      <c r="E2140">
        <f>INDEX(ClubLeague!B:B,MATCH(D2140,ClubLeague!C:C,0))</f>
        <v>195</v>
      </c>
      <c r="F2140">
        <v>57</v>
      </c>
      <c r="G2140">
        <v>55</v>
      </c>
      <c r="H2140">
        <v>52</v>
      </c>
      <c r="I2140" s="3">
        <f t="shared" si="100"/>
        <v>55</v>
      </c>
      <c r="J2140" t="s">
        <v>7125</v>
      </c>
      <c r="K2140" t="str">
        <f t="shared" si="101"/>
        <v>E:\imagenes\escudos_cl\Asia\Thai League 1\Nakhon Ratchasima FC.png</v>
      </c>
      <c r="L2140" t="s">
        <v>437</v>
      </c>
      <c r="M2140">
        <f>INDEX(NationalTeams!B:B,MATCH(L2140,NationalTeams!C:C,0))</f>
        <v>200</v>
      </c>
      <c r="O2140" t="str">
        <f t="shared" si="99"/>
        <v>INSERT INTO "Clubs" (club_name,club_league_id,club_value,club_shield,club_country) VALUES ('Nakhon Ratchasima FC',195,55,pg_read_binary_file('E:\imagenes\escudos_cl\Asia\Thai League 1\Nakhon Ratchasima FC.png'),200);</v>
      </c>
    </row>
    <row r="2141" spans="2:15" x14ac:dyDescent="0.25">
      <c r="B2141">
        <v>2139</v>
      </c>
      <c r="C2141" t="s">
        <v>4399</v>
      </c>
      <c r="D2141" t="s">
        <v>1965</v>
      </c>
      <c r="E2141">
        <f>INDEX(ClubLeague!B:B,MATCH(D2141,ClubLeague!C:C,0))</f>
        <v>196</v>
      </c>
      <c r="F2141">
        <v>54</v>
      </c>
      <c r="G2141">
        <v>53</v>
      </c>
      <c r="H2141">
        <v>53</v>
      </c>
      <c r="I2141" s="3">
        <f t="shared" si="100"/>
        <v>53</v>
      </c>
      <c r="J2141" t="s">
        <v>7126</v>
      </c>
      <c r="K2141" t="str">
        <f t="shared" si="101"/>
        <v>E:\imagenes\escudos_cl\Asia\Thai League 2\Nakhon Si United FC.png</v>
      </c>
      <c r="L2141" t="s">
        <v>437</v>
      </c>
      <c r="M2141">
        <f>INDEX(NationalTeams!B:B,MATCH(L2141,NationalTeams!C:C,0))</f>
        <v>200</v>
      </c>
      <c r="O2141" t="str">
        <f t="shared" si="99"/>
        <v>INSERT INTO "Clubs" (club_name,club_league_id,club_value,club_shield,club_country) VALUES ('Nakhon Si United FC',196,53,pg_read_binary_file('E:\imagenes\escudos_cl\Asia\Thai League 2\Nakhon Si United FC.png'),200);</v>
      </c>
    </row>
    <row r="2142" spans="2:15" x14ac:dyDescent="0.25">
      <c r="B2142">
        <v>2140</v>
      </c>
      <c r="C2142" t="s">
        <v>4385</v>
      </c>
      <c r="D2142" t="s">
        <v>1835</v>
      </c>
      <c r="E2142">
        <f>INDEX(ClubLeague!B:B,MATCH(D2142,ClubLeague!C:C,0))</f>
        <v>66</v>
      </c>
      <c r="F2142">
        <v>53</v>
      </c>
      <c r="G2142">
        <v>56</v>
      </c>
      <c r="H2142">
        <v>53</v>
      </c>
      <c r="I2142" s="3">
        <f t="shared" si="100"/>
        <v>54</v>
      </c>
      <c r="J2142" t="s">
        <v>7127</v>
      </c>
      <c r="K2142" t="str">
        <f t="shared" si="101"/>
        <v>E:\imagenes\escudos_cl\Asia\I League\Namdhari FC.png</v>
      </c>
      <c r="L2142" t="s">
        <v>458</v>
      </c>
      <c r="M2142">
        <f>INDEX(NationalTeams!B:B,MATCH(L2142,NationalTeams!C:C,0))</f>
        <v>93</v>
      </c>
      <c r="O2142" t="str">
        <f t="shared" si="99"/>
        <v>INSERT INTO "Clubs" (club_name,club_league_id,club_value,club_shield,club_country) VALUES ('Namdhari FC',66,54,pg_read_binary_file('E:\imagenes\escudos_cl\Asia\I League\Namdhari FC.png'),93);</v>
      </c>
    </row>
    <row r="2143" spans="2:15" x14ac:dyDescent="0.25">
      <c r="B2143">
        <v>2141</v>
      </c>
      <c r="C2143" t="s">
        <v>4513</v>
      </c>
      <c r="D2143" t="s">
        <v>1857</v>
      </c>
      <c r="E2143">
        <f>INDEX(ClubLeague!B:B,MATCH(D2143,ClubLeague!C:C,0))</f>
        <v>88</v>
      </c>
      <c r="F2143">
        <v>53</v>
      </c>
      <c r="G2143">
        <v>54</v>
      </c>
      <c r="H2143">
        <v>49</v>
      </c>
      <c r="I2143" s="3">
        <f t="shared" si="100"/>
        <v>52</v>
      </c>
      <c r="J2143" t="s">
        <v>7128</v>
      </c>
      <c r="K2143" t="str">
        <f t="shared" si="101"/>
        <v>E:\imagenes\escudos_cl\Asia\Lao League 1\Namtha United FC.png</v>
      </c>
      <c r="L2143" t="s">
        <v>455</v>
      </c>
      <c r="M2143">
        <f>INDEX(NationalTeams!B:B,MATCH(L2143,NationalTeams!C:C,0))</f>
        <v>120</v>
      </c>
      <c r="O2143" t="str">
        <f t="shared" si="99"/>
        <v>INSERT INTO "Clubs" (club_name,club_league_id,club_value,club_shield,club_country) VALUES ('Namtha United FC',88,52,pg_read_binary_file('E:\imagenes\escudos_cl\Asia\Lao League 1\Namtha United FC.png'),120);</v>
      </c>
    </row>
    <row r="2144" spans="2:15" x14ac:dyDescent="0.25">
      <c r="B2144">
        <v>2142</v>
      </c>
      <c r="C2144" t="s">
        <v>4317</v>
      </c>
      <c r="D2144" t="s">
        <v>1804</v>
      </c>
      <c r="E2144">
        <f>INDEX(ClubLeague!B:B,MATCH(D2144,ClubLeague!C:C,0))</f>
        <v>34</v>
      </c>
      <c r="F2144">
        <v>54</v>
      </c>
      <c r="G2144">
        <v>58</v>
      </c>
      <c r="H2144">
        <v>54</v>
      </c>
      <c r="I2144" s="3">
        <f t="shared" si="100"/>
        <v>55</v>
      </c>
      <c r="J2144" t="s">
        <v>7129</v>
      </c>
      <c r="K2144" t="str">
        <f t="shared" si="101"/>
        <v>E:\imagenes\escudos_cl\Asia\China League One\Nanjing City FC.png</v>
      </c>
      <c r="L2144" t="s">
        <v>429</v>
      </c>
      <c r="M2144">
        <f>INDEX(NationalTeams!B:B,MATCH(L2144,NationalTeams!C:C,0))</f>
        <v>44</v>
      </c>
      <c r="O2144" t="str">
        <f t="shared" si="99"/>
        <v>INSERT INTO "Clubs" (club_name,club_league_id,club_value,club_shield,club_country) VALUES ('Nanjing City FC',34,55,pg_read_binary_file('E:\imagenes\escudos_cl\Asia\China League One\Nanjing City FC.png'),44);</v>
      </c>
    </row>
    <row r="2145" spans="2:15" x14ac:dyDescent="0.25">
      <c r="B2145">
        <v>2143</v>
      </c>
      <c r="C2145" t="s">
        <v>4165</v>
      </c>
      <c r="D2145" t="s">
        <v>1804</v>
      </c>
      <c r="E2145">
        <f>INDEX(ClubLeague!B:B,MATCH(D2145,ClubLeague!C:C,0))</f>
        <v>34</v>
      </c>
      <c r="F2145">
        <v>67</v>
      </c>
      <c r="G2145">
        <v>62</v>
      </c>
      <c r="H2145">
        <v>57</v>
      </c>
      <c r="I2145" s="3">
        <f t="shared" si="100"/>
        <v>62</v>
      </c>
      <c r="J2145" t="s">
        <v>7130</v>
      </c>
      <c r="K2145" t="str">
        <f t="shared" si="101"/>
        <v>E:\imagenes\escudos_cl\Asia\China League One\Nantong Zhiyun FC.png</v>
      </c>
      <c r="L2145" t="s">
        <v>429</v>
      </c>
      <c r="M2145">
        <f>INDEX(NationalTeams!B:B,MATCH(L2145,NationalTeams!C:C,0))</f>
        <v>44</v>
      </c>
      <c r="O2145" t="str">
        <f t="shared" si="99"/>
        <v>INSERT INTO "Clubs" (club_name,club_league_id,club_value,club_shield,club_country) VALUES ('Nantong Zhiyun FC',34,62,pg_read_binary_file('E:\imagenes\escudos_cl\Asia\China League One\Nantong Zhiyun FC.png'),44);</v>
      </c>
    </row>
    <row r="2146" spans="2:15" x14ac:dyDescent="0.25">
      <c r="B2146">
        <v>2144</v>
      </c>
      <c r="C2146" t="s">
        <v>4963</v>
      </c>
      <c r="D2146" t="s">
        <v>1979</v>
      </c>
      <c r="E2146">
        <f>INDEX(ClubLeague!B:B,MATCH(D2146,ClubLeague!C:C,0))</f>
        <v>210</v>
      </c>
      <c r="F2146">
        <v>62</v>
      </c>
      <c r="G2146">
        <v>50</v>
      </c>
      <c r="H2146">
        <v>63</v>
      </c>
      <c r="I2146" s="3">
        <f t="shared" si="100"/>
        <v>58</v>
      </c>
      <c r="J2146" t="s">
        <v>7131</v>
      </c>
      <c r="K2146" t="str">
        <f t="shared" si="101"/>
        <v>E:\imagenes\escudos_cl\Africa\Zambia Super League\NAPSA Stars.png</v>
      </c>
      <c r="L2146" t="s">
        <v>367</v>
      </c>
      <c r="M2146">
        <f>INDEX(NationalTeams!B:B,MATCH(L2146,NationalTeams!C:C,0))</f>
        <v>222</v>
      </c>
      <c r="O2146" t="str">
        <f t="shared" si="99"/>
        <v>INSERT INTO "Clubs" (club_name,club_league_id,club_value,club_shield,club_country) VALUES ('NAPSA Stars',210,58,pg_read_binary_file('E:\imagenes\escudos_cl\Africa\Zambia Super League\NAPSA Stars.png'),222);</v>
      </c>
    </row>
    <row r="2147" spans="2:15" x14ac:dyDescent="0.25">
      <c r="B2147">
        <v>2145</v>
      </c>
      <c r="C2147" t="s">
        <v>4857</v>
      </c>
      <c r="D2147" t="s">
        <v>1908</v>
      </c>
      <c r="E2147">
        <f>INDEX(ClubLeague!B:B,MATCH(D2147,ClubLeague!C:C,0))</f>
        <v>139</v>
      </c>
      <c r="F2147">
        <v>64</v>
      </c>
      <c r="G2147">
        <v>74</v>
      </c>
      <c r="H2147">
        <v>74</v>
      </c>
      <c r="I2147" s="3">
        <f t="shared" si="100"/>
        <v>71</v>
      </c>
      <c r="J2147" t="s">
        <v>7132</v>
      </c>
      <c r="K2147" t="str">
        <f t="shared" si="101"/>
        <v>E:\imagenes\escudos_cl\Africa\Nigeria Premier Football League\Nasarawa United FC.png</v>
      </c>
      <c r="L2147" t="s">
        <v>361</v>
      </c>
      <c r="M2147">
        <f>INDEX(NationalTeams!B:B,MATCH(L2147,NationalTeams!C:C,0))</f>
        <v>153</v>
      </c>
      <c r="O2147" t="str">
        <f t="shared" si="99"/>
        <v>INSERT INTO "Clubs" (club_name,club_league_id,club_value,club_shield,club_country) VALUES ('Nasarawa United FC',139,71,pg_read_binary_file('E:\imagenes\escudos_cl\Africa\Nigeria Premier Football League\Nasarawa United FC.png'),153);</v>
      </c>
    </row>
    <row r="2148" spans="2:15" x14ac:dyDescent="0.25">
      <c r="B2148">
        <v>2146</v>
      </c>
      <c r="C2148" t="s">
        <v>3620</v>
      </c>
      <c r="D2148" t="s">
        <v>1889</v>
      </c>
      <c r="E2148">
        <f>INDEX(ClubLeague!B:B,MATCH(D2148,ClubLeague!C:C,0))</f>
        <v>120</v>
      </c>
      <c r="F2148">
        <v>74</v>
      </c>
      <c r="G2148">
        <v>73</v>
      </c>
      <c r="H2148">
        <v>65</v>
      </c>
      <c r="I2148" s="3">
        <f t="shared" si="100"/>
        <v>71</v>
      </c>
      <c r="J2148" t="s">
        <v>7133</v>
      </c>
      <c r="K2148" t="str">
        <f t="shared" si="101"/>
        <v>E:\imagenes\escudos_cl\America\Major League Soccer\Nashville SC.png</v>
      </c>
      <c r="L2148" t="s">
        <v>349</v>
      </c>
      <c r="M2148">
        <f>INDEX(NationalTeams!B:B,MATCH(L2148,NationalTeams!C:C,0))</f>
        <v>67</v>
      </c>
      <c r="O2148" t="str">
        <f t="shared" si="99"/>
        <v>INSERT INTO "Clubs" (club_name,club_league_id,club_value,club_shield,club_country) VALUES ('Nashville SC',120,71,pg_read_binary_file('E:\imagenes\escudos_cl\America\Major League Soccer\Nashville SC.png'),67);</v>
      </c>
    </row>
    <row r="2149" spans="2:15" x14ac:dyDescent="0.25">
      <c r="B2149">
        <v>2147</v>
      </c>
      <c r="C2149" t="s">
        <v>4360</v>
      </c>
      <c r="D2149" t="s">
        <v>1827</v>
      </c>
      <c r="E2149">
        <f>INDEX(ClubLeague!B:B,MATCH(D2149,ClubLeague!C:C,0))</f>
        <v>58</v>
      </c>
      <c r="F2149">
        <v>54</v>
      </c>
      <c r="G2149">
        <v>51</v>
      </c>
      <c r="H2149">
        <v>54</v>
      </c>
      <c r="I2149" s="3">
        <f t="shared" si="100"/>
        <v>53</v>
      </c>
      <c r="J2149" t="s">
        <v>7134</v>
      </c>
      <c r="K2149" t="str">
        <f t="shared" si="101"/>
        <v>E:\imagenes\escudos_cl\Asia\Fiji Premier League\Nasinu FC.png</v>
      </c>
      <c r="L2149" t="s">
        <v>459</v>
      </c>
      <c r="M2149">
        <f>INDEX(NationalTeams!B:B,MATCH(L2149,NationalTeams!C:C,0))</f>
        <v>71</v>
      </c>
      <c r="O2149" t="str">
        <f t="shared" si="99"/>
        <v>INSERT INTO "Clubs" (club_name,club_league_id,club_value,club_shield,club_country) VALUES ('Nasinu FC',58,53,pg_read_binary_file('E:\imagenes\escudos_cl\Asia\Fiji Premier League\Nasinu FC.png'),71);</v>
      </c>
    </row>
    <row r="2150" spans="2:15" x14ac:dyDescent="0.25">
      <c r="B2150">
        <v>2148</v>
      </c>
      <c r="C2150" t="s">
        <v>4438</v>
      </c>
      <c r="D2150" t="s">
        <v>1913</v>
      </c>
      <c r="E2150">
        <f>INDEX(ClubLeague!B:B,MATCH(D2150,ClubLeague!C:C,0))</f>
        <v>144</v>
      </c>
      <c r="F2150">
        <v>54</v>
      </c>
      <c r="G2150">
        <v>54</v>
      </c>
      <c r="H2150">
        <v>52</v>
      </c>
      <c r="I2150" s="3">
        <f t="shared" si="100"/>
        <v>53</v>
      </c>
      <c r="J2150" t="s">
        <v>7135</v>
      </c>
      <c r="K2150" t="str">
        <f t="shared" si="101"/>
        <v>E:\imagenes\escudos_cl\Asia\Persian Gulf Pro League\Nassaji Mazandaran FC.png</v>
      </c>
      <c r="L2150" t="s">
        <v>427</v>
      </c>
      <c r="M2150">
        <f>INDEX(NationalTeams!B:B,MATCH(L2150,NationalTeams!C:C,0))</f>
        <v>97</v>
      </c>
      <c r="O2150" t="str">
        <f t="shared" si="99"/>
        <v>INSERT INTO "Clubs" (club_name,club_league_id,club_value,club_shield,club_country) VALUES ('Nassaji Mazandaran FC',144,53,pg_read_binary_file('E:\imagenes\escudos_cl\Asia\Persian Gulf Pro League\Nassaji Mazandaran FC.png'),97);</v>
      </c>
    </row>
    <row r="2151" spans="2:15" x14ac:dyDescent="0.25">
      <c r="B2151">
        <v>2149</v>
      </c>
      <c r="C2151" t="s">
        <v>4680</v>
      </c>
      <c r="D2151" t="s">
        <v>1882</v>
      </c>
      <c r="E2151">
        <f>INDEX(ClubLeague!B:B,MATCH(D2151,ClubLeague!C:C,0))</f>
        <v>113</v>
      </c>
      <c r="F2151">
        <v>59</v>
      </c>
      <c r="G2151">
        <v>57</v>
      </c>
      <c r="H2151">
        <v>58</v>
      </c>
      <c r="I2151" s="3">
        <f t="shared" si="100"/>
        <v>58</v>
      </c>
      <c r="J2151" t="s">
        <v>7136</v>
      </c>
      <c r="K2151" t="str">
        <f t="shared" si="101"/>
        <v>E:\imagenes\escudos_cl\Africa\Ligue 1\Nathalys.png</v>
      </c>
      <c r="L2151" t="s">
        <v>369</v>
      </c>
      <c r="M2151">
        <f>INDEX(NationalTeams!B:B,MATCH(L2151,NationalTeams!C:C,0))</f>
        <v>48</v>
      </c>
      <c r="O2151" t="str">
        <f t="shared" si="99"/>
        <v>INSERT INTO "Clubs" (club_name,club_league_id,club_value,club_shield,club_country) VALUES ('Nathalys',113,58,pg_read_binary_file('E:\imagenes\escudos_cl\Africa\Ligue 1\Nathalys.png'),48);</v>
      </c>
    </row>
    <row r="2152" spans="2:15" x14ac:dyDescent="0.25">
      <c r="B2152">
        <v>2150</v>
      </c>
      <c r="C2152" t="s">
        <v>4710</v>
      </c>
      <c r="D2152" t="s">
        <v>1817</v>
      </c>
      <c r="E2152">
        <f>INDEX(ClubLeague!B:B,MATCH(D2152,ClubLeague!C:C,0))</f>
        <v>48</v>
      </c>
      <c r="F2152">
        <v>73</v>
      </c>
      <c r="G2152">
        <v>71</v>
      </c>
      <c r="H2152">
        <v>69</v>
      </c>
      <c r="I2152" s="3">
        <f t="shared" si="100"/>
        <v>71</v>
      </c>
      <c r="J2152" t="s">
        <v>7137</v>
      </c>
      <c r="K2152" t="str">
        <f t="shared" si="101"/>
        <v>E:\imagenes\escudos_cl\Africa\Egyptian Premier League\National Bank of Egypt SC.png</v>
      </c>
      <c r="L2152" t="s">
        <v>365</v>
      </c>
      <c r="M2152">
        <f>INDEX(NationalTeams!B:B,MATCH(L2152,NationalTeams!C:C,0))</f>
        <v>59</v>
      </c>
      <c r="O2152" t="str">
        <f t="shared" si="99"/>
        <v>INSERT INTO "Clubs" (club_name,club_league_id,club_value,club_shield,club_country) VALUES ('National Bank of Egypt SC',48,71,pg_read_binary_file('E:\imagenes\escudos_cl\Africa\Egyptian Premier League\National Bank of Egypt SC.png'),59);</v>
      </c>
    </row>
    <row r="2153" spans="2:15" x14ac:dyDescent="0.25">
      <c r="B2153">
        <v>2151</v>
      </c>
      <c r="C2153" t="s">
        <v>4946</v>
      </c>
      <c r="D2153" t="s">
        <v>1970</v>
      </c>
      <c r="E2153">
        <f>INDEX(ClubLeague!B:B,MATCH(D2153,ClubLeague!C:C,0))</f>
        <v>201</v>
      </c>
      <c r="F2153">
        <v>61</v>
      </c>
      <c r="G2153">
        <v>54</v>
      </c>
      <c r="H2153">
        <v>60</v>
      </c>
      <c r="I2153" s="3">
        <f t="shared" si="100"/>
        <v>58</v>
      </c>
      <c r="J2153" t="s">
        <v>7138</v>
      </c>
      <c r="K2153" t="str">
        <f t="shared" si="101"/>
        <v>E:\imagenes\escudos_cl\Africa\Uganda Premier League\National Enterprise Corporation FC.png</v>
      </c>
      <c r="L2153" t="s">
        <v>359</v>
      </c>
      <c r="M2153">
        <f>INDEX(NationalTeams!B:B,MATCH(L2153,NationalTeams!C:C,0))</f>
        <v>213</v>
      </c>
      <c r="O2153" t="str">
        <f t="shared" si="99"/>
        <v>INSERT INTO "Clubs" (club_name,club_league_id,club_value,club_shield,club_country) VALUES ('National Enterprise Corporation FC',201,58,pg_read_binary_file('E:\imagenes\escudos_cl\Africa\Uganda Premier League\National Enterprise Corporation FC.png'),213);</v>
      </c>
    </row>
    <row r="2154" spans="2:15" x14ac:dyDescent="0.25">
      <c r="B2154">
        <v>2152</v>
      </c>
      <c r="C2154" t="s">
        <v>4753</v>
      </c>
      <c r="D2154" t="s">
        <v>1831</v>
      </c>
      <c r="E2154">
        <f>INDEX(ClubLeague!B:B,MATCH(D2154,ClubLeague!C:C,0))</f>
        <v>62</v>
      </c>
      <c r="F2154">
        <v>63</v>
      </c>
      <c r="G2154">
        <v>68</v>
      </c>
      <c r="H2154">
        <v>62</v>
      </c>
      <c r="I2154" s="3">
        <f t="shared" si="100"/>
        <v>64</v>
      </c>
      <c r="J2154" t="s">
        <v>7139</v>
      </c>
      <c r="K2154" t="str">
        <f t="shared" si="101"/>
        <v>E:\imagenes\escudos_cl\Africa\Ghana Premier League\Nations FC.png</v>
      </c>
      <c r="L2154" t="s">
        <v>325</v>
      </c>
      <c r="M2154">
        <f>INDEX(NationalTeams!B:B,MATCH(L2154,NationalTeams!C:C,0))</f>
        <v>79</v>
      </c>
      <c r="O2154" t="str">
        <f t="shared" si="99"/>
        <v>INSERT INTO "Clubs" (club_name,club_league_id,club_value,club_shield,club_country) VALUES ('Nations FC',62,64,pg_read_binary_file('E:\imagenes\escudos_cl\Africa\Ghana Premier League\Nations FC.png'),79);</v>
      </c>
    </row>
    <row r="2155" spans="2:15" x14ac:dyDescent="0.25">
      <c r="B2155">
        <v>2153</v>
      </c>
      <c r="C2155" t="s">
        <v>4262</v>
      </c>
      <c r="D2155" t="s">
        <v>1827</v>
      </c>
      <c r="E2155">
        <f>INDEX(ClubLeague!B:B,MATCH(D2155,ClubLeague!C:C,0))</f>
        <v>58</v>
      </c>
      <c r="F2155">
        <v>56</v>
      </c>
      <c r="G2155">
        <v>51</v>
      </c>
      <c r="H2155">
        <v>56</v>
      </c>
      <c r="I2155" s="3">
        <f t="shared" si="100"/>
        <v>54</v>
      </c>
      <c r="J2155" t="s">
        <v>7140</v>
      </c>
      <c r="K2155" t="str">
        <f t="shared" si="101"/>
        <v>E:\imagenes\escudos_cl\Asia\Fiji Premier League\Navua FC.png</v>
      </c>
      <c r="L2155" t="s">
        <v>459</v>
      </c>
      <c r="M2155">
        <f>INDEX(NationalTeams!B:B,MATCH(L2155,NationalTeams!C:C,0))</f>
        <v>71</v>
      </c>
      <c r="O2155" t="str">
        <f t="shared" si="99"/>
        <v>INSERT INTO "Clubs" (club_name,club_league_id,club_value,club_shield,club_country) VALUES ('Navua FC',58,54,pg_read_binary_file('E:\imagenes\escudos_cl\Asia\Fiji Premier League\Navua FC.png'),71);</v>
      </c>
    </row>
    <row r="2156" spans="2:15" x14ac:dyDescent="0.25">
      <c r="B2156">
        <v>2154</v>
      </c>
      <c r="C2156" t="s">
        <v>2932</v>
      </c>
      <c r="D2156" t="s">
        <v>1893</v>
      </c>
      <c r="E2156">
        <f>INDEX(ClubLeague!B:B,MATCH(D2156,ClubLeague!C:C,0))</f>
        <v>124</v>
      </c>
      <c r="F2156">
        <v>56</v>
      </c>
      <c r="G2156">
        <v>46</v>
      </c>
      <c r="H2156">
        <v>47</v>
      </c>
      <c r="I2156" s="3">
        <f t="shared" si="100"/>
        <v>50</v>
      </c>
      <c r="J2156" t="s">
        <v>7141</v>
      </c>
      <c r="K2156" t="str">
        <f t="shared" si="101"/>
        <v>E:\imagenes\escudos_cl\Europa\Maltese Premier League\Naxxar Lions FC.png</v>
      </c>
      <c r="L2156" t="s">
        <v>539</v>
      </c>
      <c r="M2156">
        <f>INDEX(NationalTeams!B:B,MATCH(L2156,NationalTeams!C:C,0))</f>
        <v>136</v>
      </c>
      <c r="O2156" t="str">
        <f t="shared" si="99"/>
        <v>INSERT INTO "Clubs" (club_name,club_league_id,club_value,club_shield,club_country) VALUES ('Naxxar Lions FC',124,50,pg_read_binary_file('E:\imagenes\escudos_cl\Europa\Maltese Premier League\Naxxar Lions FC.png'),136);</v>
      </c>
    </row>
    <row r="2157" spans="2:15" x14ac:dyDescent="0.25">
      <c r="B2157">
        <v>2155</v>
      </c>
      <c r="C2157" t="s">
        <v>4633</v>
      </c>
      <c r="D2157" t="s">
        <v>1781</v>
      </c>
      <c r="E2157">
        <f>INDEX(ClubLeague!B:B,MATCH(D2157,ClubLeague!C:C,0))</f>
        <v>11</v>
      </c>
      <c r="F2157">
        <v>73</v>
      </c>
      <c r="G2157">
        <v>69</v>
      </c>
      <c r="H2157">
        <v>74</v>
      </c>
      <c r="I2157" s="3">
        <f t="shared" si="100"/>
        <v>72</v>
      </c>
      <c r="J2157" t="s">
        <v>7142</v>
      </c>
      <c r="K2157" t="str">
        <f t="shared" si="101"/>
        <v>E:\imagenes\escudos_cl\Africa\Algerian Ligue Professionnelle 1\NC Magra.png</v>
      </c>
      <c r="L2157" t="s">
        <v>324</v>
      </c>
      <c r="M2157">
        <f>INDEX(NationalTeams!B:B,MATCH(L2157,NationalTeams!C:C,0))</f>
        <v>11</v>
      </c>
      <c r="O2157" t="str">
        <f t="shared" si="99"/>
        <v>INSERT INTO "Clubs" (club_name,club_league_id,club_value,club_shield,club_country) VALUES ('NC Magra',11,72,pg_read_binary_file('E:\imagenes\escudos_cl\Africa\Algerian Ligue Professionnelle 1\NC Magra.png'),11);</v>
      </c>
    </row>
    <row r="2158" spans="2:15" x14ac:dyDescent="0.25">
      <c r="B2158">
        <v>2156</v>
      </c>
      <c r="C2158" t="s">
        <v>4964</v>
      </c>
      <c r="D2158" t="s">
        <v>1979</v>
      </c>
      <c r="E2158">
        <f>INDEX(ClubLeague!B:B,MATCH(D2158,ClubLeague!C:C,0))</f>
        <v>210</v>
      </c>
      <c r="F2158">
        <v>60</v>
      </c>
      <c r="G2158">
        <v>59</v>
      </c>
      <c r="H2158">
        <v>52</v>
      </c>
      <c r="I2158" s="3">
        <f t="shared" si="100"/>
        <v>57</v>
      </c>
      <c r="J2158" t="s">
        <v>7143</v>
      </c>
      <c r="K2158" t="str">
        <f t="shared" si="101"/>
        <v>E:\imagenes\escudos_cl\Africa\Zambia Super League\Nchanga Rangers FC.png</v>
      </c>
      <c r="L2158" t="s">
        <v>367</v>
      </c>
      <c r="M2158">
        <f>INDEX(NationalTeams!B:B,MATCH(L2158,NationalTeams!C:C,0))</f>
        <v>222</v>
      </c>
      <c r="O2158" t="str">
        <f t="shared" si="99"/>
        <v>INSERT INTO "Clubs" (club_name,club_league_id,club_value,club_shield,club_country) VALUES ('Nchanga Rangers FC',210,57,pg_read_binary_file('E:\imagenes\escudos_cl\Africa\Zambia Super League\Nchanga Rangers FC.png'),222);</v>
      </c>
    </row>
    <row r="2159" spans="2:15" x14ac:dyDescent="0.25">
      <c r="B2159">
        <v>2157</v>
      </c>
      <c r="C2159" t="s">
        <v>2375</v>
      </c>
      <c r="D2159" t="s">
        <v>1948</v>
      </c>
      <c r="E2159">
        <f>INDEX(ClubLeague!B:B,MATCH(D2159,ClubLeague!C:C,0))</f>
        <v>179</v>
      </c>
      <c r="F2159">
        <v>52</v>
      </c>
      <c r="G2159">
        <v>52</v>
      </c>
      <c r="H2159">
        <v>54</v>
      </c>
      <c r="I2159" s="3">
        <f t="shared" si="100"/>
        <v>53</v>
      </c>
      <c r="J2159" t="s">
        <v>7144</v>
      </c>
      <c r="K2159" t="str">
        <f t="shared" si="101"/>
        <v>E:\imagenes\escudos_cl\Europa\Slovenian Second League\ND Beltinci.png</v>
      </c>
      <c r="L2159" t="s">
        <v>518</v>
      </c>
      <c r="M2159">
        <f>INDEX(NationalTeams!B:B,MATCH(L2159,NationalTeams!C:C,0))</f>
        <v>65</v>
      </c>
      <c r="O2159" t="str">
        <f t="shared" si="99"/>
        <v>INSERT INTO "Clubs" (club_name,club_league_id,club_value,club_shield,club_country) VALUES ('ND Beltinci',179,53,pg_read_binary_file('E:\imagenes\escudos_cl\Europa\Slovenian Second League\ND Beltinci.png'),65);</v>
      </c>
    </row>
    <row r="2160" spans="2:15" x14ac:dyDescent="0.25">
      <c r="B2160">
        <v>2158</v>
      </c>
      <c r="C2160" t="s">
        <v>2376</v>
      </c>
      <c r="D2160" t="s">
        <v>1948</v>
      </c>
      <c r="E2160">
        <f>INDEX(ClubLeague!B:B,MATCH(D2160,ClubLeague!C:C,0))</f>
        <v>179</v>
      </c>
      <c r="F2160">
        <v>55</v>
      </c>
      <c r="G2160">
        <v>55</v>
      </c>
      <c r="H2160">
        <v>55</v>
      </c>
      <c r="I2160" s="3">
        <f t="shared" si="100"/>
        <v>55</v>
      </c>
      <c r="J2160" t="s">
        <v>7145</v>
      </c>
      <c r="K2160" t="str">
        <f t="shared" si="101"/>
        <v>E:\imagenes\escudos_cl\Europa\Slovenian Second League\ND Bilje.png</v>
      </c>
      <c r="L2160" t="s">
        <v>518</v>
      </c>
      <c r="M2160">
        <f>INDEX(NationalTeams!B:B,MATCH(L2160,NationalTeams!C:C,0))</f>
        <v>65</v>
      </c>
      <c r="O2160" t="str">
        <f t="shared" si="99"/>
        <v>INSERT INTO "Clubs" (club_name,club_league_id,club_value,club_shield,club_country) VALUES ('ND Bilje',179,55,pg_read_binary_file('E:\imagenes\escudos_cl\Europa\Slovenian Second League\ND Bilje.png'),65);</v>
      </c>
    </row>
    <row r="2161" spans="2:15" x14ac:dyDescent="0.25">
      <c r="B2161">
        <v>2159</v>
      </c>
      <c r="C2161" t="s">
        <v>2379</v>
      </c>
      <c r="D2161" t="s">
        <v>1948</v>
      </c>
      <c r="E2161">
        <f>INDEX(ClubLeague!B:B,MATCH(D2161,ClubLeague!C:C,0))</f>
        <v>179</v>
      </c>
      <c r="F2161">
        <v>51</v>
      </c>
      <c r="G2161">
        <v>56</v>
      </c>
      <c r="H2161">
        <v>52</v>
      </c>
      <c r="I2161" s="3">
        <f t="shared" si="100"/>
        <v>53</v>
      </c>
      <c r="J2161" t="s">
        <v>7146</v>
      </c>
      <c r="K2161" t="str">
        <f t="shared" si="101"/>
        <v>E:\imagenes\escudos_cl\Europa\Slovenian Second League\ND Dravinja.png</v>
      </c>
      <c r="L2161" t="s">
        <v>518</v>
      </c>
      <c r="M2161">
        <f>INDEX(NationalTeams!B:B,MATCH(L2161,NationalTeams!C:C,0))</f>
        <v>65</v>
      </c>
      <c r="O2161" t="str">
        <f t="shared" si="99"/>
        <v>INSERT INTO "Clubs" (club_name,club_league_id,club_value,club_shield,club_country) VALUES ('ND Dravinja',179,53,pg_read_binary_file('E:\imagenes\escudos_cl\Europa\Slovenian Second League\ND Dravinja.png'),65);</v>
      </c>
    </row>
    <row r="2162" spans="2:15" x14ac:dyDescent="0.25">
      <c r="B2162">
        <v>2160</v>
      </c>
      <c r="C2162" t="s">
        <v>2380</v>
      </c>
      <c r="D2162" t="s">
        <v>1948</v>
      </c>
      <c r="E2162">
        <f>INDEX(ClubLeague!B:B,MATCH(D2162,ClubLeague!C:C,0))</f>
        <v>179</v>
      </c>
      <c r="F2162">
        <v>54</v>
      </c>
      <c r="G2162">
        <v>51</v>
      </c>
      <c r="H2162">
        <v>57</v>
      </c>
      <c r="I2162" s="3">
        <f t="shared" si="100"/>
        <v>54</v>
      </c>
      <c r="J2162" t="s">
        <v>7147</v>
      </c>
      <c r="K2162" t="str">
        <f t="shared" si="101"/>
        <v>E:\imagenes\escudos_cl\Europa\Slovenian Second League\ND Ilirija 1911.png</v>
      </c>
      <c r="L2162" t="s">
        <v>518</v>
      </c>
      <c r="M2162">
        <f>INDEX(NationalTeams!B:B,MATCH(L2162,NationalTeams!C:C,0))</f>
        <v>65</v>
      </c>
      <c r="O2162" t="str">
        <f t="shared" si="99"/>
        <v>INSERT INTO "Clubs" (club_name,club_league_id,club_value,club_shield,club_country) VALUES ('ND Ilirija 1911',179,54,pg_read_binary_file('E:\imagenes\escudos_cl\Europa\Slovenian Second League\ND Ilirija 1911.png'),65);</v>
      </c>
    </row>
    <row r="2163" spans="2:15" x14ac:dyDescent="0.25">
      <c r="B2163">
        <v>2161</v>
      </c>
      <c r="C2163" t="s">
        <v>2372</v>
      </c>
      <c r="D2163" t="s">
        <v>1947</v>
      </c>
      <c r="E2163">
        <f>INDEX(ClubLeague!B:B,MATCH(D2163,ClubLeague!C:C,0))</f>
        <v>178</v>
      </c>
      <c r="F2163">
        <v>56</v>
      </c>
      <c r="G2163">
        <v>56</v>
      </c>
      <c r="H2163">
        <v>58</v>
      </c>
      <c r="I2163" s="3">
        <f t="shared" si="100"/>
        <v>57</v>
      </c>
      <c r="J2163" t="s">
        <v>7148</v>
      </c>
      <c r="K2163" t="str">
        <f t="shared" si="101"/>
        <v>E:\imagenes\escudos_cl\Europa\Slovenian Prva Liga\ND Primorje.png</v>
      </c>
      <c r="L2163" t="s">
        <v>518</v>
      </c>
      <c r="M2163">
        <f>INDEX(NationalTeams!B:B,MATCH(L2163,NationalTeams!C:C,0))</f>
        <v>65</v>
      </c>
      <c r="O2163" t="str">
        <f t="shared" si="99"/>
        <v>INSERT INTO "Clubs" (club_name,club_league_id,club_value,club_shield,club_country) VALUES ('ND Primorje',178,57,pg_read_binary_file('E:\imagenes\escudos_cl\Europa\Slovenian Prva Liga\ND Primorje.png'),65);</v>
      </c>
    </row>
    <row r="2164" spans="2:15" x14ac:dyDescent="0.25">
      <c r="B2164">
        <v>2162</v>
      </c>
      <c r="C2164" t="s">
        <v>2387</v>
      </c>
      <c r="D2164" t="s">
        <v>1948</v>
      </c>
      <c r="E2164">
        <f>INDEX(ClubLeague!B:B,MATCH(D2164,ClubLeague!C:C,0))</f>
        <v>179</v>
      </c>
      <c r="F2164">
        <v>52</v>
      </c>
      <c r="G2164">
        <v>54</v>
      </c>
      <c r="H2164">
        <v>56</v>
      </c>
      <c r="I2164" s="3">
        <f t="shared" si="100"/>
        <v>54</v>
      </c>
      <c r="J2164" t="s">
        <v>7149</v>
      </c>
      <c r="K2164" t="str">
        <f t="shared" si="101"/>
        <v>E:\imagenes\escudos_cl\Europa\Slovenian Second League\ND Slovan.png</v>
      </c>
      <c r="L2164" t="s">
        <v>518</v>
      </c>
      <c r="M2164">
        <f>INDEX(NationalTeams!B:B,MATCH(L2164,NationalTeams!C:C,0))</f>
        <v>65</v>
      </c>
      <c r="O2164" t="str">
        <f t="shared" si="99"/>
        <v>INSERT INTO "Clubs" (club_name,club_league_id,club_value,club_shield,club_country) VALUES ('ND Slovan',179,54,pg_read_binary_file('E:\imagenes\escudos_cl\Europa\Slovenian Second League\ND Slovan.png'),65);</v>
      </c>
    </row>
    <row r="2165" spans="2:15" x14ac:dyDescent="0.25">
      <c r="B2165">
        <v>2163</v>
      </c>
      <c r="C2165" t="s">
        <v>2256</v>
      </c>
      <c r="D2165" t="s">
        <v>1808</v>
      </c>
      <c r="E2165">
        <f>INDEX(ClubLeague!B:B,MATCH(D2165,ClubLeague!C:C,0))</f>
        <v>39</v>
      </c>
      <c r="F2165">
        <v>62</v>
      </c>
      <c r="G2165">
        <v>64</v>
      </c>
      <c r="H2165">
        <v>63</v>
      </c>
      <c r="I2165" s="3">
        <f t="shared" si="100"/>
        <v>63</v>
      </c>
      <c r="J2165" t="s">
        <v>7150</v>
      </c>
      <c r="K2165" t="str">
        <f t="shared" si="101"/>
        <v>E:\imagenes\escudos_cl\Europa\Cypriot First Division\Nea Salamis Famagusta FC.png</v>
      </c>
      <c r="L2165" t="s">
        <v>534</v>
      </c>
      <c r="M2165">
        <f>INDEX(NationalTeams!B:B,MATCH(L2165,NationalTeams!C:C,0))</f>
        <v>45</v>
      </c>
      <c r="O2165" t="str">
        <f t="shared" si="99"/>
        <v>INSERT INTO "Clubs" (club_name,club_league_id,club_value,club_shield,club_country) VALUES ('Nea Salamis Famagusta FC',39,63,pg_read_binary_file('E:\imagenes\escudos_cl\Europa\Cypriot First Division\Nea Salamis Famagusta FC.png'),45);</v>
      </c>
    </row>
    <row r="2166" spans="2:15" x14ac:dyDescent="0.25">
      <c r="B2166">
        <v>2164</v>
      </c>
      <c r="C2166" t="s">
        <v>4200</v>
      </c>
      <c r="D2166" t="s">
        <v>1978</v>
      </c>
      <c r="E2166">
        <f>INDEX(ClubLeague!B:B,MATCH(D2166,ClubLeague!C:C,0))</f>
        <v>209</v>
      </c>
      <c r="F2166">
        <v>56</v>
      </c>
      <c r="G2166">
        <v>55</v>
      </c>
      <c r="H2166">
        <v>57</v>
      </c>
      <c r="I2166" s="3">
        <f t="shared" si="100"/>
        <v>56</v>
      </c>
      <c r="J2166" t="s">
        <v>7151</v>
      </c>
      <c r="K2166" t="str">
        <f t="shared" si="101"/>
        <v>E:\imagenes\escudos_cl\Asia\Yokary Liga\Nebitci FT.png</v>
      </c>
      <c r="L2166" t="s">
        <v>439</v>
      </c>
      <c r="M2166">
        <f>INDEX(NationalTeams!B:B,MATCH(L2166,NationalTeams!C:C,0))</f>
        <v>209</v>
      </c>
      <c r="O2166" t="str">
        <f t="shared" si="99"/>
        <v>INSERT INTO "Clubs" (club_name,club_league_id,club_value,club_shield,club_country) VALUES ('Nebitci FT',209,56,pg_read_binary_file('E:\imagenes\escudos_cl\Asia\Yokary Liga\Nebitci FT.png'),209);</v>
      </c>
    </row>
    <row r="2167" spans="2:15" x14ac:dyDescent="0.25">
      <c r="B2167">
        <v>2165</v>
      </c>
      <c r="C2167" t="s">
        <v>2620</v>
      </c>
      <c r="D2167" t="s">
        <v>1822</v>
      </c>
      <c r="E2167">
        <f>INDEX(ClubLeague!B:B,MATCH(D2167,ClubLeague!C:C,0))</f>
        <v>53</v>
      </c>
      <c r="F2167">
        <v>67</v>
      </c>
      <c r="G2167">
        <v>71</v>
      </c>
      <c r="H2167">
        <v>67</v>
      </c>
      <c r="I2167" s="3">
        <f t="shared" si="100"/>
        <v>68</v>
      </c>
      <c r="J2167" t="s">
        <v>7152</v>
      </c>
      <c r="K2167" t="str">
        <f t="shared" si="101"/>
        <v>E:\imagenes\escudos_cl\Europa\Eredivisie\NEC Nijmegen.png</v>
      </c>
      <c r="L2167" t="s">
        <v>491</v>
      </c>
      <c r="M2167">
        <f>INDEX(NationalTeams!B:B,MATCH(L2167,NationalTeams!C:C,0))</f>
        <v>158</v>
      </c>
      <c r="O2167" t="str">
        <f t="shared" si="99"/>
        <v>INSERT INTO "Clubs" (club_name,club_league_id,club_value,club_shield,club_country) VALUES ('NEC Nijmegen',53,68,pg_read_binary_file('E:\imagenes\escudos_cl\Europa\Eredivisie\NEC Nijmegen.png'),158);</v>
      </c>
    </row>
    <row r="2168" spans="2:15" x14ac:dyDescent="0.25">
      <c r="B2168">
        <v>2166</v>
      </c>
      <c r="C2168" t="s">
        <v>3710</v>
      </c>
      <c r="D2168" t="s">
        <v>1876</v>
      </c>
      <c r="E2168">
        <f>INDEX(ClubLeague!B:B,MATCH(D2168,ClubLeague!C:C,0))</f>
        <v>107</v>
      </c>
      <c r="F2168">
        <v>65</v>
      </c>
      <c r="G2168">
        <v>63</v>
      </c>
      <c r="H2168">
        <v>64</v>
      </c>
      <c r="I2168" s="3">
        <f t="shared" si="100"/>
        <v>64</v>
      </c>
      <c r="J2168" t="s">
        <v>7153</v>
      </c>
      <c r="K2168" t="str">
        <f t="shared" si="101"/>
        <v>E:\imagenes\escudos_cl\America\Liga MX\Necaxa.png</v>
      </c>
      <c r="L2168" t="s">
        <v>378</v>
      </c>
      <c r="M2168">
        <f>INDEX(NationalTeams!B:B,MATCH(L2168,NationalTeams!C:C,0))</f>
        <v>140</v>
      </c>
      <c r="O2168" t="str">
        <f t="shared" si="99"/>
        <v>INSERT INTO "Clubs" (club_name,club_league_id,club_value,club_shield,club_country) VALUES ('Necaxa',107,64,pg_read_binary_file('E:\imagenes\escudos_cl\America\Liga MX\Necaxa.png'),140);</v>
      </c>
    </row>
    <row r="2169" spans="2:15" x14ac:dyDescent="0.25">
      <c r="B2169">
        <v>2167</v>
      </c>
      <c r="C2169" t="s">
        <v>2093</v>
      </c>
      <c r="D2169" t="s">
        <v>1786</v>
      </c>
      <c r="E2169">
        <f>INDEX(ClubLeague!B:B,MATCH(D2169,ClubLeague!C:C,0))</f>
        <v>16</v>
      </c>
      <c r="F2169">
        <v>65</v>
      </c>
      <c r="G2169">
        <v>57</v>
      </c>
      <c r="H2169">
        <v>54</v>
      </c>
      <c r="I2169" s="3">
        <f t="shared" si="100"/>
        <v>59</v>
      </c>
      <c r="J2169" t="s">
        <v>7154</v>
      </c>
      <c r="K2169" t="str">
        <f t="shared" si="101"/>
        <v>E:\imagenes\escudos_cl\Europa\Azerbaijan Premier League\Neftcy PFK.png</v>
      </c>
      <c r="L2169" t="s">
        <v>535</v>
      </c>
      <c r="M2169">
        <f>INDEX(NationalTeams!B:B,MATCH(L2169,NationalTeams!C:C,0))</f>
        <v>18</v>
      </c>
      <c r="O2169" t="str">
        <f t="shared" si="99"/>
        <v>INSERT INTO "Clubs" (club_name,club_league_id,club_value,club_shield,club_country) VALUES ('Neftcy PFK',16,59,pg_read_binary_file('E:\imagenes\escudos_cl\Europa\Azerbaijan Premier League\Neftcy PFK.png'),18);</v>
      </c>
    </row>
    <row r="2170" spans="2:15" x14ac:dyDescent="0.25">
      <c r="B2170">
        <v>2168</v>
      </c>
      <c r="C2170" t="s">
        <v>4322</v>
      </c>
      <c r="D2170" t="s">
        <v>1891</v>
      </c>
      <c r="E2170">
        <f>INDEX(ClubLeague!B:B,MATCH(D2170,ClubLeague!C:C,0))</f>
        <v>122</v>
      </c>
      <c r="F2170">
        <v>58</v>
      </c>
      <c r="G2170">
        <v>56</v>
      </c>
      <c r="H2170">
        <v>54</v>
      </c>
      <c r="I2170" s="3">
        <f t="shared" si="100"/>
        <v>56</v>
      </c>
      <c r="J2170" t="s">
        <v>7155</v>
      </c>
      <c r="K2170" t="str">
        <f t="shared" si="101"/>
        <v>E:\imagenes\escudos_cl\Asia\Malaysia Super League\Negeri Sembilan FC.png</v>
      </c>
      <c r="L2170" t="s">
        <v>463</v>
      </c>
      <c r="M2170">
        <f>INDEX(NationalTeams!B:B,MATCH(L2170,NationalTeams!C:C,0))</f>
        <v>132</v>
      </c>
      <c r="O2170" t="str">
        <f t="shared" si="99"/>
        <v>INSERT INTO "Clubs" (club_name,club_league_id,club_value,club_shield,club_country) VALUES ('Negeri Sembilan FC',122,56,pg_read_binary_file('E:\imagenes\escudos_cl\Asia\Malaysia Super League\Negeri Sembilan FC.png'),132);</v>
      </c>
    </row>
    <row r="2171" spans="2:15" x14ac:dyDescent="0.25">
      <c r="B2171">
        <v>2169</v>
      </c>
      <c r="C2171" t="s">
        <v>4272</v>
      </c>
      <c r="D2171" t="s">
        <v>1859</v>
      </c>
      <c r="E2171">
        <f>INDEX(ClubLeague!B:B,MATCH(D2171,ClubLeague!C:C,0))</f>
        <v>90</v>
      </c>
      <c r="F2171">
        <v>53</v>
      </c>
      <c r="G2171">
        <v>59</v>
      </c>
      <c r="H2171">
        <v>55</v>
      </c>
      <c r="I2171" s="3">
        <f t="shared" si="100"/>
        <v>56</v>
      </c>
      <c r="J2171" t="s">
        <v>7156</v>
      </c>
      <c r="K2171" t="str">
        <f t="shared" si="101"/>
        <v>E:\imagenes\escudos_cl\Asia\Lebanese Premier League\Nejmeh SC.png</v>
      </c>
      <c r="L2171" t="s">
        <v>468</v>
      </c>
      <c r="M2171">
        <f>INDEX(NationalTeams!B:B,MATCH(L2171,NationalTeams!C:C,0))</f>
        <v>123</v>
      </c>
      <c r="O2171" t="str">
        <f t="shared" si="99"/>
        <v>INSERT INTO "Clubs" (club_name,club_league_id,club_value,club_shield,club_country) VALUES ('Nejmeh SC',90,56,pg_read_binary_file('E:\imagenes\escudos_cl\Asia\Lebanese Premier League\Nejmeh SC.png'),123);</v>
      </c>
    </row>
    <row r="2172" spans="2:15" x14ac:dyDescent="0.25">
      <c r="B2172">
        <v>2170</v>
      </c>
      <c r="C2172" t="s">
        <v>3973</v>
      </c>
      <c r="D2172" t="s">
        <v>1930</v>
      </c>
      <c r="E2172">
        <f>INDEX(ClubLeague!B:B,MATCH(D2172,ClubLeague!C:C,0))</f>
        <v>161</v>
      </c>
      <c r="F2172">
        <v>58</v>
      </c>
      <c r="G2172">
        <v>60</v>
      </c>
      <c r="H2172">
        <v>62</v>
      </c>
      <c r="I2172" s="3">
        <f t="shared" si="100"/>
        <v>60</v>
      </c>
      <c r="J2172" t="s">
        <v>7157</v>
      </c>
      <c r="K2172" t="str">
        <f t="shared" si="101"/>
        <v>E:\imagenes\escudos_cl\Asia\Saudi Pro League\Neom SC.png</v>
      </c>
      <c r="L2172" t="s">
        <v>428</v>
      </c>
      <c r="M2172">
        <f>INDEX(NationalTeams!B:B,MATCH(L2172,NationalTeams!C:C,0))</f>
        <v>10</v>
      </c>
      <c r="O2172" t="str">
        <f t="shared" si="99"/>
        <v>INSERT INTO "Clubs" (club_name,club_league_id,club_value,club_shield,club_country) VALUES ('Neom SC',161,60,pg_read_binary_file('E:\imagenes\escudos_cl\Asia\Saudi Pro League\Neom SC.png'),10);</v>
      </c>
    </row>
    <row r="2173" spans="2:15" x14ac:dyDescent="0.25">
      <c r="B2173">
        <v>2171</v>
      </c>
      <c r="C2173" t="s">
        <v>2603</v>
      </c>
      <c r="D2173" t="s">
        <v>1951</v>
      </c>
      <c r="E2173">
        <f>INDEX(ClubLeague!B:B,MATCH(D2173,ClubLeague!C:C,0))</f>
        <v>182</v>
      </c>
      <c r="F2173">
        <v>65</v>
      </c>
      <c r="G2173">
        <v>64</v>
      </c>
      <c r="H2173">
        <v>64</v>
      </c>
      <c r="I2173" s="3">
        <f t="shared" si="100"/>
        <v>64</v>
      </c>
      <c r="J2173" t="s">
        <v>7158</v>
      </c>
      <c r="K2173" t="str">
        <f t="shared" si="101"/>
        <v>E:\imagenes\escudos_cl\Europa\Super League Greece 2\Nestos Chrysoupoli FC.png</v>
      </c>
      <c r="L2173" t="s">
        <v>508</v>
      </c>
      <c r="M2173">
        <f>INDEX(NationalTeams!B:B,MATCH(L2173,NationalTeams!C:C,0))</f>
        <v>82</v>
      </c>
      <c r="O2173" t="str">
        <f t="shared" si="99"/>
        <v>INSERT INTO "Clubs" (club_name,club_league_id,club_value,club_shield,club_country) VALUES ('Nestos Chrysoupoli FC',182,64,pg_read_binary_file('E:\imagenes\escudos_cl\Europa\Super League Greece 2\Nestos Chrysoupoli FC.png'),82);</v>
      </c>
    </row>
    <row r="2174" spans="2:15" x14ac:dyDescent="0.25">
      <c r="B2174">
        <v>2172</v>
      </c>
      <c r="C2174" t="s">
        <v>3250</v>
      </c>
      <c r="D2174" t="s">
        <v>1957</v>
      </c>
      <c r="E2174">
        <f>INDEX(ClubLeague!B:B,MATCH(D2174,ClubLeague!C:C,0))</f>
        <v>188</v>
      </c>
      <c r="F2174">
        <v>58</v>
      </c>
      <c r="G2174">
        <v>62</v>
      </c>
      <c r="H2174">
        <v>56</v>
      </c>
      <c r="I2174" s="3">
        <f t="shared" si="100"/>
        <v>59</v>
      </c>
      <c r="J2174" t="s">
        <v>7159</v>
      </c>
      <c r="K2174" t="str">
        <f t="shared" si="101"/>
        <v>E:\imagenes\escudos_cl\Europa\Swiss Challenge League\Neuchatel Xamax FC.png</v>
      </c>
      <c r="L2174" t="s">
        <v>507</v>
      </c>
      <c r="M2174">
        <f>INDEX(NationalTeams!B:B,MATCH(L2174,NationalTeams!C:C,0))</f>
        <v>197</v>
      </c>
      <c r="O2174" t="str">
        <f t="shared" si="99"/>
        <v>INSERT INTO "Clubs" (club_name,club_league_id,club_value,club_shield,club_country) VALUES ('Neuchatel Xamax FC',188,59,pg_read_binary_file('E:\imagenes\escudos_cl\Europa\Swiss Challenge League\Neuchatel Xamax FC.png'),197);</v>
      </c>
    </row>
    <row r="2175" spans="2:15" x14ac:dyDescent="0.25">
      <c r="B2175">
        <v>2173</v>
      </c>
      <c r="C2175" t="s">
        <v>3621</v>
      </c>
      <c r="D2175" t="s">
        <v>1889</v>
      </c>
      <c r="E2175">
        <f>INDEX(ClubLeague!B:B,MATCH(D2175,ClubLeague!C:C,0))</f>
        <v>120</v>
      </c>
      <c r="F2175">
        <v>73</v>
      </c>
      <c r="G2175">
        <v>69</v>
      </c>
      <c r="H2175">
        <v>63</v>
      </c>
      <c r="I2175" s="3">
        <f t="shared" si="100"/>
        <v>68</v>
      </c>
      <c r="J2175" t="s">
        <v>7160</v>
      </c>
      <c r="K2175" t="str">
        <f t="shared" si="101"/>
        <v>E:\imagenes\escudos_cl\America\Major League Soccer\New England Revolution.png</v>
      </c>
      <c r="L2175" t="s">
        <v>349</v>
      </c>
      <c r="M2175">
        <f>INDEX(NationalTeams!B:B,MATCH(L2175,NationalTeams!C:C,0))</f>
        <v>67</v>
      </c>
      <c r="O2175" t="str">
        <f t="shared" si="99"/>
        <v>INSERT INTO "Clubs" (club_name,club_league_id,club_value,club_shield,club_country) VALUES ('New England Revolution',120,68,pg_read_binary_file('E:\imagenes\escudos_cl\America\Major League Soccer\New England Revolution.png'),67);</v>
      </c>
    </row>
    <row r="2176" spans="2:15" x14ac:dyDescent="0.25">
      <c r="B2176">
        <v>2174</v>
      </c>
      <c r="C2176" t="s">
        <v>3622</v>
      </c>
      <c r="D2176" t="s">
        <v>1889</v>
      </c>
      <c r="E2176">
        <f>INDEX(ClubLeague!B:B,MATCH(D2176,ClubLeague!C:C,0))</f>
        <v>120</v>
      </c>
      <c r="F2176">
        <v>68</v>
      </c>
      <c r="G2176">
        <v>70</v>
      </c>
      <c r="H2176">
        <v>65</v>
      </c>
      <c r="I2176" s="3">
        <f t="shared" si="100"/>
        <v>68</v>
      </c>
      <c r="J2176" t="s">
        <v>7161</v>
      </c>
      <c r="K2176" t="str">
        <f t="shared" si="101"/>
        <v>E:\imagenes\escudos_cl\America\Major League Soccer\New York City FC.png</v>
      </c>
      <c r="L2176" t="s">
        <v>349</v>
      </c>
      <c r="M2176">
        <f>INDEX(NationalTeams!B:B,MATCH(L2176,NationalTeams!C:C,0))</f>
        <v>67</v>
      </c>
      <c r="O2176" t="str">
        <f t="shared" si="99"/>
        <v>INSERT INTO "Clubs" (club_name,club_league_id,club_value,club_shield,club_country) VALUES ('New York City FC',120,68,pg_read_binary_file('E:\imagenes\escudos_cl\America\Major League Soccer\New York City FC.png'),67);</v>
      </c>
    </row>
    <row r="2177" spans="2:15" x14ac:dyDescent="0.25">
      <c r="B2177">
        <v>2175</v>
      </c>
      <c r="C2177" t="s">
        <v>4003</v>
      </c>
      <c r="D2177" t="s">
        <v>1776</v>
      </c>
      <c r="E2177">
        <f>INDEX(ClubLeague!B:B,MATCH(D2177,ClubLeague!C:C,0))</f>
        <v>6</v>
      </c>
      <c r="F2177">
        <v>55</v>
      </c>
      <c r="G2177">
        <v>58</v>
      </c>
      <c r="H2177">
        <v>61</v>
      </c>
      <c r="I2177" s="3">
        <f t="shared" si="100"/>
        <v>58</v>
      </c>
      <c r="J2177" t="s">
        <v>7162</v>
      </c>
      <c r="K2177" t="str">
        <f t="shared" si="101"/>
        <v>E:\imagenes\escudos_cl\Asia\A League\Newcastle Jets FC.png</v>
      </c>
      <c r="L2177" t="s">
        <v>426</v>
      </c>
      <c r="M2177">
        <f>INDEX(NationalTeams!B:B,MATCH(L2177,NationalTeams!C:C,0))</f>
        <v>16</v>
      </c>
      <c r="O2177" t="str">
        <f t="shared" si="99"/>
        <v>INSERT INTO "Clubs" (club_name,club_league_id,club_value,club_shield,club_country) VALUES ('Newcastle Jets FC',6,58,pg_read_binary_file('E:\imagenes\escudos_cl\Asia\A League\Newcastle Jets FC.png'),16);</v>
      </c>
    </row>
    <row r="2178" spans="2:15" x14ac:dyDescent="0.25">
      <c r="B2178">
        <v>2176</v>
      </c>
      <c r="C2178" t="s">
        <v>2697</v>
      </c>
      <c r="D2178" t="s">
        <v>1915</v>
      </c>
      <c r="E2178">
        <f>INDEX(ClubLeague!B:B,MATCH(D2178,ClubLeague!C:C,0))</f>
        <v>146</v>
      </c>
      <c r="F2178">
        <v>74</v>
      </c>
      <c r="G2178">
        <v>77</v>
      </c>
      <c r="H2178">
        <v>78</v>
      </c>
      <c r="I2178" s="3">
        <f t="shared" si="100"/>
        <v>76</v>
      </c>
      <c r="J2178" t="s">
        <v>7163</v>
      </c>
      <c r="K2178" t="str">
        <f t="shared" si="101"/>
        <v>E:\imagenes\escudos_cl\Europa\Premier League\Newcastle United.png</v>
      </c>
      <c r="L2178" t="s">
        <v>493</v>
      </c>
      <c r="M2178">
        <f>INDEX(NationalTeams!B:B,MATCH(L2178,NationalTeams!C:C,0))</f>
        <v>95</v>
      </c>
      <c r="O2178" t="str">
        <f t="shared" si="99"/>
        <v>INSERT INTO "Clubs" (club_name,club_league_id,club_value,club_shield,club_country) VALUES ('Newcastle United',146,76,pg_read_binary_file('E:\imagenes\escudos_cl\Europa\Premier League\Newcastle United.png'),95);</v>
      </c>
    </row>
    <row r="2179" spans="2:15" x14ac:dyDescent="0.25">
      <c r="B2179">
        <v>2177</v>
      </c>
      <c r="C2179" t="s">
        <v>2970</v>
      </c>
      <c r="D2179" t="s">
        <v>1906</v>
      </c>
      <c r="E2179">
        <f>INDEX(ClubLeague!B:B,MATCH(D2179,ClubLeague!C:C,0))</f>
        <v>137</v>
      </c>
      <c r="F2179">
        <v>51</v>
      </c>
      <c r="G2179">
        <v>52</v>
      </c>
      <c r="H2179">
        <v>53</v>
      </c>
      <c r="I2179" s="3">
        <f t="shared" si="100"/>
        <v>52</v>
      </c>
      <c r="J2179" t="s">
        <v>7164</v>
      </c>
      <c r="K2179" t="str">
        <f t="shared" si="101"/>
        <v>E:\imagenes\escudos_cl\Europa\NIFL Championship\Newington FC.png</v>
      </c>
      <c r="L2179" t="s">
        <v>503</v>
      </c>
      <c r="M2179">
        <f>INDEX(NationalTeams!B:B,MATCH(L2179,NationalTeams!C:C,0))</f>
        <v>99</v>
      </c>
      <c r="O2179" t="str">
        <f t="shared" ref="O2179:O2242" si="102">_xlfn.CONCAT($O$1,$S$1,$B$1,$S$1," ",$Q$1,$C$2,$U$1,$E$2,$U$1,$I$2,$U$1,$K$2,$U$1,$M$2,$R$1,$P$1,$Q$1,$T$1,C2179,$T$1,$U$1,E2179,$U$1,I2179,$U$1,$O$2,$Q$1,$T$1,K2179,$T$1,$R$1,$U$1,M2179,$R$1,$V$1)</f>
        <v>INSERT INTO "Clubs" (club_name,club_league_id,club_value,club_shield,club_country) VALUES ('Newington FC',137,52,pg_read_binary_file('E:\imagenes\escudos_cl\Europa\NIFL Championship\Newington FC.png'),99);</v>
      </c>
    </row>
    <row r="2180" spans="2:15" x14ac:dyDescent="0.25">
      <c r="B2180">
        <v>2178</v>
      </c>
      <c r="C2180" t="s">
        <v>2535</v>
      </c>
      <c r="D2180" t="s">
        <v>8681</v>
      </c>
      <c r="E2180">
        <f>INDEX(ClubLeague!B:B,MATCH(D2180,ClubLeague!C:C,0))</f>
        <v>37</v>
      </c>
      <c r="F2180">
        <v>59</v>
      </c>
      <c r="G2180">
        <v>60</v>
      </c>
      <c r="H2180">
        <v>60</v>
      </c>
      <c r="I2180" s="3">
        <f t="shared" ref="I2180:I2243" si="103">ROUND(AVERAGE(F2180:H2180),0)</f>
        <v>60</v>
      </c>
      <c r="J2180" t="s">
        <v>7165</v>
      </c>
      <c r="K2180" t="str">
        <f t="shared" ref="K2180:K2243" si="104">_xlfn.CONCAT($A$1,J2180)</f>
        <v>E:\imagenes\escudos_cl\Europa\Cymru South\Newport City FC.png</v>
      </c>
      <c r="L2180" t="s">
        <v>517</v>
      </c>
      <c r="M2180">
        <f>INDEX(NationalTeams!B:B,MATCH(L2180,NationalTeams!C:C,0))</f>
        <v>76</v>
      </c>
      <c r="O2180" t="str">
        <f t="shared" si="102"/>
        <v>INSERT INTO "Clubs" (club_name,club_league_id,club_value,club_shield,club_country) VALUES ('Newport City FC',37,60,pg_read_binary_file('E:\imagenes\escudos_cl\Europa\Cymru South\Newport City FC.png'),76);</v>
      </c>
    </row>
    <row r="2181" spans="2:15" x14ac:dyDescent="0.25">
      <c r="B2181">
        <v>2179</v>
      </c>
      <c r="C2181" t="s">
        <v>4231</v>
      </c>
      <c r="D2181" t="s">
        <v>1838</v>
      </c>
      <c r="E2181">
        <f>INDEX(ClubLeague!B:B,MATCH(D2181,ClubLeague!C:C,0))</f>
        <v>69</v>
      </c>
      <c r="F2181">
        <v>58</v>
      </c>
      <c r="G2181">
        <v>57</v>
      </c>
      <c r="H2181">
        <v>56</v>
      </c>
      <c r="I2181" s="3">
        <f t="shared" si="103"/>
        <v>57</v>
      </c>
      <c r="J2181" t="s">
        <v>7166</v>
      </c>
      <c r="K2181" t="str">
        <f t="shared" si="104"/>
        <v>E:\imagenes\escudos_cl\Asia\Iraq Stars League\Newroz SC.png</v>
      </c>
      <c r="L2181" t="s">
        <v>431</v>
      </c>
      <c r="M2181">
        <f>INDEX(NationalTeams!B:B,MATCH(L2181,NationalTeams!C:C,0))</f>
        <v>96</v>
      </c>
      <c r="O2181" t="str">
        <f t="shared" si="102"/>
        <v>INSERT INTO "Clubs" (club_name,club_league_id,club_value,club_shield,club_country) VALUES ('Newroz SC',69,57,pg_read_binary_file('E:\imagenes\escudos_cl\Asia\Iraq Stars League\Newroz SC.png'),96);</v>
      </c>
    </row>
    <row r="2182" spans="2:15" x14ac:dyDescent="0.25">
      <c r="B2182">
        <v>2180</v>
      </c>
      <c r="C2182" t="s">
        <v>2971</v>
      </c>
      <c r="D2182" t="s">
        <v>1906</v>
      </c>
      <c r="E2182">
        <f>INDEX(ClubLeague!B:B,MATCH(D2182,ClubLeague!C:C,0))</f>
        <v>137</v>
      </c>
      <c r="F2182">
        <v>57</v>
      </c>
      <c r="G2182">
        <v>54</v>
      </c>
      <c r="H2182">
        <v>56</v>
      </c>
      <c r="I2182" s="3">
        <f t="shared" si="103"/>
        <v>56</v>
      </c>
      <c r="J2182" t="s">
        <v>7167</v>
      </c>
      <c r="K2182" t="str">
        <f t="shared" si="104"/>
        <v>E:\imagenes\escudos_cl\Europa\NIFL Championship\Newry City AFC.png</v>
      </c>
      <c r="L2182" t="s">
        <v>503</v>
      </c>
      <c r="M2182">
        <f>INDEX(NationalTeams!B:B,MATCH(L2182,NationalTeams!C:C,0))</f>
        <v>99</v>
      </c>
      <c r="O2182" t="str">
        <f t="shared" si="102"/>
        <v>INSERT INTO "Clubs" (club_name,club_league_id,club_value,club_shield,club_country) VALUES ('Newry City AFC',137,56,pg_read_binary_file('E:\imagenes\escudos_cl\Europa\NIFL Championship\Newry City AFC.png'),99);</v>
      </c>
    </row>
    <row r="2183" spans="2:15" x14ac:dyDescent="0.25">
      <c r="B2183">
        <v>2181</v>
      </c>
      <c r="C2183" t="s">
        <v>2509</v>
      </c>
      <c r="D2183" t="s">
        <v>8681</v>
      </c>
      <c r="E2183">
        <f>INDEX(ClubLeague!B:B,MATCH(D2183,ClubLeague!C:C,0))</f>
        <v>37</v>
      </c>
      <c r="F2183">
        <v>60</v>
      </c>
      <c r="G2183">
        <v>58</v>
      </c>
      <c r="H2183">
        <v>57</v>
      </c>
      <c r="I2183" s="3">
        <f t="shared" si="103"/>
        <v>58</v>
      </c>
      <c r="J2183" t="s">
        <v>7168</v>
      </c>
      <c r="K2183" t="str">
        <f t="shared" si="104"/>
        <v>E:\imagenes\escudos_cl\Europa\Cymru North\Newtown FC.png</v>
      </c>
      <c r="L2183" t="s">
        <v>517</v>
      </c>
      <c r="M2183">
        <f>INDEX(NationalTeams!B:B,MATCH(L2183,NationalTeams!C:C,0))</f>
        <v>76</v>
      </c>
      <c r="O2183" t="str">
        <f t="shared" si="102"/>
        <v>INSERT INTO "Clubs" (club_name,club_league_id,club_value,club_shield,club_country) VALUES ('Newtown FC',37,58,pg_read_binary_file('E:\imagenes\escudos_cl\Europa\Cymru North\Newtown FC.png'),76);</v>
      </c>
    </row>
    <row r="2184" spans="2:15" x14ac:dyDescent="0.25">
      <c r="B2184">
        <v>2182</v>
      </c>
      <c r="C2184" t="s">
        <v>4982</v>
      </c>
      <c r="D2184" t="s">
        <v>1980</v>
      </c>
      <c r="E2184">
        <f>INDEX(ClubLeague!B:B,MATCH(D2184,ClubLeague!C:C,0))</f>
        <v>211</v>
      </c>
      <c r="F2184">
        <v>50</v>
      </c>
      <c r="G2184">
        <v>59</v>
      </c>
      <c r="H2184">
        <v>49</v>
      </c>
      <c r="I2184" s="3">
        <f t="shared" si="103"/>
        <v>53</v>
      </c>
      <c r="J2184" t="s">
        <v>7169</v>
      </c>
      <c r="K2184" t="str">
        <f t="shared" si="104"/>
        <v>E:\imagenes\escudos_cl\Africa\Zimbabwe Premier Soccer League\Ngezi Platinum FC.png</v>
      </c>
      <c r="L2184" t="s">
        <v>358</v>
      </c>
      <c r="M2184">
        <f>INDEX(NationalTeams!B:B,MATCH(L2184,NationalTeams!C:C,0))</f>
        <v>223</v>
      </c>
      <c r="O2184" t="str">
        <f t="shared" si="102"/>
        <v>INSERT INTO "Clubs" (club_name,club_league_id,club_value,club_shield,club_country) VALUES ('Ngezi Platinum FC',211,53,pg_read_binary_file('E:\imagenes\escudos_cl\Africa\Zimbabwe Premier Soccer League\Ngezi Platinum FC.png'),223);</v>
      </c>
    </row>
    <row r="2185" spans="2:15" x14ac:dyDescent="0.25">
      <c r="B2185">
        <v>2183</v>
      </c>
      <c r="C2185" t="s">
        <v>4074</v>
      </c>
      <c r="D2185" t="s">
        <v>1843</v>
      </c>
      <c r="E2185">
        <f>INDEX(ClubLeague!B:B,MATCH(D2185,ClubLeague!C:C,0))</f>
        <v>74</v>
      </c>
      <c r="F2185">
        <v>62</v>
      </c>
      <c r="G2185">
        <v>59</v>
      </c>
      <c r="H2185">
        <v>59</v>
      </c>
      <c r="I2185" s="3">
        <f t="shared" si="103"/>
        <v>60</v>
      </c>
      <c r="J2185" t="s">
        <v>7170</v>
      </c>
      <c r="K2185" t="str">
        <f t="shared" si="104"/>
        <v>E:\imagenes\escudos_cl\Asia\J1 League\Nigata Albirex.png</v>
      </c>
      <c r="L2185" t="s">
        <v>422</v>
      </c>
      <c r="M2185">
        <f>INDEX(NationalTeams!B:B,MATCH(L2185,NationalTeams!C:C,0))</f>
        <v>112</v>
      </c>
      <c r="O2185" t="str">
        <f t="shared" si="102"/>
        <v>INSERT INTO "Clubs" (club_name,club_league_id,club_value,club_shield,club_country) VALUES ('Nigata Albirex',74,60,pg_read_binary_file('E:\imagenes\escudos_cl\Asia\J1 League\Nigata Albirex.png'),112);</v>
      </c>
    </row>
    <row r="2186" spans="2:15" x14ac:dyDescent="0.25">
      <c r="B2186">
        <v>2184</v>
      </c>
      <c r="C2186" t="s">
        <v>4858</v>
      </c>
      <c r="D2186" t="s">
        <v>1908</v>
      </c>
      <c r="E2186">
        <f>INDEX(ClubLeague!B:B,MATCH(D2186,ClubLeague!C:C,0))</f>
        <v>139</v>
      </c>
      <c r="F2186">
        <v>75</v>
      </c>
      <c r="G2186">
        <v>66</v>
      </c>
      <c r="H2186">
        <v>65</v>
      </c>
      <c r="I2186" s="3">
        <f t="shared" si="103"/>
        <v>69</v>
      </c>
      <c r="J2186" t="s">
        <v>7171</v>
      </c>
      <c r="K2186" t="str">
        <f t="shared" si="104"/>
        <v>E:\imagenes\escudos_cl\Africa\Nigeria Premier Football League\Niger Tornadoes FC.png</v>
      </c>
      <c r="L2186" t="s">
        <v>361</v>
      </c>
      <c r="M2186">
        <f>INDEX(NationalTeams!B:B,MATCH(L2186,NationalTeams!C:C,0))</f>
        <v>153</v>
      </c>
      <c r="O2186" t="str">
        <f t="shared" si="102"/>
        <v>INSERT INTO "Clubs" (club_name,club_league_id,club_value,club_shield,club_country) VALUES ('Niger Tornadoes FC',139,69,pg_read_binary_file('E:\imagenes\escudos_cl\Africa\Nigeria Premier Football League\Niger Tornadoes FC.png'),153);</v>
      </c>
    </row>
    <row r="2187" spans="2:15" x14ac:dyDescent="0.25">
      <c r="B2187">
        <v>2185</v>
      </c>
      <c r="C2187" t="s">
        <v>2604</v>
      </c>
      <c r="D2187" t="s">
        <v>1951</v>
      </c>
      <c r="E2187">
        <f>INDEX(ClubLeague!B:B,MATCH(D2187,ClubLeague!C:C,0))</f>
        <v>182</v>
      </c>
      <c r="F2187">
        <v>60</v>
      </c>
      <c r="G2187">
        <v>62</v>
      </c>
      <c r="H2187">
        <v>60</v>
      </c>
      <c r="I2187" s="3">
        <f t="shared" si="103"/>
        <v>61</v>
      </c>
      <c r="J2187" t="s">
        <v>7172</v>
      </c>
      <c r="K2187" t="str">
        <f t="shared" si="104"/>
        <v>E:\imagenes\escudos_cl\Europa\Super League Greece 2\Niki Volos FC.png</v>
      </c>
      <c r="L2187" t="s">
        <v>508</v>
      </c>
      <c r="M2187">
        <f>INDEX(NationalTeams!B:B,MATCH(L2187,NationalTeams!C:C,0))</f>
        <v>82</v>
      </c>
      <c r="O2187" t="str">
        <f t="shared" si="102"/>
        <v>INSERT INTO "Clubs" (club_name,club_league_id,club_value,club_shield,club_country) VALUES ('Niki Volos FC',182,61,pg_read_binary_file('E:\imagenes\escudos_cl\Europa\Super League Greece 2\Niki Volos FC.png'),82);</v>
      </c>
    </row>
    <row r="2188" spans="2:15" x14ac:dyDescent="0.25">
      <c r="B2188">
        <v>2186</v>
      </c>
      <c r="C2188" t="s">
        <v>4419</v>
      </c>
      <c r="D2188" t="s">
        <v>1784</v>
      </c>
      <c r="E2188">
        <f>INDEX(ClubLeague!B:B,MATCH(D2188,ClubLeague!C:C,0))</f>
        <v>14</v>
      </c>
      <c r="F2188">
        <v>52</v>
      </c>
      <c r="G2188">
        <v>57</v>
      </c>
      <c r="H2188">
        <v>52</v>
      </c>
      <c r="I2188" s="3">
        <f t="shared" si="103"/>
        <v>54</v>
      </c>
      <c r="J2188" t="s">
        <v>7173</v>
      </c>
      <c r="K2188" t="str">
        <f t="shared" si="104"/>
        <v>E:\imagenes\escudos_cl\Asia\Azadegan League\Niroye Zamini FC.png</v>
      </c>
      <c r="L2188" t="s">
        <v>427</v>
      </c>
      <c r="M2188">
        <f>INDEX(NationalTeams!B:B,MATCH(L2188,NationalTeams!C:C,0))</f>
        <v>97</v>
      </c>
      <c r="O2188" t="str">
        <f t="shared" si="102"/>
        <v>INSERT INTO "Clubs" (club_name,club_league_id,club_value,club_shield,club_country) VALUES ('Niroye Zamini FC',14,54,pg_read_binary_file('E:\imagenes\escudos_cl\Asia\Azadegan League\Niroye Zamini FC.png'),97);</v>
      </c>
    </row>
    <row r="2189" spans="2:15" x14ac:dyDescent="0.25">
      <c r="B2189">
        <v>2187</v>
      </c>
      <c r="C2189" t="s">
        <v>2724</v>
      </c>
      <c r="D2189" t="s">
        <v>1771</v>
      </c>
      <c r="E2189">
        <f>INDEX(ClubLeague!B:B,MATCH(D2189,ClubLeague!C:C,0))</f>
        <v>1</v>
      </c>
      <c r="F2189">
        <v>61</v>
      </c>
      <c r="G2189">
        <v>57</v>
      </c>
      <c r="H2189">
        <v>55</v>
      </c>
      <c r="I2189" s="3">
        <f t="shared" si="103"/>
        <v>58</v>
      </c>
      <c r="J2189" t="s">
        <v>7174</v>
      </c>
      <c r="K2189" t="str">
        <f t="shared" si="104"/>
        <v>E:\imagenes\escudos_cl\Europa\1. Deild Karla\Njardvik FC.png</v>
      </c>
      <c r="L2189" t="s">
        <v>519</v>
      </c>
      <c r="M2189">
        <f>INDEX(NationalTeams!B:B,MATCH(L2189,NationalTeams!C:C,0))</f>
        <v>100</v>
      </c>
      <c r="O2189" t="str">
        <f t="shared" si="102"/>
        <v>INSERT INTO "Clubs" (club_name,club_league_id,club_value,club_shield,club_country) VALUES ('Njardvik FC',1,58,pg_read_binary_file('E:\imagenes\escudos_cl\Europa\1. Deild Karla\Njardvik FC.png'),100);</v>
      </c>
    </row>
    <row r="2190" spans="2:15" x14ac:dyDescent="0.25">
      <c r="B2190">
        <v>2188</v>
      </c>
      <c r="C2190" t="s">
        <v>2374</v>
      </c>
      <c r="D2190" t="s">
        <v>1947</v>
      </c>
      <c r="E2190">
        <f>INDEX(ClubLeague!B:B,MATCH(D2190,ClubLeague!C:C,0))</f>
        <v>178</v>
      </c>
      <c r="F2190">
        <v>50</v>
      </c>
      <c r="G2190">
        <v>52</v>
      </c>
      <c r="H2190">
        <v>55</v>
      </c>
      <c r="I2190" s="3">
        <f t="shared" si="103"/>
        <v>52</v>
      </c>
      <c r="J2190" t="s">
        <v>7175</v>
      </c>
      <c r="K2190" t="str">
        <f t="shared" si="104"/>
        <v>E:\imagenes\escudos_cl\Europa\Slovenian Prva Liga\NK Aluminij.png</v>
      </c>
      <c r="L2190" t="s">
        <v>518</v>
      </c>
      <c r="M2190">
        <f>INDEX(NationalTeams!B:B,MATCH(L2190,NationalTeams!C:C,0))</f>
        <v>65</v>
      </c>
      <c r="O2190" t="str">
        <f t="shared" si="102"/>
        <v>INSERT INTO "Clubs" (club_name,club_league_id,club_value,club_shield,club_country) VALUES ('NK Aluminij',178,52,pg_read_binary_file('E:\imagenes\escudos_cl\Europa\Slovenian Prva Liga\NK Aluminij.png'),65);</v>
      </c>
    </row>
    <row r="2191" spans="2:15" x14ac:dyDescent="0.25">
      <c r="B2191">
        <v>2189</v>
      </c>
      <c r="C2191" t="s">
        <v>2377</v>
      </c>
      <c r="D2191" t="s">
        <v>1948</v>
      </c>
      <c r="E2191">
        <f>INDEX(ClubLeague!B:B,MATCH(D2191,ClubLeague!C:C,0))</f>
        <v>179</v>
      </c>
      <c r="F2191">
        <v>51</v>
      </c>
      <c r="G2191">
        <v>53</v>
      </c>
      <c r="H2191">
        <v>57</v>
      </c>
      <c r="I2191" s="3">
        <f t="shared" si="103"/>
        <v>54</v>
      </c>
      <c r="J2191" t="s">
        <v>7176</v>
      </c>
      <c r="K2191" t="str">
        <f t="shared" si="104"/>
        <v>E:\imagenes\escudos_cl\Europa\Slovenian Second League\NK Bistrica.png</v>
      </c>
      <c r="L2191" t="s">
        <v>518</v>
      </c>
      <c r="M2191">
        <f>INDEX(NationalTeams!B:B,MATCH(L2191,NationalTeams!C:C,0))</f>
        <v>65</v>
      </c>
      <c r="O2191" t="str">
        <f t="shared" si="102"/>
        <v>INSERT INTO "Clubs" (club_name,club_league_id,club_value,club_shield,club_country) VALUES ('NK Bistrica',179,54,pg_read_binary_file('E:\imagenes\escudos_cl\Europa\Slovenian Second League\NK Bistrica.png'),65);</v>
      </c>
    </row>
    <row r="2192" spans="2:15" x14ac:dyDescent="0.25">
      <c r="B2192">
        <v>2190</v>
      </c>
      <c r="C2192" t="s">
        <v>2154</v>
      </c>
      <c r="D2192" t="s">
        <v>1828</v>
      </c>
      <c r="E2192">
        <f>INDEX(ClubLeague!B:B,MATCH(D2192,ClubLeague!C:C,0))</f>
        <v>59</v>
      </c>
      <c r="F2192">
        <v>61</v>
      </c>
      <c r="G2192">
        <v>61</v>
      </c>
      <c r="H2192">
        <v>64</v>
      </c>
      <c r="I2192" s="3">
        <f t="shared" si="103"/>
        <v>62</v>
      </c>
      <c r="J2192" t="s">
        <v>7177</v>
      </c>
      <c r="K2192" t="str">
        <f t="shared" si="104"/>
        <v>E:\imagenes\escudos_cl\Europa\First League of the Federation of Bosnia\NK Bratstvo Gracanica.png</v>
      </c>
      <c r="L2192" t="s">
        <v>516</v>
      </c>
      <c r="M2192">
        <f>INDEX(NationalTeams!B:B,MATCH(L2192,NationalTeams!C:C,0))</f>
        <v>30</v>
      </c>
      <c r="O2192" t="str">
        <f t="shared" si="102"/>
        <v>INSERT INTO "Clubs" (club_name,club_league_id,club_value,club_shield,club_country) VALUES ('NK Bratstvo Gracanica',59,62,pg_read_binary_file('E:\imagenes\escudos_cl\Europa\First League of the Federation of Bosnia\NK Bratstvo Gracanica.png'),30);</v>
      </c>
    </row>
    <row r="2193" spans="2:15" x14ac:dyDescent="0.25">
      <c r="B2193">
        <v>2191</v>
      </c>
      <c r="C2193" t="s">
        <v>2370</v>
      </c>
      <c r="D2193" t="s">
        <v>1947</v>
      </c>
      <c r="E2193">
        <f>INDEX(ClubLeague!B:B,MATCH(D2193,ClubLeague!C:C,0))</f>
        <v>178</v>
      </c>
      <c r="F2193">
        <v>59</v>
      </c>
      <c r="G2193">
        <v>58</v>
      </c>
      <c r="H2193">
        <v>57</v>
      </c>
      <c r="I2193" s="3">
        <f t="shared" si="103"/>
        <v>58</v>
      </c>
      <c r="J2193" t="s">
        <v>7178</v>
      </c>
      <c r="K2193" t="str">
        <f t="shared" si="104"/>
        <v>E:\imagenes\escudos_cl\Europa\Slovenian Prva Liga\NK Bravo.png</v>
      </c>
      <c r="L2193" t="s">
        <v>518</v>
      </c>
      <c r="M2193">
        <f>INDEX(NationalTeams!B:B,MATCH(L2193,NationalTeams!C:C,0))</f>
        <v>65</v>
      </c>
      <c r="O2193" t="str">
        <f t="shared" si="102"/>
        <v>INSERT INTO "Clubs" (club_name,club_league_id,club_value,club_shield,club_country) VALUES ('NK Bravo',178,58,pg_read_binary_file('E:\imagenes\escudos_cl\Europa\Slovenian Prva Liga\NK Bravo.png'),65);</v>
      </c>
    </row>
    <row r="2194" spans="2:15" x14ac:dyDescent="0.25">
      <c r="B2194">
        <v>2192</v>
      </c>
      <c r="C2194" t="s">
        <v>2378</v>
      </c>
      <c r="D2194" t="s">
        <v>1948</v>
      </c>
      <c r="E2194">
        <f>INDEX(ClubLeague!B:B,MATCH(D2194,ClubLeague!C:C,0))</f>
        <v>179</v>
      </c>
      <c r="F2194">
        <v>53</v>
      </c>
      <c r="G2194">
        <v>54</v>
      </c>
      <c r="H2194">
        <v>55</v>
      </c>
      <c r="I2194" s="3">
        <f t="shared" si="103"/>
        <v>54</v>
      </c>
      <c r="J2194" t="s">
        <v>7179</v>
      </c>
      <c r="K2194" t="str">
        <f t="shared" si="104"/>
        <v>E:\imagenes\escudos_cl\Europa\Slovenian Second League\NK Brinje.png</v>
      </c>
      <c r="L2194" t="s">
        <v>518</v>
      </c>
      <c r="M2194">
        <f>INDEX(NationalTeams!B:B,MATCH(L2194,NationalTeams!C:C,0))</f>
        <v>65</v>
      </c>
      <c r="O2194" t="str">
        <f t="shared" si="102"/>
        <v>INSERT INTO "Clubs" (club_name,club_league_id,club_value,club_shield,club_country) VALUES ('NK Brinje',179,54,pg_read_binary_file('E:\imagenes\escudos_cl\Europa\Slovenian Second League\NK Brinje.png'),65);</v>
      </c>
    </row>
    <row r="2195" spans="2:15" x14ac:dyDescent="0.25">
      <c r="B2195">
        <v>2193</v>
      </c>
      <c r="C2195" t="s">
        <v>2156</v>
      </c>
      <c r="D2195" t="s">
        <v>1828</v>
      </c>
      <c r="E2195">
        <f>INDEX(ClubLeague!B:B,MATCH(D2195,ClubLeague!C:C,0))</f>
        <v>59</v>
      </c>
      <c r="F2195">
        <v>61</v>
      </c>
      <c r="G2195">
        <v>57</v>
      </c>
      <c r="H2195">
        <v>72</v>
      </c>
      <c r="I2195" s="3">
        <f t="shared" si="103"/>
        <v>63</v>
      </c>
      <c r="J2195" t="s">
        <v>7180</v>
      </c>
      <c r="K2195" t="str">
        <f t="shared" si="104"/>
        <v>E:\imagenes\escudos_cl\Europa\First League of the Federation of Bosnia\NK Celik Zenica.png</v>
      </c>
      <c r="L2195" t="s">
        <v>516</v>
      </c>
      <c r="M2195">
        <f>INDEX(NationalTeams!B:B,MATCH(L2195,NationalTeams!C:C,0))</f>
        <v>30</v>
      </c>
      <c r="O2195" t="str">
        <f t="shared" si="102"/>
        <v>INSERT INTO "Clubs" (club_name,club_league_id,club_value,club_shield,club_country) VALUES ('NK Celik Zenica',59,63,pg_read_binary_file('E:\imagenes\escudos_cl\Europa\First League of the Federation of Bosnia\NK Celik Zenica.png'),30);</v>
      </c>
    </row>
    <row r="2196" spans="2:15" x14ac:dyDescent="0.25">
      <c r="B2196">
        <v>2194</v>
      </c>
      <c r="C2196" t="s">
        <v>2368</v>
      </c>
      <c r="D2196" t="s">
        <v>1947</v>
      </c>
      <c r="E2196">
        <f>INDEX(ClubLeague!B:B,MATCH(D2196,ClubLeague!C:C,0))</f>
        <v>178</v>
      </c>
      <c r="F2196">
        <v>60</v>
      </c>
      <c r="G2196">
        <v>56</v>
      </c>
      <c r="H2196">
        <v>55</v>
      </c>
      <c r="I2196" s="3">
        <f t="shared" si="103"/>
        <v>57</v>
      </c>
      <c r="J2196" t="s">
        <v>7181</v>
      </c>
      <c r="K2196" t="str">
        <f t="shared" si="104"/>
        <v>E:\imagenes\escudos_cl\Europa\Slovenian Prva Liga\NK Celje.png</v>
      </c>
      <c r="L2196" t="s">
        <v>518</v>
      </c>
      <c r="M2196">
        <f>INDEX(NationalTeams!B:B,MATCH(L2196,NationalTeams!C:C,0))</f>
        <v>65</v>
      </c>
      <c r="O2196" t="str">
        <f t="shared" si="102"/>
        <v>INSERT INTO "Clubs" (club_name,club_league_id,club_value,club_shield,club_country) VALUES ('NK Celje',178,57,pg_read_binary_file('E:\imagenes\escudos_cl\Europa\Slovenian Prva Liga\NK Celje.png'),65);</v>
      </c>
    </row>
    <row r="2197" spans="2:15" x14ac:dyDescent="0.25">
      <c r="B2197">
        <v>2195</v>
      </c>
      <c r="C2197" t="s">
        <v>2285</v>
      </c>
      <c r="D2197" t="s">
        <v>1773</v>
      </c>
      <c r="E2197">
        <f>INDEX(ClubLeague!B:B,MATCH(D2197,ClubLeague!C:C,0))</f>
        <v>3</v>
      </c>
      <c r="F2197">
        <v>54</v>
      </c>
      <c r="G2197">
        <v>52</v>
      </c>
      <c r="H2197">
        <v>54</v>
      </c>
      <c r="I2197" s="3">
        <f t="shared" si="103"/>
        <v>53</v>
      </c>
      <c r="J2197" t="s">
        <v>7182</v>
      </c>
      <c r="K2197" t="str">
        <f t="shared" si="104"/>
        <v>E:\imagenes\escudos_cl\Europa\2. HNL 2024-25\NK Croatia Zmijavci.png</v>
      </c>
      <c r="L2197" t="s">
        <v>498</v>
      </c>
      <c r="M2197">
        <f>INDEX(NationalTeams!B:B,MATCH(L2197,NationalTeams!C:C,0))</f>
        <v>53</v>
      </c>
      <c r="O2197" t="str">
        <f t="shared" si="102"/>
        <v>INSERT INTO "Clubs" (club_name,club_league_id,club_value,club_shield,club_country) VALUES ('NK Croatia Zmijavci',3,53,pg_read_binary_file('E:\imagenes\escudos_cl\Europa\2. HNL 2024-25\NK Croatia Zmijavci.png'),53);</v>
      </c>
    </row>
    <row r="2198" spans="2:15" x14ac:dyDescent="0.25">
      <c r="B2198">
        <v>2196</v>
      </c>
      <c r="C2198" t="s">
        <v>2369</v>
      </c>
      <c r="D2198" t="s">
        <v>1947</v>
      </c>
      <c r="E2198">
        <f>INDEX(ClubLeague!B:B,MATCH(D2198,ClubLeague!C:C,0))</f>
        <v>178</v>
      </c>
      <c r="F2198">
        <v>60</v>
      </c>
      <c r="G2198">
        <v>59</v>
      </c>
      <c r="H2198">
        <v>61</v>
      </c>
      <c r="I2198" s="3">
        <f t="shared" si="103"/>
        <v>60</v>
      </c>
      <c r="J2198" t="s">
        <v>7183</v>
      </c>
      <c r="K2198" t="str">
        <f t="shared" si="104"/>
        <v>E:\imagenes\escudos_cl\Europa\Slovenian Prva Liga\NK Domzale.png</v>
      </c>
      <c r="L2198" t="s">
        <v>518</v>
      </c>
      <c r="M2198">
        <f>INDEX(NationalTeams!B:B,MATCH(L2198,NationalTeams!C:C,0))</f>
        <v>65</v>
      </c>
      <c r="O2198" t="str">
        <f t="shared" si="102"/>
        <v>INSERT INTO "Clubs" (club_name,club_league_id,club_value,club_shield,club_country) VALUES ('NK Domzale',178,60,pg_read_binary_file('E:\imagenes\escudos_cl\Europa\Slovenian Prva Liga\NK Domzale.png'),65);</v>
      </c>
    </row>
    <row r="2199" spans="2:15" x14ac:dyDescent="0.25">
      <c r="B2199">
        <v>2197</v>
      </c>
      <c r="C2199" t="s">
        <v>2286</v>
      </c>
      <c r="D2199" t="s">
        <v>1773</v>
      </c>
      <c r="E2199">
        <f>INDEX(ClubLeague!B:B,MATCH(D2199,ClubLeague!C:C,0))</f>
        <v>3</v>
      </c>
      <c r="F2199">
        <v>56</v>
      </c>
      <c r="G2199">
        <v>53</v>
      </c>
      <c r="H2199">
        <v>51</v>
      </c>
      <c r="I2199" s="3">
        <f t="shared" si="103"/>
        <v>53</v>
      </c>
      <c r="J2199" t="s">
        <v>7184</v>
      </c>
      <c r="K2199" t="str">
        <f t="shared" si="104"/>
        <v>E:\imagenes\escudos_cl\Europa\2. HNL 2024-25\NK Dubrava.png</v>
      </c>
      <c r="L2199" t="s">
        <v>498</v>
      </c>
      <c r="M2199">
        <f>INDEX(NationalTeams!B:B,MATCH(L2199,NationalTeams!C:C,0))</f>
        <v>53</v>
      </c>
      <c r="O2199" t="str">
        <f t="shared" si="102"/>
        <v>INSERT INTO "Clubs" (club_name,club_league_id,club_value,club_shield,club_country) VALUES ('NK Dubrava',3,53,pg_read_binary_file('E:\imagenes\escudos_cl\Europa\2. HNL 2024-25\NK Dubrava.png'),53);</v>
      </c>
    </row>
    <row r="2200" spans="2:15" x14ac:dyDescent="0.25">
      <c r="B2200">
        <v>2198</v>
      </c>
      <c r="C2200" t="s">
        <v>2287</v>
      </c>
      <c r="D2200" t="s">
        <v>1773</v>
      </c>
      <c r="E2200">
        <f>INDEX(ClubLeague!B:B,MATCH(D2200,ClubLeague!C:C,0))</f>
        <v>3</v>
      </c>
      <c r="F2200">
        <v>55</v>
      </c>
      <c r="G2200">
        <v>50</v>
      </c>
      <c r="H2200">
        <v>56</v>
      </c>
      <c r="I2200" s="3">
        <f t="shared" si="103"/>
        <v>54</v>
      </c>
      <c r="J2200" t="s">
        <v>7185</v>
      </c>
      <c r="K2200" t="str">
        <f t="shared" si="104"/>
        <v>E:\imagenes\escudos_cl\Europa\2. HNL 2024-25\NK Dugopolje.png</v>
      </c>
      <c r="L2200" t="s">
        <v>498</v>
      </c>
      <c r="M2200">
        <f>INDEX(NationalTeams!B:B,MATCH(L2200,NationalTeams!C:C,0))</f>
        <v>53</v>
      </c>
      <c r="O2200" t="str">
        <f t="shared" si="102"/>
        <v>INSERT INTO "Clubs" (club_name,club_league_id,club_value,club_shield,club_country) VALUES ('NK Dugopolje',3,54,pg_read_binary_file('E:\imagenes\escudos_cl\Europa\2. HNL 2024-25\NK Dugopolje.png'),53);</v>
      </c>
    </row>
    <row r="2201" spans="2:15" x14ac:dyDescent="0.25">
      <c r="B2201">
        <v>2199</v>
      </c>
      <c r="C2201" t="s">
        <v>2282</v>
      </c>
      <c r="D2201" t="s">
        <v>1925</v>
      </c>
      <c r="E2201">
        <f>INDEX(ClubLeague!B:B,MATCH(D2201,ClubLeague!C:C,0))</f>
        <v>156</v>
      </c>
      <c r="F2201">
        <v>56</v>
      </c>
      <c r="G2201">
        <v>53</v>
      </c>
      <c r="H2201">
        <v>56</v>
      </c>
      <c r="I2201" s="3">
        <f t="shared" si="103"/>
        <v>55</v>
      </c>
      <c r="J2201" t="s">
        <v>7186</v>
      </c>
      <c r="K2201" t="str">
        <f t="shared" si="104"/>
        <v>E:\imagenes\escudos_cl\Europa\Prva hrvatska nogometna liga\NK Istra 1961.png</v>
      </c>
      <c r="L2201" t="s">
        <v>498</v>
      </c>
      <c r="M2201">
        <f>INDEX(NationalTeams!B:B,MATCH(L2201,NationalTeams!C:C,0))</f>
        <v>53</v>
      </c>
      <c r="O2201" t="str">
        <f t="shared" si="102"/>
        <v>INSERT INTO "Clubs" (club_name,club_league_id,club_value,club_shield,club_country) VALUES ('NK Istra 1961',156,55,pg_read_binary_file('E:\imagenes\escudos_cl\Europa\Prva hrvatska nogometna liga\NK Istra 1961.png'),53);</v>
      </c>
    </row>
    <row r="2202" spans="2:15" x14ac:dyDescent="0.25">
      <c r="B2202">
        <v>2200</v>
      </c>
      <c r="C2202" t="s">
        <v>2381</v>
      </c>
      <c r="D2202" t="s">
        <v>1948</v>
      </c>
      <c r="E2202">
        <f>INDEX(ClubLeague!B:B,MATCH(D2202,ClubLeague!C:C,0))</f>
        <v>179</v>
      </c>
      <c r="F2202">
        <v>51</v>
      </c>
      <c r="G2202">
        <v>52</v>
      </c>
      <c r="H2202">
        <v>54</v>
      </c>
      <c r="I2202" s="3">
        <f t="shared" si="103"/>
        <v>52</v>
      </c>
      <c r="J2202" t="s">
        <v>7187</v>
      </c>
      <c r="K2202" t="str">
        <f t="shared" si="104"/>
        <v>E:\imagenes\escudos_cl\Europa\Slovenian Second League\NK Jadran Dekani.png</v>
      </c>
      <c r="L2202" t="s">
        <v>518</v>
      </c>
      <c r="M2202">
        <f>INDEX(NationalTeams!B:B,MATCH(L2202,NationalTeams!C:C,0))</f>
        <v>65</v>
      </c>
      <c r="O2202" t="str">
        <f t="shared" si="102"/>
        <v>INSERT INTO "Clubs" (club_name,club_league_id,club_value,club_shield,club_country) VALUES ('NK Jadran Dekani',179,52,pg_read_binary_file('E:\imagenes\escudos_cl\Europa\Slovenian Second League\NK Jadran Dekani.png'),65);</v>
      </c>
    </row>
    <row r="2203" spans="2:15" x14ac:dyDescent="0.25">
      <c r="B2203">
        <v>2201</v>
      </c>
      <c r="C2203" t="s">
        <v>2288</v>
      </c>
      <c r="D2203" t="s">
        <v>1773</v>
      </c>
      <c r="E2203">
        <f>INDEX(ClubLeague!B:B,MATCH(D2203,ClubLeague!C:C,0))</f>
        <v>3</v>
      </c>
      <c r="F2203">
        <v>53</v>
      </c>
      <c r="G2203">
        <v>53</v>
      </c>
      <c r="H2203">
        <v>52</v>
      </c>
      <c r="I2203" s="3">
        <f t="shared" si="103"/>
        <v>53</v>
      </c>
      <c r="J2203" t="s">
        <v>7188</v>
      </c>
      <c r="K2203" t="str">
        <f t="shared" si="104"/>
        <v>E:\imagenes\escudos_cl\Europa\2. HNL 2024-25\NK Jarun Zagreb.png</v>
      </c>
      <c r="L2203" t="s">
        <v>498</v>
      </c>
      <c r="M2203">
        <f>INDEX(NationalTeams!B:B,MATCH(L2203,NationalTeams!C:C,0))</f>
        <v>53</v>
      </c>
      <c r="O2203" t="str">
        <f t="shared" si="102"/>
        <v>INSERT INTO "Clubs" (club_name,club_league_id,club_value,club_shield,club_country) VALUES ('NK Jarun Zagreb',3,53,pg_read_binary_file('E:\imagenes\escudos_cl\Europa\2. HNL 2024-25\NK Jarun Zagreb.png'),53);</v>
      </c>
    </row>
    <row r="2204" spans="2:15" x14ac:dyDescent="0.25">
      <c r="B2204">
        <v>2202</v>
      </c>
      <c r="C2204" t="s">
        <v>2162</v>
      </c>
      <c r="D2204" t="s">
        <v>1828</v>
      </c>
      <c r="E2204">
        <f>INDEX(ClubLeague!B:B,MATCH(D2204,ClubLeague!C:C,0))</f>
        <v>59</v>
      </c>
      <c r="F2204">
        <v>60</v>
      </c>
      <c r="G2204">
        <v>67</v>
      </c>
      <c r="H2204">
        <v>64</v>
      </c>
      <c r="I2204" s="3">
        <f t="shared" si="103"/>
        <v>64</v>
      </c>
      <c r="J2204" t="s">
        <v>7189</v>
      </c>
      <c r="K2204" t="str">
        <f t="shared" si="104"/>
        <v>E:\imagenes\escudos_cl\Europa\First League of the Federation of Bosnia\NK Jedinstvo Bihac.png</v>
      </c>
      <c r="L2204" t="s">
        <v>516</v>
      </c>
      <c r="M2204">
        <f>INDEX(NationalTeams!B:B,MATCH(L2204,NationalTeams!C:C,0))</f>
        <v>30</v>
      </c>
      <c r="O2204" t="str">
        <f t="shared" si="102"/>
        <v>INSERT INTO "Clubs" (club_name,club_league_id,club_value,club_shield,club_country) VALUES ('NK Jedinstvo Bihac',59,64,pg_read_binary_file('E:\imagenes\escudos_cl\Europa\First League of the Federation of Bosnia\NK Jedinstvo Bihac.png'),30);</v>
      </c>
    </row>
    <row r="2205" spans="2:15" x14ac:dyDescent="0.25">
      <c r="B2205">
        <v>2203</v>
      </c>
      <c r="C2205" t="s">
        <v>2382</v>
      </c>
      <c r="D2205" t="s">
        <v>1948</v>
      </c>
      <c r="E2205">
        <f>INDEX(ClubLeague!B:B,MATCH(D2205,ClubLeague!C:C,0))</f>
        <v>179</v>
      </c>
      <c r="F2205">
        <v>55</v>
      </c>
      <c r="G2205">
        <v>55</v>
      </c>
      <c r="H2205">
        <v>52</v>
      </c>
      <c r="I2205" s="3">
        <f t="shared" si="103"/>
        <v>54</v>
      </c>
      <c r="J2205" t="s">
        <v>7190</v>
      </c>
      <c r="K2205" t="str">
        <f t="shared" si="104"/>
        <v>E:\imagenes\escudos_cl\Europa\Slovenian Second League\NK Jesenice.png</v>
      </c>
      <c r="L2205" t="s">
        <v>518</v>
      </c>
      <c r="M2205">
        <f>INDEX(NationalTeams!B:B,MATCH(L2205,NationalTeams!C:C,0))</f>
        <v>65</v>
      </c>
      <c r="O2205" t="str">
        <f t="shared" si="102"/>
        <v>INSERT INTO "Clubs" (club_name,club_league_id,club_value,club_shield,club_country) VALUES ('NK Jesenice',179,54,pg_read_binary_file('E:\imagenes\escudos_cl\Europa\Slovenian Second League\NK Jesenice.png'),65);</v>
      </c>
    </row>
    <row r="2206" spans="2:15" x14ac:dyDescent="0.25">
      <c r="B2206">
        <v>2204</v>
      </c>
      <c r="C2206" t="s">
        <v>2383</v>
      </c>
      <c r="D2206" t="s">
        <v>1948</v>
      </c>
      <c r="E2206">
        <f>INDEX(ClubLeague!B:B,MATCH(D2206,ClubLeague!C:C,0))</f>
        <v>179</v>
      </c>
      <c r="F2206">
        <v>55</v>
      </c>
      <c r="G2206">
        <v>54</v>
      </c>
      <c r="H2206">
        <v>52</v>
      </c>
      <c r="I2206" s="3">
        <f t="shared" si="103"/>
        <v>54</v>
      </c>
      <c r="J2206" t="s">
        <v>7191</v>
      </c>
      <c r="K2206" t="str">
        <f t="shared" si="104"/>
        <v>E:\imagenes\escudos_cl\Europa\Slovenian Second League\NK Krka.png</v>
      </c>
      <c r="L2206" t="s">
        <v>518</v>
      </c>
      <c r="M2206">
        <f>INDEX(NationalTeams!B:B,MATCH(L2206,NationalTeams!C:C,0))</f>
        <v>65</v>
      </c>
      <c r="O2206" t="str">
        <f t="shared" si="102"/>
        <v>INSERT INTO "Clubs" (club_name,club_league_id,club_value,club_shield,club_country) VALUES ('NK Krka',179,54,pg_read_binary_file('E:\imagenes\escudos_cl\Europa\Slovenian Second League\NK Krka.png'),65);</v>
      </c>
    </row>
    <row r="2207" spans="2:15" x14ac:dyDescent="0.25">
      <c r="B2207">
        <v>2205</v>
      </c>
      <c r="C2207" t="s">
        <v>2384</v>
      </c>
      <c r="D2207" t="s">
        <v>1948</v>
      </c>
      <c r="E2207">
        <f>INDEX(ClubLeague!B:B,MATCH(D2207,ClubLeague!C:C,0))</f>
        <v>179</v>
      </c>
      <c r="F2207">
        <v>53</v>
      </c>
      <c r="G2207">
        <v>56</v>
      </c>
      <c r="H2207">
        <v>55</v>
      </c>
      <c r="I2207" s="3">
        <f t="shared" si="103"/>
        <v>55</v>
      </c>
      <c r="J2207" t="s">
        <v>7192</v>
      </c>
      <c r="K2207" t="str">
        <f t="shared" si="104"/>
        <v>E:\imagenes\escudos_cl\Europa\Slovenian Second League\NK Krsko Posavje.png</v>
      </c>
      <c r="L2207" t="s">
        <v>518</v>
      </c>
      <c r="M2207">
        <f>INDEX(NationalTeams!B:B,MATCH(L2207,NationalTeams!C:C,0))</f>
        <v>65</v>
      </c>
      <c r="O2207" t="str">
        <f t="shared" si="102"/>
        <v>INSERT INTO "Clubs" (club_name,club_league_id,club_value,club_shield,club_country) VALUES ('NK Krsko Posavje',179,55,pg_read_binary_file('E:\imagenes\escudos_cl\Europa\Slovenian Second League\NK Krsko Posavje.png'),65);</v>
      </c>
    </row>
    <row r="2208" spans="2:15" x14ac:dyDescent="0.25">
      <c r="B2208">
        <v>2206</v>
      </c>
      <c r="C2208" t="s">
        <v>2367</v>
      </c>
      <c r="D2208" t="s">
        <v>1947</v>
      </c>
      <c r="E2208">
        <f>INDEX(ClubLeague!B:B,MATCH(D2208,ClubLeague!C:C,0))</f>
        <v>178</v>
      </c>
      <c r="F2208">
        <v>61</v>
      </c>
      <c r="G2208">
        <v>56</v>
      </c>
      <c r="H2208">
        <v>57</v>
      </c>
      <c r="I2208" s="3">
        <f t="shared" si="103"/>
        <v>58</v>
      </c>
      <c r="J2208" t="s">
        <v>7193</v>
      </c>
      <c r="K2208" t="str">
        <f t="shared" si="104"/>
        <v>E:\imagenes\escudos_cl\Europa\Slovenian Prva Liga\NK Maribor.png</v>
      </c>
      <c r="L2208" t="s">
        <v>518</v>
      </c>
      <c r="M2208">
        <f>INDEX(NationalTeams!B:B,MATCH(L2208,NationalTeams!C:C,0))</f>
        <v>65</v>
      </c>
      <c r="O2208" t="str">
        <f t="shared" si="102"/>
        <v>INSERT INTO "Clubs" (club_name,club_league_id,club_value,club_shield,club_country) VALUES ('NK Maribor',178,58,pg_read_binary_file('E:\imagenes\escudos_cl\Europa\Slovenian Prva Liga\NK Maribor.png'),65);</v>
      </c>
    </row>
    <row r="2209" spans="2:15" x14ac:dyDescent="0.25">
      <c r="B2209">
        <v>2207</v>
      </c>
      <c r="C2209" t="s">
        <v>2385</v>
      </c>
      <c r="D2209" t="s">
        <v>1948</v>
      </c>
      <c r="E2209">
        <f>INDEX(ClubLeague!B:B,MATCH(D2209,ClubLeague!C:C,0))</f>
        <v>179</v>
      </c>
      <c r="F2209">
        <v>54</v>
      </c>
      <c r="G2209">
        <v>56</v>
      </c>
      <c r="H2209">
        <v>54</v>
      </c>
      <c r="I2209" s="3">
        <f t="shared" si="103"/>
        <v>55</v>
      </c>
      <c r="J2209" t="s">
        <v>7194</v>
      </c>
      <c r="K2209" t="str">
        <f t="shared" si="104"/>
        <v>E:\imagenes\escudos_cl\Europa\Slovenian Second League\NK Nafta 1903.png</v>
      </c>
      <c r="L2209" t="s">
        <v>518</v>
      </c>
      <c r="M2209">
        <f>INDEX(NationalTeams!B:B,MATCH(L2209,NationalTeams!C:C,0))</f>
        <v>65</v>
      </c>
      <c r="O2209" t="str">
        <f t="shared" si="102"/>
        <v>INSERT INTO "Clubs" (club_name,club_league_id,club_value,club_shield,club_country) VALUES ('NK Nafta 1903',179,55,pg_read_binary_file('E:\imagenes\escudos_cl\Europa\Slovenian Second League\NK Nafta 1903.png'),65);</v>
      </c>
    </row>
    <row r="2210" spans="2:15" x14ac:dyDescent="0.25">
      <c r="B2210">
        <v>2208</v>
      </c>
      <c r="C2210" t="s">
        <v>2366</v>
      </c>
      <c r="D2210" t="s">
        <v>1947</v>
      </c>
      <c r="E2210">
        <f>INDEX(ClubLeague!B:B,MATCH(D2210,ClubLeague!C:C,0))</f>
        <v>178</v>
      </c>
      <c r="F2210">
        <v>62</v>
      </c>
      <c r="G2210">
        <v>66</v>
      </c>
      <c r="H2210">
        <v>65</v>
      </c>
      <c r="I2210" s="3">
        <f t="shared" si="103"/>
        <v>64</v>
      </c>
      <c r="J2210" t="s">
        <v>7195</v>
      </c>
      <c r="K2210" t="str">
        <f t="shared" si="104"/>
        <v>E:\imagenes\escudos_cl\Europa\Slovenian Prva Liga\NK Olimpija Ljubjana.png</v>
      </c>
      <c r="L2210" t="s">
        <v>518</v>
      </c>
      <c r="M2210">
        <f>INDEX(NationalTeams!B:B,MATCH(L2210,NationalTeams!C:C,0))</f>
        <v>65</v>
      </c>
      <c r="O2210" t="str">
        <f t="shared" si="102"/>
        <v>INSERT INTO "Clubs" (club_name,club_league_id,club_value,club_shield,club_country) VALUES ('NK Olimpija Ljubjana',178,64,pg_read_binary_file('E:\imagenes\escudos_cl\Europa\Slovenian Prva Liga\NK Olimpija Ljubjana.png'),65);</v>
      </c>
    </row>
    <row r="2211" spans="2:15" x14ac:dyDescent="0.25">
      <c r="B2211">
        <v>2209</v>
      </c>
      <c r="C2211" t="s">
        <v>2289</v>
      </c>
      <c r="D2211" t="s">
        <v>1773</v>
      </c>
      <c r="E2211">
        <f>INDEX(ClubLeague!B:B,MATCH(D2211,ClubLeague!C:C,0))</f>
        <v>3</v>
      </c>
      <c r="F2211">
        <v>56</v>
      </c>
      <c r="G2211">
        <v>50</v>
      </c>
      <c r="H2211">
        <v>52</v>
      </c>
      <c r="I2211" s="3">
        <f t="shared" si="103"/>
        <v>53</v>
      </c>
      <c r="J2211" t="s">
        <v>7196</v>
      </c>
      <c r="K2211" t="str">
        <f t="shared" si="104"/>
        <v>E:\imagenes\escudos_cl\Europa\2. HNL 2024-25\NK Opatija.png</v>
      </c>
      <c r="L2211" t="s">
        <v>498</v>
      </c>
      <c r="M2211">
        <f>INDEX(NationalTeams!B:B,MATCH(L2211,NationalTeams!C:C,0))</f>
        <v>53</v>
      </c>
      <c r="O2211" t="str">
        <f t="shared" si="102"/>
        <v>INSERT INTO "Clubs" (club_name,club_league_id,club_value,club_shield,club_country) VALUES ('NK Opatija',3,53,pg_read_binary_file('E:\imagenes\escudos_cl\Europa\2. HNL 2024-25\NK Opatija.png'),53);</v>
      </c>
    </row>
    <row r="2212" spans="2:15" x14ac:dyDescent="0.25">
      <c r="B2212">
        <v>2210</v>
      </c>
      <c r="C2212" t="s">
        <v>2277</v>
      </c>
      <c r="D2212" t="s">
        <v>1925</v>
      </c>
      <c r="E2212">
        <f>INDEX(ClubLeague!B:B,MATCH(D2212,ClubLeague!C:C,0))</f>
        <v>156</v>
      </c>
      <c r="F2212">
        <v>63</v>
      </c>
      <c r="G2212">
        <v>61</v>
      </c>
      <c r="H2212">
        <v>63</v>
      </c>
      <c r="I2212" s="3">
        <f t="shared" si="103"/>
        <v>62</v>
      </c>
      <c r="J2212" t="s">
        <v>7197</v>
      </c>
      <c r="K2212" t="str">
        <f t="shared" si="104"/>
        <v>E:\imagenes\escudos_cl\Europa\Prva hrvatska nogometna liga\NK Osijek.png</v>
      </c>
      <c r="L2212" t="s">
        <v>498</v>
      </c>
      <c r="M2212">
        <f>INDEX(NationalTeams!B:B,MATCH(L2212,NationalTeams!C:C,0))</f>
        <v>53</v>
      </c>
      <c r="O2212" t="str">
        <f t="shared" si="102"/>
        <v>INSERT INTO "Clubs" (club_name,club_league_id,club_value,club_shield,club_country) VALUES ('NK Osijek',156,62,pg_read_binary_file('E:\imagenes\escudos_cl\Europa\Prva hrvatska nogometna liga\NK Osijek.png'),53);</v>
      </c>
    </row>
    <row r="2213" spans="2:15" x14ac:dyDescent="0.25">
      <c r="B2213">
        <v>2211</v>
      </c>
      <c r="C2213" t="s">
        <v>2371</v>
      </c>
      <c r="D2213" t="s">
        <v>1947</v>
      </c>
      <c r="E2213">
        <f>INDEX(ClubLeague!B:B,MATCH(D2213,ClubLeague!C:C,0))</f>
        <v>178</v>
      </c>
      <c r="F2213">
        <v>59</v>
      </c>
      <c r="G2213">
        <v>59</v>
      </c>
      <c r="H2213">
        <v>57</v>
      </c>
      <c r="I2213" s="3">
        <f t="shared" si="103"/>
        <v>58</v>
      </c>
      <c r="J2213" t="s">
        <v>7198</v>
      </c>
      <c r="K2213" t="str">
        <f t="shared" si="104"/>
        <v>E:\imagenes\escudos_cl\Europa\Slovenian Prva Liga\NK Radomlje.png</v>
      </c>
      <c r="L2213" t="s">
        <v>518</v>
      </c>
      <c r="M2213">
        <f>INDEX(NationalTeams!B:B,MATCH(L2213,NationalTeams!C:C,0))</f>
        <v>65</v>
      </c>
      <c r="O2213" t="str">
        <f t="shared" si="102"/>
        <v>INSERT INTO "Clubs" (club_name,club_league_id,club_value,club_shield,club_country) VALUES ('NK Radomlje',178,58,pg_read_binary_file('E:\imagenes\escudos_cl\Europa\Slovenian Prva Liga\NK Radomlje.png'),65);</v>
      </c>
    </row>
    <row r="2214" spans="2:15" x14ac:dyDescent="0.25">
      <c r="B2214">
        <v>2212</v>
      </c>
      <c r="C2214" t="s">
        <v>2386</v>
      </c>
      <c r="D2214" t="s">
        <v>1948</v>
      </c>
      <c r="E2214">
        <f>INDEX(ClubLeague!B:B,MATCH(D2214,ClubLeague!C:C,0))</f>
        <v>179</v>
      </c>
      <c r="F2214">
        <v>53</v>
      </c>
      <c r="G2214">
        <v>54</v>
      </c>
      <c r="H2214">
        <v>54</v>
      </c>
      <c r="I2214" s="3">
        <f t="shared" si="103"/>
        <v>54</v>
      </c>
      <c r="J2214" t="s">
        <v>7199</v>
      </c>
      <c r="K2214" t="str">
        <f t="shared" si="104"/>
        <v>E:\imagenes\escudos_cl\Europa\Slovenian Second League\NK Rudar Velenje.png</v>
      </c>
      <c r="L2214" t="s">
        <v>518</v>
      </c>
      <c r="M2214">
        <f>INDEX(NationalTeams!B:B,MATCH(L2214,NationalTeams!C:C,0))</f>
        <v>65</v>
      </c>
      <c r="O2214" t="str">
        <f t="shared" si="102"/>
        <v>INSERT INTO "Clubs" (club_name,club_league_id,club_value,club_shield,club_country) VALUES ('NK Rudar Velenje',179,54,pg_read_binary_file('E:\imagenes\escudos_cl\Europa\Slovenian Second League\NK Rudar Velenje.png'),65);</v>
      </c>
    </row>
    <row r="2215" spans="2:15" x14ac:dyDescent="0.25">
      <c r="B2215">
        <v>2213</v>
      </c>
      <c r="C2215" t="s">
        <v>2291</v>
      </c>
      <c r="D2215" t="s">
        <v>1773</v>
      </c>
      <c r="E2215">
        <f>INDEX(ClubLeague!B:B,MATCH(D2215,ClubLeague!C:C,0))</f>
        <v>3</v>
      </c>
      <c r="F2215">
        <v>52</v>
      </c>
      <c r="G2215">
        <v>52</v>
      </c>
      <c r="H2215">
        <v>52</v>
      </c>
      <c r="I2215" s="3">
        <f t="shared" si="103"/>
        <v>52</v>
      </c>
      <c r="J2215" t="s">
        <v>7200</v>
      </c>
      <c r="K2215" t="str">
        <f t="shared" si="104"/>
        <v>E:\imagenes\escudos_cl\Europa\2. HNL 2024-25\NK Rudes.png</v>
      </c>
      <c r="L2215" t="s">
        <v>498</v>
      </c>
      <c r="M2215">
        <f>INDEX(NationalTeams!B:B,MATCH(L2215,NationalTeams!C:C,0))</f>
        <v>53</v>
      </c>
      <c r="O2215" t="str">
        <f t="shared" si="102"/>
        <v>INSERT INTO "Clubs" (club_name,club_league_id,club_value,club_shield,club_country) VALUES ('NK Rudes',3,52,pg_read_binary_file('E:\imagenes\escudos_cl\Europa\2. HNL 2024-25\NK Rudes.png'),53);</v>
      </c>
    </row>
    <row r="2216" spans="2:15" x14ac:dyDescent="0.25">
      <c r="B2216">
        <v>2214</v>
      </c>
      <c r="C2216" t="s">
        <v>2292</v>
      </c>
      <c r="D2216" t="s">
        <v>1773</v>
      </c>
      <c r="E2216">
        <f>INDEX(ClubLeague!B:B,MATCH(D2216,ClubLeague!C:C,0))</f>
        <v>3</v>
      </c>
      <c r="F2216">
        <v>56</v>
      </c>
      <c r="G2216">
        <v>51</v>
      </c>
      <c r="H2216">
        <v>55</v>
      </c>
      <c r="I2216" s="3">
        <f t="shared" si="103"/>
        <v>54</v>
      </c>
      <c r="J2216" t="s">
        <v>7201</v>
      </c>
      <c r="K2216" t="str">
        <f t="shared" si="104"/>
        <v>E:\imagenes\escudos_cl\Europa\2. HNL 2024-25\NK Sesvete.png</v>
      </c>
      <c r="L2216" t="s">
        <v>498</v>
      </c>
      <c r="M2216">
        <f>INDEX(NationalTeams!B:B,MATCH(L2216,NationalTeams!C:C,0))</f>
        <v>53</v>
      </c>
      <c r="O2216" t="str">
        <f t="shared" si="102"/>
        <v>INSERT INTO "Clubs" (club_name,club_league_id,club_value,club_shield,club_country) VALUES ('NK Sesvete',3,54,pg_read_binary_file('E:\imagenes\escudos_cl\Europa\2. HNL 2024-25\NK Sesvete.png'),53);</v>
      </c>
    </row>
    <row r="2217" spans="2:15" x14ac:dyDescent="0.25">
      <c r="B2217">
        <v>2215</v>
      </c>
      <c r="C2217" t="s">
        <v>2174</v>
      </c>
      <c r="D2217" t="s">
        <v>1916</v>
      </c>
      <c r="E2217">
        <f>INDEX(ClubLeague!B:B,MATCH(D2217,ClubLeague!C:C,0))</f>
        <v>147</v>
      </c>
      <c r="F2217">
        <v>55</v>
      </c>
      <c r="G2217">
        <v>56</v>
      </c>
      <c r="H2217">
        <v>66</v>
      </c>
      <c r="I2217" s="3">
        <f t="shared" si="103"/>
        <v>59</v>
      </c>
      <c r="J2217" t="s">
        <v>7202</v>
      </c>
      <c r="K2217" t="str">
        <f t="shared" si="104"/>
        <v>E:\imagenes\escudos_cl\Europa\Premier League of Bosnia\NK Siroki Brijeg.png</v>
      </c>
      <c r="L2217" t="s">
        <v>516</v>
      </c>
      <c r="M2217">
        <f>INDEX(NationalTeams!B:B,MATCH(L2217,NationalTeams!C:C,0))</f>
        <v>30</v>
      </c>
      <c r="O2217" t="str">
        <f t="shared" si="102"/>
        <v>INSERT INTO "Clubs" (club_name,club_league_id,club_value,club_shield,club_country) VALUES ('NK Siroki Brijeg',147,59,pg_read_binary_file('E:\imagenes\escudos_cl\Europa\Premier League of Bosnia\NK Siroki Brijeg.png'),30);</v>
      </c>
    </row>
    <row r="2218" spans="2:15" x14ac:dyDescent="0.25">
      <c r="B2218">
        <v>2216</v>
      </c>
      <c r="C2218" t="s">
        <v>2274</v>
      </c>
      <c r="D2218" t="s">
        <v>1925</v>
      </c>
      <c r="E2218">
        <f>INDEX(ClubLeague!B:B,MATCH(D2218,ClubLeague!C:C,0))</f>
        <v>156</v>
      </c>
      <c r="F2218">
        <v>66</v>
      </c>
      <c r="G2218">
        <v>57</v>
      </c>
      <c r="H2218">
        <v>59</v>
      </c>
      <c r="I2218" s="3">
        <f t="shared" si="103"/>
        <v>61</v>
      </c>
      <c r="J2218" t="s">
        <v>7203</v>
      </c>
      <c r="K2218" t="str">
        <f t="shared" si="104"/>
        <v>E:\imagenes\escudos_cl\Europa\Prva hrvatska nogometna liga\NK Slaven Belupo.png</v>
      </c>
      <c r="L2218" t="s">
        <v>498</v>
      </c>
      <c r="M2218">
        <f>INDEX(NationalTeams!B:B,MATCH(L2218,NationalTeams!C:C,0))</f>
        <v>53</v>
      </c>
      <c r="O2218" t="str">
        <f t="shared" si="102"/>
        <v>INSERT INTO "Clubs" (club_name,club_league_id,club_value,club_shield,club_country) VALUES ('NK Slaven Belupo',156,61,pg_read_binary_file('E:\imagenes\escudos_cl\Europa\Prva hrvatska nogometna liga\NK Slaven Belupo.png'),53);</v>
      </c>
    </row>
    <row r="2219" spans="2:15" x14ac:dyDescent="0.25">
      <c r="B2219">
        <v>2217</v>
      </c>
      <c r="C2219" t="s">
        <v>2153</v>
      </c>
      <c r="D2219" t="s">
        <v>1828</v>
      </c>
      <c r="E2219">
        <f>INDEX(ClubLeague!B:B,MATCH(D2219,ClubLeague!C:C,0))</f>
        <v>59</v>
      </c>
      <c r="F2219">
        <v>59</v>
      </c>
      <c r="G2219">
        <v>66</v>
      </c>
      <c r="H2219">
        <v>70</v>
      </c>
      <c r="I2219" s="3">
        <f t="shared" si="103"/>
        <v>65</v>
      </c>
      <c r="J2219" t="s">
        <v>7204</v>
      </c>
      <c r="K2219" t="str">
        <f t="shared" si="104"/>
        <v>E:\imagenes\escudos_cl\Europa\First League of the Federation of Bosnia\NK Stupcanica Olovo.png</v>
      </c>
      <c r="L2219" t="s">
        <v>516</v>
      </c>
      <c r="M2219">
        <f>INDEX(NationalTeams!B:B,MATCH(L2219,NationalTeams!C:C,0))</f>
        <v>30</v>
      </c>
      <c r="O2219" t="str">
        <f t="shared" si="102"/>
        <v>INSERT INTO "Clubs" (club_name,club_league_id,club_value,club_shield,club_country) VALUES ('NK Stupcanica Olovo',59,65,pg_read_binary_file('E:\imagenes\escudos_cl\Europa\First League of the Federation of Bosnia\NK Stupcanica Olovo.png'),30);</v>
      </c>
    </row>
    <row r="2220" spans="2:15" x14ac:dyDescent="0.25">
      <c r="B2220">
        <v>2218</v>
      </c>
      <c r="C2220" t="s">
        <v>2388</v>
      </c>
      <c r="D2220" t="s">
        <v>1948</v>
      </c>
      <c r="E2220">
        <f>INDEX(ClubLeague!B:B,MATCH(D2220,ClubLeague!C:C,0))</f>
        <v>179</v>
      </c>
      <c r="F2220">
        <v>53</v>
      </c>
      <c r="G2220">
        <v>53</v>
      </c>
      <c r="H2220">
        <v>55</v>
      </c>
      <c r="I2220" s="3">
        <f t="shared" si="103"/>
        <v>54</v>
      </c>
      <c r="J2220" t="s">
        <v>7205</v>
      </c>
      <c r="K2220" t="str">
        <f t="shared" si="104"/>
        <v>E:\imagenes\escudos_cl\Europa\Slovenian Second League\NK Tabor Sezana.png</v>
      </c>
      <c r="L2220" t="s">
        <v>518</v>
      </c>
      <c r="M2220">
        <f>INDEX(NationalTeams!B:B,MATCH(L2220,NationalTeams!C:C,0))</f>
        <v>65</v>
      </c>
      <c r="O2220" t="str">
        <f t="shared" si="102"/>
        <v>INSERT INTO "Clubs" (club_name,club_league_id,club_value,club_shield,club_country) VALUES ('NK Tabor Sezana',179,54,pg_read_binary_file('E:\imagenes\escudos_cl\Europa\Slovenian Second League\NK Tabor Sezana.png'),65);</v>
      </c>
    </row>
    <row r="2221" spans="2:15" x14ac:dyDescent="0.25">
      <c r="B2221">
        <v>2219</v>
      </c>
      <c r="C2221" t="s">
        <v>2161</v>
      </c>
      <c r="D2221" t="s">
        <v>1828</v>
      </c>
      <c r="E2221">
        <f>INDEX(ClubLeague!B:B,MATCH(D2221,ClubLeague!C:C,0))</f>
        <v>59</v>
      </c>
      <c r="F2221">
        <v>66</v>
      </c>
      <c r="G2221">
        <v>61</v>
      </c>
      <c r="H2221">
        <v>72</v>
      </c>
      <c r="I2221" s="3">
        <f t="shared" si="103"/>
        <v>66</v>
      </c>
      <c r="J2221" t="s">
        <v>7206</v>
      </c>
      <c r="K2221" t="str">
        <f t="shared" si="104"/>
        <v>E:\imagenes\escudos_cl\Europa\First League of the Federation of Bosnia\NK TOSK Tesanj.png</v>
      </c>
      <c r="L2221" t="s">
        <v>516</v>
      </c>
      <c r="M2221">
        <f>INDEX(NationalTeams!B:B,MATCH(L2221,NationalTeams!C:C,0))</f>
        <v>30</v>
      </c>
      <c r="O2221" t="str">
        <f t="shared" si="102"/>
        <v>INSERT INTO "Clubs" (club_name,club_league_id,club_value,club_shield,club_country) VALUES ('NK TOSK Tesanj',59,66,pg_read_binary_file('E:\imagenes\escudos_cl\Europa\First League of the Federation of Bosnia\NK TOSK Tesanj.png'),30);</v>
      </c>
    </row>
    <row r="2222" spans="2:15" x14ac:dyDescent="0.25">
      <c r="B2222">
        <v>2220</v>
      </c>
      <c r="C2222" t="s">
        <v>2159</v>
      </c>
      <c r="D2222" t="s">
        <v>1828</v>
      </c>
      <c r="E2222">
        <f>INDEX(ClubLeague!B:B,MATCH(D2222,ClubLeague!C:C,0))</f>
        <v>59</v>
      </c>
      <c r="F2222">
        <v>67</v>
      </c>
      <c r="G2222">
        <v>55</v>
      </c>
      <c r="H2222">
        <v>69</v>
      </c>
      <c r="I2222" s="3">
        <f t="shared" si="103"/>
        <v>64</v>
      </c>
      <c r="J2222" t="s">
        <v>7207</v>
      </c>
      <c r="K2222" t="str">
        <f t="shared" si="104"/>
        <v>E:\imagenes\escudos_cl\Europa\First League of the Federation of Bosnia\NK Travnik.png</v>
      </c>
      <c r="L2222" t="s">
        <v>516</v>
      </c>
      <c r="M2222">
        <f>INDEX(NationalTeams!B:B,MATCH(L2222,NationalTeams!C:C,0))</f>
        <v>30</v>
      </c>
      <c r="O2222" t="str">
        <f t="shared" si="102"/>
        <v>INSERT INTO "Clubs" (club_name,club_league_id,club_value,club_shield,club_country) VALUES ('NK Travnik',59,64,pg_read_binary_file('E:\imagenes\escudos_cl\Europa\First League of the Federation of Bosnia\NK Travnik.png'),30);</v>
      </c>
    </row>
    <row r="2223" spans="2:15" x14ac:dyDescent="0.25">
      <c r="B2223">
        <v>2221</v>
      </c>
      <c r="C2223" t="s">
        <v>2389</v>
      </c>
      <c r="D2223" t="s">
        <v>1948</v>
      </c>
      <c r="E2223">
        <f>INDEX(ClubLeague!B:B,MATCH(D2223,ClubLeague!C:C,0))</f>
        <v>179</v>
      </c>
      <c r="F2223">
        <v>55</v>
      </c>
      <c r="G2223">
        <v>51</v>
      </c>
      <c r="H2223">
        <v>52</v>
      </c>
      <c r="I2223" s="3">
        <f t="shared" si="103"/>
        <v>53</v>
      </c>
      <c r="J2223" t="s">
        <v>7208</v>
      </c>
      <c r="K2223" t="str">
        <f t="shared" si="104"/>
        <v>E:\imagenes\escudos_cl\Europa\Slovenian Second League\NK Triglav Kranj.png</v>
      </c>
      <c r="L2223" t="s">
        <v>518</v>
      </c>
      <c r="M2223">
        <f>INDEX(NationalTeams!B:B,MATCH(L2223,NationalTeams!C:C,0))</f>
        <v>65</v>
      </c>
      <c r="O2223" t="str">
        <f t="shared" si="102"/>
        <v>INSERT INTO "Clubs" (club_name,club_league_id,club_value,club_shield,club_country) VALUES ('NK Triglav Kranj',179,53,pg_read_binary_file('E:\imagenes\escudos_cl\Europa\Slovenian Second League\NK Triglav Kranj.png'),65);</v>
      </c>
    </row>
    <row r="2224" spans="2:15" x14ac:dyDescent="0.25">
      <c r="B2224">
        <v>2222</v>
      </c>
      <c r="C2224" t="s">
        <v>2281</v>
      </c>
      <c r="D2224" t="s">
        <v>1925</v>
      </c>
      <c r="E2224">
        <f>INDEX(ClubLeague!B:B,MATCH(D2224,ClubLeague!C:C,0))</f>
        <v>156</v>
      </c>
      <c r="F2224">
        <v>56</v>
      </c>
      <c r="G2224">
        <v>57</v>
      </c>
      <c r="H2224">
        <v>61</v>
      </c>
      <c r="I2224" s="3">
        <f t="shared" si="103"/>
        <v>58</v>
      </c>
      <c r="J2224" t="s">
        <v>7209</v>
      </c>
      <c r="K2224" t="str">
        <f t="shared" si="104"/>
        <v>E:\imagenes\escudos_cl\Europa\Prva hrvatska nogometna liga\NK Varazdin.png</v>
      </c>
      <c r="L2224" t="s">
        <v>498</v>
      </c>
      <c r="M2224">
        <f>INDEX(NationalTeams!B:B,MATCH(L2224,NationalTeams!C:C,0))</f>
        <v>53</v>
      </c>
      <c r="O2224" t="str">
        <f t="shared" si="102"/>
        <v>INSERT INTO "Clubs" (club_name,club_league_id,club_value,club_shield,club_country) VALUES ('NK Varazdin',156,58,pg_read_binary_file('E:\imagenes\escudos_cl\Europa\Prva hrvatska nogometna liga\NK Varazdin.png'),53);</v>
      </c>
    </row>
    <row r="2225" spans="2:15" x14ac:dyDescent="0.25">
      <c r="B2225">
        <v>2223</v>
      </c>
      <c r="C2225" t="s">
        <v>3302</v>
      </c>
      <c r="D2225" t="s">
        <v>1972</v>
      </c>
      <c r="E2225">
        <f>INDEX(ClubLeague!B:B,MATCH(D2225,ClubLeague!C:C,0))</f>
        <v>203</v>
      </c>
      <c r="F2225">
        <v>63</v>
      </c>
      <c r="G2225">
        <v>62</v>
      </c>
      <c r="H2225">
        <v>66</v>
      </c>
      <c r="I2225" s="3">
        <f t="shared" si="103"/>
        <v>64</v>
      </c>
      <c r="J2225" t="s">
        <v>7210</v>
      </c>
      <c r="K2225" t="str">
        <f t="shared" si="104"/>
        <v>E:\imagenes\escudos_cl\Europa\Ukranian Premier League\NK Veres Rivne.png</v>
      </c>
      <c r="L2225" t="s">
        <v>502</v>
      </c>
      <c r="M2225">
        <f>INDEX(NationalTeams!B:B,MATCH(L2225,NationalTeams!C:C,0))</f>
        <v>212</v>
      </c>
      <c r="O2225" t="str">
        <f t="shared" si="102"/>
        <v>INSERT INTO "Clubs" (club_name,club_league_id,club_value,club_shield,club_country) VALUES ('NK Veres Rivne',203,64,pg_read_binary_file('E:\imagenes\escudos_cl\Europa\Ukranian Premier League\NK Veres Rivne.png'),212);</v>
      </c>
    </row>
    <row r="2226" spans="2:15" x14ac:dyDescent="0.25">
      <c r="B2226">
        <v>2224</v>
      </c>
      <c r="C2226" t="s">
        <v>2294</v>
      </c>
      <c r="D2226" t="s">
        <v>1773</v>
      </c>
      <c r="E2226">
        <f>INDEX(ClubLeague!B:B,MATCH(D2226,ClubLeague!C:C,0))</f>
        <v>3</v>
      </c>
      <c r="F2226">
        <v>51</v>
      </c>
      <c r="G2226">
        <v>49</v>
      </c>
      <c r="H2226">
        <v>53</v>
      </c>
      <c r="I2226" s="3">
        <f t="shared" si="103"/>
        <v>51</v>
      </c>
      <c r="J2226" t="s">
        <v>7211</v>
      </c>
      <c r="K2226" t="str">
        <f t="shared" si="104"/>
        <v>E:\imagenes\escudos_cl\Europa\2. HNL 2024-25\NK Zrinski Osjecko 1664.png</v>
      </c>
      <c r="L2226" t="s">
        <v>498</v>
      </c>
      <c r="M2226">
        <f>INDEX(NationalTeams!B:B,MATCH(L2226,NationalTeams!C:C,0))</f>
        <v>53</v>
      </c>
      <c r="O2226" t="str">
        <f t="shared" si="102"/>
        <v>INSERT INTO "Clubs" (club_name,club_league_id,club_value,club_shield,club_country) VALUES ('NK Zrinski Osjecko 1664',3,51,pg_read_binary_file('E:\imagenes\escudos_cl\Europa\2. HNL 2024-25\NK Zrinski Osjecko 1664.png'),53);</v>
      </c>
    </row>
    <row r="2227" spans="2:15" x14ac:dyDescent="0.25">
      <c r="B2227">
        <v>2225</v>
      </c>
      <c r="C2227" t="s">
        <v>2165</v>
      </c>
      <c r="D2227" t="s">
        <v>1828</v>
      </c>
      <c r="E2227">
        <f>INDEX(ClubLeague!B:B,MATCH(D2227,ClubLeague!C:C,0))</f>
        <v>59</v>
      </c>
      <c r="F2227">
        <v>62</v>
      </c>
      <c r="G2227">
        <v>66</v>
      </c>
      <c r="H2227">
        <v>59</v>
      </c>
      <c r="I2227" s="3">
        <f t="shared" si="103"/>
        <v>62</v>
      </c>
      <c r="J2227" t="s">
        <v>7212</v>
      </c>
      <c r="K2227" t="str">
        <f t="shared" si="104"/>
        <v>E:\imagenes\escudos_cl\Europa\First League of the Federation of Bosnia\NK Zvijezda Gradacac.png</v>
      </c>
      <c r="L2227" t="s">
        <v>516</v>
      </c>
      <c r="M2227">
        <f>INDEX(NationalTeams!B:B,MATCH(L2227,NationalTeams!C:C,0))</f>
        <v>30</v>
      </c>
      <c r="O2227" t="str">
        <f t="shared" si="102"/>
        <v>INSERT INTO "Clubs" (club_name,club_league_id,club_value,club_shield,club_country) VALUES ('NK Zvijezda Gradacac',59,62,pg_read_binary_file('E:\imagenes\escudos_cl\Europa\First League of the Federation of Bosnia\NK Zvijezda Gradacac.png'),30);</v>
      </c>
    </row>
    <row r="2228" spans="2:15" x14ac:dyDescent="0.25">
      <c r="B2228">
        <v>2226</v>
      </c>
      <c r="C2228" t="s">
        <v>4965</v>
      </c>
      <c r="D2228" t="s">
        <v>1979</v>
      </c>
      <c r="E2228">
        <f>INDEX(ClubLeague!B:B,MATCH(D2228,ClubLeague!C:C,0))</f>
        <v>210</v>
      </c>
      <c r="F2228">
        <v>58</v>
      </c>
      <c r="G2228">
        <v>50</v>
      </c>
      <c r="H2228">
        <v>52</v>
      </c>
      <c r="I2228" s="3">
        <f t="shared" si="103"/>
        <v>53</v>
      </c>
      <c r="J2228" t="s">
        <v>7213</v>
      </c>
      <c r="K2228" t="str">
        <f t="shared" si="104"/>
        <v>E:\imagenes\escudos_cl\Africa\Zambia Super League\Nkana FC.png</v>
      </c>
      <c r="L2228" t="s">
        <v>367</v>
      </c>
      <c r="M2228">
        <f>INDEX(NationalTeams!B:B,MATCH(L2228,NationalTeams!C:C,0))</f>
        <v>222</v>
      </c>
      <c r="O2228" t="str">
        <f t="shared" si="102"/>
        <v>INSERT INTO "Clubs" (club_name,club_league_id,club_value,club_shield,club_country) VALUES ('Nkana FC',210,53,pg_read_binary_file('E:\imagenes\escudos_cl\Africa\Zambia Super League\Nkana FC.png'),222);</v>
      </c>
    </row>
    <row r="2229" spans="2:15" x14ac:dyDescent="0.25">
      <c r="B2229">
        <v>2227</v>
      </c>
      <c r="C2229" t="s">
        <v>4966</v>
      </c>
      <c r="D2229" t="s">
        <v>1979</v>
      </c>
      <c r="E2229">
        <f>INDEX(ClubLeague!B:B,MATCH(D2229,ClubLeague!C:C,0))</f>
        <v>210</v>
      </c>
      <c r="F2229">
        <v>60</v>
      </c>
      <c r="G2229">
        <v>59</v>
      </c>
      <c r="H2229">
        <v>61</v>
      </c>
      <c r="I2229" s="3">
        <f t="shared" si="103"/>
        <v>60</v>
      </c>
      <c r="J2229" t="s">
        <v>7214</v>
      </c>
      <c r="K2229" t="str">
        <f t="shared" si="104"/>
        <v>E:\imagenes\escudos_cl\Africa\Zambia Super League\Nkwazi FC.png</v>
      </c>
      <c r="L2229" t="s">
        <v>367</v>
      </c>
      <c r="M2229">
        <f>INDEX(NationalTeams!B:B,MATCH(L2229,NationalTeams!C:C,0))</f>
        <v>222</v>
      </c>
      <c r="O2229" t="str">
        <f t="shared" si="102"/>
        <v>INSERT INTO "Clubs" (club_name,club_league_id,club_value,club_shield,club_country) VALUES ('Nkwazi FC',210,60,pg_read_binary_file('E:\imagenes\escudos_cl\Africa\Zambia Super League\Nkwazi FC.png'),222);</v>
      </c>
    </row>
    <row r="2230" spans="2:15" x14ac:dyDescent="0.25">
      <c r="B2230">
        <v>2228</v>
      </c>
      <c r="C2230" t="s">
        <v>2431</v>
      </c>
      <c r="D2230" t="s">
        <v>1894</v>
      </c>
      <c r="E2230">
        <f>INDEX(ClubLeague!B:B,MATCH(D2230,ClubLeague!C:C,0))</f>
        <v>125</v>
      </c>
      <c r="F2230">
        <v>45</v>
      </c>
      <c r="G2230">
        <v>47</v>
      </c>
      <c r="H2230">
        <v>48</v>
      </c>
      <c r="I2230" s="3">
        <f t="shared" si="103"/>
        <v>47</v>
      </c>
      <c r="J2230" t="s">
        <v>7215</v>
      </c>
      <c r="K2230" t="str">
        <f t="shared" si="104"/>
        <v>E:\imagenes\escudos_cl\Europa\Meistriliiga\Nomme Kalju FC.png</v>
      </c>
      <c r="L2230" t="s">
        <v>531</v>
      </c>
      <c r="M2230">
        <f>INDEX(NationalTeams!B:B,MATCH(L2230,NationalTeams!C:C,0))</f>
        <v>68</v>
      </c>
      <c r="O2230" t="str">
        <f t="shared" si="102"/>
        <v>INSERT INTO "Clubs" (club_name,club_league_id,club_value,club_shield,club_country) VALUES ('Nomme Kalju FC',125,47,pg_read_binary_file('E:\imagenes\escudos_cl\Europa\Meistriliiga\Nomme Kalju FC.png'),68);</v>
      </c>
    </row>
    <row r="2231" spans="2:15" x14ac:dyDescent="0.25">
      <c r="B2231">
        <v>2229</v>
      </c>
      <c r="C2231" t="s">
        <v>4379</v>
      </c>
      <c r="D2231" t="s">
        <v>1834</v>
      </c>
      <c r="E2231">
        <f>INDEX(ClubLeague!B:B,MATCH(D2231,ClubLeague!C:C,0))</f>
        <v>65</v>
      </c>
      <c r="F2231">
        <v>57</v>
      </c>
      <c r="G2231">
        <v>56</v>
      </c>
      <c r="H2231">
        <v>53</v>
      </c>
      <c r="I2231" s="3">
        <f t="shared" si="103"/>
        <v>55</v>
      </c>
      <c r="J2231" t="s">
        <v>7216</v>
      </c>
      <c r="K2231" t="str">
        <f t="shared" si="104"/>
        <v>E:\imagenes\escudos_cl\Asia\Hong Kong Premier League\North District FC.png</v>
      </c>
      <c r="L2231" t="s">
        <v>469</v>
      </c>
      <c r="M2231">
        <f>INDEX(NationalTeams!B:B,MATCH(L2231,NationalTeams!C:C,0))</f>
        <v>91</v>
      </c>
      <c r="O2231" t="str">
        <f t="shared" si="102"/>
        <v>INSERT INTO "Clubs" (club_name,club_league_id,club_value,club_shield,club_country) VALUES ('North District FC',65,55,pg_read_binary_file('E:\imagenes\escudos_cl\Asia\Hong Kong Premier League\North District FC.png'),91);</v>
      </c>
    </row>
    <row r="2232" spans="2:15" x14ac:dyDescent="0.25">
      <c r="B2232">
        <v>2230</v>
      </c>
      <c r="C2232" t="s">
        <v>3836</v>
      </c>
      <c r="D2232" t="s">
        <v>1967</v>
      </c>
      <c r="E2232">
        <f>INDEX(ClubLeague!B:B,MATCH(D2232,ClubLeague!C:C,0))</f>
        <v>198</v>
      </c>
      <c r="F2232">
        <v>59</v>
      </c>
      <c r="G2232">
        <v>60</v>
      </c>
      <c r="H2232">
        <v>63</v>
      </c>
      <c r="I2232" s="3">
        <f t="shared" si="103"/>
        <v>61</v>
      </c>
      <c r="J2232" t="s">
        <v>7217</v>
      </c>
      <c r="K2232" t="str">
        <f t="shared" si="104"/>
        <v>E:\imagenes\escudos_cl\America\TT Premier Football League\North East Stars.png</v>
      </c>
      <c r="L2232" t="s">
        <v>407</v>
      </c>
      <c r="M2232">
        <f>INDEX(NationalTeams!B:B,MATCH(L2232,NationalTeams!C:C,0))</f>
        <v>207</v>
      </c>
      <c r="O2232" t="str">
        <f t="shared" si="102"/>
        <v>INSERT INTO "Clubs" (club_name,club_league_id,club_value,club_shield,club_country) VALUES ('North East Stars',198,61,pg_read_binary_file('E:\imagenes\escudos_cl\America\TT Premier Football League\North East Stars.png'),207);</v>
      </c>
    </row>
    <row r="2233" spans="2:15" x14ac:dyDescent="0.25">
      <c r="B2233">
        <v>2231</v>
      </c>
      <c r="C2233" t="s">
        <v>4291</v>
      </c>
      <c r="D2233" t="s">
        <v>1837</v>
      </c>
      <c r="E2233">
        <f>INDEX(ClubLeague!B:B,MATCH(D2233,ClubLeague!C:C,0))</f>
        <v>68</v>
      </c>
      <c r="F2233">
        <v>55</v>
      </c>
      <c r="G2233">
        <v>55</v>
      </c>
      <c r="H2233">
        <v>55</v>
      </c>
      <c r="I2233" s="3">
        <f t="shared" si="103"/>
        <v>55</v>
      </c>
      <c r="J2233" t="s">
        <v>7218</v>
      </c>
      <c r="K2233" t="str">
        <f t="shared" si="104"/>
        <v>E:\imagenes\escudos_cl\Asia\Indian Super League\NorthEast United FC.png</v>
      </c>
      <c r="L2233" t="s">
        <v>458</v>
      </c>
      <c r="M2233">
        <f>INDEX(NationalTeams!B:B,MATCH(L2233,NationalTeams!C:C,0))</f>
        <v>93</v>
      </c>
      <c r="O2233" t="str">
        <f t="shared" si="102"/>
        <v>INSERT INTO "Clubs" (club_name,club_league_id,club_value,club_shield,club_country) VALUES ('NorthEast United FC',68,55,pg_read_binary_file('E:\imagenes\escudos_cl\Asia\Indian Super League\NorthEast United FC.png'),93);</v>
      </c>
    </row>
    <row r="2234" spans="2:15" x14ac:dyDescent="0.25">
      <c r="B2234">
        <v>2232</v>
      </c>
      <c r="C2234" t="s">
        <v>2670</v>
      </c>
      <c r="D2234" t="s">
        <v>1816</v>
      </c>
      <c r="E2234">
        <f>INDEX(ClubLeague!B:B,MATCH(D2234,ClubLeague!C:C,0))</f>
        <v>47</v>
      </c>
      <c r="F2234">
        <v>75</v>
      </c>
      <c r="G2234">
        <v>72</v>
      </c>
      <c r="H2234">
        <v>72</v>
      </c>
      <c r="I2234" s="3">
        <f t="shared" si="103"/>
        <v>73</v>
      </c>
      <c r="J2234" t="s">
        <v>7219</v>
      </c>
      <c r="K2234" t="str">
        <f t="shared" si="104"/>
        <v>E:\imagenes\escudos_cl\Europa\EFL Championship\Norwich City.png</v>
      </c>
      <c r="L2234" t="s">
        <v>493</v>
      </c>
      <c r="M2234">
        <f>INDEX(NationalTeams!B:B,MATCH(L2234,NationalTeams!C:C,0))</f>
        <v>95</v>
      </c>
      <c r="O2234" t="str">
        <f t="shared" si="102"/>
        <v>INSERT INTO "Clubs" (club_name,club_league_id,club_value,club_shield,club_country) VALUES ('Norwich City',47,73,pg_read_binary_file('E:\imagenes\escudos_cl\Europa\EFL Championship\Norwich City.png'),95);</v>
      </c>
    </row>
    <row r="2235" spans="2:15" x14ac:dyDescent="0.25">
      <c r="B2235">
        <v>2233</v>
      </c>
      <c r="C2235" t="s">
        <v>2698</v>
      </c>
      <c r="D2235" t="s">
        <v>1915</v>
      </c>
      <c r="E2235">
        <f>INDEX(ClubLeague!B:B,MATCH(D2235,ClubLeague!C:C,0))</f>
        <v>146</v>
      </c>
      <c r="F2235">
        <v>73</v>
      </c>
      <c r="G2235">
        <v>75</v>
      </c>
      <c r="H2235">
        <v>70</v>
      </c>
      <c r="I2235" s="3">
        <f t="shared" si="103"/>
        <v>73</v>
      </c>
      <c r="J2235" t="s">
        <v>7220</v>
      </c>
      <c r="K2235" t="str">
        <f t="shared" si="104"/>
        <v>E:\imagenes\escudos_cl\Europa\Premier League\Nottingham Forest.png</v>
      </c>
      <c r="L2235" t="s">
        <v>493</v>
      </c>
      <c r="M2235">
        <f>INDEX(NationalTeams!B:B,MATCH(L2235,NationalTeams!C:C,0))</f>
        <v>95</v>
      </c>
      <c r="O2235" t="str">
        <f t="shared" si="102"/>
        <v>INSERT INTO "Clubs" (club_name,club_league_id,club_value,club_shield,club_country) VALUES ('Nottingham Forest',146,73,pg_read_binary_file('E:\imagenes\escudos_cl\Europa\Premier League\Nottingham Forest.png'),95);</v>
      </c>
    </row>
    <row r="2236" spans="2:15" x14ac:dyDescent="0.25">
      <c r="B2236">
        <v>2234</v>
      </c>
      <c r="C2236" t="s">
        <v>4814</v>
      </c>
      <c r="D2236" t="s">
        <v>1883</v>
      </c>
      <c r="E2236">
        <f>INDEX(ClubLeague!B:B,MATCH(D2236,ClubLeague!C:C,0))</f>
        <v>114</v>
      </c>
      <c r="F2236">
        <v>53</v>
      </c>
      <c r="G2236">
        <v>52</v>
      </c>
      <c r="H2236">
        <v>49</v>
      </c>
      <c r="I2236" s="3">
        <f t="shared" si="103"/>
        <v>51</v>
      </c>
      <c r="J2236" t="s">
        <v>7221</v>
      </c>
      <c r="K2236" t="str">
        <f t="shared" si="104"/>
        <v>E:\imagenes\escudos_cl\Africa\Ligue 1 Mauritania\Nouakchott Kings.png</v>
      </c>
      <c r="L2236" t="s">
        <v>360</v>
      </c>
      <c r="M2236">
        <f>INDEX(NationalTeams!B:B,MATCH(L2236,NationalTeams!C:C,0))</f>
        <v>139</v>
      </c>
      <c r="O2236" t="str">
        <f t="shared" si="102"/>
        <v>INSERT INTO "Clubs" (club_name,club_league_id,club_value,club_shield,club_country) VALUES ('Nouakchott Kings',114,51,pg_read_binary_file('E:\imagenes\escudos_cl\Africa\Ligue 1 Mauritania\Nouakchott Kings.png'),139);</v>
      </c>
    </row>
    <row r="2237" spans="2:15" x14ac:dyDescent="0.25">
      <c r="B2237">
        <v>2235</v>
      </c>
      <c r="C2237" t="s">
        <v>4681</v>
      </c>
      <c r="D2237" t="s">
        <v>1882</v>
      </c>
      <c r="E2237">
        <f>INDEX(ClubLeague!B:B,MATCH(D2237,ClubLeague!C:C,0))</f>
        <v>113</v>
      </c>
      <c r="F2237">
        <v>56</v>
      </c>
      <c r="G2237">
        <v>63</v>
      </c>
      <c r="H2237">
        <v>55</v>
      </c>
      <c r="I2237" s="3">
        <f t="shared" si="103"/>
        <v>58</v>
      </c>
      <c r="J2237" t="s">
        <v>7222</v>
      </c>
      <c r="K2237" t="str">
        <f t="shared" si="104"/>
        <v>E:\imagenes\escudos_cl\Africa\Ligue 1\Nouvelle Generation.png</v>
      </c>
      <c r="L2237" t="s">
        <v>369</v>
      </c>
      <c r="M2237">
        <f>INDEX(NationalTeams!B:B,MATCH(L2237,NationalTeams!C:C,0))</f>
        <v>48</v>
      </c>
      <c r="O2237" t="str">
        <f t="shared" si="102"/>
        <v>INSERT INTO "Clubs" (club_name,club_league_id,club_value,club_shield,club_country) VALUES ('Nouvelle Generation',113,58,pg_read_binary_file('E:\imagenes\escudos_cl\Africa\Ligue 1\Nouvelle Generation.png'),48);</v>
      </c>
    </row>
    <row r="2238" spans="2:15" x14ac:dyDescent="0.25">
      <c r="B2238">
        <v>2236</v>
      </c>
      <c r="C2238" t="s">
        <v>4617</v>
      </c>
      <c r="D2238" t="s">
        <v>1780</v>
      </c>
      <c r="E2238">
        <f>INDEX(ClubLeague!B:B,MATCH(D2238,ClubLeague!C:C,0))</f>
        <v>10</v>
      </c>
      <c r="F2238">
        <v>57</v>
      </c>
      <c r="G2238">
        <v>56</v>
      </c>
      <c r="H2238">
        <v>63</v>
      </c>
      <c r="I2238" s="3">
        <f t="shared" si="103"/>
        <v>59</v>
      </c>
      <c r="J2238" t="s">
        <v>7223</v>
      </c>
      <c r="K2238" t="str">
        <f t="shared" si="104"/>
        <v>E:\imagenes\escudos_cl\Africa\Algerian Ligue 2\NRB Teleghma.png</v>
      </c>
      <c r="L2238" t="s">
        <v>324</v>
      </c>
      <c r="M2238">
        <f>INDEX(NationalTeams!B:B,MATCH(L2238,NationalTeams!C:C,0))</f>
        <v>11</v>
      </c>
      <c r="O2238" t="str">
        <f t="shared" si="102"/>
        <v>INSERT INTO "Clubs" (club_name,club_league_id,club_value,club_shield,club_country) VALUES ('NRB Teleghma',10,59,pg_read_binary_file('E:\imagenes\escudos_cl\Africa\Algerian Ligue 2\NRB Teleghma.png'),11);</v>
      </c>
    </row>
    <row r="2239" spans="2:15" x14ac:dyDescent="0.25">
      <c r="B2239">
        <v>2237</v>
      </c>
      <c r="C2239" t="s">
        <v>2365</v>
      </c>
      <c r="D2239" t="s">
        <v>1947</v>
      </c>
      <c r="E2239">
        <f>INDEX(ClubLeague!B:B,MATCH(D2239,ClubLeague!C:C,0))</f>
        <v>178</v>
      </c>
      <c r="F2239">
        <v>62</v>
      </c>
      <c r="G2239">
        <v>61</v>
      </c>
      <c r="H2239">
        <v>60</v>
      </c>
      <c r="I2239" s="3">
        <f t="shared" si="103"/>
        <v>61</v>
      </c>
      <c r="J2239" t="s">
        <v>7224</v>
      </c>
      <c r="K2239" t="str">
        <f t="shared" si="104"/>
        <v>E:\imagenes\escudos_cl\Europa\Slovenian Prva Liga\NS Mura.png</v>
      </c>
      <c r="L2239" t="s">
        <v>518</v>
      </c>
      <c r="M2239">
        <f>INDEX(NationalTeams!B:B,MATCH(L2239,NationalTeams!C:C,0))</f>
        <v>65</v>
      </c>
      <c r="O2239" t="str">
        <f t="shared" si="102"/>
        <v>INSERT INTO "Clubs" (club_name,club_league_id,club_value,club_shield,club_country) VALUES ('NS Mura',178,61,pg_read_binary_file('E:\imagenes\escudos_cl\Europa\Slovenian Prva Liga\NS Mura.png'),65);</v>
      </c>
    </row>
    <row r="2240" spans="2:15" x14ac:dyDescent="0.25">
      <c r="B2240">
        <v>2238</v>
      </c>
      <c r="C2240" t="s">
        <v>2748</v>
      </c>
      <c r="D2240" t="s">
        <v>1825</v>
      </c>
      <c r="E2240">
        <f>INDEX(ClubLeague!B:B,MATCH(D2240,ClubLeague!C:C,0))</f>
        <v>56</v>
      </c>
      <c r="F2240">
        <v>58</v>
      </c>
      <c r="G2240">
        <v>59</v>
      </c>
      <c r="H2240">
        <v>58</v>
      </c>
      <c r="I2240" s="3">
        <f t="shared" si="103"/>
        <v>58</v>
      </c>
      <c r="J2240" t="s">
        <v>7225</v>
      </c>
      <c r="K2240" t="str">
        <f t="shared" si="104"/>
        <v>E:\imagenes\escudos_cl\Europa\Faroe Islands Premier League\NSI Runavik.png</v>
      </c>
      <c r="L2240" t="s">
        <v>526</v>
      </c>
      <c r="M2240">
        <f>INDEX(NationalTeams!B:B,MATCH(L2240,NationalTeams!C:C,0))</f>
        <v>103</v>
      </c>
      <c r="O2240" t="str">
        <f t="shared" si="102"/>
        <v>INSERT INTO "Clubs" (club_name,club_league_id,club_value,club_shield,club_country) VALUES ('NSI Runavik',56,58,pg_read_binary_file('E:\imagenes\escudos_cl\Europa\Faroe Islands Premier League\NSI Runavik.png'),103);</v>
      </c>
    </row>
    <row r="2241" spans="2:15" x14ac:dyDescent="0.25">
      <c r="B2241">
        <v>2239</v>
      </c>
      <c r="C2241" t="s">
        <v>4754</v>
      </c>
      <c r="D2241" t="s">
        <v>1831</v>
      </c>
      <c r="E2241">
        <f>INDEX(ClubLeague!B:B,MATCH(D2241,ClubLeague!C:C,0))</f>
        <v>62</v>
      </c>
      <c r="F2241">
        <v>67</v>
      </c>
      <c r="G2241">
        <v>69</v>
      </c>
      <c r="H2241">
        <v>70</v>
      </c>
      <c r="I2241" s="3">
        <f t="shared" si="103"/>
        <v>69</v>
      </c>
      <c r="J2241" t="s">
        <v>7226</v>
      </c>
      <c r="K2241" t="str">
        <f t="shared" si="104"/>
        <v>E:\imagenes\escudos_cl\Africa\Ghana Premier League\Nsoatreman FC.png</v>
      </c>
      <c r="L2241" t="s">
        <v>325</v>
      </c>
      <c r="M2241">
        <f>INDEX(NationalTeams!B:B,MATCH(L2241,NationalTeams!C:C,0))</f>
        <v>79</v>
      </c>
      <c r="O2241" t="str">
        <f t="shared" si="102"/>
        <v>INSERT INTO "Clubs" (club_name,club_league_id,club_value,club_shield,club_country) VALUES ('Nsoatreman FC',62,69,pg_read_binary_file('E:\imagenes\escudos_cl\Africa\Ghana Premier League\Nsoatreman FC.png'),79);</v>
      </c>
    </row>
    <row r="2242" spans="2:15" x14ac:dyDescent="0.25">
      <c r="B2242">
        <v>2240</v>
      </c>
      <c r="C2242" t="s">
        <v>2654</v>
      </c>
      <c r="D2242" t="s">
        <v>1903</v>
      </c>
      <c r="E2242">
        <f>INDEX(ClubLeague!B:B,MATCH(D2242,ClubLeague!C:C,0))</f>
        <v>134</v>
      </c>
      <c r="F2242">
        <v>54</v>
      </c>
      <c r="G2242">
        <v>55</v>
      </c>
      <c r="H2242">
        <v>57</v>
      </c>
      <c r="I2242" s="3">
        <f t="shared" si="103"/>
        <v>55</v>
      </c>
      <c r="J2242" t="s">
        <v>7227</v>
      </c>
      <c r="K2242" t="str">
        <f t="shared" si="104"/>
        <v>E:\imagenes\escudos_cl\Europa\Nemzeti Bajnoksag I\Nyiregyhaza Spartacus.png</v>
      </c>
      <c r="L2242" t="s">
        <v>512</v>
      </c>
      <c r="M2242">
        <f>INDEX(NationalTeams!B:B,MATCH(L2242,NationalTeams!C:C,0))</f>
        <v>92</v>
      </c>
      <c r="O2242" t="str">
        <f t="shared" si="102"/>
        <v>INSERT INTO "Clubs" (club_name,club_league_id,club_value,club_shield,club_country) VALUES ('Nyiregyhaza Spartacus',134,55,pg_read_binary_file('E:\imagenes\escudos_cl\Europa\Nemzeti Bajnoksag I\Nyiregyhaza Spartacus.png'),92);</v>
      </c>
    </row>
    <row r="2243" spans="2:15" x14ac:dyDescent="0.25">
      <c r="B2243">
        <v>2241</v>
      </c>
      <c r="C2243" t="s">
        <v>4815</v>
      </c>
      <c r="D2243" t="s">
        <v>1883</v>
      </c>
      <c r="E2243">
        <f>INDEX(ClubLeague!B:B,MATCH(D2243,ClubLeague!C:C,0))</f>
        <v>114</v>
      </c>
      <c r="F2243">
        <v>58</v>
      </c>
      <c r="G2243">
        <v>52</v>
      </c>
      <c r="H2243">
        <v>53</v>
      </c>
      <c r="I2243" s="3">
        <f t="shared" si="103"/>
        <v>54</v>
      </c>
      <c r="J2243" t="s">
        <v>7228</v>
      </c>
      <c r="K2243" t="str">
        <f t="shared" si="104"/>
        <v>E:\imagenes\escudos_cl\Africa\Ligue 1 Mauritania\Nzidane.png</v>
      </c>
      <c r="L2243" t="s">
        <v>360</v>
      </c>
      <c r="M2243">
        <f>INDEX(NationalTeams!B:B,MATCH(L2243,NationalTeams!C:C,0))</f>
        <v>139</v>
      </c>
      <c r="O2243" t="str">
        <f t="shared" ref="O2243:O2306" si="105">_xlfn.CONCAT($O$1,$S$1,$B$1,$S$1," ",$Q$1,$C$2,$U$1,$E$2,$U$1,$I$2,$U$1,$K$2,$U$1,$M$2,$R$1,$P$1,$Q$1,$T$1,C2243,$T$1,$U$1,E2243,$U$1,I2243,$U$1,$O$2,$Q$1,$T$1,K2243,$T$1,$R$1,$U$1,M2243,$R$1,$V$1)</f>
        <v>INSERT INTO "Clubs" (club_name,club_league_id,club_value,club_shield,club_country) VALUES ('Nzidane',114,54,pg_read_binary_file('E:\imagenes\escudos_cl\Africa\Ligue 1 Mauritania\Nzidane.png'),139);</v>
      </c>
    </row>
    <row r="2244" spans="2:15" x14ac:dyDescent="0.25">
      <c r="B2244">
        <v>2242</v>
      </c>
      <c r="C2244" t="s">
        <v>3301</v>
      </c>
      <c r="D2244" t="s">
        <v>1972</v>
      </c>
      <c r="E2244">
        <f>INDEX(ClubLeague!B:B,MATCH(D2244,ClubLeague!C:C,0))</f>
        <v>203</v>
      </c>
      <c r="F2244">
        <v>63</v>
      </c>
      <c r="G2244">
        <v>62</v>
      </c>
      <c r="H2244">
        <v>67</v>
      </c>
      <c r="I2244" s="3">
        <f t="shared" ref="I2244:I2307" si="106">ROUND(AVERAGE(F2244:H2244),0)</f>
        <v>64</v>
      </c>
      <c r="J2244" t="s">
        <v>7229</v>
      </c>
      <c r="K2244" t="str">
        <f t="shared" ref="K2244:K2307" si="107">_xlfn.CONCAT($A$1,J2244)</f>
        <v>E:\imagenes\escudos_cl\Europa\Ukranian Premier League\Obolon Kyiv.png</v>
      </c>
      <c r="L2244" t="s">
        <v>502</v>
      </c>
      <c r="M2244">
        <f>INDEX(NationalTeams!B:B,MATCH(L2244,NationalTeams!C:C,0))</f>
        <v>212</v>
      </c>
      <c r="O2244" t="str">
        <f t="shared" si="105"/>
        <v>INSERT INTO "Clubs" (club_name,club_league_id,club_value,club_shield,club_country) VALUES ('Obolon Kyiv',203,64,pg_read_binary_file('E:\imagenes\escudos_cl\Europa\Ukranian Premier League\Obolon Kyiv.png'),212);</v>
      </c>
    </row>
    <row r="2245" spans="2:15" x14ac:dyDescent="0.25">
      <c r="B2245">
        <v>2243</v>
      </c>
      <c r="C2245" t="s">
        <v>2997</v>
      </c>
      <c r="D2245" t="s">
        <v>1910</v>
      </c>
      <c r="E2245">
        <f>INDEX(ClubLeague!B:B,MATCH(D2245,ClubLeague!C:C,0))</f>
        <v>141</v>
      </c>
      <c r="F2245">
        <v>59</v>
      </c>
      <c r="G2245">
        <v>65</v>
      </c>
      <c r="H2245">
        <v>59</v>
      </c>
      <c r="I2245" s="3">
        <f t="shared" si="106"/>
        <v>61</v>
      </c>
      <c r="J2245" t="s">
        <v>7230</v>
      </c>
      <c r="K2245" t="str">
        <f t="shared" si="107"/>
        <v>E:\imagenes\escudos_cl\Europa\Norwegian First Division\Odd BK.png</v>
      </c>
      <c r="L2245" t="s">
        <v>492</v>
      </c>
      <c r="M2245">
        <f>INDEX(NationalTeams!B:B,MATCH(L2245,NationalTeams!C:C,0))</f>
        <v>154</v>
      </c>
      <c r="O2245" t="str">
        <f t="shared" si="105"/>
        <v>INSERT INTO "Clubs" (club_name,club_league_id,club_value,club_shield,club_country) VALUES ('Odd BK',141,61,pg_read_binary_file('E:\imagenes\escudos_cl\Europa\Norwegian First Division\Odd BK.png'),154);</v>
      </c>
    </row>
    <row r="2246" spans="2:15" x14ac:dyDescent="0.25">
      <c r="B2246">
        <v>2244</v>
      </c>
      <c r="C2246" t="s">
        <v>2306</v>
      </c>
      <c r="D2246" t="s">
        <v>1775</v>
      </c>
      <c r="E2246">
        <f>INDEX(ClubLeague!B:B,MATCH(D2246,ClubLeague!C:C,0))</f>
        <v>5</v>
      </c>
      <c r="F2246">
        <v>51</v>
      </c>
      <c r="G2246">
        <v>49</v>
      </c>
      <c r="H2246">
        <v>49</v>
      </c>
      <c r="I2246" s="3">
        <f t="shared" si="106"/>
        <v>50</v>
      </c>
      <c r="J2246" t="s">
        <v>7231</v>
      </c>
      <c r="K2246" t="str">
        <f t="shared" si="107"/>
        <v>E:\imagenes\escudos_cl\Europa\3F Superliga\Odense BK.png</v>
      </c>
      <c r="L2246" t="s">
        <v>495</v>
      </c>
      <c r="M2246">
        <f>INDEX(NationalTeams!B:B,MATCH(L2246,NationalTeams!C:C,0))</f>
        <v>56</v>
      </c>
      <c r="O2246" t="str">
        <f t="shared" si="105"/>
        <v>INSERT INTO "Clubs" (club_name,club_league_id,club_value,club_shield,club_country) VALUES ('Odense BK',5,50,pg_read_binary_file('E:\imagenes\escudos_cl\Europa\3F Superliga\Odense BK.png'),56);</v>
      </c>
    </row>
    <row r="2247" spans="2:15" x14ac:dyDescent="0.25">
      <c r="B2247">
        <v>2245</v>
      </c>
      <c r="C2247" t="s">
        <v>4401</v>
      </c>
      <c r="D2247" t="s">
        <v>1837</v>
      </c>
      <c r="E2247">
        <f>INDEX(ClubLeague!B:B,MATCH(D2247,ClubLeague!C:C,0))</f>
        <v>68</v>
      </c>
      <c r="F2247">
        <v>50</v>
      </c>
      <c r="G2247">
        <v>53</v>
      </c>
      <c r="H2247">
        <v>53</v>
      </c>
      <c r="I2247" s="3">
        <f t="shared" si="106"/>
        <v>52</v>
      </c>
      <c r="J2247" t="s">
        <v>7232</v>
      </c>
      <c r="K2247" t="str">
        <f t="shared" si="107"/>
        <v>E:\imagenes\escudos_cl\Asia\Indian Super League\Odisha FC.png</v>
      </c>
      <c r="L2247" t="s">
        <v>458</v>
      </c>
      <c r="M2247">
        <f>INDEX(NationalTeams!B:B,MATCH(L2247,NationalTeams!C:C,0))</f>
        <v>93</v>
      </c>
      <c r="O2247" t="str">
        <f t="shared" si="105"/>
        <v>INSERT INTO "Clubs" (club_name,club_league_id,club_value,club_shield,club_country) VALUES ('Odisha FC',68,52,pg_read_binary_file('E:\imagenes\escudos_cl\Asia\Indian Super League\Odisha FC.png'),93);</v>
      </c>
    </row>
    <row r="2248" spans="2:15" x14ac:dyDescent="0.25">
      <c r="B2248">
        <v>2246</v>
      </c>
      <c r="C2248" t="s">
        <v>3042</v>
      </c>
      <c r="D2248" t="s">
        <v>1836</v>
      </c>
      <c r="E2248">
        <f>INDEX(ClubLeague!B:B,MATCH(D2248,ClubLeague!C:C,0))</f>
        <v>67</v>
      </c>
      <c r="F2248">
        <v>63</v>
      </c>
      <c r="G2248">
        <v>59</v>
      </c>
      <c r="H2248">
        <v>61</v>
      </c>
      <c r="I2248" s="3">
        <f t="shared" si="106"/>
        <v>61</v>
      </c>
      <c r="J2248" t="s">
        <v>7233</v>
      </c>
      <c r="K2248" t="str">
        <f t="shared" si="107"/>
        <v>E:\imagenes\escudos_cl\Europa\I Liga\Odra Opole.png</v>
      </c>
      <c r="L2248" t="s">
        <v>494</v>
      </c>
      <c r="M2248">
        <f>INDEX(NationalTeams!B:B,MATCH(L2248,NationalTeams!C:C,0))</f>
        <v>166</v>
      </c>
      <c r="O2248" t="str">
        <f t="shared" si="105"/>
        <v>INSERT INTO "Clubs" (club_name,club_league_id,club_value,club_shield,club_country) VALUES ('Odra Opole',67,61,pg_read_binary_file('E:\imagenes\escudos_cl\Europa\I Liga\Odra Opole.png'),166);</v>
      </c>
    </row>
    <row r="2249" spans="2:15" x14ac:dyDescent="0.25">
      <c r="B2249">
        <v>2247</v>
      </c>
      <c r="C2249" t="s">
        <v>2196</v>
      </c>
      <c r="D2249" t="s">
        <v>1933</v>
      </c>
      <c r="E2249">
        <f>INDEX(ClubLeague!B:B,MATCH(D2249,ClubLeague!C:C,0))</f>
        <v>164</v>
      </c>
      <c r="F2249">
        <v>54</v>
      </c>
      <c r="G2249">
        <v>61</v>
      </c>
      <c r="H2249">
        <v>60</v>
      </c>
      <c r="I2249" s="3">
        <f t="shared" si="106"/>
        <v>58</v>
      </c>
      <c r="J2249" t="s">
        <v>7234</v>
      </c>
      <c r="K2249" t="str">
        <f t="shared" si="107"/>
        <v>E:\imagenes\escudos_cl\Europa\Second Professional Football League\OFC Belasitsa Petrich.png</v>
      </c>
      <c r="L2249" t="s">
        <v>510</v>
      </c>
      <c r="M2249">
        <f>INDEX(NationalTeams!B:B,MATCH(L2249,NationalTeams!C:C,0))</f>
        <v>34</v>
      </c>
      <c r="O2249" t="str">
        <f t="shared" si="105"/>
        <v>INSERT INTO "Clubs" (club_name,club_league_id,club_value,club_shield,club_country) VALUES ('OFC Belasitsa Petrich',164,58,pg_read_binary_file('E:\imagenes\escudos_cl\Europa\Second Professional Football League\OFC Belasitsa Petrich.png'),34);</v>
      </c>
    </row>
    <row r="2250" spans="2:15" x14ac:dyDescent="0.25">
      <c r="B2250">
        <v>2248</v>
      </c>
      <c r="C2250" t="s">
        <v>2208</v>
      </c>
      <c r="D2250" t="s">
        <v>1933</v>
      </c>
      <c r="E2250">
        <f>INDEX(ClubLeague!B:B,MATCH(D2250,ClubLeague!C:C,0))</f>
        <v>164</v>
      </c>
      <c r="F2250">
        <v>54</v>
      </c>
      <c r="G2250">
        <v>58</v>
      </c>
      <c r="H2250">
        <v>56</v>
      </c>
      <c r="I2250" s="3">
        <f t="shared" si="106"/>
        <v>56</v>
      </c>
      <c r="J2250" t="s">
        <v>7235</v>
      </c>
      <c r="K2250" t="str">
        <f t="shared" si="107"/>
        <v>E:\imagenes\escudos_cl\Europa\Second Professional Football League\OFC Spartak Pleven.png</v>
      </c>
      <c r="L2250" t="s">
        <v>510</v>
      </c>
      <c r="M2250">
        <f>INDEX(NationalTeams!B:B,MATCH(L2250,NationalTeams!C:C,0))</f>
        <v>34</v>
      </c>
      <c r="O2250" t="str">
        <f t="shared" si="105"/>
        <v>INSERT INTO "Clubs" (club_name,club_league_id,club_value,club_shield,club_country) VALUES ('OFC Spartak Pleven',164,56,pg_read_binary_file('E:\imagenes\escudos_cl\Europa\Second Professional Football League\OFC Spartak Pleven.png'),34);</v>
      </c>
    </row>
    <row r="2251" spans="2:15" x14ac:dyDescent="0.25">
      <c r="B2251">
        <v>2249</v>
      </c>
      <c r="C2251" t="s">
        <v>2210</v>
      </c>
      <c r="D2251" t="s">
        <v>1933</v>
      </c>
      <c r="E2251">
        <f>INDEX(ClubLeague!B:B,MATCH(D2251,ClubLeague!C:C,0))</f>
        <v>164</v>
      </c>
      <c r="F2251">
        <v>49</v>
      </c>
      <c r="G2251">
        <v>59</v>
      </c>
      <c r="H2251">
        <v>60</v>
      </c>
      <c r="I2251" s="3">
        <f t="shared" si="106"/>
        <v>56</v>
      </c>
      <c r="J2251" t="s">
        <v>7236</v>
      </c>
      <c r="K2251" t="str">
        <f t="shared" si="107"/>
        <v>E:\imagenes\escudos_cl\Europa\Second Professional Football League\OFC Vihren Sandanski.png</v>
      </c>
      <c r="L2251" t="s">
        <v>510</v>
      </c>
      <c r="M2251">
        <f>INDEX(NationalTeams!B:B,MATCH(L2251,NationalTeams!C:C,0))</f>
        <v>34</v>
      </c>
      <c r="O2251" t="str">
        <f t="shared" si="105"/>
        <v>INSERT INTO "Clubs" (club_name,club_league_id,club_value,club_shield,club_country) VALUES ('OFC Vihren Sandanski',164,56,pg_read_binary_file('E:\imagenes\escudos_cl\Europa\Second Professional Football League\OFC Vihren Sandanski.png'),34);</v>
      </c>
    </row>
    <row r="2252" spans="2:15" x14ac:dyDescent="0.25">
      <c r="B2252">
        <v>2250</v>
      </c>
      <c r="C2252" t="s">
        <v>2586</v>
      </c>
      <c r="D2252" t="s">
        <v>1950</v>
      </c>
      <c r="E2252">
        <f>INDEX(ClubLeague!B:B,MATCH(D2252,ClubLeague!C:C,0))</f>
        <v>181</v>
      </c>
      <c r="F2252">
        <v>66</v>
      </c>
      <c r="G2252">
        <v>66</v>
      </c>
      <c r="H2252">
        <v>66</v>
      </c>
      <c r="I2252" s="3">
        <f t="shared" si="106"/>
        <v>66</v>
      </c>
      <c r="J2252" t="s">
        <v>7237</v>
      </c>
      <c r="K2252" t="str">
        <f t="shared" si="107"/>
        <v>E:\imagenes\escudos_cl\Europa\Super League Greece 1\OFI FC.png</v>
      </c>
      <c r="L2252" t="s">
        <v>508</v>
      </c>
      <c r="M2252">
        <f>INDEX(NationalTeams!B:B,MATCH(L2252,NationalTeams!C:C,0))</f>
        <v>82</v>
      </c>
      <c r="O2252" t="str">
        <f t="shared" si="105"/>
        <v>INSERT INTO "Clubs" (club_name,club_league_id,club_value,club_shield,club_country) VALUES ('OFI FC',181,66,pg_read_binary_file('E:\imagenes\escudos_cl\Europa\Super League Greece 1\OFI FC.png'),82);</v>
      </c>
    </row>
    <row r="2253" spans="2:15" x14ac:dyDescent="0.25">
      <c r="B2253">
        <v>2251</v>
      </c>
      <c r="C2253" t="s">
        <v>3198</v>
      </c>
      <c r="D2253" t="s">
        <v>1941</v>
      </c>
      <c r="E2253">
        <f>INDEX(ClubLeague!B:B,MATCH(D2253,ClubLeague!C:C,0))</f>
        <v>172</v>
      </c>
      <c r="F2253">
        <v>62</v>
      </c>
      <c r="G2253">
        <v>61</v>
      </c>
      <c r="H2253">
        <v>64</v>
      </c>
      <c r="I2253" s="3">
        <f t="shared" si="106"/>
        <v>62</v>
      </c>
      <c r="J2253" t="s">
        <v>7238</v>
      </c>
      <c r="K2253" t="str">
        <f t="shared" si="107"/>
        <v>E:\imagenes\escudos_cl\Europa\Serbian SuperLiga\OFK Beograd.png</v>
      </c>
      <c r="L2253" t="s">
        <v>499</v>
      </c>
      <c r="M2253">
        <f>INDEX(NationalTeams!B:B,MATCH(L2253,NationalTeams!C:C,0))</f>
        <v>185</v>
      </c>
      <c r="O2253" t="str">
        <f t="shared" si="105"/>
        <v>INSERT INTO "Clubs" (club_name,club_league_id,club_value,club_shield,club_country) VALUES ('OFK Beograd',172,62,pg_read_binary_file('E:\imagenes\escudos_cl\Europa\Serbian SuperLiga\OFK Beograd.png'),185);</v>
      </c>
    </row>
    <row r="2254" spans="2:15" x14ac:dyDescent="0.25">
      <c r="B2254">
        <v>2252</v>
      </c>
      <c r="C2254" t="s">
        <v>2357</v>
      </c>
      <c r="D2254" t="s">
        <v>1896</v>
      </c>
      <c r="E2254">
        <f>INDEX(ClubLeague!B:B,MATCH(D2254,ClubLeague!C:C,0))</f>
        <v>127</v>
      </c>
      <c r="F2254">
        <v>52</v>
      </c>
      <c r="G2254">
        <v>51</v>
      </c>
      <c r="H2254">
        <v>53</v>
      </c>
      <c r="I2254" s="3">
        <f t="shared" si="106"/>
        <v>52</v>
      </c>
      <c r="J2254" t="s">
        <v>7239</v>
      </c>
      <c r="K2254" t="str">
        <f t="shared" si="107"/>
        <v>E:\imagenes\escudos_cl\Europa\MonacoBet Liga\OFK Dynamo Malzenice.png</v>
      </c>
      <c r="L2254" t="s">
        <v>509</v>
      </c>
      <c r="M2254">
        <f>INDEX(NationalTeams!B:B,MATCH(L2254,NationalTeams!C:C,0))</f>
        <v>64</v>
      </c>
      <c r="O2254" t="str">
        <f t="shared" si="105"/>
        <v>INSERT INTO "Clubs" (club_name,club_league_id,club_value,club_shield,club_country) VALUES ('OFK Dynamo Malzenice',127,52,pg_read_binary_file('E:\imagenes\escudos_cl\Europa\MonacoBet Liga\OFK Dynamo Malzenice.png'),64);</v>
      </c>
    </row>
    <row r="2255" spans="2:15" x14ac:dyDescent="0.25">
      <c r="B2255">
        <v>2253</v>
      </c>
      <c r="C2255" t="s">
        <v>2163</v>
      </c>
      <c r="D2255" t="s">
        <v>1828</v>
      </c>
      <c r="E2255">
        <f>INDEX(ClubLeague!B:B,MATCH(D2255,ClubLeague!C:C,0))</f>
        <v>59</v>
      </c>
      <c r="F2255">
        <v>61</v>
      </c>
      <c r="G2255">
        <v>66</v>
      </c>
      <c r="H2255">
        <v>70</v>
      </c>
      <c r="I2255" s="3">
        <f t="shared" si="106"/>
        <v>66</v>
      </c>
      <c r="J2255" t="s">
        <v>7240</v>
      </c>
      <c r="K2255" t="str">
        <f t="shared" si="107"/>
        <v>E:\imagenes\escudos_cl\Europa\First League of the Federation of Bosnia\OFK Gradina.png</v>
      </c>
      <c r="L2255" t="s">
        <v>516</v>
      </c>
      <c r="M2255">
        <f>INDEX(NationalTeams!B:B,MATCH(L2255,NationalTeams!C:C,0))</f>
        <v>30</v>
      </c>
      <c r="O2255" t="str">
        <f t="shared" si="105"/>
        <v>INSERT INTO "Clubs" (club_name,club_league_id,club_value,club_shield,club_country) VALUES ('OFK Gradina',59,66,pg_read_binary_file('E:\imagenes\escudos_cl\Europa\First League of the Federation of Bosnia\OFK Gradina.png'),30);</v>
      </c>
    </row>
    <row r="2256" spans="2:15" x14ac:dyDescent="0.25">
      <c r="B2256">
        <v>2254</v>
      </c>
      <c r="C2256" t="s">
        <v>2957</v>
      </c>
      <c r="D2256" t="s">
        <v>1899</v>
      </c>
      <c r="E2256">
        <f>INDEX(ClubLeague!B:B,MATCH(D2256,ClubLeague!C:C,0))</f>
        <v>130</v>
      </c>
      <c r="F2256">
        <v>51</v>
      </c>
      <c r="G2256">
        <v>53</v>
      </c>
      <c r="H2256">
        <v>56</v>
      </c>
      <c r="I2256" s="3">
        <f t="shared" si="106"/>
        <v>53</v>
      </c>
      <c r="J2256" t="s">
        <v>7241</v>
      </c>
      <c r="K2256" t="str">
        <f t="shared" si="107"/>
        <v>E:\imagenes\escudos_cl\Europa\Montenegrin Second League\OFK Grbalj.png</v>
      </c>
      <c r="L2256" t="s">
        <v>521</v>
      </c>
      <c r="M2256">
        <f>INDEX(NationalTeams!B:B,MATCH(L2256,NationalTeams!C:C,0))</f>
        <v>145</v>
      </c>
      <c r="O2256" t="str">
        <f t="shared" si="105"/>
        <v>INSERT INTO "Clubs" (club_name,club_league_id,club_value,club_shield,club_country) VALUES ('OFK Grbalj',130,53,pg_read_binary_file('E:\imagenes\escudos_cl\Europa\Montenegrin Second League\OFK Grbalj.png'),145);</v>
      </c>
    </row>
    <row r="2257" spans="2:15" x14ac:dyDescent="0.25">
      <c r="B2257">
        <v>2255</v>
      </c>
      <c r="C2257" t="s">
        <v>2958</v>
      </c>
      <c r="D2257" t="s">
        <v>1899</v>
      </c>
      <c r="E2257">
        <f>INDEX(ClubLeague!B:B,MATCH(D2257,ClubLeague!C:C,0))</f>
        <v>130</v>
      </c>
      <c r="F2257">
        <v>56</v>
      </c>
      <c r="G2257">
        <v>50</v>
      </c>
      <c r="H2257">
        <v>55</v>
      </c>
      <c r="I2257" s="3">
        <f t="shared" si="106"/>
        <v>54</v>
      </c>
      <c r="J2257" t="s">
        <v>7242</v>
      </c>
      <c r="K2257" t="str">
        <f t="shared" si="107"/>
        <v>E:\imagenes\escudos_cl\Europa\Montenegrin Second League\OFK Mladost 1970.png</v>
      </c>
      <c r="L2257" t="s">
        <v>521</v>
      </c>
      <c r="M2257">
        <f>INDEX(NationalTeams!B:B,MATCH(L2257,NationalTeams!C:C,0))</f>
        <v>145</v>
      </c>
      <c r="O2257" t="str">
        <f t="shared" si="105"/>
        <v>INSERT INTO "Clubs" (club_name,club_league_id,club_value,club_shield,club_country) VALUES ('OFK Mladost 1970',130,54,pg_read_binary_file('E:\imagenes\escudos_cl\Europa\Montenegrin Second League\OFK Mladost 1970.png'),145);</v>
      </c>
    </row>
    <row r="2258" spans="2:15" x14ac:dyDescent="0.25">
      <c r="B2258">
        <v>2256</v>
      </c>
      <c r="C2258" t="s">
        <v>2952</v>
      </c>
      <c r="D2258" t="s">
        <v>1899</v>
      </c>
      <c r="E2258">
        <f>INDEX(ClubLeague!B:B,MATCH(D2258,ClubLeague!C:C,0))</f>
        <v>130</v>
      </c>
      <c r="F2258">
        <v>53</v>
      </c>
      <c r="G2258">
        <v>48</v>
      </c>
      <c r="H2258">
        <v>52</v>
      </c>
      <c r="I2258" s="3">
        <f t="shared" si="106"/>
        <v>51</v>
      </c>
      <c r="J2258" t="s">
        <v>7243</v>
      </c>
      <c r="K2258" t="str">
        <f t="shared" si="107"/>
        <v>E:\imagenes\escudos_cl\Europa\Montenegrin Second League\OFK Mladost DG.png</v>
      </c>
      <c r="L2258" t="s">
        <v>521</v>
      </c>
      <c r="M2258">
        <f>INDEX(NationalTeams!B:B,MATCH(L2258,NationalTeams!C:C,0))</f>
        <v>145</v>
      </c>
      <c r="O2258" t="str">
        <f t="shared" si="105"/>
        <v>INSERT INTO "Clubs" (club_name,club_league_id,club_value,club_shield,club_country) VALUES ('OFK Mladost DG',130,51,pg_read_binary_file('E:\imagenes\escudos_cl\Europa\Montenegrin Second League\OFK Mladost DG.png'),145);</v>
      </c>
    </row>
    <row r="2259" spans="2:15" x14ac:dyDescent="0.25">
      <c r="B2259">
        <v>2257</v>
      </c>
      <c r="C2259" t="s">
        <v>2943</v>
      </c>
      <c r="D2259" t="s">
        <v>1898</v>
      </c>
      <c r="E2259">
        <f>INDEX(ClubLeague!B:B,MATCH(D2259,ClubLeague!C:C,0))</f>
        <v>129</v>
      </c>
      <c r="F2259">
        <v>59</v>
      </c>
      <c r="G2259">
        <v>62</v>
      </c>
      <c r="H2259">
        <v>64</v>
      </c>
      <c r="I2259" s="3">
        <f t="shared" si="106"/>
        <v>62</v>
      </c>
      <c r="J2259" t="s">
        <v>7244</v>
      </c>
      <c r="K2259" t="str">
        <f t="shared" si="107"/>
        <v>E:\imagenes\escudos_cl\Europa\Montenegrin First League\OFK Petrovac.png</v>
      </c>
      <c r="L2259" t="s">
        <v>521</v>
      </c>
      <c r="M2259">
        <f>INDEX(NationalTeams!B:B,MATCH(L2259,NationalTeams!C:C,0))</f>
        <v>145</v>
      </c>
      <c r="O2259" t="str">
        <f t="shared" si="105"/>
        <v>INSERT INTO "Clubs" (club_name,club_league_id,club_value,club_shield,club_country) VALUES ('OFK Petrovac',129,62,pg_read_binary_file('E:\imagenes\escudos_cl\Europa\Montenegrin First League\OFK Petrovac.png'),145);</v>
      </c>
    </row>
    <row r="2260" spans="2:15" x14ac:dyDescent="0.25">
      <c r="B2260">
        <v>2258</v>
      </c>
      <c r="C2260" t="s">
        <v>3188</v>
      </c>
      <c r="D2260" t="s">
        <v>1940</v>
      </c>
      <c r="E2260">
        <f>INDEX(ClubLeague!B:B,MATCH(D2260,ClubLeague!C:C,0))</f>
        <v>171</v>
      </c>
      <c r="F2260">
        <v>61</v>
      </c>
      <c r="G2260">
        <v>56</v>
      </c>
      <c r="H2260">
        <v>58</v>
      </c>
      <c r="I2260" s="3">
        <f t="shared" si="106"/>
        <v>58</v>
      </c>
      <c r="J2260" t="s">
        <v>7245</v>
      </c>
      <c r="K2260" t="str">
        <f t="shared" si="107"/>
        <v>E:\imagenes\escudos_cl\Europa\Serbian First League\OFK Vrsac.png</v>
      </c>
      <c r="L2260" t="s">
        <v>499</v>
      </c>
      <c r="M2260">
        <f>INDEX(NationalTeams!B:B,MATCH(L2260,NationalTeams!C:C,0))</f>
        <v>185</v>
      </c>
      <c r="O2260" t="str">
        <f t="shared" si="105"/>
        <v>INSERT INTO "Clubs" (club_name,club_league_id,club_value,club_shield,club_country) VALUES ('OFK Vrsac',171,58,pg_read_binary_file('E:\imagenes\escudos_cl\Europa\Serbian First League\OFK Vrsac.png'),185);</v>
      </c>
    </row>
    <row r="2261" spans="2:15" x14ac:dyDescent="0.25">
      <c r="B2261">
        <v>2259</v>
      </c>
      <c r="C2261" t="s">
        <v>2466</v>
      </c>
      <c r="D2261" t="s">
        <v>1882</v>
      </c>
      <c r="E2261">
        <f>INDEX(ClubLeague!B:B,MATCH(D2261,ClubLeague!C:C,0))</f>
        <v>113</v>
      </c>
      <c r="F2261">
        <v>75</v>
      </c>
      <c r="G2261">
        <v>70</v>
      </c>
      <c r="H2261">
        <v>72</v>
      </c>
      <c r="I2261" s="3">
        <f t="shared" si="106"/>
        <v>72</v>
      </c>
      <c r="J2261" t="s">
        <v>7246</v>
      </c>
      <c r="K2261" t="str">
        <f t="shared" si="107"/>
        <v>E:\imagenes\escudos_cl\Europa\Ligue 1\OGC Nice.png</v>
      </c>
      <c r="L2261" t="s">
        <v>487</v>
      </c>
      <c r="M2261">
        <f>INDEX(NationalTeams!B:B,MATCH(L2261,NationalTeams!C:C,0))</f>
        <v>74</v>
      </c>
      <c r="O2261" t="str">
        <f t="shared" si="105"/>
        <v>INSERT INTO "Clubs" (club_name,club_league_id,club_value,club_shield,club_country) VALUES ('OGC Nice',113,72,pg_read_binary_file('E:\imagenes\escudos_cl\Europa\Ligue 1\OGC Nice.png'),74);</v>
      </c>
    </row>
    <row r="2262" spans="2:15" x14ac:dyDescent="0.25">
      <c r="B2262">
        <v>2260</v>
      </c>
      <c r="C2262" t="s">
        <v>2114</v>
      </c>
      <c r="D2262" t="s">
        <v>1848</v>
      </c>
      <c r="E2262">
        <f>INDEX(ClubLeague!B:B,MATCH(D2262,ClubLeague!C:C,0))</f>
        <v>79</v>
      </c>
      <c r="F2262">
        <v>65</v>
      </c>
      <c r="G2262">
        <v>70</v>
      </c>
      <c r="H2262">
        <v>65</v>
      </c>
      <c r="I2262" s="3">
        <f t="shared" si="106"/>
        <v>67</v>
      </c>
      <c r="J2262" t="s">
        <v>7247</v>
      </c>
      <c r="K2262" t="str">
        <f t="shared" si="107"/>
        <v>E:\imagenes\escudos_cl\Europa\Jupiler Pro League\OH Leuven.png</v>
      </c>
      <c r="L2262" t="s">
        <v>505</v>
      </c>
      <c r="M2262">
        <f>INDEX(NationalTeams!B:B,MATCH(L2262,NationalTeams!C:C,0))</f>
        <v>23</v>
      </c>
      <c r="O2262" t="str">
        <f t="shared" si="105"/>
        <v>INSERT INTO "Clubs" (club_name,club_league_id,club_value,club_shield,club_country) VALUES ('OH Leuven',79,67,pg_read_binary_file('E:\imagenes\escudos_cl\Europa\Jupiler Pro League\OH Leuven.png'),23);</v>
      </c>
    </row>
    <row r="2263" spans="2:15" x14ac:dyDescent="0.25">
      <c r="B2263">
        <v>2261</v>
      </c>
      <c r="C2263" t="s">
        <v>3957</v>
      </c>
      <c r="D2263" t="s">
        <v>1826</v>
      </c>
      <c r="E2263">
        <f>INDEX(ClubLeague!B:B,MATCH(D2263,ClubLeague!C:C,0))</f>
        <v>57</v>
      </c>
      <c r="F2263">
        <v>65</v>
      </c>
      <c r="G2263">
        <v>66</v>
      </c>
      <c r="H2263">
        <v>62</v>
      </c>
      <c r="I2263" s="3">
        <f t="shared" si="106"/>
        <v>64</v>
      </c>
      <c r="J2263" t="s">
        <v>7248</v>
      </c>
      <c r="K2263" t="str">
        <f t="shared" si="107"/>
        <v>E:\imagenes\escudos_cl\Asia\FD League\Ohod.png</v>
      </c>
      <c r="L2263" t="s">
        <v>428</v>
      </c>
      <c r="M2263">
        <f>INDEX(NationalTeams!B:B,MATCH(L2263,NationalTeams!C:C,0))</f>
        <v>10</v>
      </c>
      <c r="O2263" t="str">
        <f t="shared" si="105"/>
        <v>INSERT INTO "Clubs" (club_name,club_league_id,club_value,club_shield,club_country) VALUES ('Ohod',57,64,pg_read_binary_file('E:\imagenes\escudos_cl\Asia\FD League\Ohod.png'),10);</v>
      </c>
    </row>
    <row r="2264" spans="2:15" x14ac:dyDescent="0.25">
      <c r="B2264">
        <v>2262</v>
      </c>
      <c r="C2264" t="s">
        <v>3987</v>
      </c>
      <c r="D2264" t="s">
        <v>1844</v>
      </c>
      <c r="E2264">
        <f>INDEX(ClubLeague!B:B,MATCH(D2264,ClubLeague!C:C,0))</f>
        <v>75</v>
      </c>
      <c r="F2264">
        <v>62</v>
      </c>
      <c r="G2264">
        <v>62</v>
      </c>
      <c r="H2264">
        <v>61</v>
      </c>
      <c r="I2264" s="3">
        <f t="shared" si="106"/>
        <v>62</v>
      </c>
      <c r="J2264" t="s">
        <v>7249</v>
      </c>
      <c r="K2264" t="str">
        <f t="shared" si="107"/>
        <v>E:\imagenes\escudos_cl\Asia\J2 League\Oita Trinita.png</v>
      </c>
      <c r="L2264" t="s">
        <v>422</v>
      </c>
      <c r="M2264">
        <f>INDEX(NationalTeams!B:B,MATCH(L2264,NationalTeams!C:C,0))</f>
        <v>112</v>
      </c>
      <c r="O2264" t="str">
        <f t="shared" si="105"/>
        <v>INSERT INTO "Clubs" (club_name,club_league_id,club_value,club_shield,club_country) VALUES ('Oita Trinita',75,62,pg_read_binary_file('E:\imagenes\escudos_cl\Asia\J2 League\Oita Trinita.png'),112);</v>
      </c>
    </row>
    <row r="2265" spans="2:15" x14ac:dyDescent="0.25">
      <c r="B2265">
        <v>2263</v>
      </c>
      <c r="C2265" t="s">
        <v>4838</v>
      </c>
      <c r="D2265" t="s">
        <v>1901</v>
      </c>
      <c r="E2265">
        <f>INDEX(ClubLeague!B:B,MATCH(D2265,ClubLeague!C:C,0))</f>
        <v>132</v>
      </c>
      <c r="F2265">
        <v>52</v>
      </c>
      <c r="G2265">
        <v>49</v>
      </c>
      <c r="H2265">
        <v>63</v>
      </c>
      <c r="I2265" s="3">
        <f t="shared" si="106"/>
        <v>55</v>
      </c>
      <c r="J2265" t="s">
        <v>7250</v>
      </c>
      <c r="K2265" t="str">
        <f t="shared" si="107"/>
        <v>E:\imagenes\escudos_cl\Africa\Namibia Premiership\Okahandja United FC.png</v>
      </c>
      <c r="L2265" t="s">
        <v>372</v>
      </c>
      <c r="M2265">
        <f>INDEX(NationalTeams!B:B,MATCH(L2265,NationalTeams!C:C,0))</f>
        <v>148</v>
      </c>
      <c r="O2265" t="str">
        <f t="shared" si="105"/>
        <v>INSERT INTO "Clubs" (club_name,club_league_id,club_value,club_shield,club_country) VALUES ('Okahandja United FC',132,55,pg_read_binary_file('E:\imagenes\escudos_cl\Africa\Namibia Premiership\Okahandja United FC.png'),148);</v>
      </c>
    </row>
    <row r="2266" spans="2:15" x14ac:dyDescent="0.25">
      <c r="B2266">
        <v>2264</v>
      </c>
      <c r="C2266" t="s">
        <v>3684</v>
      </c>
      <c r="D2266" t="s">
        <v>1871</v>
      </c>
      <c r="E2266">
        <f>INDEX(ClubLeague!B:B,MATCH(D2266,ClubLeague!C:C,0))</f>
        <v>102</v>
      </c>
      <c r="F2266">
        <v>62</v>
      </c>
      <c r="G2266">
        <v>63</v>
      </c>
      <c r="H2266">
        <v>61</v>
      </c>
      <c r="I2266" s="3">
        <f t="shared" si="106"/>
        <v>62</v>
      </c>
      <c r="J2266" t="s">
        <v>7251</v>
      </c>
      <c r="K2266" t="str">
        <f t="shared" si="107"/>
        <v>E:\imagenes\escudos_cl\America\Liga Hondubet\Olancho FC.png</v>
      </c>
      <c r="L2266" t="s">
        <v>397</v>
      </c>
      <c r="M2266">
        <f>INDEX(NationalTeams!B:B,MATCH(L2266,NationalTeams!C:C,0))</f>
        <v>90</v>
      </c>
      <c r="O2266" t="str">
        <f t="shared" si="105"/>
        <v>INSERT INTO "Clubs" (club_name,club_league_id,club_value,club_shield,club_country) VALUES ('Olancho FC',102,62,pg_read_binary_file('E:\imagenes\escudos_cl\America\Liga Hondubet\Olancho FC.png'),90);</v>
      </c>
    </row>
    <row r="2267" spans="2:15" x14ac:dyDescent="0.25">
      <c r="B2267">
        <v>2265</v>
      </c>
      <c r="C2267" t="s">
        <v>3813</v>
      </c>
      <c r="D2267" t="s">
        <v>1945</v>
      </c>
      <c r="E2267">
        <f>INDEX(ClubLeague!B:B,MATCH(D2267,ClubLeague!C:C,0))</f>
        <v>176</v>
      </c>
      <c r="F2267">
        <v>46</v>
      </c>
      <c r="G2267">
        <v>45</v>
      </c>
      <c r="H2267">
        <v>47</v>
      </c>
      <c r="I2267" s="3">
        <f t="shared" si="106"/>
        <v>46</v>
      </c>
      <c r="J2267" t="s">
        <v>7252</v>
      </c>
      <c r="K2267" t="str">
        <f t="shared" si="107"/>
        <v>E:\imagenes\escudos_cl\America\SKNFA Premier League\Old Road United Jets.png</v>
      </c>
      <c r="L2267" t="s">
        <v>411</v>
      </c>
      <c r="M2267">
        <f>INDEX(NationalTeams!B:B,MATCH(L2267,NationalTeams!C:C,0))</f>
        <v>179</v>
      </c>
      <c r="O2267" t="str">
        <f t="shared" si="105"/>
        <v>INSERT INTO "Clubs" (club_name,club_league_id,club_value,club_shield,club_country) VALUES ('Old Road United Jets',176,46,pg_read_binary_file('E:\imagenes\escudos_cl\America\SKNFA Premier League\Old Road United Jets.png'),179);</v>
      </c>
    </row>
    <row r="2268" spans="2:15" x14ac:dyDescent="0.25">
      <c r="B2268">
        <v>2266</v>
      </c>
      <c r="C2268" t="s">
        <v>2574</v>
      </c>
      <c r="D2268" t="s">
        <v>1950</v>
      </c>
      <c r="E2268">
        <f>INDEX(ClubLeague!B:B,MATCH(D2268,ClubLeague!C:C,0))</f>
        <v>181</v>
      </c>
      <c r="F2268">
        <v>75</v>
      </c>
      <c r="G2268">
        <v>76</v>
      </c>
      <c r="H2268">
        <v>72</v>
      </c>
      <c r="I2268" s="3">
        <f t="shared" si="106"/>
        <v>74</v>
      </c>
      <c r="J2268" t="s">
        <v>7253</v>
      </c>
      <c r="K2268" t="str">
        <f t="shared" si="107"/>
        <v>E:\imagenes\escudos_cl\Europa\Super League Greece 1\Olympiacos Piraeus.png</v>
      </c>
      <c r="L2268" t="s">
        <v>508</v>
      </c>
      <c r="M2268">
        <f>INDEX(NationalTeams!B:B,MATCH(L2268,NationalTeams!C:C,0))</f>
        <v>82</v>
      </c>
      <c r="O2268" t="str">
        <f t="shared" si="105"/>
        <v>INSERT INTO "Clubs" (club_name,club_league_id,club_value,club_shield,club_country) VALUES ('Olympiacos Piraeus',181,74,pg_read_binary_file('E:\imagenes\escudos_cl\Europa\Super League Greece 1\Olympiacos Piraeus.png'),82);</v>
      </c>
    </row>
    <row r="2269" spans="2:15" x14ac:dyDescent="0.25">
      <c r="B2269">
        <v>2267</v>
      </c>
      <c r="C2269" t="s">
        <v>2605</v>
      </c>
      <c r="D2269" t="s">
        <v>1951</v>
      </c>
      <c r="E2269">
        <f>INDEX(ClubLeague!B:B,MATCH(D2269,ClubLeague!C:C,0))</f>
        <v>182</v>
      </c>
      <c r="F2269">
        <v>60</v>
      </c>
      <c r="G2269">
        <v>62</v>
      </c>
      <c r="H2269">
        <v>65</v>
      </c>
      <c r="I2269" s="3">
        <f t="shared" si="106"/>
        <v>62</v>
      </c>
      <c r="J2269" t="s">
        <v>7254</v>
      </c>
      <c r="K2269" t="str">
        <f t="shared" si="107"/>
        <v>E:\imagenes\escudos_cl\Europa\Super League Greece 2\Olympiacos Piraeus B.png</v>
      </c>
      <c r="L2269" t="s">
        <v>508</v>
      </c>
      <c r="M2269">
        <f>INDEX(NationalTeams!B:B,MATCH(L2269,NationalTeams!C:C,0))</f>
        <v>82</v>
      </c>
      <c r="O2269" t="str">
        <f t="shared" si="105"/>
        <v>INSERT INTO "Clubs" (club_name,club_league_id,club_value,club_shield,club_country) VALUES ('Olympiacos Piraeus B',182,62,pg_read_binary_file('E:\imagenes\escudos_cl\Europa\Super League Greece 2\Olympiacos Piraeus B.png'),82);</v>
      </c>
    </row>
    <row r="2270" spans="2:15" x14ac:dyDescent="0.25">
      <c r="B2270">
        <v>2268</v>
      </c>
      <c r="C2270" t="s">
        <v>2263</v>
      </c>
      <c r="D2270" t="s">
        <v>1809</v>
      </c>
      <c r="E2270">
        <f>INDEX(ClubLeague!B:B,MATCH(D2270,ClubLeague!C:C,0))</f>
        <v>40</v>
      </c>
      <c r="F2270">
        <v>61</v>
      </c>
      <c r="G2270">
        <v>61</v>
      </c>
      <c r="H2270">
        <v>59</v>
      </c>
      <c r="I2270" s="3">
        <f t="shared" si="106"/>
        <v>60</v>
      </c>
      <c r="J2270" t="s">
        <v>7255</v>
      </c>
      <c r="K2270" t="str">
        <f t="shared" si="107"/>
        <v>E:\imagenes\escudos_cl\Europa\Cypriot Second Division\Olympiakos Nicosia.png</v>
      </c>
      <c r="L2270" t="s">
        <v>534</v>
      </c>
      <c r="M2270">
        <f>INDEX(NationalTeams!B:B,MATCH(L2270,NationalTeams!C:C,0))</f>
        <v>45</v>
      </c>
      <c r="O2270" t="str">
        <f t="shared" si="105"/>
        <v>INSERT INTO "Clubs" (club_name,club_league_id,club_value,club_shield,club_country) VALUES ('Olympiakos Nicosia',40,60,pg_read_binary_file('E:\imagenes\escudos_cl\Europa\Cypriot Second Division\Olympiakos Nicosia.png'),45);</v>
      </c>
    </row>
    <row r="2271" spans="2:15" x14ac:dyDescent="0.25">
      <c r="B2271">
        <v>2269</v>
      </c>
      <c r="C2271" t="s">
        <v>2126</v>
      </c>
      <c r="D2271" t="s">
        <v>1802</v>
      </c>
      <c r="E2271">
        <f>INDEX(ClubLeague!B:B,MATCH(D2271,ClubLeague!C:C,0))</f>
        <v>32</v>
      </c>
      <c r="F2271">
        <v>61</v>
      </c>
      <c r="G2271">
        <v>61</v>
      </c>
      <c r="H2271">
        <v>59</v>
      </c>
      <c r="I2271" s="3">
        <f t="shared" si="106"/>
        <v>60</v>
      </c>
      <c r="J2271" t="s">
        <v>7256</v>
      </c>
      <c r="K2271" t="str">
        <f t="shared" si="107"/>
        <v>E:\imagenes\escudos_cl\Europa\Challenger Pro League\Olympic Charleroi.png</v>
      </c>
      <c r="L2271" t="s">
        <v>505</v>
      </c>
      <c r="M2271">
        <f>INDEX(NationalTeams!B:B,MATCH(L2271,NationalTeams!C:C,0))</f>
        <v>23</v>
      </c>
      <c r="O2271" t="str">
        <f t="shared" si="105"/>
        <v>INSERT INTO "Clubs" (club_name,club_league_id,club_value,club_shield,club_country) VALUES ('Olympic Charleroi',32,60,pg_read_binary_file('E:\imagenes\escudos_cl\Europa\Challenger Pro League\Olympic Charleroi.png'),23);</v>
      </c>
    </row>
    <row r="2272" spans="2:15" x14ac:dyDescent="0.25">
      <c r="B2272">
        <v>2270</v>
      </c>
      <c r="C2272" t="s">
        <v>4795</v>
      </c>
      <c r="D2272" t="s">
        <v>1792</v>
      </c>
      <c r="E2272">
        <f>INDEX(ClubLeague!B:B,MATCH(D2272,ClubLeague!C:C,0))</f>
        <v>22</v>
      </c>
      <c r="F2272">
        <v>70</v>
      </c>
      <c r="G2272">
        <v>71</v>
      </c>
      <c r="H2272">
        <v>74</v>
      </c>
      <c r="I2272" s="3">
        <f t="shared" si="106"/>
        <v>72</v>
      </c>
      <c r="J2272" t="s">
        <v>7257</v>
      </c>
      <c r="K2272" t="str">
        <f t="shared" si="107"/>
        <v>E:\imagenes\escudos_cl\Africa\Botola\Olympic Club Safi.png</v>
      </c>
      <c r="L2272" t="s">
        <v>342</v>
      </c>
      <c r="M2272">
        <f>INDEX(NationalTeams!B:B,MATCH(L2272,NationalTeams!C:C,0))</f>
        <v>137</v>
      </c>
      <c r="O2272" t="str">
        <f t="shared" si="105"/>
        <v>INSERT INTO "Clubs" (club_name,club_league_id,club_value,club_shield,club_country) VALUES ('Olympic Club Safi',22,72,pg_read_binary_file('E:\imagenes\escudos_cl\Africa\Botola\Olympic Club Safi.png'),137);</v>
      </c>
    </row>
    <row r="2273" spans="2:15" x14ac:dyDescent="0.25">
      <c r="B2273">
        <v>2271</v>
      </c>
      <c r="C2273" t="s">
        <v>4634</v>
      </c>
      <c r="D2273" t="s">
        <v>1781</v>
      </c>
      <c r="E2273">
        <f>INDEX(ClubLeague!B:B,MATCH(D2273,ClubLeague!C:C,0))</f>
        <v>11</v>
      </c>
      <c r="F2273">
        <v>66</v>
      </c>
      <c r="G2273">
        <v>72</v>
      </c>
      <c r="H2273">
        <v>73</v>
      </c>
      <c r="I2273" s="3">
        <f t="shared" si="106"/>
        <v>70</v>
      </c>
      <c r="J2273" t="s">
        <v>7258</v>
      </c>
      <c r="K2273" t="str">
        <f t="shared" si="107"/>
        <v>E:\imagenes\escudos_cl\Africa\Algerian Ligue Professionnelle 1\Olympique Akbou.png</v>
      </c>
      <c r="L2273" t="s">
        <v>324</v>
      </c>
      <c r="M2273">
        <f>INDEX(NationalTeams!B:B,MATCH(L2273,NationalTeams!C:C,0))</f>
        <v>11</v>
      </c>
      <c r="O2273" t="str">
        <f t="shared" si="105"/>
        <v>INSERT INTO "Clubs" (club_name,club_league_id,club_value,club_shield,club_country) VALUES ('Olympique Akbou',11,70,pg_read_binary_file('E:\imagenes\escudos_cl\Africa\Algerian Ligue Professionnelle 1\Olympique Akbou.png'),11);</v>
      </c>
    </row>
    <row r="2274" spans="2:15" x14ac:dyDescent="0.25">
      <c r="B2274">
        <v>2272</v>
      </c>
      <c r="C2274" t="s">
        <v>4933</v>
      </c>
      <c r="D2274" t="s">
        <v>1968</v>
      </c>
      <c r="E2274">
        <f>INDEX(ClubLeague!B:B,MATCH(D2274,ClubLeague!C:C,0))</f>
        <v>199</v>
      </c>
      <c r="F2274">
        <v>71</v>
      </c>
      <c r="G2274">
        <v>72</v>
      </c>
      <c r="H2274">
        <v>74</v>
      </c>
      <c r="I2274" s="3">
        <f t="shared" si="106"/>
        <v>72</v>
      </c>
      <c r="J2274" t="s">
        <v>7259</v>
      </c>
      <c r="K2274" t="str">
        <f t="shared" si="107"/>
        <v>E:\imagenes\escudos_cl\Africa\Tunisian Ligue Professionnelle 1\Olympique de Beja.png</v>
      </c>
      <c r="L2274" t="s">
        <v>364</v>
      </c>
      <c r="M2274">
        <f>INDEX(NationalTeams!B:B,MATCH(L2274,NationalTeams!C:C,0))</f>
        <v>208</v>
      </c>
      <c r="O2274" t="str">
        <f t="shared" si="105"/>
        <v>INSERT INTO "Clubs" (club_name,club_league_id,club_value,club_shield,club_country) VALUES ('Olympique de Beja',199,72,pg_read_binary_file('E:\imagenes\escudos_cl\Africa\Tunisian Ligue Professionnelle 1\Olympique de Beja.png'),208);</v>
      </c>
    </row>
    <row r="2275" spans="2:15" x14ac:dyDescent="0.25">
      <c r="B2275">
        <v>2273</v>
      </c>
      <c r="C2275" t="s">
        <v>2463</v>
      </c>
      <c r="D2275" t="s">
        <v>1882</v>
      </c>
      <c r="E2275">
        <f>INDEX(ClubLeague!B:B,MATCH(D2275,ClubLeague!C:C,0))</f>
        <v>113</v>
      </c>
      <c r="F2275">
        <v>77</v>
      </c>
      <c r="G2275">
        <v>78</v>
      </c>
      <c r="H2275">
        <v>77</v>
      </c>
      <c r="I2275" s="3">
        <f t="shared" si="106"/>
        <v>77</v>
      </c>
      <c r="J2275" t="s">
        <v>7260</v>
      </c>
      <c r="K2275" t="str">
        <f t="shared" si="107"/>
        <v>E:\imagenes\escudos_cl\Europa\Ligue 1\Olympique de Lyon.png</v>
      </c>
      <c r="L2275" t="s">
        <v>487</v>
      </c>
      <c r="M2275">
        <f>INDEX(NationalTeams!B:B,MATCH(L2275,NationalTeams!C:C,0))</f>
        <v>74</v>
      </c>
      <c r="O2275" t="str">
        <f t="shared" si="105"/>
        <v>INSERT INTO "Clubs" (club_name,club_league_id,club_value,club_shield,club_country) VALUES ('Olympique de Lyon',113,77,pg_read_binary_file('E:\imagenes\escudos_cl\Europa\Ligue 1\Olympique de Lyon.png'),74);</v>
      </c>
    </row>
    <row r="2276" spans="2:15" x14ac:dyDescent="0.25">
      <c r="B2276">
        <v>2274</v>
      </c>
      <c r="C2276" t="s">
        <v>2464</v>
      </c>
      <c r="D2276" t="s">
        <v>1882</v>
      </c>
      <c r="E2276">
        <f>INDEX(ClubLeague!B:B,MATCH(D2276,ClubLeague!C:C,0))</f>
        <v>113</v>
      </c>
      <c r="F2276">
        <v>77</v>
      </c>
      <c r="G2276">
        <v>77</v>
      </c>
      <c r="H2276">
        <v>75</v>
      </c>
      <c r="I2276" s="3">
        <f t="shared" si="106"/>
        <v>76</v>
      </c>
      <c r="J2276" t="s">
        <v>7261</v>
      </c>
      <c r="K2276" t="str">
        <f t="shared" si="107"/>
        <v>E:\imagenes\escudos_cl\Europa\Ligue 1\Olympique de Marsella.png</v>
      </c>
      <c r="L2276" t="s">
        <v>487</v>
      </c>
      <c r="M2276">
        <f>INDEX(NationalTeams!B:B,MATCH(L2276,NationalTeams!C:C,0))</f>
        <v>74</v>
      </c>
      <c r="O2276" t="str">
        <f t="shared" si="105"/>
        <v>INSERT INTO "Clubs" (club_name,club_league_id,club_value,club_shield,club_country) VALUES ('Olympique de Marsella',113,76,pg_read_binary_file('E:\imagenes\escudos_cl\Europa\Ligue 1\Olympique de Marsella.png'),74);</v>
      </c>
    </row>
    <row r="2277" spans="2:15" x14ac:dyDescent="0.25">
      <c r="B2277">
        <v>2275</v>
      </c>
      <c r="C2277" t="s">
        <v>4618</v>
      </c>
      <c r="D2277" t="s">
        <v>1780</v>
      </c>
      <c r="E2277">
        <f>INDEX(ClubLeague!B:B,MATCH(D2277,ClubLeague!C:C,0))</f>
        <v>10</v>
      </c>
      <c r="F2277">
        <v>64</v>
      </c>
      <c r="G2277">
        <v>57</v>
      </c>
      <c r="H2277">
        <v>58</v>
      </c>
      <c r="I2277" s="3">
        <f t="shared" si="106"/>
        <v>60</v>
      </c>
      <c r="J2277" t="s">
        <v>7262</v>
      </c>
      <c r="K2277" t="str">
        <f t="shared" si="107"/>
        <v>E:\imagenes\escudos_cl\Africa\Algerian Ligue 2\Olympique Magrane.png</v>
      </c>
      <c r="L2277" t="s">
        <v>324</v>
      </c>
      <c r="M2277">
        <f>INDEX(NationalTeams!B:B,MATCH(L2277,NationalTeams!C:C,0))</f>
        <v>11</v>
      </c>
      <c r="O2277" t="str">
        <f t="shared" si="105"/>
        <v>INSERT INTO "Clubs" (club_name,club_league_id,club_value,club_shield,club_country) VALUES ('Olympique Magrane',10,60,pg_read_binary_file('E:\imagenes\escudos_cl\Africa\Algerian Ligue 2\Olympique Magrane.png'),11);</v>
      </c>
    </row>
    <row r="2278" spans="2:15" x14ac:dyDescent="0.25">
      <c r="B2278">
        <v>2276</v>
      </c>
      <c r="C2278" t="s">
        <v>3806</v>
      </c>
      <c r="D2278" t="s">
        <v>1869</v>
      </c>
      <c r="E2278">
        <f>INDEX(ClubLeague!B:B,MATCH(D2278,ClubLeague!C:C,0))</f>
        <v>100</v>
      </c>
      <c r="F2278">
        <v>50</v>
      </c>
      <c r="G2278">
        <v>50</v>
      </c>
      <c r="H2278">
        <v>51</v>
      </c>
      <c r="I2278" s="3">
        <f t="shared" si="106"/>
        <v>50</v>
      </c>
      <c r="J2278" t="s">
        <v>7263</v>
      </c>
      <c r="K2278" t="str">
        <f t="shared" si="107"/>
        <v>E:\imagenes\escudos_cl\America\Liga Dominicana de Futbol\OM FC.png</v>
      </c>
      <c r="L2278" t="s">
        <v>402</v>
      </c>
      <c r="M2278">
        <f>INDEX(NationalTeams!B:B,MATCH(L2278,NationalTeams!C:C,0))</f>
        <v>173</v>
      </c>
      <c r="O2278" t="str">
        <f t="shared" si="105"/>
        <v>INSERT INTO "Clubs" (club_name,club_league_id,club_value,club_shield,club_country) VALUES ('OM FC',100,50,pg_read_binary_file('E:\imagenes\escudos_cl\America\Liga Dominicana de Futbol\OM FC.png'),173);</v>
      </c>
    </row>
    <row r="2279" spans="2:15" x14ac:dyDescent="0.25">
      <c r="B2279">
        <v>2277</v>
      </c>
      <c r="C2279" t="s">
        <v>4489</v>
      </c>
      <c r="D2279" t="s">
        <v>1911</v>
      </c>
      <c r="E2279">
        <f>INDEX(ClubLeague!B:B,MATCH(D2279,ClubLeague!C:C,0))</f>
        <v>142</v>
      </c>
      <c r="F2279">
        <v>53</v>
      </c>
      <c r="G2279">
        <v>53</v>
      </c>
      <c r="H2279">
        <v>50</v>
      </c>
      <c r="I2279" s="3">
        <f t="shared" si="106"/>
        <v>52</v>
      </c>
      <c r="J2279" t="s">
        <v>7264</v>
      </c>
      <c r="K2279" t="str">
        <f t="shared" si="107"/>
        <v>E:\imagenes\escudos_cl\Asia\Oman Professional League\Oman Club.png</v>
      </c>
      <c r="L2279" t="s">
        <v>457</v>
      </c>
      <c r="M2279">
        <f>INDEX(NationalTeams!B:B,MATCH(L2279,NationalTeams!C:C,0))</f>
        <v>157</v>
      </c>
      <c r="O2279" t="str">
        <f t="shared" si="105"/>
        <v>INSERT INTO "Clubs" (club_name,club_league_id,club_value,club_shield,club_country) VALUES ('Oman Club',142,52,pg_read_binary_file('E:\imagenes\escudos_cl\Asia\Oman Professional League\Oman Club.png'),157);</v>
      </c>
    </row>
    <row r="2280" spans="2:15" x14ac:dyDescent="0.25">
      <c r="B2280">
        <v>2278</v>
      </c>
      <c r="C2280" t="s">
        <v>2257</v>
      </c>
      <c r="D2280" t="s">
        <v>1808</v>
      </c>
      <c r="E2280">
        <f>INDEX(ClubLeague!B:B,MATCH(D2280,ClubLeague!C:C,0))</f>
        <v>39</v>
      </c>
      <c r="F2280">
        <v>61</v>
      </c>
      <c r="G2280">
        <v>59</v>
      </c>
      <c r="H2280">
        <v>60</v>
      </c>
      <c r="I2280" s="3">
        <f t="shared" si="106"/>
        <v>60</v>
      </c>
      <c r="J2280" t="s">
        <v>7265</v>
      </c>
      <c r="K2280" t="str">
        <f t="shared" si="107"/>
        <v>E:\imagenes\escudos_cl\Europa\Cypriot First Division\Omonia Aradippou.png</v>
      </c>
      <c r="L2280" t="s">
        <v>534</v>
      </c>
      <c r="M2280">
        <f>INDEX(NationalTeams!B:B,MATCH(L2280,NationalTeams!C:C,0))</f>
        <v>45</v>
      </c>
      <c r="O2280" t="str">
        <f t="shared" si="105"/>
        <v>INSERT INTO "Clubs" (club_name,club_league_id,club_value,club_shield,club_country) VALUES ('Omonia Aradippou',39,60,pg_read_binary_file('E:\imagenes\escudos_cl\Europa\Cypriot First Division\Omonia Aradippou.png'),45);</v>
      </c>
    </row>
    <row r="2281" spans="2:15" x14ac:dyDescent="0.25">
      <c r="B2281">
        <v>2279</v>
      </c>
      <c r="C2281" t="s">
        <v>2248</v>
      </c>
      <c r="D2281" t="s">
        <v>1808</v>
      </c>
      <c r="E2281">
        <f>INDEX(ClubLeague!B:B,MATCH(D2281,ClubLeague!C:C,0))</f>
        <v>39</v>
      </c>
      <c r="F2281">
        <v>65</v>
      </c>
      <c r="G2281">
        <v>65</v>
      </c>
      <c r="H2281">
        <v>66</v>
      </c>
      <c r="I2281" s="3">
        <f t="shared" si="106"/>
        <v>65</v>
      </c>
      <c r="J2281" t="s">
        <v>7266</v>
      </c>
      <c r="K2281" t="str">
        <f t="shared" si="107"/>
        <v>E:\imagenes\escudos_cl\Europa\Cypriot First Division\Omonia Nicosia.png</v>
      </c>
      <c r="L2281" t="s">
        <v>534</v>
      </c>
      <c r="M2281">
        <f>INDEX(NationalTeams!B:B,MATCH(L2281,NationalTeams!C:C,0))</f>
        <v>45</v>
      </c>
      <c r="O2281" t="str">
        <f t="shared" si="105"/>
        <v>INSERT INTO "Clubs" (club_name,club_league_id,club_value,club_shield,club_country) VALUES ('Omonia Nicosia',39,65,pg_read_binary_file('E:\imagenes\escudos_cl\Europa\Cypriot First Division\Omonia Nicosia.png'),45);</v>
      </c>
    </row>
    <row r="2282" spans="2:15" x14ac:dyDescent="0.25">
      <c r="B2282">
        <v>2280</v>
      </c>
      <c r="C2282" t="s">
        <v>3498</v>
      </c>
      <c r="D2282" t="s">
        <v>1865</v>
      </c>
      <c r="E2282">
        <f>INDEX(ClubLeague!B:B,MATCH(D2282,ClubLeague!C:C,0))</f>
        <v>96</v>
      </c>
      <c r="F2282">
        <v>65</v>
      </c>
      <c r="G2282">
        <v>65</v>
      </c>
      <c r="H2282">
        <v>63</v>
      </c>
      <c r="I2282" s="3">
        <f t="shared" si="106"/>
        <v>64</v>
      </c>
      <c r="J2282" t="s">
        <v>7267</v>
      </c>
      <c r="K2282" t="str">
        <f t="shared" si="107"/>
        <v>E:\imagenes\escudos_cl\America\Liga BetPlay Dimayor\Once Caldas.png</v>
      </c>
      <c r="L2282" t="s">
        <v>328</v>
      </c>
      <c r="M2282">
        <f>INDEX(NationalTeams!B:B,MATCH(L2282,NationalTeams!C:C,0))</f>
        <v>46</v>
      </c>
      <c r="O2282" t="str">
        <f t="shared" si="105"/>
        <v>INSERT INTO "Clubs" (club_name,club_league_id,club_value,club_shield,club_country) VALUES ('Once Caldas',96,64,pg_read_binary_file('E:\imagenes\escudos_cl\America\Liga BetPlay Dimayor\Once Caldas.png'),46);</v>
      </c>
    </row>
    <row r="2283" spans="2:15" x14ac:dyDescent="0.25">
      <c r="B2283">
        <v>2281</v>
      </c>
      <c r="C2283" t="s">
        <v>3604</v>
      </c>
      <c r="D2283" t="s">
        <v>1921</v>
      </c>
      <c r="E2283">
        <f>INDEX(ClubLeague!B:B,MATCH(D2283,ClubLeague!C:C,0))</f>
        <v>152</v>
      </c>
      <c r="F2283">
        <v>53</v>
      </c>
      <c r="G2283">
        <v>53</v>
      </c>
      <c r="H2283">
        <v>57</v>
      </c>
      <c r="I2283" s="3">
        <f t="shared" si="106"/>
        <v>54</v>
      </c>
      <c r="J2283" t="s">
        <v>7268</v>
      </c>
      <c r="K2283" t="str">
        <f t="shared" si="107"/>
        <v>E:\imagenes\escudos_cl\America\Primera Division de El Salvador\Once Deportivo FC.png</v>
      </c>
      <c r="L2283" t="s">
        <v>332</v>
      </c>
      <c r="M2283">
        <f>INDEX(NationalTeams!B:B,MATCH(L2283,NationalTeams!C:C,0))</f>
        <v>60</v>
      </c>
      <c r="O2283" t="str">
        <f t="shared" si="105"/>
        <v>INSERT INTO "Clubs" (club_name,club_league_id,club_value,club_shield,club_country) VALUES ('Once Deportivo FC',152,54,pg_read_binary_file('E:\imagenes\escudos_cl\America\Primera Division de El Salvador\Once Deportivo FC.png'),60);</v>
      </c>
    </row>
    <row r="2284" spans="2:15" x14ac:dyDescent="0.25">
      <c r="B2284">
        <v>2282</v>
      </c>
      <c r="C2284" t="s">
        <v>4559</v>
      </c>
      <c r="D2284" t="s">
        <v>1914</v>
      </c>
      <c r="E2284">
        <f>INDEX(ClubLeague!B:B,MATCH(D2284,ClubLeague!C:C,0))</f>
        <v>145</v>
      </c>
      <c r="F2284">
        <v>46</v>
      </c>
      <c r="G2284">
        <v>47</v>
      </c>
      <c r="H2284">
        <v>46</v>
      </c>
      <c r="I2284" s="3">
        <f t="shared" si="106"/>
        <v>46</v>
      </c>
      <c r="J2284" t="s">
        <v>7269</v>
      </c>
      <c r="K2284" t="str">
        <f t="shared" si="107"/>
        <v>E:\imagenes\escudos_cl\Asia\Philippines Football League\One Taguig FC.png</v>
      </c>
      <c r="L2284" t="s">
        <v>445</v>
      </c>
      <c r="M2284">
        <f>INDEX(NationalTeams!B:B,MATCH(L2284,NationalTeams!C:C,0))</f>
        <v>72</v>
      </c>
      <c r="O2284" t="str">
        <f t="shared" si="105"/>
        <v>INSERT INTO "Clubs" (club_name,club_league_id,club_value,club_shield,club_country) VALUES ('One Taguig FC',145,46,pg_read_binary_file('E:\imagenes\escudos_cl\Asia\Philippines Football League\One Taguig FC.png'),72);</v>
      </c>
    </row>
    <row r="2285" spans="2:15" x14ac:dyDescent="0.25">
      <c r="B2285">
        <v>2283</v>
      </c>
      <c r="C2285" t="s">
        <v>4839</v>
      </c>
      <c r="D2285" t="s">
        <v>1901</v>
      </c>
      <c r="E2285">
        <f>INDEX(ClubLeague!B:B,MATCH(D2285,ClubLeague!C:C,0))</f>
        <v>132</v>
      </c>
      <c r="F2285">
        <v>60</v>
      </c>
      <c r="G2285">
        <v>49</v>
      </c>
      <c r="H2285">
        <v>55</v>
      </c>
      <c r="I2285" s="3">
        <f t="shared" si="106"/>
        <v>55</v>
      </c>
      <c r="J2285" t="s">
        <v>7270</v>
      </c>
      <c r="K2285" t="str">
        <f t="shared" si="107"/>
        <v>E:\imagenes\escudos_cl\Africa\Namibia Premiership\Ongos Valley FC.png</v>
      </c>
      <c r="L2285" t="s">
        <v>372</v>
      </c>
      <c r="M2285">
        <f>INDEX(NationalTeams!B:B,MATCH(L2285,NationalTeams!C:C,0))</f>
        <v>148</v>
      </c>
      <c r="O2285" t="str">
        <f t="shared" si="105"/>
        <v>INSERT INTO "Clubs" (club_name,club_league_id,club_value,club_shield,club_country) VALUES ('Ongos Valley FC',132,55,pg_read_binary_file('E:\imagenes\escudos_cl\Africa\Namibia Premiership\Ongos Valley FC.png'),148);</v>
      </c>
    </row>
    <row r="2286" spans="2:15" x14ac:dyDescent="0.25">
      <c r="B2286">
        <v>2284</v>
      </c>
      <c r="C2286" t="s">
        <v>3442</v>
      </c>
      <c r="D2286" t="s">
        <v>1794</v>
      </c>
      <c r="E2286">
        <f>INDEX(ClubLeague!B:B,MATCH(D2286,ClubLeague!C:C,0))</f>
        <v>24</v>
      </c>
      <c r="F2286">
        <v>65</v>
      </c>
      <c r="G2286">
        <v>67</v>
      </c>
      <c r="H2286">
        <v>64</v>
      </c>
      <c r="I2286" s="3">
        <f t="shared" si="106"/>
        <v>65</v>
      </c>
      <c r="J2286" t="s">
        <v>7271</v>
      </c>
      <c r="K2286" t="str">
        <f t="shared" si="107"/>
        <v>E:\imagenes\escudos_cl\America\Brasileirao Serie B\Operario EC.png</v>
      </c>
      <c r="L2286" t="s">
        <v>327</v>
      </c>
      <c r="M2286">
        <f>INDEX(NationalTeams!B:B,MATCH(L2286,NationalTeams!C:C,0))</f>
        <v>32</v>
      </c>
      <c r="O2286" t="str">
        <f t="shared" si="105"/>
        <v>INSERT INTO "Clubs" (club_name,club_league_id,club_value,club_shield,club_country) VALUES ('Operario EC',24,65,pg_read_binary_file('E:\imagenes\escudos_cl\America\Brasileirao Serie B\Operario EC.png'),32);</v>
      </c>
    </row>
    <row r="2287" spans="2:15" x14ac:dyDescent="0.25">
      <c r="B2287">
        <v>2285</v>
      </c>
      <c r="C2287" t="s">
        <v>4901</v>
      </c>
      <c r="D2287" t="s">
        <v>1902</v>
      </c>
      <c r="E2287">
        <f>INDEX(ClubLeague!B:B,MATCH(D2287,ClubLeague!C:C,0))</f>
        <v>133</v>
      </c>
      <c r="F2287">
        <v>58</v>
      </c>
      <c r="G2287">
        <v>59</v>
      </c>
      <c r="H2287">
        <v>62</v>
      </c>
      <c r="I2287" s="3">
        <f t="shared" si="106"/>
        <v>60</v>
      </c>
      <c r="J2287" t="s">
        <v>7272</v>
      </c>
      <c r="K2287" t="str">
        <f t="shared" si="107"/>
        <v>E:\imagenes\escudos_cl\Africa\National First Division\Orbit College.png</v>
      </c>
      <c r="L2287" t="s">
        <v>363</v>
      </c>
      <c r="M2287">
        <f>INDEX(NationalTeams!B:B,MATCH(L2287,NationalTeams!C:C,0))</f>
        <v>193</v>
      </c>
      <c r="O2287" t="str">
        <f t="shared" si="105"/>
        <v>INSERT INTO "Clubs" (club_name,club_league_id,club_value,club_shield,club_country) VALUES ('Orbit College',133,60,pg_read_binary_file('E:\imagenes\escudos_cl\Africa\National First Division\Orbit College.png'),193);</v>
      </c>
    </row>
    <row r="2288" spans="2:15" x14ac:dyDescent="0.25">
      <c r="B2288">
        <v>2286</v>
      </c>
      <c r="C2288" t="s">
        <v>3233</v>
      </c>
      <c r="D2288" t="s">
        <v>1954</v>
      </c>
      <c r="E2288">
        <f>INDEX(ClubLeague!B:B,MATCH(D2288,ClubLeague!C:C,0))</f>
        <v>185</v>
      </c>
      <c r="F2288">
        <v>61</v>
      </c>
      <c r="G2288">
        <v>58</v>
      </c>
      <c r="H2288">
        <v>61</v>
      </c>
      <c r="I2288" s="3">
        <f t="shared" si="106"/>
        <v>60</v>
      </c>
      <c r="J2288" t="s">
        <v>7273</v>
      </c>
      <c r="K2288" t="str">
        <f t="shared" si="107"/>
        <v>E:\imagenes\escudos_cl\Europa\Superettan\Orebro SK.png</v>
      </c>
      <c r="L2288" t="s">
        <v>496</v>
      </c>
      <c r="M2288">
        <f>INDEX(NationalTeams!B:B,MATCH(L2288,NationalTeams!C:C,0))</f>
        <v>196</v>
      </c>
      <c r="O2288" t="str">
        <f t="shared" si="105"/>
        <v>INSERT INTO "Clubs" (club_name,club_league_id,club_value,club_shield,club_country) VALUES ('Orebro SK',185,60,pg_read_binary_file('E:\imagenes\escudos_cl\Europa\Superettan\Orebro SK.png'),196);</v>
      </c>
    </row>
    <row r="2289" spans="2:15" x14ac:dyDescent="0.25">
      <c r="B2289">
        <v>2287</v>
      </c>
      <c r="C2289" t="s">
        <v>3582</v>
      </c>
      <c r="D2289" t="s">
        <v>1880</v>
      </c>
      <c r="E2289">
        <f>INDEX(ClubLeague!B:B,MATCH(D2289,ClubLeague!C:C,0))</f>
        <v>111</v>
      </c>
      <c r="F2289">
        <v>60</v>
      </c>
      <c r="G2289">
        <v>66</v>
      </c>
      <c r="H2289">
        <v>56</v>
      </c>
      <c r="I2289" s="3">
        <f t="shared" si="106"/>
        <v>61</v>
      </c>
      <c r="J2289" t="s">
        <v>7274</v>
      </c>
      <c r="K2289" t="str">
        <f t="shared" si="107"/>
        <v>E:\imagenes\escudos_cl\America\LigaPro Ecuabet\Orense SC.png</v>
      </c>
      <c r="L2289" t="s">
        <v>331</v>
      </c>
      <c r="M2289">
        <f>INDEX(NationalTeams!B:B,MATCH(L2289,NationalTeams!C:C,0))</f>
        <v>58</v>
      </c>
      <c r="O2289" t="str">
        <f t="shared" si="105"/>
        <v>INSERT INTO "Clubs" (club_name,club_league_id,club_value,club_shield,club_country) VALUES ('Orense SC',111,61,pg_read_binary_file('E:\imagenes\escudos_cl\America\LigaPro Ecuabet\Orense SC.png'),58);</v>
      </c>
    </row>
    <row r="2290" spans="2:15" x14ac:dyDescent="0.25">
      <c r="B2290">
        <v>2288</v>
      </c>
      <c r="C2290" t="s">
        <v>3222</v>
      </c>
      <c r="D2290" t="s">
        <v>1954</v>
      </c>
      <c r="E2290">
        <f>INDEX(ClubLeague!B:B,MATCH(D2290,ClubLeague!C:C,0))</f>
        <v>185</v>
      </c>
      <c r="F2290">
        <v>59</v>
      </c>
      <c r="G2290">
        <v>57</v>
      </c>
      <c r="H2290">
        <v>58</v>
      </c>
      <c r="I2290" s="3">
        <f t="shared" si="106"/>
        <v>58</v>
      </c>
      <c r="J2290" t="s">
        <v>7275</v>
      </c>
      <c r="K2290" t="str">
        <f t="shared" si="107"/>
        <v>E:\imagenes\escudos_cl\Europa\Superettan\Orgryte IS.png</v>
      </c>
      <c r="L2290" t="s">
        <v>496</v>
      </c>
      <c r="M2290">
        <f>INDEX(NationalTeams!B:B,MATCH(L2290,NationalTeams!C:C,0))</f>
        <v>196</v>
      </c>
      <c r="O2290" t="str">
        <f t="shared" si="105"/>
        <v>INSERT INTO "Clubs" (club_name,club_league_id,club_value,club_shield,club_country) VALUES ('Orgryte IS',185,58,pg_read_binary_file('E:\imagenes\escudos_cl\Europa\Superettan\Orgryte IS.png'),196);</v>
      </c>
    </row>
    <row r="2291" spans="2:15" x14ac:dyDescent="0.25">
      <c r="B2291">
        <v>2289</v>
      </c>
      <c r="C2291" t="s">
        <v>3623</v>
      </c>
      <c r="D2291" t="s">
        <v>1889</v>
      </c>
      <c r="E2291">
        <f>INDEX(ClubLeague!B:B,MATCH(D2291,ClubLeague!C:C,0))</f>
        <v>120</v>
      </c>
      <c r="F2291">
        <v>71</v>
      </c>
      <c r="G2291">
        <v>69</v>
      </c>
      <c r="H2291">
        <v>63</v>
      </c>
      <c r="I2291" s="3">
        <f t="shared" si="106"/>
        <v>68</v>
      </c>
      <c r="J2291" t="s">
        <v>7276</v>
      </c>
      <c r="K2291" t="str">
        <f t="shared" si="107"/>
        <v>E:\imagenes\escudos_cl\America\Major League Soccer\Orlando City SC.png</v>
      </c>
      <c r="L2291" t="s">
        <v>349</v>
      </c>
      <c r="M2291">
        <f>INDEX(NationalTeams!B:B,MATCH(L2291,NationalTeams!C:C,0))</f>
        <v>67</v>
      </c>
      <c r="O2291" t="str">
        <f t="shared" si="105"/>
        <v>INSERT INTO "Clubs" (club_name,club_league_id,club_value,club_shield,club_country) VALUES ('Orlando City SC',120,68,pg_read_binary_file('E:\imagenes\escudos_cl\America\Major League Soccer\Orlando City SC.png'),67);</v>
      </c>
    </row>
    <row r="2292" spans="2:15" x14ac:dyDescent="0.25">
      <c r="B2292">
        <v>2290</v>
      </c>
      <c r="C2292" t="s">
        <v>4914</v>
      </c>
      <c r="D2292" t="s">
        <v>1949</v>
      </c>
      <c r="E2292">
        <f>INDEX(ClubLeague!B:B,MATCH(D2292,ClubLeague!C:C,0))</f>
        <v>180</v>
      </c>
      <c r="F2292">
        <v>69</v>
      </c>
      <c r="G2292">
        <v>65</v>
      </c>
      <c r="H2292">
        <v>70</v>
      </c>
      <c r="I2292" s="3">
        <f t="shared" si="106"/>
        <v>68</v>
      </c>
      <c r="J2292" t="s">
        <v>7277</v>
      </c>
      <c r="K2292" t="str">
        <f t="shared" si="107"/>
        <v>E:\imagenes\escudos_cl\Africa\South African Premiership\Orlando Pirates FC.png</v>
      </c>
      <c r="L2292" t="s">
        <v>363</v>
      </c>
      <c r="M2292">
        <f>INDEX(NationalTeams!B:B,MATCH(L2292,NationalTeams!C:C,0))</f>
        <v>193</v>
      </c>
      <c r="O2292" t="str">
        <f t="shared" si="105"/>
        <v>INSERT INTO "Clubs" (club_name,club_league_id,club_value,club_shield,club_country) VALUES ('Orlando Pirates FC',180,68,pg_read_binary_file('E:\imagenes\escudos_cl\Africa\South African Premiership\Orlando Pirates FC.png'),193);</v>
      </c>
    </row>
    <row r="2293" spans="2:15" x14ac:dyDescent="0.25">
      <c r="B2293">
        <v>2291</v>
      </c>
      <c r="C2293" t="s">
        <v>3518</v>
      </c>
      <c r="D2293" t="s">
        <v>1966</v>
      </c>
      <c r="E2293">
        <f>INDEX(ClubLeague!B:B,MATCH(D2293,ClubLeague!C:C,0))</f>
        <v>197</v>
      </c>
      <c r="F2293">
        <v>61</v>
      </c>
      <c r="G2293">
        <v>59</v>
      </c>
      <c r="H2293">
        <v>60</v>
      </c>
      <c r="I2293" s="3">
        <f t="shared" si="106"/>
        <v>60</v>
      </c>
      <c r="J2293" t="s">
        <v>7278</v>
      </c>
      <c r="K2293" t="str">
        <f t="shared" si="107"/>
        <v>E:\imagenes\escudos_cl\America\Torneo BetPlay Dimayor\Orsomarso SC.png</v>
      </c>
      <c r="L2293" t="s">
        <v>328</v>
      </c>
      <c r="M2293">
        <f>INDEX(NationalTeams!B:B,MATCH(L2293,NationalTeams!C:C,0))</f>
        <v>46</v>
      </c>
      <c r="O2293" t="str">
        <f t="shared" si="105"/>
        <v>INSERT INTO "Clubs" (club_name,club_league_id,club_value,club_shield,club_country) VALUES ('Orsomarso SC',197,60,pg_read_binary_file('E:\imagenes\escudos_cl\America\Torneo BetPlay Dimayor\Orsomarso SC.png'),46);</v>
      </c>
    </row>
    <row r="2294" spans="2:15" x14ac:dyDescent="0.25">
      <c r="B2294">
        <v>2292</v>
      </c>
      <c r="C2294" t="s">
        <v>3220</v>
      </c>
      <c r="D2294" t="s">
        <v>1782</v>
      </c>
      <c r="E2294">
        <f>INDEX(ClubLeague!B:B,MATCH(D2294,ClubLeague!C:C,0))</f>
        <v>12</v>
      </c>
      <c r="F2294">
        <v>64</v>
      </c>
      <c r="G2294">
        <v>57</v>
      </c>
      <c r="H2294">
        <v>62</v>
      </c>
      <c r="I2294" s="3">
        <f t="shared" si="106"/>
        <v>61</v>
      </c>
      <c r="J2294" t="s">
        <v>7279</v>
      </c>
      <c r="K2294" t="str">
        <f t="shared" si="107"/>
        <v>E:\imagenes\escudos_cl\Europa\Allsvenskan\Osters IF.png</v>
      </c>
      <c r="L2294" t="s">
        <v>496</v>
      </c>
      <c r="M2294">
        <f>INDEX(NationalTeams!B:B,MATCH(L2294,NationalTeams!C:C,0))</f>
        <v>196</v>
      </c>
      <c r="O2294" t="str">
        <f t="shared" si="105"/>
        <v>INSERT INTO "Clubs" (club_name,club_league_id,club_value,club_shield,club_country) VALUES ('Osters IF',12,61,pg_read_binary_file('E:\imagenes\escudos_cl\Europa\Allsvenskan\Osters IF.png'),196);</v>
      </c>
    </row>
    <row r="2295" spans="2:15" x14ac:dyDescent="0.25">
      <c r="B2295">
        <v>2293</v>
      </c>
      <c r="C2295" t="s">
        <v>3228</v>
      </c>
      <c r="D2295" t="s">
        <v>1954</v>
      </c>
      <c r="E2295">
        <f>INDEX(ClubLeague!B:B,MATCH(D2295,ClubLeague!C:C,0))</f>
        <v>185</v>
      </c>
      <c r="F2295">
        <v>60</v>
      </c>
      <c r="G2295">
        <v>59</v>
      </c>
      <c r="H2295">
        <v>59</v>
      </c>
      <c r="I2295" s="3">
        <f t="shared" si="106"/>
        <v>59</v>
      </c>
      <c r="J2295" t="s">
        <v>7280</v>
      </c>
      <c r="K2295" t="str">
        <f t="shared" si="107"/>
        <v>E:\imagenes\escudos_cl\Europa\Superettan\Ostersunds FK.png</v>
      </c>
      <c r="L2295" t="s">
        <v>496</v>
      </c>
      <c r="M2295">
        <f>INDEX(NationalTeams!B:B,MATCH(L2295,NationalTeams!C:C,0))</f>
        <v>196</v>
      </c>
      <c r="O2295" t="str">
        <f t="shared" si="105"/>
        <v>INSERT INTO "Clubs" (club_name,club_league_id,club_value,club_shield,club_country) VALUES ('Ostersunds FK',185,59,pg_read_binary_file('E:\imagenes\escudos_cl\Europa\Superettan\Ostersunds FK.png'),196);</v>
      </c>
    </row>
    <row r="2296" spans="2:15" x14ac:dyDescent="0.25">
      <c r="B2296">
        <v>2294</v>
      </c>
      <c r="C2296" t="s">
        <v>3100</v>
      </c>
      <c r="D2296" t="s">
        <v>1872</v>
      </c>
      <c r="E2296">
        <f>INDEX(ClubLeague!B:B,MATCH(D2296,ClubLeague!C:C,0))</f>
        <v>103</v>
      </c>
      <c r="F2296">
        <v>67</v>
      </c>
      <c r="G2296">
        <v>66</v>
      </c>
      <c r="H2296">
        <v>65</v>
      </c>
      <c r="I2296" s="3">
        <f t="shared" si="106"/>
        <v>66</v>
      </c>
      <c r="J2296" t="s">
        <v>7281</v>
      </c>
      <c r="K2296" t="str">
        <f t="shared" si="107"/>
        <v>E:\imagenes\escudos_cl\Europa\Liga I\Otelul Galati.png</v>
      </c>
      <c r="L2296" t="s">
        <v>506</v>
      </c>
      <c r="M2296">
        <f>INDEX(NationalTeams!B:B,MATCH(L2296,NationalTeams!C:C,0))</f>
        <v>175</v>
      </c>
      <c r="O2296" t="str">
        <f t="shared" si="105"/>
        <v>INSERT INTO "Clubs" (club_name,club_league_id,club_value,club_shield,club_country) VALUES ('Otelul Galati',103,66,pg_read_binary_file('E:\imagenes\escudos_cl\Europa\Liga I\Otelul Galati.png'),175);</v>
      </c>
    </row>
    <row r="2297" spans="2:15" x14ac:dyDescent="0.25">
      <c r="B2297">
        <v>2295</v>
      </c>
      <c r="C2297" t="s">
        <v>2254</v>
      </c>
      <c r="D2297" t="s">
        <v>1809</v>
      </c>
      <c r="E2297">
        <f>INDEX(ClubLeague!B:B,MATCH(D2297,ClubLeague!C:C,0))</f>
        <v>40</v>
      </c>
      <c r="F2297">
        <v>63</v>
      </c>
      <c r="G2297">
        <v>63</v>
      </c>
      <c r="H2297">
        <v>62</v>
      </c>
      <c r="I2297" s="3">
        <f t="shared" si="106"/>
        <v>63</v>
      </c>
      <c r="J2297" t="s">
        <v>7282</v>
      </c>
      <c r="K2297" t="str">
        <f t="shared" si="107"/>
        <v>E:\imagenes\escudos_cl\Europa\Cypriot Second Division\Othellos Athienou FC.png</v>
      </c>
      <c r="L2297" t="s">
        <v>534</v>
      </c>
      <c r="M2297">
        <f>INDEX(NationalTeams!B:B,MATCH(L2297,NationalTeams!C:C,0))</f>
        <v>45</v>
      </c>
      <c r="O2297" t="str">
        <f t="shared" si="105"/>
        <v>INSERT INTO "Clubs" (club_name,club_league_id,club_value,club_shield,club_country) VALUES ('Othellos Athienou FC',40,63,pg_read_binary_file('E:\imagenes\escudos_cl\Europa\Cypriot Second Division\Othellos Athienou FC.png'),45);</v>
      </c>
    </row>
    <row r="2298" spans="2:15" x14ac:dyDescent="0.25">
      <c r="B2298">
        <v>2296</v>
      </c>
      <c r="C2298" t="s">
        <v>3669</v>
      </c>
      <c r="D2298" t="s">
        <v>1803</v>
      </c>
      <c r="E2298">
        <f>INDEX(ClubLeague!B:B,MATCH(D2298,ClubLeague!C:C,0))</f>
        <v>33</v>
      </c>
      <c r="F2298">
        <v>51</v>
      </c>
      <c r="G2298">
        <v>51</v>
      </c>
      <c r="H2298">
        <v>57</v>
      </c>
      <c r="I2298" s="3">
        <f t="shared" si="106"/>
        <v>53</v>
      </c>
      <c r="J2298" t="s">
        <v>7283</v>
      </c>
      <c r="K2298" t="str">
        <f t="shared" si="107"/>
        <v>E:\imagenes\escudos_cl\America\Championnat Special Division 1\Ouanaminthe FC.png</v>
      </c>
      <c r="L2298" t="s">
        <v>333</v>
      </c>
      <c r="M2298">
        <f>INDEX(NationalTeams!B:B,MATCH(L2298,NationalTeams!C:C,0))</f>
        <v>89</v>
      </c>
      <c r="O2298" t="str">
        <f t="shared" si="105"/>
        <v>INSERT INTO "Clubs" (club_name,club_league_id,club_value,club_shield,club_country) VALUES ('Ouanaminthe FC',33,53,pg_read_binary_file('E:\imagenes\escudos_cl\America\Championnat Special Division 1\Ouanaminthe FC.png'),89);</v>
      </c>
    </row>
    <row r="2299" spans="2:15" x14ac:dyDescent="0.25">
      <c r="B2299">
        <v>2297</v>
      </c>
      <c r="C2299" t="s">
        <v>2671</v>
      </c>
      <c r="D2299" t="s">
        <v>1816</v>
      </c>
      <c r="E2299">
        <f>INDEX(ClubLeague!B:B,MATCH(D2299,ClubLeague!C:C,0))</f>
        <v>47</v>
      </c>
      <c r="F2299">
        <v>61</v>
      </c>
      <c r="G2299">
        <v>65</v>
      </c>
      <c r="H2299">
        <v>63</v>
      </c>
      <c r="I2299" s="3">
        <f t="shared" si="106"/>
        <v>63</v>
      </c>
      <c r="J2299" t="s">
        <v>7284</v>
      </c>
      <c r="K2299" t="str">
        <f t="shared" si="107"/>
        <v>E:\imagenes\escudos_cl\Europa\EFL Championship\Oxford United.png</v>
      </c>
      <c r="L2299" t="s">
        <v>493</v>
      </c>
      <c r="M2299">
        <f>INDEX(NationalTeams!B:B,MATCH(L2299,NationalTeams!C:C,0))</f>
        <v>95</v>
      </c>
      <c r="O2299" t="str">
        <f t="shared" si="105"/>
        <v>INSERT INTO "Clubs" (club_name,club_league_id,club_value,club_shield,club_country) VALUES ('Oxford United',47,63,pg_read_binary_file('E:\imagenes\escudos_cl\Europa\EFL Championship\Oxford United.png'),95);</v>
      </c>
    </row>
    <row r="2300" spans="2:15" x14ac:dyDescent="0.25">
      <c r="B2300">
        <v>2298</v>
      </c>
      <c r="C2300" t="s">
        <v>2259</v>
      </c>
      <c r="D2300" t="s">
        <v>1808</v>
      </c>
      <c r="E2300">
        <f>INDEX(ClubLeague!B:B,MATCH(D2300,ClubLeague!C:C,0))</f>
        <v>39</v>
      </c>
      <c r="F2300">
        <v>58</v>
      </c>
      <c r="G2300">
        <v>58</v>
      </c>
      <c r="H2300">
        <v>58</v>
      </c>
      <c r="I2300" s="3">
        <f t="shared" si="106"/>
        <v>58</v>
      </c>
      <c r="J2300" t="s">
        <v>7285</v>
      </c>
      <c r="K2300" t="str">
        <f t="shared" si="107"/>
        <v>E:\imagenes\escudos_cl\Europa\Cypriot First Division\PAC Omonia 29M.png</v>
      </c>
      <c r="L2300" t="s">
        <v>534</v>
      </c>
      <c r="M2300">
        <f>INDEX(NationalTeams!B:B,MATCH(L2300,NationalTeams!C:C,0))</f>
        <v>45</v>
      </c>
      <c r="O2300" t="str">
        <f t="shared" si="105"/>
        <v>INSERT INTO "Clubs" (club_name,club_league_id,club_value,club_shield,club_country) VALUES ('PAC Omonia 29M',39,58,pg_read_binary_file('E:\imagenes\escudos_cl\Europa\Cypriot First Division\PAC Omonia 29M.png'),45);</v>
      </c>
    </row>
    <row r="2301" spans="2:15" x14ac:dyDescent="0.25">
      <c r="B2301">
        <v>2299</v>
      </c>
      <c r="C2301" t="s">
        <v>3450</v>
      </c>
      <c r="D2301" t="s">
        <v>1801</v>
      </c>
      <c r="E2301">
        <f>INDEX(ClubLeague!B:B,MATCH(D2301,ClubLeague!C:C,0))</f>
        <v>31</v>
      </c>
      <c r="F2301">
        <v>64</v>
      </c>
      <c r="G2301">
        <v>61</v>
      </c>
      <c r="H2301">
        <v>64</v>
      </c>
      <c r="I2301" s="3">
        <f t="shared" si="106"/>
        <v>63</v>
      </c>
      <c r="J2301" t="s">
        <v>7286</v>
      </c>
      <c r="K2301" t="str">
        <f t="shared" si="107"/>
        <v>E:\imagenes\escudos_cl\America\Canadian Premier League\Pacific FC.png</v>
      </c>
      <c r="L2301" t="s">
        <v>355</v>
      </c>
      <c r="M2301">
        <f>INDEX(NationalTeams!B:B,MATCH(L2301,NationalTeams!C:C,0))</f>
        <v>41</v>
      </c>
      <c r="O2301" t="str">
        <f t="shared" si="105"/>
        <v>INSERT INTO "Clubs" (club_name,club_league_id,club_value,club_shield,club_country) VALUES ('Pacific FC',31,63,pg_read_binary_file('E:\imagenes\escudos_cl\America\Canadian Premier League\Pacific FC.png'),41);</v>
      </c>
    </row>
    <row r="2302" spans="2:15" x14ac:dyDescent="0.25">
      <c r="B2302">
        <v>2300</v>
      </c>
      <c r="C2302" t="s">
        <v>2266</v>
      </c>
      <c r="D2302" t="s">
        <v>1809</v>
      </c>
      <c r="E2302">
        <f>INDEX(ClubLeague!B:B,MATCH(D2302,ClubLeague!C:C,0))</f>
        <v>40</v>
      </c>
      <c r="F2302">
        <v>61</v>
      </c>
      <c r="G2302">
        <v>62</v>
      </c>
      <c r="H2302">
        <v>61</v>
      </c>
      <c r="I2302" s="3">
        <f t="shared" si="106"/>
        <v>61</v>
      </c>
      <c r="J2302" t="s">
        <v>7287</v>
      </c>
      <c r="K2302" t="str">
        <f t="shared" si="107"/>
        <v>E:\imagenes\escudos_cl\Europa\Cypriot Second Division\PAEEK.png</v>
      </c>
      <c r="L2302" t="s">
        <v>534</v>
      </c>
      <c r="M2302">
        <f>INDEX(NationalTeams!B:B,MATCH(L2302,NationalTeams!C:C,0))</f>
        <v>45</v>
      </c>
      <c r="O2302" t="str">
        <f t="shared" si="105"/>
        <v>INSERT INTO "Clubs" (club_name,club_league_id,club_value,club_shield,club_country) VALUES ('PAEEK',40,61,pg_read_binary_file('E:\imagenes\escudos_cl\Europa\Cypriot Second Division\PAEEK.png'),45);</v>
      </c>
    </row>
    <row r="2303" spans="2:15" x14ac:dyDescent="0.25">
      <c r="B2303">
        <v>2301</v>
      </c>
      <c r="C2303" t="s">
        <v>2247</v>
      </c>
      <c r="D2303" t="s">
        <v>1808</v>
      </c>
      <c r="E2303">
        <f>INDEX(ClubLeague!B:B,MATCH(D2303,ClubLeague!C:C,0))</f>
        <v>39</v>
      </c>
      <c r="F2303">
        <v>65</v>
      </c>
      <c r="G2303">
        <v>64</v>
      </c>
      <c r="H2303">
        <v>63</v>
      </c>
      <c r="I2303" s="3">
        <f t="shared" si="106"/>
        <v>64</v>
      </c>
      <c r="J2303" t="s">
        <v>7288</v>
      </c>
      <c r="K2303" t="str">
        <f t="shared" si="107"/>
        <v>E:\imagenes\escudos_cl\Europa\Cypriot First Division\Pafos FC.png</v>
      </c>
      <c r="L2303" t="s">
        <v>534</v>
      </c>
      <c r="M2303">
        <f>INDEX(NationalTeams!B:B,MATCH(L2303,NationalTeams!C:C,0))</f>
        <v>45</v>
      </c>
      <c r="O2303" t="str">
        <f t="shared" si="105"/>
        <v>INSERT INTO "Clubs" (club_name,club_league_id,club_value,club_shield,club_country) VALUES ('Pafos FC',39,64,pg_read_binary_file('E:\imagenes\escudos_cl\Europa\Cypriot First Division\Pafos FC.png'),45);</v>
      </c>
    </row>
    <row r="2304" spans="2:15" x14ac:dyDescent="0.25">
      <c r="B2304">
        <v>2302</v>
      </c>
      <c r="C2304" t="s">
        <v>2432</v>
      </c>
      <c r="D2304" t="s">
        <v>1894</v>
      </c>
      <c r="E2304">
        <f>INDEX(ClubLeague!B:B,MATCH(D2304,ClubLeague!C:C,0))</f>
        <v>125</v>
      </c>
      <c r="F2304">
        <v>47</v>
      </c>
      <c r="G2304">
        <v>44</v>
      </c>
      <c r="H2304">
        <v>50</v>
      </c>
      <c r="I2304" s="3">
        <f t="shared" si="106"/>
        <v>47</v>
      </c>
      <c r="J2304" t="s">
        <v>7289</v>
      </c>
      <c r="K2304" t="str">
        <f t="shared" si="107"/>
        <v>E:\imagenes\escudos_cl\Europa\Meistriliiga\Paide Linnameeskond.png</v>
      </c>
      <c r="L2304" t="s">
        <v>531</v>
      </c>
      <c r="M2304">
        <f>INDEX(NationalTeams!B:B,MATCH(L2304,NationalTeams!C:C,0))</f>
        <v>68</v>
      </c>
      <c r="O2304" t="str">
        <f t="shared" si="105"/>
        <v>INSERT INTO "Clubs" (club_name,club_league_id,club_value,club_shield,club_country) VALUES ('Paide Linnameeskond',125,47,pg_read_binary_file('E:\imagenes\escudos_cl\Europa\Meistriliiga\Paide Linnameeskond.png'),68);</v>
      </c>
    </row>
    <row r="2305" spans="2:15" x14ac:dyDescent="0.25">
      <c r="B2305">
        <v>2303</v>
      </c>
      <c r="C2305" t="s">
        <v>3651</v>
      </c>
      <c r="D2305" t="s">
        <v>1922</v>
      </c>
      <c r="E2305">
        <f>INDEX(ClubLeague!B:B,MATCH(D2305,ClubLeague!C:C,0))</f>
        <v>153</v>
      </c>
      <c r="F2305">
        <v>59</v>
      </c>
      <c r="G2305">
        <v>59</v>
      </c>
      <c r="H2305">
        <v>52</v>
      </c>
      <c r="I2305" s="3">
        <f t="shared" si="106"/>
        <v>57</v>
      </c>
      <c r="J2305" t="s">
        <v>7290</v>
      </c>
      <c r="K2305" t="str">
        <f t="shared" si="107"/>
        <v>E:\imagenes\escudos_cl\America\Primera Division de Guatemala\Pajapita.png</v>
      </c>
      <c r="L2305" t="s">
        <v>396</v>
      </c>
      <c r="M2305">
        <f>INDEX(NationalTeams!B:B,MATCH(L2305,NationalTeams!C:C,0))</f>
        <v>84</v>
      </c>
      <c r="O2305" t="str">
        <f t="shared" si="105"/>
        <v>INSERT INTO "Clubs" (club_name,club_league_id,club_value,club_shield,club_country) VALUES ('Pajapita',153,57,pg_read_binary_file('E:\imagenes\escudos_cl\America\Primera Division de Guatemala\Pajapita.png'),84);</v>
      </c>
    </row>
    <row r="2306" spans="2:15" x14ac:dyDescent="0.25">
      <c r="B2306">
        <v>2304</v>
      </c>
      <c r="C2306" t="s">
        <v>3986</v>
      </c>
      <c r="D2306" t="s">
        <v>1973</v>
      </c>
      <c r="E2306">
        <f>INDEX(ClubLeague!B:B,MATCH(D2306,ClubLeague!C:C,0))</f>
        <v>204</v>
      </c>
      <c r="F2306">
        <v>64</v>
      </c>
      <c r="G2306">
        <v>62</v>
      </c>
      <c r="H2306">
        <v>61</v>
      </c>
      <c r="I2306" s="3">
        <f t="shared" si="106"/>
        <v>62</v>
      </c>
      <c r="J2306" t="s">
        <v>7291</v>
      </c>
      <c r="K2306" t="str">
        <f t="shared" si="107"/>
        <v>E:\imagenes\escudos_cl\Asia\Uzbekistan Super League\Pakhtakor FC.png</v>
      </c>
      <c r="L2306" t="s">
        <v>443</v>
      </c>
      <c r="M2306">
        <f>INDEX(NationalTeams!B:B,MATCH(L2306,NationalTeams!C:C,0))</f>
        <v>215</v>
      </c>
      <c r="O2306" t="str">
        <f t="shared" si="105"/>
        <v>INSERT INTO "Clubs" (club_name,club_league_id,club_value,club_shield,club_country) VALUES ('Pakhtakor FC',204,62,pg_read_binary_file('E:\imagenes\escudos_cl\Asia\Uzbekistan Super League\Pakhtakor FC.png'),215);</v>
      </c>
    </row>
    <row r="2307" spans="2:15" x14ac:dyDescent="0.25">
      <c r="B2307">
        <v>2305</v>
      </c>
      <c r="C2307" t="s">
        <v>2655</v>
      </c>
      <c r="D2307" t="s">
        <v>1903</v>
      </c>
      <c r="E2307">
        <f>INDEX(ClubLeague!B:B,MATCH(D2307,ClubLeague!C:C,0))</f>
        <v>134</v>
      </c>
      <c r="F2307">
        <v>60</v>
      </c>
      <c r="G2307">
        <v>57</v>
      </c>
      <c r="H2307">
        <v>58</v>
      </c>
      <c r="I2307" s="3">
        <f t="shared" si="106"/>
        <v>58</v>
      </c>
      <c r="J2307" t="s">
        <v>7292</v>
      </c>
      <c r="K2307" t="str">
        <f t="shared" si="107"/>
        <v>E:\imagenes\escudos_cl\Europa\Nemzeti Bajnoksag I\Paksi FC.png</v>
      </c>
      <c r="L2307" t="s">
        <v>512</v>
      </c>
      <c r="M2307">
        <f>INDEX(NationalTeams!B:B,MATCH(L2307,NationalTeams!C:C,0))</f>
        <v>92</v>
      </c>
      <c r="O2307" t="str">
        <f t="shared" ref="O2307:O2370" si="108">_xlfn.CONCAT($O$1,$S$1,$B$1,$S$1," ",$Q$1,$C$2,$U$1,$E$2,$U$1,$I$2,$U$1,$K$2,$U$1,$M$2,$R$1,$P$1,$Q$1,$T$1,C2307,$T$1,$U$1,E2307,$U$1,I2307,$U$1,$O$2,$Q$1,$T$1,K2307,$T$1,$R$1,$U$1,M2307,$R$1,$V$1)</f>
        <v>INSERT INTO "Clubs" (club_name,club_league_id,club_value,club_shield,club_country) VALUES ('Paksi FC',134,58,pg_read_binary_file('E:\imagenes\escudos_cl\Europa\Nemzeti Bajnoksag I\Paksi FC.png'),92);</v>
      </c>
    </row>
    <row r="2308" spans="2:15" x14ac:dyDescent="0.25">
      <c r="B2308">
        <v>2306</v>
      </c>
      <c r="C2308" t="s">
        <v>4382</v>
      </c>
      <c r="D2308" t="s">
        <v>1784</v>
      </c>
      <c r="E2308">
        <f>INDEX(ClubLeague!B:B,MATCH(D2308,ClubLeague!C:C,0))</f>
        <v>14</v>
      </c>
      <c r="F2308">
        <v>55</v>
      </c>
      <c r="G2308">
        <v>56</v>
      </c>
      <c r="H2308">
        <v>53</v>
      </c>
      <c r="I2308" s="3">
        <f t="shared" ref="I2308:I2371" si="109">ROUND(AVERAGE(F2308:H2308),0)</f>
        <v>55</v>
      </c>
      <c r="J2308" t="s">
        <v>7293</v>
      </c>
      <c r="K2308" t="str">
        <f t="shared" ref="K2308:K2371" si="110">_xlfn.CONCAT($A$1,J2308)</f>
        <v>E:\imagenes\escudos_cl\Asia\Azadegan League\Palayesh Naft FC.png</v>
      </c>
      <c r="L2308" t="s">
        <v>427</v>
      </c>
      <c r="M2308">
        <f>INDEX(NationalTeams!B:B,MATCH(L2308,NationalTeams!C:C,0))</f>
        <v>97</v>
      </c>
      <c r="O2308" t="str">
        <f t="shared" si="108"/>
        <v>INSERT INTO "Clubs" (club_name,club_league_id,club_value,club_shield,club_country) VALUES ('Palayesh Naft FC',14,55,pg_read_binary_file('E:\imagenes\escudos_cl\Asia\Azadegan League\Palayesh Naft FC.png'),97);</v>
      </c>
    </row>
    <row r="2309" spans="2:15" x14ac:dyDescent="0.25">
      <c r="B2309">
        <v>2307</v>
      </c>
      <c r="C2309" t="s">
        <v>2816</v>
      </c>
      <c r="D2309" t="s">
        <v>1943</v>
      </c>
      <c r="E2309">
        <f>INDEX(ClubLeague!B:B,MATCH(D2309,ClubLeague!C:C,0))</f>
        <v>174</v>
      </c>
      <c r="F2309">
        <v>61</v>
      </c>
      <c r="G2309">
        <v>66</v>
      </c>
      <c r="H2309">
        <v>68</v>
      </c>
      <c r="I2309" s="3">
        <f t="shared" si="109"/>
        <v>65</v>
      </c>
      <c r="J2309" t="s">
        <v>7294</v>
      </c>
      <c r="K2309" t="str">
        <f t="shared" si="110"/>
        <v>E:\imagenes\escudos_cl\Europa\Serie B\Palermo FC.png</v>
      </c>
      <c r="L2309" t="s">
        <v>488</v>
      </c>
      <c r="M2309">
        <f>INDEX(NationalTeams!B:B,MATCH(L2309,NationalTeams!C:C,0))</f>
        <v>110</v>
      </c>
      <c r="O2309" t="str">
        <f t="shared" si="108"/>
        <v>INSERT INTO "Clubs" (club_name,club_league_id,club_value,club_shield,club_country) VALUES ('Palermo FC',174,65,pg_read_binary_file('E:\imagenes\escudos_cl\Europa\Serie B\Palermo FC.png'),110);</v>
      </c>
    </row>
    <row r="2310" spans="2:15" x14ac:dyDescent="0.25">
      <c r="B2310">
        <v>2308</v>
      </c>
      <c r="C2310" t="s">
        <v>2577</v>
      </c>
      <c r="D2310" t="s">
        <v>1950</v>
      </c>
      <c r="E2310">
        <f>INDEX(ClubLeague!B:B,MATCH(D2310,ClubLeague!C:C,0))</f>
        <v>181</v>
      </c>
      <c r="F2310">
        <v>70</v>
      </c>
      <c r="G2310">
        <v>72</v>
      </c>
      <c r="H2310">
        <v>69</v>
      </c>
      <c r="I2310" s="3">
        <f t="shared" si="109"/>
        <v>70</v>
      </c>
      <c r="J2310" t="s">
        <v>7295</v>
      </c>
      <c r="K2310" t="str">
        <f t="shared" si="110"/>
        <v>E:\imagenes\escudos_cl\Europa\Super League Greece 1\Panathinaikos FC.png</v>
      </c>
      <c r="L2310" t="s">
        <v>508</v>
      </c>
      <c r="M2310">
        <f>INDEX(NationalTeams!B:B,MATCH(L2310,NationalTeams!C:C,0))</f>
        <v>82</v>
      </c>
      <c r="O2310" t="str">
        <f t="shared" si="108"/>
        <v>INSERT INTO "Clubs" (club_name,club_league_id,club_value,club_shield,club_country) VALUES ('Panathinaikos FC',181,70,pg_read_binary_file('E:\imagenes\escudos_cl\Europa\Super League Greece 1\Panathinaikos FC.png'),82);</v>
      </c>
    </row>
    <row r="2311" spans="2:15" x14ac:dyDescent="0.25">
      <c r="B2311">
        <v>2309</v>
      </c>
      <c r="C2311" t="s">
        <v>4548</v>
      </c>
      <c r="D2311" t="s">
        <v>1795</v>
      </c>
      <c r="E2311">
        <f>INDEX(ClubLeague!B:B,MATCH(D2311,ClubLeague!C:C,0))</f>
        <v>25</v>
      </c>
      <c r="F2311">
        <v>47</v>
      </c>
      <c r="G2311">
        <v>46</v>
      </c>
      <c r="H2311">
        <v>47</v>
      </c>
      <c r="I2311" s="3">
        <f t="shared" si="109"/>
        <v>47</v>
      </c>
      <c r="J2311" t="s">
        <v>7296</v>
      </c>
      <c r="K2311" t="str">
        <f t="shared" si="110"/>
        <v>E:\imagenes\escudos_cl\Asia\Brunei Super League\Panchor Murai FC.png</v>
      </c>
      <c r="L2311" t="s">
        <v>478</v>
      </c>
      <c r="M2311">
        <f>INDEX(NationalTeams!B:B,MATCH(L2311,NationalTeams!C:C,0))</f>
        <v>33</v>
      </c>
      <c r="O2311" t="str">
        <f t="shared" si="108"/>
        <v>INSERT INTO "Clubs" (club_name,club_league_id,club_value,club_shield,club_country) VALUES ('Panchor Murai FC',25,47,pg_read_binary_file('E:\imagenes\escudos_cl\Asia\Brunei Super League\Panchor Murai FC.png'),33);</v>
      </c>
    </row>
    <row r="2312" spans="2:15" x14ac:dyDescent="0.25">
      <c r="B2312">
        <v>2310</v>
      </c>
      <c r="C2312" t="s">
        <v>2578</v>
      </c>
      <c r="D2312" t="s">
        <v>1950</v>
      </c>
      <c r="E2312">
        <f>INDEX(ClubLeague!B:B,MATCH(D2312,ClubLeague!C:C,0))</f>
        <v>181</v>
      </c>
      <c r="F2312">
        <v>70</v>
      </c>
      <c r="G2312">
        <v>67</v>
      </c>
      <c r="H2312">
        <v>65</v>
      </c>
      <c r="I2312" s="3">
        <f t="shared" si="109"/>
        <v>67</v>
      </c>
      <c r="J2312" t="s">
        <v>7297</v>
      </c>
      <c r="K2312" t="str">
        <f t="shared" si="110"/>
        <v>E:\imagenes\escudos_cl\Europa\Super League Greece 1\Panetolikos FC.png</v>
      </c>
      <c r="L2312" t="s">
        <v>508</v>
      </c>
      <c r="M2312">
        <f>INDEX(NationalTeams!B:B,MATCH(L2312,NationalTeams!C:C,0))</f>
        <v>82</v>
      </c>
      <c r="O2312" t="str">
        <f t="shared" si="108"/>
        <v>INSERT INTO "Clubs" (club_name,club_league_id,club_value,club_shield,club_country) VALUES ('Panetolikos FC',181,67,pg_read_binary_file('E:\imagenes\escudos_cl\Europa\Super League Greece 1\Panetolikos FC.png'),82);</v>
      </c>
    </row>
    <row r="2313" spans="2:15" x14ac:dyDescent="0.25">
      <c r="B2313">
        <v>2311</v>
      </c>
      <c r="C2313" t="s">
        <v>2606</v>
      </c>
      <c r="D2313" t="s">
        <v>1951</v>
      </c>
      <c r="E2313">
        <f>INDEX(ClubLeague!B:B,MATCH(D2313,ClubLeague!C:C,0))</f>
        <v>182</v>
      </c>
      <c r="F2313">
        <v>61</v>
      </c>
      <c r="G2313">
        <v>64</v>
      </c>
      <c r="H2313">
        <v>62</v>
      </c>
      <c r="I2313" s="3">
        <f t="shared" si="109"/>
        <v>62</v>
      </c>
      <c r="J2313" t="s">
        <v>7298</v>
      </c>
      <c r="K2313" t="str">
        <f t="shared" si="110"/>
        <v>E:\imagenes\escudos_cl\Europa\Super League Greece 2\Panionios GSS.png</v>
      </c>
      <c r="L2313" t="s">
        <v>508</v>
      </c>
      <c r="M2313">
        <f>INDEX(NationalTeams!B:B,MATCH(L2313,NationalTeams!C:C,0))</f>
        <v>82</v>
      </c>
      <c r="O2313" t="str">
        <f t="shared" si="108"/>
        <v>INSERT INTO "Clubs" (club_name,club_league_id,club_value,club_shield,club_country) VALUES ('Panionios GSS',182,62,pg_read_binary_file('E:\imagenes\escudos_cl\Europa\Super League Greece 2\Panionios GSS.png'),82);</v>
      </c>
    </row>
    <row r="2314" spans="2:15" x14ac:dyDescent="0.25">
      <c r="B2314">
        <v>2312</v>
      </c>
      <c r="C2314" t="s">
        <v>4514</v>
      </c>
      <c r="D2314" t="s">
        <v>1962</v>
      </c>
      <c r="E2314">
        <f>INDEX(ClubLeague!B:B,MATCH(D2314,ClubLeague!C:C,0))</f>
        <v>193</v>
      </c>
      <c r="F2314">
        <v>53</v>
      </c>
      <c r="G2314">
        <v>53</v>
      </c>
      <c r="H2314">
        <v>49</v>
      </c>
      <c r="I2314" s="3">
        <f t="shared" si="109"/>
        <v>52</v>
      </c>
      <c r="J2314" t="s">
        <v>7299</v>
      </c>
      <c r="K2314" t="str">
        <f t="shared" si="110"/>
        <v>E:\imagenes\escudos_cl\Asia\Tajikistan Higher League\Panjsher Balkh.png</v>
      </c>
      <c r="L2314" t="s">
        <v>442</v>
      </c>
      <c r="M2314">
        <f>INDEX(NationalTeams!B:B,MATCH(L2314,NationalTeams!C:C,0))</f>
        <v>203</v>
      </c>
      <c r="O2314" t="str">
        <f t="shared" si="108"/>
        <v>INSERT INTO "Clubs" (club_name,club_league_id,club_value,club_shield,club_country) VALUES ('Panjsher Balkh',193,52,pg_read_binary_file('E:\imagenes\escudos_cl\Asia\Tajikistan Higher League\Panjsher Balkh.png'),203);</v>
      </c>
    </row>
    <row r="2315" spans="2:15" x14ac:dyDescent="0.25">
      <c r="B2315">
        <v>2313</v>
      </c>
      <c r="C2315" t="s">
        <v>2579</v>
      </c>
      <c r="D2315" t="s">
        <v>1950</v>
      </c>
      <c r="E2315">
        <f>INDEX(ClubLeague!B:B,MATCH(D2315,ClubLeague!C:C,0))</f>
        <v>181</v>
      </c>
      <c r="F2315">
        <v>70</v>
      </c>
      <c r="G2315">
        <v>68</v>
      </c>
      <c r="H2315">
        <v>66</v>
      </c>
      <c r="I2315" s="3">
        <f t="shared" si="109"/>
        <v>68</v>
      </c>
      <c r="J2315" t="s">
        <v>7300</v>
      </c>
      <c r="K2315" t="str">
        <f t="shared" si="110"/>
        <v>E:\imagenes\escudos_cl\Europa\Super League Greece 1\Panserraikos FC.png</v>
      </c>
      <c r="L2315" t="s">
        <v>508</v>
      </c>
      <c r="M2315">
        <f>INDEX(NationalTeams!B:B,MATCH(L2315,NationalTeams!C:C,0))</f>
        <v>82</v>
      </c>
      <c r="O2315" t="str">
        <f t="shared" si="108"/>
        <v>INSERT INTO "Clubs" (club_name,club_league_id,club_value,club_shield,club_country) VALUES ('Panserraikos FC',181,68,pg_read_binary_file('E:\imagenes\escudos_cl\Europa\Super League Greece 1\Panserraikos FC.png'),82);</v>
      </c>
    </row>
    <row r="2316" spans="2:15" x14ac:dyDescent="0.25">
      <c r="B2316">
        <v>2314</v>
      </c>
      <c r="C2316" t="s">
        <v>4665</v>
      </c>
      <c r="D2316" t="s">
        <v>1820</v>
      </c>
      <c r="E2316">
        <f>INDEX(ClubLeague!B:B,MATCH(D2316,ClubLeague!C:C,0))</f>
        <v>51</v>
      </c>
      <c r="F2316">
        <v>62</v>
      </c>
      <c r="G2316">
        <v>68</v>
      </c>
      <c r="H2316">
        <v>62</v>
      </c>
      <c r="I2316" s="3">
        <f t="shared" si="109"/>
        <v>64</v>
      </c>
      <c r="J2316" t="s">
        <v>7301</v>
      </c>
      <c r="K2316" t="str">
        <f t="shared" si="110"/>
        <v>E:\imagenes\escudos_cl\Africa\Elite One\Panthere Sportive du Nde FC.png</v>
      </c>
      <c r="L2316" t="s">
        <v>322</v>
      </c>
      <c r="M2316">
        <f>INDEX(NationalTeams!B:B,MATCH(L2316,NationalTeams!C:C,0))</f>
        <v>40</v>
      </c>
      <c r="O2316" t="str">
        <f t="shared" si="108"/>
        <v>INSERT INTO "Clubs" (club_name,club_league_id,club_value,club_shield,club_country) VALUES ('Panthere Sportive du Nde FC',51,64,pg_read_binary_file('E:\imagenes\escudos_cl\Africa\Elite One\Panthere Sportive du Nde FC.png'),40);</v>
      </c>
    </row>
    <row r="2317" spans="2:15" x14ac:dyDescent="0.25">
      <c r="B2317">
        <v>2315</v>
      </c>
      <c r="C2317" t="s">
        <v>2575</v>
      </c>
      <c r="D2317" t="s">
        <v>1950</v>
      </c>
      <c r="E2317">
        <f>INDEX(ClubLeague!B:B,MATCH(D2317,ClubLeague!C:C,0))</f>
        <v>181</v>
      </c>
      <c r="F2317">
        <v>72</v>
      </c>
      <c r="G2317">
        <v>72</v>
      </c>
      <c r="H2317">
        <v>70</v>
      </c>
      <c r="I2317" s="3">
        <f t="shared" si="109"/>
        <v>71</v>
      </c>
      <c r="J2317" t="s">
        <v>7302</v>
      </c>
      <c r="K2317" t="str">
        <f t="shared" si="110"/>
        <v>E:\imagenes\escudos_cl\Europa\Super League Greece 1\PAOK Thessaloniki.png</v>
      </c>
      <c r="L2317" t="s">
        <v>508</v>
      </c>
      <c r="M2317">
        <f>INDEX(NationalTeams!B:B,MATCH(L2317,NationalTeams!C:C,0))</f>
        <v>82</v>
      </c>
      <c r="O2317" t="str">
        <f t="shared" si="108"/>
        <v>INSERT INTO "Clubs" (club_name,club_league_id,club_value,club_shield,club_country) VALUES ('PAOK Thessaloniki',181,71,pg_read_binary_file('E:\imagenes\escudos_cl\Europa\Super League Greece 1\PAOK Thessaloniki.png'),82);</v>
      </c>
    </row>
    <row r="2318" spans="2:15" x14ac:dyDescent="0.25">
      <c r="B2318">
        <v>2316</v>
      </c>
      <c r="C2318" t="s">
        <v>2607</v>
      </c>
      <c r="D2318" t="s">
        <v>1951</v>
      </c>
      <c r="E2318">
        <f>INDEX(ClubLeague!B:B,MATCH(D2318,ClubLeague!C:C,0))</f>
        <v>182</v>
      </c>
      <c r="F2318">
        <v>61</v>
      </c>
      <c r="G2318">
        <v>64</v>
      </c>
      <c r="H2318">
        <v>64</v>
      </c>
      <c r="I2318" s="3">
        <f t="shared" si="109"/>
        <v>63</v>
      </c>
      <c r="J2318" t="s">
        <v>7303</v>
      </c>
      <c r="K2318" t="str">
        <f t="shared" si="110"/>
        <v>E:\imagenes\escudos_cl\Europa\Super League Greece 2\PAOK Thessaloniki B.png</v>
      </c>
      <c r="L2318" t="s">
        <v>508</v>
      </c>
      <c r="M2318">
        <f>INDEX(NationalTeams!B:B,MATCH(L2318,NationalTeams!C:C,0))</f>
        <v>82</v>
      </c>
      <c r="O2318" t="str">
        <f t="shared" si="108"/>
        <v>INSERT INTO "Clubs" (club_name,club_league_id,club_value,club_shield,club_country) VALUES ('PAOK Thessaloniki B',182,63,pg_read_binary_file('E:\imagenes\escudos_cl\Europa\Super League Greece 2\PAOK Thessaloniki B.png'),82);</v>
      </c>
    </row>
    <row r="2319" spans="2:15" x14ac:dyDescent="0.25">
      <c r="B2319">
        <v>2317</v>
      </c>
      <c r="C2319" t="s">
        <v>4635</v>
      </c>
      <c r="D2319" t="s">
        <v>1781</v>
      </c>
      <c r="E2319">
        <f>INDEX(ClubLeague!B:B,MATCH(D2319,ClubLeague!C:C,0))</f>
        <v>11</v>
      </c>
      <c r="F2319">
        <v>72</v>
      </c>
      <c r="G2319">
        <v>72</v>
      </c>
      <c r="H2319">
        <v>68</v>
      </c>
      <c r="I2319" s="3">
        <f t="shared" si="109"/>
        <v>71</v>
      </c>
      <c r="J2319" t="s">
        <v>7304</v>
      </c>
      <c r="K2319" t="str">
        <f t="shared" si="110"/>
        <v>E:\imagenes\escudos_cl\Africa\Algerian Ligue Professionnelle 1\Paradou AC.png</v>
      </c>
      <c r="L2319" t="s">
        <v>324</v>
      </c>
      <c r="M2319">
        <f>INDEX(NationalTeams!B:B,MATCH(L2319,NationalTeams!C:C,0))</f>
        <v>11</v>
      </c>
      <c r="O2319" t="str">
        <f t="shared" si="108"/>
        <v>INSERT INTO "Clubs" (club_name,club_league_id,club_value,club_shield,club_country) VALUES ('Paradou AC',11,71,pg_read_binary_file('E:\imagenes\escudos_cl\Africa\Algerian Ligue Professionnelle 1\Paradou AC.png'),11);</v>
      </c>
    </row>
    <row r="2320" spans="2:15" x14ac:dyDescent="0.25">
      <c r="B2320">
        <v>2318</v>
      </c>
      <c r="C2320" t="s">
        <v>2485</v>
      </c>
      <c r="D2320" t="s">
        <v>1882</v>
      </c>
      <c r="E2320">
        <f>INDEX(ClubLeague!B:B,MATCH(D2320,ClubLeague!C:C,0))</f>
        <v>113</v>
      </c>
      <c r="F2320">
        <v>63</v>
      </c>
      <c r="G2320">
        <v>65</v>
      </c>
      <c r="H2320">
        <v>63</v>
      </c>
      <c r="I2320" s="3">
        <f t="shared" si="109"/>
        <v>64</v>
      </c>
      <c r="J2320" t="s">
        <v>7305</v>
      </c>
      <c r="K2320" t="str">
        <f t="shared" si="110"/>
        <v>E:\imagenes\escudos_cl\Europa\Ligue 1\Paris FC.png</v>
      </c>
      <c r="L2320" t="s">
        <v>487</v>
      </c>
      <c r="M2320">
        <f>INDEX(NationalTeams!B:B,MATCH(L2320,NationalTeams!C:C,0))</f>
        <v>74</v>
      </c>
      <c r="O2320" t="str">
        <f t="shared" si="108"/>
        <v>INSERT INTO "Clubs" (club_name,club_league_id,club_value,club_shield,club_country) VALUES ('Paris FC',113,64,pg_read_binary_file('E:\imagenes\escudos_cl\Europa\Ligue 1\Paris FC.png'),74);</v>
      </c>
    </row>
    <row r="2321" spans="2:15" x14ac:dyDescent="0.25">
      <c r="B2321">
        <v>2319</v>
      </c>
      <c r="C2321" t="s">
        <v>2461</v>
      </c>
      <c r="D2321" t="s">
        <v>1882</v>
      </c>
      <c r="E2321">
        <f>INDEX(ClubLeague!B:B,MATCH(D2321,ClubLeague!C:C,0))</f>
        <v>113</v>
      </c>
      <c r="F2321">
        <v>83</v>
      </c>
      <c r="G2321">
        <v>83</v>
      </c>
      <c r="H2321">
        <v>85</v>
      </c>
      <c r="I2321" s="3">
        <f t="shared" si="109"/>
        <v>84</v>
      </c>
      <c r="J2321" t="s">
        <v>7306</v>
      </c>
      <c r="K2321" t="str">
        <f t="shared" si="110"/>
        <v>E:\imagenes\escudos_cl\Europa\Ligue 1\Paris Saint Germain.png</v>
      </c>
      <c r="L2321" t="s">
        <v>487</v>
      </c>
      <c r="M2321">
        <f>INDEX(NationalTeams!B:B,MATCH(L2321,NationalTeams!C:C,0))</f>
        <v>74</v>
      </c>
      <c r="O2321" t="str">
        <f t="shared" si="108"/>
        <v>INSERT INTO "Clubs" (club_name,club_league_id,club_value,club_shield,club_country) VALUES ('Paris Saint Germain',113,84,pg_read_binary_file('E:\imagenes\escudos_cl\Europa\Ligue 1\Paris Saint Germain.png'),74);</v>
      </c>
    </row>
    <row r="2322" spans="2:15" x14ac:dyDescent="0.25">
      <c r="B2322">
        <v>2320</v>
      </c>
      <c r="C2322" t="s">
        <v>2799</v>
      </c>
      <c r="D2322" t="s">
        <v>1942</v>
      </c>
      <c r="E2322">
        <f>INDEX(ClubLeague!B:B,MATCH(D2322,ClubLeague!C:C,0))</f>
        <v>173</v>
      </c>
      <c r="F2322">
        <v>71</v>
      </c>
      <c r="G2322">
        <v>70</v>
      </c>
      <c r="H2322">
        <v>72</v>
      </c>
      <c r="I2322" s="3">
        <f t="shared" si="109"/>
        <v>71</v>
      </c>
      <c r="J2322" t="s">
        <v>7307</v>
      </c>
      <c r="K2322" t="str">
        <f t="shared" si="110"/>
        <v>E:\imagenes\escudos_cl\Europa\Serie A\Parma Calcio.png</v>
      </c>
      <c r="L2322" t="s">
        <v>488</v>
      </c>
      <c r="M2322">
        <f>INDEX(NationalTeams!B:B,MATCH(L2322,NationalTeams!C:C,0))</f>
        <v>110</v>
      </c>
      <c r="O2322" t="str">
        <f t="shared" si="108"/>
        <v>INSERT INTO "Clubs" (club_name,club_league_id,club_value,club_shield,club_country) VALUES ('Parma Calcio',173,71,pg_read_binary_file('E:\imagenes\escudos_cl\Europa\Serie A\Parma Calcio.png'),110);</v>
      </c>
    </row>
    <row r="2323" spans="2:15" x14ac:dyDescent="0.25">
      <c r="B2323">
        <v>2321</v>
      </c>
      <c r="C2323" t="s">
        <v>2434</v>
      </c>
      <c r="D2323" t="s">
        <v>1894</v>
      </c>
      <c r="E2323">
        <f>INDEX(ClubLeague!B:B,MATCH(D2323,ClubLeague!C:C,0))</f>
        <v>125</v>
      </c>
      <c r="F2323">
        <v>48</v>
      </c>
      <c r="G2323">
        <v>43</v>
      </c>
      <c r="H2323">
        <v>45</v>
      </c>
      <c r="I2323" s="3">
        <f t="shared" si="109"/>
        <v>45</v>
      </c>
      <c r="J2323" t="s">
        <v>7308</v>
      </c>
      <c r="K2323" t="str">
        <f t="shared" si="110"/>
        <v>E:\imagenes\escudos_cl\Europa\Meistriliiga\Parnu Vaprus.png</v>
      </c>
      <c r="L2323" t="s">
        <v>531</v>
      </c>
      <c r="M2323">
        <f>INDEX(NationalTeams!B:B,MATCH(L2323,NationalTeams!C:C,0))</f>
        <v>68</v>
      </c>
      <c r="O2323" t="str">
        <f t="shared" si="108"/>
        <v>INSERT INTO "Clubs" (club_name,club_league_id,club_value,club_shield,club_country) VALUES ('Parnu Vaprus',125,45,pg_read_binary_file('E:\imagenes\escudos_cl\Europa\Meistriliiga\Parnu Vaprus.png'),68);</v>
      </c>
    </row>
    <row r="2324" spans="2:15" x14ac:dyDescent="0.25">
      <c r="B2324">
        <v>2322</v>
      </c>
      <c r="C2324" t="s">
        <v>4516</v>
      </c>
      <c r="D2324" t="s">
        <v>1791</v>
      </c>
      <c r="E2324">
        <f>INDEX(ClubLeague!B:B,MATCH(D2324,ClubLeague!C:C,0))</f>
        <v>21</v>
      </c>
      <c r="F2324">
        <v>51</v>
      </c>
      <c r="G2324">
        <v>53</v>
      </c>
      <c r="H2324">
        <v>49</v>
      </c>
      <c r="I2324" s="3">
        <f t="shared" si="109"/>
        <v>51</v>
      </c>
      <c r="J2324" t="s">
        <v>7309</v>
      </c>
      <c r="K2324" t="str">
        <f t="shared" si="110"/>
        <v>E:\imagenes\escudos_cl\Asia\Bhutan Premier League\Paro FC.png</v>
      </c>
      <c r="L2324" t="s">
        <v>454</v>
      </c>
      <c r="M2324">
        <f>INDEX(NationalTeams!B:B,MATCH(L2324,NationalTeams!C:C,0))</f>
        <v>37</v>
      </c>
      <c r="O2324" t="str">
        <f t="shared" si="108"/>
        <v>INSERT INTO "Clubs" (club_name,club_league_id,club_value,club_shield,club_country) VALUES ('Paro FC',21,51,pg_read_binary_file('E:\imagenes\escudos_cl\Asia\Bhutan Premier League\Paro FC.png'),37);</v>
      </c>
    </row>
    <row r="2325" spans="2:15" x14ac:dyDescent="0.25">
      <c r="B2325">
        <v>2323</v>
      </c>
      <c r="C2325" t="s">
        <v>2333</v>
      </c>
      <c r="D2325" t="s">
        <v>1931</v>
      </c>
      <c r="E2325">
        <f>INDEX(ClubLeague!B:B,MATCH(D2325,ClubLeague!C:C,0))</f>
        <v>162</v>
      </c>
      <c r="F2325">
        <v>61</v>
      </c>
      <c r="G2325">
        <v>58</v>
      </c>
      <c r="H2325">
        <v>57</v>
      </c>
      <c r="I2325" s="3">
        <f t="shared" si="109"/>
        <v>59</v>
      </c>
      <c r="J2325" t="s">
        <v>7310</v>
      </c>
      <c r="K2325" t="str">
        <f t="shared" si="110"/>
        <v>E:\imagenes\escudos_cl\Europa\Scottish Championship\Partick Thistle FC.png</v>
      </c>
      <c r="L2325" t="s">
        <v>515</v>
      </c>
      <c r="M2325">
        <f>INDEX(NationalTeams!B:B,MATCH(L2325,NationalTeams!C:C,0))</f>
        <v>63</v>
      </c>
      <c r="O2325" t="str">
        <f t="shared" si="108"/>
        <v>INSERT INTO "Clubs" (club_name,club_league_id,club_value,club_shield,club_country) VALUES ('Partick Thistle FC',162,59,pg_read_binary_file('E:\imagenes\escudos_cl\Europa\Scottish Championship\Partick Thistle FC.png'),63);</v>
      </c>
    </row>
    <row r="2326" spans="2:15" x14ac:dyDescent="0.25">
      <c r="B2326">
        <v>2324</v>
      </c>
      <c r="C2326" t="s">
        <v>2608</v>
      </c>
      <c r="D2326" t="s">
        <v>1951</v>
      </c>
      <c r="E2326">
        <f>INDEX(ClubLeague!B:B,MATCH(D2326,ClubLeague!C:C,0))</f>
        <v>182</v>
      </c>
      <c r="F2326">
        <v>63</v>
      </c>
      <c r="G2326">
        <v>63</v>
      </c>
      <c r="H2326">
        <v>65</v>
      </c>
      <c r="I2326" s="3">
        <f t="shared" si="109"/>
        <v>64</v>
      </c>
      <c r="J2326" t="s">
        <v>7311</v>
      </c>
      <c r="K2326" t="str">
        <f t="shared" si="110"/>
        <v>E:\imagenes\escudos_cl\Europa\Super League Greece 2\PAS Giannina FC.png</v>
      </c>
      <c r="L2326" t="s">
        <v>508</v>
      </c>
      <c r="M2326">
        <f>INDEX(NationalTeams!B:B,MATCH(L2326,NationalTeams!C:C,0))</f>
        <v>82</v>
      </c>
      <c r="O2326" t="str">
        <f t="shared" si="108"/>
        <v>INSERT INTO "Clubs" (club_name,club_league_id,club_value,club_shield,club_country) VALUES ('PAS Giannina FC',182,64,pg_read_binary_file('E:\imagenes\escudos_cl\Europa\Super League Greece 2\PAS Giannina FC.png'),82);</v>
      </c>
    </row>
    <row r="2327" spans="2:15" x14ac:dyDescent="0.25">
      <c r="B2327">
        <v>2325</v>
      </c>
      <c r="C2327" t="s">
        <v>2580</v>
      </c>
      <c r="D2327" t="s">
        <v>1951</v>
      </c>
      <c r="E2327">
        <f>INDEX(ClubLeague!B:B,MATCH(D2327,ClubLeague!C:C,0))</f>
        <v>182</v>
      </c>
      <c r="F2327">
        <v>70</v>
      </c>
      <c r="G2327">
        <v>68</v>
      </c>
      <c r="H2327">
        <v>64</v>
      </c>
      <c r="I2327" s="3">
        <f t="shared" si="109"/>
        <v>67</v>
      </c>
      <c r="J2327" t="s">
        <v>7312</v>
      </c>
      <c r="K2327" t="str">
        <f t="shared" si="110"/>
        <v>E:\imagenes\escudos_cl\Europa\Super League Greece 2\PAS Lamia 1964.png</v>
      </c>
      <c r="L2327" t="s">
        <v>508</v>
      </c>
      <c r="M2327">
        <f>INDEX(NationalTeams!B:B,MATCH(L2327,NationalTeams!C:C,0))</f>
        <v>82</v>
      </c>
      <c r="O2327" t="str">
        <f t="shared" si="108"/>
        <v>INSERT INTO "Clubs" (club_name,club_league_id,club_value,club_shield,club_country) VALUES ('PAS Lamia 1964',182,67,pg_read_binary_file('E:\imagenes\escudos_cl\Europa\Super League Greece 2\PAS Lamia 1964.png'),82);</v>
      </c>
    </row>
    <row r="2328" spans="2:15" x14ac:dyDescent="0.25">
      <c r="B2328">
        <v>2326</v>
      </c>
      <c r="C2328" t="s">
        <v>3758</v>
      </c>
      <c r="D2328" t="s">
        <v>1812</v>
      </c>
      <c r="E2328">
        <f>INDEX(ClubLeague!B:B,MATCH(D2328,ClubLeague!C:C,0))</f>
        <v>43</v>
      </c>
      <c r="F2328">
        <v>61</v>
      </c>
      <c r="G2328">
        <v>58</v>
      </c>
      <c r="H2328">
        <v>61</v>
      </c>
      <c r="I2328" s="3">
        <f t="shared" si="109"/>
        <v>60</v>
      </c>
      <c r="J2328" t="s">
        <v>7313</v>
      </c>
      <c r="K2328" t="str">
        <f t="shared" si="110"/>
        <v>E:\imagenes\escudos_cl\America\Division Intermedia\Pastoreo FC.png</v>
      </c>
      <c r="L2328" t="s">
        <v>348</v>
      </c>
      <c r="M2328">
        <f>INDEX(NationalTeams!B:B,MATCH(L2328,NationalTeams!C:C,0))</f>
        <v>164</v>
      </c>
      <c r="O2328" t="str">
        <f t="shared" si="108"/>
        <v>INSERT INTO "Clubs" (club_name,club_league_id,club_value,club_shield,club_country) VALUES ('Pastoreo FC',43,60,pg_read_binary_file('E:\imagenes\escudos_cl\America\Division Intermedia\Pastoreo FC.png'),164);</v>
      </c>
    </row>
    <row r="2329" spans="2:15" x14ac:dyDescent="0.25">
      <c r="B2329">
        <v>2327</v>
      </c>
      <c r="C2329" t="s">
        <v>3505</v>
      </c>
      <c r="D2329" t="s">
        <v>1966</v>
      </c>
      <c r="E2329">
        <f>INDEX(ClubLeague!B:B,MATCH(D2329,ClubLeague!C:C,0))</f>
        <v>197</v>
      </c>
      <c r="F2329">
        <v>59</v>
      </c>
      <c r="G2329">
        <v>61</v>
      </c>
      <c r="H2329">
        <v>59</v>
      </c>
      <c r="I2329" s="3">
        <f t="shared" si="109"/>
        <v>60</v>
      </c>
      <c r="J2329" t="s">
        <v>7314</v>
      </c>
      <c r="K2329" t="str">
        <f t="shared" si="110"/>
        <v>E:\imagenes\escudos_cl\America\Torneo BetPlay Dimayor\Patriotas Boyaca.png</v>
      </c>
      <c r="L2329" t="s">
        <v>328</v>
      </c>
      <c r="M2329">
        <f>INDEX(NationalTeams!B:B,MATCH(L2329,NationalTeams!C:C,0))</f>
        <v>46</v>
      </c>
      <c r="O2329" t="str">
        <f t="shared" si="108"/>
        <v>INSERT INTO "Clubs" (club_name,club_league_id,club_value,club_shield,club_country) VALUES ('Patriotas Boyaca',197,60,pg_read_binary_file('E:\imagenes\escudos_cl\America\Torneo BetPlay Dimayor\Patriotas Boyaca.png'),46);</v>
      </c>
    </row>
    <row r="2330" spans="2:15" x14ac:dyDescent="0.25">
      <c r="B2330">
        <v>2328</v>
      </c>
      <c r="C2330" t="s">
        <v>2127</v>
      </c>
      <c r="D2330" t="s">
        <v>1802</v>
      </c>
      <c r="E2330">
        <f>INDEX(ClubLeague!B:B,MATCH(D2330,ClubLeague!C:C,0))</f>
        <v>32</v>
      </c>
      <c r="F2330">
        <v>65</v>
      </c>
      <c r="G2330">
        <v>62</v>
      </c>
      <c r="H2330">
        <v>60</v>
      </c>
      <c r="I2330" s="3">
        <f t="shared" si="109"/>
        <v>62</v>
      </c>
      <c r="J2330" t="s">
        <v>7315</v>
      </c>
      <c r="K2330" t="str">
        <f t="shared" si="110"/>
        <v>E:\imagenes\escudos_cl\Europa\Challenger Pro League\Patro Eisden Maasmechelen.png</v>
      </c>
      <c r="L2330" t="s">
        <v>505</v>
      </c>
      <c r="M2330">
        <f>INDEX(NationalTeams!B:B,MATCH(L2330,NationalTeams!C:C,0))</f>
        <v>23</v>
      </c>
      <c r="O2330" t="str">
        <f t="shared" si="108"/>
        <v>INSERT INTO "Clubs" (club_name,club_league_id,club_value,club_shield,club_country) VALUES ('Patro Eisden Maasmechelen',32,62,pg_read_binary_file('E:\imagenes\escudos_cl\Europa\Challenger Pro League\Patro Eisden Maasmechelen.png'),23);</v>
      </c>
    </row>
    <row r="2331" spans="2:15" x14ac:dyDescent="0.25">
      <c r="B2331">
        <v>2329</v>
      </c>
      <c r="C2331" t="s">
        <v>4682</v>
      </c>
      <c r="D2331" t="s">
        <v>1882</v>
      </c>
      <c r="E2331">
        <f>INDEX(ClubLeague!B:B,MATCH(D2331,ClubLeague!C:C,0))</f>
        <v>113</v>
      </c>
      <c r="F2331">
        <v>63</v>
      </c>
      <c r="G2331">
        <v>60</v>
      </c>
      <c r="H2331">
        <v>63</v>
      </c>
      <c r="I2331" s="3">
        <f t="shared" si="109"/>
        <v>62</v>
      </c>
      <c r="J2331" t="s">
        <v>7316</v>
      </c>
      <c r="K2331" t="str">
        <f t="shared" si="110"/>
        <v>E:\imagenes\escudos_cl\Africa\Ligue 1\Patronage Sainte Anne.png</v>
      </c>
      <c r="L2331" t="s">
        <v>369</v>
      </c>
      <c r="M2331">
        <f>INDEX(NationalTeams!B:B,MATCH(L2331,NationalTeams!C:C,0))</f>
        <v>48</v>
      </c>
      <c r="O2331" t="str">
        <f t="shared" si="108"/>
        <v>INSERT INTO "Clubs" (club_name,club_league_id,club_value,club_shield,club_country) VALUES ('Patronage Sainte Anne',113,62,pg_read_binary_file('E:\imagenes\escudos_cl\Africa\Ligue 1\Patronage Sainte Anne.png'),48);</v>
      </c>
    </row>
    <row r="2332" spans="2:15" x14ac:dyDescent="0.25">
      <c r="B2332">
        <v>2330</v>
      </c>
      <c r="C2332" t="s">
        <v>4230</v>
      </c>
      <c r="D2332" t="s">
        <v>1965</v>
      </c>
      <c r="E2332">
        <f>INDEX(ClubLeague!B:B,MATCH(D2332,ClubLeague!C:C,0))</f>
        <v>196</v>
      </c>
      <c r="F2332">
        <v>54</v>
      </c>
      <c r="G2332">
        <v>58</v>
      </c>
      <c r="H2332">
        <v>56</v>
      </c>
      <c r="I2332" s="3">
        <f t="shared" si="109"/>
        <v>56</v>
      </c>
      <c r="J2332" t="s">
        <v>7317</v>
      </c>
      <c r="K2332" t="str">
        <f t="shared" si="110"/>
        <v>E:\imagenes\escudos_cl\Asia\Thai League 2\Pattaya United FC.png</v>
      </c>
      <c r="L2332" t="s">
        <v>437</v>
      </c>
      <c r="M2332">
        <f>INDEX(NationalTeams!B:B,MATCH(L2332,NationalTeams!C:C,0))</f>
        <v>200</v>
      </c>
      <c r="O2332" t="str">
        <f t="shared" si="108"/>
        <v>INSERT INTO "Clubs" (club_name,club_league_id,club_value,club_shield,club_country) VALUES ('Pattaya United FC',196,56,pg_read_binary_file('E:\imagenes\escudos_cl\Asia\Thai League 2\Pattaya United FC.png'),200);</v>
      </c>
    </row>
    <row r="2333" spans="2:15" x14ac:dyDescent="0.25">
      <c r="B2333">
        <v>2331</v>
      </c>
      <c r="C2333" t="s">
        <v>2488</v>
      </c>
      <c r="D2333" t="s">
        <v>1885</v>
      </c>
      <c r="E2333">
        <f>INDEX(ClubLeague!B:B,MATCH(D2333,ClubLeague!C:C,0))</f>
        <v>116</v>
      </c>
      <c r="F2333">
        <v>62</v>
      </c>
      <c r="G2333">
        <v>62</v>
      </c>
      <c r="H2333">
        <v>60</v>
      </c>
      <c r="I2333" s="3">
        <f t="shared" si="109"/>
        <v>61</v>
      </c>
      <c r="J2333" t="s">
        <v>7318</v>
      </c>
      <c r="K2333" t="str">
        <f t="shared" si="110"/>
        <v>E:\imagenes\escudos_cl\Europa\Ligue 2\Pau FC.png</v>
      </c>
      <c r="L2333" t="s">
        <v>487</v>
      </c>
      <c r="M2333">
        <f>INDEX(NationalTeams!B:B,MATCH(L2333,NationalTeams!C:C,0))</f>
        <v>74</v>
      </c>
      <c r="O2333" t="str">
        <f t="shared" si="108"/>
        <v>INSERT INTO "Clubs" (club_name,club_league_id,club_value,club_shield,club_country) VALUES ('Pau FC',116,61,pg_read_binary_file('E:\imagenes\escudos_cl\Europa\Ligue 2\Pau FC.png'),74);</v>
      </c>
    </row>
    <row r="2334" spans="2:15" x14ac:dyDescent="0.25">
      <c r="B2334">
        <v>2332</v>
      </c>
      <c r="C2334" t="s">
        <v>4420</v>
      </c>
      <c r="D2334" t="s">
        <v>1784</v>
      </c>
      <c r="E2334">
        <f>INDEX(ClubLeague!B:B,MATCH(D2334,ClubLeague!C:C,0))</f>
        <v>14</v>
      </c>
      <c r="F2334">
        <v>55</v>
      </c>
      <c r="G2334">
        <v>56</v>
      </c>
      <c r="H2334">
        <v>52</v>
      </c>
      <c r="I2334" s="3">
        <f t="shared" si="109"/>
        <v>54</v>
      </c>
      <c r="J2334" t="s">
        <v>7319</v>
      </c>
      <c r="K2334" t="str">
        <f t="shared" si="110"/>
        <v>E:\imagenes\escudos_cl\Asia\Azadegan League\Paykan FC.png</v>
      </c>
      <c r="L2334" t="s">
        <v>427</v>
      </c>
      <c r="M2334">
        <f>INDEX(NationalTeams!B:B,MATCH(L2334,NationalTeams!C:C,0))</f>
        <v>97</v>
      </c>
      <c r="O2334" t="str">
        <f t="shared" si="108"/>
        <v>INSERT INTO "Clubs" (club_name,club_league_id,club_value,club_shield,club_country) VALUES ('Paykan FC',14,54,pg_read_binary_file('E:\imagenes\escudos_cl\Asia\Azadegan League\Paykan FC.png'),97);</v>
      </c>
    </row>
    <row r="2335" spans="2:15" x14ac:dyDescent="0.25">
      <c r="B2335">
        <v>2333</v>
      </c>
      <c r="C2335" t="s">
        <v>3391</v>
      </c>
      <c r="D2335" t="s">
        <v>1794</v>
      </c>
      <c r="E2335">
        <f>INDEX(ClubLeague!B:B,MATCH(D2335,ClubLeague!C:C,0))</f>
        <v>24</v>
      </c>
      <c r="F2335">
        <v>68</v>
      </c>
      <c r="G2335">
        <v>65</v>
      </c>
      <c r="H2335">
        <v>64</v>
      </c>
      <c r="I2335" s="3">
        <f t="shared" si="109"/>
        <v>66</v>
      </c>
      <c r="J2335" t="s">
        <v>7320</v>
      </c>
      <c r="K2335" t="str">
        <f t="shared" si="110"/>
        <v>E:\imagenes\escudos_cl\America\Brasileirao Serie B\Paysandu SC.png</v>
      </c>
      <c r="L2335" t="s">
        <v>327</v>
      </c>
      <c r="M2335">
        <f>INDEX(NationalTeams!B:B,MATCH(L2335,NationalTeams!C:C,0))</f>
        <v>32</v>
      </c>
      <c r="O2335" t="str">
        <f t="shared" si="108"/>
        <v>INSERT INTO "Clubs" (club_name,club_league_id,club_value,club_shield,club_country) VALUES ('Paysandu SC',24,66,pg_read_binary_file('E:\imagenes\escudos_cl\America\Brasileirao Serie B\Paysandu SC.png'),32);</v>
      </c>
    </row>
    <row r="2336" spans="2:15" x14ac:dyDescent="0.25">
      <c r="B2336">
        <v>2334</v>
      </c>
      <c r="C2336" t="s">
        <v>2646</v>
      </c>
      <c r="D2336" t="s">
        <v>1822</v>
      </c>
      <c r="E2336">
        <f>INDEX(ClubLeague!B:B,MATCH(D2336,ClubLeague!C:C,0))</f>
        <v>53</v>
      </c>
      <c r="F2336">
        <v>61</v>
      </c>
      <c r="G2336">
        <v>58</v>
      </c>
      <c r="H2336">
        <v>61</v>
      </c>
      <c r="I2336" s="3">
        <f t="shared" si="109"/>
        <v>60</v>
      </c>
      <c r="J2336" t="s">
        <v>7321</v>
      </c>
      <c r="K2336" t="str">
        <f t="shared" si="110"/>
        <v>E:\imagenes\escudos_cl\Europa\Eredivisie\PEC Zwolle.png</v>
      </c>
      <c r="L2336" t="s">
        <v>491</v>
      </c>
      <c r="M2336">
        <f>INDEX(NationalTeams!B:B,MATCH(L2336,NationalTeams!C:C,0))</f>
        <v>158</v>
      </c>
      <c r="O2336" t="str">
        <f t="shared" si="108"/>
        <v>INSERT INTO "Clubs" (club_name,club_league_id,club_value,club_shield,club_country) VALUES ('PEC Zwolle',53,60,pg_read_binary_file('E:\imagenes\escudos_cl\Europa\Eredivisie\PEC Zwolle.png'),158);</v>
      </c>
    </row>
    <row r="2337" spans="2:15" x14ac:dyDescent="0.25">
      <c r="B2337">
        <v>2335</v>
      </c>
      <c r="C2337" t="s">
        <v>4170</v>
      </c>
      <c r="D2337" t="s">
        <v>1891</v>
      </c>
      <c r="E2337">
        <f>INDEX(ClubLeague!B:B,MATCH(D2337,ClubLeague!C:C,0))</f>
        <v>122</v>
      </c>
      <c r="F2337">
        <v>62</v>
      </c>
      <c r="G2337">
        <v>60</v>
      </c>
      <c r="H2337">
        <v>57</v>
      </c>
      <c r="I2337" s="3">
        <f t="shared" si="109"/>
        <v>60</v>
      </c>
      <c r="J2337" t="s">
        <v>7322</v>
      </c>
      <c r="K2337" t="str">
        <f t="shared" si="110"/>
        <v>E:\imagenes\escudos_cl\Asia\Malaysia Super League\Penang FC.png</v>
      </c>
      <c r="L2337" t="s">
        <v>463</v>
      </c>
      <c r="M2337">
        <f>INDEX(NationalTeams!B:B,MATCH(L2337,NationalTeams!C:C,0))</f>
        <v>132</v>
      </c>
      <c r="O2337" t="str">
        <f t="shared" si="108"/>
        <v>INSERT INTO "Clubs" (club_name,club_league_id,club_value,club_shield,club_country) VALUES ('Penang FC',122,60,pg_read_binary_file('E:\imagenes\escudos_cl\Asia\Malaysia Super League\Penang FC.png'),132);</v>
      </c>
    </row>
    <row r="2338" spans="2:15" x14ac:dyDescent="0.25">
      <c r="B2338">
        <v>2336</v>
      </c>
      <c r="C2338" t="s">
        <v>3286</v>
      </c>
      <c r="D2338" t="s">
        <v>1963</v>
      </c>
      <c r="E2338">
        <f>INDEX(ClubLeague!B:B,MATCH(D2338,ClubLeague!C:C,0))</f>
        <v>194</v>
      </c>
      <c r="F2338">
        <v>57</v>
      </c>
      <c r="G2338">
        <v>62</v>
      </c>
      <c r="H2338">
        <v>58</v>
      </c>
      <c r="I2338" s="3">
        <f t="shared" si="109"/>
        <v>59</v>
      </c>
      <c r="J2338" t="s">
        <v>7323</v>
      </c>
      <c r="K2338" t="str">
        <f t="shared" si="110"/>
        <v>E:\imagenes\escudos_cl\Europa\TFF 1. Lig\Pendikspor.png</v>
      </c>
      <c r="L2338" t="s">
        <v>501</v>
      </c>
      <c r="M2338">
        <f>INDEX(NationalTeams!B:B,MATCH(L2338,NationalTeams!C:C,0))</f>
        <v>210</v>
      </c>
      <c r="O2338" t="str">
        <f t="shared" si="108"/>
        <v>INSERT INTO "Clubs" (club_name,club_league_id,club_value,club_shield,club_country) VALUES ('Pendikspor',194,59,pg_read_binary_file('E:\imagenes\escudos_cl\Europa\TFF 1. Lig\Pendikspor.png'),210);</v>
      </c>
    </row>
    <row r="2339" spans="2:15" x14ac:dyDescent="0.25">
      <c r="B2339">
        <v>2337</v>
      </c>
      <c r="C2339" t="s">
        <v>2510</v>
      </c>
      <c r="D2339" t="s">
        <v>8681</v>
      </c>
      <c r="E2339">
        <f>INDEX(ClubLeague!B:B,MATCH(D2339,ClubLeague!C:C,0))</f>
        <v>37</v>
      </c>
      <c r="F2339">
        <v>57</v>
      </c>
      <c r="G2339">
        <v>55</v>
      </c>
      <c r="H2339">
        <v>58</v>
      </c>
      <c r="I2339" s="3">
        <f t="shared" si="109"/>
        <v>57</v>
      </c>
      <c r="J2339" t="s">
        <v>7324</v>
      </c>
      <c r="K2339" t="str">
        <f t="shared" si="110"/>
        <v>E:\imagenes\escudos_cl\Europa\Cymru North\Penrhyncoch FC.png</v>
      </c>
      <c r="L2339" t="s">
        <v>517</v>
      </c>
      <c r="M2339">
        <f>INDEX(NationalTeams!B:B,MATCH(L2339,NationalTeams!C:C,0))</f>
        <v>76</v>
      </c>
      <c r="O2339" t="str">
        <f t="shared" si="108"/>
        <v>INSERT INTO "Clubs" (club_name,club_league_id,club_value,club_shield,club_country) VALUES ('Penrhyncoch FC',37,57,pg_read_binary_file('E:\imagenes\escudos_cl\Europa\Cymru North\Penrhyncoch FC.png'),76);</v>
      </c>
    </row>
    <row r="2340" spans="2:15" x14ac:dyDescent="0.25">
      <c r="B2340">
        <v>2338</v>
      </c>
      <c r="C2340" t="s">
        <v>2045</v>
      </c>
      <c r="D2340" t="s">
        <v>1919</v>
      </c>
      <c r="E2340">
        <f>INDEX(ClubLeague!B:B,MATCH(D2340,ClubLeague!C:C,0))</f>
        <v>150</v>
      </c>
      <c r="F2340">
        <v>44</v>
      </c>
      <c r="G2340">
        <v>49</v>
      </c>
      <c r="H2340">
        <v>41</v>
      </c>
      <c r="I2340" s="3">
        <f t="shared" si="109"/>
        <v>45</v>
      </c>
      <c r="J2340" t="s">
        <v>7325</v>
      </c>
      <c r="K2340" t="str">
        <f t="shared" si="110"/>
        <v>E:\imagenes\escudos_cl\Europa\Primera Divisio\Penya Encarnada dAndorra.png</v>
      </c>
      <c r="L2340" t="s">
        <v>538</v>
      </c>
      <c r="M2340">
        <f>INDEX(NationalTeams!B:B,MATCH(L2340,NationalTeams!C:C,0))</f>
        <v>6</v>
      </c>
      <c r="O2340" t="str">
        <f t="shared" si="108"/>
        <v>INSERT INTO "Clubs" (club_name,club_league_id,club_value,club_shield,club_country) VALUES ('Penya Encarnada dAndorra',150,45,pg_read_binary_file('E:\imagenes\escudos_cl\Europa\Primera Divisio\Penya Encarnada dAndorra.png'),6);</v>
      </c>
    </row>
    <row r="2341" spans="2:15" x14ac:dyDescent="0.25">
      <c r="B2341">
        <v>2339</v>
      </c>
      <c r="C2341" t="s">
        <v>2523</v>
      </c>
      <c r="D2341" t="s">
        <v>1807</v>
      </c>
      <c r="E2341">
        <f>INDEX(ClubLeague!B:B,MATCH(D2341,ClubLeague!C:C,0))</f>
        <v>38</v>
      </c>
      <c r="F2341">
        <v>63</v>
      </c>
      <c r="G2341">
        <v>68</v>
      </c>
      <c r="H2341">
        <v>64</v>
      </c>
      <c r="I2341" s="3">
        <f t="shared" si="109"/>
        <v>65</v>
      </c>
      <c r="J2341" t="s">
        <v>7326</v>
      </c>
      <c r="K2341" t="str">
        <f t="shared" si="110"/>
        <v>E:\imagenes\escudos_cl\Europa\Cymru Premier\Penybont FC.png</v>
      </c>
      <c r="L2341" t="s">
        <v>517</v>
      </c>
      <c r="M2341">
        <f>INDEX(NationalTeams!B:B,MATCH(L2341,NationalTeams!C:C,0))</f>
        <v>76</v>
      </c>
      <c r="O2341" t="str">
        <f t="shared" si="108"/>
        <v>INSERT INTO "Clubs" (club_name,club_league_id,club_value,club_shield,club_country) VALUES ('Penybont FC',38,65,pg_read_binary_file('E:\imagenes\escudos_cl\Europa\Cymru Premier\Penybont FC.png'),76);</v>
      </c>
    </row>
    <row r="2342" spans="2:15" x14ac:dyDescent="0.25">
      <c r="B2342">
        <v>2340</v>
      </c>
      <c r="C2342" t="s">
        <v>4128</v>
      </c>
      <c r="D2342" t="s">
        <v>1890</v>
      </c>
      <c r="E2342">
        <f>INDEX(ClubLeague!B:B,MATCH(D2342,ClubLeague!C:C,0))</f>
        <v>121</v>
      </c>
      <c r="F2342">
        <v>60</v>
      </c>
      <c r="G2342">
        <v>60</v>
      </c>
      <c r="H2342">
        <v>58</v>
      </c>
      <c r="I2342" s="3">
        <f t="shared" si="109"/>
        <v>59</v>
      </c>
      <c r="J2342" t="s">
        <v>7327</v>
      </c>
      <c r="K2342" t="str">
        <f t="shared" si="110"/>
        <v>E:\imagenes\escudos_cl\Asia\Malaysia A1 SemiPro League\Perak FA.png</v>
      </c>
      <c r="L2342" t="s">
        <v>463</v>
      </c>
      <c r="M2342">
        <f>INDEX(NationalTeams!B:B,MATCH(L2342,NationalTeams!C:C,0))</f>
        <v>132</v>
      </c>
      <c r="O2342" t="str">
        <f t="shared" si="108"/>
        <v>INSERT INTO "Clubs" (club_name,club_league_id,club_value,club_shield,club_country) VALUES ('Perak FA',121,59,pg_read_binary_file('E:\imagenes\escudos_cl\Asia\Malaysia A1 SemiPro League\Perak FA.png'),132);</v>
      </c>
    </row>
    <row r="2343" spans="2:15" x14ac:dyDescent="0.25">
      <c r="B2343">
        <v>2341</v>
      </c>
      <c r="C2343" t="s">
        <v>4082</v>
      </c>
      <c r="D2343" t="s">
        <v>1890</v>
      </c>
      <c r="E2343">
        <f>INDEX(ClubLeague!B:B,MATCH(D2343,ClubLeague!C:C,0))</f>
        <v>121</v>
      </c>
      <c r="F2343">
        <v>54</v>
      </c>
      <c r="G2343">
        <v>59</v>
      </c>
      <c r="H2343">
        <v>59</v>
      </c>
      <c r="I2343" s="3">
        <f t="shared" si="109"/>
        <v>57</v>
      </c>
      <c r="J2343" t="s">
        <v>7328</v>
      </c>
      <c r="K2343" t="str">
        <f t="shared" si="110"/>
        <v>E:\imagenes\escudos_cl\Asia\Malaysia A1 SemiPro League\Perlis Guar Syed Alwi FC.png</v>
      </c>
      <c r="L2343" t="s">
        <v>463</v>
      </c>
      <c r="M2343">
        <f>INDEX(NationalTeams!B:B,MATCH(L2343,NationalTeams!C:C,0))</f>
        <v>132</v>
      </c>
      <c r="O2343" t="str">
        <f t="shared" si="108"/>
        <v>INSERT INTO "Clubs" (club_name,club_league_id,club_value,club_shield,club_country) VALUES ('Perlis Guar Syed Alwi FC',121,57,pg_read_binary_file('E:\imagenes\escudos_cl\Asia\Malaysia A1 SemiPro League\Perlis Guar Syed Alwi FC.png'),132);</v>
      </c>
    </row>
    <row r="2344" spans="2:15" x14ac:dyDescent="0.25">
      <c r="B2344">
        <v>2342</v>
      </c>
      <c r="C2344" t="s">
        <v>4176</v>
      </c>
      <c r="D2344" t="s">
        <v>1861</v>
      </c>
      <c r="E2344">
        <f>INDEX(ClubLeague!B:B,MATCH(D2344,ClubLeague!C:C,0))</f>
        <v>92</v>
      </c>
      <c r="F2344">
        <v>56</v>
      </c>
      <c r="G2344">
        <v>59</v>
      </c>
      <c r="H2344">
        <v>57</v>
      </c>
      <c r="I2344" s="3">
        <f t="shared" si="109"/>
        <v>57</v>
      </c>
      <c r="J2344" t="s">
        <v>7329</v>
      </c>
      <c r="K2344" t="str">
        <f t="shared" si="110"/>
        <v>E:\imagenes\escudos_cl\Asia\Liga 1\Persebaya Surabaya.png</v>
      </c>
      <c r="L2344" t="s">
        <v>444</v>
      </c>
      <c r="M2344">
        <f>INDEX(NationalTeams!B:B,MATCH(L2344,NationalTeams!C:C,0))</f>
        <v>94</v>
      </c>
      <c r="O2344" t="str">
        <f t="shared" si="108"/>
        <v>INSERT INTO "Clubs" (club_name,club_league_id,club_value,club_shield,club_country) VALUES ('Persebaya Surabaya',92,57,pg_read_binary_file('E:\imagenes\escudos_cl\Asia\Liga 1\Persebaya Surabaya.png'),94);</v>
      </c>
    </row>
    <row r="2345" spans="2:15" x14ac:dyDescent="0.25">
      <c r="B2345">
        <v>2343</v>
      </c>
      <c r="C2345" t="s">
        <v>4069</v>
      </c>
      <c r="D2345" t="s">
        <v>1863</v>
      </c>
      <c r="E2345">
        <f>INDEX(ClubLeague!B:B,MATCH(D2345,ClubLeague!C:C,0))</f>
        <v>94</v>
      </c>
      <c r="F2345">
        <v>57</v>
      </c>
      <c r="G2345">
        <v>61</v>
      </c>
      <c r="H2345">
        <v>59</v>
      </c>
      <c r="I2345" s="3">
        <f t="shared" si="109"/>
        <v>59</v>
      </c>
      <c r="J2345" t="s">
        <v>7330</v>
      </c>
      <c r="K2345" t="str">
        <f t="shared" si="110"/>
        <v>E:\imagenes\escudos_cl\Asia\Liga 2\Persekat Tegal.png</v>
      </c>
      <c r="L2345" t="s">
        <v>444</v>
      </c>
      <c r="M2345">
        <f>INDEX(NationalTeams!B:B,MATCH(L2345,NationalTeams!C:C,0))</f>
        <v>94</v>
      </c>
      <c r="O2345" t="str">
        <f t="shared" si="108"/>
        <v>INSERT INTO "Clubs" (club_name,club_league_id,club_value,club_shield,club_country) VALUES ('Persekat Tegal',94,59,pg_read_binary_file('E:\imagenes\escudos_cl\Asia\Liga 2\Persekat Tegal.png'),94);</v>
      </c>
    </row>
    <row r="2346" spans="2:15" x14ac:dyDescent="0.25">
      <c r="B2346">
        <v>2344</v>
      </c>
      <c r="C2346" t="s">
        <v>4010</v>
      </c>
      <c r="D2346" t="s">
        <v>1863</v>
      </c>
      <c r="E2346">
        <f>INDEX(ClubLeague!B:B,MATCH(D2346,ClubLeague!C:C,0))</f>
        <v>94</v>
      </c>
      <c r="F2346">
        <v>58</v>
      </c>
      <c r="G2346">
        <v>55</v>
      </c>
      <c r="H2346">
        <v>61</v>
      </c>
      <c r="I2346" s="3">
        <f t="shared" si="109"/>
        <v>58</v>
      </c>
      <c r="J2346" t="s">
        <v>7331</v>
      </c>
      <c r="K2346" t="str">
        <f t="shared" si="110"/>
        <v>E:\imagenes\escudos_cl\Asia\Liga 2\Persela Lamongan.png</v>
      </c>
      <c r="L2346" t="s">
        <v>444</v>
      </c>
      <c r="M2346">
        <f>INDEX(NationalTeams!B:B,MATCH(L2346,NationalTeams!C:C,0))</f>
        <v>94</v>
      </c>
      <c r="O2346" t="str">
        <f t="shared" si="108"/>
        <v>INSERT INTO "Clubs" (club_name,club_league_id,club_value,club_shield,club_country) VALUES ('Persela Lamongan',94,58,pg_read_binary_file('E:\imagenes\escudos_cl\Asia\Liga 2\Persela Lamongan.png'),94);</v>
      </c>
    </row>
    <row r="2347" spans="2:15" x14ac:dyDescent="0.25">
      <c r="B2347">
        <v>2345</v>
      </c>
      <c r="C2347" t="s">
        <v>3982</v>
      </c>
      <c r="D2347" t="s">
        <v>1913</v>
      </c>
      <c r="E2347">
        <f>INDEX(ClubLeague!B:B,MATCH(D2347,ClubLeague!C:C,0))</f>
        <v>144</v>
      </c>
      <c r="F2347">
        <v>64</v>
      </c>
      <c r="G2347">
        <v>64</v>
      </c>
      <c r="H2347">
        <v>61</v>
      </c>
      <c r="I2347" s="3">
        <f t="shared" si="109"/>
        <v>63</v>
      </c>
      <c r="J2347" t="s">
        <v>7332</v>
      </c>
      <c r="K2347" t="str">
        <f t="shared" si="110"/>
        <v>E:\imagenes\escudos_cl\Asia\Persian Gulf Pro League\Persepolis FC.png</v>
      </c>
      <c r="L2347" t="s">
        <v>427</v>
      </c>
      <c r="M2347">
        <f>INDEX(NationalTeams!B:B,MATCH(L2347,NationalTeams!C:C,0))</f>
        <v>97</v>
      </c>
      <c r="O2347" t="str">
        <f t="shared" si="108"/>
        <v>INSERT INTO "Clubs" (club_name,club_league_id,club_value,club_shield,club_country) VALUES ('Persepolis FC',144,63,pg_read_binary_file('E:\imagenes\escudos_cl\Asia\Persian Gulf Pro League\Persepolis FC.png'),97);</v>
      </c>
    </row>
    <row r="2348" spans="2:15" x14ac:dyDescent="0.25">
      <c r="B2348">
        <v>2346</v>
      </c>
      <c r="C2348" t="s">
        <v>4312</v>
      </c>
      <c r="D2348" t="s">
        <v>1861</v>
      </c>
      <c r="E2348">
        <f>INDEX(ClubLeague!B:B,MATCH(D2348,ClubLeague!C:C,0))</f>
        <v>92</v>
      </c>
      <c r="F2348">
        <v>60</v>
      </c>
      <c r="G2348">
        <v>60</v>
      </c>
      <c r="H2348">
        <v>54</v>
      </c>
      <c r="I2348" s="3">
        <f t="shared" si="109"/>
        <v>58</v>
      </c>
      <c r="J2348" t="s">
        <v>7333</v>
      </c>
      <c r="K2348" t="str">
        <f t="shared" si="110"/>
        <v>E:\imagenes\escudos_cl\Asia\Liga 1\Persib Indonesia.png</v>
      </c>
      <c r="L2348" t="s">
        <v>444</v>
      </c>
      <c r="M2348">
        <f>INDEX(NationalTeams!B:B,MATCH(L2348,NationalTeams!C:C,0))</f>
        <v>94</v>
      </c>
      <c r="O2348" t="str">
        <f t="shared" si="108"/>
        <v>INSERT INTO "Clubs" (club_name,club_league_id,club_value,club_shield,club_country) VALUES ('Persib Indonesia',92,58,pg_read_binary_file('E:\imagenes\escudos_cl\Asia\Liga 1\Persib Indonesia.png'),94);</v>
      </c>
    </row>
    <row r="2349" spans="2:15" x14ac:dyDescent="0.25">
      <c r="B2349">
        <v>2347</v>
      </c>
      <c r="C2349" t="s">
        <v>4139</v>
      </c>
      <c r="D2349" t="s">
        <v>1863</v>
      </c>
      <c r="E2349">
        <f>INDEX(ClubLeague!B:B,MATCH(D2349,ClubLeague!C:C,0))</f>
        <v>94</v>
      </c>
      <c r="F2349">
        <v>54</v>
      </c>
      <c r="G2349">
        <v>58</v>
      </c>
      <c r="H2349">
        <v>58</v>
      </c>
      <c r="I2349" s="3">
        <f t="shared" si="109"/>
        <v>57</v>
      </c>
      <c r="J2349" t="s">
        <v>7334</v>
      </c>
      <c r="K2349" t="str">
        <f t="shared" si="110"/>
        <v>E:\imagenes\escudos_cl\Asia\Liga 2\Persiba Balikpapan.png</v>
      </c>
      <c r="L2349" t="s">
        <v>444</v>
      </c>
      <c r="M2349">
        <f>INDEX(NationalTeams!B:B,MATCH(L2349,NationalTeams!C:C,0))</f>
        <v>94</v>
      </c>
      <c r="O2349" t="str">
        <f t="shared" si="108"/>
        <v>INSERT INTO "Clubs" (club_name,club_league_id,club_value,club_shield,club_country) VALUES ('Persiba Balikpapan',94,57,pg_read_binary_file('E:\imagenes\escudos_cl\Asia\Liga 2\Persiba Balikpapan.png'),94);</v>
      </c>
    </row>
    <row r="2350" spans="2:15" x14ac:dyDescent="0.25">
      <c r="B2350">
        <v>2348</v>
      </c>
      <c r="C2350" t="s">
        <v>3443</v>
      </c>
      <c r="D2350" t="s">
        <v>1861</v>
      </c>
      <c r="E2350">
        <f>INDEX(ClubLeague!B:B,MATCH(D2350,ClubLeague!C:C,0))</f>
        <v>92</v>
      </c>
      <c r="F2350">
        <v>61</v>
      </c>
      <c r="G2350">
        <v>55</v>
      </c>
      <c r="H2350">
        <v>56</v>
      </c>
      <c r="I2350" s="3">
        <f t="shared" si="109"/>
        <v>57</v>
      </c>
      <c r="J2350" t="s">
        <v>7335</v>
      </c>
      <c r="K2350" t="str">
        <f t="shared" si="110"/>
        <v>E:\imagenes\escudos_cl\Asia\Liga 1\Persija Jakarta.png</v>
      </c>
      <c r="L2350" t="s">
        <v>444</v>
      </c>
      <c r="M2350">
        <f>INDEX(NationalTeams!B:B,MATCH(L2350,NationalTeams!C:C,0))</f>
        <v>94</v>
      </c>
      <c r="O2350" t="str">
        <f t="shared" si="108"/>
        <v>INSERT INTO "Clubs" (club_name,club_league_id,club_value,club_shield,club_country) VALUES ('Persija Jakarta',92,57,pg_read_binary_file('E:\imagenes\escudos_cl\Asia\Liga 1\Persija Jakarta.png'),94);</v>
      </c>
    </row>
    <row r="2351" spans="2:15" x14ac:dyDescent="0.25">
      <c r="B2351">
        <v>2349</v>
      </c>
      <c r="C2351" t="s">
        <v>4135</v>
      </c>
      <c r="D2351" t="s">
        <v>1861</v>
      </c>
      <c r="E2351">
        <f>INDEX(ClubLeague!B:B,MATCH(D2351,ClubLeague!C:C,0))</f>
        <v>92</v>
      </c>
      <c r="F2351">
        <v>58</v>
      </c>
      <c r="G2351">
        <v>59</v>
      </c>
      <c r="H2351">
        <v>58</v>
      </c>
      <c r="I2351" s="3">
        <f t="shared" si="109"/>
        <v>58</v>
      </c>
      <c r="J2351" t="s">
        <v>7336</v>
      </c>
      <c r="K2351" t="str">
        <f t="shared" si="110"/>
        <v>E:\imagenes\escudos_cl\Asia\Liga 1\Persijap Jepara.png</v>
      </c>
      <c r="L2351" t="s">
        <v>444</v>
      </c>
      <c r="M2351">
        <f>INDEX(NationalTeams!B:B,MATCH(L2351,NationalTeams!C:C,0))</f>
        <v>94</v>
      </c>
      <c r="O2351" t="str">
        <f t="shared" si="108"/>
        <v>INSERT INTO "Clubs" (club_name,club_league_id,club_value,club_shield,club_country) VALUES ('Persijap Jepara',92,58,pg_read_binary_file('E:\imagenes\escudos_cl\Asia\Liga 1\Persijap Jepara.png'),94);</v>
      </c>
    </row>
    <row r="2352" spans="2:15" x14ac:dyDescent="0.25">
      <c r="B2352">
        <v>2350</v>
      </c>
      <c r="C2352" t="s">
        <v>4314</v>
      </c>
      <c r="D2352" t="s">
        <v>1861</v>
      </c>
      <c r="E2352">
        <f>INDEX(ClubLeague!B:B,MATCH(D2352,ClubLeague!C:C,0))</f>
        <v>92</v>
      </c>
      <c r="F2352">
        <v>57</v>
      </c>
      <c r="G2352">
        <v>59</v>
      </c>
      <c r="H2352">
        <v>54</v>
      </c>
      <c r="I2352" s="3">
        <f t="shared" si="109"/>
        <v>57</v>
      </c>
      <c r="J2352" t="s">
        <v>7337</v>
      </c>
      <c r="K2352" t="str">
        <f t="shared" si="110"/>
        <v>E:\imagenes\escudos_cl\Asia\Liga 1\Persik Kediri.png</v>
      </c>
      <c r="L2352" t="s">
        <v>444</v>
      </c>
      <c r="M2352">
        <f>INDEX(NationalTeams!B:B,MATCH(L2352,NationalTeams!C:C,0))</f>
        <v>94</v>
      </c>
      <c r="O2352" t="str">
        <f t="shared" si="108"/>
        <v>INSERT INTO "Clubs" (club_name,club_league_id,club_value,club_shield,club_country) VALUES ('Persik Kediri',92,57,pg_read_binary_file('E:\imagenes\escudos_cl\Asia\Liga 1\Persik Kediri.png'),94);</v>
      </c>
    </row>
    <row r="2353" spans="2:15" x14ac:dyDescent="0.25">
      <c r="B2353">
        <v>2351</v>
      </c>
      <c r="C2353" t="s">
        <v>4285</v>
      </c>
      <c r="D2353" t="s">
        <v>1863</v>
      </c>
      <c r="E2353">
        <f>INDEX(ClubLeague!B:B,MATCH(D2353,ClubLeague!C:C,0))</f>
        <v>94</v>
      </c>
      <c r="F2353">
        <v>57</v>
      </c>
      <c r="G2353">
        <v>56</v>
      </c>
      <c r="H2353">
        <v>55</v>
      </c>
      <c r="I2353" s="3">
        <f t="shared" si="109"/>
        <v>56</v>
      </c>
      <c r="J2353" t="s">
        <v>7338</v>
      </c>
      <c r="K2353" t="str">
        <f t="shared" si="110"/>
        <v>E:\imagenes\escudos_cl\Asia\Liga 2\Persikad Kota.png</v>
      </c>
      <c r="L2353" t="s">
        <v>444</v>
      </c>
      <c r="M2353">
        <f>INDEX(NationalTeams!B:B,MATCH(L2353,NationalTeams!C:C,0))</f>
        <v>94</v>
      </c>
      <c r="O2353" t="str">
        <f t="shared" si="108"/>
        <v>INSERT INTO "Clubs" (club_name,club_league_id,club_value,club_shield,club_country) VALUES ('Persikad Kota',94,56,pg_read_binary_file('E:\imagenes\escudos_cl\Asia\Liga 2\Persikad Kota.png'),94);</v>
      </c>
    </row>
    <row r="2354" spans="2:15" x14ac:dyDescent="0.25">
      <c r="B2354">
        <v>2352</v>
      </c>
      <c r="C2354" t="s">
        <v>4072</v>
      </c>
      <c r="D2354" t="s">
        <v>1863</v>
      </c>
      <c r="E2354">
        <f>INDEX(ClubLeague!B:B,MATCH(D2354,ClubLeague!C:C,0))</f>
        <v>94</v>
      </c>
      <c r="F2354">
        <v>55</v>
      </c>
      <c r="G2354">
        <v>60</v>
      </c>
      <c r="H2354">
        <v>59</v>
      </c>
      <c r="I2354" s="3">
        <f t="shared" si="109"/>
        <v>58</v>
      </c>
      <c r="J2354" t="s">
        <v>7339</v>
      </c>
      <c r="K2354" t="str">
        <f t="shared" si="110"/>
        <v>E:\imagenes\escudos_cl\Asia\Liga 2\Persiku Kudus.png</v>
      </c>
      <c r="L2354" t="s">
        <v>444</v>
      </c>
      <c r="M2354">
        <f>INDEX(NationalTeams!B:B,MATCH(L2354,NationalTeams!C:C,0))</f>
        <v>94</v>
      </c>
      <c r="O2354" t="str">
        <f t="shared" si="108"/>
        <v>INSERT INTO "Clubs" (club_name,club_league_id,club_value,club_shield,club_country) VALUES ('Persiku Kudus',94,58,pg_read_binary_file('E:\imagenes\escudos_cl\Asia\Liga 2\Persiku Kudus.png'),94);</v>
      </c>
    </row>
    <row r="2355" spans="2:15" x14ac:dyDescent="0.25">
      <c r="B2355">
        <v>2353</v>
      </c>
      <c r="C2355" t="s">
        <v>4276</v>
      </c>
      <c r="D2355" t="s">
        <v>1863</v>
      </c>
      <c r="E2355">
        <f>INDEX(ClubLeague!B:B,MATCH(D2355,ClubLeague!C:C,0))</f>
        <v>94</v>
      </c>
      <c r="F2355">
        <v>59</v>
      </c>
      <c r="G2355">
        <v>57</v>
      </c>
      <c r="H2355">
        <v>55</v>
      </c>
      <c r="I2355" s="3">
        <f t="shared" si="109"/>
        <v>57</v>
      </c>
      <c r="J2355" t="s">
        <v>7340</v>
      </c>
      <c r="K2355" t="str">
        <f t="shared" si="110"/>
        <v>E:\imagenes\escudos_cl\Asia\Liga 2\Persipal FC.png</v>
      </c>
      <c r="L2355" t="s">
        <v>444</v>
      </c>
      <c r="M2355">
        <f>INDEX(NationalTeams!B:B,MATCH(L2355,NationalTeams!C:C,0))</f>
        <v>94</v>
      </c>
      <c r="O2355" t="str">
        <f t="shared" si="108"/>
        <v>INSERT INTO "Clubs" (club_name,club_league_id,club_value,club_shield,club_country) VALUES ('Persipal FC',94,57,pg_read_binary_file('E:\imagenes\escudos_cl\Asia\Liga 2\Persipal FC.png'),94);</v>
      </c>
    </row>
    <row r="2356" spans="2:15" x14ac:dyDescent="0.25">
      <c r="B2356">
        <v>2354</v>
      </c>
      <c r="C2356" t="s">
        <v>4140</v>
      </c>
      <c r="D2356" t="s">
        <v>1863</v>
      </c>
      <c r="E2356">
        <f>INDEX(ClubLeague!B:B,MATCH(D2356,ClubLeague!C:C,0))</f>
        <v>94</v>
      </c>
      <c r="F2356">
        <v>58</v>
      </c>
      <c r="G2356">
        <v>57</v>
      </c>
      <c r="H2356">
        <v>58</v>
      </c>
      <c r="I2356" s="3">
        <f t="shared" si="109"/>
        <v>58</v>
      </c>
      <c r="J2356" t="s">
        <v>7341</v>
      </c>
      <c r="K2356" t="str">
        <f t="shared" si="110"/>
        <v>E:\imagenes\escudos_cl\Asia\Liga 2\Persipura Jayapura.png</v>
      </c>
      <c r="L2356" t="s">
        <v>444</v>
      </c>
      <c r="M2356">
        <f>INDEX(NationalTeams!B:B,MATCH(L2356,NationalTeams!C:C,0))</f>
        <v>94</v>
      </c>
      <c r="O2356" t="str">
        <f t="shared" si="108"/>
        <v>INSERT INTO "Clubs" (club_name,club_league_id,club_value,club_shield,club_country) VALUES ('Persipura Jayapura',94,58,pg_read_binary_file('E:\imagenes\escudos_cl\Asia\Liga 2\Persipura Jayapura.png'),94);</v>
      </c>
    </row>
    <row r="2357" spans="2:15" x14ac:dyDescent="0.25">
      <c r="B2357">
        <v>2355</v>
      </c>
      <c r="C2357" t="s">
        <v>4151</v>
      </c>
      <c r="D2357" t="s">
        <v>1863</v>
      </c>
      <c r="E2357">
        <f>INDEX(ClubLeague!B:B,MATCH(D2357,ClubLeague!C:C,0))</f>
        <v>94</v>
      </c>
      <c r="F2357">
        <v>61</v>
      </c>
      <c r="G2357">
        <v>54</v>
      </c>
      <c r="H2357">
        <v>58</v>
      </c>
      <c r="I2357" s="3">
        <f t="shared" si="109"/>
        <v>58</v>
      </c>
      <c r="J2357" t="s">
        <v>7342</v>
      </c>
      <c r="K2357" t="str">
        <f t="shared" si="110"/>
        <v>E:\imagenes\escudos_cl\Asia\Liga 2\Persiraja Kutaraja.png</v>
      </c>
      <c r="L2357" t="s">
        <v>444</v>
      </c>
      <c r="M2357">
        <f>INDEX(NationalTeams!B:B,MATCH(L2357,NationalTeams!C:C,0))</f>
        <v>94</v>
      </c>
      <c r="O2357" t="str">
        <f t="shared" si="108"/>
        <v>INSERT INTO "Clubs" (club_name,club_league_id,club_value,club_shield,club_country) VALUES ('Persiraja Kutaraja',94,58,pg_read_binary_file('E:\imagenes\escudos_cl\Asia\Liga 2\Persiraja Kutaraja.png'),94);</v>
      </c>
    </row>
    <row r="2358" spans="2:15" x14ac:dyDescent="0.25">
      <c r="B2358">
        <v>2356</v>
      </c>
      <c r="C2358" t="s">
        <v>4048</v>
      </c>
      <c r="D2358" t="s">
        <v>1861</v>
      </c>
      <c r="E2358">
        <f>INDEX(ClubLeague!B:B,MATCH(D2358,ClubLeague!C:C,0))</f>
        <v>92</v>
      </c>
      <c r="F2358">
        <v>58</v>
      </c>
      <c r="G2358">
        <v>56</v>
      </c>
      <c r="H2358">
        <v>60</v>
      </c>
      <c r="I2358" s="3">
        <f t="shared" si="109"/>
        <v>58</v>
      </c>
      <c r="J2358" t="s">
        <v>7343</v>
      </c>
      <c r="K2358" t="str">
        <f t="shared" si="110"/>
        <v>E:\imagenes\escudos_cl\Asia\Liga 1\Persis Solo Surakarta.png</v>
      </c>
      <c r="L2358" t="s">
        <v>444</v>
      </c>
      <c r="M2358">
        <f>INDEX(NationalTeams!B:B,MATCH(L2358,NationalTeams!C:C,0))</f>
        <v>94</v>
      </c>
      <c r="O2358" t="str">
        <f t="shared" si="108"/>
        <v>INSERT INTO "Clubs" (club_name,club_league_id,club_value,club_shield,club_country) VALUES ('Persis Solo Surakarta',92,58,pg_read_binary_file('E:\imagenes\escudos_cl\Asia\Liga 1\Persis Solo Surakarta.png'),94);</v>
      </c>
    </row>
    <row r="2359" spans="2:15" x14ac:dyDescent="0.25">
      <c r="B2359">
        <v>2357</v>
      </c>
      <c r="C2359" t="s">
        <v>4133</v>
      </c>
      <c r="D2359" t="s">
        <v>1861</v>
      </c>
      <c r="E2359">
        <f>INDEX(ClubLeague!B:B,MATCH(D2359,ClubLeague!C:C,0))</f>
        <v>92</v>
      </c>
      <c r="F2359">
        <v>60</v>
      </c>
      <c r="G2359">
        <v>59</v>
      </c>
      <c r="H2359">
        <v>58</v>
      </c>
      <c r="I2359" s="3">
        <f t="shared" si="109"/>
        <v>59</v>
      </c>
      <c r="J2359" t="s">
        <v>7344</v>
      </c>
      <c r="K2359" t="str">
        <f t="shared" si="110"/>
        <v>E:\imagenes\escudos_cl\Asia\Liga 1\Persita Tangerang.png</v>
      </c>
      <c r="L2359" t="s">
        <v>444</v>
      </c>
      <c r="M2359">
        <f>INDEX(NationalTeams!B:B,MATCH(L2359,NationalTeams!C:C,0))</f>
        <v>94</v>
      </c>
      <c r="O2359" t="str">
        <f t="shared" si="108"/>
        <v>INSERT INTO "Clubs" (club_name,club_league_id,club_value,club_shield,club_country) VALUES ('Persita Tangerang',92,59,pg_read_binary_file('E:\imagenes\escudos_cl\Asia\Liga 1\Persita Tangerang.png'),94);</v>
      </c>
    </row>
    <row r="2360" spans="2:15" x14ac:dyDescent="0.25">
      <c r="B2360">
        <v>2358</v>
      </c>
      <c r="C2360" t="s">
        <v>3908</v>
      </c>
      <c r="D2360" t="s">
        <v>1776</v>
      </c>
      <c r="E2360">
        <f>INDEX(ClubLeague!B:B,MATCH(D2360,ClubLeague!C:C,0))</f>
        <v>6</v>
      </c>
      <c r="F2360">
        <v>68</v>
      </c>
      <c r="G2360">
        <v>64</v>
      </c>
      <c r="H2360">
        <v>66</v>
      </c>
      <c r="I2360" s="3">
        <f t="shared" si="109"/>
        <v>66</v>
      </c>
      <c r="J2360" t="s">
        <v>7345</v>
      </c>
      <c r="K2360" t="str">
        <f t="shared" si="110"/>
        <v>E:\imagenes\escudos_cl\Asia\A League\Perth Glory FC.png</v>
      </c>
      <c r="L2360" t="s">
        <v>426</v>
      </c>
      <c r="M2360">
        <f>INDEX(NationalTeams!B:B,MATCH(L2360,NationalTeams!C:C,0))</f>
        <v>16</v>
      </c>
      <c r="O2360" t="str">
        <f t="shared" si="108"/>
        <v>INSERT INTO "Clubs" (club_name,club_league_id,club_value,club_shield,club_country) VALUES ('Perth Glory FC',6,66,pg_read_binary_file('E:\imagenes\escudos_cl\Asia\A League\Perth Glory FC.png'),16);</v>
      </c>
    </row>
    <row r="2361" spans="2:15" x14ac:dyDescent="0.25">
      <c r="B2361">
        <v>2359</v>
      </c>
      <c r="C2361" t="s">
        <v>4602</v>
      </c>
      <c r="D2361" t="s">
        <v>1833</v>
      </c>
      <c r="E2361">
        <f>INDEX(ClubLeague!B:B,MATCH(D2361,ClubLeague!C:C,0))</f>
        <v>64</v>
      </c>
      <c r="F2361">
        <v>57</v>
      </c>
      <c r="G2361">
        <v>59</v>
      </c>
      <c r="H2361">
        <v>58</v>
      </c>
      <c r="I2361" s="3">
        <f t="shared" si="109"/>
        <v>58</v>
      </c>
      <c r="J2361" t="s">
        <v>7346</v>
      </c>
      <c r="K2361" t="str">
        <f t="shared" si="110"/>
        <v>E:\imagenes\escudos_cl\Africa\Girabola\Petro de Luanda.png</v>
      </c>
      <c r="L2361" t="s">
        <v>357</v>
      </c>
      <c r="M2361">
        <f>INDEX(NationalTeams!B:B,MATCH(L2361,NationalTeams!C:C,0))</f>
        <v>7</v>
      </c>
      <c r="O2361" t="str">
        <f t="shared" si="108"/>
        <v>INSERT INTO "Clubs" (club_name,club_league_id,club_value,club_shield,club_country) VALUES ('Petro de Luanda',64,58,pg_read_binary_file('E:\imagenes\escudos_cl\Africa\Girabola\Petro de Luanda.png'),7);</v>
      </c>
    </row>
    <row r="2362" spans="2:15" x14ac:dyDescent="0.25">
      <c r="B2362">
        <v>2360</v>
      </c>
      <c r="C2362" t="s">
        <v>4711</v>
      </c>
      <c r="D2362" t="s">
        <v>1817</v>
      </c>
      <c r="E2362">
        <f>INDEX(ClubLeague!B:B,MATCH(D2362,ClubLeague!C:C,0))</f>
        <v>48</v>
      </c>
      <c r="F2362">
        <v>70</v>
      </c>
      <c r="G2362">
        <v>68</v>
      </c>
      <c r="H2362">
        <v>70</v>
      </c>
      <c r="I2362" s="3">
        <f t="shared" si="109"/>
        <v>69</v>
      </c>
      <c r="J2362" t="s">
        <v>7347</v>
      </c>
      <c r="K2362" t="str">
        <f t="shared" si="110"/>
        <v>E:\imagenes\escudos_cl\Africa\Egyptian Premier League\Petrojet SC.png</v>
      </c>
      <c r="L2362" t="s">
        <v>365</v>
      </c>
      <c r="M2362">
        <f>INDEX(NationalTeams!B:B,MATCH(L2362,NationalTeams!C:C,0))</f>
        <v>59</v>
      </c>
      <c r="O2362" t="str">
        <f t="shared" si="108"/>
        <v>INSERT INTO "Clubs" (club_name,club_league_id,club_value,club_shield,club_country) VALUES ('Petrojet SC',48,69,pg_read_binary_file('E:\imagenes\escudos_cl\Africa\Egyptian Premier League\Petrojet SC.png'),59);</v>
      </c>
    </row>
    <row r="2363" spans="2:15" x14ac:dyDescent="0.25">
      <c r="B2363">
        <v>2361</v>
      </c>
      <c r="C2363" t="s">
        <v>2272</v>
      </c>
      <c r="D2363" t="s">
        <v>1809</v>
      </c>
      <c r="E2363">
        <f>INDEX(ClubLeague!B:B,MATCH(D2363,ClubLeague!C:C,0))</f>
        <v>40</v>
      </c>
      <c r="F2363">
        <v>62</v>
      </c>
      <c r="G2363">
        <v>62</v>
      </c>
      <c r="H2363">
        <v>58</v>
      </c>
      <c r="I2363" s="3">
        <f t="shared" si="109"/>
        <v>61</v>
      </c>
      <c r="J2363" t="s">
        <v>7348</v>
      </c>
      <c r="K2363" t="str">
        <f t="shared" si="110"/>
        <v>E:\imagenes\escudos_cl\Europa\Cypriot Second Division\Peyia 2014.png</v>
      </c>
      <c r="L2363" t="s">
        <v>534</v>
      </c>
      <c r="M2363">
        <f>INDEX(NationalTeams!B:B,MATCH(L2363,NationalTeams!C:C,0))</f>
        <v>45</v>
      </c>
      <c r="O2363" t="str">
        <f t="shared" si="108"/>
        <v>INSERT INTO "Clubs" (club_name,club_league_id,club_value,club_shield,club_country) VALUES ('Peyia 2014',40,61,pg_read_binary_file('E:\imagenes\escudos_cl\Europa\Cypriot Second Division\Peyia 2014.png'),45);</v>
      </c>
    </row>
    <row r="2364" spans="2:15" x14ac:dyDescent="0.25">
      <c r="B2364">
        <v>2362</v>
      </c>
      <c r="C2364" t="s">
        <v>3546</v>
      </c>
      <c r="D2364" t="s">
        <v>1934</v>
      </c>
      <c r="E2364">
        <f>INDEX(ClubLeague!B:B,MATCH(D2364,ClubLeague!C:C,0))</f>
        <v>165</v>
      </c>
      <c r="F2364">
        <v>63</v>
      </c>
      <c r="G2364">
        <v>64</v>
      </c>
      <c r="H2364">
        <v>64</v>
      </c>
      <c r="I2364" s="3">
        <f t="shared" si="109"/>
        <v>64</v>
      </c>
      <c r="J2364" t="s">
        <v>7349</v>
      </c>
      <c r="K2364" t="str">
        <f t="shared" si="110"/>
        <v>E:\imagenes\escudos_cl\America\Segunda Division CRI\PFA Antioquia FC.png</v>
      </c>
      <c r="L2364" t="s">
        <v>354</v>
      </c>
      <c r="M2364">
        <f>INDEX(NationalTeams!B:B,MATCH(L2364,NationalTeams!C:C,0))</f>
        <v>52</v>
      </c>
      <c r="O2364" t="str">
        <f t="shared" si="108"/>
        <v>INSERT INTO "Clubs" (club_name,club_league_id,club_value,club_shield,club_country) VALUES ('PFA Antioquia FC',165,64,pg_read_binary_file('E:\imagenes\escudos_cl\America\Segunda Division CRI\PFA Antioquia FC.png'),52);</v>
      </c>
    </row>
    <row r="2365" spans="2:15" x14ac:dyDescent="0.25">
      <c r="B2365">
        <v>2363</v>
      </c>
      <c r="C2365" t="s">
        <v>3135</v>
      </c>
      <c r="D2365" t="s">
        <v>1929</v>
      </c>
      <c r="E2365">
        <f>INDEX(ClubLeague!B:B,MATCH(D2365,ClubLeague!C:C,0))</f>
        <v>160</v>
      </c>
      <c r="F2365">
        <v>70</v>
      </c>
      <c r="G2365">
        <v>70</v>
      </c>
      <c r="H2365">
        <v>69</v>
      </c>
      <c r="I2365" s="3">
        <f t="shared" si="109"/>
        <v>70</v>
      </c>
      <c r="J2365" t="s">
        <v>7350</v>
      </c>
      <c r="K2365" t="str">
        <f t="shared" si="110"/>
        <v>E:\imagenes\escudos_cl\Europa\Russian Premier League\PFC Krylia Sovetov Samara.png</v>
      </c>
      <c r="L2365" t="s">
        <v>500</v>
      </c>
      <c r="M2365">
        <f>INDEX(NationalTeams!B:B,MATCH(L2365,NationalTeams!C:C,0))</f>
        <v>176</v>
      </c>
      <c r="O2365" t="str">
        <f t="shared" si="108"/>
        <v>INSERT INTO "Clubs" (club_name,club_league_id,club_value,club_shield,club_country) VALUES ('PFC Krylia Sovetov Samara',160,70,pg_read_binary_file('E:\imagenes\escudos_cl\Europa\Russian Premier League\PFC Krylia Sovetov Samara.png'),176);</v>
      </c>
    </row>
    <row r="2366" spans="2:15" x14ac:dyDescent="0.25">
      <c r="B2366">
        <v>2364</v>
      </c>
      <c r="C2366" t="s">
        <v>2179</v>
      </c>
      <c r="D2366" t="s">
        <v>1829</v>
      </c>
      <c r="E2366">
        <f>INDEX(ClubLeague!B:B,MATCH(D2366,ClubLeague!C:C,0))</f>
        <v>60</v>
      </c>
      <c r="F2366">
        <v>59</v>
      </c>
      <c r="G2366">
        <v>65</v>
      </c>
      <c r="H2366">
        <v>59</v>
      </c>
      <c r="I2366" s="3">
        <f t="shared" si="109"/>
        <v>61</v>
      </c>
      <c r="J2366" t="s">
        <v>7351</v>
      </c>
      <c r="K2366" t="str">
        <f t="shared" si="110"/>
        <v>E:\imagenes\escudos_cl\Europa\First Professional Football League\PFC Levski Sofia.png</v>
      </c>
      <c r="L2366" t="s">
        <v>510</v>
      </c>
      <c r="M2366">
        <f>INDEX(NationalTeams!B:B,MATCH(L2366,NationalTeams!C:C,0))</f>
        <v>34</v>
      </c>
      <c r="O2366" t="str">
        <f t="shared" si="108"/>
        <v>INSERT INTO "Clubs" (club_name,club_league_id,club_value,club_shield,club_country) VALUES ('PFC Levski Sofia',60,61,pg_read_binary_file('E:\imagenes\escudos_cl\Europa\First Professional Football League\PFC Levski Sofia.png'),34);</v>
      </c>
    </row>
    <row r="2367" spans="2:15" x14ac:dyDescent="0.25">
      <c r="B2367">
        <v>2365</v>
      </c>
      <c r="C2367" t="s">
        <v>2185</v>
      </c>
      <c r="D2367" t="s">
        <v>1829</v>
      </c>
      <c r="E2367">
        <f>INDEX(ClubLeague!B:B,MATCH(D2367,ClubLeague!C:C,0))</f>
        <v>60</v>
      </c>
      <c r="F2367">
        <v>57</v>
      </c>
      <c r="G2367">
        <v>62</v>
      </c>
      <c r="H2367">
        <v>60</v>
      </c>
      <c r="I2367" s="3">
        <f t="shared" si="109"/>
        <v>60</v>
      </c>
      <c r="J2367" t="s">
        <v>7352</v>
      </c>
      <c r="K2367" t="str">
        <f t="shared" si="110"/>
        <v>E:\imagenes\escudos_cl\Europa\First Professional Football League\PFC Lokomotiv Plovdiv.png</v>
      </c>
      <c r="L2367" t="s">
        <v>510</v>
      </c>
      <c r="M2367">
        <f>INDEX(NationalTeams!B:B,MATCH(L2367,NationalTeams!C:C,0))</f>
        <v>34</v>
      </c>
      <c r="O2367" t="str">
        <f t="shared" si="108"/>
        <v>INSERT INTO "Clubs" (club_name,club_league_id,club_value,club_shield,club_country) VALUES ('PFC Lokomotiv Plovdiv',60,60,pg_read_binary_file('E:\imagenes\escudos_cl\Europa\First Professional Football League\PFC Lokomotiv Plovdiv.png'),34);</v>
      </c>
    </row>
    <row r="2368" spans="2:15" x14ac:dyDescent="0.25">
      <c r="B2368">
        <v>2366</v>
      </c>
      <c r="C2368" t="s">
        <v>2178</v>
      </c>
      <c r="D2368" t="s">
        <v>1829</v>
      </c>
      <c r="E2368">
        <f>INDEX(ClubLeague!B:B,MATCH(D2368,ClubLeague!C:C,0))</f>
        <v>60</v>
      </c>
      <c r="F2368">
        <v>66</v>
      </c>
      <c r="G2368">
        <v>72</v>
      </c>
      <c r="H2368">
        <v>70</v>
      </c>
      <c r="I2368" s="3">
        <f t="shared" si="109"/>
        <v>69</v>
      </c>
      <c r="J2368" t="s">
        <v>7353</v>
      </c>
      <c r="K2368" t="str">
        <f t="shared" si="110"/>
        <v>E:\imagenes\escudos_cl\Europa\First Professional Football League\PFC Ludogorets Razgrad.png</v>
      </c>
      <c r="L2368" t="s">
        <v>510</v>
      </c>
      <c r="M2368">
        <f>INDEX(NationalTeams!B:B,MATCH(L2368,NationalTeams!C:C,0))</f>
        <v>34</v>
      </c>
      <c r="O2368" t="str">
        <f t="shared" si="108"/>
        <v>INSERT INTO "Clubs" (club_name,club_league_id,club_value,club_shield,club_country) VALUES ('PFC Ludogorets Razgrad',60,69,pg_read_binary_file('E:\imagenes\escudos_cl\Europa\First Professional Football League\PFC Ludogorets Razgrad.png'),34);</v>
      </c>
    </row>
    <row r="2369" spans="2:15" x14ac:dyDescent="0.25">
      <c r="B2369">
        <v>2367</v>
      </c>
      <c r="C2369" t="s">
        <v>2203</v>
      </c>
      <c r="D2369" t="s">
        <v>1933</v>
      </c>
      <c r="E2369">
        <f>INDEX(ClubLeague!B:B,MATCH(D2369,ClubLeague!C:C,0))</f>
        <v>164</v>
      </c>
      <c r="F2369">
        <v>51</v>
      </c>
      <c r="G2369">
        <v>59</v>
      </c>
      <c r="H2369">
        <v>56</v>
      </c>
      <c r="I2369" s="3">
        <f t="shared" si="109"/>
        <v>55</v>
      </c>
      <c r="J2369" t="s">
        <v>7354</v>
      </c>
      <c r="K2369" t="str">
        <f t="shared" si="110"/>
        <v>E:\imagenes\escudos_cl\Europa\Second Professional Football League\PFC Ludogorets Razgrad II.png</v>
      </c>
      <c r="L2369" t="s">
        <v>510</v>
      </c>
      <c r="M2369">
        <f>INDEX(NationalTeams!B:B,MATCH(L2369,NationalTeams!C:C,0))</f>
        <v>34</v>
      </c>
      <c r="O2369" t="str">
        <f t="shared" si="108"/>
        <v>INSERT INTO "Clubs" (club_name,club_league_id,club_value,club_shield,club_country) VALUES ('PFC Ludogorets Razgrad II',164,55,pg_read_binary_file('E:\imagenes\escudos_cl\Europa\Second Professional Football League\PFC Ludogorets Razgrad II.png'),34);</v>
      </c>
    </row>
    <row r="2370" spans="2:15" x14ac:dyDescent="0.25">
      <c r="B2370">
        <v>2368</v>
      </c>
      <c r="C2370" t="s">
        <v>4247</v>
      </c>
      <c r="D2370" t="s">
        <v>1973</v>
      </c>
      <c r="E2370">
        <f>INDEX(ClubLeague!B:B,MATCH(D2370,ClubLeague!C:C,0))</f>
        <v>204</v>
      </c>
      <c r="F2370">
        <v>54</v>
      </c>
      <c r="G2370">
        <v>55</v>
      </c>
      <c r="H2370">
        <v>56</v>
      </c>
      <c r="I2370" s="3">
        <f t="shared" si="109"/>
        <v>55</v>
      </c>
      <c r="J2370" t="s">
        <v>7355</v>
      </c>
      <c r="K2370" t="str">
        <f t="shared" si="110"/>
        <v>E:\imagenes\escudos_cl\Asia\Uzbekistan Super League\PFC Navbahor Namangan.png</v>
      </c>
      <c r="L2370" t="s">
        <v>443</v>
      </c>
      <c r="M2370">
        <f>INDEX(NationalTeams!B:B,MATCH(L2370,NationalTeams!C:C,0))</f>
        <v>215</v>
      </c>
      <c r="O2370" t="str">
        <f t="shared" si="108"/>
        <v>INSERT INTO "Clubs" (club_name,club_league_id,club_value,club_shield,club_country) VALUES ('PFC Navbahor Namangan',204,55,pg_read_binary_file('E:\imagenes\escudos_cl\Asia\Uzbekistan Super League\PFC Navbahor Namangan.png'),215);</v>
      </c>
    </row>
    <row r="2371" spans="2:15" x14ac:dyDescent="0.25">
      <c r="B2371">
        <v>2369</v>
      </c>
      <c r="C2371" t="s">
        <v>2188</v>
      </c>
      <c r="D2371" t="s">
        <v>1829</v>
      </c>
      <c r="E2371">
        <f>INDEX(ClubLeague!B:B,MATCH(D2371,ClubLeague!C:C,0))</f>
        <v>60</v>
      </c>
      <c r="F2371">
        <v>55</v>
      </c>
      <c r="G2371">
        <v>65</v>
      </c>
      <c r="H2371">
        <v>62</v>
      </c>
      <c r="I2371" s="3">
        <f t="shared" si="109"/>
        <v>61</v>
      </c>
      <c r="J2371" t="s">
        <v>7356</v>
      </c>
      <c r="K2371" t="str">
        <f t="shared" si="110"/>
        <v>E:\imagenes\escudos_cl\Europa\First Professional Football League\PFC Slavia Sofia.png</v>
      </c>
      <c r="L2371" t="s">
        <v>510</v>
      </c>
      <c r="M2371">
        <f>INDEX(NationalTeams!B:B,MATCH(L2371,NationalTeams!C:C,0))</f>
        <v>34</v>
      </c>
      <c r="O2371" t="str">
        <f t="shared" ref="O2371:O2434" si="111">_xlfn.CONCAT($O$1,$S$1,$B$1,$S$1," ",$Q$1,$C$2,$U$1,$E$2,$U$1,$I$2,$U$1,$K$2,$U$1,$M$2,$R$1,$P$1,$Q$1,$T$1,C2371,$T$1,$U$1,E2371,$U$1,I2371,$U$1,$O$2,$Q$1,$T$1,K2371,$T$1,$R$1,$U$1,M2371,$R$1,$V$1)</f>
        <v>INSERT INTO "Clubs" (club_name,club_league_id,club_value,club_shield,club_country) VALUES ('PFC Slavia Sofia',60,61,pg_read_binary_file('E:\imagenes\escudos_cl\Europa\First Professional Football League\PFC Slavia Sofia.png'),34);</v>
      </c>
    </row>
    <row r="2372" spans="2:15" x14ac:dyDescent="0.25">
      <c r="B2372">
        <v>2370</v>
      </c>
      <c r="C2372" t="s">
        <v>3150</v>
      </c>
      <c r="D2372" t="s">
        <v>1928</v>
      </c>
      <c r="E2372">
        <f>INDEX(ClubLeague!B:B,MATCH(D2372,ClubLeague!C:C,0))</f>
        <v>159</v>
      </c>
      <c r="F2372">
        <v>63</v>
      </c>
      <c r="G2372">
        <v>60</v>
      </c>
      <c r="H2372">
        <v>58</v>
      </c>
      <c r="I2372" s="3">
        <f t="shared" ref="I2372:I2435" si="112">ROUND(AVERAGE(F2372:H2372),0)</f>
        <v>60</v>
      </c>
      <c r="J2372" t="s">
        <v>7357</v>
      </c>
      <c r="K2372" t="str">
        <f t="shared" ref="K2372:K2435" si="113">_xlfn.CONCAT($A$1,J2372)</f>
        <v>E:\imagenes\escudos_cl\Europa\Russian First League\PFC Sokol Saratov.png</v>
      </c>
      <c r="L2372" t="s">
        <v>500</v>
      </c>
      <c r="M2372">
        <f>INDEX(NationalTeams!B:B,MATCH(L2372,NationalTeams!C:C,0))</f>
        <v>176</v>
      </c>
      <c r="O2372" t="str">
        <f t="shared" si="111"/>
        <v>INSERT INTO "Clubs" (club_name,club_league_id,club_value,club_shield,club_country) VALUES ('PFC Sokol Saratov',159,60,pg_read_binary_file('E:\imagenes\escudos_cl\Europa\Russian First League\PFC Sokol Saratov.png'),176);</v>
      </c>
    </row>
    <row r="2373" spans="2:15" x14ac:dyDescent="0.25">
      <c r="B2373">
        <v>2371</v>
      </c>
      <c r="C2373" t="s">
        <v>2191</v>
      </c>
      <c r="D2373" t="s">
        <v>1829</v>
      </c>
      <c r="E2373">
        <f>INDEX(ClubLeague!B:B,MATCH(D2373,ClubLeague!C:C,0))</f>
        <v>60</v>
      </c>
      <c r="F2373">
        <v>54</v>
      </c>
      <c r="G2373">
        <v>65</v>
      </c>
      <c r="H2373">
        <v>58</v>
      </c>
      <c r="I2373" s="3">
        <f t="shared" si="112"/>
        <v>59</v>
      </c>
      <c r="J2373" t="s">
        <v>7358</v>
      </c>
      <c r="K2373" t="str">
        <f t="shared" si="113"/>
        <v>E:\imagenes\escudos_cl\Europa\First Professional Football League\PFK Botev Plovdiv.png</v>
      </c>
      <c r="L2373" t="s">
        <v>510</v>
      </c>
      <c r="M2373">
        <f>INDEX(NationalTeams!B:B,MATCH(L2373,NationalTeams!C:C,0))</f>
        <v>34</v>
      </c>
      <c r="O2373" t="str">
        <f t="shared" si="111"/>
        <v>INSERT INTO "Clubs" (club_name,club_league_id,club_value,club_shield,club_country) VALUES ('PFK Botev Plovdiv',60,59,pg_read_binary_file('E:\imagenes\escudos_cl\Europa\First Professional Football League\PFK Botev Plovdiv.png'),34);</v>
      </c>
    </row>
    <row r="2374" spans="2:15" x14ac:dyDescent="0.25">
      <c r="B2374">
        <v>2372</v>
      </c>
      <c r="C2374" t="s">
        <v>4712</v>
      </c>
      <c r="D2374" t="s">
        <v>1817</v>
      </c>
      <c r="E2374">
        <f>INDEX(ClubLeague!B:B,MATCH(D2374,ClubLeague!C:C,0))</f>
        <v>48</v>
      </c>
      <c r="F2374">
        <v>71</v>
      </c>
      <c r="G2374">
        <v>70</v>
      </c>
      <c r="H2374">
        <v>70</v>
      </c>
      <c r="I2374" s="3">
        <f t="shared" si="112"/>
        <v>70</v>
      </c>
      <c r="J2374" t="s">
        <v>7359</v>
      </c>
      <c r="K2374" t="str">
        <f t="shared" si="113"/>
        <v>E:\imagenes\escudos_cl\Africa\Egyptian Premier League\Pharco FC.png</v>
      </c>
      <c r="L2374" t="s">
        <v>365</v>
      </c>
      <c r="M2374">
        <f>INDEX(NationalTeams!B:B,MATCH(L2374,NationalTeams!C:C,0))</f>
        <v>59</v>
      </c>
      <c r="O2374" t="str">
        <f t="shared" si="111"/>
        <v>INSERT INTO "Clubs" (club_name,club_league_id,club_value,club_shield,club_country) VALUES ('Pharco FC',48,70,pg_read_binary_file('E:\imagenes\escudos_cl\Africa\Egyptian Premier League\Pharco FC.png'),59);</v>
      </c>
    </row>
    <row r="2375" spans="2:15" x14ac:dyDescent="0.25">
      <c r="B2375">
        <v>2373</v>
      </c>
      <c r="C2375" t="s">
        <v>3624</v>
      </c>
      <c r="D2375" t="s">
        <v>1889</v>
      </c>
      <c r="E2375">
        <f>INDEX(ClubLeague!B:B,MATCH(D2375,ClubLeague!C:C,0))</f>
        <v>120</v>
      </c>
      <c r="F2375">
        <v>73</v>
      </c>
      <c r="G2375">
        <v>75</v>
      </c>
      <c r="H2375">
        <v>62</v>
      </c>
      <c r="I2375" s="3">
        <f t="shared" si="112"/>
        <v>70</v>
      </c>
      <c r="J2375" t="s">
        <v>7360</v>
      </c>
      <c r="K2375" t="str">
        <f t="shared" si="113"/>
        <v>E:\imagenes\escudos_cl\America\Major League Soccer\Philadelphia Union.png</v>
      </c>
      <c r="L2375" t="s">
        <v>349</v>
      </c>
      <c r="M2375">
        <f>INDEX(NationalTeams!B:B,MATCH(L2375,NationalTeams!C:C,0))</f>
        <v>67</v>
      </c>
      <c r="O2375" t="str">
        <f t="shared" si="111"/>
        <v>INSERT INTO "Clubs" (club_name,club_league_id,club_value,club_shield,club_country) VALUES ('Philadelphia Union',120,70,pg_read_binary_file('E:\imagenes\escudos_cl\America\Major League Soccer\Philadelphia Union.png'),67);</v>
      </c>
    </row>
    <row r="2376" spans="2:15" x14ac:dyDescent="0.25">
      <c r="B2376">
        <v>2374</v>
      </c>
      <c r="C2376" t="s">
        <v>4582</v>
      </c>
      <c r="D2376" t="s">
        <v>1914</v>
      </c>
      <c r="E2376">
        <f>INDEX(ClubLeague!B:B,MATCH(D2376,ClubLeague!C:C,0))</f>
        <v>145</v>
      </c>
      <c r="F2376">
        <v>51</v>
      </c>
      <c r="G2376">
        <v>53</v>
      </c>
      <c r="H2376">
        <v>44</v>
      </c>
      <c r="I2376" s="3">
        <f t="shared" si="112"/>
        <v>49</v>
      </c>
      <c r="J2376" t="s">
        <v>7361</v>
      </c>
      <c r="K2376" t="str">
        <f t="shared" si="113"/>
        <v>E:\imagenes\escudos_cl\Asia\Philippines Football League\Philippines YNT FC.png</v>
      </c>
      <c r="L2376" t="s">
        <v>445</v>
      </c>
      <c r="M2376">
        <f>INDEX(NationalTeams!B:B,MATCH(L2376,NationalTeams!C:C,0))</f>
        <v>72</v>
      </c>
      <c r="O2376" t="str">
        <f t="shared" si="111"/>
        <v>INSERT INTO "Clubs" (club_name,club_league_id,club_value,club_shield,club_country) VALUES ('Philippines YNT FC',145,49,pg_read_binary_file('E:\imagenes\escudos_cl\Asia\Philippines Football League\Philippines YNT FC.png'),72);</v>
      </c>
    </row>
    <row r="2377" spans="2:15" x14ac:dyDescent="0.25">
      <c r="B2377">
        <v>2375</v>
      </c>
      <c r="C2377" t="s">
        <v>4407</v>
      </c>
      <c r="D2377" t="s">
        <v>1798</v>
      </c>
      <c r="E2377">
        <f>INDEX(ClubLeague!B:B,MATCH(D2377,ClubLeague!C:C,0))</f>
        <v>28</v>
      </c>
      <c r="F2377">
        <v>55</v>
      </c>
      <c r="G2377">
        <v>51</v>
      </c>
      <c r="H2377">
        <v>53</v>
      </c>
      <c r="I2377" s="3">
        <f t="shared" si="112"/>
        <v>53</v>
      </c>
      <c r="J2377" t="s">
        <v>7362</v>
      </c>
      <c r="K2377" t="str">
        <f t="shared" si="113"/>
        <v>E:\imagenes\escudos_cl\Asia\Cambodian Premier League\Phnom Penh Crown FC.png</v>
      </c>
      <c r="L2377" t="s">
        <v>462</v>
      </c>
      <c r="M2377">
        <f>INDEX(NationalTeams!B:B,MATCH(L2377,NationalTeams!C:C,0))</f>
        <v>39</v>
      </c>
      <c r="O2377" t="str">
        <f t="shared" si="111"/>
        <v>INSERT INTO "Clubs" (club_name,club_league_id,club_value,club_shield,club_country) VALUES ('Phnom Penh Crown FC',28,53,pg_read_binary_file('E:\imagenes\escudos_cl\Asia\Cambodian Premier League\Phnom Penh Crown FC.png'),39);</v>
      </c>
    </row>
    <row r="2378" spans="2:15" x14ac:dyDescent="0.25">
      <c r="B2378">
        <v>2376</v>
      </c>
      <c r="C2378" t="s">
        <v>4201</v>
      </c>
      <c r="D2378" t="s">
        <v>1965</v>
      </c>
      <c r="E2378">
        <f>INDEX(ClubLeague!B:B,MATCH(D2378,ClubLeague!C:C,0))</f>
        <v>196</v>
      </c>
      <c r="F2378">
        <v>55</v>
      </c>
      <c r="G2378">
        <v>55</v>
      </c>
      <c r="H2378">
        <v>57</v>
      </c>
      <c r="I2378" s="3">
        <f t="shared" si="112"/>
        <v>56</v>
      </c>
      <c r="J2378" t="s">
        <v>7363</v>
      </c>
      <c r="K2378" t="str">
        <f t="shared" si="113"/>
        <v>E:\imagenes\escudos_cl\Asia\Thai League 2\Phrae United FC.png</v>
      </c>
      <c r="L2378" t="s">
        <v>437</v>
      </c>
      <c r="M2378">
        <f>INDEX(NationalTeams!B:B,MATCH(L2378,NationalTeams!C:C,0))</f>
        <v>200</v>
      </c>
      <c r="O2378" t="str">
        <f t="shared" si="111"/>
        <v>INSERT INTO "Clubs" (club_name,club_league_id,club_value,club_shield,club_country) VALUES ('Phrae United FC',196,56,pg_read_binary_file('E:\imagenes\escudos_cl\Asia\Thai League 2\Phrae United FC.png'),200);</v>
      </c>
    </row>
    <row r="2379" spans="2:15" x14ac:dyDescent="0.25">
      <c r="B2379">
        <v>2377</v>
      </c>
      <c r="C2379" t="s">
        <v>4226</v>
      </c>
      <c r="D2379" t="s">
        <v>1975</v>
      </c>
      <c r="E2379">
        <f>INDEX(ClubLeague!B:B,MATCH(D2379,ClubLeague!C:C,0))</f>
        <v>206</v>
      </c>
      <c r="F2379">
        <v>57</v>
      </c>
      <c r="G2379">
        <v>61</v>
      </c>
      <c r="H2379">
        <v>56</v>
      </c>
      <c r="I2379" s="3">
        <f t="shared" si="112"/>
        <v>58</v>
      </c>
      <c r="J2379" t="s">
        <v>7364</v>
      </c>
      <c r="K2379" t="str">
        <f t="shared" si="113"/>
        <v>E:\imagenes\escudos_cl\Asia\V.League 2\Phu Dong Ninh Binh FC.png</v>
      </c>
      <c r="L2379" t="s">
        <v>438</v>
      </c>
      <c r="M2379">
        <f>INDEX(NationalTeams!B:B,MATCH(L2379,NationalTeams!C:C,0))</f>
        <v>218</v>
      </c>
      <c r="O2379" t="str">
        <f t="shared" si="111"/>
        <v>INSERT INTO "Clubs" (club_name,club_league_id,club_value,club_shield,club_country) VALUES ('Phu Dong Ninh Binh FC',206,58,pg_read_binary_file('E:\imagenes\escudos_cl\Asia\V.League 2\Phu Dong Ninh Binh FC.png'),218);</v>
      </c>
    </row>
    <row r="2380" spans="2:15" x14ac:dyDescent="0.25">
      <c r="B2380">
        <v>2378</v>
      </c>
      <c r="C2380" t="s">
        <v>4411</v>
      </c>
      <c r="D2380" t="s">
        <v>1791</v>
      </c>
      <c r="E2380">
        <f>INDEX(ClubLeague!B:B,MATCH(D2380,ClubLeague!C:C,0))</f>
        <v>21</v>
      </c>
      <c r="F2380">
        <v>53</v>
      </c>
      <c r="G2380">
        <v>49</v>
      </c>
      <c r="H2380">
        <v>53</v>
      </c>
      <c r="I2380" s="3">
        <f t="shared" si="112"/>
        <v>52</v>
      </c>
      <c r="J2380" t="s">
        <v>7365</v>
      </c>
      <c r="K2380" t="str">
        <f t="shared" si="113"/>
        <v>E:\imagenes\escudos_cl\Asia\Bhutan Premier League\Phuntsholing Heroes FC.png</v>
      </c>
      <c r="L2380" t="s">
        <v>454</v>
      </c>
      <c r="M2380">
        <f>INDEX(NationalTeams!B:B,MATCH(L2380,NationalTeams!C:C,0))</f>
        <v>37</v>
      </c>
      <c r="O2380" t="str">
        <f t="shared" si="111"/>
        <v>INSERT INTO "Clubs" (club_name,club_league_id,club_value,club_shield,club_country) VALUES ('Phuntsholing Heroes FC',21,52,pg_read_binary_file('E:\imagenes\escudos_cl\Asia\Bhutan Premier League\Phuntsholing Heroes FC.png'),37);</v>
      </c>
    </row>
    <row r="2381" spans="2:15" x14ac:dyDescent="0.25">
      <c r="B2381">
        <v>2379</v>
      </c>
      <c r="C2381" t="s">
        <v>3031</v>
      </c>
      <c r="D2381" t="s">
        <v>1819</v>
      </c>
      <c r="E2381">
        <f>INDEX(ClubLeague!B:B,MATCH(D2381,ClubLeague!C:C,0))</f>
        <v>50</v>
      </c>
      <c r="F2381">
        <v>61</v>
      </c>
      <c r="G2381">
        <v>65</v>
      </c>
      <c r="H2381">
        <v>62</v>
      </c>
      <c r="I2381" s="3">
        <f t="shared" si="112"/>
        <v>63</v>
      </c>
      <c r="J2381" t="s">
        <v>7366</v>
      </c>
      <c r="K2381" t="str">
        <f t="shared" si="113"/>
        <v>E:\imagenes\escudos_cl\Europa\Ekstraklasa\Piast Gliwice.png</v>
      </c>
      <c r="L2381" t="s">
        <v>494</v>
      </c>
      <c r="M2381">
        <f>INDEX(NationalTeams!B:B,MATCH(L2381,NationalTeams!C:C,0))</f>
        <v>166</v>
      </c>
      <c r="O2381" t="str">
        <f t="shared" si="111"/>
        <v>INSERT INTO "Clubs" (club_name,club_league_id,club_value,club_shield,club_country) VALUES ('Piast Gliwice',50,63,pg_read_binary_file('E:\imagenes\escudos_cl\Europa\Ekstraklasa\Piast Gliwice.png'),166);</v>
      </c>
    </row>
    <row r="2382" spans="2:15" x14ac:dyDescent="0.25">
      <c r="B2382">
        <v>2380</v>
      </c>
      <c r="C2382" t="s">
        <v>3556</v>
      </c>
      <c r="D2382" t="s">
        <v>1920</v>
      </c>
      <c r="E2382">
        <f>INDEX(ClubLeague!B:B,MATCH(D2382,ClubLeague!C:C,0))</f>
        <v>151</v>
      </c>
      <c r="F2382">
        <v>55</v>
      </c>
      <c r="G2382">
        <v>53</v>
      </c>
      <c r="H2382">
        <v>56</v>
      </c>
      <c r="I2382" s="3">
        <f t="shared" si="112"/>
        <v>55</v>
      </c>
      <c r="J2382" t="s">
        <v>7367</v>
      </c>
      <c r="K2382" t="str">
        <f t="shared" si="113"/>
        <v>E:\imagenes\escudos_cl\America\Primera Division Cubana\Pinar del Rio.png</v>
      </c>
      <c r="L2382" t="s">
        <v>406</v>
      </c>
      <c r="M2382">
        <f>INDEX(NationalTeams!B:B,MATCH(L2382,NationalTeams!C:C,0))</f>
        <v>54</v>
      </c>
      <c r="O2382" t="str">
        <f t="shared" si="111"/>
        <v>INSERT INTO "Clubs" (club_name,club_league_id,club_value,club_shield,club_country) VALUES ('Pinar del Rio',151,55,pg_read_binary_file('E:\imagenes\escudos_cl\America\Primera Division Cubana\Pinar del Rio.png'),54);</v>
      </c>
    </row>
    <row r="2383" spans="2:15" x14ac:dyDescent="0.25">
      <c r="B2383">
        <v>2381</v>
      </c>
      <c r="C2383" t="s">
        <v>3796</v>
      </c>
      <c r="D2383" t="s">
        <v>1864</v>
      </c>
      <c r="E2383">
        <f>INDEX(ClubLeague!B:B,MATCH(D2383,ClubLeague!C:C,0))</f>
        <v>95</v>
      </c>
      <c r="F2383">
        <v>53</v>
      </c>
      <c r="G2383">
        <v>54</v>
      </c>
      <c r="H2383">
        <v>56</v>
      </c>
      <c r="I2383" s="3">
        <f t="shared" si="112"/>
        <v>54</v>
      </c>
      <c r="J2383" t="s">
        <v>7368</v>
      </c>
      <c r="K2383" t="str">
        <f t="shared" si="113"/>
        <v>E:\imagenes\escudos_cl\America\Liga 2 de Futbol Profesional\Pirata FC.png</v>
      </c>
      <c r="L2383" t="s">
        <v>350</v>
      </c>
      <c r="M2383">
        <f>INDEX(NationalTeams!B:B,MATCH(L2383,NationalTeams!C:C,0))</f>
        <v>165</v>
      </c>
      <c r="O2383" t="str">
        <f t="shared" si="111"/>
        <v>INSERT INTO "Clubs" (club_name,club_league_id,club_value,club_shield,club_country) VALUES ('Pirata FC',95,54,pg_read_binary_file('E:\imagenes\escudos_cl\America\Liga 2 de Futbol Profesional\Pirata FC.png'),165);</v>
      </c>
    </row>
    <row r="2384" spans="2:15" x14ac:dyDescent="0.25">
      <c r="B2384">
        <v>2382</v>
      </c>
      <c r="C2384" t="s">
        <v>2455</v>
      </c>
      <c r="D2384" t="s">
        <v>1977</v>
      </c>
      <c r="E2384">
        <f>INDEX(ClubLeague!B:B,MATCH(D2384,ClubLeague!C:C,0))</f>
        <v>208</v>
      </c>
      <c r="F2384">
        <v>53</v>
      </c>
      <c r="G2384">
        <v>53</v>
      </c>
      <c r="H2384">
        <v>50</v>
      </c>
      <c r="I2384" s="3">
        <f t="shared" si="112"/>
        <v>52</v>
      </c>
      <c r="J2384" t="s">
        <v>7369</v>
      </c>
      <c r="K2384" t="str">
        <f t="shared" si="113"/>
        <v>E:\imagenes\escudos_cl\Europa\Ykkosliiga\PK 35.png</v>
      </c>
      <c r="L2384" t="s">
        <v>511</v>
      </c>
      <c r="M2384">
        <f>INDEX(NationalTeams!B:B,MATCH(L2384,NationalTeams!C:C,0))</f>
        <v>73</v>
      </c>
      <c r="O2384" t="str">
        <f t="shared" si="111"/>
        <v>INSERT INTO "Clubs" (club_name,club_league_id,club_value,club_shield,club_country) VALUES ('PK 35',208,52,pg_read_binary_file('E:\imagenes\escudos_cl\Europa\Ykkosliiga\PK 35.png'),73);</v>
      </c>
    </row>
    <row r="2385" spans="2:15" x14ac:dyDescent="0.25">
      <c r="B2385">
        <v>2383</v>
      </c>
      <c r="C2385" t="s">
        <v>4859</v>
      </c>
      <c r="D2385" t="s">
        <v>1908</v>
      </c>
      <c r="E2385">
        <f>INDEX(ClubLeague!B:B,MATCH(D2385,ClubLeague!C:C,0))</f>
        <v>139</v>
      </c>
      <c r="F2385">
        <v>77</v>
      </c>
      <c r="G2385">
        <v>68</v>
      </c>
      <c r="H2385">
        <v>73</v>
      </c>
      <c r="I2385" s="3">
        <f t="shared" si="112"/>
        <v>73</v>
      </c>
      <c r="J2385" t="s">
        <v>7370</v>
      </c>
      <c r="K2385" t="str">
        <f t="shared" si="113"/>
        <v>E:\imagenes\escudos_cl\Africa\Nigeria Premier Football League\Plateau United FC.png</v>
      </c>
      <c r="L2385" t="s">
        <v>361</v>
      </c>
      <c r="M2385">
        <f>INDEX(NationalTeams!B:B,MATCH(L2385,NationalTeams!C:C,0))</f>
        <v>153</v>
      </c>
      <c r="O2385" t="str">
        <f t="shared" si="111"/>
        <v>INSERT INTO "Clubs" (club_name,club_league_id,club_value,club_shield,club_country) VALUES ('Plateau United FC',139,73,pg_read_binary_file('E:\imagenes\escudos_cl\Africa\Nigeria Premier Football League\Plateau United FC.png'),153);</v>
      </c>
    </row>
    <row r="2386" spans="2:15" x14ac:dyDescent="0.25">
      <c r="B2386">
        <v>2384</v>
      </c>
      <c r="C2386" t="s">
        <v>3856</v>
      </c>
      <c r="D2386" t="s">
        <v>1799</v>
      </c>
      <c r="E2386">
        <f>INDEX(ClubLeague!B:B,MATCH(D2386,ClubLeague!C:C,0))</f>
        <v>29</v>
      </c>
      <c r="F2386">
        <v>55</v>
      </c>
      <c r="G2386">
        <v>62</v>
      </c>
      <c r="H2386">
        <v>59</v>
      </c>
      <c r="I2386" s="3">
        <f t="shared" si="112"/>
        <v>59</v>
      </c>
      <c r="J2386" t="s">
        <v>7371</v>
      </c>
      <c r="K2386" t="str">
        <f t="shared" si="113"/>
        <v>E:\imagenes\escudos_cl\America\Campeonato Uruguayo de Primera Division\Plaza Colonia.png</v>
      </c>
      <c r="L2386" t="s">
        <v>377</v>
      </c>
      <c r="M2386">
        <f>INDEX(NationalTeams!B:B,MATCH(L2386,NationalTeams!C:C,0))</f>
        <v>214</v>
      </c>
      <c r="O2386" t="str">
        <f t="shared" si="111"/>
        <v>INSERT INTO "Clubs" (club_name,club_league_id,club_value,club_shield,club_country) VALUES ('Plaza Colonia',29,59,pg_read_binary_file('E:\imagenes\escudos_cl\America\Campeonato Uruguayo de Primera Division\Plaza Colonia.png'),214);</v>
      </c>
    </row>
    <row r="2387" spans="2:15" x14ac:dyDescent="0.25">
      <c r="B2387">
        <v>2385</v>
      </c>
      <c r="C2387" t="s">
        <v>3043</v>
      </c>
      <c r="D2387" t="s">
        <v>1836</v>
      </c>
      <c r="E2387">
        <f>INDEX(ClubLeague!B:B,MATCH(D2387,ClubLeague!C:C,0))</f>
        <v>67</v>
      </c>
      <c r="F2387">
        <v>59</v>
      </c>
      <c r="G2387">
        <v>59</v>
      </c>
      <c r="H2387">
        <v>60</v>
      </c>
      <c r="I2387" s="3">
        <f t="shared" si="112"/>
        <v>59</v>
      </c>
      <c r="J2387" t="s">
        <v>7372</v>
      </c>
      <c r="K2387" t="str">
        <f t="shared" si="113"/>
        <v>E:\imagenes\escudos_cl\Europa\I Liga\Pogon Grodzisk Mazowiecki.png</v>
      </c>
      <c r="L2387" t="s">
        <v>494</v>
      </c>
      <c r="M2387">
        <f>INDEX(NationalTeams!B:B,MATCH(L2387,NationalTeams!C:C,0))</f>
        <v>166</v>
      </c>
      <c r="O2387" t="str">
        <f t="shared" si="111"/>
        <v>INSERT INTO "Clubs" (club_name,club_league_id,club_value,club_shield,club_country) VALUES ('Pogon Grodzisk Mazowiecki',67,59,pg_read_binary_file('E:\imagenes\escudos_cl\Europa\I Liga\Pogon Grodzisk Mazowiecki.png'),166);</v>
      </c>
    </row>
    <row r="2388" spans="2:15" x14ac:dyDescent="0.25">
      <c r="B2388">
        <v>2386</v>
      </c>
      <c r="C2388" t="s">
        <v>3044</v>
      </c>
      <c r="D2388" t="s">
        <v>1836</v>
      </c>
      <c r="E2388">
        <f>INDEX(ClubLeague!B:B,MATCH(D2388,ClubLeague!C:C,0))</f>
        <v>67</v>
      </c>
      <c r="F2388">
        <v>63</v>
      </c>
      <c r="G2388">
        <v>60</v>
      </c>
      <c r="H2388">
        <v>63</v>
      </c>
      <c r="I2388" s="3">
        <f t="shared" si="112"/>
        <v>62</v>
      </c>
      <c r="J2388" t="s">
        <v>7373</v>
      </c>
      <c r="K2388" t="str">
        <f t="shared" si="113"/>
        <v>E:\imagenes\escudos_cl\Europa\I Liga\Pogon Siedlce.png</v>
      </c>
      <c r="L2388" t="s">
        <v>494</v>
      </c>
      <c r="M2388">
        <f>INDEX(NationalTeams!B:B,MATCH(L2388,NationalTeams!C:C,0))</f>
        <v>166</v>
      </c>
      <c r="O2388" t="str">
        <f t="shared" si="111"/>
        <v>INSERT INTO "Clubs" (club_name,club_league_id,club_value,club_shield,club_country) VALUES ('Pogon Siedlce',67,62,pg_read_binary_file('E:\imagenes\escudos_cl\Europa\I Liga\Pogon Siedlce.png'),166);</v>
      </c>
    </row>
    <row r="2389" spans="2:15" x14ac:dyDescent="0.25">
      <c r="B2389">
        <v>2387</v>
      </c>
      <c r="C2389" t="s">
        <v>3032</v>
      </c>
      <c r="D2389" t="s">
        <v>1819</v>
      </c>
      <c r="E2389">
        <f>INDEX(ClubLeague!B:B,MATCH(D2389,ClubLeague!C:C,0))</f>
        <v>50</v>
      </c>
      <c r="F2389">
        <v>61</v>
      </c>
      <c r="G2389">
        <v>66</v>
      </c>
      <c r="H2389">
        <v>62</v>
      </c>
      <c r="I2389" s="3">
        <f t="shared" si="112"/>
        <v>63</v>
      </c>
      <c r="J2389" t="s">
        <v>7374</v>
      </c>
      <c r="K2389" t="str">
        <f t="shared" si="113"/>
        <v>E:\imagenes\escudos_cl\Europa\Ekstraklasa\Pogon Szczecin.png</v>
      </c>
      <c r="L2389" t="s">
        <v>494</v>
      </c>
      <c r="M2389">
        <f>INDEX(NationalTeams!B:B,MATCH(L2389,NationalTeams!C:C,0))</f>
        <v>166</v>
      </c>
      <c r="O2389" t="str">
        <f t="shared" si="111"/>
        <v>INSERT INTO "Clubs" (club_name,club_league_id,club_value,club_shield,club_country) VALUES ('Pogon Szczecin',50,63,pg_read_binary_file('E:\imagenes\escudos_cl\Europa\Ekstraklasa\Pogon Szczecin.png'),166);</v>
      </c>
    </row>
    <row r="2390" spans="2:15" x14ac:dyDescent="0.25">
      <c r="B2390">
        <v>2388</v>
      </c>
      <c r="C2390" t="s">
        <v>3837</v>
      </c>
      <c r="D2390" t="s">
        <v>1967</v>
      </c>
      <c r="E2390">
        <f>INDEX(ClubLeague!B:B,MATCH(D2390,ClubLeague!C:C,0))</f>
        <v>198</v>
      </c>
      <c r="F2390">
        <v>57</v>
      </c>
      <c r="G2390">
        <v>56</v>
      </c>
      <c r="H2390">
        <v>56</v>
      </c>
      <c r="I2390" s="3">
        <f t="shared" si="112"/>
        <v>56</v>
      </c>
      <c r="J2390" t="s">
        <v>7375</v>
      </c>
      <c r="K2390" t="str">
        <f t="shared" si="113"/>
        <v>E:\imagenes\escudos_cl\America\TT Premier Football League\Point Fortin Civic FC.png</v>
      </c>
      <c r="L2390" t="s">
        <v>407</v>
      </c>
      <c r="M2390">
        <f>INDEX(NationalTeams!B:B,MATCH(L2390,NationalTeams!C:C,0))</f>
        <v>207</v>
      </c>
      <c r="O2390" t="str">
        <f t="shared" si="111"/>
        <v>INSERT INTO "Clubs" (club_name,club_league_id,club_value,club_shield,club_country) VALUES ('Point Fortin Civic FC',198,56,pg_read_binary_file('E:\imagenes\escudos_cl\America\TT Premier Football League\Point Fortin Civic FC.png'),207);</v>
      </c>
    </row>
    <row r="2391" spans="2:15" x14ac:dyDescent="0.25">
      <c r="B2391">
        <v>2389</v>
      </c>
      <c r="C2391" t="s">
        <v>4412</v>
      </c>
      <c r="D2391" t="s">
        <v>1904</v>
      </c>
      <c r="E2391">
        <f>INDEX(ClubLeague!B:B,MATCH(D2391,ClubLeague!C:C,0))</f>
        <v>135</v>
      </c>
      <c r="F2391">
        <v>48</v>
      </c>
      <c r="G2391">
        <v>49</v>
      </c>
      <c r="H2391">
        <v>53</v>
      </c>
      <c r="I2391" s="3">
        <f t="shared" si="112"/>
        <v>50</v>
      </c>
      <c r="J2391" t="s">
        <v>7376</v>
      </c>
      <c r="K2391" t="str">
        <f t="shared" si="113"/>
        <v>E:\imagenes\escudos_cl\Asia\Nepal Super League\Pokhara Thunders.png</v>
      </c>
      <c r="L2391" t="s">
        <v>446</v>
      </c>
      <c r="M2391">
        <f>INDEX(NationalTeams!B:B,MATCH(L2391,NationalTeams!C:C,0))</f>
        <v>150</v>
      </c>
      <c r="O2391" t="str">
        <f t="shared" si="111"/>
        <v>INSERT INTO "Clubs" (club_name,club_league_id,club_value,club_shield,club_country) VALUES ('Pokhara Thunders',135,50,pg_read_binary_file('E:\imagenes\escudos_cl\Asia\Nepal Super League\Pokhara Thunders.png'),150);</v>
      </c>
    </row>
    <row r="2392" spans="2:15" x14ac:dyDescent="0.25">
      <c r="B2392">
        <v>2390</v>
      </c>
      <c r="C2392" t="s">
        <v>4947</v>
      </c>
      <c r="D2392" t="s">
        <v>1970</v>
      </c>
      <c r="E2392">
        <f>INDEX(ClubLeague!B:B,MATCH(D2392,ClubLeague!C:C,0))</f>
        <v>201</v>
      </c>
      <c r="F2392">
        <v>61</v>
      </c>
      <c r="G2392">
        <v>56</v>
      </c>
      <c r="H2392">
        <v>63</v>
      </c>
      <c r="I2392" s="3">
        <f t="shared" si="112"/>
        <v>60</v>
      </c>
      <c r="J2392" t="s">
        <v>7377</v>
      </c>
      <c r="K2392" t="str">
        <f t="shared" si="113"/>
        <v>E:\imagenes\escudos_cl\Africa\Uganda Premier League\Police FC.png</v>
      </c>
      <c r="L2392" t="s">
        <v>359</v>
      </c>
      <c r="M2392">
        <f>INDEX(NationalTeams!B:B,MATCH(L2392,NationalTeams!C:C,0))</f>
        <v>213</v>
      </c>
      <c r="O2392" t="str">
        <f t="shared" si="111"/>
        <v>INSERT INTO "Clubs" (club_name,club_league_id,club_value,club_shield,club_country) VALUES ('Police FC',201,60,pg_read_binary_file('E:\imagenes\escudos_cl\Africa\Uganda Premier League\Police FC.png'),213);</v>
      </c>
    </row>
    <row r="2393" spans="2:15" x14ac:dyDescent="0.25">
      <c r="B2393">
        <v>2391</v>
      </c>
      <c r="C2393" t="s">
        <v>4349</v>
      </c>
      <c r="D2393" t="s">
        <v>1965</v>
      </c>
      <c r="E2393">
        <f>INDEX(ClubLeague!B:B,MATCH(D2393,ClubLeague!C:C,0))</f>
        <v>196</v>
      </c>
      <c r="F2393">
        <v>54</v>
      </c>
      <c r="G2393">
        <v>54</v>
      </c>
      <c r="H2393">
        <v>54</v>
      </c>
      <c r="I2393" s="3">
        <f t="shared" si="112"/>
        <v>54</v>
      </c>
      <c r="J2393" t="s">
        <v>7378</v>
      </c>
      <c r="K2393" t="str">
        <f t="shared" si="113"/>
        <v>E:\imagenes\escudos_cl\Asia\Thai League 2\Police Tero FC.png</v>
      </c>
      <c r="L2393" t="s">
        <v>437</v>
      </c>
      <c r="M2393">
        <f>INDEX(NationalTeams!B:B,MATCH(L2393,NationalTeams!C:C,0))</f>
        <v>200</v>
      </c>
      <c r="O2393" t="str">
        <f t="shared" si="111"/>
        <v>INSERT INTO "Clubs" (club_name,club_league_id,club_value,club_shield,club_country) VALUES ('Police Tero FC',196,54,pg_read_binary_file('E:\imagenes\escudos_cl\Asia\Thai League 2\Police Tero FC.png'),200);</v>
      </c>
    </row>
    <row r="2394" spans="2:15" x14ac:dyDescent="0.25">
      <c r="B2394">
        <v>2392</v>
      </c>
      <c r="C2394" t="s">
        <v>3094</v>
      </c>
      <c r="D2394" t="s">
        <v>1873</v>
      </c>
      <c r="E2394">
        <f>INDEX(ClubLeague!B:B,MATCH(D2394,ClubLeague!C:C,0))</f>
        <v>104</v>
      </c>
      <c r="F2394">
        <v>69</v>
      </c>
      <c r="G2394">
        <v>67</v>
      </c>
      <c r="H2394">
        <v>64</v>
      </c>
      <c r="I2394" s="3">
        <f t="shared" si="112"/>
        <v>67</v>
      </c>
      <c r="J2394" t="s">
        <v>7379</v>
      </c>
      <c r="K2394" t="str">
        <f t="shared" si="113"/>
        <v>E:\imagenes\escudos_cl\Europa\Liga II\Politehnica Iasi.png</v>
      </c>
      <c r="L2394" t="s">
        <v>506</v>
      </c>
      <c r="M2394">
        <f>INDEX(NationalTeams!B:B,MATCH(L2394,NationalTeams!C:C,0))</f>
        <v>175</v>
      </c>
      <c r="O2394" t="str">
        <f t="shared" si="111"/>
        <v>INSERT INTO "Clubs" (club_name,club_league_id,club_value,club_shield,club_country) VALUES ('Politehnica Iasi',104,67,pg_read_binary_file('E:\imagenes\escudos_cl\Europa\Liga II\Politehnica Iasi.png'),175);</v>
      </c>
    </row>
    <row r="2395" spans="2:15" x14ac:dyDescent="0.25">
      <c r="B2395">
        <v>2393</v>
      </c>
      <c r="C2395" t="s">
        <v>3823</v>
      </c>
      <c r="D2395" t="s">
        <v>1956</v>
      </c>
      <c r="E2395">
        <f>INDEX(ClubLeague!B:B,MATCH(D2395,ClubLeague!C:C,0))</f>
        <v>187</v>
      </c>
      <c r="F2395">
        <v>55</v>
      </c>
      <c r="G2395">
        <v>53</v>
      </c>
      <c r="H2395">
        <v>53</v>
      </c>
      <c r="I2395" s="3">
        <f t="shared" si="112"/>
        <v>54</v>
      </c>
      <c r="J2395" t="s">
        <v>7380</v>
      </c>
      <c r="K2395" t="str">
        <f t="shared" si="113"/>
        <v>E:\imagenes\escudos_cl\America\SVB Hoofdklasse\Politie Voetbal Vrienden.png</v>
      </c>
      <c r="L2395" t="s">
        <v>399</v>
      </c>
      <c r="M2395">
        <f>INDEX(NationalTeams!B:B,MATCH(L2395,NationalTeams!C:C,0))</f>
        <v>198</v>
      </c>
      <c r="O2395" t="str">
        <f t="shared" si="111"/>
        <v>INSERT INTO "Clubs" (club_name,club_league_id,club_value,club_shield,club_country) VALUES ('Politie Voetbal Vrienden',187,54,pg_read_binary_file('E:\imagenes\escudos_cl\America\SVB Hoofdklasse\Politie Voetbal Vrienden.png'),198);</v>
      </c>
    </row>
    <row r="2396" spans="2:15" x14ac:dyDescent="0.25">
      <c r="B2396">
        <v>2394</v>
      </c>
      <c r="C2396" t="s">
        <v>4915</v>
      </c>
      <c r="D2396" t="s">
        <v>1949</v>
      </c>
      <c r="E2396">
        <f>INDEX(ClubLeague!B:B,MATCH(D2396,ClubLeague!C:C,0))</f>
        <v>180</v>
      </c>
      <c r="F2396">
        <v>64</v>
      </c>
      <c r="G2396">
        <v>68</v>
      </c>
      <c r="H2396">
        <v>67</v>
      </c>
      <c r="I2396" s="3">
        <f t="shared" si="112"/>
        <v>66</v>
      </c>
      <c r="J2396" t="s">
        <v>7381</v>
      </c>
      <c r="K2396" t="str">
        <f t="shared" si="113"/>
        <v>E:\imagenes\escudos_cl\Africa\South African Premiership\Polokwane City FC.png</v>
      </c>
      <c r="L2396" t="s">
        <v>363</v>
      </c>
      <c r="M2396">
        <f>INDEX(NationalTeams!B:B,MATCH(L2396,NationalTeams!C:C,0))</f>
        <v>193</v>
      </c>
      <c r="O2396" t="str">
        <f t="shared" si="111"/>
        <v>INSERT INTO "Clubs" (club_name,club_league_id,club_value,club_shield,club_country) VALUES ('Polokwane City FC',180,66,pg_read_binary_file('E:\imagenes\escudos_cl\Africa\South African Premiership\Polokwane City FC.png'),193);</v>
      </c>
    </row>
    <row r="2397" spans="2:15" x14ac:dyDescent="0.25">
      <c r="B2397">
        <v>2395</v>
      </c>
      <c r="C2397" t="s">
        <v>3045</v>
      </c>
      <c r="D2397" t="s">
        <v>1836</v>
      </c>
      <c r="E2397">
        <f>INDEX(ClubLeague!B:B,MATCH(D2397,ClubLeague!C:C,0))</f>
        <v>67</v>
      </c>
      <c r="F2397">
        <v>62</v>
      </c>
      <c r="G2397">
        <v>61</v>
      </c>
      <c r="H2397">
        <v>58</v>
      </c>
      <c r="I2397" s="3">
        <f t="shared" si="112"/>
        <v>60</v>
      </c>
      <c r="J2397" t="s">
        <v>7382</v>
      </c>
      <c r="K2397" t="str">
        <f t="shared" si="113"/>
        <v>E:\imagenes\escudos_cl\Europa\I Liga\Polonia Bytom.png</v>
      </c>
      <c r="L2397" t="s">
        <v>494</v>
      </c>
      <c r="M2397">
        <f>INDEX(NationalTeams!B:B,MATCH(L2397,NationalTeams!C:C,0))</f>
        <v>166</v>
      </c>
      <c r="O2397" t="str">
        <f t="shared" si="111"/>
        <v>INSERT INTO "Clubs" (club_name,club_league_id,club_value,club_shield,club_country) VALUES ('Polonia Bytom',67,60,pg_read_binary_file('E:\imagenes\escudos_cl\Europa\I Liga\Polonia Bytom.png'),166);</v>
      </c>
    </row>
    <row r="2398" spans="2:15" x14ac:dyDescent="0.25">
      <c r="B2398">
        <v>2396</v>
      </c>
      <c r="C2398" t="s">
        <v>3046</v>
      </c>
      <c r="D2398" t="s">
        <v>1836</v>
      </c>
      <c r="E2398">
        <f>INDEX(ClubLeague!B:B,MATCH(D2398,ClubLeague!C:C,0))</f>
        <v>67</v>
      </c>
      <c r="F2398">
        <v>57</v>
      </c>
      <c r="G2398">
        <v>62</v>
      </c>
      <c r="H2398">
        <v>61</v>
      </c>
      <c r="I2398" s="3">
        <f t="shared" si="112"/>
        <v>60</v>
      </c>
      <c r="J2398" t="s">
        <v>7383</v>
      </c>
      <c r="K2398" t="str">
        <f t="shared" si="113"/>
        <v>E:\imagenes\escudos_cl\Europa\I Liga\Polonia Warsaw.png</v>
      </c>
      <c r="L2398" t="s">
        <v>494</v>
      </c>
      <c r="M2398">
        <f>INDEX(NationalTeams!B:B,MATCH(L2398,NationalTeams!C:C,0))</f>
        <v>166</v>
      </c>
      <c r="O2398" t="str">
        <f t="shared" si="111"/>
        <v>INSERT INTO "Clubs" (club_name,club_league_id,club_value,club_shield,club_country) VALUES ('Polonia Warsaw',67,60,pg_read_binary_file('E:\imagenes\escudos_cl\Europa\I Liga\Polonia Warsaw.png'),166);</v>
      </c>
    </row>
    <row r="2399" spans="2:15" x14ac:dyDescent="0.25">
      <c r="B2399">
        <v>2397</v>
      </c>
      <c r="C2399" t="s">
        <v>2537</v>
      </c>
      <c r="D2399" t="s">
        <v>8681</v>
      </c>
      <c r="E2399">
        <f>INDEX(ClubLeague!B:B,MATCH(D2399,ClubLeague!C:C,0))</f>
        <v>37</v>
      </c>
      <c r="F2399">
        <v>57</v>
      </c>
      <c r="G2399">
        <v>55</v>
      </c>
      <c r="H2399">
        <v>58</v>
      </c>
      <c r="I2399" s="3">
        <f t="shared" si="112"/>
        <v>57</v>
      </c>
      <c r="J2399" t="s">
        <v>7384</v>
      </c>
      <c r="K2399" t="str">
        <f t="shared" si="113"/>
        <v>E:\imagenes\escudos_cl\Europa\Cymru South\Pontypridd United FC.png</v>
      </c>
      <c r="L2399" t="s">
        <v>517</v>
      </c>
      <c r="M2399">
        <f>INDEX(NationalTeams!B:B,MATCH(L2399,NationalTeams!C:C,0))</f>
        <v>76</v>
      </c>
      <c r="O2399" t="str">
        <f t="shared" si="111"/>
        <v>INSERT INTO "Clubs" (club_name,club_league_id,club_value,club_shield,club_country) VALUES ('Pontypridd United FC',37,57,pg_read_binary_file('E:\imagenes\escudos_cl\Europa\Cymru South\Pontypridd United FC.png'),76);</v>
      </c>
    </row>
    <row r="2400" spans="2:15" x14ac:dyDescent="0.25">
      <c r="B2400">
        <v>2398</v>
      </c>
      <c r="C2400" t="s">
        <v>4319</v>
      </c>
      <c r="D2400" t="s">
        <v>1964</v>
      </c>
      <c r="E2400">
        <f>INDEX(ClubLeague!B:B,MATCH(D2400,ClubLeague!C:C,0))</f>
        <v>195</v>
      </c>
      <c r="F2400">
        <v>56</v>
      </c>
      <c r="G2400">
        <v>57</v>
      </c>
      <c r="H2400">
        <v>54</v>
      </c>
      <c r="I2400" s="3">
        <f t="shared" si="112"/>
        <v>56</v>
      </c>
      <c r="J2400" t="s">
        <v>7385</v>
      </c>
      <c r="K2400" t="str">
        <f t="shared" si="113"/>
        <v>E:\imagenes\escudos_cl\Asia\Thai League 1\Port FC.png</v>
      </c>
      <c r="L2400" t="s">
        <v>437</v>
      </c>
      <c r="M2400">
        <f>INDEX(NationalTeams!B:B,MATCH(L2400,NationalTeams!C:C,0))</f>
        <v>200</v>
      </c>
      <c r="O2400" t="str">
        <f t="shared" si="111"/>
        <v>INSERT INTO "Clubs" (club_name,club_league_id,club_value,club_shield,club_country) VALUES ('Port FC',195,56,pg_read_binary_file('E:\imagenes\escudos_cl\Asia\Thai League 1\Port FC.png'),200);</v>
      </c>
    </row>
    <row r="2401" spans="2:15" x14ac:dyDescent="0.25">
      <c r="B2401">
        <v>2399</v>
      </c>
      <c r="C2401" t="s">
        <v>4203</v>
      </c>
      <c r="D2401" t="s">
        <v>1912</v>
      </c>
      <c r="E2401">
        <f>INDEX(ClubLeague!B:B,MATCH(D2401,ClubLeague!C:C,0))</f>
        <v>143</v>
      </c>
      <c r="F2401">
        <v>57</v>
      </c>
      <c r="G2401">
        <v>54</v>
      </c>
      <c r="H2401">
        <v>57</v>
      </c>
      <c r="I2401" s="3">
        <f t="shared" si="112"/>
        <v>56</v>
      </c>
      <c r="J2401" t="s">
        <v>7386</v>
      </c>
      <c r="K2401" t="str">
        <f t="shared" si="113"/>
        <v>E:\imagenes\escudos_cl\Asia\Papua NG Premier Soccer League\Port Moresby Strikers.png</v>
      </c>
      <c r="L2401" t="s">
        <v>441</v>
      </c>
      <c r="M2401">
        <f>INDEX(NationalTeams!B:B,MATCH(L2401,NationalTeams!C:C,0))</f>
        <v>163</v>
      </c>
      <c r="O2401" t="str">
        <f t="shared" si="111"/>
        <v>INSERT INTO "Clubs" (club_name,club_league_id,club_value,club_shield,club_country) VALUES ('Port Moresby Strikers',143,56,pg_read_binary_file('E:\imagenes\escudos_cl\Asia\Papua NG Premier Soccer League\Port Moresby Strikers.png'),163);</v>
      </c>
    </row>
    <row r="2402" spans="2:15" x14ac:dyDescent="0.25">
      <c r="B2402">
        <v>2400</v>
      </c>
      <c r="C2402" t="s">
        <v>2984</v>
      </c>
      <c r="D2402" t="s">
        <v>1907</v>
      </c>
      <c r="E2402">
        <f>INDEX(ClubLeague!B:B,MATCH(D2402,ClubLeague!C:C,0))</f>
        <v>138</v>
      </c>
      <c r="F2402">
        <v>60</v>
      </c>
      <c r="G2402">
        <v>61</v>
      </c>
      <c r="H2402">
        <v>65</v>
      </c>
      <c r="I2402" s="3">
        <f t="shared" si="112"/>
        <v>62</v>
      </c>
      <c r="J2402" t="s">
        <v>7387</v>
      </c>
      <c r="K2402" t="str">
        <f t="shared" si="113"/>
        <v>E:\imagenes\escudos_cl\Europa\NIFL Premiership\Portadown FC.png</v>
      </c>
      <c r="L2402" t="s">
        <v>503</v>
      </c>
      <c r="M2402">
        <f>INDEX(NationalTeams!B:B,MATCH(L2402,NationalTeams!C:C,0))</f>
        <v>99</v>
      </c>
      <c r="O2402" t="str">
        <f t="shared" si="111"/>
        <v>INSERT INTO "Clubs" (club_name,club_league_id,club_value,club_shield,club_country) VALUES ('Portadown FC',138,62,pg_read_binary_file('E:\imagenes\escudos_cl\Europa\NIFL Premiership\Portadown FC.png'),99);</v>
      </c>
    </row>
    <row r="2403" spans="2:15" x14ac:dyDescent="0.25">
      <c r="B2403">
        <v>2401</v>
      </c>
      <c r="C2403" t="s">
        <v>3055</v>
      </c>
      <c r="D2403" t="s">
        <v>1937</v>
      </c>
      <c r="E2403">
        <f>INDEX(ClubLeague!B:B,MATCH(D2403,ClubLeague!C:C,0))</f>
        <v>168</v>
      </c>
      <c r="F2403">
        <v>72</v>
      </c>
      <c r="G2403">
        <v>69</v>
      </c>
      <c r="H2403">
        <v>66</v>
      </c>
      <c r="I2403" s="3">
        <f t="shared" si="112"/>
        <v>69</v>
      </c>
      <c r="J2403" t="s">
        <v>7388</v>
      </c>
      <c r="K2403" t="str">
        <f t="shared" si="113"/>
        <v>E:\imagenes\escudos_cl\Europa\Segunda Liga\Portimonense SC.png</v>
      </c>
      <c r="L2403" t="s">
        <v>504</v>
      </c>
      <c r="M2403">
        <f>INDEX(NationalTeams!B:B,MATCH(L2403,NationalTeams!C:C,0))</f>
        <v>167</v>
      </c>
      <c r="O2403" t="str">
        <f t="shared" si="111"/>
        <v>INSERT INTO "Clubs" (club_name,club_league_id,club_value,club_shield,club_country) VALUES ('Portimonense SC',168,69,pg_read_binary_file('E:\imagenes\escudos_cl\Europa\Segunda Liga\Portimonense SC.png'),167);</v>
      </c>
    </row>
    <row r="2404" spans="2:15" x14ac:dyDescent="0.25">
      <c r="B2404">
        <v>2402</v>
      </c>
      <c r="C2404" t="s">
        <v>3625</v>
      </c>
      <c r="D2404" t="s">
        <v>1889</v>
      </c>
      <c r="E2404">
        <f>INDEX(ClubLeague!B:B,MATCH(D2404,ClubLeague!C:C,0))</f>
        <v>120</v>
      </c>
      <c r="F2404">
        <v>69</v>
      </c>
      <c r="G2404">
        <v>74</v>
      </c>
      <c r="H2404">
        <v>62</v>
      </c>
      <c r="I2404" s="3">
        <f t="shared" si="112"/>
        <v>68</v>
      </c>
      <c r="J2404" t="s">
        <v>7389</v>
      </c>
      <c r="K2404" t="str">
        <f t="shared" si="113"/>
        <v>E:\imagenes\escudos_cl\America\Major League Soccer\Portland Timbers.png</v>
      </c>
      <c r="L2404" t="s">
        <v>349</v>
      </c>
      <c r="M2404">
        <f>INDEX(NationalTeams!B:B,MATCH(L2404,NationalTeams!C:C,0))</f>
        <v>67</v>
      </c>
      <c r="O2404" t="str">
        <f t="shared" si="111"/>
        <v>INSERT INTO "Clubs" (club_name,club_league_id,club_value,club_shield,club_country) VALUES ('Portland Timbers',120,68,pg_read_binary_file('E:\imagenes\escudos_cl\America\Major League Soccer\Portland Timbers.png'),67);</v>
      </c>
    </row>
    <row r="2405" spans="2:15" x14ac:dyDescent="0.25">
      <c r="B2405">
        <v>2403</v>
      </c>
      <c r="C2405" t="s">
        <v>3694</v>
      </c>
      <c r="D2405" t="s">
        <v>1845</v>
      </c>
      <c r="E2405">
        <f>INDEX(ClubLeague!B:B,MATCH(D2405,ClubLeague!C:C,0))</f>
        <v>76</v>
      </c>
      <c r="F2405">
        <v>61</v>
      </c>
      <c r="G2405">
        <v>62</v>
      </c>
      <c r="H2405">
        <v>66</v>
      </c>
      <c r="I2405" s="3">
        <f t="shared" si="112"/>
        <v>63</v>
      </c>
      <c r="J2405" t="s">
        <v>7390</v>
      </c>
      <c r="K2405" t="str">
        <f t="shared" si="113"/>
        <v>E:\imagenes\escudos_cl\America\Jamaica Premier League\Portmore United FC.png</v>
      </c>
      <c r="L2405" t="s">
        <v>352</v>
      </c>
      <c r="M2405">
        <f>INDEX(NationalTeams!B:B,MATCH(L2405,NationalTeams!C:C,0))</f>
        <v>111</v>
      </c>
      <c r="O2405" t="str">
        <f t="shared" si="111"/>
        <v>INSERT INTO "Clubs" (club_name,club_league_id,club_value,club_shield,club_country) VALUES ('Portmore United FC',76,63,pg_read_binary_file('E:\imagenes\escudos_cl\America\Jamaica Premier League\Portmore United FC.png'),111);</v>
      </c>
    </row>
    <row r="2406" spans="2:15" x14ac:dyDescent="0.25">
      <c r="B2406">
        <v>2404</v>
      </c>
      <c r="C2406" t="s">
        <v>2672</v>
      </c>
      <c r="D2406" t="s">
        <v>1816</v>
      </c>
      <c r="E2406">
        <f>INDEX(ClubLeague!B:B,MATCH(D2406,ClubLeague!C:C,0))</f>
        <v>47</v>
      </c>
      <c r="F2406">
        <v>67</v>
      </c>
      <c r="G2406">
        <v>62</v>
      </c>
      <c r="H2406">
        <v>62</v>
      </c>
      <c r="I2406" s="3">
        <f t="shared" si="112"/>
        <v>64</v>
      </c>
      <c r="J2406" t="s">
        <v>7391</v>
      </c>
      <c r="K2406" t="str">
        <f t="shared" si="113"/>
        <v>E:\imagenes\escudos_cl\Europa\EFL Championship\Portsmouth FC.png</v>
      </c>
      <c r="L2406" t="s">
        <v>493</v>
      </c>
      <c r="M2406">
        <f>INDEX(NationalTeams!B:B,MATCH(L2406,NationalTeams!C:C,0))</f>
        <v>95</v>
      </c>
      <c r="O2406" t="str">
        <f t="shared" si="111"/>
        <v>INSERT INTO "Clubs" (club_name,club_league_id,club_value,club_shield,club_country) VALUES ('Portsmouth FC',47,64,pg_read_binary_file('E:\imagenes\escudos_cl\Europa\EFL Championship\Portsmouth FC.png'),95);</v>
      </c>
    </row>
    <row r="2407" spans="2:15" x14ac:dyDescent="0.25">
      <c r="B2407">
        <v>2405</v>
      </c>
      <c r="C2407" t="s">
        <v>3881</v>
      </c>
      <c r="D2407" t="s">
        <v>1923</v>
      </c>
      <c r="E2407">
        <f>INDEX(ClubLeague!B:B,MATCH(D2407,ClubLeague!C:C,0))</f>
        <v>154</v>
      </c>
      <c r="F2407">
        <v>58</v>
      </c>
      <c r="G2407">
        <v>59</v>
      </c>
      <c r="H2407">
        <v>58</v>
      </c>
      <c r="I2407" s="3">
        <f t="shared" si="112"/>
        <v>58</v>
      </c>
      <c r="J2407" t="s">
        <v>7392</v>
      </c>
      <c r="K2407" t="str">
        <f t="shared" si="113"/>
        <v>E:\imagenes\escudos_cl\America\Primera Division de Venezuela\Portuguesa FC.png</v>
      </c>
      <c r="L2407" t="s">
        <v>351</v>
      </c>
      <c r="M2407">
        <f>INDEX(NationalTeams!B:B,MATCH(L2407,NationalTeams!C:C,0))</f>
        <v>217</v>
      </c>
      <c r="O2407" t="str">
        <f t="shared" si="111"/>
        <v>INSERT INTO "Clubs" (club_name,club_league_id,club_value,club_shield,club_country) VALUES ('Portuguesa FC',154,58,pg_read_binary_file('E:\imagenes\escudos_cl\America\Primera Division de Venezuela\Portuguesa FC.png'),217);</v>
      </c>
    </row>
    <row r="2408" spans="2:15" x14ac:dyDescent="0.25">
      <c r="B2408">
        <v>2406</v>
      </c>
      <c r="C2408" t="s">
        <v>4967</v>
      </c>
      <c r="D2408" t="s">
        <v>1979</v>
      </c>
      <c r="E2408">
        <f>INDEX(ClubLeague!B:B,MATCH(D2408,ClubLeague!C:C,0))</f>
        <v>210</v>
      </c>
      <c r="F2408">
        <v>57</v>
      </c>
      <c r="G2408">
        <v>51</v>
      </c>
      <c r="H2408">
        <v>61</v>
      </c>
      <c r="I2408" s="3">
        <f t="shared" si="112"/>
        <v>56</v>
      </c>
      <c r="J2408" t="s">
        <v>7393</v>
      </c>
      <c r="K2408" t="str">
        <f t="shared" si="113"/>
        <v>E:\imagenes\escudos_cl\Africa\Zambia Super League\Power Dynamos FC.png</v>
      </c>
      <c r="L2408" t="s">
        <v>367</v>
      </c>
      <c r="M2408">
        <f>INDEX(NationalTeams!B:B,MATCH(L2408,NationalTeams!C:C,0))</f>
        <v>222</v>
      </c>
      <c r="O2408" t="str">
        <f t="shared" si="111"/>
        <v>INSERT INTO "Clubs" (club_name,club_league_id,club_value,club_shield,club_country) VALUES ('Power Dynamos FC',210,56,pg_read_binary_file('E:\imagenes\escudos_cl\Africa\Zambia Super League\Power Dynamos FC.png'),222);</v>
      </c>
    </row>
    <row r="2409" spans="2:15" x14ac:dyDescent="0.25">
      <c r="B2409">
        <v>2407</v>
      </c>
      <c r="C2409" t="s">
        <v>4214</v>
      </c>
      <c r="D2409" t="s">
        <v>1798</v>
      </c>
      <c r="E2409">
        <f>INDEX(ClubLeague!B:B,MATCH(D2409,ClubLeague!C:C,0))</f>
        <v>28</v>
      </c>
      <c r="F2409">
        <v>53</v>
      </c>
      <c r="G2409">
        <v>52</v>
      </c>
      <c r="H2409">
        <v>57</v>
      </c>
      <c r="I2409" s="3">
        <f t="shared" si="112"/>
        <v>54</v>
      </c>
      <c r="J2409" t="s">
        <v>7394</v>
      </c>
      <c r="K2409" t="str">
        <f t="shared" si="113"/>
        <v>E:\imagenes\escudos_cl\Asia\Cambodian Premier League\Preah Kgan Reach Svay Rieng FC.png</v>
      </c>
      <c r="L2409" t="s">
        <v>462</v>
      </c>
      <c r="M2409">
        <f>INDEX(NationalTeams!B:B,MATCH(L2409,NationalTeams!C:C,0))</f>
        <v>39</v>
      </c>
      <c r="O2409" t="str">
        <f t="shared" si="111"/>
        <v>INSERT INTO "Clubs" (club_name,club_league_id,club_value,club_shield,club_country) VALUES ('Preah Kgan Reach Svay Rieng FC',28,54,pg_read_binary_file('E:\imagenes\escudos_cl\Asia\Cambodian Premier League\Preah Kgan Reach Svay Rieng FC.png'),39);</v>
      </c>
    </row>
    <row r="2410" spans="2:15" x14ac:dyDescent="0.25">
      <c r="B2410">
        <v>2408</v>
      </c>
      <c r="C2410" t="s">
        <v>2673</v>
      </c>
      <c r="D2410" t="s">
        <v>1816</v>
      </c>
      <c r="E2410">
        <f>INDEX(ClubLeague!B:B,MATCH(D2410,ClubLeague!C:C,0))</f>
        <v>47</v>
      </c>
      <c r="F2410">
        <v>65</v>
      </c>
      <c r="G2410">
        <v>68</v>
      </c>
      <c r="H2410">
        <v>64</v>
      </c>
      <c r="I2410" s="3">
        <f t="shared" si="112"/>
        <v>66</v>
      </c>
      <c r="J2410" t="s">
        <v>7395</v>
      </c>
      <c r="K2410" t="str">
        <f t="shared" si="113"/>
        <v>E:\imagenes\escudos_cl\Europa\EFL Championship\Preston North End.png</v>
      </c>
      <c r="L2410" t="s">
        <v>493</v>
      </c>
      <c r="M2410">
        <f>INDEX(NationalTeams!B:B,MATCH(L2410,NationalTeams!C:C,0))</f>
        <v>95</v>
      </c>
      <c r="O2410" t="str">
        <f t="shared" si="111"/>
        <v>INSERT INTO "Clubs" (club_name,club_league_id,club_value,club_shield,club_country) VALUES ('Preston North End',47,66,pg_read_binary_file('E:\imagenes\escudos_cl\Europa\EFL Championship\Preston North End.png'),95);</v>
      </c>
    </row>
    <row r="2411" spans="2:15" x14ac:dyDescent="0.25">
      <c r="B2411">
        <v>2409</v>
      </c>
      <c r="C2411" t="s">
        <v>4902</v>
      </c>
      <c r="D2411" t="s">
        <v>1902</v>
      </c>
      <c r="E2411">
        <f>INDEX(ClubLeague!B:B,MATCH(D2411,ClubLeague!C:C,0))</f>
        <v>133</v>
      </c>
      <c r="F2411">
        <v>62</v>
      </c>
      <c r="G2411">
        <v>60</v>
      </c>
      <c r="H2411">
        <v>54</v>
      </c>
      <c r="I2411" s="3">
        <f t="shared" si="112"/>
        <v>59</v>
      </c>
      <c r="J2411" t="s">
        <v>7396</v>
      </c>
      <c r="K2411" t="str">
        <f t="shared" si="113"/>
        <v>E:\imagenes\escudos_cl\Africa\National First Division\Pretoria Callies FC.png</v>
      </c>
      <c r="L2411" t="s">
        <v>363</v>
      </c>
      <c r="M2411">
        <f>INDEX(NationalTeams!B:B,MATCH(L2411,NationalTeams!C:C,0))</f>
        <v>193</v>
      </c>
      <c r="O2411" t="str">
        <f t="shared" si="111"/>
        <v>INSERT INTO "Clubs" (club_name,club_league_id,club_value,club_shield,club_country) VALUES ('Pretoria Callies FC',133,59,pg_read_binary_file('E:\imagenes\escudos_cl\Africa\National First Division\Pretoria Callies FC.png'),193);</v>
      </c>
    </row>
    <row r="2412" spans="2:15" x14ac:dyDescent="0.25">
      <c r="B2412">
        <v>2410</v>
      </c>
      <c r="C2412" t="s">
        <v>2029</v>
      </c>
      <c r="D2412" t="s">
        <v>1772</v>
      </c>
      <c r="E2412">
        <f>INDEX(ClubLeague!B:B,MATCH(D2412,ClubLeague!C:C,0))</f>
        <v>2</v>
      </c>
      <c r="F2412">
        <v>70</v>
      </c>
      <c r="G2412">
        <v>70</v>
      </c>
      <c r="H2412">
        <v>65</v>
      </c>
      <c r="I2412" s="3">
        <f t="shared" si="112"/>
        <v>68</v>
      </c>
      <c r="J2412" t="s">
        <v>7397</v>
      </c>
      <c r="K2412" t="str">
        <f t="shared" si="113"/>
        <v>E:\imagenes\escudos_cl\Europa\2. Bundesliga\Preussen Munster.png</v>
      </c>
      <c r="L2412" t="s">
        <v>489</v>
      </c>
      <c r="M2412">
        <f>INDEX(NationalTeams!B:B,MATCH(L2412,NationalTeams!C:C,0))</f>
        <v>4</v>
      </c>
      <c r="O2412" t="str">
        <f t="shared" si="111"/>
        <v>INSERT INTO "Clubs" (club_name,club_league_id,club_value,club_shield,club_country) VALUES ('Preussen Munster',2,68,pg_read_binary_file('E:\imagenes\escudos_cl\Europa\2. Bundesliga\Preussen Munster.png'),4);</v>
      </c>
    </row>
    <row r="2413" spans="2:15" x14ac:dyDescent="0.25">
      <c r="B2413">
        <v>2411</v>
      </c>
      <c r="C2413" t="s">
        <v>4732</v>
      </c>
      <c r="D2413" t="s">
        <v>1818</v>
      </c>
      <c r="E2413">
        <f>INDEX(ClubLeague!B:B,MATCH(D2413,ClubLeague!C:C,0))</f>
        <v>49</v>
      </c>
      <c r="F2413">
        <v>61</v>
      </c>
      <c r="G2413">
        <v>56</v>
      </c>
      <c r="H2413">
        <v>54</v>
      </c>
      <c r="I2413" s="3">
        <f t="shared" si="112"/>
        <v>57</v>
      </c>
      <c r="J2413" t="s">
        <v>7398</v>
      </c>
      <c r="K2413" t="str">
        <f t="shared" si="113"/>
        <v>E:\imagenes\escudos_cl\Africa\Egyptian Second Division A\Proxy SC.png</v>
      </c>
      <c r="L2413" t="s">
        <v>365</v>
      </c>
      <c r="M2413">
        <f>INDEX(NationalTeams!B:B,MATCH(L2413,NationalTeams!C:C,0))</f>
        <v>59</v>
      </c>
      <c r="O2413" t="str">
        <f t="shared" si="111"/>
        <v>INSERT INTO "Clubs" (club_name,club_league_id,club_value,club_shield,club_country) VALUES ('Proxy SC',49,57,pg_read_binary_file('E:\imagenes\escudos_cl\Africa\Egyptian Second Division A\Proxy SC.png'),59);</v>
      </c>
    </row>
    <row r="2414" spans="2:15" x14ac:dyDescent="0.25">
      <c r="B2414">
        <v>2412</v>
      </c>
      <c r="C2414" t="s">
        <v>4008</v>
      </c>
      <c r="D2414" t="s">
        <v>1861</v>
      </c>
      <c r="E2414">
        <f>INDEX(ClubLeague!B:B,MATCH(D2414,ClubLeague!C:C,0))</f>
        <v>92</v>
      </c>
      <c r="F2414">
        <v>61</v>
      </c>
      <c r="G2414">
        <v>55</v>
      </c>
      <c r="H2414">
        <v>61</v>
      </c>
      <c r="I2414" s="3">
        <f t="shared" si="112"/>
        <v>59</v>
      </c>
      <c r="J2414" t="s">
        <v>7399</v>
      </c>
      <c r="K2414" t="str">
        <f t="shared" si="113"/>
        <v>E:\imagenes\escudos_cl\Asia\Liga 1\PSBS Biak.png</v>
      </c>
      <c r="L2414" t="s">
        <v>444</v>
      </c>
      <c r="M2414">
        <f>INDEX(NationalTeams!B:B,MATCH(L2414,NationalTeams!C:C,0))</f>
        <v>94</v>
      </c>
      <c r="O2414" t="str">
        <f t="shared" si="111"/>
        <v>INSERT INTO "Clubs" (club_name,club_league_id,club_value,club_shield,club_country) VALUES ('PSBS Biak',92,59,pg_read_binary_file('E:\imagenes\escudos_cl\Asia\Liga 1\PSBS Biak.png'),94);</v>
      </c>
    </row>
    <row r="2415" spans="2:15" x14ac:dyDescent="0.25">
      <c r="B2415">
        <v>2413</v>
      </c>
      <c r="C2415" t="s">
        <v>4181</v>
      </c>
      <c r="D2415" t="s">
        <v>1861</v>
      </c>
      <c r="E2415">
        <f>INDEX(ClubLeague!B:B,MATCH(D2415,ClubLeague!C:C,0))</f>
        <v>92</v>
      </c>
      <c r="F2415">
        <v>56</v>
      </c>
      <c r="G2415">
        <v>58</v>
      </c>
      <c r="H2415">
        <v>57</v>
      </c>
      <c r="I2415" s="3">
        <f t="shared" si="112"/>
        <v>57</v>
      </c>
      <c r="J2415" t="s">
        <v>7400</v>
      </c>
      <c r="K2415" t="str">
        <f t="shared" si="113"/>
        <v>E:\imagenes\escudos_cl\Asia\Liga 1\PSIM Yogyakarta.png</v>
      </c>
      <c r="L2415" t="s">
        <v>444</v>
      </c>
      <c r="M2415">
        <f>INDEX(NationalTeams!B:B,MATCH(L2415,NationalTeams!C:C,0))</f>
        <v>94</v>
      </c>
      <c r="O2415" t="str">
        <f t="shared" si="111"/>
        <v>INSERT INTO "Clubs" (club_name,club_league_id,club_value,club_shield,club_country) VALUES ('PSIM Yogyakarta',92,57,pg_read_binary_file('E:\imagenes\escudos_cl\Asia\Liga 1\PSIM Yogyakarta.png'),94);</v>
      </c>
    </row>
    <row r="2416" spans="2:15" x14ac:dyDescent="0.25">
      <c r="B2416">
        <v>2414</v>
      </c>
      <c r="C2416" t="s">
        <v>4268</v>
      </c>
      <c r="D2416" t="s">
        <v>1863</v>
      </c>
      <c r="E2416">
        <f>INDEX(ClubLeague!B:B,MATCH(D2416,ClubLeague!C:C,0))</f>
        <v>94</v>
      </c>
      <c r="F2416">
        <v>56</v>
      </c>
      <c r="G2416">
        <v>60</v>
      </c>
      <c r="H2416">
        <v>55</v>
      </c>
      <c r="I2416" s="3">
        <f t="shared" si="112"/>
        <v>57</v>
      </c>
      <c r="J2416" t="s">
        <v>7401</v>
      </c>
      <c r="K2416" t="str">
        <f t="shared" si="113"/>
        <v>E:\imagenes\escudos_cl\Asia\Liga 2\PSIS Semarang.png</v>
      </c>
      <c r="L2416" t="s">
        <v>444</v>
      </c>
      <c r="M2416">
        <f>INDEX(NationalTeams!B:B,MATCH(L2416,NationalTeams!C:C,0))</f>
        <v>94</v>
      </c>
      <c r="O2416" t="str">
        <f t="shared" si="111"/>
        <v>INSERT INTO "Clubs" (club_name,club_league_id,club_value,club_shield,club_country) VALUES ('PSIS Semarang',94,57,pg_read_binary_file('E:\imagenes\escudos_cl\Asia\Liga 2\PSIS Semarang.png'),94);</v>
      </c>
    </row>
    <row r="2417" spans="2:15" x14ac:dyDescent="0.25">
      <c r="B2417">
        <v>2415</v>
      </c>
      <c r="C2417" t="s">
        <v>4191</v>
      </c>
      <c r="D2417" t="s">
        <v>1861</v>
      </c>
      <c r="E2417">
        <f>INDEX(ClubLeague!B:B,MATCH(D2417,ClubLeague!C:C,0))</f>
        <v>92</v>
      </c>
      <c r="F2417">
        <v>54</v>
      </c>
      <c r="G2417">
        <v>56</v>
      </c>
      <c r="H2417">
        <v>57</v>
      </c>
      <c r="I2417" s="3">
        <f t="shared" si="112"/>
        <v>56</v>
      </c>
      <c r="J2417" t="s">
        <v>7402</v>
      </c>
      <c r="K2417" t="str">
        <f t="shared" si="113"/>
        <v>E:\imagenes\escudos_cl\Asia\Liga 1\PSM Makassar.png</v>
      </c>
      <c r="L2417" t="s">
        <v>444</v>
      </c>
      <c r="M2417">
        <f>INDEX(NationalTeams!B:B,MATCH(L2417,NationalTeams!C:C,0))</f>
        <v>94</v>
      </c>
      <c r="O2417" t="str">
        <f t="shared" si="111"/>
        <v>INSERT INTO "Clubs" (club_name,club_league_id,club_value,club_shield,club_country) VALUES ('PSM Makassar',92,56,pg_read_binary_file('E:\imagenes\escudos_cl\Asia\Liga 1\PSM Makassar.png'),94);</v>
      </c>
    </row>
    <row r="2418" spans="2:15" x14ac:dyDescent="0.25">
      <c r="B2418">
        <v>2416</v>
      </c>
      <c r="C2418" t="s">
        <v>4292</v>
      </c>
      <c r="D2418" t="s">
        <v>1863</v>
      </c>
      <c r="E2418">
        <f>INDEX(ClubLeague!B:B,MATCH(D2418,ClubLeague!C:C,0))</f>
        <v>94</v>
      </c>
      <c r="F2418">
        <v>61</v>
      </c>
      <c r="G2418">
        <v>54</v>
      </c>
      <c r="H2418">
        <v>55</v>
      </c>
      <c r="I2418" s="3">
        <f t="shared" si="112"/>
        <v>57</v>
      </c>
      <c r="J2418" t="s">
        <v>7403</v>
      </c>
      <c r="K2418" t="str">
        <f t="shared" si="113"/>
        <v>E:\imagenes\escudos_cl\Asia\Liga 2\PSMS Sekitarnya.png</v>
      </c>
      <c r="L2418" t="s">
        <v>444</v>
      </c>
      <c r="M2418">
        <f>INDEX(NationalTeams!B:B,MATCH(L2418,NationalTeams!C:C,0))</f>
        <v>94</v>
      </c>
      <c r="O2418" t="str">
        <f t="shared" si="111"/>
        <v>INSERT INTO "Clubs" (club_name,club_league_id,club_value,club_shield,club_country) VALUES ('PSMS Sekitarnya',94,57,pg_read_binary_file('E:\imagenes\escudos_cl\Asia\Liga 2\PSMS Sekitarnya.png'),94);</v>
      </c>
    </row>
    <row r="2419" spans="2:15" x14ac:dyDescent="0.25">
      <c r="B2419">
        <v>2417</v>
      </c>
      <c r="C2419" t="s">
        <v>4323</v>
      </c>
      <c r="D2419" t="s">
        <v>1863</v>
      </c>
      <c r="E2419">
        <f>INDEX(ClubLeague!B:B,MATCH(D2419,ClubLeague!C:C,0))</f>
        <v>94</v>
      </c>
      <c r="F2419">
        <v>57</v>
      </c>
      <c r="G2419">
        <v>56</v>
      </c>
      <c r="H2419">
        <v>54</v>
      </c>
      <c r="I2419" s="3">
        <f t="shared" si="112"/>
        <v>56</v>
      </c>
      <c r="J2419" t="s">
        <v>7404</v>
      </c>
      <c r="K2419" t="str">
        <f t="shared" si="113"/>
        <v>E:\imagenes\escudos_cl\Asia\Liga 2\PSPS Sekitarnya.png</v>
      </c>
      <c r="L2419" t="s">
        <v>444</v>
      </c>
      <c r="M2419">
        <f>INDEX(NationalTeams!B:B,MATCH(L2419,NationalTeams!C:C,0))</f>
        <v>94</v>
      </c>
      <c r="O2419" t="str">
        <f t="shared" si="111"/>
        <v>INSERT INTO "Clubs" (club_name,club_league_id,club_value,club_shield,club_country) VALUES ('PSPS Sekitarnya',94,56,pg_read_binary_file('E:\imagenes\escudos_cl\Asia\Liga 2\PSPS Sekitarnya.png'),94);</v>
      </c>
    </row>
    <row r="2420" spans="2:15" x14ac:dyDescent="0.25">
      <c r="B2420">
        <v>2418</v>
      </c>
      <c r="C2420" t="s">
        <v>4229</v>
      </c>
      <c r="D2420" t="s">
        <v>1863</v>
      </c>
      <c r="E2420">
        <f>INDEX(ClubLeague!B:B,MATCH(D2420,ClubLeague!C:C,0))</f>
        <v>94</v>
      </c>
      <c r="F2420">
        <v>55</v>
      </c>
      <c r="G2420">
        <v>59</v>
      </c>
      <c r="H2420">
        <v>56</v>
      </c>
      <c r="I2420" s="3">
        <f t="shared" si="112"/>
        <v>57</v>
      </c>
      <c r="J2420" t="s">
        <v>7405</v>
      </c>
      <c r="K2420" t="str">
        <f t="shared" si="113"/>
        <v>E:\imagenes\escudos_cl\Asia\Liga 2\PSS Sleman.png</v>
      </c>
      <c r="L2420" t="s">
        <v>444</v>
      </c>
      <c r="M2420">
        <f>INDEX(NationalTeams!B:B,MATCH(L2420,NationalTeams!C:C,0))</f>
        <v>94</v>
      </c>
      <c r="O2420" t="str">
        <f t="shared" si="111"/>
        <v>INSERT INTO "Clubs" (club_name,club_league_id,club_value,club_shield,club_country) VALUES ('PSS Sleman',94,57,pg_read_binary_file('E:\imagenes\escudos_cl\Asia\Liga 2\PSS Sleman.png'),94);</v>
      </c>
    </row>
    <row r="2421" spans="2:15" x14ac:dyDescent="0.25">
      <c r="B2421">
        <v>2419</v>
      </c>
      <c r="C2421" t="s">
        <v>2610</v>
      </c>
      <c r="D2421" t="s">
        <v>1822</v>
      </c>
      <c r="E2421">
        <f>INDEX(ClubLeague!B:B,MATCH(D2421,ClubLeague!C:C,0))</f>
        <v>53</v>
      </c>
      <c r="F2421">
        <v>75</v>
      </c>
      <c r="G2421">
        <v>75</v>
      </c>
      <c r="H2421">
        <v>73</v>
      </c>
      <c r="I2421" s="3">
        <f t="shared" si="112"/>
        <v>74</v>
      </c>
      <c r="J2421" t="s">
        <v>7406</v>
      </c>
      <c r="K2421" t="str">
        <f t="shared" si="113"/>
        <v>E:\imagenes\escudos_cl\Europa\Eredivisie\PSV Eindhoven.png</v>
      </c>
      <c r="L2421" t="s">
        <v>491</v>
      </c>
      <c r="M2421">
        <f>INDEX(NationalTeams!B:B,MATCH(L2421,NationalTeams!C:C,0))</f>
        <v>158</v>
      </c>
      <c r="O2421" t="str">
        <f t="shared" si="111"/>
        <v>INSERT INTO "Clubs" (club_name,club_league_id,club_value,club_shield,club_country) VALUES ('PSV Eindhoven',53,74,pg_read_binary_file('E:\imagenes\escudos_cl\Europa\Eredivisie\PSV Eindhoven.png'),158);</v>
      </c>
    </row>
    <row r="2422" spans="2:15" x14ac:dyDescent="0.25">
      <c r="B2422">
        <v>2420</v>
      </c>
      <c r="C2422" t="s">
        <v>4287</v>
      </c>
      <c r="D2422" t="s">
        <v>1964</v>
      </c>
      <c r="E2422">
        <f>INDEX(ClubLeague!B:B,MATCH(D2422,ClubLeague!C:C,0))</f>
        <v>195</v>
      </c>
      <c r="F2422">
        <v>60</v>
      </c>
      <c r="G2422">
        <v>55</v>
      </c>
      <c r="H2422">
        <v>55</v>
      </c>
      <c r="I2422" s="3">
        <f t="shared" si="112"/>
        <v>57</v>
      </c>
      <c r="J2422" t="s">
        <v>7407</v>
      </c>
      <c r="K2422" t="str">
        <f t="shared" si="113"/>
        <v>E:\imagenes\escudos_cl\Asia\Thai League 1\PT Prachuap FC.png</v>
      </c>
      <c r="L2422" t="s">
        <v>437</v>
      </c>
      <c r="M2422">
        <f>INDEX(NationalTeams!B:B,MATCH(L2422,NationalTeams!C:C,0))</f>
        <v>200</v>
      </c>
      <c r="O2422" t="str">
        <f t="shared" si="111"/>
        <v>INSERT INTO "Clubs" (club_name,club_league_id,club_value,club_shield,club_country) VALUES ('PT Prachuap FC',195,57,pg_read_binary_file('E:\imagenes\escudos_cl\Asia\Thai League 1\PT Prachuap FC.png'),200);</v>
      </c>
    </row>
    <row r="2423" spans="2:15" x14ac:dyDescent="0.25">
      <c r="B2423">
        <v>2421</v>
      </c>
      <c r="C2423" t="s">
        <v>3711</v>
      </c>
      <c r="D2423" t="s">
        <v>1876</v>
      </c>
      <c r="E2423">
        <f>INDEX(ClubLeague!B:B,MATCH(D2423,ClubLeague!C:C,0))</f>
        <v>107</v>
      </c>
      <c r="F2423">
        <v>65</v>
      </c>
      <c r="G2423">
        <v>65</v>
      </c>
      <c r="H2423">
        <v>62</v>
      </c>
      <c r="I2423" s="3">
        <f t="shared" si="112"/>
        <v>64</v>
      </c>
      <c r="J2423" t="s">
        <v>7408</v>
      </c>
      <c r="K2423" t="str">
        <f t="shared" si="113"/>
        <v>E:\imagenes\escudos_cl\America\Liga MX\Puebla.png</v>
      </c>
      <c r="L2423" t="s">
        <v>378</v>
      </c>
      <c r="M2423">
        <f>INDEX(NationalTeams!B:B,MATCH(L2423,NationalTeams!C:C,0))</f>
        <v>140</v>
      </c>
      <c r="O2423" t="str">
        <f t="shared" si="111"/>
        <v>INSERT INTO "Clubs" (club_name,club_league_id,club_value,club_shield,club_country) VALUES ('Puebla',107,64,pg_read_binary_file('E:\imagenes\escudos_cl\America\Liga MX\Puebla.png'),140);</v>
      </c>
    </row>
    <row r="2424" spans="2:15" x14ac:dyDescent="0.25">
      <c r="B2424">
        <v>2422</v>
      </c>
      <c r="C2424" t="s">
        <v>3712</v>
      </c>
      <c r="D2424" t="s">
        <v>1876</v>
      </c>
      <c r="E2424">
        <f>INDEX(ClubLeague!B:B,MATCH(D2424,ClubLeague!C:C,0))</f>
        <v>107</v>
      </c>
      <c r="F2424">
        <v>67</v>
      </c>
      <c r="G2424">
        <v>61</v>
      </c>
      <c r="H2424">
        <v>61</v>
      </c>
      <c r="I2424" s="3">
        <f t="shared" si="112"/>
        <v>63</v>
      </c>
      <c r="J2424" t="s">
        <v>7409</v>
      </c>
      <c r="K2424" t="str">
        <f t="shared" si="113"/>
        <v>E:\imagenes\escudos_cl\America\Liga MX\Pumas de la UNAM.png</v>
      </c>
      <c r="L2424" t="s">
        <v>378</v>
      </c>
      <c r="M2424">
        <f>INDEX(NationalTeams!B:B,MATCH(L2424,NationalTeams!C:C,0))</f>
        <v>140</v>
      </c>
      <c r="O2424" t="str">
        <f t="shared" si="111"/>
        <v>INSERT INTO "Clubs" (club_name,club_league_id,club_value,club_shield,club_country) VALUES ('Pumas de la UNAM',107,63,pg_read_binary_file('E:\imagenes\escudos_cl\America\Liga MX\Pumas de la UNAM.png'),140);</v>
      </c>
    </row>
    <row r="2425" spans="2:15" x14ac:dyDescent="0.25">
      <c r="B2425">
        <v>2423</v>
      </c>
      <c r="C2425" t="s">
        <v>4294</v>
      </c>
      <c r="D2425" t="s">
        <v>1837</v>
      </c>
      <c r="E2425">
        <f>INDEX(ClubLeague!B:B,MATCH(D2425,ClubLeague!C:C,0))</f>
        <v>68</v>
      </c>
      <c r="F2425">
        <v>56</v>
      </c>
      <c r="G2425">
        <v>54</v>
      </c>
      <c r="H2425">
        <v>55</v>
      </c>
      <c r="I2425" s="3">
        <f t="shared" si="112"/>
        <v>55</v>
      </c>
      <c r="J2425" t="s">
        <v>7410</v>
      </c>
      <c r="K2425" t="str">
        <f t="shared" si="113"/>
        <v>E:\imagenes\escudos_cl\Asia\Indian Super League\Punjab FC.png</v>
      </c>
      <c r="L2425" t="s">
        <v>458</v>
      </c>
      <c r="M2425">
        <f>INDEX(NationalTeams!B:B,MATCH(L2425,NationalTeams!C:C,0))</f>
        <v>93</v>
      </c>
      <c r="O2425" t="str">
        <f t="shared" si="111"/>
        <v>INSERT INTO "Clubs" (club_name,club_league_id,club_value,club_shield,club_country) VALUES ('Punjab FC',68,55,pg_read_binary_file('E:\imagenes\escudos_cl\Asia\Indian Super League\Punjab FC.png'),93);</v>
      </c>
    </row>
    <row r="2426" spans="2:15" x14ac:dyDescent="0.25">
      <c r="B2426">
        <v>2424</v>
      </c>
      <c r="C2426" t="s">
        <v>3530</v>
      </c>
      <c r="D2426" t="s">
        <v>1879</v>
      </c>
      <c r="E2426">
        <f>INDEX(ClubLeague!B:B,MATCH(D2426,ClubLeague!C:C,0))</f>
        <v>110</v>
      </c>
      <c r="F2426">
        <v>66</v>
      </c>
      <c r="G2426">
        <v>65</v>
      </c>
      <c r="H2426">
        <v>59</v>
      </c>
      <c r="I2426" s="3">
        <f t="shared" si="112"/>
        <v>63</v>
      </c>
      <c r="J2426" t="s">
        <v>7411</v>
      </c>
      <c r="K2426" t="str">
        <f t="shared" si="113"/>
        <v>E:\imagenes\escudos_cl\America\Liga Promerica\Puntarenas FC.png</v>
      </c>
      <c r="L2426" t="s">
        <v>354</v>
      </c>
      <c r="M2426">
        <f>INDEX(NationalTeams!B:B,MATCH(L2426,NationalTeams!C:C,0))</f>
        <v>52</v>
      </c>
      <c r="O2426" t="str">
        <f t="shared" si="111"/>
        <v>INSERT INTO "Clubs" (club_name,club_league_id,club_value,club_shield,club_country) VALUES ('Puntarenas FC',110,63,pg_read_binary_file('E:\imagenes\escudos_cl\America\Liga Promerica\Puntarenas FC.png'),52);</v>
      </c>
    </row>
    <row r="2427" spans="2:15" x14ac:dyDescent="0.25">
      <c r="B2427">
        <v>2425</v>
      </c>
      <c r="C2427" t="s">
        <v>2656</v>
      </c>
      <c r="D2427" t="s">
        <v>1903</v>
      </c>
      <c r="E2427">
        <f>INDEX(ClubLeague!B:B,MATCH(D2427,ClubLeague!C:C,0))</f>
        <v>134</v>
      </c>
      <c r="F2427">
        <v>54</v>
      </c>
      <c r="G2427">
        <v>59</v>
      </c>
      <c r="H2427">
        <v>57</v>
      </c>
      <c r="I2427" s="3">
        <f t="shared" si="112"/>
        <v>57</v>
      </c>
      <c r="J2427" t="s">
        <v>7412</v>
      </c>
      <c r="K2427" t="str">
        <f t="shared" si="113"/>
        <v>E:\imagenes\escudos_cl\Europa\Nemzeti Bajnoksag I\Puskas Akademia FC.png</v>
      </c>
      <c r="L2427" t="s">
        <v>512</v>
      </c>
      <c r="M2427">
        <f>INDEX(NationalTeams!B:B,MATCH(L2427,NationalTeams!C:C,0))</f>
        <v>92</v>
      </c>
      <c r="O2427" t="str">
        <f t="shared" si="111"/>
        <v>INSERT INTO "Clubs" (club_name,club_league_id,club_value,club_shield,club_country) VALUES ('Puskas Akademia FC',134,57,pg_read_binary_file('E:\imagenes\escudos_cl\Europa\Nemzeti Bajnoksag I\Puskas Akademia FC.png'),92);</v>
      </c>
    </row>
    <row r="2428" spans="2:15" x14ac:dyDescent="0.25">
      <c r="B2428">
        <v>2426</v>
      </c>
      <c r="C2428" t="s">
        <v>3992</v>
      </c>
      <c r="D2428" t="s">
        <v>1975</v>
      </c>
      <c r="E2428">
        <f>INDEX(ClubLeague!B:B,MATCH(D2428,ClubLeague!C:C,0))</f>
        <v>206</v>
      </c>
      <c r="F2428">
        <v>60</v>
      </c>
      <c r="G2428">
        <v>61</v>
      </c>
      <c r="H2428">
        <v>61</v>
      </c>
      <c r="I2428" s="3">
        <f t="shared" si="112"/>
        <v>61</v>
      </c>
      <c r="J2428" t="s">
        <v>7413</v>
      </c>
      <c r="K2428" t="str">
        <f t="shared" si="113"/>
        <v>E:\imagenes\escudos_cl\Asia\V.League 2\PVF CAND FC.png</v>
      </c>
      <c r="L2428" t="s">
        <v>438</v>
      </c>
      <c r="M2428">
        <f>INDEX(NationalTeams!B:B,MATCH(L2428,NationalTeams!C:C,0))</f>
        <v>218</v>
      </c>
      <c r="O2428" t="str">
        <f t="shared" si="111"/>
        <v>INSERT INTO "Clubs" (club_name,club_league_id,club_value,club_shield,club_country) VALUES ('PVF CAND FC',206,61,pg_read_binary_file('E:\imagenes\escudos_cl\Asia\V.League 2\PVF CAND FC.png'),218);</v>
      </c>
    </row>
    <row r="2429" spans="2:15" x14ac:dyDescent="0.25">
      <c r="B2429">
        <v>2427</v>
      </c>
      <c r="C2429" t="s">
        <v>4666</v>
      </c>
      <c r="D2429" t="s">
        <v>1820</v>
      </c>
      <c r="E2429">
        <f>INDEX(ClubLeague!B:B,MATCH(D2429,ClubLeague!C:C,0))</f>
        <v>51</v>
      </c>
      <c r="F2429">
        <v>71</v>
      </c>
      <c r="G2429">
        <v>62</v>
      </c>
      <c r="H2429">
        <v>62</v>
      </c>
      <c r="I2429" s="3">
        <f t="shared" si="112"/>
        <v>65</v>
      </c>
      <c r="J2429" t="s">
        <v>7414</v>
      </c>
      <c r="K2429" t="str">
        <f t="shared" si="113"/>
        <v>E:\imagenes\escudos_cl\Africa\Elite One\PWD Bamenda.png</v>
      </c>
      <c r="L2429" t="s">
        <v>322</v>
      </c>
      <c r="M2429">
        <f>INDEX(NationalTeams!B:B,MATCH(L2429,NationalTeams!C:C,0))</f>
        <v>40</v>
      </c>
      <c r="O2429" t="str">
        <f t="shared" si="111"/>
        <v>INSERT INTO "Clubs" (club_name,club_league_id,club_value,club_shield,club_country) VALUES ('PWD Bamenda',51,65,pg_read_binary_file('E:\imagenes\escudos_cl\Africa\Elite One\PWD Bamenda.png'),40);</v>
      </c>
    </row>
    <row r="2430" spans="2:15" x14ac:dyDescent="0.25">
      <c r="B2430">
        <v>2428</v>
      </c>
      <c r="C2430" t="s">
        <v>4714</v>
      </c>
      <c r="D2430" t="s">
        <v>1817</v>
      </c>
      <c r="E2430">
        <f>INDEX(ClubLeague!B:B,MATCH(D2430,ClubLeague!C:C,0))</f>
        <v>48</v>
      </c>
      <c r="F2430">
        <v>66</v>
      </c>
      <c r="G2430">
        <v>76</v>
      </c>
      <c r="H2430">
        <v>77</v>
      </c>
      <c r="I2430" s="3">
        <f t="shared" si="112"/>
        <v>73</v>
      </c>
      <c r="J2430" t="s">
        <v>7415</v>
      </c>
      <c r="K2430" t="str">
        <f t="shared" si="113"/>
        <v>E:\imagenes\escudos_cl\Africa\Egyptian Premier League\Pyramids FC.png</v>
      </c>
      <c r="L2430" t="s">
        <v>365</v>
      </c>
      <c r="M2430">
        <f>INDEX(NationalTeams!B:B,MATCH(L2430,NationalTeams!C:C,0))</f>
        <v>59</v>
      </c>
      <c r="O2430" t="str">
        <f t="shared" si="111"/>
        <v>INSERT INTO "Clubs" (club_name,club_league_id,club_value,club_shield,club_country) VALUES ('Pyramids FC',48,73,pg_read_binary_file('E:\imagenes\escudos_cl\Africa\Egyptian Premier League\Pyramids FC.png'),59);</v>
      </c>
    </row>
    <row r="2431" spans="2:15" x14ac:dyDescent="0.25">
      <c r="B2431">
        <v>2429</v>
      </c>
      <c r="C2431" t="s">
        <v>2086</v>
      </c>
      <c r="D2431" t="s">
        <v>1786</v>
      </c>
      <c r="E2431">
        <f>INDEX(ClubLeague!B:B,MATCH(D2431,ClubLeague!C:C,0))</f>
        <v>16</v>
      </c>
      <c r="F2431">
        <v>70</v>
      </c>
      <c r="G2431">
        <v>68</v>
      </c>
      <c r="H2431">
        <v>68</v>
      </c>
      <c r="I2431" s="3">
        <f t="shared" si="112"/>
        <v>69</v>
      </c>
      <c r="J2431" t="s">
        <v>7416</v>
      </c>
      <c r="K2431" t="str">
        <f t="shared" si="113"/>
        <v>E:\imagenes\escudos_cl\Europa\Azerbaijan Premier League\Qarabag FK.png</v>
      </c>
      <c r="L2431" t="s">
        <v>535</v>
      </c>
      <c r="M2431">
        <f>INDEX(NationalTeams!B:B,MATCH(L2431,NationalTeams!C:C,0))</f>
        <v>18</v>
      </c>
      <c r="O2431" t="str">
        <f t="shared" si="111"/>
        <v>INSERT INTO "Clubs" (club_name,club_league_id,club_value,club_shield,club_country) VALUES ('Qarabag FK',16,69,pg_read_binary_file('E:\imagenes\escudos_cl\Europa\Azerbaijan Premier League\Qarabag FK.png'),18);</v>
      </c>
    </row>
    <row r="2432" spans="2:15" x14ac:dyDescent="0.25">
      <c r="B2432">
        <v>2430</v>
      </c>
      <c r="C2432" t="s">
        <v>2103</v>
      </c>
      <c r="D2432" t="s">
        <v>1785</v>
      </c>
      <c r="E2432">
        <f>INDEX(ClubLeague!B:B,MATCH(D2432,ClubLeague!C:C,0))</f>
        <v>15</v>
      </c>
      <c r="F2432">
        <v>54</v>
      </c>
      <c r="G2432">
        <v>48</v>
      </c>
      <c r="H2432">
        <v>48</v>
      </c>
      <c r="I2432" s="3">
        <f t="shared" si="112"/>
        <v>50</v>
      </c>
      <c r="J2432" t="s">
        <v>7417</v>
      </c>
      <c r="K2432" t="str">
        <f t="shared" si="113"/>
        <v>E:\imagenes\escudos_cl\Europa\Azerbaijan First Division\Qarabag Lokbatan FK.png</v>
      </c>
      <c r="L2432" t="s">
        <v>535</v>
      </c>
      <c r="M2432">
        <f>INDEX(NationalTeams!B:B,MATCH(L2432,NationalTeams!C:C,0))</f>
        <v>18</v>
      </c>
      <c r="O2432" t="str">
        <f t="shared" si="111"/>
        <v>INSERT INTO "Clubs" (club_name,club_league_id,club_value,club_shield,club_country) VALUES ('Qarabag Lokbatan FK',15,50,pg_read_binary_file('E:\imagenes\escudos_cl\Europa\Azerbaijan First Division\Qarabag Lokbatan FK.png'),18);</v>
      </c>
    </row>
    <row r="2433" spans="2:15" x14ac:dyDescent="0.25">
      <c r="B2433">
        <v>2431</v>
      </c>
      <c r="C2433" t="s">
        <v>4114</v>
      </c>
      <c r="D2433" t="s">
        <v>1805</v>
      </c>
      <c r="E2433">
        <f>INDEX(ClubLeague!B:B,MATCH(D2433,ClubLeague!C:C,0))</f>
        <v>35</v>
      </c>
      <c r="F2433">
        <v>66</v>
      </c>
      <c r="G2433">
        <v>67</v>
      </c>
      <c r="H2433">
        <v>58</v>
      </c>
      <c r="I2433" s="3">
        <f t="shared" si="112"/>
        <v>64</v>
      </c>
      <c r="J2433" t="s">
        <v>7418</v>
      </c>
      <c r="K2433" t="str">
        <f t="shared" si="113"/>
        <v>E:\imagenes\escudos_cl\Asia\Chinese Super League\Qingdao Hainiu FC.png</v>
      </c>
      <c r="L2433" t="s">
        <v>429</v>
      </c>
      <c r="M2433">
        <f>INDEX(NationalTeams!B:B,MATCH(L2433,NationalTeams!C:C,0))</f>
        <v>44</v>
      </c>
      <c r="O2433" t="str">
        <f t="shared" si="111"/>
        <v>INSERT INTO "Clubs" (club_name,club_league_id,club_value,club_shield,club_country) VALUES ('Qingdao Hainiu FC',35,64,pg_read_binary_file('E:\imagenes\escudos_cl\Asia\Chinese Super League\Qingdao Hainiu FC.png'),44);</v>
      </c>
    </row>
    <row r="2434" spans="2:15" x14ac:dyDescent="0.25">
      <c r="B2434">
        <v>2432</v>
      </c>
      <c r="C2434" t="s">
        <v>3999</v>
      </c>
      <c r="D2434" t="s">
        <v>1804</v>
      </c>
      <c r="E2434">
        <f>INDEX(ClubLeague!B:B,MATCH(D2434,ClubLeague!C:C,0))</f>
        <v>34</v>
      </c>
      <c r="F2434">
        <v>58</v>
      </c>
      <c r="G2434">
        <v>59</v>
      </c>
      <c r="H2434">
        <v>61</v>
      </c>
      <c r="I2434" s="3">
        <f t="shared" si="112"/>
        <v>59</v>
      </c>
      <c r="J2434" t="s">
        <v>7419</v>
      </c>
      <c r="K2434" t="str">
        <f t="shared" si="113"/>
        <v>E:\imagenes\escudos_cl\Asia\China League One\Qingdao Red Lions FC.png</v>
      </c>
      <c r="L2434" t="s">
        <v>429</v>
      </c>
      <c r="M2434">
        <f>INDEX(NationalTeams!B:B,MATCH(L2434,NationalTeams!C:C,0))</f>
        <v>44</v>
      </c>
      <c r="O2434" t="str">
        <f t="shared" si="111"/>
        <v>INSERT INTO "Clubs" (club_name,club_league_id,club_value,club_shield,club_country) VALUES ('Qingdao Red Lions FC',34,59,pg_read_binary_file('E:\imagenes\escudos_cl\Asia\China League One\Qingdao Red Lions FC.png'),44);</v>
      </c>
    </row>
    <row r="2435" spans="2:15" x14ac:dyDescent="0.25">
      <c r="B2435">
        <v>2433</v>
      </c>
      <c r="C2435" t="s">
        <v>4217</v>
      </c>
      <c r="D2435" t="s">
        <v>1805</v>
      </c>
      <c r="E2435">
        <f>INDEX(ClubLeague!B:B,MATCH(D2435,ClubLeague!C:C,0))</f>
        <v>35</v>
      </c>
      <c r="F2435">
        <v>68</v>
      </c>
      <c r="G2435">
        <v>69</v>
      </c>
      <c r="H2435">
        <v>56</v>
      </c>
      <c r="I2435" s="3">
        <f t="shared" si="112"/>
        <v>64</v>
      </c>
      <c r="J2435" t="s">
        <v>7420</v>
      </c>
      <c r="K2435" t="str">
        <f t="shared" si="113"/>
        <v>E:\imagenes\escudos_cl\Asia\Chinese Super League\Qingdao West Coast FC.png</v>
      </c>
      <c r="L2435" t="s">
        <v>429</v>
      </c>
      <c r="M2435">
        <f>INDEX(NationalTeams!B:B,MATCH(L2435,NationalTeams!C:C,0))</f>
        <v>44</v>
      </c>
      <c r="O2435" t="str">
        <f t="shared" ref="O2435:O2498" si="114">_xlfn.CONCAT($O$1,$S$1,$B$1,$S$1," ",$Q$1,$C$2,$U$1,$E$2,$U$1,$I$2,$U$1,$K$2,$U$1,$M$2,$R$1,$P$1,$Q$1,$T$1,C2435,$T$1,$U$1,E2435,$U$1,I2435,$U$1,$O$2,$Q$1,$T$1,K2435,$T$1,$R$1,$U$1,M2435,$R$1,$V$1)</f>
        <v>INSERT INTO "Clubs" (club_name,club_league_id,club_value,club_shield,club_country) VALUES ('Qingdao West Coast FC',35,64,pg_read_binary_file('E:\imagenes\escudos_cl\Asia\Chinese Super League\Qingdao West Coast FC.png'),44);</v>
      </c>
    </row>
    <row r="2436" spans="2:15" x14ac:dyDescent="0.25">
      <c r="B2436">
        <v>2434</v>
      </c>
      <c r="C2436" t="s">
        <v>4137</v>
      </c>
      <c r="D2436" t="s">
        <v>1973</v>
      </c>
      <c r="E2436">
        <f>INDEX(ClubLeague!B:B,MATCH(D2436,ClubLeague!C:C,0))</f>
        <v>204</v>
      </c>
      <c r="F2436">
        <v>55</v>
      </c>
      <c r="G2436">
        <v>59</v>
      </c>
      <c r="H2436">
        <v>58</v>
      </c>
      <c r="I2436" s="3">
        <f t="shared" ref="I2436:I2499" si="115">ROUND(AVERAGE(F2436:H2436),0)</f>
        <v>57</v>
      </c>
      <c r="J2436" t="s">
        <v>7421</v>
      </c>
      <c r="K2436" t="str">
        <f t="shared" ref="K2436:K2499" si="116">_xlfn.CONCAT($A$1,J2436)</f>
        <v>E:\imagenes\escudos_cl\Asia\Uzbekistan Super League\Qizilqum Zarafshon.png</v>
      </c>
      <c r="L2436" t="s">
        <v>443</v>
      </c>
      <c r="M2436">
        <f>INDEX(NationalTeams!B:B,MATCH(L2436,NationalTeams!C:C,0))</f>
        <v>215</v>
      </c>
      <c r="O2436" t="str">
        <f t="shared" si="114"/>
        <v>INSERT INTO "Clubs" (club_name,club_league_id,club_value,club_shield,club_country) VALUES ('Qizilqum Zarafshon',204,57,pg_read_binary_file('E:\imagenes\escudos_cl\Asia\Uzbekistan Super League\Qizilqum Zarafshon.png'),215);</v>
      </c>
    </row>
    <row r="2437" spans="2:15" x14ac:dyDescent="0.25">
      <c r="B2437">
        <v>2435</v>
      </c>
      <c r="C2437" t="s">
        <v>4145</v>
      </c>
      <c r="D2437" t="s">
        <v>1974</v>
      </c>
      <c r="E2437">
        <f>INDEX(ClubLeague!B:B,MATCH(D2437,ClubLeague!C:C,0))</f>
        <v>205</v>
      </c>
      <c r="F2437">
        <v>56</v>
      </c>
      <c r="G2437">
        <v>57</v>
      </c>
      <c r="H2437">
        <v>58</v>
      </c>
      <c r="I2437" s="3">
        <f t="shared" si="115"/>
        <v>57</v>
      </c>
      <c r="J2437" t="s">
        <v>7422</v>
      </c>
      <c r="K2437" t="str">
        <f t="shared" si="116"/>
        <v>E:\imagenes\escudos_cl\Asia\V.League 1\Quang Nam FC.png</v>
      </c>
      <c r="L2437" t="s">
        <v>438</v>
      </c>
      <c r="M2437">
        <f>INDEX(NationalTeams!B:B,MATCH(L2437,NationalTeams!C:C,0))</f>
        <v>218</v>
      </c>
      <c r="O2437" t="str">
        <f t="shared" si="114"/>
        <v>INSERT INTO "Clubs" (club_name,club_league_id,club_value,club_shield,club_country) VALUES ('Quang Nam FC',205,57,pg_read_binary_file('E:\imagenes\escudos_cl\Asia\V.League 1\Quang Nam FC.png'),218);</v>
      </c>
    </row>
    <row r="2438" spans="2:15" x14ac:dyDescent="0.25">
      <c r="B2438">
        <v>2436</v>
      </c>
      <c r="C2438" t="s">
        <v>2334</v>
      </c>
      <c r="D2438" t="s">
        <v>1931</v>
      </c>
      <c r="E2438">
        <f>INDEX(ClubLeague!B:B,MATCH(D2438,ClubLeague!C:C,0))</f>
        <v>162</v>
      </c>
      <c r="F2438">
        <v>60</v>
      </c>
      <c r="G2438">
        <v>60</v>
      </c>
      <c r="H2438">
        <v>58</v>
      </c>
      <c r="I2438" s="3">
        <f t="shared" si="115"/>
        <v>59</v>
      </c>
      <c r="J2438" t="s">
        <v>7423</v>
      </c>
      <c r="K2438" t="str">
        <f t="shared" si="116"/>
        <v>E:\imagenes\escudos_cl\Europa\Scottish Championship\Queens Park FC.png</v>
      </c>
      <c r="L2438" t="s">
        <v>515</v>
      </c>
      <c r="M2438">
        <f>INDEX(NationalTeams!B:B,MATCH(L2438,NationalTeams!C:C,0))</f>
        <v>63</v>
      </c>
      <c r="O2438" t="str">
        <f t="shared" si="114"/>
        <v>INSERT INTO "Clubs" (club_name,club_league_id,club_value,club_shield,club_country) VALUES ('Queens Park FC',162,59,pg_read_binary_file('E:\imagenes\escudos_cl\Europa\Scottish Championship\Queens Park FC.png'),63);</v>
      </c>
    </row>
    <row r="2439" spans="2:15" x14ac:dyDescent="0.25">
      <c r="B2439">
        <v>2437</v>
      </c>
      <c r="C2439" t="s">
        <v>2674</v>
      </c>
      <c r="D2439" t="s">
        <v>1816</v>
      </c>
      <c r="E2439">
        <f>INDEX(ClubLeague!B:B,MATCH(D2439,ClubLeague!C:C,0))</f>
        <v>47</v>
      </c>
      <c r="F2439">
        <v>68</v>
      </c>
      <c r="G2439">
        <v>66</v>
      </c>
      <c r="H2439">
        <v>64</v>
      </c>
      <c r="I2439" s="3">
        <f t="shared" si="115"/>
        <v>66</v>
      </c>
      <c r="J2439" t="s">
        <v>7424</v>
      </c>
      <c r="K2439" t="str">
        <f t="shared" si="116"/>
        <v>E:\imagenes\escudos_cl\Europa\EFL Championship\Queens Park Rangers.png</v>
      </c>
      <c r="L2439" t="s">
        <v>493</v>
      </c>
      <c r="M2439">
        <f>INDEX(NationalTeams!B:B,MATCH(L2439,NationalTeams!C:C,0))</f>
        <v>95</v>
      </c>
      <c r="O2439" t="str">
        <f t="shared" si="114"/>
        <v>INSERT INTO "Clubs" (club_name,club_league_id,club_value,club_shield,club_country) VALUES ('Queens Park Rangers',47,66,pg_read_binary_file('E:\imagenes\escudos_cl\Europa\EFL Championship\Queens Park Rangers.png'),95);</v>
      </c>
    </row>
    <row r="2440" spans="2:15" x14ac:dyDescent="0.25">
      <c r="B2440">
        <v>2438</v>
      </c>
      <c r="C2440" t="s">
        <v>3547</v>
      </c>
      <c r="D2440" t="s">
        <v>1934</v>
      </c>
      <c r="E2440">
        <f>INDEX(ClubLeague!B:B,MATCH(D2440,ClubLeague!C:C,0))</f>
        <v>165</v>
      </c>
      <c r="F2440">
        <v>59</v>
      </c>
      <c r="G2440">
        <v>59</v>
      </c>
      <c r="H2440">
        <v>65</v>
      </c>
      <c r="I2440" s="3">
        <f t="shared" si="115"/>
        <v>61</v>
      </c>
      <c r="J2440" t="s">
        <v>7425</v>
      </c>
      <c r="K2440" t="str">
        <f t="shared" si="116"/>
        <v>E:\imagenes\escudos_cl\America\Segunda Division CRI\Quepos Cambute FC.png</v>
      </c>
      <c r="L2440" t="s">
        <v>354</v>
      </c>
      <c r="M2440">
        <f>INDEX(NationalTeams!B:B,MATCH(L2440,NationalTeams!C:C,0))</f>
        <v>52</v>
      </c>
      <c r="O2440" t="str">
        <f t="shared" si="114"/>
        <v>INSERT INTO "Clubs" (club_name,club_league_id,club_value,club_shield,club_country) VALUES ('Quepos Cambute FC',165,61,pg_read_binary_file('E:\imagenes\escudos_cl\America\Segunda Division CRI\Quepos Cambute FC.png'),52);</v>
      </c>
    </row>
    <row r="2441" spans="2:15" x14ac:dyDescent="0.25">
      <c r="B2441">
        <v>2439</v>
      </c>
      <c r="C2441" t="s">
        <v>3713</v>
      </c>
      <c r="D2441" t="s">
        <v>1876</v>
      </c>
      <c r="E2441">
        <f>INDEX(ClubLeague!B:B,MATCH(D2441,ClubLeague!C:C,0))</f>
        <v>107</v>
      </c>
      <c r="F2441">
        <v>61</v>
      </c>
      <c r="G2441">
        <v>65</v>
      </c>
      <c r="H2441">
        <v>64</v>
      </c>
      <c r="I2441" s="3">
        <f t="shared" si="115"/>
        <v>63</v>
      </c>
      <c r="J2441" t="s">
        <v>7426</v>
      </c>
      <c r="K2441" t="str">
        <f t="shared" si="116"/>
        <v>E:\imagenes\escudos_cl\America\Liga MX\Queretaro FC.png</v>
      </c>
      <c r="L2441" t="s">
        <v>378</v>
      </c>
      <c r="M2441">
        <f>INDEX(NationalTeams!B:B,MATCH(L2441,NationalTeams!C:C,0))</f>
        <v>140</v>
      </c>
      <c r="O2441" t="str">
        <f t="shared" si="114"/>
        <v>INSERT INTO "Clubs" (club_name,club_league_id,club_value,club_shield,club_country) VALUES ('Queretaro FC',107,63,pg_read_binary_file('E:\imagenes\escudos_cl\America\Liga MX\Queretaro FC.png'),140);</v>
      </c>
    </row>
    <row r="2442" spans="2:15" x14ac:dyDescent="0.25">
      <c r="B2442">
        <v>2440</v>
      </c>
      <c r="C2442" t="s">
        <v>3652</v>
      </c>
      <c r="D2442" t="s">
        <v>1922</v>
      </c>
      <c r="E2442">
        <f>INDEX(ClubLeague!B:B,MATCH(D2442,ClubLeague!C:C,0))</f>
        <v>153</v>
      </c>
      <c r="F2442">
        <v>54</v>
      </c>
      <c r="G2442">
        <v>52</v>
      </c>
      <c r="H2442">
        <v>52</v>
      </c>
      <c r="I2442" s="3">
        <f t="shared" si="115"/>
        <v>53</v>
      </c>
      <c r="J2442" t="s">
        <v>7427</v>
      </c>
      <c r="K2442" t="str">
        <f t="shared" si="116"/>
        <v>E:\imagenes\escudos_cl\America\Primera Division de Guatemala\Quiche FC.png</v>
      </c>
      <c r="L2442" t="s">
        <v>396</v>
      </c>
      <c r="M2442">
        <f>INDEX(NationalTeams!B:B,MATCH(L2442,NationalTeams!C:C,0))</f>
        <v>84</v>
      </c>
      <c r="O2442" t="str">
        <f t="shared" si="114"/>
        <v>INSERT INTO "Clubs" (club_name,club_league_id,club_value,club_shield,club_country) VALUES ('Quiche FC',153,53,pg_read_binary_file('E:\imagenes\escudos_cl\America\Primera Division de Guatemala\Quiche FC.png'),84);</v>
      </c>
    </row>
    <row r="2443" spans="2:15" x14ac:dyDescent="0.25">
      <c r="B2443">
        <v>2441</v>
      </c>
      <c r="C2443" t="s">
        <v>3388</v>
      </c>
      <c r="D2443" t="s">
        <v>1918</v>
      </c>
      <c r="E2443">
        <f>INDEX(ClubLeague!B:B,MATCH(D2443,ClubLeague!C:C,0))</f>
        <v>149</v>
      </c>
      <c r="F2443">
        <v>56</v>
      </c>
      <c r="G2443">
        <v>56</v>
      </c>
      <c r="H2443">
        <v>64</v>
      </c>
      <c r="I2443" s="3">
        <f t="shared" si="115"/>
        <v>59</v>
      </c>
      <c r="J2443" t="s">
        <v>7428</v>
      </c>
      <c r="K2443" t="str">
        <f t="shared" si="116"/>
        <v>E:\imagenes\escudos_cl\America\Primera B Nacional\Quilmes AC.png</v>
      </c>
      <c r="L2443" t="s">
        <v>376</v>
      </c>
      <c r="M2443">
        <f>INDEX(NationalTeams!B:B,MATCH(L2443,NationalTeams!C:C,0))</f>
        <v>12</v>
      </c>
      <c r="O2443" t="str">
        <f t="shared" si="114"/>
        <v>INSERT INTO "Clubs" (club_name,club_league_id,club_value,club_shield,club_country) VALUES ('Quilmes AC',149,59,pg_read_binary_file('E:\imagenes\escudos_cl\America\Primera B Nacional\Quilmes AC.png'),12);</v>
      </c>
    </row>
    <row r="2444" spans="2:15" x14ac:dyDescent="0.25">
      <c r="B2444">
        <v>2442</v>
      </c>
      <c r="C2444" t="s">
        <v>4184</v>
      </c>
      <c r="D2444" t="s">
        <v>1974</v>
      </c>
      <c r="E2444">
        <f>INDEX(ClubLeague!B:B,MATCH(D2444,ClubLeague!C:C,0))</f>
        <v>205</v>
      </c>
      <c r="F2444">
        <v>59</v>
      </c>
      <c r="G2444">
        <v>57</v>
      </c>
      <c r="H2444">
        <v>57</v>
      </c>
      <c r="I2444" s="3">
        <f t="shared" si="115"/>
        <v>58</v>
      </c>
      <c r="J2444" t="s">
        <v>7429</v>
      </c>
      <c r="K2444" t="str">
        <f t="shared" si="116"/>
        <v>E:\imagenes\escudos_cl\Asia\V.League 1\Quy Nhon Binh Dinh FC.png</v>
      </c>
      <c r="L2444" t="s">
        <v>438</v>
      </c>
      <c r="M2444">
        <f>INDEX(NationalTeams!B:B,MATCH(L2444,NationalTeams!C:C,0))</f>
        <v>218</v>
      </c>
      <c r="O2444" t="str">
        <f t="shared" si="114"/>
        <v>INSERT INTO "Clubs" (club_name,club_league_id,club_value,club_shield,club_country) VALUES ('Quy Nhon Binh Dinh FC',205,58,pg_read_binary_file('E:\imagenes\escudos_cl\Asia\V.League 1\Quy Nhon Binh Dinh FC.png'),218);</v>
      </c>
    </row>
    <row r="2445" spans="2:15" x14ac:dyDescent="0.25">
      <c r="B2445">
        <v>2443</v>
      </c>
      <c r="C2445" t="s">
        <v>2132</v>
      </c>
      <c r="D2445" t="s">
        <v>1848</v>
      </c>
      <c r="E2445">
        <f>INDEX(ClubLeague!B:B,MATCH(D2445,ClubLeague!C:C,0))</f>
        <v>79</v>
      </c>
      <c r="F2445">
        <v>62</v>
      </c>
      <c r="G2445">
        <v>63</v>
      </c>
      <c r="H2445">
        <v>58</v>
      </c>
      <c r="I2445" s="3">
        <f t="shared" si="115"/>
        <v>61</v>
      </c>
      <c r="J2445" t="s">
        <v>7430</v>
      </c>
      <c r="K2445" t="str">
        <f t="shared" si="116"/>
        <v>E:\imagenes\escudos_cl\Europa\Jupiler Pro League\RAAL La Louviere.png</v>
      </c>
      <c r="L2445" t="s">
        <v>505</v>
      </c>
      <c r="M2445">
        <f>INDEX(NationalTeams!B:B,MATCH(L2445,NationalTeams!C:C,0))</f>
        <v>23</v>
      </c>
      <c r="O2445" t="str">
        <f t="shared" si="114"/>
        <v>INSERT INTO "Clubs" (club_name,club_league_id,club_value,club_shield,club_country) VALUES ('RAAL La Louviere',79,61,pg_read_binary_file('E:\imagenes\escudos_cl\Europa\Jupiler Pro League\RAAL La Louviere.png'),23);</v>
      </c>
    </row>
    <row r="2446" spans="2:15" x14ac:dyDescent="0.25">
      <c r="B2446">
        <v>2444</v>
      </c>
      <c r="C2446" t="s">
        <v>4293</v>
      </c>
      <c r="D2446" t="s">
        <v>1859</v>
      </c>
      <c r="E2446">
        <f>INDEX(ClubLeague!B:B,MATCH(D2446,ClubLeague!C:C,0))</f>
        <v>90</v>
      </c>
      <c r="F2446">
        <v>59</v>
      </c>
      <c r="G2446">
        <v>54</v>
      </c>
      <c r="H2446">
        <v>55</v>
      </c>
      <c r="I2446" s="3">
        <f t="shared" si="115"/>
        <v>56</v>
      </c>
      <c r="J2446" t="s">
        <v>7431</v>
      </c>
      <c r="K2446" t="str">
        <f t="shared" si="116"/>
        <v>E:\imagenes\escudos_cl\Asia\Lebanese Premier League\Racing Beirut.png</v>
      </c>
      <c r="L2446" t="s">
        <v>468</v>
      </c>
      <c r="M2446">
        <f>INDEX(NationalTeams!B:B,MATCH(L2446,NationalTeams!C:C,0))</f>
        <v>123</v>
      </c>
      <c r="O2446" t="str">
        <f t="shared" si="114"/>
        <v>INSERT INTO "Clubs" (club_name,club_league_id,club_value,club_shield,club_country) VALUES ('Racing Beirut',90,56,pg_read_binary_file('E:\imagenes\escudos_cl\Asia\Lebanese Premier League\Racing Beirut.png'),123);</v>
      </c>
    </row>
    <row r="2447" spans="2:15" x14ac:dyDescent="0.25">
      <c r="B2447">
        <v>2445</v>
      </c>
      <c r="C2447" t="s">
        <v>3327</v>
      </c>
      <c r="D2447" t="s">
        <v>1878</v>
      </c>
      <c r="E2447">
        <f>INDEX(ClubLeague!B:B,MATCH(D2447,ClubLeague!C:C,0))</f>
        <v>109</v>
      </c>
      <c r="F2447">
        <v>74</v>
      </c>
      <c r="G2447">
        <v>73</v>
      </c>
      <c r="H2447">
        <v>73</v>
      </c>
      <c r="I2447" s="3">
        <f t="shared" si="115"/>
        <v>73</v>
      </c>
      <c r="J2447" t="s">
        <v>7432</v>
      </c>
      <c r="K2447" t="str">
        <f t="shared" si="116"/>
        <v>E:\imagenes\escudos_cl\America\Liga Profesional Argentina\Racing Club.png</v>
      </c>
      <c r="L2447" t="s">
        <v>376</v>
      </c>
      <c r="M2447">
        <f>INDEX(NationalTeams!B:B,MATCH(L2447,NationalTeams!C:C,0))</f>
        <v>12</v>
      </c>
      <c r="O2447" t="str">
        <f t="shared" si="114"/>
        <v>INSERT INTO "Clubs" (club_name,club_league_id,club_value,club_shield,club_country) VALUES ('Racing Club',109,73,pg_read_binary_file('E:\imagenes\escudos_cl\America\Liga Profesional Argentina\Racing Club.png'),12);</v>
      </c>
    </row>
    <row r="2448" spans="2:15" x14ac:dyDescent="0.25">
      <c r="B2448">
        <v>2446</v>
      </c>
      <c r="C2448" t="s">
        <v>4694</v>
      </c>
      <c r="D2448" t="s">
        <v>1882</v>
      </c>
      <c r="E2448">
        <f>INDEX(ClubLeague!B:B,MATCH(D2448,ClubLeague!C:C,0))</f>
        <v>113</v>
      </c>
      <c r="F2448">
        <v>68</v>
      </c>
      <c r="G2448">
        <v>70</v>
      </c>
      <c r="H2448">
        <v>64</v>
      </c>
      <c r="I2448" s="3">
        <f t="shared" si="115"/>
        <v>67</v>
      </c>
      <c r="J2448" t="s">
        <v>7433</v>
      </c>
      <c r="K2448" t="str">
        <f t="shared" si="116"/>
        <v>E:\imagenes\escudos_cl\Africa\Ligue 1\Racing Club Abidjan.png</v>
      </c>
      <c r="L2448" t="s">
        <v>323</v>
      </c>
      <c r="M2448">
        <f>INDEX(NationalTeams!B:B,MATCH(L2448,NationalTeams!C:C,0))</f>
        <v>51</v>
      </c>
      <c r="O2448" t="str">
        <f t="shared" si="114"/>
        <v>INSERT INTO "Clubs" (club_name,club_league_id,club_value,club_shield,club_country) VALUES ('Racing Club Abidjan',113,67,pg_read_binary_file('E:\imagenes\escudos_cl\Africa\Ligue 1\Racing Club Abidjan.png'),51);</v>
      </c>
    </row>
    <row r="2449" spans="2:15" x14ac:dyDescent="0.25">
      <c r="B2449">
        <v>2447</v>
      </c>
      <c r="C2449" t="s">
        <v>3857</v>
      </c>
      <c r="D2449" t="s">
        <v>1799</v>
      </c>
      <c r="E2449">
        <f>INDEX(ClubLeague!B:B,MATCH(D2449,ClubLeague!C:C,0))</f>
        <v>29</v>
      </c>
      <c r="F2449">
        <v>60</v>
      </c>
      <c r="G2449">
        <v>57</v>
      </c>
      <c r="H2449">
        <v>59</v>
      </c>
      <c r="I2449" s="3">
        <f t="shared" si="115"/>
        <v>59</v>
      </c>
      <c r="J2449" t="s">
        <v>7434</v>
      </c>
      <c r="K2449" t="str">
        <f t="shared" si="116"/>
        <v>E:\imagenes\escudos_cl\America\Campeonato Uruguayo de Primera Division\Racing Club de Montevideo.png</v>
      </c>
      <c r="L2449" t="s">
        <v>377</v>
      </c>
      <c r="M2449">
        <f>INDEX(NationalTeams!B:B,MATCH(L2449,NationalTeams!C:C,0))</f>
        <v>214</v>
      </c>
      <c r="O2449" t="str">
        <f t="shared" si="114"/>
        <v>INSERT INTO "Clubs" (club_name,club_league_id,club_value,club_shield,club_country) VALUES ('Racing Club de Montevideo',29,59,pg_read_binary_file('E:\imagenes\escudos_cl\America\Campeonato Uruguayo de Primera Division\Racing Club de Montevideo.png'),214);</v>
      </c>
    </row>
    <row r="2450" spans="2:15" x14ac:dyDescent="0.25">
      <c r="B2450">
        <v>2448</v>
      </c>
      <c r="C2450" t="s">
        <v>3670</v>
      </c>
      <c r="D2450" t="s">
        <v>1803</v>
      </c>
      <c r="E2450">
        <f>INDEX(ClubLeague!B:B,MATCH(D2450,ClubLeague!C:C,0))</f>
        <v>33</v>
      </c>
      <c r="F2450">
        <v>54</v>
      </c>
      <c r="G2450">
        <v>56</v>
      </c>
      <c r="H2450">
        <v>54</v>
      </c>
      <c r="I2450" s="3">
        <f t="shared" si="115"/>
        <v>55</v>
      </c>
      <c r="J2450" t="s">
        <v>7435</v>
      </c>
      <c r="K2450" t="str">
        <f t="shared" si="116"/>
        <v>E:\imagenes\escudos_cl\America\Championnat Special Division 1\Racing Club Haitien.png</v>
      </c>
      <c r="L2450" t="s">
        <v>333</v>
      </c>
      <c r="M2450">
        <f>INDEX(NationalTeams!B:B,MATCH(L2450,NationalTeams!C:C,0))</f>
        <v>89</v>
      </c>
      <c r="O2450" t="str">
        <f t="shared" si="114"/>
        <v>INSERT INTO "Clubs" (club_name,club_league_id,club_value,club_shield,club_country) VALUES ('Racing Club Haitien',33,55,pg_read_binary_file('E:\imagenes\escudos_cl\America\Championnat Special Division 1\Racing Club Haitien.png'),89);</v>
      </c>
    </row>
    <row r="2451" spans="2:15" x14ac:dyDescent="0.25">
      <c r="B2451">
        <v>2449</v>
      </c>
      <c r="C2451" t="s">
        <v>2428</v>
      </c>
      <c r="D2451" t="s">
        <v>1856</v>
      </c>
      <c r="E2451">
        <f>INDEX(ClubLeague!B:B,MATCH(D2451,ClubLeague!C:C,0))</f>
        <v>87</v>
      </c>
      <c r="F2451">
        <v>62</v>
      </c>
      <c r="G2451">
        <v>59</v>
      </c>
      <c r="H2451">
        <v>62</v>
      </c>
      <c r="I2451" s="3">
        <f t="shared" si="115"/>
        <v>61</v>
      </c>
      <c r="J2451" t="s">
        <v>7436</v>
      </c>
      <c r="K2451" t="str">
        <f t="shared" si="116"/>
        <v>E:\imagenes\escudos_cl\Europa\LaLiga Hypermotion\Racing de Santander.png</v>
      </c>
      <c r="L2451" t="s">
        <v>490</v>
      </c>
      <c r="M2451">
        <f>INDEX(NationalTeams!B:B,MATCH(L2451,NationalTeams!C:C,0))</f>
        <v>66</v>
      </c>
      <c r="O2451" t="str">
        <f t="shared" si="114"/>
        <v>INSERT INTO "Clubs" (club_name,club_league_id,club_value,club_shield,club_country) VALUES ('Racing de Santander',87,61,pg_read_binary_file('E:\imagenes\escudos_cl\Europa\LaLiga Hypermotion\Racing de Santander.png'),66);</v>
      </c>
    </row>
    <row r="2452" spans="2:15" x14ac:dyDescent="0.25">
      <c r="B2452">
        <v>2450</v>
      </c>
      <c r="C2452" t="s">
        <v>2888</v>
      </c>
      <c r="D2452" t="s">
        <v>1886</v>
      </c>
      <c r="E2452">
        <f>INDEX(ClubLeague!B:B,MATCH(D2452,ClubLeague!C:C,0))</f>
        <v>117</v>
      </c>
      <c r="F2452">
        <v>55</v>
      </c>
      <c r="G2452">
        <v>56</v>
      </c>
      <c r="H2452">
        <v>52</v>
      </c>
      <c r="I2452" s="3">
        <f t="shared" si="115"/>
        <v>54</v>
      </c>
      <c r="J2452" t="s">
        <v>7437</v>
      </c>
      <c r="K2452" t="str">
        <f t="shared" si="116"/>
        <v>E:\imagenes\escudos_cl\Europa\Luxembourg National Division\Racing FC Union Luxembourg.png</v>
      </c>
      <c r="L2452" t="s">
        <v>523</v>
      </c>
      <c r="M2452">
        <f>INDEX(NationalTeams!B:B,MATCH(L2452,NationalTeams!C:C,0))</f>
        <v>128</v>
      </c>
      <c r="O2452" t="str">
        <f t="shared" si="114"/>
        <v>INSERT INTO "Clubs" (club_name,club_league_id,club_value,club_shield,club_country) VALUES ('Racing FC Union Luxembourg',117,54,pg_read_binary_file('E:\imagenes\escudos_cl\Europa\Luxembourg National Division\Racing FC Union Luxembourg.png'),128);</v>
      </c>
    </row>
    <row r="2453" spans="2:15" x14ac:dyDescent="0.25">
      <c r="B2453">
        <v>2451</v>
      </c>
      <c r="C2453" t="s">
        <v>3695</v>
      </c>
      <c r="D2453" t="s">
        <v>1845</v>
      </c>
      <c r="E2453">
        <f>INDEX(ClubLeague!B:B,MATCH(D2453,ClubLeague!C:C,0))</f>
        <v>76</v>
      </c>
      <c r="F2453">
        <v>66</v>
      </c>
      <c r="G2453">
        <v>61</v>
      </c>
      <c r="H2453">
        <v>61</v>
      </c>
      <c r="I2453" s="3">
        <f t="shared" si="115"/>
        <v>63</v>
      </c>
      <c r="J2453" t="s">
        <v>7438</v>
      </c>
      <c r="K2453" t="str">
        <f t="shared" si="116"/>
        <v>E:\imagenes\escudos_cl\America\Jamaica Premier League\Racing United FC.png</v>
      </c>
      <c r="L2453" t="s">
        <v>352</v>
      </c>
      <c r="M2453">
        <f>INDEX(NationalTeams!B:B,MATCH(L2453,NationalTeams!C:C,0))</f>
        <v>111</v>
      </c>
      <c r="O2453" t="str">
        <f t="shared" si="114"/>
        <v>INSERT INTO "Clubs" (club_name,club_league_id,club_value,club_shield,club_country) VALUES ('Racing United FC',76,63,pg_read_binary_file('E:\imagenes\escudos_cl\America\Jamaica Premier League\Racing United FC.png'),111);</v>
      </c>
    </row>
    <row r="2454" spans="2:15" x14ac:dyDescent="0.25">
      <c r="B2454">
        <v>2452</v>
      </c>
      <c r="C2454" t="s">
        <v>3019</v>
      </c>
      <c r="D2454" t="s">
        <v>1819</v>
      </c>
      <c r="E2454">
        <f>INDEX(ClubLeague!B:B,MATCH(D2454,ClubLeague!C:C,0))</f>
        <v>50</v>
      </c>
      <c r="F2454">
        <v>62</v>
      </c>
      <c r="G2454">
        <v>66</v>
      </c>
      <c r="H2454">
        <v>63</v>
      </c>
      <c r="I2454" s="3">
        <f t="shared" si="115"/>
        <v>64</v>
      </c>
      <c r="J2454" t="s">
        <v>7439</v>
      </c>
      <c r="K2454" t="str">
        <f t="shared" si="116"/>
        <v>E:\imagenes\escudos_cl\Europa\Ekstraklasa\Radomiak Radom.png</v>
      </c>
      <c r="L2454" t="s">
        <v>494</v>
      </c>
      <c r="M2454">
        <f>INDEX(NationalTeams!B:B,MATCH(L2454,NationalTeams!C:C,0))</f>
        <v>166</v>
      </c>
      <c r="O2454" t="str">
        <f t="shared" si="114"/>
        <v>INSERT INTO "Clubs" (club_name,club_league_id,club_value,club_shield,club_country) VALUES ('Radomiak Radom',50,64,pg_read_binary_file('E:\imagenes\escudos_cl\Europa\Ekstraklasa\Radomiak Radom.png'),166);</v>
      </c>
    </row>
    <row r="2455" spans="2:15" x14ac:dyDescent="0.25">
      <c r="B2455">
        <v>2453</v>
      </c>
      <c r="C2455" t="s">
        <v>4648</v>
      </c>
      <c r="D2455" t="s">
        <v>1797</v>
      </c>
      <c r="E2455">
        <f>INDEX(ClubLeague!B:B,MATCH(D2455,ClubLeague!C:C,0))</f>
        <v>27</v>
      </c>
      <c r="F2455">
        <v>68</v>
      </c>
      <c r="G2455">
        <v>62</v>
      </c>
      <c r="H2455">
        <v>63</v>
      </c>
      <c r="I2455" s="3">
        <f t="shared" si="115"/>
        <v>64</v>
      </c>
      <c r="J2455" t="s">
        <v>7440</v>
      </c>
      <c r="K2455" t="str">
        <f t="shared" si="116"/>
        <v>E:\imagenes\escudos_cl\Africa\Burkinabe Premier League\Rahimo FC.png</v>
      </c>
      <c r="L2455" t="s">
        <v>366</v>
      </c>
      <c r="M2455">
        <f>INDEX(NationalTeams!B:B,MATCH(L2455,NationalTeams!C:C,0))</f>
        <v>35</v>
      </c>
      <c r="O2455" t="str">
        <f t="shared" si="114"/>
        <v>INSERT INTO "Clubs" (club_name,club_league_id,club_value,club_shield,club_country) VALUES ('Rahimo FC',27,64,pg_read_binary_file('E:\imagenes\escudos_cl\Africa\Burkinabe Premier League\Rahimo FC.png'),35);</v>
      </c>
    </row>
    <row r="2456" spans="2:15" x14ac:dyDescent="0.25">
      <c r="B2456">
        <v>2454</v>
      </c>
      <c r="C2456" t="s">
        <v>4479</v>
      </c>
      <c r="D2456" t="s">
        <v>1788</v>
      </c>
      <c r="E2456">
        <f>INDEX(ClubLeague!B:B,MATCH(D2456,ClubLeague!C:C,0))</f>
        <v>18</v>
      </c>
      <c r="F2456">
        <v>49</v>
      </c>
      <c r="G2456">
        <v>49</v>
      </c>
      <c r="H2456">
        <v>51</v>
      </c>
      <c r="I2456" s="3">
        <f t="shared" si="115"/>
        <v>50</v>
      </c>
      <c r="J2456" t="s">
        <v>7441</v>
      </c>
      <c r="K2456" t="str">
        <f t="shared" si="116"/>
        <v>E:\imagenes\escudos_cl\Asia\Bangladesh Premier League\Rahmatganj Muslim.png</v>
      </c>
      <c r="L2456" t="s">
        <v>465</v>
      </c>
      <c r="M2456">
        <f>INDEX(NationalTeams!B:B,MATCH(L2456,NationalTeams!C:C,0))</f>
        <v>21</v>
      </c>
      <c r="O2456" t="str">
        <f t="shared" si="114"/>
        <v>INSERT INTO "Clubs" (club_name,club_league_id,club_value,club_shield,club_country) VALUES ('Rahmatganj Muslim',18,50,pg_read_binary_file('E:\imagenes\escudos_cl\Asia\Bangladesh Premier League\Rahmatganj Muslim.png'),21);</v>
      </c>
    </row>
    <row r="2457" spans="2:15" x14ac:dyDescent="0.25">
      <c r="B2457">
        <v>2455</v>
      </c>
      <c r="C2457" t="s">
        <v>4649</v>
      </c>
      <c r="D2457" t="s">
        <v>1797</v>
      </c>
      <c r="E2457">
        <f>INDEX(ClubLeague!B:B,MATCH(D2457,ClubLeague!C:C,0))</f>
        <v>27</v>
      </c>
      <c r="F2457">
        <v>66</v>
      </c>
      <c r="G2457">
        <v>65</v>
      </c>
      <c r="H2457">
        <v>65</v>
      </c>
      <c r="I2457" s="3">
        <f t="shared" si="115"/>
        <v>65</v>
      </c>
      <c r="J2457" t="s">
        <v>7442</v>
      </c>
      <c r="K2457" t="str">
        <f t="shared" si="116"/>
        <v>E:\imagenes\escudos_cl\Africa\Burkinabe Premier League\Rail Club du Kadiogo.png</v>
      </c>
      <c r="L2457" t="s">
        <v>366</v>
      </c>
      <c r="M2457">
        <f>INDEX(NationalTeams!B:B,MATCH(L2457,NationalTeams!C:C,0))</f>
        <v>35</v>
      </c>
      <c r="O2457" t="str">
        <f t="shared" si="114"/>
        <v>INSERT INTO "Clubs" (club_name,club_league_id,club_value,club_shield,club_country) VALUES ('Rail Club du Kadiogo',27,65,pg_read_binary_file('E:\imagenes\escudos_cl\Africa\Burkinabe Premier League\Rail Club du Kadiogo.png'),35);</v>
      </c>
    </row>
    <row r="2458" spans="2:15" x14ac:dyDescent="0.25">
      <c r="B2458">
        <v>2456</v>
      </c>
      <c r="C2458" t="s">
        <v>2335</v>
      </c>
      <c r="D2458" t="s">
        <v>1931</v>
      </c>
      <c r="E2458">
        <f>INDEX(ClubLeague!B:B,MATCH(D2458,ClubLeague!C:C,0))</f>
        <v>162</v>
      </c>
      <c r="F2458">
        <v>59</v>
      </c>
      <c r="G2458">
        <v>60</v>
      </c>
      <c r="H2458">
        <v>58</v>
      </c>
      <c r="I2458" s="3">
        <f t="shared" si="115"/>
        <v>59</v>
      </c>
      <c r="J2458" t="s">
        <v>7443</v>
      </c>
      <c r="K2458" t="str">
        <f t="shared" si="116"/>
        <v>E:\imagenes\escudos_cl\Europa\Scottish Championship\Raith Rovers FC.png</v>
      </c>
      <c r="L2458" t="s">
        <v>515</v>
      </c>
      <c r="M2458">
        <f>INDEX(NationalTeams!B:B,MATCH(L2458,NationalTeams!C:C,0))</f>
        <v>63</v>
      </c>
      <c r="O2458" t="str">
        <f t="shared" si="114"/>
        <v>INSERT INTO "Clubs" (club_name,club_league_id,club_value,club_shield,club_country) VALUES ('Raith Rovers FC',162,59,pg_read_binary_file('E:\imagenes\escudos_cl\Europa\Scottish Championship\Raith Rovers FC.png'),63);</v>
      </c>
    </row>
    <row r="2459" spans="2:15" x14ac:dyDescent="0.25">
      <c r="B2459">
        <v>2457</v>
      </c>
      <c r="C2459" t="s">
        <v>4796</v>
      </c>
      <c r="D2459" t="s">
        <v>1792</v>
      </c>
      <c r="E2459">
        <f>INDEX(ClubLeague!B:B,MATCH(D2459,ClubLeague!C:C,0))</f>
        <v>22</v>
      </c>
      <c r="F2459">
        <v>75</v>
      </c>
      <c r="G2459">
        <v>76</v>
      </c>
      <c r="H2459">
        <v>78</v>
      </c>
      <c r="I2459" s="3">
        <f t="shared" si="115"/>
        <v>76</v>
      </c>
      <c r="J2459" t="s">
        <v>7444</v>
      </c>
      <c r="K2459" t="str">
        <f t="shared" si="116"/>
        <v>E:\imagenes\escudos_cl\Africa\Botola\Raja CA.png</v>
      </c>
      <c r="L2459" t="s">
        <v>342</v>
      </c>
      <c r="M2459">
        <f>INDEX(NationalTeams!B:B,MATCH(L2459,NationalTeams!C:C,0))</f>
        <v>137</v>
      </c>
      <c r="O2459" t="str">
        <f t="shared" si="114"/>
        <v>INSERT INTO "Clubs" (club_name,club_league_id,club_value,club_shield,club_country) VALUES ('Raja CA',22,76,pg_read_binary_file('E:\imagenes\escudos_cl\Africa\Botola\Raja CA.png'),137);</v>
      </c>
    </row>
    <row r="2460" spans="2:15" x14ac:dyDescent="0.25">
      <c r="B2460">
        <v>2458</v>
      </c>
      <c r="C2460" t="s">
        <v>4473</v>
      </c>
      <c r="D2460" t="s">
        <v>1835</v>
      </c>
      <c r="E2460">
        <f>INDEX(ClubLeague!B:B,MATCH(D2460,ClubLeague!C:C,0))</f>
        <v>66</v>
      </c>
      <c r="F2460">
        <v>51</v>
      </c>
      <c r="G2460">
        <v>52</v>
      </c>
      <c r="H2460">
        <v>51</v>
      </c>
      <c r="I2460" s="3">
        <f t="shared" si="115"/>
        <v>51</v>
      </c>
      <c r="J2460" t="s">
        <v>7445</v>
      </c>
      <c r="K2460" t="str">
        <f t="shared" si="116"/>
        <v>E:\imagenes\escudos_cl\Asia\I League\Rajasthan United FC.png</v>
      </c>
      <c r="L2460" t="s">
        <v>458</v>
      </c>
      <c r="M2460">
        <f>INDEX(NationalTeams!B:B,MATCH(L2460,NationalTeams!C:C,0))</f>
        <v>93</v>
      </c>
      <c r="O2460" t="str">
        <f t="shared" si="114"/>
        <v>INSERT INTO "Clubs" (club_name,club_league_id,club_value,club_shield,club_country) VALUES ('Rajasthan United FC',66,51,pg_read_binary_file('E:\imagenes\escudos_cl\Asia\I League\Rajasthan United FC.png'),93);</v>
      </c>
    </row>
    <row r="2461" spans="2:15" x14ac:dyDescent="0.25">
      <c r="B2461">
        <v>2459</v>
      </c>
      <c r="C2461" t="s">
        <v>4499</v>
      </c>
      <c r="D2461" t="s">
        <v>1900</v>
      </c>
      <c r="E2461">
        <f>INDEX(ClubLeague!B:B,MATCH(D2461,ClubLeague!C:C,0))</f>
        <v>131</v>
      </c>
      <c r="F2461">
        <v>51</v>
      </c>
      <c r="G2461">
        <v>49</v>
      </c>
      <c r="H2461">
        <v>50</v>
      </c>
      <c r="I2461" s="3">
        <f t="shared" si="115"/>
        <v>50</v>
      </c>
      <c r="J2461" t="s">
        <v>7446</v>
      </c>
      <c r="K2461" t="str">
        <f t="shared" si="116"/>
        <v>E:\imagenes\escudos_cl\Asia\Myanmar National League\Rakhine United FC.png</v>
      </c>
      <c r="L2461" t="s">
        <v>453</v>
      </c>
      <c r="M2461">
        <f>INDEX(NationalTeams!B:B,MATCH(L2461,NationalTeams!C:C,0))</f>
        <v>28</v>
      </c>
      <c r="O2461" t="str">
        <f t="shared" si="114"/>
        <v>INSERT INTO "Clubs" (club_name,club_league_id,club_value,club_shield,club_country) VALUES ('Rakhine United FC',131,50,pg_read_binary_file('E:\imagenes\escudos_cl\Asia\Myanmar National League\Rakhine United FC.png'),28);</v>
      </c>
    </row>
    <row r="2462" spans="2:15" x14ac:dyDescent="0.25">
      <c r="B2462">
        <v>2460</v>
      </c>
      <c r="C2462" t="s">
        <v>3020</v>
      </c>
      <c r="D2462" t="s">
        <v>1819</v>
      </c>
      <c r="E2462">
        <f>INDEX(ClubLeague!B:B,MATCH(D2462,ClubLeague!C:C,0))</f>
        <v>50</v>
      </c>
      <c r="F2462">
        <v>62</v>
      </c>
      <c r="G2462">
        <v>65</v>
      </c>
      <c r="H2462">
        <v>63</v>
      </c>
      <c r="I2462" s="3">
        <f t="shared" si="115"/>
        <v>63</v>
      </c>
      <c r="J2462" t="s">
        <v>7447</v>
      </c>
      <c r="K2462" t="str">
        <f t="shared" si="116"/>
        <v>E:\imagenes\escudos_cl\Europa\Ekstraklasa\Rakow Czestochowa.png</v>
      </c>
      <c r="L2462" t="s">
        <v>494</v>
      </c>
      <c r="M2462">
        <f>INDEX(NationalTeams!B:B,MATCH(L2462,NationalTeams!C:C,0))</f>
        <v>166</v>
      </c>
      <c r="O2462" t="str">
        <f t="shared" si="114"/>
        <v>INSERT INTO "Clubs" (club_name,club_league_id,club_value,club_shield,club_country) VALUES ('Rakow Czestochowa',50,63,pg_read_binary_file('E:\imagenes\escudos_cl\Europa\Ekstraklasa\Rakow Czestochowa.png'),166);</v>
      </c>
    </row>
    <row r="2463" spans="2:15" x14ac:dyDescent="0.25">
      <c r="B2463">
        <v>2461</v>
      </c>
      <c r="C2463" t="s">
        <v>3852</v>
      </c>
      <c r="D2463" t="s">
        <v>1936</v>
      </c>
      <c r="E2463">
        <f>INDEX(ClubLeague!B:B,MATCH(D2463,ClubLeague!C:C,0))</f>
        <v>167</v>
      </c>
      <c r="F2463">
        <v>62</v>
      </c>
      <c r="G2463">
        <v>61</v>
      </c>
      <c r="H2463">
        <v>63</v>
      </c>
      <c r="I2463" s="3">
        <f t="shared" si="115"/>
        <v>62</v>
      </c>
      <c r="J2463" t="s">
        <v>7448</v>
      </c>
      <c r="K2463" t="str">
        <f t="shared" si="116"/>
        <v>E:\imagenes\escudos_cl\America\Segunda Division Profesional\Rampla Juniors FC.png</v>
      </c>
      <c r="L2463" t="s">
        <v>377</v>
      </c>
      <c r="M2463">
        <f>INDEX(NationalTeams!B:B,MATCH(L2463,NationalTeams!C:C,0))</f>
        <v>214</v>
      </c>
      <c r="O2463" t="str">
        <f t="shared" si="114"/>
        <v>INSERT INTO "Clubs" (club_name,club_league_id,club_value,club_shield,club_country) VALUES ('Rampla Juniors FC',167,62,pg_read_binary_file('E:\imagenes\escudos_cl\America\Segunda Division Profesional\Rampla Juniors FC.png'),214);</v>
      </c>
    </row>
    <row r="2464" spans="2:15" x14ac:dyDescent="0.25">
      <c r="B2464">
        <v>2462</v>
      </c>
      <c r="C2464" t="s">
        <v>3724</v>
      </c>
      <c r="D2464" t="s">
        <v>1877</v>
      </c>
      <c r="E2464">
        <f>INDEX(ClubLeague!B:B,MATCH(D2464,ClubLeague!C:C,0))</f>
        <v>108</v>
      </c>
      <c r="F2464">
        <v>47</v>
      </c>
      <c r="G2464">
        <v>48</v>
      </c>
      <c r="H2464">
        <v>48</v>
      </c>
      <c r="I2464" s="3">
        <f t="shared" si="115"/>
        <v>48</v>
      </c>
      <c r="J2464" t="s">
        <v>7449</v>
      </c>
      <c r="K2464" t="str">
        <f t="shared" si="116"/>
        <v>E:\imagenes\escudos_cl\America\Liga Primera\Rancho Santana FC.png</v>
      </c>
      <c r="L2464" t="s">
        <v>356</v>
      </c>
      <c r="M2464">
        <f>INDEX(NationalTeams!B:B,MATCH(L2464,NationalTeams!C:C,0))</f>
        <v>151</v>
      </c>
      <c r="O2464" t="str">
        <f t="shared" si="114"/>
        <v>INSERT INTO "Clubs" (club_name,club_league_id,club_value,club_shield,club_country) VALUES ('Rancho Santana FC',108,48,pg_read_binary_file('E:\imagenes\escudos_cl\America\Liga Primera\Rancho Santana FC.png'),151);</v>
      </c>
    </row>
    <row r="2465" spans="2:15" x14ac:dyDescent="0.25">
      <c r="B2465">
        <v>2463</v>
      </c>
      <c r="C2465" t="s">
        <v>2299</v>
      </c>
      <c r="D2465" t="s">
        <v>1775</v>
      </c>
      <c r="E2465">
        <f>INDEX(ClubLeague!B:B,MATCH(D2465,ClubLeague!C:C,0))</f>
        <v>5</v>
      </c>
      <c r="F2465">
        <v>64</v>
      </c>
      <c r="G2465">
        <v>63</v>
      </c>
      <c r="H2465">
        <v>53</v>
      </c>
      <c r="I2465" s="3">
        <f t="shared" si="115"/>
        <v>60</v>
      </c>
      <c r="J2465" t="s">
        <v>7450</v>
      </c>
      <c r="K2465" t="str">
        <f t="shared" si="116"/>
        <v>E:\imagenes\escudos_cl\Europa\3F Superliga\Randers FC.png</v>
      </c>
      <c r="L2465" t="s">
        <v>495</v>
      </c>
      <c r="M2465">
        <f>INDEX(NationalTeams!B:B,MATCH(L2465,NationalTeams!C:C,0))</f>
        <v>56</v>
      </c>
      <c r="O2465" t="str">
        <f t="shared" si="114"/>
        <v>INSERT INTO "Clubs" (club_name,club_league_id,club_value,club_shield,club_country) VALUES ('Randers FC',5,60,pg_read_binary_file('E:\imagenes\escudos_cl\Europa\3F Superliga\Randers FC.png'),56);</v>
      </c>
    </row>
    <row r="2466" spans="2:15" x14ac:dyDescent="0.25">
      <c r="B2466">
        <v>2464</v>
      </c>
      <c r="C2466" t="s">
        <v>2317</v>
      </c>
      <c r="D2466" t="s">
        <v>1932</v>
      </c>
      <c r="E2466">
        <f>INDEX(ClubLeague!B:B,MATCH(D2466,ClubLeague!C:C,0))</f>
        <v>163</v>
      </c>
      <c r="F2466">
        <v>72</v>
      </c>
      <c r="G2466">
        <v>74</v>
      </c>
      <c r="H2466">
        <v>72</v>
      </c>
      <c r="I2466" s="3">
        <f t="shared" si="115"/>
        <v>73</v>
      </c>
      <c r="J2466" t="s">
        <v>7451</v>
      </c>
      <c r="K2466" t="str">
        <f t="shared" si="116"/>
        <v>E:\imagenes\escudos_cl\Europa\Scottish Premiership\Rangers FC.png</v>
      </c>
      <c r="L2466" t="s">
        <v>515</v>
      </c>
      <c r="M2466">
        <f>INDEX(NationalTeams!B:B,MATCH(L2466,NationalTeams!C:C,0))</f>
        <v>63</v>
      </c>
      <c r="O2466" t="str">
        <f t="shared" si="114"/>
        <v>INSERT INTO "Clubs" (club_name,club_league_id,club_value,club_shield,club_country) VALUES ('Rangers FC',163,73,pg_read_binary_file('E:\imagenes\escudos_cl\Europa\Scottish Premiership\Rangers FC.png'),63);</v>
      </c>
    </row>
    <row r="2467" spans="2:15" x14ac:dyDescent="0.25">
      <c r="B2467">
        <v>2465</v>
      </c>
      <c r="C2467" t="s">
        <v>3007</v>
      </c>
      <c r="D2467" t="s">
        <v>1910</v>
      </c>
      <c r="E2467">
        <f>INDEX(ClubLeague!B:B,MATCH(D2467,ClubLeague!C:C,0))</f>
        <v>141</v>
      </c>
      <c r="F2467">
        <v>55</v>
      </c>
      <c r="G2467">
        <v>57</v>
      </c>
      <c r="H2467">
        <v>56</v>
      </c>
      <c r="I2467" s="3">
        <f t="shared" si="115"/>
        <v>56</v>
      </c>
      <c r="J2467" t="s">
        <v>7452</v>
      </c>
      <c r="K2467" t="str">
        <f t="shared" si="116"/>
        <v>E:\imagenes\escudos_cl\Europa\Norwegian First Division\Ranheim.png</v>
      </c>
      <c r="L2467" t="s">
        <v>492</v>
      </c>
      <c r="M2467">
        <f>INDEX(NationalTeams!B:B,MATCH(L2467,NationalTeams!C:C,0))</f>
        <v>154</v>
      </c>
      <c r="O2467" t="str">
        <f t="shared" si="114"/>
        <v>INSERT INTO "Clubs" (club_name,club_league_id,club_value,club_shield,club_country) VALUES ('Ranheim',141,56,pg_read_binary_file('E:\imagenes\escudos_cl\Europa\Norwegian First Division\Ranheim.png'),154);</v>
      </c>
    </row>
    <row r="2468" spans="2:15" x14ac:dyDescent="0.25">
      <c r="B2468">
        <v>2466</v>
      </c>
      <c r="C2468" t="s">
        <v>3097</v>
      </c>
      <c r="D2468" t="s">
        <v>1872</v>
      </c>
      <c r="E2468">
        <f>INDEX(ClubLeague!B:B,MATCH(D2468,ClubLeague!C:C,0))</f>
        <v>103</v>
      </c>
      <c r="F2468">
        <v>68</v>
      </c>
      <c r="G2468">
        <v>66</v>
      </c>
      <c r="H2468">
        <v>65</v>
      </c>
      <c r="I2468" s="3">
        <f t="shared" si="115"/>
        <v>66</v>
      </c>
      <c r="J2468" t="s">
        <v>7453</v>
      </c>
      <c r="K2468" t="str">
        <f t="shared" si="116"/>
        <v>E:\imagenes\escudos_cl\Europa\Liga I\Rapid Bucuresti.png</v>
      </c>
      <c r="L2468" t="s">
        <v>506</v>
      </c>
      <c r="M2468">
        <f>INDEX(NationalTeams!B:B,MATCH(L2468,NationalTeams!C:C,0))</f>
        <v>175</v>
      </c>
      <c r="O2468" t="str">
        <f t="shared" si="114"/>
        <v>INSERT INTO "Clubs" (club_name,club_league_id,club_value,club_shield,club_country) VALUES ('Rapid Bucuresti',103,66,pg_read_binary_file('E:\imagenes\escudos_cl\Europa\Liga I\Rapid Bucuresti.png'),175);</v>
      </c>
    </row>
    <row r="2469" spans="2:15" x14ac:dyDescent="0.25">
      <c r="B2469">
        <v>2467</v>
      </c>
      <c r="C2469" t="s">
        <v>4415</v>
      </c>
      <c r="D2469" t="s">
        <v>1964</v>
      </c>
      <c r="E2469">
        <f>INDEX(ClubLeague!B:B,MATCH(D2469,ClubLeague!C:C,0))</f>
        <v>195</v>
      </c>
      <c r="F2469">
        <v>55</v>
      </c>
      <c r="G2469">
        <v>60</v>
      </c>
      <c r="H2469">
        <v>52</v>
      </c>
      <c r="I2469" s="3">
        <f t="shared" si="115"/>
        <v>56</v>
      </c>
      <c r="J2469" t="s">
        <v>7454</v>
      </c>
      <c r="K2469" t="str">
        <f t="shared" si="116"/>
        <v>E:\imagenes\escudos_cl\Asia\Thai League 1\Ratchaburi FC.png</v>
      </c>
      <c r="L2469" t="s">
        <v>437</v>
      </c>
      <c r="M2469">
        <f>INDEX(NationalTeams!B:B,MATCH(L2469,NationalTeams!C:C,0))</f>
        <v>200</v>
      </c>
      <c r="O2469" t="str">
        <f t="shared" si="114"/>
        <v>INSERT INTO "Clubs" (club_name,club_league_id,club_value,club_shield,club_country) VALUES ('Ratchaburi FC',195,56,pg_read_binary_file('E:\imagenes\escudos_cl\Asia\Thai League 1\Ratchaburi FC.png'),200);</v>
      </c>
    </row>
    <row r="2470" spans="2:15" x14ac:dyDescent="0.25">
      <c r="B2470">
        <v>2468</v>
      </c>
      <c r="C2470" t="s">
        <v>3011</v>
      </c>
      <c r="D2470" t="s">
        <v>1910</v>
      </c>
      <c r="E2470">
        <f>INDEX(ClubLeague!B:B,MATCH(D2470,ClubLeague!C:C,0))</f>
        <v>141</v>
      </c>
      <c r="F2470">
        <v>58</v>
      </c>
      <c r="G2470">
        <v>56</v>
      </c>
      <c r="H2470">
        <v>55</v>
      </c>
      <c r="I2470" s="3">
        <f t="shared" si="115"/>
        <v>56</v>
      </c>
      <c r="J2470" t="s">
        <v>7455</v>
      </c>
      <c r="K2470" t="str">
        <f t="shared" si="116"/>
        <v>E:\imagenes\escudos_cl\Europa\Norwegian First Division\Raufoss IL.png</v>
      </c>
      <c r="L2470" t="s">
        <v>492</v>
      </c>
      <c r="M2470">
        <f>INDEX(NationalTeams!B:B,MATCH(L2470,NationalTeams!C:C,0))</f>
        <v>154</v>
      </c>
      <c r="O2470" t="str">
        <f t="shared" si="114"/>
        <v>INSERT INTO "Clubs" (club_name,club_league_id,club_value,club_shield,club_country) VALUES ('Raufoss IL',141,56,pg_read_binary_file('E:\imagenes\escudos_cl\Europa\Norwegian First Division\Raufoss IL.png'),154);</v>
      </c>
    </row>
    <row r="2471" spans="2:15" x14ac:dyDescent="0.25">
      <c r="B2471">
        <v>2469</v>
      </c>
      <c r="C2471" t="s">
        <v>4733</v>
      </c>
      <c r="D2471" t="s">
        <v>1818</v>
      </c>
      <c r="E2471">
        <f>INDEX(ClubLeague!B:B,MATCH(D2471,ClubLeague!C:C,0))</f>
        <v>49</v>
      </c>
      <c r="F2471">
        <v>55</v>
      </c>
      <c r="G2471">
        <v>61</v>
      </c>
      <c r="H2471">
        <v>57</v>
      </c>
      <c r="I2471" s="3">
        <f t="shared" si="115"/>
        <v>58</v>
      </c>
      <c r="J2471" t="s">
        <v>7456</v>
      </c>
      <c r="K2471" t="str">
        <f t="shared" si="116"/>
        <v>E:\imagenes\escudos_cl\Africa\Egyptian Second Division A\Raya Ghazl Kafr El Dawar SC.png</v>
      </c>
      <c r="L2471" t="s">
        <v>365</v>
      </c>
      <c r="M2471">
        <f>INDEX(NationalTeams!B:B,MATCH(L2471,NationalTeams!C:C,0))</f>
        <v>59</v>
      </c>
      <c r="O2471" t="str">
        <f t="shared" si="114"/>
        <v>INSERT INTO "Clubs" (club_name,club_league_id,club_value,club_shield,club_country) VALUES ('Raya Ghazl Kafr El Dawar SC',49,58,pg_read_binary_file('E:\imagenes\escudos_cl\Africa\Egyptian Second Division A\Raya Ghazl Kafr El Dawar SC.png'),59);</v>
      </c>
    </row>
    <row r="2472" spans="2:15" x14ac:dyDescent="0.25">
      <c r="B2472">
        <v>2470</v>
      </c>
      <c r="C2472" t="s">
        <v>2399</v>
      </c>
      <c r="D2472" t="s">
        <v>1855</v>
      </c>
      <c r="E2472">
        <f>INDEX(ClubLeague!B:B,MATCH(D2472,ClubLeague!C:C,0))</f>
        <v>86</v>
      </c>
      <c r="F2472">
        <v>78</v>
      </c>
      <c r="G2472">
        <v>71</v>
      </c>
      <c r="H2472">
        <v>70</v>
      </c>
      <c r="I2472" s="3">
        <f t="shared" si="115"/>
        <v>73</v>
      </c>
      <c r="J2472" t="s">
        <v>7457</v>
      </c>
      <c r="K2472" t="str">
        <f t="shared" si="116"/>
        <v>E:\imagenes\escudos_cl\Europa\LaLiga EA Sports\Rayo Vallecano.png</v>
      </c>
      <c r="L2472" t="s">
        <v>490</v>
      </c>
      <c r="M2472">
        <f>INDEX(NationalTeams!B:B,MATCH(L2472,NationalTeams!C:C,0))</f>
        <v>66</v>
      </c>
      <c r="O2472" t="str">
        <f t="shared" si="114"/>
        <v>INSERT INTO "Clubs" (club_name,club_league_id,club_value,club_shield,club_country) VALUES ('Rayo Vallecano',86,73,pg_read_binary_file('E:\imagenes\escudos_cl\Europa\LaLiga EA Sports\Rayo Vallecano.png'),66);</v>
      </c>
    </row>
    <row r="2473" spans="2:15" x14ac:dyDescent="0.25">
      <c r="B2473">
        <v>2471</v>
      </c>
      <c r="C2473" t="s">
        <v>4271</v>
      </c>
      <c r="D2473" t="s">
        <v>1964</v>
      </c>
      <c r="E2473">
        <f>INDEX(ClubLeague!B:B,MATCH(D2473,ClubLeague!C:C,0))</f>
        <v>195</v>
      </c>
      <c r="F2473">
        <v>55</v>
      </c>
      <c r="G2473">
        <v>59</v>
      </c>
      <c r="H2473">
        <v>55</v>
      </c>
      <c r="I2473" s="3">
        <f t="shared" si="115"/>
        <v>56</v>
      </c>
      <c r="J2473" t="s">
        <v>7458</v>
      </c>
      <c r="K2473" t="str">
        <f t="shared" si="116"/>
        <v>E:\imagenes\escudos_cl\Asia\Thai League 1\Rayong FC.png</v>
      </c>
      <c r="L2473" t="s">
        <v>437</v>
      </c>
      <c r="M2473">
        <f>INDEX(NationalTeams!B:B,MATCH(L2473,NationalTeams!C:C,0))</f>
        <v>200</v>
      </c>
      <c r="O2473" t="str">
        <f t="shared" si="114"/>
        <v>INSERT INTO "Clubs" (club_name,club_league_id,club_value,club_shield,club_country) VALUES ('Rayong FC',195,56,pg_read_binary_file('E:\imagenes\escudos_cl\Asia\Thai League 1\Rayong FC.png'),200);</v>
      </c>
    </row>
    <row r="2474" spans="2:15" x14ac:dyDescent="0.25">
      <c r="B2474">
        <v>2472</v>
      </c>
      <c r="C2474" t="s">
        <v>2014</v>
      </c>
      <c r="D2474" t="s">
        <v>1796</v>
      </c>
      <c r="E2474">
        <f>INDEX(ClubLeague!B:B,MATCH(D2474,ClubLeague!C:C,0))</f>
        <v>26</v>
      </c>
      <c r="F2474">
        <v>75</v>
      </c>
      <c r="G2474">
        <v>79</v>
      </c>
      <c r="H2474">
        <v>80</v>
      </c>
      <c r="I2474" s="3">
        <f t="shared" si="115"/>
        <v>78</v>
      </c>
      <c r="J2474" t="s">
        <v>7459</v>
      </c>
      <c r="K2474" t="str">
        <f t="shared" si="116"/>
        <v>E:\imagenes\escudos_cl\Europa\Bundesliga\RB Leipzig.png</v>
      </c>
      <c r="L2474" t="s">
        <v>489</v>
      </c>
      <c r="M2474">
        <f>INDEX(NationalTeams!B:B,MATCH(L2474,NationalTeams!C:C,0))</f>
        <v>4</v>
      </c>
      <c r="O2474" t="str">
        <f t="shared" si="114"/>
        <v>INSERT INTO "Clubs" (club_name,club_league_id,club_value,club_shield,club_country) VALUES ('RB Leipzig',26,78,pg_read_binary_file('E:\imagenes\escudos_cl\Europa\Bundesliga\RB Leipzig.png'),4);</v>
      </c>
    </row>
    <row r="2475" spans="2:15" x14ac:dyDescent="0.25">
      <c r="B2475">
        <v>2473</v>
      </c>
      <c r="C2475" t="s">
        <v>3626</v>
      </c>
      <c r="D2475" t="s">
        <v>1889</v>
      </c>
      <c r="E2475">
        <f>INDEX(ClubLeague!B:B,MATCH(D2475,ClubLeague!C:C,0))</f>
        <v>120</v>
      </c>
      <c r="F2475">
        <v>74</v>
      </c>
      <c r="G2475">
        <v>71</v>
      </c>
      <c r="H2475">
        <v>64</v>
      </c>
      <c r="I2475" s="3">
        <f t="shared" si="115"/>
        <v>70</v>
      </c>
      <c r="J2475" t="s">
        <v>7460</v>
      </c>
      <c r="K2475" t="str">
        <f t="shared" si="116"/>
        <v>E:\imagenes\escudos_cl\America\Major League Soccer\RB New York.png</v>
      </c>
      <c r="L2475" t="s">
        <v>349</v>
      </c>
      <c r="M2475">
        <f>INDEX(NationalTeams!B:B,MATCH(L2475,NationalTeams!C:C,0))</f>
        <v>67</v>
      </c>
      <c r="O2475" t="str">
        <f t="shared" si="114"/>
        <v>INSERT INTO "Clubs" (club_name,club_league_id,club_value,club_shield,club_country) VALUES ('RB New York',120,70,pg_read_binary_file('E:\imagenes\escudos_cl\America\Major League Soccer\RB New York.png'),67);</v>
      </c>
    </row>
    <row r="2476" spans="2:15" x14ac:dyDescent="0.25">
      <c r="B2476">
        <v>2474</v>
      </c>
      <c r="C2476" t="s">
        <v>3961</v>
      </c>
      <c r="D2476" t="s">
        <v>1844</v>
      </c>
      <c r="E2476">
        <f>INDEX(ClubLeague!B:B,MATCH(D2476,ClubLeague!C:C,0))</f>
        <v>75</v>
      </c>
      <c r="F2476">
        <v>64</v>
      </c>
      <c r="G2476">
        <v>64</v>
      </c>
      <c r="H2476">
        <v>62</v>
      </c>
      <c r="I2476" s="3">
        <f t="shared" si="115"/>
        <v>63</v>
      </c>
      <c r="J2476" t="s">
        <v>7461</v>
      </c>
      <c r="K2476" t="str">
        <f t="shared" si="116"/>
        <v>E:\imagenes\escudos_cl\Asia\J2 League\RB Omiya Ardija.png</v>
      </c>
      <c r="L2476" t="s">
        <v>422</v>
      </c>
      <c r="M2476">
        <f>INDEX(NationalTeams!B:B,MATCH(L2476,NationalTeams!C:C,0))</f>
        <v>112</v>
      </c>
      <c r="O2476" t="str">
        <f t="shared" si="114"/>
        <v>INSERT INTO "Clubs" (club_name,club_league_id,club_value,club_shield,club_country) VALUES ('RB Omiya Ardija',75,63,pg_read_binary_file('E:\imagenes\escudos_cl\Asia\J2 League\RB Omiya Ardija.png'),112);</v>
      </c>
    </row>
    <row r="2477" spans="2:15" x14ac:dyDescent="0.25">
      <c r="B2477">
        <v>2475</v>
      </c>
      <c r="C2477" t="s">
        <v>2075</v>
      </c>
      <c r="D2477" t="s">
        <v>1779</v>
      </c>
      <c r="E2477">
        <f>INDEX(ClubLeague!B:B,MATCH(D2477,ClubLeague!C:C,0))</f>
        <v>9</v>
      </c>
      <c r="F2477">
        <v>56</v>
      </c>
      <c r="G2477">
        <v>61</v>
      </c>
      <c r="H2477">
        <v>59</v>
      </c>
      <c r="I2477" s="3">
        <f t="shared" si="115"/>
        <v>59</v>
      </c>
      <c r="J2477" t="s">
        <v>7462</v>
      </c>
      <c r="K2477" t="str">
        <f t="shared" si="116"/>
        <v>E:\imagenes\escudos_cl\Europa\Admiral Bundesliga\RB Salzburg.png</v>
      </c>
      <c r="L2477" t="s">
        <v>514</v>
      </c>
      <c r="M2477">
        <f>INDEX(NationalTeams!B:B,MATCH(L2477,NationalTeams!C:C,0))</f>
        <v>17</v>
      </c>
      <c r="O2477" t="str">
        <f t="shared" si="114"/>
        <v>INSERT INTO "Clubs" (club_name,club_league_id,club_value,club_shield,club_country) VALUES ('RB Salzburg',9,59,pg_read_binary_file('E:\imagenes\escudos_cl\Europa\Admiral Bundesliga\RB Salzburg.png'),17);</v>
      </c>
    </row>
    <row r="2478" spans="2:15" x14ac:dyDescent="0.25">
      <c r="B2478">
        <v>2476</v>
      </c>
      <c r="C2478" t="s">
        <v>2473</v>
      </c>
      <c r="D2478" t="s">
        <v>1882</v>
      </c>
      <c r="E2478">
        <f>INDEX(ClubLeague!B:B,MATCH(D2478,ClubLeague!C:C,0))</f>
        <v>113</v>
      </c>
      <c r="F2478">
        <v>70</v>
      </c>
      <c r="G2478">
        <v>71</v>
      </c>
      <c r="H2478">
        <v>72</v>
      </c>
      <c r="I2478" s="3">
        <f t="shared" si="115"/>
        <v>71</v>
      </c>
      <c r="J2478" t="s">
        <v>7463</v>
      </c>
      <c r="K2478" t="str">
        <f t="shared" si="116"/>
        <v>E:\imagenes\escudos_cl\Europa\Ligue 1\RC Lens.png</v>
      </c>
      <c r="L2478" t="s">
        <v>487</v>
      </c>
      <c r="M2478">
        <f>INDEX(NationalTeams!B:B,MATCH(L2478,NationalTeams!C:C,0))</f>
        <v>74</v>
      </c>
      <c r="O2478" t="str">
        <f t="shared" si="114"/>
        <v>INSERT INTO "Clubs" (club_name,club_league_id,club_value,club_shield,club_country) VALUES ('RC Lens',113,71,pg_read_binary_file('E:\imagenes\escudos_cl\Europa\Ligue 1\RC Lens.png'),74);</v>
      </c>
    </row>
    <row r="2479" spans="2:15" x14ac:dyDescent="0.25">
      <c r="B2479">
        <v>2477</v>
      </c>
      <c r="C2479" t="s">
        <v>2490</v>
      </c>
      <c r="D2479" t="s">
        <v>1882</v>
      </c>
      <c r="E2479">
        <f>INDEX(ClubLeague!B:B,MATCH(D2479,ClubLeague!C:C,0))</f>
        <v>113</v>
      </c>
      <c r="F2479">
        <v>57</v>
      </c>
      <c r="G2479">
        <v>59</v>
      </c>
      <c r="H2479">
        <v>57</v>
      </c>
      <c r="I2479" s="3">
        <f t="shared" si="115"/>
        <v>58</v>
      </c>
      <c r="J2479" t="s">
        <v>7464</v>
      </c>
      <c r="K2479" t="str">
        <f t="shared" si="116"/>
        <v>E:\imagenes\escudos_cl\Europa\Ligue 1\RC Strasbourg Alsace.png</v>
      </c>
      <c r="L2479" t="s">
        <v>487</v>
      </c>
      <c r="M2479">
        <f>INDEX(NationalTeams!B:B,MATCH(L2479,NationalTeams!C:C,0))</f>
        <v>74</v>
      </c>
      <c r="O2479" t="str">
        <f t="shared" si="114"/>
        <v>INSERT INTO "Clubs" (club_name,club_league_id,club_value,club_shield,club_country) VALUES ('RC Strasbourg Alsace',113,58,pg_read_binary_file('E:\imagenes\escudos_cl\Europa\Ligue 1\RC Strasbourg Alsace.png'),74);</v>
      </c>
    </row>
    <row r="2480" spans="2:15" x14ac:dyDescent="0.25">
      <c r="B2480">
        <v>2478</v>
      </c>
      <c r="C2480" t="s">
        <v>2404</v>
      </c>
      <c r="D2480" t="s">
        <v>1855</v>
      </c>
      <c r="E2480">
        <f>INDEX(ClubLeague!B:B,MATCH(D2480,ClubLeague!C:C,0))</f>
        <v>86</v>
      </c>
      <c r="F2480">
        <v>74</v>
      </c>
      <c r="G2480">
        <v>74</v>
      </c>
      <c r="H2480">
        <v>72</v>
      </c>
      <c r="I2480" s="3">
        <f t="shared" si="115"/>
        <v>73</v>
      </c>
      <c r="J2480" t="s">
        <v>7465</v>
      </c>
      <c r="K2480" t="str">
        <f t="shared" si="116"/>
        <v>E:\imagenes\escudos_cl\Europa\LaLiga EA Sports\RCD Espanyol.png</v>
      </c>
      <c r="L2480" t="s">
        <v>490</v>
      </c>
      <c r="M2480">
        <f>INDEX(NationalTeams!B:B,MATCH(L2480,NationalTeams!C:C,0))</f>
        <v>66</v>
      </c>
      <c r="O2480" t="str">
        <f t="shared" si="114"/>
        <v>INSERT INTO "Clubs" (club_name,club_league_id,club_value,club_shield,club_country) VALUES ('RCD Espanyol',86,73,pg_read_binary_file('E:\imagenes\escudos_cl\Europa\LaLiga EA Sports\RCD Espanyol.png'),66);</v>
      </c>
    </row>
    <row r="2481" spans="2:15" x14ac:dyDescent="0.25">
      <c r="B2481">
        <v>2479</v>
      </c>
      <c r="C2481" t="s">
        <v>2409</v>
      </c>
      <c r="D2481" t="s">
        <v>1855</v>
      </c>
      <c r="E2481">
        <f>INDEX(ClubLeague!B:B,MATCH(D2481,ClubLeague!C:C,0))</f>
        <v>86</v>
      </c>
      <c r="F2481">
        <v>71</v>
      </c>
      <c r="G2481">
        <v>72</v>
      </c>
      <c r="H2481">
        <v>70</v>
      </c>
      <c r="I2481" s="3">
        <f t="shared" si="115"/>
        <v>71</v>
      </c>
      <c r="J2481" t="s">
        <v>7466</v>
      </c>
      <c r="K2481" t="str">
        <f t="shared" si="116"/>
        <v>E:\imagenes\escudos_cl\Europa\LaLiga EA Sports\RCD Mallorca.png</v>
      </c>
      <c r="L2481" t="s">
        <v>490</v>
      </c>
      <c r="M2481">
        <f>INDEX(NationalTeams!B:B,MATCH(L2481,NationalTeams!C:C,0))</f>
        <v>66</v>
      </c>
      <c r="O2481" t="str">
        <f t="shared" si="114"/>
        <v>INSERT INTO "Clubs" (club_name,club_league_id,club_value,club_shield,club_country) VALUES ('RCD Mallorca',86,71,pg_read_binary_file('E:\imagenes\escudos_cl\Europa\LaLiga EA Sports\RCD Mallorca.png'),66);</v>
      </c>
    </row>
    <row r="2482" spans="2:15" x14ac:dyDescent="0.25">
      <c r="B2482">
        <v>2480</v>
      </c>
      <c r="C2482" t="s">
        <v>2402</v>
      </c>
      <c r="D2482" t="s">
        <v>1855</v>
      </c>
      <c r="E2482">
        <f>INDEX(ClubLeague!B:B,MATCH(D2482,ClubLeague!C:C,0))</f>
        <v>86</v>
      </c>
      <c r="F2482">
        <v>75</v>
      </c>
      <c r="G2482">
        <v>80</v>
      </c>
      <c r="H2482">
        <v>75</v>
      </c>
      <c r="I2482" s="3">
        <f t="shared" si="115"/>
        <v>77</v>
      </c>
      <c r="J2482" t="s">
        <v>7467</v>
      </c>
      <c r="K2482" t="str">
        <f t="shared" si="116"/>
        <v>E:\imagenes\escudos_cl\Europa\LaLiga EA Sports\Real Betis.png</v>
      </c>
      <c r="L2482" t="s">
        <v>490</v>
      </c>
      <c r="M2482">
        <f>INDEX(NationalTeams!B:B,MATCH(L2482,NationalTeams!C:C,0))</f>
        <v>66</v>
      </c>
      <c r="O2482" t="str">
        <f t="shared" si="114"/>
        <v>INSERT INTO "Clubs" (club_name,club_league_id,club_value,club_shield,club_country) VALUES ('Real Betis',86,77,pg_read_binary_file('E:\imagenes\escudos_cl\Europa\LaLiga EA Sports\Real Betis.png'),66);</v>
      </c>
    </row>
    <row r="2483" spans="2:15" x14ac:dyDescent="0.25">
      <c r="B2483">
        <v>2481</v>
      </c>
      <c r="C2483" t="s">
        <v>3519</v>
      </c>
      <c r="D2483" t="s">
        <v>1966</v>
      </c>
      <c r="E2483">
        <f>INDEX(ClubLeague!B:B,MATCH(D2483,ClubLeague!C:C,0))</f>
        <v>197</v>
      </c>
      <c r="F2483">
        <v>61</v>
      </c>
      <c r="G2483">
        <v>61</v>
      </c>
      <c r="H2483">
        <v>57</v>
      </c>
      <c r="I2483" s="3">
        <f t="shared" si="115"/>
        <v>60</v>
      </c>
      <c r="J2483" t="s">
        <v>7468</v>
      </c>
      <c r="K2483" t="str">
        <f t="shared" si="116"/>
        <v>E:\imagenes\escudos_cl\America\Torneo BetPlay Dimayor\Real Cartagena FC.png</v>
      </c>
      <c r="L2483" t="s">
        <v>328</v>
      </c>
      <c r="M2483">
        <f>INDEX(NationalTeams!B:B,MATCH(L2483,NationalTeams!C:C,0))</f>
        <v>46</v>
      </c>
      <c r="O2483" t="str">
        <f t="shared" si="114"/>
        <v>INSERT INTO "Clubs" (club_name,club_league_id,club_value,club_shield,club_country) VALUES ('Real Cartagena FC',197,60,pg_read_binary_file('E:\imagenes\escudos_cl\America\Torneo BetPlay Dimayor\Real Cartagena FC.png'),46);</v>
      </c>
    </row>
    <row r="2484" spans="2:15" x14ac:dyDescent="0.25">
      <c r="B2484">
        <v>2482</v>
      </c>
      <c r="C2484" t="s">
        <v>3520</v>
      </c>
      <c r="D2484" t="s">
        <v>1966</v>
      </c>
      <c r="E2484">
        <f>INDEX(ClubLeague!B:B,MATCH(D2484,ClubLeague!C:C,0))</f>
        <v>197</v>
      </c>
      <c r="F2484">
        <v>56</v>
      </c>
      <c r="G2484">
        <v>59</v>
      </c>
      <c r="H2484">
        <v>56</v>
      </c>
      <c r="I2484" s="3">
        <f t="shared" si="115"/>
        <v>57</v>
      </c>
      <c r="J2484" t="s">
        <v>7469</v>
      </c>
      <c r="K2484" t="str">
        <f t="shared" si="116"/>
        <v>E:\imagenes\escudos_cl\America\Torneo BetPlay Dimayor\Real Cundinamarca.png</v>
      </c>
      <c r="L2484" t="s">
        <v>328</v>
      </c>
      <c r="M2484">
        <f>INDEX(NationalTeams!B:B,MATCH(L2484,NationalTeams!C:C,0))</f>
        <v>46</v>
      </c>
      <c r="O2484" t="str">
        <f t="shared" si="114"/>
        <v>INSERT INTO "Clubs" (club_name,club_league_id,club_value,club_shield,club_country) VALUES ('Real Cundinamarca',197,57,pg_read_binary_file('E:\imagenes\escudos_cl\America\Torneo BetPlay Dimayor\Real Cundinamarca.png'),46);</v>
      </c>
    </row>
    <row r="2485" spans="2:15" x14ac:dyDescent="0.25">
      <c r="B2485">
        <v>2483</v>
      </c>
      <c r="C2485" t="s">
        <v>4650</v>
      </c>
      <c r="D2485" t="s">
        <v>1797</v>
      </c>
      <c r="E2485">
        <f>INDEX(ClubLeague!B:B,MATCH(D2485,ClubLeague!C:C,0))</f>
        <v>27</v>
      </c>
      <c r="F2485">
        <v>66</v>
      </c>
      <c r="G2485">
        <v>61</v>
      </c>
      <c r="H2485">
        <v>62</v>
      </c>
      <c r="I2485" s="3">
        <f t="shared" si="115"/>
        <v>63</v>
      </c>
      <c r="J2485" t="s">
        <v>7470</v>
      </c>
      <c r="K2485" t="str">
        <f t="shared" si="116"/>
        <v>E:\imagenes\escudos_cl\Africa\Burkinabe Premier League\Real du Faso.png</v>
      </c>
      <c r="L2485" t="s">
        <v>366</v>
      </c>
      <c r="M2485">
        <f>INDEX(NationalTeams!B:B,MATCH(L2485,NationalTeams!C:C,0))</f>
        <v>35</v>
      </c>
      <c r="O2485" t="str">
        <f t="shared" si="114"/>
        <v>INSERT INTO "Clubs" (club_name,club_league_id,club_value,club_shield,club_country) VALUES ('Real du Faso',27,63,pg_read_binary_file('E:\imagenes\escudos_cl\Africa\Burkinabe Premier League\Real du Faso.png'),35);</v>
      </c>
    </row>
    <row r="2486" spans="2:15" x14ac:dyDescent="0.25">
      <c r="B2486">
        <v>2484</v>
      </c>
      <c r="C2486" t="s">
        <v>3725</v>
      </c>
      <c r="D2486" t="s">
        <v>1877</v>
      </c>
      <c r="E2486">
        <f>INDEX(ClubLeague!B:B,MATCH(D2486,ClubLeague!C:C,0))</f>
        <v>108</v>
      </c>
      <c r="F2486">
        <v>47</v>
      </c>
      <c r="G2486">
        <v>49</v>
      </c>
      <c r="H2486">
        <v>53</v>
      </c>
      <c r="I2486" s="3">
        <f t="shared" si="115"/>
        <v>50</v>
      </c>
      <c r="J2486" t="s">
        <v>7471</v>
      </c>
      <c r="K2486" t="str">
        <f t="shared" si="116"/>
        <v>E:\imagenes\escudos_cl\America\Liga Primera\Real Esteli FC.png</v>
      </c>
      <c r="L2486" t="s">
        <v>356</v>
      </c>
      <c r="M2486">
        <f>INDEX(NationalTeams!B:B,MATCH(L2486,NationalTeams!C:C,0))</f>
        <v>151</v>
      </c>
      <c r="O2486" t="str">
        <f t="shared" si="114"/>
        <v>INSERT INTO "Clubs" (club_name,club_league_id,club_value,club_shield,club_country) VALUES ('Real Esteli FC',108,50,pg_read_binary_file('E:\imagenes\escudos_cl\America\Liga Primera\Real Esteli FC.png'),151);</v>
      </c>
    </row>
    <row r="2487" spans="2:15" x14ac:dyDescent="0.25">
      <c r="B2487">
        <v>2485</v>
      </c>
      <c r="C2487" t="s">
        <v>3895</v>
      </c>
      <c r="D2487" t="s">
        <v>1935</v>
      </c>
      <c r="E2487">
        <f>INDEX(ClubLeague!B:B,MATCH(D2487,ClubLeague!C:C,0))</f>
        <v>166</v>
      </c>
      <c r="F2487">
        <v>55</v>
      </c>
      <c r="G2487">
        <v>55</v>
      </c>
      <c r="H2487">
        <v>61</v>
      </c>
      <c r="I2487" s="3">
        <f t="shared" si="115"/>
        <v>57</v>
      </c>
      <c r="J2487" t="s">
        <v>7472</v>
      </c>
      <c r="K2487" t="str">
        <f t="shared" si="116"/>
        <v>E:\imagenes\escudos_cl\America\Segunda Division de Venezuela\Real Frontera SC.png</v>
      </c>
      <c r="L2487" t="s">
        <v>351</v>
      </c>
      <c r="M2487">
        <f>INDEX(NationalTeams!B:B,MATCH(L2487,NationalTeams!C:C,0))</f>
        <v>217</v>
      </c>
      <c r="O2487" t="str">
        <f t="shared" si="114"/>
        <v>INSERT INTO "Clubs" (club_name,club_league_id,club_value,club_shield,club_country) VALUES ('Real Frontera SC',166,57,pg_read_binary_file('E:\imagenes\escudos_cl\America\Segunda Division de Venezuela\Real Frontera SC.png'),217);</v>
      </c>
    </row>
    <row r="2488" spans="2:15" x14ac:dyDescent="0.25">
      <c r="B2488">
        <v>2486</v>
      </c>
      <c r="C2488" t="s">
        <v>3671</v>
      </c>
      <c r="D2488" t="s">
        <v>1803</v>
      </c>
      <c r="E2488">
        <f>INDEX(ClubLeague!B:B,MATCH(D2488,ClubLeague!C:C,0))</f>
        <v>33</v>
      </c>
      <c r="F2488">
        <v>50</v>
      </c>
      <c r="G2488">
        <v>51</v>
      </c>
      <c r="H2488">
        <v>50</v>
      </c>
      <c r="I2488" s="3">
        <f t="shared" si="115"/>
        <v>50</v>
      </c>
      <c r="J2488" t="s">
        <v>7473</v>
      </c>
      <c r="K2488" t="str">
        <f t="shared" si="116"/>
        <v>E:\imagenes\escudos_cl\America\Championnat Special Division 1\Real Hope FA.png</v>
      </c>
      <c r="L2488" t="s">
        <v>333</v>
      </c>
      <c r="M2488">
        <f>INDEX(NationalTeams!B:B,MATCH(L2488,NationalTeams!C:C,0))</f>
        <v>89</v>
      </c>
      <c r="O2488" t="str">
        <f t="shared" si="114"/>
        <v>INSERT INTO "Clubs" (club_name,club_league_id,club_value,club_shield,club_country) VALUES ('Real Hope FA',33,50,pg_read_binary_file('E:\imagenes\escudos_cl\America\Championnat Special Division 1\Real Hope FA.png'),89);</v>
      </c>
    </row>
    <row r="2489" spans="2:15" x14ac:dyDescent="0.25">
      <c r="B2489">
        <v>2487</v>
      </c>
      <c r="C2489" t="s">
        <v>4478</v>
      </c>
      <c r="D2489" t="s">
        <v>1835</v>
      </c>
      <c r="E2489">
        <f>INDEX(ClubLeague!B:B,MATCH(D2489,ClubLeague!C:C,0))</f>
        <v>66</v>
      </c>
      <c r="F2489">
        <v>51</v>
      </c>
      <c r="G2489">
        <v>49</v>
      </c>
      <c r="H2489">
        <v>51</v>
      </c>
      <c r="I2489" s="3">
        <f t="shared" si="115"/>
        <v>50</v>
      </c>
      <c r="J2489" t="s">
        <v>7474</v>
      </c>
      <c r="K2489" t="str">
        <f t="shared" si="116"/>
        <v>E:\imagenes\escudos_cl\Asia\I League\Real Kashmir FC.png</v>
      </c>
      <c r="L2489" t="s">
        <v>458</v>
      </c>
      <c r="M2489">
        <f>INDEX(NationalTeams!B:B,MATCH(L2489,NationalTeams!C:C,0))</f>
        <v>93</v>
      </c>
      <c r="O2489" t="str">
        <f t="shared" si="114"/>
        <v>INSERT INTO "Clubs" (club_name,club_league_id,club_value,club_shield,club_country) VALUES ('Real Kashmir FC',66,50,pg_read_binary_file('E:\imagenes\escudos_cl\Asia\I League\Real Kashmir FC.png'),93);</v>
      </c>
    </row>
    <row r="2490" spans="2:15" x14ac:dyDescent="0.25">
      <c r="B2490">
        <v>2488</v>
      </c>
      <c r="C2490" t="s">
        <v>2390</v>
      </c>
      <c r="D2490" t="s">
        <v>1855</v>
      </c>
      <c r="E2490">
        <f>INDEX(ClubLeague!B:B,MATCH(D2490,ClubLeague!C:C,0))</f>
        <v>86</v>
      </c>
      <c r="F2490">
        <v>86</v>
      </c>
      <c r="G2490">
        <v>85</v>
      </c>
      <c r="H2490">
        <v>83</v>
      </c>
      <c r="I2490" s="3">
        <f t="shared" si="115"/>
        <v>85</v>
      </c>
      <c r="J2490" t="s">
        <v>7475</v>
      </c>
      <c r="K2490" t="str">
        <f t="shared" si="116"/>
        <v>E:\imagenes\escudos_cl\Europa\LaLiga EA Sports\Real Madrid CF.png</v>
      </c>
      <c r="L2490" t="s">
        <v>490</v>
      </c>
      <c r="M2490">
        <f>INDEX(NationalTeams!B:B,MATCH(L2490,NationalTeams!C:C,0))</f>
        <v>66</v>
      </c>
      <c r="O2490" t="str">
        <f t="shared" si="114"/>
        <v>INSERT INTO "Clubs" (club_name,club_league_id,club_value,club_shield,club_country) VALUES ('Real Madrid CF',86,85,pg_read_binary_file('E:\imagenes\escudos_cl\Europa\LaLiga EA Sports\Real Madrid CF.png'),66);</v>
      </c>
    </row>
    <row r="2491" spans="2:15" x14ac:dyDescent="0.25">
      <c r="B2491">
        <v>2489</v>
      </c>
      <c r="C2491" t="s">
        <v>2419</v>
      </c>
      <c r="D2491" t="s">
        <v>1855</v>
      </c>
      <c r="E2491">
        <f>INDEX(ClubLeague!B:B,MATCH(D2491,ClubLeague!C:C,0))</f>
        <v>86</v>
      </c>
      <c r="F2491">
        <v>65</v>
      </c>
      <c r="G2491">
        <v>72</v>
      </c>
      <c r="H2491">
        <v>63</v>
      </c>
      <c r="I2491" s="3">
        <f t="shared" si="115"/>
        <v>67</v>
      </c>
      <c r="J2491" t="s">
        <v>7476</v>
      </c>
      <c r="K2491" t="str">
        <f t="shared" si="116"/>
        <v>E:\imagenes\escudos_cl\Europa\LaLiga EA Sports\Real Oviedo.png</v>
      </c>
      <c r="L2491" t="s">
        <v>490</v>
      </c>
      <c r="M2491">
        <f>INDEX(NationalTeams!B:B,MATCH(L2491,NationalTeams!C:C,0))</f>
        <v>66</v>
      </c>
      <c r="O2491" t="str">
        <f t="shared" si="114"/>
        <v>INSERT INTO "Clubs" (club_name,club_league_id,club_value,club_shield,club_country) VALUES ('Real Oviedo',86,67,pg_read_binary_file('E:\imagenes\escudos_cl\Europa\LaLiga EA Sports\Real Oviedo.png'),66);</v>
      </c>
    </row>
    <row r="2492" spans="2:15" x14ac:dyDescent="0.25">
      <c r="B2492">
        <v>2490</v>
      </c>
      <c r="C2492" t="s">
        <v>3627</v>
      </c>
      <c r="D2492" t="s">
        <v>1889</v>
      </c>
      <c r="E2492">
        <f>INDEX(ClubLeague!B:B,MATCH(D2492,ClubLeague!C:C,0))</f>
        <v>120</v>
      </c>
      <c r="F2492">
        <v>68</v>
      </c>
      <c r="G2492">
        <v>70</v>
      </c>
      <c r="H2492">
        <v>64</v>
      </c>
      <c r="I2492" s="3">
        <f t="shared" si="115"/>
        <v>67</v>
      </c>
      <c r="J2492" t="s">
        <v>7477</v>
      </c>
      <c r="K2492" t="str">
        <f t="shared" si="116"/>
        <v>E:\imagenes\escudos_cl\America\Major League Soccer\Real Salt Lake.png</v>
      </c>
      <c r="L2492" t="s">
        <v>349</v>
      </c>
      <c r="M2492">
        <f>INDEX(NationalTeams!B:B,MATCH(L2492,NationalTeams!C:C,0))</f>
        <v>67</v>
      </c>
      <c r="O2492" t="str">
        <f t="shared" si="114"/>
        <v>INSERT INTO "Clubs" (club_name,club_league_id,club_value,club_shield,club_country) VALUES ('Real Salt Lake',120,67,pg_read_binary_file('E:\imagenes\escudos_cl\America\Major League Soccer\Real Salt Lake.png'),67);</v>
      </c>
    </row>
    <row r="2493" spans="2:15" x14ac:dyDescent="0.25">
      <c r="B2493">
        <v>2491</v>
      </c>
      <c r="C2493" t="s">
        <v>2393</v>
      </c>
      <c r="D2493" t="s">
        <v>1855</v>
      </c>
      <c r="E2493">
        <f>INDEX(ClubLeague!B:B,MATCH(D2493,ClubLeague!C:C,0))</f>
        <v>86</v>
      </c>
      <c r="F2493">
        <v>81</v>
      </c>
      <c r="G2493">
        <v>78</v>
      </c>
      <c r="H2493">
        <v>76</v>
      </c>
      <c r="I2493" s="3">
        <f t="shared" si="115"/>
        <v>78</v>
      </c>
      <c r="J2493" t="s">
        <v>7478</v>
      </c>
      <c r="K2493" t="str">
        <f t="shared" si="116"/>
        <v>E:\imagenes\escudos_cl\Europa\LaLiga EA Sports\Real Sociedad.png</v>
      </c>
      <c r="L2493" t="s">
        <v>490</v>
      </c>
      <c r="M2493">
        <f>INDEX(NationalTeams!B:B,MATCH(L2493,NationalTeams!C:C,0))</f>
        <v>66</v>
      </c>
      <c r="O2493" t="str">
        <f t="shared" si="114"/>
        <v>INSERT INTO "Clubs" (club_name,club_league_id,club_value,club_shield,club_country) VALUES ('Real Sociedad',86,78,pg_read_binary_file('E:\imagenes\escudos_cl\Europa\LaLiga EA Sports\Real Sociedad.png'),66);</v>
      </c>
    </row>
    <row r="2494" spans="2:15" x14ac:dyDescent="0.25">
      <c r="B2494">
        <v>2492</v>
      </c>
      <c r="C2494" t="s">
        <v>2418</v>
      </c>
      <c r="D2494" t="s">
        <v>1856</v>
      </c>
      <c r="E2494">
        <f>INDEX(ClubLeague!B:B,MATCH(D2494,ClubLeague!C:C,0))</f>
        <v>87</v>
      </c>
      <c r="F2494">
        <v>66</v>
      </c>
      <c r="G2494">
        <v>67</v>
      </c>
      <c r="H2494">
        <v>60</v>
      </c>
      <c r="I2494" s="3">
        <f t="shared" si="115"/>
        <v>64</v>
      </c>
      <c r="J2494" t="s">
        <v>7479</v>
      </c>
      <c r="K2494" t="str">
        <f t="shared" si="116"/>
        <v>E:\imagenes\escudos_cl\Europa\LaLiga Hypermotion\Real Sociedad B.png</v>
      </c>
      <c r="L2494" t="s">
        <v>490</v>
      </c>
      <c r="M2494">
        <f>INDEX(NationalTeams!B:B,MATCH(L2494,NationalTeams!C:C,0))</f>
        <v>66</v>
      </c>
      <c r="O2494" t="str">
        <f t="shared" si="114"/>
        <v>INSERT INTO "Clubs" (club_name,club_league_id,club_value,club_shield,club_country) VALUES ('Real Sociedad B',87,64,pg_read_binary_file('E:\imagenes\escudos_cl\Europa\LaLiga Hypermotion\Real Sociedad B.png'),66);</v>
      </c>
    </row>
    <row r="2495" spans="2:15" x14ac:dyDescent="0.25">
      <c r="B2495">
        <v>2493</v>
      </c>
      <c r="C2495" t="s">
        <v>2413</v>
      </c>
      <c r="D2495" t="s">
        <v>1856</v>
      </c>
      <c r="E2495">
        <f>INDEX(ClubLeague!B:B,MATCH(D2495,ClubLeague!C:C,0))</f>
        <v>87</v>
      </c>
      <c r="F2495">
        <v>69</v>
      </c>
      <c r="G2495">
        <v>73</v>
      </c>
      <c r="H2495">
        <v>72</v>
      </c>
      <c r="I2495" s="3">
        <f t="shared" si="115"/>
        <v>71</v>
      </c>
      <c r="J2495" t="s">
        <v>7480</v>
      </c>
      <c r="K2495" t="str">
        <f t="shared" si="116"/>
        <v>E:\imagenes\escudos_cl\Europa\LaLiga Hypermotion\Real Valladolid CF.png</v>
      </c>
      <c r="L2495" t="s">
        <v>490</v>
      </c>
      <c r="M2495">
        <f>INDEX(NationalTeams!B:B,MATCH(L2495,NationalTeams!C:C,0))</f>
        <v>66</v>
      </c>
      <c r="O2495" t="str">
        <f t="shared" si="114"/>
        <v>INSERT INTO "Clubs" (club_name,club_league_id,club_value,club_shield,club_country) VALUES ('Real Valladolid CF',87,71,pg_read_binary_file('E:\imagenes\escudos_cl\Europa\LaLiga Hypermotion\Real Valladolid CF.png'),66);</v>
      </c>
    </row>
    <row r="2496" spans="2:15" x14ac:dyDescent="0.25">
      <c r="B2496">
        <v>2494</v>
      </c>
      <c r="C2496" t="s">
        <v>2422</v>
      </c>
      <c r="D2496" t="s">
        <v>1856</v>
      </c>
      <c r="E2496">
        <f>INDEX(ClubLeague!B:B,MATCH(D2496,ClubLeague!C:C,0))</f>
        <v>87</v>
      </c>
      <c r="F2496">
        <v>64</v>
      </c>
      <c r="G2496">
        <v>68</v>
      </c>
      <c r="H2496">
        <v>67</v>
      </c>
      <c r="I2496" s="3">
        <f t="shared" si="115"/>
        <v>66</v>
      </c>
      <c r="J2496" t="s">
        <v>7481</v>
      </c>
      <c r="K2496" t="str">
        <f t="shared" si="116"/>
        <v>E:\imagenes\escudos_cl\Europa\LaLiga Hypermotion\Real Zaragoza.png</v>
      </c>
      <c r="L2496" t="s">
        <v>490</v>
      </c>
      <c r="M2496">
        <f>INDEX(NationalTeams!B:B,MATCH(L2496,NationalTeams!C:C,0))</f>
        <v>66</v>
      </c>
      <c r="O2496" t="str">
        <f t="shared" si="114"/>
        <v>INSERT INTO "Clubs" (club_name,club_league_id,club_value,club_shield,club_country) VALUES ('Real Zaragoza',87,66,pg_read_binary_file('E:\imagenes\escudos_cl\Europa\LaLiga Hypermotion\Real Zaragoza.png'),66);</v>
      </c>
    </row>
    <row r="2497" spans="2:15" x14ac:dyDescent="0.25">
      <c r="B2497">
        <v>2495</v>
      </c>
      <c r="C2497" t="s">
        <v>4603</v>
      </c>
      <c r="D2497" t="s">
        <v>1833</v>
      </c>
      <c r="E2497">
        <f>INDEX(ClubLeague!B:B,MATCH(D2497,ClubLeague!C:C,0))</f>
        <v>64</v>
      </c>
      <c r="F2497">
        <v>58</v>
      </c>
      <c r="G2497">
        <v>58</v>
      </c>
      <c r="H2497">
        <v>63</v>
      </c>
      <c r="I2497" s="3">
        <f t="shared" si="115"/>
        <v>60</v>
      </c>
      <c r="J2497" t="s">
        <v>7482</v>
      </c>
      <c r="K2497" t="str">
        <f t="shared" si="116"/>
        <v>E:\imagenes\escudos_cl\Africa\Girabola\Recreativo do Libolo.png</v>
      </c>
      <c r="L2497" t="s">
        <v>357</v>
      </c>
      <c r="M2497">
        <f>INDEX(NationalTeams!B:B,MATCH(L2497,NationalTeams!C:C,0))</f>
        <v>7</v>
      </c>
      <c r="O2497" t="str">
        <f t="shared" si="114"/>
        <v>INSERT INTO "Clubs" (club_name,club_league_id,club_value,club_shield,club_country) VALUES ('Recreativo do Libolo',64,60,pg_read_binary_file('E:\imagenes\escudos_cl\Africa\Girabola\Recreativo do Libolo.png'),7);</v>
      </c>
    </row>
    <row r="2498" spans="2:15" x14ac:dyDescent="0.25">
      <c r="B2498">
        <v>2496</v>
      </c>
      <c r="C2498" t="s">
        <v>4968</v>
      </c>
      <c r="D2498" t="s">
        <v>1979</v>
      </c>
      <c r="E2498">
        <f>INDEX(ClubLeague!B:B,MATCH(D2498,ClubLeague!C:C,0))</f>
        <v>210</v>
      </c>
      <c r="F2498">
        <v>63</v>
      </c>
      <c r="G2498">
        <v>57</v>
      </c>
      <c r="H2498">
        <v>57</v>
      </c>
      <c r="I2498" s="3">
        <f t="shared" si="115"/>
        <v>59</v>
      </c>
      <c r="J2498" t="s">
        <v>7483</v>
      </c>
      <c r="K2498" t="str">
        <f t="shared" si="116"/>
        <v>E:\imagenes\escudos_cl\Africa\Zambia Super League\Red Arrows FC.png</v>
      </c>
      <c r="L2498" t="s">
        <v>367</v>
      </c>
      <c r="M2498">
        <f>INDEX(NationalTeams!B:B,MATCH(L2498,NationalTeams!C:C,0))</f>
        <v>222</v>
      </c>
      <c r="O2498" t="str">
        <f t="shared" si="114"/>
        <v>INSERT INTO "Clubs" (club_name,club_league_id,club_value,club_shield,club_country) VALUES ('Red Arrows FC',210,59,pg_read_binary_file('E:\imagenes\escudos_cl\Africa\Zambia Super League\Red Arrows FC.png'),222);</v>
      </c>
    </row>
    <row r="2499" spans="2:15" x14ac:dyDescent="0.25">
      <c r="B2499">
        <v>2497</v>
      </c>
      <c r="C2499" t="s">
        <v>3423</v>
      </c>
      <c r="D2499" t="s">
        <v>1793</v>
      </c>
      <c r="E2499">
        <f>INDEX(ClubLeague!B:B,MATCH(D2499,ClubLeague!C:C,0))</f>
        <v>23</v>
      </c>
      <c r="F2499">
        <v>69</v>
      </c>
      <c r="G2499">
        <v>69</v>
      </c>
      <c r="H2499">
        <v>68</v>
      </c>
      <c r="I2499" s="3">
        <f t="shared" si="115"/>
        <v>69</v>
      </c>
      <c r="J2499" t="s">
        <v>7484</v>
      </c>
      <c r="K2499" t="str">
        <f t="shared" si="116"/>
        <v>E:\imagenes\escudos_cl\America\Brasileirao Betano\Red Bull Bragantino.png</v>
      </c>
      <c r="L2499" t="s">
        <v>327</v>
      </c>
      <c r="M2499">
        <f>INDEX(NationalTeams!B:B,MATCH(L2499,NationalTeams!C:C,0))</f>
        <v>32</v>
      </c>
      <c r="O2499" t="str">
        <f t="shared" ref="O2499:O2562" si="117">_xlfn.CONCAT($O$1,$S$1,$B$1,$S$1," ",$Q$1,$C$2,$U$1,$E$2,$U$1,$I$2,$U$1,$K$2,$U$1,$M$2,$R$1,$P$1,$Q$1,$T$1,C2499,$T$1,$U$1,E2499,$U$1,I2499,$U$1,$O$2,$Q$1,$T$1,K2499,$T$1,$R$1,$U$1,M2499,$R$1,$V$1)</f>
        <v>INSERT INTO "Clubs" (club_name,club_league_id,club_value,club_shield,club_country) VALUES ('Red Bull Bragantino',23,69,pg_read_binary_file('E:\imagenes\escudos_cl\America\Brasileirao Betano\Red Bull Bragantino.png'),32);</v>
      </c>
    </row>
    <row r="2500" spans="2:15" x14ac:dyDescent="0.25">
      <c r="B2500">
        <v>2498</v>
      </c>
      <c r="C2500" t="s">
        <v>2496</v>
      </c>
      <c r="D2500" t="s">
        <v>1885</v>
      </c>
      <c r="E2500">
        <f>INDEX(ClubLeague!B:B,MATCH(D2500,ClubLeague!C:C,0))</f>
        <v>116</v>
      </c>
      <c r="F2500">
        <v>61</v>
      </c>
      <c r="G2500">
        <v>57</v>
      </c>
      <c r="H2500">
        <v>59</v>
      </c>
      <c r="I2500" s="3">
        <f t="shared" ref="I2500:I2563" si="118">ROUND(AVERAGE(F2500:H2500),0)</f>
        <v>59</v>
      </c>
      <c r="J2500" t="s">
        <v>7485</v>
      </c>
      <c r="K2500" t="str">
        <f t="shared" ref="K2500:K2563" si="119">_xlfn.CONCAT($A$1,J2500)</f>
        <v>E:\imagenes\escudos_cl\Europa\Ligue 2\Red Star FC.png</v>
      </c>
      <c r="L2500" t="s">
        <v>487</v>
      </c>
      <c r="M2500">
        <f>INDEX(NationalTeams!B:B,MATCH(L2500,NationalTeams!C:C,0))</f>
        <v>74</v>
      </c>
      <c r="O2500" t="str">
        <f t="shared" si="117"/>
        <v>INSERT INTO "Clubs" (club_name,club_league_id,club_value,club_shield,club_country) VALUES ('Red Star FC',116,59,pg_read_binary_file('E:\imagenes\escudos_cl\Europa\Ligue 2\Red Star FC.png'),74);</v>
      </c>
    </row>
    <row r="2501" spans="2:15" x14ac:dyDescent="0.25">
      <c r="B2501">
        <v>2499</v>
      </c>
      <c r="C2501" t="s">
        <v>2360</v>
      </c>
      <c r="D2501" t="s">
        <v>1896</v>
      </c>
      <c r="E2501">
        <f>INDEX(ClubLeague!B:B,MATCH(D2501,ClubLeague!C:C,0))</f>
        <v>127</v>
      </c>
      <c r="F2501">
        <v>51</v>
      </c>
      <c r="G2501">
        <v>54</v>
      </c>
      <c r="H2501">
        <v>52</v>
      </c>
      <c r="I2501" s="3">
        <f t="shared" si="118"/>
        <v>52</v>
      </c>
      <c r="J2501" t="s">
        <v>7486</v>
      </c>
      <c r="K2501" t="str">
        <f t="shared" si="119"/>
        <v>E:\imagenes\escudos_cl\Europa\MonacoBet Liga\Redfox FC Stara Lubovna.png</v>
      </c>
      <c r="L2501" t="s">
        <v>509</v>
      </c>
      <c r="M2501">
        <f>INDEX(NationalTeams!B:B,MATCH(L2501,NationalTeams!C:C,0))</f>
        <v>64</v>
      </c>
      <c r="O2501" t="str">
        <f t="shared" si="117"/>
        <v>INSERT INTO "Clubs" (club_name,club_league_id,club_value,club_shield,club_country) VALUES ('Redfox FC Stara Lubovna',127,52,pg_read_binary_file('E:\imagenes\escudos_cl\Europa\MonacoBet Liga\Redfox FC Stara Lubovna.png'),64);</v>
      </c>
    </row>
    <row r="2502" spans="2:15" x14ac:dyDescent="0.25">
      <c r="B2502">
        <v>2500</v>
      </c>
      <c r="C2502" t="s">
        <v>4492</v>
      </c>
      <c r="D2502" t="s">
        <v>1962</v>
      </c>
      <c r="E2502">
        <f>INDEX(ClubLeague!B:B,MATCH(D2502,ClubLeague!C:C,0))</f>
        <v>193</v>
      </c>
      <c r="F2502">
        <v>56</v>
      </c>
      <c r="G2502">
        <v>52</v>
      </c>
      <c r="H2502">
        <v>50</v>
      </c>
      <c r="I2502" s="3">
        <f t="shared" si="118"/>
        <v>53</v>
      </c>
      <c r="J2502" t="s">
        <v>7487</v>
      </c>
      <c r="K2502" t="str">
        <f t="shared" si="119"/>
        <v>E:\imagenes\escudos_cl\Asia\Tajikistan Higher League\Regar TadAZ Tursunzoda.png</v>
      </c>
      <c r="L2502" t="s">
        <v>442</v>
      </c>
      <c r="M2502">
        <f>INDEX(NationalTeams!B:B,MATCH(L2502,NationalTeams!C:C,0))</f>
        <v>203</v>
      </c>
      <c r="O2502" t="str">
        <f t="shared" si="117"/>
        <v>INSERT INTO "Clubs" (club_name,club_league_id,club_value,club_shield,club_country) VALUES ('Regar TadAZ Tursunzoda',193,53,pg_read_binary_file('E:\imagenes\escudos_cl\Asia\Tajikistan Higher League\Regar TadAZ Tursunzoda.png'),203);</v>
      </c>
    </row>
    <row r="2503" spans="2:15" x14ac:dyDescent="0.25">
      <c r="B2503">
        <v>2501</v>
      </c>
      <c r="C2503" t="s">
        <v>4860</v>
      </c>
      <c r="D2503" t="s">
        <v>1908</v>
      </c>
      <c r="E2503">
        <f>INDEX(ClubLeague!B:B,MATCH(D2503,ClubLeague!C:C,0))</f>
        <v>139</v>
      </c>
      <c r="F2503">
        <v>75</v>
      </c>
      <c r="G2503">
        <v>64</v>
      </c>
      <c r="H2503">
        <v>73</v>
      </c>
      <c r="I2503" s="3">
        <f t="shared" si="118"/>
        <v>71</v>
      </c>
      <c r="J2503" t="s">
        <v>7488</v>
      </c>
      <c r="K2503" t="str">
        <f t="shared" si="119"/>
        <v>E:\imagenes\escudos_cl\Africa\Nigeria Premier Football League\Remo Stars FC.png</v>
      </c>
      <c r="L2503" t="s">
        <v>361</v>
      </c>
      <c r="M2503">
        <f>INDEX(NationalTeams!B:B,MATCH(L2503,NationalTeams!C:C,0))</f>
        <v>153</v>
      </c>
      <c r="O2503" t="str">
        <f t="shared" si="117"/>
        <v>INSERT INTO "Clubs" (club_name,club_league_id,club_value,club_shield,club_country) VALUES ('Remo Stars FC',139,71,pg_read_binary_file('E:\imagenes\escudos_cl\Africa\Nigeria Premier Football League\Remo Stars FC.png'),153);</v>
      </c>
    </row>
    <row r="2504" spans="2:15" x14ac:dyDescent="0.25">
      <c r="B2504">
        <v>2502</v>
      </c>
      <c r="C2504" t="s">
        <v>4797</v>
      </c>
      <c r="D2504" t="s">
        <v>1792</v>
      </c>
      <c r="E2504">
        <f>INDEX(ClubLeague!B:B,MATCH(D2504,ClubLeague!C:C,0))</f>
        <v>22</v>
      </c>
      <c r="F2504">
        <v>70</v>
      </c>
      <c r="G2504">
        <v>66</v>
      </c>
      <c r="H2504">
        <v>74</v>
      </c>
      <c r="I2504" s="3">
        <f t="shared" si="118"/>
        <v>70</v>
      </c>
      <c r="J2504" t="s">
        <v>7489</v>
      </c>
      <c r="K2504" t="str">
        <f t="shared" si="119"/>
        <v>E:\imagenes\escudos_cl\Africa\Botola\Renaissance Sportive de Berkane.png</v>
      </c>
      <c r="L2504" t="s">
        <v>342</v>
      </c>
      <c r="M2504">
        <f>INDEX(NationalTeams!B:B,MATCH(L2504,NationalTeams!C:C,0))</f>
        <v>137</v>
      </c>
      <c r="O2504" t="str">
        <f t="shared" si="117"/>
        <v>INSERT INTO "Clubs" (club_name,club_league_id,club_value,club_shield,club_country) VALUES ('Renaissance Sportive de Berkane',22,70,pg_read_binary_file('E:\imagenes\escudos_cl\Africa\Botola\Renaissance Sportive de Berkane.png'),137);</v>
      </c>
    </row>
    <row r="2505" spans="2:15" x14ac:dyDescent="0.25">
      <c r="B2505">
        <v>2503</v>
      </c>
      <c r="C2505" t="s">
        <v>4043</v>
      </c>
      <c r="D2505" t="s">
        <v>1844</v>
      </c>
      <c r="E2505">
        <f>INDEX(ClubLeague!B:B,MATCH(D2505,ClubLeague!C:C,0))</f>
        <v>75</v>
      </c>
      <c r="F2505">
        <v>60</v>
      </c>
      <c r="G2505">
        <v>58</v>
      </c>
      <c r="H2505">
        <v>60</v>
      </c>
      <c r="I2505" s="3">
        <f t="shared" si="118"/>
        <v>59</v>
      </c>
      <c r="J2505" t="s">
        <v>7490</v>
      </c>
      <c r="K2505" t="str">
        <f t="shared" si="119"/>
        <v>E:\imagenes\escudos_cl\Asia\J2 League\Renofa Yamaguchi.png</v>
      </c>
      <c r="L2505" t="s">
        <v>422</v>
      </c>
      <c r="M2505">
        <f>INDEX(NationalTeams!B:B,MATCH(L2505,NationalTeams!C:C,0))</f>
        <v>112</v>
      </c>
      <c r="O2505" t="str">
        <f t="shared" si="117"/>
        <v>INSERT INTO "Clubs" (club_name,club_league_id,club_value,club_shield,club_country) VALUES ('Renofa Yamaguchi',75,59,pg_read_binary_file('E:\imagenes\escudos_cl\Asia\J2 League\Renofa Yamaguchi.png'),112);</v>
      </c>
    </row>
    <row r="2506" spans="2:15" x14ac:dyDescent="0.25">
      <c r="B2506">
        <v>2504</v>
      </c>
      <c r="C2506" t="s">
        <v>3759</v>
      </c>
      <c r="D2506" t="s">
        <v>1812</v>
      </c>
      <c r="E2506">
        <f>INDEX(ClubLeague!B:B,MATCH(D2506,ClubLeague!C:C,0))</f>
        <v>43</v>
      </c>
      <c r="F2506">
        <v>58</v>
      </c>
      <c r="G2506">
        <v>61</v>
      </c>
      <c r="H2506">
        <v>59</v>
      </c>
      <c r="I2506" s="3">
        <f t="shared" si="118"/>
        <v>59</v>
      </c>
      <c r="J2506" t="s">
        <v>7491</v>
      </c>
      <c r="K2506" t="str">
        <f t="shared" si="119"/>
        <v>E:\imagenes\escudos_cl\America\Division Intermedia\Resistencia SC.png</v>
      </c>
      <c r="L2506" t="s">
        <v>348</v>
      </c>
      <c r="M2506">
        <f>INDEX(NationalTeams!B:B,MATCH(L2506,NationalTeams!C:C,0))</f>
        <v>164</v>
      </c>
      <c r="O2506" t="str">
        <f t="shared" si="117"/>
        <v>INSERT INTO "Clubs" (club_name,club_league_id,club_value,club_shield,club_country) VALUES ('Resistencia SC',43,59,pg_read_binary_file('E:\imagenes\escudos_cl\America\Division Intermedia\Resistencia SC.png'),164);</v>
      </c>
    </row>
    <row r="2507" spans="2:15" x14ac:dyDescent="0.25">
      <c r="B2507">
        <v>2505</v>
      </c>
      <c r="C2507" t="s">
        <v>4493</v>
      </c>
      <c r="D2507" t="s">
        <v>1827</v>
      </c>
      <c r="E2507">
        <f>INDEX(ClubLeague!B:B,MATCH(D2507,ClubLeague!C:C,0))</f>
        <v>58</v>
      </c>
      <c r="F2507">
        <v>53</v>
      </c>
      <c r="G2507">
        <v>52</v>
      </c>
      <c r="H2507">
        <v>50</v>
      </c>
      <c r="I2507" s="3">
        <f t="shared" si="118"/>
        <v>52</v>
      </c>
      <c r="J2507" t="s">
        <v>7492</v>
      </c>
      <c r="K2507" t="str">
        <f t="shared" si="119"/>
        <v>E:\imagenes\escudos_cl\Asia\Fiji Premier League\Rewa FC.png</v>
      </c>
      <c r="L2507" t="s">
        <v>459</v>
      </c>
      <c r="M2507">
        <f>INDEX(NationalTeams!B:B,MATCH(L2507,NationalTeams!C:C,0))</f>
        <v>71</v>
      </c>
      <c r="O2507" t="str">
        <f t="shared" si="117"/>
        <v>INSERT INTO "Clubs" (club_name,club_league_id,club_value,club_shield,club_country) VALUES ('Rewa FC',58,52,pg_read_binary_file('E:\imagenes\escudos_cl\Asia\Fiji Premier League\Rewa FC.png'),71);</v>
      </c>
    </row>
    <row r="2508" spans="2:15" x14ac:dyDescent="0.25">
      <c r="B2508">
        <v>2506</v>
      </c>
      <c r="C2508" t="s">
        <v>2128</v>
      </c>
      <c r="D2508" t="s">
        <v>1802</v>
      </c>
      <c r="E2508">
        <f>INDEX(ClubLeague!B:B,MATCH(D2508,ClubLeague!C:C,0))</f>
        <v>32</v>
      </c>
      <c r="F2508">
        <v>62</v>
      </c>
      <c r="G2508">
        <v>61</v>
      </c>
      <c r="H2508">
        <v>62</v>
      </c>
      <c r="I2508" s="3">
        <f t="shared" si="118"/>
        <v>62</v>
      </c>
      <c r="J2508" t="s">
        <v>7493</v>
      </c>
      <c r="K2508" t="str">
        <f t="shared" si="119"/>
        <v>E:\imagenes\escudos_cl\Europa\Challenger Pro League\RFC Liege.png</v>
      </c>
      <c r="L2508" t="s">
        <v>505</v>
      </c>
      <c r="M2508">
        <f>INDEX(NationalTeams!B:B,MATCH(L2508,NationalTeams!C:C,0))</f>
        <v>23</v>
      </c>
      <c r="O2508" t="str">
        <f t="shared" si="117"/>
        <v>INSERT INTO "Clubs" (club_name,club_league_id,club_value,club_shield,club_country) VALUES ('RFC Liege',32,62,pg_read_binary_file('E:\imagenes\escudos_cl\Europa\Challenger Pro League\RFC Liege.png'),23);</v>
      </c>
    </row>
    <row r="2509" spans="2:15" x14ac:dyDescent="0.25">
      <c r="B2509">
        <v>2507</v>
      </c>
      <c r="C2509" t="s">
        <v>2130</v>
      </c>
      <c r="D2509" t="s">
        <v>1802</v>
      </c>
      <c r="E2509">
        <f>INDEX(ClubLeague!B:B,MATCH(D2509,ClubLeague!C:C,0))</f>
        <v>32</v>
      </c>
      <c r="F2509">
        <v>60</v>
      </c>
      <c r="G2509">
        <v>60</v>
      </c>
      <c r="H2509">
        <v>61</v>
      </c>
      <c r="I2509" s="3">
        <f t="shared" si="118"/>
        <v>60</v>
      </c>
      <c r="J2509" t="s">
        <v>7494</v>
      </c>
      <c r="K2509" t="str">
        <f t="shared" si="119"/>
        <v>E:\imagenes\escudos_cl\Europa\Challenger Pro League\RFC Seraing.png</v>
      </c>
      <c r="L2509" t="s">
        <v>505</v>
      </c>
      <c r="M2509">
        <f>INDEX(NationalTeams!B:B,MATCH(L2509,NationalTeams!C:C,0))</f>
        <v>23</v>
      </c>
      <c r="O2509" t="str">
        <f t="shared" si="117"/>
        <v>INSERT INTO "Clubs" (club_name,club_league_id,club_value,club_shield,club_country) VALUES ('RFC Seraing',32,60,pg_read_binary_file('E:\imagenes\escudos_cl\Europa\Challenger Pro League\RFC Seraing.png'),23);</v>
      </c>
    </row>
    <row r="2510" spans="2:15" x14ac:dyDescent="0.25">
      <c r="B2510">
        <v>2508</v>
      </c>
      <c r="C2510" t="s">
        <v>3187</v>
      </c>
      <c r="D2510" t="s">
        <v>1940</v>
      </c>
      <c r="E2510">
        <f>INDEX(ClubLeague!B:B,MATCH(D2510,ClubLeague!C:C,0))</f>
        <v>171</v>
      </c>
      <c r="F2510">
        <v>61</v>
      </c>
      <c r="G2510">
        <v>58</v>
      </c>
      <c r="H2510">
        <v>57</v>
      </c>
      <c r="I2510" s="3">
        <f t="shared" si="118"/>
        <v>59</v>
      </c>
      <c r="J2510" t="s">
        <v>7495</v>
      </c>
      <c r="K2510" t="str">
        <f t="shared" si="119"/>
        <v>E:\imagenes\escudos_cl\Europa\Serbian First League\RFK Graficar.png</v>
      </c>
      <c r="L2510" t="s">
        <v>499</v>
      </c>
      <c r="M2510">
        <f>INDEX(NationalTeams!B:B,MATCH(L2510,NationalTeams!C:C,0))</f>
        <v>185</v>
      </c>
      <c r="O2510" t="str">
        <f t="shared" si="117"/>
        <v>INSERT INTO "Clubs" (club_name,club_league_id,club_value,club_shield,club_country) VALUES ('RFK Graficar',171,59,pg_read_binary_file('E:\imagenes\escudos_cl\Europa\Serbian First League\RFK Graficar.png'),185);</v>
      </c>
    </row>
    <row r="2511" spans="2:15" x14ac:dyDescent="0.25">
      <c r="B2511">
        <v>2509</v>
      </c>
      <c r="C2511" t="s">
        <v>4916</v>
      </c>
      <c r="D2511" t="s">
        <v>1949</v>
      </c>
      <c r="E2511">
        <f>INDEX(ClubLeague!B:B,MATCH(D2511,ClubLeague!C:C,0))</f>
        <v>180</v>
      </c>
      <c r="F2511">
        <v>67</v>
      </c>
      <c r="G2511">
        <v>68</v>
      </c>
      <c r="H2511">
        <v>65</v>
      </c>
      <c r="I2511" s="3">
        <f t="shared" si="118"/>
        <v>67</v>
      </c>
      <c r="J2511" t="s">
        <v>7496</v>
      </c>
      <c r="K2511" t="str">
        <f t="shared" si="119"/>
        <v>E:\imagenes\escudos_cl\Africa\South African Premiership\Richards Bay FC.png</v>
      </c>
      <c r="L2511" t="s">
        <v>363</v>
      </c>
      <c r="M2511">
        <f>INDEX(NationalTeams!B:B,MATCH(L2511,NationalTeams!C:C,0))</f>
        <v>193</v>
      </c>
      <c r="O2511" t="str">
        <f t="shared" si="117"/>
        <v>INSERT INTO "Clubs" (club_name,club_league_id,club_value,club_shield,club_country) VALUES ('Richards Bay FC',180,67,pg_read_binary_file('E:\imagenes\escudos_cl\Africa\South African Premiership\Richards Bay FC.png'),193);</v>
      </c>
    </row>
    <row r="2512" spans="2:15" x14ac:dyDescent="0.25">
      <c r="B2512">
        <v>2510</v>
      </c>
      <c r="C2512" t="s">
        <v>2845</v>
      </c>
      <c r="D2512" t="s">
        <v>1858</v>
      </c>
      <c r="E2512">
        <f>INDEX(ClubLeague!B:B,MATCH(D2512,ClubLeague!C:C,0))</f>
        <v>89</v>
      </c>
      <c r="F2512">
        <v>53</v>
      </c>
      <c r="G2512">
        <v>58</v>
      </c>
      <c r="H2512">
        <v>57</v>
      </c>
      <c r="I2512" s="3">
        <f t="shared" si="118"/>
        <v>56</v>
      </c>
      <c r="J2512" t="s">
        <v>7497</v>
      </c>
      <c r="K2512" t="str">
        <f t="shared" si="119"/>
        <v>E:\imagenes\escudos_cl\Europa\Latvian Higher League\Riga FC.png</v>
      </c>
      <c r="L2512" t="s">
        <v>532</v>
      </c>
      <c r="M2512">
        <f>INDEX(NationalTeams!B:B,MATCH(L2512,NationalTeams!C:C,0))</f>
        <v>122</v>
      </c>
      <c r="O2512" t="str">
        <f t="shared" si="117"/>
        <v>INSERT INTO "Clubs" (club_name,club_league_id,club_value,club_shield,club_country) VALUES ('Riga FC',89,56,pg_read_binary_file('E:\imagenes\escudos_cl\Europa\Latvian Higher League\Riga FC.png'),122);</v>
      </c>
    </row>
    <row r="2513" spans="2:15" x14ac:dyDescent="0.25">
      <c r="B2513">
        <v>2511</v>
      </c>
      <c r="C2513" t="s">
        <v>4563</v>
      </c>
      <c r="D2513" t="s">
        <v>1795</v>
      </c>
      <c r="E2513">
        <f>INDEX(ClubLeague!B:B,MATCH(D2513,ClubLeague!C:C,0))</f>
        <v>25</v>
      </c>
      <c r="F2513">
        <v>47</v>
      </c>
      <c r="G2513">
        <v>45</v>
      </c>
      <c r="H2513">
        <v>46</v>
      </c>
      <c r="I2513" s="3">
        <f t="shared" si="118"/>
        <v>46</v>
      </c>
      <c r="J2513" t="s">
        <v>7498</v>
      </c>
      <c r="K2513" t="str">
        <f t="shared" si="119"/>
        <v>E:\imagenes\escudos_cl\Asia\Brunei Super League\Rimba Star FC.png</v>
      </c>
      <c r="L2513" t="s">
        <v>478</v>
      </c>
      <c r="M2513">
        <f>INDEX(NationalTeams!B:B,MATCH(L2513,NationalTeams!C:C,0))</f>
        <v>33</v>
      </c>
      <c r="O2513" t="str">
        <f t="shared" si="117"/>
        <v>INSERT INTO "Clubs" (club_name,club_league_id,club_value,club_shield,club_country) VALUES ('Rimba Star FC',25,46,pg_read_binary_file('E:\imagenes\escudos_cl\Asia\Brunei Super League\Rimba Star FC.png'),33);</v>
      </c>
    </row>
    <row r="2514" spans="2:15" x14ac:dyDescent="0.25">
      <c r="B2514">
        <v>2512</v>
      </c>
      <c r="C2514" t="s">
        <v>3072</v>
      </c>
      <c r="D2514" t="s">
        <v>1917</v>
      </c>
      <c r="E2514">
        <f>INDEX(ClubLeague!B:B,MATCH(D2514,ClubLeague!C:C,0))</f>
        <v>148</v>
      </c>
      <c r="F2514">
        <v>61</v>
      </c>
      <c r="G2514">
        <v>56</v>
      </c>
      <c r="H2514">
        <v>57</v>
      </c>
      <c r="I2514" s="3">
        <f t="shared" si="118"/>
        <v>58</v>
      </c>
      <c r="J2514" t="s">
        <v>7499</v>
      </c>
      <c r="K2514" t="str">
        <f t="shared" si="119"/>
        <v>E:\imagenes\escudos_cl\Europa\Primeira Liga\Rio Ave FC.png</v>
      </c>
      <c r="L2514" t="s">
        <v>504</v>
      </c>
      <c r="M2514">
        <f>INDEX(NationalTeams!B:B,MATCH(L2514,NationalTeams!C:C,0))</f>
        <v>167</v>
      </c>
      <c r="O2514" t="str">
        <f t="shared" si="117"/>
        <v>INSERT INTO "Clubs" (club_name,club_league_id,club_value,club_shield,club_country) VALUES ('Rio Ave FC',148,58,pg_read_binary_file('E:\imagenes\escudos_cl\Europa\Primeira Liga\Rio Ave FC.png'),167);</v>
      </c>
    </row>
    <row r="2515" spans="2:15" x14ac:dyDescent="0.25">
      <c r="B2515">
        <v>2513</v>
      </c>
      <c r="C2515" t="s">
        <v>4861</v>
      </c>
      <c r="D2515" t="s">
        <v>1908</v>
      </c>
      <c r="E2515">
        <f>INDEX(ClubLeague!B:B,MATCH(D2515,ClubLeague!C:C,0))</f>
        <v>139</v>
      </c>
      <c r="F2515">
        <v>68</v>
      </c>
      <c r="G2515">
        <v>65</v>
      </c>
      <c r="H2515">
        <v>76</v>
      </c>
      <c r="I2515" s="3">
        <f t="shared" si="118"/>
        <v>70</v>
      </c>
      <c r="J2515" t="s">
        <v>7500</v>
      </c>
      <c r="K2515" t="str">
        <f t="shared" si="119"/>
        <v>E:\imagenes\escudos_cl\Africa\Nigeria Premier Football League\Rivers United FC.png</v>
      </c>
      <c r="L2515" t="s">
        <v>361</v>
      </c>
      <c r="M2515">
        <f>INDEX(NationalTeams!B:B,MATCH(L2515,NationalTeams!C:C,0))</f>
        <v>153</v>
      </c>
      <c r="O2515" t="str">
        <f t="shared" si="117"/>
        <v>INSERT INTO "Clubs" (club_name,club_league_id,club_value,club_shield,club_country) VALUES ('Rivers United FC',139,70,pg_read_binary_file('E:\imagenes\escudos_cl\Africa\Nigeria Premier Football League\Rivers United FC.png'),153);</v>
      </c>
    </row>
    <row r="2516" spans="2:15" x14ac:dyDescent="0.25">
      <c r="B2516">
        <v>2514</v>
      </c>
      <c r="C2516" t="s">
        <v>3260</v>
      </c>
      <c r="D2516" t="s">
        <v>1952</v>
      </c>
      <c r="E2516">
        <f>INDEX(ClubLeague!B:B,MATCH(D2516,ClubLeague!C:C,0))</f>
        <v>183</v>
      </c>
      <c r="F2516">
        <v>72</v>
      </c>
      <c r="G2516">
        <v>68</v>
      </c>
      <c r="H2516">
        <v>66</v>
      </c>
      <c r="I2516" s="3">
        <f t="shared" si="118"/>
        <v>69</v>
      </c>
      <c r="J2516" t="s">
        <v>7501</v>
      </c>
      <c r="K2516" t="str">
        <f t="shared" si="119"/>
        <v>E:\imagenes\escudos_cl\Europa\Super Lig\Rizespor.png</v>
      </c>
      <c r="L2516" t="s">
        <v>501</v>
      </c>
      <c r="M2516">
        <f>INDEX(NationalTeams!B:B,MATCH(L2516,NationalTeams!C:C,0))</f>
        <v>210</v>
      </c>
      <c r="O2516" t="str">
        <f t="shared" si="117"/>
        <v>INSERT INTO "Clubs" (club_name,club_league_id,club_value,club_shield,club_country) VALUES ('Rizespor',183,69,pg_read_binary_file('E:\imagenes\escudos_cl\Europa\Super Lig\Rizespor.png'),210);</v>
      </c>
    </row>
    <row r="2517" spans="2:15" x14ac:dyDescent="0.25">
      <c r="B2517">
        <v>2515</v>
      </c>
      <c r="C2517" t="s">
        <v>2623</v>
      </c>
      <c r="D2517" t="s">
        <v>1815</v>
      </c>
      <c r="E2517">
        <f>INDEX(ClubLeague!B:B,MATCH(D2517,ClubLeague!C:C,0))</f>
        <v>46</v>
      </c>
      <c r="F2517">
        <v>63</v>
      </c>
      <c r="G2517">
        <v>66</v>
      </c>
      <c r="H2517">
        <v>65</v>
      </c>
      <c r="I2517" s="3">
        <f t="shared" si="118"/>
        <v>65</v>
      </c>
      <c r="J2517" t="s">
        <v>7502</v>
      </c>
      <c r="K2517" t="str">
        <f t="shared" si="119"/>
        <v>E:\imagenes\escudos_cl\Europa\Eerste Divisie\RKC Waalwijk.png</v>
      </c>
      <c r="L2517" t="s">
        <v>491</v>
      </c>
      <c r="M2517">
        <f>INDEX(NationalTeams!B:B,MATCH(L2517,NationalTeams!C:C,0))</f>
        <v>158</v>
      </c>
      <c r="O2517" t="str">
        <f t="shared" si="117"/>
        <v>INSERT INTO "Clubs" (club_name,club_league_id,club_value,club_shield,club_country) VALUES ('RKC Waalwijk',46,65,pg_read_binary_file('E:\imagenes\escudos_cl\Europa\Eerste Divisie\RKC Waalwijk.png'),158);</v>
      </c>
    </row>
    <row r="2518" spans="2:15" x14ac:dyDescent="0.25">
      <c r="B2518">
        <v>2516</v>
      </c>
      <c r="C2518" t="s">
        <v>3561</v>
      </c>
      <c r="D2518" t="s">
        <v>1938</v>
      </c>
      <c r="E2518">
        <f>INDEX(ClubLeague!B:B,MATCH(D2518,ClubLeague!C:C,0))</f>
        <v>169</v>
      </c>
      <c r="F2518">
        <v>53</v>
      </c>
      <c r="G2518">
        <v>53</v>
      </c>
      <c r="H2518">
        <v>50</v>
      </c>
      <c r="I2518" s="3">
        <f t="shared" si="118"/>
        <v>52</v>
      </c>
      <c r="J2518" t="s">
        <v>7503</v>
      </c>
      <c r="K2518" t="str">
        <f t="shared" si="119"/>
        <v>E:\imagenes\escudos_cl\America\Sekshon Paga\RKSV Centro Dominguito.png</v>
      </c>
      <c r="L2518" t="s">
        <v>404</v>
      </c>
      <c r="M2518">
        <f>INDEX(NationalTeams!B:B,MATCH(L2518,NationalTeams!C:C,0))</f>
        <v>55</v>
      </c>
      <c r="O2518" t="str">
        <f t="shared" si="117"/>
        <v>INSERT INTO "Clubs" (club_name,club_league_id,club_value,club_shield,club_country) VALUES ('RKSV Centro Dominguito',169,52,pg_read_binary_file('E:\imagenes\escudos_cl\America\Sekshon Paga\RKSV Centro Dominguito.png'),55);</v>
      </c>
    </row>
    <row r="2519" spans="2:15" x14ac:dyDescent="0.25">
      <c r="B2519">
        <v>2517</v>
      </c>
      <c r="C2519" t="s">
        <v>3562</v>
      </c>
      <c r="D2519" t="s">
        <v>1938</v>
      </c>
      <c r="E2519">
        <f>INDEX(ClubLeague!B:B,MATCH(D2519,ClubLeague!C:C,0))</f>
        <v>169</v>
      </c>
      <c r="F2519">
        <v>54</v>
      </c>
      <c r="G2519">
        <v>49</v>
      </c>
      <c r="H2519">
        <v>48</v>
      </c>
      <c r="I2519" s="3">
        <f t="shared" si="118"/>
        <v>50</v>
      </c>
      <c r="J2519" t="s">
        <v>7504</v>
      </c>
      <c r="K2519" t="str">
        <f t="shared" si="119"/>
        <v>E:\imagenes\escudos_cl\America\Sekshon Paga\RKSV Scherpenheuvel.png</v>
      </c>
      <c r="L2519" t="s">
        <v>404</v>
      </c>
      <c r="M2519">
        <f>INDEX(NationalTeams!B:B,MATCH(L2519,NationalTeams!C:C,0))</f>
        <v>55</v>
      </c>
      <c r="O2519" t="str">
        <f t="shared" si="117"/>
        <v>INSERT INTO "Clubs" (club_name,club_league_id,club_value,club_shield,club_country) VALUES ('RKSV Scherpenheuvel',169,50,pg_read_binary_file('E:\imagenes\escudos_cl\America\Sekshon Paga\RKSV Scherpenheuvel.png'),55);</v>
      </c>
    </row>
    <row r="2520" spans="2:15" x14ac:dyDescent="0.25">
      <c r="B2520">
        <v>2518</v>
      </c>
      <c r="C2520" t="s">
        <v>4123</v>
      </c>
      <c r="D2520" t="s">
        <v>1844</v>
      </c>
      <c r="E2520">
        <f>INDEX(ClubLeague!B:B,MATCH(D2520,ClubLeague!C:C,0))</f>
        <v>75</v>
      </c>
      <c r="F2520">
        <v>65</v>
      </c>
      <c r="G2520">
        <v>61</v>
      </c>
      <c r="H2520">
        <v>58</v>
      </c>
      <c r="I2520" s="3">
        <f t="shared" si="118"/>
        <v>61</v>
      </c>
      <c r="J2520" t="s">
        <v>7505</v>
      </c>
      <c r="K2520" t="str">
        <f t="shared" si="119"/>
        <v>E:\imagenes\escudos_cl\Asia\J2 League\Roasso Kumamoto.png</v>
      </c>
      <c r="L2520" t="s">
        <v>422</v>
      </c>
      <c r="M2520">
        <f>INDEX(NationalTeams!B:B,MATCH(L2520,NationalTeams!C:C,0))</f>
        <v>112</v>
      </c>
      <c r="O2520" t="str">
        <f t="shared" si="117"/>
        <v>INSERT INTO "Clubs" (club_name,club_league_id,club_value,club_shield,club_country) VALUES ('Roasso Kumamoto',75,61,pg_read_binary_file('E:\imagenes\escudos_cl\Asia\J2 League\Roasso Kumamoto.png'),112);</v>
      </c>
    </row>
    <row r="2521" spans="2:15" x14ac:dyDescent="0.25">
      <c r="B2521">
        <v>2519</v>
      </c>
      <c r="C2521" t="s">
        <v>3824</v>
      </c>
      <c r="D2521" t="s">
        <v>1956</v>
      </c>
      <c r="E2521">
        <f>INDEX(ClubLeague!B:B,MATCH(D2521,ClubLeague!C:C,0))</f>
        <v>187</v>
      </c>
      <c r="F2521">
        <v>51</v>
      </c>
      <c r="G2521">
        <v>49</v>
      </c>
      <c r="H2521">
        <v>53</v>
      </c>
      <c r="I2521" s="3">
        <f t="shared" si="118"/>
        <v>51</v>
      </c>
      <c r="J2521" t="s">
        <v>7506</v>
      </c>
      <c r="K2521" t="str">
        <f t="shared" si="119"/>
        <v>E:\imagenes\escudos_cl\America\SVB Hoofdklasse\Robinhood.png</v>
      </c>
      <c r="L2521" t="s">
        <v>399</v>
      </c>
      <c r="M2521">
        <f>INDEX(NationalTeams!B:B,MATCH(L2521,NationalTeams!C:C,0))</f>
        <v>198</v>
      </c>
      <c r="O2521" t="str">
        <f t="shared" si="117"/>
        <v>INSERT INTO "Clubs" (club_name,club_league_id,club_value,club_shield,club_country) VALUES ('Robinhood',187,51,pg_read_binary_file('E:\imagenes\escudos_cl\America\SVB Hoofdklasse\Robinhood.png'),198);</v>
      </c>
    </row>
    <row r="2522" spans="2:15" x14ac:dyDescent="0.25">
      <c r="B2522">
        <v>2520</v>
      </c>
      <c r="C2522" t="s">
        <v>2639</v>
      </c>
      <c r="D2522" t="s">
        <v>1815</v>
      </c>
      <c r="E2522">
        <f>INDEX(ClubLeague!B:B,MATCH(D2522,ClubLeague!C:C,0))</f>
        <v>46</v>
      </c>
      <c r="F2522">
        <v>59</v>
      </c>
      <c r="G2522">
        <v>60</v>
      </c>
      <c r="H2522">
        <v>56</v>
      </c>
      <c r="I2522" s="3">
        <f t="shared" si="118"/>
        <v>58</v>
      </c>
      <c r="J2522" t="s">
        <v>7507</v>
      </c>
      <c r="K2522" t="str">
        <f t="shared" si="119"/>
        <v>E:\imagenes\escudos_cl\Europa\Eerste Divisie\Roda JC.png</v>
      </c>
      <c r="L2522" t="s">
        <v>491</v>
      </c>
      <c r="M2522">
        <f>INDEX(NationalTeams!B:B,MATCH(L2522,NationalTeams!C:C,0))</f>
        <v>158</v>
      </c>
      <c r="O2522" t="str">
        <f t="shared" si="117"/>
        <v>INSERT INTO "Clubs" (club_name,club_league_id,club_value,club_shield,club_country) VALUES ('Roda JC',46,58,pg_read_binary_file('E:\imagenes\escudos_cl\Europa\Eerste Divisie\Roda JC.png'),158);</v>
      </c>
    </row>
    <row r="2523" spans="2:15" x14ac:dyDescent="0.25">
      <c r="B2523">
        <v>2521</v>
      </c>
      <c r="C2523" t="s">
        <v>2483</v>
      </c>
      <c r="D2523" t="s">
        <v>1885</v>
      </c>
      <c r="E2523">
        <f>INDEX(ClubLeague!B:B,MATCH(D2523,ClubLeague!C:C,0))</f>
        <v>116</v>
      </c>
      <c r="F2523">
        <v>64</v>
      </c>
      <c r="G2523">
        <v>60</v>
      </c>
      <c r="H2523">
        <v>60</v>
      </c>
      <c r="I2523" s="3">
        <f t="shared" si="118"/>
        <v>61</v>
      </c>
      <c r="J2523" t="s">
        <v>7508</v>
      </c>
      <c r="K2523" t="str">
        <f t="shared" si="119"/>
        <v>E:\imagenes\escudos_cl\Europa\Ligue 2\Rodez AF.png</v>
      </c>
      <c r="L2523" t="s">
        <v>487</v>
      </c>
      <c r="M2523">
        <f>INDEX(NationalTeams!B:B,MATCH(L2523,NationalTeams!C:C,0))</f>
        <v>74</v>
      </c>
      <c r="O2523" t="str">
        <f t="shared" si="117"/>
        <v>INSERT INTO "Clubs" (club_name,club_league_id,club_value,club_shield,club_country) VALUES ('Rodez AF',116,61,pg_read_binary_file('E:\imagenes\escudos_cl\Europa\Ligue 2\Rodez AF.png'),74);</v>
      </c>
    </row>
    <row r="2524" spans="2:15" x14ac:dyDescent="0.25">
      <c r="B2524">
        <v>2522</v>
      </c>
      <c r="C2524" t="s">
        <v>2986</v>
      </c>
      <c r="D2524" t="s">
        <v>1821</v>
      </c>
      <c r="E2524">
        <f>INDEX(ClubLeague!B:B,MATCH(D2524,ClubLeague!C:C,0))</f>
        <v>52</v>
      </c>
      <c r="F2524">
        <v>65</v>
      </c>
      <c r="G2524">
        <v>73</v>
      </c>
      <c r="H2524">
        <v>67</v>
      </c>
      <c r="I2524" s="3">
        <f t="shared" si="118"/>
        <v>68</v>
      </c>
      <c r="J2524" t="s">
        <v>7509</v>
      </c>
      <c r="K2524" t="str">
        <f t="shared" si="119"/>
        <v>E:\imagenes\escudos_cl\Europa\Eliteserien\Rosenborg BK.png</v>
      </c>
      <c r="L2524" t="s">
        <v>492</v>
      </c>
      <c r="M2524">
        <f>INDEX(NationalTeams!B:B,MATCH(L2524,NationalTeams!C:C,0))</f>
        <v>154</v>
      </c>
      <c r="O2524" t="str">
        <f t="shared" si="117"/>
        <v>INSERT INTO "Clubs" (club_name,club_league_id,club_value,club_shield,club_country) VALUES ('Rosenborg BK',52,68,pg_read_binary_file('E:\imagenes\escudos_cl\Europa\Eliteserien\Rosenborg BK.png'),154);</v>
      </c>
    </row>
    <row r="2525" spans="2:15" x14ac:dyDescent="0.25">
      <c r="B2525">
        <v>2523</v>
      </c>
      <c r="C2525" t="s">
        <v>2326</v>
      </c>
      <c r="D2525" t="s">
        <v>1931</v>
      </c>
      <c r="E2525">
        <f>INDEX(ClubLeague!B:B,MATCH(D2525,ClubLeague!C:C,0))</f>
        <v>162</v>
      </c>
      <c r="F2525">
        <v>61</v>
      </c>
      <c r="G2525">
        <v>63</v>
      </c>
      <c r="H2525">
        <v>67</v>
      </c>
      <c r="I2525" s="3">
        <f t="shared" si="118"/>
        <v>64</v>
      </c>
      <c r="J2525" t="s">
        <v>7510</v>
      </c>
      <c r="K2525" t="str">
        <f t="shared" si="119"/>
        <v>E:\imagenes\escudos_cl\Europa\Scottish Championship\Ross County FC.png</v>
      </c>
      <c r="L2525" t="s">
        <v>515</v>
      </c>
      <c r="M2525">
        <f>INDEX(NationalTeams!B:B,MATCH(L2525,NationalTeams!C:C,0))</f>
        <v>63</v>
      </c>
      <c r="O2525" t="str">
        <f t="shared" si="117"/>
        <v>INSERT INTO "Clubs" (club_name,club_league_id,club_value,club_shield,club_country) VALUES ('Ross County FC',162,64,pg_read_binary_file('E:\imagenes\escudos_cl\Europa\Scottish Championship\Ross County FC.png'),63);</v>
      </c>
    </row>
    <row r="2526" spans="2:15" x14ac:dyDescent="0.25">
      <c r="B2526">
        <v>2524</v>
      </c>
      <c r="C2526" t="s">
        <v>2112</v>
      </c>
      <c r="D2526" t="s">
        <v>1848</v>
      </c>
      <c r="E2526">
        <f>INDEX(ClubLeague!B:B,MATCH(D2526,ClubLeague!C:C,0))</f>
        <v>79</v>
      </c>
      <c r="F2526">
        <v>67</v>
      </c>
      <c r="G2526">
        <v>68</v>
      </c>
      <c r="H2526">
        <v>66</v>
      </c>
      <c r="I2526" s="3">
        <f t="shared" si="118"/>
        <v>67</v>
      </c>
      <c r="J2526" t="s">
        <v>7511</v>
      </c>
      <c r="K2526" t="str">
        <f t="shared" si="119"/>
        <v>E:\imagenes\escudos_cl\Europa\Jupiler Pro League\Royal Antwerp FC.png</v>
      </c>
      <c r="L2526" t="s">
        <v>505</v>
      </c>
      <c r="M2526">
        <f>INDEX(NationalTeams!B:B,MATCH(L2526,NationalTeams!C:C,0))</f>
        <v>23</v>
      </c>
      <c r="O2526" t="str">
        <f t="shared" si="117"/>
        <v>INSERT INTO "Clubs" (club_name,club_league_id,club_value,club_shield,club_country) VALUES ('Royal Antwerp FC',79,67,pg_read_binary_file('E:\imagenes\escudos_cl\Europa\Jupiler Pro League\Royal Antwerp FC.png'),23);</v>
      </c>
    </row>
    <row r="2527" spans="2:15" x14ac:dyDescent="0.25">
      <c r="B2527">
        <v>2525</v>
      </c>
      <c r="C2527" t="s">
        <v>4590</v>
      </c>
      <c r="D2527" t="s">
        <v>1795</v>
      </c>
      <c r="E2527">
        <f>INDEX(ClubLeague!B:B,MATCH(D2527,ClubLeague!C:C,0))</f>
        <v>25</v>
      </c>
      <c r="F2527">
        <v>50</v>
      </c>
      <c r="G2527">
        <v>46</v>
      </c>
      <c r="H2527">
        <v>43</v>
      </c>
      <c r="I2527" s="3">
        <f t="shared" si="118"/>
        <v>46</v>
      </c>
      <c r="J2527" t="s">
        <v>7512</v>
      </c>
      <c r="K2527" t="str">
        <f t="shared" si="119"/>
        <v>E:\imagenes\escudos_cl\Asia\Brunei Super League\Royal Brunei Armed Forces SC.png</v>
      </c>
      <c r="L2527" t="s">
        <v>478</v>
      </c>
      <c r="M2527">
        <f>INDEX(NationalTeams!B:B,MATCH(L2527,NationalTeams!C:C,0))</f>
        <v>33</v>
      </c>
      <c r="O2527" t="str">
        <f t="shared" si="117"/>
        <v>INSERT INTO "Clubs" (club_name,club_league_id,club_value,club_shield,club_country) VALUES ('Royal Brunei Armed Forces SC',25,46,pg_read_binary_file('E:\imagenes\escudos_cl\Asia\Brunei Super League\Royal Brunei Armed Forces SC.png'),33);</v>
      </c>
    </row>
    <row r="2528" spans="2:15" x14ac:dyDescent="0.25">
      <c r="B2528">
        <v>2526</v>
      </c>
      <c r="C2528" t="s">
        <v>4551</v>
      </c>
      <c r="D2528" t="s">
        <v>1795</v>
      </c>
      <c r="E2528">
        <f>INDEX(ClubLeague!B:B,MATCH(D2528,ClubLeague!C:C,0))</f>
        <v>25</v>
      </c>
      <c r="F2528">
        <v>50</v>
      </c>
      <c r="G2528">
        <v>43</v>
      </c>
      <c r="H2528">
        <v>47</v>
      </c>
      <c r="I2528" s="3">
        <f t="shared" si="118"/>
        <v>47</v>
      </c>
      <c r="J2528" t="s">
        <v>7513</v>
      </c>
      <c r="K2528" t="str">
        <f t="shared" si="119"/>
        <v>E:\imagenes\escudos_cl\Asia\Brunei Super League\Royal Brunei Police Force SC.png</v>
      </c>
      <c r="L2528" t="s">
        <v>478</v>
      </c>
      <c r="M2528">
        <f>INDEX(NationalTeams!B:B,MATCH(L2528,NationalTeams!C:C,0))</f>
        <v>33</v>
      </c>
      <c r="O2528" t="str">
        <f t="shared" si="117"/>
        <v>INSERT INTO "Clubs" (club_name,club_league_id,club_value,club_shield,club_country) VALUES ('Royal Brunei Police Force SC',25,47,pg_read_binary_file('E:\imagenes\escudos_cl\Asia\Brunei Super League\Royal Brunei Police Force SC.png'),33);</v>
      </c>
    </row>
    <row r="2529" spans="2:15" x14ac:dyDescent="0.25">
      <c r="B2529">
        <v>2527</v>
      </c>
      <c r="C2529" t="s">
        <v>2109</v>
      </c>
      <c r="D2529" t="s">
        <v>1848</v>
      </c>
      <c r="E2529">
        <f>INDEX(ClubLeague!B:B,MATCH(D2529,ClubLeague!C:C,0))</f>
        <v>79</v>
      </c>
      <c r="F2529">
        <v>68</v>
      </c>
      <c r="G2529">
        <v>65</v>
      </c>
      <c r="H2529">
        <v>64</v>
      </c>
      <c r="I2529" s="3">
        <f t="shared" si="118"/>
        <v>66</v>
      </c>
      <c r="J2529" t="s">
        <v>7514</v>
      </c>
      <c r="K2529" t="str">
        <f t="shared" si="119"/>
        <v>E:\imagenes\escudos_cl\Europa\Jupiler Pro League\Royal Charleroi SC.png</v>
      </c>
      <c r="L2529" t="s">
        <v>505</v>
      </c>
      <c r="M2529">
        <f>INDEX(NationalTeams!B:B,MATCH(L2529,NationalTeams!C:C,0))</f>
        <v>23</v>
      </c>
      <c r="O2529" t="str">
        <f t="shared" si="117"/>
        <v>INSERT INTO "Clubs" (club_name,club_league_id,club_value,club_shield,club_country) VALUES ('Royal Charleroi SC',79,66,pg_read_binary_file('E:\imagenes\escudos_cl\Europa\Jupiler Pro League\Royal Charleroi SC.png'),23);</v>
      </c>
    </row>
    <row r="2530" spans="2:15" x14ac:dyDescent="0.25">
      <c r="B2530">
        <v>2528</v>
      </c>
      <c r="C2530" t="s">
        <v>4651</v>
      </c>
      <c r="D2530" t="s">
        <v>1797</v>
      </c>
      <c r="E2530">
        <f>INDEX(ClubLeague!B:B,MATCH(D2530,ClubLeague!C:C,0))</f>
        <v>27</v>
      </c>
      <c r="F2530">
        <v>66</v>
      </c>
      <c r="G2530">
        <v>66</v>
      </c>
      <c r="H2530">
        <v>69</v>
      </c>
      <c r="I2530" s="3">
        <f t="shared" si="118"/>
        <v>67</v>
      </c>
      <c r="J2530" t="s">
        <v>7515</v>
      </c>
      <c r="K2530" t="str">
        <f t="shared" si="119"/>
        <v>E:\imagenes\escudos_cl\Africa\Burkinabe Premier League\Royal FC.png</v>
      </c>
      <c r="L2530" t="s">
        <v>366</v>
      </c>
      <c r="M2530">
        <f>INDEX(NationalTeams!B:B,MATCH(L2530,NationalTeams!C:C,0))</f>
        <v>35</v>
      </c>
      <c r="O2530" t="str">
        <f t="shared" si="117"/>
        <v>INSERT INTO "Clubs" (club_name,club_league_id,club_value,club_shield,club_country) VALUES ('Royal FC',27,67,pg_read_binary_file('E:\imagenes\escudos_cl\Africa\Burkinabe Premier League\Royal FC.png'),35);</v>
      </c>
    </row>
    <row r="2531" spans="2:15" x14ac:dyDescent="0.25">
      <c r="B2531">
        <v>2529</v>
      </c>
      <c r="C2531" t="s">
        <v>2120</v>
      </c>
      <c r="D2531" t="s">
        <v>1802</v>
      </c>
      <c r="E2531">
        <f>INDEX(ClubLeague!B:B,MATCH(D2531,ClubLeague!C:C,0))</f>
        <v>32</v>
      </c>
      <c r="F2531">
        <v>61</v>
      </c>
      <c r="G2531">
        <v>64</v>
      </c>
      <c r="H2531">
        <v>62</v>
      </c>
      <c r="I2531" s="3">
        <f t="shared" si="118"/>
        <v>62</v>
      </c>
      <c r="J2531" t="s">
        <v>7516</v>
      </c>
      <c r="K2531" t="str">
        <f t="shared" si="119"/>
        <v>E:\imagenes\escudos_cl\Europa\Challenger Pro League\Royal Francs Borains.png</v>
      </c>
      <c r="L2531" t="s">
        <v>505</v>
      </c>
      <c r="M2531">
        <f>INDEX(NationalTeams!B:B,MATCH(L2531,NationalTeams!C:C,0))</f>
        <v>23</v>
      </c>
      <c r="O2531" t="str">
        <f t="shared" si="117"/>
        <v>INSERT INTO "Clubs" (club_name,club_league_id,club_value,club_shield,club_country) VALUES ('Royal Francs Borains',32,62,pg_read_binary_file('E:\imagenes\escudos_cl\Europa\Challenger Pro League\Royal Francs Borains.png'),23);</v>
      </c>
    </row>
    <row r="2532" spans="2:15" x14ac:dyDescent="0.25">
      <c r="B2532">
        <v>2530</v>
      </c>
      <c r="C2532" t="s">
        <v>4126</v>
      </c>
      <c r="D2532" t="s">
        <v>1891</v>
      </c>
      <c r="E2532">
        <f>INDEX(ClubLeague!B:B,MATCH(D2532,ClubLeague!C:C,0))</f>
        <v>122</v>
      </c>
      <c r="F2532">
        <v>57</v>
      </c>
      <c r="G2532">
        <v>61</v>
      </c>
      <c r="H2532">
        <v>58</v>
      </c>
      <c r="I2532" s="3">
        <f t="shared" si="118"/>
        <v>59</v>
      </c>
      <c r="J2532" t="s">
        <v>7517</v>
      </c>
      <c r="K2532" t="str">
        <f t="shared" si="119"/>
        <v>E:\imagenes\escudos_cl\Asia\Malaysia Super League\Royal Malaysian Police FC.png</v>
      </c>
      <c r="L2532" t="s">
        <v>463</v>
      </c>
      <c r="M2532">
        <f>INDEX(NationalTeams!B:B,MATCH(L2532,NationalTeams!C:C,0))</f>
        <v>132</v>
      </c>
      <c r="O2532" t="str">
        <f t="shared" si="117"/>
        <v>INSERT INTO "Clubs" (club_name,club_league_id,club_value,club_shield,club_country) VALUES ('Royal Malaysian Police FC',122,59,pg_read_binary_file('E:\imagenes\escudos_cl\Asia\Malaysia Super League\Royal Malaysian Police FC.png'),132);</v>
      </c>
    </row>
    <row r="2533" spans="2:15" x14ac:dyDescent="0.25">
      <c r="B2533">
        <v>2531</v>
      </c>
      <c r="C2533" t="s">
        <v>4346</v>
      </c>
      <c r="D2533" t="s">
        <v>1791</v>
      </c>
      <c r="E2533">
        <f>INDEX(ClubLeague!B:B,MATCH(D2533,ClubLeague!C:C,0))</f>
        <v>21</v>
      </c>
      <c r="F2533">
        <v>54</v>
      </c>
      <c r="G2533">
        <v>54</v>
      </c>
      <c r="H2533">
        <v>54</v>
      </c>
      <c r="I2533" s="3">
        <f t="shared" si="118"/>
        <v>54</v>
      </c>
      <c r="J2533" t="s">
        <v>7518</v>
      </c>
      <c r="K2533" t="str">
        <f t="shared" si="119"/>
        <v>E:\imagenes\escudos_cl\Asia\Bhutan Premier League\Royal Thimphu College FC.png</v>
      </c>
      <c r="L2533" t="s">
        <v>454</v>
      </c>
      <c r="M2533">
        <f>INDEX(NationalTeams!B:B,MATCH(L2533,NationalTeams!C:C,0))</f>
        <v>37</v>
      </c>
      <c r="O2533" t="str">
        <f t="shared" si="117"/>
        <v>INSERT INTO "Clubs" (club_name,club_league_id,club_value,club_shield,club_country) VALUES ('Royal Thimphu College FC',21,54,pg_read_binary_file('E:\imagenes\escudos_cl\Asia\Bhutan Premier League\Royal Thimphu College FC.png'),37);</v>
      </c>
    </row>
    <row r="2534" spans="2:15" x14ac:dyDescent="0.25">
      <c r="B2534">
        <v>2532</v>
      </c>
      <c r="C2534" t="s">
        <v>2107</v>
      </c>
      <c r="D2534" t="s">
        <v>1848</v>
      </c>
      <c r="E2534">
        <f>INDEX(ClubLeague!B:B,MATCH(D2534,ClubLeague!C:C,0))</f>
        <v>79</v>
      </c>
      <c r="F2534">
        <v>72</v>
      </c>
      <c r="G2534">
        <v>72</v>
      </c>
      <c r="H2534">
        <v>70</v>
      </c>
      <c r="I2534" s="3">
        <f t="shared" si="118"/>
        <v>71</v>
      </c>
      <c r="J2534" t="s">
        <v>7519</v>
      </c>
      <c r="K2534" t="str">
        <f t="shared" si="119"/>
        <v>E:\imagenes\escudos_cl\Europa\Jupiler Pro League\RSC Anderlecht.png</v>
      </c>
      <c r="L2534" t="s">
        <v>505</v>
      </c>
      <c r="M2534">
        <f>INDEX(NationalTeams!B:B,MATCH(L2534,NationalTeams!C:C,0))</f>
        <v>23</v>
      </c>
      <c r="O2534" t="str">
        <f t="shared" si="117"/>
        <v>INSERT INTO "Clubs" (club_name,club_league_id,club_value,club_shield,club_country) VALUES ('RSC Anderlecht',79,71,pg_read_binary_file('E:\imagenes\escudos_cl\Europa\Jupiler Pro League\RSC Anderlecht.png'),23);</v>
      </c>
    </row>
    <row r="2535" spans="2:15" x14ac:dyDescent="0.25">
      <c r="B2535">
        <v>2533</v>
      </c>
      <c r="C2535" t="s">
        <v>2129</v>
      </c>
      <c r="D2535" t="s">
        <v>1802</v>
      </c>
      <c r="E2535">
        <f>INDEX(ClubLeague!B:B,MATCH(D2535,ClubLeague!C:C,0))</f>
        <v>32</v>
      </c>
      <c r="F2535">
        <v>61</v>
      </c>
      <c r="G2535">
        <v>62</v>
      </c>
      <c r="H2535">
        <v>60</v>
      </c>
      <c r="I2535" s="3">
        <f t="shared" si="118"/>
        <v>61</v>
      </c>
      <c r="J2535" t="s">
        <v>7520</v>
      </c>
      <c r="K2535" t="str">
        <f t="shared" si="119"/>
        <v>E:\imagenes\escudos_cl\Europa\Challenger Pro League\RSCA Futures.png</v>
      </c>
      <c r="L2535" t="s">
        <v>505</v>
      </c>
      <c r="M2535">
        <f>INDEX(NationalTeams!B:B,MATCH(L2535,NationalTeams!C:C,0))</f>
        <v>23</v>
      </c>
      <c r="O2535" t="str">
        <f t="shared" si="117"/>
        <v>INSERT INTO "Clubs" (club_name,club_league_id,club_value,club_shield,club_country) VALUES ('RSCA Futures',32,61,pg_read_binary_file('E:\imagenes\escudos_cl\Europa\Challenger Pro League\RSCA Futures.png'),23);</v>
      </c>
    </row>
    <row r="2536" spans="2:15" x14ac:dyDescent="0.25">
      <c r="B2536">
        <v>2534</v>
      </c>
      <c r="C2536" t="s">
        <v>3047</v>
      </c>
      <c r="D2536" t="s">
        <v>1836</v>
      </c>
      <c r="E2536">
        <f>INDEX(ClubLeague!B:B,MATCH(D2536,ClubLeague!C:C,0))</f>
        <v>67</v>
      </c>
      <c r="F2536">
        <v>59</v>
      </c>
      <c r="G2536">
        <v>63</v>
      </c>
      <c r="H2536">
        <v>62</v>
      </c>
      <c r="I2536" s="3">
        <f t="shared" si="118"/>
        <v>61</v>
      </c>
      <c r="J2536" t="s">
        <v>7521</v>
      </c>
      <c r="K2536" t="str">
        <f t="shared" si="119"/>
        <v>E:\imagenes\escudos_cl\Europa\I Liga\Ruch Chorzow.png</v>
      </c>
      <c r="L2536" t="s">
        <v>494</v>
      </c>
      <c r="M2536">
        <f>INDEX(NationalTeams!B:B,MATCH(L2536,NationalTeams!C:C,0))</f>
        <v>166</v>
      </c>
      <c r="O2536" t="str">
        <f t="shared" si="117"/>
        <v>INSERT INTO "Clubs" (club_name,club_league_id,club_value,club_shield,club_country) VALUES ('Ruch Chorzow',67,61,pg_read_binary_file('E:\imagenes\escudos_cl\Europa\I Liga\Ruch Chorzow.png'),166);</v>
      </c>
    </row>
    <row r="2537" spans="2:15" x14ac:dyDescent="0.25">
      <c r="B2537">
        <v>2535</v>
      </c>
      <c r="C2537" t="s">
        <v>2512</v>
      </c>
      <c r="D2537" t="s">
        <v>8681</v>
      </c>
      <c r="E2537">
        <f>INDEX(ClubLeague!B:B,MATCH(D2537,ClubLeague!C:C,0))</f>
        <v>37</v>
      </c>
      <c r="F2537">
        <v>55</v>
      </c>
      <c r="G2537">
        <v>58</v>
      </c>
      <c r="H2537">
        <v>56</v>
      </c>
      <c r="I2537" s="3">
        <f t="shared" si="118"/>
        <v>56</v>
      </c>
      <c r="J2537" t="s">
        <v>7522</v>
      </c>
      <c r="K2537" t="str">
        <f t="shared" si="119"/>
        <v>E:\imagenes\escudos_cl\Europa\Cymru North\Ruthin Town FC.png</v>
      </c>
      <c r="L2537" t="s">
        <v>517</v>
      </c>
      <c r="M2537">
        <f>INDEX(NationalTeams!B:B,MATCH(L2537,NationalTeams!C:C,0))</f>
        <v>76</v>
      </c>
      <c r="O2537" t="str">
        <f t="shared" si="117"/>
        <v>INSERT INTO "Clubs" (club_name,club_league_id,club_value,club_shield,club_country) VALUES ('Ruthin Town FC',37,56,pg_read_binary_file('E:\imagenes\escudos_cl\Europa\Cymru North\Ruthin Town FC.png'),76);</v>
      </c>
    </row>
    <row r="2538" spans="2:15" x14ac:dyDescent="0.25">
      <c r="B2538">
        <v>2536</v>
      </c>
      <c r="C2538" t="s">
        <v>4280</v>
      </c>
      <c r="D2538" t="s">
        <v>1814</v>
      </c>
      <c r="E2538">
        <f>INDEX(ClubLeague!B:B,MATCH(D2538,ClubLeague!C:C,0))</f>
        <v>45</v>
      </c>
      <c r="F2538">
        <v>56</v>
      </c>
      <c r="G2538">
        <v>57</v>
      </c>
      <c r="H2538">
        <v>55</v>
      </c>
      <c r="I2538" s="3">
        <f t="shared" si="118"/>
        <v>56</v>
      </c>
      <c r="J2538" t="s">
        <v>7523</v>
      </c>
      <c r="K2538" t="str">
        <f t="shared" si="119"/>
        <v>E:\imagenes\escudos_cl\Asia\DPR Korea Premier Football League\Ryomyong SC.png</v>
      </c>
      <c r="L2538" t="s">
        <v>447</v>
      </c>
      <c r="M2538">
        <f>INDEX(NationalTeams!B:B,MATCH(L2538,NationalTeams!C:C,0))</f>
        <v>49</v>
      </c>
      <c r="O2538" t="str">
        <f t="shared" si="117"/>
        <v>INSERT INTO "Clubs" (club_name,club_league_id,club_value,club_shield,club_country) VALUES ('Ryomyong SC',45,56,pg_read_binary_file('E:\imagenes\escudos_cl\Asia\DPR Korea Premier Football League\Ryomyong SC.png'),49);</v>
      </c>
    </row>
    <row r="2539" spans="2:15" x14ac:dyDescent="0.25">
      <c r="B2539">
        <v>2537</v>
      </c>
      <c r="C2539" t="s">
        <v>8985</v>
      </c>
      <c r="D2539" t="s">
        <v>1786</v>
      </c>
      <c r="E2539">
        <f>INDEX(ClubLeague!B:B,MATCH(D2539,ClubLeague!C:C,0))</f>
        <v>16</v>
      </c>
      <c r="F2539">
        <v>62</v>
      </c>
      <c r="G2539">
        <v>56</v>
      </c>
      <c r="H2539">
        <v>54</v>
      </c>
      <c r="I2539" s="3">
        <f t="shared" si="118"/>
        <v>57</v>
      </c>
      <c r="J2539" t="s">
        <v>7524</v>
      </c>
      <c r="K2539" t="str">
        <f t="shared" si="119"/>
        <v>E:\imagenes\escudos_cl\Europa\Azerbaijan Premier League\Sabah FC.png</v>
      </c>
      <c r="L2539" t="s">
        <v>535</v>
      </c>
      <c r="M2539">
        <f>INDEX(NationalTeams!B:B,MATCH(L2539,NationalTeams!C:C,0))</f>
        <v>18</v>
      </c>
      <c r="O2539" t="str">
        <f t="shared" si="117"/>
        <v>INSERT INTO "Clubs" (club_name,club_league_id,club_value,club_shield,club_country) VALUES ('Sabah FC AZE',16,57,pg_read_binary_file('E:\imagenes\escudos_cl\Europa\Azerbaijan Premier League\Sabah FC.png'),18);</v>
      </c>
    </row>
    <row r="2540" spans="2:15" x14ac:dyDescent="0.25">
      <c r="B2540">
        <v>2538</v>
      </c>
      <c r="C2540" t="s">
        <v>8986</v>
      </c>
      <c r="D2540" t="s">
        <v>1891</v>
      </c>
      <c r="E2540">
        <f>INDEX(ClubLeague!B:B,MATCH(D2540,ClubLeague!C:C,0))</f>
        <v>122</v>
      </c>
      <c r="F2540">
        <v>57</v>
      </c>
      <c r="G2540">
        <v>60</v>
      </c>
      <c r="H2540">
        <v>56</v>
      </c>
      <c r="I2540" s="3">
        <f t="shared" si="118"/>
        <v>58</v>
      </c>
      <c r="J2540" t="s">
        <v>7525</v>
      </c>
      <c r="K2540" t="str">
        <f t="shared" si="119"/>
        <v>E:\imagenes\escudos_cl\Asia\Malaysia Super League\Sabah FC.png</v>
      </c>
      <c r="L2540" t="s">
        <v>463</v>
      </c>
      <c r="M2540">
        <f>INDEX(NationalTeams!B:B,MATCH(L2540,NationalTeams!C:C,0))</f>
        <v>132</v>
      </c>
      <c r="O2540" t="str">
        <f t="shared" si="117"/>
        <v>INSERT INTO "Clubs" (club_name,club_league_id,club_value,club_shield,club_country) VALUES ('Sabah FC MAS',122,58,pg_read_binary_file('E:\imagenes\escudos_cl\Asia\Malaysia Super League\Sabah FC.png'),132);</v>
      </c>
    </row>
    <row r="2541" spans="2:15" x14ac:dyDescent="0.25">
      <c r="B2541">
        <v>2539</v>
      </c>
      <c r="C2541" t="s">
        <v>2090</v>
      </c>
      <c r="D2541" t="s">
        <v>1786</v>
      </c>
      <c r="E2541">
        <f>INDEX(ClubLeague!B:B,MATCH(D2541,ClubLeague!C:C,0))</f>
        <v>16</v>
      </c>
      <c r="F2541">
        <v>55</v>
      </c>
      <c r="G2541">
        <v>62</v>
      </c>
      <c r="H2541">
        <v>59</v>
      </c>
      <c r="I2541" s="3">
        <f t="shared" si="118"/>
        <v>59</v>
      </c>
      <c r="J2541" t="s">
        <v>7526</v>
      </c>
      <c r="K2541" t="str">
        <f t="shared" si="119"/>
        <v>E:\imagenes\escudos_cl\Europa\Azerbaijan Premier League\Sabail FK.png</v>
      </c>
      <c r="L2541" t="s">
        <v>535</v>
      </c>
      <c r="M2541">
        <f>INDEX(NationalTeams!B:B,MATCH(L2541,NationalTeams!C:C,0))</f>
        <v>18</v>
      </c>
      <c r="O2541" t="str">
        <f t="shared" si="117"/>
        <v>INSERT INTO "Clubs" (club_name,club_league_id,club_value,club_shield,club_country) VALUES ('Sabail FK',16,59,pg_read_binary_file('E:\imagenes\escudos_cl\Europa\Azerbaijan Premier League\Sabail FK.png'),18);</v>
      </c>
    </row>
    <row r="2542" spans="2:15" x14ac:dyDescent="0.25">
      <c r="B2542">
        <v>2540</v>
      </c>
      <c r="C2542" t="s">
        <v>4244</v>
      </c>
      <c r="D2542" t="s">
        <v>1859</v>
      </c>
      <c r="E2542">
        <f>INDEX(ClubLeague!B:B,MATCH(D2542,ClubLeague!C:C,0))</f>
        <v>90</v>
      </c>
      <c r="F2542">
        <v>58</v>
      </c>
      <c r="G2542">
        <v>55</v>
      </c>
      <c r="H2542">
        <v>56</v>
      </c>
      <c r="I2542" s="3">
        <f t="shared" si="118"/>
        <v>56</v>
      </c>
      <c r="J2542" t="s">
        <v>7527</v>
      </c>
      <c r="K2542" t="str">
        <f t="shared" si="119"/>
        <v>E:\imagenes\escudos_cl\Asia\Lebanese Premier League\Safa SC.png</v>
      </c>
      <c r="L2542" t="s">
        <v>468</v>
      </c>
      <c r="M2542">
        <f>INDEX(NationalTeams!B:B,MATCH(L2542,NationalTeams!C:C,0))</f>
        <v>123</v>
      </c>
      <c r="O2542" t="str">
        <f t="shared" si="117"/>
        <v>INSERT INTO "Clubs" (club_name,club_league_id,club_value,club_shield,club_country) VALUES ('Safa SC',90,56,pg_read_binary_file('E:\imagenes\escudos_cl\Asia\Lebanese Premier League\Safa SC.png'),123);</v>
      </c>
    </row>
    <row r="2543" spans="2:15" x14ac:dyDescent="0.25">
      <c r="B2543">
        <v>2541</v>
      </c>
      <c r="C2543" t="s">
        <v>4303</v>
      </c>
      <c r="D2543" t="s">
        <v>1900</v>
      </c>
      <c r="E2543">
        <f>INDEX(ClubLeague!B:B,MATCH(D2543,ClubLeague!C:C,0))</f>
        <v>131</v>
      </c>
      <c r="F2543">
        <v>51</v>
      </c>
      <c r="G2543">
        <v>53</v>
      </c>
      <c r="H2543">
        <v>55</v>
      </c>
      <c r="I2543" s="3">
        <f t="shared" si="118"/>
        <v>53</v>
      </c>
      <c r="J2543" t="s">
        <v>7528</v>
      </c>
      <c r="K2543" t="str">
        <f t="shared" si="119"/>
        <v>E:\imagenes\escudos_cl\Asia\Myanmar National League\Sagaing United FC.png</v>
      </c>
      <c r="L2543" t="s">
        <v>453</v>
      </c>
      <c r="M2543">
        <f>INDEX(NationalTeams!B:B,MATCH(L2543,NationalTeams!C:C,0))</f>
        <v>28</v>
      </c>
      <c r="O2543" t="str">
        <f t="shared" si="117"/>
        <v>INSERT INTO "Clubs" (club_name,club_league_id,club_value,club_shield,club_country) VALUES ('Sagaing United FC',131,53,pg_read_binary_file('E:\imagenes\escudos_cl\Asia\Myanmar National League\Sagaing United FC.png'),28);</v>
      </c>
    </row>
    <row r="2544" spans="2:15" x14ac:dyDescent="0.25">
      <c r="B2544">
        <v>2542</v>
      </c>
      <c r="C2544" t="s">
        <v>3963</v>
      </c>
      <c r="D2544" t="s">
        <v>1844</v>
      </c>
      <c r="E2544">
        <f>INDEX(ClubLeague!B:B,MATCH(D2544,ClubLeague!C:C,0))</f>
        <v>75</v>
      </c>
      <c r="F2544">
        <v>61</v>
      </c>
      <c r="G2544">
        <v>63</v>
      </c>
      <c r="H2544">
        <v>62</v>
      </c>
      <c r="I2544" s="3">
        <f t="shared" si="118"/>
        <v>62</v>
      </c>
      <c r="J2544" t="s">
        <v>7529</v>
      </c>
      <c r="K2544" t="str">
        <f t="shared" si="119"/>
        <v>E:\imagenes\escudos_cl\Asia\J2 League\Sagan Tosu.png</v>
      </c>
      <c r="L2544" t="s">
        <v>422</v>
      </c>
      <c r="M2544">
        <f>INDEX(NationalTeams!B:B,MATCH(L2544,NationalTeams!C:C,0))</f>
        <v>112</v>
      </c>
      <c r="O2544" t="str">
        <f t="shared" si="117"/>
        <v>INSERT INTO "Clubs" (club_name,club_league_id,club_value,club_shield,club_country) VALUES ('Sagan Tosu',75,62,pg_read_binary_file('E:\imagenes\escudos_cl\Asia\J2 League\Sagan Tosu.png'),112);</v>
      </c>
    </row>
    <row r="2545" spans="2:15" x14ac:dyDescent="0.25">
      <c r="B2545">
        <v>2543</v>
      </c>
      <c r="C2545" t="s">
        <v>4005</v>
      </c>
      <c r="D2545" t="s">
        <v>1859</v>
      </c>
      <c r="E2545">
        <f>INDEX(ClubLeague!B:B,MATCH(D2545,ClubLeague!C:C,0))</f>
        <v>90</v>
      </c>
      <c r="F2545">
        <v>60</v>
      </c>
      <c r="G2545">
        <v>57</v>
      </c>
      <c r="H2545">
        <v>61</v>
      </c>
      <c r="I2545" s="3">
        <f t="shared" si="118"/>
        <v>59</v>
      </c>
      <c r="J2545" t="s">
        <v>7530</v>
      </c>
      <c r="K2545" t="str">
        <f t="shared" si="119"/>
        <v>E:\imagenes\escudos_cl\Asia\Lebanese Premier League\Sagesse SC.png</v>
      </c>
      <c r="L2545" t="s">
        <v>468</v>
      </c>
      <c r="M2545">
        <f>INDEX(NationalTeams!B:B,MATCH(L2545,NationalTeams!C:C,0))</f>
        <v>123</v>
      </c>
      <c r="O2545" t="str">
        <f t="shared" si="117"/>
        <v>INSERT INTO "Clubs" (club_name,club_league_id,club_value,club_shield,club_country) VALUES ('Sagesse SC',90,59,pg_read_binary_file('E:\imagenes\escudos_cl\Asia\Lebanese Premier League\Sagesse SC.png'),123);</v>
      </c>
    </row>
    <row r="2546" spans="2:15" x14ac:dyDescent="0.25">
      <c r="B2546">
        <v>2544</v>
      </c>
      <c r="C2546" t="s">
        <v>4448</v>
      </c>
      <c r="D2546" t="s">
        <v>1846</v>
      </c>
      <c r="E2546">
        <f>INDEX(ClubLeague!B:B,MATCH(D2546,ClubLeague!C:C,0))</f>
        <v>77</v>
      </c>
      <c r="F2546">
        <v>53</v>
      </c>
      <c r="G2546">
        <v>50</v>
      </c>
      <c r="H2546">
        <v>52</v>
      </c>
      <c r="I2546" s="3">
        <f t="shared" si="118"/>
        <v>52</v>
      </c>
      <c r="J2546" t="s">
        <v>7531</v>
      </c>
      <c r="K2546" t="str">
        <f t="shared" si="119"/>
        <v>E:\imagenes\escudos_cl\Asia\Jordanian First Division League\Sahab SC.png</v>
      </c>
      <c r="L2546" t="s">
        <v>451</v>
      </c>
      <c r="M2546">
        <f>INDEX(NationalTeams!B:B,MATCH(L2546,NationalTeams!C:C,0))</f>
        <v>113</v>
      </c>
      <c r="O2546" t="str">
        <f t="shared" si="117"/>
        <v>INSERT INTO "Clubs" (club_name,club_league_id,club_value,club_shield,club_country) VALUES ('Sahab SC',77,52,pg_read_binary_file('E:\imagenes\escudos_cl\Asia\Jordanian First Division League\Sahab SC.png'),113);</v>
      </c>
    </row>
    <row r="2547" spans="2:15" x14ac:dyDescent="0.25">
      <c r="B2547">
        <v>2545</v>
      </c>
      <c r="C2547" t="s">
        <v>4470</v>
      </c>
      <c r="D2547" t="s">
        <v>1911</v>
      </c>
      <c r="E2547">
        <f>INDEX(ClubLeague!B:B,MATCH(D2547,ClubLeague!C:C,0))</f>
        <v>142</v>
      </c>
      <c r="F2547">
        <v>49</v>
      </c>
      <c r="G2547">
        <v>53</v>
      </c>
      <c r="H2547">
        <v>51</v>
      </c>
      <c r="I2547" s="3">
        <f t="shared" si="118"/>
        <v>51</v>
      </c>
      <c r="J2547" t="s">
        <v>7532</v>
      </c>
      <c r="K2547" t="str">
        <f t="shared" si="119"/>
        <v>E:\imagenes\escudos_cl\Asia\Oman Professional League\Saham Club.png</v>
      </c>
      <c r="L2547" t="s">
        <v>457</v>
      </c>
      <c r="M2547">
        <f>INDEX(NationalTeams!B:B,MATCH(L2547,NationalTeams!C:C,0))</f>
        <v>157</v>
      </c>
      <c r="O2547" t="str">
        <f t="shared" si="117"/>
        <v>INSERT INTO "Clubs" (club_name,club_league_id,club_value,club_shield,club_country) VALUES ('Saham Club',142,51,pg_read_binary_file('E:\imagenes\escudos_cl\Asia\Oman Professional League\Saham Club.png'),157);</v>
      </c>
    </row>
    <row r="2548" spans="2:15" x14ac:dyDescent="0.25">
      <c r="B2548">
        <v>2546</v>
      </c>
      <c r="C2548" t="s">
        <v>4405</v>
      </c>
      <c r="D2548" t="s">
        <v>1847</v>
      </c>
      <c r="E2548">
        <f>INDEX(ClubLeague!B:B,MATCH(D2548,ClubLeague!C:C,0))</f>
        <v>78</v>
      </c>
      <c r="F2548">
        <v>50</v>
      </c>
      <c r="G2548">
        <v>52</v>
      </c>
      <c r="H2548">
        <v>53</v>
      </c>
      <c r="I2548" s="3">
        <f t="shared" si="118"/>
        <v>52</v>
      </c>
      <c r="J2548" t="s">
        <v>7533</v>
      </c>
      <c r="K2548" t="str">
        <f t="shared" si="119"/>
        <v>E:\imagenes\escudos_cl\Asia\Jordanian Second Division League\Saham FC.png</v>
      </c>
      <c r="L2548" t="s">
        <v>451</v>
      </c>
      <c r="M2548">
        <f>INDEX(NationalTeams!B:B,MATCH(L2548,NationalTeams!C:C,0))</f>
        <v>113</v>
      </c>
      <c r="O2548" t="str">
        <f t="shared" si="117"/>
        <v>INSERT INTO "Clubs" (club_name,club_league_id,club_value,club_shield,club_country) VALUES ('Saham FC',78,52,pg_read_binary_file('E:\imagenes\escudos_cl\Asia\Jordanian Second Division League\Saham FC.png'),113);</v>
      </c>
    </row>
    <row r="2549" spans="2:15" x14ac:dyDescent="0.25">
      <c r="B2549">
        <v>2547</v>
      </c>
      <c r="C2549" t="s">
        <v>4309</v>
      </c>
      <c r="D2549" t="s">
        <v>1784</v>
      </c>
      <c r="E2549">
        <f>INDEX(ClubLeague!B:B,MATCH(D2549,ClubLeague!C:C,0))</f>
        <v>14</v>
      </c>
      <c r="F2549">
        <v>51</v>
      </c>
      <c r="G2549">
        <v>51</v>
      </c>
      <c r="H2549">
        <v>55</v>
      </c>
      <c r="I2549" s="3">
        <f t="shared" si="118"/>
        <v>52</v>
      </c>
      <c r="J2549" t="s">
        <v>7534</v>
      </c>
      <c r="K2549" t="str">
        <f t="shared" si="119"/>
        <v>E:\imagenes\escudos_cl\Asia\Azadegan League\Saipa FC.png</v>
      </c>
      <c r="L2549" t="s">
        <v>427</v>
      </c>
      <c r="M2549">
        <f>INDEX(NationalTeams!B:B,MATCH(L2549,NationalTeams!C:C,0))</f>
        <v>97</v>
      </c>
      <c r="O2549" t="str">
        <f t="shared" si="117"/>
        <v>INSERT INTO "Clubs" (club_name,club_league_id,club_value,club_shield,club_country) VALUES ('Saipa FC',14,52,pg_read_binary_file('E:\imagenes\escudos_cl\Asia\Azadegan League\Saipa FC.png'),97);</v>
      </c>
    </row>
    <row r="2550" spans="2:15" x14ac:dyDescent="0.25">
      <c r="B2550">
        <v>2548</v>
      </c>
      <c r="C2550" t="s">
        <v>3287</v>
      </c>
      <c r="D2550" t="s">
        <v>1963</v>
      </c>
      <c r="E2550">
        <f>INDEX(ClubLeague!B:B,MATCH(D2550,ClubLeague!C:C,0))</f>
        <v>194</v>
      </c>
      <c r="F2550">
        <v>58</v>
      </c>
      <c r="G2550">
        <v>61</v>
      </c>
      <c r="H2550">
        <v>64</v>
      </c>
      <c r="I2550" s="3">
        <f t="shared" si="118"/>
        <v>61</v>
      </c>
      <c r="J2550" t="s">
        <v>7535</v>
      </c>
      <c r="K2550" t="str">
        <f t="shared" si="119"/>
        <v>E:\imagenes\escudos_cl\Europa\TFF 1. Lig\Sakaryaspor.png</v>
      </c>
      <c r="L2550" t="s">
        <v>501</v>
      </c>
      <c r="M2550">
        <f>INDEX(NationalTeams!B:B,MATCH(L2550,NationalTeams!C:C,0))</f>
        <v>210</v>
      </c>
      <c r="O2550" t="str">
        <f t="shared" si="117"/>
        <v>INSERT INTO "Clubs" (club_name,club_league_id,club_value,club_shield,club_country) VALUES ('Sakaryaspor',194,61,pg_read_binary_file('E:\imagenes\escudos_cl\Europa\TFF 1. Lig\Sakaryaspor.png'),210);</v>
      </c>
    </row>
    <row r="2551" spans="2:15" x14ac:dyDescent="0.25">
      <c r="B2551">
        <v>2549</v>
      </c>
      <c r="C2551" t="s">
        <v>3807</v>
      </c>
      <c r="D2551" t="s">
        <v>1869</v>
      </c>
      <c r="E2551">
        <f>INDEX(ClubLeague!B:B,MATCH(D2551,ClubLeague!C:C,0))</f>
        <v>100</v>
      </c>
      <c r="F2551">
        <v>51</v>
      </c>
      <c r="G2551">
        <v>55</v>
      </c>
      <c r="H2551">
        <v>52</v>
      </c>
      <c r="I2551" s="3">
        <f t="shared" si="118"/>
        <v>53</v>
      </c>
      <c r="J2551" t="s">
        <v>7536</v>
      </c>
      <c r="K2551" t="str">
        <f t="shared" si="119"/>
        <v>E:\imagenes\escudos_cl\America\Liga Dominicana de Futbol\Salcedo FC.png</v>
      </c>
      <c r="L2551" t="s">
        <v>402</v>
      </c>
      <c r="M2551">
        <f>INDEX(NationalTeams!B:B,MATCH(L2551,NationalTeams!C:C,0))</f>
        <v>173</v>
      </c>
      <c r="O2551" t="str">
        <f t="shared" si="117"/>
        <v>INSERT INTO "Clubs" (club_name,club_league_id,club_value,club_shield,club_country) VALUES ('Salcedo FC',100,53,pg_read_binary_file('E:\imagenes\escudos_cl\America\Liga Dominicana de Futbol\Salcedo FC.png'),173);</v>
      </c>
    </row>
    <row r="2552" spans="2:15" x14ac:dyDescent="0.25">
      <c r="B2552">
        <v>2550</v>
      </c>
      <c r="C2552" t="s">
        <v>4652</v>
      </c>
      <c r="D2552" t="s">
        <v>1797</v>
      </c>
      <c r="E2552">
        <f>INDEX(ClubLeague!B:B,MATCH(D2552,ClubLeague!C:C,0))</f>
        <v>27</v>
      </c>
      <c r="F2552">
        <v>67</v>
      </c>
      <c r="G2552">
        <v>68</v>
      </c>
      <c r="H2552">
        <v>70</v>
      </c>
      <c r="I2552" s="3">
        <f t="shared" si="118"/>
        <v>68</v>
      </c>
      <c r="J2552" t="s">
        <v>7537</v>
      </c>
      <c r="K2552" t="str">
        <f t="shared" si="119"/>
        <v>E:\imagenes\escudos_cl\Africa\Burkinabe Premier League\Salitas FC.png</v>
      </c>
      <c r="L2552" t="s">
        <v>366</v>
      </c>
      <c r="M2552">
        <f>INDEX(NationalTeams!B:B,MATCH(L2552,NationalTeams!C:C,0))</f>
        <v>35</v>
      </c>
      <c r="O2552" t="str">
        <f t="shared" si="117"/>
        <v>INSERT INTO "Clubs" (club_name,club_league_id,club_value,club_shield,club_country) VALUES ('Salitas FC',27,68,pg_read_binary_file('E:\imagenes\escudos_cl\Africa\Burkinabe Premier League\Salitas FC.png'),35);</v>
      </c>
    </row>
    <row r="2553" spans="2:15" x14ac:dyDescent="0.25">
      <c r="B2553">
        <v>2551</v>
      </c>
      <c r="C2553" t="s">
        <v>2460</v>
      </c>
      <c r="D2553" t="s">
        <v>1977</v>
      </c>
      <c r="E2553">
        <f>INDEX(ClubLeague!B:B,MATCH(D2553,ClubLeague!C:C,0))</f>
        <v>208</v>
      </c>
      <c r="F2553">
        <v>57</v>
      </c>
      <c r="G2553">
        <v>56</v>
      </c>
      <c r="H2553">
        <v>50</v>
      </c>
      <c r="I2553" s="3">
        <f t="shared" si="118"/>
        <v>54</v>
      </c>
      <c r="J2553" t="s">
        <v>7538</v>
      </c>
      <c r="K2553" t="str">
        <f t="shared" si="119"/>
        <v>E:\imagenes\escudos_cl\Europa\Ykkosliiga\Salon Palloilijat.png</v>
      </c>
      <c r="L2553" t="s">
        <v>511</v>
      </c>
      <c r="M2553">
        <f>INDEX(NationalTeams!B:B,MATCH(L2553,NationalTeams!C:C,0))</f>
        <v>73</v>
      </c>
      <c r="O2553" t="str">
        <f t="shared" si="117"/>
        <v>INSERT INTO "Clubs" (club_name,club_league_id,club_value,club_shield,club_country) VALUES ('Salon Palloilijat',208,54,pg_read_binary_file('E:\imagenes\escudos_cl\Europa\Ykkosliiga\Salon Palloilijat.png'),73);</v>
      </c>
    </row>
    <row r="2554" spans="2:15" x14ac:dyDescent="0.25">
      <c r="B2554">
        <v>2552</v>
      </c>
      <c r="C2554" t="s">
        <v>4475</v>
      </c>
      <c r="D2554" t="s">
        <v>1846</v>
      </c>
      <c r="E2554">
        <f>INDEX(ClubLeague!B:B,MATCH(D2554,ClubLeague!C:C,0))</f>
        <v>77</v>
      </c>
      <c r="F2554">
        <v>50</v>
      </c>
      <c r="G2554">
        <v>51</v>
      </c>
      <c r="H2554">
        <v>51</v>
      </c>
      <c r="I2554" s="3">
        <f t="shared" si="118"/>
        <v>51</v>
      </c>
      <c r="J2554" t="s">
        <v>7539</v>
      </c>
      <c r="K2554" t="str">
        <f t="shared" si="119"/>
        <v>E:\imagenes\escudos_cl\Asia\Jordanian First Division League\Sama Al Sarhan SC.png</v>
      </c>
      <c r="L2554" t="s">
        <v>451</v>
      </c>
      <c r="M2554">
        <f>INDEX(NationalTeams!B:B,MATCH(L2554,NationalTeams!C:C,0))</f>
        <v>113</v>
      </c>
      <c r="O2554" t="str">
        <f t="shared" si="117"/>
        <v>INSERT INTO "Clubs" (club_name,club_league_id,club_value,club_shield,club_country) VALUES ('Sama Al Sarhan SC',77,51,pg_read_binary_file('E:\imagenes\escudos_cl\Asia\Jordanian First Division League\Sama Al Sarhan SC.png'),113);</v>
      </c>
    </row>
    <row r="2555" spans="2:15" x14ac:dyDescent="0.25">
      <c r="B2555">
        <v>2553</v>
      </c>
      <c r="C2555" t="s">
        <v>4305</v>
      </c>
      <c r="D2555" t="s">
        <v>1846</v>
      </c>
      <c r="E2555">
        <f>INDEX(ClubLeague!B:B,MATCH(D2555,ClubLeague!C:C,0))</f>
        <v>77</v>
      </c>
      <c r="F2555">
        <v>52</v>
      </c>
      <c r="G2555">
        <v>52</v>
      </c>
      <c r="H2555">
        <v>55</v>
      </c>
      <c r="I2555" s="3">
        <f t="shared" si="118"/>
        <v>53</v>
      </c>
      <c r="J2555" t="s">
        <v>7540</v>
      </c>
      <c r="K2555" t="str">
        <f t="shared" si="119"/>
        <v>E:\imagenes\escudos_cl\Asia\Jordanian First Division League\Samma FC.png</v>
      </c>
      <c r="L2555" t="s">
        <v>451</v>
      </c>
      <c r="M2555">
        <f>INDEX(NationalTeams!B:B,MATCH(L2555,NationalTeams!C:C,0))</f>
        <v>113</v>
      </c>
      <c r="O2555" t="str">
        <f t="shared" si="117"/>
        <v>INSERT INTO "Clubs" (club_name,club_league_id,club_value,club_shield,club_country) VALUES ('Samma FC',77,53,pg_read_binary_file('E:\imagenes\escudos_cl\Asia\Jordanian First Division League\Samma FC.png'),113);</v>
      </c>
    </row>
    <row r="2556" spans="2:15" x14ac:dyDescent="0.25">
      <c r="B2556">
        <v>2554</v>
      </c>
      <c r="C2556" t="s">
        <v>3276</v>
      </c>
      <c r="D2556" t="s">
        <v>1952</v>
      </c>
      <c r="E2556">
        <f>INDEX(ClubLeague!B:B,MATCH(D2556,ClubLeague!C:C,0))</f>
        <v>183</v>
      </c>
      <c r="F2556">
        <v>64</v>
      </c>
      <c r="G2556">
        <v>63</v>
      </c>
      <c r="H2556">
        <v>59</v>
      </c>
      <c r="I2556" s="3">
        <f t="shared" si="118"/>
        <v>62</v>
      </c>
      <c r="J2556" t="s">
        <v>7541</v>
      </c>
      <c r="K2556" t="str">
        <f t="shared" si="119"/>
        <v>E:\imagenes\escudos_cl\Europa\Super Lig\Samsunspor.png</v>
      </c>
      <c r="L2556" t="s">
        <v>501</v>
      </c>
      <c r="M2556">
        <f>INDEX(NationalTeams!B:B,MATCH(L2556,NationalTeams!C:C,0))</f>
        <v>210</v>
      </c>
      <c r="O2556" t="str">
        <f t="shared" si="117"/>
        <v>INSERT INTO "Clubs" (club_name,club_league_id,club_value,club_shield,club_country) VALUES ('Samsunspor',183,62,pg_read_binary_file('E:\imagenes\escudos_cl\Europa\Super Lig\Samsunspor.png'),210);</v>
      </c>
    </row>
    <row r="2557" spans="2:15" x14ac:dyDescent="0.25">
      <c r="B2557">
        <v>2555</v>
      </c>
      <c r="C2557" t="s">
        <v>4535</v>
      </c>
      <c r="D2557" t="s">
        <v>1791</v>
      </c>
      <c r="E2557">
        <f>INDEX(ClubLeague!B:B,MATCH(D2557,ClubLeague!C:C,0))</f>
        <v>21</v>
      </c>
      <c r="F2557">
        <v>51</v>
      </c>
      <c r="G2557">
        <v>49</v>
      </c>
      <c r="H2557">
        <v>48</v>
      </c>
      <c r="I2557" s="3">
        <f t="shared" si="118"/>
        <v>49</v>
      </c>
      <c r="J2557" t="s">
        <v>7542</v>
      </c>
      <c r="K2557" t="str">
        <f t="shared" si="119"/>
        <v>E:\imagenes\escudos_cl\Asia\Bhutan Premier League\Samtse FC.png</v>
      </c>
      <c r="L2557" t="s">
        <v>454</v>
      </c>
      <c r="M2557">
        <f>INDEX(NationalTeams!B:B,MATCH(L2557,NationalTeams!C:C,0))</f>
        <v>37</v>
      </c>
      <c r="O2557" t="str">
        <f t="shared" si="117"/>
        <v>INSERT INTO "Clubs" (club_name,club_league_id,club_value,club_shield,club_country) VALUES ('Samtse FC',21,49,pg_read_binary_file('E:\imagenes\escudos_cl\Asia\Bhutan Premier League\Samtse FC.png'),37);</v>
      </c>
    </row>
    <row r="2558" spans="2:15" x14ac:dyDescent="0.25">
      <c r="B2558">
        <v>2556</v>
      </c>
      <c r="C2558" t="s">
        <v>4153</v>
      </c>
      <c r="D2558" t="s">
        <v>1965</v>
      </c>
      <c r="E2558">
        <f>INDEX(ClubLeague!B:B,MATCH(D2558,ClubLeague!C:C,0))</f>
        <v>196</v>
      </c>
      <c r="F2558">
        <v>57</v>
      </c>
      <c r="G2558">
        <v>54</v>
      </c>
      <c r="H2558">
        <v>58</v>
      </c>
      <c r="I2558" s="3">
        <f t="shared" si="118"/>
        <v>56</v>
      </c>
      <c r="J2558" t="s">
        <v>7543</v>
      </c>
      <c r="K2558" t="str">
        <f t="shared" si="119"/>
        <v>E:\imagenes\escudos_cl\Asia\Thai League 2\Samut Prakan City FC.png</v>
      </c>
      <c r="L2558" t="s">
        <v>437</v>
      </c>
      <c r="M2558">
        <f>INDEX(NationalTeams!B:B,MATCH(L2558,NationalTeams!C:C,0))</f>
        <v>200</v>
      </c>
      <c r="O2558" t="str">
        <f t="shared" si="117"/>
        <v>INSERT INTO "Clubs" (club_name,club_league_id,club_value,club_shield,club_country) VALUES ('Samut Prakan City FC',196,56,pg_read_binary_file('E:\imagenes\escudos_cl\Asia\Thai League 2\Samut Prakan City FC.png'),200);</v>
      </c>
    </row>
    <row r="2559" spans="2:15" x14ac:dyDescent="0.25">
      <c r="B2559">
        <v>2557</v>
      </c>
      <c r="C2559" t="s">
        <v>3594</v>
      </c>
      <c r="D2559" t="s">
        <v>1881</v>
      </c>
      <c r="E2559">
        <f>INDEX(ClubLeague!B:B,MATCH(D2559,ClubLeague!C:C,0))</f>
        <v>112</v>
      </c>
      <c r="F2559">
        <v>59</v>
      </c>
      <c r="G2559">
        <v>59</v>
      </c>
      <c r="H2559">
        <v>60</v>
      </c>
      <c r="I2559" s="3">
        <f t="shared" si="118"/>
        <v>59</v>
      </c>
      <c r="J2559" t="s">
        <v>7544</v>
      </c>
      <c r="K2559" t="str">
        <f t="shared" si="119"/>
        <v>E:\imagenes\escudos_cl\America\LigaPro Ecuabet Serie B\San Antonio FC.png</v>
      </c>
      <c r="L2559" t="s">
        <v>331</v>
      </c>
      <c r="M2559">
        <f>INDEX(NationalTeams!B:B,MATCH(L2559,NationalTeams!C:C,0))</f>
        <v>58</v>
      </c>
      <c r="O2559" t="str">
        <f t="shared" si="117"/>
        <v>INSERT INTO "Clubs" (club_name,club_league_id,club_value,club_shield,club_country) VALUES ('San Antonio FC',112,59,pg_read_binary_file('E:\imagenes\escudos_cl\America\LigaPro Ecuabet Serie B\San Antonio FC.png'),58);</v>
      </c>
    </row>
    <row r="2560" spans="2:15" x14ac:dyDescent="0.25">
      <c r="B2560">
        <v>2558</v>
      </c>
      <c r="C2560" t="s">
        <v>3653</v>
      </c>
      <c r="D2560" t="s">
        <v>1922</v>
      </c>
      <c r="E2560">
        <f>INDEX(ClubLeague!B:B,MATCH(D2560,ClubLeague!C:C,0))</f>
        <v>153</v>
      </c>
      <c r="F2560">
        <v>53</v>
      </c>
      <c r="G2560">
        <v>51</v>
      </c>
      <c r="H2560">
        <v>52</v>
      </c>
      <c r="I2560" s="3">
        <f t="shared" si="118"/>
        <v>52</v>
      </c>
      <c r="J2560" t="s">
        <v>7545</v>
      </c>
      <c r="K2560" t="str">
        <f t="shared" si="119"/>
        <v>E:\imagenes\escudos_cl\America\Primera Division de Guatemala\San Benito FC.png</v>
      </c>
      <c r="L2560" t="s">
        <v>396</v>
      </c>
      <c r="M2560">
        <f>INDEX(NationalTeams!B:B,MATCH(L2560,NationalTeams!C:C,0))</f>
        <v>84</v>
      </c>
      <c r="O2560" t="str">
        <f t="shared" si="117"/>
        <v>INSERT INTO "Clubs" (club_name,club_league_id,club_value,club_shield,club_country) VALUES ('San Benito FC',153,52,pg_read_binary_file('E:\imagenes\escudos_cl\America\Primera Division de Guatemala\San Benito FC.png'),84);</v>
      </c>
    </row>
    <row r="2561" spans="2:15" x14ac:dyDescent="0.25">
      <c r="B2561">
        <v>2559</v>
      </c>
      <c r="C2561" t="s">
        <v>3548</v>
      </c>
      <c r="D2561" t="s">
        <v>1934</v>
      </c>
      <c r="E2561">
        <f>INDEX(ClubLeague!B:B,MATCH(D2561,ClubLeague!C:C,0))</f>
        <v>165</v>
      </c>
      <c r="F2561">
        <v>64</v>
      </c>
      <c r="G2561">
        <v>62</v>
      </c>
      <c r="H2561">
        <v>59</v>
      </c>
      <c r="I2561" s="3">
        <f t="shared" si="118"/>
        <v>62</v>
      </c>
      <c r="J2561" t="s">
        <v>7546</v>
      </c>
      <c r="K2561" t="str">
        <f t="shared" si="119"/>
        <v>E:\imagenes\escudos_cl\America\Segunda Division CRI\San Carlos FC.png</v>
      </c>
      <c r="L2561" t="s">
        <v>354</v>
      </c>
      <c r="M2561">
        <f>INDEX(NationalTeams!B:B,MATCH(L2561,NationalTeams!C:C,0))</f>
        <v>52</v>
      </c>
      <c r="O2561" t="str">
        <f t="shared" si="117"/>
        <v>INSERT INTO "Clubs" (club_name,club_league_id,club_value,club_shield,club_country) VALUES ('San Carlos FC',165,62,pg_read_binary_file('E:\imagenes\escudos_cl\America\Segunda Division CRI\San Carlos FC.png'),52);</v>
      </c>
    </row>
    <row r="2562" spans="2:15" x14ac:dyDescent="0.25">
      <c r="B2562">
        <v>2560</v>
      </c>
      <c r="C2562" t="s">
        <v>3628</v>
      </c>
      <c r="D2562" t="s">
        <v>1889</v>
      </c>
      <c r="E2562">
        <f>INDEX(ClubLeague!B:B,MATCH(D2562,ClubLeague!C:C,0))</f>
        <v>120</v>
      </c>
      <c r="F2562">
        <v>73</v>
      </c>
      <c r="G2562">
        <v>73</v>
      </c>
      <c r="H2562">
        <v>60</v>
      </c>
      <c r="I2562" s="3">
        <f t="shared" si="118"/>
        <v>69</v>
      </c>
      <c r="J2562" t="s">
        <v>7547</v>
      </c>
      <c r="K2562" t="str">
        <f t="shared" si="119"/>
        <v>E:\imagenes\escudos_cl\America\Major League Soccer\San Diego FC.png</v>
      </c>
      <c r="L2562" t="s">
        <v>349</v>
      </c>
      <c r="M2562">
        <f>INDEX(NationalTeams!B:B,MATCH(L2562,NationalTeams!C:C,0))</f>
        <v>67</v>
      </c>
      <c r="O2562" t="str">
        <f t="shared" si="117"/>
        <v>INSERT INTO "Clubs" (club_name,club_league_id,club_value,club_shield,club_country) VALUES ('San Diego FC',120,69,pg_read_binary_file('E:\imagenes\escudos_cl\America\Major League Soccer\San Diego FC.png'),67);</v>
      </c>
    </row>
    <row r="2563" spans="2:15" x14ac:dyDescent="0.25">
      <c r="B2563">
        <v>2561</v>
      </c>
      <c r="C2563" t="s">
        <v>3629</v>
      </c>
      <c r="D2563" t="s">
        <v>1889</v>
      </c>
      <c r="E2563">
        <f>INDEX(ClubLeague!B:B,MATCH(D2563,ClubLeague!C:C,0))</f>
        <v>120</v>
      </c>
      <c r="F2563">
        <v>71</v>
      </c>
      <c r="G2563">
        <v>71</v>
      </c>
      <c r="H2563">
        <v>68</v>
      </c>
      <c r="I2563" s="3">
        <f t="shared" si="118"/>
        <v>70</v>
      </c>
      <c r="J2563" t="s">
        <v>7548</v>
      </c>
      <c r="K2563" t="str">
        <f t="shared" si="119"/>
        <v>E:\imagenes\escudos_cl\America\Major League Soccer\San Jose Earthquakes.png</v>
      </c>
      <c r="L2563" t="s">
        <v>349</v>
      </c>
      <c r="M2563">
        <f>INDEX(NationalTeams!B:B,MATCH(L2563,NationalTeams!C:C,0))</f>
        <v>67</v>
      </c>
      <c r="O2563" t="str">
        <f t="shared" ref="O2563:O2626" si="120">_xlfn.CONCAT($O$1,$S$1,$B$1,$S$1," ",$Q$1,$C$2,$U$1,$E$2,$U$1,$I$2,$U$1,$K$2,$U$1,$M$2,$R$1,$P$1,$Q$1,$T$1,C2563,$T$1,$U$1,E2563,$U$1,I2563,$U$1,$O$2,$Q$1,$T$1,K2563,$T$1,$R$1,$U$1,M2563,$R$1,$V$1)</f>
        <v>INSERT INTO "Clubs" (club_name,club_league_id,club_value,club_shield,club_country) VALUES ('San Jose Earthquakes',120,70,pg_read_binary_file('E:\imagenes\escudos_cl\America\Major League Soccer\San Jose Earthquakes.png'),67);</v>
      </c>
    </row>
    <row r="2564" spans="2:15" x14ac:dyDescent="0.25">
      <c r="B2564">
        <v>2562</v>
      </c>
      <c r="C2564" t="s">
        <v>3838</v>
      </c>
      <c r="D2564" t="s">
        <v>1967</v>
      </c>
      <c r="E2564">
        <f>INDEX(ClubLeague!B:B,MATCH(D2564,ClubLeague!C:C,0))</f>
        <v>198</v>
      </c>
      <c r="F2564">
        <v>58</v>
      </c>
      <c r="G2564">
        <v>57</v>
      </c>
      <c r="H2564">
        <v>61</v>
      </c>
      <c r="I2564" s="3">
        <f t="shared" ref="I2564:I2627" si="121">ROUND(AVERAGE(F2564:H2564),0)</f>
        <v>59</v>
      </c>
      <c r="J2564" t="s">
        <v>7549</v>
      </c>
      <c r="K2564" t="str">
        <f t="shared" ref="K2564:K2627" si="122">_xlfn.CONCAT($A$1,J2564)</f>
        <v>E:\imagenes\escudos_cl\America\TT Premier Football League\San Juan Jabloteh FC.png</v>
      </c>
      <c r="L2564" t="s">
        <v>407</v>
      </c>
      <c r="M2564">
        <f>INDEX(NationalTeams!B:B,MATCH(L2564,NationalTeams!C:C,0))</f>
        <v>207</v>
      </c>
      <c r="O2564" t="str">
        <f t="shared" si="120"/>
        <v>INSERT INTO "Clubs" (club_name,club_league_id,club_value,club_shield,club_country) VALUES ('San Juan Jabloteh FC',198,59,pg_read_binary_file('E:\imagenes\escudos_cl\America\TT Premier Football League\San Juan Jabloteh FC.png'),207);</v>
      </c>
    </row>
    <row r="2565" spans="2:15" x14ac:dyDescent="0.25">
      <c r="B2565">
        <v>2563</v>
      </c>
      <c r="C2565" t="s">
        <v>3483</v>
      </c>
      <c r="D2565" t="s">
        <v>1866</v>
      </c>
      <c r="E2565">
        <f>INDEX(ClubLeague!B:B,MATCH(D2565,ClubLeague!C:C,0))</f>
        <v>97</v>
      </c>
      <c r="F2565">
        <v>59</v>
      </c>
      <c r="G2565">
        <v>62</v>
      </c>
      <c r="H2565">
        <v>63</v>
      </c>
      <c r="I2565" s="3">
        <f t="shared" si="121"/>
        <v>61</v>
      </c>
      <c r="J2565" t="s">
        <v>7550</v>
      </c>
      <c r="K2565" t="str">
        <f t="shared" si="122"/>
        <v>E:\imagenes\escudos_cl\America\Liga de Ascenso Caixun\San Luis de Quillota.png</v>
      </c>
      <c r="L2565" t="s">
        <v>330</v>
      </c>
      <c r="M2565">
        <f>INDEX(NationalTeams!B:B,MATCH(L2565,NationalTeams!C:C,0))</f>
        <v>43</v>
      </c>
      <c r="O2565" t="str">
        <f t="shared" si="120"/>
        <v>INSERT INTO "Clubs" (club_name,club_league_id,club_value,club_shield,club_country) VALUES ('San Luis de Quillota',97,61,pg_read_binary_file('E:\imagenes\escudos_cl\America\Liga de Ascenso Caixun\San Luis de Quillota.png'),43);</v>
      </c>
    </row>
    <row r="2566" spans="2:15" x14ac:dyDescent="0.25">
      <c r="B2566">
        <v>2564</v>
      </c>
      <c r="C2566" t="s">
        <v>3172</v>
      </c>
      <c r="D2566" t="s">
        <v>1800</v>
      </c>
      <c r="E2566">
        <f>INDEX(ClubLeague!B:B,MATCH(D2566,ClubLeague!C:C,0))</f>
        <v>30</v>
      </c>
      <c r="F2566">
        <v>43</v>
      </c>
      <c r="G2566">
        <v>52</v>
      </c>
      <c r="H2566">
        <v>50</v>
      </c>
      <c r="I2566" s="3">
        <f t="shared" si="121"/>
        <v>48</v>
      </c>
      <c r="J2566" t="s">
        <v>7551</v>
      </c>
      <c r="K2566" t="str">
        <f t="shared" si="122"/>
        <v>E:\imagenes\escudos_cl\Europa\Campionato Sammarinese di Calcio\San Marino Academy U22.png</v>
      </c>
      <c r="L2566" t="s">
        <v>541</v>
      </c>
      <c r="M2566">
        <f>INDEX(NationalTeams!B:B,MATCH(L2566,NationalTeams!C:C,0))</f>
        <v>180</v>
      </c>
      <c r="O2566" t="str">
        <f t="shared" si="120"/>
        <v>INSERT INTO "Clubs" (club_name,club_league_id,club_value,club_shield,club_country) VALUES ('San Marino Academy U22',30,48,pg_read_binary_file('E:\imagenes\escudos_cl\Europa\Campionato Sammarinese di Calcio\San Marino Academy U22.png'),180);</v>
      </c>
    </row>
    <row r="2567" spans="2:15" x14ac:dyDescent="0.25">
      <c r="B2567">
        <v>2565</v>
      </c>
      <c r="C2567" t="s">
        <v>3654</v>
      </c>
      <c r="D2567" t="s">
        <v>1922</v>
      </c>
      <c r="E2567">
        <f>INDEX(ClubLeague!B:B,MATCH(D2567,ClubLeague!C:C,0))</f>
        <v>153</v>
      </c>
      <c r="F2567">
        <v>57</v>
      </c>
      <c r="G2567">
        <v>55</v>
      </c>
      <c r="H2567">
        <v>58</v>
      </c>
      <c r="I2567" s="3">
        <f t="shared" si="121"/>
        <v>57</v>
      </c>
      <c r="J2567" t="s">
        <v>7552</v>
      </c>
      <c r="K2567" t="str">
        <f t="shared" si="122"/>
        <v>E:\imagenes\escudos_cl\America\Primera Division de Guatemala\San Pedro FC.png</v>
      </c>
      <c r="L2567" t="s">
        <v>396</v>
      </c>
      <c r="M2567">
        <f>INDEX(NationalTeams!B:B,MATCH(L2567,NationalTeams!C:C,0))</f>
        <v>84</v>
      </c>
      <c r="O2567" t="str">
        <f t="shared" si="120"/>
        <v>INSERT INTO "Clubs" (club_name,club_league_id,club_value,club_shield,club_country) VALUES ('San Pedro FC',153,57,pg_read_binary_file('E:\imagenes\escudos_cl\America\Primera Division de Guatemala\San Pedro FC.png'),84);</v>
      </c>
    </row>
    <row r="2568" spans="2:15" x14ac:dyDescent="0.25">
      <c r="B2568">
        <v>2566</v>
      </c>
      <c r="C2568" t="s">
        <v>4300</v>
      </c>
      <c r="D2568" t="s">
        <v>1784</v>
      </c>
      <c r="E2568">
        <f>INDEX(ClubLeague!B:B,MATCH(D2568,ClubLeague!C:C,0))</f>
        <v>14</v>
      </c>
      <c r="F2568">
        <v>55</v>
      </c>
      <c r="G2568">
        <v>53</v>
      </c>
      <c r="H2568">
        <v>55</v>
      </c>
      <c r="I2568" s="3">
        <f t="shared" si="121"/>
        <v>54</v>
      </c>
      <c r="J2568" t="s">
        <v>7553</v>
      </c>
      <c r="K2568" t="str">
        <f t="shared" si="122"/>
        <v>E:\imagenes\escudos_cl\Asia\Azadegan League\Sanat Naft Abadan FC.png</v>
      </c>
      <c r="L2568" t="s">
        <v>427</v>
      </c>
      <c r="M2568">
        <f>INDEX(NationalTeams!B:B,MATCH(L2568,NationalTeams!C:C,0))</f>
        <v>97</v>
      </c>
      <c r="O2568" t="str">
        <f t="shared" si="120"/>
        <v>INSERT INTO "Clubs" (club_name,club_league_id,club_value,club_shield,club_country) VALUES ('Sanat Naft Abadan FC',14,54,pg_read_binary_file('E:\imagenes\escudos_cl\Asia\Azadegan League\Sanat Naft Abadan FC.png'),97);</v>
      </c>
    </row>
    <row r="2569" spans="2:15" x14ac:dyDescent="0.25">
      <c r="B2569">
        <v>2567</v>
      </c>
      <c r="C2569" t="s">
        <v>2993</v>
      </c>
      <c r="D2569" t="s">
        <v>1821</v>
      </c>
      <c r="E2569">
        <f>INDEX(ClubLeague!B:B,MATCH(D2569,ClubLeague!C:C,0))</f>
        <v>52</v>
      </c>
      <c r="F2569">
        <v>59</v>
      </c>
      <c r="G2569">
        <v>64</v>
      </c>
      <c r="H2569">
        <v>59</v>
      </c>
      <c r="I2569" s="3">
        <f t="shared" si="121"/>
        <v>61</v>
      </c>
      <c r="J2569" t="s">
        <v>7554</v>
      </c>
      <c r="K2569" t="str">
        <f t="shared" si="122"/>
        <v>E:\imagenes\escudos_cl\Europa\Eliteserien\Sandefjord.png</v>
      </c>
      <c r="L2569" t="s">
        <v>492</v>
      </c>
      <c r="M2569">
        <f>INDEX(NationalTeams!B:B,MATCH(L2569,NationalTeams!C:C,0))</f>
        <v>154</v>
      </c>
      <c r="O2569" t="str">
        <f t="shared" si="120"/>
        <v>INSERT INTO "Clubs" (club_name,club_league_id,club_value,club_shield,club_country) VALUES ('Sandefjord',52,61,pg_read_binary_file('E:\imagenes\escudos_cl\Europa\Eliteserien\Sandefjord.png'),154);</v>
      </c>
    </row>
    <row r="2570" spans="2:15" x14ac:dyDescent="0.25">
      <c r="B2570">
        <v>2568</v>
      </c>
      <c r="C2570" t="s">
        <v>3227</v>
      </c>
      <c r="D2570" t="s">
        <v>1954</v>
      </c>
      <c r="E2570">
        <f>INDEX(ClubLeague!B:B,MATCH(D2570,ClubLeague!C:C,0))</f>
        <v>185</v>
      </c>
      <c r="F2570">
        <v>59</v>
      </c>
      <c r="G2570">
        <v>62</v>
      </c>
      <c r="H2570">
        <v>60</v>
      </c>
      <c r="I2570" s="3">
        <f t="shared" si="121"/>
        <v>60</v>
      </c>
      <c r="J2570" t="s">
        <v>7555</v>
      </c>
      <c r="K2570" t="str">
        <f t="shared" si="122"/>
        <v>E:\imagenes\escudos_cl\Europa\Superettan\Sandvikens IF.png</v>
      </c>
      <c r="L2570" t="s">
        <v>496</v>
      </c>
      <c r="M2570">
        <f>INDEX(NationalTeams!B:B,MATCH(L2570,NationalTeams!C:C,0))</f>
        <v>196</v>
      </c>
      <c r="O2570" t="str">
        <f t="shared" si="120"/>
        <v>INSERT INTO "Clubs" (club_name,club_league_id,club_value,club_shield,club_country) VALUES ('Sandvikens IF',185,60,pg_read_binary_file('E:\imagenes\escudos_cl\Europa\Superettan\Sandvikens IF.png'),196);</v>
      </c>
    </row>
    <row r="2571" spans="2:15" x14ac:dyDescent="0.25">
      <c r="B2571">
        <v>2569</v>
      </c>
      <c r="C2571" t="s">
        <v>3814</v>
      </c>
      <c r="D2571" t="s">
        <v>1945</v>
      </c>
      <c r="E2571">
        <f>INDEX(ClubLeague!B:B,MATCH(D2571,ClubLeague!C:C,0))</f>
        <v>176</v>
      </c>
      <c r="F2571">
        <v>48</v>
      </c>
      <c r="G2571">
        <v>44</v>
      </c>
      <c r="H2571">
        <v>47</v>
      </c>
      <c r="I2571" s="3">
        <f t="shared" si="121"/>
        <v>46</v>
      </c>
      <c r="J2571" t="s">
        <v>7556</v>
      </c>
      <c r="K2571" t="str">
        <f t="shared" si="122"/>
        <v>E:\imagenes\escudos_cl\America\SKNFA Premier League\Sandy Point FC.png</v>
      </c>
      <c r="L2571" t="s">
        <v>411</v>
      </c>
      <c r="M2571">
        <f>INDEX(NationalTeams!B:B,MATCH(L2571,NationalTeams!C:C,0))</f>
        <v>179</v>
      </c>
      <c r="O2571" t="str">
        <f t="shared" si="120"/>
        <v>INSERT INTO "Clubs" (club_name,club_league_id,club_value,club_shield,club_country) VALUES ('Sandy Point FC',176,46,pg_read_binary_file('E:\imagenes\escudos_cl\America\SKNFA Premier League\Sandy Point FC.png'),179);</v>
      </c>
    </row>
    <row r="2572" spans="2:15" x14ac:dyDescent="0.25">
      <c r="B2572">
        <v>2570</v>
      </c>
      <c r="C2572" t="s">
        <v>3932</v>
      </c>
      <c r="D2572" t="s">
        <v>1843</v>
      </c>
      <c r="E2572">
        <f>INDEX(ClubLeague!B:B,MATCH(D2572,ClubLeague!C:C,0))</f>
        <v>74</v>
      </c>
      <c r="F2572">
        <v>66</v>
      </c>
      <c r="G2572">
        <v>67</v>
      </c>
      <c r="H2572">
        <v>64</v>
      </c>
      <c r="I2572" s="3">
        <f t="shared" si="121"/>
        <v>66</v>
      </c>
      <c r="J2572" t="s">
        <v>7557</v>
      </c>
      <c r="K2572" t="str">
        <f t="shared" si="122"/>
        <v>E:\imagenes\escudos_cl\Asia\J1 League\Sanfrecce Hiroshima.png</v>
      </c>
      <c r="L2572" t="s">
        <v>422</v>
      </c>
      <c r="M2572">
        <f>INDEX(NationalTeams!B:B,MATCH(L2572,NationalTeams!C:C,0))</f>
        <v>112</v>
      </c>
      <c r="O2572" t="str">
        <f t="shared" si="120"/>
        <v>INSERT INTO "Clubs" (club_name,club_league_id,club_value,club_shield,club_country) VALUES ('Sanfrecce Hiroshima',74,66,pg_read_binary_file('E:\imagenes\escudos_cl\Asia\J1 League\Sanfrecce Hiroshima.png'),112);</v>
      </c>
    </row>
    <row r="2573" spans="2:15" x14ac:dyDescent="0.25">
      <c r="B2573">
        <v>2571</v>
      </c>
      <c r="C2573" t="s">
        <v>4874</v>
      </c>
      <c r="D2573" t="s">
        <v>1806</v>
      </c>
      <c r="E2573">
        <f>INDEX(ClubLeague!B:B,MATCH(D2573,ClubLeague!C:C,0))</f>
        <v>36</v>
      </c>
      <c r="F2573">
        <v>59</v>
      </c>
      <c r="G2573">
        <v>65</v>
      </c>
      <c r="H2573">
        <v>74</v>
      </c>
      <c r="I2573" s="3">
        <f t="shared" si="121"/>
        <v>66</v>
      </c>
      <c r="J2573" t="s">
        <v>7558</v>
      </c>
      <c r="K2573" t="str">
        <f t="shared" si="122"/>
        <v>E:\imagenes\escudos_cl\Africa\Congo DR Super Liga\Sanga Balende.png</v>
      </c>
      <c r="L2573" t="s">
        <v>380</v>
      </c>
      <c r="M2573">
        <f>INDEX(NationalTeams!B:B,MATCH(L2573,NationalTeams!C:C,0))</f>
        <v>172</v>
      </c>
      <c r="O2573" t="str">
        <f t="shared" si="120"/>
        <v>INSERT INTO "Clubs" (club_name,club_league_id,club_value,club_shield,club_country) VALUES ('Sanga Balende',36,66,pg_read_binary_file('E:\imagenes\escudos_cl\Africa\Congo DR Super Liga\Sanga Balende.png'),172);</v>
      </c>
    </row>
    <row r="2574" spans="2:15" x14ac:dyDescent="0.25">
      <c r="B2574">
        <v>2572</v>
      </c>
      <c r="C2574" t="s">
        <v>3808</v>
      </c>
      <c r="D2574" t="s">
        <v>1869</v>
      </c>
      <c r="E2574">
        <f>INDEX(ClubLeague!B:B,MATCH(D2574,ClubLeague!C:C,0))</f>
        <v>100</v>
      </c>
      <c r="F2574">
        <v>55</v>
      </c>
      <c r="G2574">
        <v>56</v>
      </c>
      <c r="H2574">
        <v>58</v>
      </c>
      <c r="I2574" s="3">
        <f t="shared" si="121"/>
        <v>56</v>
      </c>
      <c r="J2574" t="s">
        <v>7559</v>
      </c>
      <c r="K2574" t="str">
        <f t="shared" si="122"/>
        <v>E:\imagenes\escudos_cl\America\Liga Dominicana de Futbol\Santa Fe FC.png</v>
      </c>
      <c r="L2574" t="s">
        <v>402</v>
      </c>
      <c r="M2574">
        <f>INDEX(NationalTeams!B:B,MATCH(L2574,NationalTeams!C:C,0))</f>
        <v>173</v>
      </c>
      <c r="O2574" t="str">
        <f t="shared" si="120"/>
        <v>INSERT INTO "Clubs" (club_name,club_league_id,club_value,club_shield,club_country) VALUES ('Santa Fe FC',100,56,pg_read_binary_file('E:\imagenes\escudos_cl\America\Liga Dominicana de Futbol\Santa Fe FC.png'),173);</v>
      </c>
    </row>
    <row r="2575" spans="2:15" x14ac:dyDescent="0.25">
      <c r="B2575">
        <v>2573</v>
      </c>
      <c r="C2575" t="s">
        <v>4604</v>
      </c>
      <c r="D2575" t="s">
        <v>1833</v>
      </c>
      <c r="E2575">
        <f>INDEX(ClubLeague!B:B,MATCH(D2575,ClubLeague!C:C,0))</f>
        <v>64</v>
      </c>
      <c r="F2575">
        <v>59</v>
      </c>
      <c r="G2575">
        <v>57</v>
      </c>
      <c r="H2575">
        <v>58</v>
      </c>
      <c r="I2575" s="3">
        <f t="shared" si="121"/>
        <v>58</v>
      </c>
      <c r="J2575" t="s">
        <v>7560</v>
      </c>
      <c r="K2575" t="str">
        <f t="shared" si="122"/>
        <v>E:\imagenes\escudos_cl\Africa\Girabola\Santa Rita de Cassia FC.png</v>
      </c>
      <c r="L2575" t="s">
        <v>357</v>
      </c>
      <c r="M2575">
        <f>INDEX(NationalTeams!B:B,MATCH(L2575,NationalTeams!C:C,0))</f>
        <v>7</v>
      </c>
      <c r="O2575" t="str">
        <f t="shared" si="120"/>
        <v>INSERT INTO "Clubs" (club_name,club_league_id,club_value,club_shield,club_country) VALUES ('Santa Rita de Cassia FC',64,58,pg_read_binary_file('E:\imagenes\escudos_cl\Africa\Girabola\Santa Rita de Cassia FC.png'),7);</v>
      </c>
    </row>
    <row r="2576" spans="2:15" x14ac:dyDescent="0.25">
      <c r="B2576">
        <v>2574</v>
      </c>
      <c r="C2576" t="s">
        <v>3414</v>
      </c>
      <c r="D2576" t="s">
        <v>1793</v>
      </c>
      <c r="E2576">
        <f>INDEX(ClubLeague!B:B,MATCH(D2576,ClubLeague!C:C,0))</f>
        <v>23</v>
      </c>
      <c r="F2576">
        <v>73</v>
      </c>
      <c r="G2576">
        <v>73</v>
      </c>
      <c r="H2576">
        <v>70</v>
      </c>
      <c r="I2576" s="3">
        <f t="shared" si="121"/>
        <v>72</v>
      </c>
      <c r="J2576" t="s">
        <v>7561</v>
      </c>
      <c r="K2576" t="str">
        <f t="shared" si="122"/>
        <v>E:\imagenes\escudos_cl\America\Brasileirao Betano\Santos FC.png</v>
      </c>
      <c r="L2576" t="s">
        <v>327</v>
      </c>
      <c r="M2576">
        <f>INDEX(NationalTeams!B:B,MATCH(L2576,NationalTeams!C:C,0))</f>
        <v>32</v>
      </c>
      <c r="O2576" t="str">
        <f t="shared" si="120"/>
        <v>INSERT INTO "Clubs" (club_name,club_league_id,club_value,club_shield,club_country) VALUES ('Santos FC',23,72,pg_read_binary_file('E:\imagenes\escudos_cl\America\Brasileirao Betano\Santos FC.png'),32);</v>
      </c>
    </row>
    <row r="2577" spans="2:15" x14ac:dyDescent="0.25">
      <c r="B2577">
        <v>2575</v>
      </c>
      <c r="C2577" t="s">
        <v>8987</v>
      </c>
      <c r="D2577" t="s">
        <v>1830</v>
      </c>
      <c r="E2577">
        <f>INDEX(ClubLeague!B:B,MATCH(D2577,ClubLeague!C:C,0))</f>
        <v>61</v>
      </c>
      <c r="F2577">
        <v>54</v>
      </c>
      <c r="G2577">
        <v>49</v>
      </c>
      <c r="H2577">
        <v>51</v>
      </c>
      <c r="I2577" s="3">
        <f t="shared" si="121"/>
        <v>51</v>
      </c>
      <c r="J2577" t="s">
        <v>7562</v>
      </c>
      <c r="K2577" t="str">
        <f t="shared" si="122"/>
        <v>E:\imagenes\escudos_cl\America\GFF Elite League\Santos FC.png</v>
      </c>
      <c r="L2577" t="s">
        <v>335</v>
      </c>
      <c r="M2577">
        <f>INDEX(NationalTeams!B:B,MATCH(L2577,NationalTeams!C:C,0))</f>
        <v>88</v>
      </c>
      <c r="O2577" t="str">
        <f t="shared" si="120"/>
        <v>INSERT INTO "Clubs" (club_name,club_league_id,club_value,club_shield,club_country) VALUES ('Santos FC HND',61,51,pg_read_binary_file('E:\imagenes\escudos_cl\America\GFF Elite League\Santos FC.png'),88);</v>
      </c>
    </row>
    <row r="2578" spans="2:15" x14ac:dyDescent="0.25">
      <c r="B2578">
        <v>2576</v>
      </c>
      <c r="C2578" t="s">
        <v>3714</v>
      </c>
      <c r="D2578" t="s">
        <v>1876</v>
      </c>
      <c r="E2578">
        <f>INDEX(ClubLeague!B:B,MATCH(D2578,ClubLeague!C:C,0))</f>
        <v>107</v>
      </c>
      <c r="F2578">
        <v>63</v>
      </c>
      <c r="G2578">
        <v>61</v>
      </c>
      <c r="H2578">
        <v>63</v>
      </c>
      <c r="I2578" s="3">
        <f t="shared" si="121"/>
        <v>62</v>
      </c>
      <c r="J2578" t="s">
        <v>7563</v>
      </c>
      <c r="K2578" t="str">
        <f t="shared" si="122"/>
        <v>E:\imagenes\escudos_cl\America\Liga MX\Santos Laguna.png</v>
      </c>
      <c r="L2578" t="s">
        <v>378</v>
      </c>
      <c r="M2578">
        <f>INDEX(NationalTeams!B:B,MATCH(L2578,NationalTeams!C:C,0))</f>
        <v>140</v>
      </c>
      <c r="O2578" t="str">
        <f t="shared" si="120"/>
        <v>INSERT INTO "Clubs" (club_name,club_league_id,club_value,club_shield,club_country) VALUES ('Santos Laguna',107,62,pg_read_binary_file('E:\imagenes\escudos_cl\America\Liga MX\Santos Laguna.png'),140);</v>
      </c>
    </row>
    <row r="2579" spans="2:15" x14ac:dyDescent="0.25">
      <c r="B2579">
        <v>2577</v>
      </c>
      <c r="C2579" t="s">
        <v>3410</v>
      </c>
      <c r="D2579" t="s">
        <v>1793</v>
      </c>
      <c r="E2579">
        <f>INDEX(ClubLeague!B:B,MATCH(D2579,ClubLeague!C:C,0))</f>
        <v>23</v>
      </c>
      <c r="F2579">
        <v>74</v>
      </c>
      <c r="G2579">
        <v>74</v>
      </c>
      <c r="H2579">
        <v>74</v>
      </c>
      <c r="I2579" s="3">
        <f t="shared" si="121"/>
        <v>74</v>
      </c>
      <c r="J2579" t="s">
        <v>7564</v>
      </c>
      <c r="K2579" t="str">
        <f t="shared" si="122"/>
        <v>E:\imagenes\escudos_cl\America\Brasileirao Betano\Sao Paulo FC.png</v>
      </c>
      <c r="L2579" t="s">
        <v>327</v>
      </c>
      <c r="M2579">
        <f>INDEX(NationalTeams!B:B,MATCH(L2579,NationalTeams!C:C,0))</f>
        <v>32</v>
      </c>
      <c r="O2579" t="str">
        <f t="shared" si="120"/>
        <v>INSERT INTO "Clubs" (club_name,club_league_id,club_value,club_shield,club_country) VALUES ('Sao Paulo FC',23,74,pg_read_binary_file('E:\imagenes\escudos_cl\America\Brasileirao Betano\Sao Paulo FC.png'),32);</v>
      </c>
    </row>
    <row r="2580" spans="2:15" x14ac:dyDescent="0.25">
      <c r="B2580">
        <v>2578</v>
      </c>
      <c r="C2580" t="s">
        <v>3288</v>
      </c>
      <c r="D2580" t="s">
        <v>1963</v>
      </c>
      <c r="E2580">
        <f>INDEX(ClubLeague!B:B,MATCH(D2580,ClubLeague!C:C,0))</f>
        <v>194</v>
      </c>
      <c r="F2580">
        <v>65</v>
      </c>
      <c r="G2580">
        <v>59</v>
      </c>
      <c r="H2580">
        <v>63</v>
      </c>
      <c r="I2580" s="3">
        <f t="shared" si="121"/>
        <v>62</v>
      </c>
      <c r="J2580" t="s">
        <v>7565</v>
      </c>
      <c r="K2580" t="str">
        <f t="shared" si="122"/>
        <v>E:\imagenes\escudos_cl\Europa\TFF 1. Lig\Sariyer SK.png</v>
      </c>
      <c r="L2580" t="s">
        <v>501</v>
      </c>
      <c r="M2580">
        <f>INDEX(NationalTeams!B:B,MATCH(L2580,NationalTeams!C:C,0))</f>
        <v>210</v>
      </c>
      <c r="O2580" t="str">
        <f t="shared" si="120"/>
        <v>INSERT INTO "Clubs" (club_name,club_league_id,club_value,club_shield,club_country) VALUES ('Sariyer SK',194,62,pg_read_binary_file('E:\imagenes\escudos_cl\Europa\TFF 1. Lig\Sariyer SK.png'),210);</v>
      </c>
    </row>
    <row r="2581" spans="2:15" x14ac:dyDescent="0.25">
      <c r="B2581">
        <v>2579</v>
      </c>
      <c r="C2581" t="s">
        <v>2994</v>
      </c>
      <c r="D2581" t="s">
        <v>1821</v>
      </c>
      <c r="E2581">
        <f>INDEX(ClubLeague!B:B,MATCH(D2581,ClubLeague!C:C,0))</f>
        <v>52</v>
      </c>
      <c r="F2581">
        <v>59</v>
      </c>
      <c r="G2581">
        <v>66</v>
      </c>
      <c r="H2581">
        <v>58</v>
      </c>
      <c r="I2581" s="3">
        <f t="shared" si="121"/>
        <v>61</v>
      </c>
      <c r="J2581" t="s">
        <v>7566</v>
      </c>
      <c r="K2581" t="str">
        <f t="shared" si="122"/>
        <v>E:\imagenes\escudos_cl\Europa\Eliteserien\Sarpsborg 08 FF.png</v>
      </c>
      <c r="L2581" t="s">
        <v>492</v>
      </c>
      <c r="M2581">
        <f>INDEX(NationalTeams!B:B,MATCH(L2581,NationalTeams!C:C,0))</f>
        <v>154</v>
      </c>
      <c r="O2581" t="str">
        <f t="shared" si="120"/>
        <v>INSERT INTO "Clubs" (club_name,club_league_id,club_value,club_shield,club_country) VALUES ('Sarpsborg 08 FF',52,61,pg_read_binary_file('E:\imagenes\escudos_cl\Europa\Eliteserien\Sarpsborg 08 FF.png'),154);</v>
      </c>
    </row>
    <row r="2582" spans="2:15" x14ac:dyDescent="0.25">
      <c r="B2582">
        <v>2580</v>
      </c>
      <c r="C2582" t="s">
        <v>4769</v>
      </c>
      <c r="D2582" t="s">
        <v>1884</v>
      </c>
      <c r="E2582">
        <f>INDEX(ClubLeague!B:B,MATCH(D2582,ClubLeague!C:C,0))</f>
        <v>115</v>
      </c>
      <c r="F2582">
        <v>63</v>
      </c>
      <c r="G2582">
        <v>58</v>
      </c>
      <c r="H2582">
        <v>56</v>
      </c>
      <c r="I2582" s="3">
        <f t="shared" si="121"/>
        <v>59</v>
      </c>
      <c r="J2582" t="s">
        <v>7567</v>
      </c>
      <c r="K2582" t="str">
        <f t="shared" si="122"/>
        <v>E:\imagenes\escudos_cl\Africa\Ligue 1 Pro\Satellite FC.png</v>
      </c>
      <c r="L2582" t="s">
        <v>382</v>
      </c>
      <c r="M2582">
        <f>INDEX(NationalTeams!B:B,MATCH(L2582,NationalTeams!C:C,0))</f>
        <v>85</v>
      </c>
      <c r="O2582" t="str">
        <f t="shared" si="120"/>
        <v>INSERT INTO "Clubs" (club_name,club_league_id,club_value,club_shield,club_country) VALUES ('Satellite FC',115,59,pg_read_binary_file('E:\imagenes\escudos_cl\Africa\Ligue 1 Pro\Satellite FC.png'),85);</v>
      </c>
    </row>
    <row r="2583" spans="2:15" x14ac:dyDescent="0.25">
      <c r="B2583">
        <v>2581</v>
      </c>
      <c r="C2583" t="s">
        <v>2641</v>
      </c>
      <c r="D2583" t="s">
        <v>1822</v>
      </c>
      <c r="E2583">
        <f>INDEX(ClubLeague!B:B,MATCH(D2583,ClubLeague!C:C,0))</f>
        <v>53</v>
      </c>
      <c r="F2583">
        <v>57</v>
      </c>
      <c r="G2583">
        <v>60</v>
      </c>
      <c r="H2583">
        <v>60</v>
      </c>
      <c r="I2583" s="3">
        <f t="shared" si="121"/>
        <v>59</v>
      </c>
      <c r="J2583" t="s">
        <v>7568</v>
      </c>
      <c r="K2583" t="str">
        <f t="shared" si="122"/>
        <v>E:\imagenes\escudos_cl\Europa\Eredivisie\SBV Excelsior.png</v>
      </c>
      <c r="L2583" t="s">
        <v>491</v>
      </c>
      <c r="M2583">
        <f>INDEX(NationalTeams!B:B,MATCH(L2583,NationalTeams!C:C,0))</f>
        <v>158</v>
      </c>
      <c r="O2583" t="str">
        <f t="shared" si="120"/>
        <v>INSERT INTO "Clubs" (club_name,club_league_id,club_value,club_shield,club_country) VALUES ('SBV Excelsior',53,59,pg_read_binary_file('E:\imagenes\escudos_cl\Europa\Eredivisie\SBV Excelsior.png'),158);</v>
      </c>
    </row>
    <row r="2584" spans="2:15" x14ac:dyDescent="0.25">
      <c r="B2584">
        <v>2582</v>
      </c>
      <c r="C2584" t="s">
        <v>3563</v>
      </c>
      <c r="D2584" t="s">
        <v>1938</v>
      </c>
      <c r="E2584">
        <f>INDEX(ClubLeague!B:B,MATCH(D2584,ClubLeague!C:C,0))</f>
        <v>169</v>
      </c>
      <c r="F2584">
        <v>52</v>
      </c>
      <c r="G2584">
        <v>52</v>
      </c>
      <c r="H2584">
        <v>50</v>
      </c>
      <c r="I2584" s="3">
        <f t="shared" si="121"/>
        <v>51</v>
      </c>
      <c r="J2584" t="s">
        <v>7569</v>
      </c>
      <c r="K2584" t="str">
        <f t="shared" si="122"/>
        <v>E:\imagenes\escudos_cl\America\Sekshon Paga\SC Atletiko Salinia.png</v>
      </c>
      <c r="L2584" t="s">
        <v>404</v>
      </c>
      <c r="M2584">
        <f>INDEX(NationalTeams!B:B,MATCH(L2584,NationalTeams!C:C,0))</f>
        <v>55</v>
      </c>
      <c r="O2584" t="str">
        <f t="shared" si="120"/>
        <v>INSERT INTO "Clubs" (club_name,club_league_id,club_value,club_shield,club_country) VALUES ('SC Atletiko Salinia',169,51,pg_read_binary_file('E:\imagenes\escudos_cl\America\Sekshon Paga\SC Atletiko Salinia.png'),55);</v>
      </c>
    </row>
    <row r="2585" spans="2:15" x14ac:dyDescent="0.25">
      <c r="B2585">
        <v>2583</v>
      </c>
      <c r="C2585" t="s">
        <v>2076</v>
      </c>
      <c r="D2585" t="s">
        <v>1774</v>
      </c>
      <c r="E2585">
        <f>INDEX(ClubLeague!B:B,MATCH(D2585,ClubLeague!C:C,0))</f>
        <v>4</v>
      </c>
      <c r="F2585">
        <v>56</v>
      </c>
      <c r="G2585">
        <v>59</v>
      </c>
      <c r="H2585">
        <v>61</v>
      </c>
      <c r="I2585" s="3">
        <f t="shared" si="121"/>
        <v>59</v>
      </c>
      <c r="J2585" t="s">
        <v>7570</v>
      </c>
      <c r="K2585" t="str">
        <f t="shared" si="122"/>
        <v>E:\imagenes\escudos_cl\Europa\2. Liga\SC Austria Lustenau.png</v>
      </c>
      <c r="L2585" t="s">
        <v>514</v>
      </c>
      <c r="M2585">
        <f>INDEX(NationalTeams!B:B,MATCH(L2585,NationalTeams!C:C,0))</f>
        <v>17</v>
      </c>
      <c r="O2585" t="str">
        <f t="shared" si="120"/>
        <v>INSERT INTO "Clubs" (club_name,club_league_id,club_value,club_shield,club_country) VALUES ('SC Austria Lustenau',4,59,pg_read_binary_file('E:\imagenes\escudos_cl\Europa\2. Liga\SC Austria Lustenau.png'),17);</v>
      </c>
    </row>
    <row r="2586" spans="2:15" x14ac:dyDescent="0.25">
      <c r="B2586">
        <v>2584</v>
      </c>
      <c r="C2586" t="s">
        <v>2480</v>
      </c>
      <c r="D2586" t="s">
        <v>1885</v>
      </c>
      <c r="E2586">
        <f>INDEX(ClubLeague!B:B,MATCH(D2586,ClubLeague!C:C,0))</f>
        <v>116</v>
      </c>
      <c r="F2586">
        <v>65</v>
      </c>
      <c r="G2586">
        <v>64</v>
      </c>
      <c r="H2586">
        <v>63</v>
      </c>
      <c r="I2586" s="3">
        <f t="shared" si="121"/>
        <v>64</v>
      </c>
      <c r="J2586" t="s">
        <v>7571</v>
      </c>
      <c r="K2586" t="str">
        <f t="shared" si="122"/>
        <v>E:\imagenes\escudos_cl\Europa\Ligue 2\SC Bastia.png</v>
      </c>
      <c r="L2586" t="s">
        <v>487</v>
      </c>
      <c r="M2586">
        <f>INDEX(NationalTeams!B:B,MATCH(L2586,NationalTeams!C:C,0))</f>
        <v>74</v>
      </c>
      <c r="O2586" t="str">
        <f t="shared" si="120"/>
        <v>INSERT INTO "Clubs" (club_name,club_league_id,club_value,club_shield,club_country) VALUES ('SC Bastia',116,64,pg_read_binary_file('E:\imagenes\escudos_cl\Europa\Ligue 2\SC Bastia.png'),74);</v>
      </c>
    </row>
    <row r="2587" spans="2:15" x14ac:dyDescent="0.25">
      <c r="B2587">
        <v>2585</v>
      </c>
      <c r="C2587" t="s">
        <v>4453</v>
      </c>
      <c r="D2587" t="s">
        <v>1835</v>
      </c>
      <c r="E2587">
        <f>INDEX(ClubLeague!B:B,MATCH(D2587,ClubLeague!C:C,0))</f>
        <v>66</v>
      </c>
      <c r="F2587">
        <v>51</v>
      </c>
      <c r="G2587">
        <v>57</v>
      </c>
      <c r="H2587">
        <v>51</v>
      </c>
      <c r="I2587" s="3">
        <f t="shared" si="121"/>
        <v>53</v>
      </c>
      <c r="J2587" t="s">
        <v>7572</v>
      </c>
      <c r="K2587" t="str">
        <f t="shared" si="122"/>
        <v>E:\imagenes\escudos_cl\Asia\I League\SC Bengaluru.png</v>
      </c>
      <c r="L2587" t="s">
        <v>458</v>
      </c>
      <c r="M2587">
        <f>INDEX(NationalTeams!B:B,MATCH(L2587,NationalTeams!C:C,0))</f>
        <v>93</v>
      </c>
      <c r="O2587" t="str">
        <f t="shared" si="120"/>
        <v>INSERT INTO "Clubs" (club_name,club_league_id,club_value,club_shield,club_country) VALUES ('SC Bengaluru',66,53,pg_read_binary_file('E:\imagenes\escudos_cl\Asia\I League\SC Bengaluru.png'),93);</v>
      </c>
    </row>
    <row r="2588" spans="2:15" x14ac:dyDescent="0.25">
      <c r="B2588">
        <v>2586</v>
      </c>
      <c r="C2588" t="s">
        <v>4605</v>
      </c>
      <c r="D2588" t="s">
        <v>1833</v>
      </c>
      <c r="E2588">
        <f>INDEX(ClubLeague!B:B,MATCH(D2588,ClubLeague!C:C,0))</f>
        <v>64</v>
      </c>
      <c r="F2588">
        <v>63</v>
      </c>
      <c r="G2588">
        <v>61</v>
      </c>
      <c r="H2588">
        <v>60</v>
      </c>
      <c r="I2588" s="3">
        <f t="shared" si="121"/>
        <v>61</v>
      </c>
      <c r="J2588" t="s">
        <v>7573</v>
      </c>
      <c r="K2588" t="str">
        <f t="shared" si="122"/>
        <v>E:\imagenes\escudos_cl\Africa\Girabola\SC Benguela.png</v>
      </c>
      <c r="L2588" t="s">
        <v>357</v>
      </c>
      <c r="M2588">
        <f>INDEX(NationalTeams!B:B,MATCH(L2588,NationalTeams!C:C,0))</f>
        <v>7</v>
      </c>
      <c r="O2588" t="str">
        <f t="shared" si="120"/>
        <v>INSERT INTO "Clubs" (club_name,club_league_id,club_value,club_shield,club_country) VALUES ('SC Benguela',64,61,pg_read_binary_file('E:\imagenes\escudos_cl\Africa\Girabola\SC Benguela.png'),7);</v>
      </c>
    </row>
    <row r="2589" spans="2:15" x14ac:dyDescent="0.25">
      <c r="B2589">
        <v>2587</v>
      </c>
      <c r="C2589" t="s">
        <v>2077</v>
      </c>
      <c r="D2589" t="s">
        <v>1774</v>
      </c>
      <c r="E2589">
        <f>INDEX(ClubLeague!B:B,MATCH(D2589,ClubLeague!C:C,0))</f>
        <v>4</v>
      </c>
      <c r="F2589">
        <v>57</v>
      </c>
      <c r="G2589">
        <v>62</v>
      </c>
      <c r="H2589">
        <v>59</v>
      </c>
      <c r="I2589" s="3">
        <f t="shared" si="121"/>
        <v>59</v>
      </c>
      <c r="J2589" t="s">
        <v>7574</v>
      </c>
      <c r="K2589" t="str">
        <f t="shared" si="122"/>
        <v>E:\imagenes\escudos_cl\Europa\2. Liga\SC Bregenz.png</v>
      </c>
      <c r="L2589" t="s">
        <v>514</v>
      </c>
      <c r="M2589">
        <f>INDEX(NationalTeams!B:B,MATCH(L2589,NationalTeams!C:C,0))</f>
        <v>17</v>
      </c>
      <c r="O2589" t="str">
        <f t="shared" si="120"/>
        <v>INSERT INTO "Clubs" (club_name,club_league_id,club_value,club_shield,club_country) VALUES ('SC Bregenz',4,59,pg_read_binary_file('E:\imagenes\escudos_cl\Europa\2. Liga\SC Bregenz.png'),17);</v>
      </c>
    </row>
    <row r="2590" spans="2:15" x14ac:dyDescent="0.25">
      <c r="B2590">
        <v>2588</v>
      </c>
      <c r="C2590" t="s">
        <v>4552</v>
      </c>
      <c r="D2590" t="s">
        <v>1833</v>
      </c>
      <c r="E2590">
        <f>INDEX(ClubLeague!B:B,MATCH(D2590,ClubLeague!C:C,0))</f>
        <v>64</v>
      </c>
      <c r="F2590">
        <v>54</v>
      </c>
      <c r="G2590">
        <v>61</v>
      </c>
      <c r="H2590">
        <v>60</v>
      </c>
      <c r="I2590" s="3">
        <f t="shared" si="121"/>
        <v>58</v>
      </c>
      <c r="J2590" t="s">
        <v>7575</v>
      </c>
      <c r="K2590" t="str">
        <f t="shared" si="122"/>
        <v>E:\imagenes\escudos_cl\Africa\Girabola\SC Cabinda.png</v>
      </c>
      <c r="L2590" t="s">
        <v>357</v>
      </c>
      <c r="M2590">
        <f>INDEX(NationalTeams!B:B,MATCH(L2590,NationalTeams!C:C,0))</f>
        <v>7</v>
      </c>
      <c r="O2590" t="str">
        <f t="shared" si="120"/>
        <v>INSERT INTO "Clubs" (club_name,club_league_id,club_value,club_shield,club_country) VALUES ('SC Cabinda',64,58,pg_read_binary_file('E:\imagenes\escudos_cl\Africa\Girabola\SC Cabinda.png'),7);</v>
      </c>
    </row>
    <row r="2591" spans="2:15" x14ac:dyDescent="0.25">
      <c r="B2591">
        <v>2589</v>
      </c>
      <c r="C2591" t="s">
        <v>2626</v>
      </c>
      <c r="D2591" t="s">
        <v>1815</v>
      </c>
      <c r="E2591">
        <f>INDEX(ClubLeague!B:B,MATCH(D2591,ClubLeague!C:C,0))</f>
        <v>46</v>
      </c>
      <c r="F2591">
        <v>61</v>
      </c>
      <c r="G2591">
        <v>56</v>
      </c>
      <c r="H2591">
        <v>59</v>
      </c>
      <c r="I2591" s="3">
        <f t="shared" si="121"/>
        <v>59</v>
      </c>
      <c r="J2591" t="s">
        <v>7576</v>
      </c>
      <c r="K2591" t="str">
        <f t="shared" si="122"/>
        <v>E:\imagenes\escudos_cl\Europa\Eerste Divisie\SC Cambuur Leeuwarden.png</v>
      </c>
      <c r="L2591" t="s">
        <v>491</v>
      </c>
      <c r="M2591">
        <f>INDEX(NationalTeams!B:B,MATCH(L2591,NationalTeams!C:C,0))</f>
        <v>158</v>
      </c>
      <c r="O2591" t="str">
        <f t="shared" si="120"/>
        <v>INSERT INTO "Clubs" (club_name,club_league_id,club_value,club_shield,club_country) VALUES ('SC Cambuur Leeuwarden',46,59,pg_read_binary_file('E:\imagenes\escudos_cl\Europa\Eerste Divisie\SC Cambuur Leeuwarden.png'),158);</v>
      </c>
    </row>
    <row r="2592" spans="2:15" x14ac:dyDescent="0.25">
      <c r="B2592">
        <v>2590</v>
      </c>
      <c r="C2592" t="s">
        <v>4798</v>
      </c>
      <c r="D2592" t="s">
        <v>1792</v>
      </c>
      <c r="E2592">
        <f>INDEX(ClubLeague!B:B,MATCH(D2592,ClubLeague!C:C,0))</f>
        <v>22</v>
      </c>
      <c r="F2592">
        <v>78</v>
      </c>
      <c r="G2592">
        <v>67</v>
      </c>
      <c r="H2592">
        <v>72</v>
      </c>
      <c r="I2592" s="3">
        <f t="shared" si="121"/>
        <v>72</v>
      </c>
      <c r="J2592" t="s">
        <v>7577</v>
      </c>
      <c r="K2592" t="str">
        <f t="shared" si="122"/>
        <v>E:\imagenes\escudos_cl\Africa\Botola\SC Chabab Mohammedia.png</v>
      </c>
      <c r="L2592" t="s">
        <v>342</v>
      </c>
      <c r="M2592">
        <f>INDEX(NationalTeams!B:B,MATCH(L2592,NationalTeams!C:C,0))</f>
        <v>137</v>
      </c>
      <c r="O2592" t="str">
        <f t="shared" si="120"/>
        <v>INSERT INTO "Clubs" (club_name,club_league_id,club_value,club_shield,club_country) VALUES ('SC Chabab Mohammedia',22,72,pg_read_binary_file('E:\imagenes\escudos_cl\Africa\Botola\SC Chabab Mohammedia.png'),137);</v>
      </c>
    </row>
    <row r="2593" spans="2:15" x14ac:dyDescent="0.25">
      <c r="B2593">
        <v>2591</v>
      </c>
      <c r="C2593" t="s">
        <v>3415</v>
      </c>
      <c r="D2593" t="s">
        <v>1793</v>
      </c>
      <c r="E2593">
        <f>INDEX(ClubLeague!B:B,MATCH(D2593,ClubLeague!C:C,0))</f>
        <v>23</v>
      </c>
      <c r="F2593">
        <v>73</v>
      </c>
      <c r="G2593">
        <v>74</v>
      </c>
      <c r="H2593">
        <v>71</v>
      </c>
      <c r="I2593" s="3">
        <f t="shared" si="121"/>
        <v>73</v>
      </c>
      <c r="J2593" t="s">
        <v>7578</v>
      </c>
      <c r="K2593" t="str">
        <f t="shared" si="122"/>
        <v>E:\imagenes\escudos_cl\America\Brasileirao Betano\SC Corinthians.png</v>
      </c>
      <c r="L2593" t="s">
        <v>327</v>
      </c>
      <c r="M2593">
        <f>INDEX(NationalTeams!B:B,MATCH(L2593,NationalTeams!C:C,0))</f>
        <v>32</v>
      </c>
      <c r="O2593" t="str">
        <f t="shared" si="120"/>
        <v>INSERT INTO "Clubs" (club_name,club_league_id,club_value,club_shield,club_country) VALUES ('SC Corinthians',23,73,pg_read_binary_file('E:\imagenes\escudos_cl\America\Brasileirao Betano\SC Corinthians.png'),32);</v>
      </c>
    </row>
    <row r="2594" spans="2:15" x14ac:dyDescent="0.25">
      <c r="B2594">
        <v>2592</v>
      </c>
      <c r="C2594" t="s">
        <v>4216</v>
      </c>
      <c r="D2594" t="s">
        <v>1784</v>
      </c>
      <c r="E2594">
        <f>INDEX(ClubLeague!B:B,MATCH(D2594,ClubLeague!C:C,0))</f>
        <v>14</v>
      </c>
      <c r="F2594">
        <v>57</v>
      </c>
      <c r="G2594">
        <v>51</v>
      </c>
      <c r="H2594">
        <v>57</v>
      </c>
      <c r="I2594" s="3">
        <f t="shared" si="121"/>
        <v>55</v>
      </c>
      <c r="J2594" t="s">
        <v>7579</v>
      </c>
      <c r="K2594" t="str">
        <f t="shared" si="122"/>
        <v>E:\imagenes\escudos_cl\Asia\Azadegan League\SC Damash Guilan.png</v>
      </c>
      <c r="L2594" t="s">
        <v>427</v>
      </c>
      <c r="M2594">
        <f>INDEX(NationalTeams!B:B,MATCH(L2594,NationalTeams!C:C,0))</f>
        <v>97</v>
      </c>
      <c r="O2594" t="str">
        <f t="shared" si="120"/>
        <v>INSERT INTO "Clubs" (club_name,club_league_id,club_value,club_shield,club_country) VALUES ('SC Damash Guilan',14,55,pg_read_binary_file('E:\imagenes\escudos_cl\Asia\Azadegan League\SC Damash Guilan.png'),97);</v>
      </c>
    </row>
    <row r="2595" spans="2:15" x14ac:dyDescent="0.25">
      <c r="B2595">
        <v>2593</v>
      </c>
      <c r="C2595" t="s">
        <v>3166</v>
      </c>
      <c r="D2595" t="s">
        <v>1800</v>
      </c>
      <c r="E2595">
        <f>INDEX(ClubLeague!B:B,MATCH(D2595,ClubLeague!C:C,0))</f>
        <v>30</v>
      </c>
      <c r="F2595">
        <v>49</v>
      </c>
      <c r="G2595">
        <v>44</v>
      </c>
      <c r="H2595">
        <v>44</v>
      </c>
      <c r="I2595" s="3">
        <f t="shared" si="121"/>
        <v>46</v>
      </c>
      <c r="J2595" t="s">
        <v>7580</v>
      </c>
      <c r="K2595" t="str">
        <f t="shared" si="122"/>
        <v>E:\imagenes\escudos_cl\Europa\Campionato Sammarinese di Calcio\SC Faetano.png</v>
      </c>
      <c r="L2595" t="s">
        <v>541</v>
      </c>
      <c r="M2595">
        <f>INDEX(NationalTeams!B:B,MATCH(L2595,NationalTeams!C:C,0))</f>
        <v>180</v>
      </c>
      <c r="O2595" t="str">
        <f t="shared" si="120"/>
        <v>INSERT INTO "Clubs" (club_name,club_league_id,club_value,club_shield,club_country) VALUES ('SC Faetano',30,46,pg_read_binary_file('E:\imagenes\escudos_cl\Europa\Campionato Sammarinese di Calcio\SC Faetano.png'),180);</v>
      </c>
    </row>
    <row r="2596" spans="2:15" x14ac:dyDescent="0.25">
      <c r="B2596">
        <v>2594</v>
      </c>
      <c r="C2596" t="s">
        <v>3077</v>
      </c>
      <c r="D2596" t="s">
        <v>1937</v>
      </c>
      <c r="E2596">
        <f>INDEX(ClubLeague!B:B,MATCH(D2596,ClubLeague!C:C,0))</f>
        <v>168</v>
      </c>
      <c r="F2596">
        <v>61</v>
      </c>
      <c r="G2596">
        <v>61</v>
      </c>
      <c r="H2596">
        <v>60</v>
      </c>
      <c r="I2596" s="3">
        <f t="shared" si="121"/>
        <v>61</v>
      </c>
      <c r="J2596" t="s">
        <v>7581</v>
      </c>
      <c r="K2596" t="str">
        <f t="shared" si="122"/>
        <v>E:\imagenes\escudos_cl\Europa\Segunda Liga\SC Farense.png</v>
      </c>
      <c r="L2596" t="s">
        <v>504</v>
      </c>
      <c r="M2596">
        <f>INDEX(NationalTeams!B:B,MATCH(L2596,NationalTeams!C:C,0))</f>
        <v>167</v>
      </c>
      <c r="O2596" t="str">
        <f t="shared" si="120"/>
        <v>INSERT INTO "Clubs" (club_name,club_league_id,club_value,club_shield,club_country) VALUES ('SC Farense',168,61,pg_read_binary_file('E:\imagenes\escudos_cl\Europa\Segunda Liga\SC Farense.png'),167);</v>
      </c>
    </row>
    <row r="2597" spans="2:15" x14ac:dyDescent="0.25">
      <c r="B2597">
        <v>2595</v>
      </c>
      <c r="C2597" t="s">
        <v>2026</v>
      </c>
      <c r="D2597" t="s">
        <v>1796</v>
      </c>
      <c r="E2597">
        <f>INDEX(ClubLeague!B:B,MATCH(D2597,ClubLeague!C:C,0))</f>
        <v>26</v>
      </c>
      <c r="F2597">
        <v>68</v>
      </c>
      <c r="G2597">
        <v>75</v>
      </c>
      <c r="H2597">
        <v>72</v>
      </c>
      <c r="I2597" s="3">
        <f t="shared" si="121"/>
        <v>72</v>
      </c>
      <c r="J2597" t="s">
        <v>7582</v>
      </c>
      <c r="K2597" t="str">
        <f t="shared" si="122"/>
        <v>E:\imagenes\escudos_cl\Europa\Bundesliga\SC Freiburg.png</v>
      </c>
      <c r="L2597" t="s">
        <v>489</v>
      </c>
      <c r="M2597">
        <f>INDEX(NationalTeams!B:B,MATCH(L2597,NationalTeams!C:C,0))</f>
        <v>4</v>
      </c>
      <c r="O2597" t="str">
        <f t="shared" si="120"/>
        <v>INSERT INTO "Clubs" (club_name,club_league_id,club_value,club_shield,club_country) VALUES ('SC Freiburg',26,72,pg_read_binary_file('E:\imagenes\escudos_cl\Europa\Bundesliga\SC Freiburg.png'),4);</v>
      </c>
    </row>
    <row r="2598" spans="2:15" x14ac:dyDescent="0.25">
      <c r="B2598">
        <v>2596</v>
      </c>
      <c r="C2598" t="s">
        <v>2840</v>
      </c>
      <c r="D2598" t="s">
        <v>1955</v>
      </c>
      <c r="E2598">
        <f>INDEX(ClubLeague!B:B,MATCH(D2598,ClubLeague!C:C,0))</f>
        <v>186</v>
      </c>
      <c r="F2598">
        <v>55</v>
      </c>
      <c r="G2598">
        <v>57</v>
      </c>
      <c r="H2598">
        <v>56</v>
      </c>
      <c r="I2598" s="3">
        <f t="shared" si="121"/>
        <v>56</v>
      </c>
      <c r="J2598" t="s">
        <v>7583</v>
      </c>
      <c r="K2598" t="str">
        <f t="shared" si="122"/>
        <v>E:\imagenes\escudos_cl\Europa\Superleague of Kosovo\SC Gjilani.png</v>
      </c>
      <c r="L2598" t="s">
        <v>528</v>
      </c>
      <c r="M2598">
        <f>INDEX(NationalTeams!B:B,MATCH(L2598,NationalTeams!C:C,0))</f>
        <v>118</v>
      </c>
      <c r="O2598" t="str">
        <f t="shared" si="120"/>
        <v>INSERT INTO "Clubs" (club_name,club_league_id,club_value,club_shield,club_country) VALUES ('SC Gjilani',186,56,pg_read_binary_file('E:\imagenes\escudos_cl\Europa\Superleague of Kosovo\SC Gjilani.png'),118);</v>
      </c>
    </row>
    <row r="2599" spans="2:15" x14ac:dyDescent="0.25">
      <c r="B2599">
        <v>2597</v>
      </c>
      <c r="C2599" t="s">
        <v>2642</v>
      </c>
      <c r="D2599" t="s">
        <v>1822</v>
      </c>
      <c r="E2599">
        <f>INDEX(ClubLeague!B:B,MATCH(D2599,ClubLeague!C:C,0))</f>
        <v>53</v>
      </c>
      <c r="F2599">
        <v>59</v>
      </c>
      <c r="G2599">
        <v>61</v>
      </c>
      <c r="H2599">
        <v>56</v>
      </c>
      <c r="I2599" s="3">
        <f t="shared" si="121"/>
        <v>59</v>
      </c>
      <c r="J2599" t="s">
        <v>7584</v>
      </c>
      <c r="K2599" t="str">
        <f t="shared" si="122"/>
        <v>E:\imagenes\escudos_cl\Europa\Eredivisie\SC Heerenveen.png</v>
      </c>
      <c r="L2599" t="s">
        <v>491</v>
      </c>
      <c r="M2599">
        <f>INDEX(NationalTeams!B:B,MATCH(L2599,NationalTeams!C:C,0))</f>
        <v>158</v>
      </c>
      <c r="O2599" t="str">
        <f t="shared" si="120"/>
        <v>INSERT INTO "Clubs" (club_name,club_league_id,club_value,club_shield,club_country) VALUES ('SC Heerenveen',53,59,pg_read_binary_file('E:\imagenes\escudos_cl\Europa\Eredivisie\SC Heerenveen.png'),158);</v>
      </c>
    </row>
    <row r="2600" spans="2:15" x14ac:dyDescent="0.25">
      <c r="B2600">
        <v>2598</v>
      </c>
      <c r="C2600" t="s">
        <v>3411</v>
      </c>
      <c r="D2600" t="s">
        <v>1793</v>
      </c>
      <c r="E2600">
        <f>INDEX(ClubLeague!B:B,MATCH(D2600,ClubLeague!C:C,0))</f>
        <v>23</v>
      </c>
      <c r="F2600">
        <v>74</v>
      </c>
      <c r="G2600">
        <v>75</v>
      </c>
      <c r="H2600">
        <v>74</v>
      </c>
      <c r="I2600" s="3">
        <f t="shared" si="121"/>
        <v>74</v>
      </c>
      <c r="J2600" t="s">
        <v>7585</v>
      </c>
      <c r="K2600" t="str">
        <f t="shared" si="122"/>
        <v>E:\imagenes\escudos_cl\America\Brasileirao Betano\SC Internacional.png</v>
      </c>
      <c r="L2600" t="s">
        <v>327</v>
      </c>
      <c r="M2600">
        <f>INDEX(NationalTeams!B:B,MATCH(L2600,NationalTeams!C:C,0))</f>
        <v>32</v>
      </c>
      <c r="O2600" t="str">
        <f t="shared" si="120"/>
        <v>INSERT INTO "Clubs" (club_name,club_league_id,club_value,club_shield,club_country) VALUES ('SC Internacional',23,74,pg_read_binary_file('E:\imagenes\escudos_cl\America\Brasileirao Betano\SC Internacional.png'),32);</v>
      </c>
    </row>
    <row r="2601" spans="2:15" x14ac:dyDescent="0.25">
      <c r="B2601">
        <v>2599</v>
      </c>
      <c r="C2601" t="s">
        <v>2039</v>
      </c>
      <c r="D2601" t="s">
        <v>1772</v>
      </c>
      <c r="E2601">
        <f>INDEX(ClubLeague!B:B,MATCH(D2601,ClubLeague!C:C,0))</f>
        <v>2</v>
      </c>
      <c r="F2601">
        <v>65</v>
      </c>
      <c r="G2601">
        <v>65</v>
      </c>
      <c r="H2601">
        <v>68</v>
      </c>
      <c r="I2601" s="3">
        <f t="shared" si="121"/>
        <v>66</v>
      </c>
      <c r="J2601" t="s">
        <v>7586</v>
      </c>
      <c r="K2601" t="str">
        <f t="shared" si="122"/>
        <v>E:\imagenes\escudos_cl\Europa\2. Bundesliga\SC Paderborn 07.png</v>
      </c>
      <c r="L2601" t="s">
        <v>489</v>
      </c>
      <c r="M2601">
        <f>INDEX(NationalTeams!B:B,MATCH(L2601,NationalTeams!C:C,0))</f>
        <v>4</v>
      </c>
      <c r="O2601" t="str">
        <f t="shared" si="120"/>
        <v>INSERT INTO "Clubs" (club_name,club_league_id,club_value,club_shield,club_country) VALUES ('SC Paderborn 07',2,66,pg_read_binary_file('E:\imagenes\escudos_cl\Europa\2. Bundesliga\SC Paderborn 07.png'),4);</v>
      </c>
    </row>
    <row r="2602" spans="2:15" x14ac:dyDescent="0.25">
      <c r="B2602">
        <v>2600</v>
      </c>
      <c r="C2602" t="s">
        <v>3323</v>
      </c>
      <c r="D2602" t="s">
        <v>1972</v>
      </c>
      <c r="E2602">
        <f>INDEX(ClubLeague!B:B,MATCH(D2602,ClubLeague!C:C,0))</f>
        <v>203</v>
      </c>
      <c r="F2602">
        <v>56</v>
      </c>
      <c r="G2602">
        <v>58</v>
      </c>
      <c r="H2602">
        <v>54</v>
      </c>
      <c r="I2602" s="3">
        <f t="shared" si="121"/>
        <v>56</v>
      </c>
      <c r="J2602" t="s">
        <v>7587</v>
      </c>
      <c r="K2602" t="str">
        <f t="shared" si="122"/>
        <v>E:\imagenes\escudos_cl\Europa\Ukranian Premier League\SC Poltava.png</v>
      </c>
      <c r="L2602" t="s">
        <v>502</v>
      </c>
      <c r="M2602">
        <f>INDEX(NationalTeams!B:B,MATCH(L2602,NationalTeams!C:C,0))</f>
        <v>212</v>
      </c>
      <c r="O2602" t="str">
        <f t="shared" si="120"/>
        <v>INSERT INTO "Clubs" (club_name,club_league_id,club_value,club_shield,club_country) VALUES ('SC Poltava',203,56,pg_read_binary_file('E:\imagenes\escudos_cl\Europa\Ukranian Premier League\SC Poltava.png'),212);</v>
      </c>
    </row>
    <row r="2603" spans="2:15" x14ac:dyDescent="0.25">
      <c r="B2603">
        <v>2601</v>
      </c>
      <c r="C2603" t="s">
        <v>3420</v>
      </c>
      <c r="D2603" t="s">
        <v>1793</v>
      </c>
      <c r="E2603">
        <f>INDEX(ClubLeague!B:B,MATCH(D2603,ClubLeague!C:C,0))</f>
        <v>23</v>
      </c>
      <c r="F2603">
        <v>70</v>
      </c>
      <c r="G2603">
        <v>70</v>
      </c>
      <c r="H2603">
        <v>66</v>
      </c>
      <c r="I2603" s="3">
        <f t="shared" si="121"/>
        <v>69</v>
      </c>
      <c r="J2603" t="s">
        <v>7588</v>
      </c>
      <c r="K2603" t="str">
        <f t="shared" si="122"/>
        <v>E:\imagenes\escudos_cl\America\Brasileirao Betano\SC Recife.png</v>
      </c>
      <c r="L2603" t="s">
        <v>327</v>
      </c>
      <c r="M2603">
        <f>INDEX(NationalTeams!B:B,MATCH(L2603,NationalTeams!C:C,0))</f>
        <v>32</v>
      </c>
      <c r="O2603" t="str">
        <f t="shared" si="120"/>
        <v>INSERT INTO "Clubs" (club_name,club_league_id,club_value,club_shield,club_country) VALUES ('SC Recife',23,69,pg_read_binary_file('E:\imagenes\escudos_cl\America\Brasileirao Betano\SC Recife.png'),32);</v>
      </c>
    </row>
    <row r="2604" spans="2:15" x14ac:dyDescent="0.25">
      <c r="B2604">
        <v>2602</v>
      </c>
      <c r="C2604" t="s">
        <v>2065</v>
      </c>
      <c r="D2604" t="s">
        <v>1779</v>
      </c>
      <c r="E2604">
        <f>INDEX(ClubLeague!B:B,MATCH(D2604,ClubLeague!C:C,0))</f>
        <v>9</v>
      </c>
      <c r="F2604">
        <v>60</v>
      </c>
      <c r="G2604">
        <v>64</v>
      </c>
      <c r="H2604">
        <v>61</v>
      </c>
      <c r="I2604" s="3">
        <f t="shared" si="121"/>
        <v>62</v>
      </c>
      <c r="J2604" t="s">
        <v>7589</v>
      </c>
      <c r="K2604" t="str">
        <f t="shared" si="122"/>
        <v>E:\imagenes\escudos_cl\Europa\Admiral Bundesliga\SC Rheindorf Altach.png</v>
      </c>
      <c r="L2604" t="s">
        <v>514</v>
      </c>
      <c r="M2604">
        <f>INDEX(NationalTeams!B:B,MATCH(L2604,NationalTeams!C:C,0))</f>
        <v>17</v>
      </c>
      <c r="O2604" t="str">
        <f t="shared" si="120"/>
        <v>INSERT INTO "Clubs" (club_name,club_league_id,club_value,club_shield,club_country) VALUES ('SC Rheindorf Altach',9,62,pg_read_binary_file('E:\imagenes\escudos_cl\Europa\Admiral Bundesliga\SC Rheindorf Altach.png'),17);</v>
      </c>
    </row>
    <row r="2605" spans="2:15" x14ac:dyDescent="0.25">
      <c r="B2605">
        <v>2603</v>
      </c>
      <c r="C2605" t="s">
        <v>3146</v>
      </c>
      <c r="D2605" t="s">
        <v>1928</v>
      </c>
      <c r="E2605">
        <f>INDEX(ClubLeague!B:B,MATCH(D2605,ClubLeague!C:C,0))</f>
        <v>159</v>
      </c>
      <c r="F2605">
        <v>60</v>
      </c>
      <c r="G2605">
        <v>60</v>
      </c>
      <c r="H2605">
        <v>61</v>
      </c>
      <c r="I2605" s="3">
        <f t="shared" si="121"/>
        <v>60</v>
      </c>
      <c r="J2605" t="s">
        <v>7590</v>
      </c>
      <c r="K2605" t="str">
        <f t="shared" si="122"/>
        <v>E:\imagenes\escudos_cl\Europa\Russian First League\SC Rotor Volgograd.png</v>
      </c>
      <c r="L2605" t="s">
        <v>500</v>
      </c>
      <c r="M2605">
        <f>INDEX(NationalTeams!B:B,MATCH(L2605,NationalTeams!C:C,0))</f>
        <v>176</v>
      </c>
      <c r="O2605" t="str">
        <f t="shared" si="120"/>
        <v>INSERT INTO "Clubs" (club_name,club_league_id,club_value,club_shield,club_country) VALUES ('SC Rotor Volgograd',159,60,pg_read_binary_file('E:\imagenes\escudos_cl\Europa\Russian First League\SC Rotor Volgograd.png'),176);</v>
      </c>
    </row>
    <row r="2606" spans="2:15" x14ac:dyDescent="0.25">
      <c r="B2606">
        <v>2604</v>
      </c>
      <c r="C2606" t="s">
        <v>4948</v>
      </c>
      <c r="D2606" t="s">
        <v>1970</v>
      </c>
      <c r="E2606">
        <f>INDEX(ClubLeague!B:B,MATCH(D2606,ClubLeague!C:C,0))</f>
        <v>201</v>
      </c>
      <c r="F2606">
        <v>56</v>
      </c>
      <c r="G2606">
        <v>61</v>
      </c>
      <c r="H2606">
        <v>56</v>
      </c>
      <c r="I2606" s="3">
        <f t="shared" si="121"/>
        <v>58</v>
      </c>
      <c r="J2606" t="s">
        <v>7591</v>
      </c>
      <c r="K2606" t="str">
        <f t="shared" si="122"/>
        <v>E:\imagenes\escudos_cl\Africa\Uganda Premier League\SC Villa.png</v>
      </c>
      <c r="L2606" t="s">
        <v>359</v>
      </c>
      <c r="M2606">
        <f>INDEX(NationalTeams!B:B,MATCH(L2606,NationalTeams!C:C,0))</f>
        <v>213</v>
      </c>
      <c r="O2606" t="str">
        <f t="shared" si="120"/>
        <v>INSERT INTO "Clubs" (club_name,club_league_id,club_value,club_shield,club_country) VALUES ('SC Villa',201,58,pg_read_binary_file('E:\imagenes\escudos_cl\Africa\Uganda Premier League\SC Villa.png'),213);</v>
      </c>
    </row>
    <row r="2607" spans="2:15" x14ac:dyDescent="0.25">
      <c r="B2607">
        <v>2605</v>
      </c>
      <c r="C2607" t="s">
        <v>4983</v>
      </c>
      <c r="D2607" t="s">
        <v>1980</v>
      </c>
      <c r="E2607">
        <f>INDEX(ClubLeague!B:B,MATCH(D2607,ClubLeague!C:C,0))</f>
        <v>211</v>
      </c>
      <c r="F2607">
        <v>56</v>
      </c>
      <c r="G2607">
        <v>57</v>
      </c>
      <c r="H2607">
        <v>51</v>
      </c>
      <c r="I2607" s="3">
        <f t="shared" si="121"/>
        <v>55</v>
      </c>
      <c r="J2607" t="s">
        <v>7592</v>
      </c>
      <c r="K2607" t="str">
        <f t="shared" si="122"/>
        <v>E:\imagenes\escudos_cl\Africa\Zimbabwe Premier Soccer League\Scottland FC.png</v>
      </c>
      <c r="L2607" t="s">
        <v>358</v>
      </c>
      <c r="M2607">
        <f>INDEX(NationalTeams!B:B,MATCH(L2607,NationalTeams!C:C,0))</f>
        <v>223</v>
      </c>
      <c r="O2607" t="str">
        <f t="shared" si="120"/>
        <v>INSERT INTO "Clubs" (club_name,club_league_id,club_value,club_shield,club_country) VALUES ('Scottland FC',211,55,pg_read_binary_file('E:\imagenes\escudos_cl\Africa\Zimbabwe Premier Soccer League\Scottland FC.png'),223);</v>
      </c>
    </row>
    <row r="2608" spans="2:15" x14ac:dyDescent="0.25">
      <c r="B2608">
        <v>2606</v>
      </c>
      <c r="C2608" t="s">
        <v>3085</v>
      </c>
      <c r="D2608" t="s">
        <v>1937</v>
      </c>
      <c r="E2608">
        <f>INDEX(ClubLeague!B:B,MATCH(D2608,ClubLeague!C:C,0))</f>
        <v>168</v>
      </c>
      <c r="F2608">
        <v>60</v>
      </c>
      <c r="G2608">
        <v>61</v>
      </c>
      <c r="H2608">
        <v>63</v>
      </c>
      <c r="I2608" s="3">
        <f t="shared" si="121"/>
        <v>61</v>
      </c>
      <c r="J2608" t="s">
        <v>7593</v>
      </c>
      <c r="K2608" t="str">
        <f t="shared" si="122"/>
        <v>E:\imagenes\escudos_cl\Europa\Segunda Liga\SCU Torreense.png</v>
      </c>
      <c r="L2608" t="s">
        <v>504</v>
      </c>
      <c r="M2608">
        <f>INDEX(NationalTeams!B:B,MATCH(L2608,NationalTeams!C:C,0))</f>
        <v>167</v>
      </c>
      <c r="O2608" t="str">
        <f t="shared" si="120"/>
        <v>INSERT INTO "Clubs" (club_name,club_league_id,club_value,club_shield,club_country) VALUES ('SCU Torreense',168,61,pg_read_binary_file('E:\imagenes\escudos_cl\Europa\Segunda Liga\SCU Torreense.png'),167);</v>
      </c>
    </row>
    <row r="2609" spans="2:15" x14ac:dyDescent="0.25">
      <c r="B2609">
        <v>2607</v>
      </c>
      <c r="C2609" t="s">
        <v>3580</v>
      </c>
      <c r="D2609" t="s">
        <v>1880</v>
      </c>
      <c r="E2609">
        <f>INDEX(ClubLeague!B:B,MATCH(D2609,ClubLeague!C:C,0))</f>
        <v>111</v>
      </c>
      <c r="F2609">
        <v>61</v>
      </c>
      <c r="G2609">
        <v>66</v>
      </c>
      <c r="H2609">
        <v>57</v>
      </c>
      <c r="I2609" s="3">
        <f t="shared" si="121"/>
        <v>61</v>
      </c>
      <c r="J2609" t="s">
        <v>7594</v>
      </c>
      <c r="K2609" t="str">
        <f t="shared" si="122"/>
        <v>E:\imagenes\escudos_cl\America\LigaPro Ecuabet\SD Aucas.png</v>
      </c>
      <c r="L2609" t="s">
        <v>331</v>
      </c>
      <c r="M2609">
        <f>INDEX(NationalTeams!B:B,MATCH(L2609,NationalTeams!C:C,0))</f>
        <v>58</v>
      </c>
      <c r="O2609" t="str">
        <f t="shared" si="120"/>
        <v>INSERT INTO "Clubs" (club_name,club_league_id,club_value,club_shield,club_country) VALUES ('SD Aucas',111,61,pg_read_binary_file('E:\imagenes\escudos_cl\America\LigaPro Ecuabet\SD Aucas.png'),58);</v>
      </c>
    </row>
    <row r="2610" spans="2:15" x14ac:dyDescent="0.25">
      <c r="B2610">
        <v>2608</v>
      </c>
      <c r="C2610" t="s">
        <v>2410</v>
      </c>
      <c r="D2610" t="s">
        <v>1856</v>
      </c>
      <c r="E2610">
        <f>INDEX(ClubLeague!B:B,MATCH(D2610,ClubLeague!C:C,0))</f>
        <v>87</v>
      </c>
      <c r="F2610">
        <v>70</v>
      </c>
      <c r="G2610">
        <v>68</v>
      </c>
      <c r="H2610">
        <v>69</v>
      </c>
      <c r="I2610" s="3">
        <f t="shared" si="121"/>
        <v>69</v>
      </c>
      <c r="J2610" t="s">
        <v>7595</v>
      </c>
      <c r="K2610" t="str">
        <f t="shared" si="122"/>
        <v>E:\imagenes\escudos_cl\Europa\LaLiga Hypermotion\SD Eibar.png</v>
      </c>
      <c r="L2610" t="s">
        <v>490</v>
      </c>
      <c r="M2610">
        <f>INDEX(NationalTeams!B:B,MATCH(L2610,NationalTeams!C:C,0))</f>
        <v>66</v>
      </c>
      <c r="O2610" t="str">
        <f t="shared" si="120"/>
        <v>INSERT INTO "Clubs" (club_name,club_league_id,club_value,club_shield,club_country) VALUES ('SD Eibar',87,69,pg_read_binary_file('E:\imagenes\escudos_cl\Europa\LaLiga Hypermotion\SD Eibar.png'),66);</v>
      </c>
    </row>
    <row r="2611" spans="2:15" x14ac:dyDescent="0.25">
      <c r="B2611">
        <v>2609</v>
      </c>
      <c r="C2611" t="s">
        <v>2415</v>
      </c>
      <c r="D2611" t="s">
        <v>1856</v>
      </c>
      <c r="E2611">
        <f>INDEX(ClubLeague!B:B,MATCH(D2611,ClubLeague!C:C,0))</f>
        <v>87</v>
      </c>
      <c r="F2611">
        <v>67</v>
      </c>
      <c r="G2611">
        <v>67</v>
      </c>
      <c r="H2611">
        <v>68</v>
      </c>
      <c r="I2611" s="3">
        <f t="shared" si="121"/>
        <v>67</v>
      </c>
      <c r="J2611" t="s">
        <v>7596</v>
      </c>
      <c r="K2611" t="str">
        <f t="shared" si="122"/>
        <v>E:\imagenes\escudos_cl\Europa\LaLiga Hypermotion\SD Huesca.png</v>
      </c>
      <c r="L2611" t="s">
        <v>490</v>
      </c>
      <c r="M2611">
        <f>INDEX(NationalTeams!B:B,MATCH(L2611,NationalTeams!C:C,0))</f>
        <v>66</v>
      </c>
      <c r="O2611" t="str">
        <f t="shared" si="120"/>
        <v>INSERT INTO "Clubs" (club_name,club_league_id,club_value,club_shield,club_country) VALUES ('SD Huesca',87,67,pg_read_binary_file('E:\imagenes\escudos_cl\Europa\LaLiga Hypermotion\SD Huesca.png'),66);</v>
      </c>
    </row>
    <row r="2612" spans="2:15" x14ac:dyDescent="0.25">
      <c r="B2612">
        <v>2610</v>
      </c>
      <c r="C2612" t="s">
        <v>3408</v>
      </c>
      <c r="D2612" t="s">
        <v>1793</v>
      </c>
      <c r="E2612">
        <f>INDEX(ClubLeague!B:B,MATCH(D2612,ClubLeague!C:C,0))</f>
        <v>23</v>
      </c>
      <c r="F2612">
        <v>76</v>
      </c>
      <c r="G2612">
        <v>76</v>
      </c>
      <c r="H2612">
        <v>76</v>
      </c>
      <c r="I2612" s="3">
        <f t="shared" si="121"/>
        <v>76</v>
      </c>
      <c r="J2612" t="s">
        <v>7597</v>
      </c>
      <c r="K2612" t="str">
        <f t="shared" si="122"/>
        <v>E:\imagenes\escudos_cl\America\Brasileirao Betano\SE Palmeiras.png</v>
      </c>
      <c r="L2612" t="s">
        <v>327</v>
      </c>
      <c r="M2612">
        <f>INDEX(NationalTeams!B:B,MATCH(L2612,NationalTeams!C:C,0))</f>
        <v>32</v>
      </c>
      <c r="O2612" t="str">
        <f t="shared" si="120"/>
        <v>INSERT INTO "Clubs" (club_name,club_league_id,club_value,club_shield,club_country) VALUES ('SE Palmeiras',23,76,pg_read_binary_file('E:\imagenes\escudos_cl\America\Brasileirao Betano\SE Palmeiras.png'),32);</v>
      </c>
    </row>
    <row r="2613" spans="2:15" x14ac:dyDescent="0.25">
      <c r="B2613">
        <v>2611</v>
      </c>
      <c r="C2613" t="s">
        <v>3630</v>
      </c>
      <c r="D2613" t="s">
        <v>1889</v>
      </c>
      <c r="E2613">
        <f>INDEX(ClubLeague!B:B,MATCH(D2613,ClubLeague!C:C,0))</f>
        <v>120</v>
      </c>
      <c r="F2613">
        <v>70</v>
      </c>
      <c r="G2613">
        <v>75</v>
      </c>
      <c r="H2613">
        <v>61</v>
      </c>
      <c r="I2613" s="3">
        <f t="shared" si="121"/>
        <v>69</v>
      </c>
      <c r="J2613" t="s">
        <v>7598</v>
      </c>
      <c r="K2613" t="str">
        <f t="shared" si="122"/>
        <v>E:\imagenes\escudos_cl\America\Major League Soccer\Seattle Sounders FC.png</v>
      </c>
      <c r="L2613" t="s">
        <v>349</v>
      </c>
      <c r="M2613">
        <f>INDEX(NationalTeams!B:B,MATCH(L2613,NationalTeams!C:C,0))</f>
        <v>67</v>
      </c>
      <c r="O2613" t="str">
        <f t="shared" si="120"/>
        <v>INSERT INTO "Clubs" (club_name,club_league_id,club_value,club_shield,club_country) VALUES ('Seattle Sounders FC',120,69,pg_read_binary_file('E:\imagenes\escudos_cl\America\Major League Soccer\Seattle Sounders FC.png'),67);</v>
      </c>
    </row>
    <row r="2614" spans="2:15" x14ac:dyDescent="0.25">
      <c r="B2614">
        <v>2612</v>
      </c>
      <c r="C2614" t="s">
        <v>3815</v>
      </c>
      <c r="D2614" t="s">
        <v>1945</v>
      </c>
      <c r="E2614">
        <f>INDEX(ClubLeague!B:B,MATCH(D2614,ClubLeague!C:C,0))</f>
        <v>176</v>
      </c>
      <c r="F2614">
        <v>49</v>
      </c>
      <c r="G2614">
        <v>47</v>
      </c>
      <c r="H2614">
        <v>45</v>
      </c>
      <c r="I2614" s="3">
        <f t="shared" si="121"/>
        <v>47</v>
      </c>
      <c r="J2614" t="s">
        <v>7599</v>
      </c>
      <c r="K2614" t="str">
        <f t="shared" si="122"/>
        <v>E:\imagenes\escudos_cl\America\SKNFA Premier League\Security Forces United FC.png</v>
      </c>
      <c r="L2614" t="s">
        <v>411</v>
      </c>
      <c r="M2614">
        <f>INDEX(NationalTeams!B:B,MATCH(L2614,NationalTeams!C:C,0))</f>
        <v>179</v>
      </c>
      <c r="O2614" t="str">
        <f t="shared" si="120"/>
        <v>INSERT INTO "Clubs" (club_name,club_league_id,club_value,club_shield,club_country) VALUES ('Security Forces United FC',176,47,pg_read_binary_file('E:\imagenes\escudos_cl\America\SKNFA Premier League\Security Forces United FC.png'),179);</v>
      </c>
    </row>
    <row r="2615" spans="2:15" x14ac:dyDescent="0.25">
      <c r="B2615">
        <v>2613</v>
      </c>
      <c r="C2615" t="s">
        <v>4917</v>
      </c>
      <c r="D2615" t="s">
        <v>1949</v>
      </c>
      <c r="E2615">
        <f>INDEX(ClubLeague!B:B,MATCH(D2615,ClubLeague!C:C,0))</f>
        <v>180</v>
      </c>
      <c r="F2615">
        <v>66</v>
      </c>
      <c r="G2615">
        <v>69</v>
      </c>
      <c r="H2615">
        <v>71</v>
      </c>
      <c r="I2615" s="3">
        <f t="shared" si="121"/>
        <v>69</v>
      </c>
      <c r="J2615" t="s">
        <v>7600</v>
      </c>
      <c r="K2615" t="str">
        <f t="shared" si="122"/>
        <v>E:\imagenes\escudos_cl\Africa\South African Premiership\Sekhukhune United FC.png</v>
      </c>
      <c r="L2615" t="s">
        <v>363</v>
      </c>
      <c r="M2615">
        <f>INDEX(NationalTeams!B:B,MATCH(L2615,NationalTeams!C:C,0))</f>
        <v>193</v>
      </c>
      <c r="O2615" t="str">
        <f t="shared" si="120"/>
        <v>INSERT INTO "Clubs" (club_name,club_league_id,club_value,club_shield,club_country) VALUES ('Sekhukhune United FC',180,69,pg_read_binary_file('E:\imagenes\escudos_cl\Africa\South African Premiership\Sekhukhune United FC.png'),193);</v>
      </c>
    </row>
    <row r="2616" spans="2:15" x14ac:dyDescent="0.25">
      <c r="B2616">
        <v>2614</v>
      </c>
      <c r="C2616" t="s">
        <v>4311</v>
      </c>
      <c r="D2616" t="s">
        <v>1891</v>
      </c>
      <c r="E2616">
        <f>INDEX(ClubLeague!B:B,MATCH(D2616,ClubLeague!C:C,0))</f>
        <v>122</v>
      </c>
      <c r="F2616">
        <v>57</v>
      </c>
      <c r="G2616">
        <v>61</v>
      </c>
      <c r="H2616">
        <v>54</v>
      </c>
      <c r="I2616" s="3">
        <f t="shared" si="121"/>
        <v>57</v>
      </c>
      <c r="J2616" t="s">
        <v>7601</v>
      </c>
      <c r="K2616" t="str">
        <f t="shared" si="122"/>
        <v>E:\imagenes\escudos_cl\Asia\Malaysia Super League\Selangor FC.png</v>
      </c>
      <c r="L2616" t="s">
        <v>463</v>
      </c>
      <c r="M2616">
        <f>INDEX(NationalTeams!B:B,MATCH(L2616,NationalTeams!C:C,0))</f>
        <v>132</v>
      </c>
      <c r="O2616" t="str">
        <f t="shared" si="120"/>
        <v>INSERT INTO "Clubs" (club_name,club_league_id,club_value,club_shield,club_country) VALUES ('Selangor FC',122,57,pg_read_binary_file('E:\imagenes\escudos_cl\Asia\Malaysia Super League\Selangor FC.png'),132);</v>
      </c>
    </row>
    <row r="2617" spans="2:15" x14ac:dyDescent="0.25">
      <c r="B2617">
        <v>2615</v>
      </c>
      <c r="C2617" t="s">
        <v>4246</v>
      </c>
      <c r="D2617" t="s">
        <v>1890</v>
      </c>
      <c r="E2617">
        <f>INDEX(ClubLeague!B:B,MATCH(D2617,ClubLeague!C:C,0))</f>
        <v>121</v>
      </c>
      <c r="F2617">
        <v>55</v>
      </c>
      <c r="G2617">
        <v>55</v>
      </c>
      <c r="H2617">
        <v>56</v>
      </c>
      <c r="I2617" s="3">
        <f t="shared" si="121"/>
        <v>55</v>
      </c>
      <c r="J2617" t="s">
        <v>7602</v>
      </c>
      <c r="K2617" t="str">
        <f t="shared" si="122"/>
        <v>E:\imagenes\escudos_cl\Asia\Malaysia A1 SemiPro League\Selangor FC 23.png</v>
      </c>
      <c r="L2617" t="s">
        <v>463</v>
      </c>
      <c r="M2617">
        <f>INDEX(NationalTeams!B:B,MATCH(L2617,NationalTeams!C:C,0))</f>
        <v>132</v>
      </c>
      <c r="O2617" t="str">
        <f t="shared" si="120"/>
        <v>INSERT INTO "Clubs" (club_name,club_league_id,club_value,club_shield,club_country) VALUES ('Selangor FC 23',121,55,pg_read_binary_file('E:\imagenes\escudos_cl\Asia\Malaysia A1 SemiPro League\Selangor FC 23.png'),132);</v>
      </c>
    </row>
    <row r="2618" spans="2:15" x14ac:dyDescent="0.25">
      <c r="B2618">
        <v>2616</v>
      </c>
      <c r="C2618" t="s">
        <v>4171</v>
      </c>
      <c r="D2618" t="s">
        <v>1861</v>
      </c>
      <c r="E2618">
        <f>INDEX(ClubLeague!B:B,MATCH(D2618,ClubLeague!C:C,0))</f>
        <v>92</v>
      </c>
      <c r="F2618">
        <v>59</v>
      </c>
      <c r="G2618">
        <v>60</v>
      </c>
      <c r="H2618">
        <v>57</v>
      </c>
      <c r="I2618" s="3">
        <f t="shared" si="121"/>
        <v>59</v>
      </c>
      <c r="J2618" t="s">
        <v>7603</v>
      </c>
      <c r="K2618" t="str">
        <f t="shared" si="122"/>
        <v>E:\imagenes\escudos_cl\Asia\Liga 1\Semen Padang FC.png</v>
      </c>
      <c r="L2618" t="s">
        <v>444</v>
      </c>
      <c r="M2618">
        <f>INDEX(NationalTeams!B:B,MATCH(L2618,NationalTeams!C:C,0))</f>
        <v>94</v>
      </c>
      <c r="O2618" t="str">
        <f t="shared" si="120"/>
        <v>INSERT INTO "Clubs" (club_name,club_league_id,club_value,club_shield,club_country) VALUES ('Semen Padang FC',92,59,pg_read_binary_file('E:\imagenes\escudos_cl\Asia\Liga 1\Semen Padang FC.png'),94);</v>
      </c>
    </row>
    <row r="2619" spans="2:15" x14ac:dyDescent="0.25">
      <c r="B2619">
        <v>2617</v>
      </c>
      <c r="C2619" t="s">
        <v>3966</v>
      </c>
      <c r="D2619" t="s">
        <v>1850</v>
      </c>
      <c r="E2619">
        <f>INDEX(ClubLeague!B:B,MATCH(D2619,ClubLeague!C:C,0))</f>
        <v>81</v>
      </c>
      <c r="F2619">
        <v>60</v>
      </c>
      <c r="G2619">
        <v>62</v>
      </c>
      <c r="H2619">
        <v>62</v>
      </c>
      <c r="I2619" s="3">
        <f t="shared" si="121"/>
        <v>61</v>
      </c>
      <c r="J2619" t="s">
        <v>7604</v>
      </c>
      <c r="K2619" t="str">
        <f t="shared" si="122"/>
        <v>E:\imagenes\escudos_cl\Asia\K2 League\Seongnam FC.png</v>
      </c>
      <c r="L2619" t="s">
        <v>425</v>
      </c>
      <c r="M2619">
        <f>INDEX(NationalTeams!B:B,MATCH(L2619,NationalTeams!C:C,0))</f>
        <v>50</v>
      </c>
      <c r="O2619" t="str">
        <f t="shared" si="120"/>
        <v>INSERT INTO "Clubs" (club_name,club_league_id,club_value,club_shield,club_country) VALUES ('Seongnam FC',81,61,pg_read_binary_file('E:\imagenes\escudos_cl\Asia\K2 League\Seongnam FC.png'),50);</v>
      </c>
    </row>
    <row r="2620" spans="2:15" x14ac:dyDescent="0.25">
      <c r="B2620">
        <v>2618</v>
      </c>
      <c r="C2620" t="s">
        <v>4164</v>
      </c>
      <c r="D2620" t="s">
        <v>1913</v>
      </c>
      <c r="E2620">
        <f>INDEX(ClubLeague!B:B,MATCH(D2620,ClubLeague!C:C,0))</f>
        <v>144</v>
      </c>
      <c r="F2620">
        <v>62</v>
      </c>
      <c r="G2620">
        <v>63</v>
      </c>
      <c r="H2620">
        <v>57</v>
      </c>
      <c r="I2620" s="3">
        <f t="shared" si="121"/>
        <v>61</v>
      </c>
      <c r="J2620" t="s">
        <v>7605</v>
      </c>
      <c r="K2620" t="str">
        <f t="shared" si="122"/>
        <v>E:\imagenes\escudos_cl\Asia\Persian Gulf Pro League\Sepahan SC.png</v>
      </c>
      <c r="L2620" t="s">
        <v>427</v>
      </c>
      <c r="M2620">
        <f>INDEX(NationalTeams!B:B,MATCH(L2620,NationalTeams!C:C,0))</f>
        <v>97</v>
      </c>
      <c r="O2620" t="str">
        <f t="shared" si="120"/>
        <v>INSERT INTO "Clubs" (club_name,club_league_id,club_value,club_shield,club_country) VALUES ('Sepahan SC',144,61,pg_read_binary_file('E:\imagenes\escudos_cl\Asia\Persian Gulf Pro League\Sepahan SC.png'),97);</v>
      </c>
    </row>
    <row r="2621" spans="2:15" x14ac:dyDescent="0.25">
      <c r="B2621">
        <v>2619</v>
      </c>
      <c r="C2621" t="s">
        <v>3092</v>
      </c>
      <c r="D2621" t="s">
        <v>1873</v>
      </c>
      <c r="E2621">
        <f>INDEX(ClubLeague!B:B,MATCH(D2621,ClubLeague!C:C,0))</f>
        <v>104</v>
      </c>
      <c r="F2621">
        <v>70</v>
      </c>
      <c r="G2621">
        <v>65</v>
      </c>
      <c r="H2621">
        <v>66</v>
      </c>
      <c r="I2621" s="3">
        <f t="shared" si="121"/>
        <v>67</v>
      </c>
      <c r="J2621" t="s">
        <v>7606</v>
      </c>
      <c r="K2621" t="str">
        <f t="shared" si="122"/>
        <v>E:\imagenes\escudos_cl\Europa\Liga II\Sepsi OSK.png</v>
      </c>
      <c r="L2621" t="s">
        <v>506</v>
      </c>
      <c r="M2621">
        <f>INDEX(NationalTeams!B:B,MATCH(L2621,NationalTeams!C:C,0))</f>
        <v>175</v>
      </c>
      <c r="O2621" t="str">
        <f t="shared" si="120"/>
        <v>INSERT INTO "Clubs" (club_name,club_league_id,club_value,club_shield,club_country) VALUES ('Sepsi OSK',104,67,pg_read_binary_file('E:\imagenes\escudos_cl\Europa\Liga II\Sepsi OSK.png'),175);</v>
      </c>
    </row>
    <row r="2622" spans="2:15" x14ac:dyDescent="0.25">
      <c r="B2622">
        <v>2620</v>
      </c>
      <c r="C2622" t="s">
        <v>2186</v>
      </c>
      <c r="D2622" t="s">
        <v>1829</v>
      </c>
      <c r="E2622">
        <f>INDEX(ClubLeague!B:B,MATCH(D2622,ClubLeague!C:C,0))</f>
        <v>60</v>
      </c>
      <c r="F2622">
        <v>56</v>
      </c>
      <c r="G2622">
        <v>65</v>
      </c>
      <c r="H2622">
        <v>63</v>
      </c>
      <c r="I2622" s="3">
        <f t="shared" si="121"/>
        <v>61</v>
      </c>
      <c r="J2622" t="s">
        <v>7607</v>
      </c>
      <c r="K2622" t="str">
        <f t="shared" si="122"/>
        <v>E:\imagenes\escudos_cl\Europa\First Professional Football League\Septemvri Sofia.png</v>
      </c>
      <c r="L2622" t="s">
        <v>510</v>
      </c>
      <c r="M2622">
        <f>INDEX(NationalTeams!B:B,MATCH(L2622,NationalTeams!C:C,0))</f>
        <v>34</v>
      </c>
      <c r="O2622" t="str">
        <f t="shared" si="120"/>
        <v>INSERT INTO "Clubs" (club_name,club_league_id,club_value,club_shield,club_country) VALUES ('Septemvri Sofia',60,61,pg_read_binary_file('E:\imagenes\escudos_cl\Europa\First Professional Football League\Septemvri Sofia.png'),34);</v>
      </c>
    </row>
    <row r="2623" spans="2:15" x14ac:dyDescent="0.25">
      <c r="B2623">
        <v>2621</v>
      </c>
      <c r="C2623" t="s">
        <v>3289</v>
      </c>
      <c r="D2623" t="s">
        <v>1963</v>
      </c>
      <c r="E2623">
        <f>INDEX(ClubLeague!B:B,MATCH(D2623,ClubLeague!C:C,0))</f>
        <v>194</v>
      </c>
      <c r="F2623">
        <v>57</v>
      </c>
      <c r="G2623">
        <v>62</v>
      </c>
      <c r="H2623">
        <v>60</v>
      </c>
      <c r="I2623" s="3">
        <f t="shared" si="121"/>
        <v>60</v>
      </c>
      <c r="J2623" t="s">
        <v>7608</v>
      </c>
      <c r="K2623" t="str">
        <f t="shared" si="122"/>
        <v>E:\imagenes\escudos_cl\Europa\TFF 1. Lig\Serik Belediyespor.png</v>
      </c>
      <c r="L2623" t="s">
        <v>501</v>
      </c>
      <c r="M2623">
        <f>INDEX(NationalTeams!B:B,MATCH(L2623,NationalTeams!C:C,0))</f>
        <v>210</v>
      </c>
      <c r="O2623" t="str">
        <f t="shared" si="120"/>
        <v>INSERT INTO "Clubs" (club_name,club_league_id,club_value,club_shield,club_country) VALUES ('Serik Belediyespor',194,60,pg_read_binary_file('E:\imagenes\escudos_cl\Europa\TFF 1. Lig\Serik Belediyespor.png'),210);</v>
      </c>
    </row>
    <row r="2624" spans="2:15" x14ac:dyDescent="0.25">
      <c r="B2624">
        <v>2622</v>
      </c>
      <c r="C2624" t="s">
        <v>3237</v>
      </c>
      <c r="D2624" t="s">
        <v>1958</v>
      </c>
      <c r="E2624">
        <f>INDEX(ClubLeague!B:B,MATCH(D2624,ClubLeague!C:C,0))</f>
        <v>189</v>
      </c>
      <c r="F2624">
        <v>68</v>
      </c>
      <c r="G2624">
        <v>66</v>
      </c>
      <c r="H2624">
        <v>64</v>
      </c>
      <c r="I2624" s="3">
        <f t="shared" si="121"/>
        <v>66</v>
      </c>
      <c r="J2624" t="s">
        <v>7609</v>
      </c>
      <c r="K2624" t="str">
        <f t="shared" si="122"/>
        <v>E:\imagenes\escudos_cl\Europa\Swiss Super League\Servette FC.png</v>
      </c>
      <c r="L2624" t="s">
        <v>507</v>
      </c>
      <c r="M2624">
        <f>INDEX(NationalTeams!B:B,MATCH(L2624,NationalTeams!C:C,0))</f>
        <v>197</v>
      </c>
      <c r="O2624" t="str">
        <f t="shared" si="120"/>
        <v>INSERT INTO "Clubs" (club_name,club_league_id,club_value,club_shield,club_country) VALUES ('Servette FC',189,66,pg_read_binary_file('E:\imagenes\escudos_cl\Europa\Swiss Super League\Servette FC.png'),197);</v>
      </c>
    </row>
    <row r="2625" spans="2:15" x14ac:dyDescent="0.25">
      <c r="B2625">
        <v>2623</v>
      </c>
      <c r="C2625" t="s">
        <v>2395</v>
      </c>
      <c r="D2625" t="s">
        <v>1855</v>
      </c>
      <c r="E2625">
        <f>INDEX(ClubLeague!B:B,MATCH(D2625,ClubLeague!C:C,0))</f>
        <v>86</v>
      </c>
      <c r="F2625">
        <v>80</v>
      </c>
      <c r="G2625">
        <v>82</v>
      </c>
      <c r="H2625">
        <v>80</v>
      </c>
      <c r="I2625" s="3">
        <f t="shared" si="121"/>
        <v>81</v>
      </c>
      <c r="J2625" t="s">
        <v>7610</v>
      </c>
      <c r="K2625" t="str">
        <f t="shared" si="122"/>
        <v>E:\imagenes\escudos_cl\Europa\LaLiga EA Sports\Sevilla FC.png</v>
      </c>
      <c r="L2625" t="s">
        <v>490</v>
      </c>
      <c r="M2625">
        <f>INDEX(NationalTeams!B:B,MATCH(L2625,NationalTeams!C:C,0))</f>
        <v>66</v>
      </c>
      <c r="O2625" t="str">
        <f t="shared" si="120"/>
        <v>INSERT INTO "Clubs" (club_name,club_league_id,club_value,club_shield,club_country) VALUES ('Sevilla FC',86,81,pg_read_binary_file('E:\imagenes\escudos_cl\Europa\LaLiga EA Sports\Sevilla FC.png'),66);</v>
      </c>
    </row>
    <row r="2626" spans="2:15" x14ac:dyDescent="0.25">
      <c r="B2626">
        <v>2624</v>
      </c>
      <c r="C2626" t="s">
        <v>2239</v>
      </c>
      <c r="D2626" t="s">
        <v>1811</v>
      </c>
      <c r="E2626">
        <f>INDEX(ClubLeague!B:B,MATCH(D2626,ClubLeague!C:C,0))</f>
        <v>42</v>
      </c>
      <c r="F2626">
        <v>51</v>
      </c>
      <c r="G2626">
        <v>55</v>
      </c>
      <c r="H2626">
        <v>49</v>
      </c>
      <c r="I2626" s="3">
        <f t="shared" si="121"/>
        <v>52</v>
      </c>
      <c r="J2626" t="s">
        <v>7611</v>
      </c>
      <c r="K2626" t="str">
        <f t="shared" si="122"/>
        <v>E:\imagenes\escudos_cl\Europa\Czech National Football League\SFC Opava.png</v>
      </c>
      <c r="L2626" t="s">
        <v>497</v>
      </c>
      <c r="M2626">
        <f>INDEX(NationalTeams!B:B,MATCH(L2626,NationalTeams!C:C,0))</f>
        <v>171</v>
      </c>
      <c r="O2626" t="str">
        <f t="shared" si="120"/>
        <v>INSERT INTO "Clubs" (club_name,club_league_id,club_value,club_shield,club_country) VALUES ('SFC Opava',42,52,pg_read_binary_file('E:\imagenes\escudos_cl\Europa\Czech National Football League\SFC Opava.png'),171);</v>
      </c>
    </row>
    <row r="2627" spans="2:15" x14ac:dyDescent="0.25">
      <c r="B2627">
        <v>2625</v>
      </c>
      <c r="C2627" t="s">
        <v>4097</v>
      </c>
      <c r="D2627" t="s">
        <v>1804</v>
      </c>
      <c r="E2627">
        <f>INDEX(ClubLeague!B:B,MATCH(D2627,ClubLeague!C:C,0))</f>
        <v>34</v>
      </c>
      <c r="F2627">
        <v>58</v>
      </c>
      <c r="G2627">
        <v>57</v>
      </c>
      <c r="H2627">
        <v>59</v>
      </c>
      <c r="I2627" s="3">
        <f t="shared" si="121"/>
        <v>58</v>
      </c>
      <c r="J2627" t="s">
        <v>7612</v>
      </c>
      <c r="K2627" t="str">
        <f t="shared" si="122"/>
        <v>E:\imagenes\escudos_cl\Asia\China League One\Shaanxi Union FC.png</v>
      </c>
      <c r="L2627" t="s">
        <v>429</v>
      </c>
      <c r="M2627">
        <f>INDEX(NationalTeams!B:B,MATCH(L2627,NationalTeams!C:C,0))</f>
        <v>44</v>
      </c>
      <c r="O2627" t="str">
        <f t="shared" ref="O2627:O2690" si="123">_xlfn.CONCAT($O$1,$S$1,$B$1,$S$1," ",$Q$1,$C$2,$U$1,$E$2,$U$1,$I$2,$U$1,$K$2,$U$1,$M$2,$R$1,$P$1,$Q$1,$T$1,C2627,$T$1,$U$1,E2627,$U$1,I2627,$U$1,$O$2,$Q$1,$T$1,K2627,$T$1,$R$1,$U$1,M2627,$R$1,$V$1)</f>
        <v>INSERT INTO "Clubs" (club_name,club_league_id,club_value,club_shield,club_country) VALUES ('Shaanxi Union FC',34,58,pg_read_binary_file('E:\imagenes\escudos_cl\Asia\China League One\Shaanxi Union FC.png'),44);</v>
      </c>
    </row>
    <row r="2628" spans="2:15" x14ac:dyDescent="0.25">
      <c r="B2628">
        <v>2626</v>
      </c>
      <c r="C2628" t="s">
        <v>3980</v>
      </c>
      <c r="D2628" t="s">
        <v>1969</v>
      </c>
      <c r="E2628">
        <f>INDEX(ClubLeague!B:B,MATCH(D2628,ClubLeague!C:C,0))</f>
        <v>200</v>
      </c>
      <c r="F2628">
        <v>66</v>
      </c>
      <c r="G2628">
        <v>69</v>
      </c>
      <c r="H2628">
        <v>61</v>
      </c>
      <c r="I2628" s="3">
        <f t="shared" ref="I2628:I2691" si="124">ROUND(AVERAGE(F2628:H2628),0)</f>
        <v>65</v>
      </c>
      <c r="J2628" t="s">
        <v>7613</v>
      </c>
      <c r="K2628" t="str">
        <f t="shared" ref="K2628:K2691" si="125">_xlfn.CONCAT($A$1,J2628)</f>
        <v>E:\imagenes\escudos_cl\Asia\UAE Pro League\Shabab Al Ahli.png</v>
      </c>
      <c r="L2628" t="s">
        <v>435</v>
      </c>
      <c r="M2628">
        <f>INDEX(NationalTeams!B:B,MATCH(L2628,NationalTeams!C:C,0))</f>
        <v>61</v>
      </c>
      <c r="O2628" t="str">
        <f t="shared" si="123"/>
        <v>INSERT INTO "Clubs" (club_name,club_league_id,club_value,club_shield,club_country) VALUES ('Shabab Al Ahli',200,65,pg_read_binary_file('E:\imagenes\escudos_cl\Asia\UAE Pro League\Shabab Al Ahli.png'),61);</v>
      </c>
    </row>
    <row r="2629" spans="2:15" x14ac:dyDescent="0.25">
      <c r="B2629">
        <v>2627</v>
      </c>
      <c r="C2629" t="s">
        <v>4190</v>
      </c>
      <c r="D2629" t="s">
        <v>1859</v>
      </c>
      <c r="E2629">
        <f>INDEX(ClubLeague!B:B,MATCH(D2629,ClubLeague!C:C,0))</f>
        <v>90</v>
      </c>
      <c r="F2629">
        <v>57</v>
      </c>
      <c r="G2629">
        <v>56</v>
      </c>
      <c r="H2629">
        <v>57</v>
      </c>
      <c r="I2629" s="3">
        <f t="shared" si="124"/>
        <v>57</v>
      </c>
      <c r="J2629" t="s">
        <v>7614</v>
      </c>
      <c r="K2629" t="str">
        <f t="shared" si="125"/>
        <v>E:\imagenes\escudos_cl\Asia\Lebanese Premier League\Shabab Al Sahel FC.png</v>
      </c>
      <c r="L2629" t="s">
        <v>468</v>
      </c>
      <c r="M2629">
        <f>INDEX(NationalTeams!B:B,MATCH(L2629,NationalTeams!C:C,0))</f>
        <v>123</v>
      </c>
      <c r="O2629" t="str">
        <f t="shared" si="123"/>
        <v>INSERT INTO "Clubs" (club_name,club_league_id,club_value,club_shield,club_country) VALUES ('Shabab Al Sahel FC',90,57,pg_read_binary_file('E:\imagenes\escudos_cl\Asia\Lebanese Premier League\Shabab Al Sahel FC.png'),123);</v>
      </c>
    </row>
    <row r="2630" spans="2:15" x14ac:dyDescent="0.25">
      <c r="B2630">
        <v>2628</v>
      </c>
      <c r="C2630" t="s">
        <v>4089</v>
      </c>
      <c r="D2630" t="s">
        <v>1859</v>
      </c>
      <c r="E2630">
        <f>INDEX(ClubLeague!B:B,MATCH(D2630,ClubLeague!C:C,0))</f>
        <v>90</v>
      </c>
      <c r="F2630">
        <v>54</v>
      </c>
      <c r="G2630">
        <v>58</v>
      </c>
      <c r="H2630">
        <v>59</v>
      </c>
      <c r="I2630" s="3">
        <f t="shared" si="124"/>
        <v>57</v>
      </c>
      <c r="J2630" t="s">
        <v>7615</v>
      </c>
      <c r="K2630" t="str">
        <f t="shared" si="125"/>
        <v>E:\imagenes\escudos_cl\Asia\Lebanese Premier League\Shabab Baalbek SC.png</v>
      </c>
      <c r="L2630" t="s">
        <v>468</v>
      </c>
      <c r="M2630">
        <f>INDEX(NationalTeams!B:B,MATCH(L2630,NationalTeams!C:C,0))</f>
        <v>123</v>
      </c>
      <c r="O2630" t="str">
        <f t="shared" si="123"/>
        <v>INSERT INTO "Clubs" (club_name,club_league_id,club_value,club_shield,club_country) VALUES ('Shabab Baalbek SC',90,57,pg_read_binary_file('E:\imagenes\escudos_cl\Asia\Lebanese Premier League\Shabab Baalbek SC.png'),123);</v>
      </c>
    </row>
    <row r="2631" spans="2:15" x14ac:dyDescent="0.25">
      <c r="B2631">
        <v>2629</v>
      </c>
      <c r="C2631" t="s">
        <v>4483</v>
      </c>
      <c r="D2631" t="s">
        <v>1847</v>
      </c>
      <c r="E2631">
        <f>INDEX(ClubLeague!B:B,MATCH(D2631,ClubLeague!C:C,0))</f>
        <v>78</v>
      </c>
      <c r="F2631">
        <v>55</v>
      </c>
      <c r="G2631">
        <v>55</v>
      </c>
      <c r="H2631">
        <v>50</v>
      </c>
      <c r="I2631" s="3">
        <f t="shared" si="124"/>
        <v>53</v>
      </c>
      <c r="J2631" t="s">
        <v>7616</v>
      </c>
      <c r="K2631" t="str">
        <f t="shared" si="125"/>
        <v>E:\imagenes\escudos_cl\Asia\Jordanian Second Division League\Shabab Hwarah SC.png</v>
      </c>
      <c r="L2631" t="s">
        <v>451</v>
      </c>
      <c r="M2631">
        <f>INDEX(NationalTeams!B:B,MATCH(L2631,NationalTeams!C:C,0))</f>
        <v>113</v>
      </c>
      <c r="O2631" t="str">
        <f t="shared" si="123"/>
        <v>INSERT INTO "Clubs" (club_name,club_league_id,club_value,club_shield,club_country) VALUES ('Shabab Hwarah SC',78,53,pg_read_binary_file('E:\imagenes\escudos_cl\Asia\Jordanian Second Division League\Shabab Hwarah SC.png'),113);</v>
      </c>
    </row>
    <row r="2632" spans="2:15" x14ac:dyDescent="0.25">
      <c r="B2632">
        <v>2630</v>
      </c>
      <c r="C2632" t="s">
        <v>4456</v>
      </c>
      <c r="D2632" t="s">
        <v>1784</v>
      </c>
      <c r="E2632">
        <f>INDEX(ClubLeague!B:B,MATCH(D2632,ClubLeague!C:C,0))</f>
        <v>14</v>
      </c>
      <c r="F2632">
        <v>52</v>
      </c>
      <c r="G2632">
        <v>56</v>
      </c>
      <c r="H2632">
        <v>51</v>
      </c>
      <c r="I2632" s="3">
        <f t="shared" si="124"/>
        <v>53</v>
      </c>
      <c r="J2632" t="s">
        <v>7617</v>
      </c>
      <c r="K2632" t="str">
        <f t="shared" si="125"/>
        <v>E:\imagenes\escudos_cl\Asia\Azadegan League\Shahdari Astara FC.png</v>
      </c>
      <c r="L2632" t="s">
        <v>427</v>
      </c>
      <c r="M2632">
        <f>INDEX(NationalTeams!B:B,MATCH(L2632,NationalTeams!C:C,0))</f>
        <v>97</v>
      </c>
      <c r="O2632" t="str">
        <f t="shared" si="123"/>
        <v>INSERT INTO "Clubs" (club_name,club_league_id,club_value,club_shield,club_country) VALUES ('Shahdari Astara FC',14,53,pg_read_binary_file('E:\imagenes\escudos_cl\Asia\Azadegan League\Shahdari Astara FC.png'),97);</v>
      </c>
    </row>
    <row r="2633" spans="2:15" x14ac:dyDescent="0.25">
      <c r="B2633">
        <v>2631</v>
      </c>
      <c r="C2633" t="s">
        <v>4455</v>
      </c>
      <c r="D2633" t="s">
        <v>1784</v>
      </c>
      <c r="E2633">
        <f>INDEX(ClubLeague!B:B,MATCH(D2633,ClubLeague!C:C,0))</f>
        <v>14</v>
      </c>
      <c r="F2633">
        <v>54</v>
      </c>
      <c r="G2633">
        <v>56</v>
      </c>
      <c r="H2633">
        <v>51</v>
      </c>
      <c r="I2633" s="3">
        <f t="shared" si="124"/>
        <v>54</v>
      </c>
      <c r="J2633" t="s">
        <v>7618</v>
      </c>
      <c r="K2633" t="str">
        <f t="shared" si="125"/>
        <v>E:\imagenes\escudos_cl\Asia\Azadegan League\Shahr Raz Shiraz FC.png</v>
      </c>
      <c r="L2633" t="s">
        <v>427</v>
      </c>
      <c r="M2633">
        <f>INDEX(NationalTeams!B:B,MATCH(L2633,NationalTeams!C:C,0))</f>
        <v>97</v>
      </c>
      <c r="O2633" t="str">
        <f t="shared" si="123"/>
        <v>INSERT INTO "Clubs" (club_name,club_league_id,club_value,club_shield,club_country) VALUES ('Shahr Raz Shiraz FC',14,54,pg_read_binary_file('E:\imagenes\escudos_cl\Asia\Azadegan League\Shahr Raz Shiraz FC.png'),97);</v>
      </c>
    </row>
    <row r="2634" spans="2:15" x14ac:dyDescent="0.25">
      <c r="B2634">
        <v>2632</v>
      </c>
      <c r="C2634" t="s">
        <v>4301</v>
      </c>
      <c r="D2634" t="s">
        <v>1784</v>
      </c>
      <c r="E2634">
        <f>INDEX(ClubLeague!B:B,MATCH(D2634,ClubLeague!C:C,0))</f>
        <v>14</v>
      </c>
      <c r="F2634">
        <v>54</v>
      </c>
      <c r="G2634">
        <v>53</v>
      </c>
      <c r="H2634">
        <v>55</v>
      </c>
      <c r="I2634" s="3">
        <f t="shared" si="124"/>
        <v>54</v>
      </c>
      <c r="J2634" t="s">
        <v>7619</v>
      </c>
      <c r="K2634" t="str">
        <f t="shared" si="125"/>
        <v>E:\imagenes\escudos_cl\Asia\Azadegan League\Shahrdari Noshahr FC  .png</v>
      </c>
      <c r="L2634" t="s">
        <v>427</v>
      </c>
      <c r="M2634">
        <f>INDEX(NationalTeams!B:B,MATCH(L2634,NationalTeams!C:C,0))</f>
        <v>97</v>
      </c>
      <c r="O2634" t="str">
        <f t="shared" si="123"/>
        <v>INSERT INTO "Clubs" (club_name,club_league_id,club_value,club_shield,club_country) VALUES ('Shahrdari Noshahr FC  ',14,54,pg_read_binary_file('E:\imagenes\escudos_cl\Asia\Azadegan League\Shahrdari Noshahr FC  .png'),97);</v>
      </c>
    </row>
    <row r="2635" spans="2:15" x14ac:dyDescent="0.25">
      <c r="B2635">
        <v>2633</v>
      </c>
      <c r="C2635" t="s">
        <v>2104</v>
      </c>
      <c r="D2635" t="s">
        <v>1786</v>
      </c>
      <c r="E2635">
        <f>INDEX(ClubLeague!B:B,MATCH(D2635,ClubLeague!C:C,0))</f>
        <v>16</v>
      </c>
      <c r="F2635">
        <v>50</v>
      </c>
      <c r="G2635">
        <v>51</v>
      </c>
      <c r="H2635">
        <v>51</v>
      </c>
      <c r="I2635" s="3">
        <f t="shared" si="124"/>
        <v>51</v>
      </c>
      <c r="J2635" t="s">
        <v>7620</v>
      </c>
      <c r="K2635" t="str">
        <f t="shared" si="125"/>
        <v>E:\imagenes\escudos_cl\Europa\Azerbaijan Premier League\Shamakhi FK.png</v>
      </c>
      <c r="L2635" t="s">
        <v>535</v>
      </c>
      <c r="M2635">
        <f>INDEX(NationalTeams!B:B,MATCH(L2635,NationalTeams!C:C,0))</f>
        <v>18</v>
      </c>
      <c r="O2635" t="str">
        <f t="shared" si="123"/>
        <v>INSERT INTO "Clubs" (club_name,club_league_id,club_value,club_shield,club_country) VALUES ('Shamakhi FK',16,51,pg_read_binary_file('E:\imagenes\escudos_cl\Europa\Azerbaijan Premier League\Shamakhi FK.png'),18);</v>
      </c>
    </row>
    <row r="2636" spans="2:15" x14ac:dyDescent="0.25">
      <c r="B2636">
        <v>2634</v>
      </c>
      <c r="C2636" t="s">
        <v>2713</v>
      </c>
      <c r="D2636" t="s">
        <v>1841</v>
      </c>
      <c r="E2636">
        <f>INDEX(ClubLeague!B:B,MATCH(D2636,ClubLeague!C:C,0))</f>
        <v>72</v>
      </c>
      <c r="F2636">
        <v>59</v>
      </c>
      <c r="G2636">
        <v>64</v>
      </c>
      <c r="H2636">
        <v>61</v>
      </c>
      <c r="I2636" s="3">
        <f t="shared" si="124"/>
        <v>61</v>
      </c>
      <c r="J2636" t="s">
        <v>7621</v>
      </c>
      <c r="K2636" t="str">
        <f t="shared" si="125"/>
        <v>E:\imagenes\escudos_cl\Europa\Ireland Premier Division\Shamrock Rovers FC.png</v>
      </c>
      <c r="L2636" t="s">
        <v>513</v>
      </c>
      <c r="M2636">
        <f>INDEX(NationalTeams!B:B,MATCH(L2636,NationalTeams!C:C,0))</f>
        <v>98</v>
      </c>
      <c r="O2636" t="str">
        <f t="shared" si="123"/>
        <v>INSERT INTO "Clubs" (club_name,club_league_id,club_value,club_shield,club_country) VALUES ('Shamrock Rovers FC',72,61,pg_read_binary_file('E:\imagenes\escudos_cl\Europa\Ireland Premier Division\Shamrock Rovers FC.png'),98);</v>
      </c>
    </row>
    <row r="2637" spans="2:15" x14ac:dyDescent="0.25">
      <c r="B2637">
        <v>2635</v>
      </c>
      <c r="C2637" t="s">
        <v>4241</v>
      </c>
      <c r="D2637" t="s">
        <v>1913</v>
      </c>
      <c r="E2637">
        <f>INDEX(ClubLeague!B:B,MATCH(D2637,ClubLeague!C:C,0))</f>
        <v>144</v>
      </c>
      <c r="F2637">
        <v>56</v>
      </c>
      <c r="G2637">
        <v>56</v>
      </c>
      <c r="H2637">
        <v>56</v>
      </c>
      <c r="I2637" s="3">
        <f t="shared" si="124"/>
        <v>56</v>
      </c>
      <c r="J2637" t="s">
        <v>7622</v>
      </c>
      <c r="K2637" t="str">
        <f t="shared" si="125"/>
        <v>E:\imagenes\escudos_cl\Asia\Persian Gulf Pro League\Shams Azar FC.png</v>
      </c>
      <c r="L2637" t="s">
        <v>427</v>
      </c>
      <c r="M2637">
        <f>INDEX(NationalTeams!B:B,MATCH(L2637,NationalTeams!C:C,0))</f>
        <v>97</v>
      </c>
      <c r="O2637" t="str">
        <f t="shared" si="123"/>
        <v>INSERT INTO "Clubs" (club_name,club_league_id,club_value,club_shield,club_country) VALUES ('Shams Azar FC',144,56,pg_read_binary_file('E:\imagenes\escudos_cl\Asia\Persian Gulf Pro League\Shams Azar FC.png'),97);</v>
      </c>
    </row>
    <row r="2638" spans="2:15" x14ac:dyDescent="0.25">
      <c r="B2638">
        <v>2636</v>
      </c>
      <c r="C2638" t="s">
        <v>4410</v>
      </c>
      <c r="D2638" t="s">
        <v>1900</v>
      </c>
      <c r="E2638">
        <f>INDEX(ClubLeague!B:B,MATCH(D2638,ClubLeague!C:C,0))</f>
        <v>131</v>
      </c>
      <c r="F2638">
        <v>55</v>
      </c>
      <c r="G2638">
        <v>49</v>
      </c>
      <c r="H2638">
        <v>53</v>
      </c>
      <c r="I2638" s="3">
        <f t="shared" si="124"/>
        <v>52</v>
      </c>
      <c r="J2638" t="s">
        <v>7623</v>
      </c>
      <c r="K2638" t="str">
        <f t="shared" si="125"/>
        <v>E:\imagenes\escudos_cl\Asia\Myanmar National League\Shan United FC.png</v>
      </c>
      <c r="L2638" t="s">
        <v>453</v>
      </c>
      <c r="M2638">
        <f>INDEX(NationalTeams!B:B,MATCH(L2638,NationalTeams!C:C,0))</f>
        <v>28</v>
      </c>
      <c r="O2638" t="str">
        <f t="shared" si="123"/>
        <v>INSERT INTO "Clubs" (club_name,club_league_id,club_value,club_shield,club_country) VALUES ('Shan United FC',131,52,pg_read_binary_file('E:\imagenes\escudos_cl\Asia\Myanmar National League\Shan United FC.png'),28);</v>
      </c>
    </row>
    <row r="2639" spans="2:15" x14ac:dyDescent="0.25">
      <c r="B2639">
        <v>2637</v>
      </c>
      <c r="C2639" t="s">
        <v>3929</v>
      </c>
      <c r="D2639" t="s">
        <v>1805</v>
      </c>
      <c r="E2639">
        <f>INDEX(ClubLeague!B:B,MATCH(D2639,ClubLeague!C:C,0))</f>
        <v>35</v>
      </c>
      <c r="F2639">
        <v>56</v>
      </c>
      <c r="G2639">
        <v>69</v>
      </c>
      <c r="H2639">
        <v>64</v>
      </c>
      <c r="I2639" s="3">
        <f t="shared" si="124"/>
        <v>63</v>
      </c>
      <c r="J2639" t="s">
        <v>7624</v>
      </c>
      <c r="K2639" t="str">
        <f t="shared" si="125"/>
        <v>E:\imagenes\escudos_cl\Asia\Chinese Super League\Shandong Taishan FC.png</v>
      </c>
      <c r="L2639" t="s">
        <v>429</v>
      </c>
      <c r="M2639">
        <f>INDEX(NationalTeams!B:B,MATCH(L2639,NationalTeams!C:C,0))</f>
        <v>44</v>
      </c>
      <c r="O2639" t="str">
        <f t="shared" si="123"/>
        <v>INSERT INTO "Clubs" (club_name,club_league_id,club_value,club_shield,club_country) VALUES ('Shandong Taishan FC',35,63,pg_read_binary_file('E:\imagenes\escudos_cl\Asia\Chinese Super League\Shandong Taishan FC.png'),44);</v>
      </c>
    </row>
    <row r="2640" spans="2:15" x14ac:dyDescent="0.25">
      <c r="B2640">
        <v>2638</v>
      </c>
      <c r="C2640" t="s">
        <v>4150</v>
      </c>
      <c r="D2640" t="s">
        <v>1804</v>
      </c>
      <c r="E2640">
        <f>INDEX(ClubLeague!B:B,MATCH(D2640,ClubLeague!C:C,0))</f>
        <v>34</v>
      </c>
      <c r="F2640">
        <v>59</v>
      </c>
      <c r="G2640">
        <v>55</v>
      </c>
      <c r="H2640">
        <v>58</v>
      </c>
      <c r="I2640" s="3">
        <f t="shared" si="124"/>
        <v>57</v>
      </c>
      <c r="J2640" t="s">
        <v>7625</v>
      </c>
      <c r="K2640" t="str">
        <f t="shared" si="125"/>
        <v>E:\imagenes\escudos_cl\Asia\China League One\Shanghai Jiading Huilong FC.png</v>
      </c>
      <c r="L2640" t="s">
        <v>429</v>
      </c>
      <c r="M2640">
        <f>INDEX(NationalTeams!B:B,MATCH(L2640,NationalTeams!C:C,0))</f>
        <v>44</v>
      </c>
      <c r="O2640" t="str">
        <f t="shared" si="123"/>
        <v>INSERT INTO "Clubs" (club_name,club_league_id,club_value,club_shield,club_country) VALUES ('Shanghai Jiading Huilong FC',34,57,pg_read_binary_file('E:\imagenes\escudos_cl\Asia\China League One\Shanghai Jiading Huilong FC.png'),44);</v>
      </c>
    </row>
    <row r="2641" spans="2:15" x14ac:dyDescent="0.25">
      <c r="B2641">
        <v>2639</v>
      </c>
      <c r="C2641" t="s">
        <v>3925</v>
      </c>
      <c r="D2641" t="s">
        <v>1805</v>
      </c>
      <c r="E2641">
        <f>INDEX(ClubLeague!B:B,MATCH(D2641,ClubLeague!C:C,0))</f>
        <v>35</v>
      </c>
      <c r="F2641">
        <v>66</v>
      </c>
      <c r="G2641">
        <v>75</v>
      </c>
      <c r="H2641">
        <v>64</v>
      </c>
      <c r="I2641" s="3">
        <f t="shared" si="124"/>
        <v>68</v>
      </c>
      <c r="J2641" t="s">
        <v>7626</v>
      </c>
      <c r="K2641" t="str">
        <f t="shared" si="125"/>
        <v>E:\imagenes\escudos_cl\Asia\Chinese Super League\Shanghai Port FC.png</v>
      </c>
      <c r="L2641" t="s">
        <v>429</v>
      </c>
      <c r="M2641">
        <f>INDEX(NationalTeams!B:B,MATCH(L2641,NationalTeams!C:C,0))</f>
        <v>44</v>
      </c>
      <c r="O2641" t="str">
        <f t="shared" si="123"/>
        <v>INSERT INTO "Clubs" (club_name,club_league_id,club_value,club_shield,club_country) VALUES ('Shanghai Port FC',35,68,pg_read_binary_file('E:\imagenes\escudos_cl\Asia\Chinese Super League\Shanghai Port FC.png'),44);</v>
      </c>
    </row>
    <row r="2642" spans="2:15" x14ac:dyDescent="0.25">
      <c r="B2642">
        <v>2640</v>
      </c>
      <c r="C2642" t="s">
        <v>3926</v>
      </c>
      <c r="D2642" t="s">
        <v>1805</v>
      </c>
      <c r="E2642">
        <f>INDEX(ClubLeague!B:B,MATCH(D2642,ClubLeague!C:C,0))</f>
        <v>35</v>
      </c>
      <c r="F2642">
        <v>70</v>
      </c>
      <c r="G2642">
        <v>71</v>
      </c>
      <c r="H2642">
        <v>64</v>
      </c>
      <c r="I2642" s="3">
        <f t="shared" si="124"/>
        <v>68</v>
      </c>
      <c r="J2642" t="s">
        <v>7627</v>
      </c>
      <c r="K2642" t="str">
        <f t="shared" si="125"/>
        <v>E:\imagenes\escudos_cl\Asia\Chinese Super League\Shanghai Shenhua FC.png</v>
      </c>
      <c r="L2642" t="s">
        <v>429</v>
      </c>
      <c r="M2642">
        <f>INDEX(NationalTeams!B:B,MATCH(L2642,NationalTeams!C:C,0))</f>
        <v>44</v>
      </c>
      <c r="O2642" t="str">
        <f t="shared" si="123"/>
        <v>INSERT INTO "Clubs" (club_name,club_league_id,club_value,club_shield,club_country) VALUES ('Shanghai Shenhua FC',35,68,pg_read_binary_file('E:\imagenes\escudos_cl\Asia\Chinese Super League\Shanghai Shenhua FC.png'),44);</v>
      </c>
    </row>
    <row r="2643" spans="2:15" x14ac:dyDescent="0.25">
      <c r="B2643">
        <v>2641</v>
      </c>
      <c r="C2643" t="s">
        <v>4163</v>
      </c>
      <c r="D2643" t="s">
        <v>1969</v>
      </c>
      <c r="E2643">
        <f>INDEX(ClubLeague!B:B,MATCH(D2643,ClubLeague!C:C,0))</f>
        <v>200</v>
      </c>
      <c r="F2643">
        <v>66</v>
      </c>
      <c r="G2643">
        <v>65</v>
      </c>
      <c r="H2643">
        <v>57</v>
      </c>
      <c r="I2643" s="3">
        <f t="shared" si="124"/>
        <v>63</v>
      </c>
      <c r="J2643" t="s">
        <v>7628</v>
      </c>
      <c r="K2643" t="str">
        <f t="shared" si="125"/>
        <v>E:\imagenes\escudos_cl\Asia\UAE Pro League\Sharjah FC.png</v>
      </c>
      <c r="L2643" t="s">
        <v>435</v>
      </c>
      <c r="M2643">
        <f>INDEX(NationalTeams!B:B,MATCH(L2643,NationalTeams!C:C,0))</f>
        <v>61</v>
      </c>
      <c r="O2643" t="str">
        <f t="shared" si="123"/>
        <v>INSERT INTO "Clubs" (club_name,club_league_id,club_value,club_shield,club_country) VALUES ('Sharjah FC',200,63,pg_read_binary_file('E:\imagenes\escudos_cl\Asia\UAE Pro League\Sharjah FC.png'),61);</v>
      </c>
    </row>
    <row r="2644" spans="2:15" x14ac:dyDescent="0.25">
      <c r="B2644">
        <v>2642</v>
      </c>
      <c r="C2644" t="s">
        <v>4033</v>
      </c>
      <c r="D2644" t="s">
        <v>1974</v>
      </c>
      <c r="E2644">
        <f>INDEX(ClubLeague!B:B,MATCH(D2644,ClubLeague!C:C,0))</f>
        <v>205</v>
      </c>
      <c r="F2644">
        <v>62</v>
      </c>
      <c r="G2644">
        <v>59</v>
      </c>
      <c r="H2644">
        <v>60</v>
      </c>
      <c r="I2644" s="3">
        <f t="shared" si="124"/>
        <v>60</v>
      </c>
      <c r="J2644" t="s">
        <v>7629</v>
      </c>
      <c r="K2644" t="str">
        <f t="shared" si="125"/>
        <v>E:\imagenes\escudos_cl\Asia\V.League 1\SHB Da Nang FC.png</v>
      </c>
      <c r="L2644" t="s">
        <v>438</v>
      </c>
      <c r="M2644">
        <f>INDEX(NationalTeams!B:B,MATCH(L2644,NationalTeams!C:C,0))</f>
        <v>218</v>
      </c>
      <c r="O2644" t="str">
        <f t="shared" si="123"/>
        <v>INSERT INTO "Clubs" (club_name,club_league_id,club_value,club_shield,club_country) VALUES ('SHB Da Nang FC',205,60,pg_read_binary_file('E:\imagenes\escudos_cl\Asia\V.League 1\SHB Da Nang FC.png'),218);</v>
      </c>
    </row>
    <row r="2645" spans="2:15" x14ac:dyDescent="0.25">
      <c r="B2645">
        <v>2643</v>
      </c>
      <c r="C2645" t="s">
        <v>2675</v>
      </c>
      <c r="D2645" t="s">
        <v>1816</v>
      </c>
      <c r="E2645">
        <f>INDEX(ClubLeague!B:B,MATCH(D2645,ClubLeague!C:C,0))</f>
        <v>47</v>
      </c>
      <c r="F2645">
        <v>71</v>
      </c>
      <c r="G2645">
        <v>74</v>
      </c>
      <c r="H2645">
        <v>72</v>
      </c>
      <c r="I2645" s="3">
        <f t="shared" si="124"/>
        <v>72</v>
      </c>
      <c r="J2645" t="s">
        <v>7630</v>
      </c>
      <c r="K2645" t="str">
        <f t="shared" si="125"/>
        <v>E:\imagenes\escudos_cl\Europa\EFL Championship\Sheffield United FC.png</v>
      </c>
      <c r="L2645" t="s">
        <v>493</v>
      </c>
      <c r="M2645">
        <f>INDEX(NationalTeams!B:B,MATCH(L2645,NationalTeams!C:C,0))</f>
        <v>95</v>
      </c>
      <c r="O2645" t="str">
        <f t="shared" si="123"/>
        <v>INSERT INTO "Clubs" (club_name,club_league_id,club_value,club_shield,club_country) VALUES ('Sheffield United FC',47,72,pg_read_binary_file('E:\imagenes\escudos_cl\Europa\EFL Championship\Sheffield United FC.png'),95);</v>
      </c>
    </row>
    <row r="2646" spans="2:15" x14ac:dyDescent="0.25">
      <c r="B2646">
        <v>2644</v>
      </c>
      <c r="C2646" t="s">
        <v>2676</v>
      </c>
      <c r="D2646" t="s">
        <v>1816</v>
      </c>
      <c r="E2646">
        <f>INDEX(ClubLeague!B:B,MATCH(D2646,ClubLeague!C:C,0))</f>
        <v>47</v>
      </c>
      <c r="F2646">
        <v>65</v>
      </c>
      <c r="G2646">
        <v>57</v>
      </c>
      <c r="H2646">
        <v>61</v>
      </c>
      <c r="I2646" s="3">
        <f t="shared" si="124"/>
        <v>61</v>
      </c>
      <c r="J2646" t="s">
        <v>7631</v>
      </c>
      <c r="K2646" t="str">
        <f t="shared" si="125"/>
        <v>E:\imagenes\escudos_cl\Europa\EFL Championship\Sheffield Wednesday FC.png</v>
      </c>
      <c r="L2646" t="s">
        <v>493</v>
      </c>
      <c r="M2646">
        <f>INDEX(NationalTeams!B:B,MATCH(L2646,NationalTeams!C:C,0))</f>
        <v>95</v>
      </c>
      <c r="O2646" t="str">
        <f t="shared" si="123"/>
        <v>INSERT INTO "Clubs" (club_name,club_league_id,club_value,club_shield,club_country) VALUES ('Sheffield Wednesday FC',47,61,pg_read_binary_file('E:\imagenes\escudos_cl\Europa\EFL Championship\Sheffield Wednesday FC.png'),95);</v>
      </c>
    </row>
    <row r="2647" spans="2:15" x14ac:dyDescent="0.25">
      <c r="B2647">
        <v>2645</v>
      </c>
      <c r="C2647" t="s">
        <v>2717</v>
      </c>
      <c r="D2647" t="s">
        <v>1841</v>
      </c>
      <c r="E2647">
        <f>INDEX(ClubLeague!B:B,MATCH(D2647,ClubLeague!C:C,0))</f>
        <v>72</v>
      </c>
      <c r="F2647">
        <v>60</v>
      </c>
      <c r="G2647">
        <v>67</v>
      </c>
      <c r="H2647">
        <v>63</v>
      </c>
      <c r="I2647" s="3">
        <f t="shared" si="124"/>
        <v>63</v>
      </c>
      <c r="J2647" t="s">
        <v>7632</v>
      </c>
      <c r="K2647" t="str">
        <f t="shared" si="125"/>
        <v>E:\imagenes\escudos_cl\Europa\Ireland Premier Division\Shelbourne FC.png</v>
      </c>
      <c r="L2647" t="s">
        <v>513</v>
      </c>
      <c r="M2647">
        <f>INDEX(NationalTeams!B:B,MATCH(L2647,NationalTeams!C:C,0))</f>
        <v>98</v>
      </c>
      <c r="O2647" t="str">
        <f t="shared" si="123"/>
        <v>INSERT INTO "Clubs" (club_name,club_league_id,club_value,club_shield,club_country) VALUES ('Shelbourne FC',72,63,pg_read_binary_file('E:\imagenes\escudos_cl\Europa\Ireland Premier Division\Shelbourne FC.png'),98);</v>
      </c>
    </row>
    <row r="2648" spans="2:15" x14ac:dyDescent="0.25">
      <c r="B2648">
        <v>2646</v>
      </c>
      <c r="C2648" t="s">
        <v>4051</v>
      </c>
      <c r="D2648" t="s">
        <v>1804</v>
      </c>
      <c r="E2648">
        <f>INDEX(ClubLeague!B:B,MATCH(D2648,ClubLeague!C:C,0))</f>
        <v>34</v>
      </c>
      <c r="F2648">
        <v>56</v>
      </c>
      <c r="G2648">
        <v>54</v>
      </c>
      <c r="H2648">
        <v>60</v>
      </c>
      <c r="I2648" s="3">
        <f t="shared" si="124"/>
        <v>57</v>
      </c>
      <c r="J2648" t="s">
        <v>7633</v>
      </c>
      <c r="K2648" t="str">
        <f t="shared" si="125"/>
        <v>E:\imagenes\escudos_cl\Asia\China League One\Shenzhen Juniors FC.png</v>
      </c>
      <c r="L2648" t="s">
        <v>429</v>
      </c>
      <c r="M2648">
        <f>INDEX(NationalTeams!B:B,MATCH(L2648,NationalTeams!C:C,0))</f>
        <v>44</v>
      </c>
      <c r="O2648" t="str">
        <f t="shared" si="123"/>
        <v>INSERT INTO "Clubs" (club_name,club_league_id,club_value,club_shield,club_country) VALUES ('Shenzhen Juniors FC',34,57,pg_read_binary_file('E:\imagenes\escudos_cl\Asia\China League One\Shenzhen Juniors FC.png'),44);</v>
      </c>
    </row>
    <row r="2649" spans="2:15" x14ac:dyDescent="0.25">
      <c r="B2649">
        <v>2647</v>
      </c>
      <c r="C2649" t="s">
        <v>3956</v>
      </c>
      <c r="D2649" t="s">
        <v>1805</v>
      </c>
      <c r="E2649">
        <f>INDEX(ClubLeague!B:B,MATCH(D2649,ClubLeague!C:C,0))</f>
        <v>35</v>
      </c>
      <c r="F2649">
        <v>72</v>
      </c>
      <c r="G2649">
        <v>71</v>
      </c>
      <c r="H2649">
        <v>62</v>
      </c>
      <c r="I2649" s="3">
        <f t="shared" si="124"/>
        <v>68</v>
      </c>
      <c r="J2649" t="s">
        <v>7634</v>
      </c>
      <c r="K2649" t="str">
        <f t="shared" si="125"/>
        <v>E:\imagenes\escudos_cl\Asia\Chinese Super League\Shenzhen Peng City FC.png</v>
      </c>
      <c r="L2649" t="s">
        <v>429</v>
      </c>
      <c r="M2649">
        <f>INDEX(NationalTeams!B:B,MATCH(L2649,NationalTeams!C:C,0))</f>
        <v>44</v>
      </c>
      <c r="O2649" t="str">
        <f t="shared" si="123"/>
        <v>INSERT INTO "Clubs" (club_name,club_league_id,club_value,club_shield,club_country) VALUES ('Shenzhen Peng City FC',35,68,pg_read_binary_file('E:\imagenes\escudos_cl\Asia\Chinese Super League\Shenzhen Peng City FC.png'),44);</v>
      </c>
    </row>
    <row r="2650" spans="2:15" x14ac:dyDescent="0.25">
      <c r="B2650">
        <v>2648</v>
      </c>
      <c r="C2650" t="s">
        <v>4175</v>
      </c>
      <c r="D2650" t="s">
        <v>1804</v>
      </c>
      <c r="E2650">
        <f>INDEX(ClubLeague!B:B,MATCH(D2650,ClubLeague!C:C,0))</f>
        <v>34</v>
      </c>
      <c r="F2650">
        <v>56</v>
      </c>
      <c r="G2650">
        <v>59</v>
      </c>
      <c r="H2650">
        <v>57</v>
      </c>
      <c r="I2650" s="3">
        <f t="shared" si="124"/>
        <v>57</v>
      </c>
      <c r="J2650" t="s">
        <v>7635</v>
      </c>
      <c r="K2650" t="str">
        <f t="shared" si="125"/>
        <v>E:\imagenes\escudos_cl\Asia\China League One\Shijiazhuang Gongfu FC.png</v>
      </c>
      <c r="L2650" t="s">
        <v>429</v>
      </c>
      <c r="M2650">
        <f>INDEX(NationalTeams!B:B,MATCH(L2650,NationalTeams!C:C,0))</f>
        <v>44</v>
      </c>
      <c r="O2650" t="str">
        <f t="shared" si="123"/>
        <v>INSERT INTO "Clubs" (club_name,club_league_id,club_value,club_shield,club_country) VALUES ('Shijiazhuang Gongfu FC',34,57,pg_read_binary_file('E:\imagenes\escudos_cl\Asia\China League One\Shijiazhuang Gongfu FC.png'),44);</v>
      </c>
    </row>
    <row r="2651" spans="2:15" x14ac:dyDescent="0.25">
      <c r="B2651">
        <v>2649</v>
      </c>
      <c r="C2651" t="s">
        <v>4391</v>
      </c>
      <c r="D2651" t="s">
        <v>1835</v>
      </c>
      <c r="E2651">
        <f>INDEX(ClubLeague!B:B,MATCH(D2651,ClubLeague!C:C,0))</f>
        <v>66</v>
      </c>
      <c r="F2651">
        <v>51</v>
      </c>
      <c r="G2651">
        <v>55</v>
      </c>
      <c r="H2651">
        <v>53</v>
      </c>
      <c r="I2651" s="3">
        <f t="shared" si="124"/>
        <v>53</v>
      </c>
      <c r="J2651" t="s">
        <v>7636</v>
      </c>
      <c r="K2651" t="str">
        <f t="shared" si="125"/>
        <v>E:\imagenes\escudos_cl\Asia\I League\Shillong Lajong FC.png</v>
      </c>
      <c r="L2651" t="s">
        <v>458</v>
      </c>
      <c r="M2651">
        <f>INDEX(NationalTeams!B:B,MATCH(L2651,NationalTeams!C:C,0))</f>
        <v>93</v>
      </c>
      <c r="O2651" t="str">
        <f t="shared" si="123"/>
        <v>INSERT INTO "Clubs" (club_name,club_league_id,club_value,club_shield,club_country) VALUES ('Shillong Lajong FC',66,53,pg_read_binary_file('E:\imagenes\escudos_cl\Asia\I League\Shillong Lajong FC.png'),93);</v>
      </c>
    </row>
    <row r="2652" spans="2:15" x14ac:dyDescent="0.25">
      <c r="B2652">
        <v>2650</v>
      </c>
      <c r="C2652" t="s">
        <v>3931</v>
      </c>
      <c r="D2652" t="s">
        <v>1843</v>
      </c>
      <c r="E2652">
        <f>INDEX(ClubLeague!B:B,MATCH(D2652,ClubLeague!C:C,0))</f>
        <v>74</v>
      </c>
      <c r="F2652">
        <v>68</v>
      </c>
      <c r="G2652">
        <v>67</v>
      </c>
      <c r="H2652">
        <v>64</v>
      </c>
      <c r="I2652" s="3">
        <f t="shared" si="124"/>
        <v>66</v>
      </c>
      <c r="J2652" t="s">
        <v>7637</v>
      </c>
      <c r="K2652" t="str">
        <f t="shared" si="125"/>
        <v>E:\imagenes\escudos_cl\Asia\J1 League\Shimizu S Pulse.png</v>
      </c>
      <c r="L2652" t="s">
        <v>422</v>
      </c>
      <c r="M2652">
        <f>INDEX(NationalTeams!B:B,MATCH(L2652,NationalTeams!C:C,0))</f>
        <v>112</v>
      </c>
      <c r="O2652" t="str">
        <f t="shared" si="123"/>
        <v>INSERT INTO "Clubs" (club_name,club_league_id,club_value,club_shield,club_country) VALUES ('Shimizu S Pulse',74,66,pg_read_binary_file('E:\imagenes\escudos_cl\Asia\J1 League\Shimizu S Pulse.png'),112);</v>
      </c>
    </row>
    <row r="2653" spans="2:15" x14ac:dyDescent="0.25">
      <c r="B2653">
        <v>2651</v>
      </c>
      <c r="C2653" t="s">
        <v>3985</v>
      </c>
      <c r="D2653" t="s">
        <v>1843</v>
      </c>
      <c r="E2653">
        <f>INDEX(ClubLeague!B:B,MATCH(D2653,ClubLeague!C:C,0))</f>
        <v>74</v>
      </c>
      <c r="F2653">
        <v>66</v>
      </c>
      <c r="G2653">
        <v>62</v>
      </c>
      <c r="H2653">
        <v>61</v>
      </c>
      <c r="I2653" s="3">
        <f t="shared" si="124"/>
        <v>63</v>
      </c>
      <c r="J2653" t="s">
        <v>7638</v>
      </c>
      <c r="K2653" t="str">
        <f t="shared" si="125"/>
        <v>E:\imagenes\escudos_cl\Asia\J1 League\Shonan Bellmare.png</v>
      </c>
      <c r="L2653" t="s">
        <v>422</v>
      </c>
      <c r="M2653">
        <f>INDEX(NationalTeams!B:B,MATCH(L2653,NationalTeams!C:C,0))</f>
        <v>112</v>
      </c>
      <c r="O2653" t="str">
        <f t="shared" si="123"/>
        <v>INSERT INTO "Clubs" (club_name,club_league_id,club_value,club_shield,club_country) VALUES ('Shonan Bellmare',74,63,pg_read_binary_file('E:\imagenes\escudos_cl\Asia\J1 League\Shonan Bellmare.png'),112);</v>
      </c>
    </row>
    <row r="2654" spans="2:15" x14ac:dyDescent="0.25">
      <c r="B2654">
        <v>2652</v>
      </c>
      <c r="C2654" t="s">
        <v>4862</v>
      </c>
      <c r="D2654" t="s">
        <v>1908</v>
      </c>
      <c r="E2654">
        <f>INDEX(ClubLeague!B:B,MATCH(D2654,ClubLeague!C:C,0))</f>
        <v>139</v>
      </c>
      <c r="F2654">
        <v>72</v>
      </c>
      <c r="G2654">
        <v>77</v>
      </c>
      <c r="H2654">
        <v>73</v>
      </c>
      <c r="I2654" s="3">
        <f t="shared" si="124"/>
        <v>74</v>
      </c>
      <c r="J2654" t="s">
        <v>7639</v>
      </c>
      <c r="K2654" t="str">
        <f t="shared" si="125"/>
        <v>E:\imagenes\escudos_cl\Africa\Nigeria Premier Football League\Shooting Stars SC.png</v>
      </c>
      <c r="L2654" t="s">
        <v>361</v>
      </c>
      <c r="M2654">
        <f>INDEX(NationalTeams!B:B,MATCH(L2654,NationalTeams!C:C,0))</f>
        <v>153</v>
      </c>
      <c r="O2654" t="str">
        <f t="shared" si="123"/>
        <v>INSERT INTO "Clubs" (club_name,club_league_id,club_value,club_shield,club_country) VALUES ('Shooting Stars SC',139,74,pg_read_binary_file('E:\imagenes\escudos_cl\Africa\Nigeria Premier Football League\Shooting Stars SC.png'),153);</v>
      </c>
    </row>
    <row r="2655" spans="2:15" x14ac:dyDescent="0.25">
      <c r="B2655">
        <v>2653</v>
      </c>
      <c r="C2655" t="s">
        <v>2298</v>
      </c>
      <c r="D2655" t="s">
        <v>1775</v>
      </c>
      <c r="E2655">
        <f>INDEX(ClubLeague!B:B,MATCH(D2655,ClubLeague!C:C,0))</f>
        <v>5</v>
      </c>
      <c r="F2655">
        <v>65</v>
      </c>
      <c r="G2655">
        <v>60</v>
      </c>
      <c r="H2655">
        <v>53</v>
      </c>
      <c r="I2655" s="3">
        <f t="shared" si="124"/>
        <v>59</v>
      </c>
      <c r="J2655" t="s">
        <v>7640</v>
      </c>
      <c r="K2655" t="str">
        <f t="shared" si="125"/>
        <v>E:\imagenes\escudos_cl\Europa\3F Superliga\Silkeborg IF.png</v>
      </c>
      <c r="L2655" t="s">
        <v>495</v>
      </c>
      <c r="M2655">
        <f>INDEX(NationalTeams!B:B,MATCH(L2655,NationalTeams!C:C,0))</f>
        <v>56</v>
      </c>
      <c r="O2655" t="str">
        <f t="shared" si="123"/>
        <v>INSERT INTO "Clubs" (club_name,club_league_id,club_value,club_shield,club_country) VALUES ('Silkeborg IF',5,59,pg_read_binary_file('E:\imagenes\escudos_cl\Europa\3F Superliga\Silkeborg IF.png'),56);</v>
      </c>
    </row>
    <row r="2656" spans="2:15" x14ac:dyDescent="0.25">
      <c r="B2656">
        <v>2654</v>
      </c>
      <c r="C2656" t="s">
        <v>4984</v>
      </c>
      <c r="D2656" t="s">
        <v>1980</v>
      </c>
      <c r="E2656">
        <f>INDEX(ClubLeague!B:B,MATCH(D2656,ClubLeague!C:C,0))</f>
        <v>211</v>
      </c>
      <c r="F2656">
        <v>59</v>
      </c>
      <c r="G2656">
        <v>54</v>
      </c>
      <c r="H2656">
        <v>54</v>
      </c>
      <c r="I2656" s="3">
        <f t="shared" si="124"/>
        <v>56</v>
      </c>
      <c r="J2656" t="s">
        <v>7641</v>
      </c>
      <c r="K2656" t="str">
        <f t="shared" si="125"/>
        <v>E:\imagenes\escudos_cl\Africa\Zimbabwe Premier Soccer League\Simba Bhora.png</v>
      </c>
      <c r="L2656" t="s">
        <v>358</v>
      </c>
      <c r="M2656">
        <f>INDEX(NationalTeams!B:B,MATCH(L2656,NationalTeams!C:C,0))</f>
        <v>223</v>
      </c>
      <c r="O2656" t="str">
        <f t="shared" si="123"/>
        <v>INSERT INTO "Clubs" (club_name,club_league_id,club_value,club_shield,club_country) VALUES ('Simba Bhora',211,56,pg_read_binary_file('E:\imagenes\escudos_cl\Africa\Zimbabwe Premier Soccer League\Simba Bhora.png'),223);</v>
      </c>
    </row>
    <row r="2657" spans="2:15" x14ac:dyDescent="0.25">
      <c r="B2657">
        <v>2655</v>
      </c>
      <c r="C2657" t="s">
        <v>2133</v>
      </c>
      <c r="D2657" t="s">
        <v>1848</v>
      </c>
      <c r="E2657">
        <f>INDEX(ClubLeague!B:B,MATCH(D2657,ClubLeague!C:C,0))</f>
        <v>79</v>
      </c>
      <c r="F2657">
        <v>61</v>
      </c>
      <c r="G2657">
        <v>65</v>
      </c>
      <c r="H2657">
        <v>62</v>
      </c>
      <c r="I2657" s="3">
        <f t="shared" si="124"/>
        <v>63</v>
      </c>
      <c r="J2657" t="s">
        <v>7642</v>
      </c>
      <c r="K2657" t="str">
        <f t="shared" si="125"/>
        <v>E:\imagenes\escudos_cl\Europa\Jupiler Pro League\Sint Truidense VV.png</v>
      </c>
      <c r="L2657" t="s">
        <v>505</v>
      </c>
      <c r="M2657">
        <f>INDEX(NationalTeams!B:B,MATCH(L2657,NationalTeams!C:C,0))</f>
        <v>23</v>
      </c>
      <c r="O2657" t="str">
        <f t="shared" si="123"/>
        <v>INSERT INTO "Clubs" (club_name,club_league_id,club_value,club_shield,club_country) VALUES ('Sint Truidense VV',79,63,pg_read_binary_file('E:\imagenes\escudos_cl\Europa\Jupiler Pro League\Sint Truidense VV.png'),23);</v>
      </c>
    </row>
    <row r="2658" spans="2:15" x14ac:dyDescent="0.25">
      <c r="B2658">
        <v>2656</v>
      </c>
      <c r="C2658" t="s">
        <v>4256</v>
      </c>
      <c r="D2658" t="s">
        <v>1965</v>
      </c>
      <c r="E2658">
        <f>INDEX(ClubLeague!B:B,MATCH(D2658,ClubLeague!C:C,0))</f>
        <v>196</v>
      </c>
      <c r="F2658">
        <v>56</v>
      </c>
      <c r="G2658">
        <v>53</v>
      </c>
      <c r="H2658">
        <v>56</v>
      </c>
      <c r="I2658" s="3">
        <f t="shared" si="124"/>
        <v>55</v>
      </c>
      <c r="J2658" t="s">
        <v>7643</v>
      </c>
      <c r="K2658" t="str">
        <f t="shared" si="125"/>
        <v>E:\imagenes\escudos_cl\Asia\Thai League 2\Sisaket United FC.png</v>
      </c>
      <c r="L2658" t="s">
        <v>437</v>
      </c>
      <c r="M2658">
        <f>INDEX(NationalTeams!B:B,MATCH(L2658,NationalTeams!C:C,0))</f>
        <v>200</v>
      </c>
      <c r="O2658" t="str">
        <f t="shared" si="123"/>
        <v>INSERT INTO "Clubs" (club_name,club_league_id,club_value,club_shield,club_country) VALUES ('Sisaket United FC',196,55,pg_read_binary_file('E:\imagenes\escudos_cl\Asia\Thai League 2\Sisaket United FC.png'),200);</v>
      </c>
    </row>
    <row r="2659" spans="2:15" x14ac:dyDescent="0.25">
      <c r="B2659">
        <v>2657</v>
      </c>
      <c r="C2659" t="s">
        <v>4180</v>
      </c>
      <c r="D2659" t="s">
        <v>1787</v>
      </c>
      <c r="E2659">
        <f>INDEX(ClubLeague!B:B,MATCH(D2659,ClubLeague!C:C,0))</f>
        <v>17</v>
      </c>
      <c r="F2659">
        <v>58</v>
      </c>
      <c r="G2659">
        <v>58</v>
      </c>
      <c r="H2659">
        <v>57</v>
      </c>
      <c r="I2659" s="3">
        <f t="shared" si="124"/>
        <v>58</v>
      </c>
      <c r="J2659" t="s">
        <v>7644</v>
      </c>
      <c r="K2659" t="str">
        <f t="shared" si="125"/>
        <v>E:\imagenes\escudos_cl\Asia\Bahrain Premier League\Sitra Club.png</v>
      </c>
      <c r="L2659" t="s">
        <v>433</v>
      </c>
      <c r="M2659">
        <f>INDEX(NationalTeams!B:B,MATCH(L2659,NationalTeams!C:C,0))</f>
        <v>20</v>
      </c>
      <c r="O2659" t="str">
        <f t="shared" si="123"/>
        <v>INSERT INTO "Clubs" (club_name,club_league_id,club_value,club_shield,club_country) VALUES ('Sitra Club',17,58,pg_read_binary_file('E:\imagenes\escudos_cl\Asia\Bahrain Premier League\Sitra Club.png'),20);</v>
      </c>
    </row>
    <row r="2660" spans="2:15" x14ac:dyDescent="0.25">
      <c r="B2660">
        <v>2658</v>
      </c>
      <c r="C2660" t="s">
        <v>3270</v>
      </c>
      <c r="D2660" t="s">
        <v>1963</v>
      </c>
      <c r="E2660">
        <f>INDEX(ClubLeague!B:B,MATCH(D2660,ClubLeague!C:C,0))</f>
        <v>194</v>
      </c>
      <c r="F2660">
        <v>63</v>
      </c>
      <c r="G2660">
        <v>60</v>
      </c>
      <c r="H2660">
        <v>62</v>
      </c>
      <c r="I2660" s="3">
        <f t="shared" si="124"/>
        <v>62</v>
      </c>
      <c r="J2660" t="s">
        <v>7645</v>
      </c>
      <c r="K2660" t="str">
        <f t="shared" si="125"/>
        <v>E:\imagenes\escudos_cl\Europa\TFF 1. Lig\Sivasspor.png</v>
      </c>
      <c r="L2660" t="s">
        <v>501</v>
      </c>
      <c r="M2660">
        <f>INDEX(NationalTeams!B:B,MATCH(L2660,NationalTeams!C:C,0))</f>
        <v>210</v>
      </c>
      <c r="O2660" t="str">
        <f t="shared" si="123"/>
        <v>INSERT INTO "Clubs" (club_name,club_league_id,club_value,club_shield,club_country) VALUES ('Sivasspor',194,62,pg_read_binary_file('E:\imagenes\escudos_cl\Europa\TFF 1. Lig\Sivasspor.png'),210);</v>
      </c>
    </row>
    <row r="2661" spans="2:15" x14ac:dyDescent="0.25">
      <c r="B2661">
        <v>2659</v>
      </c>
      <c r="C2661" t="s">
        <v>2456</v>
      </c>
      <c r="D2661" t="s">
        <v>1977</v>
      </c>
      <c r="E2661">
        <f>INDEX(ClubLeague!B:B,MATCH(D2661,ClubLeague!C:C,0))</f>
        <v>208</v>
      </c>
      <c r="F2661">
        <v>53</v>
      </c>
      <c r="G2661">
        <v>54</v>
      </c>
      <c r="H2661">
        <v>50</v>
      </c>
      <c r="I2661" s="3">
        <f t="shared" si="124"/>
        <v>52</v>
      </c>
      <c r="J2661" t="s">
        <v>7646</v>
      </c>
      <c r="K2661" t="str">
        <f t="shared" si="125"/>
        <v>E:\imagenes\escudos_cl\Europa\Ykkosliiga\SJK Akatemia.png</v>
      </c>
      <c r="L2661" t="s">
        <v>511</v>
      </c>
      <c r="M2661">
        <f>INDEX(NationalTeams!B:B,MATCH(L2661,NationalTeams!C:C,0))</f>
        <v>73</v>
      </c>
      <c r="O2661" t="str">
        <f t="shared" si="123"/>
        <v>INSERT INTO "Clubs" (club_name,club_league_id,club_value,club_shield,club_country) VALUES ('SJK Akatemia',208,52,pg_read_binary_file('E:\imagenes\escudos_cl\Europa\Ykkosliiga\SJK Akatemia.png'),73);</v>
      </c>
    </row>
    <row r="2662" spans="2:15" x14ac:dyDescent="0.25">
      <c r="B2662">
        <v>2660</v>
      </c>
      <c r="C2662" t="s">
        <v>2446</v>
      </c>
      <c r="D2662" t="s">
        <v>1976</v>
      </c>
      <c r="E2662">
        <f>INDEX(ClubLeague!B:B,MATCH(D2662,ClubLeague!C:C,0))</f>
        <v>207</v>
      </c>
      <c r="F2662">
        <v>58</v>
      </c>
      <c r="G2662">
        <v>59</v>
      </c>
      <c r="H2662">
        <v>54</v>
      </c>
      <c r="I2662" s="3">
        <f t="shared" si="124"/>
        <v>57</v>
      </c>
      <c r="J2662" t="s">
        <v>7647</v>
      </c>
      <c r="K2662" t="str">
        <f t="shared" si="125"/>
        <v>E:\imagenes\escudos_cl\Europa\Veikkausliiga\SJK Seinajoki.png</v>
      </c>
      <c r="L2662" t="s">
        <v>511</v>
      </c>
      <c r="M2662">
        <f>INDEX(NationalTeams!B:B,MATCH(L2662,NationalTeams!C:C,0))</f>
        <v>73</v>
      </c>
      <c r="O2662" t="str">
        <f t="shared" si="123"/>
        <v>INSERT INTO "Clubs" (club_name,club_league_id,club_value,club_shield,club_country) VALUES ('SJK Seinajoki',207,57,pg_read_binary_file('E:\imagenes\escudos_cl\Europa\Veikkausliiga\SJK Seinajoki.png'),73);</v>
      </c>
    </row>
    <row r="2663" spans="2:15" x14ac:dyDescent="0.25">
      <c r="B2663">
        <v>2661</v>
      </c>
      <c r="C2663" t="s">
        <v>2234</v>
      </c>
      <c r="D2663" t="s">
        <v>1811</v>
      </c>
      <c r="E2663">
        <f>INDEX(ClubLeague!B:B,MATCH(D2663,ClubLeague!C:C,0))</f>
        <v>42</v>
      </c>
      <c r="F2663">
        <v>52</v>
      </c>
      <c r="G2663">
        <v>57</v>
      </c>
      <c r="H2663">
        <v>52</v>
      </c>
      <c r="I2663" s="3">
        <f t="shared" si="124"/>
        <v>54</v>
      </c>
      <c r="J2663" t="s">
        <v>7648</v>
      </c>
      <c r="K2663" t="str">
        <f t="shared" si="125"/>
        <v>E:\imagenes\escudos_cl\Europa\Czech National Football League\SK Artis Brno.png</v>
      </c>
      <c r="L2663" t="s">
        <v>497</v>
      </c>
      <c r="M2663">
        <f>INDEX(NationalTeams!B:B,MATCH(L2663,NationalTeams!C:C,0))</f>
        <v>171</v>
      </c>
      <c r="O2663" t="str">
        <f t="shared" si="123"/>
        <v>INSERT INTO "Clubs" (club_name,club_league_id,club_value,club_shield,club_country) VALUES ('SK Artis Brno',42,54,pg_read_binary_file('E:\imagenes\escudos_cl\Europa\Czech National Football League\SK Artis Brno.png'),171);</v>
      </c>
    </row>
    <row r="2664" spans="2:15" x14ac:dyDescent="0.25">
      <c r="B2664">
        <v>2662</v>
      </c>
      <c r="C2664" t="s">
        <v>2117</v>
      </c>
      <c r="D2664" t="s">
        <v>1802</v>
      </c>
      <c r="E2664">
        <f>INDEX(ClubLeague!B:B,MATCH(D2664,ClubLeague!C:C,0))</f>
        <v>32</v>
      </c>
      <c r="F2664">
        <v>62</v>
      </c>
      <c r="G2664">
        <v>64</v>
      </c>
      <c r="H2664">
        <v>60</v>
      </c>
      <c r="I2664" s="3">
        <f t="shared" si="124"/>
        <v>62</v>
      </c>
      <c r="J2664" t="s">
        <v>7649</v>
      </c>
      <c r="K2664" t="str">
        <f t="shared" si="125"/>
        <v>E:\imagenes\escudos_cl\Europa\Challenger Pro League\SK Beveren.png</v>
      </c>
      <c r="L2664" t="s">
        <v>505</v>
      </c>
      <c r="M2664">
        <f>INDEX(NationalTeams!B:B,MATCH(L2664,NationalTeams!C:C,0))</f>
        <v>23</v>
      </c>
      <c r="O2664" t="str">
        <f t="shared" si="123"/>
        <v>INSERT INTO "Clubs" (club_name,club_league_id,club_value,club_shield,club_country) VALUES ('SK Beveren',32,62,pg_read_binary_file('E:\imagenes\escudos_cl\Europa\Challenger Pro League\SK Beveren.png'),23);</v>
      </c>
    </row>
    <row r="2665" spans="2:15" x14ac:dyDescent="0.25">
      <c r="B2665">
        <v>2663</v>
      </c>
      <c r="C2665" t="s">
        <v>2992</v>
      </c>
      <c r="D2665" t="s">
        <v>1821</v>
      </c>
      <c r="E2665">
        <f>INDEX(ClubLeague!B:B,MATCH(D2665,ClubLeague!C:C,0))</f>
        <v>52</v>
      </c>
      <c r="F2665">
        <v>59</v>
      </c>
      <c r="G2665">
        <v>61</v>
      </c>
      <c r="H2665">
        <v>59</v>
      </c>
      <c r="I2665" s="3">
        <f t="shared" si="124"/>
        <v>60</v>
      </c>
      <c r="J2665" t="s">
        <v>7650</v>
      </c>
      <c r="K2665" t="str">
        <f t="shared" si="125"/>
        <v>E:\imagenes\escudos_cl\Europa\Eliteserien\SK Brann.png</v>
      </c>
      <c r="L2665" t="s">
        <v>492</v>
      </c>
      <c r="M2665">
        <f>INDEX(NationalTeams!B:B,MATCH(L2665,NationalTeams!C:C,0))</f>
        <v>154</v>
      </c>
      <c r="O2665" t="str">
        <f t="shared" si="123"/>
        <v>INSERT INTO "Clubs" (club_name,club_league_id,club_value,club_shield,club_country) VALUES ('SK Brann',52,60,pg_read_binary_file('E:\imagenes\escudos_cl\Europa\Eliteserien\SK Brann.png'),154);</v>
      </c>
    </row>
    <row r="2666" spans="2:15" x14ac:dyDescent="0.25">
      <c r="B2666">
        <v>2664</v>
      </c>
      <c r="C2666" t="s">
        <v>2060</v>
      </c>
      <c r="D2666" t="s">
        <v>1779</v>
      </c>
      <c r="E2666">
        <f>INDEX(ClubLeague!B:B,MATCH(D2666,ClubLeague!C:C,0))</f>
        <v>9</v>
      </c>
      <c r="F2666">
        <v>65</v>
      </c>
      <c r="G2666">
        <v>67</v>
      </c>
      <c r="H2666">
        <v>68</v>
      </c>
      <c r="I2666" s="3">
        <f t="shared" si="124"/>
        <v>67</v>
      </c>
      <c r="J2666" t="s">
        <v>7651</v>
      </c>
      <c r="K2666" t="str">
        <f t="shared" si="125"/>
        <v>E:\imagenes\escudos_cl\Europa\Admiral Bundesliga\SK Rapid Wien.png</v>
      </c>
      <c r="L2666" t="s">
        <v>514</v>
      </c>
      <c r="M2666">
        <f>INDEX(NationalTeams!B:B,MATCH(L2666,NationalTeams!C:C,0))</f>
        <v>17</v>
      </c>
      <c r="O2666" t="str">
        <f t="shared" si="123"/>
        <v>INSERT INTO "Clubs" (club_name,club_league_id,club_value,club_shield,club_country) VALUES ('SK Rapid Wien',9,67,pg_read_binary_file('E:\imagenes\escudos_cl\Europa\Admiral Bundesliga\SK Rapid Wien.png'),17);</v>
      </c>
    </row>
    <row r="2667" spans="2:15" x14ac:dyDescent="0.25">
      <c r="B2667">
        <v>2665</v>
      </c>
      <c r="C2667" t="s">
        <v>2078</v>
      </c>
      <c r="D2667" t="s">
        <v>1774</v>
      </c>
      <c r="E2667">
        <f>INDEX(ClubLeague!B:B,MATCH(D2667,ClubLeague!C:C,0))</f>
        <v>4</v>
      </c>
      <c r="F2667">
        <v>57</v>
      </c>
      <c r="G2667">
        <v>59</v>
      </c>
      <c r="H2667">
        <v>61</v>
      </c>
      <c r="I2667" s="3">
        <f t="shared" si="124"/>
        <v>59</v>
      </c>
      <c r="J2667" t="s">
        <v>7652</v>
      </c>
      <c r="K2667" t="str">
        <f t="shared" si="125"/>
        <v>E:\imagenes\escudos_cl\Europa\2. Liga\SK Rapid Wien II.png</v>
      </c>
      <c r="L2667" t="s">
        <v>514</v>
      </c>
      <c r="M2667">
        <f>INDEX(NationalTeams!B:B,MATCH(L2667,NationalTeams!C:C,0))</f>
        <v>17</v>
      </c>
      <c r="O2667" t="str">
        <f t="shared" si="123"/>
        <v>INSERT INTO "Clubs" (club_name,club_league_id,club_value,club_shield,club_country) VALUES ('SK Rapid Wien II',4,59,pg_read_binary_file('E:\imagenes\escudos_cl\Europa\2. Liga\SK Rapid Wien II.png'),17);</v>
      </c>
    </row>
    <row r="2668" spans="2:15" x14ac:dyDescent="0.25">
      <c r="B2668">
        <v>2666</v>
      </c>
      <c r="C2668" t="s">
        <v>2226</v>
      </c>
      <c r="D2668" t="s">
        <v>1810</v>
      </c>
      <c r="E2668">
        <f>INDEX(ClubLeague!B:B,MATCH(D2668,ClubLeague!C:C,0))</f>
        <v>41</v>
      </c>
      <c r="F2668">
        <v>52</v>
      </c>
      <c r="G2668">
        <v>60</v>
      </c>
      <c r="H2668">
        <v>68</v>
      </c>
      <c r="I2668" s="3">
        <f t="shared" si="124"/>
        <v>60</v>
      </c>
      <c r="J2668" t="s">
        <v>7653</v>
      </c>
      <c r="K2668" t="str">
        <f t="shared" si="125"/>
        <v>E:\imagenes\escudos_cl\Europa\Czech First League\SK Sigma Olomouc.png</v>
      </c>
      <c r="L2668" t="s">
        <v>497</v>
      </c>
      <c r="M2668">
        <f>INDEX(NationalTeams!B:B,MATCH(L2668,NationalTeams!C:C,0))</f>
        <v>171</v>
      </c>
      <c r="O2668" t="str">
        <f t="shared" si="123"/>
        <v>INSERT INTO "Clubs" (club_name,club_league_id,club_value,club_shield,club_country) VALUES ('SK Sigma Olomouc',41,60,pg_read_binary_file('E:\imagenes\escudos_cl\Europa\Czech First League\SK Sigma Olomouc.png'),171);</v>
      </c>
    </row>
    <row r="2669" spans="2:15" x14ac:dyDescent="0.25">
      <c r="B2669">
        <v>2667</v>
      </c>
      <c r="C2669" t="s">
        <v>2242</v>
      </c>
      <c r="D2669" t="s">
        <v>1811</v>
      </c>
      <c r="E2669">
        <f>INDEX(ClubLeague!B:B,MATCH(D2669,ClubLeague!C:C,0))</f>
        <v>42</v>
      </c>
      <c r="F2669">
        <v>50</v>
      </c>
      <c r="G2669">
        <v>55</v>
      </c>
      <c r="H2669">
        <v>48</v>
      </c>
      <c r="I2669" s="3">
        <f t="shared" si="124"/>
        <v>51</v>
      </c>
      <c r="J2669" t="s">
        <v>7654</v>
      </c>
      <c r="K2669" t="str">
        <f t="shared" si="125"/>
        <v>E:\imagenes\escudos_cl\Europa\Czech National Football League\SK Sigma Olomouc B.png</v>
      </c>
      <c r="L2669" t="s">
        <v>497</v>
      </c>
      <c r="M2669">
        <f>INDEX(NationalTeams!B:B,MATCH(L2669,NationalTeams!C:C,0))</f>
        <v>171</v>
      </c>
      <c r="O2669" t="str">
        <f t="shared" si="123"/>
        <v>INSERT INTO "Clubs" (club_name,club_league_id,club_value,club_shield,club_country) VALUES ('SK Sigma Olomouc B',42,51,pg_read_binary_file('E:\imagenes\escudos_cl\Europa\Czech National Football League\SK Sigma Olomouc B.png'),171);</v>
      </c>
    </row>
    <row r="2670" spans="2:15" x14ac:dyDescent="0.25">
      <c r="B2670">
        <v>2668</v>
      </c>
      <c r="C2670" t="s">
        <v>2213</v>
      </c>
      <c r="D2670" t="s">
        <v>1810</v>
      </c>
      <c r="E2670">
        <f>INDEX(ClubLeague!B:B,MATCH(D2670,ClubLeague!C:C,0))</f>
        <v>41</v>
      </c>
      <c r="F2670">
        <v>69</v>
      </c>
      <c r="G2670">
        <v>72</v>
      </c>
      <c r="H2670">
        <v>72</v>
      </c>
      <c r="I2670" s="3">
        <f t="shared" si="124"/>
        <v>71</v>
      </c>
      <c r="J2670" t="s">
        <v>7655</v>
      </c>
      <c r="K2670" t="str">
        <f t="shared" si="125"/>
        <v>E:\imagenes\escudos_cl\Europa\Czech First League\SK Slavia Praha.png</v>
      </c>
      <c r="L2670" t="s">
        <v>497</v>
      </c>
      <c r="M2670">
        <f>INDEX(NationalTeams!B:B,MATCH(L2670,NationalTeams!C:C,0))</f>
        <v>171</v>
      </c>
      <c r="O2670" t="str">
        <f t="shared" si="123"/>
        <v>INSERT INTO "Clubs" (club_name,club_league_id,club_value,club_shield,club_country) VALUES ('SK Slavia Praha',41,71,pg_read_binary_file('E:\imagenes\escudos_cl\Europa\Czech First League\SK Slavia Praha.png'),171);</v>
      </c>
    </row>
    <row r="2671" spans="2:15" x14ac:dyDescent="0.25">
      <c r="B2671">
        <v>2669</v>
      </c>
      <c r="C2671" t="s">
        <v>2237</v>
      </c>
      <c r="D2671" t="s">
        <v>1811</v>
      </c>
      <c r="E2671">
        <f>INDEX(ClubLeague!B:B,MATCH(D2671,ClubLeague!C:C,0))</f>
        <v>42</v>
      </c>
      <c r="F2671">
        <v>47</v>
      </c>
      <c r="G2671">
        <v>54</v>
      </c>
      <c r="H2671">
        <v>48</v>
      </c>
      <c r="I2671" s="3">
        <f t="shared" si="124"/>
        <v>50</v>
      </c>
      <c r="J2671" t="s">
        <v>7656</v>
      </c>
      <c r="K2671" t="str">
        <f t="shared" si="125"/>
        <v>E:\imagenes\escudos_cl\Europa\Czech National Football League\SK Slavia Praha B.png</v>
      </c>
      <c r="L2671" t="s">
        <v>497</v>
      </c>
      <c r="M2671">
        <f>INDEX(NationalTeams!B:B,MATCH(L2671,NationalTeams!C:C,0))</f>
        <v>171</v>
      </c>
      <c r="O2671" t="str">
        <f t="shared" si="123"/>
        <v>INSERT INTO "Clubs" (club_name,club_league_id,club_value,club_shield,club_country) VALUES ('SK Slavia Praha B',42,50,pg_read_binary_file('E:\imagenes\escudos_cl\Europa\Czech National Football League\SK Slavia Praha B.png'),171);</v>
      </c>
    </row>
    <row r="2672" spans="2:15" x14ac:dyDescent="0.25">
      <c r="B2672">
        <v>2670</v>
      </c>
      <c r="C2672" t="s">
        <v>2339</v>
      </c>
      <c r="D2672" t="s">
        <v>1946</v>
      </c>
      <c r="E2672">
        <f>INDEX(ClubLeague!B:B,MATCH(D2672,ClubLeague!C:C,0))</f>
        <v>177</v>
      </c>
      <c r="F2672">
        <v>71</v>
      </c>
      <c r="G2672">
        <v>71</v>
      </c>
      <c r="H2672">
        <v>63</v>
      </c>
      <c r="I2672" s="3">
        <f t="shared" si="124"/>
        <v>68</v>
      </c>
      <c r="J2672" t="s">
        <v>7657</v>
      </c>
      <c r="K2672" t="str">
        <f t="shared" si="125"/>
        <v>E:\imagenes\escudos_cl\Europa\Slovak First Football League\SK Slovan Bratislava.png</v>
      </c>
      <c r="L2672" t="s">
        <v>509</v>
      </c>
      <c r="M2672">
        <f>INDEX(NationalTeams!B:B,MATCH(L2672,NationalTeams!C:C,0))</f>
        <v>64</v>
      </c>
      <c r="O2672" t="str">
        <f t="shared" si="123"/>
        <v>INSERT INTO "Clubs" (club_name,club_league_id,club_value,club_shield,club_country) VALUES ('SK Slovan Bratislava',177,68,pg_read_binary_file('E:\imagenes\escudos_cl\Europa\Slovak First Football League\SK Slovan Bratislava.png'),64);</v>
      </c>
    </row>
    <row r="2673" spans="2:15" x14ac:dyDescent="0.25">
      <c r="B2673">
        <v>2671</v>
      </c>
      <c r="C2673" t="s">
        <v>2354</v>
      </c>
      <c r="D2673" t="s">
        <v>1896</v>
      </c>
      <c r="E2673">
        <f>INDEX(ClubLeague!B:B,MATCH(D2673,ClubLeague!C:C,0))</f>
        <v>127</v>
      </c>
      <c r="F2673">
        <v>52</v>
      </c>
      <c r="G2673">
        <v>51</v>
      </c>
      <c r="H2673">
        <v>51</v>
      </c>
      <c r="I2673" s="3">
        <f t="shared" si="124"/>
        <v>51</v>
      </c>
      <c r="J2673" t="s">
        <v>7658</v>
      </c>
      <c r="K2673" t="str">
        <f t="shared" si="125"/>
        <v>E:\imagenes\escudos_cl\Europa\MonacoBet Liga\SK Slovan Bratislava B.png</v>
      </c>
      <c r="L2673" t="s">
        <v>509</v>
      </c>
      <c r="M2673">
        <f>INDEX(NationalTeams!B:B,MATCH(L2673,NationalTeams!C:C,0))</f>
        <v>64</v>
      </c>
      <c r="O2673" t="str">
        <f t="shared" si="123"/>
        <v>INSERT INTO "Clubs" (club_name,club_league_id,club_value,club_shield,club_country) VALUES ('SK Slovan Bratislava B',127,51,pg_read_binary_file('E:\imagenes\escudos_cl\Europa\MonacoBet Liga\SK Slovan Bratislava B.png'),64);</v>
      </c>
    </row>
    <row r="2674" spans="2:15" x14ac:dyDescent="0.25">
      <c r="B2674">
        <v>2672</v>
      </c>
      <c r="C2674" t="s">
        <v>2851</v>
      </c>
      <c r="D2674" t="s">
        <v>1858</v>
      </c>
      <c r="E2674">
        <f>INDEX(ClubLeague!B:B,MATCH(D2674,ClubLeague!C:C,0))</f>
        <v>89</v>
      </c>
      <c r="F2674">
        <v>53</v>
      </c>
      <c r="G2674">
        <v>53</v>
      </c>
      <c r="H2674">
        <v>54</v>
      </c>
      <c r="I2674" s="3">
        <f t="shared" si="124"/>
        <v>53</v>
      </c>
      <c r="J2674" t="s">
        <v>7659</v>
      </c>
      <c r="K2674" t="str">
        <f t="shared" si="125"/>
        <v>E:\imagenes\escudos_cl\Europa\Latvian Higher League\SK Super Nova.png</v>
      </c>
      <c r="L2674" t="s">
        <v>532</v>
      </c>
      <c r="M2674">
        <f>INDEX(NationalTeams!B:B,MATCH(L2674,NationalTeams!C:C,0))</f>
        <v>122</v>
      </c>
      <c r="O2674" t="str">
        <f t="shared" si="123"/>
        <v>INSERT INTO "Clubs" (club_name,club_league_id,club_value,club_shield,club_country) VALUES ('SK Super Nova',89,53,pg_read_binary_file('E:\imagenes\escudos_cl\Europa\Latvian Higher League\SK Super Nova.png'),122);</v>
      </c>
    </row>
    <row r="2675" spans="2:15" x14ac:dyDescent="0.25">
      <c r="B2675">
        <v>2673</v>
      </c>
      <c r="C2675" t="s">
        <v>3143</v>
      </c>
      <c r="D2675" t="s">
        <v>1928</v>
      </c>
      <c r="E2675">
        <f>INDEX(ClubLeague!B:B,MATCH(D2675,ClubLeague!C:C,0))</f>
        <v>159</v>
      </c>
      <c r="F2675">
        <v>64</v>
      </c>
      <c r="G2675">
        <v>60</v>
      </c>
      <c r="H2675">
        <v>59</v>
      </c>
      <c r="I2675" s="3">
        <f t="shared" si="124"/>
        <v>61</v>
      </c>
      <c r="J2675" t="s">
        <v>7660</v>
      </c>
      <c r="K2675" t="str">
        <f t="shared" si="125"/>
        <v>E:\imagenes\escudos_cl\Europa\Russian First League\SKA Khabarovsk.png</v>
      </c>
      <c r="L2675" t="s">
        <v>500</v>
      </c>
      <c r="M2675">
        <f>INDEX(NationalTeams!B:B,MATCH(L2675,NationalTeams!C:C,0))</f>
        <v>176</v>
      </c>
      <c r="O2675" t="str">
        <f t="shared" si="123"/>
        <v>INSERT INTO "Clubs" (club_name,club_league_id,club_value,club_shield,club_country) VALUES ('SKA Khabarovsk',159,61,pg_read_binary_file('E:\imagenes\escudos_cl\Europa\Russian First League\SKA Khabarovsk.png'),176);</v>
      </c>
    </row>
    <row r="2676" spans="2:15" x14ac:dyDescent="0.25">
      <c r="B2676">
        <v>2674</v>
      </c>
      <c r="C2676" t="s">
        <v>3016</v>
      </c>
      <c r="D2676" t="s">
        <v>1910</v>
      </c>
      <c r="E2676">
        <f>INDEX(ClubLeague!B:B,MATCH(D2676,ClubLeague!C:C,0))</f>
        <v>141</v>
      </c>
      <c r="F2676">
        <v>57</v>
      </c>
      <c r="G2676">
        <v>54</v>
      </c>
      <c r="H2676">
        <v>54</v>
      </c>
      <c r="I2676" s="3">
        <f t="shared" si="124"/>
        <v>55</v>
      </c>
      <c r="J2676" t="s">
        <v>7661</v>
      </c>
      <c r="K2676" t="str">
        <f t="shared" si="125"/>
        <v>E:\imagenes\escudos_cl\Europa\Norwegian First Division\Skeid.png</v>
      </c>
      <c r="L2676" t="s">
        <v>492</v>
      </c>
      <c r="M2676">
        <f>INDEX(NationalTeams!B:B,MATCH(L2676,NationalTeams!C:C,0))</f>
        <v>154</v>
      </c>
      <c r="O2676" t="str">
        <f t="shared" si="123"/>
        <v>INSERT INTO "Clubs" (club_name,club_league_id,club_value,club_shield,club_country) VALUES ('Skeid',141,55,pg_read_binary_file('E:\imagenes\escudos_cl\Europa\Norwegian First Division\Skeid.png'),154);</v>
      </c>
    </row>
    <row r="2677" spans="2:15" x14ac:dyDescent="0.25">
      <c r="B2677">
        <v>2675</v>
      </c>
      <c r="C2677" t="s">
        <v>2079</v>
      </c>
      <c r="D2677" t="s">
        <v>1774</v>
      </c>
      <c r="E2677">
        <f>INDEX(ClubLeague!B:B,MATCH(D2677,ClubLeague!C:C,0))</f>
        <v>4</v>
      </c>
      <c r="F2677">
        <v>55</v>
      </c>
      <c r="G2677">
        <v>57</v>
      </c>
      <c r="H2677">
        <v>60</v>
      </c>
      <c r="I2677" s="3">
        <f t="shared" si="124"/>
        <v>57</v>
      </c>
      <c r="J2677" t="s">
        <v>7662</v>
      </c>
      <c r="K2677" t="str">
        <f t="shared" si="125"/>
        <v>E:\imagenes\escudos_cl\Europa\2. Liga\SKN St.Polten.png</v>
      </c>
      <c r="L2677" t="s">
        <v>514</v>
      </c>
      <c r="M2677">
        <f>INDEX(NationalTeams!B:B,MATCH(L2677,NationalTeams!C:C,0))</f>
        <v>17</v>
      </c>
      <c r="O2677" t="str">
        <f t="shared" si="123"/>
        <v>INSERT INTO "Clubs" (club_name,club_league_id,club_value,club_shield,club_country) VALUES ('SKN St.Polten',4,57,pg_read_binary_file('E:\imagenes\escudos_cl\Europa\2. Liga\SKN St.Polten.png'),17);</v>
      </c>
    </row>
    <row r="2678" spans="2:15" x14ac:dyDescent="0.25">
      <c r="B2678">
        <v>2676</v>
      </c>
      <c r="C2678" t="s">
        <v>3052</v>
      </c>
      <c r="D2678" t="s">
        <v>1917</v>
      </c>
      <c r="E2678">
        <f>INDEX(ClubLeague!B:B,MATCH(D2678,ClubLeague!C:C,0))</f>
        <v>148</v>
      </c>
      <c r="F2678">
        <v>78</v>
      </c>
      <c r="G2678">
        <v>80</v>
      </c>
      <c r="H2678">
        <v>75</v>
      </c>
      <c r="I2678" s="3">
        <f t="shared" si="124"/>
        <v>78</v>
      </c>
      <c r="J2678" t="s">
        <v>7663</v>
      </c>
      <c r="K2678" t="str">
        <f t="shared" si="125"/>
        <v>E:\imagenes\escudos_cl\Europa\Primeira Liga\SL Benfica.png</v>
      </c>
      <c r="L2678" t="s">
        <v>504</v>
      </c>
      <c r="M2678">
        <f>INDEX(NationalTeams!B:B,MATCH(L2678,NationalTeams!C:C,0))</f>
        <v>167</v>
      </c>
      <c r="O2678" t="str">
        <f t="shared" si="123"/>
        <v>INSERT INTO "Clubs" (club_name,club_league_id,club_value,club_shield,club_country) VALUES ('SL Benfica',148,78,pg_read_binary_file('E:\imagenes\escudos_cl\Europa\Primeira Liga\SL Benfica.png'),167);</v>
      </c>
    </row>
    <row r="2679" spans="2:15" x14ac:dyDescent="0.25">
      <c r="B2679">
        <v>2677</v>
      </c>
      <c r="C2679" t="s">
        <v>3075</v>
      </c>
      <c r="D2679" t="s">
        <v>1937</v>
      </c>
      <c r="E2679">
        <f>INDEX(ClubLeague!B:B,MATCH(D2679,ClubLeague!C:C,0))</f>
        <v>168</v>
      </c>
      <c r="F2679">
        <v>58</v>
      </c>
      <c r="G2679">
        <v>63</v>
      </c>
      <c r="H2679">
        <v>60</v>
      </c>
      <c r="I2679" s="3">
        <f t="shared" si="124"/>
        <v>60</v>
      </c>
      <c r="J2679" t="s">
        <v>7664</v>
      </c>
      <c r="K2679" t="str">
        <f t="shared" si="125"/>
        <v>E:\imagenes\escudos_cl\Europa\Segunda Liga\SL Benfica B.png</v>
      </c>
      <c r="L2679" t="s">
        <v>504</v>
      </c>
      <c r="M2679">
        <f>INDEX(NationalTeams!B:B,MATCH(L2679,NationalTeams!C:C,0))</f>
        <v>167</v>
      </c>
      <c r="O2679" t="str">
        <f t="shared" si="123"/>
        <v>INSERT INTO "Clubs" (club_name,club_league_id,club_value,club_shield,club_country) VALUES ('SL Benfica B',168,60,pg_read_binary_file('E:\imagenes\escudos_cl\Europa\Segunda Liga\SL Benfica B.png'),167);</v>
      </c>
    </row>
    <row r="2680" spans="2:15" x14ac:dyDescent="0.25">
      <c r="B2680">
        <v>2678</v>
      </c>
      <c r="C2680" t="s">
        <v>3033</v>
      </c>
      <c r="D2680" t="s">
        <v>1836</v>
      </c>
      <c r="E2680">
        <f>INDEX(ClubLeague!B:B,MATCH(D2680,ClubLeague!C:C,0))</f>
        <v>67</v>
      </c>
      <c r="F2680">
        <v>61</v>
      </c>
      <c r="G2680">
        <v>64</v>
      </c>
      <c r="H2680">
        <v>62</v>
      </c>
      <c r="I2680" s="3">
        <f t="shared" si="124"/>
        <v>62</v>
      </c>
      <c r="J2680" t="s">
        <v>7665</v>
      </c>
      <c r="K2680" t="str">
        <f t="shared" si="125"/>
        <v>E:\imagenes\escudos_cl\Europa\I Liga\Slask Wroclaw.png</v>
      </c>
      <c r="L2680" t="s">
        <v>494</v>
      </c>
      <c r="M2680">
        <f>INDEX(NationalTeams!B:B,MATCH(L2680,NationalTeams!C:C,0))</f>
        <v>166</v>
      </c>
      <c r="O2680" t="str">
        <f t="shared" si="123"/>
        <v>INSERT INTO "Clubs" (club_name,club_league_id,club_value,club_shield,club_country) VALUES ('Slask Wroclaw',67,62,pg_read_binary_file('E:\imagenes\escudos_cl\Europa\I Liga\Slask Wroclaw.png'),166);</v>
      </c>
    </row>
    <row r="2681" spans="2:15" x14ac:dyDescent="0.25">
      <c r="B2681">
        <v>2679</v>
      </c>
      <c r="C2681" t="s">
        <v>4562</v>
      </c>
      <c r="D2681" t="s">
        <v>1870</v>
      </c>
      <c r="E2681">
        <f>INDEX(ClubLeague!B:B,MATCH(D2681,ClubLeague!C:C,0))</f>
        <v>101</v>
      </c>
      <c r="F2681">
        <v>47</v>
      </c>
      <c r="G2681">
        <v>46</v>
      </c>
      <c r="H2681">
        <v>46</v>
      </c>
      <c r="I2681" s="3">
        <f t="shared" si="124"/>
        <v>46</v>
      </c>
      <c r="J2681" t="s">
        <v>7666</v>
      </c>
      <c r="K2681" t="str">
        <f t="shared" si="125"/>
        <v>E:\imagenes\escudos_cl\Asia\Liga Futebol Timor Leste\SLB Laulara.png</v>
      </c>
      <c r="L2681" t="s">
        <v>472</v>
      </c>
      <c r="M2681">
        <f>INDEX(NationalTeams!B:B,MATCH(L2681,NationalTeams!C:C,0))</f>
        <v>204</v>
      </c>
      <c r="O2681" t="str">
        <f t="shared" si="123"/>
        <v>INSERT INTO "Clubs" (club_name,club_league_id,club_value,club_shield,club_country) VALUES ('SLB Laulara',101,46,pg_read_binary_file('E:\imagenes\escudos_cl\Asia\Liga Futebol Timor Leste\SLB Laulara.png'),204);</v>
      </c>
    </row>
    <row r="2682" spans="2:15" x14ac:dyDescent="0.25">
      <c r="B2682">
        <v>2680</v>
      </c>
      <c r="C2682" t="s">
        <v>2924</v>
      </c>
      <c r="D2682" t="s">
        <v>1893</v>
      </c>
      <c r="E2682">
        <f>INDEX(ClubLeague!B:B,MATCH(D2682,ClubLeague!C:C,0))</f>
        <v>124</v>
      </c>
      <c r="F2682">
        <v>52</v>
      </c>
      <c r="G2682">
        <v>56</v>
      </c>
      <c r="H2682">
        <v>55</v>
      </c>
      <c r="I2682" s="3">
        <f t="shared" si="124"/>
        <v>54</v>
      </c>
      <c r="J2682" t="s">
        <v>7667</v>
      </c>
      <c r="K2682" t="str">
        <f t="shared" si="125"/>
        <v>E:\imagenes\escudos_cl\Europa\Maltese Premier League\Sliema Wanderers FC.png</v>
      </c>
      <c r="L2682" t="s">
        <v>539</v>
      </c>
      <c r="M2682">
        <f>INDEX(NationalTeams!B:B,MATCH(L2682,NationalTeams!C:C,0))</f>
        <v>136</v>
      </c>
      <c r="O2682" t="str">
        <f t="shared" si="123"/>
        <v>INSERT INTO "Clubs" (club_name,club_league_id,club_value,club_shield,club_country) VALUES ('Sliema Wanderers FC',124,54,pg_read_binary_file('E:\imagenes\escudos_cl\Europa\Maltese Premier League\Sliema Wanderers FC.png'),136);</v>
      </c>
    </row>
    <row r="2683" spans="2:15" x14ac:dyDescent="0.25">
      <c r="B2683">
        <v>2681</v>
      </c>
      <c r="C2683" t="s">
        <v>2721</v>
      </c>
      <c r="D2683" t="s">
        <v>1841</v>
      </c>
      <c r="E2683">
        <f>INDEX(ClubLeague!B:B,MATCH(D2683,ClubLeague!C:C,0))</f>
        <v>72</v>
      </c>
      <c r="F2683">
        <v>60</v>
      </c>
      <c r="G2683">
        <v>61</v>
      </c>
      <c r="H2683">
        <v>69</v>
      </c>
      <c r="I2683" s="3">
        <f t="shared" si="124"/>
        <v>63</v>
      </c>
      <c r="J2683" t="s">
        <v>7668</v>
      </c>
      <c r="K2683" t="str">
        <f t="shared" si="125"/>
        <v>E:\imagenes\escudos_cl\Europa\Ireland Premier Division\Sligo Rovers FC.png</v>
      </c>
      <c r="L2683" t="s">
        <v>513</v>
      </c>
      <c r="M2683">
        <f>INDEX(NationalTeams!B:B,MATCH(L2683,NationalTeams!C:C,0))</f>
        <v>98</v>
      </c>
      <c r="O2683" t="str">
        <f t="shared" si="123"/>
        <v>INSERT INTO "Clubs" (club_name,club_league_id,club_value,club_shield,club_country) VALUES ('Sligo Rovers FC',72,63,pg_read_binary_file('E:\imagenes\escudos_cl\Europa\Ireland Premier Division\Sligo Rovers FC.png'),98);</v>
      </c>
    </row>
    <row r="2684" spans="2:15" x14ac:dyDescent="0.25">
      <c r="B2684">
        <v>2682</v>
      </c>
      <c r="C2684" t="s">
        <v>4715</v>
      </c>
      <c r="D2684" t="s">
        <v>1817</v>
      </c>
      <c r="E2684">
        <f>INDEX(ClubLeague!B:B,MATCH(D2684,ClubLeague!C:C,0))</f>
        <v>48</v>
      </c>
      <c r="F2684">
        <v>66</v>
      </c>
      <c r="G2684">
        <v>68</v>
      </c>
      <c r="H2684">
        <v>70</v>
      </c>
      <c r="I2684" s="3">
        <f t="shared" si="124"/>
        <v>68</v>
      </c>
      <c r="J2684" t="s">
        <v>7669</v>
      </c>
      <c r="K2684" t="str">
        <f t="shared" si="125"/>
        <v>E:\imagenes\escudos_cl\Africa\Egyptian Premier League\Smouha SC.png</v>
      </c>
      <c r="L2684" t="s">
        <v>365</v>
      </c>
      <c r="M2684">
        <f>INDEX(NationalTeams!B:B,MATCH(L2684,NationalTeams!C:C,0))</f>
        <v>59</v>
      </c>
      <c r="O2684" t="str">
        <f t="shared" si="123"/>
        <v>INSERT INTO "Clubs" (club_name,club_league_id,club_value,club_shield,club_country) VALUES ('Smouha SC',48,68,pg_read_binary_file('E:\imagenes\escudos_cl\Africa\Egyptian Premier League\Smouha SC.png'),59);</v>
      </c>
    </row>
    <row r="2685" spans="2:15" x14ac:dyDescent="0.25">
      <c r="B2685">
        <v>2683</v>
      </c>
      <c r="C2685" t="s">
        <v>4695</v>
      </c>
      <c r="D2685" t="s">
        <v>1882</v>
      </c>
      <c r="E2685">
        <f>INDEX(ClubLeague!B:B,MATCH(D2685,ClubLeague!C:C,0))</f>
        <v>113</v>
      </c>
      <c r="F2685">
        <v>69</v>
      </c>
      <c r="G2685">
        <v>70</v>
      </c>
      <c r="H2685">
        <v>71</v>
      </c>
      <c r="I2685" s="3">
        <f t="shared" si="124"/>
        <v>70</v>
      </c>
      <c r="J2685" t="s">
        <v>7670</v>
      </c>
      <c r="K2685" t="str">
        <f t="shared" si="125"/>
        <v>E:\imagenes\escudos_cl\Africa\Ligue 1\SO de lArmee.png</v>
      </c>
      <c r="L2685" t="s">
        <v>323</v>
      </c>
      <c r="M2685">
        <f>INDEX(NationalTeams!B:B,MATCH(L2685,NationalTeams!C:C,0))</f>
        <v>51</v>
      </c>
      <c r="O2685" t="str">
        <f t="shared" si="123"/>
        <v>INSERT INTO "Clubs" (club_name,club_league_id,club_value,club_shield,club_country) VALUES ('SO de lArmee',113,70,pg_read_binary_file('E:\imagenes\escudos_cl\Africa\Ligue 1\SO de lArmee.png'),51);</v>
      </c>
    </row>
    <row r="2686" spans="2:15" x14ac:dyDescent="0.25">
      <c r="B2686">
        <v>2684</v>
      </c>
      <c r="C2686" t="s">
        <v>4142</v>
      </c>
      <c r="D2686" t="s">
        <v>1814</v>
      </c>
      <c r="E2686">
        <f>INDEX(ClubLeague!B:B,MATCH(D2686,ClubLeague!C:C,0))</f>
        <v>45</v>
      </c>
      <c r="F2686">
        <v>58</v>
      </c>
      <c r="G2686">
        <v>57</v>
      </c>
      <c r="H2686">
        <v>58</v>
      </c>
      <c r="I2686" s="3">
        <f t="shared" si="124"/>
        <v>58</v>
      </c>
      <c r="J2686" t="s">
        <v>7671</v>
      </c>
      <c r="K2686" t="str">
        <f t="shared" si="125"/>
        <v>E:\imagenes\escudos_cl\Asia\DPR Korea Premier Football League\Sobaeksu SC.png</v>
      </c>
      <c r="L2686" t="s">
        <v>447</v>
      </c>
      <c r="M2686">
        <f>INDEX(NationalTeams!B:B,MATCH(L2686,NationalTeams!C:C,0))</f>
        <v>49</v>
      </c>
      <c r="O2686" t="str">
        <f t="shared" si="123"/>
        <v>INSERT INTO "Clubs" (club_name,club_league_id,club_value,club_shield,club_country) VALUES ('Sobaeksu SC',45,58,pg_read_binary_file('E:\imagenes\escudos_cl\Asia\DPR Korea Premier Football League\Sobaeksu SC.png'),49);</v>
      </c>
    </row>
    <row r="2687" spans="2:15" x14ac:dyDescent="0.25">
      <c r="B2687">
        <v>2685</v>
      </c>
      <c r="C2687" t="s">
        <v>4288</v>
      </c>
      <c r="D2687" t="s">
        <v>1973</v>
      </c>
      <c r="E2687">
        <f>INDEX(ClubLeague!B:B,MATCH(D2687,ClubLeague!C:C,0))</f>
        <v>204</v>
      </c>
      <c r="F2687">
        <v>59</v>
      </c>
      <c r="G2687">
        <v>55</v>
      </c>
      <c r="H2687">
        <v>55</v>
      </c>
      <c r="I2687" s="3">
        <f t="shared" si="124"/>
        <v>56</v>
      </c>
      <c r="J2687" t="s">
        <v>7672</v>
      </c>
      <c r="K2687" t="str">
        <f t="shared" si="125"/>
        <v>E:\imagenes\escudos_cl\Asia\Uzbekistan Super League\Sogdiyona Jizzakh.png</v>
      </c>
      <c r="L2687" t="s">
        <v>443</v>
      </c>
      <c r="M2687">
        <f>INDEX(NationalTeams!B:B,MATCH(L2687,NationalTeams!C:C,0))</f>
        <v>215</v>
      </c>
      <c r="O2687" t="str">
        <f t="shared" si="123"/>
        <v>INSERT INTO "Clubs" (club_name,club_league_id,club_value,club_shield,club_country) VALUES ('Sogdiyona Jizzakh',204,56,pg_read_binary_file('E:\imagenes\escudos_cl\Asia\Uzbekistan Super League\Sogdiyona Jizzakh.png'),215);</v>
      </c>
    </row>
    <row r="2688" spans="2:15" x14ac:dyDescent="0.25">
      <c r="B2688">
        <v>2686</v>
      </c>
      <c r="C2688" t="s">
        <v>3005</v>
      </c>
      <c r="D2688" t="s">
        <v>1910</v>
      </c>
      <c r="E2688">
        <f>INDEX(ClubLeague!B:B,MATCH(D2688,ClubLeague!C:C,0))</f>
        <v>141</v>
      </c>
      <c r="F2688">
        <v>58</v>
      </c>
      <c r="G2688">
        <v>58</v>
      </c>
      <c r="H2688">
        <v>54</v>
      </c>
      <c r="I2688" s="3">
        <f t="shared" si="124"/>
        <v>57</v>
      </c>
      <c r="J2688" t="s">
        <v>7673</v>
      </c>
      <c r="K2688" t="str">
        <f t="shared" si="125"/>
        <v>E:\imagenes\escudos_cl\Europa\Norwegian First Division\Sogndal.png</v>
      </c>
      <c r="L2688" t="s">
        <v>492</v>
      </c>
      <c r="M2688">
        <f>INDEX(NationalTeams!B:B,MATCH(L2688,NationalTeams!C:C,0))</f>
        <v>154</v>
      </c>
      <c r="O2688" t="str">
        <f t="shared" si="123"/>
        <v>INSERT INTO "Clubs" (club_name,club_league_id,club_value,club_shield,club_country) VALUES ('Sogndal',141,57,pg_read_binary_file('E:\imagenes\escudos_cl\Europa\Norwegian First Division\Sogndal.png'),154);</v>
      </c>
    </row>
    <row r="2689" spans="2:15" x14ac:dyDescent="0.25">
      <c r="B2689">
        <v>2687</v>
      </c>
      <c r="C2689" t="s">
        <v>4517</v>
      </c>
      <c r="D2689" t="s">
        <v>1911</v>
      </c>
      <c r="E2689">
        <f>INDEX(ClubLeague!B:B,MATCH(D2689,ClubLeague!C:C,0))</f>
        <v>142</v>
      </c>
      <c r="F2689">
        <v>54</v>
      </c>
      <c r="G2689">
        <v>52</v>
      </c>
      <c r="H2689">
        <v>49</v>
      </c>
      <c r="I2689" s="3">
        <f t="shared" si="124"/>
        <v>52</v>
      </c>
      <c r="J2689" t="s">
        <v>7674</v>
      </c>
      <c r="K2689" t="str">
        <f t="shared" si="125"/>
        <v>E:\imagenes\escudos_cl\Asia\Oman Professional League\Sohar SC.png</v>
      </c>
      <c r="L2689" t="s">
        <v>457</v>
      </c>
      <c r="M2689">
        <f>INDEX(NationalTeams!B:B,MATCH(L2689,NationalTeams!C:C,0))</f>
        <v>157</v>
      </c>
      <c r="O2689" t="str">
        <f t="shared" si="123"/>
        <v>INSERT INTO "Clubs" (club_name,club_league_id,club_value,club_shield,club_country) VALUES ('Sohar SC',142,52,pg_read_binary_file('E:\imagenes\escudos_cl\Asia\Oman Professional League\Sohar SC.png'),157);</v>
      </c>
    </row>
    <row r="2690" spans="2:15" x14ac:dyDescent="0.25">
      <c r="B2690">
        <v>2688</v>
      </c>
      <c r="C2690" t="s">
        <v>4696</v>
      </c>
      <c r="D2690" t="s">
        <v>1882</v>
      </c>
      <c r="E2690">
        <f>INDEX(ClubLeague!B:B,MATCH(D2690,ClubLeague!C:C,0))</f>
        <v>113</v>
      </c>
      <c r="F2690">
        <v>73</v>
      </c>
      <c r="G2690">
        <v>66</v>
      </c>
      <c r="H2690">
        <v>72</v>
      </c>
      <c r="I2690" s="3">
        <f t="shared" si="124"/>
        <v>70</v>
      </c>
      <c r="J2690" t="s">
        <v>7675</v>
      </c>
      <c r="K2690" t="str">
        <f t="shared" si="125"/>
        <v>E:\imagenes\escudos_cl\Africa\Ligue 1\SOL FC.png</v>
      </c>
      <c r="L2690" t="s">
        <v>323</v>
      </c>
      <c r="M2690">
        <f>INDEX(NationalTeams!B:B,MATCH(L2690,NationalTeams!C:C,0))</f>
        <v>51</v>
      </c>
      <c r="O2690" t="str">
        <f t="shared" si="123"/>
        <v>INSERT INTO "Clubs" (club_name,club_league_id,club_value,club_shield,club_country) VALUES ('SOL FC',113,70,pg_read_binary_file('E:\imagenes\escudos_cl\Africa\Ligue 1\SOL FC.png'),51);</v>
      </c>
    </row>
    <row r="2691" spans="2:15" x14ac:dyDescent="0.25">
      <c r="B2691">
        <v>2689</v>
      </c>
      <c r="C2691" t="s">
        <v>4235</v>
      </c>
      <c r="D2691" t="s">
        <v>1814</v>
      </c>
      <c r="E2691">
        <f>INDEX(ClubLeague!B:B,MATCH(D2691,ClubLeague!C:C,0))</f>
        <v>45</v>
      </c>
      <c r="F2691">
        <v>55</v>
      </c>
      <c r="G2691">
        <v>57</v>
      </c>
      <c r="H2691">
        <v>56</v>
      </c>
      <c r="I2691" s="3">
        <f t="shared" si="124"/>
        <v>56</v>
      </c>
      <c r="J2691" t="s">
        <v>7676</v>
      </c>
      <c r="K2691" t="str">
        <f t="shared" si="125"/>
        <v>E:\imagenes\escudos_cl\Asia\DPR Korea Premier Football League\Sonbong SC.png</v>
      </c>
      <c r="L2691" t="s">
        <v>447</v>
      </c>
      <c r="M2691">
        <f>INDEX(NationalTeams!B:B,MATCH(L2691,NationalTeams!C:C,0))</f>
        <v>49</v>
      </c>
      <c r="O2691" t="str">
        <f t="shared" ref="O2691:O2754" si="126">_xlfn.CONCAT($O$1,$S$1,$B$1,$S$1," ",$Q$1,$C$2,$U$1,$E$2,$U$1,$I$2,$U$1,$K$2,$U$1,$M$2,$R$1,$P$1,$Q$1,$T$1,C2691,$T$1,$U$1,E2691,$U$1,I2691,$U$1,$O$2,$Q$1,$T$1,K2691,$T$1,$R$1,$U$1,M2691,$R$1,$V$1)</f>
        <v>INSERT INTO "Clubs" (club_name,club_league_id,club_value,club_shield,club_country) VALUES ('Sonbong SC',45,56,pg_read_binary_file('E:\imagenes\escudos_cl\Asia\DPR Korea Premier Football League\Sonbong SC.png'),49);</v>
      </c>
    </row>
    <row r="2692" spans="2:15" x14ac:dyDescent="0.25">
      <c r="B2692">
        <v>2690</v>
      </c>
      <c r="C2692" t="s">
        <v>2300</v>
      </c>
      <c r="D2692" t="s">
        <v>1775</v>
      </c>
      <c r="E2692">
        <f>INDEX(ClubLeague!B:B,MATCH(D2692,ClubLeague!C:C,0))</f>
        <v>5</v>
      </c>
      <c r="F2692">
        <v>64</v>
      </c>
      <c r="G2692">
        <v>54</v>
      </c>
      <c r="H2692">
        <v>59</v>
      </c>
      <c r="I2692" s="3">
        <f t="shared" ref="I2692:I2755" si="127">ROUND(AVERAGE(F2692:H2692),0)</f>
        <v>59</v>
      </c>
      <c r="J2692" t="s">
        <v>7677</v>
      </c>
      <c r="K2692" t="str">
        <f t="shared" ref="K2692:K2755" si="128">_xlfn.CONCAT($A$1,J2692)</f>
        <v>E:\imagenes\escudos_cl\Europa\3F Superliga\Sonderjyske.png</v>
      </c>
      <c r="L2692" t="s">
        <v>495</v>
      </c>
      <c r="M2692">
        <f>INDEX(NationalTeams!B:B,MATCH(L2692,NationalTeams!C:C,0))</f>
        <v>56</v>
      </c>
      <c r="O2692" t="str">
        <f t="shared" si="126"/>
        <v>INSERT INTO "Clubs" (club_name,club_league_id,club_value,club_shield,club_country) VALUES ('Sonderjyske',5,59,pg_read_binary_file('E:\imagenes\escudos_cl\Europa\3F Superliga\Sonderjyske.png'),56);</v>
      </c>
    </row>
    <row r="2693" spans="2:15" x14ac:dyDescent="0.25">
      <c r="B2693">
        <v>2691</v>
      </c>
      <c r="C2693" t="s">
        <v>3975</v>
      </c>
      <c r="D2693" t="s">
        <v>1974</v>
      </c>
      <c r="E2693">
        <f>INDEX(ClubLeague!B:B,MATCH(D2693,ClubLeague!C:C,0))</f>
        <v>205</v>
      </c>
      <c r="F2693">
        <v>62</v>
      </c>
      <c r="G2693">
        <v>58</v>
      </c>
      <c r="H2693">
        <v>62</v>
      </c>
      <c r="I2693" s="3">
        <f t="shared" si="127"/>
        <v>61</v>
      </c>
      <c r="J2693" t="s">
        <v>7678</v>
      </c>
      <c r="K2693" t="str">
        <f t="shared" si="128"/>
        <v>E:\imagenes\escudos_cl\Asia\V.League 1\Song Lam Nghe An FC.png</v>
      </c>
      <c r="L2693" t="s">
        <v>438</v>
      </c>
      <c r="M2693">
        <f>INDEX(NationalTeams!B:B,MATCH(L2693,NationalTeams!C:C,0))</f>
        <v>218</v>
      </c>
      <c r="O2693" t="str">
        <f t="shared" si="126"/>
        <v>INSERT INTO "Clubs" (club_name,club_league_id,club_value,club_shield,club_country) VALUES ('Song Lam Nghe An FC',205,61,pg_read_binary_file('E:\imagenes\escudos_cl\Asia\V.League 1\Song Lam Nghe An FC.png'),218);</v>
      </c>
    </row>
    <row r="2694" spans="2:15" x14ac:dyDescent="0.25">
      <c r="B2694">
        <v>2692</v>
      </c>
      <c r="C2694" t="s">
        <v>2677</v>
      </c>
      <c r="D2694" t="s">
        <v>1816</v>
      </c>
      <c r="E2694">
        <f>INDEX(ClubLeague!B:B,MATCH(D2694,ClubLeague!C:C,0))</f>
        <v>47</v>
      </c>
      <c r="F2694">
        <v>72</v>
      </c>
      <c r="G2694">
        <v>71</v>
      </c>
      <c r="H2694">
        <v>73</v>
      </c>
      <c r="I2694" s="3">
        <f t="shared" si="127"/>
        <v>72</v>
      </c>
      <c r="J2694" t="s">
        <v>7679</v>
      </c>
      <c r="K2694" t="str">
        <f t="shared" si="128"/>
        <v>E:\imagenes\escudos_cl\Europa\EFL Championship\Southampton FC.png</v>
      </c>
      <c r="L2694" t="s">
        <v>493</v>
      </c>
      <c r="M2694">
        <f>INDEX(NationalTeams!B:B,MATCH(L2694,NationalTeams!C:C,0))</f>
        <v>95</v>
      </c>
      <c r="O2694" t="str">
        <f t="shared" si="126"/>
        <v>INSERT INTO "Clubs" (club_name,club_league_id,club_value,club_shield,club_country) VALUES ('Southampton FC',47,72,pg_read_binary_file('E:\imagenes\escudos_cl\Europa\EFL Championship\Southampton FC.png'),95);</v>
      </c>
    </row>
    <row r="2695" spans="2:15" x14ac:dyDescent="0.25">
      <c r="B2695">
        <v>2693</v>
      </c>
      <c r="C2695" t="s">
        <v>4402</v>
      </c>
      <c r="D2695" t="s">
        <v>1834</v>
      </c>
      <c r="E2695">
        <f>INDEX(ClubLeague!B:B,MATCH(D2695,ClubLeague!C:C,0))</f>
        <v>65</v>
      </c>
      <c r="F2695">
        <v>61</v>
      </c>
      <c r="G2695">
        <v>52</v>
      </c>
      <c r="H2695">
        <v>53</v>
      </c>
      <c r="I2695" s="3">
        <f t="shared" si="127"/>
        <v>55</v>
      </c>
      <c r="J2695" t="s">
        <v>7680</v>
      </c>
      <c r="K2695" t="str">
        <f t="shared" si="128"/>
        <v>E:\imagenes\escudos_cl\Asia\Hong Kong Premier League\Southern District.png</v>
      </c>
      <c r="L2695" t="s">
        <v>469</v>
      </c>
      <c r="M2695">
        <f>INDEX(NationalTeams!B:B,MATCH(L2695,NationalTeams!C:C,0))</f>
        <v>91</v>
      </c>
      <c r="O2695" t="str">
        <f t="shared" si="126"/>
        <v>INSERT INTO "Clubs" (club_name,club_league_id,club_value,club_shield,club_country) VALUES ('Southern District',65,55,pg_read_binary_file('E:\imagenes\escudos_cl\Asia\Hong Kong Premier League\Southern District.png'),91);</v>
      </c>
    </row>
    <row r="2696" spans="2:15" x14ac:dyDescent="0.25">
      <c r="B2696">
        <v>2694</v>
      </c>
      <c r="C2696" t="s">
        <v>3170</v>
      </c>
      <c r="D2696" t="s">
        <v>1800</v>
      </c>
      <c r="E2696">
        <f>INDEX(ClubLeague!B:B,MATCH(D2696,ClubLeague!C:C,0))</f>
        <v>30</v>
      </c>
      <c r="F2696">
        <v>44</v>
      </c>
      <c r="G2696">
        <v>46</v>
      </c>
      <c r="H2696">
        <v>45</v>
      </c>
      <c r="I2696" s="3">
        <f t="shared" si="127"/>
        <v>45</v>
      </c>
      <c r="J2696" t="s">
        <v>7681</v>
      </c>
      <c r="K2696" t="str">
        <f t="shared" si="128"/>
        <v>E:\imagenes\escudos_cl\Europa\Campionato Sammarinese di Calcio\SP Cailungo.png</v>
      </c>
      <c r="L2696" t="s">
        <v>541</v>
      </c>
      <c r="M2696">
        <f>INDEX(NationalTeams!B:B,MATCH(L2696,NationalTeams!C:C,0))</f>
        <v>180</v>
      </c>
      <c r="O2696" t="str">
        <f t="shared" si="126"/>
        <v>INSERT INTO "Clubs" (club_name,club_league_id,club_value,club_shield,club_country) VALUES ('SP Cailungo',30,45,pg_read_binary_file('E:\imagenes\escudos_cl\Europa\Campionato Sammarinese di Calcio\SP Cailungo.png'),180);</v>
      </c>
    </row>
    <row r="2697" spans="2:15" x14ac:dyDescent="0.25">
      <c r="B2697">
        <v>2695</v>
      </c>
      <c r="C2697" t="s">
        <v>4576</v>
      </c>
      <c r="D2697" t="s">
        <v>1897</v>
      </c>
      <c r="E2697">
        <f>INDEX(ClubLeague!B:B,MATCH(D2697,ClubLeague!C:C,0))</f>
        <v>128</v>
      </c>
      <c r="F2697">
        <v>46</v>
      </c>
      <c r="G2697">
        <v>47</v>
      </c>
      <c r="H2697">
        <v>45</v>
      </c>
      <c r="I2697" s="3">
        <f t="shared" si="127"/>
        <v>46</v>
      </c>
      <c r="J2697" t="s">
        <v>7682</v>
      </c>
      <c r="K2697" t="str">
        <f t="shared" si="128"/>
        <v>E:\imagenes\escudos_cl\Asia\Mongolian Premier League\SP Falcons.png</v>
      </c>
      <c r="L2697" t="s">
        <v>460</v>
      </c>
      <c r="M2697">
        <f>INDEX(NationalTeams!B:B,MATCH(L2697,NationalTeams!C:C,0))</f>
        <v>144</v>
      </c>
      <c r="O2697" t="str">
        <f t="shared" si="126"/>
        <v>INSERT INTO "Clubs" (club_name,club_league_id,club_value,club_shield,club_country) VALUES ('SP Falcons',128,46,pg_read_binary_file('E:\imagenes\escudos_cl\Asia\Mongolian Premier League\SP Falcons.png'),144);</v>
      </c>
    </row>
    <row r="2698" spans="2:15" x14ac:dyDescent="0.25">
      <c r="B2698">
        <v>2696</v>
      </c>
      <c r="C2698" t="s">
        <v>3158</v>
      </c>
      <c r="D2698" t="s">
        <v>1800</v>
      </c>
      <c r="E2698">
        <f>INDEX(ClubLeague!B:B,MATCH(D2698,ClubLeague!C:C,0))</f>
        <v>30</v>
      </c>
      <c r="F2698">
        <v>44</v>
      </c>
      <c r="G2698">
        <v>50</v>
      </c>
      <c r="H2698">
        <v>48</v>
      </c>
      <c r="I2698" s="3">
        <f t="shared" si="127"/>
        <v>47</v>
      </c>
      <c r="J2698" t="s">
        <v>7683</v>
      </c>
      <c r="K2698" t="str">
        <f t="shared" si="128"/>
        <v>E:\imagenes\escudos_cl\Europa\Campionato Sammarinese di Calcio\SP La Fiorita.png</v>
      </c>
      <c r="L2698" t="s">
        <v>541</v>
      </c>
      <c r="M2698">
        <f>INDEX(NationalTeams!B:B,MATCH(L2698,NationalTeams!C:C,0))</f>
        <v>180</v>
      </c>
      <c r="O2698" t="str">
        <f t="shared" si="126"/>
        <v>INSERT INTO "Clubs" (club_name,club_league_id,club_value,club_shield,club_country) VALUES ('SP La Fiorita',30,47,pg_read_binary_file('E:\imagenes\escudos_cl\Europa\Campionato Sammarinese di Calcio\SP La Fiorita.png'),180);</v>
      </c>
    </row>
    <row r="2699" spans="2:15" x14ac:dyDescent="0.25">
      <c r="B2699">
        <v>2697</v>
      </c>
      <c r="C2699" t="s">
        <v>3162</v>
      </c>
      <c r="D2699" t="s">
        <v>1800</v>
      </c>
      <c r="E2699">
        <f>INDEX(ClubLeague!B:B,MATCH(D2699,ClubLeague!C:C,0))</f>
        <v>30</v>
      </c>
      <c r="F2699">
        <v>46</v>
      </c>
      <c r="G2699">
        <v>50</v>
      </c>
      <c r="H2699">
        <v>44</v>
      </c>
      <c r="I2699" s="3">
        <f t="shared" si="127"/>
        <v>47</v>
      </c>
      <c r="J2699" t="s">
        <v>7684</v>
      </c>
      <c r="K2699" t="str">
        <f t="shared" si="128"/>
        <v>E:\imagenes\escudos_cl\Europa\Campionato Sammarinese di Calcio\SP Tre Penne.png</v>
      </c>
      <c r="L2699" t="s">
        <v>541</v>
      </c>
      <c r="M2699">
        <f>INDEX(NationalTeams!B:B,MATCH(L2699,NationalTeams!C:C,0))</f>
        <v>180</v>
      </c>
      <c r="O2699" t="str">
        <f t="shared" si="126"/>
        <v>INSERT INTO "Clubs" (club_name,club_league_id,club_value,club_shield,club_country) VALUES ('SP Tre Penne',30,47,pg_read_binary_file('E:\imagenes\escudos_cl\Europa\Campionato Sammarinese di Calcio\SP Tre Penne.png'),180);</v>
      </c>
    </row>
    <row r="2700" spans="2:15" x14ac:dyDescent="0.25">
      <c r="B2700">
        <v>2698</v>
      </c>
      <c r="C2700" t="s">
        <v>2621</v>
      </c>
      <c r="D2700" t="s">
        <v>1822</v>
      </c>
      <c r="E2700">
        <f>INDEX(ClubLeague!B:B,MATCH(D2700,ClubLeague!C:C,0))</f>
        <v>53</v>
      </c>
      <c r="F2700">
        <v>67</v>
      </c>
      <c r="G2700">
        <v>63</v>
      </c>
      <c r="H2700">
        <v>65</v>
      </c>
      <c r="I2700" s="3">
        <f t="shared" si="127"/>
        <v>65</v>
      </c>
      <c r="J2700" t="s">
        <v>7685</v>
      </c>
      <c r="K2700" t="str">
        <f t="shared" si="128"/>
        <v>E:\imagenes\escudos_cl\Europa\Eredivisie\Sparta Rotterdam.png</v>
      </c>
      <c r="L2700" t="s">
        <v>491</v>
      </c>
      <c r="M2700">
        <f>INDEX(NationalTeams!B:B,MATCH(L2700,NationalTeams!C:C,0))</f>
        <v>158</v>
      </c>
      <c r="O2700" t="str">
        <f t="shared" si="126"/>
        <v>INSERT INTO "Clubs" (club_name,club_league_id,club_value,club_shield,club_country) VALUES ('Sparta Rotterdam',53,65,pg_read_binary_file('E:\imagenes\escudos_cl\Europa\Eredivisie\Sparta Rotterdam.png'),158);</v>
      </c>
    </row>
    <row r="2701" spans="2:15" x14ac:dyDescent="0.25">
      <c r="B2701">
        <v>2699</v>
      </c>
      <c r="C2701" t="s">
        <v>2267</v>
      </c>
      <c r="D2701" t="s">
        <v>1809</v>
      </c>
      <c r="E2701">
        <f>INDEX(ClubLeague!B:B,MATCH(D2701,ClubLeague!C:C,0))</f>
        <v>40</v>
      </c>
      <c r="F2701">
        <v>61</v>
      </c>
      <c r="G2701">
        <v>57</v>
      </c>
      <c r="H2701">
        <v>61</v>
      </c>
      <c r="I2701" s="3">
        <f t="shared" si="127"/>
        <v>60</v>
      </c>
      <c r="J2701" t="s">
        <v>7686</v>
      </c>
      <c r="K2701" t="str">
        <f t="shared" si="128"/>
        <v>E:\imagenes\escudos_cl\Europa\Cypriot Second Division\Spartakos Kitiou FC.png</v>
      </c>
      <c r="L2701" t="s">
        <v>534</v>
      </c>
      <c r="M2701">
        <f>INDEX(NationalTeams!B:B,MATCH(L2701,NationalTeams!C:C,0))</f>
        <v>45</v>
      </c>
      <c r="O2701" t="str">
        <f t="shared" si="126"/>
        <v>INSERT INTO "Clubs" (club_name,club_league_id,club_value,club_shield,club_country) VALUES ('Spartakos Kitiou FC',40,60,pg_read_binary_file('E:\imagenes\escudos_cl\Europa\Cypriot Second Division\Spartakos Kitiou FC.png'),45);</v>
      </c>
    </row>
    <row r="2702" spans="2:15" x14ac:dyDescent="0.25">
      <c r="B2702">
        <v>2700</v>
      </c>
      <c r="C2702" t="s">
        <v>2817</v>
      </c>
      <c r="D2702" t="s">
        <v>1943</v>
      </c>
      <c r="E2702">
        <f>INDEX(ClubLeague!B:B,MATCH(D2702,ClubLeague!C:C,0))</f>
        <v>174</v>
      </c>
      <c r="F2702">
        <v>70</v>
      </c>
      <c r="G2702">
        <v>72</v>
      </c>
      <c r="H2702">
        <v>72</v>
      </c>
      <c r="I2702" s="3">
        <f t="shared" si="127"/>
        <v>71</v>
      </c>
      <c r="J2702" t="s">
        <v>7687</v>
      </c>
      <c r="K2702" t="str">
        <f t="shared" si="128"/>
        <v>E:\imagenes\escudos_cl\Europa\Serie B\Spezia Calcio.png</v>
      </c>
      <c r="L2702" t="s">
        <v>488</v>
      </c>
      <c r="M2702">
        <f>INDEX(NationalTeams!B:B,MATCH(L2702,NationalTeams!C:C,0))</f>
        <v>110</v>
      </c>
      <c r="O2702" t="str">
        <f t="shared" si="126"/>
        <v>INSERT INTO "Clubs" (club_name,club_league_id,club_value,club_shield,club_country) VALUES ('Spezia Calcio',174,71,pg_read_binary_file('E:\imagenes\escudos_cl\Europa\Serie B\Spezia Calcio.png'),110);</v>
      </c>
    </row>
    <row r="2703" spans="2:15" x14ac:dyDescent="0.25">
      <c r="B2703">
        <v>2701</v>
      </c>
      <c r="C2703" t="s">
        <v>3825</v>
      </c>
      <c r="D2703" t="s">
        <v>1956</v>
      </c>
      <c r="E2703">
        <f>INDEX(ClubLeague!B:B,MATCH(D2703,ClubLeague!C:C,0))</f>
        <v>187</v>
      </c>
      <c r="F2703">
        <v>54</v>
      </c>
      <c r="G2703">
        <v>49</v>
      </c>
      <c r="H2703">
        <v>50</v>
      </c>
      <c r="I2703" s="3">
        <f t="shared" si="127"/>
        <v>51</v>
      </c>
      <c r="J2703" t="s">
        <v>7688</v>
      </c>
      <c r="K2703" t="str">
        <f t="shared" si="128"/>
        <v>E:\imagenes\escudos_cl\America\SVB Hoofdklasse\Sport Vereniging Transvaal.png</v>
      </c>
      <c r="L2703" t="s">
        <v>399</v>
      </c>
      <c r="M2703">
        <f>INDEX(NationalTeams!B:B,MATCH(L2703,NationalTeams!C:C,0))</f>
        <v>198</v>
      </c>
      <c r="O2703" t="str">
        <f t="shared" si="126"/>
        <v>INSERT INTO "Clubs" (club_name,club_league_id,club_value,club_shield,club_country) VALUES ('Sport Vereniging Transvaal',187,51,pg_read_binary_file('E:\imagenes\escudos_cl\America\SVB Hoofdklasse\Sport Vereniging Transvaal.png'),198);</v>
      </c>
    </row>
    <row r="2704" spans="2:15" x14ac:dyDescent="0.25">
      <c r="B2704">
        <v>2702</v>
      </c>
      <c r="C2704" t="s">
        <v>3054</v>
      </c>
      <c r="D2704" t="s">
        <v>1917</v>
      </c>
      <c r="E2704">
        <f>INDEX(ClubLeague!B:B,MATCH(D2704,ClubLeague!C:C,0))</f>
        <v>148</v>
      </c>
      <c r="F2704">
        <v>77</v>
      </c>
      <c r="G2704">
        <v>72</v>
      </c>
      <c r="H2704">
        <v>73</v>
      </c>
      <c r="I2704" s="3">
        <f t="shared" si="127"/>
        <v>74</v>
      </c>
      <c r="J2704" t="s">
        <v>7689</v>
      </c>
      <c r="K2704" t="str">
        <f t="shared" si="128"/>
        <v>E:\imagenes\escudos_cl\Europa\Primeira Liga\Sporting CP.png</v>
      </c>
      <c r="L2704" t="s">
        <v>504</v>
      </c>
      <c r="M2704">
        <f>INDEX(NationalTeams!B:B,MATCH(L2704,NationalTeams!C:C,0))</f>
        <v>167</v>
      </c>
      <c r="O2704" t="str">
        <f t="shared" si="126"/>
        <v>INSERT INTO "Clubs" (club_name,club_league_id,club_value,club_shield,club_country) VALUES ('Sporting CP',148,74,pg_read_binary_file('E:\imagenes\escudos_cl\Europa\Primeira Liga\Sporting CP.png'),167);</v>
      </c>
    </row>
    <row r="2705" spans="2:15" x14ac:dyDescent="0.25">
      <c r="B2705">
        <v>2703</v>
      </c>
      <c r="C2705" t="s">
        <v>3084</v>
      </c>
      <c r="D2705" t="s">
        <v>1937</v>
      </c>
      <c r="E2705">
        <f>INDEX(ClubLeague!B:B,MATCH(D2705,ClubLeague!C:C,0))</f>
        <v>168</v>
      </c>
      <c r="F2705">
        <v>59</v>
      </c>
      <c r="G2705">
        <v>58</v>
      </c>
      <c r="H2705">
        <v>61</v>
      </c>
      <c r="I2705" s="3">
        <f t="shared" si="127"/>
        <v>59</v>
      </c>
      <c r="J2705" t="s">
        <v>7690</v>
      </c>
      <c r="K2705" t="str">
        <f t="shared" si="128"/>
        <v>E:\imagenes\escudos_cl\Europa\Segunda Liga\Sporting CP B.png</v>
      </c>
      <c r="L2705" t="s">
        <v>504</v>
      </c>
      <c r="M2705">
        <f>INDEX(NationalTeams!B:B,MATCH(L2705,NationalTeams!C:C,0))</f>
        <v>167</v>
      </c>
      <c r="O2705" t="str">
        <f t="shared" si="126"/>
        <v>INSERT INTO "Clubs" (club_name,club_league_id,club_value,club_shield,club_country) VALUES ('Sporting CP B',168,59,pg_read_binary_file('E:\imagenes\escudos_cl\Europa\Segunda Liga\Sporting CP B.png'),167);</v>
      </c>
    </row>
    <row r="2706" spans="2:15" x14ac:dyDescent="0.25">
      <c r="B2706">
        <v>2704</v>
      </c>
      <c r="C2706" t="s">
        <v>3765</v>
      </c>
      <c r="D2706" t="s">
        <v>1862</v>
      </c>
      <c r="E2706">
        <f>INDEX(ClubLeague!B:B,MATCH(D2706,ClubLeague!C:C,0))</f>
        <v>93</v>
      </c>
      <c r="F2706">
        <v>69</v>
      </c>
      <c r="G2706">
        <v>68</v>
      </c>
      <c r="H2706">
        <v>65</v>
      </c>
      <c r="I2706" s="3">
        <f t="shared" si="127"/>
        <v>67</v>
      </c>
      <c r="J2706" t="s">
        <v>7691</v>
      </c>
      <c r="K2706" t="str">
        <f t="shared" si="128"/>
        <v>E:\imagenes\escudos_cl\America\Liga 1 de Futbol Profesional\Sporting Cristal.png</v>
      </c>
      <c r="L2706" t="s">
        <v>350</v>
      </c>
      <c r="M2706">
        <f>INDEX(NationalTeams!B:B,MATCH(L2706,NationalTeams!C:C,0))</f>
        <v>165</v>
      </c>
      <c r="O2706" t="str">
        <f t="shared" si="126"/>
        <v>INSERT INTO "Clubs" (club_name,club_league_id,club_value,club_shield,club_country) VALUES ('Sporting Cristal',93,67,pg_read_binary_file('E:\imagenes\escudos_cl\America\Liga 1 de Futbol Profesional\Sporting Cristal.png'),165);</v>
      </c>
    </row>
    <row r="2707" spans="2:15" x14ac:dyDescent="0.25">
      <c r="B2707">
        <v>2705</v>
      </c>
      <c r="C2707" t="s">
        <v>3073</v>
      </c>
      <c r="D2707" t="s">
        <v>1917</v>
      </c>
      <c r="E2707">
        <f>INDEX(ClubLeague!B:B,MATCH(D2707,ClubLeague!C:C,0))</f>
        <v>148</v>
      </c>
      <c r="F2707">
        <v>58</v>
      </c>
      <c r="G2707">
        <v>62</v>
      </c>
      <c r="H2707">
        <v>57</v>
      </c>
      <c r="I2707" s="3">
        <f t="shared" si="127"/>
        <v>59</v>
      </c>
      <c r="J2707" t="s">
        <v>7692</v>
      </c>
      <c r="K2707" t="str">
        <f t="shared" si="128"/>
        <v>E:\imagenes\escudos_cl\Europa\Primeira Liga\Sporting de Braga.png</v>
      </c>
      <c r="L2707" t="s">
        <v>504</v>
      </c>
      <c r="M2707">
        <f>INDEX(NationalTeams!B:B,MATCH(L2707,NationalTeams!C:C,0))</f>
        <v>167</v>
      </c>
      <c r="O2707" t="str">
        <f t="shared" si="126"/>
        <v>INSERT INTO "Clubs" (club_name,club_league_id,club_value,club_shield,club_country) VALUES ('Sporting de Braga',148,59,pg_read_binary_file('E:\imagenes\escudos_cl\Europa\Primeira Liga\Sporting de Braga.png'),167);</v>
      </c>
    </row>
    <row r="2708" spans="2:15" x14ac:dyDescent="0.25">
      <c r="B2708">
        <v>2706</v>
      </c>
      <c r="C2708" t="s">
        <v>2417</v>
      </c>
      <c r="D2708" t="s">
        <v>1856</v>
      </c>
      <c r="E2708">
        <f>INDEX(ClubLeague!B:B,MATCH(D2708,ClubLeague!C:C,0))</f>
        <v>87</v>
      </c>
      <c r="F2708">
        <v>66</v>
      </c>
      <c r="G2708">
        <v>66</v>
      </c>
      <c r="H2708">
        <v>69</v>
      </c>
      <c r="I2708" s="3">
        <f t="shared" si="127"/>
        <v>67</v>
      </c>
      <c r="J2708" t="s">
        <v>7693</v>
      </c>
      <c r="K2708" t="str">
        <f t="shared" si="128"/>
        <v>E:\imagenes\escudos_cl\Europa\LaLiga Hypermotion\Sporting de Gijon.png</v>
      </c>
      <c r="L2708" t="s">
        <v>490</v>
      </c>
      <c r="M2708">
        <f>INDEX(NationalTeams!B:B,MATCH(L2708,NationalTeams!C:C,0))</f>
        <v>66</v>
      </c>
      <c r="O2708" t="str">
        <f t="shared" si="126"/>
        <v>INSERT INTO "Clubs" (club_name,club_league_id,club_value,club_shield,club_country) VALUES ('Sporting de Gijon',87,67,pg_read_binary_file('E:\imagenes\escudos_cl\Europa\LaLiga Hypermotion\Sporting de Gijon.png'),66);</v>
      </c>
    </row>
    <row r="2709" spans="2:15" x14ac:dyDescent="0.25">
      <c r="B2709">
        <v>2707</v>
      </c>
      <c r="C2709" t="s">
        <v>3531</v>
      </c>
      <c r="D2709" t="s">
        <v>1879</v>
      </c>
      <c r="E2709">
        <f>INDEX(ClubLeague!B:B,MATCH(D2709,ClubLeague!C:C,0))</f>
        <v>110</v>
      </c>
      <c r="F2709">
        <v>59</v>
      </c>
      <c r="G2709">
        <v>64</v>
      </c>
      <c r="H2709">
        <v>67</v>
      </c>
      <c r="I2709" s="3">
        <f t="shared" si="127"/>
        <v>63</v>
      </c>
      <c r="J2709" t="s">
        <v>7694</v>
      </c>
      <c r="K2709" t="str">
        <f t="shared" si="128"/>
        <v>E:\imagenes\escudos_cl\America\Liga Promerica\Sporting FC.png</v>
      </c>
      <c r="L2709" t="s">
        <v>354</v>
      </c>
      <c r="M2709">
        <f>INDEX(NationalTeams!B:B,MATCH(L2709,NationalTeams!C:C,0))</f>
        <v>52</v>
      </c>
      <c r="O2709" t="str">
        <f t="shared" si="126"/>
        <v>INSERT INTO "Clubs" (club_name,club_league_id,club_value,club_shield,club_country) VALUES ('Sporting FC',110,63,pg_read_binary_file('E:\imagenes\escudos_cl\America\Liga Promerica\Sporting FC.png'),52);</v>
      </c>
    </row>
    <row r="2710" spans="2:15" x14ac:dyDescent="0.25">
      <c r="B2710">
        <v>2708</v>
      </c>
      <c r="C2710" t="s">
        <v>3631</v>
      </c>
      <c r="D2710" t="s">
        <v>1889</v>
      </c>
      <c r="E2710">
        <f>INDEX(ClubLeague!B:B,MATCH(D2710,ClubLeague!C:C,0))</f>
        <v>120</v>
      </c>
      <c r="F2710">
        <v>71</v>
      </c>
      <c r="G2710">
        <v>68</v>
      </c>
      <c r="H2710">
        <v>65</v>
      </c>
      <c r="I2710" s="3">
        <f t="shared" si="127"/>
        <v>68</v>
      </c>
      <c r="J2710" t="s">
        <v>7695</v>
      </c>
      <c r="K2710" t="str">
        <f t="shared" si="128"/>
        <v>E:\imagenes\escudos_cl\America\Major League Soccer\Sporting Kansas City.png</v>
      </c>
      <c r="L2710" t="s">
        <v>349</v>
      </c>
      <c r="M2710">
        <f>INDEX(NationalTeams!B:B,MATCH(L2710,NationalTeams!C:C,0))</f>
        <v>67</v>
      </c>
      <c r="O2710" t="str">
        <f t="shared" si="126"/>
        <v>INSERT INTO "Clubs" (club_name,club_league_id,club_value,club_shield,club_country) VALUES ('Sporting Kansas City',120,68,pg_read_binary_file('E:\imagenes\escudos_cl\America\Major League Soccer\Sporting Kansas City.png'),67);</v>
      </c>
    </row>
    <row r="2711" spans="2:15" x14ac:dyDescent="0.25">
      <c r="B2711">
        <v>2709</v>
      </c>
      <c r="C2711" t="s">
        <v>3732</v>
      </c>
      <c r="D2711" t="s">
        <v>1875</v>
      </c>
      <c r="E2711">
        <f>INDEX(ClubLeague!B:B,MATCH(D2711,ClubLeague!C:C,0))</f>
        <v>106</v>
      </c>
      <c r="F2711">
        <v>57</v>
      </c>
      <c r="G2711">
        <v>56</v>
      </c>
      <c r="H2711">
        <v>55</v>
      </c>
      <c r="I2711" s="3">
        <f t="shared" si="127"/>
        <v>56</v>
      </c>
      <c r="J2711" t="s">
        <v>7696</v>
      </c>
      <c r="K2711" t="str">
        <f t="shared" si="128"/>
        <v>E:\imagenes\escudos_cl\America\Liga LPF\Sporting San Miguelito.png</v>
      </c>
      <c r="L2711" t="s">
        <v>398</v>
      </c>
      <c r="M2711">
        <f>INDEX(NationalTeams!B:B,MATCH(L2711,NationalTeams!C:C,0))</f>
        <v>162</v>
      </c>
      <c r="O2711" t="str">
        <f t="shared" si="126"/>
        <v>INSERT INTO "Clubs" (club_name,club_league_id,club_value,club_shield,club_country) VALUES ('Sporting San Miguelito',106,56,pg_read_binary_file('E:\imagenes\escudos_cl\America\Liga LPF\Sporting San Miguelito.png'),162);</v>
      </c>
    </row>
    <row r="2712" spans="2:15" x14ac:dyDescent="0.25">
      <c r="B2712">
        <v>2710</v>
      </c>
      <c r="C2712" t="s">
        <v>3762</v>
      </c>
      <c r="D2712" t="s">
        <v>1924</v>
      </c>
      <c r="E2712">
        <f>INDEX(ClubLeague!B:B,MATCH(D2712,ClubLeague!C:C,0))</f>
        <v>155</v>
      </c>
      <c r="F2712">
        <v>59</v>
      </c>
      <c r="G2712">
        <v>58</v>
      </c>
      <c r="H2712">
        <v>59</v>
      </c>
      <c r="I2712" s="3">
        <f t="shared" si="127"/>
        <v>59</v>
      </c>
      <c r="J2712" t="s">
        <v>7697</v>
      </c>
      <c r="K2712" t="str">
        <f t="shared" si="128"/>
        <v>E:\imagenes\escudos_cl\America\Primera Division Paraguaya\Sportivo Trinidense.png</v>
      </c>
      <c r="L2712" t="s">
        <v>348</v>
      </c>
      <c r="M2712">
        <f>INDEX(NationalTeams!B:B,MATCH(L2712,NationalTeams!C:C,0))</f>
        <v>164</v>
      </c>
      <c r="O2712" t="str">
        <f t="shared" si="126"/>
        <v>INSERT INTO "Clubs" (club_name,club_league_id,club_value,club_shield,club_country) VALUES ('Sportivo Trinidense',155,59,pg_read_binary_file('E:\imagenes\escudos_cl\America\Primera Division Paraguaya\Sportivo Trinidense.png'),164);</v>
      </c>
    </row>
    <row r="2713" spans="2:15" x14ac:dyDescent="0.25">
      <c r="B2713">
        <v>2711</v>
      </c>
      <c r="C2713" t="s">
        <v>2019</v>
      </c>
      <c r="D2713" t="s">
        <v>1772</v>
      </c>
      <c r="E2713">
        <f>INDEX(ClubLeague!B:B,MATCH(D2713,ClubLeague!C:C,0))</f>
        <v>2</v>
      </c>
      <c r="F2713">
        <v>70</v>
      </c>
      <c r="G2713">
        <v>70</v>
      </c>
      <c r="H2713">
        <v>68</v>
      </c>
      <c r="I2713" s="3">
        <f t="shared" si="127"/>
        <v>69</v>
      </c>
      <c r="J2713" t="s">
        <v>7698</v>
      </c>
      <c r="K2713" t="str">
        <f t="shared" si="128"/>
        <v>E:\imagenes\escudos_cl\Europa\2. Bundesliga\SpVgg Greuther Furth.png</v>
      </c>
      <c r="L2713" t="s">
        <v>489</v>
      </c>
      <c r="M2713">
        <f>INDEX(NationalTeams!B:B,MATCH(L2713,NationalTeams!C:C,0))</f>
        <v>4</v>
      </c>
      <c r="O2713" t="str">
        <f t="shared" si="126"/>
        <v>INSERT INTO "Clubs" (club_name,club_league_id,club_value,club_shield,club_country) VALUES ('SpVgg Greuther Furth',2,69,pg_read_binary_file('E:\imagenes\escudos_cl\Europa\2. Bundesliga\SpVgg Greuther Furth.png'),4);</v>
      </c>
    </row>
    <row r="2714" spans="2:15" x14ac:dyDescent="0.25">
      <c r="B2714">
        <v>2712</v>
      </c>
      <c r="C2714" t="s">
        <v>4469</v>
      </c>
      <c r="D2714" t="s">
        <v>1835</v>
      </c>
      <c r="E2714">
        <f>INDEX(ClubLeague!B:B,MATCH(D2714,ClubLeague!C:C,0))</f>
        <v>66</v>
      </c>
      <c r="F2714">
        <v>50</v>
      </c>
      <c r="G2714">
        <v>53</v>
      </c>
      <c r="H2714">
        <v>51</v>
      </c>
      <c r="I2714" s="3">
        <f t="shared" si="127"/>
        <v>51</v>
      </c>
      <c r="J2714" t="s">
        <v>7699</v>
      </c>
      <c r="K2714" t="str">
        <f t="shared" si="128"/>
        <v>E:\imagenes\escudos_cl\Asia\I League\Sreenidi Deccan FC.png</v>
      </c>
      <c r="L2714" t="s">
        <v>458</v>
      </c>
      <c r="M2714">
        <f>INDEX(NationalTeams!B:B,MATCH(L2714,NationalTeams!C:C,0))</f>
        <v>93</v>
      </c>
      <c r="O2714" t="str">
        <f t="shared" si="126"/>
        <v>INSERT INTO "Clubs" (club_name,club_league_id,club_value,club_shield,club_country) VALUES ('Sreenidi Deccan FC',66,51,pg_read_binary_file('E:\imagenes\escudos_cl\Asia\I League\Sreenidi Deccan FC.png'),93);</v>
      </c>
    </row>
    <row r="2715" spans="2:15" x14ac:dyDescent="0.25">
      <c r="B2715">
        <v>2713</v>
      </c>
      <c r="C2715" t="s">
        <v>4202</v>
      </c>
      <c r="D2715" t="s">
        <v>1863</v>
      </c>
      <c r="E2715">
        <f>INDEX(ClubLeague!B:B,MATCH(D2715,ClubLeague!C:C,0))</f>
        <v>94</v>
      </c>
      <c r="F2715">
        <v>57</v>
      </c>
      <c r="G2715">
        <v>54</v>
      </c>
      <c r="H2715">
        <v>57</v>
      </c>
      <c r="I2715" s="3">
        <f t="shared" si="127"/>
        <v>56</v>
      </c>
      <c r="J2715" t="s">
        <v>7700</v>
      </c>
      <c r="K2715" t="str">
        <f t="shared" si="128"/>
        <v>E:\imagenes\escudos_cl\Asia\Liga 2\Sriwijaya FC.png</v>
      </c>
      <c r="L2715" t="s">
        <v>444</v>
      </c>
      <c r="M2715">
        <f>INDEX(NationalTeams!B:B,MATCH(L2715,NationalTeams!C:C,0))</f>
        <v>94</v>
      </c>
      <c r="O2715" t="str">
        <f t="shared" si="126"/>
        <v>INSERT INTO "Clubs" (club_name,club_league_id,club_value,club_shield,club_country) VALUES ('Sriwijaya FC',94,56,pg_read_binary_file('E:\imagenes\escudos_cl\Asia\Liga 2\Sriwijaya FC.png'),94);</v>
      </c>
    </row>
    <row r="2716" spans="2:15" x14ac:dyDescent="0.25">
      <c r="B2716">
        <v>2714</v>
      </c>
      <c r="C2716" t="s">
        <v>3161</v>
      </c>
      <c r="D2716" t="s">
        <v>1800</v>
      </c>
      <c r="E2716">
        <f>INDEX(ClubLeague!B:B,MATCH(D2716,ClubLeague!C:C,0))</f>
        <v>30</v>
      </c>
      <c r="F2716">
        <v>44</v>
      </c>
      <c r="G2716">
        <v>52</v>
      </c>
      <c r="H2716">
        <v>49</v>
      </c>
      <c r="I2716" s="3">
        <f t="shared" si="127"/>
        <v>48</v>
      </c>
      <c r="J2716" t="s">
        <v>7701</v>
      </c>
      <c r="K2716" t="str">
        <f t="shared" si="128"/>
        <v>E:\imagenes\escudos_cl\Europa\Campionato Sammarinese di Calcio\SS Cosmos.png</v>
      </c>
      <c r="L2716" t="s">
        <v>541</v>
      </c>
      <c r="M2716">
        <f>INDEX(NationalTeams!B:B,MATCH(L2716,NationalTeams!C:C,0))</f>
        <v>180</v>
      </c>
      <c r="O2716" t="str">
        <f t="shared" si="126"/>
        <v>INSERT INTO "Clubs" (club_name,club_league_id,club_value,club_shield,club_country) VALUES ('SS Cosmos',30,48,pg_read_binary_file('E:\imagenes\escudos_cl\Europa\Campionato Sammarinese di Calcio\SS Cosmos.png'),180);</v>
      </c>
    </row>
    <row r="2717" spans="2:15" x14ac:dyDescent="0.25">
      <c r="B2717">
        <v>2715</v>
      </c>
      <c r="C2717" t="s">
        <v>3160</v>
      </c>
      <c r="D2717" t="s">
        <v>1800</v>
      </c>
      <c r="E2717">
        <f>INDEX(ClubLeague!B:B,MATCH(D2717,ClubLeague!C:C,0))</f>
        <v>30</v>
      </c>
      <c r="F2717">
        <v>45</v>
      </c>
      <c r="G2717">
        <v>55</v>
      </c>
      <c r="H2717">
        <v>47</v>
      </c>
      <c r="I2717" s="3">
        <f t="shared" si="127"/>
        <v>49</v>
      </c>
      <c r="J2717" t="s">
        <v>7702</v>
      </c>
      <c r="K2717" t="str">
        <f t="shared" si="128"/>
        <v>E:\imagenes\escudos_cl\Europa\Campionato Sammarinese di Calcio\SS Folgore Falciano Calcio.png</v>
      </c>
      <c r="L2717" t="s">
        <v>541</v>
      </c>
      <c r="M2717">
        <f>INDEX(NationalTeams!B:B,MATCH(L2717,NationalTeams!C:C,0))</f>
        <v>180</v>
      </c>
      <c r="O2717" t="str">
        <f t="shared" si="126"/>
        <v>INSERT INTO "Clubs" (club_name,club_league_id,club_value,club_shield,club_country) VALUES ('SS Folgore Falciano Calcio',30,49,pg_read_binary_file('E:\imagenes\escudos_cl\Europa\Campionato Sammarinese di Calcio\SS Folgore Falciano Calcio.png'),180);</v>
      </c>
    </row>
    <row r="2718" spans="2:15" x14ac:dyDescent="0.25">
      <c r="B2718">
        <v>2716</v>
      </c>
      <c r="C2718" t="s">
        <v>2795</v>
      </c>
      <c r="D2718" t="s">
        <v>1942</v>
      </c>
      <c r="E2718">
        <f>INDEX(ClubLeague!B:B,MATCH(D2718,ClubLeague!C:C,0))</f>
        <v>173</v>
      </c>
      <c r="F2718">
        <v>80</v>
      </c>
      <c r="G2718">
        <v>83</v>
      </c>
      <c r="H2718">
        <v>77</v>
      </c>
      <c r="I2718" s="3">
        <f t="shared" si="127"/>
        <v>80</v>
      </c>
      <c r="J2718" t="s">
        <v>7703</v>
      </c>
      <c r="K2718" t="str">
        <f t="shared" si="128"/>
        <v>E:\imagenes\escudos_cl\Europa\Serie A\SS Lazio.png</v>
      </c>
      <c r="L2718" t="s">
        <v>488</v>
      </c>
      <c r="M2718">
        <f>INDEX(NationalTeams!B:B,MATCH(L2718,NationalTeams!C:C,0))</f>
        <v>110</v>
      </c>
      <c r="O2718" t="str">
        <f t="shared" si="126"/>
        <v>INSERT INTO "Clubs" (club_name,club_league_id,club_value,club_shield,club_country) VALUES ('SS Lazio',173,80,pg_read_binary_file('E:\imagenes\escudos_cl\Europa\Serie A\SS Lazio.png'),110);</v>
      </c>
    </row>
    <row r="2719" spans="2:15" x14ac:dyDescent="0.25">
      <c r="B2719">
        <v>2717</v>
      </c>
      <c r="C2719" t="s">
        <v>3165</v>
      </c>
      <c r="D2719" t="s">
        <v>1800</v>
      </c>
      <c r="E2719">
        <f>INDEX(ClubLeague!B:B,MATCH(D2719,ClubLeague!C:C,0))</f>
        <v>30</v>
      </c>
      <c r="F2719">
        <v>46</v>
      </c>
      <c r="G2719">
        <v>55</v>
      </c>
      <c r="H2719">
        <v>43</v>
      </c>
      <c r="I2719" s="3">
        <f t="shared" si="127"/>
        <v>48</v>
      </c>
      <c r="J2719" t="s">
        <v>7704</v>
      </c>
      <c r="K2719" t="str">
        <f t="shared" si="128"/>
        <v>E:\imagenes\escudos_cl\Europa\Campionato Sammarinese di Calcio\SS Murata.png</v>
      </c>
      <c r="L2719" t="s">
        <v>541</v>
      </c>
      <c r="M2719">
        <f>INDEX(NationalTeams!B:B,MATCH(L2719,NationalTeams!C:C,0))</f>
        <v>180</v>
      </c>
      <c r="O2719" t="str">
        <f t="shared" si="126"/>
        <v>INSERT INTO "Clubs" (club_name,club_league_id,club_value,club_shield,club_country) VALUES ('SS Murata',30,48,pg_read_binary_file('E:\imagenes\escudos_cl\Europa\Campionato Sammarinese di Calcio\SS Murata.png'),180);</v>
      </c>
    </row>
    <row r="2720" spans="2:15" x14ac:dyDescent="0.25">
      <c r="B2720">
        <v>2718</v>
      </c>
      <c r="C2720" t="s">
        <v>3171</v>
      </c>
      <c r="D2720" t="s">
        <v>1800</v>
      </c>
      <c r="E2720">
        <f>INDEX(ClubLeague!B:B,MATCH(D2720,ClubLeague!C:C,0))</f>
        <v>30</v>
      </c>
      <c r="F2720">
        <v>53</v>
      </c>
      <c r="G2720">
        <v>49</v>
      </c>
      <c r="H2720">
        <v>50</v>
      </c>
      <c r="I2720" s="3">
        <f t="shared" si="127"/>
        <v>51</v>
      </c>
      <c r="J2720" t="s">
        <v>7705</v>
      </c>
      <c r="K2720" t="str">
        <f t="shared" si="128"/>
        <v>E:\imagenes\escudos_cl\Europa\Campionato Sammarinese di Calcio\SS Pennarossa.png</v>
      </c>
      <c r="L2720" t="s">
        <v>541</v>
      </c>
      <c r="M2720">
        <f>INDEX(NationalTeams!B:B,MATCH(L2720,NationalTeams!C:C,0))</f>
        <v>180</v>
      </c>
      <c r="O2720" t="str">
        <f t="shared" si="126"/>
        <v>INSERT INTO "Clubs" (club_name,club_league_id,club_value,club_shield,club_country) VALUES ('SS Pennarossa',30,51,pg_read_binary_file('E:\imagenes\escudos_cl\Europa\Campionato Sammarinese di Calcio\SS Pennarossa.png'),180);</v>
      </c>
    </row>
    <row r="2721" spans="2:15" x14ac:dyDescent="0.25">
      <c r="B2721">
        <v>2719</v>
      </c>
      <c r="C2721" t="s">
        <v>2805</v>
      </c>
      <c r="D2721" t="s">
        <v>1943</v>
      </c>
      <c r="E2721">
        <f>INDEX(ClubLeague!B:B,MATCH(D2721,ClubLeague!C:C,0))</f>
        <v>174</v>
      </c>
      <c r="F2721">
        <v>63</v>
      </c>
      <c r="G2721">
        <v>62</v>
      </c>
      <c r="H2721">
        <v>66</v>
      </c>
      <c r="I2721" s="3">
        <f t="shared" si="127"/>
        <v>64</v>
      </c>
      <c r="J2721" t="s">
        <v>7706</v>
      </c>
      <c r="K2721" t="str">
        <f t="shared" si="128"/>
        <v>E:\imagenes\escudos_cl\Europa\Serie B\SSC Bari.png</v>
      </c>
      <c r="L2721" t="s">
        <v>488</v>
      </c>
      <c r="M2721">
        <f>INDEX(NationalTeams!B:B,MATCH(L2721,NationalTeams!C:C,0))</f>
        <v>110</v>
      </c>
      <c r="O2721" t="str">
        <f t="shared" si="126"/>
        <v>INSERT INTO "Clubs" (club_name,club_league_id,club_value,club_shield,club_country) VALUES ('SSC Bari',174,64,pg_read_binary_file('E:\imagenes\escudos_cl\Europa\Serie B\SSC Bari.png'),110);</v>
      </c>
    </row>
    <row r="2722" spans="2:15" x14ac:dyDescent="0.25">
      <c r="B2722">
        <v>2720</v>
      </c>
      <c r="C2722" t="s">
        <v>2798</v>
      </c>
      <c r="D2722" t="s">
        <v>1942</v>
      </c>
      <c r="E2722">
        <f>INDEX(ClubLeague!B:B,MATCH(D2722,ClubLeague!C:C,0))</f>
        <v>173</v>
      </c>
      <c r="F2722">
        <v>83</v>
      </c>
      <c r="G2722">
        <v>80</v>
      </c>
      <c r="H2722">
        <v>81</v>
      </c>
      <c r="I2722" s="3">
        <f t="shared" si="127"/>
        <v>81</v>
      </c>
      <c r="J2722" t="s">
        <v>7707</v>
      </c>
      <c r="K2722" t="str">
        <f t="shared" si="128"/>
        <v>E:\imagenes\escudos_cl\Europa\Serie A\SSC Napoli.png</v>
      </c>
      <c r="L2722" t="s">
        <v>488</v>
      </c>
      <c r="M2722">
        <f>INDEX(NationalTeams!B:B,MATCH(L2722,NationalTeams!C:C,0))</f>
        <v>110</v>
      </c>
      <c r="O2722" t="str">
        <f t="shared" si="126"/>
        <v>INSERT INTO "Clubs" (club_name,club_league_id,club_value,club_shield,club_country) VALUES ('SSC Napoli',173,81,pg_read_binary_file('E:\imagenes\escudos_cl\Europa\Serie A\SSC Napoli.png'),110);</v>
      </c>
    </row>
    <row r="2723" spans="2:15" x14ac:dyDescent="0.25">
      <c r="B2723">
        <v>2721</v>
      </c>
      <c r="C2723" t="s">
        <v>2321</v>
      </c>
      <c r="D2723" t="s">
        <v>1931</v>
      </c>
      <c r="E2723">
        <f>INDEX(ClubLeague!B:B,MATCH(D2723,ClubLeague!C:C,0))</f>
        <v>162</v>
      </c>
      <c r="F2723">
        <v>64</v>
      </c>
      <c r="G2723">
        <v>63</v>
      </c>
      <c r="H2723">
        <v>66</v>
      </c>
      <c r="I2723" s="3">
        <f t="shared" si="127"/>
        <v>64</v>
      </c>
      <c r="J2723" t="s">
        <v>7708</v>
      </c>
      <c r="K2723" t="str">
        <f t="shared" si="128"/>
        <v>E:\imagenes\escudos_cl\Europa\Scottish Championship\St Johnstone FC.png</v>
      </c>
      <c r="L2723" t="s">
        <v>515</v>
      </c>
      <c r="M2723">
        <f>INDEX(NationalTeams!B:B,MATCH(L2723,NationalTeams!C:C,0))</f>
        <v>63</v>
      </c>
      <c r="O2723" t="str">
        <f t="shared" si="126"/>
        <v>INSERT INTO "Clubs" (club_name,club_league_id,club_value,club_shield,club_country) VALUES ('St Johnstone FC',162,64,pg_read_binary_file('E:\imagenes\escudos_cl\Europa\Scottish Championship\St Johnstone FC.png'),63);</v>
      </c>
    </row>
    <row r="2724" spans="2:15" x14ac:dyDescent="0.25">
      <c r="B2724">
        <v>2722</v>
      </c>
      <c r="C2724" t="s">
        <v>2573</v>
      </c>
      <c r="D2724" t="s">
        <v>1832</v>
      </c>
      <c r="E2724">
        <f>INDEX(ClubLeague!B:B,MATCH(D2724,ClubLeague!C:C,0))</f>
        <v>63</v>
      </c>
      <c r="F2724">
        <v>52</v>
      </c>
      <c r="G2724">
        <v>54</v>
      </c>
      <c r="H2724">
        <v>51</v>
      </c>
      <c r="I2724" s="3">
        <f t="shared" si="127"/>
        <v>52</v>
      </c>
      <c r="J2724" t="s">
        <v>7709</v>
      </c>
      <c r="K2724" t="str">
        <f t="shared" si="128"/>
        <v>E:\imagenes\escudos_cl\Europa\Gibraltar Football League\St Josephs FC.png</v>
      </c>
      <c r="L2724" t="s">
        <v>536</v>
      </c>
      <c r="M2724">
        <f>INDEX(NationalTeams!B:B,MATCH(L2724,NationalTeams!C:C,0))</f>
        <v>80</v>
      </c>
      <c r="O2724" t="str">
        <f t="shared" si="126"/>
        <v>INSERT INTO "Clubs" (club_name,club_league_id,club_value,club_shield,club_country) VALUES ('St Josephs FC',63,52,pg_read_binary_file('E:\imagenes\escudos_cl\Europa\Gibraltar Football League\St Josephs FC.png'),80);</v>
      </c>
    </row>
    <row r="2725" spans="2:15" x14ac:dyDescent="0.25">
      <c r="B2725">
        <v>2723</v>
      </c>
      <c r="C2725" t="s">
        <v>2338</v>
      </c>
      <c r="D2725" t="s">
        <v>1932</v>
      </c>
      <c r="E2725">
        <f>INDEX(ClubLeague!B:B,MATCH(D2725,ClubLeague!C:C,0))</f>
        <v>163</v>
      </c>
      <c r="F2725">
        <v>60</v>
      </c>
      <c r="G2725">
        <v>58</v>
      </c>
      <c r="H2725">
        <v>60</v>
      </c>
      <c r="I2725" s="3">
        <f t="shared" si="127"/>
        <v>59</v>
      </c>
      <c r="J2725" t="s">
        <v>7710</v>
      </c>
      <c r="K2725" t="str">
        <f t="shared" si="128"/>
        <v>E:\imagenes\escudos_cl\Europa\Scottish Premiership\St Mirren FC.png</v>
      </c>
      <c r="L2725" t="s">
        <v>515</v>
      </c>
      <c r="M2725">
        <f>INDEX(NationalTeams!B:B,MATCH(L2725,NationalTeams!C:C,0))</f>
        <v>63</v>
      </c>
      <c r="O2725" t="str">
        <f t="shared" si="126"/>
        <v>INSERT INTO "Clubs" (club_name,club_league_id,club_value,club_shield,club_country) VALUES ('St Mirren FC',163,59,pg_read_binary_file('E:\imagenes\escudos_cl\Europa\Scottish Premiership\St Mirren FC.png'),63);</v>
      </c>
    </row>
    <row r="2726" spans="2:15" x14ac:dyDescent="0.25">
      <c r="B2726">
        <v>2724</v>
      </c>
      <c r="C2726" t="s">
        <v>2716</v>
      </c>
      <c r="D2726" t="s">
        <v>1841</v>
      </c>
      <c r="E2726">
        <f>INDEX(ClubLeague!B:B,MATCH(D2726,ClubLeague!C:C,0))</f>
        <v>72</v>
      </c>
      <c r="F2726">
        <v>64</v>
      </c>
      <c r="G2726">
        <v>69</v>
      </c>
      <c r="H2726">
        <v>58</v>
      </c>
      <c r="I2726" s="3">
        <f t="shared" si="127"/>
        <v>64</v>
      </c>
      <c r="J2726" t="s">
        <v>7711</v>
      </c>
      <c r="K2726" t="str">
        <f t="shared" si="128"/>
        <v>E:\imagenes\escudos_cl\Europa\Ireland Premier Division\St Patricks Athletic FC.png</v>
      </c>
      <c r="L2726" t="s">
        <v>513</v>
      </c>
      <c r="M2726">
        <f>INDEX(NationalTeams!B:B,MATCH(L2726,NationalTeams!C:C,0))</f>
        <v>98</v>
      </c>
      <c r="O2726" t="str">
        <f t="shared" si="126"/>
        <v>INSERT INTO "Clubs" (club_name,club_league_id,club_value,club_shield,club_country) VALUES ('St Patricks Athletic FC',72,64,pg_read_binary_file('E:\imagenes\escudos_cl\Europa\Ireland Premier Division\St Patricks Athletic FC.png'),98);</v>
      </c>
    </row>
    <row r="2727" spans="2:15" x14ac:dyDescent="0.25">
      <c r="B2727">
        <v>2725</v>
      </c>
      <c r="C2727" t="s">
        <v>3816</v>
      </c>
      <c r="D2727" t="s">
        <v>1945</v>
      </c>
      <c r="E2727">
        <f>INDEX(ClubLeague!B:B,MATCH(D2727,ClubLeague!C:C,0))</f>
        <v>176</v>
      </c>
      <c r="F2727">
        <v>49</v>
      </c>
      <c r="G2727">
        <v>47</v>
      </c>
      <c r="H2727">
        <v>47</v>
      </c>
      <c r="I2727" s="3">
        <f t="shared" si="127"/>
        <v>48</v>
      </c>
      <c r="J2727" t="s">
        <v>7712</v>
      </c>
      <c r="K2727" t="str">
        <f t="shared" si="128"/>
        <v>E:\imagenes\escudos_cl\America\SKNFA Premier League\St Pauls United.png</v>
      </c>
      <c r="L2727" t="s">
        <v>411</v>
      </c>
      <c r="M2727">
        <f>INDEX(NationalTeams!B:B,MATCH(L2727,NationalTeams!C:C,0))</f>
        <v>179</v>
      </c>
      <c r="O2727" t="str">
        <f t="shared" si="126"/>
        <v>INSERT INTO "Clubs" (club_name,club_league_id,club_value,club_shield,club_country) VALUES ('St Pauls United',176,48,pg_read_binary_file('E:\imagenes\escudos_cl\America\SKNFA Premier League\St Pauls United.png'),179);</v>
      </c>
    </row>
    <row r="2728" spans="2:15" x14ac:dyDescent="0.25">
      <c r="B2728">
        <v>2726</v>
      </c>
      <c r="C2728" t="s">
        <v>3817</v>
      </c>
      <c r="D2728" t="s">
        <v>1945</v>
      </c>
      <c r="E2728">
        <f>INDEX(ClubLeague!B:B,MATCH(D2728,ClubLeague!C:C,0))</f>
        <v>176</v>
      </c>
      <c r="F2728">
        <v>47</v>
      </c>
      <c r="G2728">
        <v>49</v>
      </c>
      <c r="H2728">
        <v>48</v>
      </c>
      <c r="I2728" s="3">
        <f t="shared" si="127"/>
        <v>48</v>
      </c>
      <c r="J2728" t="s">
        <v>7713</v>
      </c>
      <c r="K2728" t="str">
        <f t="shared" si="128"/>
        <v>E:\imagenes\escudos_cl\America\SKNFA Premier League\St Peters Strikers FC.png</v>
      </c>
      <c r="L2728" t="s">
        <v>411</v>
      </c>
      <c r="M2728">
        <f>INDEX(NationalTeams!B:B,MATCH(L2728,NationalTeams!C:C,0))</f>
        <v>179</v>
      </c>
      <c r="O2728" t="str">
        <f t="shared" si="126"/>
        <v>INSERT INTO "Clubs" (club_name,club_league_id,club_value,club_shield,club_country) VALUES ('St Peters Strikers FC',176,48,pg_read_binary_file('E:\imagenes\escudos_cl\America\SKNFA Premier League\St Peters Strikers FC.png'),179);</v>
      </c>
    </row>
    <row r="2729" spans="2:15" x14ac:dyDescent="0.25">
      <c r="B2729">
        <v>2727</v>
      </c>
      <c r="C2729" t="s">
        <v>3632</v>
      </c>
      <c r="D2729" t="s">
        <v>1889</v>
      </c>
      <c r="E2729">
        <f>INDEX(ClubLeague!B:B,MATCH(D2729,ClubLeague!C:C,0))</f>
        <v>120</v>
      </c>
      <c r="F2729">
        <v>73</v>
      </c>
      <c r="G2729">
        <v>71</v>
      </c>
      <c r="H2729">
        <v>64</v>
      </c>
      <c r="I2729" s="3">
        <f t="shared" si="127"/>
        <v>69</v>
      </c>
      <c r="J2729" t="s">
        <v>7714</v>
      </c>
      <c r="K2729" t="str">
        <f t="shared" si="128"/>
        <v>E:\imagenes\escudos_cl\America\Major League Soccer\St.Louis City SC.png</v>
      </c>
      <c r="L2729" t="s">
        <v>349</v>
      </c>
      <c r="M2729">
        <f>INDEX(NationalTeams!B:B,MATCH(L2729,NationalTeams!C:C,0))</f>
        <v>67</v>
      </c>
      <c r="O2729" t="str">
        <f t="shared" si="126"/>
        <v>INSERT INTO "Clubs" (club_name,club_league_id,club_value,club_shield,club_country) VALUES ('St.Louis City SC',120,69,pg_read_binary_file('E:\imagenes\escudos_cl\America\Major League Soccer\St.Louis City SC.png'),67);</v>
      </c>
    </row>
    <row r="2730" spans="2:15" x14ac:dyDescent="0.25">
      <c r="B2730">
        <v>2728</v>
      </c>
      <c r="C2730" t="s">
        <v>3012</v>
      </c>
      <c r="D2730" t="s">
        <v>1910</v>
      </c>
      <c r="E2730">
        <f>INDEX(ClubLeague!B:B,MATCH(D2730,ClubLeague!C:C,0))</f>
        <v>141</v>
      </c>
      <c r="F2730">
        <v>55</v>
      </c>
      <c r="G2730">
        <v>58</v>
      </c>
      <c r="H2730">
        <v>55</v>
      </c>
      <c r="I2730" s="3">
        <f t="shared" si="127"/>
        <v>56</v>
      </c>
      <c r="J2730" t="s">
        <v>7715</v>
      </c>
      <c r="K2730" t="str">
        <f t="shared" si="128"/>
        <v>E:\imagenes\escudos_cl\Europa\Norwegian First Division\Stabaek.png</v>
      </c>
      <c r="L2730" t="s">
        <v>492</v>
      </c>
      <c r="M2730">
        <f>INDEX(NationalTeams!B:B,MATCH(L2730,NationalTeams!C:C,0))</f>
        <v>154</v>
      </c>
      <c r="O2730" t="str">
        <f t="shared" si="126"/>
        <v>INSERT INTO "Clubs" (club_name,club_league_id,club_value,club_shield,club_country) VALUES ('Stabaek',141,56,pg_read_binary_file('E:\imagenes\escudos_cl\Europa\Norwegian First Division\Stabaek.png'),154);</v>
      </c>
    </row>
    <row r="2731" spans="2:15" x14ac:dyDescent="0.25">
      <c r="B2731">
        <v>2729</v>
      </c>
      <c r="C2731" t="s">
        <v>2471</v>
      </c>
      <c r="D2731" t="s">
        <v>1882</v>
      </c>
      <c r="E2731">
        <f>INDEX(ClubLeague!B:B,MATCH(D2731,ClubLeague!C:C,0))</f>
        <v>113</v>
      </c>
      <c r="F2731">
        <v>71</v>
      </c>
      <c r="G2731">
        <v>67</v>
      </c>
      <c r="H2731">
        <v>73</v>
      </c>
      <c r="I2731" s="3">
        <f t="shared" si="127"/>
        <v>70</v>
      </c>
      <c r="J2731" t="s">
        <v>7716</v>
      </c>
      <c r="K2731" t="str">
        <f t="shared" si="128"/>
        <v>E:\imagenes\escudos_cl\Europa\Ligue 1\Stade Brestois 29.png</v>
      </c>
      <c r="L2731" t="s">
        <v>487</v>
      </c>
      <c r="M2731">
        <f>INDEX(NationalTeams!B:B,MATCH(L2731,NationalTeams!C:C,0))</f>
        <v>74</v>
      </c>
      <c r="O2731" t="str">
        <f t="shared" si="126"/>
        <v>INSERT INTO "Clubs" (club_name,club_league_id,club_value,club_shield,club_country) VALUES ('Stade Brestois 29',113,70,pg_read_binary_file('E:\imagenes\escudos_cl\Europa\Ligue 1\Stade Brestois 29.png'),74);</v>
      </c>
    </row>
    <row r="2732" spans="2:15" x14ac:dyDescent="0.25">
      <c r="B2732">
        <v>2730</v>
      </c>
      <c r="C2732" t="s">
        <v>4697</v>
      </c>
      <c r="D2732" t="s">
        <v>1882</v>
      </c>
      <c r="E2732">
        <f>INDEX(ClubLeague!B:B,MATCH(D2732,ClubLeague!C:C,0))</f>
        <v>113</v>
      </c>
      <c r="F2732">
        <v>72</v>
      </c>
      <c r="G2732">
        <v>73</v>
      </c>
      <c r="H2732">
        <v>69</v>
      </c>
      <c r="I2732" s="3">
        <f t="shared" si="127"/>
        <v>71</v>
      </c>
      <c r="J2732" t="s">
        <v>7717</v>
      </c>
      <c r="K2732" t="str">
        <f t="shared" si="128"/>
        <v>E:\imagenes\escudos_cl\Africa\Ligue 1\Stade dAbidjan.png</v>
      </c>
      <c r="L2732" t="s">
        <v>323</v>
      </c>
      <c r="M2732">
        <f>INDEX(NationalTeams!B:B,MATCH(L2732,NationalTeams!C:C,0))</f>
        <v>51</v>
      </c>
      <c r="O2732" t="str">
        <f t="shared" si="126"/>
        <v>INSERT INTO "Clubs" (club_name,club_league_id,club_value,club_shield,club_country) VALUES ('Stade dAbidjan',113,71,pg_read_binary_file('E:\imagenes\escudos_cl\Africa\Ligue 1\Stade dAbidjan.png'),51);</v>
      </c>
    </row>
    <row r="2733" spans="2:15" x14ac:dyDescent="0.25">
      <c r="B2733">
        <v>2731</v>
      </c>
      <c r="C2733" t="s">
        <v>4887</v>
      </c>
      <c r="D2733" t="s">
        <v>1939</v>
      </c>
      <c r="E2733">
        <f>INDEX(ClubLeague!B:B,MATCH(D2733,ClubLeague!C:C,0))</f>
        <v>170</v>
      </c>
      <c r="F2733">
        <v>58</v>
      </c>
      <c r="G2733">
        <v>71</v>
      </c>
      <c r="H2733">
        <v>66</v>
      </c>
      <c r="I2733" s="3">
        <f t="shared" si="127"/>
        <v>65</v>
      </c>
      <c r="J2733" t="s">
        <v>7718</v>
      </c>
      <c r="K2733" t="str">
        <f t="shared" si="128"/>
        <v>E:\imagenes\escudos_cl\Africa\Senegal Ligue 1\Stade de Mbour.png</v>
      </c>
      <c r="L2733" t="s">
        <v>362</v>
      </c>
      <c r="M2733">
        <f>INDEX(NationalTeams!B:B,MATCH(L2733,NationalTeams!C:C,0))</f>
        <v>184</v>
      </c>
      <c r="O2733" t="str">
        <f t="shared" si="126"/>
        <v>INSERT INTO "Clubs" (club_name,club_league_id,club_value,club_shield,club_country) VALUES ('Stade de Mbour',170,65,pg_read_binary_file('E:\imagenes\escudos_cl\Africa\Senegal Ligue 1\Stade de Mbour.png'),184);</v>
      </c>
    </row>
    <row r="2734" spans="2:15" x14ac:dyDescent="0.25">
      <c r="B2734">
        <v>2732</v>
      </c>
      <c r="C2734" t="s">
        <v>2494</v>
      </c>
      <c r="D2734" t="s">
        <v>1885</v>
      </c>
      <c r="E2734">
        <f>INDEX(ClubLeague!B:B,MATCH(D2734,ClubLeague!C:C,0))</f>
        <v>116</v>
      </c>
      <c r="F2734">
        <v>62</v>
      </c>
      <c r="G2734">
        <v>60</v>
      </c>
      <c r="H2734">
        <v>58</v>
      </c>
      <c r="I2734" s="3">
        <f t="shared" si="127"/>
        <v>60</v>
      </c>
      <c r="J2734" t="s">
        <v>7719</v>
      </c>
      <c r="K2734" t="str">
        <f t="shared" si="128"/>
        <v>E:\imagenes\escudos_cl\Europa\Ligue 2\Stade Lavallois.png</v>
      </c>
      <c r="L2734" t="s">
        <v>487</v>
      </c>
      <c r="M2734">
        <f>INDEX(NationalTeams!B:B,MATCH(L2734,NationalTeams!C:C,0))</f>
        <v>74</v>
      </c>
      <c r="O2734" t="str">
        <f t="shared" si="126"/>
        <v>INSERT INTO "Clubs" (club_name,club_league_id,club_value,club_shield,club_country) VALUES ('Stade Lavallois',116,60,pg_read_binary_file('E:\imagenes\escudos_cl\Europa\Ligue 2\Stade Lavallois.png'),74);</v>
      </c>
    </row>
    <row r="2735" spans="2:15" x14ac:dyDescent="0.25">
      <c r="B2735">
        <v>2733</v>
      </c>
      <c r="C2735" t="s">
        <v>4781</v>
      </c>
      <c r="D2735" t="s">
        <v>1892</v>
      </c>
      <c r="E2735">
        <f>INDEX(ClubLeague!B:B,MATCH(D2735,ClubLeague!C:C,0))</f>
        <v>123</v>
      </c>
      <c r="F2735">
        <v>61</v>
      </c>
      <c r="G2735">
        <v>59</v>
      </c>
      <c r="H2735">
        <v>58</v>
      </c>
      <c r="I2735" s="3">
        <f t="shared" si="127"/>
        <v>59</v>
      </c>
      <c r="J2735" t="s">
        <v>7720</v>
      </c>
      <c r="K2735" t="str">
        <f t="shared" si="128"/>
        <v>E:\imagenes\escudos_cl\Africa\Malian Premiere Division\Stade Malien.png</v>
      </c>
      <c r="L2735" t="s">
        <v>379</v>
      </c>
      <c r="M2735">
        <f>INDEX(NationalTeams!B:B,MATCH(L2735,NationalTeams!C:C,0))</f>
        <v>135</v>
      </c>
      <c r="O2735" t="str">
        <f t="shared" si="126"/>
        <v>INSERT INTO "Clubs" (club_name,club_league_id,club_value,club_shield,club_country) VALUES ('Stade Malien',123,59,pg_read_binary_file('E:\imagenes\escudos_cl\Africa\Malian Premiere Division\Stade Malien.png'),135);</v>
      </c>
    </row>
    <row r="2736" spans="2:15" x14ac:dyDescent="0.25">
      <c r="B2736">
        <v>2734</v>
      </c>
      <c r="C2736" t="s">
        <v>2470</v>
      </c>
      <c r="D2736" t="s">
        <v>1885</v>
      </c>
      <c r="E2736">
        <f>INDEX(ClubLeague!B:B,MATCH(D2736,ClubLeague!C:C,0))</f>
        <v>116</v>
      </c>
      <c r="F2736">
        <v>72</v>
      </c>
      <c r="G2736">
        <v>69</v>
      </c>
      <c r="H2736">
        <v>71</v>
      </c>
      <c r="I2736" s="3">
        <f t="shared" si="127"/>
        <v>71</v>
      </c>
      <c r="J2736" t="s">
        <v>7721</v>
      </c>
      <c r="K2736" t="str">
        <f t="shared" si="128"/>
        <v>E:\imagenes\escudos_cl\Europa\Ligue 2\Stade Reims.png</v>
      </c>
      <c r="L2736" t="s">
        <v>487</v>
      </c>
      <c r="M2736">
        <f>INDEX(NationalTeams!B:B,MATCH(L2736,NationalTeams!C:C,0))</f>
        <v>74</v>
      </c>
      <c r="O2736" t="str">
        <f t="shared" si="126"/>
        <v>INSERT INTO "Clubs" (club_name,club_league_id,club_value,club_shield,club_country) VALUES ('Stade Reims',116,71,pg_read_binary_file('E:\imagenes\escudos_cl\Europa\Ligue 2\Stade Reims.png'),74);</v>
      </c>
    </row>
    <row r="2737" spans="2:15" x14ac:dyDescent="0.25">
      <c r="B2737">
        <v>2735</v>
      </c>
      <c r="C2737" t="s">
        <v>4667</v>
      </c>
      <c r="D2737" t="s">
        <v>1820</v>
      </c>
      <c r="E2737">
        <f>INDEX(ClubLeague!B:B,MATCH(D2737,ClubLeague!C:C,0))</f>
        <v>51</v>
      </c>
      <c r="F2737">
        <v>66</v>
      </c>
      <c r="G2737">
        <v>59</v>
      </c>
      <c r="H2737">
        <v>62</v>
      </c>
      <c r="I2737" s="3">
        <f t="shared" si="127"/>
        <v>62</v>
      </c>
      <c r="J2737" t="s">
        <v>7722</v>
      </c>
      <c r="K2737" t="str">
        <f t="shared" si="128"/>
        <v>E:\imagenes\escudos_cl\Africa\Elite One\Stade Renard FC.png</v>
      </c>
      <c r="L2737" t="s">
        <v>322</v>
      </c>
      <c r="M2737">
        <f>INDEX(NationalTeams!B:B,MATCH(L2737,NationalTeams!C:C,0))</f>
        <v>40</v>
      </c>
      <c r="O2737" t="str">
        <f t="shared" si="126"/>
        <v>INSERT INTO "Clubs" (club_name,club_league_id,club_value,club_shield,club_country) VALUES ('Stade Renard FC',51,62,pg_read_binary_file('E:\imagenes\escudos_cl\Africa\Elite One\Stade Renard FC.png'),40);</v>
      </c>
    </row>
    <row r="2738" spans="2:15" x14ac:dyDescent="0.25">
      <c r="B2738">
        <v>2736</v>
      </c>
      <c r="C2738" t="s">
        <v>2467</v>
      </c>
      <c r="D2738" t="s">
        <v>1882</v>
      </c>
      <c r="E2738">
        <f>INDEX(ClubLeague!B:B,MATCH(D2738,ClubLeague!C:C,0))</f>
        <v>113</v>
      </c>
      <c r="F2738">
        <v>75</v>
      </c>
      <c r="G2738">
        <v>72</v>
      </c>
      <c r="H2738">
        <v>72</v>
      </c>
      <c r="I2738" s="3">
        <f t="shared" si="127"/>
        <v>73</v>
      </c>
      <c r="J2738" t="s">
        <v>7723</v>
      </c>
      <c r="K2738" t="str">
        <f t="shared" si="128"/>
        <v>E:\imagenes\escudos_cl\Europa\Ligue 1\Stade Rennais FC.png</v>
      </c>
      <c r="L2738" t="s">
        <v>487</v>
      </c>
      <c r="M2738">
        <f>INDEX(NationalTeams!B:B,MATCH(L2738,NationalTeams!C:C,0))</f>
        <v>74</v>
      </c>
      <c r="O2738" t="str">
        <f t="shared" si="126"/>
        <v>INSERT INTO "Clubs" (club_name,club_league_id,club_value,club_shield,club_country) VALUES ('Stade Rennais FC',113,73,pg_read_binary_file('E:\imagenes\escudos_cl\Europa\Ligue 1\Stade Rennais FC.png'),74);</v>
      </c>
    </row>
    <row r="2739" spans="2:15" x14ac:dyDescent="0.25">
      <c r="B2739">
        <v>2737</v>
      </c>
      <c r="C2739" t="s">
        <v>4875</v>
      </c>
      <c r="D2739" t="s">
        <v>1806</v>
      </c>
      <c r="E2739">
        <f>INDEX(ClubLeague!B:B,MATCH(D2739,ClubLeague!C:C,0))</f>
        <v>36</v>
      </c>
      <c r="F2739">
        <v>71</v>
      </c>
      <c r="G2739">
        <v>74</v>
      </c>
      <c r="H2739">
        <v>61</v>
      </c>
      <c r="I2739" s="3">
        <f t="shared" si="127"/>
        <v>69</v>
      </c>
      <c r="J2739" t="s">
        <v>7724</v>
      </c>
      <c r="K2739" t="str">
        <f t="shared" si="128"/>
        <v>E:\imagenes\escudos_cl\Africa\Congo DR Super Liga\Stade TP Mazembe.png</v>
      </c>
      <c r="L2739" t="s">
        <v>380</v>
      </c>
      <c r="M2739">
        <f>INDEX(NationalTeams!B:B,MATCH(L2739,NationalTeams!C:C,0))</f>
        <v>172</v>
      </c>
      <c r="O2739" t="str">
        <f t="shared" si="126"/>
        <v>INSERT INTO "Clubs" (club_name,club_league_id,club_value,club_shield,club_country) VALUES ('Stade TP Mazembe',36,69,pg_read_binary_file('E:\imagenes\escudos_cl\Africa\Congo DR Super Liga\Stade TP Mazembe.png'),172);</v>
      </c>
    </row>
    <row r="2740" spans="2:15" x14ac:dyDescent="0.25">
      <c r="B2740">
        <v>2738</v>
      </c>
      <c r="C2740" t="s">
        <v>4934</v>
      </c>
      <c r="D2740" t="s">
        <v>1968</v>
      </c>
      <c r="E2740">
        <f>INDEX(ClubLeague!B:B,MATCH(D2740,ClubLeague!C:C,0))</f>
        <v>199</v>
      </c>
      <c r="F2740">
        <v>73</v>
      </c>
      <c r="G2740">
        <v>73</v>
      </c>
      <c r="H2740">
        <v>75</v>
      </c>
      <c r="I2740" s="3">
        <f t="shared" si="127"/>
        <v>74</v>
      </c>
      <c r="J2740" t="s">
        <v>7725</v>
      </c>
      <c r="K2740" t="str">
        <f t="shared" si="128"/>
        <v>E:\imagenes\escudos_cl\Africa\Tunisian Ligue Professionnelle 1\Stade Tunisien.png</v>
      </c>
      <c r="L2740" t="s">
        <v>364</v>
      </c>
      <c r="M2740">
        <f>INDEX(NationalTeams!B:B,MATCH(L2740,NationalTeams!C:C,0))</f>
        <v>208</v>
      </c>
      <c r="O2740" t="str">
        <f t="shared" si="126"/>
        <v>INSERT INTO "Clubs" (club_name,club_league_id,club_value,club_shield,club_country) VALUES ('Stade Tunisien',199,74,pg_read_binary_file('E:\imagenes\escudos_cl\Africa\Tunisian Ligue Professionnelle 1\Stade Tunisien.png'),208);</v>
      </c>
    </row>
    <row r="2741" spans="2:15" x14ac:dyDescent="0.25">
      <c r="B2741">
        <v>2739</v>
      </c>
      <c r="C2741" t="s">
        <v>3024</v>
      </c>
      <c r="D2741" t="s">
        <v>1836</v>
      </c>
      <c r="E2741">
        <f>INDEX(ClubLeague!B:B,MATCH(D2741,ClubLeague!C:C,0))</f>
        <v>67</v>
      </c>
      <c r="F2741">
        <v>62</v>
      </c>
      <c r="G2741">
        <v>65</v>
      </c>
      <c r="H2741">
        <v>62</v>
      </c>
      <c r="I2741" s="3">
        <f t="shared" si="127"/>
        <v>63</v>
      </c>
      <c r="J2741" t="s">
        <v>7726</v>
      </c>
      <c r="K2741" t="str">
        <f t="shared" si="128"/>
        <v>E:\imagenes\escudos_cl\Europa\I Liga\Stal Mielec.png</v>
      </c>
      <c r="L2741" t="s">
        <v>494</v>
      </c>
      <c r="M2741">
        <f>INDEX(NationalTeams!B:B,MATCH(L2741,NationalTeams!C:C,0))</f>
        <v>166</v>
      </c>
      <c r="O2741" t="str">
        <f t="shared" si="126"/>
        <v>INSERT INTO "Clubs" (club_name,club_league_id,club_value,club_shield,club_country) VALUES ('Stal Mielec',67,63,pg_read_binary_file('E:\imagenes\escudos_cl\Europa\I Liga\Stal Mielec.png'),166);</v>
      </c>
    </row>
    <row r="2742" spans="2:15" x14ac:dyDescent="0.25">
      <c r="B2742">
        <v>2740</v>
      </c>
      <c r="C2742" t="s">
        <v>3048</v>
      </c>
      <c r="D2742" t="s">
        <v>1836</v>
      </c>
      <c r="E2742">
        <f>INDEX(ClubLeague!B:B,MATCH(D2742,ClubLeague!C:C,0))</f>
        <v>67</v>
      </c>
      <c r="F2742">
        <v>62</v>
      </c>
      <c r="G2742">
        <v>61</v>
      </c>
      <c r="H2742">
        <v>59</v>
      </c>
      <c r="I2742" s="3">
        <f t="shared" si="127"/>
        <v>61</v>
      </c>
      <c r="J2742" t="s">
        <v>7727</v>
      </c>
      <c r="K2742" t="str">
        <f t="shared" si="128"/>
        <v>E:\imagenes\escudos_cl\Europa\I Liga\Stal Rzeszow.png</v>
      </c>
      <c r="L2742" t="s">
        <v>494</v>
      </c>
      <c r="M2742">
        <f>INDEX(NationalTeams!B:B,MATCH(L2742,NationalTeams!C:C,0))</f>
        <v>166</v>
      </c>
      <c r="O2742" t="str">
        <f t="shared" si="126"/>
        <v>INSERT INTO "Clubs" (club_name,club_league_id,club_value,club_shield,club_country) VALUES ('Stal Rzeszow',67,61,pg_read_binary_file('E:\imagenes\escudos_cl\Europa\I Liga\Stal Rzeszow.png'),166);</v>
      </c>
    </row>
    <row r="2743" spans="2:15" x14ac:dyDescent="0.25">
      <c r="B2743">
        <v>2741</v>
      </c>
      <c r="C2743" t="s">
        <v>4573</v>
      </c>
      <c r="D2743" t="s">
        <v>1914</v>
      </c>
      <c r="E2743">
        <f>INDEX(ClubLeague!B:B,MATCH(D2743,ClubLeague!C:C,0))</f>
        <v>145</v>
      </c>
      <c r="F2743">
        <v>47</v>
      </c>
      <c r="G2743">
        <v>49</v>
      </c>
      <c r="H2743">
        <v>45</v>
      </c>
      <c r="I2743" s="3">
        <f t="shared" si="127"/>
        <v>47</v>
      </c>
      <c r="J2743" t="s">
        <v>7728</v>
      </c>
      <c r="K2743" t="str">
        <f t="shared" si="128"/>
        <v>E:\imagenes\escudos_cl\Asia\Philippines Football League\Stallion Laguna FC.png</v>
      </c>
      <c r="L2743" t="s">
        <v>445</v>
      </c>
      <c r="M2743">
        <f>INDEX(NationalTeams!B:B,MATCH(L2743,NationalTeams!C:C,0))</f>
        <v>72</v>
      </c>
      <c r="O2743" t="str">
        <f t="shared" si="126"/>
        <v>INSERT INTO "Clubs" (club_name,club_league_id,club_value,club_shield,club_country) VALUES ('Stallion Laguna FC',145,47,pg_read_binary_file('E:\imagenes\escudos_cl\Asia\Philippines Football League\Stallion Laguna FC.png'),72);</v>
      </c>
    </row>
    <row r="2744" spans="2:15" x14ac:dyDescent="0.25">
      <c r="B2744">
        <v>2742</v>
      </c>
      <c r="C2744" t="s">
        <v>2134</v>
      </c>
      <c r="D2744" t="s">
        <v>1848</v>
      </c>
      <c r="E2744">
        <f>INDEX(ClubLeague!B:B,MATCH(D2744,ClubLeague!C:C,0))</f>
        <v>79</v>
      </c>
      <c r="F2744">
        <v>62</v>
      </c>
      <c r="G2744">
        <v>62</v>
      </c>
      <c r="H2744">
        <v>59</v>
      </c>
      <c r="I2744" s="3">
        <f t="shared" si="127"/>
        <v>61</v>
      </c>
      <c r="J2744" t="s">
        <v>7729</v>
      </c>
      <c r="K2744" t="str">
        <f t="shared" si="128"/>
        <v>E:\imagenes\escudos_cl\Europa\Jupiler Pro League\Standard Liege.png</v>
      </c>
      <c r="L2744" t="s">
        <v>505</v>
      </c>
      <c r="M2744">
        <f>INDEX(NationalTeams!B:B,MATCH(L2744,NationalTeams!C:C,0))</f>
        <v>23</v>
      </c>
      <c r="O2744" t="str">
        <f t="shared" si="126"/>
        <v>INSERT INTO "Clubs" (club_name,club_league_id,club_value,club_shield,club_country) VALUES ('Standard Liege',79,61,pg_read_binary_file('E:\imagenes\escudos_cl\Europa\Jupiler Pro League\Standard Liege.png'),23);</v>
      </c>
    </row>
    <row r="2745" spans="2:15" x14ac:dyDescent="0.25">
      <c r="B2745">
        <v>2743</v>
      </c>
      <c r="C2745" t="s">
        <v>4698</v>
      </c>
      <c r="D2745" t="s">
        <v>1882</v>
      </c>
      <c r="E2745">
        <f>INDEX(ClubLeague!B:B,MATCH(D2745,ClubLeague!C:C,0))</f>
        <v>113</v>
      </c>
      <c r="F2745">
        <v>69</v>
      </c>
      <c r="G2745">
        <v>67</v>
      </c>
      <c r="H2745">
        <v>71</v>
      </c>
      <c r="I2745" s="3">
        <f t="shared" si="127"/>
        <v>69</v>
      </c>
      <c r="J2745" t="s">
        <v>7730</v>
      </c>
      <c r="K2745" t="str">
        <f t="shared" si="128"/>
        <v>E:\imagenes\escudos_cl\Africa\Ligue 1\Stella Club dAdjame.png</v>
      </c>
      <c r="L2745" t="s">
        <v>323</v>
      </c>
      <c r="M2745">
        <f>INDEX(NationalTeams!B:B,MATCH(L2745,NationalTeams!C:C,0))</f>
        <v>51</v>
      </c>
      <c r="O2745" t="str">
        <f t="shared" si="126"/>
        <v>INSERT INTO "Clubs" (club_name,club_league_id,club_value,club_shield,club_country) VALUES ('Stella Club dAdjame',113,69,pg_read_binary_file('E:\imagenes\escudos_cl\Africa\Ligue 1\Stella Club dAdjame.png'),51);</v>
      </c>
    </row>
    <row r="2746" spans="2:15" x14ac:dyDescent="0.25">
      <c r="B2746">
        <v>2744</v>
      </c>
      <c r="C2746" t="s">
        <v>4918</v>
      </c>
      <c r="D2746" t="s">
        <v>1949</v>
      </c>
      <c r="E2746">
        <f>INDEX(ClubLeague!B:B,MATCH(D2746,ClubLeague!C:C,0))</f>
        <v>180</v>
      </c>
      <c r="F2746">
        <v>67</v>
      </c>
      <c r="G2746">
        <v>71</v>
      </c>
      <c r="H2746">
        <v>71</v>
      </c>
      <c r="I2746" s="3">
        <f t="shared" si="127"/>
        <v>70</v>
      </c>
      <c r="J2746" t="s">
        <v>7731</v>
      </c>
      <c r="K2746" t="str">
        <f t="shared" si="128"/>
        <v>E:\imagenes\escudos_cl\Africa\South African Premiership\Stellenbosch FC.png</v>
      </c>
      <c r="L2746" t="s">
        <v>363</v>
      </c>
      <c r="M2746">
        <f>INDEX(NationalTeams!B:B,MATCH(L2746,NationalTeams!C:C,0))</f>
        <v>193</v>
      </c>
      <c r="O2746" t="str">
        <f t="shared" si="126"/>
        <v>INSERT INTO "Clubs" (club_name,club_league_id,club_value,club_shield,club_country) VALUES ('Stellenbosch FC',180,70,pg_read_binary_file('E:\imagenes\escudos_cl\Africa\South African Premiership\Stellenbosch FC.png'),193);</v>
      </c>
    </row>
    <row r="2747" spans="2:15" x14ac:dyDescent="0.25">
      <c r="B2747">
        <v>2745</v>
      </c>
      <c r="C2747" t="s">
        <v>2738</v>
      </c>
      <c r="D2747" t="s">
        <v>1790</v>
      </c>
      <c r="E2747">
        <f>INDEX(ClubLeague!B:B,MATCH(D2747,ClubLeague!C:C,0))</f>
        <v>20</v>
      </c>
      <c r="F2747">
        <v>63</v>
      </c>
      <c r="G2747">
        <v>60</v>
      </c>
      <c r="H2747">
        <v>54</v>
      </c>
      <c r="I2747" s="3">
        <f t="shared" si="127"/>
        <v>59</v>
      </c>
      <c r="J2747" t="s">
        <v>7732</v>
      </c>
      <c r="K2747" t="str">
        <f t="shared" si="128"/>
        <v>E:\imagenes\escudos_cl\Europa\Besta Deild Karla\Stjarnan FC.png</v>
      </c>
      <c r="L2747" t="s">
        <v>519</v>
      </c>
      <c r="M2747">
        <f>INDEX(NationalTeams!B:B,MATCH(L2747,NationalTeams!C:C,0))</f>
        <v>100</v>
      </c>
      <c r="O2747" t="str">
        <f t="shared" si="126"/>
        <v>INSERT INTO "Clubs" (club_name,club_league_id,club_value,club_shield,club_country) VALUES ('Stjarnan FC',20,59,pg_read_binary_file('E:\imagenes\escudos_cl\Europa\Besta Deild Karla\Stjarnan FC.png'),100);</v>
      </c>
    </row>
    <row r="2748" spans="2:15" x14ac:dyDescent="0.25">
      <c r="B2748">
        <v>2746</v>
      </c>
      <c r="C2748" t="s">
        <v>2678</v>
      </c>
      <c r="D2748" t="s">
        <v>1816</v>
      </c>
      <c r="E2748">
        <f>INDEX(ClubLeague!B:B,MATCH(D2748,ClubLeague!C:C,0))</f>
        <v>47</v>
      </c>
      <c r="F2748">
        <v>66</v>
      </c>
      <c r="G2748">
        <v>68</v>
      </c>
      <c r="H2748">
        <v>64</v>
      </c>
      <c r="I2748" s="3">
        <f t="shared" si="127"/>
        <v>66</v>
      </c>
      <c r="J2748" t="s">
        <v>7733</v>
      </c>
      <c r="K2748" t="str">
        <f t="shared" si="128"/>
        <v>E:\imagenes\escudos_cl\Europa\EFL Championship\Stoke City.png</v>
      </c>
      <c r="L2748" t="s">
        <v>493</v>
      </c>
      <c r="M2748">
        <f>INDEX(NationalTeams!B:B,MATCH(L2748,NationalTeams!C:C,0))</f>
        <v>95</v>
      </c>
      <c r="O2748" t="str">
        <f t="shared" si="126"/>
        <v>INSERT INTO "Clubs" (club_name,club_league_id,club_value,club_shield,club_country) VALUES ('Stoke City',47,66,pg_read_binary_file('E:\imagenes\escudos_cl\Europa\EFL Championship\Stoke City.png'),95);</v>
      </c>
    </row>
    <row r="2749" spans="2:15" x14ac:dyDescent="0.25">
      <c r="B2749">
        <v>2747</v>
      </c>
      <c r="C2749" t="s">
        <v>3000</v>
      </c>
      <c r="D2749" t="s">
        <v>1821</v>
      </c>
      <c r="E2749">
        <f>INDEX(ClubLeague!B:B,MATCH(D2749,ClubLeague!C:C,0))</f>
        <v>52</v>
      </c>
      <c r="F2749">
        <v>58</v>
      </c>
      <c r="G2749">
        <v>65</v>
      </c>
      <c r="H2749">
        <v>58</v>
      </c>
      <c r="I2749" s="3">
        <f t="shared" si="127"/>
        <v>60</v>
      </c>
      <c r="J2749" t="s">
        <v>7734</v>
      </c>
      <c r="K2749" t="str">
        <f t="shared" si="128"/>
        <v>E:\imagenes\escudos_cl\Europa\Eliteserien\Stromsgodset TfB.png</v>
      </c>
      <c r="L2749" t="s">
        <v>492</v>
      </c>
      <c r="M2749">
        <f>INDEX(NationalTeams!B:B,MATCH(L2749,NationalTeams!C:C,0))</f>
        <v>154</v>
      </c>
      <c r="O2749" t="str">
        <f t="shared" si="126"/>
        <v>INSERT INTO "Clubs" (club_name,club_league_id,club_value,club_shield,club_country) VALUES ('Stromsgodset TfB',52,60,pg_read_binary_file('E:\imagenes\escudos_cl\Europa\Eliteserien\Stromsgodset TfB.png'),154);</v>
      </c>
    </row>
    <row r="2750" spans="2:15" x14ac:dyDescent="0.25">
      <c r="B2750">
        <v>2748</v>
      </c>
      <c r="C2750" t="s">
        <v>2061</v>
      </c>
      <c r="D2750" t="s">
        <v>1779</v>
      </c>
      <c r="E2750">
        <f>INDEX(ClubLeague!B:B,MATCH(D2750,ClubLeague!C:C,0))</f>
        <v>9</v>
      </c>
      <c r="F2750">
        <v>67</v>
      </c>
      <c r="G2750">
        <v>67</v>
      </c>
      <c r="H2750">
        <v>66</v>
      </c>
      <c r="I2750" s="3">
        <f t="shared" si="127"/>
        <v>67</v>
      </c>
      <c r="J2750" t="s">
        <v>7735</v>
      </c>
      <c r="K2750" t="str">
        <f t="shared" si="128"/>
        <v>E:\imagenes\escudos_cl\Europa\Admiral Bundesliga\Sturm Graz.png</v>
      </c>
      <c r="L2750" t="s">
        <v>514</v>
      </c>
      <c r="M2750">
        <f>INDEX(NationalTeams!B:B,MATCH(L2750,NationalTeams!C:C,0))</f>
        <v>17</v>
      </c>
      <c r="O2750" t="str">
        <f t="shared" si="126"/>
        <v>INSERT INTO "Clubs" (club_name,club_league_id,club_value,club_shield,club_country) VALUES ('Sturm Graz',9,67,pg_read_binary_file('E:\imagenes\escudos_cl\Europa\Admiral Bundesliga\Sturm Graz.png'),17);</v>
      </c>
    </row>
    <row r="2751" spans="2:15" x14ac:dyDescent="0.25">
      <c r="B2751">
        <v>2749</v>
      </c>
      <c r="C2751" t="s">
        <v>4734</v>
      </c>
      <c r="D2751" t="s">
        <v>1818</v>
      </c>
      <c r="E2751">
        <f>INDEX(ClubLeague!B:B,MATCH(D2751,ClubLeague!C:C,0))</f>
        <v>49</v>
      </c>
      <c r="F2751">
        <v>62</v>
      </c>
      <c r="G2751">
        <v>54</v>
      </c>
      <c r="H2751">
        <v>54</v>
      </c>
      <c r="I2751" s="3">
        <f t="shared" si="127"/>
        <v>57</v>
      </c>
      <c r="J2751" t="s">
        <v>7736</v>
      </c>
      <c r="K2751" t="str">
        <f t="shared" si="128"/>
        <v>E:\imagenes\escudos_cl\Africa\Egyptian Second Division A\Suez SC.png</v>
      </c>
      <c r="L2751" t="s">
        <v>365</v>
      </c>
      <c r="M2751">
        <f>INDEX(NationalTeams!B:B,MATCH(L2751,NationalTeams!C:C,0))</f>
        <v>59</v>
      </c>
      <c r="O2751" t="str">
        <f t="shared" si="126"/>
        <v>INSERT INTO "Clubs" (club_name,club_league_id,club_value,club_shield,club_country) VALUES ('Suez SC',49,57,pg_read_binary_file('E:\imagenes\escudos_cl\Africa\Egyptian Second Division A\Suez SC.png'),59);</v>
      </c>
    </row>
    <row r="2752" spans="2:15" x14ac:dyDescent="0.25">
      <c r="B2752">
        <v>2750</v>
      </c>
      <c r="C2752" t="s">
        <v>4416</v>
      </c>
      <c r="D2752" t="s">
        <v>1964</v>
      </c>
      <c r="E2752">
        <f>INDEX(ClubLeague!B:B,MATCH(D2752,ClubLeague!C:C,0))</f>
        <v>195</v>
      </c>
      <c r="F2752">
        <v>57</v>
      </c>
      <c r="G2752">
        <v>58</v>
      </c>
      <c r="H2752">
        <v>52</v>
      </c>
      <c r="I2752" s="3">
        <f t="shared" si="127"/>
        <v>56</v>
      </c>
      <c r="J2752" t="s">
        <v>7737</v>
      </c>
      <c r="K2752" t="str">
        <f t="shared" si="128"/>
        <v>E:\imagenes\escudos_cl\Asia\Thai League 1\Sukhothai FC.png</v>
      </c>
      <c r="L2752" t="s">
        <v>437</v>
      </c>
      <c r="M2752">
        <f>INDEX(NationalTeams!B:B,MATCH(L2752,NationalTeams!C:C,0))</f>
        <v>200</v>
      </c>
      <c r="O2752" t="str">
        <f t="shared" si="126"/>
        <v>INSERT INTO "Clubs" (club_name,club_league_id,club_value,club_shield,club_country) VALUES ('Sukhothai FC',195,56,pg_read_binary_file('E:\imagenes\escudos_cl\Asia\Thai League 1\Sukhothai FC.png'),200);</v>
      </c>
    </row>
    <row r="2753" spans="2:15" x14ac:dyDescent="0.25">
      <c r="B2753">
        <v>2751</v>
      </c>
      <c r="C2753" t="s">
        <v>4418</v>
      </c>
      <c r="D2753" t="s">
        <v>1839</v>
      </c>
      <c r="E2753">
        <f>INDEX(ClubLeague!B:B,MATCH(D2753,ClubLeague!C:C,0))</f>
        <v>70</v>
      </c>
      <c r="F2753">
        <v>53</v>
      </c>
      <c r="G2753">
        <v>58</v>
      </c>
      <c r="H2753">
        <v>52</v>
      </c>
      <c r="I2753" s="3">
        <f t="shared" si="127"/>
        <v>54</v>
      </c>
      <c r="J2753" t="s">
        <v>7738</v>
      </c>
      <c r="K2753" t="str">
        <f t="shared" si="128"/>
        <v>E:\imagenes\escudos_cl\Asia\Iraqi Premier Divsion League\Sulaymani Peshmarga SC.png</v>
      </c>
      <c r="L2753" t="s">
        <v>431</v>
      </c>
      <c r="M2753">
        <f>INDEX(NationalTeams!B:B,MATCH(L2753,NationalTeams!C:C,0))</f>
        <v>96</v>
      </c>
      <c r="O2753" t="str">
        <f t="shared" si="126"/>
        <v>INSERT INTO "Clubs" (club_name,club_league_id,club_value,club_shield,club_country) VALUES ('Sulaymani Peshmarga SC',70,54,pg_read_binary_file('E:\imagenes\escudos_cl\Asia\Iraqi Premier Divsion League\Sulaymani Peshmarga SC.png'),96);</v>
      </c>
    </row>
    <row r="2754" spans="2:15" x14ac:dyDescent="0.25">
      <c r="B2754">
        <v>2752</v>
      </c>
      <c r="C2754" t="s">
        <v>2087</v>
      </c>
      <c r="D2754" t="s">
        <v>1786</v>
      </c>
      <c r="E2754">
        <f>INDEX(ClubLeague!B:B,MATCH(D2754,ClubLeague!C:C,0))</f>
        <v>16</v>
      </c>
      <c r="F2754">
        <v>62</v>
      </c>
      <c r="G2754">
        <v>62</v>
      </c>
      <c r="H2754">
        <v>62</v>
      </c>
      <c r="I2754" s="3">
        <f t="shared" si="127"/>
        <v>62</v>
      </c>
      <c r="J2754" t="s">
        <v>7739</v>
      </c>
      <c r="K2754" t="str">
        <f t="shared" si="128"/>
        <v>E:\imagenes\escudos_cl\Europa\Azerbaijan Premier League\Sumgayit FK.png</v>
      </c>
      <c r="L2754" t="s">
        <v>535</v>
      </c>
      <c r="M2754">
        <f>INDEX(NationalTeams!B:B,MATCH(L2754,NationalTeams!C:C,0))</f>
        <v>18</v>
      </c>
      <c r="O2754" t="str">
        <f t="shared" si="126"/>
        <v>INSERT INTO "Clubs" (club_name,club_league_id,club_value,club_shield,club_country) VALUES ('Sumgayit FK',16,62,pg_read_binary_file('E:\imagenes\escudos_cl\Europa\Azerbaijan Premier League\Sumgayit FK.png'),18);</v>
      </c>
    </row>
    <row r="2755" spans="2:15" x14ac:dyDescent="0.25">
      <c r="B2755">
        <v>2753</v>
      </c>
      <c r="C2755" t="s">
        <v>4245</v>
      </c>
      <c r="D2755" t="s">
        <v>1863</v>
      </c>
      <c r="E2755">
        <f>INDEX(ClubLeague!B:B,MATCH(D2755,ClubLeague!C:C,0))</f>
        <v>94</v>
      </c>
      <c r="F2755">
        <v>56</v>
      </c>
      <c r="G2755">
        <v>55</v>
      </c>
      <c r="H2755">
        <v>56</v>
      </c>
      <c r="I2755" s="3">
        <f t="shared" si="127"/>
        <v>56</v>
      </c>
      <c r="J2755" t="s">
        <v>7740</v>
      </c>
      <c r="K2755" t="str">
        <f t="shared" si="128"/>
        <v>E:\imagenes\escudos_cl\Asia\Liga 2\Sumsel United.png</v>
      </c>
      <c r="L2755" t="s">
        <v>444</v>
      </c>
      <c r="M2755">
        <f>INDEX(NationalTeams!B:B,MATCH(L2755,NationalTeams!C:C,0))</f>
        <v>94</v>
      </c>
      <c r="O2755" t="str">
        <f t="shared" ref="O2755:O2818" si="129">_xlfn.CONCAT($O$1,$S$1,$B$1,$S$1," ",$Q$1,$C$2,$U$1,$E$2,$U$1,$I$2,$U$1,$K$2,$U$1,$M$2,$R$1,$P$1,$Q$1,$T$1,C2755,$T$1,$U$1,E2755,$U$1,I2755,$U$1,$O$2,$Q$1,$T$1,K2755,$T$1,$R$1,$U$1,M2755,$R$1,$V$1)</f>
        <v>INSERT INTO "Clubs" (club_name,club_league_id,club_value,club_shield,club_country) VALUES ('Sumsel United',94,56,pg_read_binary_file('E:\imagenes\escudos_cl\Asia\Liga 2\Sumsel United.png'),94);</v>
      </c>
    </row>
    <row r="2756" spans="2:15" x14ac:dyDescent="0.25">
      <c r="B2756">
        <v>2754</v>
      </c>
      <c r="C2756" t="s">
        <v>2699</v>
      </c>
      <c r="D2756" t="s">
        <v>1915</v>
      </c>
      <c r="E2756">
        <f>INDEX(ClubLeague!B:B,MATCH(D2756,ClubLeague!C:C,0))</f>
        <v>146</v>
      </c>
      <c r="F2756">
        <v>63</v>
      </c>
      <c r="G2756">
        <v>64</v>
      </c>
      <c r="H2756">
        <v>62</v>
      </c>
      <c r="I2756" s="3">
        <f t="shared" ref="I2756:I2819" si="130">ROUND(AVERAGE(F2756:H2756),0)</f>
        <v>63</v>
      </c>
      <c r="J2756" t="s">
        <v>7741</v>
      </c>
      <c r="K2756" t="str">
        <f t="shared" ref="K2756:K2819" si="131">_xlfn.CONCAT($A$1,J2756)</f>
        <v>E:\imagenes\escudos_cl\Europa\Premier League\Sunderland FC.png</v>
      </c>
      <c r="L2756" t="s">
        <v>493</v>
      </c>
      <c r="M2756">
        <f>INDEX(NationalTeams!B:B,MATCH(L2756,NationalTeams!C:C,0))</f>
        <v>95</v>
      </c>
      <c r="O2756" t="str">
        <f t="shared" si="129"/>
        <v>INSERT INTO "Clubs" (club_name,club_league_id,club_value,club_shield,club_country) VALUES ('Sunderland FC',146,63,pg_read_binary_file('E:\imagenes\escudos_cl\Europa\Premier League\Sunderland FC.png'),95);</v>
      </c>
    </row>
    <row r="2757" spans="2:15" x14ac:dyDescent="0.25">
      <c r="B2757">
        <v>2755</v>
      </c>
      <c r="C2757" t="s">
        <v>4863</v>
      </c>
      <c r="D2757" t="s">
        <v>1908</v>
      </c>
      <c r="E2757">
        <f>INDEX(ClubLeague!B:B,MATCH(D2757,ClubLeague!C:C,0))</f>
        <v>139</v>
      </c>
      <c r="F2757">
        <v>69</v>
      </c>
      <c r="G2757">
        <v>73</v>
      </c>
      <c r="H2757">
        <v>74</v>
      </c>
      <c r="I2757" s="3">
        <f t="shared" si="130"/>
        <v>72</v>
      </c>
      <c r="J2757" t="s">
        <v>7742</v>
      </c>
      <c r="K2757" t="str">
        <f t="shared" si="131"/>
        <v>E:\imagenes\escudos_cl\Africa\Nigeria Premier Football League\Sunshine Stars FC.png</v>
      </c>
      <c r="L2757" t="s">
        <v>361</v>
      </c>
      <c r="M2757">
        <f>INDEX(NationalTeams!B:B,MATCH(L2757,NationalTeams!C:C,0))</f>
        <v>153</v>
      </c>
      <c r="O2757" t="str">
        <f t="shared" si="129"/>
        <v>INSERT INTO "Clubs" (club_name,club_league_id,club_value,club_shield,club_country) VALUES ('Sunshine Stars FC',139,72,pg_read_binary_file('E:\imagenes\escudos_cl\Africa\Nigeria Premier Football League\Sunshine Stars FC.png'),153);</v>
      </c>
    </row>
    <row r="2758" spans="2:15" x14ac:dyDescent="0.25">
      <c r="B2758">
        <v>2756</v>
      </c>
      <c r="C2758" t="s">
        <v>4919</v>
      </c>
      <c r="D2758" t="s">
        <v>1949</v>
      </c>
      <c r="E2758">
        <f>INDEX(ClubLeague!B:B,MATCH(D2758,ClubLeague!C:C,0))</f>
        <v>180</v>
      </c>
      <c r="F2758">
        <v>72</v>
      </c>
      <c r="G2758">
        <v>72</v>
      </c>
      <c r="H2758">
        <v>68</v>
      </c>
      <c r="I2758" s="3">
        <f t="shared" si="130"/>
        <v>71</v>
      </c>
      <c r="J2758" t="s">
        <v>7743</v>
      </c>
      <c r="K2758" t="str">
        <f t="shared" si="131"/>
        <v>E:\imagenes\escudos_cl\Africa\South African Premiership\SuperSport United FC.png</v>
      </c>
      <c r="L2758" t="s">
        <v>363</v>
      </c>
      <c r="M2758">
        <f>INDEX(NationalTeams!B:B,MATCH(L2758,NationalTeams!C:C,0))</f>
        <v>193</v>
      </c>
      <c r="O2758" t="str">
        <f t="shared" si="129"/>
        <v>INSERT INTO "Clubs" (club_name,club_league_id,club_value,club_shield,club_country) VALUES ('SuperSport United FC',180,71,pg_read_binary_file('E:\imagenes\escudos_cl\Africa\South African Premiership\SuperSport United FC.png'),193);</v>
      </c>
    </row>
    <row r="2759" spans="2:15" x14ac:dyDescent="0.25">
      <c r="B2759">
        <v>2757</v>
      </c>
      <c r="C2759" t="s">
        <v>4090</v>
      </c>
      <c r="D2759" t="s">
        <v>1965</v>
      </c>
      <c r="E2759">
        <f>INDEX(ClubLeague!B:B,MATCH(D2759,ClubLeague!C:C,0))</f>
        <v>196</v>
      </c>
      <c r="F2759">
        <v>53</v>
      </c>
      <c r="G2759">
        <v>58</v>
      </c>
      <c r="H2759">
        <v>59</v>
      </c>
      <c r="I2759" s="3">
        <f t="shared" si="130"/>
        <v>57</v>
      </c>
      <c r="J2759" t="s">
        <v>7744</v>
      </c>
      <c r="K2759" t="str">
        <f t="shared" si="131"/>
        <v>E:\imagenes\escudos_cl\Asia\Thai League 2\Suphanburi FC.png</v>
      </c>
      <c r="L2759" t="s">
        <v>437</v>
      </c>
      <c r="M2759">
        <f>INDEX(NationalTeams!B:B,MATCH(L2759,NationalTeams!C:C,0))</f>
        <v>200</v>
      </c>
      <c r="O2759" t="str">
        <f t="shared" si="129"/>
        <v>INSERT INTO "Clubs" (club_name,club_league_id,club_value,club_shield,club_country) VALUES ('Suphanburi FC',196,57,pg_read_binary_file('E:\imagenes\escudos_cl\Asia\Thai League 2\Suphanburi FC.png'),200);</v>
      </c>
    </row>
    <row r="2760" spans="2:15" x14ac:dyDescent="0.25">
      <c r="B2760">
        <v>2758</v>
      </c>
      <c r="C2760" t="s">
        <v>4471</v>
      </c>
      <c r="D2760" t="s">
        <v>1911</v>
      </c>
      <c r="E2760">
        <f>INDEX(ClubLeague!B:B,MATCH(D2760,ClubLeague!C:C,0))</f>
        <v>142</v>
      </c>
      <c r="F2760">
        <v>49</v>
      </c>
      <c r="G2760">
        <v>53</v>
      </c>
      <c r="H2760">
        <v>51</v>
      </c>
      <c r="I2760" s="3">
        <f t="shared" si="130"/>
        <v>51</v>
      </c>
      <c r="J2760" t="s">
        <v>7745</v>
      </c>
      <c r="K2760" t="str">
        <f t="shared" si="131"/>
        <v>E:\imagenes\escudos_cl\Asia\Oman Professional League\Sur SC.png</v>
      </c>
      <c r="L2760" t="s">
        <v>457</v>
      </c>
      <c r="M2760">
        <f>INDEX(NationalTeams!B:B,MATCH(L2760,NationalTeams!C:C,0))</f>
        <v>157</v>
      </c>
      <c r="O2760" t="str">
        <f t="shared" si="129"/>
        <v>INSERT INTO "Clubs" (club_name,club_league_id,club_value,club_shield,club_country) VALUES ('Sur SC',142,51,pg_read_binary_file('E:\imagenes\escudos_cl\Asia\Oman Professional League\Sur SC.png'),157);</v>
      </c>
    </row>
    <row r="2761" spans="2:15" x14ac:dyDescent="0.25">
      <c r="B2761">
        <v>2759</v>
      </c>
      <c r="C2761" t="s">
        <v>4251</v>
      </c>
      <c r="D2761" t="s">
        <v>1973</v>
      </c>
      <c r="E2761">
        <f>INDEX(ClubLeague!B:B,MATCH(D2761,ClubLeague!C:C,0))</f>
        <v>204</v>
      </c>
      <c r="F2761">
        <v>61</v>
      </c>
      <c r="G2761">
        <v>54</v>
      </c>
      <c r="H2761">
        <v>56</v>
      </c>
      <c r="I2761" s="3">
        <f t="shared" si="130"/>
        <v>57</v>
      </c>
      <c r="J2761" t="s">
        <v>7746</v>
      </c>
      <c r="K2761" t="str">
        <f t="shared" si="131"/>
        <v>E:\imagenes\escudos_cl\Asia\Uzbekistan Super League\Surkhon Termiz.png</v>
      </c>
      <c r="L2761" t="s">
        <v>443</v>
      </c>
      <c r="M2761">
        <f>INDEX(NationalTeams!B:B,MATCH(L2761,NationalTeams!C:C,0))</f>
        <v>215</v>
      </c>
      <c r="O2761" t="str">
        <f t="shared" si="129"/>
        <v>INSERT INTO "Clubs" (club_name,club_league_id,club_value,club_shield,club_country) VALUES ('Surkhon Termiz',204,57,pg_read_binary_file('E:\imagenes\escudos_cl\Asia\Uzbekistan Super League\Surkhon Termiz.png'),215);</v>
      </c>
    </row>
    <row r="2762" spans="2:15" x14ac:dyDescent="0.25">
      <c r="B2762">
        <v>2760</v>
      </c>
      <c r="C2762" t="s">
        <v>4253</v>
      </c>
      <c r="D2762" t="s">
        <v>1827</v>
      </c>
      <c r="E2762">
        <f>INDEX(ClubLeague!B:B,MATCH(D2762,ClubLeague!C:C,0))</f>
        <v>58</v>
      </c>
      <c r="F2762">
        <v>52</v>
      </c>
      <c r="G2762">
        <v>54</v>
      </c>
      <c r="H2762">
        <v>56</v>
      </c>
      <c r="I2762" s="3">
        <f t="shared" si="130"/>
        <v>54</v>
      </c>
      <c r="J2762" t="s">
        <v>7747</v>
      </c>
      <c r="K2762" t="str">
        <f t="shared" si="131"/>
        <v>E:\imagenes\escudos_cl\Asia\Fiji Premier League\Suva FC.png</v>
      </c>
      <c r="L2762" t="s">
        <v>459</v>
      </c>
      <c r="M2762">
        <f>INDEX(NationalTeams!B:B,MATCH(L2762,NationalTeams!C:C,0))</f>
        <v>71</v>
      </c>
      <c r="O2762" t="str">
        <f t="shared" si="129"/>
        <v>INSERT INTO "Clubs" (club_name,club_league_id,club_value,club_shield,club_country) VALUES ('Suva FC',58,54,pg_read_binary_file('E:\imagenes\escudos_cl\Asia\Fiji Premier League\Suva FC.png'),71);</v>
      </c>
    </row>
    <row r="2763" spans="2:15" x14ac:dyDescent="0.25">
      <c r="B2763">
        <v>2761</v>
      </c>
      <c r="C2763" t="s">
        <v>3954</v>
      </c>
      <c r="D2763" t="s">
        <v>1849</v>
      </c>
      <c r="E2763">
        <f>INDEX(ClubLeague!B:B,MATCH(D2763,ClubLeague!C:C,0))</f>
        <v>80</v>
      </c>
      <c r="F2763">
        <v>57</v>
      </c>
      <c r="G2763">
        <v>58</v>
      </c>
      <c r="H2763">
        <v>63</v>
      </c>
      <c r="I2763" s="3">
        <f t="shared" si="130"/>
        <v>59</v>
      </c>
      <c r="J2763" t="s">
        <v>7748</v>
      </c>
      <c r="K2763" t="str">
        <f t="shared" si="131"/>
        <v>E:\imagenes\escudos_cl\Asia\K1 League\Suwon FC.png</v>
      </c>
      <c r="L2763" t="s">
        <v>425</v>
      </c>
      <c r="M2763">
        <f>INDEX(NationalTeams!B:B,MATCH(L2763,NationalTeams!C:C,0))</f>
        <v>50</v>
      </c>
      <c r="O2763" t="str">
        <f t="shared" si="129"/>
        <v>INSERT INTO "Clubs" (club_name,club_league_id,club_value,club_shield,club_country) VALUES ('Suwon FC',80,59,pg_read_binary_file('E:\imagenes\escudos_cl\Asia\K1 League\Suwon FC.png'),50);</v>
      </c>
    </row>
    <row r="2764" spans="2:15" x14ac:dyDescent="0.25">
      <c r="B2764">
        <v>2762</v>
      </c>
      <c r="C2764" t="s">
        <v>4132</v>
      </c>
      <c r="D2764" t="s">
        <v>1850</v>
      </c>
      <c r="E2764">
        <f>INDEX(ClubLeague!B:B,MATCH(D2764,ClubLeague!C:C,0))</f>
        <v>81</v>
      </c>
      <c r="F2764">
        <v>62</v>
      </c>
      <c r="G2764">
        <v>59</v>
      </c>
      <c r="H2764">
        <v>58</v>
      </c>
      <c r="I2764" s="3">
        <f t="shared" si="130"/>
        <v>60</v>
      </c>
      <c r="J2764" t="s">
        <v>7749</v>
      </c>
      <c r="K2764" t="str">
        <f t="shared" si="131"/>
        <v>E:\imagenes\escudos_cl\Asia\K2 League\Suwon Samsung Bluewings.png</v>
      </c>
      <c r="L2764" t="s">
        <v>425</v>
      </c>
      <c r="M2764">
        <f>INDEX(NationalTeams!B:B,MATCH(L2764,NationalTeams!C:C,0))</f>
        <v>50</v>
      </c>
      <c r="O2764" t="str">
        <f t="shared" si="129"/>
        <v>INSERT INTO "Clubs" (club_name,club_league_id,club_value,club_shield,club_country) VALUES ('Suwon Samsung Bluewings',81,60,pg_read_binary_file('E:\imagenes\escudos_cl\Asia\K2 League\Suwon Samsung Bluewings.png'),50);</v>
      </c>
    </row>
    <row r="2765" spans="2:15" x14ac:dyDescent="0.25">
      <c r="B2765">
        <v>2763</v>
      </c>
      <c r="C2765" t="s">
        <v>4289</v>
      </c>
      <c r="D2765" t="s">
        <v>1804</v>
      </c>
      <c r="E2765">
        <f>INDEX(ClubLeague!B:B,MATCH(D2765,ClubLeague!C:C,0))</f>
        <v>34</v>
      </c>
      <c r="F2765">
        <v>58</v>
      </c>
      <c r="G2765">
        <v>55</v>
      </c>
      <c r="H2765">
        <v>55</v>
      </c>
      <c r="I2765" s="3">
        <f t="shared" si="130"/>
        <v>56</v>
      </c>
      <c r="J2765" t="s">
        <v>7750</v>
      </c>
      <c r="K2765" t="str">
        <f t="shared" si="131"/>
        <v>E:\imagenes\escudos_cl\Asia\China League One\Suzhou Dongwu FC.png</v>
      </c>
      <c r="L2765" t="s">
        <v>429</v>
      </c>
      <c r="M2765">
        <f>INDEX(NationalTeams!B:B,MATCH(L2765,NationalTeams!C:C,0))</f>
        <v>44</v>
      </c>
      <c r="O2765" t="str">
        <f t="shared" si="129"/>
        <v>INSERT INTO "Clubs" (club_name,club_league_id,club_value,club_shield,club_country) VALUES ('Suzhou Dongwu FC',34,56,pg_read_binary_file('E:\imagenes\escudos_cl\Asia\China League One\Suzhou Dongwu FC.png'),44);</v>
      </c>
    </row>
    <row r="2766" spans="2:15" x14ac:dyDescent="0.25">
      <c r="B2766">
        <v>2764</v>
      </c>
      <c r="C2766" t="s">
        <v>2080</v>
      </c>
      <c r="D2766" t="s">
        <v>1774</v>
      </c>
      <c r="E2766">
        <f>INDEX(ClubLeague!B:B,MATCH(D2766,ClubLeague!C:C,0))</f>
        <v>4</v>
      </c>
      <c r="F2766">
        <v>58</v>
      </c>
      <c r="G2766">
        <v>61</v>
      </c>
      <c r="H2766">
        <v>61</v>
      </c>
      <c r="I2766" s="3">
        <f t="shared" si="130"/>
        <v>60</v>
      </c>
      <c r="J2766" t="s">
        <v>7751</v>
      </c>
      <c r="K2766" t="str">
        <f t="shared" si="131"/>
        <v>E:\imagenes\escudos_cl\Europa\2. Liga\SV Austria Salzburg.png</v>
      </c>
      <c r="L2766" t="s">
        <v>514</v>
      </c>
      <c r="M2766">
        <f>INDEX(NationalTeams!B:B,MATCH(L2766,NationalTeams!C:C,0))</f>
        <v>17</v>
      </c>
      <c r="O2766" t="str">
        <f t="shared" si="129"/>
        <v>INSERT INTO "Clubs" (club_name,club_league_id,club_value,club_shield,club_country) VALUES ('SV Austria Salzburg',4,60,pg_read_binary_file('E:\imagenes\escudos_cl\Europa\2. Liga\SV Austria Salzburg.png'),17);</v>
      </c>
    </row>
    <row r="2767" spans="2:15" x14ac:dyDescent="0.25">
      <c r="B2767">
        <v>2765</v>
      </c>
      <c r="C2767" t="s">
        <v>2037</v>
      </c>
      <c r="D2767" t="s">
        <v>1772</v>
      </c>
      <c r="E2767">
        <f>INDEX(ClubLeague!B:B,MATCH(D2767,ClubLeague!C:C,0))</f>
        <v>2</v>
      </c>
      <c r="F2767">
        <v>65</v>
      </c>
      <c r="G2767">
        <v>67</v>
      </c>
      <c r="H2767">
        <v>68</v>
      </c>
      <c r="I2767" s="3">
        <f t="shared" si="130"/>
        <v>67</v>
      </c>
      <c r="J2767" t="s">
        <v>7752</v>
      </c>
      <c r="K2767" t="str">
        <f t="shared" si="131"/>
        <v>E:\imagenes\escudos_cl\Europa\2. Bundesliga\SV Darmstadt 98.png</v>
      </c>
      <c r="L2767" t="s">
        <v>489</v>
      </c>
      <c r="M2767">
        <f>INDEX(NationalTeams!B:B,MATCH(L2767,NationalTeams!C:C,0))</f>
        <v>4</v>
      </c>
      <c r="O2767" t="str">
        <f t="shared" si="129"/>
        <v>INSERT INTO "Clubs" (club_name,club_league_id,club_value,club_shield,club_country) VALUES ('SV Darmstadt 98',2,67,pg_read_binary_file('E:\imagenes\escudos_cl\Europa\2. Bundesliga\SV Darmstadt 98.png'),4);</v>
      </c>
    </row>
    <row r="2768" spans="2:15" x14ac:dyDescent="0.25">
      <c r="B2768">
        <v>2766</v>
      </c>
      <c r="C2768" t="s">
        <v>2034</v>
      </c>
      <c r="D2768" t="s">
        <v>1772</v>
      </c>
      <c r="E2768">
        <f>INDEX(ClubLeague!B:B,MATCH(D2768,ClubLeague!C:C,0))</f>
        <v>2</v>
      </c>
      <c r="F2768">
        <v>68</v>
      </c>
      <c r="G2768">
        <v>65</v>
      </c>
      <c r="H2768">
        <v>70</v>
      </c>
      <c r="I2768" s="3">
        <f t="shared" si="130"/>
        <v>68</v>
      </c>
      <c r="J2768" t="s">
        <v>7753</v>
      </c>
      <c r="K2768" t="str">
        <f t="shared" si="131"/>
        <v>E:\imagenes\escudos_cl\Europa\2. Bundesliga\SV Elversberg.png</v>
      </c>
      <c r="L2768" t="s">
        <v>489</v>
      </c>
      <c r="M2768">
        <f>INDEX(NationalTeams!B:B,MATCH(L2768,NationalTeams!C:C,0))</f>
        <v>4</v>
      </c>
      <c r="O2768" t="str">
        <f t="shared" si="129"/>
        <v>INSERT INTO "Clubs" (club_name,club_league_id,club_value,club_shield,club_country) VALUES ('SV Elversberg',2,68,pg_read_binary_file('E:\imagenes\escudos_cl\Europa\2. Bundesliga\SV Elversberg.png'),4);</v>
      </c>
    </row>
    <row r="2769" spans="2:15" x14ac:dyDescent="0.25">
      <c r="B2769">
        <v>2767</v>
      </c>
      <c r="C2769" t="s">
        <v>2081</v>
      </c>
      <c r="D2769" t="s">
        <v>1774</v>
      </c>
      <c r="E2769">
        <f>INDEX(ClubLeague!B:B,MATCH(D2769,ClubLeague!C:C,0))</f>
        <v>4</v>
      </c>
      <c r="F2769">
        <v>55</v>
      </c>
      <c r="G2769">
        <v>61</v>
      </c>
      <c r="H2769">
        <v>59</v>
      </c>
      <c r="I2769" s="3">
        <f t="shared" si="130"/>
        <v>58</v>
      </c>
      <c r="J2769" t="s">
        <v>7754</v>
      </c>
      <c r="K2769" t="str">
        <f t="shared" si="131"/>
        <v>E:\imagenes\escudos_cl\Europa\2. Liga\SV Horn.png</v>
      </c>
      <c r="L2769" t="s">
        <v>514</v>
      </c>
      <c r="M2769">
        <f>INDEX(NationalTeams!B:B,MATCH(L2769,NationalTeams!C:C,0))</f>
        <v>17</v>
      </c>
      <c r="O2769" t="str">
        <f t="shared" si="129"/>
        <v>INSERT INTO "Clubs" (club_name,club_league_id,club_value,club_shield,club_country) VALUES ('SV Horn',4,58,pg_read_binary_file('E:\imagenes\escudos_cl\Europa\2. Liga\SV Horn.png'),17);</v>
      </c>
    </row>
    <row r="2770" spans="2:15" x14ac:dyDescent="0.25">
      <c r="B2770">
        <v>2768</v>
      </c>
      <c r="C2770" t="s">
        <v>2082</v>
      </c>
      <c r="D2770" t="s">
        <v>1774</v>
      </c>
      <c r="E2770">
        <f>INDEX(ClubLeague!B:B,MATCH(D2770,ClubLeague!C:C,0))</f>
        <v>4</v>
      </c>
      <c r="F2770">
        <v>58</v>
      </c>
      <c r="G2770">
        <v>57</v>
      </c>
      <c r="H2770">
        <v>57</v>
      </c>
      <c r="I2770" s="3">
        <f t="shared" si="130"/>
        <v>57</v>
      </c>
      <c r="J2770" t="s">
        <v>7755</v>
      </c>
      <c r="K2770" t="str">
        <f t="shared" si="131"/>
        <v>E:\imagenes\escudos_cl\Europa\2. Liga\SV Lafnitz.png</v>
      </c>
      <c r="L2770" t="s">
        <v>514</v>
      </c>
      <c r="M2770">
        <f>INDEX(NationalTeams!B:B,MATCH(L2770,NationalTeams!C:C,0))</f>
        <v>17</v>
      </c>
      <c r="O2770" t="str">
        <f t="shared" si="129"/>
        <v>INSERT INTO "Clubs" (club_name,club_league_id,club_value,club_shield,club_country) VALUES ('SV Lafnitz',4,57,pg_read_binary_file('E:\imagenes\escudos_cl\Europa\2. Liga\SV Lafnitz.png'),17);</v>
      </c>
    </row>
    <row r="2771" spans="2:15" x14ac:dyDescent="0.25">
      <c r="B2771">
        <v>2769</v>
      </c>
      <c r="C2771" t="s">
        <v>3826</v>
      </c>
      <c r="D2771" t="s">
        <v>1956</v>
      </c>
      <c r="E2771">
        <f>INDEX(ClubLeague!B:B,MATCH(D2771,ClubLeague!C:C,0))</f>
        <v>187</v>
      </c>
      <c r="F2771">
        <v>54</v>
      </c>
      <c r="G2771">
        <v>51</v>
      </c>
      <c r="H2771">
        <v>51</v>
      </c>
      <c r="I2771" s="3">
        <f t="shared" si="130"/>
        <v>52</v>
      </c>
      <c r="J2771" t="s">
        <v>7756</v>
      </c>
      <c r="K2771" t="str">
        <f t="shared" si="131"/>
        <v>E:\imagenes\escudos_cl\America\SVB Hoofdklasse\SV Leo Victor.png</v>
      </c>
      <c r="L2771" t="s">
        <v>399</v>
      </c>
      <c r="M2771">
        <f>INDEX(NationalTeams!B:B,MATCH(L2771,NationalTeams!C:C,0))</f>
        <v>198</v>
      </c>
      <c r="O2771" t="str">
        <f t="shared" si="129"/>
        <v>INSERT INTO "Clubs" (club_name,club_league_id,club_value,club_shield,club_country) VALUES ('SV Leo Victor',187,52,pg_read_binary_file('E:\imagenes\escudos_cl\America\SVB Hoofdklasse\SV Leo Victor.png'),198);</v>
      </c>
    </row>
    <row r="2772" spans="2:15" x14ac:dyDescent="0.25">
      <c r="B2772">
        <v>2770</v>
      </c>
      <c r="C2772" t="s">
        <v>3827</v>
      </c>
      <c r="D2772" t="s">
        <v>1956</v>
      </c>
      <c r="E2772">
        <f>INDEX(ClubLeague!B:B,MATCH(D2772,ClubLeague!C:C,0))</f>
        <v>187</v>
      </c>
      <c r="F2772">
        <v>50</v>
      </c>
      <c r="G2772">
        <v>53</v>
      </c>
      <c r="H2772">
        <v>54</v>
      </c>
      <c r="I2772" s="3">
        <f t="shared" si="130"/>
        <v>52</v>
      </c>
      <c r="J2772" t="s">
        <v>7757</v>
      </c>
      <c r="K2772" t="str">
        <f t="shared" si="131"/>
        <v>E:\imagenes\escudos_cl\America\SVB Hoofdklasse\SV Notch.png</v>
      </c>
      <c r="L2772" t="s">
        <v>399</v>
      </c>
      <c r="M2772">
        <f>INDEX(NationalTeams!B:B,MATCH(L2772,NationalTeams!C:C,0))</f>
        <v>198</v>
      </c>
      <c r="O2772" t="str">
        <f t="shared" si="129"/>
        <v>INSERT INTO "Clubs" (club_name,club_league_id,club_value,club_shield,club_country) VALUES ('SV Notch',187,52,pg_read_binary_file('E:\imagenes\escudos_cl\America\SVB Hoofdklasse\SV Notch.png'),198);</v>
      </c>
    </row>
    <row r="2773" spans="2:15" x14ac:dyDescent="0.25">
      <c r="B2773">
        <v>2771</v>
      </c>
      <c r="C2773" t="s">
        <v>2083</v>
      </c>
      <c r="D2773" t="s">
        <v>1779</v>
      </c>
      <c r="E2773">
        <f>INDEX(ClubLeague!B:B,MATCH(D2773,ClubLeague!C:C,0))</f>
        <v>9</v>
      </c>
      <c r="F2773">
        <v>60</v>
      </c>
      <c r="G2773">
        <v>62</v>
      </c>
      <c r="H2773">
        <v>59</v>
      </c>
      <c r="I2773" s="3">
        <f t="shared" si="130"/>
        <v>60</v>
      </c>
      <c r="J2773" t="s">
        <v>7758</v>
      </c>
      <c r="K2773" t="str">
        <f t="shared" si="131"/>
        <v>E:\imagenes\escudos_cl\Europa\Admiral Bundesliga\SV Ried.png</v>
      </c>
      <c r="L2773" t="s">
        <v>514</v>
      </c>
      <c r="M2773">
        <f>INDEX(NationalTeams!B:B,MATCH(L2773,NationalTeams!C:C,0))</f>
        <v>17</v>
      </c>
      <c r="O2773" t="str">
        <f t="shared" si="129"/>
        <v>INSERT INTO "Clubs" (club_name,club_league_id,club_value,club_shield,club_country) VALUES ('SV Ried',9,60,pg_read_binary_file('E:\imagenes\escudos_cl\Europa\Admiral Bundesliga\SV Ried.png'),17);</v>
      </c>
    </row>
    <row r="2774" spans="2:15" x14ac:dyDescent="0.25">
      <c r="B2774">
        <v>2772</v>
      </c>
      <c r="C2774" t="s">
        <v>2084</v>
      </c>
      <c r="D2774" t="s">
        <v>1774</v>
      </c>
      <c r="E2774">
        <f>INDEX(ClubLeague!B:B,MATCH(D2774,ClubLeague!C:C,0))</f>
        <v>4</v>
      </c>
      <c r="F2774">
        <v>60</v>
      </c>
      <c r="G2774">
        <v>60</v>
      </c>
      <c r="H2774">
        <v>60</v>
      </c>
      <c r="I2774" s="3">
        <f t="shared" si="130"/>
        <v>60</v>
      </c>
      <c r="J2774" t="s">
        <v>7759</v>
      </c>
      <c r="K2774" t="str">
        <f t="shared" si="131"/>
        <v>E:\imagenes\escudos_cl\Europa\2. Liga\SV Stripfing.png</v>
      </c>
      <c r="L2774" t="s">
        <v>514</v>
      </c>
      <c r="M2774">
        <f>INDEX(NationalTeams!B:B,MATCH(L2774,NationalTeams!C:C,0))</f>
        <v>17</v>
      </c>
      <c r="O2774" t="str">
        <f t="shared" si="129"/>
        <v>INSERT INTO "Clubs" (club_name,club_league_id,club_value,club_shield,club_country) VALUES ('SV Stripfing',4,60,pg_read_binary_file('E:\imagenes\escudos_cl\Europa\2. Liga\SV Stripfing.png'),17);</v>
      </c>
    </row>
    <row r="2775" spans="2:15" x14ac:dyDescent="0.25">
      <c r="B2775">
        <v>2773</v>
      </c>
      <c r="C2775" t="s">
        <v>3564</v>
      </c>
      <c r="D2775" t="s">
        <v>1938</v>
      </c>
      <c r="E2775">
        <f>INDEX(ClubLeague!B:B,MATCH(D2775,ClubLeague!C:C,0))</f>
        <v>169</v>
      </c>
      <c r="F2775">
        <v>53</v>
      </c>
      <c r="G2775">
        <v>49</v>
      </c>
      <c r="H2775">
        <v>49</v>
      </c>
      <c r="I2775" s="3">
        <f t="shared" si="130"/>
        <v>50</v>
      </c>
      <c r="J2775" t="s">
        <v>7760</v>
      </c>
      <c r="K2775" t="str">
        <f t="shared" si="131"/>
        <v>E:\imagenes\escudos_cl\America\Sekshon Paga\SV Unie Brion Trappers.png</v>
      </c>
      <c r="L2775" t="s">
        <v>404</v>
      </c>
      <c r="M2775">
        <f>INDEX(NationalTeams!B:B,MATCH(L2775,NationalTeams!C:C,0))</f>
        <v>55</v>
      </c>
      <c r="O2775" t="str">
        <f t="shared" si="129"/>
        <v>INSERT INTO "Clubs" (club_name,club_league_id,club_value,club_shield,club_country) VALUES ('SV Unie Brion Trappers',169,50,pg_read_binary_file('E:\imagenes\escudos_cl\America\Sekshon Paga\SV Unie Brion Trappers.png'),55);</v>
      </c>
    </row>
    <row r="2776" spans="2:15" x14ac:dyDescent="0.25">
      <c r="B2776">
        <v>2774</v>
      </c>
      <c r="C2776" t="s">
        <v>3565</v>
      </c>
      <c r="D2776" t="s">
        <v>1938</v>
      </c>
      <c r="E2776">
        <f>INDEX(ClubLeague!B:B,MATCH(D2776,ClubLeague!C:C,0))</f>
        <v>169</v>
      </c>
      <c r="F2776">
        <v>55</v>
      </c>
      <c r="G2776">
        <v>49</v>
      </c>
      <c r="H2776">
        <v>54</v>
      </c>
      <c r="I2776" s="3">
        <f t="shared" si="130"/>
        <v>53</v>
      </c>
      <c r="J2776" t="s">
        <v>7761</v>
      </c>
      <c r="K2776" t="str">
        <f t="shared" si="131"/>
        <v>E:\imagenes\escudos_cl\America\Sekshon Paga\SV Victory Boys.png</v>
      </c>
      <c r="L2776" t="s">
        <v>404</v>
      </c>
      <c r="M2776">
        <f>INDEX(NationalTeams!B:B,MATCH(L2776,NationalTeams!C:C,0))</f>
        <v>55</v>
      </c>
      <c r="O2776" t="str">
        <f t="shared" si="129"/>
        <v>INSERT INTO "Clubs" (club_name,club_league_id,club_value,club_shield,club_country) VALUES ('SV Victory Boys',169,53,pg_read_binary_file('E:\imagenes\escudos_cl\America\Sekshon Paga\SV Victory Boys.png'),55);</v>
      </c>
    </row>
    <row r="2777" spans="2:15" x14ac:dyDescent="0.25">
      <c r="B2777">
        <v>2775</v>
      </c>
      <c r="C2777" t="s">
        <v>3828</v>
      </c>
      <c r="D2777" t="s">
        <v>1956</v>
      </c>
      <c r="E2777">
        <f>INDEX(ClubLeague!B:B,MATCH(D2777,ClubLeague!C:C,0))</f>
        <v>187</v>
      </c>
      <c r="F2777">
        <v>54</v>
      </c>
      <c r="G2777">
        <v>50</v>
      </c>
      <c r="H2777">
        <v>55</v>
      </c>
      <c r="I2777" s="3">
        <f t="shared" si="130"/>
        <v>53</v>
      </c>
      <c r="J2777" t="s">
        <v>7762</v>
      </c>
      <c r="K2777" t="str">
        <f t="shared" si="131"/>
        <v>E:\imagenes\escudos_cl\America\SVB Hoofdklasse\SV Voorwaarts.png</v>
      </c>
      <c r="L2777" t="s">
        <v>399</v>
      </c>
      <c r="M2777">
        <f>INDEX(NationalTeams!B:B,MATCH(L2777,NationalTeams!C:C,0))</f>
        <v>198</v>
      </c>
      <c r="O2777" t="str">
        <f t="shared" si="129"/>
        <v>INSERT INTO "Clubs" (club_name,club_league_id,club_value,club_shield,club_country) VALUES ('SV Voorwaarts',187,53,pg_read_binary_file('E:\imagenes\escudos_cl\America\SVB Hoofdklasse\SV Voorwaarts.png'),198);</v>
      </c>
    </row>
    <row r="2778" spans="2:15" x14ac:dyDescent="0.25">
      <c r="B2778">
        <v>2776</v>
      </c>
      <c r="C2778" t="s">
        <v>2136</v>
      </c>
      <c r="D2778" t="s">
        <v>1848</v>
      </c>
      <c r="E2778">
        <f>INDEX(ClubLeague!B:B,MATCH(D2778,ClubLeague!C:C,0))</f>
        <v>79</v>
      </c>
      <c r="F2778">
        <v>61</v>
      </c>
      <c r="G2778">
        <v>65</v>
      </c>
      <c r="H2778">
        <v>63</v>
      </c>
      <c r="I2778" s="3">
        <f t="shared" si="130"/>
        <v>63</v>
      </c>
      <c r="J2778" t="s">
        <v>7763</v>
      </c>
      <c r="K2778" t="str">
        <f t="shared" si="131"/>
        <v>E:\imagenes\escudos_cl\Europa\Jupiler Pro League\SV Zulte Waregem.png</v>
      </c>
      <c r="L2778" t="s">
        <v>505</v>
      </c>
      <c r="M2778">
        <f>INDEX(NationalTeams!B:B,MATCH(L2778,NationalTeams!C:C,0))</f>
        <v>23</v>
      </c>
      <c r="O2778" t="str">
        <f t="shared" si="129"/>
        <v>INSERT INTO "Clubs" (club_name,club_league_id,club_value,club_shield,club_country) VALUES ('SV Zulte Waregem',79,63,pg_read_binary_file('E:\imagenes\escudos_cl\Europa\Jupiler Pro League\SV Zulte Waregem.png'),23);</v>
      </c>
    </row>
    <row r="2779" spans="2:15" x14ac:dyDescent="0.25">
      <c r="B2779">
        <v>2777</v>
      </c>
      <c r="C2779" t="s">
        <v>2679</v>
      </c>
      <c r="D2779" t="s">
        <v>1816</v>
      </c>
      <c r="E2779">
        <f>INDEX(ClubLeague!B:B,MATCH(D2779,ClubLeague!C:C,0))</f>
        <v>47</v>
      </c>
      <c r="F2779">
        <v>61</v>
      </c>
      <c r="G2779">
        <v>68</v>
      </c>
      <c r="H2779">
        <v>64</v>
      </c>
      <c r="I2779" s="3">
        <f t="shared" si="130"/>
        <v>64</v>
      </c>
      <c r="J2779" t="s">
        <v>7764</v>
      </c>
      <c r="K2779" t="str">
        <f t="shared" si="131"/>
        <v>E:\imagenes\escudos_cl\Europa\EFL Championship\Swansea City.png</v>
      </c>
      <c r="L2779" t="s">
        <v>493</v>
      </c>
      <c r="M2779">
        <f>INDEX(NationalTeams!B:B,MATCH(L2779,NationalTeams!C:C,0))</f>
        <v>95</v>
      </c>
      <c r="O2779" t="str">
        <f t="shared" si="129"/>
        <v>INSERT INTO "Clubs" (club_name,club_league_id,club_value,club_shield,club_country) VALUES ('Swansea City',47,64,pg_read_binary_file('E:\imagenes\escudos_cl\Europa\EFL Championship\Swansea City.png'),95);</v>
      </c>
    </row>
    <row r="2780" spans="2:15" x14ac:dyDescent="0.25">
      <c r="B2780">
        <v>2778</v>
      </c>
      <c r="C2780" t="s">
        <v>3943</v>
      </c>
      <c r="D2780" t="s">
        <v>1776</v>
      </c>
      <c r="E2780">
        <f>INDEX(ClubLeague!B:B,MATCH(D2780,ClubLeague!C:C,0))</f>
        <v>6</v>
      </c>
      <c r="F2780">
        <v>71</v>
      </c>
      <c r="G2780">
        <v>65</v>
      </c>
      <c r="H2780">
        <v>63</v>
      </c>
      <c r="I2780" s="3">
        <f t="shared" si="130"/>
        <v>66</v>
      </c>
      <c r="J2780" t="s">
        <v>7765</v>
      </c>
      <c r="K2780" t="str">
        <f t="shared" si="131"/>
        <v>E:\imagenes\escudos_cl\Asia\A League\Sydney FC.png</v>
      </c>
      <c r="L2780" t="s">
        <v>426</v>
      </c>
      <c r="M2780">
        <f>INDEX(NationalTeams!B:B,MATCH(L2780,NationalTeams!C:C,0))</f>
        <v>16</v>
      </c>
      <c r="O2780" t="str">
        <f t="shared" si="129"/>
        <v>INSERT INTO "Clubs" (club_name,club_league_id,club_value,club_shield,club_country) VALUES ('Sydney FC',6,66,pg_read_binary_file('E:\imagenes\escudos_cl\Asia\A League\Sydney FC.png'),16);</v>
      </c>
    </row>
    <row r="2781" spans="2:15" x14ac:dyDescent="0.25">
      <c r="B2781">
        <v>2779</v>
      </c>
      <c r="C2781" t="s">
        <v>3867</v>
      </c>
      <c r="D2781" t="s">
        <v>1936</v>
      </c>
      <c r="E2781">
        <f>INDEX(ClubLeague!B:B,MATCH(D2781,ClubLeague!C:C,0))</f>
        <v>167</v>
      </c>
      <c r="F2781">
        <v>59</v>
      </c>
      <c r="G2781">
        <v>56</v>
      </c>
      <c r="H2781">
        <v>62</v>
      </c>
      <c r="I2781" s="3">
        <f t="shared" si="130"/>
        <v>59</v>
      </c>
      <c r="J2781" t="s">
        <v>7766</v>
      </c>
      <c r="K2781" t="str">
        <f t="shared" si="131"/>
        <v>E:\imagenes\escudos_cl\America\Segunda Division Profesional\Tacuarembo FC.png</v>
      </c>
      <c r="L2781" t="s">
        <v>377</v>
      </c>
      <c r="M2781">
        <f>INDEX(NationalTeams!B:B,MATCH(L2781,NationalTeams!C:C,0))</f>
        <v>214</v>
      </c>
      <c r="O2781" t="str">
        <f t="shared" si="129"/>
        <v>INSERT INTO "Clubs" (club_name,club_league_id,club_value,club_shield,club_country) VALUES ('Tacuarembo FC',167,59,pg_read_binary_file('E:\imagenes\escudos_cl\America\Segunda Division Profesional\Tacuarembo FC.png'),214);</v>
      </c>
    </row>
    <row r="2782" spans="2:15" x14ac:dyDescent="0.25">
      <c r="B2782">
        <v>2780</v>
      </c>
      <c r="C2782" t="s">
        <v>3996</v>
      </c>
      <c r="D2782" t="s">
        <v>1859</v>
      </c>
      <c r="E2782">
        <f>INDEX(ClubLeague!B:B,MATCH(D2782,ClubLeague!C:C,0))</f>
        <v>90</v>
      </c>
      <c r="F2782">
        <v>53</v>
      </c>
      <c r="G2782">
        <v>60</v>
      </c>
      <c r="H2782">
        <v>61</v>
      </c>
      <c r="I2782" s="3">
        <f t="shared" si="130"/>
        <v>58</v>
      </c>
      <c r="J2782" t="s">
        <v>7767</v>
      </c>
      <c r="K2782" t="str">
        <f t="shared" si="131"/>
        <v>E:\imagenes\escudos_cl\Asia\Lebanese Premier League\Tadamour SC.png</v>
      </c>
      <c r="L2782" t="s">
        <v>468</v>
      </c>
      <c r="M2782">
        <f>INDEX(NationalTeams!B:B,MATCH(L2782,NationalTeams!C:C,0))</f>
        <v>123</v>
      </c>
      <c r="O2782" t="str">
        <f t="shared" si="129"/>
        <v>INSERT INTO "Clubs" (club_name,club_league_id,club_value,club_shield,club_country) VALUES ('Tadamour SC',90,58,pg_read_binary_file('E:\imagenes\escudos_cl\Asia\Lebanese Premier League\Tadamour SC.png'),123);</v>
      </c>
    </row>
    <row r="2783" spans="2:15" x14ac:dyDescent="0.25">
      <c r="B2783">
        <v>2781</v>
      </c>
      <c r="C2783" t="s">
        <v>4460</v>
      </c>
      <c r="D2783" t="s">
        <v>1834</v>
      </c>
      <c r="E2783">
        <f>INDEX(ClubLeague!B:B,MATCH(D2783,ClubLeague!C:C,0))</f>
        <v>65</v>
      </c>
      <c r="F2783">
        <v>58</v>
      </c>
      <c r="G2783">
        <v>54</v>
      </c>
      <c r="H2783">
        <v>51</v>
      </c>
      <c r="I2783" s="3">
        <f t="shared" si="130"/>
        <v>54</v>
      </c>
      <c r="J2783" t="s">
        <v>7768</v>
      </c>
      <c r="K2783" t="str">
        <f t="shared" si="131"/>
        <v>E:\imagenes\escudos_cl\Asia\Hong Kong Premier League\Tai Po FC.png</v>
      </c>
      <c r="L2783" t="s">
        <v>469</v>
      </c>
      <c r="M2783">
        <f>INDEX(NationalTeams!B:B,MATCH(L2783,NationalTeams!C:C,0))</f>
        <v>91</v>
      </c>
      <c r="O2783" t="str">
        <f t="shared" si="129"/>
        <v>INSERT INTO "Clubs" (club_name,club_league_id,club_value,club_shield,club_country) VALUES ('Tai Po FC',65,54,pg_read_binary_file('E:\imagenes\escudos_cl\Asia\Hong Kong Premier League\Tai Po FC.png'),91);</v>
      </c>
    </row>
    <row r="2784" spans="2:15" x14ac:dyDescent="0.25">
      <c r="B2784">
        <v>2782</v>
      </c>
      <c r="C2784" t="s">
        <v>4429</v>
      </c>
      <c r="D2784" t="s">
        <v>1961</v>
      </c>
      <c r="E2784">
        <f>INDEX(ClubLeague!B:B,MATCH(D2784,ClubLeague!C:C,0))</f>
        <v>192</v>
      </c>
      <c r="F2784">
        <v>56</v>
      </c>
      <c r="G2784">
        <v>55</v>
      </c>
      <c r="H2784">
        <v>52</v>
      </c>
      <c r="I2784" s="3">
        <f t="shared" si="130"/>
        <v>54</v>
      </c>
      <c r="J2784" t="s">
        <v>7769</v>
      </c>
      <c r="K2784" t="str">
        <f t="shared" si="131"/>
        <v>E:\imagenes\escudos_cl\Asia\Taiwan Football Premier League\Taichung Futuro FC.png</v>
      </c>
      <c r="L2784" t="s">
        <v>452</v>
      </c>
      <c r="M2784">
        <f>INDEX(NationalTeams!B:B,MATCH(L2784,NationalTeams!C:C,0))</f>
        <v>201</v>
      </c>
      <c r="O2784" t="str">
        <f t="shared" si="129"/>
        <v>INSERT INTO "Clubs" (club_name,club_league_id,club_value,club_shield,club_country) VALUES ('Taichung Futuro FC',192,54,pg_read_binary_file('E:\imagenes\escudos_cl\Asia\Taiwan Football Premier League\Taichung Futuro FC.png'),201);</v>
      </c>
    </row>
    <row r="2785" spans="2:15" x14ac:dyDescent="0.25">
      <c r="B2785">
        <v>2783</v>
      </c>
      <c r="C2785" t="s">
        <v>4257</v>
      </c>
      <c r="D2785" t="s">
        <v>1961</v>
      </c>
      <c r="E2785">
        <f>INDEX(ClubLeague!B:B,MATCH(D2785,ClubLeague!C:C,0))</f>
        <v>192</v>
      </c>
      <c r="F2785">
        <v>56</v>
      </c>
      <c r="G2785">
        <v>53</v>
      </c>
      <c r="H2785">
        <v>56</v>
      </c>
      <c r="I2785" s="3">
        <f t="shared" si="130"/>
        <v>55</v>
      </c>
      <c r="J2785" t="s">
        <v>7770</v>
      </c>
      <c r="K2785" t="str">
        <f t="shared" si="131"/>
        <v>E:\imagenes\escudos_cl\Asia\Taiwan Football Premier League\Tainan City FC.png</v>
      </c>
      <c r="L2785" t="s">
        <v>452</v>
      </c>
      <c r="M2785">
        <f>INDEX(NationalTeams!B:B,MATCH(L2785,NationalTeams!C:C,0))</f>
        <v>201</v>
      </c>
      <c r="O2785" t="str">
        <f t="shared" si="129"/>
        <v>INSERT INTO "Clubs" (club_name,club_league_id,club_value,club_shield,club_country) VALUES ('Tainan City FC',192,55,pg_read_binary_file('E:\imagenes\escudos_cl\Asia\Taiwan Football Premier League\Tainan City FC.png'),201);</v>
      </c>
    </row>
    <row r="2786" spans="2:15" x14ac:dyDescent="0.25">
      <c r="B2786">
        <v>2784</v>
      </c>
      <c r="C2786" t="s">
        <v>4387</v>
      </c>
      <c r="D2786" t="s">
        <v>1961</v>
      </c>
      <c r="E2786">
        <f>INDEX(ClubLeague!B:B,MATCH(D2786,ClubLeague!C:C,0))</f>
        <v>192</v>
      </c>
      <c r="F2786">
        <v>50</v>
      </c>
      <c r="G2786">
        <v>56</v>
      </c>
      <c r="H2786">
        <v>53</v>
      </c>
      <c r="I2786" s="3">
        <f t="shared" si="130"/>
        <v>53</v>
      </c>
      <c r="J2786" t="s">
        <v>7771</v>
      </c>
      <c r="K2786" t="str">
        <f t="shared" si="131"/>
        <v>E:\imagenes\escudos_cl\Asia\Taiwan Football Premier League\Taipei Vikings FC.png</v>
      </c>
      <c r="L2786" t="s">
        <v>452</v>
      </c>
      <c r="M2786">
        <f>INDEX(NationalTeams!B:B,MATCH(L2786,NationalTeams!C:C,0))</f>
        <v>201</v>
      </c>
      <c r="O2786" t="str">
        <f t="shared" si="129"/>
        <v>INSERT INTO "Clubs" (club_name,club_league_id,club_value,club_shield,club_country) VALUES ('Taipei Vikings FC',192,53,pg_read_binary_file('E:\imagenes\escudos_cl\Asia\Taiwan Football Premier League\Taipei Vikings FC.png'),201);</v>
      </c>
    </row>
    <row r="2787" spans="2:15" x14ac:dyDescent="0.25">
      <c r="B2787">
        <v>2785</v>
      </c>
      <c r="C2787" t="s">
        <v>4465</v>
      </c>
      <c r="D2787" t="s">
        <v>1961</v>
      </c>
      <c r="E2787">
        <f>INDEX(ClubLeague!B:B,MATCH(D2787,ClubLeague!C:C,0))</f>
        <v>192</v>
      </c>
      <c r="F2787">
        <v>54</v>
      </c>
      <c r="G2787">
        <v>53</v>
      </c>
      <c r="H2787">
        <v>51</v>
      </c>
      <c r="I2787" s="3">
        <f t="shared" si="130"/>
        <v>53</v>
      </c>
      <c r="J2787" t="s">
        <v>7772</v>
      </c>
      <c r="K2787" t="str">
        <f t="shared" si="131"/>
        <v>E:\imagenes\escudos_cl\Asia\Taiwan Football Premier League\Taipower FC.png</v>
      </c>
      <c r="L2787" t="s">
        <v>452</v>
      </c>
      <c r="M2787">
        <f>INDEX(NationalTeams!B:B,MATCH(L2787,NationalTeams!C:C,0))</f>
        <v>201</v>
      </c>
      <c r="O2787" t="str">
        <f t="shared" si="129"/>
        <v>INSERT INTO "Clubs" (club_name,club_league_id,club_value,club_shield,club_country) VALUES ('Taipower FC',192,53,pg_read_binary_file('E:\imagenes\escudos_cl\Asia\Taiwan Football Premier League\Taipower FC.png'),201);</v>
      </c>
    </row>
    <row r="2788" spans="2:15" x14ac:dyDescent="0.25">
      <c r="B2788">
        <v>2786</v>
      </c>
      <c r="C2788" t="s">
        <v>4716</v>
      </c>
      <c r="D2788" t="s">
        <v>1817</v>
      </c>
      <c r="E2788">
        <f>INDEX(ClubLeague!B:B,MATCH(D2788,ClubLeague!C:C,0))</f>
        <v>48</v>
      </c>
      <c r="F2788">
        <v>73</v>
      </c>
      <c r="G2788">
        <v>72</v>
      </c>
      <c r="H2788">
        <v>70</v>
      </c>
      <c r="I2788" s="3">
        <f t="shared" si="130"/>
        <v>72</v>
      </c>
      <c r="J2788" t="s">
        <v>7773</v>
      </c>
      <c r="K2788" t="str">
        <f t="shared" si="131"/>
        <v>E:\imagenes\escudos_cl\Africa\Egyptian Premier League\Talaea el Gaish SC.png</v>
      </c>
      <c r="L2788" t="s">
        <v>365</v>
      </c>
      <c r="M2788">
        <f>INDEX(NationalTeams!B:B,MATCH(L2788,NationalTeams!C:C,0))</f>
        <v>59</v>
      </c>
      <c r="O2788" t="str">
        <f t="shared" si="129"/>
        <v>INSERT INTO "Clubs" (club_name,club_league_id,club_value,club_shield,club_country) VALUES ('Talaea el Gaish SC',48,72,pg_read_binary_file('E:\imagenes\escudos_cl\Africa\Egyptian Premier League\Talaea el Gaish SC.png'),59);</v>
      </c>
    </row>
    <row r="2789" spans="2:15" x14ac:dyDescent="0.25">
      <c r="B2789">
        <v>2787</v>
      </c>
      <c r="C2789" t="s">
        <v>4031</v>
      </c>
      <c r="D2789" t="s">
        <v>1959</v>
      </c>
      <c r="E2789">
        <f>INDEX(ClubLeague!B:B,MATCH(D2789,ClubLeague!C:C,0))</f>
        <v>190</v>
      </c>
      <c r="F2789">
        <v>59</v>
      </c>
      <c r="G2789">
        <v>60</v>
      </c>
      <c r="H2789">
        <v>60</v>
      </c>
      <c r="I2789" s="3">
        <f t="shared" si="130"/>
        <v>60</v>
      </c>
      <c r="J2789" t="s">
        <v>7774</v>
      </c>
      <c r="K2789" t="str">
        <f t="shared" si="131"/>
        <v>E:\imagenes\escudos_cl\Asia\Syrian Premier League\Taliya SC.png</v>
      </c>
      <c r="L2789" t="s">
        <v>448</v>
      </c>
      <c r="M2789">
        <f>INDEX(NationalTeams!B:B,MATCH(L2789,NationalTeams!C:C,0))</f>
        <v>189</v>
      </c>
      <c r="O2789" t="str">
        <f t="shared" si="129"/>
        <v>INSERT INTO "Clubs" (club_name,club_league_id,club_value,club_shield,club_country) VALUES ('Taliya SC',190,60,pg_read_binary_file('E:\imagenes\escudos_cl\Asia\Syrian Premier League\Taliya SC.png'),189);</v>
      </c>
    </row>
    <row r="2790" spans="2:15" x14ac:dyDescent="0.25">
      <c r="B2790">
        <v>2788</v>
      </c>
      <c r="C2790" t="s">
        <v>2438</v>
      </c>
      <c r="D2790" t="s">
        <v>1894</v>
      </c>
      <c r="E2790">
        <f>INDEX(ClubLeague!B:B,MATCH(D2790,ClubLeague!C:C,0))</f>
        <v>125</v>
      </c>
      <c r="F2790">
        <v>45</v>
      </c>
      <c r="G2790">
        <v>51</v>
      </c>
      <c r="H2790">
        <v>51</v>
      </c>
      <c r="I2790" s="3">
        <f t="shared" si="130"/>
        <v>49</v>
      </c>
      <c r="J2790" t="s">
        <v>7775</v>
      </c>
      <c r="K2790" t="str">
        <f t="shared" si="131"/>
        <v>E:\imagenes\escudos_cl\Europa\Meistriliiga\Tallinna Kalev.png</v>
      </c>
      <c r="L2790" t="s">
        <v>531</v>
      </c>
      <c r="M2790">
        <f>INDEX(NationalTeams!B:B,MATCH(L2790,NationalTeams!C:C,0))</f>
        <v>68</v>
      </c>
      <c r="O2790" t="str">
        <f t="shared" si="129"/>
        <v>INSERT INTO "Clubs" (club_name,club_league_id,club_value,club_shield,club_country) VALUES ('Tallinna Kalev',125,49,pg_read_binary_file('E:\imagenes\escudos_cl\Europa\Meistriliiga\Tallinna Kalev.png'),68);</v>
      </c>
    </row>
    <row r="2791" spans="2:15" x14ac:dyDescent="0.25">
      <c r="B2791">
        <v>2789</v>
      </c>
      <c r="C2791" t="s">
        <v>2448</v>
      </c>
      <c r="D2791" t="s">
        <v>1976</v>
      </c>
      <c r="E2791">
        <f>INDEX(ClubLeague!B:B,MATCH(D2791,ClubLeague!C:C,0))</f>
        <v>207</v>
      </c>
      <c r="F2791">
        <v>57</v>
      </c>
      <c r="G2791">
        <v>61</v>
      </c>
      <c r="H2791">
        <v>55</v>
      </c>
      <c r="I2791" s="3">
        <f t="shared" si="130"/>
        <v>58</v>
      </c>
      <c r="J2791" t="s">
        <v>7776</v>
      </c>
      <c r="K2791" t="str">
        <f t="shared" si="131"/>
        <v>E:\imagenes\escudos_cl\Europa\Veikkausliiga\Tampereen Ilves.png</v>
      </c>
      <c r="L2791" t="s">
        <v>511</v>
      </c>
      <c r="M2791">
        <f>INDEX(NationalTeams!B:B,MATCH(L2791,NationalTeams!C:C,0))</f>
        <v>73</v>
      </c>
      <c r="O2791" t="str">
        <f t="shared" si="129"/>
        <v>INSERT INTO "Clubs" (club_name,club_league_id,club_value,club_shield,club_country) VALUES ('Tampereen Ilves',207,58,pg_read_binary_file('E:\imagenes\escudos_cl\Europa\Veikkausliiga\Tampereen Ilves.png'),73);</v>
      </c>
    </row>
    <row r="2792" spans="2:15" x14ac:dyDescent="0.25">
      <c r="B2792">
        <v>2790</v>
      </c>
      <c r="C2792" t="s">
        <v>4273</v>
      </c>
      <c r="D2792" t="s">
        <v>1944</v>
      </c>
      <c r="E2792">
        <f>INDEX(ClubLeague!B:B,MATCH(D2792,ClubLeague!C:C,0))</f>
        <v>175</v>
      </c>
      <c r="F2792">
        <v>57</v>
      </c>
      <c r="G2792">
        <v>58</v>
      </c>
      <c r="H2792">
        <v>55</v>
      </c>
      <c r="I2792" s="3">
        <f t="shared" si="130"/>
        <v>57</v>
      </c>
      <c r="J2792" t="s">
        <v>7777</v>
      </c>
      <c r="K2792" t="str">
        <f t="shared" si="131"/>
        <v>E:\imagenes\escudos_cl\Asia\Singapore Premier League\Tanjong Pagar United FC.png</v>
      </c>
      <c r="L2792" t="s">
        <v>450</v>
      </c>
      <c r="M2792">
        <f>INDEX(NationalTeams!B:B,MATCH(L2792,NationalTeams!C:C,0))</f>
        <v>188</v>
      </c>
      <c r="O2792" t="str">
        <f t="shared" si="129"/>
        <v>INSERT INTO "Clubs" (club_name,club_league_id,club_value,club_shield,club_country) VALUES ('Tanjong Pagar United FC',175,57,pg_read_binary_file('E:\imagenes\escudos_cl\Asia\Singapore Premier League\Tanjong Pagar United FC.png'),188);</v>
      </c>
    </row>
    <row r="2793" spans="2:15" x14ac:dyDescent="0.25">
      <c r="B2793">
        <v>2791</v>
      </c>
      <c r="C2793" t="s">
        <v>4735</v>
      </c>
      <c r="D2793" t="s">
        <v>1818</v>
      </c>
      <c r="E2793">
        <f>INDEX(ClubLeague!B:B,MATCH(D2793,ClubLeague!C:C,0))</f>
        <v>49</v>
      </c>
      <c r="F2793">
        <v>56</v>
      </c>
      <c r="G2793">
        <v>60</v>
      </c>
      <c r="H2793">
        <v>59</v>
      </c>
      <c r="I2793" s="3">
        <f t="shared" si="130"/>
        <v>58</v>
      </c>
      <c r="J2793" t="s">
        <v>7778</v>
      </c>
      <c r="K2793" t="str">
        <f t="shared" si="131"/>
        <v>E:\imagenes\escudos_cl\Africa\Egyptian Second Division A\Tanta SC.png</v>
      </c>
      <c r="L2793" t="s">
        <v>365</v>
      </c>
      <c r="M2793">
        <f>INDEX(NationalTeams!B:B,MATCH(L2793,NationalTeams!C:C,0))</f>
        <v>59</v>
      </c>
      <c r="O2793" t="str">
        <f t="shared" si="129"/>
        <v>INSERT INTO "Clubs" (club_name,club_league_id,club_value,club_shield,club_country) VALUES ('Tanta SC',49,58,pg_read_binary_file('E:\imagenes\escudos_cl\Africa\Egyptian Second Division A\Tanta SC.png'),59);</v>
      </c>
    </row>
    <row r="2794" spans="2:15" x14ac:dyDescent="0.25">
      <c r="B2794">
        <v>2792</v>
      </c>
      <c r="C2794" t="s">
        <v>2435</v>
      </c>
      <c r="D2794" t="s">
        <v>1894</v>
      </c>
      <c r="E2794">
        <f>INDEX(ClubLeague!B:B,MATCH(D2794,ClubLeague!C:C,0))</f>
        <v>125</v>
      </c>
      <c r="F2794">
        <v>50</v>
      </c>
      <c r="G2794">
        <v>49</v>
      </c>
      <c r="H2794">
        <v>43</v>
      </c>
      <c r="I2794" s="3">
        <f t="shared" si="130"/>
        <v>47</v>
      </c>
      <c r="J2794" t="s">
        <v>7779</v>
      </c>
      <c r="K2794" t="str">
        <f t="shared" si="131"/>
        <v>E:\imagenes\escudos_cl\Europa\Meistriliiga\Tartu Tammeka.png</v>
      </c>
      <c r="L2794" t="s">
        <v>531</v>
      </c>
      <c r="M2794">
        <f>INDEX(NationalTeams!B:B,MATCH(L2794,NationalTeams!C:C,0))</f>
        <v>68</v>
      </c>
      <c r="O2794" t="str">
        <f t="shared" si="129"/>
        <v>INSERT INTO "Clubs" (club_name,club_league_id,club_value,club_shield,club_country) VALUES ('Tartu Tammeka',125,47,pg_read_binary_file('E:\imagenes\escudos_cl\Europa\Meistriliiga\Tartu Tammeka.png'),68);</v>
      </c>
    </row>
    <row r="2795" spans="2:15" x14ac:dyDescent="0.25">
      <c r="B2795">
        <v>2793</v>
      </c>
      <c r="C2795" t="s">
        <v>2351</v>
      </c>
      <c r="D2795" t="s">
        <v>1896</v>
      </c>
      <c r="E2795">
        <f>INDEX(ClubLeague!B:B,MATCH(D2795,ClubLeague!C:C,0))</f>
        <v>127</v>
      </c>
      <c r="F2795">
        <v>56</v>
      </c>
      <c r="G2795">
        <v>54</v>
      </c>
      <c r="H2795">
        <v>52</v>
      </c>
      <c r="I2795" s="3">
        <f t="shared" si="130"/>
        <v>54</v>
      </c>
      <c r="J2795" t="s">
        <v>7780</v>
      </c>
      <c r="K2795" t="str">
        <f t="shared" si="131"/>
        <v>E:\imagenes\escudos_cl\Europa\MonacoBet Liga\Tatran Presov.png</v>
      </c>
      <c r="L2795" t="s">
        <v>509</v>
      </c>
      <c r="M2795">
        <f>INDEX(NationalTeams!B:B,MATCH(L2795,NationalTeams!C:C,0))</f>
        <v>64</v>
      </c>
      <c r="O2795" t="str">
        <f t="shared" si="129"/>
        <v>INSERT INTO "Clubs" (club_name,club_league_id,club_value,club_shield,club_country) VALUES ('Tatran Presov',127,54,pg_read_binary_file('E:\imagenes\escudos_cl\Europa\MonacoBet Liga\Tatran Presov.png'),64);</v>
      </c>
    </row>
    <row r="2796" spans="2:15" x14ac:dyDescent="0.25">
      <c r="B2796">
        <v>2794</v>
      </c>
      <c r="C2796" t="s">
        <v>4036</v>
      </c>
      <c r="D2796" t="s">
        <v>1905</v>
      </c>
      <c r="E2796">
        <f>INDEX(ClubLeague!B:B,MATCH(D2796,ClubLeague!C:C,0))</f>
        <v>136</v>
      </c>
      <c r="F2796">
        <v>60</v>
      </c>
      <c r="G2796">
        <v>59</v>
      </c>
      <c r="H2796">
        <v>60</v>
      </c>
      <c r="I2796" s="3">
        <f t="shared" si="130"/>
        <v>60</v>
      </c>
      <c r="J2796" t="s">
        <v>7781</v>
      </c>
      <c r="K2796" t="str">
        <f t="shared" si="131"/>
        <v>E:\imagenes\escudos_cl\Asia\New Zealand National League\Tauranga City AFC.png</v>
      </c>
      <c r="L2796" t="s">
        <v>423</v>
      </c>
      <c r="M2796">
        <f>INDEX(NationalTeams!B:B,MATCH(L2796,NationalTeams!C:C,0))</f>
        <v>156</v>
      </c>
      <c r="O2796" t="str">
        <f t="shared" si="129"/>
        <v>INSERT INTO "Clubs" (club_name,club_league_id,club_value,club_shield,club_country) VALUES ('Tauranga City AFC',136,60,pg_read_binary_file('E:\imagenes\escudos_cl\Asia\New Zealand National League\Tauranga City AFC.png'),156);</v>
      </c>
    </row>
    <row r="2797" spans="2:15" x14ac:dyDescent="0.25">
      <c r="B2797">
        <v>2795</v>
      </c>
      <c r="C2797" t="s">
        <v>3733</v>
      </c>
      <c r="D2797" t="s">
        <v>1875</v>
      </c>
      <c r="E2797">
        <f>INDEX(ClubLeague!B:B,MATCH(D2797,ClubLeague!C:C,0))</f>
        <v>106</v>
      </c>
      <c r="F2797">
        <v>56</v>
      </c>
      <c r="G2797">
        <v>54</v>
      </c>
      <c r="H2797">
        <v>59</v>
      </c>
      <c r="I2797" s="3">
        <f t="shared" si="130"/>
        <v>56</v>
      </c>
      <c r="J2797" t="s">
        <v>7782</v>
      </c>
      <c r="K2797" t="str">
        <f t="shared" si="131"/>
        <v>E:\imagenes\escudos_cl\America\Liga LPF\Tauro FC.png</v>
      </c>
      <c r="L2797" t="s">
        <v>398</v>
      </c>
      <c r="M2797">
        <f>INDEX(NationalTeams!B:B,MATCH(L2797,NationalTeams!C:C,0))</f>
        <v>162</v>
      </c>
      <c r="O2797" t="str">
        <f t="shared" si="129"/>
        <v>INSERT INTO "Clubs" (club_name,club_league_id,club_value,club_shield,club_country) VALUES ('Tauro FC',106,56,pg_read_binary_file('E:\imagenes\escudos_cl\America\Liga LPF\Tauro FC.png'),162);</v>
      </c>
    </row>
    <row r="2798" spans="2:15" x14ac:dyDescent="0.25">
      <c r="B2798">
        <v>2796</v>
      </c>
      <c r="C2798" t="s">
        <v>4404</v>
      </c>
      <c r="D2798" t="s">
        <v>1827</v>
      </c>
      <c r="E2798">
        <f>INDEX(ClubLeague!B:B,MATCH(D2798,ClubLeague!C:C,0))</f>
        <v>58</v>
      </c>
      <c r="F2798">
        <v>53</v>
      </c>
      <c r="G2798">
        <v>52</v>
      </c>
      <c r="H2798">
        <v>53</v>
      </c>
      <c r="I2798" s="3">
        <f t="shared" si="130"/>
        <v>53</v>
      </c>
      <c r="J2798" t="s">
        <v>7783</v>
      </c>
      <c r="K2798" t="str">
        <f t="shared" si="131"/>
        <v>E:\imagenes\escudos_cl\Asia\Fiji Premier League\Tavua FC.png</v>
      </c>
      <c r="L2798" t="s">
        <v>459</v>
      </c>
      <c r="M2798">
        <f>INDEX(NationalTeams!B:B,MATCH(L2798,NationalTeams!C:C,0))</f>
        <v>71</v>
      </c>
      <c r="O2798" t="str">
        <f t="shared" si="129"/>
        <v>INSERT INTO "Clubs" (club_name,club_league_id,club_value,club_shield,club_country) VALUES ('Tavua FC',58,53,pg_read_binary_file('E:\imagenes\escudos_cl\Asia\Fiji Premier League\Tavua FC.png'),71);</v>
      </c>
    </row>
    <row r="2799" spans="2:15" x14ac:dyDescent="0.25">
      <c r="B2799">
        <v>2797</v>
      </c>
      <c r="C2799" t="s">
        <v>4736</v>
      </c>
      <c r="D2799" t="s">
        <v>1818</v>
      </c>
      <c r="E2799">
        <f>INDEX(ClubLeague!B:B,MATCH(D2799,ClubLeague!C:C,0))</f>
        <v>49</v>
      </c>
      <c r="F2799">
        <v>59</v>
      </c>
      <c r="G2799">
        <v>55</v>
      </c>
      <c r="H2799">
        <v>57</v>
      </c>
      <c r="I2799" s="3">
        <f t="shared" si="130"/>
        <v>57</v>
      </c>
      <c r="J2799" t="s">
        <v>7784</v>
      </c>
      <c r="K2799" t="str">
        <f t="shared" si="131"/>
        <v>E:\imagenes\escudos_cl\Africa\Egyptian Second Division A\Telecom Egypt SC.png</v>
      </c>
      <c r="L2799" t="s">
        <v>365</v>
      </c>
      <c r="M2799">
        <f>INDEX(NationalTeams!B:B,MATCH(L2799,NationalTeams!C:C,0))</f>
        <v>59</v>
      </c>
      <c r="O2799" t="str">
        <f t="shared" si="129"/>
        <v>INSERT INTO "Clubs" (club_name,club_league_id,club_value,club_shield,club_country) VALUES ('Telecom Egypt SC',49,57,pg_read_binary_file('E:\imagenes\escudos_cl\Africa\Egyptian Second Division A\Telecom Egypt SC.png'),59);</v>
      </c>
    </row>
    <row r="2800" spans="2:15" x14ac:dyDescent="0.25">
      <c r="B2800">
        <v>2798</v>
      </c>
      <c r="C2800" t="s">
        <v>4985</v>
      </c>
      <c r="D2800" t="s">
        <v>1980</v>
      </c>
      <c r="E2800">
        <f>INDEX(ClubLeague!B:B,MATCH(D2800,ClubLeague!C:C,0))</f>
        <v>211</v>
      </c>
      <c r="F2800">
        <v>59</v>
      </c>
      <c r="G2800">
        <v>52</v>
      </c>
      <c r="H2800">
        <v>57</v>
      </c>
      <c r="I2800" s="3">
        <f t="shared" si="130"/>
        <v>56</v>
      </c>
      <c r="J2800" t="s">
        <v>7785</v>
      </c>
      <c r="K2800" t="str">
        <f t="shared" si="131"/>
        <v>E:\imagenes\escudos_cl\Africa\Zimbabwe Premier Soccer League\TelOne FC.png</v>
      </c>
      <c r="L2800" t="s">
        <v>358</v>
      </c>
      <c r="M2800">
        <f>INDEX(NationalTeams!B:B,MATCH(L2800,NationalTeams!C:C,0))</f>
        <v>223</v>
      </c>
      <c r="O2800" t="str">
        <f t="shared" si="129"/>
        <v>INSERT INTO "Clubs" (club_name,club_league_id,club_value,club_shield,club_country) VALUES ('TelOne FC',211,56,pg_read_binary_file('E:\imagenes\escudos_cl\Africa\Zimbabwe Premier Soccer League\TelOne FC.png'),223);</v>
      </c>
    </row>
    <row r="2801" spans="2:15" x14ac:dyDescent="0.25">
      <c r="B2801">
        <v>2799</v>
      </c>
      <c r="C2801" t="s">
        <v>2644</v>
      </c>
      <c r="D2801" t="s">
        <v>1822</v>
      </c>
      <c r="E2801">
        <f>INDEX(ClubLeague!B:B,MATCH(D2801,ClubLeague!C:C,0))</f>
        <v>53</v>
      </c>
      <c r="F2801">
        <v>62</v>
      </c>
      <c r="G2801">
        <v>58</v>
      </c>
      <c r="H2801">
        <v>59</v>
      </c>
      <c r="I2801" s="3">
        <f t="shared" si="130"/>
        <v>60</v>
      </c>
      <c r="J2801" t="s">
        <v>7786</v>
      </c>
      <c r="K2801" t="str">
        <f t="shared" si="131"/>
        <v>E:\imagenes\escudos_cl\Europa\Eredivisie\Telstar.png</v>
      </c>
      <c r="L2801" t="s">
        <v>491</v>
      </c>
      <c r="M2801">
        <f>INDEX(NationalTeams!B:B,MATCH(L2801,NationalTeams!C:C,0))</f>
        <v>158</v>
      </c>
      <c r="O2801" t="str">
        <f t="shared" si="129"/>
        <v>INSERT INTO "Clubs" (club_name,club_league_id,club_value,club_shield,club_country) VALUES ('Telstar',53,60,pg_read_binary_file('E:\imagenes\escudos_cl\Europa\Eredivisie\Telstar.png'),158);</v>
      </c>
    </row>
    <row r="2802" spans="2:15" x14ac:dyDescent="0.25">
      <c r="B2802">
        <v>2800</v>
      </c>
      <c r="C2802" t="s">
        <v>3672</v>
      </c>
      <c r="D2802" t="s">
        <v>1803</v>
      </c>
      <c r="E2802">
        <f>INDEX(ClubLeague!B:B,MATCH(D2802,ClubLeague!C:C,0))</f>
        <v>33</v>
      </c>
      <c r="F2802">
        <v>49</v>
      </c>
      <c r="G2802">
        <v>48</v>
      </c>
      <c r="H2802">
        <v>48</v>
      </c>
      <c r="I2802" s="3">
        <f t="shared" si="130"/>
        <v>48</v>
      </c>
      <c r="J2802" t="s">
        <v>7787</v>
      </c>
      <c r="K2802" t="str">
        <f t="shared" si="131"/>
        <v>E:\imagenes\escudos_cl\America\Championnat Special Division 1\Tempete FC.png</v>
      </c>
      <c r="L2802" t="s">
        <v>333</v>
      </c>
      <c r="M2802">
        <f>INDEX(NationalTeams!B:B,MATCH(L2802,NationalTeams!C:C,0))</f>
        <v>89</v>
      </c>
      <c r="O2802" t="str">
        <f t="shared" si="129"/>
        <v>INSERT INTO "Clubs" (club_name,club_league_id,club_value,club_shield,club_country) VALUES ('Tempete FC',33,48,pg_read_binary_file('E:\imagenes\escudos_cl\America\Championnat Special Division 1\Tempete FC.png'),89);</v>
      </c>
    </row>
    <row r="2803" spans="2:15" x14ac:dyDescent="0.25">
      <c r="B2803">
        <v>2801</v>
      </c>
      <c r="C2803" t="s">
        <v>4347</v>
      </c>
      <c r="D2803" t="s">
        <v>1791</v>
      </c>
      <c r="E2803">
        <f>INDEX(ClubLeague!B:B,MATCH(D2803,ClubLeague!C:C,0))</f>
        <v>21</v>
      </c>
      <c r="F2803">
        <v>54</v>
      </c>
      <c r="G2803">
        <v>54</v>
      </c>
      <c r="H2803">
        <v>54</v>
      </c>
      <c r="I2803" s="3">
        <f t="shared" si="130"/>
        <v>54</v>
      </c>
      <c r="J2803" t="s">
        <v>7788</v>
      </c>
      <c r="K2803" t="str">
        <f t="shared" si="131"/>
        <v>E:\imagenes\escudos_cl\Asia\Bhutan Premier League\Tensung FC.png</v>
      </c>
      <c r="L2803" t="s">
        <v>454</v>
      </c>
      <c r="M2803">
        <f>INDEX(NationalTeams!B:B,MATCH(L2803,NationalTeams!C:C,0))</f>
        <v>37</v>
      </c>
      <c r="O2803" t="str">
        <f t="shared" si="129"/>
        <v>INSERT INTO "Clubs" (club_name,club_league_id,club_value,club_shield,club_country) VALUES ('Tensung FC',21,54,pg_read_binary_file('E:\imagenes\escudos_cl\Asia\Bhutan Premier League\Tensung FC.png'),37);</v>
      </c>
    </row>
    <row r="2804" spans="2:15" x14ac:dyDescent="0.25">
      <c r="B2804">
        <v>2802</v>
      </c>
      <c r="C2804" t="s">
        <v>4146</v>
      </c>
      <c r="D2804" t="s">
        <v>1891</v>
      </c>
      <c r="E2804">
        <f>INDEX(ClubLeague!B:B,MATCH(D2804,ClubLeague!C:C,0))</f>
        <v>122</v>
      </c>
      <c r="F2804">
        <v>59</v>
      </c>
      <c r="G2804">
        <v>56</v>
      </c>
      <c r="H2804">
        <v>58</v>
      </c>
      <c r="I2804" s="3">
        <f t="shared" si="130"/>
        <v>58</v>
      </c>
      <c r="J2804" t="s">
        <v>7789</v>
      </c>
      <c r="K2804" t="str">
        <f t="shared" si="131"/>
        <v>E:\imagenes\escudos_cl\Asia\Malaysia Super League\Terengganu FC.png</v>
      </c>
      <c r="L2804" t="s">
        <v>463</v>
      </c>
      <c r="M2804">
        <f>INDEX(NationalTeams!B:B,MATCH(L2804,NationalTeams!C:C,0))</f>
        <v>132</v>
      </c>
      <c r="O2804" t="str">
        <f t="shared" si="129"/>
        <v>INSERT INTO "Clubs" (club_name,club_league_id,club_value,club_shield,club_country) VALUES ('Terengganu FC',122,58,pg_read_binary_file('E:\imagenes\escudos_cl\Asia\Malaysia Super League\Terengganu FC.png'),132);</v>
      </c>
    </row>
    <row r="2805" spans="2:15" x14ac:dyDescent="0.25">
      <c r="B2805">
        <v>2803</v>
      </c>
      <c r="C2805" t="s">
        <v>4737</v>
      </c>
      <c r="D2805" t="s">
        <v>1818</v>
      </c>
      <c r="E2805">
        <f>INDEX(ClubLeague!B:B,MATCH(D2805,ClubLeague!C:C,0))</f>
        <v>49</v>
      </c>
      <c r="F2805">
        <v>60</v>
      </c>
      <c r="G2805">
        <v>63</v>
      </c>
      <c r="H2805">
        <v>56</v>
      </c>
      <c r="I2805" s="3">
        <f t="shared" si="130"/>
        <v>60</v>
      </c>
      <c r="J2805" t="s">
        <v>7790</v>
      </c>
      <c r="K2805" t="str">
        <f t="shared" si="131"/>
        <v>E:\imagenes\escudos_cl\Africa\Egyptian Second Division A\Tersana SC.png</v>
      </c>
      <c r="L2805" t="s">
        <v>365</v>
      </c>
      <c r="M2805">
        <f>INDEX(NationalTeams!B:B,MATCH(L2805,NationalTeams!C:C,0))</f>
        <v>59</v>
      </c>
      <c r="O2805" t="str">
        <f t="shared" si="129"/>
        <v>INSERT INTO "Clubs" (club_name,club_league_id,club_value,club_shield,club_country) VALUES ('Tersana SC',49,60,pg_read_binary_file('E:\imagenes\escudos_cl\Africa\Egyptian Second Division A\Tersana SC.png'),59);</v>
      </c>
    </row>
    <row r="2806" spans="2:15" x14ac:dyDescent="0.25">
      <c r="B2806">
        <v>2804</v>
      </c>
      <c r="C2806" t="s">
        <v>4888</v>
      </c>
      <c r="D2806" t="s">
        <v>1939</v>
      </c>
      <c r="E2806">
        <f>INDEX(ClubLeague!B:B,MATCH(D2806,ClubLeague!C:C,0))</f>
        <v>170</v>
      </c>
      <c r="F2806">
        <v>69</v>
      </c>
      <c r="G2806">
        <v>54</v>
      </c>
      <c r="H2806">
        <v>61</v>
      </c>
      <c r="I2806" s="3">
        <f t="shared" si="130"/>
        <v>61</v>
      </c>
      <c r="J2806" t="s">
        <v>7791</v>
      </c>
      <c r="K2806" t="str">
        <f t="shared" si="131"/>
        <v>E:\imagenes\escudos_cl\Africa\Senegal Ligue 1\Teungueth FC.png</v>
      </c>
      <c r="L2806" t="s">
        <v>362</v>
      </c>
      <c r="M2806">
        <f>INDEX(NationalTeams!B:B,MATCH(L2806,NationalTeams!C:C,0))</f>
        <v>184</v>
      </c>
      <c r="O2806" t="str">
        <f t="shared" si="129"/>
        <v>INSERT INTO "Clubs" (club_name,club_league_id,club_value,club_shield,club_country) VALUES ('Teungueth FC',170,61,pg_read_binary_file('E:\imagenes\escudos_cl\Africa\Senegal Ligue 1\Teungueth FC.png'),184);</v>
      </c>
    </row>
    <row r="2807" spans="2:15" x14ac:dyDescent="0.25">
      <c r="B2807">
        <v>2805</v>
      </c>
      <c r="C2807" t="s">
        <v>4077</v>
      </c>
      <c r="D2807" t="s">
        <v>1974</v>
      </c>
      <c r="E2807">
        <f>INDEX(ClubLeague!B:B,MATCH(D2807,ClubLeague!C:C,0))</f>
        <v>205</v>
      </c>
      <c r="F2807">
        <v>61</v>
      </c>
      <c r="G2807">
        <v>59</v>
      </c>
      <c r="H2807">
        <v>59</v>
      </c>
      <c r="I2807" s="3">
        <f t="shared" si="130"/>
        <v>60</v>
      </c>
      <c r="J2807" t="s">
        <v>7792</v>
      </c>
      <c r="K2807" t="str">
        <f t="shared" si="131"/>
        <v>E:\imagenes\escudos_cl\Asia\V.League 1\Thanh Hoa FC.png</v>
      </c>
      <c r="L2807" t="s">
        <v>438</v>
      </c>
      <c r="M2807">
        <f>INDEX(NationalTeams!B:B,MATCH(L2807,NationalTeams!C:C,0))</f>
        <v>218</v>
      </c>
      <c r="O2807" t="str">
        <f t="shared" si="129"/>
        <v>INSERT INTO "Clubs" (club_name,club_league_id,club_value,club_shield,club_country) VALUES ('Thanh Hoa FC',205,60,pg_read_binary_file('E:\imagenes\escudos_cl\Asia\V.League 1\Thanh Hoa FC.png'),218);</v>
      </c>
    </row>
    <row r="2808" spans="2:15" x14ac:dyDescent="0.25">
      <c r="B2808">
        <v>2806</v>
      </c>
      <c r="C2808" t="s">
        <v>2524</v>
      </c>
      <c r="D2808" t="s">
        <v>1807</v>
      </c>
      <c r="E2808">
        <f>INDEX(ClubLeague!B:B,MATCH(D2808,ClubLeague!C:C,0))</f>
        <v>38</v>
      </c>
      <c r="F2808">
        <v>59</v>
      </c>
      <c r="G2808">
        <v>65</v>
      </c>
      <c r="H2808">
        <v>59</v>
      </c>
      <c r="I2808" s="3">
        <f t="shared" si="130"/>
        <v>61</v>
      </c>
      <c r="J2808" t="s">
        <v>7793</v>
      </c>
      <c r="K2808" t="str">
        <f t="shared" si="131"/>
        <v>E:\imagenes\escudos_cl\Europa\Cymru Premier\The New Saints.png</v>
      </c>
      <c r="L2808" t="s">
        <v>517</v>
      </c>
      <c r="M2808">
        <f>INDEX(NationalTeams!B:B,MATCH(L2808,NationalTeams!C:C,0))</f>
        <v>76</v>
      </c>
      <c r="O2808" t="str">
        <f t="shared" si="129"/>
        <v>INSERT INTO "Clubs" (club_name,club_league_id,club_value,club_shield,club_country) VALUES ('The New Saints',38,61,pg_read_binary_file('E:\imagenes\escudos_cl\Europa\Cymru Premier\The New Saints.png'),76);</v>
      </c>
    </row>
    <row r="2809" spans="2:15" x14ac:dyDescent="0.25">
      <c r="B2809">
        <v>2807</v>
      </c>
      <c r="C2809" t="s">
        <v>4840</v>
      </c>
      <c r="D2809" t="s">
        <v>1901</v>
      </c>
      <c r="E2809">
        <f>INDEX(ClubLeague!B:B,MATCH(D2809,ClubLeague!C:C,0))</f>
        <v>132</v>
      </c>
      <c r="F2809">
        <v>58</v>
      </c>
      <c r="G2809">
        <v>50</v>
      </c>
      <c r="H2809">
        <v>61</v>
      </c>
      <c r="I2809" s="3">
        <f t="shared" si="130"/>
        <v>56</v>
      </c>
      <c r="J2809" t="s">
        <v>7794</v>
      </c>
      <c r="K2809" t="str">
        <f t="shared" si="131"/>
        <v>E:\imagenes\escudos_cl\Africa\Namibia Premiership\The Tigers FC.png</v>
      </c>
      <c r="L2809" t="s">
        <v>372</v>
      </c>
      <c r="M2809">
        <f>INDEX(NationalTeams!B:B,MATCH(L2809,NationalTeams!C:C,0))</f>
        <v>148</v>
      </c>
      <c r="O2809" t="str">
        <f t="shared" si="129"/>
        <v>INSERT INTO "Clubs" (club_name,club_league_id,club_value,club_shield,club_country) VALUES ('The Tigers FC',132,56,pg_read_binary_file('E:\imagenes\escudos_cl\Africa\Namibia Premiership\The Tigers FC.png'),148);</v>
      </c>
    </row>
    <row r="2810" spans="2:15" x14ac:dyDescent="0.25">
      <c r="B2810">
        <v>2808</v>
      </c>
      <c r="C2810" t="s">
        <v>4068</v>
      </c>
      <c r="D2810" t="s">
        <v>1974</v>
      </c>
      <c r="E2810">
        <f>INDEX(ClubLeague!B:B,MATCH(D2810,ClubLeague!C:C,0))</f>
        <v>205</v>
      </c>
      <c r="F2810">
        <v>59</v>
      </c>
      <c r="G2810">
        <v>61</v>
      </c>
      <c r="H2810">
        <v>59</v>
      </c>
      <c r="I2810" s="3">
        <f t="shared" si="130"/>
        <v>60</v>
      </c>
      <c r="J2810" t="s">
        <v>7795</v>
      </c>
      <c r="K2810" t="str">
        <f t="shared" si="131"/>
        <v>E:\imagenes\escudos_cl\Asia\V.League 1\Thep Xanh Nam Dinh.png</v>
      </c>
      <c r="L2810" t="s">
        <v>438</v>
      </c>
      <c r="M2810">
        <f>INDEX(NationalTeams!B:B,MATCH(L2810,NationalTeams!C:C,0))</f>
        <v>218</v>
      </c>
      <c r="O2810" t="str">
        <f t="shared" si="129"/>
        <v>INSERT INTO "Clubs" (club_name,club_league_id,club_value,club_shield,club_country) VALUES ('Thep Xanh Nam Dinh',205,60,pg_read_binary_file('E:\imagenes\escudos_cl\Asia\V.League 1\Thep Xanh Nam Dinh.png'),218);</v>
      </c>
    </row>
    <row r="2811" spans="2:15" x14ac:dyDescent="0.25">
      <c r="B2811">
        <v>2809</v>
      </c>
      <c r="C2811" t="s">
        <v>4446</v>
      </c>
      <c r="D2811" t="s">
        <v>1791</v>
      </c>
      <c r="E2811">
        <f>INDEX(ClubLeague!B:B,MATCH(D2811,ClubLeague!C:C,0))</f>
        <v>21</v>
      </c>
      <c r="F2811">
        <v>49</v>
      </c>
      <c r="G2811">
        <v>51</v>
      </c>
      <c r="H2811">
        <v>52</v>
      </c>
      <c r="I2811" s="3">
        <f t="shared" si="130"/>
        <v>51</v>
      </c>
      <c r="J2811" t="s">
        <v>7796</v>
      </c>
      <c r="K2811" t="str">
        <f t="shared" si="131"/>
        <v>E:\imagenes\escudos_cl\Asia\Bhutan Premier League\Thimpu City FC.png</v>
      </c>
      <c r="L2811" t="s">
        <v>454</v>
      </c>
      <c r="M2811">
        <f>INDEX(NationalTeams!B:B,MATCH(L2811,NationalTeams!C:C,0))</f>
        <v>37</v>
      </c>
      <c r="O2811" t="str">
        <f t="shared" si="129"/>
        <v>INSERT INTO "Clubs" (club_name,club_league_id,club_value,club_shield,club_country) VALUES ('Thimpu City FC',21,51,pg_read_binary_file('E:\imagenes\escudos_cl\Asia\Bhutan Premier League\Thimpu City FC.png'),37);</v>
      </c>
    </row>
    <row r="2812" spans="2:15" x14ac:dyDescent="0.25">
      <c r="B2812">
        <v>2810</v>
      </c>
      <c r="C2812" t="s">
        <v>4487</v>
      </c>
      <c r="D2812" t="s">
        <v>1900</v>
      </c>
      <c r="E2812">
        <f>INDEX(ClubLeague!B:B,MATCH(D2812,ClubLeague!C:C,0))</f>
        <v>131</v>
      </c>
      <c r="F2812">
        <v>54</v>
      </c>
      <c r="G2812">
        <v>53</v>
      </c>
      <c r="H2812">
        <v>50</v>
      </c>
      <c r="I2812" s="3">
        <f t="shared" si="130"/>
        <v>52</v>
      </c>
      <c r="J2812" t="s">
        <v>7797</v>
      </c>
      <c r="K2812" t="str">
        <f t="shared" si="131"/>
        <v>E:\imagenes\escudos_cl\Asia\Myanmar National League\Thitsar Arman FC.png</v>
      </c>
      <c r="L2812" t="s">
        <v>453</v>
      </c>
      <c r="M2812">
        <f>INDEX(NationalTeams!B:B,MATCH(L2812,NationalTeams!C:C,0))</f>
        <v>28</v>
      </c>
      <c r="O2812" t="str">
        <f t="shared" si="129"/>
        <v>INSERT INTO "Clubs" (club_name,club_league_id,club_value,club_shield,club_country) VALUES ('Thitsar Arman FC',131,52,pg_read_binary_file('E:\imagenes\escudos_cl\Asia\Myanmar National League\Thitsar Arman FC.png'),28);</v>
      </c>
    </row>
    <row r="2813" spans="2:15" x14ac:dyDescent="0.25">
      <c r="B2813">
        <v>2811</v>
      </c>
      <c r="C2813" t="s">
        <v>4169</v>
      </c>
      <c r="D2813" t="s">
        <v>1805</v>
      </c>
      <c r="E2813">
        <f>INDEX(ClubLeague!B:B,MATCH(D2813,ClubLeague!C:C,0))</f>
        <v>35</v>
      </c>
      <c r="F2813">
        <v>62</v>
      </c>
      <c r="G2813">
        <v>60</v>
      </c>
      <c r="H2813">
        <v>57</v>
      </c>
      <c r="I2813" s="3">
        <f t="shared" si="130"/>
        <v>60</v>
      </c>
      <c r="J2813" t="s">
        <v>7798</v>
      </c>
      <c r="K2813" t="str">
        <f t="shared" si="131"/>
        <v>E:\imagenes\escudos_cl\Asia\Chinese Super League\Tianjin Jinmen Tiger FC.png</v>
      </c>
      <c r="L2813" t="s">
        <v>429</v>
      </c>
      <c r="M2813">
        <f>INDEX(NationalTeams!B:B,MATCH(L2813,NationalTeams!C:C,0))</f>
        <v>44</v>
      </c>
      <c r="O2813" t="str">
        <f t="shared" si="129"/>
        <v>INSERT INTO "Clubs" (club_name,club_league_id,club_value,club_shield,club_country) VALUES ('Tianjin Jinmen Tiger FC',35,60,pg_read_binary_file('E:\imagenes\escudos_cl\Asia\Chinese Super League\Tianjin Jinmen Tiger FC.png'),44);</v>
      </c>
    </row>
    <row r="2814" spans="2:15" x14ac:dyDescent="0.25">
      <c r="B2814">
        <v>2812</v>
      </c>
      <c r="C2814" t="s">
        <v>4467</v>
      </c>
      <c r="D2814" t="s">
        <v>1798</v>
      </c>
      <c r="E2814">
        <f>INDEX(ClubLeague!B:B,MATCH(D2814,ClubLeague!C:C,0))</f>
        <v>28</v>
      </c>
      <c r="F2814">
        <v>52</v>
      </c>
      <c r="G2814">
        <v>53</v>
      </c>
      <c r="H2814">
        <v>51</v>
      </c>
      <c r="I2814" s="3">
        <f t="shared" si="130"/>
        <v>52</v>
      </c>
      <c r="J2814" t="s">
        <v>7799</v>
      </c>
      <c r="K2814" t="str">
        <f t="shared" si="131"/>
        <v>E:\imagenes\escudos_cl\Asia\Cambodian Premier League\Tiffy Army FA.png</v>
      </c>
      <c r="L2814" t="s">
        <v>462</v>
      </c>
      <c r="M2814">
        <f>INDEX(NationalTeams!B:B,MATCH(L2814,NationalTeams!C:C,0))</f>
        <v>39</v>
      </c>
      <c r="O2814" t="str">
        <f t="shared" si="129"/>
        <v>INSERT INTO "Clubs" (club_name,club_league_id,club_value,club_shield,club_country) VALUES ('Tiffy Army FA',28,52,pg_read_binary_file('E:\imagenes\escudos_cl\Asia\Cambodian Premier League\Tiffy Army FA.png'),39);</v>
      </c>
    </row>
    <row r="2815" spans="2:15" x14ac:dyDescent="0.25">
      <c r="B2815">
        <v>2813</v>
      </c>
      <c r="C2815" t="s">
        <v>3521</v>
      </c>
      <c r="D2815" t="s">
        <v>1966</v>
      </c>
      <c r="E2815">
        <f>INDEX(ClubLeague!B:B,MATCH(D2815,ClubLeague!C:C,0))</f>
        <v>197</v>
      </c>
      <c r="F2815">
        <v>55</v>
      </c>
      <c r="G2815">
        <v>59</v>
      </c>
      <c r="H2815">
        <v>57</v>
      </c>
      <c r="I2815" s="3">
        <f t="shared" si="130"/>
        <v>57</v>
      </c>
      <c r="J2815" t="s">
        <v>7800</v>
      </c>
      <c r="K2815" t="str">
        <f t="shared" si="131"/>
        <v>E:\imagenes\escudos_cl\America\Torneo BetPlay Dimayor\Tigres FC.png</v>
      </c>
      <c r="L2815" t="s">
        <v>328</v>
      </c>
      <c r="M2815">
        <f>INDEX(NationalTeams!B:B,MATCH(L2815,NationalTeams!C:C,0))</f>
        <v>46</v>
      </c>
      <c r="O2815" t="str">
        <f t="shared" si="129"/>
        <v>INSERT INTO "Clubs" (club_name,club_league_id,club_value,club_shield,club_country) VALUES ('Tigres FC',197,57,pg_read_binary_file('E:\imagenes\escudos_cl\America\Torneo BetPlay Dimayor\Tigres FC.png'),46);</v>
      </c>
    </row>
    <row r="2816" spans="2:15" x14ac:dyDescent="0.25">
      <c r="B2816">
        <v>2814</v>
      </c>
      <c r="C2816" t="s">
        <v>3715</v>
      </c>
      <c r="D2816" t="s">
        <v>1876</v>
      </c>
      <c r="E2816">
        <f>INDEX(ClubLeague!B:B,MATCH(D2816,ClubLeague!C:C,0))</f>
        <v>107</v>
      </c>
      <c r="F2816">
        <v>77</v>
      </c>
      <c r="G2816">
        <v>69</v>
      </c>
      <c r="H2816">
        <v>69</v>
      </c>
      <c r="I2816" s="3">
        <f t="shared" si="130"/>
        <v>72</v>
      </c>
      <c r="J2816" t="s">
        <v>7801</v>
      </c>
      <c r="K2816" t="str">
        <f t="shared" si="131"/>
        <v>E:\imagenes\escudos_cl\America\Liga MX\Tigres UANL.png</v>
      </c>
      <c r="L2816" t="s">
        <v>378</v>
      </c>
      <c r="M2816">
        <f>INDEX(NationalTeams!B:B,MATCH(L2816,NationalTeams!C:C,0))</f>
        <v>140</v>
      </c>
      <c r="O2816" t="str">
        <f t="shared" si="129"/>
        <v>INSERT INTO "Clubs" (club_name,club_league_id,club_value,club_shield,club_country) VALUES ('Tigres UANL',107,72,pg_read_binary_file('E:\imagenes\escudos_cl\America\Liga MX\Tigres UANL.png'),140);</v>
      </c>
    </row>
    <row r="2817" spans="2:15" x14ac:dyDescent="0.25">
      <c r="B2817">
        <v>2815</v>
      </c>
      <c r="C2817" t="s">
        <v>3971</v>
      </c>
      <c r="D2817" t="s">
        <v>1959</v>
      </c>
      <c r="E2817">
        <f>INDEX(ClubLeague!B:B,MATCH(D2817,ClubLeague!C:C,0))</f>
        <v>190</v>
      </c>
      <c r="F2817">
        <v>60</v>
      </c>
      <c r="G2817">
        <v>61</v>
      </c>
      <c r="H2817">
        <v>62</v>
      </c>
      <c r="I2817" s="3">
        <f t="shared" si="130"/>
        <v>61</v>
      </c>
      <c r="J2817" t="s">
        <v>7802</v>
      </c>
      <c r="K2817" t="str">
        <f t="shared" si="131"/>
        <v>E:\imagenes\escudos_cl\Asia\Syrian Premier League\Tishreen SC.png</v>
      </c>
      <c r="L2817" t="s">
        <v>448</v>
      </c>
      <c r="M2817">
        <f>INDEX(NationalTeams!B:B,MATCH(L2817,NationalTeams!C:C,0))</f>
        <v>189</v>
      </c>
      <c r="O2817" t="str">
        <f t="shared" si="129"/>
        <v>INSERT INTO "Clubs" (club_name,club_league_id,club_value,club_shield,club_country) VALUES ('Tishreen SC',190,61,pg_read_binary_file('E:\imagenes\escudos_cl\Asia\Syrian Premier League\Tishreen SC.png'),189);</v>
      </c>
    </row>
    <row r="2818" spans="2:15" x14ac:dyDescent="0.25">
      <c r="B2818">
        <v>2816</v>
      </c>
      <c r="C2818" t="s">
        <v>3896</v>
      </c>
      <c r="D2818" t="s">
        <v>1935</v>
      </c>
      <c r="E2818">
        <f>INDEX(ClubLeague!B:B,MATCH(D2818,ClubLeague!C:C,0))</f>
        <v>166</v>
      </c>
      <c r="F2818">
        <v>55</v>
      </c>
      <c r="G2818">
        <v>56</v>
      </c>
      <c r="H2818">
        <v>61</v>
      </c>
      <c r="I2818" s="3">
        <f t="shared" si="130"/>
        <v>57</v>
      </c>
      <c r="J2818" t="s">
        <v>7803</v>
      </c>
      <c r="K2818" t="str">
        <f t="shared" si="131"/>
        <v>E:\imagenes\escudos_cl\America\Segunda Division de Venezuela\Titanes FC Guanare.png</v>
      </c>
      <c r="L2818" t="s">
        <v>351</v>
      </c>
      <c r="M2818">
        <f>INDEX(NationalTeams!B:B,MATCH(L2818,NationalTeams!C:C,0))</f>
        <v>217</v>
      </c>
      <c r="O2818" t="str">
        <f t="shared" si="129"/>
        <v>INSERT INTO "Clubs" (club_name,club_league_id,club_value,club_shield,club_country) VALUES ('Titanes FC Guanare',166,57,pg_read_binary_file('E:\imagenes\escudos_cl\America\Segunda Division de Venezuela\Titanes FC Guanare.png'),217);</v>
      </c>
    </row>
    <row r="2819" spans="2:15" x14ac:dyDescent="0.25">
      <c r="B2819">
        <v>2817</v>
      </c>
      <c r="C2819" t="s">
        <v>3696</v>
      </c>
      <c r="D2819" t="s">
        <v>1845</v>
      </c>
      <c r="E2819">
        <f>INDEX(ClubLeague!B:B,MATCH(D2819,ClubLeague!C:C,0))</f>
        <v>76</v>
      </c>
      <c r="F2819">
        <v>66</v>
      </c>
      <c r="G2819">
        <v>65</v>
      </c>
      <c r="H2819">
        <v>60</v>
      </c>
      <c r="I2819" s="3">
        <f t="shared" si="130"/>
        <v>64</v>
      </c>
      <c r="J2819" t="s">
        <v>7804</v>
      </c>
      <c r="K2819" t="str">
        <f t="shared" si="131"/>
        <v>E:\imagenes\escudos_cl\America\Jamaica Premier League\Tivoli Gardens FC.png</v>
      </c>
      <c r="L2819" t="s">
        <v>352</v>
      </c>
      <c r="M2819">
        <f>INDEX(NationalTeams!B:B,MATCH(L2819,NationalTeams!C:C,0))</f>
        <v>111</v>
      </c>
      <c r="O2819" t="str">
        <f t="shared" ref="O2819:O2882" si="132">_xlfn.CONCAT($O$1,$S$1,$B$1,$S$1," ",$Q$1,$C$2,$U$1,$E$2,$U$1,$I$2,$U$1,$K$2,$U$1,$M$2,$R$1,$P$1,$Q$1,$T$1,C2819,$T$1,$U$1,E2819,$U$1,I2819,$U$1,$O$2,$Q$1,$T$1,K2819,$T$1,$R$1,$U$1,M2819,$R$1,$V$1)</f>
        <v>INSERT INTO "Clubs" (club_name,club_league_id,club_value,club_shield,club_country) VALUES ('Tivoli Gardens FC',76,64,pg_read_binary_file('E:\imagenes\escudos_cl\America\Jamaica Premier League\Tivoli Gardens FC.png'),111);</v>
      </c>
    </row>
    <row r="2820" spans="2:15" x14ac:dyDescent="0.25">
      <c r="B2820">
        <v>2818</v>
      </c>
      <c r="C2820" t="s">
        <v>3960</v>
      </c>
      <c r="D2820" t="s">
        <v>1844</v>
      </c>
      <c r="E2820">
        <f>INDEX(ClubLeague!B:B,MATCH(D2820,ClubLeague!C:C,0))</f>
        <v>75</v>
      </c>
      <c r="F2820">
        <v>67</v>
      </c>
      <c r="G2820">
        <v>64</v>
      </c>
      <c r="H2820">
        <v>62</v>
      </c>
      <c r="I2820" s="3">
        <f t="shared" ref="I2820:I2883" si="133">ROUND(AVERAGE(F2820:H2820),0)</f>
        <v>64</v>
      </c>
      <c r="J2820" t="s">
        <v>7805</v>
      </c>
      <c r="K2820" t="str">
        <f t="shared" ref="K2820:K2883" si="134">_xlfn.CONCAT($A$1,J2820)</f>
        <v>E:\imagenes\escudos_cl\Asia\J2 League\Tokushima Vortis.png</v>
      </c>
      <c r="L2820" t="s">
        <v>422</v>
      </c>
      <c r="M2820">
        <f>INDEX(NationalTeams!B:B,MATCH(L2820,NationalTeams!C:C,0))</f>
        <v>112</v>
      </c>
      <c r="O2820" t="str">
        <f t="shared" si="132"/>
        <v>INSERT INTO "Clubs" (club_name,club_league_id,club_value,club_shield,club_country) VALUES ('Tokushima Vortis',75,64,pg_read_binary_file('E:\imagenes\escudos_cl\Asia\J2 League\Tokushima Vortis.png'),112);</v>
      </c>
    </row>
    <row r="2821" spans="2:15" x14ac:dyDescent="0.25">
      <c r="B2821">
        <v>2819</v>
      </c>
      <c r="C2821" t="s">
        <v>4000</v>
      </c>
      <c r="D2821" t="s">
        <v>1843</v>
      </c>
      <c r="E2821">
        <f>INDEX(ClubLeague!B:B,MATCH(D2821,ClubLeague!C:C,0))</f>
        <v>74</v>
      </c>
      <c r="F2821">
        <v>58</v>
      </c>
      <c r="G2821">
        <v>59</v>
      </c>
      <c r="H2821">
        <v>61</v>
      </c>
      <c r="I2821" s="3">
        <f t="shared" si="133"/>
        <v>59</v>
      </c>
      <c r="J2821" t="s">
        <v>7806</v>
      </c>
      <c r="K2821" t="str">
        <f t="shared" si="134"/>
        <v>E:\imagenes\escudos_cl\Asia\J1 League\Tokyo Verdy.png</v>
      </c>
      <c r="L2821" t="s">
        <v>422</v>
      </c>
      <c r="M2821">
        <f>INDEX(NationalTeams!B:B,MATCH(L2821,NationalTeams!C:C,0))</f>
        <v>112</v>
      </c>
      <c r="O2821" t="str">
        <f t="shared" si="132"/>
        <v>INSERT INTO "Clubs" (club_name,club_league_id,club_value,club_shield,club_country) VALUES ('Tokyo Verdy',74,59,pg_read_binary_file('E:\imagenes\escudos_cl\Asia\J1 League\Tokyo Verdy.png'),112);</v>
      </c>
    </row>
    <row r="2822" spans="2:15" x14ac:dyDescent="0.25">
      <c r="B2822">
        <v>2820</v>
      </c>
      <c r="C2822" t="s">
        <v>2638</v>
      </c>
      <c r="D2822" t="s">
        <v>1815</v>
      </c>
      <c r="E2822">
        <f>INDEX(ClubLeague!B:B,MATCH(D2822,ClubLeague!C:C,0))</f>
        <v>46</v>
      </c>
      <c r="F2822">
        <v>58</v>
      </c>
      <c r="G2822">
        <v>61</v>
      </c>
      <c r="H2822">
        <v>57</v>
      </c>
      <c r="I2822" s="3">
        <f t="shared" si="133"/>
        <v>59</v>
      </c>
      <c r="J2822" t="s">
        <v>7807</v>
      </c>
      <c r="K2822" t="str">
        <f t="shared" si="134"/>
        <v>E:\imagenes\escudos_cl\Europa\Eerste Divisie\TOP Oss.png</v>
      </c>
      <c r="L2822" t="s">
        <v>491</v>
      </c>
      <c r="M2822">
        <f>INDEX(NationalTeams!B:B,MATCH(L2822,NationalTeams!C:C,0))</f>
        <v>158</v>
      </c>
      <c r="O2822" t="str">
        <f t="shared" si="132"/>
        <v>INSERT INTO "Clubs" (club_name,club_league_id,club_value,club_shield,club_country) VALUES ('TOP Oss',46,59,pg_read_binary_file('E:\imagenes\escudos_cl\Europa\Eerste Divisie\TOP Oss.png'),158);</v>
      </c>
    </row>
    <row r="2823" spans="2:15" x14ac:dyDescent="0.25">
      <c r="B2823">
        <v>2821</v>
      </c>
      <c r="C2823" t="s">
        <v>2802</v>
      </c>
      <c r="D2823" t="s">
        <v>1942</v>
      </c>
      <c r="E2823">
        <f>INDEX(ClubLeague!B:B,MATCH(D2823,ClubLeague!C:C,0))</f>
        <v>173</v>
      </c>
      <c r="F2823">
        <v>78</v>
      </c>
      <c r="G2823">
        <v>75</v>
      </c>
      <c r="H2823">
        <v>72</v>
      </c>
      <c r="I2823" s="3">
        <f t="shared" si="133"/>
        <v>75</v>
      </c>
      <c r="J2823" t="s">
        <v>7808</v>
      </c>
      <c r="K2823" t="str">
        <f t="shared" si="134"/>
        <v>E:\imagenes\escudos_cl\Europa\Serie A\Torino FC.png</v>
      </c>
      <c r="L2823" t="s">
        <v>488</v>
      </c>
      <c r="M2823">
        <f>INDEX(NationalTeams!B:B,MATCH(L2823,NationalTeams!C:C,0))</f>
        <v>110</v>
      </c>
      <c r="O2823" t="str">
        <f t="shared" si="132"/>
        <v>INSERT INTO "Clubs" (club_name,club_league_id,club_value,club_shield,club_country) VALUES ('Torino FC',173,75,pg_read_binary_file('E:\imagenes\escudos_cl\Europa\Serie A\Torino FC.png'),110);</v>
      </c>
    </row>
    <row r="2824" spans="2:15" x14ac:dyDescent="0.25">
      <c r="B2824">
        <v>2822</v>
      </c>
      <c r="C2824" t="s">
        <v>3633</v>
      </c>
      <c r="D2824" t="s">
        <v>1889</v>
      </c>
      <c r="E2824">
        <f>INDEX(ClubLeague!B:B,MATCH(D2824,ClubLeague!C:C,0))</f>
        <v>120</v>
      </c>
      <c r="F2824">
        <v>66</v>
      </c>
      <c r="G2824">
        <v>67</v>
      </c>
      <c r="H2824">
        <v>61</v>
      </c>
      <c r="I2824" s="3">
        <f t="shared" si="133"/>
        <v>65</v>
      </c>
      <c r="J2824" t="s">
        <v>7809</v>
      </c>
      <c r="K2824" t="str">
        <f t="shared" si="134"/>
        <v>E:\imagenes\escudos_cl\America\Major League Soccer\Toronto FC.png</v>
      </c>
      <c r="L2824" t="s">
        <v>349</v>
      </c>
      <c r="M2824">
        <f>INDEX(NationalTeams!B:B,MATCH(L2824,NationalTeams!C:C,0))</f>
        <v>67</v>
      </c>
      <c r="O2824" t="str">
        <f t="shared" si="132"/>
        <v>INSERT INTO "Clubs" (club_name,club_league_id,club_value,club_shield,club_country) VALUES ('Toronto FC',120,65,pg_read_binary_file('E:\imagenes\escudos_cl\America\Major League Soccer\Toronto FC.png'),67);</v>
      </c>
    </row>
    <row r="2825" spans="2:15" x14ac:dyDescent="0.25">
      <c r="B2825">
        <v>2823</v>
      </c>
      <c r="C2825" t="s">
        <v>2700</v>
      </c>
      <c r="D2825" t="s">
        <v>1915</v>
      </c>
      <c r="E2825">
        <f>INDEX(ClubLeague!B:B,MATCH(D2825,ClubLeague!C:C,0))</f>
        <v>146</v>
      </c>
      <c r="F2825">
        <v>82</v>
      </c>
      <c r="G2825">
        <v>84</v>
      </c>
      <c r="H2825">
        <v>79</v>
      </c>
      <c r="I2825" s="3">
        <f t="shared" si="133"/>
        <v>82</v>
      </c>
      <c r="J2825" t="s">
        <v>7810</v>
      </c>
      <c r="K2825" t="str">
        <f t="shared" si="134"/>
        <v>E:\imagenes\escudos_cl\Europa\Premier League\Tottenham Hotspur.png</v>
      </c>
      <c r="L2825" t="s">
        <v>493</v>
      </c>
      <c r="M2825">
        <f>INDEX(NationalTeams!B:B,MATCH(L2825,NationalTeams!C:C,0))</f>
        <v>95</v>
      </c>
      <c r="O2825" t="str">
        <f t="shared" si="132"/>
        <v>INSERT INTO "Clubs" (club_name,club_league_id,club_value,club_shield,club_country) VALUES ('Tottenham Hotspur',146,82,pg_read_binary_file('E:\imagenes\escudos_cl\Europa\Premier League\Tottenham Hotspur.png'),95);</v>
      </c>
    </row>
    <row r="2826" spans="2:15" x14ac:dyDescent="0.25">
      <c r="B2826">
        <v>2824</v>
      </c>
      <c r="C2826" t="s">
        <v>4816</v>
      </c>
      <c r="D2826" t="s">
        <v>1883</v>
      </c>
      <c r="E2826">
        <f>INDEX(ClubLeague!B:B,MATCH(D2826,ClubLeague!C:C,0))</f>
        <v>114</v>
      </c>
      <c r="F2826">
        <v>53</v>
      </c>
      <c r="G2826">
        <v>51</v>
      </c>
      <c r="H2826">
        <v>50</v>
      </c>
      <c r="I2826" s="3">
        <f t="shared" si="133"/>
        <v>51</v>
      </c>
      <c r="J2826" t="s">
        <v>7811</v>
      </c>
      <c r="K2826" t="str">
        <f t="shared" si="134"/>
        <v>E:\imagenes\escudos_cl\Africa\Ligue 1 Mauritania\Toulde.png</v>
      </c>
      <c r="L2826" t="s">
        <v>360</v>
      </c>
      <c r="M2826">
        <f>INDEX(NationalTeams!B:B,MATCH(L2826,NationalTeams!C:C,0))</f>
        <v>139</v>
      </c>
      <c r="O2826" t="str">
        <f t="shared" si="132"/>
        <v>INSERT INTO "Clubs" (club_name,club_league_id,club_value,club_shield,club_country) VALUES ('Toulde',114,51,pg_read_binary_file('E:\imagenes\escudos_cl\Africa\Ligue 1 Mauritania\Toulde.png'),139);</v>
      </c>
    </row>
    <row r="2827" spans="2:15" x14ac:dyDescent="0.25">
      <c r="B2827">
        <v>2825</v>
      </c>
      <c r="C2827" t="s">
        <v>2491</v>
      </c>
      <c r="D2827" t="s">
        <v>1882</v>
      </c>
      <c r="E2827">
        <f>INDEX(ClubLeague!B:B,MATCH(D2827,ClubLeague!C:C,0))</f>
        <v>113</v>
      </c>
      <c r="F2827">
        <v>59</v>
      </c>
      <c r="G2827">
        <v>62</v>
      </c>
      <c r="H2827">
        <v>60</v>
      </c>
      <c r="I2827" s="3">
        <f t="shared" si="133"/>
        <v>60</v>
      </c>
      <c r="J2827" t="s">
        <v>7812</v>
      </c>
      <c r="K2827" t="str">
        <f t="shared" si="134"/>
        <v>E:\imagenes\escudos_cl\Europa\Ligue 1\Toulouse FC.png</v>
      </c>
      <c r="L2827" t="s">
        <v>487</v>
      </c>
      <c r="M2827">
        <f>INDEX(NationalTeams!B:B,MATCH(L2827,NationalTeams!C:C,0))</f>
        <v>74</v>
      </c>
      <c r="O2827" t="str">
        <f t="shared" si="132"/>
        <v>INSERT INTO "Clubs" (club_name,club_league_id,club_value,club_shield,club_country) VALUES ('Toulouse FC',113,60,pg_read_binary_file('E:\imagenes\escudos_cl\Europa\Ligue 1\Toulouse FC.png'),74);</v>
      </c>
    </row>
    <row r="2828" spans="2:15" x14ac:dyDescent="0.25">
      <c r="B2828">
        <v>2826</v>
      </c>
      <c r="C2828" t="s">
        <v>3259</v>
      </c>
      <c r="D2828" t="s">
        <v>1952</v>
      </c>
      <c r="E2828">
        <f>INDEX(ClubLeague!B:B,MATCH(D2828,ClubLeague!C:C,0))</f>
        <v>183</v>
      </c>
      <c r="F2828">
        <v>73</v>
      </c>
      <c r="G2828">
        <v>74</v>
      </c>
      <c r="H2828">
        <v>73</v>
      </c>
      <c r="I2828" s="3">
        <f t="shared" si="133"/>
        <v>73</v>
      </c>
      <c r="J2828" t="s">
        <v>7813</v>
      </c>
      <c r="K2828" t="str">
        <f t="shared" si="134"/>
        <v>E:\imagenes\escudos_cl\Europa\Super Lig\Trabzonspor.png</v>
      </c>
      <c r="L2828" t="s">
        <v>501</v>
      </c>
      <c r="M2828">
        <f>INDEX(NationalTeams!B:B,MATCH(L2828,NationalTeams!C:C,0))</f>
        <v>210</v>
      </c>
      <c r="O2828" t="str">
        <f t="shared" si="132"/>
        <v>INSERT INTO "Clubs" (club_name,club_league_id,club_value,club_shield,club_country) VALUES ('Trabzonspor',183,73,pg_read_binary_file('E:\imagenes\escudos_cl\Europa\Super Lig\Trabzonspor.png'),210);</v>
      </c>
    </row>
    <row r="2829" spans="2:15" x14ac:dyDescent="0.25">
      <c r="B2829">
        <v>2827</v>
      </c>
      <c r="C2829" t="s">
        <v>3978</v>
      </c>
      <c r="D2829" t="s">
        <v>1913</v>
      </c>
      <c r="E2829">
        <f>INDEX(ClubLeague!B:B,MATCH(D2829,ClubLeague!C:C,0))</f>
        <v>144</v>
      </c>
      <c r="F2829">
        <v>61</v>
      </c>
      <c r="G2829">
        <v>56</v>
      </c>
      <c r="H2829">
        <v>62</v>
      </c>
      <c r="I2829" s="3">
        <f t="shared" si="133"/>
        <v>60</v>
      </c>
      <c r="J2829" t="s">
        <v>7814</v>
      </c>
      <c r="K2829" t="str">
        <f t="shared" si="134"/>
        <v>E:\imagenes\escudos_cl\Asia\Persian Gulf Pro League\Tractor SC.png</v>
      </c>
      <c r="L2829" t="s">
        <v>427</v>
      </c>
      <c r="M2829">
        <f>INDEX(NationalTeams!B:B,MATCH(L2829,NationalTeams!C:C,0))</f>
        <v>97</v>
      </c>
      <c r="O2829" t="str">
        <f t="shared" si="132"/>
        <v>INSERT INTO "Clubs" (club_name,club_league_id,club_value,club_shield,club_country) VALUES ('Tractor SC',144,60,pg_read_binary_file('E:\imagenes\escudos_cl\Asia\Persian Gulf Pro League\Tractor SC.png'),97);</v>
      </c>
    </row>
    <row r="2830" spans="2:15" x14ac:dyDescent="0.25">
      <c r="B2830">
        <v>2828</v>
      </c>
      <c r="C2830" t="s">
        <v>4533</v>
      </c>
      <c r="D2830" t="s">
        <v>1791</v>
      </c>
      <c r="E2830">
        <f>INDEX(ClubLeague!B:B,MATCH(D2830,ClubLeague!C:C,0))</f>
        <v>21</v>
      </c>
      <c r="F2830">
        <v>49</v>
      </c>
      <c r="G2830">
        <v>51</v>
      </c>
      <c r="H2830">
        <v>48</v>
      </c>
      <c r="I2830" s="3">
        <f t="shared" si="133"/>
        <v>49</v>
      </c>
      <c r="J2830" t="s">
        <v>7815</v>
      </c>
      <c r="K2830" t="str">
        <f t="shared" si="134"/>
        <v>E:\imagenes\escudos_cl\Asia\Bhutan Premier League\Transport United FC.png</v>
      </c>
      <c r="L2830" t="s">
        <v>454</v>
      </c>
      <c r="M2830">
        <f>INDEX(NationalTeams!B:B,MATCH(L2830,NationalTeams!C:C,0))</f>
        <v>37</v>
      </c>
      <c r="O2830" t="str">
        <f t="shared" si="132"/>
        <v>INSERT INTO "Clubs" (club_name,club_league_id,club_value,club_shield,club_country) VALUES ('Transport United FC',21,49,pg_read_binary_file('E:\imagenes\escudos_cl\Asia\Bhutan Premier League\Transport United FC.png'),37);</v>
      </c>
    </row>
    <row r="2831" spans="2:15" x14ac:dyDescent="0.25">
      <c r="B2831">
        <v>2829</v>
      </c>
      <c r="C2831" t="s">
        <v>4315</v>
      </c>
      <c r="D2831" t="s">
        <v>1965</v>
      </c>
      <c r="E2831">
        <f>INDEX(ClubLeague!B:B,MATCH(D2831,ClubLeague!C:C,0))</f>
        <v>196</v>
      </c>
      <c r="F2831">
        <v>54</v>
      </c>
      <c r="G2831">
        <v>59</v>
      </c>
      <c r="H2831">
        <v>54</v>
      </c>
      <c r="I2831" s="3">
        <f t="shared" si="133"/>
        <v>56</v>
      </c>
      <c r="J2831" t="s">
        <v>7816</v>
      </c>
      <c r="K2831" t="str">
        <f t="shared" si="134"/>
        <v>E:\imagenes\escudos_cl\Asia\Thai League 2\Trat FC.png</v>
      </c>
      <c r="L2831" t="s">
        <v>437</v>
      </c>
      <c r="M2831">
        <f>INDEX(NationalTeams!B:B,MATCH(L2831,NationalTeams!C:C,0))</f>
        <v>200</v>
      </c>
      <c r="O2831" t="str">
        <f t="shared" si="132"/>
        <v>INSERT INTO "Clubs" (club_name,club_league_id,club_value,club_shield,club_country) VALUES ('Trat FC',196,56,pg_read_binary_file('E:\imagenes\escudos_cl\Asia\Thai League 2\Trat FC.png'),200);</v>
      </c>
    </row>
    <row r="2832" spans="2:15" x14ac:dyDescent="0.25">
      <c r="B2832">
        <v>2830</v>
      </c>
      <c r="C2832" t="s">
        <v>3159</v>
      </c>
      <c r="D2832" t="s">
        <v>1800</v>
      </c>
      <c r="E2832">
        <f>INDEX(ClubLeague!B:B,MATCH(D2832,ClubLeague!C:C,0))</f>
        <v>30</v>
      </c>
      <c r="F2832">
        <v>44</v>
      </c>
      <c r="G2832">
        <v>45</v>
      </c>
      <c r="H2832">
        <v>46</v>
      </c>
      <c r="I2832" s="3">
        <f t="shared" si="133"/>
        <v>45</v>
      </c>
      <c r="J2832" t="s">
        <v>7817</v>
      </c>
      <c r="K2832" t="str">
        <f t="shared" si="134"/>
        <v>E:\imagenes\escudos_cl\Europa\Campionato Sammarinese di Calcio\Tre Fiori FC.png</v>
      </c>
      <c r="L2832" t="s">
        <v>541</v>
      </c>
      <c r="M2832">
        <f>INDEX(NationalTeams!B:B,MATCH(L2832,NationalTeams!C:C,0))</f>
        <v>180</v>
      </c>
      <c r="O2832" t="str">
        <f t="shared" si="132"/>
        <v>INSERT INTO "Clubs" (club_name,club_league_id,club_value,club_shield,club_country) VALUES ('Tre Fiori FC',30,45,pg_read_binary_file('E:\imagenes\escudos_cl\Europa\Campionato Sammarinese di Calcio\Tre Fiori FC.png'),180);</v>
      </c>
    </row>
    <row r="2833" spans="2:15" x14ac:dyDescent="0.25">
      <c r="B2833">
        <v>2831</v>
      </c>
      <c r="C2833" t="s">
        <v>2706</v>
      </c>
      <c r="D2833" t="s">
        <v>1840</v>
      </c>
      <c r="E2833">
        <f>INDEX(ClubLeague!B:B,MATCH(D2833,ClubLeague!C:C,0))</f>
        <v>71</v>
      </c>
      <c r="F2833">
        <v>64</v>
      </c>
      <c r="G2833">
        <v>61</v>
      </c>
      <c r="H2833">
        <v>61</v>
      </c>
      <c r="I2833" s="3">
        <f t="shared" si="133"/>
        <v>62</v>
      </c>
      <c r="J2833" t="s">
        <v>7818</v>
      </c>
      <c r="K2833" t="str">
        <f t="shared" si="134"/>
        <v>E:\imagenes\escudos_cl\Europa\Ireland First Division\Treaty United FC.png</v>
      </c>
      <c r="L2833" t="s">
        <v>513</v>
      </c>
      <c r="M2833">
        <f>INDEX(NationalTeams!B:B,MATCH(L2833,NationalTeams!C:C,0))</f>
        <v>98</v>
      </c>
      <c r="O2833" t="str">
        <f t="shared" si="132"/>
        <v>INSERT INTO "Clubs" (club_name,club_league_id,club_value,club_shield,club_country) VALUES ('Treaty United FC',71,62,pg_read_binary_file('E:\imagenes\escudos_cl\Europa\Ireland First Division\Treaty United FC.png'),98);</v>
      </c>
    </row>
    <row r="2834" spans="2:15" x14ac:dyDescent="0.25">
      <c r="B2834">
        <v>2832</v>
      </c>
      <c r="C2834" t="s">
        <v>2538</v>
      </c>
      <c r="D2834" t="s">
        <v>8681</v>
      </c>
      <c r="E2834">
        <f>INDEX(ClubLeague!B:B,MATCH(D2834,ClubLeague!C:C,0))</f>
        <v>37</v>
      </c>
      <c r="F2834">
        <v>58</v>
      </c>
      <c r="G2834">
        <v>60</v>
      </c>
      <c r="H2834">
        <v>56</v>
      </c>
      <c r="I2834" s="3">
        <f t="shared" si="133"/>
        <v>58</v>
      </c>
      <c r="J2834" t="s">
        <v>7819</v>
      </c>
      <c r="K2834" t="str">
        <f t="shared" si="134"/>
        <v>E:\imagenes\escudos_cl\Europa\Cymru South\Trefelin BGC.png</v>
      </c>
      <c r="L2834" t="s">
        <v>517</v>
      </c>
      <c r="M2834">
        <f>INDEX(NationalTeams!B:B,MATCH(L2834,NationalTeams!C:C,0))</f>
        <v>76</v>
      </c>
      <c r="O2834" t="str">
        <f t="shared" si="132"/>
        <v>INSERT INTO "Clubs" (club_name,club_league_id,club_value,club_shield,club_country) VALUES ('Trefelin BGC',37,58,pg_read_binary_file('E:\imagenes\escudos_cl\Europa\Cymru South\Trefelin BGC.png'),76);</v>
      </c>
    </row>
    <row r="2835" spans="2:15" x14ac:dyDescent="0.25">
      <c r="B2835">
        <v>2833</v>
      </c>
      <c r="C2835" t="s">
        <v>3232</v>
      </c>
      <c r="D2835" t="s">
        <v>1954</v>
      </c>
      <c r="E2835">
        <f>INDEX(ClubLeague!B:B,MATCH(D2835,ClubLeague!C:C,0))</f>
        <v>185</v>
      </c>
      <c r="F2835">
        <v>59</v>
      </c>
      <c r="G2835">
        <v>58</v>
      </c>
      <c r="H2835">
        <v>61</v>
      </c>
      <c r="I2835" s="3">
        <f t="shared" si="133"/>
        <v>59</v>
      </c>
      <c r="J2835" t="s">
        <v>7820</v>
      </c>
      <c r="K2835" t="str">
        <f t="shared" si="134"/>
        <v>E:\imagenes\escudos_cl\Europa\Superettan\Trelleborgs FF.png</v>
      </c>
      <c r="L2835" t="s">
        <v>496</v>
      </c>
      <c r="M2835">
        <f>INDEX(NationalTeams!B:B,MATCH(L2835,NationalTeams!C:C,0))</f>
        <v>196</v>
      </c>
      <c r="O2835" t="str">
        <f t="shared" si="132"/>
        <v>INSERT INTO "Clubs" (club_name,club_league_id,club_value,club_shield,club_country) VALUES ('Trelleborgs FF',185,59,pg_read_binary_file('E:\imagenes\escudos_cl\Europa\Superettan\Trelleborgs FF.png'),196);</v>
      </c>
    </row>
    <row r="2836" spans="2:15" x14ac:dyDescent="0.25">
      <c r="B2836">
        <v>2834</v>
      </c>
      <c r="C2836" t="s">
        <v>2536</v>
      </c>
      <c r="D2836" t="s">
        <v>8681</v>
      </c>
      <c r="E2836">
        <f>INDEX(ClubLeague!B:B,MATCH(D2836,ClubLeague!C:C,0))</f>
        <v>37</v>
      </c>
      <c r="F2836">
        <v>59</v>
      </c>
      <c r="G2836">
        <v>59</v>
      </c>
      <c r="H2836">
        <v>56</v>
      </c>
      <c r="I2836" s="3">
        <f t="shared" si="133"/>
        <v>58</v>
      </c>
      <c r="J2836" t="s">
        <v>7821</v>
      </c>
      <c r="K2836" t="str">
        <f t="shared" si="134"/>
        <v>E:\imagenes\escudos_cl\Europa\Cymru South\Treowen Stars FC.png</v>
      </c>
      <c r="L2836" t="s">
        <v>517</v>
      </c>
      <c r="M2836">
        <f>INDEX(NationalTeams!B:B,MATCH(L2836,NationalTeams!C:C,0))</f>
        <v>76</v>
      </c>
      <c r="O2836" t="str">
        <f t="shared" si="132"/>
        <v>INSERT INTO "Clubs" (club_name,club_league_id,club_value,club_shield,club_country) VALUES ('Treowen Stars FC',37,58,pg_read_binary_file('E:\imagenes\escudos_cl\Europa\Cymru South\Treowen Stars FC.png'),76);</v>
      </c>
    </row>
    <row r="2837" spans="2:15" x14ac:dyDescent="0.25">
      <c r="B2837">
        <v>2835</v>
      </c>
      <c r="C2837" t="s">
        <v>2539</v>
      </c>
      <c r="D2837" t="s">
        <v>8681</v>
      </c>
      <c r="E2837">
        <f>INDEX(ClubLeague!B:B,MATCH(D2837,ClubLeague!C:C,0))</f>
        <v>37</v>
      </c>
      <c r="F2837">
        <v>55</v>
      </c>
      <c r="G2837">
        <v>56</v>
      </c>
      <c r="H2837">
        <v>56</v>
      </c>
      <c r="I2837" s="3">
        <f t="shared" si="133"/>
        <v>56</v>
      </c>
      <c r="J2837" t="s">
        <v>7822</v>
      </c>
      <c r="K2837" t="str">
        <f t="shared" si="134"/>
        <v>E:\imagenes\escudos_cl\Europa\Cymru South\Trethomas Bluebirds AFC.png</v>
      </c>
      <c r="L2837" t="s">
        <v>517</v>
      </c>
      <c r="M2837">
        <f>INDEX(NationalTeams!B:B,MATCH(L2837,NationalTeams!C:C,0))</f>
        <v>76</v>
      </c>
      <c r="O2837" t="str">
        <f t="shared" si="132"/>
        <v>INSERT INTO "Clubs" (club_name,club_league_id,club_value,club_shield,club_country) VALUES ('Trethomas Bluebirds AFC',37,56,pg_read_binary_file('E:\imagenes\escudos_cl\Europa\Cymru South\Trethomas Bluebirds AFC.png'),76);</v>
      </c>
    </row>
    <row r="2838" spans="2:15" x14ac:dyDescent="0.25">
      <c r="B2838">
        <v>2836</v>
      </c>
      <c r="C2838" t="s">
        <v>4986</v>
      </c>
      <c r="D2838" t="s">
        <v>1980</v>
      </c>
      <c r="E2838">
        <f>INDEX(ClubLeague!B:B,MATCH(D2838,ClubLeague!C:C,0))</f>
        <v>211</v>
      </c>
      <c r="F2838">
        <v>58</v>
      </c>
      <c r="G2838">
        <v>53</v>
      </c>
      <c r="H2838">
        <v>53</v>
      </c>
      <c r="I2838" s="3">
        <f t="shared" si="133"/>
        <v>55</v>
      </c>
      <c r="J2838" t="s">
        <v>7823</v>
      </c>
      <c r="K2838" t="str">
        <f t="shared" si="134"/>
        <v>E:\imagenes\escudos_cl\Africa\Zimbabwe Premier Soccer League\Triangle United FC.png</v>
      </c>
      <c r="L2838" t="s">
        <v>358</v>
      </c>
      <c r="M2838">
        <f>INDEX(NationalTeams!B:B,MATCH(L2838,NationalTeams!C:C,0))</f>
        <v>223</v>
      </c>
      <c r="O2838" t="str">
        <f t="shared" si="132"/>
        <v>INSERT INTO "Clubs" (club_name,club_league_id,club_value,club_shield,club_country) VALUES ('Triangle United FC',211,55,pg_read_binary_file('E:\imagenes\escudos_cl\Africa\Zimbabwe Premier Soccer League\Triangle United FC.png'),223);</v>
      </c>
    </row>
    <row r="2839" spans="2:15" x14ac:dyDescent="0.25">
      <c r="B2839">
        <v>2837</v>
      </c>
      <c r="C2839" t="s">
        <v>3673</v>
      </c>
      <c r="D2839" t="s">
        <v>1803</v>
      </c>
      <c r="E2839">
        <f>INDEX(ClubLeague!B:B,MATCH(D2839,ClubLeague!C:C,0))</f>
        <v>33</v>
      </c>
      <c r="F2839">
        <v>55</v>
      </c>
      <c r="G2839">
        <v>47</v>
      </c>
      <c r="H2839">
        <v>55</v>
      </c>
      <c r="I2839" s="3">
        <f t="shared" si="133"/>
        <v>52</v>
      </c>
      <c r="J2839" t="s">
        <v>7824</v>
      </c>
      <c r="K2839" t="str">
        <f t="shared" si="134"/>
        <v>E:\imagenes\escudos_cl\America\Championnat Special Division 1\Triomphe Liancourt FC.png</v>
      </c>
      <c r="L2839" t="s">
        <v>333</v>
      </c>
      <c r="M2839">
        <f>INDEX(NationalTeams!B:B,MATCH(L2839,NationalTeams!C:C,0))</f>
        <v>89</v>
      </c>
      <c r="O2839" t="str">
        <f t="shared" si="132"/>
        <v>INSERT INTO "Clubs" (club_name,club_league_id,club_value,club_shield,club_country) VALUES ('Triomphe Liancourt FC',33,52,pg_read_binary_file('E:\imagenes\escudos_cl\America\Championnat Special Division 1\Triomphe Liancourt FC.png'),89);</v>
      </c>
    </row>
    <row r="2840" spans="2:15" x14ac:dyDescent="0.25">
      <c r="B2840">
        <v>2838</v>
      </c>
      <c r="C2840" t="s">
        <v>2988</v>
      </c>
      <c r="D2840" t="s">
        <v>1821</v>
      </c>
      <c r="E2840">
        <f>INDEX(ClubLeague!B:B,MATCH(D2840,ClubLeague!C:C,0))</f>
        <v>52</v>
      </c>
      <c r="F2840">
        <v>61</v>
      </c>
      <c r="G2840">
        <v>62</v>
      </c>
      <c r="H2840">
        <v>58</v>
      </c>
      <c r="I2840" s="3">
        <f t="shared" si="133"/>
        <v>60</v>
      </c>
      <c r="J2840" t="s">
        <v>7825</v>
      </c>
      <c r="K2840" t="str">
        <f t="shared" si="134"/>
        <v>E:\imagenes\escudos_cl\Europa\Eliteserien\Tromso IL.png</v>
      </c>
      <c r="L2840" t="s">
        <v>492</v>
      </c>
      <c r="M2840">
        <f>INDEX(NationalTeams!B:B,MATCH(L2840,NationalTeams!C:C,0))</f>
        <v>154</v>
      </c>
      <c r="O2840" t="str">
        <f t="shared" si="132"/>
        <v>INSERT INTO "Clubs" (club_name,club_league_id,club_value,club_shield,club_country) VALUES ('Tromso IL',52,60,pg_read_binary_file('E:\imagenes\escudos_cl\Europa\Eliteserien\Tromso IL.png'),154);</v>
      </c>
    </row>
    <row r="2841" spans="2:15" x14ac:dyDescent="0.25">
      <c r="B2841">
        <v>2839</v>
      </c>
      <c r="C2841" t="s">
        <v>4138</v>
      </c>
      <c r="D2841" t="s">
        <v>1964</v>
      </c>
      <c r="E2841">
        <f>INDEX(ClubLeague!B:B,MATCH(D2841,ClubLeague!C:C,0))</f>
        <v>195</v>
      </c>
      <c r="F2841">
        <v>63</v>
      </c>
      <c r="G2841">
        <v>58</v>
      </c>
      <c r="H2841">
        <v>58</v>
      </c>
      <c r="I2841" s="3">
        <f t="shared" si="133"/>
        <v>60</v>
      </c>
      <c r="J2841" t="s">
        <v>7826</v>
      </c>
      <c r="K2841" t="str">
        <f t="shared" si="134"/>
        <v>E:\imagenes\escudos_cl\Asia\Thai League 1\True Bangkok United FC.png</v>
      </c>
      <c r="L2841" t="s">
        <v>437</v>
      </c>
      <c r="M2841">
        <f>INDEX(NationalTeams!B:B,MATCH(L2841,NationalTeams!C:C,0))</f>
        <v>200</v>
      </c>
      <c r="O2841" t="str">
        <f t="shared" si="132"/>
        <v>INSERT INTO "Clubs" (club_name,club_league_id,club_value,club_shield,club_country) VALUES ('True Bangkok United FC',195,60,pg_read_binary_file('E:\imagenes\escudos_cl\Asia\Thai League 1\True Bangkok United FC.png'),200);</v>
      </c>
    </row>
    <row r="2842" spans="2:15" x14ac:dyDescent="0.25">
      <c r="B2842">
        <v>2840</v>
      </c>
      <c r="C2842" t="s">
        <v>3897</v>
      </c>
      <c r="D2842" t="s">
        <v>1935</v>
      </c>
      <c r="E2842">
        <f>INDEX(ClubLeague!B:B,MATCH(D2842,ClubLeague!C:C,0))</f>
        <v>166</v>
      </c>
      <c r="F2842">
        <v>60</v>
      </c>
      <c r="G2842">
        <v>58</v>
      </c>
      <c r="H2842">
        <v>61</v>
      </c>
      <c r="I2842" s="3">
        <f t="shared" si="133"/>
        <v>60</v>
      </c>
      <c r="J2842" t="s">
        <v>7827</v>
      </c>
      <c r="K2842" t="str">
        <f t="shared" si="134"/>
        <v>E:\imagenes\escudos_cl\America\Segunda Division de Venezuela\Trujillanos FC.png</v>
      </c>
      <c r="L2842" t="s">
        <v>351</v>
      </c>
      <c r="M2842">
        <f>INDEX(NationalTeams!B:B,MATCH(L2842,NationalTeams!C:C,0))</f>
        <v>217</v>
      </c>
      <c r="O2842" t="str">
        <f t="shared" si="132"/>
        <v>INSERT INTO "Clubs" (club_name,club_league_id,club_value,club_shield,club_country) VALUES ('Trujillanos FC',166,60,pg_read_binary_file('E:\imagenes\escudos_cl\America\Segunda Division de Venezuela\Trujillanos FC.png'),217);</v>
      </c>
    </row>
    <row r="2843" spans="2:15" x14ac:dyDescent="0.25">
      <c r="B2843">
        <v>2841</v>
      </c>
      <c r="C2843" t="s">
        <v>4100</v>
      </c>
      <c r="D2843" t="s">
        <v>1975</v>
      </c>
      <c r="E2843">
        <f>INDEX(ClubLeague!B:B,MATCH(D2843,ClubLeague!C:C,0))</f>
        <v>206</v>
      </c>
      <c r="F2843">
        <v>57</v>
      </c>
      <c r="G2843">
        <v>57</v>
      </c>
      <c r="H2843">
        <v>59</v>
      </c>
      <c r="I2843" s="3">
        <f t="shared" si="133"/>
        <v>58</v>
      </c>
      <c r="J2843" t="s">
        <v>7828</v>
      </c>
      <c r="K2843" t="str">
        <f t="shared" si="134"/>
        <v>E:\imagenes\escudos_cl\Asia\V.League 2\Truong Tuoi Binh Phuoc FC.png</v>
      </c>
      <c r="L2843" t="s">
        <v>438</v>
      </c>
      <c r="M2843">
        <f>INDEX(NationalTeams!B:B,MATCH(L2843,NationalTeams!C:C,0))</f>
        <v>218</v>
      </c>
      <c r="O2843" t="str">
        <f t="shared" si="132"/>
        <v>INSERT INTO "Clubs" (club_name,club_league_id,club_value,club_shield,club_country) VALUES ('Truong Tuoi Binh Phuoc FC',206,58,pg_read_binary_file('E:\imagenes\escudos_cl\Asia\V.League 2\Truong Tuoi Binh Phuoc FC.png'),218);</v>
      </c>
    </row>
    <row r="2844" spans="2:15" x14ac:dyDescent="0.25">
      <c r="B2844">
        <v>2842</v>
      </c>
      <c r="C2844" t="s">
        <v>4920</v>
      </c>
      <c r="D2844" t="s">
        <v>1949</v>
      </c>
      <c r="E2844">
        <f>INDEX(ClubLeague!B:B,MATCH(D2844,ClubLeague!C:C,0))</f>
        <v>180</v>
      </c>
      <c r="F2844">
        <v>67</v>
      </c>
      <c r="G2844">
        <v>69</v>
      </c>
      <c r="H2844">
        <v>69</v>
      </c>
      <c r="I2844" s="3">
        <f t="shared" si="133"/>
        <v>68</v>
      </c>
      <c r="J2844" t="s">
        <v>7829</v>
      </c>
      <c r="K2844" t="str">
        <f t="shared" si="134"/>
        <v>E:\imagenes\escudos_cl\Africa\South African Premiership\TS Galaxy FC.png</v>
      </c>
      <c r="L2844" t="s">
        <v>363</v>
      </c>
      <c r="M2844">
        <f>INDEX(NationalTeams!B:B,MATCH(L2844,NationalTeams!C:C,0))</f>
        <v>193</v>
      </c>
      <c r="O2844" t="str">
        <f t="shared" si="132"/>
        <v>INSERT INTO "Clubs" (club_name,club_league_id,club_value,club_shield,club_country) VALUES ('TS Galaxy FC',180,68,pg_read_binary_file('E:\imagenes\escudos_cl\Africa\South African Premiership\TS Galaxy FC.png'),193);</v>
      </c>
    </row>
    <row r="2845" spans="2:15" x14ac:dyDescent="0.25">
      <c r="B2845">
        <v>2843</v>
      </c>
      <c r="C2845" t="s">
        <v>2011</v>
      </c>
      <c r="D2845" t="s">
        <v>1796</v>
      </c>
      <c r="E2845">
        <f>INDEX(ClubLeague!B:B,MATCH(D2845,ClubLeague!C:C,0))</f>
        <v>26</v>
      </c>
      <c r="F2845">
        <v>77</v>
      </c>
      <c r="G2845">
        <v>76</v>
      </c>
      <c r="H2845">
        <v>72</v>
      </c>
      <c r="I2845" s="3">
        <f t="shared" si="133"/>
        <v>75</v>
      </c>
      <c r="J2845" t="s">
        <v>7830</v>
      </c>
      <c r="K2845" t="str">
        <f t="shared" si="134"/>
        <v>E:\imagenes\escudos_cl\Europa\Bundesliga\TSG 1899 Hoffenheim.png</v>
      </c>
      <c r="L2845" t="s">
        <v>489</v>
      </c>
      <c r="M2845">
        <f>INDEX(NationalTeams!B:B,MATCH(L2845,NationalTeams!C:C,0))</f>
        <v>4</v>
      </c>
      <c r="O2845" t="str">
        <f t="shared" si="132"/>
        <v>INSERT INTO "Clubs" (club_name,club_league_id,club_value,club_shield,club_country) VALUES ('TSG 1899 Hoffenheim',26,75,pg_read_binary_file('E:\imagenes\escudos_cl\Europa\Bundesliga\TSG 1899 Hoffenheim.png'),4);</v>
      </c>
    </row>
    <row r="2846" spans="2:15" x14ac:dyDescent="0.25">
      <c r="B2846">
        <v>2844</v>
      </c>
      <c r="C2846" t="s">
        <v>4538</v>
      </c>
      <c r="D2846" t="s">
        <v>1791</v>
      </c>
      <c r="E2846">
        <f>INDEX(ClubLeague!B:B,MATCH(D2846,ClubLeague!C:C,0))</f>
        <v>21</v>
      </c>
      <c r="F2846">
        <v>52</v>
      </c>
      <c r="G2846">
        <v>48</v>
      </c>
      <c r="H2846">
        <v>48</v>
      </c>
      <c r="I2846" s="3">
        <f t="shared" si="133"/>
        <v>49</v>
      </c>
      <c r="J2846" t="s">
        <v>7831</v>
      </c>
      <c r="K2846" t="str">
        <f t="shared" si="134"/>
        <v>E:\imagenes\escudos_cl\Asia\Bhutan Premier League\Tsirang FC.png</v>
      </c>
      <c r="L2846" t="s">
        <v>454</v>
      </c>
      <c r="M2846">
        <f>INDEX(NationalTeams!B:B,MATCH(L2846,NationalTeams!C:C,0))</f>
        <v>37</v>
      </c>
      <c r="O2846" t="str">
        <f t="shared" si="132"/>
        <v>INSERT INTO "Clubs" (club_name,club_league_id,club_value,club_shield,club_country) VALUES ('Tsirang FC',21,49,pg_read_binary_file('E:\imagenes\escudos_cl\Asia\Bhutan Premier League\Tsirang FC.png'),37);</v>
      </c>
    </row>
    <row r="2847" spans="2:15" x14ac:dyDescent="0.25">
      <c r="B2847">
        <v>2845</v>
      </c>
      <c r="C2847" t="s">
        <v>2066</v>
      </c>
      <c r="D2847" t="s">
        <v>1779</v>
      </c>
      <c r="E2847">
        <f>INDEX(ClubLeague!B:B,MATCH(D2847,ClubLeague!C:C,0))</f>
        <v>9</v>
      </c>
      <c r="F2847">
        <v>61</v>
      </c>
      <c r="G2847">
        <v>63</v>
      </c>
      <c r="H2847">
        <v>61</v>
      </c>
      <c r="I2847" s="3">
        <f t="shared" si="133"/>
        <v>62</v>
      </c>
      <c r="J2847" t="s">
        <v>7832</v>
      </c>
      <c r="K2847" t="str">
        <f t="shared" si="134"/>
        <v>E:\imagenes\escudos_cl\Europa\Admiral Bundesliga\TSV Hartberg.png</v>
      </c>
      <c r="L2847" t="s">
        <v>514</v>
      </c>
      <c r="M2847">
        <f>INDEX(NationalTeams!B:B,MATCH(L2847,NationalTeams!C:C,0))</f>
        <v>17</v>
      </c>
      <c r="O2847" t="str">
        <f t="shared" si="132"/>
        <v>INSERT INTO "Clubs" (club_name,club_league_id,club_value,club_shield,club_country) VALUES ('TSV Hartberg',9,62,pg_read_binary_file('E:\imagenes\escudos_cl\Europa\Admiral Bundesliga\TSV Hartberg.png'),17);</v>
      </c>
    </row>
    <row r="2848" spans="2:15" x14ac:dyDescent="0.25">
      <c r="B2848">
        <v>2846</v>
      </c>
      <c r="C2848" t="s">
        <v>2094</v>
      </c>
      <c r="D2848" t="s">
        <v>1786</v>
      </c>
      <c r="E2848">
        <f>INDEX(ClubLeague!B:B,MATCH(D2848,ClubLeague!C:C,0))</f>
        <v>16</v>
      </c>
      <c r="F2848">
        <v>65</v>
      </c>
      <c r="G2848">
        <v>61</v>
      </c>
      <c r="H2848">
        <v>53</v>
      </c>
      <c r="I2848" s="3">
        <f t="shared" si="133"/>
        <v>60</v>
      </c>
      <c r="J2848" t="s">
        <v>7833</v>
      </c>
      <c r="K2848" t="str">
        <f t="shared" si="134"/>
        <v>E:\imagenes\escudos_cl\Europa\Azerbaijan Premier League\Turan Tovuz.png</v>
      </c>
      <c r="L2848" t="s">
        <v>535</v>
      </c>
      <c r="M2848">
        <f>INDEX(NationalTeams!B:B,MATCH(L2848,NationalTeams!C:C,0))</f>
        <v>18</v>
      </c>
      <c r="O2848" t="str">
        <f t="shared" si="132"/>
        <v>INSERT INTO "Clubs" (club_name,club_league_id,club_value,club_shield,club_country) VALUES ('Turan Tovuz',16,60,pg_read_binary_file('E:\imagenes\escudos_cl\Europa\Azerbaijan Premier League\Turan Tovuz.png'),18);</v>
      </c>
    </row>
    <row r="2849" spans="2:15" x14ac:dyDescent="0.25">
      <c r="B2849">
        <v>2847</v>
      </c>
      <c r="C2849" t="s">
        <v>2453</v>
      </c>
      <c r="D2849" t="s">
        <v>1977</v>
      </c>
      <c r="E2849">
        <f>INDEX(ClubLeague!B:B,MATCH(D2849,ClubLeague!C:C,0))</f>
        <v>208</v>
      </c>
      <c r="F2849">
        <v>53</v>
      </c>
      <c r="G2849">
        <v>57</v>
      </c>
      <c r="H2849">
        <v>52</v>
      </c>
      <c r="I2849" s="3">
        <f t="shared" si="133"/>
        <v>54</v>
      </c>
      <c r="J2849" t="s">
        <v>7834</v>
      </c>
      <c r="K2849" t="str">
        <f t="shared" si="134"/>
        <v>E:\imagenes\escudos_cl\Europa\Ykkosliiga\Turun Palloseura.png</v>
      </c>
      <c r="L2849" t="s">
        <v>511</v>
      </c>
      <c r="M2849">
        <f>INDEX(NationalTeams!B:B,MATCH(L2849,NationalTeams!C:C,0))</f>
        <v>73</v>
      </c>
      <c r="O2849" t="str">
        <f t="shared" si="132"/>
        <v>INSERT INTO "Clubs" (club_name,club_league_id,club_value,club_shield,club_country) VALUES ('Turun Palloseura',208,54,pg_read_binary_file('E:\imagenes\escudos_cl\Europa\Ykkosliiga\Turun Palloseura.png'),73);</v>
      </c>
    </row>
    <row r="2850" spans="2:15" x14ac:dyDescent="0.25">
      <c r="B2850">
        <v>2848</v>
      </c>
      <c r="C2850" t="s">
        <v>4526</v>
      </c>
      <c r="D2850" t="s">
        <v>1897</v>
      </c>
      <c r="E2850">
        <f>INDEX(ClubLeague!B:B,MATCH(D2850,ClubLeague!C:C,0))</f>
        <v>128</v>
      </c>
      <c r="F2850">
        <v>48</v>
      </c>
      <c r="G2850">
        <v>47</v>
      </c>
      <c r="H2850">
        <v>49</v>
      </c>
      <c r="I2850" s="3">
        <f t="shared" si="133"/>
        <v>48</v>
      </c>
      <c r="J2850" t="s">
        <v>7835</v>
      </c>
      <c r="K2850" t="str">
        <f t="shared" si="134"/>
        <v>E:\imagenes\escudos_cl\Asia\Mongolian Premier League\Tuv Azarganuud FC.png</v>
      </c>
      <c r="L2850" t="s">
        <v>460</v>
      </c>
      <c r="M2850">
        <f>INDEX(NationalTeams!B:B,MATCH(L2850,NationalTeams!C:C,0))</f>
        <v>144</v>
      </c>
      <c r="O2850" t="str">
        <f t="shared" si="132"/>
        <v>INSERT INTO "Clubs" (club_name,club_league_id,club_value,club_shield,club_country) VALUES ('Tuv Azarganuud FC',128,48,pg_read_binary_file('E:\imagenes\escudos_cl\Asia\Mongolian Premier League\Tuv Azarganuud FC.png'),144);</v>
      </c>
    </row>
    <row r="2851" spans="2:15" x14ac:dyDescent="0.25">
      <c r="B2851">
        <v>2849</v>
      </c>
      <c r="C2851" t="s">
        <v>2754</v>
      </c>
      <c r="D2851" t="s">
        <v>1825</v>
      </c>
      <c r="E2851">
        <f>INDEX(ClubLeague!B:B,MATCH(D2851,ClubLeague!C:C,0))</f>
        <v>56</v>
      </c>
      <c r="F2851">
        <v>57</v>
      </c>
      <c r="G2851">
        <v>49</v>
      </c>
      <c r="H2851">
        <v>54</v>
      </c>
      <c r="I2851" s="3">
        <f t="shared" si="133"/>
        <v>53</v>
      </c>
      <c r="J2851" t="s">
        <v>7836</v>
      </c>
      <c r="K2851" t="str">
        <f t="shared" si="134"/>
        <v>E:\imagenes\escudos_cl\Europa\Faroe Islands Premier League\Tvoroyrar Boltfelag.png</v>
      </c>
      <c r="L2851" t="s">
        <v>526</v>
      </c>
      <c r="M2851">
        <f>INDEX(NationalTeams!B:B,MATCH(L2851,NationalTeams!C:C,0))</f>
        <v>103</v>
      </c>
      <c r="O2851" t="str">
        <f t="shared" si="132"/>
        <v>INSERT INTO "Clubs" (club_name,club_league_id,club_value,club_shield,club_country) VALUES ('Tvoroyrar Boltfelag',56,53,pg_read_binary_file('E:\imagenes\escudos_cl\Europa\Faroe Islands Premier League\Tvoroyrar Boltfelag.png'),103);</v>
      </c>
    </row>
    <row r="2852" spans="2:15" x14ac:dyDescent="0.25">
      <c r="B2852">
        <v>2850</v>
      </c>
      <c r="C2852" t="s">
        <v>2406</v>
      </c>
      <c r="D2852" t="s">
        <v>1856</v>
      </c>
      <c r="E2852">
        <f>INDEX(ClubLeague!B:B,MATCH(D2852,ClubLeague!C:C,0))</f>
        <v>87</v>
      </c>
      <c r="F2852">
        <v>72</v>
      </c>
      <c r="G2852">
        <v>68</v>
      </c>
      <c r="H2852">
        <v>68</v>
      </c>
      <c r="I2852" s="3">
        <f t="shared" si="133"/>
        <v>69</v>
      </c>
      <c r="J2852" t="s">
        <v>7837</v>
      </c>
      <c r="K2852" t="str">
        <f t="shared" si="134"/>
        <v>E:\imagenes\escudos_cl\Europa\LaLiga Hypermotion\UD Almeria.png</v>
      </c>
      <c r="L2852" t="s">
        <v>490</v>
      </c>
      <c r="M2852">
        <f>INDEX(NationalTeams!B:B,MATCH(L2852,NationalTeams!C:C,0))</f>
        <v>66</v>
      </c>
      <c r="O2852" t="str">
        <f t="shared" si="132"/>
        <v>INSERT INTO "Clubs" (club_name,club_league_id,club_value,club_shield,club_country) VALUES ('UD Almeria',87,69,pg_read_binary_file('E:\imagenes\escudos_cl\Europa\LaLiga Hypermotion\UD Almeria.png'),66);</v>
      </c>
    </row>
    <row r="2853" spans="2:15" x14ac:dyDescent="0.25">
      <c r="B2853">
        <v>2851</v>
      </c>
      <c r="C2853" t="s">
        <v>3566</v>
      </c>
      <c r="D2853" t="s">
        <v>1938</v>
      </c>
      <c r="E2853">
        <f>INDEX(ClubLeague!B:B,MATCH(D2853,ClubLeague!C:C,0))</f>
        <v>169</v>
      </c>
      <c r="F2853">
        <v>55</v>
      </c>
      <c r="G2853">
        <v>55</v>
      </c>
      <c r="H2853">
        <v>55</v>
      </c>
      <c r="I2853" s="3">
        <f t="shared" si="133"/>
        <v>55</v>
      </c>
      <c r="J2853" t="s">
        <v>7838</v>
      </c>
      <c r="K2853" t="str">
        <f t="shared" si="134"/>
        <v>E:\imagenes\escudos_cl\America\Sekshon Paga\UD Banda Abou.png</v>
      </c>
      <c r="L2853" t="s">
        <v>404</v>
      </c>
      <c r="M2853">
        <f>INDEX(NationalTeams!B:B,MATCH(L2853,NationalTeams!C:C,0))</f>
        <v>55</v>
      </c>
      <c r="O2853" t="str">
        <f t="shared" si="132"/>
        <v>INSERT INTO "Clubs" (club_name,club_league_id,club_value,club_shield,club_country) VALUES ('UD Banda Abou',169,55,pg_read_binary_file('E:\imagenes\escudos_cl\America\Sekshon Paga\UD Banda Abou.png'),55);</v>
      </c>
    </row>
    <row r="2854" spans="2:15" x14ac:dyDescent="0.25">
      <c r="B2854">
        <v>2852</v>
      </c>
      <c r="C2854" t="s">
        <v>2414</v>
      </c>
      <c r="D2854" t="s">
        <v>1856</v>
      </c>
      <c r="E2854">
        <f>INDEX(ClubLeague!B:B,MATCH(D2854,ClubLeague!C:C,0))</f>
        <v>87</v>
      </c>
      <c r="F2854">
        <v>68</v>
      </c>
      <c r="G2854">
        <v>70</v>
      </c>
      <c r="H2854">
        <v>65</v>
      </c>
      <c r="I2854" s="3">
        <f t="shared" si="133"/>
        <v>68</v>
      </c>
      <c r="J2854" t="s">
        <v>7839</v>
      </c>
      <c r="K2854" t="str">
        <f t="shared" si="134"/>
        <v>E:\imagenes\escudos_cl\Europa\LaLiga Hypermotion\UD Las Palmas.png</v>
      </c>
      <c r="L2854" t="s">
        <v>490</v>
      </c>
      <c r="M2854">
        <f>INDEX(NationalTeams!B:B,MATCH(L2854,NationalTeams!C:C,0))</f>
        <v>66</v>
      </c>
      <c r="O2854" t="str">
        <f t="shared" si="132"/>
        <v>INSERT INTO "Clubs" (club_name,club_league_id,club_value,club_shield,club_country) VALUES ('UD Las Palmas',87,68,pg_read_binary_file('E:\imagenes\escudos_cl\Europa\LaLiga Hypermotion\UD Las Palmas.png'),66);</v>
      </c>
    </row>
    <row r="2855" spans="2:15" x14ac:dyDescent="0.25">
      <c r="B2855">
        <v>2853</v>
      </c>
      <c r="C2855" t="s">
        <v>3086</v>
      </c>
      <c r="D2855" t="s">
        <v>1937</v>
      </c>
      <c r="E2855">
        <f>INDEX(ClubLeague!B:B,MATCH(D2855,ClubLeague!C:C,0))</f>
        <v>168</v>
      </c>
      <c r="F2855">
        <v>58</v>
      </c>
      <c r="G2855">
        <v>60</v>
      </c>
      <c r="H2855">
        <v>60</v>
      </c>
      <c r="I2855" s="3">
        <f t="shared" si="133"/>
        <v>59</v>
      </c>
      <c r="J2855" t="s">
        <v>7840</v>
      </c>
      <c r="K2855" t="str">
        <f t="shared" si="134"/>
        <v>E:\imagenes\escudos_cl\Europa\Segunda Liga\UD Leiria.png</v>
      </c>
      <c r="L2855" t="s">
        <v>504</v>
      </c>
      <c r="M2855">
        <f>INDEX(NationalTeams!B:B,MATCH(L2855,NationalTeams!C:C,0))</f>
        <v>167</v>
      </c>
      <c r="O2855" t="str">
        <f t="shared" si="132"/>
        <v>INSERT INTO "Clubs" (club_name,club_league_id,club_value,club_shield,club_country) VALUES ('UD Leiria',168,59,pg_read_binary_file('E:\imagenes\escudos_cl\Europa\Segunda Liga\UD Leiria.png'),167);</v>
      </c>
    </row>
    <row r="2856" spans="2:15" x14ac:dyDescent="0.25">
      <c r="B2856">
        <v>2854</v>
      </c>
      <c r="C2856" t="s">
        <v>4826</v>
      </c>
      <c r="D2856" t="s">
        <v>1895</v>
      </c>
      <c r="E2856">
        <f>INDEX(ClubLeague!B:B,MATCH(D2856,ClubLeague!C:C,0))</f>
        <v>126</v>
      </c>
      <c r="F2856">
        <v>58</v>
      </c>
      <c r="G2856">
        <v>53</v>
      </c>
      <c r="H2856">
        <v>59</v>
      </c>
      <c r="I2856" s="3">
        <f t="shared" si="133"/>
        <v>57</v>
      </c>
      <c r="J2856" t="s">
        <v>7841</v>
      </c>
      <c r="K2856" t="str">
        <f t="shared" si="134"/>
        <v>E:\imagenes\escudos_cl\Africa\Mocambola\UD Songo.png</v>
      </c>
      <c r="L2856" t="s">
        <v>393</v>
      </c>
      <c r="M2856">
        <f>INDEX(NationalTeams!B:B,MATCH(L2856,NationalTeams!C:C,0))</f>
        <v>147</v>
      </c>
      <c r="O2856" t="str">
        <f t="shared" si="132"/>
        <v>INSERT INTO "Clubs" (club_name,club_league_id,club_value,club_shield,club_country) VALUES ('UD Songo',126,57,pg_read_binary_file('E:\imagenes\escudos_cl\Africa\Mocambola\UD Songo.png'),147);</v>
      </c>
    </row>
    <row r="2857" spans="2:15" x14ac:dyDescent="0.25">
      <c r="B2857">
        <v>2855</v>
      </c>
      <c r="C2857" t="s">
        <v>2803</v>
      </c>
      <c r="D2857" t="s">
        <v>1942</v>
      </c>
      <c r="E2857">
        <f>INDEX(ClubLeague!B:B,MATCH(D2857,ClubLeague!C:C,0))</f>
        <v>173</v>
      </c>
      <c r="F2857">
        <v>72</v>
      </c>
      <c r="G2857">
        <v>74</v>
      </c>
      <c r="H2857">
        <v>75</v>
      </c>
      <c r="I2857" s="3">
        <f t="shared" si="133"/>
        <v>74</v>
      </c>
      <c r="J2857" t="s">
        <v>7842</v>
      </c>
      <c r="K2857" t="str">
        <f t="shared" si="134"/>
        <v>E:\imagenes\escudos_cl\Europa\Serie A\Udinese Calcio.png</v>
      </c>
      <c r="L2857" t="s">
        <v>488</v>
      </c>
      <c r="M2857">
        <f>INDEX(NationalTeams!B:B,MATCH(L2857,NationalTeams!C:C,0))</f>
        <v>110</v>
      </c>
      <c r="O2857" t="str">
        <f t="shared" si="132"/>
        <v>INSERT INTO "Clubs" (club_name,club_league_id,club_value,club_shield,club_country) VALUES ('Udinese Calcio',173,74,pg_read_binary_file('E:\imagenes\escudos_cl\Europa\Serie A\Udinese Calcio.png'),110);</v>
      </c>
    </row>
    <row r="2858" spans="2:15" x14ac:dyDescent="0.25">
      <c r="B2858">
        <v>2856</v>
      </c>
      <c r="C2858" t="s">
        <v>4949</v>
      </c>
      <c r="D2858" t="s">
        <v>1970</v>
      </c>
      <c r="E2858">
        <f>INDEX(ClubLeague!B:B,MATCH(D2858,ClubLeague!C:C,0))</f>
        <v>201</v>
      </c>
      <c r="F2858">
        <v>58</v>
      </c>
      <c r="G2858">
        <v>62</v>
      </c>
      <c r="H2858">
        <v>61</v>
      </c>
      <c r="I2858" s="3">
        <f t="shared" si="133"/>
        <v>60</v>
      </c>
      <c r="J2858" t="s">
        <v>7843</v>
      </c>
      <c r="K2858" t="str">
        <f t="shared" si="134"/>
        <v>E:\imagenes\escudos_cl\Africa\Uganda Premier League\Uganda Revenue FC.png</v>
      </c>
      <c r="L2858" t="s">
        <v>359</v>
      </c>
      <c r="M2858">
        <f>INDEX(NationalTeams!B:B,MATCH(L2858,NationalTeams!C:C,0))</f>
        <v>213</v>
      </c>
      <c r="O2858" t="str">
        <f t="shared" si="132"/>
        <v>INSERT INTO "Clubs" (club_name,club_league_id,club_value,club_shield,club_country) VALUES ('Uganda Revenue FC',201,60,pg_read_binary_file('E:\imagenes\escudos_cl\Africa\Uganda Premier League\Uganda Revenue FC.png'),213);</v>
      </c>
    </row>
    <row r="2859" spans="2:15" x14ac:dyDescent="0.25">
      <c r="B2859">
        <v>2857</v>
      </c>
      <c r="C2859" t="s">
        <v>2657</v>
      </c>
      <c r="D2859" t="s">
        <v>1903</v>
      </c>
      <c r="E2859">
        <f>INDEX(ClubLeague!B:B,MATCH(D2859,ClubLeague!C:C,0))</f>
        <v>134</v>
      </c>
      <c r="F2859">
        <v>55</v>
      </c>
      <c r="G2859">
        <v>58</v>
      </c>
      <c r="H2859">
        <v>58</v>
      </c>
      <c r="I2859" s="3">
        <f t="shared" si="133"/>
        <v>57</v>
      </c>
      <c r="J2859" t="s">
        <v>7844</v>
      </c>
      <c r="K2859" t="str">
        <f t="shared" si="134"/>
        <v>E:\imagenes\escudos_cl\Europa\Nemzeti Bajnoksag I\Ujpest FC.png</v>
      </c>
      <c r="L2859" t="s">
        <v>512</v>
      </c>
      <c r="M2859">
        <f>INDEX(NationalTeams!B:B,MATCH(L2859,NationalTeams!C:C,0))</f>
        <v>92</v>
      </c>
      <c r="O2859" t="str">
        <f t="shared" si="132"/>
        <v>INSERT INTO "Clubs" (club_name,club_league_id,club_value,club_shield,club_country) VALUES ('Ujpest FC',134,57,pg_read_binary_file('E:\imagenes\escudos_cl\Europa\Nemzeti Bajnoksag I\Ujpest FC.png'),92);</v>
      </c>
    </row>
    <row r="2860" spans="2:15" x14ac:dyDescent="0.25">
      <c r="B2860">
        <v>2858</v>
      </c>
      <c r="C2860" t="s">
        <v>3933</v>
      </c>
      <c r="D2860" t="s">
        <v>1849</v>
      </c>
      <c r="E2860">
        <f>INDEX(ClubLeague!B:B,MATCH(D2860,ClubLeague!C:C,0))</f>
        <v>80</v>
      </c>
      <c r="F2860">
        <v>65</v>
      </c>
      <c r="G2860">
        <v>67</v>
      </c>
      <c r="H2860">
        <v>64</v>
      </c>
      <c r="I2860" s="3">
        <f t="shared" si="133"/>
        <v>65</v>
      </c>
      <c r="J2860" t="s">
        <v>7845</v>
      </c>
      <c r="K2860" t="str">
        <f t="shared" si="134"/>
        <v>E:\imagenes\escudos_cl\Asia\K1 League\Ulsan HD FC.png</v>
      </c>
      <c r="L2860" t="s">
        <v>425</v>
      </c>
      <c r="M2860">
        <f>INDEX(NationalTeams!B:B,MATCH(L2860,NationalTeams!C:C,0))</f>
        <v>50</v>
      </c>
      <c r="O2860" t="str">
        <f t="shared" si="132"/>
        <v>INSERT INTO "Clubs" (club_name,club_league_id,club_value,club_shield,club_country) VALUES ('Ulsan HD FC',80,65,pg_read_binary_file('E:\imagenes\escudos_cl\Asia\K1 League\Ulsan HD FC.png'),50);</v>
      </c>
    </row>
    <row r="2861" spans="2:15" x14ac:dyDescent="0.25">
      <c r="B2861">
        <v>2859</v>
      </c>
      <c r="C2861" t="s">
        <v>4108</v>
      </c>
      <c r="D2861" t="s">
        <v>1890</v>
      </c>
      <c r="E2861">
        <f>INDEX(ClubLeague!B:B,MATCH(D2861,ClubLeague!C:C,0))</f>
        <v>121</v>
      </c>
      <c r="F2861">
        <v>56</v>
      </c>
      <c r="G2861">
        <v>54</v>
      </c>
      <c r="H2861">
        <v>59</v>
      </c>
      <c r="I2861" s="3">
        <f t="shared" si="133"/>
        <v>56</v>
      </c>
      <c r="J2861" t="s">
        <v>7846</v>
      </c>
      <c r="K2861" t="str">
        <f t="shared" si="134"/>
        <v>E:\imagenes\escudos_cl\Asia\Malaysia A1 SemiPro League\UM Damansara United.png</v>
      </c>
      <c r="L2861" t="s">
        <v>463</v>
      </c>
      <c r="M2861">
        <f>INDEX(NationalTeams!B:B,MATCH(L2861,NationalTeams!C:C,0))</f>
        <v>132</v>
      </c>
      <c r="O2861" t="str">
        <f t="shared" si="132"/>
        <v>INSERT INTO "Clubs" (club_name,club_league_id,club_value,club_shield,club_country) VALUES ('UM Damansara United',121,56,pg_read_binary_file('E:\imagenes\escudos_cl\Asia\Malaysia A1 SemiPro League\UM Damansara United.png'),132);</v>
      </c>
    </row>
    <row r="2862" spans="2:15" x14ac:dyDescent="0.25">
      <c r="B2862">
        <v>2860</v>
      </c>
      <c r="C2862" t="s">
        <v>3234</v>
      </c>
      <c r="D2862" t="s">
        <v>1954</v>
      </c>
      <c r="E2862">
        <f>INDEX(ClubLeague!B:B,MATCH(D2862,ClubLeague!C:C,0))</f>
        <v>185</v>
      </c>
      <c r="F2862">
        <v>64</v>
      </c>
      <c r="G2862">
        <v>57</v>
      </c>
      <c r="H2862">
        <v>63</v>
      </c>
      <c r="I2862" s="3">
        <f t="shared" si="133"/>
        <v>61</v>
      </c>
      <c r="J2862" t="s">
        <v>7847</v>
      </c>
      <c r="K2862" t="str">
        <f t="shared" si="134"/>
        <v>E:\imagenes\escudos_cl\Europa\Superettan\Umea FC.png</v>
      </c>
      <c r="L2862" t="s">
        <v>496</v>
      </c>
      <c r="M2862">
        <f>INDEX(NationalTeams!B:B,MATCH(L2862,NationalTeams!C:C,0))</f>
        <v>196</v>
      </c>
      <c r="O2862" t="str">
        <f t="shared" si="132"/>
        <v>INSERT INTO "Clubs" (club_name,club_league_id,club_value,club_shield,club_country) VALUES ('Umea FC',185,61,pg_read_binary_file('E:\imagenes\escudos_cl\Europa\Superettan\Umea FC.png'),196);</v>
      </c>
    </row>
    <row r="2863" spans="2:15" x14ac:dyDescent="0.25">
      <c r="B2863">
        <v>2861</v>
      </c>
      <c r="C2863" t="s">
        <v>3734</v>
      </c>
      <c r="D2863" t="s">
        <v>1875</v>
      </c>
      <c r="E2863">
        <f>INDEX(ClubLeague!B:B,MATCH(D2863,ClubLeague!C:C,0))</f>
        <v>106</v>
      </c>
      <c r="F2863">
        <v>58</v>
      </c>
      <c r="G2863">
        <v>55</v>
      </c>
      <c r="H2863">
        <v>59</v>
      </c>
      <c r="I2863" s="3">
        <f t="shared" si="133"/>
        <v>57</v>
      </c>
      <c r="J2863" t="s">
        <v>7848</v>
      </c>
      <c r="K2863" t="str">
        <f t="shared" si="134"/>
        <v>E:\imagenes\escudos_cl\America\Liga LPF\Umecit FC.png</v>
      </c>
      <c r="L2863" t="s">
        <v>398</v>
      </c>
      <c r="M2863">
        <f>INDEX(NationalTeams!B:B,MATCH(L2863,NationalTeams!C:C,0))</f>
        <v>162</v>
      </c>
      <c r="O2863" t="str">
        <f t="shared" si="132"/>
        <v>INSERT INTO "Clubs" (club_name,club_league_id,club_value,club_shield,club_country) VALUES ('Umecit FC',106,57,pg_read_binary_file('E:\imagenes\escudos_cl\America\Liga LPF\Umecit FC.png'),162);</v>
      </c>
    </row>
    <row r="2864" spans="2:15" x14ac:dyDescent="0.25">
      <c r="B2864">
        <v>2862</v>
      </c>
      <c r="C2864" t="s">
        <v>2740</v>
      </c>
      <c r="D2864" t="s">
        <v>1790</v>
      </c>
      <c r="E2864">
        <f>INDEX(ClubLeague!B:B,MATCH(D2864,ClubLeague!C:C,0))</f>
        <v>20</v>
      </c>
      <c r="F2864">
        <v>63</v>
      </c>
      <c r="G2864">
        <v>62</v>
      </c>
      <c r="H2864">
        <v>61</v>
      </c>
      <c r="I2864" s="3">
        <f t="shared" si="133"/>
        <v>62</v>
      </c>
      <c r="J2864" t="s">
        <v>7849</v>
      </c>
      <c r="K2864" t="str">
        <f t="shared" si="134"/>
        <v>E:\imagenes\escudos_cl\Europa\Besta Deild Karla\UMF Afturelding.png</v>
      </c>
      <c r="L2864" t="s">
        <v>519</v>
      </c>
      <c r="M2864">
        <f>INDEX(NationalTeams!B:B,MATCH(L2864,NationalTeams!C:C,0))</f>
        <v>100</v>
      </c>
      <c r="O2864" t="str">
        <f t="shared" si="132"/>
        <v>INSERT INTO "Clubs" (club_name,club_league_id,club_value,club_shield,club_country) VALUES ('UMF Afturelding',20,62,pg_read_binary_file('E:\imagenes\escudos_cl\Europa\Besta Deild Karla\UMF Afturelding.png'),100);</v>
      </c>
    </row>
    <row r="2865" spans="2:15" x14ac:dyDescent="0.25">
      <c r="B2865">
        <v>2863</v>
      </c>
      <c r="C2865" t="s">
        <v>2733</v>
      </c>
      <c r="D2865" t="s">
        <v>1771</v>
      </c>
      <c r="E2865">
        <f>INDEX(ClubLeague!B:B,MATCH(D2865,ClubLeague!C:C,0))</f>
        <v>1</v>
      </c>
      <c r="F2865">
        <v>57</v>
      </c>
      <c r="G2865">
        <v>50</v>
      </c>
      <c r="H2865">
        <v>50</v>
      </c>
      <c r="I2865" s="3">
        <f t="shared" si="133"/>
        <v>52</v>
      </c>
      <c r="J2865" t="s">
        <v>7850</v>
      </c>
      <c r="K2865" t="str">
        <f t="shared" si="134"/>
        <v>E:\imagenes\escudos_cl\Europa\1. Deild Karla\UMF Selfoss.png</v>
      </c>
      <c r="L2865" t="s">
        <v>519</v>
      </c>
      <c r="M2865">
        <f>INDEX(NationalTeams!B:B,MATCH(L2865,NationalTeams!C:C,0))</f>
        <v>100</v>
      </c>
      <c r="O2865" t="str">
        <f t="shared" si="132"/>
        <v>INSERT INTO "Clubs" (club_name,club_league_id,club_value,club_shield,club_country) VALUES ('UMF Selfoss',1,52,pg_read_binary_file('E:\imagenes\escudos_cl\Europa\1. Deild Karla\UMF Selfoss.png'),100);</v>
      </c>
    </row>
    <row r="2866" spans="2:15" x14ac:dyDescent="0.25">
      <c r="B2866">
        <v>2864</v>
      </c>
      <c r="C2866" t="s">
        <v>4477</v>
      </c>
      <c r="D2866" t="s">
        <v>1846</v>
      </c>
      <c r="E2866">
        <f>INDEX(ClubLeague!B:B,MATCH(D2866,ClubLeague!C:C,0))</f>
        <v>77</v>
      </c>
      <c r="F2866">
        <v>55</v>
      </c>
      <c r="G2866">
        <v>50</v>
      </c>
      <c r="H2866">
        <v>51</v>
      </c>
      <c r="I2866" s="3">
        <f t="shared" si="133"/>
        <v>52</v>
      </c>
      <c r="J2866" t="s">
        <v>7851</v>
      </c>
      <c r="K2866" t="str">
        <f t="shared" si="134"/>
        <v>E:\imagenes\escudos_cl\Asia\Jordanian First Division League\Umm Al Qutain SC.png</v>
      </c>
      <c r="L2866" t="s">
        <v>451</v>
      </c>
      <c r="M2866">
        <f>INDEX(NationalTeams!B:B,MATCH(L2866,NationalTeams!C:C,0))</f>
        <v>113</v>
      </c>
      <c r="O2866" t="str">
        <f t="shared" si="132"/>
        <v>INSERT INTO "Clubs" (club_name,club_league_id,club_value,club_shield,club_country) VALUES ('Umm Al Qutain SC',77,52,pg_read_binary_file('E:\imagenes\escudos_cl\Asia\Jordanian First Division League\Umm Al Qutain SC.png'),113);</v>
      </c>
    </row>
    <row r="2867" spans="2:15" x14ac:dyDescent="0.25">
      <c r="B2867">
        <v>2865</v>
      </c>
      <c r="C2867" t="s">
        <v>4162</v>
      </c>
      <c r="D2867" t="s">
        <v>1926</v>
      </c>
      <c r="E2867">
        <f>INDEX(ClubLeague!B:B,MATCH(D2867,ClubLeague!C:C,0))</f>
        <v>157</v>
      </c>
      <c r="F2867">
        <v>67</v>
      </c>
      <c r="G2867">
        <v>66</v>
      </c>
      <c r="H2867">
        <v>57</v>
      </c>
      <c r="I2867" s="3">
        <f t="shared" si="133"/>
        <v>63</v>
      </c>
      <c r="J2867" t="s">
        <v>7852</v>
      </c>
      <c r="K2867" t="str">
        <f t="shared" si="134"/>
        <v>E:\imagenes\escudos_cl\Asia\Qatar Stars League\Umm Salal SC.png</v>
      </c>
      <c r="L2867" t="s">
        <v>432</v>
      </c>
      <c r="M2867">
        <f>INDEX(NationalTeams!B:B,MATCH(L2867,NationalTeams!C:C,0))</f>
        <v>169</v>
      </c>
      <c r="O2867" t="str">
        <f t="shared" si="132"/>
        <v>INSERT INTO "Clubs" (club_name,club_league_id,club_value,club_shield,club_country) VALUES ('Umm Salal SC',157,63,pg_read_binary_file('E:\imagenes\escudos_cl\Asia\Qatar Stars League\Umm Salal SC.png'),169);</v>
      </c>
    </row>
    <row r="2868" spans="2:15" x14ac:dyDescent="0.25">
      <c r="B2868">
        <v>2866</v>
      </c>
      <c r="C2868" t="s">
        <v>3290</v>
      </c>
      <c r="D2868" t="s">
        <v>1963</v>
      </c>
      <c r="E2868">
        <f>INDEX(ClubLeague!B:B,MATCH(D2868,ClubLeague!C:C,0))</f>
        <v>194</v>
      </c>
      <c r="F2868">
        <v>58</v>
      </c>
      <c r="G2868">
        <v>64</v>
      </c>
      <c r="H2868">
        <v>58</v>
      </c>
      <c r="I2868" s="3">
        <f t="shared" si="133"/>
        <v>60</v>
      </c>
      <c r="J2868" t="s">
        <v>7853</v>
      </c>
      <c r="K2868" t="str">
        <f t="shared" si="134"/>
        <v>E:\imagenes\escudos_cl\Europa\TFF 1. Lig\Umraniyespor.png</v>
      </c>
      <c r="L2868" t="s">
        <v>501</v>
      </c>
      <c r="M2868">
        <f>INDEX(NationalTeams!B:B,MATCH(L2868,NationalTeams!C:C,0))</f>
        <v>210</v>
      </c>
      <c r="O2868" t="str">
        <f t="shared" si="132"/>
        <v>INSERT INTO "Clubs" (club_name,club_league_id,club_value,club_shield,club_country) VALUES ('Umraniyespor',194,60,pg_read_binary_file('E:\imagenes\escudos_cl\Europa\TFF 1. Lig\Umraniyespor.png'),210);</v>
      </c>
    </row>
    <row r="2869" spans="2:15" x14ac:dyDescent="0.25">
      <c r="B2869">
        <v>2867</v>
      </c>
      <c r="C2869" t="s">
        <v>2884</v>
      </c>
      <c r="D2869" t="s">
        <v>1886</v>
      </c>
      <c r="E2869">
        <f>INDEX(ClubLeague!B:B,MATCH(D2869,ClubLeague!C:C,0))</f>
        <v>117</v>
      </c>
      <c r="F2869">
        <v>56</v>
      </c>
      <c r="G2869">
        <v>52</v>
      </c>
      <c r="H2869">
        <v>53</v>
      </c>
      <c r="I2869" s="3">
        <f t="shared" si="133"/>
        <v>54</v>
      </c>
      <c r="J2869" t="s">
        <v>7854</v>
      </c>
      <c r="K2869" t="str">
        <f t="shared" si="134"/>
        <v>E:\imagenes\escudos_cl\Europa\Luxembourg National Division\UN Kaerjeng 97.png</v>
      </c>
      <c r="L2869" t="s">
        <v>523</v>
      </c>
      <c r="M2869">
        <f>INDEX(NationalTeams!B:B,MATCH(L2869,NationalTeams!C:C,0))</f>
        <v>128</v>
      </c>
      <c r="O2869" t="str">
        <f t="shared" si="132"/>
        <v>INSERT INTO "Clubs" (club_name,club_league_id,club_value,club_shield,club_country) VALUES ('UN Kaerjeng 97',117,54,pg_read_binary_file('E:\imagenes\escudos_cl\Europa\Luxembourg National Division\UN Kaerjeng 97.png'),128);</v>
      </c>
    </row>
    <row r="2870" spans="2:15" x14ac:dyDescent="0.25">
      <c r="B2870">
        <v>2868</v>
      </c>
      <c r="C2870" t="s">
        <v>4841</v>
      </c>
      <c r="D2870" t="s">
        <v>1901</v>
      </c>
      <c r="E2870">
        <f>INDEX(ClubLeague!B:B,MATCH(D2870,ClubLeague!C:C,0))</f>
        <v>132</v>
      </c>
      <c r="F2870">
        <v>63</v>
      </c>
      <c r="G2870">
        <v>51</v>
      </c>
      <c r="H2870">
        <v>60</v>
      </c>
      <c r="I2870" s="3">
        <f t="shared" si="133"/>
        <v>58</v>
      </c>
      <c r="J2870" t="s">
        <v>7855</v>
      </c>
      <c r="K2870" t="str">
        <f t="shared" si="134"/>
        <v>E:\imagenes\escudos_cl\Africa\Namibia Premiership\UNAM FC.png</v>
      </c>
      <c r="L2870" t="s">
        <v>372</v>
      </c>
      <c r="M2870">
        <f>INDEX(NationalTeams!B:B,MATCH(L2870,NationalTeams!C:C,0))</f>
        <v>148</v>
      </c>
      <c r="O2870" t="str">
        <f t="shared" si="132"/>
        <v>INSERT INTO "Clubs" (club_name,club_league_id,club_value,club_shield,club_country) VALUES ('UNAM FC',132,58,pg_read_binary_file('E:\imagenes\escudos_cl\Africa\Namibia Premiership\UNAM FC.png'),148);</v>
      </c>
    </row>
    <row r="2871" spans="2:15" x14ac:dyDescent="0.25">
      <c r="B2871">
        <v>2869</v>
      </c>
      <c r="C2871" t="s">
        <v>3726</v>
      </c>
      <c r="D2871" t="s">
        <v>1877</v>
      </c>
      <c r="E2871">
        <f>INDEX(ClubLeague!B:B,MATCH(D2871,ClubLeague!C:C,0))</f>
        <v>108</v>
      </c>
      <c r="F2871">
        <v>52</v>
      </c>
      <c r="G2871">
        <v>52</v>
      </c>
      <c r="H2871">
        <v>51</v>
      </c>
      <c r="I2871" s="3">
        <f t="shared" si="133"/>
        <v>52</v>
      </c>
      <c r="J2871" t="s">
        <v>7856</v>
      </c>
      <c r="K2871" t="str">
        <f t="shared" si="134"/>
        <v>E:\imagenes\escudos_cl\America\Liga Primera\UNAN Managua FC.png</v>
      </c>
      <c r="L2871" t="s">
        <v>356</v>
      </c>
      <c r="M2871">
        <f>INDEX(NationalTeams!B:B,MATCH(L2871,NationalTeams!C:C,0))</f>
        <v>151</v>
      </c>
      <c r="O2871" t="str">
        <f t="shared" si="132"/>
        <v>INSERT INTO "Clubs" (club_name,club_league_id,club_value,club_shield,club_country) VALUES ('UNAN Managua FC',108,52,pg_read_binary_file('E:\imagenes\escudos_cl\America\Liga Primera\UNAN Managua FC.png'),151);</v>
      </c>
    </row>
    <row r="2872" spans="2:15" x14ac:dyDescent="0.25">
      <c r="B2872">
        <v>2870</v>
      </c>
      <c r="C2872" t="s">
        <v>2732</v>
      </c>
      <c r="D2872" t="s">
        <v>1771</v>
      </c>
      <c r="E2872">
        <f>INDEX(ClubLeague!B:B,MATCH(D2872,ClubLeague!C:C,0))</f>
        <v>1</v>
      </c>
      <c r="F2872">
        <v>53</v>
      </c>
      <c r="G2872">
        <v>54</v>
      </c>
      <c r="H2872">
        <v>56</v>
      </c>
      <c r="I2872" s="3">
        <f t="shared" si="133"/>
        <v>54</v>
      </c>
      <c r="J2872" t="s">
        <v>7857</v>
      </c>
      <c r="K2872" t="str">
        <f t="shared" si="134"/>
        <v>E:\imagenes\escudos_cl\Europa\1. Deild Karla\Ungmennafelagid Fjolnir.png</v>
      </c>
      <c r="L2872" t="s">
        <v>519</v>
      </c>
      <c r="M2872">
        <f>INDEX(NationalTeams!B:B,MATCH(L2872,NationalTeams!C:C,0))</f>
        <v>100</v>
      </c>
      <c r="O2872" t="str">
        <f t="shared" si="132"/>
        <v>INSERT INTO "Clubs" (club_name,club_league_id,club_value,club_shield,club_country) VALUES ('Ungmennafelagid Fjolnir',1,54,pg_read_binary_file('E:\imagenes\escudos_cl\Europa\1. Deild Karla\Ungmennafelagid Fjolnir.png'),100);</v>
      </c>
    </row>
    <row r="2873" spans="2:15" x14ac:dyDescent="0.25">
      <c r="B2873">
        <v>2871</v>
      </c>
      <c r="C2873" t="s">
        <v>3459</v>
      </c>
      <c r="D2873" t="s">
        <v>1868</v>
      </c>
      <c r="E2873">
        <f>INDEX(ClubLeague!B:B,MATCH(D2873,ClubLeague!C:C,0))</f>
        <v>99</v>
      </c>
      <c r="F2873">
        <v>66</v>
      </c>
      <c r="G2873">
        <v>66</v>
      </c>
      <c r="H2873">
        <v>68</v>
      </c>
      <c r="I2873" s="3">
        <f t="shared" si="133"/>
        <v>67</v>
      </c>
      <c r="J2873" t="s">
        <v>7858</v>
      </c>
      <c r="K2873" t="str">
        <f t="shared" si="134"/>
        <v>E:\imagenes\escudos_cl\America\Liga de Primera Itau\Union Espaniola.png</v>
      </c>
      <c r="L2873" t="s">
        <v>330</v>
      </c>
      <c r="M2873">
        <f>INDEX(NationalTeams!B:B,MATCH(L2873,NationalTeams!C:C,0))</f>
        <v>43</v>
      </c>
      <c r="O2873" t="str">
        <f t="shared" si="132"/>
        <v>INSERT INTO "Clubs" (club_name,club_league_id,club_value,club_shield,club_country) VALUES ('Union Espaniola',99,67,pg_read_binary_file('E:\imagenes\escudos_cl\America\Liga de Primera Itau\Union Espaniola.png'),43);</v>
      </c>
    </row>
    <row r="2874" spans="2:15" x14ac:dyDescent="0.25">
      <c r="B2874">
        <v>2872</v>
      </c>
      <c r="C2874" t="s">
        <v>3509</v>
      </c>
      <c r="D2874" t="s">
        <v>1865</v>
      </c>
      <c r="E2874">
        <f>INDEX(ClubLeague!B:B,MATCH(D2874,ClubLeague!C:C,0))</f>
        <v>96</v>
      </c>
      <c r="F2874">
        <v>56</v>
      </c>
      <c r="G2874">
        <v>61</v>
      </c>
      <c r="H2874">
        <v>61</v>
      </c>
      <c r="I2874" s="3">
        <f t="shared" si="133"/>
        <v>59</v>
      </c>
      <c r="J2874" t="s">
        <v>7859</v>
      </c>
      <c r="K2874" t="str">
        <f t="shared" si="134"/>
        <v>E:\imagenes\escudos_cl\America\Liga BetPlay Dimayor\Union Magdalena.png</v>
      </c>
      <c r="L2874" t="s">
        <v>328</v>
      </c>
      <c r="M2874">
        <f>INDEX(NationalTeams!B:B,MATCH(L2874,NationalTeams!C:C,0))</f>
        <v>46</v>
      </c>
      <c r="O2874" t="str">
        <f t="shared" si="132"/>
        <v>INSERT INTO "Clubs" (club_name,club_league_id,club_value,club_shield,club_country) VALUES ('Union Magdalena',96,59,pg_read_binary_file('E:\imagenes\escudos_cl\America\Liga BetPlay Dimayor\Union Magdalena.png'),46);</v>
      </c>
    </row>
    <row r="2875" spans="2:15" x14ac:dyDescent="0.25">
      <c r="B2875">
        <v>2873</v>
      </c>
      <c r="C2875" t="s">
        <v>2135</v>
      </c>
      <c r="D2875" t="s">
        <v>1848</v>
      </c>
      <c r="E2875">
        <f>INDEX(ClubLeague!B:B,MATCH(D2875,ClubLeague!C:C,0))</f>
        <v>79</v>
      </c>
      <c r="F2875">
        <v>63</v>
      </c>
      <c r="G2875">
        <v>63</v>
      </c>
      <c r="H2875">
        <v>62</v>
      </c>
      <c r="I2875" s="3">
        <f t="shared" si="133"/>
        <v>63</v>
      </c>
      <c r="J2875" t="s">
        <v>7860</v>
      </c>
      <c r="K2875" t="str">
        <f t="shared" si="134"/>
        <v>E:\imagenes\escudos_cl\Europa\Jupiler Pro League\Union Saint Gilloise.png</v>
      </c>
      <c r="L2875" t="s">
        <v>505</v>
      </c>
      <c r="M2875">
        <f>INDEX(NationalTeams!B:B,MATCH(L2875,NationalTeams!C:C,0))</f>
        <v>23</v>
      </c>
      <c r="O2875" t="str">
        <f t="shared" si="132"/>
        <v>INSERT INTO "Clubs" (club_name,club_league_id,club_value,club_shield,club_country) VALUES ('Union Saint Gilloise',79,63,pg_read_binary_file('E:\imagenes\escudos_cl\Europa\Jupiler Pro League\Union Saint Gilloise.png'),23);</v>
      </c>
    </row>
    <row r="2876" spans="2:15" x14ac:dyDescent="0.25">
      <c r="B2876">
        <v>2874</v>
      </c>
      <c r="C2876" t="s">
        <v>2892</v>
      </c>
      <c r="D2876" t="s">
        <v>1886</v>
      </c>
      <c r="E2876">
        <f>INDEX(ClubLeague!B:B,MATCH(D2876,ClubLeague!C:C,0))</f>
        <v>117</v>
      </c>
      <c r="F2876">
        <v>54</v>
      </c>
      <c r="G2876">
        <v>58</v>
      </c>
      <c r="H2876">
        <v>58</v>
      </c>
      <c r="I2876" s="3">
        <f t="shared" si="133"/>
        <v>57</v>
      </c>
      <c r="J2876" t="s">
        <v>7861</v>
      </c>
      <c r="K2876" t="str">
        <f t="shared" si="134"/>
        <v>E:\imagenes\escudos_cl\Europa\Luxembourg National Division\Union Titus Petange.png</v>
      </c>
      <c r="L2876" t="s">
        <v>523</v>
      </c>
      <c r="M2876">
        <f>INDEX(NationalTeams!B:B,MATCH(L2876,NationalTeams!C:C,0))</f>
        <v>128</v>
      </c>
      <c r="O2876" t="str">
        <f t="shared" si="132"/>
        <v>INSERT INTO "Clubs" (club_name,club_league_id,club_value,club_shield,club_country) VALUES ('Union Titus Petange',117,57,pg_read_binary_file('E:\imagenes\escudos_cl\Europa\Luxembourg National Division\Union Titus Petange.png'),128);</v>
      </c>
    </row>
    <row r="2877" spans="2:15" x14ac:dyDescent="0.25">
      <c r="B2877">
        <v>2875</v>
      </c>
      <c r="C2877" t="s">
        <v>4799</v>
      </c>
      <c r="D2877" t="s">
        <v>1792</v>
      </c>
      <c r="E2877">
        <f>INDEX(ClubLeague!B:B,MATCH(D2877,ClubLeague!C:C,0))</f>
        <v>22</v>
      </c>
      <c r="F2877">
        <v>75</v>
      </c>
      <c r="G2877">
        <v>79</v>
      </c>
      <c r="H2877">
        <v>75</v>
      </c>
      <c r="I2877" s="3">
        <f t="shared" si="133"/>
        <v>76</v>
      </c>
      <c r="J2877" t="s">
        <v>7862</v>
      </c>
      <c r="K2877" t="str">
        <f t="shared" si="134"/>
        <v>E:\imagenes\escudos_cl\Africa\Botola\Union Touarga.png</v>
      </c>
      <c r="L2877" t="s">
        <v>342</v>
      </c>
      <c r="M2877">
        <f>INDEX(NationalTeams!B:B,MATCH(L2877,NationalTeams!C:C,0))</f>
        <v>137</v>
      </c>
      <c r="O2877" t="str">
        <f t="shared" si="132"/>
        <v>INSERT INTO "Clubs" (club_name,club_league_id,club_value,club_shield,club_country) VALUES ('Union Touarga',22,76,pg_read_binary_file('E:\imagenes\escudos_cl\Africa\Botola\Union Touarga.png'),137);</v>
      </c>
    </row>
    <row r="2878" spans="2:15" x14ac:dyDescent="0.25">
      <c r="B2878">
        <v>2876</v>
      </c>
      <c r="C2878" t="s">
        <v>3124</v>
      </c>
      <c r="D2878" t="s">
        <v>1873</v>
      </c>
      <c r="E2878">
        <f>INDEX(ClubLeague!B:B,MATCH(D2878,ClubLeague!C:C,0))</f>
        <v>104</v>
      </c>
      <c r="F2878">
        <v>60</v>
      </c>
      <c r="G2878">
        <v>63</v>
      </c>
      <c r="H2878">
        <v>60</v>
      </c>
      <c r="I2878" s="3">
        <f t="shared" si="133"/>
        <v>61</v>
      </c>
      <c r="J2878" t="s">
        <v>7863</v>
      </c>
      <c r="K2878" t="str">
        <f t="shared" si="134"/>
        <v>E:\imagenes\escudos_cl\Europa\Liga II\Unirea Ungheni.png</v>
      </c>
      <c r="L2878" t="s">
        <v>506</v>
      </c>
      <c r="M2878">
        <f>INDEX(NationalTeams!B:B,MATCH(L2878,NationalTeams!C:C,0))</f>
        <v>175</v>
      </c>
      <c r="O2878" t="str">
        <f t="shared" si="132"/>
        <v>INSERT INTO "Clubs" (club_name,club_league_id,club_value,club_shield,club_country) VALUES ('Unirea Ungheni',104,61,pg_read_binary_file('E:\imagenes\escudos_cl\Europa\Liga II\Unirea Ungheni.png'),175);</v>
      </c>
    </row>
    <row r="2879" spans="2:15" x14ac:dyDescent="0.25">
      <c r="B2879">
        <v>2877</v>
      </c>
      <c r="C2879" t="s">
        <v>4209</v>
      </c>
      <c r="D2879" t="s">
        <v>1912</v>
      </c>
      <c r="E2879">
        <f>INDEX(ClubLeague!B:B,MATCH(D2879,ClubLeague!C:C,0))</f>
        <v>143</v>
      </c>
      <c r="F2879">
        <v>55</v>
      </c>
      <c r="G2879">
        <v>53</v>
      </c>
      <c r="H2879">
        <v>57</v>
      </c>
      <c r="I2879" s="3">
        <f t="shared" si="133"/>
        <v>55</v>
      </c>
      <c r="J2879" t="s">
        <v>7864</v>
      </c>
      <c r="K2879" t="str">
        <f t="shared" si="134"/>
        <v>E:\imagenes\escudos_cl\Asia\Papua NG Premier Soccer League\United Highlands.png</v>
      </c>
      <c r="L2879" t="s">
        <v>441</v>
      </c>
      <c r="M2879">
        <f>INDEX(NationalTeams!B:B,MATCH(L2879,NationalTeams!C:C,0))</f>
        <v>163</v>
      </c>
      <c r="O2879" t="str">
        <f t="shared" si="132"/>
        <v>INSERT INTO "Clubs" (club_name,club_league_id,club_value,club_shield,club_country) VALUES ('United Highlands',143,55,pg_read_binary_file('E:\imagenes\escudos_cl\Asia\Papua NG Premier Soccer League\United Highlands.png'),163);</v>
      </c>
    </row>
    <row r="2880" spans="2:15" x14ac:dyDescent="0.25">
      <c r="B2880">
        <v>2878</v>
      </c>
      <c r="C2880" t="s">
        <v>3878</v>
      </c>
      <c r="D2880" t="s">
        <v>1923</v>
      </c>
      <c r="E2880">
        <f>INDEX(ClubLeague!B:B,MATCH(D2880,ClubLeague!C:C,0))</f>
        <v>154</v>
      </c>
      <c r="F2880">
        <v>60</v>
      </c>
      <c r="G2880">
        <v>56</v>
      </c>
      <c r="H2880">
        <v>57</v>
      </c>
      <c r="I2880" s="3">
        <f t="shared" si="133"/>
        <v>58</v>
      </c>
      <c r="J2880" t="s">
        <v>7865</v>
      </c>
      <c r="K2880" t="str">
        <f t="shared" si="134"/>
        <v>E:\imagenes\escudos_cl\America\Primera Division de Venezuela\Universidad Central FC.png</v>
      </c>
      <c r="L2880" t="s">
        <v>351</v>
      </c>
      <c r="M2880">
        <f>INDEX(NationalTeams!B:B,MATCH(L2880,NationalTeams!C:C,0))</f>
        <v>217</v>
      </c>
      <c r="O2880" t="str">
        <f t="shared" si="132"/>
        <v>INSERT INTO "Clubs" (club_name,club_league_id,club_value,club_shield,club_country) VALUES ('Universidad Central FC',154,58,pg_read_binary_file('E:\imagenes\escudos_cl\America\Primera Division de Venezuela\Universidad Central FC.png'),217);</v>
      </c>
    </row>
    <row r="2881" spans="2:15" x14ac:dyDescent="0.25">
      <c r="B2881">
        <v>2879</v>
      </c>
      <c r="C2881" t="s">
        <v>3782</v>
      </c>
      <c r="D2881" t="s">
        <v>1864</v>
      </c>
      <c r="E2881">
        <f>INDEX(ClubLeague!B:B,MATCH(D2881,ClubLeague!C:C,0))</f>
        <v>95</v>
      </c>
      <c r="F2881">
        <v>57</v>
      </c>
      <c r="G2881">
        <v>64</v>
      </c>
      <c r="H2881">
        <v>59</v>
      </c>
      <c r="I2881" s="3">
        <f t="shared" si="133"/>
        <v>60</v>
      </c>
      <c r="J2881" t="s">
        <v>7866</v>
      </c>
      <c r="K2881" t="str">
        <f t="shared" si="134"/>
        <v>E:\imagenes\escudos_cl\America\Liga 2 de Futbol Profesional\Universidad Cesar Vallejo.png</v>
      </c>
      <c r="L2881" t="s">
        <v>350</v>
      </c>
      <c r="M2881">
        <f>INDEX(NationalTeams!B:B,MATCH(L2881,NationalTeams!C:C,0))</f>
        <v>165</v>
      </c>
      <c r="O2881" t="str">
        <f t="shared" si="132"/>
        <v>INSERT INTO "Clubs" (club_name,club_league_id,club_value,club_shield,club_country) VALUES ('Universidad Cesar Vallejo',95,60,pg_read_binary_file('E:\imagenes\escudos_cl\America\Liga 2 de Futbol Profesional\Universidad Cesar Vallejo.png'),165);</v>
      </c>
    </row>
    <row r="2882" spans="2:15" x14ac:dyDescent="0.25">
      <c r="B2882">
        <v>2880</v>
      </c>
      <c r="C2882" t="s">
        <v>3098</v>
      </c>
      <c r="D2882" t="s">
        <v>1872</v>
      </c>
      <c r="E2882">
        <f>INDEX(ClubLeague!B:B,MATCH(D2882,ClubLeague!C:C,0))</f>
        <v>103</v>
      </c>
      <c r="F2882">
        <v>68</v>
      </c>
      <c r="G2882">
        <v>66</v>
      </c>
      <c r="H2882">
        <v>66</v>
      </c>
      <c r="I2882" s="3">
        <f t="shared" si="133"/>
        <v>67</v>
      </c>
      <c r="J2882" t="s">
        <v>7867</v>
      </c>
      <c r="K2882" t="str">
        <f t="shared" si="134"/>
        <v>E:\imagenes\escudos_cl\Europa\Liga I\Universitatea Cluj.png</v>
      </c>
      <c r="L2882" t="s">
        <v>506</v>
      </c>
      <c r="M2882">
        <f>INDEX(NationalTeams!B:B,MATCH(L2882,NationalTeams!C:C,0))</f>
        <v>175</v>
      </c>
      <c r="O2882" t="str">
        <f t="shared" si="132"/>
        <v>INSERT INTO "Clubs" (club_name,club_league_id,club_value,club_shield,club_country) VALUES ('Universitatea Cluj',103,67,pg_read_binary_file('E:\imagenes\escudos_cl\Europa\Liga I\Universitatea Cluj.png'),175);</v>
      </c>
    </row>
    <row r="2883" spans="2:15" x14ac:dyDescent="0.25">
      <c r="B2883">
        <v>2881</v>
      </c>
      <c r="C2883" t="s">
        <v>3093</v>
      </c>
      <c r="D2883" t="s">
        <v>1872</v>
      </c>
      <c r="E2883">
        <f>INDEX(ClubLeague!B:B,MATCH(D2883,ClubLeague!C:C,0))</f>
        <v>103</v>
      </c>
      <c r="F2883">
        <v>69</v>
      </c>
      <c r="G2883">
        <v>67</v>
      </c>
      <c r="H2883">
        <v>66</v>
      </c>
      <c r="I2883" s="3">
        <f t="shared" si="133"/>
        <v>67</v>
      </c>
      <c r="J2883" t="s">
        <v>7868</v>
      </c>
      <c r="K2883" t="str">
        <f t="shared" si="134"/>
        <v>E:\imagenes\escudos_cl\Europa\Liga I\Universitatea Craiova.png</v>
      </c>
      <c r="L2883" t="s">
        <v>506</v>
      </c>
      <c r="M2883">
        <f>INDEX(NationalTeams!B:B,MATCH(L2883,NationalTeams!C:C,0))</f>
        <v>175</v>
      </c>
      <c r="O2883" t="str">
        <f t="shared" ref="O2883:O2946" si="135">_xlfn.CONCAT($O$1,$S$1,$B$1,$S$1," ",$Q$1,$C$2,$U$1,$E$2,$U$1,$I$2,$U$1,$K$2,$U$1,$M$2,$R$1,$P$1,$Q$1,$T$1,C2883,$T$1,$U$1,E2883,$U$1,I2883,$U$1,$O$2,$Q$1,$T$1,K2883,$T$1,$R$1,$U$1,M2883,$R$1,$V$1)</f>
        <v>INSERT INTO "Clubs" (club_name,club_league_id,club_value,club_shield,club_country) VALUES ('Universitatea Craiova',103,67,pg_read_binary_file('E:\imagenes\escudos_cl\Europa\Liga I\Universitatea Craiova.png'),175);</v>
      </c>
    </row>
    <row r="2884" spans="2:15" x14ac:dyDescent="0.25">
      <c r="B2884">
        <v>2882</v>
      </c>
      <c r="C2884" t="s">
        <v>2707</v>
      </c>
      <c r="D2884" t="s">
        <v>1840</v>
      </c>
      <c r="E2884">
        <f>INDEX(ClubLeague!B:B,MATCH(D2884,ClubLeague!C:C,0))</f>
        <v>71</v>
      </c>
      <c r="F2884">
        <v>66</v>
      </c>
      <c r="G2884">
        <v>64</v>
      </c>
      <c r="H2884">
        <v>70</v>
      </c>
      <c r="I2884" s="3">
        <f t="shared" ref="I2884:I2947" si="136">ROUND(AVERAGE(F2884:H2884),0)</f>
        <v>67</v>
      </c>
      <c r="J2884" t="s">
        <v>7869</v>
      </c>
      <c r="K2884" t="str">
        <f t="shared" ref="K2884:K2947" si="137">_xlfn.CONCAT($A$1,J2884)</f>
        <v>E:\imagenes\escudos_cl\Europa\Ireland First Division\University College Dublin AFC.png</v>
      </c>
      <c r="L2884" t="s">
        <v>513</v>
      </c>
      <c r="M2884">
        <f>INDEX(NationalTeams!B:B,MATCH(L2884,NationalTeams!C:C,0))</f>
        <v>98</v>
      </c>
      <c r="O2884" t="str">
        <f t="shared" si="135"/>
        <v>INSERT INTO "Clubs" (club_name,club_league_id,club_value,club_shield,club_country) VALUES ('University College Dublin AFC',71,67,pg_read_binary_file('E:\imagenes\escudos_cl\Europa\Ireland First Division\University College Dublin AFC.png'),98);</v>
      </c>
    </row>
    <row r="2885" spans="2:15" x14ac:dyDescent="0.25">
      <c r="B2885">
        <v>2883</v>
      </c>
      <c r="C2885" t="s">
        <v>4544</v>
      </c>
      <c r="D2885" t="s">
        <v>1867</v>
      </c>
      <c r="E2885">
        <f>INDEX(ClubLeague!B:B,MATCH(D2885,ClubLeague!C:C,0))</f>
        <v>98</v>
      </c>
      <c r="F2885">
        <v>46</v>
      </c>
      <c r="G2885">
        <v>49</v>
      </c>
      <c r="H2885">
        <v>47</v>
      </c>
      <c r="I2885" s="3">
        <f t="shared" si="136"/>
        <v>47</v>
      </c>
      <c r="J2885" t="s">
        <v>7870</v>
      </c>
      <c r="K2885" t="str">
        <f t="shared" si="137"/>
        <v>E:\imagenes\escudos_cl\Asia\Liga de Elite\University of Macau FC.png</v>
      </c>
      <c r="L2885" t="s">
        <v>484</v>
      </c>
      <c r="M2885">
        <f>INDEX(NationalTeams!B:B,MATCH(L2885,NationalTeams!C:C,0))</f>
        <v>129</v>
      </c>
      <c r="O2885" t="str">
        <f t="shared" si="135"/>
        <v>INSERT INTO "Clubs" (club_name,club_league_id,club_value,club_shield,club_country) VALUES ('University of Macau FC',98,47,pg_read_binary_file('E:\imagenes\escudos_cl\Asia\Liga de Elite\University of Macau FC.png'),129);</v>
      </c>
    </row>
    <row r="2886" spans="2:15" x14ac:dyDescent="0.25">
      <c r="B2886">
        <v>2884</v>
      </c>
      <c r="C2886" t="s">
        <v>4903</v>
      </c>
      <c r="D2886" t="s">
        <v>1902</v>
      </c>
      <c r="E2886">
        <f>INDEX(ClubLeague!B:B,MATCH(D2886,ClubLeague!C:C,0))</f>
        <v>133</v>
      </c>
      <c r="F2886">
        <v>54</v>
      </c>
      <c r="G2886">
        <v>62</v>
      </c>
      <c r="H2886">
        <v>58</v>
      </c>
      <c r="I2886" s="3">
        <f t="shared" si="136"/>
        <v>58</v>
      </c>
      <c r="J2886" t="s">
        <v>7871</v>
      </c>
      <c r="K2886" t="str">
        <f t="shared" si="137"/>
        <v>E:\imagenes\escudos_cl\Africa\National First Division\University of Pretoria FC.png</v>
      </c>
      <c r="L2886" t="s">
        <v>363</v>
      </c>
      <c r="M2886">
        <f>INDEX(NationalTeams!B:B,MATCH(L2886,NationalTeams!C:C,0))</f>
        <v>193</v>
      </c>
      <c r="O2886" t="str">
        <f t="shared" si="135"/>
        <v>INSERT INTO "Clubs" (club_name,club_league_id,club_value,club_shield,club_country) VALUES ('University of Pretoria FC',133,58,pg_read_binary_file('E:\imagenes\escudos_cl\Africa\National First Division\University of Pretoria FC.png'),193);</v>
      </c>
    </row>
    <row r="2887" spans="2:15" x14ac:dyDescent="0.25">
      <c r="B2887">
        <v>2885</v>
      </c>
      <c r="C2887" t="s">
        <v>4950</v>
      </c>
      <c r="D2887" t="s">
        <v>1970</v>
      </c>
      <c r="E2887">
        <f>INDEX(ClubLeague!B:B,MATCH(D2887,ClubLeague!C:C,0))</f>
        <v>201</v>
      </c>
      <c r="F2887">
        <v>57</v>
      </c>
      <c r="G2887">
        <v>54</v>
      </c>
      <c r="H2887">
        <v>56</v>
      </c>
      <c r="I2887" s="3">
        <f t="shared" si="136"/>
        <v>56</v>
      </c>
      <c r="J2887" t="s">
        <v>7872</v>
      </c>
      <c r="K2887" t="str">
        <f t="shared" si="137"/>
        <v>E:\imagenes\escudos_cl\Africa\Uganda Premier League\UPDF Simba FC.png</v>
      </c>
      <c r="L2887" t="s">
        <v>359</v>
      </c>
      <c r="M2887">
        <f>INDEX(NationalTeams!B:B,MATCH(L2887,NationalTeams!C:C,0))</f>
        <v>213</v>
      </c>
      <c r="O2887" t="str">
        <f t="shared" si="135"/>
        <v>INSERT INTO "Clubs" (club_name,club_league_id,club_value,club_shield,club_country) VALUES ('UPDF Simba FC',201,56,pg_read_binary_file('E:\imagenes\escudos_cl\Africa\Uganda Premier League\UPDF Simba FC.png'),213);</v>
      </c>
    </row>
    <row r="2888" spans="2:15" x14ac:dyDescent="0.25">
      <c r="B2888">
        <v>2886</v>
      </c>
      <c r="C2888" t="s">
        <v>4904</v>
      </c>
      <c r="D2888" t="s">
        <v>1902</v>
      </c>
      <c r="E2888">
        <f>INDEX(ClubLeague!B:B,MATCH(D2888,ClubLeague!C:C,0))</f>
        <v>133</v>
      </c>
      <c r="F2888">
        <v>59</v>
      </c>
      <c r="G2888">
        <v>61</v>
      </c>
      <c r="H2888">
        <v>58</v>
      </c>
      <c r="I2888" s="3">
        <f t="shared" si="136"/>
        <v>59</v>
      </c>
      <c r="J2888" t="s">
        <v>7873</v>
      </c>
      <c r="K2888" t="str">
        <f t="shared" si="137"/>
        <v>E:\imagenes\escudos_cl\Africa\National First Division\Upington City.png</v>
      </c>
      <c r="L2888" t="s">
        <v>363</v>
      </c>
      <c r="M2888">
        <f>INDEX(NationalTeams!B:B,MATCH(L2888,NationalTeams!C:C,0))</f>
        <v>193</v>
      </c>
      <c r="O2888" t="str">
        <f t="shared" si="135"/>
        <v>INSERT INTO "Clubs" (club_name,club_league_id,club_value,club_shield,club_country) VALUES ('Upington City',133,59,pg_read_binary_file('E:\imagenes\escudos_cl\Africa\National First Division\Upington City.png'),193);</v>
      </c>
    </row>
    <row r="2889" spans="2:15" x14ac:dyDescent="0.25">
      <c r="B2889">
        <v>2887</v>
      </c>
      <c r="C2889" t="s">
        <v>3902</v>
      </c>
      <c r="D2889" t="s">
        <v>1843</v>
      </c>
      <c r="E2889">
        <f>INDEX(ClubLeague!B:B,MATCH(D2889,ClubLeague!C:C,0))</f>
        <v>74</v>
      </c>
      <c r="F2889">
        <v>68</v>
      </c>
      <c r="G2889">
        <v>65</v>
      </c>
      <c r="H2889">
        <v>67</v>
      </c>
      <c r="I2889" s="3">
        <f t="shared" si="136"/>
        <v>67</v>
      </c>
      <c r="J2889" t="s">
        <v>7874</v>
      </c>
      <c r="K2889" t="str">
        <f t="shared" si="137"/>
        <v>E:\imagenes\escudos_cl\Asia\J1 League\Urawa Red Diamonds.png</v>
      </c>
      <c r="L2889" t="s">
        <v>422</v>
      </c>
      <c r="M2889">
        <f>INDEX(NationalTeams!B:B,MATCH(L2889,NationalTeams!C:C,0))</f>
        <v>112</v>
      </c>
      <c r="O2889" t="str">
        <f t="shared" si="135"/>
        <v>INSERT INTO "Clubs" (club_name,club_league_id,club_value,club_shield,club_country) VALUES ('Urawa Red Diamonds',74,67,pg_read_binary_file('E:\imagenes\escudos_cl\Asia\J1 League\Urawa Red Diamonds.png'),112);</v>
      </c>
    </row>
    <row r="2890" spans="2:15" x14ac:dyDescent="0.25">
      <c r="B2890">
        <v>2888</v>
      </c>
      <c r="C2890" t="s">
        <v>3898</v>
      </c>
      <c r="D2890" t="s">
        <v>1935</v>
      </c>
      <c r="E2890">
        <f>INDEX(ClubLeague!B:B,MATCH(D2890,ClubLeague!C:C,0))</f>
        <v>166</v>
      </c>
      <c r="F2890">
        <v>60</v>
      </c>
      <c r="G2890">
        <v>60</v>
      </c>
      <c r="H2890">
        <v>58</v>
      </c>
      <c r="I2890" s="3">
        <f t="shared" si="136"/>
        <v>59</v>
      </c>
      <c r="J2890" t="s">
        <v>7875</v>
      </c>
      <c r="K2890" t="str">
        <f t="shared" si="137"/>
        <v>E:\imagenes\escudos_cl\America\Segunda Division de Venezuela\Urenia SC.png</v>
      </c>
      <c r="L2890" t="s">
        <v>351</v>
      </c>
      <c r="M2890">
        <f>INDEX(NationalTeams!B:B,MATCH(L2890,NationalTeams!C:C,0))</f>
        <v>217</v>
      </c>
      <c r="O2890" t="str">
        <f t="shared" si="135"/>
        <v>INSERT INTO "Clubs" (club_name,club_league_id,club_value,club_shield,club_country) VALUES ('Urenia SC',166,59,pg_read_binary_file('E:\imagenes\escudos_cl\America\Segunda Division de Venezuela\Urenia SC.png'),217);</v>
      </c>
    </row>
    <row r="2891" spans="2:15" x14ac:dyDescent="0.25">
      <c r="B2891">
        <v>2889</v>
      </c>
      <c r="C2891" t="s">
        <v>3868</v>
      </c>
      <c r="D2891" t="s">
        <v>1936</v>
      </c>
      <c r="E2891">
        <f>INDEX(ClubLeague!B:B,MATCH(D2891,ClubLeague!C:C,0))</f>
        <v>167</v>
      </c>
      <c r="F2891">
        <v>58</v>
      </c>
      <c r="G2891">
        <v>61</v>
      </c>
      <c r="H2891">
        <v>55</v>
      </c>
      <c r="I2891" s="3">
        <f t="shared" si="136"/>
        <v>58</v>
      </c>
      <c r="J2891" t="s">
        <v>7876</v>
      </c>
      <c r="K2891" t="str">
        <f t="shared" si="137"/>
        <v>E:\imagenes\escudos_cl\America\Segunda Division Profesional\Uruguay Montevideo FC.png</v>
      </c>
      <c r="L2891" t="s">
        <v>377</v>
      </c>
      <c r="M2891">
        <f>INDEX(NationalTeams!B:B,MATCH(L2891,NationalTeams!C:C,0))</f>
        <v>214</v>
      </c>
      <c r="O2891" t="str">
        <f t="shared" si="135"/>
        <v>INSERT INTO "Clubs" (club_name,club_league_id,club_value,club_shield,club_country) VALUES ('Uruguay Montevideo FC',167,58,pg_read_binary_file('E:\imagenes\escudos_cl\America\Segunda Division Profesional\Uruguay Montevideo FC.png'),214);</v>
      </c>
    </row>
    <row r="2892" spans="2:15" x14ac:dyDescent="0.25">
      <c r="B2892">
        <v>2890</v>
      </c>
      <c r="C2892" t="s">
        <v>2804</v>
      </c>
      <c r="D2892" t="s">
        <v>1943</v>
      </c>
      <c r="E2892">
        <f>INDEX(ClubLeague!B:B,MATCH(D2892,ClubLeague!C:C,0))</f>
        <v>174</v>
      </c>
      <c r="F2892">
        <v>63</v>
      </c>
      <c r="G2892">
        <v>68</v>
      </c>
      <c r="H2892">
        <v>66</v>
      </c>
      <c r="I2892" s="3">
        <f t="shared" si="136"/>
        <v>66</v>
      </c>
      <c r="J2892" t="s">
        <v>7877</v>
      </c>
      <c r="K2892" t="str">
        <f t="shared" si="137"/>
        <v>E:\imagenes\escudos_cl\Europa\Serie B\US Avellino.png</v>
      </c>
      <c r="L2892" t="s">
        <v>488</v>
      </c>
      <c r="M2892">
        <f>INDEX(NationalTeams!B:B,MATCH(L2892,NationalTeams!C:C,0))</f>
        <v>110</v>
      </c>
      <c r="O2892" t="str">
        <f t="shared" si="135"/>
        <v>INSERT INTO "Clubs" (club_name,club_league_id,club_value,club_shield,club_country) VALUES ('US Avellino',174,66,pg_read_binary_file('E:\imagenes\escudos_cl\Europa\Serie B\US Avellino.png'),110);</v>
      </c>
    </row>
    <row r="2893" spans="2:15" x14ac:dyDescent="0.25">
      <c r="B2893">
        <v>2891</v>
      </c>
      <c r="C2893" t="s">
        <v>4935</v>
      </c>
      <c r="D2893" t="s">
        <v>1968</v>
      </c>
      <c r="E2893">
        <f>INDEX(ClubLeague!B:B,MATCH(D2893,ClubLeague!C:C,0))</f>
        <v>199</v>
      </c>
      <c r="F2893">
        <v>75</v>
      </c>
      <c r="G2893">
        <v>66</v>
      </c>
      <c r="H2893">
        <v>67</v>
      </c>
      <c r="I2893" s="3">
        <f t="shared" si="136"/>
        <v>69</v>
      </c>
      <c r="J2893" t="s">
        <v>7878</v>
      </c>
      <c r="K2893" t="str">
        <f t="shared" si="137"/>
        <v>E:\imagenes\escudos_cl\Africa\Tunisian Ligue Professionnelle 1\US Ben Guerdane.png</v>
      </c>
      <c r="L2893" t="s">
        <v>364</v>
      </c>
      <c r="M2893">
        <f>INDEX(NationalTeams!B:B,MATCH(L2893,NationalTeams!C:C,0))</f>
        <v>208</v>
      </c>
      <c r="O2893" t="str">
        <f t="shared" si="135"/>
        <v>INSERT INTO "Clubs" (club_name,club_league_id,club_value,club_shield,club_country) VALUES ('US Ben Guerdane',199,69,pg_read_binary_file('E:\imagenes\escudos_cl\Africa\Tunisian Ligue Professionnelle 1\US Ben Guerdane.png'),208);</v>
      </c>
    </row>
    <row r="2894" spans="2:15" x14ac:dyDescent="0.25">
      <c r="B2894">
        <v>2892</v>
      </c>
      <c r="C2894" t="s">
        <v>4636</v>
      </c>
      <c r="D2894" t="s">
        <v>1781</v>
      </c>
      <c r="E2894">
        <f>INDEX(ClubLeague!B:B,MATCH(D2894,ClubLeague!C:C,0))</f>
        <v>11</v>
      </c>
      <c r="F2894">
        <v>74</v>
      </c>
      <c r="G2894">
        <v>67</v>
      </c>
      <c r="H2894">
        <v>67</v>
      </c>
      <c r="I2894" s="3">
        <f t="shared" si="136"/>
        <v>69</v>
      </c>
      <c r="J2894" t="s">
        <v>7879</v>
      </c>
      <c r="K2894" t="str">
        <f t="shared" si="137"/>
        <v>E:\imagenes\escudos_cl\Africa\Algerian Ligue Professionnelle 1\US Biskra.png</v>
      </c>
      <c r="L2894" t="s">
        <v>324</v>
      </c>
      <c r="M2894">
        <f>INDEX(NationalTeams!B:B,MATCH(L2894,NationalTeams!C:C,0))</f>
        <v>11</v>
      </c>
      <c r="O2894" t="str">
        <f t="shared" si="135"/>
        <v>INSERT INTO "Clubs" (club_name,club_league_id,club_value,club_shield,club_country) VALUES ('US Biskra',11,69,pg_read_binary_file('E:\imagenes\escudos_cl\Africa\Algerian Ligue Professionnelle 1\US Biskra.png'),11);</v>
      </c>
    </row>
    <row r="2895" spans="2:15" x14ac:dyDescent="0.25">
      <c r="B2895">
        <v>2893</v>
      </c>
      <c r="C2895" t="s">
        <v>4782</v>
      </c>
      <c r="D2895" t="s">
        <v>1892</v>
      </c>
      <c r="E2895">
        <f>INDEX(ClubLeague!B:B,MATCH(D2895,ClubLeague!C:C,0))</f>
        <v>123</v>
      </c>
      <c r="F2895">
        <v>55</v>
      </c>
      <c r="G2895">
        <v>55</v>
      </c>
      <c r="H2895">
        <v>65</v>
      </c>
      <c r="I2895" s="3">
        <f t="shared" si="136"/>
        <v>58</v>
      </c>
      <c r="J2895" t="s">
        <v>7880</v>
      </c>
      <c r="K2895" t="str">
        <f t="shared" si="137"/>
        <v>E:\imagenes\escudos_cl\Africa\Malian Premiere Division\US Bougouba.png</v>
      </c>
      <c r="L2895" t="s">
        <v>379</v>
      </c>
      <c r="M2895">
        <f>INDEX(NationalTeams!B:B,MATCH(L2895,NationalTeams!C:C,0))</f>
        <v>135</v>
      </c>
      <c r="O2895" t="str">
        <f t="shared" si="135"/>
        <v>INSERT INTO "Clubs" (club_name,club_league_id,club_value,club_shield,club_country) VALUES ('US Bougouba',123,58,pg_read_binary_file('E:\imagenes\escudos_cl\Africa\Malian Premiere Division\US Bougouba.png'),135);</v>
      </c>
    </row>
    <row r="2896" spans="2:15" x14ac:dyDescent="0.25">
      <c r="B2896">
        <v>2894</v>
      </c>
      <c r="C2896" t="s">
        <v>4783</v>
      </c>
      <c r="D2896" t="s">
        <v>1892</v>
      </c>
      <c r="E2896">
        <f>INDEX(ClubLeague!B:B,MATCH(D2896,ClubLeague!C:C,0))</f>
        <v>123</v>
      </c>
      <c r="F2896">
        <v>62</v>
      </c>
      <c r="G2896">
        <v>60</v>
      </c>
      <c r="H2896">
        <v>55</v>
      </c>
      <c r="I2896" s="3">
        <f t="shared" si="136"/>
        <v>59</v>
      </c>
      <c r="J2896" t="s">
        <v>7881</v>
      </c>
      <c r="K2896" t="str">
        <f t="shared" si="137"/>
        <v>E:\imagenes\escudos_cl\Africa\Malian Premiere Division\US Bougouni.png</v>
      </c>
      <c r="L2896" t="s">
        <v>379</v>
      </c>
      <c r="M2896">
        <f>INDEX(NationalTeams!B:B,MATCH(L2896,NationalTeams!C:C,0))</f>
        <v>135</v>
      </c>
      <c r="O2896" t="str">
        <f t="shared" si="135"/>
        <v>INSERT INTO "Clubs" (club_name,club_league_id,club_value,club_shield,club_country) VALUES ('US Bougouni',123,59,pg_read_binary_file('E:\imagenes\escudos_cl\Africa\Malian Premiere Division\US Bougouni.png'),135);</v>
      </c>
    </row>
    <row r="2897" spans="2:15" x14ac:dyDescent="0.25">
      <c r="B2897">
        <v>2895</v>
      </c>
      <c r="C2897" t="s">
        <v>2807</v>
      </c>
      <c r="D2897" t="s">
        <v>1943</v>
      </c>
      <c r="E2897">
        <f>INDEX(ClubLeague!B:B,MATCH(D2897,ClubLeague!C:C,0))</f>
        <v>174</v>
      </c>
      <c r="F2897">
        <v>66</v>
      </c>
      <c r="G2897">
        <v>67</v>
      </c>
      <c r="H2897">
        <v>65</v>
      </c>
      <c r="I2897" s="3">
        <f t="shared" si="136"/>
        <v>66</v>
      </c>
      <c r="J2897" t="s">
        <v>7882</v>
      </c>
      <c r="K2897" t="str">
        <f t="shared" si="137"/>
        <v>E:\imagenes\escudos_cl\Europa\Serie B\US Catanzaro.png</v>
      </c>
      <c r="L2897" t="s">
        <v>488</v>
      </c>
      <c r="M2897">
        <f>INDEX(NationalTeams!B:B,MATCH(L2897,NationalTeams!C:C,0))</f>
        <v>110</v>
      </c>
      <c r="O2897" t="str">
        <f t="shared" si="135"/>
        <v>INSERT INTO "Clubs" (club_name,club_league_id,club_value,club_shield,club_country) VALUES ('US Catanzaro',174,66,pg_read_binary_file('E:\imagenes\escudos_cl\Europa\Serie B\US Catanzaro.png'),110);</v>
      </c>
    </row>
    <row r="2898" spans="2:15" x14ac:dyDescent="0.25">
      <c r="B2898">
        <v>2896</v>
      </c>
      <c r="C2898" t="s">
        <v>4619</v>
      </c>
      <c r="D2898" t="s">
        <v>1780</v>
      </c>
      <c r="E2898">
        <f>INDEX(ClubLeague!B:B,MATCH(D2898,ClubLeague!C:C,0))</f>
        <v>10</v>
      </c>
      <c r="F2898">
        <v>57</v>
      </c>
      <c r="G2898">
        <v>57</v>
      </c>
      <c r="H2898">
        <v>59</v>
      </c>
      <c r="I2898" s="3">
        <f t="shared" si="136"/>
        <v>58</v>
      </c>
      <c r="J2898" t="s">
        <v>7883</v>
      </c>
      <c r="K2898" t="str">
        <f t="shared" si="137"/>
        <v>E:\imagenes\escudos_cl\Africa\Algerian Ligue 2\US Chaouia.png</v>
      </c>
      <c r="L2898" t="s">
        <v>324</v>
      </c>
      <c r="M2898">
        <f>INDEX(NationalTeams!B:B,MATCH(L2898,NationalTeams!C:C,0))</f>
        <v>11</v>
      </c>
      <c r="O2898" t="str">
        <f t="shared" si="135"/>
        <v>INSERT INTO "Clubs" (club_name,club_league_id,club_value,club_shield,club_country) VALUES ('US Chaouia',10,58,pg_read_binary_file('E:\imagenes\escudos_cl\Africa\Algerian Ligue 2\US Chaouia.png'),11);</v>
      </c>
    </row>
    <row r="2899" spans="2:15" x14ac:dyDescent="0.25">
      <c r="B2899">
        <v>2897</v>
      </c>
      <c r="C2899" t="s">
        <v>2789</v>
      </c>
      <c r="D2899" t="s">
        <v>1942</v>
      </c>
      <c r="E2899">
        <f>INDEX(ClubLeague!B:B,MATCH(D2899,ClubLeague!C:C,0))</f>
        <v>173</v>
      </c>
      <c r="F2899">
        <v>66</v>
      </c>
      <c r="G2899">
        <v>68</v>
      </c>
      <c r="H2899">
        <v>65</v>
      </c>
      <c r="I2899" s="3">
        <f t="shared" si="136"/>
        <v>66</v>
      </c>
      <c r="J2899" t="s">
        <v>7884</v>
      </c>
      <c r="K2899" t="str">
        <f t="shared" si="137"/>
        <v>E:\imagenes\escudos_cl\Europa\Serie A\US Cremonese.png</v>
      </c>
      <c r="L2899" t="s">
        <v>488</v>
      </c>
      <c r="M2899">
        <f>INDEX(NationalTeams!B:B,MATCH(L2899,NationalTeams!C:C,0))</f>
        <v>110</v>
      </c>
      <c r="O2899" t="str">
        <f t="shared" si="135"/>
        <v>INSERT INTO "Clubs" (club_name,club_league_id,club_value,club_shield,club_country) VALUES ('US Cremonese',173,66,pg_read_binary_file('E:\imagenes\escudos_cl\Europa\Serie A\US Cremonese.png'),110);</v>
      </c>
    </row>
    <row r="2900" spans="2:15" x14ac:dyDescent="0.25">
      <c r="B2900">
        <v>2898</v>
      </c>
      <c r="C2900" t="s">
        <v>4668</v>
      </c>
      <c r="D2900" t="s">
        <v>1820</v>
      </c>
      <c r="E2900">
        <f>INDEX(ClubLeague!B:B,MATCH(D2900,ClubLeague!C:C,0))</f>
        <v>51</v>
      </c>
      <c r="F2900">
        <v>68</v>
      </c>
      <c r="G2900">
        <v>69</v>
      </c>
      <c r="H2900">
        <v>71</v>
      </c>
      <c r="I2900" s="3">
        <f t="shared" si="136"/>
        <v>69</v>
      </c>
      <c r="J2900" t="s">
        <v>7885</v>
      </c>
      <c r="K2900" t="str">
        <f t="shared" si="137"/>
        <v>E:\imagenes\escudos_cl\Africa\Elite One\US de Douala.png</v>
      </c>
      <c r="L2900" t="s">
        <v>322</v>
      </c>
      <c r="M2900">
        <f>INDEX(NationalTeams!B:B,MATCH(L2900,NationalTeams!C:C,0))</f>
        <v>40</v>
      </c>
      <c r="O2900" t="str">
        <f t="shared" si="135"/>
        <v>INSERT INTO "Clubs" (club_name,club_league_id,club_value,club_shield,club_country) VALUES ('US de Douala',51,69,pg_read_binary_file('E:\imagenes\escudos_cl\Africa\Elite One\US de Douala.png'),40);</v>
      </c>
    </row>
    <row r="2901" spans="2:15" x14ac:dyDescent="0.25">
      <c r="B2901">
        <v>2899</v>
      </c>
      <c r="C2901" t="s">
        <v>4653</v>
      </c>
      <c r="D2901" t="s">
        <v>1797</v>
      </c>
      <c r="E2901">
        <f>INDEX(ClubLeague!B:B,MATCH(D2901,ClubLeague!C:C,0))</f>
        <v>27</v>
      </c>
      <c r="F2901">
        <v>68</v>
      </c>
      <c r="G2901">
        <v>61</v>
      </c>
      <c r="H2901">
        <v>70</v>
      </c>
      <c r="I2901" s="3">
        <f t="shared" si="136"/>
        <v>66</v>
      </c>
      <c r="J2901" t="s">
        <v>7886</v>
      </c>
      <c r="K2901" t="str">
        <f t="shared" si="137"/>
        <v>E:\imagenes\escudos_cl\Africa\Burkinabe Premier League\US des Forces Armees.png</v>
      </c>
      <c r="L2901" t="s">
        <v>366</v>
      </c>
      <c r="M2901">
        <f>INDEX(NationalTeams!B:B,MATCH(L2901,NationalTeams!C:C,0))</f>
        <v>35</v>
      </c>
      <c r="O2901" t="str">
        <f t="shared" si="135"/>
        <v>INSERT INTO "Clubs" (club_name,club_league_id,club_value,club_shield,club_country) VALUES ('US des Forces Armees',27,66,pg_read_binary_file('E:\imagenes\escudos_cl\Africa\Burkinabe Premier League\US des Forces Armees.png'),35);</v>
      </c>
    </row>
    <row r="2902" spans="2:15" x14ac:dyDescent="0.25">
      <c r="B2902">
        <v>2900</v>
      </c>
      <c r="C2902" t="s">
        <v>4620</v>
      </c>
      <c r="D2902" t="s">
        <v>1780</v>
      </c>
      <c r="E2902">
        <f>INDEX(ClubLeague!B:B,MATCH(D2902,ClubLeague!C:C,0))</f>
        <v>10</v>
      </c>
      <c r="F2902">
        <v>57</v>
      </c>
      <c r="G2902">
        <v>61</v>
      </c>
      <c r="H2902">
        <v>55</v>
      </c>
      <c r="I2902" s="3">
        <f t="shared" si="136"/>
        <v>58</v>
      </c>
      <c r="J2902" t="s">
        <v>7887</v>
      </c>
      <c r="K2902" t="str">
        <f t="shared" si="137"/>
        <v>E:\imagenes\escudos_cl\Africa\Algerian Ligue 2\US El Harrach.png</v>
      </c>
      <c r="L2902" t="s">
        <v>324</v>
      </c>
      <c r="M2902">
        <f>INDEX(NationalTeams!B:B,MATCH(L2902,NationalTeams!C:C,0))</f>
        <v>11</v>
      </c>
      <c r="O2902" t="str">
        <f t="shared" si="135"/>
        <v>INSERT INTO "Clubs" (club_name,club_league_id,club_value,club_shield,club_country) VALUES ('US El Harrach',10,58,pg_read_binary_file('E:\imagenes\escudos_cl\Africa\Algerian Ligue 2\US El Harrach.png'),11);</v>
      </c>
    </row>
    <row r="2903" spans="2:15" x14ac:dyDescent="0.25">
      <c r="B2903">
        <v>2901</v>
      </c>
      <c r="C2903" t="s">
        <v>4889</v>
      </c>
      <c r="D2903" t="s">
        <v>1939</v>
      </c>
      <c r="E2903">
        <f>INDEX(ClubLeague!B:B,MATCH(D2903,ClubLeague!C:C,0))</f>
        <v>170</v>
      </c>
      <c r="F2903">
        <v>64</v>
      </c>
      <c r="G2903">
        <v>64</v>
      </c>
      <c r="H2903">
        <v>59</v>
      </c>
      <c r="I2903" s="3">
        <f t="shared" si="136"/>
        <v>62</v>
      </c>
      <c r="J2903" t="s">
        <v>7888</v>
      </c>
      <c r="K2903" t="str">
        <f t="shared" si="137"/>
        <v>E:\imagenes\escudos_cl\Africa\Senegal Ligue 1\US Goree.png</v>
      </c>
      <c r="L2903" t="s">
        <v>362</v>
      </c>
      <c r="M2903">
        <f>INDEX(NationalTeams!B:B,MATCH(L2903,NationalTeams!C:C,0))</f>
        <v>184</v>
      </c>
      <c r="O2903" t="str">
        <f t="shared" si="135"/>
        <v>INSERT INTO "Clubs" (club_name,club_league_id,club_value,club_shield,club_country) VALUES ('US Goree',170,62,pg_read_binary_file('E:\imagenes\escudos_cl\Africa\Senegal Ligue 1\US Goree.png'),184);</v>
      </c>
    </row>
    <row r="2904" spans="2:15" x14ac:dyDescent="0.25">
      <c r="B2904">
        <v>2902</v>
      </c>
      <c r="C2904" t="s">
        <v>2881</v>
      </c>
      <c r="D2904" t="s">
        <v>1886</v>
      </c>
      <c r="E2904">
        <f>INDEX(ClubLeague!B:B,MATCH(D2904,ClubLeague!C:C,0))</f>
        <v>117</v>
      </c>
      <c r="F2904">
        <v>53</v>
      </c>
      <c r="G2904">
        <v>56</v>
      </c>
      <c r="H2904">
        <v>56</v>
      </c>
      <c r="I2904" s="3">
        <f t="shared" si="136"/>
        <v>55</v>
      </c>
      <c r="J2904" t="s">
        <v>7889</v>
      </c>
      <c r="K2904" t="str">
        <f t="shared" si="137"/>
        <v>E:\imagenes\escudos_cl\Europa\Luxembourg National Division\US Hostert.png</v>
      </c>
      <c r="L2904" t="s">
        <v>523</v>
      </c>
      <c r="M2904">
        <f>INDEX(NationalTeams!B:B,MATCH(L2904,NationalTeams!C:C,0))</f>
        <v>128</v>
      </c>
      <c r="O2904" t="str">
        <f t="shared" si="135"/>
        <v>INSERT INTO "Clubs" (club_name,club_league_id,club_value,club_shield,club_country) VALUES ('US Hostert',117,55,pg_read_binary_file('E:\imagenes\escudos_cl\Europa\Luxembourg National Division\US Hostert.png'),128);</v>
      </c>
    </row>
    <row r="2905" spans="2:15" x14ac:dyDescent="0.25">
      <c r="B2905">
        <v>2903</v>
      </c>
      <c r="C2905" t="s">
        <v>2796</v>
      </c>
      <c r="D2905" t="s">
        <v>1942</v>
      </c>
      <c r="E2905">
        <f>INDEX(ClubLeague!B:B,MATCH(D2905,ClubLeague!C:C,0))</f>
        <v>173</v>
      </c>
      <c r="F2905">
        <v>66</v>
      </c>
      <c r="G2905">
        <v>69</v>
      </c>
      <c r="H2905">
        <v>68</v>
      </c>
      <c r="I2905" s="3">
        <f t="shared" si="136"/>
        <v>68</v>
      </c>
      <c r="J2905" t="s">
        <v>7890</v>
      </c>
      <c r="K2905" t="str">
        <f t="shared" si="137"/>
        <v>E:\imagenes\escudos_cl\Europa\Serie A\US Lecce.png</v>
      </c>
      <c r="L2905" t="s">
        <v>488</v>
      </c>
      <c r="M2905">
        <f>INDEX(NationalTeams!B:B,MATCH(L2905,NationalTeams!C:C,0))</f>
        <v>110</v>
      </c>
      <c r="O2905" t="str">
        <f t="shared" si="135"/>
        <v>INSERT INTO "Clubs" (club_name,club_league_id,club_value,club_shield,club_country) VALUES ('US Lecce',173,68,pg_read_binary_file('E:\imagenes\escudos_cl\Europa\Serie A\US Lecce.png'),110);</v>
      </c>
    </row>
    <row r="2906" spans="2:15" x14ac:dyDescent="0.25">
      <c r="B2906">
        <v>2904</v>
      </c>
      <c r="C2906" t="s">
        <v>4936</v>
      </c>
      <c r="D2906" t="s">
        <v>1968</v>
      </c>
      <c r="E2906">
        <f>INDEX(ClubLeague!B:B,MATCH(D2906,ClubLeague!C:C,0))</f>
        <v>199</v>
      </c>
      <c r="F2906">
        <v>67</v>
      </c>
      <c r="G2906">
        <v>69</v>
      </c>
      <c r="H2906">
        <v>75</v>
      </c>
      <c r="I2906" s="3">
        <f t="shared" si="136"/>
        <v>70</v>
      </c>
      <c r="J2906" t="s">
        <v>7891</v>
      </c>
      <c r="K2906" t="str">
        <f t="shared" si="137"/>
        <v>E:\imagenes\escudos_cl\Africa\Tunisian Ligue Professionnelle 1\US Monastir.png</v>
      </c>
      <c r="L2906" t="s">
        <v>364</v>
      </c>
      <c r="M2906">
        <f>INDEX(NationalTeams!B:B,MATCH(L2906,NationalTeams!C:C,0))</f>
        <v>208</v>
      </c>
      <c r="O2906" t="str">
        <f t="shared" si="135"/>
        <v>INSERT INTO "Clubs" (club_name,club_league_id,club_value,club_shield,club_country) VALUES ('US Monastir',199,70,pg_read_binary_file('E:\imagenes\escudos_cl\Africa\Tunisian Ligue Professionnelle 1\US Monastir.png'),208);</v>
      </c>
    </row>
    <row r="2907" spans="2:15" x14ac:dyDescent="0.25">
      <c r="B2907">
        <v>2905</v>
      </c>
      <c r="C2907" t="s">
        <v>2886</v>
      </c>
      <c r="D2907" t="s">
        <v>1886</v>
      </c>
      <c r="E2907">
        <f>INDEX(ClubLeague!B:B,MATCH(D2907,ClubLeague!C:C,0))</f>
        <v>117</v>
      </c>
      <c r="F2907">
        <v>55</v>
      </c>
      <c r="G2907">
        <v>59</v>
      </c>
      <c r="H2907">
        <v>58</v>
      </c>
      <c r="I2907" s="3">
        <f t="shared" si="136"/>
        <v>57</v>
      </c>
      <c r="J2907" t="s">
        <v>7892</v>
      </c>
      <c r="K2907" t="str">
        <f t="shared" si="137"/>
        <v>E:\imagenes\escudos_cl\Europa\Luxembourg National Division\US Mondorf les Bains.png</v>
      </c>
      <c r="L2907" t="s">
        <v>523</v>
      </c>
      <c r="M2907">
        <f>INDEX(NationalTeams!B:B,MATCH(L2907,NationalTeams!C:C,0))</f>
        <v>128</v>
      </c>
      <c r="O2907" t="str">
        <f t="shared" si="135"/>
        <v>INSERT INTO "Clubs" (club_name,club_league_id,club_value,club_shield,club_country) VALUES ('US Mondorf les Bains',117,57,pg_read_binary_file('E:\imagenes\escudos_cl\Europa\Luxembourg National Division\US Mondorf les Bains.png'),128);</v>
      </c>
    </row>
    <row r="2908" spans="2:15" x14ac:dyDescent="0.25">
      <c r="B2908">
        <v>2906</v>
      </c>
      <c r="C2908" t="s">
        <v>2801</v>
      </c>
      <c r="D2908" t="s">
        <v>1942</v>
      </c>
      <c r="E2908">
        <f>INDEX(ClubLeague!B:B,MATCH(D2908,ClubLeague!C:C,0))</f>
        <v>173</v>
      </c>
      <c r="F2908">
        <v>71</v>
      </c>
      <c r="G2908">
        <v>74</v>
      </c>
      <c r="H2908">
        <v>74</v>
      </c>
      <c r="I2908" s="3">
        <f t="shared" si="136"/>
        <v>73</v>
      </c>
      <c r="J2908" t="s">
        <v>7893</v>
      </c>
      <c r="K2908" t="str">
        <f t="shared" si="137"/>
        <v>E:\imagenes\escudos_cl\Europa\Serie A\US Sassuolo.png</v>
      </c>
      <c r="L2908" t="s">
        <v>488</v>
      </c>
      <c r="M2908">
        <f>INDEX(NationalTeams!B:B,MATCH(L2908,NationalTeams!C:C,0))</f>
        <v>110</v>
      </c>
      <c r="O2908" t="str">
        <f t="shared" si="135"/>
        <v>INSERT INTO "Clubs" (club_name,club_league_id,club_value,club_shield,club_country) VALUES ('US Sassuolo',173,73,pg_read_binary_file('E:\imagenes\escudos_cl\Europa\Serie A\US Sassuolo.png'),110);</v>
      </c>
    </row>
    <row r="2909" spans="2:15" x14ac:dyDescent="0.25">
      <c r="B2909">
        <v>2907</v>
      </c>
      <c r="C2909" t="s">
        <v>4621</v>
      </c>
      <c r="D2909" t="s">
        <v>1780</v>
      </c>
      <c r="E2909">
        <f>INDEX(ClubLeague!B:B,MATCH(D2909,ClubLeague!C:C,0))</f>
        <v>10</v>
      </c>
      <c r="F2909">
        <v>61</v>
      </c>
      <c r="G2909">
        <v>60</v>
      </c>
      <c r="H2909">
        <v>64</v>
      </c>
      <c r="I2909" s="3">
        <f t="shared" si="136"/>
        <v>62</v>
      </c>
      <c r="J2909" t="s">
        <v>7894</v>
      </c>
      <c r="K2909" t="str">
        <f t="shared" si="137"/>
        <v>E:\imagenes\escudos_cl\Africa\Algerian Ligue 2\US Souf.png</v>
      </c>
      <c r="L2909" t="s">
        <v>324</v>
      </c>
      <c r="M2909">
        <f>INDEX(NationalTeams!B:B,MATCH(L2909,NationalTeams!C:C,0))</f>
        <v>11</v>
      </c>
      <c r="O2909" t="str">
        <f t="shared" si="135"/>
        <v>INSERT INTO "Clubs" (club_name,club_league_id,club_value,club_shield,club_country) VALUES ('US Souf',10,62,pg_read_binary_file('E:\imagenes\escudos_cl\Africa\Algerian Ligue 2\US Souf.png'),11);</v>
      </c>
    </row>
    <row r="2910" spans="2:15" x14ac:dyDescent="0.25">
      <c r="B2910">
        <v>2908</v>
      </c>
      <c r="C2910" t="s">
        <v>4784</v>
      </c>
      <c r="D2910" t="s">
        <v>1892</v>
      </c>
      <c r="E2910">
        <f>INDEX(ClubLeague!B:B,MATCH(D2910,ClubLeague!C:C,0))</f>
        <v>123</v>
      </c>
      <c r="F2910">
        <v>64</v>
      </c>
      <c r="G2910">
        <v>55</v>
      </c>
      <c r="H2910">
        <v>63</v>
      </c>
      <c r="I2910" s="3">
        <f t="shared" si="136"/>
        <v>61</v>
      </c>
      <c r="J2910" t="s">
        <v>7895</v>
      </c>
      <c r="K2910" t="str">
        <f t="shared" si="137"/>
        <v>E:\imagenes\escudos_cl\Africa\Malian Premiere Division\USFAS Bamako.png</v>
      </c>
      <c r="L2910" t="s">
        <v>379</v>
      </c>
      <c r="M2910">
        <f>INDEX(NationalTeams!B:B,MATCH(L2910,NationalTeams!C:C,0))</f>
        <v>135</v>
      </c>
      <c r="O2910" t="str">
        <f t="shared" si="135"/>
        <v>INSERT INTO "Clubs" (club_name,club_league_id,club_value,club_shield,club_country) VALUES ('USFAS Bamako',123,61,pg_read_binary_file('E:\imagenes\escudos_cl\Africa\Malian Premiere Division\USFAS Bamako.png'),135);</v>
      </c>
    </row>
    <row r="2911" spans="2:15" x14ac:dyDescent="0.25">
      <c r="B2911">
        <v>2909</v>
      </c>
      <c r="C2911" t="s">
        <v>2487</v>
      </c>
      <c r="D2911" t="s">
        <v>1885</v>
      </c>
      <c r="E2911">
        <f>INDEX(ClubLeague!B:B,MATCH(D2911,ClubLeague!C:C,0))</f>
        <v>116</v>
      </c>
      <c r="F2911">
        <v>62</v>
      </c>
      <c r="G2911">
        <v>58</v>
      </c>
      <c r="H2911">
        <v>59</v>
      </c>
      <c r="I2911" s="3">
        <f t="shared" si="136"/>
        <v>60</v>
      </c>
      <c r="J2911" t="s">
        <v>7896</v>
      </c>
      <c r="K2911" t="str">
        <f t="shared" si="137"/>
        <v>E:\imagenes\escudos_cl\Europa\Ligue 2\USL Dunkerque.png</v>
      </c>
      <c r="L2911" t="s">
        <v>487</v>
      </c>
      <c r="M2911">
        <f>INDEX(NationalTeams!B:B,MATCH(L2911,NationalTeams!C:C,0))</f>
        <v>74</v>
      </c>
      <c r="O2911" t="str">
        <f t="shared" si="135"/>
        <v>INSERT INTO "Clubs" (club_name,club_league_id,club_value,club_shield,club_country) VALUES ('USL Dunkerque',116,60,pg_read_binary_file('E:\imagenes\escudos_cl\Europa\Ligue 2\USL Dunkerque.png'),74);</v>
      </c>
    </row>
    <row r="2912" spans="2:15" x14ac:dyDescent="0.25">
      <c r="B2912">
        <v>2910</v>
      </c>
      <c r="C2912" t="s">
        <v>4637</v>
      </c>
      <c r="D2912" t="s">
        <v>1781</v>
      </c>
      <c r="E2912">
        <f>INDEX(ClubLeague!B:B,MATCH(D2912,ClubLeague!C:C,0))</f>
        <v>11</v>
      </c>
      <c r="F2912">
        <v>67</v>
      </c>
      <c r="G2912">
        <v>73</v>
      </c>
      <c r="H2912">
        <v>67</v>
      </c>
      <c r="I2912" s="3">
        <f t="shared" si="136"/>
        <v>69</v>
      </c>
      <c r="J2912" t="s">
        <v>7897</v>
      </c>
      <c r="K2912" t="str">
        <f t="shared" si="137"/>
        <v>E:\imagenes\escudos_cl\Africa\Algerian Ligue Professionnelle 1\USM Alger.png</v>
      </c>
      <c r="L2912" t="s">
        <v>324</v>
      </c>
      <c r="M2912">
        <f>INDEX(NationalTeams!B:B,MATCH(L2912,NationalTeams!C:C,0))</f>
        <v>11</v>
      </c>
      <c r="O2912" t="str">
        <f t="shared" si="135"/>
        <v>INSERT INTO "Clubs" (club_name,club_league_id,club_value,club_shield,club_country) VALUES ('USM Alger',11,69,pg_read_binary_file('E:\imagenes\escudos_cl\Africa\Algerian Ligue Professionnelle 1\USM Alger.png'),11);</v>
      </c>
    </row>
    <row r="2913" spans="2:15" x14ac:dyDescent="0.25">
      <c r="B2913">
        <v>2911</v>
      </c>
      <c r="C2913" t="s">
        <v>4622</v>
      </c>
      <c r="D2913" t="s">
        <v>1780</v>
      </c>
      <c r="E2913">
        <f>INDEX(ClubLeague!B:B,MATCH(D2913,ClubLeague!C:C,0))</f>
        <v>10</v>
      </c>
      <c r="F2913">
        <v>62</v>
      </c>
      <c r="G2913">
        <v>55</v>
      </c>
      <c r="H2913">
        <v>64</v>
      </c>
      <c r="I2913" s="3">
        <f t="shared" si="136"/>
        <v>60</v>
      </c>
      <c r="J2913" t="s">
        <v>7898</v>
      </c>
      <c r="K2913" t="str">
        <f t="shared" si="137"/>
        <v>E:\imagenes\escudos_cl\Africa\Algerian Ligue 2\USM Annaba.png</v>
      </c>
      <c r="L2913" t="s">
        <v>324</v>
      </c>
      <c r="M2913">
        <f>INDEX(NationalTeams!B:B,MATCH(L2913,NationalTeams!C:C,0))</f>
        <v>11</v>
      </c>
      <c r="O2913" t="str">
        <f t="shared" si="135"/>
        <v>INSERT INTO "Clubs" (club_name,club_league_id,club_value,club_shield,club_country) VALUES ('USM Annaba',10,60,pg_read_binary_file('E:\imagenes\escudos_cl\Africa\Algerian Ligue 2\USM Annaba.png'),11);</v>
      </c>
    </row>
    <row r="2914" spans="2:15" x14ac:dyDescent="0.25">
      <c r="B2914">
        <v>2912</v>
      </c>
      <c r="C2914" t="s">
        <v>4638</v>
      </c>
      <c r="D2914" t="s">
        <v>1781</v>
      </c>
      <c r="E2914">
        <f>INDEX(ClubLeague!B:B,MATCH(D2914,ClubLeague!C:C,0))</f>
        <v>11</v>
      </c>
      <c r="F2914">
        <v>73</v>
      </c>
      <c r="G2914">
        <v>69</v>
      </c>
      <c r="H2914">
        <v>71</v>
      </c>
      <c r="I2914" s="3">
        <f t="shared" si="136"/>
        <v>71</v>
      </c>
      <c r="J2914" t="s">
        <v>7899</v>
      </c>
      <c r="K2914" t="str">
        <f t="shared" si="137"/>
        <v>E:\imagenes\escudos_cl\Africa\Algerian Ligue Professionnelle 1\USM Khenchela.png</v>
      </c>
      <c r="L2914" t="s">
        <v>324</v>
      </c>
      <c r="M2914">
        <f>INDEX(NationalTeams!B:B,MATCH(L2914,NationalTeams!C:C,0))</f>
        <v>11</v>
      </c>
      <c r="O2914" t="str">
        <f t="shared" si="135"/>
        <v>INSERT INTO "Clubs" (club_name,club_league_id,club_value,club_shield,club_country) VALUES ('USM Khenchela',11,71,pg_read_binary_file('E:\imagenes\escudos_cl\Africa\Algerian Ligue Professionnelle 1\USM Khenchela.png'),11);</v>
      </c>
    </row>
    <row r="2915" spans="2:15" x14ac:dyDescent="0.25">
      <c r="B2915">
        <v>2913</v>
      </c>
      <c r="C2915" t="s">
        <v>2860</v>
      </c>
      <c r="D2915" t="s">
        <v>1860</v>
      </c>
      <c r="E2915">
        <f>INDEX(ClubLeague!B:B,MATCH(D2915,ClubLeague!C:C,0))</f>
        <v>91</v>
      </c>
      <c r="F2915">
        <v>52</v>
      </c>
      <c r="G2915">
        <v>47</v>
      </c>
      <c r="H2915">
        <v>45</v>
      </c>
      <c r="I2915" s="3">
        <f t="shared" si="136"/>
        <v>48</v>
      </c>
      <c r="J2915" t="s">
        <v>7900</v>
      </c>
      <c r="K2915" t="str">
        <f t="shared" si="137"/>
        <v>E:\imagenes\escudos_cl\Europa\Liechtenstein Cup\USV Eschen Mauren.png</v>
      </c>
      <c r="L2915" t="s">
        <v>540</v>
      </c>
      <c r="M2915">
        <f>INDEX(NationalTeams!B:B,MATCH(L2915,NationalTeams!C:C,0))</f>
        <v>126</v>
      </c>
      <c r="O2915" t="str">
        <f t="shared" si="135"/>
        <v>INSERT INTO "Clubs" (club_name,club_league_id,club_value,club_shield,club_country) VALUES ('USV Eschen Mauren',91,48,pg_read_binary_file('E:\imagenes\escudos_cl\Europa\Liechtenstein Cup\USV Eschen Mauren.png'),126);</v>
      </c>
    </row>
    <row r="2916" spans="2:15" x14ac:dyDescent="0.25">
      <c r="B2916">
        <v>2914</v>
      </c>
      <c r="C2916" t="s">
        <v>2867</v>
      </c>
      <c r="D2916" t="s">
        <v>1860</v>
      </c>
      <c r="E2916">
        <f>INDEX(ClubLeague!B:B,MATCH(D2916,ClubLeague!C:C,0))</f>
        <v>91</v>
      </c>
      <c r="F2916">
        <v>49</v>
      </c>
      <c r="G2916">
        <v>45</v>
      </c>
      <c r="H2916">
        <v>52</v>
      </c>
      <c r="I2916" s="3">
        <f t="shared" si="136"/>
        <v>49</v>
      </c>
      <c r="J2916" t="s">
        <v>7901</v>
      </c>
      <c r="K2916" t="str">
        <f t="shared" si="137"/>
        <v>E:\imagenes\escudos_cl\Europa\Liechtenstein Cup\USV Eschen Mauren II.png</v>
      </c>
      <c r="L2916" t="s">
        <v>540</v>
      </c>
      <c r="M2916">
        <f>INDEX(NationalTeams!B:B,MATCH(L2916,NationalTeams!C:C,0))</f>
        <v>126</v>
      </c>
      <c r="O2916" t="str">
        <f t="shared" si="135"/>
        <v>INSERT INTO "Clubs" (club_name,club_league_id,club_value,club_shield,club_country) VALUES ('USV Eschen Mauren II',91,49,pg_read_binary_file('E:\imagenes\escudos_cl\Europa\Liechtenstein Cup\USV Eschen Mauren II.png'),126);</v>
      </c>
    </row>
    <row r="2917" spans="2:15" x14ac:dyDescent="0.25">
      <c r="B2917">
        <v>2915</v>
      </c>
      <c r="C2917" t="s">
        <v>3102</v>
      </c>
      <c r="D2917" t="s">
        <v>1872</v>
      </c>
      <c r="E2917">
        <f>INDEX(ClubLeague!B:B,MATCH(D2917,ClubLeague!C:C,0))</f>
        <v>103</v>
      </c>
      <c r="F2917">
        <v>66</v>
      </c>
      <c r="G2917">
        <v>65</v>
      </c>
      <c r="H2917">
        <v>66</v>
      </c>
      <c r="I2917" s="3">
        <f t="shared" si="136"/>
        <v>66</v>
      </c>
      <c r="J2917" t="s">
        <v>7902</v>
      </c>
      <c r="K2917" t="str">
        <f t="shared" si="137"/>
        <v>E:\imagenes\escudos_cl\Europa\Liga I\UTA Arad.png</v>
      </c>
      <c r="L2917" t="s">
        <v>506</v>
      </c>
      <c r="M2917">
        <f>INDEX(NationalTeams!B:B,MATCH(L2917,NationalTeams!C:C,0))</f>
        <v>175</v>
      </c>
      <c r="O2917" t="str">
        <f t="shared" si="135"/>
        <v>INSERT INTO "Clubs" (club_name,club_league_id,club_value,club_shield,club_country) VALUES ('UTA Arad',103,66,pg_read_binary_file('E:\imagenes\escudos_cl\Europa\Liga I\UTA Arad.png'),175);</v>
      </c>
    </row>
    <row r="2918" spans="2:15" x14ac:dyDescent="0.25">
      <c r="B2918">
        <v>2916</v>
      </c>
      <c r="C2918" t="s">
        <v>4278</v>
      </c>
      <c r="D2918" t="s">
        <v>1964</v>
      </c>
      <c r="E2918">
        <f>INDEX(ClubLeague!B:B,MATCH(D2918,ClubLeague!C:C,0))</f>
        <v>195</v>
      </c>
      <c r="F2918">
        <v>59</v>
      </c>
      <c r="G2918">
        <v>57</v>
      </c>
      <c r="H2918">
        <v>55</v>
      </c>
      <c r="I2918" s="3">
        <f t="shared" si="136"/>
        <v>57</v>
      </c>
      <c r="J2918" t="s">
        <v>7903</v>
      </c>
      <c r="K2918" t="str">
        <f t="shared" si="137"/>
        <v>E:\imagenes\escudos_cl\Asia\Thai League 1\Uthai Thani FC.png</v>
      </c>
      <c r="L2918" t="s">
        <v>437</v>
      </c>
      <c r="M2918">
        <f>INDEX(NationalTeams!B:B,MATCH(L2918,NationalTeams!C:C,0))</f>
        <v>200</v>
      </c>
      <c r="O2918" t="str">
        <f t="shared" si="135"/>
        <v>INSERT INTO "Clubs" (club_name,club_league_id,club_value,club_shield,club_country) VALUES ('Uthai Thani FC',195,57,pg_read_binary_file('E:\imagenes\escudos_cl\Asia\Thai League 1\Uthai Thani FC.png'),200);</v>
      </c>
    </row>
    <row r="2919" spans="2:15" x14ac:dyDescent="0.25">
      <c r="B2919">
        <v>2917</v>
      </c>
      <c r="C2919" t="s">
        <v>3230</v>
      </c>
      <c r="D2919" t="s">
        <v>1954</v>
      </c>
      <c r="E2919">
        <f>INDEX(ClubLeague!B:B,MATCH(D2919,ClubLeague!C:C,0))</f>
        <v>185</v>
      </c>
      <c r="F2919">
        <v>60</v>
      </c>
      <c r="G2919">
        <v>62</v>
      </c>
      <c r="H2919">
        <v>61</v>
      </c>
      <c r="I2919" s="3">
        <f t="shared" si="136"/>
        <v>61</v>
      </c>
      <c r="J2919" t="s">
        <v>7904</v>
      </c>
      <c r="K2919" t="str">
        <f t="shared" si="137"/>
        <v>E:\imagenes\escudos_cl\Europa\Superettan\Utsiktens BK.png</v>
      </c>
      <c r="L2919" t="s">
        <v>496</v>
      </c>
      <c r="M2919">
        <f>INDEX(NationalTeams!B:B,MATCH(L2919,NationalTeams!C:C,0))</f>
        <v>196</v>
      </c>
      <c r="O2919" t="str">
        <f t="shared" si="135"/>
        <v>INSERT INTO "Clubs" (club_name,club_league_id,club_value,club_shield,club_country) VALUES ('Utsiktens BK',185,61,pg_read_binary_file('E:\imagenes\escudos_cl\Europa\Superettan\Utsiktens BK.png'),196);</v>
      </c>
    </row>
    <row r="2920" spans="2:15" x14ac:dyDescent="0.25">
      <c r="B2920">
        <v>2918</v>
      </c>
      <c r="C2920" t="s">
        <v>2449</v>
      </c>
      <c r="D2920" t="s">
        <v>1976</v>
      </c>
      <c r="E2920">
        <f>INDEX(ClubLeague!B:B,MATCH(D2920,ClubLeague!C:C,0))</f>
        <v>207</v>
      </c>
      <c r="F2920">
        <v>57</v>
      </c>
      <c r="G2920">
        <v>56</v>
      </c>
      <c r="H2920">
        <v>59</v>
      </c>
      <c r="I2920" s="3">
        <f t="shared" si="136"/>
        <v>57</v>
      </c>
      <c r="J2920" t="s">
        <v>7905</v>
      </c>
      <c r="K2920" t="str">
        <f t="shared" si="137"/>
        <v>E:\imagenes\escudos_cl\Europa\Veikkausliiga\Vaasan Palloseura.png</v>
      </c>
      <c r="L2920" t="s">
        <v>511</v>
      </c>
      <c r="M2920">
        <f>INDEX(NationalTeams!B:B,MATCH(L2920,NationalTeams!C:C,0))</f>
        <v>73</v>
      </c>
      <c r="O2920" t="str">
        <f t="shared" si="135"/>
        <v>INSERT INTO "Clubs" (club_name,club_league_id,club_value,club_shield,club_country) VALUES ('Vaasan Palloseura',207,57,pg_read_binary_file('E:\imagenes\escudos_cl\Europa\Veikkausliiga\Vaasan Palloseura.png'),73);</v>
      </c>
    </row>
    <row r="2921" spans="2:15" x14ac:dyDescent="0.25">
      <c r="B2921">
        <v>2919</v>
      </c>
      <c r="C2921" t="s">
        <v>4512</v>
      </c>
      <c r="D2921" t="s">
        <v>1962</v>
      </c>
      <c r="E2921">
        <f>INDEX(ClubLeague!B:B,MATCH(D2921,ClubLeague!C:C,0))</f>
        <v>193</v>
      </c>
      <c r="F2921">
        <v>53</v>
      </c>
      <c r="G2921">
        <v>55</v>
      </c>
      <c r="H2921">
        <v>49</v>
      </c>
      <c r="I2921" s="3">
        <f t="shared" si="136"/>
        <v>52</v>
      </c>
      <c r="J2921" t="s">
        <v>7906</v>
      </c>
      <c r="K2921" t="str">
        <f t="shared" si="137"/>
        <v>E:\imagenes\escudos_cl\Asia\Tajikistan Higher League\Vakhsh Bokhtar.png</v>
      </c>
      <c r="L2921" t="s">
        <v>442</v>
      </c>
      <c r="M2921">
        <f>INDEX(NationalTeams!B:B,MATCH(L2921,NationalTeams!C:C,0))</f>
        <v>203</v>
      </c>
      <c r="O2921" t="str">
        <f t="shared" si="135"/>
        <v>INSERT INTO "Clubs" (club_name,club_league_id,club_value,club_shield,club_country) VALUES ('Vakhsh Bokhtar',193,52,pg_read_binary_file('E:\imagenes\escudos_cl\Asia\Tajikistan Higher League\Vakhsh Bokhtar.png'),203);</v>
      </c>
    </row>
    <row r="2922" spans="2:15" x14ac:dyDescent="0.25">
      <c r="B2922">
        <v>2920</v>
      </c>
      <c r="C2922" t="s">
        <v>2400</v>
      </c>
      <c r="D2922" t="s">
        <v>1855</v>
      </c>
      <c r="E2922">
        <f>INDEX(ClubLeague!B:B,MATCH(D2922,ClubLeague!C:C,0))</f>
        <v>86</v>
      </c>
      <c r="F2922">
        <v>77</v>
      </c>
      <c r="G2922">
        <v>73</v>
      </c>
      <c r="H2922">
        <v>76</v>
      </c>
      <c r="I2922" s="3">
        <f t="shared" si="136"/>
        <v>75</v>
      </c>
      <c r="J2922" t="s">
        <v>7907</v>
      </c>
      <c r="K2922" t="str">
        <f t="shared" si="137"/>
        <v>E:\imagenes\escudos_cl\Europa\LaLiga EA Sports\Valencia CF.png</v>
      </c>
      <c r="L2922" t="s">
        <v>490</v>
      </c>
      <c r="M2922">
        <f>INDEX(NationalTeams!B:B,MATCH(L2922,NationalTeams!C:C,0))</f>
        <v>66</v>
      </c>
      <c r="O2922" t="str">
        <f t="shared" si="135"/>
        <v>INSERT INTO "Clubs" (club_name,club_league_id,club_value,club_shield,club_country) VALUES ('Valencia CF',86,75,pg_read_binary_file('E:\imagenes\escudos_cl\Europa\LaLiga EA Sports\Valencia CF.png'),66);</v>
      </c>
    </row>
    <row r="2923" spans="2:15" x14ac:dyDescent="0.25">
      <c r="B2923">
        <v>2921</v>
      </c>
      <c r="C2923" t="s">
        <v>3002</v>
      </c>
      <c r="D2923" t="s">
        <v>1821</v>
      </c>
      <c r="E2923">
        <f>INDEX(ClubLeague!B:B,MATCH(D2923,ClubLeague!C:C,0))</f>
        <v>52</v>
      </c>
      <c r="F2923">
        <v>58</v>
      </c>
      <c r="G2923">
        <v>54</v>
      </c>
      <c r="H2923">
        <v>59</v>
      </c>
      <c r="I2923" s="3">
        <f t="shared" si="136"/>
        <v>57</v>
      </c>
      <c r="J2923" t="s">
        <v>7908</v>
      </c>
      <c r="K2923" t="str">
        <f t="shared" si="137"/>
        <v>E:\imagenes\escudos_cl\Europa\Eliteserien\Valerenga.png</v>
      </c>
      <c r="L2923" t="s">
        <v>492</v>
      </c>
      <c r="M2923">
        <f>INDEX(NationalTeams!B:B,MATCH(L2923,NationalTeams!C:C,0))</f>
        <v>154</v>
      </c>
      <c r="O2923" t="str">
        <f t="shared" si="135"/>
        <v>INSERT INTO "Clubs" (club_name,club_league_id,club_value,club_shield,club_country) VALUES ('Valerenga',52,57,pg_read_binary_file('E:\imagenes\escudos_cl\Europa\Eliteserien\Valerenga.png'),154);</v>
      </c>
    </row>
    <row r="2924" spans="2:15" x14ac:dyDescent="0.25">
      <c r="B2924">
        <v>2922</v>
      </c>
      <c r="C2924" t="s">
        <v>3451</v>
      </c>
      <c r="D2924" t="s">
        <v>1801</v>
      </c>
      <c r="E2924">
        <f>INDEX(ClubLeague!B:B,MATCH(D2924,ClubLeague!C:C,0))</f>
        <v>31</v>
      </c>
      <c r="F2924">
        <v>62</v>
      </c>
      <c r="G2924">
        <v>66</v>
      </c>
      <c r="H2924">
        <v>61</v>
      </c>
      <c r="I2924" s="3">
        <f t="shared" si="136"/>
        <v>63</v>
      </c>
      <c r="J2924" t="s">
        <v>7909</v>
      </c>
      <c r="K2924" t="str">
        <f t="shared" si="137"/>
        <v>E:\imagenes\escudos_cl\America\Canadian Premier League\Valour FC.png</v>
      </c>
      <c r="L2924" t="s">
        <v>355</v>
      </c>
      <c r="M2924">
        <f>INDEX(NationalTeams!B:B,MATCH(L2924,NationalTeams!C:C,0))</f>
        <v>41</v>
      </c>
      <c r="O2924" t="str">
        <f t="shared" si="135"/>
        <v>INSERT INTO "Clubs" (club_name,club_league_id,club_value,club_shield,club_country) VALUES ('Valour FC',31,63,pg_read_binary_file('E:\imagenes\escudos_cl\America\Canadian Premier League\Valour FC.png'),41);</v>
      </c>
    </row>
    <row r="2925" spans="2:15" x14ac:dyDescent="0.25">
      <c r="B2925">
        <v>2923</v>
      </c>
      <c r="C2925" t="s">
        <v>2737</v>
      </c>
      <c r="D2925" t="s">
        <v>1790</v>
      </c>
      <c r="E2925">
        <f>INDEX(ClubLeague!B:B,MATCH(D2925,ClubLeague!C:C,0))</f>
        <v>20</v>
      </c>
      <c r="F2925">
        <v>53</v>
      </c>
      <c r="G2925">
        <v>56</v>
      </c>
      <c r="H2925">
        <v>57</v>
      </c>
      <c r="I2925" s="3">
        <f t="shared" si="136"/>
        <v>55</v>
      </c>
      <c r="J2925" t="s">
        <v>7910</v>
      </c>
      <c r="K2925" t="str">
        <f t="shared" si="137"/>
        <v>E:\imagenes\escudos_cl\Europa\Besta Deild Karla\Valur.png</v>
      </c>
      <c r="L2925" t="s">
        <v>519</v>
      </c>
      <c r="M2925">
        <f>INDEX(NationalTeams!B:B,MATCH(L2925,NationalTeams!C:C,0))</f>
        <v>100</v>
      </c>
      <c r="O2925" t="str">
        <f t="shared" si="135"/>
        <v>INSERT INTO "Clubs" (club_name,club_league_id,club_value,club_shield,club_country) VALUES ('Valur',20,55,pg_read_binary_file('E:\imagenes\escudos_cl\Europa\Besta Deild Karla\Valur.png'),100);</v>
      </c>
    </row>
    <row r="2926" spans="2:15" x14ac:dyDescent="0.25">
      <c r="B2926">
        <v>2924</v>
      </c>
      <c r="C2926" t="s">
        <v>3452</v>
      </c>
      <c r="D2926" t="s">
        <v>1801</v>
      </c>
      <c r="E2926">
        <f>INDEX(ClubLeague!B:B,MATCH(D2926,ClubLeague!C:C,0))</f>
        <v>31</v>
      </c>
      <c r="F2926">
        <v>63</v>
      </c>
      <c r="G2926">
        <v>61</v>
      </c>
      <c r="H2926">
        <v>64</v>
      </c>
      <c r="I2926" s="3">
        <f t="shared" si="136"/>
        <v>63</v>
      </c>
      <c r="J2926" t="s">
        <v>7911</v>
      </c>
      <c r="K2926" t="str">
        <f t="shared" si="137"/>
        <v>E:\imagenes\escudos_cl\America\Canadian Premier League\Vancouver FC.png</v>
      </c>
      <c r="L2926" t="s">
        <v>355</v>
      </c>
      <c r="M2926">
        <f>INDEX(NationalTeams!B:B,MATCH(L2926,NationalTeams!C:C,0))</f>
        <v>41</v>
      </c>
      <c r="O2926" t="str">
        <f t="shared" si="135"/>
        <v>INSERT INTO "Clubs" (club_name,club_league_id,club_value,club_shield,club_country) VALUES ('Vancouver FC',31,63,pg_read_binary_file('E:\imagenes\escudos_cl\America\Canadian Premier League\Vancouver FC.png'),41);</v>
      </c>
    </row>
    <row r="2927" spans="2:15" x14ac:dyDescent="0.25">
      <c r="B2927">
        <v>2925</v>
      </c>
      <c r="C2927" t="s">
        <v>3634</v>
      </c>
      <c r="D2927" t="s">
        <v>1889</v>
      </c>
      <c r="E2927">
        <f>INDEX(ClubLeague!B:B,MATCH(D2927,ClubLeague!C:C,0))</f>
        <v>120</v>
      </c>
      <c r="F2927">
        <v>66</v>
      </c>
      <c r="G2927">
        <v>68</v>
      </c>
      <c r="H2927">
        <v>66</v>
      </c>
      <c r="I2927" s="3">
        <f t="shared" si="136"/>
        <v>67</v>
      </c>
      <c r="J2927" t="s">
        <v>7912</v>
      </c>
      <c r="K2927" t="str">
        <f t="shared" si="137"/>
        <v>E:\imagenes\escudos_cl\America\Major League Soccer\Vancouver Whitecaps.png</v>
      </c>
      <c r="L2927" t="s">
        <v>349</v>
      </c>
      <c r="M2927">
        <f>INDEX(NationalTeams!B:B,MATCH(L2927,NationalTeams!C:C,0))</f>
        <v>67</v>
      </c>
      <c r="O2927" t="str">
        <f t="shared" si="135"/>
        <v>INSERT INTO "Clubs" (club_name,club_league_id,club_value,club_shield,club_country) VALUES ('Vancouver Whitecaps',120,67,pg_read_binary_file('E:\imagenes\escudos_cl\America\Major League Soccer\Vancouver Whitecaps.png'),67);</v>
      </c>
    </row>
    <row r="2928" spans="2:15" x14ac:dyDescent="0.25">
      <c r="B2928">
        <v>2926</v>
      </c>
      <c r="C2928" t="s">
        <v>3291</v>
      </c>
      <c r="D2928" t="s">
        <v>1963</v>
      </c>
      <c r="E2928">
        <f>INDEX(ClubLeague!B:B,MATCH(D2928,ClubLeague!C:C,0))</f>
        <v>194</v>
      </c>
      <c r="F2928">
        <v>63</v>
      </c>
      <c r="G2928">
        <v>65</v>
      </c>
      <c r="H2928">
        <v>60</v>
      </c>
      <c r="I2928" s="3">
        <f t="shared" si="136"/>
        <v>63</v>
      </c>
      <c r="J2928" t="s">
        <v>7913</v>
      </c>
      <c r="K2928" t="str">
        <f t="shared" si="137"/>
        <v>E:\imagenes\escudos_cl\Europa\TFF 1. Lig\Vanspor.png</v>
      </c>
      <c r="L2928" t="s">
        <v>501</v>
      </c>
      <c r="M2928">
        <f>INDEX(NationalTeams!B:B,MATCH(L2928,NationalTeams!C:C,0))</f>
        <v>210</v>
      </c>
      <c r="O2928" t="str">
        <f t="shared" si="135"/>
        <v>INSERT INTO "Clubs" (club_name,club_league_id,club_value,club_shield,club_country) VALUES ('Vanspor',194,63,pg_read_binary_file('E:\imagenes\escudos_cl\Europa\TFF 1. Lig\Vanspor.png'),210);</v>
      </c>
    </row>
    <row r="2929" spans="2:15" x14ac:dyDescent="0.25">
      <c r="B2929">
        <v>2927</v>
      </c>
      <c r="C2929" t="s">
        <v>3221</v>
      </c>
      <c r="D2929" t="s">
        <v>1954</v>
      </c>
      <c r="E2929">
        <f>INDEX(ClubLeague!B:B,MATCH(D2929,ClubLeague!C:C,0))</f>
        <v>185</v>
      </c>
      <c r="F2929">
        <v>60</v>
      </c>
      <c r="G2929">
        <v>59</v>
      </c>
      <c r="H2929">
        <v>63</v>
      </c>
      <c r="I2929" s="3">
        <f t="shared" si="136"/>
        <v>61</v>
      </c>
      <c r="J2929" t="s">
        <v>7914</v>
      </c>
      <c r="K2929" t="str">
        <f t="shared" si="137"/>
        <v>E:\imagenes\escudos_cl\Europa\Superettan\Varbergs BoIS.png</v>
      </c>
      <c r="L2929" t="s">
        <v>496</v>
      </c>
      <c r="M2929">
        <f>INDEX(NationalTeams!B:B,MATCH(L2929,NationalTeams!C:C,0))</f>
        <v>196</v>
      </c>
      <c r="O2929" t="str">
        <f t="shared" si="135"/>
        <v>INSERT INTO "Clubs" (club_name,club_league_id,club_value,club_shield,club_country) VALUES ('Varbergs BoIS',185,61,pg_read_binary_file('E:\imagenes\escudos_cl\Europa\Superettan\Varbergs BoIS.png'),196);</v>
      </c>
    </row>
    <row r="2930" spans="2:15" x14ac:dyDescent="0.25">
      <c r="B2930">
        <v>2928</v>
      </c>
      <c r="C2930" t="s">
        <v>3216</v>
      </c>
      <c r="D2930" t="s">
        <v>1954</v>
      </c>
      <c r="E2930">
        <f>INDEX(ClubLeague!B:B,MATCH(D2930,ClubLeague!C:C,0))</f>
        <v>185</v>
      </c>
      <c r="F2930">
        <v>61</v>
      </c>
      <c r="G2930">
        <v>63</v>
      </c>
      <c r="H2930">
        <v>62</v>
      </c>
      <c r="I2930" s="3">
        <f t="shared" si="136"/>
        <v>62</v>
      </c>
      <c r="J2930" t="s">
        <v>7915</v>
      </c>
      <c r="K2930" t="str">
        <f t="shared" si="137"/>
        <v>E:\imagenes\escudos_cl\Europa\Superettan\Vasteras SK.png</v>
      </c>
      <c r="L2930" t="s">
        <v>496</v>
      </c>
      <c r="M2930">
        <f>INDEX(NationalTeams!B:B,MATCH(L2930,NationalTeams!C:C,0))</f>
        <v>196</v>
      </c>
      <c r="O2930" t="str">
        <f t="shared" si="135"/>
        <v>INSERT INTO "Clubs" (club_name,club_league_id,club_value,club_shield,club_country) VALUES ('Vasteras SK',185,62,pg_read_binary_file('E:\imagenes\escudos_cl\Europa\Superettan\Vasteras SK.png'),196);</v>
      </c>
    </row>
    <row r="2931" spans="2:15" x14ac:dyDescent="0.25">
      <c r="B2931">
        <v>2929</v>
      </c>
      <c r="C2931" t="s">
        <v>4683</v>
      </c>
      <c r="D2931" t="s">
        <v>1882</v>
      </c>
      <c r="E2931">
        <f>INDEX(ClubLeague!B:B,MATCH(D2931,ClubLeague!C:C,0))</f>
        <v>113</v>
      </c>
      <c r="F2931">
        <v>57</v>
      </c>
      <c r="G2931">
        <v>57</v>
      </c>
      <c r="H2931">
        <v>63</v>
      </c>
      <c r="I2931" s="3">
        <f t="shared" si="136"/>
        <v>59</v>
      </c>
      <c r="J2931" t="s">
        <v>7916</v>
      </c>
      <c r="K2931" t="str">
        <f t="shared" si="137"/>
        <v>E:\imagenes\escudos_cl\Africa\Ligue 1\VC Mokanda.png</v>
      </c>
      <c r="L2931" t="s">
        <v>369</v>
      </c>
      <c r="M2931">
        <f>INDEX(NationalTeams!B:B,MATCH(L2931,NationalTeams!C:C,0))</f>
        <v>48</v>
      </c>
      <c r="O2931" t="str">
        <f t="shared" si="135"/>
        <v>INSERT INTO "Clubs" (club_name,club_league_id,club_value,club_shield,club_country) VALUES ('VC Mokanda',113,59,pg_read_binary_file('E:\imagenes\escudos_cl\Africa\Ligue 1\VC Mokanda.png'),48);</v>
      </c>
    </row>
    <row r="2932" spans="2:15" x14ac:dyDescent="0.25">
      <c r="B2932">
        <v>2930</v>
      </c>
      <c r="C2932" t="s">
        <v>3965</v>
      </c>
      <c r="D2932" t="s">
        <v>1844</v>
      </c>
      <c r="E2932">
        <f>INDEX(ClubLeague!B:B,MATCH(D2932,ClubLeague!C:C,0))</f>
        <v>75</v>
      </c>
      <c r="F2932">
        <v>66</v>
      </c>
      <c r="G2932">
        <v>62</v>
      </c>
      <c r="H2932">
        <v>62</v>
      </c>
      <c r="I2932" s="3">
        <f t="shared" si="136"/>
        <v>63</v>
      </c>
      <c r="J2932" t="s">
        <v>7917</v>
      </c>
      <c r="K2932" t="str">
        <f t="shared" si="137"/>
        <v>E:\imagenes\escudos_cl\Asia\J2 League\Vegalta Sendai.png</v>
      </c>
      <c r="L2932" t="s">
        <v>422</v>
      </c>
      <c r="M2932">
        <f>INDEX(NationalTeams!B:B,MATCH(L2932,NationalTeams!C:C,0))</f>
        <v>112</v>
      </c>
      <c r="O2932" t="str">
        <f t="shared" si="135"/>
        <v>INSERT INTO "Clubs" (club_name,club_league_id,club_value,club_shield,club_country) VALUES ('Vegalta Sendai',75,63,pg_read_binary_file('E:\imagenes\escudos_cl\Asia\J2 League\Vegalta Sendai.png'),112);</v>
      </c>
    </row>
    <row r="2933" spans="2:15" x14ac:dyDescent="0.25">
      <c r="B2933">
        <v>2931</v>
      </c>
      <c r="C2933" t="s">
        <v>2303</v>
      </c>
      <c r="D2933" t="s">
        <v>1775</v>
      </c>
      <c r="E2933">
        <f>INDEX(ClubLeague!B:B,MATCH(D2933,ClubLeague!C:C,0))</f>
        <v>5</v>
      </c>
      <c r="F2933">
        <v>58</v>
      </c>
      <c r="G2933">
        <v>62</v>
      </c>
      <c r="H2933">
        <v>53</v>
      </c>
      <c r="I2933" s="3">
        <f t="shared" si="136"/>
        <v>58</v>
      </c>
      <c r="J2933" t="s">
        <v>7918</v>
      </c>
      <c r="K2933" t="str">
        <f t="shared" si="137"/>
        <v>E:\imagenes\escudos_cl\Europa\3F Superliga\Vejle BK.png</v>
      </c>
      <c r="L2933" t="s">
        <v>495</v>
      </c>
      <c r="M2933">
        <f>INDEX(NationalTeams!B:B,MATCH(L2933,NationalTeams!C:C,0))</f>
        <v>56</v>
      </c>
      <c r="O2933" t="str">
        <f t="shared" si="135"/>
        <v>INSERT INTO "Clubs" (club_name,club_league_id,club_value,club_shield,club_country) VALUES ('Vejle BK',5,58,pg_read_binary_file('E:\imagenes\escudos_cl\Europa\3F Superliga\Vejle BK.png'),56);</v>
      </c>
    </row>
    <row r="2934" spans="2:15" x14ac:dyDescent="0.25">
      <c r="B2934">
        <v>2932</v>
      </c>
      <c r="C2934" t="s">
        <v>4905</v>
      </c>
      <c r="D2934" t="s">
        <v>1902</v>
      </c>
      <c r="E2934">
        <f>INDEX(ClubLeague!B:B,MATCH(D2934,ClubLeague!C:C,0))</f>
        <v>133</v>
      </c>
      <c r="F2934">
        <v>56</v>
      </c>
      <c r="G2934">
        <v>55</v>
      </c>
      <c r="H2934">
        <v>57</v>
      </c>
      <c r="I2934" s="3">
        <f t="shared" si="136"/>
        <v>56</v>
      </c>
      <c r="J2934" t="s">
        <v>7919</v>
      </c>
      <c r="K2934" t="str">
        <f t="shared" si="137"/>
        <v>E:\imagenes\escudos_cl\Africa\National First Division\Venda FC.png</v>
      </c>
      <c r="L2934" t="s">
        <v>363</v>
      </c>
      <c r="M2934">
        <f>INDEX(NationalTeams!B:B,MATCH(L2934,NationalTeams!C:C,0))</f>
        <v>193</v>
      </c>
      <c r="O2934" t="str">
        <f t="shared" si="135"/>
        <v>INSERT INTO "Clubs" (club_name,club_league_id,club_value,club_shield,club_country) VALUES ('Venda FC',133,56,pg_read_binary_file('E:\imagenes\escudos_cl\Africa\National First Division\Venda FC.png'),193);</v>
      </c>
    </row>
    <row r="2935" spans="2:15" x14ac:dyDescent="0.25">
      <c r="B2935">
        <v>2933</v>
      </c>
      <c r="C2935" t="s">
        <v>2315</v>
      </c>
      <c r="D2935" t="s">
        <v>1909</v>
      </c>
      <c r="E2935">
        <f>INDEX(ClubLeague!B:B,MATCH(D2935,ClubLeague!C:C,0))</f>
        <v>140</v>
      </c>
      <c r="F2935">
        <v>48</v>
      </c>
      <c r="G2935">
        <v>50</v>
      </c>
      <c r="H2935">
        <v>50</v>
      </c>
      <c r="I2935" s="3">
        <f t="shared" si="136"/>
        <v>49</v>
      </c>
      <c r="J2935" t="s">
        <v>7920</v>
      </c>
      <c r="K2935" t="str">
        <f t="shared" si="137"/>
        <v>E:\imagenes\escudos_cl\Europa\NordicBet Liga\Vendsyssel FF.png</v>
      </c>
      <c r="L2935" t="s">
        <v>495</v>
      </c>
      <c r="M2935">
        <f>INDEX(NationalTeams!B:B,MATCH(L2935,NationalTeams!C:C,0))</f>
        <v>56</v>
      </c>
      <c r="O2935" t="str">
        <f t="shared" si="135"/>
        <v>INSERT INTO "Clubs" (club_name,club_league_id,club_value,club_shield,club_country) VALUES ('Vendsyssel FF',140,49,pg_read_binary_file('E:\imagenes\escudos_cl\Europa\NordicBet Liga\Vendsyssel FF.png'),56);</v>
      </c>
    </row>
    <row r="2936" spans="2:15" x14ac:dyDescent="0.25">
      <c r="B2936">
        <v>2934</v>
      </c>
      <c r="C2936" t="s">
        <v>2819</v>
      </c>
      <c r="D2936" t="s">
        <v>1943</v>
      </c>
      <c r="E2936">
        <f>INDEX(ClubLeague!B:B,MATCH(D2936,ClubLeague!C:C,0))</f>
        <v>174</v>
      </c>
      <c r="F2936">
        <v>71</v>
      </c>
      <c r="G2936">
        <v>69</v>
      </c>
      <c r="H2936">
        <v>71</v>
      </c>
      <c r="I2936" s="3">
        <f t="shared" si="136"/>
        <v>70</v>
      </c>
      <c r="J2936" t="s">
        <v>7921</v>
      </c>
      <c r="K2936" t="str">
        <f t="shared" si="137"/>
        <v>E:\imagenes\escudos_cl\Europa\Serie B\Venezia FC.png</v>
      </c>
      <c r="L2936" t="s">
        <v>488</v>
      </c>
      <c r="M2936">
        <f>INDEX(NationalTeams!B:B,MATCH(L2936,NationalTeams!C:C,0))</f>
        <v>110</v>
      </c>
      <c r="O2936" t="str">
        <f t="shared" si="135"/>
        <v>INSERT INTO "Clubs" (club_name,club_league_id,club_value,club_shield,club_country) VALUES ('Venezia FC',174,70,pg_read_binary_file('E:\imagenes\escudos_cl\Europa\Serie B\Venezia FC.png'),110);</v>
      </c>
    </row>
    <row r="2937" spans="2:15" x14ac:dyDescent="0.25">
      <c r="B2937">
        <v>2935</v>
      </c>
      <c r="C2937" t="s">
        <v>3919</v>
      </c>
      <c r="D2937" t="s">
        <v>1844</v>
      </c>
      <c r="E2937">
        <f>INDEX(ClubLeague!B:B,MATCH(D2937,ClubLeague!C:C,0))</f>
        <v>75</v>
      </c>
      <c r="F2937">
        <v>63</v>
      </c>
      <c r="G2937">
        <v>61</v>
      </c>
      <c r="H2937">
        <v>65</v>
      </c>
      <c r="I2937" s="3">
        <f t="shared" si="136"/>
        <v>63</v>
      </c>
      <c r="J2937" t="s">
        <v>7922</v>
      </c>
      <c r="K2937" t="str">
        <f t="shared" si="137"/>
        <v>E:\imagenes\escudos_cl\Asia\J2 League\Ventforet Kofu.png</v>
      </c>
      <c r="L2937" t="s">
        <v>422</v>
      </c>
      <c r="M2937">
        <f>INDEX(NationalTeams!B:B,MATCH(L2937,NationalTeams!C:C,0))</f>
        <v>112</v>
      </c>
      <c r="O2937" t="str">
        <f t="shared" si="135"/>
        <v>INSERT INTO "Clubs" (club_name,club_league_id,club_value,club_shield,club_country) VALUES ('Ventforet Kofu',75,63,pg_read_binary_file('E:\imagenes\escudos_cl\Asia\J2 League\Ventforet Kofu.png'),112);</v>
      </c>
    </row>
    <row r="2938" spans="2:15" x14ac:dyDescent="0.25">
      <c r="B2938">
        <v>2936</v>
      </c>
      <c r="C2938" t="s">
        <v>3735</v>
      </c>
      <c r="D2938" t="s">
        <v>1875</v>
      </c>
      <c r="E2938">
        <f>INDEX(ClubLeague!B:B,MATCH(D2938,ClubLeague!C:C,0))</f>
        <v>106</v>
      </c>
      <c r="F2938">
        <v>59</v>
      </c>
      <c r="G2938">
        <v>59</v>
      </c>
      <c r="H2938">
        <v>58</v>
      </c>
      <c r="I2938" s="3">
        <f t="shared" si="136"/>
        <v>59</v>
      </c>
      <c r="J2938" t="s">
        <v>7923</v>
      </c>
      <c r="K2938" t="str">
        <f t="shared" si="137"/>
        <v>E:\imagenes\escudos_cl\America\Liga LPF\Veraguas United FC.png</v>
      </c>
      <c r="L2938" t="s">
        <v>398</v>
      </c>
      <c r="M2938">
        <f>INDEX(NationalTeams!B:B,MATCH(L2938,NationalTeams!C:C,0))</f>
        <v>162</v>
      </c>
      <c r="O2938" t="str">
        <f t="shared" si="135"/>
        <v>INSERT INTO "Clubs" (club_name,club_league_id,club_value,club_shield,club_country) VALUES ('Veraguas United FC',106,59,pg_read_binary_file('E:\imagenes\escudos_cl\America\Liga LPF\Veraguas United FC.png'),162);</v>
      </c>
    </row>
    <row r="2939" spans="2:15" x14ac:dyDescent="0.25">
      <c r="B2939">
        <v>2937</v>
      </c>
      <c r="C2939" t="s">
        <v>3697</v>
      </c>
      <c r="D2939" t="s">
        <v>1845</v>
      </c>
      <c r="E2939">
        <f>INDEX(ClubLeague!B:B,MATCH(D2939,ClubLeague!C:C,0))</f>
        <v>76</v>
      </c>
      <c r="F2939">
        <v>61</v>
      </c>
      <c r="G2939">
        <v>61</v>
      </c>
      <c r="H2939">
        <v>59</v>
      </c>
      <c r="I2939" s="3">
        <f t="shared" si="136"/>
        <v>60</v>
      </c>
      <c r="J2939" t="s">
        <v>7924</v>
      </c>
      <c r="K2939" t="str">
        <f t="shared" si="137"/>
        <v>E:\imagenes\escudos_cl\America\Jamaica Premier League\Vere United FC.png</v>
      </c>
      <c r="L2939" t="s">
        <v>352</v>
      </c>
      <c r="M2939">
        <f>INDEX(NationalTeams!B:B,MATCH(L2939,NationalTeams!C:C,0))</f>
        <v>111</v>
      </c>
      <c r="O2939" t="str">
        <f t="shared" si="135"/>
        <v>INSERT INTO "Clubs" (club_name,club_league_id,club_value,club_shield,club_country) VALUES ('Vere United FC',76,60,pg_read_binary_file('E:\imagenes\escudos_cl\America\Jamaica Premier League\Vere United FC.png'),111);</v>
      </c>
    </row>
    <row r="2940" spans="2:15" x14ac:dyDescent="0.25">
      <c r="B2940">
        <v>2938</v>
      </c>
      <c r="C2940" t="s">
        <v>2736</v>
      </c>
      <c r="D2940" t="s">
        <v>1790</v>
      </c>
      <c r="E2940">
        <f>INDEX(ClubLeague!B:B,MATCH(D2940,ClubLeague!C:C,0))</f>
        <v>20</v>
      </c>
      <c r="F2940">
        <v>51</v>
      </c>
      <c r="G2940">
        <v>58</v>
      </c>
      <c r="H2940">
        <v>54</v>
      </c>
      <c r="I2940" s="3">
        <f t="shared" si="136"/>
        <v>54</v>
      </c>
      <c r="J2940" t="s">
        <v>7925</v>
      </c>
      <c r="K2940" t="str">
        <f t="shared" si="137"/>
        <v>E:\imagenes\escudos_cl\Europa\Besta Deild Karla\Vestri.png</v>
      </c>
      <c r="L2940" t="s">
        <v>519</v>
      </c>
      <c r="M2940">
        <f>INDEX(NationalTeams!B:B,MATCH(L2940,NationalTeams!C:C,0))</f>
        <v>100</v>
      </c>
      <c r="O2940" t="str">
        <f t="shared" si="135"/>
        <v>INSERT INTO "Clubs" (club_name,club_league_id,club_value,club_shield,club_country) VALUES ('Vestri',20,54,pg_read_binary_file('E:\imagenes\escudos_cl\Europa\Besta Deild Karla\Vestri.png'),100);</v>
      </c>
    </row>
    <row r="2941" spans="2:15" x14ac:dyDescent="0.25">
      <c r="B2941">
        <v>2939</v>
      </c>
      <c r="C2941" t="s">
        <v>2008</v>
      </c>
      <c r="D2941" t="s">
        <v>1796</v>
      </c>
      <c r="E2941">
        <f>INDEX(ClubLeague!B:B,MATCH(D2941,ClubLeague!C:C,0))</f>
        <v>26</v>
      </c>
      <c r="F2941">
        <v>79</v>
      </c>
      <c r="G2941">
        <v>73</v>
      </c>
      <c r="H2941">
        <v>72</v>
      </c>
      <c r="I2941" s="3">
        <f t="shared" si="136"/>
        <v>75</v>
      </c>
      <c r="J2941" t="s">
        <v>7926</v>
      </c>
      <c r="K2941" t="str">
        <f t="shared" si="137"/>
        <v>E:\imagenes\escudos_cl\Europa\Bundesliga\VFB Stuttgart.png</v>
      </c>
      <c r="L2941" t="s">
        <v>489</v>
      </c>
      <c r="M2941">
        <f>INDEX(NationalTeams!B:B,MATCH(L2941,NationalTeams!C:C,0))</f>
        <v>4</v>
      </c>
      <c r="O2941" t="str">
        <f t="shared" si="135"/>
        <v>INSERT INTO "Clubs" (club_name,club_league_id,club_value,club_shield,club_country) VALUES ('VFB Stuttgart',26,75,pg_read_binary_file('E:\imagenes\escudos_cl\Europa\Bundesliga\VFB Stuttgart.png'),4);</v>
      </c>
    </row>
    <row r="2942" spans="2:15" x14ac:dyDescent="0.25">
      <c r="B2942">
        <v>2940</v>
      </c>
      <c r="C2942" t="s">
        <v>2007</v>
      </c>
      <c r="D2942" t="s">
        <v>1772</v>
      </c>
      <c r="E2942">
        <f>INDEX(ClubLeague!B:B,MATCH(D2942,ClubLeague!C:C,0))</f>
        <v>2</v>
      </c>
      <c r="F2942">
        <v>79</v>
      </c>
      <c r="G2942">
        <v>70</v>
      </c>
      <c r="H2942">
        <v>68</v>
      </c>
      <c r="I2942" s="3">
        <f t="shared" si="136"/>
        <v>72</v>
      </c>
      <c r="J2942" t="s">
        <v>7927</v>
      </c>
      <c r="K2942" t="str">
        <f t="shared" si="137"/>
        <v>E:\imagenes\escudos_cl\Europa\2. Bundesliga\VFL Bochum.png</v>
      </c>
      <c r="L2942" t="s">
        <v>489</v>
      </c>
      <c r="M2942">
        <f>INDEX(NationalTeams!B:B,MATCH(L2942,NationalTeams!C:C,0))</f>
        <v>4</v>
      </c>
      <c r="O2942" t="str">
        <f t="shared" si="135"/>
        <v>INSERT INTO "Clubs" (club_name,club_league_id,club_value,club_shield,club_country) VALUES ('VFL Bochum',2,72,pg_read_binary_file('E:\imagenes\escudos_cl\Europa\2. Bundesliga\VFL Bochum.png'),4);</v>
      </c>
    </row>
    <row r="2943" spans="2:15" x14ac:dyDescent="0.25">
      <c r="B2943">
        <v>2941</v>
      </c>
      <c r="C2943" t="s">
        <v>2009</v>
      </c>
      <c r="D2943" t="s">
        <v>1796</v>
      </c>
      <c r="E2943">
        <f>INDEX(ClubLeague!B:B,MATCH(D2943,ClubLeague!C:C,0))</f>
        <v>26</v>
      </c>
      <c r="F2943">
        <v>79</v>
      </c>
      <c r="G2943">
        <v>74</v>
      </c>
      <c r="H2943">
        <v>77</v>
      </c>
      <c r="I2943" s="3">
        <f t="shared" si="136"/>
        <v>77</v>
      </c>
      <c r="J2943" t="s">
        <v>7928</v>
      </c>
      <c r="K2943" t="str">
        <f t="shared" si="137"/>
        <v>E:\imagenes\escudos_cl\Europa\Bundesliga\VFL Wolfsburg.png</v>
      </c>
      <c r="L2943" t="s">
        <v>489</v>
      </c>
      <c r="M2943">
        <f>INDEX(NationalTeams!B:B,MATCH(L2943,NationalTeams!C:C,0))</f>
        <v>4</v>
      </c>
      <c r="O2943" t="str">
        <f t="shared" si="135"/>
        <v>INSERT INTO "Clubs" (club_name,club_league_id,club_value,club_shield,club_country) VALUES ('VFL Wolfsburg',26,77,pg_read_binary_file('E:\imagenes\escudos_cl\Europa\Bundesliga\VFL Wolfsburg.png'),4);</v>
      </c>
    </row>
    <row r="2944" spans="2:15" x14ac:dyDescent="0.25">
      <c r="B2944">
        <v>2942</v>
      </c>
      <c r="C2944" t="s">
        <v>2301</v>
      </c>
      <c r="D2944" t="s">
        <v>1775</v>
      </c>
      <c r="E2944">
        <f>INDEX(ClubLeague!B:B,MATCH(D2944,ClubLeague!C:C,0))</f>
        <v>5</v>
      </c>
      <c r="F2944">
        <v>63</v>
      </c>
      <c r="G2944">
        <v>56</v>
      </c>
      <c r="H2944">
        <v>58</v>
      </c>
      <c r="I2944" s="3">
        <f t="shared" si="136"/>
        <v>59</v>
      </c>
      <c r="J2944" t="s">
        <v>7929</v>
      </c>
      <c r="K2944" t="str">
        <f t="shared" si="137"/>
        <v>E:\imagenes\escudos_cl\Europa\3F Superliga\Viborg FF.png</v>
      </c>
      <c r="L2944" t="s">
        <v>495</v>
      </c>
      <c r="M2944">
        <f>INDEX(NationalTeams!B:B,MATCH(L2944,NationalTeams!C:C,0))</f>
        <v>56</v>
      </c>
      <c r="O2944" t="str">
        <f t="shared" si="135"/>
        <v>INSERT INTO "Clubs" (club_name,club_league_id,club_value,club_shield,club_country) VALUES ('Viborg FF',5,59,pg_read_binary_file('E:\imagenes\escudos_cl\Europa\3F Superliga\Viborg FF.png'),56);</v>
      </c>
    </row>
    <row r="2945" spans="2:15" x14ac:dyDescent="0.25">
      <c r="B2945">
        <v>2943</v>
      </c>
      <c r="C2945" t="s">
        <v>3839</v>
      </c>
      <c r="D2945" t="s">
        <v>1967</v>
      </c>
      <c r="E2945">
        <f>INDEX(ClubLeague!B:B,MATCH(D2945,ClubLeague!C:C,0))</f>
        <v>198</v>
      </c>
      <c r="F2945">
        <v>60</v>
      </c>
      <c r="G2945">
        <v>61</v>
      </c>
      <c r="H2945">
        <v>62</v>
      </c>
      <c r="I2945" s="3">
        <f t="shared" si="136"/>
        <v>61</v>
      </c>
      <c r="J2945" t="s">
        <v>7930</v>
      </c>
      <c r="K2945" t="str">
        <f t="shared" si="137"/>
        <v>E:\imagenes\escudos_cl\America\TT Premier Football League\Vice CT Connection.png</v>
      </c>
      <c r="L2945" t="s">
        <v>407</v>
      </c>
      <c r="M2945">
        <f>INDEX(NationalTeams!B:B,MATCH(L2945,NationalTeams!C:C,0))</f>
        <v>207</v>
      </c>
      <c r="O2945" t="str">
        <f t="shared" si="135"/>
        <v>INSERT INTO "Clubs" (club_name,club_league_id,club_value,club_shield,club_country) VALUES ('Vice CT Connection',198,61,pg_read_binary_file('E:\imagenes\escudos_cl\America\TT Premier Football League\Vice CT Connection.png'),207);</v>
      </c>
    </row>
    <row r="2946" spans="2:15" x14ac:dyDescent="0.25">
      <c r="B2946">
        <v>2944</v>
      </c>
      <c r="C2946" t="s">
        <v>4669</v>
      </c>
      <c r="D2946" t="s">
        <v>1820</v>
      </c>
      <c r="E2946">
        <f>INDEX(ClubLeague!B:B,MATCH(D2946,ClubLeague!C:C,0))</f>
        <v>51</v>
      </c>
      <c r="F2946">
        <v>71</v>
      </c>
      <c r="G2946">
        <v>69</v>
      </c>
      <c r="H2946">
        <v>63</v>
      </c>
      <c r="I2946" s="3">
        <f t="shared" si="136"/>
        <v>68</v>
      </c>
      <c r="J2946" t="s">
        <v>7931</v>
      </c>
      <c r="K2946" t="str">
        <f t="shared" si="137"/>
        <v>E:\imagenes\escudos_cl\Africa\Elite One\Victoria United.png</v>
      </c>
      <c r="L2946" t="s">
        <v>322</v>
      </c>
      <c r="M2946">
        <f>INDEX(NationalTeams!B:B,MATCH(L2946,NationalTeams!C:C,0))</f>
        <v>40</v>
      </c>
      <c r="O2946" t="str">
        <f t="shared" si="135"/>
        <v>INSERT INTO "Clubs" (club_name,club_league_id,club_value,club_shield,club_country) VALUES ('Victoria United',51,68,pg_read_binary_file('E:\imagenes\escudos_cl\Africa\Elite One\Victoria United.png'),40);</v>
      </c>
    </row>
    <row r="2947" spans="2:15" x14ac:dyDescent="0.25">
      <c r="B2947">
        <v>2945</v>
      </c>
      <c r="C2947" t="s">
        <v>3660</v>
      </c>
      <c r="D2947" t="s">
        <v>1830</v>
      </c>
      <c r="E2947">
        <f>INDEX(ClubLeague!B:B,MATCH(D2947,ClubLeague!C:C,0))</f>
        <v>61</v>
      </c>
      <c r="F2947">
        <v>55</v>
      </c>
      <c r="G2947">
        <v>49</v>
      </c>
      <c r="H2947">
        <v>52</v>
      </c>
      <c r="I2947" s="3">
        <f t="shared" si="136"/>
        <v>52</v>
      </c>
      <c r="J2947" t="s">
        <v>7932</v>
      </c>
      <c r="K2947" t="str">
        <f t="shared" si="137"/>
        <v>E:\imagenes\escudos_cl\America\GFF Elite League\Victotia Kings FC.png</v>
      </c>
      <c r="L2947" t="s">
        <v>335</v>
      </c>
      <c r="M2947">
        <f>INDEX(NationalTeams!B:B,MATCH(L2947,NationalTeams!C:C,0))</f>
        <v>88</v>
      </c>
      <c r="O2947" t="str">
        <f t="shared" ref="O2947:O3010" si="138">_xlfn.CONCAT($O$1,$S$1,$B$1,$S$1," ",$Q$1,$C$2,$U$1,$E$2,$U$1,$I$2,$U$1,$K$2,$U$1,$M$2,$R$1,$P$1,$Q$1,$T$1,C2947,$T$1,$U$1,E2947,$U$1,I2947,$U$1,$O$2,$Q$1,$T$1,K2947,$T$1,$R$1,$U$1,M2947,$R$1,$V$1)</f>
        <v>INSERT INTO "Clubs" (club_name,club_league_id,club_value,club_shield,club_country) VALUES ('Victotia Kings FC',61,52,pg_read_binary_file('E:\imagenes\escudos_cl\America\GFF Elite League\Victotia Kings FC.png'),88);</v>
      </c>
    </row>
    <row r="2948" spans="2:15" x14ac:dyDescent="0.25">
      <c r="B2948">
        <v>2946</v>
      </c>
      <c r="C2948" t="s">
        <v>4488</v>
      </c>
      <c r="D2948" t="s">
        <v>1857</v>
      </c>
      <c r="E2948">
        <f>INDEX(ClubLeague!B:B,MATCH(D2948,ClubLeague!C:C,0))</f>
        <v>88</v>
      </c>
      <c r="F2948">
        <v>53</v>
      </c>
      <c r="G2948">
        <v>53</v>
      </c>
      <c r="H2948">
        <v>50</v>
      </c>
      <c r="I2948" s="3">
        <f t="shared" ref="I2948:I3011" si="139">ROUND(AVERAGE(F2948:H2948),0)</f>
        <v>52</v>
      </c>
      <c r="J2948" t="s">
        <v>7933</v>
      </c>
      <c r="K2948" t="str">
        <f t="shared" ref="K2948:K3011" si="140">_xlfn.CONCAT($A$1,J2948)</f>
        <v>E:\imagenes\escudos_cl\Asia\Lao League 1\Viengchanh FC.png</v>
      </c>
      <c r="L2948" t="s">
        <v>455</v>
      </c>
      <c r="M2948">
        <f>INDEX(NationalTeams!B:B,MATCH(L2948,NationalTeams!C:C,0))</f>
        <v>120</v>
      </c>
      <c r="O2948" t="str">
        <f t="shared" si="138"/>
        <v>INSERT INTO "Clubs" (club_name,club_league_id,club_value,club_shield,club_country) VALUES ('Viengchanh FC',88,52,pg_read_binary_file('E:\imagenes\escudos_cl\Asia\Lao League 1\Viengchanh FC.png'),120);</v>
      </c>
    </row>
    <row r="2949" spans="2:15" x14ac:dyDescent="0.25">
      <c r="B2949">
        <v>2947</v>
      </c>
      <c r="C2949" t="s">
        <v>3972</v>
      </c>
      <c r="D2949" t="s">
        <v>1974</v>
      </c>
      <c r="E2949">
        <f>INDEX(ClubLeague!B:B,MATCH(D2949,ClubLeague!C:C,0))</f>
        <v>205</v>
      </c>
      <c r="F2949">
        <v>56</v>
      </c>
      <c r="G2949">
        <v>61</v>
      </c>
      <c r="H2949">
        <v>62</v>
      </c>
      <c r="I2949" s="3">
        <f t="shared" si="139"/>
        <v>60</v>
      </c>
      <c r="J2949" t="s">
        <v>7934</v>
      </c>
      <c r="K2949" t="str">
        <f t="shared" si="140"/>
        <v>E:\imagenes\escudos_cl\Asia\V.League 1\Viettel FC.png</v>
      </c>
      <c r="L2949" t="s">
        <v>438</v>
      </c>
      <c r="M2949">
        <f>INDEX(NationalTeams!B:B,MATCH(L2949,NationalTeams!C:C,0))</f>
        <v>218</v>
      </c>
      <c r="O2949" t="str">
        <f t="shared" si="138"/>
        <v>INSERT INTO "Clubs" (club_name,club_league_id,club_value,club_shield,club_country) VALUES ('Viettel FC',205,60,pg_read_binary_file('E:\imagenes\escudos_cl\Asia\V.League 1\Viettel FC.png'),218);</v>
      </c>
    </row>
    <row r="2950" spans="2:15" x14ac:dyDescent="0.25">
      <c r="B2950">
        <v>2948</v>
      </c>
      <c r="C2950" t="s">
        <v>2991</v>
      </c>
      <c r="D2950" t="s">
        <v>1821</v>
      </c>
      <c r="E2950">
        <f>INDEX(ClubLeague!B:B,MATCH(D2950,ClubLeague!C:C,0))</f>
        <v>52</v>
      </c>
      <c r="F2950">
        <v>59</v>
      </c>
      <c r="G2950">
        <v>58</v>
      </c>
      <c r="H2950">
        <v>59</v>
      </c>
      <c r="I2950" s="3">
        <f t="shared" si="139"/>
        <v>59</v>
      </c>
      <c r="J2950" t="s">
        <v>7935</v>
      </c>
      <c r="K2950" t="str">
        <f t="shared" si="140"/>
        <v>E:\imagenes\escudos_cl\Europa\Eliteserien\Viking FK.png</v>
      </c>
      <c r="L2950" t="s">
        <v>492</v>
      </c>
      <c r="M2950">
        <f>INDEX(NationalTeams!B:B,MATCH(L2950,NationalTeams!C:C,0))</f>
        <v>154</v>
      </c>
      <c r="O2950" t="str">
        <f t="shared" si="138"/>
        <v>INSERT INTO "Clubs" (club_name,club_league_id,club_value,club_shield,club_country) VALUES ('Viking FK',52,59,pg_read_binary_file('E:\imagenes\escudos_cl\Europa\Eliteserien\Viking FK.png'),154);</v>
      </c>
    </row>
    <row r="2951" spans="2:15" x14ac:dyDescent="0.25">
      <c r="B2951">
        <v>2949</v>
      </c>
      <c r="C2951" t="s">
        <v>2749</v>
      </c>
      <c r="D2951" t="s">
        <v>1825</v>
      </c>
      <c r="E2951">
        <f>INDEX(ClubLeague!B:B,MATCH(D2951,ClubLeague!C:C,0))</f>
        <v>56</v>
      </c>
      <c r="F2951">
        <v>52</v>
      </c>
      <c r="G2951">
        <v>50</v>
      </c>
      <c r="H2951">
        <v>59</v>
      </c>
      <c r="I2951" s="3">
        <f t="shared" si="139"/>
        <v>54</v>
      </c>
      <c r="J2951" t="s">
        <v>7936</v>
      </c>
      <c r="K2951" t="str">
        <f t="shared" si="140"/>
        <v>E:\imagenes\escudos_cl\Europa\Faroe Islands Premier League\Vikingur.png</v>
      </c>
      <c r="L2951" t="s">
        <v>526</v>
      </c>
      <c r="M2951">
        <f>INDEX(NationalTeams!B:B,MATCH(L2951,NationalTeams!C:C,0))</f>
        <v>103</v>
      </c>
      <c r="O2951" t="str">
        <f t="shared" si="138"/>
        <v>INSERT INTO "Clubs" (club_name,club_league_id,club_value,club_shield,club_country) VALUES ('Vikingur',56,54,pg_read_binary_file('E:\imagenes\escudos_cl\Europa\Faroe Islands Premier League\Vikingur.png'),103);</v>
      </c>
    </row>
    <row r="2952" spans="2:15" x14ac:dyDescent="0.25">
      <c r="B2952">
        <v>2950</v>
      </c>
      <c r="C2952" t="s">
        <v>2734</v>
      </c>
      <c r="D2952" t="s">
        <v>1790</v>
      </c>
      <c r="E2952">
        <f>INDEX(ClubLeague!B:B,MATCH(D2952,ClubLeague!C:C,0))</f>
        <v>20</v>
      </c>
      <c r="F2952">
        <v>57</v>
      </c>
      <c r="G2952">
        <v>54</v>
      </c>
      <c r="H2952">
        <v>54</v>
      </c>
      <c r="I2952" s="3">
        <f t="shared" si="139"/>
        <v>55</v>
      </c>
      <c r="J2952" t="s">
        <v>7937</v>
      </c>
      <c r="K2952" t="str">
        <f t="shared" si="140"/>
        <v>E:\imagenes\escudos_cl\Europa\Besta Deild Karla\Vikingur Reykjavik.png</v>
      </c>
      <c r="L2952" t="s">
        <v>519</v>
      </c>
      <c r="M2952">
        <f>INDEX(NationalTeams!B:B,MATCH(L2952,NationalTeams!C:C,0))</f>
        <v>100</v>
      </c>
      <c r="O2952" t="str">
        <f t="shared" si="138"/>
        <v>INSERT INTO "Clubs" (club_name,club_league_id,club_value,club_shield,club_country) VALUES ('Vikingur Reykjavik',20,55,pg_read_binary_file('E:\imagenes\escudos_cl\Europa\Besta Deild Karla\Vikingur Reykjavik.png'),100);</v>
      </c>
    </row>
    <row r="2953" spans="2:15" x14ac:dyDescent="0.25">
      <c r="B2953">
        <v>2951</v>
      </c>
      <c r="C2953" t="s">
        <v>3444</v>
      </c>
      <c r="D2953" t="s">
        <v>1794</v>
      </c>
      <c r="E2953">
        <f>INDEX(ClubLeague!B:B,MATCH(D2953,ClubLeague!C:C,0))</f>
        <v>24</v>
      </c>
      <c r="F2953">
        <v>66</v>
      </c>
      <c r="G2953">
        <v>66</v>
      </c>
      <c r="H2953">
        <v>64</v>
      </c>
      <c r="I2953" s="3">
        <f t="shared" si="139"/>
        <v>65</v>
      </c>
      <c r="J2953" t="s">
        <v>7938</v>
      </c>
      <c r="K2953" t="str">
        <f t="shared" si="140"/>
        <v>E:\imagenes\escudos_cl\America\Brasileirao Serie B\Vila Nova FC.png</v>
      </c>
      <c r="L2953" t="s">
        <v>327</v>
      </c>
      <c r="M2953">
        <f>INDEX(NationalTeams!B:B,MATCH(L2953,NationalTeams!C:C,0))</f>
        <v>32</v>
      </c>
      <c r="O2953" t="str">
        <f t="shared" si="138"/>
        <v>INSERT INTO "Clubs" (club_name,club_league_id,club_value,club_shield,club_country) VALUES ('Vila Nova FC',24,65,pg_read_binary_file('E:\imagenes\escudos_cl\America\Brasileirao Serie B\Vila Nova FC.png'),32);</v>
      </c>
    </row>
    <row r="2954" spans="2:15" x14ac:dyDescent="0.25">
      <c r="B2954">
        <v>2952</v>
      </c>
      <c r="C2954" t="s">
        <v>4827</v>
      </c>
      <c r="D2954" t="s">
        <v>1895</v>
      </c>
      <c r="E2954">
        <f>INDEX(ClubLeague!B:B,MATCH(D2954,ClubLeague!C:C,0))</f>
        <v>126</v>
      </c>
      <c r="F2954">
        <v>56</v>
      </c>
      <c r="G2954">
        <v>56</v>
      </c>
      <c r="H2954">
        <v>52</v>
      </c>
      <c r="I2954" s="3">
        <f t="shared" si="139"/>
        <v>55</v>
      </c>
      <c r="J2954" t="s">
        <v>7939</v>
      </c>
      <c r="K2954" t="str">
        <f t="shared" si="140"/>
        <v>E:\imagenes\escudos_cl\Africa\Mocambola\Vilankulo FC.png</v>
      </c>
      <c r="L2954" t="s">
        <v>393</v>
      </c>
      <c r="M2954">
        <f>INDEX(NationalTeams!B:B,MATCH(L2954,NationalTeams!C:C,0))</f>
        <v>147</v>
      </c>
      <c r="O2954" t="str">
        <f t="shared" si="138"/>
        <v>INSERT INTO "Clubs" (club_name,club_league_id,club_value,club_shield,club_country) VALUES ('Vilankulo FC',126,55,pg_read_binary_file('E:\imagenes\escudos_cl\Africa\Mocambola\Vilankulo FC.png'),147);</v>
      </c>
    </row>
    <row r="2955" spans="2:15" x14ac:dyDescent="0.25">
      <c r="B2955">
        <v>2953</v>
      </c>
      <c r="C2955" t="s">
        <v>3818</v>
      </c>
      <c r="D2955" t="s">
        <v>1945</v>
      </c>
      <c r="E2955">
        <f>INDEX(ClubLeague!B:B,MATCH(D2955,ClubLeague!C:C,0))</f>
        <v>176</v>
      </c>
      <c r="F2955">
        <v>45</v>
      </c>
      <c r="G2955">
        <v>49</v>
      </c>
      <c r="H2955">
        <v>45</v>
      </c>
      <c r="I2955" s="3">
        <f t="shared" si="139"/>
        <v>46</v>
      </c>
      <c r="J2955" t="s">
        <v>7940</v>
      </c>
      <c r="K2955" t="str">
        <f t="shared" si="140"/>
        <v>E:\imagenes\escudos_cl\America\SKNFA Premier League\Village Superstars FC.png</v>
      </c>
      <c r="L2955" t="s">
        <v>411</v>
      </c>
      <c r="M2955">
        <f>INDEX(NationalTeams!B:B,MATCH(L2955,NationalTeams!C:C,0))</f>
        <v>179</v>
      </c>
      <c r="O2955" t="str">
        <f t="shared" si="138"/>
        <v>INSERT INTO "Clubs" (club_name,club_league_id,club_value,club_shield,club_country) VALUES ('Village Superstars FC',176,46,pg_read_binary_file('E:\imagenes\escudos_cl\America\SKNFA Premier League\Village Superstars FC.png'),179);</v>
      </c>
    </row>
    <row r="2956" spans="2:15" x14ac:dyDescent="0.25">
      <c r="B2956">
        <v>2954</v>
      </c>
      <c r="C2956" t="s">
        <v>2394</v>
      </c>
      <c r="D2956" t="s">
        <v>1855</v>
      </c>
      <c r="E2956">
        <f>INDEX(ClubLeague!B:B,MATCH(D2956,ClubLeague!C:C,0))</f>
        <v>86</v>
      </c>
      <c r="F2956">
        <v>81</v>
      </c>
      <c r="G2956">
        <v>79</v>
      </c>
      <c r="H2956">
        <v>79</v>
      </c>
      <c r="I2956" s="3">
        <f t="shared" si="139"/>
        <v>80</v>
      </c>
      <c r="J2956" t="s">
        <v>7941</v>
      </c>
      <c r="K2956" t="str">
        <f t="shared" si="140"/>
        <v>E:\imagenes\escudos_cl\Europa\LaLiga EA Sports\Villareal CF.png</v>
      </c>
      <c r="L2956" t="s">
        <v>490</v>
      </c>
      <c r="M2956">
        <f>INDEX(NationalTeams!B:B,MATCH(L2956,NationalTeams!C:C,0))</f>
        <v>66</v>
      </c>
      <c r="O2956" t="str">
        <f t="shared" si="138"/>
        <v>INSERT INTO "Clubs" (club_name,club_league_id,club_value,club_shield,club_country) VALUES ('Villareal CF',86,80,pg_read_binary_file('E:\imagenes\escudos_cl\Europa\LaLiga EA Sports\Villareal CF.png'),66);</v>
      </c>
    </row>
    <row r="2957" spans="2:15" x14ac:dyDescent="0.25">
      <c r="B2957">
        <v>2955</v>
      </c>
      <c r="C2957" t="s">
        <v>3584</v>
      </c>
      <c r="D2957" t="s">
        <v>1880</v>
      </c>
      <c r="E2957">
        <f>INDEX(ClubLeague!B:B,MATCH(D2957,ClubLeague!C:C,0))</f>
        <v>111</v>
      </c>
      <c r="F2957">
        <v>60</v>
      </c>
      <c r="G2957">
        <v>59</v>
      </c>
      <c r="H2957">
        <v>60</v>
      </c>
      <c r="I2957" s="3">
        <f t="shared" si="139"/>
        <v>60</v>
      </c>
      <c r="J2957" t="s">
        <v>7942</v>
      </c>
      <c r="K2957" t="str">
        <f t="shared" si="140"/>
        <v>E:\imagenes\escudos_cl\America\LigaPro Ecuabet\Vinotinto FC.png</v>
      </c>
      <c r="L2957" t="s">
        <v>331</v>
      </c>
      <c r="M2957">
        <f>INDEX(NationalTeams!B:B,MATCH(L2957,NationalTeams!C:C,0))</f>
        <v>58</v>
      </c>
      <c r="O2957" t="str">
        <f t="shared" si="138"/>
        <v>INSERT INTO "Clubs" (club_name,club_league_id,club_value,club_shield,club_country) VALUES ('Vinotinto FC',111,60,pg_read_binary_file('E:\imagenes\escudos_cl\America\LigaPro Ecuabet\Vinotinto FC.png'),58);</v>
      </c>
    </row>
    <row r="2958" spans="2:15" x14ac:dyDescent="0.25">
      <c r="B2958">
        <v>2956</v>
      </c>
      <c r="C2958" t="s">
        <v>3674</v>
      </c>
      <c r="D2958" t="s">
        <v>1803</v>
      </c>
      <c r="E2958">
        <f>INDEX(ClubLeague!B:B,MATCH(D2958,ClubLeague!C:C,0))</f>
        <v>33</v>
      </c>
      <c r="F2958">
        <v>48</v>
      </c>
      <c r="G2958">
        <v>47</v>
      </c>
      <c r="H2958">
        <v>57</v>
      </c>
      <c r="I2958" s="3">
        <f t="shared" si="139"/>
        <v>51</v>
      </c>
      <c r="J2958" t="s">
        <v>7943</v>
      </c>
      <c r="K2958" t="str">
        <f t="shared" si="140"/>
        <v>E:\imagenes\escudos_cl\America\Championnat Special Division 1\Violette AC.png</v>
      </c>
      <c r="L2958" t="s">
        <v>333</v>
      </c>
      <c r="M2958">
        <f>INDEX(NationalTeams!B:B,MATCH(L2958,NationalTeams!C:C,0))</f>
        <v>89</v>
      </c>
      <c r="O2958" t="str">
        <f t="shared" si="138"/>
        <v>INSERT INTO "Clubs" (club_name,club_league_id,club_value,club_shield,club_country) VALUES ('Violette AC',33,51,pg_read_binary_file('E:\imagenes\escudos_cl\America\Championnat Special Division 1\Violette AC.png'),89);</v>
      </c>
    </row>
    <row r="2959" spans="2:15" x14ac:dyDescent="0.25">
      <c r="B2959">
        <v>2957</v>
      </c>
      <c r="C2959" t="s">
        <v>4951</v>
      </c>
      <c r="D2959" t="s">
        <v>1970</v>
      </c>
      <c r="E2959">
        <f>INDEX(ClubLeague!B:B,MATCH(D2959,ClubLeague!C:C,0))</f>
        <v>201</v>
      </c>
      <c r="F2959">
        <v>61</v>
      </c>
      <c r="G2959">
        <v>56</v>
      </c>
      <c r="H2959">
        <v>62</v>
      </c>
      <c r="I2959" s="3">
        <f t="shared" si="139"/>
        <v>60</v>
      </c>
      <c r="J2959" t="s">
        <v>7944</v>
      </c>
      <c r="K2959" t="str">
        <f t="shared" si="140"/>
        <v>E:\imagenes\escudos_cl\Africa\Uganda Premier League\Vipers SC.png</v>
      </c>
      <c r="L2959" t="s">
        <v>359</v>
      </c>
      <c r="M2959">
        <f>INDEX(NationalTeams!B:B,MATCH(L2959,NationalTeams!C:C,0))</f>
        <v>213</v>
      </c>
      <c r="O2959" t="str">
        <f t="shared" si="138"/>
        <v>INSERT INTO "Clubs" (club_name,club_league_id,club_value,club_shield,club_country) VALUES ('Vipers SC',201,60,pg_read_binary_file('E:\imagenes\escudos_cl\Africa\Uganda Premier League\Vipers SC.png'),213);</v>
      </c>
    </row>
    <row r="2960" spans="2:15" x14ac:dyDescent="0.25">
      <c r="B2960">
        <v>2958</v>
      </c>
      <c r="C2960" t="s">
        <v>2820</v>
      </c>
      <c r="D2960" t="s">
        <v>1943</v>
      </c>
      <c r="E2960">
        <f>INDEX(ClubLeague!B:B,MATCH(D2960,ClubLeague!C:C,0))</f>
        <v>174</v>
      </c>
      <c r="F2960">
        <v>66</v>
      </c>
      <c r="G2960">
        <v>67</v>
      </c>
      <c r="H2960">
        <v>69</v>
      </c>
      <c r="I2960" s="3">
        <f t="shared" si="139"/>
        <v>67</v>
      </c>
      <c r="J2960" t="s">
        <v>7945</v>
      </c>
      <c r="K2960" t="str">
        <f t="shared" si="140"/>
        <v>E:\imagenes\escudos_cl\Europa\Serie B\Virtus Entella.png</v>
      </c>
      <c r="L2960" t="s">
        <v>488</v>
      </c>
      <c r="M2960">
        <f>INDEX(NationalTeams!B:B,MATCH(L2960,NationalTeams!C:C,0))</f>
        <v>110</v>
      </c>
      <c r="O2960" t="str">
        <f t="shared" si="138"/>
        <v>INSERT INTO "Clubs" (club_name,club_league_id,club_value,club_shield,club_country) VALUES ('Virtus Entella',174,67,pg_read_binary_file('E:\imagenes\escudos_cl\Europa\Serie B\Virtus Entella.png'),110);</v>
      </c>
    </row>
    <row r="2961" spans="2:15" x14ac:dyDescent="0.25">
      <c r="B2961">
        <v>2959</v>
      </c>
      <c r="C2961" t="s">
        <v>4495</v>
      </c>
      <c r="D2961" t="s">
        <v>1798</v>
      </c>
      <c r="E2961">
        <f>INDEX(ClubLeague!B:B,MATCH(D2961,ClubLeague!C:C,0))</f>
        <v>28</v>
      </c>
      <c r="F2961">
        <v>54</v>
      </c>
      <c r="G2961">
        <v>51</v>
      </c>
      <c r="H2961">
        <v>50</v>
      </c>
      <c r="I2961" s="3">
        <f t="shared" si="139"/>
        <v>52</v>
      </c>
      <c r="J2961" t="s">
        <v>7946</v>
      </c>
      <c r="K2961" t="str">
        <f t="shared" si="140"/>
        <v>E:\imagenes\escudos_cl\Asia\Cambodian Premier League\Visakha FC.png</v>
      </c>
      <c r="L2961" t="s">
        <v>462</v>
      </c>
      <c r="M2961">
        <f>INDEX(NationalTeams!B:B,MATCH(L2961,NationalTeams!C:C,0))</f>
        <v>39</v>
      </c>
      <c r="O2961" t="str">
        <f t="shared" si="138"/>
        <v>INSERT INTO "Clubs" (club_name,club_league_id,club_value,club_shield,club_country) VALUES ('Visakha FC',28,52,pg_read_binary_file('E:\imagenes\escudos_cl\Asia\Cambodian Premier League\Visakha FC.png'),39);</v>
      </c>
    </row>
    <row r="2962" spans="2:15" x14ac:dyDescent="0.25">
      <c r="B2962">
        <v>2960</v>
      </c>
      <c r="C2962" t="s">
        <v>4755</v>
      </c>
      <c r="D2962" t="s">
        <v>1831</v>
      </c>
      <c r="E2962">
        <f>INDEX(ClubLeague!B:B,MATCH(D2962,ClubLeague!C:C,0))</f>
        <v>62</v>
      </c>
      <c r="F2962">
        <v>64</v>
      </c>
      <c r="G2962">
        <v>66</v>
      </c>
      <c r="H2962">
        <v>62</v>
      </c>
      <c r="I2962" s="3">
        <f t="shared" si="139"/>
        <v>64</v>
      </c>
      <c r="J2962" t="s">
        <v>7947</v>
      </c>
      <c r="K2962" t="str">
        <f t="shared" si="140"/>
        <v>E:\imagenes\escudos_cl\Africa\Ghana Premier League\Vision FC.png</v>
      </c>
      <c r="L2962" t="s">
        <v>325</v>
      </c>
      <c r="M2962">
        <f>INDEX(NationalTeams!B:B,MATCH(L2962,NationalTeams!C:C,0))</f>
        <v>79</v>
      </c>
      <c r="O2962" t="str">
        <f t="shared" si="138"/>
        <v>INSERT INTO "Clubs" (club_name,club_league_id,club_value,club_shield,club_country) VALUES ('Vision FC',62,64,pg_read_binary_file('E:\imagenes\escudos_cl\Africa\Ghana Premier League\Vision FC.png'),79);</v>
      </c>
    </row>
    <row r="2963" spans="2:15" x14ac:dyDescent="0.25">
      <c r="B2963">
        <v>2961</v>
      </c>
      <c r="C2963" t="s">
        <v>3910</v>
      </c>
      <c r="D2963" t="s">
        <v>1843</v>
      </c>
      <c r="E2963">
        <f>INDEX(ClubLeague!B:B,MATCH(D2963,ClubLeague!C:C,0))</f>
        <v>74</v>
      </c>
      <c r="F2963">
        <v>72</v>
      </c>
      <c r="G2963">
        <v>74</v>
      </c>
      <c r="H2963">
        <v>65</v>
      </c>
      <c r="I2963" s="3">
        <f t="shared" si="139"/>
        <v>70</v>
      </c>
      <c r="J2963" t="s">
        <v>7948</v>
      </c>
      <c r="K2963" t="str">
        <f t="shared" si="140"/>
        <v>E:\imagenes\escudos_cl\Asia\J1 League\Vissel Kobe.png</v>
      </c>
      <c r="L2963" t="s">
        <v>422</v>
      </c>
      <c r="M2963">
        <f>INDEX(NationalTeams!B:B,MATCH(L2963,NationalTeams!C:C,0))</f>
        <v>112</v>
      </c>
      <c r="O2963" t="str">
        <f t="shared" si="138"/>
        <v>INSERT INTO "Clubs" (club_name,club_league_id,club_value,club_shield,club_country) VALUES ('Vissel Kobe',74,70,pg_read_binary_file('E:\imagenes\escudos_cl\Asia\J1 League\Vissel Kobe.png'),112);</v>
      </c>
    </row>
    <row r="2964" spans="2:15" x14ac:dyDescent="0.25">
      <c r="B2964">
        <v>2962</v>
      </c>
      <c r="C2964" t="s">
        <v>2614</v>
      </c>
      <c r="D2964" t="s">
        <v>1815</v>
      </c>
      <c r="E2964">
        <f>INDEX(ClubLeague!B:B,MATCH(D2964,ClubLeague!C:C,0))</f>
        <v>46</v>
      </c>
      <c r="F2964">
        <v>68</v>
      </c>
      <c r="G2964">
        <v>66</v>
      </c>
      <c r="H2964">
        <v>69</v>
      </c>
      <c r="I2964" s="3">
        <f t="shared" si="139"/>
        <v>68</v>
      </c>
      <c r="J2964" t="s">
        <v>7949</v>
      </c>
      <c r="K2964" t="str">
        <f t="shared" si="140"/>
        <v>E:\imagenes\escudos_cl\Europa\Eerste Divisie\Vitesse.png</v>
      </c>
      <c r="L2964" t="s">
        <v>491</v>
      </c>
      <c r="M2964">
        <f>INDEX(NationalTeams!B:B,MATCH(L2964,NationalTeams!C:C,0))</f>
        <v>158</v>
      </c>
      <c r="O2964" t="str">
        <f t="shared" si="138"/>
        <v>INSERT INTO "Clubs" (club_name,club_league_id,club_value,club_shield,club_country) VALUES ('Vitesse',46,68,pg_read_binary_file('E:\imagenes\escudos_cl\Europa\Eerste Divisie\Vitesse.png'),158);</v>
      </c>
    </row>
    <row r="2965" spans="2:15" x14ac:dyDescent="0.25">
      <c r="B2965">
        <v>2963</v>
      </c>
      <c r="C2965" t="s">
        <v>4654</v>
      </c>
      <c r="D2965" t="s">
        <v>1797</v>
      </c>
      <c r="E2965">
        <f>INDEX(ClubLeague!B:B,MATCH(D2965,ClubLeague!C:C,0))</f>
        <v>27</v>
      </c>
      <c r="F2965">
        <v>70</v>
      </c>
      <c r="G2965">
        <v>62</v>
      </c>
      <c r="H2965">
        <v>65</v>
      </c>
      <c r="I2965" s="3">
        <f t="shared" si="139"/>
        <v>66</v>
      </c>
      <c r="J2965" t="s">
        <v>7950</v>
      </c>
      <c r="K2965" t="str">
        <f t="shared" si="140"/>
        <v>E:\imagenes\escudos_cl\Africa\Burkinabe Premier League\Vitesse FC.png</v>
      </c>
      <c r="L2965" t="s">
        <v>366</v>
      </c>
      <c r="M2965">
        <f>INDEX(NationalTeams!B:B,MATCH(L2965,NationalTeams!C:C,0))</f>
        <v>35</v>
      </c>
      <c r="O2965" t="str">
        <f t="shared" si="138"/>
        <v>INSERT INTO "Clubs" (club_name,club_league_id,club_value,club_shield,club_country) VALUES ('Vitesse FC',27,66,pg_read_binary_file('E:\imagenes\escudos_cl\Africa\Burkinabe Premier League\Vitesse FC.png'),35);</v>
      </c>
    </row>
    <row r="2966" spans="2:15" x14ac:dyDescent="0.25">
      <c r="B2966">
        <v>2964</v>
      </c>
      <c r="C2966" t="s">
        <v>3056</v>
      </c>
      <c r="D2966" t="s">
        <v>1917</v>
      </c>
      <c r="E2966">
        <f>INDEX(ClubLeague!B:B,MATCH(D2966,ClubLeague!C:C,0))</f>
        <v>148</v>
      </c>
      <c r="F2966">
        <v>70</v>
      </c>
      <c r="G2966">
        <v>71</v>
      </c>
      <c r="H2966">
        <v>69</v>
      </c>
      <c r="I2966" s="3">
        <f t="shared" si="139"/>
        <v>70</v>
      </c>
      <c r="J2966" t="s">
        <v>7951</v>
      </c>
      <c r="K2966" t="str">
        <f t="shared" si="140"/>
        <v>E:\imagenes\escudos_cl\Europa\Primeira Liga\Vitoria Guimaraes.png</v>
      </c>
      <c r="L2966" t="s">
        <v>504</v>
      </c>
      <c r="M2966">
        <f>INDEX(NationalTeams!B:B,MATCH(L2966,NationalTeams!C:C,0))</f>
        <v>167</v>
      </c>
      <c r="O2966" t="str">
        <f t="shared" si="138"/>
        <v>INSERT INTO "Clubs" (club_name,club_league_id,club_value,club_shield,club_country) VALUES ('Vitoria Guimaraes',148,70,pg_read_binary_file('E:\imagenes\escudos_cl\Europa\Primeira Liga\Vitoria Guimaraes.png'),167);</v>
      </c>
    </row>
    <row r="2967" spans="2:15" x14ac:dyDescent="0.25">
      <c r="B2967">
        <v>2965</v>
      </c>
      <c r="C2967" t="s">
        <v>2584</v>
      </c>
      <c r="D2967" t="s">
        <v>1950</v>
      </c>
      <c r="E2967">
        <f>INDEX(ClubLeague!B:B,MATCH(D2967,ClubLeague!C:C,0))</f>
        <v>181</v>
      </c>
      <c r="F2967">
        <v>67</v>
      </c>
      <c r="G2967">
        <v>67</v>
      </c>
      <c r="H2967">
        <v>64</v>
      </c>
      <c r="I2967" s="3">
        <f t="shared" si="139"/>
        <v>66</v>
      </c>
      <c r="J2967" t="s">
        <v>7952</v>
      </c>
      <c r="K2967" t="str">
        <f t="shared" si="140"/>
        <v>E:\imagenes\escudos_cl\Europa\Super League Greece 1\Volos FC.png</v>
      </c>
      <c r="L2967" t="s">
        <v>508</v>
      </c>
      <c r="M2967">
        <f>INDEX(NationalTeams!B:B,MATCH(L2967,NationalTeams!C:C,0))</f>
        <v>82</v>
      </c>
      <c r="O2967" t="str">
        <f t="shared" si="138"/>
        <v>INSERT INTO "Clubs" (club_name,club_league_id,club_value,club_shield,club_country) VALUES ('Volos FC',181,66,pg_read_binary_file('E:\imagenes\escudos_cl\Europa\Super League Greece 1\Volos FC.png'),82);</v>
      </c>
    </row>
    <row r="2968" spans="2:15" x14ac:dyDescent="0.25">
      <c r="B2968">
        <v>2966</v>
      </c>
      <c r="C2968" t="s">
        <v>3445</v>
      </c>
      <c r="D2968" t="s">
        <v>1794</v>
      </c>
      <c r="E2968">
        <f>INDEX(ClubLeague!B:B,MATCH(D2968,ClubLeague!C:C,0))</f>
        <v>24</v>
      </c>
      <c r="F2968">
        <v>65</v>
      </c>
      <c r="G2968">
        <v>67</v>
      </c>
      <c r="H2968">
        <v>63</v>
      </c>
      <c r="I2968" s="3">
        <f t="shared" si="139"/>
        <v>65</v>
      </c>
      <c r="J2968" t="s">
        <v>7953</v>
      </c>
      <c r="K2968" t="str">
        <f t="shared" si="140"/>
        <v>E:\imagenes\escudos_cl\America\Brasileirao Serie B\Volta Redonda FC.png</v>
      </c>
      <c r="L2968" t="s">
        <v>327</v>
      </c>
      <c r="M2968">
        <f>INDEX(NationalTeams!B:B,MATCH(L2968,NationalTeams!C:C,0))</f>
        <v>32</v>
      </c>
      <c r="O2968" t="str">
        <f t="shared" si="138"/>
        <v>INSERT INTO "Clubs" (club_name,club_league_id,club_value,club_shield,club_country) VALUES ('Volta Redonda FC',24,65,pg_read_binary_file('E:\imagenes\escudos_cl\America\Brasileirao Serie B\Volta Redonda FC.png'),32);</v>
      </c>
    </row>
    <row r="2969" spans="2:15" x14ac:dyDescent="0.25">
      <c r="B2969">
        <v>2967</v>
      </c>
      <c r="C2969" t="s">
        <v>1993</v>
      </c>
      <c r="D2969" t="s">
        <v>1778</v>
      </c>
      <c r="E2969">
        <f>INDEX(ClubLeague!B:B,MATCH(D2969,ClubLeague!C:C,0))</f>
        <v>8</v>
      </c>
      <c r="F2969">
        <v>63</v>
      </c>
      <c r="G2969">
        <v>60</v>
      </c>
      <c r="H2969">
        <v>59</v>
      </c>
      <c r="I2969" s="3">
        <f t="shared" si="139"/>
        <v>61</v>
      </c>
      <c r="J2969" t="s">
        <v>7954</v>
      </c>
      <c r="K2969" t="str">
        <f t="shared" si="140"/>
        <v>E:\imagenes\escudos_cl\Europa\Abissnet Superiore\Vora FK.png</v>
      </c>
      <c r="L2969" t="s">
        <v>520</v>
      </c>
      <c r="M2969">
        <f>INDEX(NationalTeams!B:B,MATCH(L2969,NationalTeams!C:C,0))</f>
        <v>3</v>
      </c>
      <c r="O2969" t="str">
        <f t="shared" si="138"/>
        <v>INSERT INTO "Clubs" (club_name,club_league_id,club_value,club_shield,club_country) VALUES ('Vora FK',8,61,pg_read_binary_file('E:\imagenes\escudos_cl\Europa\Abissnet Superiore\Vora FK.png'),3);</v>
      </c>
    </row>
    <row r="2970" spans="2:15" x14ac:dyDescent="0.25">
      <c r="B2970">
        <v>2968</v>
      </c>
      <c r="C2970" t="s">
        <v>4038</v>
      </c>
      <c r="D2970" t="s">
        <v>1844</v>
      </c>
      <c r="E2970">
        <f>INDEX(ClubLeague!B:B,MATCH(D2970,ClubLeague!C:C,0))</f>
        <v>75</v>
      </c>
      <c r="F2970">
        <v>59</v>
      </c>
      <c r="G2970">
        <v>59</v>
      </c>
      <c r="H2970">
        <v>60</v>
      </c>
      <c r="I2970" s="3">
        <f t="shared" si="139"/>
        <v>59</v>
      </c>
      <c r="J2970" t="s">
        <v>7955</v>
      </c>
      <c r="K2970" t="str">
        <f t="shared" si="140"/>
        <v>E:\imagenes\escudos_cl\Asia\J2 League\Vvaren Nagasaki.png</v>
      </c>
      <c r="L2970" t="s">
        <v>422</v>
      </c>
      <c r="M2970">
        <f>INDEX(NationalTeams!B:B,MATCH(L2970,NationalTeams!C:C,0))</f>
        <v>112</v>
      </c>
      <c r="O2970" t="str">
        <f t="shared" si="138"/>
        <v>INSERT INTO "Clubs" (club_name,club_league_id,club_value,club_shield,club_country) VALUES ('Vvaren Nagasaki',75,59,pg_read_binary_file('E:\imagenes\escudos_cl\Asia\J2 League\Vvaren Nagasaki.png'),112);</v>
      </c>
    </row>
    <row r="2971" spans="2:15" x14ac:dyDescent="0.25">
      <c r="B2971">
        <v>2969</v>
      </c>
      <c r="C2971" t="s">
        <v>2640</v>
      </c>
      <c r="D2971" t="s">
        <v>1815</v>
      </c>
      <c r="E2971">
        <f>INDEX(ClubLeague!B:B,MATCH(D2971,ClubLeague!C:C,0))</f>
        <v>46</v>
      </c>
      <c r="F2971">
        <v>57</v>
      </c>
      <c r="G2971">
        <v>57</v>
      </c>
      <c r="H2971">
        <v>59</v>
      </c>
      <c r="I2971" s="3">
        <f t="shared" si="139"/>
        <v>58</v>
      </c>
      <c r="J2971" t="s">
        <v>7956</v>
      </c>
      <c r="K2971" t="str">
        <f t="shared" si="140"/>
        <v>E:\imagenes\escudos_cl\Europa\Eerste Divisie\VVV-Venlo.png</v>
      </c>
      <c r="L2971" t="s">
        <v>491</v>
      </c>
      <c r="M2971">
        <f>INDEX(NationalTeams!B:B,MATCH(L2971,NationalTeams!C:C,0))</f>
        <v>158</v>
      </c>
      <c r="O2971" t="str">
        <f t="shared" si="138"/>
        <v>INSERT INTO "Clubs" (club_name,club_league_id,club_value,club_shield,club_country) VALUES ('VVV-Venlo',46,58,pg_read_binary_file('E:\imagenes\escudos_cl\Europa\Eerste Divisie\VVV-Venlo.png'),158);</v>
      </c>
    </row>
    <row r="2972" spans="2:15" x14ac:dyDescent="0.25">
      <c r="B2972">
        <v>2970</v>
      </c>
      <c r="C2972" t="s">
        <v>4738</v>
      </c>
      <c r="D2972" t="s">
        <v>1818</v>
      </c>
      <c r="E2972">
        <f>INDEX(ClubLeague!B:B,MATCH(D2972,ClubLeague!C:C,0))</f>
        <v>49</v>
      </c>
      <c r="F2972">
        <v>63</v>
      </c>
      <c r="G2972">
        <v>59</v>
      </c>
      <c r="H2972">
        <v>63</v>
      </c>
      <c r="I2972" s="3">
        <f t="shared" si="139"/>
        <v>62</v>
      </c>
      <c r="J2972" t="s">
        <v>7957</v>
      </c>
      <c r="K2972" t="str">
        <f t="shared" si="140"/>
        <v>E:\imagenes\escudos_cl\Africa\Egyptian Second Division A\Wadi Degla SC.png</v>
      </c>
      <c r="L2972" t="s">
        <v>365</v>
      </c>
      <c r="M2972">
        <f>INDEX(NationalTeams!B:B,MATCH(L2972,NationalTeams!C:C,0))</f>
        <v>59</v>
      </c>
      <c r="O2972" t="str">
        <f t="shared" si="138"/>
        <v>INSERT INTO "Clubs" (club_name,club_league_id,club_value,club_shield,club_country) VALUES ('Wadi Degla SC',49,62,pg_read_binary_file('E:\imagenes\escudos_cl\Africa\Egyptian Second Division A\Wadi Degla SC.png'),59);</v>
      </c>
    </row>
    <row r="2973" spans="2:15" x14ac:dyDescent="0.25">
      <c r="B2973">
        <v>2971</v>
      </c>
      <c r="C2973" t="s">
        <v>4952</v>
      </c>
      <c r="D2973" t="s">
        <v>1970</v>
      </c>
      <c r="E2973">
        <f>INDEX(ClubLeague!B:B,MATCH(D2973,ClubLeague!C:C,0))</f>
        <v>201</v>
      </c>
      <c r="F2973">
        <v>55</v>
      </c>
      <c r="G2973">
        <v>58</v>
      </c>
      <c r="H2973">
        <v>56</v>
      </c>
      <c r="I2973" s="3">
        <f t="shared" si="139"/>
        <v>56</v>
      </c>
      <c r="J2973" t="s">
        <v>7958</v>
      </c>
      <c r="K2973" t="str">
        <f t="shared" si="140"/>
        <v>E:\imagenes\escudos_cl\Africa\Uganda Premier League\Wakiso Giants FC.png</v>
      </c>
      <c r="L2973" t="s">
        <v>359</v>
      </c>
      <c r="M2973">
        <f>INDEX(NationalTeams!B:B,MATCH(L2973,NationalTeams!C:C,0))</f>
        <v>213</v>
      </c>
      <c r="O2973" t="str">
        <f t="shared" si="138"/>
        <v>INSERT INTO "Clubs" (club_name,club_league_id,club_value,club_shield,club_country) VALUES ('Wakiso Giants FC',201,56,pg_read_binary_file('E:\imagenes\escudos_cl\Africa\Uganda Premier League\Wakiso Giants FC.png'),213);</v>
      </c>
    </row>
    <row r="2974" spans="2:15" x14ac:dyDescent="0.25">
      <c r="B2974">
        <v>2972</v>
      </c>
      <c r="C2974" t="s">
        <v>4770</v>
      </c>
      <c r="D2974" t="s">
        <v>1884</v>
      </c>
      <c r="E2974">
        <f>INDEX(ClubLeague!B:B,MATCH(D2974,ClubLeague!C:C,0))</f>
        <v>115</v>
      </c>
      <c r="F2974">
        <v>55</v>
      </c>
      <c r="G2974">
        <v>57</v>
      </c>
      <c r="H2974">
        <v>61</v>
      </c>
      <c r="I2974" s="3">
        <f t="shared" si="139"/>
        <v>58</v>
      </c>
      <c r="J2974" t="s">
        <v>7959</v>
      </c>
      <c r="K2974" t="str">
        <f t="shared" si="140"/>
        <v>E:\imagenes\escudos_cl\Africa\Ligue 1 Pro\Wakriya AC.png</v>
      </c>
      <c r="L2974" t="s">
        <v>382</v>
      </c>
      <c r="M2974">
        <f>INDEX(NationalTeams!B:B,MATCH(L2974,NationalTeams!C:C,0))</f>
        <v>85</v>
      </c>
      <c r="O2974" t="str">
        <f t="shared" si="138"/>
        <v>INSERT INTO "Clubs" (club_name,club_league_id,club_value,club_shield,club_country) VALUES ('Wakriya AC',115,58,pg_read_binary_file('E:\imagenes\escudos_cl\Africa\Ligue 1 Pro\Wakriya AC.png'),85);</v>
      </c>
    </row>
    <row r="2975" spans="2:15" x14ac:dyDescent="0.25">
      <c r="B2975">
        <v>2973</v>
      </c>
      <c r="C2975" t="s">
        <v>4154</v>
      </c>
      <c r="D2975" t="s">
        <v>1890</v>
      </c>
      <c r="E2975">
        <f>INDEX(ClubLeague!B:B,MATCH(D2975,ClubLeague!C:C,0))</f>
        <v>121</v>
      </c>
      <c r="F2975">
        <v>56</v>
      </c>
      <c r="G2975">
        <v>54</v>
      </c>
      <c r="H2975">
        <v>58</v>
      </c>
      <c r="I2975" s="3">
        <f t="shared" si="139"/>
        <v>56</v>
      </c>
      <c r="J2975" t="s">
        <v>7960</v>
      </c>
      <c r="K2975" t="str">
        <f t="shared" si="140"/>
        <v>E:\imagenes\escudos_cl\Asia\Malaysia A1 SemiPro League\Wan Tendong Stable FC.png</v>
      </c>
      <c r="L2975" t="s">
        <v>463</v>
      </c>
      <c r="M2975">
        <f>INDEX(NationalTeams!B:B,MATCH(L2975,NationalTeams!C:C,0))</f>
        <v>132</v>
      </c>
      <c r="O2975" t="str">
        <f t="shared" si="138"/>
        <v>INSERT INTO "Clubs" (club_name,club_league_id,club_value,club_shield,club_country) VALUES ('Wan Tendong Stable FC',121,56,pg_read_binary_file('E:\imagenes\escudos_cl\Asia\Malaysia A1 SemiPro League\Wan Tendong Stable FC.png'),132);</v>
      </c>
    </row>
    <row r="2976" spans="2:15" x14ac:dyDescent="0.25">
      <c r="B2976">
        <v>2974</v>
      </c>
      <c r="C2976" t="s">
        <v>2720</v>
      </c>
      <c r="D2976" t="s">
        <v>1841</v>
      </c>
      <c r="E2976">
        <f>INDEX(ClubLeague!B:B,MATCH(D2976,ClubLeague!C:C,0))</f>
        <v>72</v>
      </c>
      <c r="F2976">
        <v>64</v>
      </c>
      <c r="G2976">
        <v>68</v>
      </c>
      <c r="H2976">
        <v>62</v>
      </c>
      <c r="I2976" s="3">
        <f t="shared" si="139"/>
        <v>65</v>
      </c>
      <c r="J2976" t="s">
        <v>7961</v>
      </c>
      <c r="K2976" t="str">
        <f t="shared" si="140"/>
        <v>E:\imagenes\escudos_cl\Europa\Ireland Premier Division\Waterford FC.png</v>
      </c>
      <c r="L2976" t="s">
        <v>513</v>
      </c>
      <c r="M2976">
        <f>INDEX(NationalTeams!B:B,MATCH(L2976,NationalTeams!C:C,0))</f>
        <v>98</v>
      </c>
      <c r="O2976" t="str">
        <f t="shared" si="138"/>
        <v>INSERT INTO "Clubs" (club_name,club_league_id,club_value,club_shield,club_country) VALUES ('Waterford FC',72,65,pg_read_binary_file('E:\imagenes\escudos_cl\Europa\Ireland Premier Division\Waterford FC.png'),98);</v>
      </c>
    </row>
    <row r="2977" spans="2:15" x14ac:dyDescent="0.25">
      <c r="B2977">
        <v>2975</v>
      </c>
      <c r="C2977" t="s">
        <v>3698</v>
      </c>
      <c r="D2977" t="s">
        <v>1845</v>
      </c>
      <c r="E2977">
        <f>INDEX(ClubLeague!B:B,MATCH(D2977,ClubLeague!C:C,0))</f>
        <v>76</v>
      </c>
      <c r="F2977">
        <v>64</v>
      </c>
      <c r="G2977">
        <v>58</v>
      </c>
      <c r="H2977">
        <v>62</v>
      </c>
      <c r="I2977" s="3">
        <f t="shared" si="139"/>
        <v>61</v>
      </c>
      <c r="J2977" t="s">
        <v>7962</v>
      </c>
      <c r="K2977" t="str">
        <f t="shared" si="140"/>
        <v>E:\imagenes\escudos_cl\America\Jamaica Premier League\Waterhouse FC.png</v>
      </c>
      <c r="L2977" t="s">
        <v>352</v>
      </c>
      <c r="M2977">
        <f>INDEX(NationalTeams!B:B,MATCH(L2977,NationalTeams!C:C,0))</f>
        <v>111</v>
      </c>
      <c r="O2977" t="str">
        <f t="shared" si="138"/>
        <v>INSERT INTO "Clubs" (club_name,club_league_id,club_value,club_shield,club_country) VALUES ('Waterhouse FC',76,61,pg_read_binary_file('E:\imagenes\escudos_cl\America\Jamaica Premier League\Waterhouse FC.png'),111);</v>
      </c>
    </row>
    <row r="2978" spans="2:15" x14ac:dyDescent="0.25">
      <c r="B2978">
        <v>2976</v>
      </c>
      <c r="C2978" t="s">
        <v>2680</v>
      </c>
      <c r="D2978" t="s">
        <v>1816</v>
      </c>
      <c r="E2978">
        <f>INDEX(ClubLeague!B:B,MATCH(D2978,ClubLeague!C:C,0))</f>
        <v>47</v>
      </c>
      <c r="F2978">
        <v>72</v>
      </c>
      <c r="G2978">
        <v>74</v>
      </c>
      <c r="H2978">
        <v>74</v>
      </c>
      <c r="I2978" s="3">
        <f t="shared" si="139"/>
        <v>73</v>
      </c>
      <c r="J2978" t="s">
        <v>7963</v>
      </c>
      <c r="K2978" t="str">
        <f t="shared" si="140"/>
        <v>E:\imagenes\escudos_cl\Europa\EFL Championship\Watford FC.png</v>
      </c>
      <c r="L2978" t="s">
        <v>493</v>
      </c>
      <c r="M2978">
        <f>INDEX(NationalTeams!B:B,MATCH(L2978,NationalTeams!C:C,0))</f>
        <v>95</v>
      </c>
      <c r="O2978" t="str">
        <f t="shared" si="138"/>
        <v>INSERT INTO "Clubs" (club_name,club_league_id,club_value,club_shield,club_country) VALUES ('Watford FC',47,73,pg_read_binary_file('E:\imagenes\escudos_cl\Europa\EFL Championship\Watford FC.png'),95);</v>
      </c>
    </row>
    <row r="2979" spans="2:15" x14ac:dyDescent="0.25">
      <c r="B2979">
        <v>2977</v>
      </c>
      <c r="C2979" t="s">
        <v>4206</v>
      </c>
      <c r="D2979" t="s">
        <v>1776</v>
      </c>
      <c r="E2979">
        <f>INDEX(ClubLeague!B:B,MATCH(D2979,ClubLeague!C:C,0))</f>
        <v>6</v>
      </c>
      <c r="F2979">
        <v>57</v>
      </c>
      <c r="G2979">
        <v>53</v>
      </c>
      <c r="H2979">
        <v>57</v>
      </c>
      <c r="I2979" s="3">
        <f t="shared" si="139"/>
        <v>56</v>
      </c>
      <c r="J2979" t="s">
        <v>7964</v>
      </c>
      <c r="K2979" t="str">
        <f t="shared" si="140"/>
        <v>E:\imagenes\escudos_cl\Asia\A League\Wellington Phoenix FC.png</v>
      </c>
      <c r="L2979" t="s">
        <v>426</v>
      </c>
      <c r="M2979">
        <f>INDEX(NationalTeams!B:B,MATCH(L2979,NationalTeams!C:C,0))</f>
        <v>16</v>
      </c>
      <c r="O2979" t="str">
        <f t="shared" si="138"/>
        <v>INSERT INTO "Clubs" (club_name,club_league_id,club_value,club_shield,club_country) VALUES ('Wellington Phoenix FC',6,56,pg_read_binary_file('E:\imagenes\escudos_cl\Asia\A League\Wellington Phoenix FC.png'),16);</v>
      </c>
    </row>
    <row r="2980" spans="2:15" x14ac:dyDescent="0.25">
      <c r="B2980">
        <v>2978</v>
      </c>
      <c r="C2980" t="s">
        <v>2031</v>
      </c>
      <c r="D2980" t="s">
        <v>1796</v>
      </c>
      <c r="E2980">
        <f>INDEX(ClubLeague!B:B,MATCH(D2980,ClubLeague!C:C,0))</f>
        <v>26</v>
      </c>
      <c r="F2980">
        <v>67</v>
      </c>
      <c r="G2980">
        <v>68</v>
      </c>
      <c r="H2980">
        <v>68</v>
      </c>
      <c r="I2980" s="3">
        <f t="shared" si="139"/>
        <v>68</v>
      </c>
      <c r="J2980" t="s">
        <v>7965</v>
      </c>
      <c r="K2980" t="str">
        <f t="shared" si="140"/>
        <v>E:\imagenes\escudos_cl\Europa\Bundesliga\Werder Bremen.png</v>
      </c>
      <c r="L2980" t="s">
        <v>489</v>
      </c>
      <c r="M2980">
        <f>INDEX(NationalTeams!B:B,MATCH(L2980,NationalTeams!C:C,0))</f>
        <v>4</v>
      </c>
      <c r="O2980" t="str">
        <f t="shared" si="138"/>
        <v>INSERT INTO "Clubs" (club_name,club_league_id,club_value,club_shield,club_country) VALUES ('Werder Bremen',26,68,pg_read_binary_file('E:\imagenes\escudos_cl\Europa\Bundesliga\Werder Bremen.png'),4);</v>
      </c>
    </row>
    <row r="2981" spans="2:15" x14ac:dyDescent="0.25">
      <c r="B2981">
        <v>2979</v>
      </c>
      <c r="C2981" t="s">
        <v>2681</v>
      </c>
      <c r="D2981" t="s">
        <v>1816</v>
      </c>
      <c r="E2981">
        <f>INDEX(ClubLeague!B:B,MATCH(D2981,ClubLeague!C:C,0))</f>
        <v>47</v>
      </c>
      <c r="F2981">
        <v>70</v>
      </c>
      <c r="G2981">
        <v>69</v>
      </c>
      <c r="H2981">
        <v>69</v>
      </c>
      <c r="I2981" s="3">
        <f t="shared" si="139"/>
        <v>69</v>
      </c>
      <c r="J2981" t="s">
        <v>7966</v>
      </c>
      <c r="K2981" t="str">
        <f t="shared" si="140"/>
        <v>E:\imagenes\escudos_cl\Europa\EFL Championship\West Bromwich Albion.png</v>
      </c>
      <c r="L2981" t="s">
        <v>493</v>
      </c>
      <c r="M2981">
        <f>INDEX(NationalTeams!B:B,MATCH(L2981,NationalTeams!C:C,0))</f>
        <v>95</v>
      </c>
      <c r="O2981" t="str">
        <f t="shared" si="138"/>
        <v>INSERT INTO "Clubs" (club_name,club_league_id,club_value,club_shield,club_country) VALUES ('West Bromwich Albion',47,69,pg_read_binary_file('E:\imagenes\escudos_cl\Europa\EFL Championship\West Bromwich Albion.png'),95);</v>
      </c>
    </row>
    <row r="2982" spans="2:15" x14ac:dyDescent="0.25">
      <c r="B2982">
        <v>2980</v>
      </c>
      <c r="C2982" t="s">
        <v>4016</v>
      </c>
      <c r="D2982" t="s">
        <v>1905</v>
      </c>
      <c r="E2982">
        <f>INDEX(ClubLeague!B:B,MATCH(D2982,ClubLeague!C:C,0))</f>
        <v>136</v>
      </c>
      <c r="F2982">
        <v>64</v>
      </c>
      <c r="G2982">
        <v>64</v>
      </c>
      <c r="H2982">
        <v>60</v>
      </c>
      <c r="I2982" s="3">
        <f t="shared" si="139"/>
        <v>63</v>
      </c>
      <c r="J2982" t="s">
        <v>7967</v>
      </c>
      <c r="K2982" t="str">
        <f t="shared" si="140"/>
        <v>E:\imagenes\escudos_cl\Asia\New Zealand National League\West Coast Rangers FC.png</v>
      </c>
      <c r="L2982" t="s">
        <v>423</v>
      </c>
      <c r="M2982">
        <f>INDEX(NationalTeams!B:B,MATCH(L2982,NationalTeams!C:C,0))</f>
        <v>156</v>
      </c>
      <c r="O2982" t="str">
        <f t="shared" si="138"/>
        <v>INSERT INTO "Clubs" (club_name,club_league_id,club_value,club_shield,club_country) VALUES ('West Coast Rangers FC',136,63,pg_read_binary_file('E:\imagenes\escudos_cl\Asia\New Zealand National League\West Coast Rangers FC.png'),156);</v>
      </c>
    </row>
    <row r="2983" spans="2:15" x14ac:dyDescent="0.25">
      <c r="B2983">
        <v>2981</v>
      </c>
      <c r="C2983" t="s">
        <v>2701</v>
      </c>
      <c r="D2983" t="s">
        <v>1915</v>
      </c>
      <c r="E2983">
        <f>INDEX(ClubLeague!B:B,MATCH(D2983,ClubLeague!C:C,0))</f>
        <v>146</v>
      </c>
      <c r="F2983">
        <v>71</v>
      </c>
      <c r="G2983">
        <v>78</v>
      </c>
      <c r="H2983">
        <v>78</v>
      </c>
      <c r="I2983" s="3">
        <f t="shared" si="139"/>
        <v>76</v>
      </c>
      <c r="J2983" t="s">
        <v>7968</v>
      </c>
      <c r="K2983" t="str">
        <f t="shared" si="140"/>
        <v>E:\imagenes\escudos_cl\Europa\Premier League\West Ham United.png</v>
      </c>
      <c r="L2983" t="s">
        <v>493</v>
      </c>
      <c r="M2983">
        <f>INDEX(NationalTeams!B:B,MATCH(L2983,NationalTeams!C:C,0))</f>
        <v>95</v>
      </c>
      <c r="O2983" t="str">
        <f t="shared" si="138"/>
        <v>INSERT INTO "Clubs" (club_name,club_league_id,club_value,club_shield,club_country) VALUES ('West Ham United',146,76,pg_read_binary_file('E:\imagenes\escudos_cl\Europa\Premier League\West Ham United.png'),95);</v>
      </c>
    </row>
    <row r="2984" spans="2:15" x14ac:dyDescent="0.25">
      <c r="B2984">
        <v>2982</v>
      </c>
      <c r="C2984" t="s">
        <v>2115</v>
      </c>
      <c r="D2984" t="s">
        <v>1848</v>
      </c>
      <c r="E2984">
        <f>INDEX(ClubLeague!B:B,MATCH(D2984,ClubLeague!C:C,0))</f>
        <v>79</v>
      </c>
      <c r="F2984">
        <v>65</v>
      </c>
      <c r="G2984">
        <v>66</v>
      </c>
      <c r="H2984">
        <v>65</v>
      </c>
      <c r="I2984" s="3">
        <f t="shared" si="139"/>
        <v>65</v>
      </c>
      <c r="J2984" t="s">
        <v>7969</v>
      </c>
      <c r="K2984" t="str">
        <f t="shared" si="140"/>
        <v>E:\imagenes\escudos_cl\Europa\Jupiler Pro League\Westerlo.png</v>
      </c>
      <c r="L2984" t="s">
        <v>505</v>
      </c>
      <c r="M2984">
        <f>INDEX(NationalTeams!B:B,MATCH(L2984,NationalTeams!C:C,0))</f>
        <v>23</v>
      </c>
      <c r="O2984" t="str">
        <f t="shared" si="138"/>
        <v>INSERT INTO "Clubs" (club_name,club_league_id,club_value,club_shield,club_country) VALUES ('Westerlo',79,65,pg_read_binary_file('E:\imagenes\escudos_cl\Europa\Jupiler Pro League\Westerlo.png'),23);</v>
      </c>
    </row>
    <row r="2985" spans="2:15" x14ac:dyDescent="0.25">
      <c r="B2985">
        <v>2983</v>
      </c>
      <c r="C2985" t="s">
        <v>4058</v>
      </c>
      <c r="D2985" t="s">
        <v>1905</v>
      </c>
      <c r="E2985">
        <f>INDEX(ClubLeague!B:B,MATCH(D2985,ClubLeague!C:C,0))</f>
        <v>136</v>
      </c>
      <c r="F2985">
        <v>65</v>
      </c>
      <c r="G2985">
        <v>65</v>
      </c>
      <c r="H2985">
        <v>59</v>
      </c>
      <c r="I2985" s="3">
        <f t="shared" si="139"/>
        <v>63</v>
      </c>
      <c r="J2985" t="s">
        <v>7970</v>
      </c>
      <c r="K2985" t="str">
        <f t="shared" si="140"/>
        <v>E:\imagenes\escudos_cl\Asia\New Zealand National League\Western Springs AFC.png</v>
      </c>
      <c r="L2985" t="s">
        <v>423</v>
      </c>
      <c r="M2985">
        <f>INDEX(NationalTeams!B:B,MATCH(L2985,NationalTeams!C:C,0))</f>
        <v>156</v>
      </c>
      <c r="O2985" t="str">
        <f t="shared" si="138"/>
        <v>INSERT INTO "Clubs" (club_name,club_league_id,club_value,club_shield,club_country) VALUES ('Western Springs AFC',136,63,pg_read_binary_file('E:\imagenes\escudos_cl\Asia\New Zealand National League\Western Springs AFC.png'),156);</v>
      </c>
    </row>
    <row r="2986" spans="2:15" x14ac:dyDescent="0.25">
      <c r="B2986">
        <v>2984</v>
      </c>
      <c r="C2986" t="s">
        <v>4149</v>
      </c>
      <c r="D2986" t="s">
        <v>1776</v>
      </c>
      <c r="E2986">
        <f>INDEX(ClubLeague!B:B,MATCH(D2986,ClubLeague!C:C,0))</f>
        <v>6</v>
      </c>
      <c r="F2986">
        <v>60</v>
      </c>
      <c r="G2986">
        <v>55</v>
      </c>
      <c r="H2986">
        <v>58</v>
      </c>
      <c r="I2986" s="3">
        <f t="shared" si="139"/>
        <v>58</v>
      </c>
      <c r="J2986" t="s">
        <v>7971</v>
      </c>
      <c r="K2986" t="str">
        <f t="shared" si="140"/>
        <v>E:\imagenes\escudos_cl\Asia\A League\Western Sydney Wanderers FC.png</v>
      </c>
      <c r="L2986" t="s">
        <v>426</v>
      </c>
      <c r="M2986">
        <f>INDEX(NationalTeams!B:B,MATCH(L2986,NationalTeams!C:C,0))</f>
        <v>16</v>
      </c>
      <c r="O2986" t="str">
        <f t="shared" si="138"/>
        <v>INSERT INTO "Clubs" (club_name,club_league_id,club_value,club_shield,club_country) VALUES ('Western Sydney Wanderers FC',6,58,pg_read_binary_file('E:\imagenes\escudos_cl\Asia\A League\Western Sydney Wanderers FC.png'),16);</v>
      </c>
    </row>
    <row r="2987" spans="2:15" x14ac:dyDescent="0.25">
      <c r="B2987">
        <v>2985</v>
      </c>
      <c r="C2987" t="s">
        <v>3661</v>
      </c>
      <c r="D2987" t="s">
        <v>1830</v>
      </c>
      <c r="E2987">
        <f>INDEX(ClubLeague!B:B,MATCH(D2987,ClubLeague!C:C,0))</f>
        <v>61</v>
      </c>
      <c r="F2987">
        <v>48</v>
      </c>
      <c r="G2987">
        <v>49</v>
      </c>
      <c r="H2987">
        <v>54</v>
      </c>
      <c r="I2987" s="3">
        <f t="shared" si="139"/>
        <v>50</v>
      </c>
      <c r="J2987" t="s">
        <v>7972</v>
      </c>
      <c r="K2987" t="str">
        <f t="shared" si="140"/>
        <v>E:\imagenes\escudos_cl\America\GFF Elite League\Western Tigers FC.png</v>
      </c>
      <c r="L2987" t="s">
        <v>335</v>
      </c>
      <c r="M2987">
        <f>INDEX(NationalTeams!B:B,MATCH(L2987,NationalTeams!C:C,0))</f>
        <v>88</v>
      </c>
      <c r="O2987" t="str">
        <f t="shared" si="138"/>
        <v>INSERT INTO "Clubs" (club_name,club_league_id,club_value,club_shield,club_country) VALUES ('Western Tigers FC',61,50,pg_read_binary_file('E:\imagenes\escudos_cl\America\GFF Elite League\Western Tigers FC.png'),88);</v>
      </c>
    </row>
    <row r="2988" spans="2:15" x14ac:dyDescent="0.25">
      <c r="B2988">
        <v>2986</v>
      </c>
      <c r="C2988" t="s">
        <v>3997</v>
      </c>
      <c r="D2988" t="s">
        <v>1776</v>
      </c>
      <c r="E2988">
        <f>INDEX(ClubLeague!B:B,MATCH(D2988,ClubLeague!C:C,0))</f>
        <v>6</v>
      </c>
      <c r="F2988">
        <v>64</v>
      </c>
      <c r="G2988">
        <v>59</v>
      </c>
      <c r="H2988">
        <v>61</v>
      </c>
      <c r="I2988" s="3">
        <f t="shared" si="139"/>
        <v>61</v>
      </c>
      <c r="J2988" t="s">
        <v>7973</v>
      </c>
      <c r="K2988" t="str">
        <f t="shared" si="140"/>
        <v>E:\imagenes\escudos_cl\Asia\A League\Western United FC.png</v>
      </c>
      <c r="L2988" t="s">
        <v>426</v>
      </c>
      <c r="M2988">
        <f>INDEX(NationalTeams!B:B,MATCH(L2988,NationalTeams!C:C,0))</f>
        <v>16</v>
      </c>
      <c r="O2988" t="str">
        <f t="shared" si="138"/>
        <v>INSERT INTO "Clubs" (club_name,club_league_id,club_value,club_shield,club_country) VALUES ('Western United FC',6,61,pg_read_binary_file('E:\imagenes\escudos_cl\Asia\A League\Western United FC.png'),16);</v>
      </c>
    </row>
    <row r="2989" spans="2:15" x14ac:dyDescent="0.25">
      <c r="B2989">
        <v>2987</v>
      </c>
      <c r="C2989" t="s">
        <v>2708</v>
      </c>
      <c r="D2989" t="s">
        <v>1840</v>
      </c>
      <c r="E2989">
        <f>INDEX(ClubLeague!B:B,MATCH(D2989,ClubLeague!C:C,0))</f>
        <v>71</v>
      </c>
      <c r="F2989">
        <v>61</v>
      </c>
      <c r="G2989">
        <v>65</v>
      </c>
      <c r="H2989">
        <v>58</v>
      </c>
      <c r="I2989" s="3">
        <f t="shared" si="139"/>
        <v>61</v>
      </c>
      <c r="J2989" t="s">
        <v>7974</v>
      </c>
      <c r="K2989" t="str">
        <f t="shared" si="140"/>
        <v>E:\imagenes\escudos_cl\Europa\Ireland First Division\Wexford FC.png</v>
      </c>
      <c r="L2989" t="s">
        <v>513</v>
      </c>
      <c r="M2989">
        <f>INDEX(NationalTeams!B:B,MATCH(L2989,NationalTeams!C:C,0))</f>
        <v>98</v>
      </c>
      <c r="O2989" t="str">
        <f t="shared" si="138"/>
        <v>INSERT INTO "Clubs" (club_name,club_league_id,club_value,club_shield,club_country) VALUES ('Wexford FC',71,61,pg_read_binary_file('E:\imagenes\escudos_cl\Europa\Ireland First Division\Wexford FC.png'),98);</v>
      </c>
    </row>
    <row r="2990" spans="2:15" x14ac:dyDescent="0.25">
      <c r="B2990">
        <v>2988</v>
      </c>
      <c r="C2990" t="s">
        <v>3021</v>
      </c>
      <c r="D2990" t="s">
        <v>1819</v>
      </c>
      <c r="E2990">
        <f>INDEX(ClubLeague!B:B,MATCH(D2990,ClubLeague!C:C,0))</f>
        <v>50</v>
      </c>
      <c r="F2990">
        <v>62</v>
      </c>
      <c r="G2990">
        <v>65</v>
      </c>
      <c r="H2990">
        <v>63</v>
      </c>
      <c r="I2990" s="3">
        <f t="shared" si="139"/>
        <v>63</v>
      </c>
      <c r="J2990" t="s">
        <v>7975</v>
      </c>
      <c r="K2990" t="str">
        <f t="shared" si="140"/>
        <v>E:\imagenes\escudos_cl\Europa\Ekstraklasa\Widzew Lodz.png</v>
      </c>
      <c r="L2990" t="s">
        <v>494</v>
      </c>
      <c r="M2990">
        <f>INDEX(NationalTeams!B:B,MATCH(L2990,NationalTeams!C:C,0))</f>
        <v>166</v>
      </c>
      <c r="O2990" t="str">
        <f t="shared" si="138"/>
        <v>INSERT INTO "Clubs" (club_name,club_league_id,club_value,club_shield,club_country) VALUES ('Widzew Lodz',50,63,pg_read_binary_file('E:\imagenes\escudos_cl\Europa\Ekstraklasa\Widzew Lodz.png'),166);</v>
      </c>
    </row>
    <row r="2991" spans="2:15" x14ac:dyDescent="0.25">
      <c r="B2991">
        <v>2989</v>
      </c>
      <c r="C2991" t="s">
        <v>3049</v>
      </c>
      <c r="D2991" t="s">
        <v>1836</v>
      </c>
      <c r="E2991">
        <f>INDEX(ClubLeague!B:B,MATCH(D2991,ClubLeague!C:C,0))</f>
        <v>67</v>
      </c>
      <c r="F2991">
        <v>58</v>
      </c>
      <c r="G2991">
        <v>57</v>
      </c>
      <c r="H2991">
        <v>63</v>
      </c>
      <c r="I2991" s="3">
        <f t="shared" si="139"/>
        <v>59</v>
      </c>
      <c r="J2991" t="s">
        <v>7976</v>
      </c>
      <c r="K2991" t="str">
        <f t="shared" si="140"/>
        <v>E:\imagenes\escudos_cl\Europa\I Liga\Wieczysta Krakow.png</v>
      </c>
      <c r="L2991" t="s">
        <v>494</v>
      </c>
      <c r="M2991">
        <f>INDEX(NationalTeams!B:B,MATCH(L2991,NationalTeams!C:C,0))</f>
        <v>166</v>
      </c>
      <c r="O2991" t="str">
        <f t="shared" si="138"/>
        <v>INSERT INTO "Clubs" (club_name,club_league_id,club_value,club_shield,club_country) VALUES ('Wieczysta Krakow',67,59,pg_read_binary_file('E:\imagenes\escudos_cl\Europa\I Liga\Wieczysta Krakow.png'),166);</v>
      </c>
    </row>
    <row r="2992" spans="2:15" x14ac:dyDescent="0.25">
      <c r="B2992">
        <v>2990</v>
      </c>
      <c r="C2992" t="s">
        <v>4588</v>
      </c>
      <c r="D2992" t="s">
        <v>1795</v>
      </c>
      <c r="E2992">
        <f>INDEX(ClubLeague!B:B,MATCH(D2992,ClubLeague!C:C,0))</f>
        <v>25</v>
      </c>
      <c r="F2992">
        <v>44</v>
      </c>
      <c r="G2992">
        <v>50</v>
      </c>
      <c r="H2992">
        <v>43</v>
      </c>
      <c r="I2992" s="3">
        <f t="shared" si="139"/>
        <v>46</v>
      </c>
      <c r="J2992" t="s">
        <v>7977</v>
      </c>
      <c r="K2992" t="str">
        <f t="shared" si="140"/>
        <v>E:\imagenes\escudos_cl\Asia\Brunei Super League\Wijaya FC.png</v>
      </c>
      <c r="L2992" t="s">
        <v>478</v>
      </c>
      <c r="M2992">
        <f>INDEX(NationalTeams!B:B,MATCH(L2992,NationalTeams!C:C,0))</f>
        <v>33</v>
      </c>
      <c r="O2992" t="str">
        <f t="shared" si="138"/>
        <v>INSERT INTO "Clubs" (club_name,club_league_id,club_value,club_shield,club_country) VALUES ('Wijaya FC',25,46,pg_read_binary_file('E:\imagenes\escudos_cl\Asia\Brunei Super League\Wijaya FC.png'),33);</v>
      </c>
    </row>
    <row r="2993" spans="2:15" x14ac:dyDescent="0.25">
      <c r="B2993">
        <v>2991</v>
      </c>
      <c r="C2993" t="s">
        <v>4606</v>
      </c>
      <c r="D2993" t="s">
        <v>1833</v>
      </c>
      <c r="E2993">
        <f>INDEX(ClubLeague!B:B,MATCH(D2993,ClubLeague!C:C,0))</f>
        <v>64</v>
      </c>
      <c r="F2993">
        <v>62</v>
      </c>
      <c r="G2993">
        <v>54</v>
      </c>
      <c r="H2993">
        <v>62</v>
      </c>
      <c r="I2993" s="3">
        <f t="shared" si="139"/>
        <v>59</v>
      </c>
      <c r="J2993" t="s">
        <v>7978</v>
      </c>
      <c r="K2993" t="str">
        <f t="shared" si="140"/>
        <v>E:\imagenes\escudos_cl\Africa\Girabola\Wiliete SC.png</v>
      </c>
      <c r="L2993" t="s">
        <v>357</v>
      </c>
      <c r="M2993">
        <f>INDEX(NationalTeams!B:B,MATCH(L2993,NationalTeams!C:C,0))</f>
        <v>7</v>
      </c>
      <c r="O2993" t="str">
        <f t="shared" si="138"/>
        <v>INSERT INTO "Clubs" (club_name,club_league_id,club_value,club_shield,club_country) VALUES ('Wiliete SC',64,59,pg_read_binary_file('E:\imagenes\escudos_cl\Africa\Girabola\Wiliete SC.png'),7);</v>
      </c>
    </row>
    <row r="2994" spans="2:15" x14ac:dyDescent="0.25">
      <c r="B2994">
        <v>2992</v>
      </c>
      <c r="C2994" t="s">
        <v>2622</v>
      </c>
      <c r="D2994" t="s">
        <v>1815</v>
      </c>
      <c r="E2994">
        <f>INDEX(ClubLeague!B:B,MATCH(D2994,ClubLeague!C:C,0))</f>
        <v>46</v>
      </c>
      <c r="F2994">
        <v>66</v>
      </c>
      <c r="G2994">
        <v>65</v>
      </c>
      <c r="H2994">
        <v>67</v>
      </c>
      <c r="I2994" s="3">
        <f t="shared" si="139"/>
        <v>66</v>
      </c>
      <c r="J2994" t="s">
        <v>7979</v>
      </c>
      <c r="K2994" t="str">
        <f t="shared" si="140"/>
        <v>E:\imagenes\escudos_cl\Europa\Eerste Divisie\Willem II Tilburg.png</v>
      </c>
      <c r="L2994" t="s">
        <v>491</v>
      </c>
      <c r="M2994">
        <f>INDEX(NationalTeams!B:B,MATCH(L2994,NationalTeams!C:C,0))</f>
        <v>158</v>
      </c>
      <c r="O2994" t="str">
        <f t="shared" si="138"/>
        <v>INSERT INTO "Clubs" (club_name,club_league_id,club_value,club_shield,club_country) VALUES ('Willem II Tilburg',46,66,pg_read_binary_file('E:\imagenes\escudos_cl\Europa\Eerste Divisie\Willem II Tilburg.png'),158);</v>
      </c>
    </row>
    <row r="2995" spans="2:15" x14ac:dyDescent="0.25">
      <c r="B2995">
        <v>2993</v>
      </c>
      <c r="C2995" t="s">
        <v>4567</v>
      </c>
      <c r="D2995" t="s">
        <v>1867</v>
      </c>
      <c r="E2995">
        <f>INDEX(ClubLeague!B:B,MATCH(D2995,ClubLeague!C:C,0))</f>
        <v>98</v>
      </c>
      <c r="F2995">
        <v>46</v>
      </c>
      <c r="G2995">
        <v>43</v>
      </c>
      <c r="H2995">
        <v>46</v>
      </c>
      <c r="I2995" s="3">
        <f t="shared" si="139"/>
        <v>45</v>
      </c>
      <c r="J2995" t="s">
        <v>7980</v>
      </c>
      <c r="K2995" t="str">
        <f t="shared" si="140"/>
        <v>E:\imagenes\escudos_cl\Asia\Liga de Elite\Windsor Arch Ka I.png</v>
      </c>
      <c r="L2995" t="s">
        <v>484</v>
      </c>
      <c r="M2995">
        <f>INDEX(NationalTeams!B:B,MATCH(L2995,NationalTeams!C:C,0))</f>
        <v>129</v>
      </c>
      <c r="O2995" t="str">
        <f t="shared" si="138"/>
        <v>INSERT INTO "Clubs" (club_name,club_league_id,club_value,club_shield,club_country) VALUES ('Windsor Arch Ka I',98,45,pg_read_binary_file('E:\imagenes\escudos_cl\Asia\Liga de Elite\Windsor Arch Ka I.png'),129);</v>
      </c>
    </row>
    <row r="2996" spans="2:15" x14ac:dyDescent="0.25">
      <c r="B2996">
        <v>2994</v>
      </c>
      <c r="C2996" t="s">
        <v>3050</v>
      </c>
      <c r="D2996" t="s">
        <v>1836</v>
      </c>
      <c r="E2996">
        <f>INDEX(ClubLeague!B:B,MATCH(D2996,ClubLeague!C:C,0))</f>
        <v>67</v>
      </c>
      <c r="F2996">
        <v>57</v>
      </c>
      <c r="G2996">
        <v>61</v>
      </c>
      <c r="H2996">
        <v>58</v>
      </c>
      <c r="I2996" s="3">
        <f t="shared" si="139"/>
        <v>59</v>
      </c>
      <c r="J2996" t="s">
        <v>7981</v>
      </c>
      <c r="K2996" t="str">
        <f t="shared" si="140"/>
        <v>E:\imagenes\escudos_cl\Europa\I Liga\Wisla Krakow.png</v>
      </c>
      <c r="L2996" t="s">
        <v>494</v>
      </c>
      <c r="M2996">
        <f>INDEX(NationalTeams!B:B,MATCH(L2996,NationalTeams!C:C,0))</f>
        <v>166</v>
      </c>
      <c r="O2996" t="str">
        <f t="shared" si="138"/>
        <v>INSERT INTO "Clubs" (club_name,club_league_id,club_value,club_shield,club_country) VALUES ('Wisla Krakow',67,59,pg_read_binary_file('E:\imagenes\escudos_cl\Europa\I Liga\Wisla Krakow.png'),166);</v>
      </c>
    </row>
    <row r="2997" spans="2:15" x14ac:dyDescent="0.25">
      <c r="B2997">
        <v>2995</v>
      </c>
      <c r="C2997" t="s">
        <v>3036</v>
      </c>
      <c r="D2997" t="s">
        <v>1819</v>
      </c>
      <c r="E2997">
        <f>INDEX(ClubLeague!B:B,MATCH(D2997,ClubLeague!C:C,0))</f>
        <v>50</v>
      </c>
      <c r="F2997">
        <v>63</v>
      </c>
      <c r="G2997">
        <v>58</v>
      </c>
      <c r="H2997">
        <v>61</v>
      </c>
      <c r="I2997" s="3">
        <f t="shared" si="139"/>
        <v>61</v>
      </c>
      <c r="J2997" t="s">
        <v>7982</v>
      </c>
      <c r="K2997" t="str">
        <f t="shared" si="140"/>
        <v>E:\imagenes\escudos_cl\Europa\Ekstraklasa\Wisla Plock.png</v>
      </c>
      <c r="L2997" t="s">
        <v>494</v>
      </c>
      <c r="M2997">
        <f>INDEX(NationalTeams!B:B,MATCH(L2997,NationalTeams!C:C,0))</f>
        <v>166</v>
      </c>
      <c r="O2997" t="str">
        <f t="shared" si="138"/>
        <v>INSERT INTO "Clubs" (club_name,club_league_id,club_value,club_shield,club_country) VALUES ('Wisla Plock',50,61,pg_read_binary_file('E:\imagenes\escudos_cl\Europa\Ekstraklasa\Wisla Plock.png'),166);</v>
      </c>
    </row>
    <row r="2998" spans="2:15" x14ac:dyDescent="0.25">
      <c r="B2998">
        <v>2996</v>
      </c>
      <c r="C2998" t="s">
        <v>2067</v>
      </c>
      <c r="D2998" t="s">
        <v>1779</v>
      </c>
      <c r="E2998">
        <f>INDEX(ClubLeague!B:B,MATCH(D2998,ClubLeague!C:C,0))</f>
        <v>9</v>
      </c>
      <c r="F2998">
        <v>63</v>
      </c>
      <c r="G2998">
        <v>62</v>
      </c>
      <c r="H2998">
        <v>61</v>
      </c>
      <c r="I2998" s="3">
        <f t="shared" si="139"/>
        <v>62</v>
      </c>
      <c r="J2998" t="s">
        <v>7983</v>
      </c>
      <c r="K2998" t="str">
        <f t="shared" si="140"/>
        <v>E:\imagenes\escudos_cl\Europa\Admiral Bundesliga\Wolfsberger AC.png</v>
      </c>
      <c r="L2998" t="s">
        <v>514</v>
      </c>
      <c r="M2998">
        <f>INDEX(NationalTeams!B:B,MATCH(L2998,NationalTeams!C:C,0))</f>
        <v>17</v>
      </c>
      <c r="O2998" t="str">
        <f t="shared" si="138"/>
        <v>INSERT INTO "Clubs" (club_name,club_league_id,club_value,club_shield,club_country) VALUES ('Wolfsberger AC',9,62,pg_read_binary_file('E:\imagenes\escudos_cl\Europa\Admiral Bundesliga\Wolfsberger AC.png'),17);</v>
      </c>
    </row>
    <row r="2999" spans="2:15" x14ac:dyDescent="0.25">
      <c r="B2999">
        <v>2997</v>
      </c>
      <c r="C2999" t="s">
        <v>4284</v>
      </c>
      <c r="D2999" t="s">
        <v>1814</v>
      </c>
      <c r="E2999">
        <f>INDEX(ClubLeague!B:B,MATCH(D2999,ClubLeague!C:C,0))</f>
        <v>45</v>
      </c>
      <c r="F2999">
        <v>59</v>
      </c>
      <c r="G2999">
        <v>56</v>
      </c>
      <c r="H2999">
        <v>55</v>
      </c>
      <c r="I2999" s="3">
        <f t="shared" si="139"/>
        <v>57</v>
      </c>
      <c r="J2999" t="s">
        <v>7984</v>
      </c>
      <c r="K2999" t="str">
        <f t="shared" si="140"/>
        <v>E:\imagenes\escudos_cl\Asia\DPR Korea Premier Football League\Wolmido SC.png</v>
      </c>
      <c r="L2999" t="s">
        <v>447</v>
      </c>
      <c r="M2999">
        <f>INDEX(NationalTeams!B:B,MATCH(L2999,NationalTeams!C:C,0))</f>
        <v>49</v>
      </c>
      <c r="O2999" t="str">
        <f t="shared" si="138"/>
        <v>INSERT INTO "Clubs" (club_name,club_league_id,club_value,club_shield,club_country) VALUES ('Wolmido SC',45,57,pg_read_binary_file('E:\imagenes\escudos_cl\Asia\DPR Korea Premier Football League\Wolmido SC.png'),49);</v>
      </c>
    </row>
    <row r="3000" spans="2:15" x14ac:dyDescent="0.25">
      <c r="B3000">
        <v>2998</v>
      </c>
      <c r="C3000" t="s">
        <v>2702</v>
      </c>
      <c r="D3000" t="s">
        <v>1915</v>
      </c>
      <c r="E3000">
        <f>INDEX(ClubLeague!B:B,MATCH(D3000,ClubLeague!C:C,0))</f>
        <v>146</v>
      </c>
      <c r="F3000">
        <v>79</v>
      </c>
      <c r="G3000">
        <v>75</v>
      </c>
      <c r="H3000">
        <v>75</v>
      </c>
      <c r="I3000" s="3">
        <f t="shared" si="139"/>
        <v>76</v>
      </c>
      <c r="J3000" t="s">
        <v>7985</v>
      </c>
      <c r="K3000" t="str">
        <f t="shared" si="140"/>
        <v>E:\imagenes\escudos_cl\Europa\Premier League\Wolverhampton Wanderers.png</v>
      </c>
      <c r="L3000" t="s">
        <v>493</v>
      </c>
      <c r="M3000">
        <f>INDEX(NationalTeams!B:B,MATCH(L3000,NationalTeams!C:C,0))</f>
        <v>95</v>
      </c>
      <c r="O3000" t="str">
        <f t="shared" si="138"/>
        <v>INSERT INTO "Clubs" (club_name,club_league_id,club_value,club_shield,club_country) VALUES ('Wolverhampton Wanderers',146,76,pg_read_binary_file('E:\imagenes\escudos_cl\Europa\Premier League\Wolverhampton Wanderers.png'),95);</v>
      </c>
    </row>
    <row r="3001" spans="2:15" x14ac:dyDescent="0.25">
      <c r="B3001">
        <v>2999</v>
      </c>
      <c r="C3001" t="s">
        <v>2682</v>
      </c>
      <c r="D3001" t="s">
        <v>1816</v>
      </c>
      <c r="E3001">
        <f>INDEX(ClubLeague!B:B,MATCH(D3001,ClubLeague!C:C,0))</f>
        <v>47</v>
      </c>
      <c r="F3001">
        <v>65</v>
      </c>
      <c r="G3001">
        <v>69</v>
      </c>
      <c r="H3001">
        <v>67</v>
      </c>
      <c r="I3001" s="3">
        <f t="shared" si="139"/>
        <v>67</v>
      </c>
      <c r="J3001" t="s">
        <v>7986</v>
      </c>
      <c r="K3001" t="str">
        <f t="shared" si="140"/>
        <v>E:\imagenes\escudos_cl\Europa\EFL Championship\Wrexham FC.png</v>
      </c>
      <c r="L3001" t="s">
        <v>493</v>
      </c>
      <c r="M3001">
        <f>INDEX(NationalTeams!B:B,MATCH(L3001,NationalTeams!C:C,0))</f>
        <v>95</v>
      </c>
      <c r="O3001" t="str">
        <f t="shared" si="138"/>
        <v>INSERT INTO "Clubs" (club_name,club_league_id,club_value,club_shield,club_country) VALUES ('Wrexham FC',47,67,pg_read_binary_file('E:\imagenes\escudos_cl\Europa\EFL Championship\Wrexham FC.png'),95);</v>
      </c>
    </row>
    <row r="3002" spans="2:15" x14ac:dyDescent="0.25">
      <c r="B3002">
        <v>3000</v>
      </c>
      <c r="C3002" t="s">
        <v>2085</v>
      </c>
      <c r="D3002" t="s">
        <v>1779</v>
      </c>
      <c r="E3002">
        <f>INDEX(ClubLeague!B:B,MATCH(D3002,ClubLeague!C:C,0))</f>
        <v>9</v>
      </c>
      <c r="F3002">
        <v>58</v>
      </c>
      <c r="G3002">
        <v>60</v>
      </c>
      <c r="H3002">
        <v>58</v>
      </c>
      <c r="I3002" s="3">
        <f t="shared" si="139"/>
        <v>59</v>
      </c>
      <c r="J3002" t="s">
        <v>7987</v>
      </c>
      <c r="K3002" t="str">
        <f t="shared" si="140"/>
        <v>E:\imagenes\escudos_cl\Europa\Admiral Bundesliga\WSG Tirol.png</v>
      </c>
      <c r="L3002" t="s">
        <v>514</v>
      </c>
      <c r="M3002">
        <f>INDEX(NationalTeams!B:B,MATCH(L3002,NationalTeams!C:C,0))</f>
        <v>17</v>
      </c>
      <c r="O3002" t="str">
        <f t="shared" si="138"/>
        <v>INSERT INTO "Clubs" (club_name,club_league_id,club_value,club_shield,club_country) VALUES ('WSG Tirol',9,59,pg_read_binary_file('E:\imagenes\escudos_cl\Europa\Admiral Bundesliga\WSG Tirol.png'),17);</v>
      </c>
    </row>
    <row r="3003" spans="2:15" x14ac:dyDescent="0.25">
      <c r="B3003">
        <v>3001</v>
      </c>
      <c r="C3003" t="s">
        <v>4161</v>
      </c>
      <c r="D3003" t="s">
        <v>1805</v>
      </c>
      <c r="E3003">
        <f>INDEX(ClubLeague!B:B,MATCH(D3003,ClubLeague!C:C,0))</f>
        <v>35</v>
      </c>
      <c r="F3003">
        <v>59</v>
      </c>
      <c r="G3003">
        <v>69</v>
      </c>
      <c r="H3003">
        <v>57</v>
      </c>
      <c r="I3003" s="3">
        <f t="shared" si="139"/>
        <v>62</v>
      </c>
      <c r="J3003" t="s">
        <v>7988</v>
      </c>
      <c r="K3003" t="str">
        <f t="shared" si="140"/>
        <v>E:\imagenes\escudos_cl\Asia\Chinese Super League\Wuhan Three Towns FC.png</v>
      </c>
      <c r="L3003" t="s">
        <v>429</v>
      </c>
      <c r="M3003">
        <f>INDEX(NationalTeams!B:B,MATCH(L3003,NationalTeams!C:C,0))</f>
        <v>44</v>
      </c>
      <c r="O3003" t="str">
        <f t="shared" si="138"/>
        <v>INSERT INTO "Clubs" (club_name,club_league_id,club_value,club_shield,club_country) VALUES ('Wuhan Three Towns FC',35,62,pg_read_binary_file('E:\imagenes\escudos_cl\Asia\Chinese Super League\Wuhan Three Towns FC.png'),44);</v>
      </c>
    </row>
    <row r="3004" spans="2:15" x14ac:dyDescent="0.25">
      <c r="B3004">
        <v>3002</v>
      </c>
      <c r="C3004" t="s">
        <v>4800</v>
      </c>
      <c r="D3004" t="s">
        <v>1792</v>
      </c>
      <c r="E3004">
        <f>INDEX(ClubLeague!B:B,MATCH(D3004,ClubLeague!C:C,0))</f>
        <v>22</v>
      </c>
      <c r="F3004">
        <v>80</v>
      </c>
      <c r="G3004">
        <v>70</v>
      </c>
      <c r="H3004">
        <v>77</v>
      </c>
      <c r="I3004" s="3">
        <f t="shared" si="139"/>
        <v>76</v>
      </c>
      <c r="J3004" t="s">
        <v>7989</v>
      </c>
      <c r="K3004" t="str">
        <f t="shared" si="140"/>
        <v>E:\imagenes\escudos_cl\Africa\Botola\Wydad AC.png</v>
      </c>
      <c r="L3004" t="s">
        <v>342</v>
      </c>
      <c r="M3004">
        <f>INDEX(NationalTeams!B:B,MATCH(L3004,NationalTeams!C:C,0))</f>
        <v>137</v>
      </c>
      <c r="O3004" t="str">
        <f t="shared" si="138"/>
        <v>INSERT INTO "Clubs" (club_name,club_league_id,club_value,club_shield,club_country) VALUES ('Wydad AC',22,76,pg_read_binary_file('E:\imagenes\escudos_cl\Africa\Botola\Wydad AC.png'),137);</v>
      </c>
    </row>
    <row r="3005" spans="2:15" x14ac:dyDescent="0.25">
      <c r="B3005">
        <v>3003</v>
      </c>
      <c r="C3005" t="s">
        <v>3716</v>
      </c>
      <c r="D3005" t="s">
        <v>1876</v>
      </c>
      <c r="E3005">
        <f>INDEX(ClubLeague!B:B,MATCH(D3005,ClubLeague!C:C,0))</f>
        <v>107</v>
      </c>
      <c r="F3005">
        <v>68</v>
      </c>
      <c r="G3005">
        <v>62</v>
      </c>
      <c r="H3005">
        <v>62</v>
      </c>
      <c r="I3005" s="3">
        <f t="shared" si="139"/>
        <v>64</v>
      </c>
      <c r="J3005" t="s">
        <v>7990</v>
      </c>
      <c r="K3005" t="str">
        <f t="shared" si="140"/>
        <v>E:\imagenes\escudos_cl\America\Liga MX\Xolos de Tijuana.png</v>
      </c>
      <c r="L3005" t="s">
        <v>378</v>
      </c>
      <c r="M3005">
        <f>INDEX(NationalTeams!B:B,MATCH(L3005,NationalTeams!C:C,0))</f>
        <v>140</v>
      </c>
      <c r="O3005" t="str">
        <f t="shared" si="138"/>
        <v>INSERT INTO "Clubs" (club_name,club_league_id,club_value,club_shield,club_country) VALUES ('Xolos de Tijuana',107,64,pg_read_binary_file('E:\imagenes\escudos_cl\America\Liga MX\Xolos de Tijuana.png'),140);</v>
      </c>
    </row>
    <row r="3006" spans="2:15" x14ac:dyDescent="0.25">
      <c r="B3006">
        <v>3004</v>
      </c>
      <c r="C3006" t="s">
        <v>4367</v>
      </c>
      <c r="D3006" t="s">
        <v>1973</v>
      </c>
      <c r="E3006">
        <f>INDEX(ClubLeague!B:B,MATCH(D3006,ClubLeague!C:C,0))</f>
        <v>204</v>
      </c>
      <c r="F3006">
        <v>54</v>
      </c>
      <c r="G3006">
        <v>60</v>
      </c>
      <c r="H3006">
        <v>53</v>
      </c>
      <c r="I3006" s="3">
        <f t="shared" si="139"/>
        <v>56</v>
      </c>
      <c r="J3006" t="s">
        <v>7991</v>
      </c>
      <c r="K3006" t="str">
        <f t="shared" si="140"/>
        <v>E:\imagenes\escudos_cl\Asia\Uzbekistan Super League\Xorazm FK Urganch.png</v>
      </c>
      <c r="L3006" t="s">
        <v>443</v>
      </c>
      <c r="M3006">
        <f>INDEX(NationalTeams!B:B,MATCH(L3006,NationalTeams!C:C,0))</f>
        <v>215</v>
      </c>
      <c r="O3006" t="str">
        <f t="shared" si="138"/>
        <v>INSERT INTO "Clubs" (club_name,club_league_id,club_value,club_shield,club_country) VALUES ('Xorazm FK Urganch',204,56,pg_read_binary_file('E:\imagenes\escudos_cl\Asia\Uzbekistan Super League\Xorazm FK Urganch.png'),215);</v>
      </c>
    </row>
    <row r="3007" spans="2:15" x14ac:dyDescent="0.25">
      <c r="B3007">
        <v>3005</v>
      </c>
      <c r="C3007" t="s">
        <v>4987</v>
      </c>
      <c r="D3007" t="s">
        <v>1980</v>
      </c>
      <c r="E3007">
        <f>INDEX(ClubLeague!B:B,MATCH(D3007,ClubLeague!C:C,0))</f>
        <v>211</v>
      </c>
      <c r="F3007">
        <v>56</v>
      </c>
      <c r="G3007">
        <v>55</v>
      </c>
      <c r="H3007">
        <v>57</v>
      </c>
      <c r="I3007" s="3">
        <f t="shared" si="139"/>
        <v>56</v>
      </c>
      <c r="J3007" t="s">
        <v>7992</v>
      </c>
      <c r="K3007" t="str">
        <f t="shared" si="140"/>
        <v>E:\imagenes\escudos_cl\Africa\Zimbabwe Premier Soccer League\Yadah Stars FC.png</v>
      </c>
      <c r="L3007" t="s">
        <v>358</v>
      </c>
      <c r="M3007">
        <f>INDEX(NationalTeams!B:B,MATCH(L3007,NationalTeams!C:C,0))</f>
        <v>223</v>
      </c>
      <c r="O3007" t="str">
        <f t="shared" si="138"/>
        <v>INSERT INTO "Clubs" (club_name,club_league_id,club_value,club_shield,club_country) VALUES ('Yadah Stars FC',211,56,pg_read_binary_file('E:\imagenes\escudos_cl\Africa\Zimbabwe Premier Soccer League\Yadah Stars FC.png'),223);</v>
      </c>
    </row>
    <row r="3008" spans="2:15" x14ac:dyDescent="0.25">
      <c r="B3008">
        <v>3006</v>
      </c>
      <c r="C3008" t="s">
        <v>4425</v>
      </c>
      <c r="D3008" t="s">
        <v>1900</v>
      </c>
      <c r="E3008">
        <f>INDEX(ClubLeague!B:B,MATCH(D3008,ClubLeague!C:C,0))</f>
        <v>131</v>
      </c>
      <c r="F3008">
        <v>50</v>
      </c>
      <c r="G3008">
        <v>56</v>
      </c>
      <c r="H3008">
        <v>52</v>
      </c>
      <c r="I3008" s="3">
        <f t="shared" si="139"/>
        <v>53</v>
      </c>
      <c r="J3008" t="s">
        <v>7993</v>
      </c>
      <c r="K3008" t="str">
        <f t="shared" si="140"/>
        <v>E:\imagenes\escudos_cl\Asia\Myanmar National League\Yadanarbon FC.png</v>
      </c>
      <c r="L3008" t="s">
        <v>453</v>
      </c>
      <c r="M3008">
        <f>INDEX(NationalTeams!B:B,MATCH(L3008,NationalTeams!C:C,0))</f>
        <v>28</v>
      </c>
      <c r="O3008" t="str">
        <f t="shared" si="138"/>
        <v>INSERT INTO "Clubs" (club_name,club_league_id,club_value,club_shield,club_country) VALUES ('Yadanarbon FC',131,53,pg_read_binary_file('E:\imagenes\escudos_cl\Asia\Myanmar National League\Yadanarbon FC.png'),28);</v>
      </c>
    </row>
    <row r="3009" spans="2:15" x14ac:dyDescent="0.25">
      <c r="B3009">
        <v>3007</v>
      </c>
      <c r="C3009" t="s">
        <v>4143</v>
      </c>
      <c r="D3009" t="s">
        <v>1804</v>
      </c>
      <c r="E3009">
        <f>INDEX(ClubLeague!B:B,MATCH(D3009,ClubLeague!C:C,0))</f>
        <v>34</v>
      </c>
      <c r="F3009">
        <v>56</v>
      </c>
      <c r="G3009">
        <v>57</v>
      </c>
      <c r="H3009">
        <v>58</v>
      </c>
      <c r="I3009" s="3">
        <f t="shared" si="139"/>
        <v>57</v>
      </c>
      <c r="J3009" t="s">
        <v>7994</v>
      </c>
      <c r="K3009" t="str">
        <f t="shared" si="140"/>
        <v>E:\imagenes\escudos_cl\Asia\China League One\Yanbian Longding FC.png</v>
      </c>
      <c r="L3009" t="s">
        <v>429</v>
      </c>
      <c r="M3009">
        <f>INDEX(NationalTeams!B:B,MATCH(L3009,NationalTeams!C:C,0))</f>
        <v>44</v>
      </c>
      <c r="O3009" t="str">
        <f t="shared" si="138"/>
        <v>INSERT INTO "Clubs" (club_name,club_league_id,club_value,club_shield,club_country) VALUES ('Yanbian Longding FC',34,57,pg_read_binary_file('E:\imagenes\escudos_cl\Asia\China League One\Yanbian Longding FC.png'),44);</v>
      </c>
    </row>
    <row r="3010" spans="2:15" x14ac:dyDescent="0.25">
      <c r="B3010">
        <v>3008</v>
      </c>
      <c r="C3010" t="s">
        <v>4518</v>
      </c>
      <c r="D3010" t="s">
        <v>1900</v>
      </c>
      <c r="E3010">
        <f>INDEX(ClubLeague!B:B,MATCH(D3010,ClubLeague!C:C,0))</f>
        <v>131</v>
      </c>
      <c r="F3010">
        <v>51</v>
      </c>
      <c r="G3010">
        <v>52</v>
      </c>
      <c r="H3010">
        <v>49</v>
      </c>
      <c r="I3010" s="3">
        <f t="shared" si="139"/>
        <v>51</v>
      </c>
      <c r="J3010" t="s">
        <v>7995</v>
      </c>
      <c r="K3010" t="str">
        <f t="shared" si="140"/>
        <v>E:\imagenes\escudos_cl\Asia\Myanmar National League\Yangon United FC.png</v>
      </c>
      <c r="L3010" t="s">
        <v>453</v>
      </c>
      <c r="M3010">
        <f>INDEX(NationalTeams!B:B,MATCH(L3010,NationalTeams!C:C,0))</f>
        <v>28</v>
      </c>
      <c r="O3010" t="str">
        <f t="shared" si="138"/>
        <v>INSERT INTO "Clubs" (club_name,club_league_id,club_value,club_shield,club_country) VALUES ('Yangon United FC',131,51,pg_read_binary_file('E:\imagenes\escudos_cl\Asia\Myanmar National League\Yangon United FC.png'),28);</v>
      </c>
    </row>
    <row r="3011" spans="2:15" x14ac:dyDescent="0.25">
      <c r="B3011">
        <v>3009</v>
      </c>
      <c r="C3011" t="s">
        <v>3883</v>
      </c>
      <c r="D3011" t="s">
        <v>1923</v>
      </c>
      <c r="E3011">
        <f>INDEX(ClubLeague!B:B,MATCH(D3011,ClubLeague!C:C,0))</f>
        <v>154</v>
      </c>
      <c r="F3011">
        <v>55</v>
      </c>
      <c r="G3011">
        <v>55</v>
      </c>
      <c r="H3011">
        <v>56</v>
      </c>
      <c r="I3011" s="3">
        <f t="shared" si="139"/>
        <v>55</v>
      </c>
      <c r="J3011" t="s">
        <v>7996</v>
      </c>
      <c r="K3011" t="str">
        <f t="shared" si="140"/>
        <v>E:\imagenes\escudos_cl\America\Primera Division de Venezuela\Yaracuyanos FC.png</v>
      </c>
      <c r="L3011" t="s">
        <v>351</v>
      </c>
      <c r="M3011">
        <f>INDEX(NationalTeams!B:B,MATCH(L3011,NationalTeams!C:C,0))</f>
        <v>217</v>
      </c>
      <c r="O3011" t="str">
        <f t="shared" ref="O3011:O3037" si="141">_xlfn.CONCAT($O$1,$S$1,$B$1,$S$1," ",$Q$1,$C$2,$U$1,$E$2,$U$1,$I$2,$U$1,$K$2,$U$1,$M$2,$R$1,$P$1,$Q$1,$T$1,C3011,$T$1,$U$1,E3011,$U$1,I3011,$U$1,$O$2,$Q$1,$T$1,K3011,$T$1,$R$1,$U$1,M3011,$R$1,$V$1)</f>
        <v>INSERT INTO "Clubs" (club_name,club_league_id,club_value,club_shield,club_country) VALUES ('Yaracuyanos FC',154,55,pg_read_binary_file('E:\imagenes\escudos_cl\America\Primera Division de Venezuela\Yaracuyanos FC.png'),217);</v>
      </c>
    </row>
    <row r="3012" spans="2:15" x14ac:dyDescent="0.25">
      <c r="B3012">
        <v>3010</v>
      </c>
      <c r="C3012" t="s">
        <v>2540</v>
      </c>
      <c r="D3012" t="s">
        <v>8681</v>
      </c>
      <c r="E3012">
        <f>INDEX(ClubLeague!B:B,MATCH(D3012,ClubLeague!C:C,0))</f>
        <v>37</v>
      </c>
      <c r="F3012">
        <v>55</v>
      </c>
      <c r="G3012">
        <v>57</v>
      </c>
      <c r="H3012">
        <v>59</v>
      </c>
      <c r="I3012" s="3">
        <f t="shared" ref="I3012:I3037" si="142">ROUND(AVERAGE(F3012:H3012),0)</f>
        <v>57</v>
      </c>
      <c r="J3012" t="s">
        <v>7997</v>
      </c>
      <c r="K3012" t="str">
        <f t="shared" ref="K3012:K3037" si="143">_xlfn.CONCAT($A$1,J3012)</f>
        <v>E:\imagenes\escudos_cl\Europa\Cymru South\Ynyshir Albions FC.png</v>
      </c>
      <c r="L3012" t="s">
        <v>517</v>
      </c>
      <c r="M3012">
        <f>INDEX(NationalTeams!B:B,MATCH(L3012,NationalTeams!C:C,0))</f>
        <v>76</v>
      </c>
      <c r="O3012" t="str">
        <f t="shared" si="141"/>
        <v>INSERT INTO "Clubs" (club_name,club_league_id,club_value,club_shield,club_country) VALUES ('Ynyshir Albions FC',37,57,pg_read_binary_file('E:\imagenes\escudos_cl\Europa\Cymru South\Ynyshir Albions FC.png'),76);</v>
      </c>
    </row>
    <row r="3013" spans="2:15" x14ac:dyDescent="0.25">
      <c r="B3013">
        <v>3011</v>
      </c>
      <c r="C3013" t="s">
        <v>3903</v>
      </c>
      <c r="D3013" t="s">
        <v>1843</v>
      </c>
      <c r="E3013">
        <f>INDEX(ClubLeague!B:B,MATCH(D3013,ClubLeague!C:C,0))</f>
        <v>74</v>
      </c>
      <c r="F3013">
        <v>66</v>
      </c>
      <c r="G3013">
        <v>69</v>
      </c>
      <c r="H3013">
        <v>66</v>
      </c>
      <c r="I3013" s="3">
        <f t="shared" si="142"/>
        <v>67</v>
      </c>
      <c r="J3013" t="s">
        <v>7998</v>
      </c>
      <c r="K3013" t="str">
        <f t="shared" si="143"/>
        <v>E:\imagenes\escudos_cl\Asia\J1 League\Yokohama F.Marinos.png</v>
      </c>
      <c r="L3013" t="s">
        <v>422</v>
      </c>
      <c r="M3013">
        <f>INDEX(NationalTeams!B:B,MATCH(L3013,NationalTeams!C:C,0))</f>
        <v>112</v>
      </c>
      <c r="O3013" t="str">
        <f t="shared" si="141"/>
        <v>INSERT INTO "Clubs" (club_name,club_league_id,club_value,club_shield,club_country) VALUES ('Yokohama F.Marinos',74,67,pg_read_binary_file('E:\imagenes\escudos_cl\Asia\J1 League\Yokohama F.Marinos.png'),112);</v>
      </c>
    </row>
    <row r="3014" spans="2:15" x14ac:dyDescent="0.25">
      <c r="B3014">
        <v>3012</v>
      </c>
      <c r="C3014" t="s">
        <v>3958</v>
      </c>
      <c r="D3014" t="s">
        <v>1843</v>
      </c>
      <c r="E3014">
        <f>INDEX(ClubLeague!B:B,MATCH(D3014,ClubLeague!C:C,0))</f>
        <v>74</v>
      </c>
      <c r="F3014">
        <v>66</v>
      </c>
      <c r="G3014">
        <v>65</v>
      </c>
      <c r="H3014">
        <v>62</v>
      </c>
      <c r="I3014" s="3">
        <f t="shared" si="142"/>
        <v>64</v>
      </c>
      <c r="J3014" t="s">
        <v>7999</v>
      </c>
      <c r="K3014" t="str">
        <f t="shared" si="143"/>
        <v>E:\imagenes\escudos_cl\Asia\J1 League\Yokohama FC.png</v>
      </c>
      <c r="L3014" t="s">
        <v>422</v>
      </c>
      <c r="M3014">
        <f>INDEX(NationalTeams!B:B,MATCH(L3014,NationalTeams!C:C,0))</f>
        <v>112</v>
      </c>
      <c r="O3014" t="str">
        <f t="shared" si="141"/>
        <v>INSERT INTO "Clubs" (club_name,club_league_id,club_value,club_shield,club_country) VALUES ('Yokohama FC',74,64,pg_read_binary_file('E:\imagenes\escudos_cl\Asia\J1 League\Yokohama FC.png'),112);</v>
      </c>
    </row>
    <row r="3015" spans="2:15" x14ac:dyDescent="0.25">
      <c r="B3015">
        <v>3013</v>
      </c>
      <c r="C3015" t="s">
        <v>3453</v>
      </c>
      <c r="D3015" t="s">
        <v>1801</v>
      </c>
      <c r="E3015">
        <f>INDEX(ClubLeague!B:B,MATCH(D3015,ClubLeague!C:C,0))</f>
        <v>31</v>
      </c>
      <c r="F3015">
        <v>63</v>
      </c>
      <c r="G3015">
        <v>66</v>
      </c>
      <c r="H3015">
        <v>63</v>
      </c>
      <c r="I3015" s="3">
        <f t="shared" si="142"/>
        <v>64</v>
      </c>
      <c r="J3015" t="s">
        <v>8000</v>
      </c>
      <c r="K3015" t="str">
        <f t="shared" si="143"/>
        <v>E:\imagenes\escudos_cl\America\Canadian Premier League\York United FC.png</v>
      </c>
      <c r="L3015" t="s">
        <v>355</v>
      </c>
      <c r="M3015">
        <f>INDEX(NationalTeams!B:B,MATCH(L3015,NationalTeams!C:C,0))</f>
        <v>41</v>
      </c>
      <c r="O3015" t="str">
        <f t="shared" si="141"/>
        <v>INSERT INTO "Clubs" (club_name,club_league_id,club_value,club_shield,club_country) VALUES ('York United FC',31,64,pg_read_binary_file('E:\imagenes\escudos_cl\America\Canadian Premier League\York United FC.png'),41);</v>
      </c>
    </row>
    <row r="3016" spans="2:15" x14ac:dyDescent="0.25">
      <c r="B3016">
        <v>3014</v>
      </c>
      <c r="C3016" t="s">
        <v>4842</v>
      </c>
      <c r="D3016" t="s">
        <v>1901</v>
      </c>
      <c r="E3016">
        <f>INDEX(ClubLeague!B:B,MATCH(D3016,ClubLeague!C:C,0))</f>
        <v>132</v>
      </c>
      <c r="F3016">
        <v>53</v>
      </c>
      <c r="G3016">
        <v>53</v>
      </c>
      <c r="H3016">
        <v>51</v>
      </c>
      <c r="I3016" s="3">
        <f t="shared" si="142"/>
        <v>52</v>
      </c>
      <c r="J3016" t="s">
        <v>8001</v>
      </c>
      <c r="K3016" t="str">
        <f t="shared" si="143"/>
        <v>E:\imagenes\escudos_cl\Africa\Namibia Premiership\Young African FC.png</v>
      </c>
      <c r="L3016" t="s">
        <v>372</v>
      </c>
      <c r="M3016">
        <f>INDEX(NationalTeams!B:B,MATCH(L3016,NationalTeams!C:C,0))</f>
        <v>148</v>
      </c>
      <c r="O3016" t="str">
        <f t="shared" si="141"/>
        <v>INSERT INTO "Clubs" (club_name,club_league_id,club_value,club_shield,club_country) VALUES ('Young African FC',132,52,pg_read_binary_file('E:\imagenes\escudos_cl\Africa\Namibia Premiership\Young African FC.png'),148);</v>
      </c>
    </row>
    <row r="3017" spans="2:15" x14ac:dyDescent="0.25">
      <c r="B3017">
        <v>3015</v>
      </c>
      <c r="C3017" t="s">
        <v>4756</v>
      </c>
      <c r="D3017" t="s">
        <v>1831</v>
      </c>
      <c r="E3017">
        <f>INDEX(ClubLeague!B:B,MATCH(D3017,ClubLeague!C:C,0))</f>
        <v>62</v>
      </c>
      <c r="F3017">
        <v>65</v>
      </c>
      <c r="G3017">
        <v>68</v>
      </c>
      <c r="H3017">
        <v>64</v>
      </c>
      <c r="I3017" s="3">
        <f t="shared" si="142"/>
        <v>66</v>
      </c>
      <c r="J3017" t="s">
        <v>8002</v>
      </c>
      <c r="K3017" t="str">
        <f t="shared" si="143"/>
        <v>E:\imagenes\escudos_cl\Africa\Ghana Premier League\Young Apostles.png</v>
      </c>
      <c r="L3017" t="s">
        <v>325</v>
      </c>
      <c r="M3017">
        <f>INDEX(NationalTeams!B:B,MATCH(L3017,NationalTeams!C:C,0))</f>
        <v>79</v>
      </c>
      <c r="O3017" t="str">
        <f t="shared" si="141"/>
        <v>INSERT INTO "Clubs" (club_name,club_league_id,club_value,club_shield,club_country) VALUES ('Young Apostles',62,66,pg_read_binary_file('E:\imagenes\escudos_cl\Africa\Ghana Premier League\Young Apostles.png'),79);</v>
      </c>
    </row>
    <row r="3018" spans="2:15" x14ac:dyDescent="0.25">
      <c r="B3018">
        <v>3016</v>
      </c>
      <c r="C3018" t="s">
        <v>4843</v>
      </c>
      <c r="D3018" t="s">
        <v>1901</v>
      </c>
      <c r="E3018">
        <f>INDEX(ClubLeague!B:B,MATCH(D3018,ClubLeague!C:C,0))</f>
        <v>132</v>
      </c>
      <c r="F3018">
        <v>63</v>
      </c>
      <c r="G3018">
        <v>52</v>
      </c>
      <c r="H3018">
        <v>53</v>
      </c>
      <c r="I3018" s="3">
        <f t="shared" si="142"/>
        <v>56</v>
      </c>
      <c r="J3018" t="s">
        <v>8003</v>
      </c>
      <c r="K3018" t="str">
        <f t="shared" si="143"/>
        <v>E:\imagenes\escudos_cl\Africa\Namibia Premiership\Young Brazilians FC.png</v>
      </c>
      <c r="L3018" t="s">
        <v>372</v>
      </c>
      <c r="M3018">
        <f>INDEX(NationalTeams!B:B,MATCH(L3018,NationalTeams!C:C,0))</f>
        <v>148</v>
      </c>
      <c r="O3018" t="str">
        <f t="shared" si="141"/>
        <v>INSERT INTO "Clubs" (club_name,club_league_id,club_value,club_shield,club_country) VALUES ('Young Brazilians FC',132,56,pg_read_binary_file('E:\imagenes\escudos_cl\Africa\Namibia Premiership\Young Brazilians FC.png'),148);</v>
      </c>
    </row>
    <row r="3019" spans="2:15" x14ac:dyDescent="0.25">
      <c r="B3019">
        <v>3017</v>
      </c>
      <c r="C3019" t="s">
        <v>4485</v>
      </c>
      <c r="D3019" t="s">
        <v>1857</v>
      </c>
      <c r="E3019">
        <f>INDEX(ClubLeague!B:B,MATCH(D3019,ClubLeague!C:C,0))</f>
        <v>88</v>
      </c>
      <c r="F3019">
        <v>51</v>
      </c>
      <c r="G3019">
        <v>54</v>
      </c>
      <c r="H3019">
        <v>50</v>
      </c>
      <c r="I3019" s="3">
        <f t="shared" si="142"/>
        <v>52</v>
      </c>
      <c r="J3019" t="s">
        <v>8004</v>
      </c>
      <c r="K3019" t="str">
        <f t="shared" si="143"/>
        <v>E:\imagenes\escudos_cl\Asia\Lao League 1\Young Elephants FC.png</v>
      </c>
      <c r="L3019" t="s">
        <v>455</v>
      </c>
      <c r="M3019">
        <f>INDEX(NationalTeams!B:B,MATCH(L3019,NationalTeams!C:C,0))</f>
        <v>120</v>
      </c>
      <c r="O3019" t="str">
        <f t="shared" si="141"/>
        <v>INSERT INTO "Clubs" (club_name,club_league_id,club_value,club_shield,club_country) VALUES ('Young Elephants FC',88,52,pg_read_binary_file('E:\imagenes\escudos_cl\Asia\Lao League 1\Young Elephants FC.png'),120);</v>
      </c>
    </row>
    <row r="3020" spans="2:15" x14ac:dyDescent="0.25">
      <c r="B3020">
        <v>3018</v>
      </c>
      <c r="C3020" t="s">
        <v>4147</v>
      </c>
      <c r="D3020" t="s">
        <v>1944</v>
      </c>
      <c r="E3020">
        <f>INDEX(ClubLeague!B:B,MATCH(D3020,ClubLeague!C:C,0))</f>
        <v>175</v>
      </c>
      <c r="F3020">
        <v>57</v>
      </c>
      <c r="G3020">
        <v>56</v>
      </c>
      <c r="H3020">
        <v>58</v>
      </c>
      <c r="I3020" s="3">
        <f t="shared" si="142"/>
        <v>57</v>
      </c>
      <c r="J3020" t="s">
        <v>8005</v>
      </c>
      <c r="K3020" t="str">
        <f t="shared" si="143"/>
        <v>E:\imagenes\escudos_cl\Asia\Singapore Premier League\Young Lions FC.png</v>
      </c>
      <c r="L3020" t="s">
        <v>450</v>
      </c>
      <c r="M3020">
        <f>INDEX(NationalTeams!B:B,MATCH(L3020,NationalTeams!C:C,0))</f>
        <v>188</v>
      </c>
      <c r="O3020" t="str">
        <f t="shared" si="141"/>
        <v>INSERT INTO "Clubs" (club_name,club_league_id,club_value,club_shield,club_country) VALUES ('Young Lions FC',175,57,pg_read_binary_file('E:\imagenes\escudos_cl\Asia\Singapore Premier League\Young Lions FC.png'),188);</v>
      </c>
    </row>
    <row r="3021" spans="2:15" x14ac:dyDescent="0.25">
      <c r="B3021">
        <v>3019</v>
      </c>
      <c r="C3021" t="s">
        <v>4050</v>
      </c>
      <c r="D3021" t="s">
        <v>1805</v>
      </c>
      <c r="E3021">
        <f>INDEX(ClubLeague!B:B,MATCH(D3021,ClubLeague!C:C,0))</f>
        <v>35</v>
      </c>
      <c r="F3021">
        <v>53</v>
      </c>
      <c r="G3021">
        <v>55</v>
      </c>
      <c r="H3021">
        <v>60</v>
      </c>
      <c r="I3021" s="3">
        <f t="shared" si="142"/>
        <v>56</v>
      </c>
      <c r="J3021" t="s">
        <v>8006</v>
      </c>
      <c r="K3021" t="str">
        <f t="shared" si="143"/>
        <v>E:\imagenes\escudos_cl\Asia\Chinese Super League\Yunnan Yukun FC.png</v>
      </c>
      <c r="L3021" t="s">
        <v>429</v>
      </c>
      <c r="M3021">
        <f>INDEX(NationalTeams!B:B,MATCH(L3021,NationalTeams!C:C,0))</f>
        <v>44</v>
      </c>
      <c r="O3021" t="str">
        <f t="shared" si="141"/>
        <v>INSERT INTO "Clubs" (club_name,club_league_id,club_value,club_shield,club_country) VALUES ('Yunnan Yukun FC',35,56,pg_read_binary_file('E:\imagenes\escudos_cl\Asia\Chinese Super League\Yunnan Yukun FC.png'),44);</v>
      </c>
    </row>
    <row r="3022" spans="2:15" x14ac:dyDescent="0.25">
      <c r="B3022">
        <v>3020</v>
      </c>
      <c r="C3022" t="s">
        <v>2933</v>
      </c>
      <c r="D3022" t="s">
        <v>1893</v>
      </c>
      <c r="E3022">
        <f>INDEX(ClubLeague!B:B,MATCH(D3022,ClubLeague!C:C,0))</f>
        <v>124</v>
      </c>
      <c r="F3022">
        <v>56</v>
      </c>
      <c r="G3022">
        <v>53</v>
      </c>
      <c r="H3022">
        <v>49</v>
      </c>
      <c r="I3022" s="3">
        <f t="shared" si="142"/>
        <v>53</v>
      </c>
      <c r="J3022" t="s">
        <v>8007</v>
      </c>
      <c r="K3022" t="str">
        <f t="shared" si="143"/>
        <v>E:\imagenes\escudos_cl\Europa\Maltese Premier League\Zabbar St. Patrick FC.png</v>
      </c>
      <c r="L3022" t="s">
        <v>539</v>
      </c>
      <c r="M3022">
        <f>INDEX(NationalTeams!B:B,MATCH(L3022,NationalTeams!C:C,0))</f>
        <v>136</v>
      </c>
      <c r="O3022" t="str">
        <f t="shared" si="141"/>
        <v>INSERT INTO "Clubs" (club_name,club_league_id,club_value,club_shield,club_country) VALUES ('Zabbar St. Patrick FC',124,53,pg_read_binary_file('E:\imagenes\escudos_cl\Europa\Maltese Premier League\Zabbar St. Patrick FC.png'),136);</v>
      </c>
    </row>
    <row r="3023" spans="2:15" x14ac:dyDescent="0.25">
      <c r="B3023">
        <v>3021</v>
      </c>
      <c r="C3023" t="s">
        <v>2098</v>
      </c>
      <c r="D3023" t="s">
        <v>1785</v>
      </c>
      <c r="E3023">
        <f>INDEX(ClubLeague!B:B,MATCH(D3023,ClubLeague!C:C,0))</f>
        <v>15</v>
      </c>
      <c r="F3023">
        <v>53</v>
      </c>
      <c r="G3023">
        <v>52</v>
      </c>
      <c r="H3023">
        <v>51</v>
      </c>
      <c r="I3023" s="3">
        <f t="shared" si="142"/>
        <v>52</v>
      </c>
      <c r="J3023" t="s">
        <v>8008</v>
      </c>
      <c r="K3023" t="str">
        <f t="shared" si="143"/>
        <v>E:\imagenes\escudos_cl\Europa\Azerbaijan First Division\Zagatala PFK.png</v>
      </c>
      <c r="L3023" t="s">
        <v>535</v>
      </c>
      <c r="M3023">
        <f>INDEX(NationalTeams!B:B,MATCH(L3023,NationalTeams!C:C,0))</f>
        <v>18</v>
      </c>
      <c r="O3023" t="str">
        <f t="shared" si="141"/>
        <v>INSERT INTO "Clubs" (club_name,club_league_id,club_value,club_shield,club_country) VALUES ('Zagatala PFK',15,52,pg_read_binary_file('E:\imagenes\escudos_cl\Europa\Azerbaijan First Division\Zagatala PFK.png'),18);</v>
      </c>
    </row>
    <row r="3024" spans="2:15" x14ac:dyDescent="0.25">
      <c r="B3024">
        <v>3022</v>
      </c>
      <c r="C3024" t="s">
        <v>3022</v>
      </c>
      <c r="D3024" t="s">
        <v>1819</v>
      </c>
      <c r="E3024">
        <f>INDEX(ClubLeague!B:B,MATCH(D3024,ClubLeague!C:C,0))</f>
        <v>50</v>
      </c>
      <c r="F3024">
        <v>62</v>
      </c>
      <c r="G3024">
        <v>65</v>
      </c>
      <c r="H3024">
        <v>61</v>
      </c>
      <c r="I3024" s="3">
        <f t="shared" si="142"/>
        <v>63</v>
      </c>
      <c r="J3024" t="s">
        <v>8009</v>
      </c>
      <c r="K3024" t="str">
        <f t="shared" si="143"/>
        <v>E:\imagenes\escudos_cl\Europa\Ekstraklasa\Zaglebie Lubin.png</v>
      </c>
      <c r="L3024" t="s">
        <v>494</v>
      </c>
      <c r="M3024">
        <f>INDEX(NationalTeams!B:B,MATCH(L3024,NationalTeams!C:C,0))</f>
        <v>166</v>
      </c>
      <c r="O3024" t="str">
        <f t="shared" si="141"/>
        <v>INSERT INTO "Clubs" (club_name,club_league_id,club_value,club_shield,club_country) VALUES ('Zaglebie Lubin',50,63,pg_read_binary_file('E:\imagenes\escudos_cl\Europa\Ekstraklasa\Zaglebie Lubin.png'),166);</v>
      </c>
    </row>
    <row r="3025" spans="2:15" x14ac:dyDescent="0.25">
      <c r="B3025">
        <v>3023</v>
      </c>
      <c r="C3025" t="s">
        <v>4371</v>
      </c>
      <c r="D3025" t="s">
        <v>1838</v>
      </c>
      <c r="E3025">
        <f>INDEX(ClubLeague!B:B,MATCH(D3025,ClubLeague!C:C,0))</f>
        <v>69</v>
      </c>
      <c r="F3025">
        <v>59</v>
      </c>
      <c r="G3025">
        <v>57</v>
      </c>
      <c r="H3025">
        <v>53</v>
      </c>
      <c r="I3025" s="3">
        <f t="shared" si="142"/>
        <v>56</v>
      </c>
      <c r="J3025" t="s">
        <v>8010</v>
      </c>
      <c r="K3025" t="str">
        <f t="shared" si="143"/>
        <v>E:\imagenes\escudos_cl\Asia\Iraq Stars League\Zakho SC.png</v>
      </c>
      <c r="L3025" t="s">
        <v>431</v>
      </c>
      <c r="M3025">
        <f>INDEX(NationalTeams!B:B,MATCH(L3025,NationalTeams!C:C,0))</f>
        <v>96</v>
      </c>
      <c r="O3025" t="str">
        <f t="shared" si="141"/>
        <v>INSERT INTO "Clubs" (club_name,club_league_id,club_value,club_shield,club_country) VALUES ('Zakho SC',69,56,pg_read_binary_file('E:\imagenes\escudos_cl\Asia\Iraq Stars League\Zakho SC.png'),96);</v>
      </c>
    </row>
    <row r="3026" spans="2:15" x14ac:dyDescent="0.25">
      <c r="B3026">
        <v>3024</v>
      </c>
      <c r="C3026" t="s">
        <v>2658</v>
      </c>
      <c r="D3026" t="s">
        <v>1903</v>
      </c>
      <c r="E3026">
        <f>INDEX(ClubLeague!B:B,MATCH(D3026,ClubLeague!C:C,0))</f>
        <v>134</v>
      </c>
      <c r="F3026">
        <v>54</v>
      </c>
      <c r="G3026">
        <v>55</v>
      </c>
      <c r="H3026">
        <v>57</v>
      </c>
      <c r="I3026" s="3">
        <f t="shared" si="142"/>
        <v>55</v>
      </c>
      <c r="J3026" t="s">
        <v>8011</v>
      </c>
      <c r="K3026" t="str">
        <f t="shared" si="143"/>
        <v>E:\imagenes\escudos_cl\Europa\Nemzeti Bajnoksag I\Zalaegerszegi TE.png</v>
      </c>
      <c r="L3026" t="s">
        <v>512</v>
      </c>
      <c r="M3026">
        <f>INDEX(NationalTeams!B:B,MATCH(L3026,NationalTeams!C:C,0))</f>
        <v>92</v>
      </c>
      <c r="O3026" t="str">
        <f t="shared" si="141"/>
        <v>INSERT INTO "Clubs" (club_name,club_league_id,club_value,club_shield,club_country) VALUES ('Zalaegerszegi TE',134,55,pg_read_binary_file('E:\imagenes\escudos_cl\Europa\Nemzeti Bajnoksag I\Zalaegerszegi TE.png'),92);</v>
      </c>
    </row>
    <row r="3027" spans="2:15" x14ac:dyDescent="0.25">
      <c r="B3027">
        <v>3025</v>
      </c>
      <c r="C3027" t="s">
        <v>4717</v>
      </c>
      <c r="D3027" t="s">
        <v>1817</v>
      </c>
      <c r="E3027">
        <f>INDEX(ClubLeague!B:B,MATCH(D3027,ClubLeague!C:C,0))</f>
        <v>48</v>
      </c>
      <c r="F3027">
        <v>83</v>
      </c>
      <c r="G3027">
        <v>79</v>
      </c>
      <c r="H3027">
        <v>76</v>
      </c>
      <c r="I3027" s="3">
        <f t="shared" si="142"/>
        <v>79</v>
      </c>
      <c r="J3027" t="s">
        <v>8012</v>
      </c>
      <c r="K3027" t="str">
        <f t="shared" si="143"/>
        <v>E:\imagenes\escudos_cl\Africa\Egyptian Premier League\Zamalek SC.png</v>
      </c>
      <c r="L3027" t="s">
        <v>365</v>
      </c>
      <c r="M3027">
        <f>INDEX(NationalTeams!B:B,MATCH(L3027,NationalTeams!C:C,0))</f>
        <v>59</v>
      </c>
      <c r="O3027" t="str">
        <f t="shared" si="141"/>
        <v>INSERT INTO "Clubs" (club_name,club_league_id,club_value,club_shield,club_country) VALUES ('Zamalek SC',48,79,pg_read_binary_file('E:\imagenes\escudos_cl\Africa\Egyptian Premier League\Zamalek SC.png'),59);</v>
      </c>
    </row>
    <row r="3028" spans="2:15" x14ac:dyDescent="0.25">
      <c r="B3028">
        <v>3026</v>
      </c>
      <c r="C3028" t="s">
        <v>3879</v>
      </c>
      <c r="D3028" t="s">
        <v>1923</v>
      </c>
      <c r="E3028">
        <f>INDEX(ClubLeague!B:B,MATCH(D3028,ClubLeague!C:C,0))</f>
        <v>154</v>
      </c>
      <c r="F3028">
        <v>59</v>
      </c>
      <c r="G3028">
        <v>59</v>
      </c>
      <c r="H3028">
        <v>60</v>
      </c>
      <c r="I3028" s="3">
        <f t="shared" si="142"/>
        <v>59</v>
      </c>
      <c r="J3028" t="s">
        <v>8013</v>
      </c>
      <c r="K3028" t="str">
        <f t="shared" si="143"/>
        <v>E:\imagenes\escudos_cl\America\Primera Division de Venezuela\Zamora FC.png</v>
      </c>
      <c r="L3028" t="s">
        <v>351</v>
      </c>
      <c r="M3028">
        <f>INDEX(NationalTeams!B:B,MATCH(L3028,NationalTeams!C:C,0))</f>
        <v>217</v>
      </c>
      <c r="O3028" t="str">
        <f t="shared" si="141"/>
        <v>INSERT INTO "Clubs" (club_name,club_league_id,club_value,club_shield,club_country) VALUES ('Zamora FC',154,59,pg_read_binary_file('E:\imagenes\escudos_cl\America\Primera Division de Venezuela\Zamora FC.png'),217);</v>
      </c>
    </row>
    <row r="3029" spans="2:15" x14ac:dyDescent="0.25">
      <c r="B3029">
        <v>3027</v>
      </c>
      <c r="C3029" t="s">
        <v>4969</v>
      </c>
      <c r="D3029" t="s">
        <v>1979</v>
      </c>
      <c r="E3029">
        <f>INDEX(ClubLeague!B:B,MATCH(D3029,ClubLeague!C:C,0))</f>
        <v>210</v>
      </c>
      <c r="F3029">
        <v>52</v>
      </c>
      <c r="G3029">
        <v>61</v>
      </c>
      <c r="H3029">
        <v>58</v>
      </c>
      <c r="I3029" s="3">
        <f t="shared" si="142"/>
        <v>57</v>
      </c>
      <c r="J3029" t="s">
        <v>8014</v>
      </c>
      <c r="K3029" t="str">
        <f t="shared" si="143"/>
        <v>E:\imagenes\escudos_cl\Africa\Zambia Super League\Zanaco FC.png</v>
      </c>
      <c r="L3029" t="s">
        <v>367</v>
      </c>
      <c r="M3029">
        <f>INDEX(NationalTeams!B:B,MATCH(L3029,NationalTeams!C:C,0))</f>
        <v>222</v>
      </c>
      <c r="O3029" t="str">
        <f t="shared" si="141"/>
        <v>INSERT INTO "Clubs" (club_name,club_league_id,club_value,club_shield,club_country) VALUES ('Zanaco FC',210,57,pg_read_binary_file('E:\imagenes\escudos_cl\Africa\Zambia Super League\Zanaco FC.png'),222);</v>
      </c>
    </row>
    <row r="3030" spans="2:15" x14ac:dyDescent="0.25">
      <c r="B3030">
        <v>3028</v>
      </c>
      <c r="C3030" t="s">
        <v>4718</v>
      </c>
      <c r="D3030" t="s">
        <v>1817</v>
      </c>
      <c r="E3030">
        <f>INDEX(ClubLeague!B:B,MATCH(D3030,ClubLeague!C:C,0))</f>
        <v>48</v>
      </c>
      <c r="F3030">
        <v>62</v>
      </c>
      <c r="G3030">
        <v>76</v>
      </c>
      <c r="H3030">
        <v>61</v>
      </c>
      <c r="I3030" s="3">
        <f t="shared" si="142"/>
        <v>66</v>
      </c>
      <c r="J3030" t="s">
        <v>8015</v>
      </c>
      <c r="K3030" t="str">
        <f t="shared" si="143"/>
        <v>E:\imagenes\escudos_cl\Africa\Egyptian Premier League\ZED FC.png</v>
      </c>
      <c r="L3030" t="s">
        <v>365</v>
      </c>
      <c r="M3030">
        <f>INDEX(NationalTeams!B:B,MATCH(L3030,NationalTeams!C:C,0))</f>
        <v>59</v>
      </c>
      <c r="O3030" t="str">
        <f t="shared" si="141"/>
        <v>INSERT INTO "Clubs" (club_name,club_league_id,club_value,club_shield,club_country) VALUES ('ZED FC',48,66,pg_read_binary_file('E:\imagenes\escudos_cl\Africa\Egyptian Premier League\ZED FC.png'),59);</v>
      </c>
    </row>
    <row r="3031" spans="2:15" x14ac:dyDescent="0.25">
      <c r="B3031">
        <v>3029</v>
      </c>
      <c r="C3031" t="s">
        <v>4970</v>
      </c>
      <c r="D3031" t="s">
        <v>1979</v>
      </c>
      <c r="E3031">
        <f>INDEX(ClubLeague!B:B,MATCH(D3031,ClubLeague!C:C,0))</f>
        <v>210</v>
      </c>
      <c r="F3031">
        <v>55</v>
      </c>
      <c r="G3031">
        <v>50</v>
      </c>
      <c r="H3031">
        <v>52</v>
      </c>
      <c r="I3031" s="3">
        <f t="shared" si="142"/>
        <v>52</v>
      </c>
      <c r="J3031" t="s">
        <v>8016</v>
      </c>
      <c r="K3031" t="str">
        <f t="shared" si="143"/>
        <v>E:\imagenes\escudos_cl\Africa\Zambia Super League\ZESCO United FC.png</v>
      </c>
      <c r="L3031" t="s">
        <v>367</v>
      </c>
      <c r="M3031">
        <f>INDEX(NationalTeams!B:B,MATCH(L3031,NationalTeams!C:C,0))</f>
        <v>222</v>
      </c>
      <c r="O3031" t="str">
        <f t="shared" si="141"/>
        <v>INSERT INTO "Clubs" (club_name,club_league_id,club_value,club_shield,club_country) VALUES ('ZESCO United FC',210,52,pg_read_binary_file('E:\imagenes\escudos_cl\Africa\Zambia Super League\ZESCO United FC.png'),222);</v>
      </c>
    </row>
    <row r="3032" spans="2:15" x14ac:dyDescent="0.25">
      <c r="B3032">
        <v>3030</v>
      </c>
      <c r="C3032" t="s">
        <v>4070</v>
      </c>
      <c r="D3032" t="s">
        <v>1805</v>
      </c>
      <c r="E3032">
        <f>INDEX(ClubLeague!B:B,MATCH(D3032,ClubLeague!C:C,0))</f>
        <v>35</v>
      </c>
      <c r="F3032">
        <v>53</v>
      </c>
      <c r="G3032">
        <v>61</v>
      </c>
      <c r="H3032">
        <v>59</v>
      </c>
      <c r="I3032" s="3">
        <f t="shared" si="142"/>
        <v>58</v>
      </c>
      <c r="J3032" t="s">
        <v>8017</v>
      </c>
      <c r="K3032" t="str">
        <f t="shared" si="143"/>
        <v>E:\imagenes\escudos_cl\Asia\Chinese Super League\Zhejiang PFC.png</v>
      </c>
      <c r="L3032" t="s">
        <v>429</v>
      </c>
      <c r="M3032">
        <f>INDEX(NationalTeams!B:B,MATCH(L3032,NationalTeams!C:C,0))</f>
        <v>44</v>
      </c>
      <c r="O3032" t="str">
        <f t="shared" si="141"/>
        <v>INSERT INTO "Clubs" (club_name,club_league_id,club_value,club_shield,club_country) VALUES ('Zhejiang PFC',35,58,pg_read_binary_file('E:\imagenes\escudos_cl\Asia\Chinese Super League\Zhejiang PFC.png'),44);</v>
      </c>
    </row>
    <row r="3033" spans="2:15" x14ac:dyDescent="0.25">
      <c r="B3033">
        <v>3031</v>
      </c>
      <c r="C3033" t="s">
        <v>2089</v>
      </c>
      <c r="D3033" t="s">
        <v>1786</v>
      </c>
      <c r="E3033">
        <f>INDEX(ClubLeague!B:B,MATCH(D3033,ClubLeague!C:C,0))</f>
        <v>16</v>
      </c>
      <c r="F3033">
        <v>64</v>
      </c>
      <c r="G3033">
        <v>60</v>
      </c>
      <c r="H3033">
        <v>60</v>
      </c>
      <c r="I3033" s="3">
        <f t="shared" si="142"/>
        <v>61</v>
      </c>
      <c r="J3033" t="s">
        <v>8018</v>
      </c>
      <c r="K3033" t="str">
        <f t="shared" si="143"/>
        <v>E:\imagenes\escudos_cl\Europa\Azerbaijan Premier League\Zira FK.png</v>
      </c>
      <c r="L3033" t="s">
        <v>535</v>
      </c>
      <c r="M3033">
        <f>INDEX(NationalTeams!B:B,MATCH(L3033,NationalTeams!C:C,0))</f>
        <v>18</v>
      </c>
      <c r="O3033" t="str">
        <f t="shared" si="141"/>
        <v>INSERT INTO "Clubs" (club_name,club_league_id,club_value,club_shield,club_country) VALUES ('Zira FK',16,61,pg_read_binary_file('E:\imagenes\escudos_cl\Europa\Azerbaijan Premier League\Zira FK.png'),18);</v>
      </c>
    </row>
    <row r="3034" spans="2:15" x14ac:dyDescent="0.25">
      <c r="B3034">
        <v>3032</v>
      </c>
      <c r="C3034" t="s">
        <v>3051</v>
      </c>
      <c r="D3034" t="s">
        <v>1836</v>
      </c>
      <c r="E3034">
        <f>INDEX(ClubLeague!B:B,MATCH(D3034,ClubLeague!C:C,0))</f>
        <v>67</v>
      </c>
      <c r="F3034">
        <v>60</v>
      </c>
      <c r="G3034">
        <v>59</v>
      </c>
      <c r="H3034">
        <v>61</v>
      </c>
      <c r="I3034" s="3">
        <f t="shared" si="142"/>
        <v>60</v>
      </c>
      <c r="J3034" t="s">
        <v>8019</v>
      </c>
      <c r="K3034" t="str">
        <f t="shared" si="143"/>
        <v>E:\imagenes\escudos_cl\Europa\I Liga\Znicz Pruszkow.png</v>
      </c>
      <c r="L3034" t="s">
        <v>494</v>
      </c>
      <c r="M3034">
        <f>INDEX(NationalTeams!B:B,MATCH(L3034,NationalTeams!C:C,0))</f>
        <v>166</v>
      </c>
      <c r="O3034" t="str">
        <f t="shared" si="141"/>
        <v>INSERT INTO "Clubs" (club_name,club_league_id,club_value,club_shield,club_country) VALUES ('Znicz Pruszkow',67,60,pg_read_binary_file('E:\imagenes\escudos_cl\Europa\I Liga\Znicz Pruszkow.png'),166);</v>
      </c>
    </row>
    <row r="3035" spans="2:15" x14ac:dyDescent="0.25">
      <c r="B3035">
        <v>3033</v>
      </c>
      <c r="C3035" t="s">
        <v>4428</v>
      </c>
      <c r="D3035" t="s">
        <v>1913</v>
      </c>
      <c r="E3035">
        <f>INDEX(ClubLeague!B:B,MATCH(D3035,ClubLeague!C:C,0))</f>
        <v>144</v>
      </c>
      <c r="F3035">
        <v>56</v>
      </c>
      <c r="G3035">
        <v>55</v>
      </c>
      <c r="H3035">
        <v>52</v>
      </c>
      <c r="I3035" s="3">
        <f t="shared" si="142"/>
        <v>54</v>
      </c>
      <c r="J3035" t="s">
        <v>8020</v>
      </c>
      <c r="K3035" t="str">
        <f t="shared" si="143"/>
        <v>E:\imagenes\escudos_cl\Asia\Persian Gulf Pro League\Zob Ahan Esfahan FC.png</v>
      </c>
      <c r="L3035" t="s">
        <v>427</v>
      </c>
      <c r="M3035">
        <f>INDEX(NationalTeams!B:B,MATCH(L3035,NationalTeams!C:C,0))</f>
        <v>97</v>
      </c>
      <c r="O3035" t="str">
        <f t="shared" si="141"/>
        <v>INSERT INTO "Clubs" (club_name,club_league_id,club_value,club_shield,club_country) VALUES ('Zob Ahan Esfahan FC',144,54,pg_read_binary_file('E:\imagenes\escudos_cl\Asia\Persian Gulf Pro League\Zob Ahan Esfahan FC.png'),97);</v>
      </c>
    </row>
    <row r="3036" spans="2:15" x14ac:dyDescent="0.25">
      <c r="B3036">
        <v>3034</v>
      </c>
      <c r="C3036" t="s">
        <v>4699</v>
      </c>
      <c r="D3036" t="s">
        <v>1882</v>
      </c>
      <c r="E3036">
        <f>INDEX(ClubLeague!B:B,MATCH(D3036,ClubLeague!C:C,0))</f>
        <v>113</v>
      </c>
      <c r="F3036">
        <v>67</v>
      </c>
      <c r="G3036">
        <v>64</v>
      </c>
      <c r="H3036">
        <v>72</v>
      </c>
      <c r="I3036" s="3">
        <f t="shared" si="142"/>
        <v>68</v>
      </c>
      <c r="J3036" t="s">
        <v>8021</v>
      </c>
      <c r="K3036" t="str">
        <f t="shared" si="143"/>
        <v>E:\imagenes\escudos_cl\Africa\Ligue 1\Zoman FC.png</v>
      </c>
      <c r="L3036" t="s">
        <v>323</v>
      </c>
      <c r="M3036">
        <f>INDEX(NationalTeams!B:B,MATCH(L3036,NationalTeams!C:C,0))</f>
        <v>51</v>
      </c>
      <c r="O3036" t="str">
        <f t="shared" si="141"/>
        <v>INSERT INTO "Clubs" (club_name,club_league_id,club_value,club_shield,club_country) VALUES ('Zoman FC',113,68,pg_read_binary_file('E:\imagenes\escudos_cl\Africa\Ligue 1\Zoman FC.png'),51);</v>
      </c>
    </row>
    <row r="3037" spans="2:15" x14ac:dyDescent="0.25">
      <c r="B3037">
        <v>3035</v>
      </c>
      <c r="C3037" t="s">
        <v>4988</v>
      </c>
      <c r="D3037" t="s">
        <v>1980</v>
      </c>
      <c r="E3037">
        <f>INDEX(ClubLeague!B:B,MATCH(D3037,ClubLeague!C:C,0))</f>
        <v>211</v>
      </c>
      <c r="F3037">
        <v>49</v>
      </c>
      <c r="G3037">
        <v>54</v>
      </c>
      <c r="H3037">
        <v>49</v>
      </c>
      <c r="I3037" s="3">
        <f t="shared" si="142"/>
        <v>51</v>
      </c>
      <c r="J3037" t="s">
        <v>8022</v>
      </c>
      <c r="K3037" t="str">
        <f t="shared" si="143"/>
        <v>E:\imagenes\escudos_cl\Africa\Zimbabwe Premier Soccer League\ZPC Kariba FC.png</v>
      </c>
      <c r="L3037" t="s">
        <v>358</v>
      </c>
      <c r="M3037">
        <f>INDEX(NationalTeams!B:B,MATCH(L3037,NationalTeams!C:C,0))</f>
        <v>223</v>
      </c>
      <c r="O3037" t="str">
        <f t="shared" si="141"/>
        <v>INSERT INTO "Clubs" (club_name,club_league_id,club_value,club_shield,club_country) VALUES ('ZPC Kariba FC',211,51,pg_read_binary_file('E:\imagenes\escudos_cl\Africa\Zimbabwe Premier Soccer League\ZPC Kariba FC.png'),223);</v>
      </c>
    </row>
  </sheetData>
  <sortState xmlns:xlrd2="http://schemas.microsoft.com/office/spreadsheetml/2017/richdata2" ref="A1:M3037">
    <sortCondition ref="C3:C3037"/>
  </sortState>
  <mergeCells count="1">
    <mergeCell ref="B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25FF-3D09-46AC-AB51-A86510F0DCEF}">
  <dimension ref="B1:V215"/>
  <sheetViews>
    <sheetView topLeftCell="A200" workbookViewId="0">
      <selection activeCell="D208" sqref="D208"/>
    </sheetView>
    <sheetView workbookViewId="1"/>
  </sheetViews>
  <sheetFormatPr baseColWidth="10" defaultRowHeight="15" x14ac:dyDescent="0.25"/>
  <cols>
    <col min="2" max="2" width="14.140625" bestFit="1" customWidth="1"/>
    <col min="3" max="3" width="39.42578125" customWidth="1"/>
    <col min="4" max="4" width="24.85546875" customWidth="1"/>
    <col min="5" max="5" width="7.28515625" customWidth="1"/>
    <col min="6" max="6" width="14.42578125" bestFit="1" customWidth="1"/>
    <col min="7" max="7" width="11.42578125" customWidth="1"/>
    <col min="8" max="8" width="5.42578125" customWidth="1"/>
    <col min="9" max="12" width="11.42578125" customWidth="1"/>
  </cols>
  <sheetData>
    <row r="1" spans="2:22" x14ac:dyDescent="0.25">
      <c r="B1" s="37" t="s">
        <v>8023</v>
      </c>
      <c r="C1" s="37"/>
      <c r="D1" s="10"/>
      <c r="E1" s="10"/>
      <c r="F1" s="10"/>
      <c r="N1" s="1"/>
      <c r="O1" t="s">
        <v>8024</v>
      </c>
      <c r="P1" t="s">
        <v>8025</v>
      </c>
      <c r="Q1" t="s">
        <v>13</v>
      </c>
      <c r="R1" t="s">
        <v>14</v>
      </c>
      <c r="S1" t="s">
        <v>15</v>
      </c>
      <c r="T1" s="1" t="s">
        <v>18</v>
      </c>
      <c r="U1" t="s">
        <v>17</v>
      </c>
      <c r="V1" t="s">
        <v>16</v>
      </c>
    </row>
    <row r="2" spans="2:22" x14ac:dyDescent="0.25">
      <c r="B2" t="s">
        <v>1769</v>
      </c>
      <c r="C2" t="s">
        <v>1770</v>
      </c>
      <c r="D2" t="s">
        <v>1984</v>
      </c>
      <c r="E2" t="s">
        <v>8682</v>
      </c>
      <c r="F2" t="s">
        <v>20</v>
      </c>
      <c r="G2" t="s">
        <v>1984</v>
      </c>
      <c r="H2" t="s">
        <v>8672</v>
      </c>
      <c r="I2" t="s">
        <v>8673</v>
      </c>
      <c r="J2" t="s">
        <v>8663</v>
      </c>
      <c r="K2" t="s">
        <v>8664</v>
      </c>
      <c r="L2" t="s">
        <v>8665</v>
      </c>
      <c r="M2" t="s">
        <v>8674</v>
      </c>
    </row>
    <row r="3" spans="2:22" x14ac:dyDescent="0.25">
      <c r="B3">
        <v>1</v>
      </c>
      <c r="C3" t="s">
        <v>1771</v>
      </c>
      <c r="D3" t="s">
        <v>519</v>
      </c>
      <c r="E3" t="s">
        <v>24</v>
      </c>
      <c r="F3">
        <f>INDEX(TeamRegion!B:B,MATCH(E3,TeamRegion!C:C,0))</f>
        <v>4</v>
      </c>
      <c r="G3">
        <f>INDEX(NationalTeams!B:B,MATCH(D3,NationalTeams!C:C,0))</f>
        <v>100</v>
      </c>
      <c r="H3" t="s">
        <v>8675</v>
      </c>
      <c r="I3">
        <v>2</v>
      </c>
      <c r="J3">
        <v>0</v>
      </c>
      <c r="K3">
        <v>0</v>
      </c>
      <c r="L3">
        <v>0</v>
      </c>
      <c r="M3" t="s">
        <v>8680</v>
      </c>
      <c r="O3" t="str">
        <f>_xlfn.CONCAT($O$1," ",$S$1,$B$1,$S$1," ",$Q$1,$C$2,$U$1,$F$2,$U$1,$G$2,$U$1,$H$2,$U$1,$I$2,$U$1,$J$2,$U$1,$K$2,$U$1,$L$2,$U$1,$M$2,$R$1,$P$1,$Q$1,$T$1,C3,$T$1,$U$1,F3,$U$1,G3,$U$1,$T$1,H3,$T$1,$U$1,I3,$U$1,J3,$U$1,K3,$U$1,L3,$U$1,$T$1,M3,$T$1,$R$1,$V$1)</f>
        <v>INSERT INTO  "ClubLeague" (club_league_name,team_region_id,club_country,club_division,club_prom_reg,club_first_qual,club_second_qual,club_third_qual,clas_direct) VALUES ('1. Deild Karla',4,100,'2D',2,0,0,0,'N');</v>
      </c>
    </row>
    <row r="4" spans="2:22" x14ac:dyDescent="0.25">
      <c r="B4">
        <v>2</v>
      </c>
      <c r="C4" t="s">
        <v>1772</v>
      </c>
      <c r="D4" t="s">
        <v>489</v>
      </c>
      <c r="E4" t="s">
        <v>24</v>
      </c>
      <c r="F4">
        <f>INDEX(TeamRegion!B:B,MATCH(E4,TeamRegion!C:C,0))</f>
        <v>4</v>
      </c>
      <c r="G4">
        <f>INDEX(NationalTeams!B:B,MATCH(D4,NationalTeams!C:C,0))</f>
        <v>4</v>
      </c>
      <c r="H4" t="s">
        <v>8675</v>
      </c>
      <c r="I4">
        <v>2</v>
      </c>
      <c r="J4">
        <v>0</v>
      </c>
      <c r="K4">
        <v>0</v>
      </c>
      <c r="L4">
        <v>0</v>
      </c>
      <c r="M4" t="s">
        <v>8680</v>
      </c>
      <c r="O4" t="str">
        <f t="shared" ref="O4:O67" si="0">_xlfn.CONCAT($O$1," ",$S$1,$B$1,$S$1," ",$Q$1,$C$2,$U$1,$F$2,$U$1,$G$2,$U$1,$H$2,$U$1,$I$2,$U$1,$J$2,$U$1,$K$2,$U$1,$L$2,$U$1,$M$2,$R$1,$P$1,$Q$1,$T$1,C4,$T$1,$U$1,F4,$U$1,G4,$U$1,$T$1,H4,$T$1,$U$1,I4,$U$1,J4,$U$1,K4,$U$1,L4,$U$1,$T$1,M4,$T$1,$R$1,$V$1)</f>
        <v>INSERT INTO  "ClubLeague" (club_league_name,team_region_id,club_country,club_division,club_prom_reg,club_first_qual,club_second_qual,club_third_qual,clas_direct) VALUES ('2. Bundesliga',4,4,'2D',2,0,0,0,'N');</v>
      </c>
    </row>
    <row r="5" spans="2:22" x14ac:dyDescent="0.25">
      <c r="B5">
        <v>3</v>
      </c>
      <c r="C5" t="s">
        <v>1773</v>
      </c>
      <c r="D5" t="s">
        <v>498</v>
      </c>
      <c r="E5" t="s">
        <v>24</v>
      </c>
      <c r="F5">
        <f>INDEX(TeamRegion!B:B,MATCH(E5,TeamRegion!C:C,0))</f>
        <v>4</v>
      </c>
      <c r="G5">
        <f>INDEX(NationalTeams!B:B,MATCH(D5,NationalTeams!C:C,0))</f>
        <v>53</v>
      </c>
      <c r="H5" t="s">
        <v>8675</v>
      </c>
      <c r="I5">
        <v>2</v>
      </c>
      <c r="J5">
        <v>0</v>
      </c>
      <c r="K5">
        <v>0</v>
      </c>
      <c r="L5">
        <v>0</v>
      </c>
      <c r="M5" t="s">
        <v>8680</v>
      </c>
      <c r="O5" t="str">
        <f t="shared" si="0"/>
        <v>INSERT INTO  "ClubLeague" (club_league_name,team_region_id,club_country,club_division,club_prom_reg,club_first_qual,club_second_qual,club_third_qual,clas_direct) VALUES ('2. HNL 2024-25',4,53,'2D',2,0,0,0,'N');</v>
      </c>
    </row>
    <row r="6" spans="2:22" x14ac:dyDescent="0.25">
      <c r="B6">
        <v>4</v>
      </c>
      <c r="C6" t="s">
        <v>1774</v>
      </c>
      <c r="D6" t="s">
        <v>514</v>
      </c>
      <c r="E6" t="s">
        <v>24</v>
      </c>
      <c r="F6">
        <f>INDEX(TeamRegion!B:B,MATCH(E6,TeamRegion!C:C,0))</f>
        <v>4</v>
      </c>
      <c r="G6">
        <f>INDEX(NationalTeams!B:B,MATCH(D6,NationalTeams!C:C,0))</f>
        <v>17</v>
      </c>
      <c r="H6" t="s">
        <v>8675</v>
      </c>
      <c r="I6">
        <v>2</v>
      </c>
      <c r="J6">
        <v>0</v>
      </c>
      <c r="K6">
        <v>0</v>
      </c>
      <c r="L6">
        <v>0</v>
      </c>
      <c r="M6" t="s">
        <v>8680</v>
      </c>
      <c r="O6" t="str">
        <f t="shared" si="0"/>
        <v>INSERT INTO  "ClubLeague" (club_league_name,team_region_id,club_country,club_division,club_prom_reg,club_first_qual,club_second_qual,club_third_qual,clas_direct) VALUES ('2. Liga',4,17,'2D',2,0,0,0,'N');</v>
      </c>
    </row>
    <row r="7" spans="2:22" x14ac:dyDescent="0.25">
      <c r="B7">
        <v>5</v>
      </c>
      <c r="C7" t="s">
        <v>1775</v>
      </c>
      <c r="D7" t="s">
        <v>495</v>
      </c>
      <c r="E7" t="s">
        <v>24</v>
      </c>
      <c r="F7">
        <f>INDEX(TeamRegion!B:B,MATCH(E7,TeamRegion!C:C,0))</f>
        <v>4</v>
      </c>
      <c r="G7">
        <f>INDEX(NationalTeams!B:B,MATCH(D7,NationalTeams!C:C,0))</f>
        <v>56</v>
      </c>
      <c r="H7" t="s">
        <v>8677</v>
      </c>
      <c r="I7">
        <v>2</v>
      </c>
      <c r="J7">
        <v>1</v>
      </c>
      <c r="K7">
        <v>1</v>
      </c>
      <c r="L7">
        <v>1</v>
      </c>
      <c r="M7" t="s">
        <v>8676</v>
      </c>
      <c r="O7" t="str">
        <f t="shared" si="0"/>
        <v>INSERT INTO  "ClubLeague" (club_league_name,team_region_id,club_country,club_division,club_prom_reg,club_first_qual,club_second_qual,club_third_qual,clas_direct) VALUES ('3F Superliga',4,56,'1D',2,1,1,1,'Y');</v>
      </c>
    </row>
    <row r="8" spans="2:22" x14ac:dyDescent="0.25">
      <c r="B8">
        <v>6</v>
      </c>
      <c r="C8" t="s">
        <v>1776</v>
      </c>
      <c r="D8" t="s">
        <v>426</v>
      </c>
      <c r="E8" t="s">
        <v>8504</v>
      </c>
      <c r="F8">
        <f>INDEX(TeamRegion!B:B,MATCH(E8,TeamRegion!C:C,0))</f>
        <v>2</v>
      </c>
      <c r="G8">
        <f>INDEX(NationalTeams!B:B,MATCH(D8,NationalTeams!C:C,0))</f>
        <v>16</v>
      </c>
      <c r="H8" t="s">
        <v>8677</v>
      </c>
      <c r="I8">
        <v>2</v>
      </c>
      <c r="J8">
        <v>1</v>
      </c>
      <c r="K8">
        <v>1</v>
      </c>
      <c r="L8">
        <v>0</v>
      </c>
      <c r="M8" t="s">
        <v>8676</v>
      </c>
      <c r="O8" t="str">
        <f t="shared" si="0"/>
        <v>INSERT INTO  "ClubLeague" (club_league_name,team_region_id,club_country,club_division,club_prom_reg,club_first_qual,club_second_qual,club_third_qual,clas_direct) VALUES ('A League',2,16,'1D',2,1,1,0,'Y');</v>
      </c>
    </row>
    <row r="9" spans="2:22" x14ac:dyDescent="0.25">
      <c r="B9">
        <v>7</v>
      </c>
      <c r="C9" t="s">
        <v>1777</v>
      </c>
      <c r="D9" t="s">
        <v>527</v>
      </c>
      <c r="E9" t="s">
        <v>24</v>
      </c>
      <c r="F9">
        <f>INDEX(TeamRegion!B:B,MATCH(E9,TeamRegion!C:C,0))</f>
        <v>4</v>
      </c>
      <c r="G9">
        <f>INDEX(NationalTeams!B:B,MATCH(D9,NationalTeams!C:C,0))</f>
        <v>127</v>
      </c>
      <c r="H9" t="s">
        <v>8677</v>
      </c>
      <c r="I9">
        <v>2</v>
      </c>
      <c r="J9">
        <v>1</v>
      </c>
      <c r="K9">
        <v>0</v>
      </c>
      <c r="L9">
        <v>1</v>
      </c>
      <c r="M9" t="s">
        <v>8680</v>
      </c>
      <c r="O9" t="str">
        <f t="shared" si="0"/>
        <v>INSERT INTO  "ClubLeague" (club_league_name,team_region_id,club_country,club_division,club_prom_reg,club_first_qual,club_second_qual,club_third_qual,clas_direct) VALUES ('A Lyga',4,127,'1D',2,1,0,1,'N');</v>
      </c>
    </row>
    <row r="10" spans="2:22" x14ac:dyDescent="0.25">
      <c r="B10">
        <v>8</v>
      </c>
      <c r="C10" t="s">
        <v>1778</v>
      </c>
      <c r="D10" t="s">
        <v>520</v>
      </c>
      <c r="E10" t="s">
        <v>24</v>
      </c>
      <c r="F10">
        <f>INDEX(TeamRegion!B:B,MATCH(E10,TeamRegion!C:C,0))</f>
        <v>4</v>
      </c>
      <c r="G10">
        <f>INDEX(NationalTeams!B:B,MATCH(D10,NationalTeams!C:C,0))</f>
        <v>3</v>
      </c>
      <c r="H10" t="s">
        <v>8677</v>
      </c>
      <c r="I10">
        <v>2</v>
      </c>
      <c r="J10">
        <v>1</v>
      </c>
      <c r="K10">
        <v>1</v>
      </c>
      <c r="L10">
        <v>1</v>
      </c>
      <c r="M10" t="s">
        <v>8680</v>
      </c>
      <c r="O10" t="str">
        <f t="shared" si="0"/>
        <v>INSERT INTO  "ClubLeague" (club_league_name,team_region_id,club_country,club_division,club_prom_reg,club_first_qual,club_second_qual,club_third_qual,clas_direct) VALUES ('Abissnet Superiore',4,3,'1D',2,1,1,1,'N');</v>
      </c>
    </row>
    <row r="11" spans="2:22" x14ac:dyDescent="0.25">
      <c r="B11">
        <v>9</v>
      </c>
      <c r="C11" t="s">
        <v>1779</v>
      </c>
      <c r="D11" t="s">
        <v>514</v>
      </c>
      <c r="E11" t="s">
        <v>24</v>
      </c>
      <c r="F11">
        <f>INDEX(TeamRegion!B:B,MATCH(E11,TeamRegion!C:C,0))</f>
        <v>4</v>
      </c>
      <c r="G11">
        <f>INDEX(NationalTeams!B:B,MATCH(D11,NationalTeams!C:C,0))</f>
        <v>17</v>
      </c>
      <c r="H11" t="s">
        <v>8677</v>
      </c>
      <c r="I11">
        <v>2</v>
      </c>
      <c r="J11">
        <v>1</v>
      </c>
      <c r="K11">
        <v>2</v>
      </c>
      <c r="L11">
        <v>1</v>
      </c>
      <c r="M11" t="s">
        <v>8676</v>
      </c>
      <c r="O11" t="str">
        <f t="shared" si="0"/>
        <v>INSERT INTO  "ClubLeague" (club_league_name,team_region_id,club_country,club_division,club_prom_reg,club_first_qual,club_second_qual,club_third_qual,clas_direct) VALUES ('Admiral Bundesliga',4,17,'1D',2,1,2,1,'Y');</v>
      </c>
    </row>
    <row r="12" spans="2:22" x14ac:dyDescent="0.25">
      <c r="B12">
        <v>10</v>
      </c>
      <c r="C12" t="s">
        <v>1780</v>
      </c>
      <c r="D12" t="s">
        <v>324</v>
      </c>
      <c r="E12" t="s">
        <v>22</v>
      </c>
      <c r="F12">
        <f>INDEX(TeamRegion!B:B,MATCH(E12,TeamRegion!C:C,0))</f>
        <v>1</v>
      </c>
      <c r="G12">
        <f>INDEX(NationalTeams!B:B,MATCH(D12,NationalTeams!C:C,0))</f>
        <v>11</v>
      </c>
      <c r="H12" t="s">
        <v>8675</v>
      </c>
      <c r="I12">
        <v>2</v>
      </c>
      <c r="J12">
        <v>0</v>
      </c>
      <c r="K12">
        <v>0</v>
      </c>
      <c r="L12">
        <v>0</v>
      </c>
      <c r="M12" t="s">
        <v>8680</v>
      </c>
      <c r="O12" t="str">
        <f t="shared" si="0"/>
        <v>INSERT INTO  "ClubLeague" (club_league_name,team_region_id,club_country,club_division,club_prom_reg,club_first_qual,club_second_qual,club_third_qual,clas_direct) VALUES ('Algerian Ligue 2',1,11,'2D',2,0,0,0,'N');</v>
      </c>
    </row>
    <row r="13" spans="2:22" x14ac:dyDescent="0.25">
      <c r="B13">
        <v>11</v>
      </c>
      <c r="C13" t="s">
        <v>1781</v>
      </c>
      <c r="D13" t="s">
        <v>324</v>
      </c>
      <c r="E13" t="s">
        <v>22</v>
      </c>
      <c r="F13">
        <f>INDEX(TeamRegion!B:B,MATCH(E13,TeamRegion!C:C,0))</f>
        <v>1</v>
      </c>
      <c r="G13">
        <f>INDEX(NationalTeams!B:B,MATCH(D13,NationalTeams!C:C,0))</f>
        <v>11</v>
      </c>
      <c r="H13" t="s">
        <v>8677</v>
      </c>
      <c r="I13">
        <v>2</v>
      </c>
      <c r="J13">
        <v>2</v>
      </c>
      <c r="K13">
        <v>2</v>
      </c>
      <c r="L13">
        <v>0</v>
      </c>
      <c r="M13" t="s">
        <v>8676</v>
      </c>
      <c r="O13" t="str">
        <f t="shared" si="0"/>
        <v>INSERT INTO  "ClubLeague" (club_league_name,team_region_id,club_country,club_division,club_prom_reg,club_first_qual,club_second_qual,club_third_qual,clas_direct) VALUES ('Algerian Ligue Professionnelle 1',1,11,'1D',2,2,2,0,'Y');</v>
      </c>
    </row>
    <row r="14" spans="2:22" x14ac:dyDescent="0.25">
      <c r="B14">
        <v>12</v>
      </c>
      <c r="C14" t="s">
        <v>1782</v>
      </c>
      <c r="D14" t="s">
        <v>496</v>
      </c>
      <c r="E14" t="s">
        <v>24</v>
      </c>
      <c r="F14">
        <f>INDEX(TeamRegion!B:B,MATCH(E14,TeamRegion!C:C,0))</f>
        <v>4</v>
      </c>
      <c r="G14">
        <f>INDEX(NationalTeams!B:B,MATCH(D14,NationalTeams!C:C,0))</f>
        <v>196</v>
      </c>
      <c r="H14" t="s">
        <v>8677</v>
      </c>
      <c r="I14">
        <v>2</v>
      </c>
      <c r="J14">
        <v>1</v>
      </c>
      <c r="K14">
        <v>1</v>
      </c>
      <c r="L14">
        <v>1</v>
      </c>
      <c r="M14" t="s">
        <v>8680</v>
      </c>
      <c r="O14" t="str">
        <f t="shared" si="0"/>
        <v>INSERT INTO  "ClubLeague" (club_league_name,team_region_id,club_country,club_division,club_prom_reg,club_first_qual,club_second_qual,club_third_qual,clas_direct) VALUES ('Allsvenskan',4,196,'1D',2,1,1,1,'N');</v>
      </c>
    </row>
    <row r="15" spans="2:22" x14ac:dyDescent="0.25">
      <c r="B15">
        <v>13</v>
      </c>
      <c r="C15" t="s">
        <v>1783</v>
      </c>
      <c r="D15" t="s">
        <v>529</v>
      </c>
      <c r="E15" t="s">
        <v>24</v>
      </c>
      <c r="F15">
        <f>INDEX(TeamRegion!B:B,MATCH(E15,TeamRegion!C:C,0))</f>
        <v>4</v>
      </c>
      <c r="G15">
        <f>INDEX(NationalTeams!B:B,MATCH(D15,NationalTeams!C:C,0))</f>
        <v>13</v>
      </c>
      <c r="H15" t="s">
        <v>8677</v>
      </c>
      <c r="I15">
        <v>2</v>
      </c>
      <c r="J15">
        <v>1</v>
      </c>
      <c r="K15">
        <v>0</v>
      </c>
      <c r="L15">
        <v>1</v>
      </c>
      <c r="M15" t="s">
        <v>8680</v>
      </c>
      <c r="O15" t="str">
        <f t="shared" si="0"/>
        <v>INSERT INTO  "ClubLeague" (club_league_name,team_region_id,club_country,club_division,club_prom_reg,club_first_qual,club_second_qual,club_third_qual,clas_direct) VALUES ('Armenian Premier League',4,13,'1D',2,1,0,1,'N');</v>
      </c>
    </row>
    <row r="16" spans="2:22" x14ac:dyDescent="0.25">
      <c r="B16">
        <v>14</v>
      </c>
      <c r="C16" t="s">
        <v>1784</v>
      </c>
      <c r="D16" t="s">
        <v>427</v>
      </c>
      <c r="E16" t="s">
        <v>8504</v>
      </c>
      <c r="F16">
        <f>INDEX(TeamRegion!B:B,MATCH(E16,TeamRegion!C:C,0))</f>
        <v>2</v>
      </c>
      <c r="G16">
        <f>INDEX(NationalTeams!B:B,MATCH(D16,NationalTeams!C:C,0))</f>
        <v>97</v>
      </c>
      <c r="H16" t="s">
        <v>8675</v>
      </c>
      <c r="I16">
        <v>2</v>
      </c>
      <c r="J16">
        <v>0</v>
      </c>
      <c r="K16">
        <v>0</v>
      </c>
      <c r="L16">
        <v>0</v>
      </c>
      <c r="M16" t="s">
        <v>8680</v>
      </c>
      <c r="O16" t="str">
        <f t="shared" si="0"/>
        <v>INSERT INTO  "ClubLeague" (club_league_name,team_region_id,club_country,club_division,club_prom_reg,club_first_qual,club_second_qual,club_third_qual,clas_direct) VALUES ('Azadegan League',2,97,'2D',2,0,0,0,'N');</v>
      </c>
    </row>
    <row r="17" spans="2:15" x14ac:dyDescent="0.25">
      <c r="B17">
        <v>15</v>
      </c>
      <c r="C17" t="s">
        <v>1785</v>
      </c>
      <c r="D17" t="s">
        <v>535</v>
      </c>
      <c r="E17" t="s">
        <v>24</v>
      </c>
      <c r="F17">
        <f>INDEX(TeamRegion!B:B,MATCH(E17,TeamRegion!C:C,0))</f>
        <v>4</v>
      </c>
      <c r="G17">
        <f>INDEX(NationalTeams!B:B,MATCH(D17,NationalTeams!C:C,0))</f>
        <v>18</v>
      </c>
      <c r="H17" t="s">
        <v>8675</v>
      </c>
      <c r="I17">
        <v>2</v>
      </c>
      <c r="J17">
        <v>0</v>
      </c>
      <c r="K17">
        <v>0</v>
      </c>
      <c r="L17">
        <v>0</v>
      </c>
      <c r="M17" t="s">
        <v>8680</v>
      </c>
      <c r="O17" t="str">
        <f t="shared" si="0"/>
        <v>INSERT INTO  "ClubLeague" (club_league_name,team_region_id,club_country,club_division,club_prom_reg,club_first_qual,club_second_qual,club_third_qual,clas_direct) VALUES ('Azerbaijan First Division',4,18,'2D',2,0,0,0,'N');</v>
      </c>
    </row>
    <row r="18" spans="2:15" x14ac:dyDescent="0.25">
      <c r="B18">
        <v>16</v>
      </c>
      <c r="C18" t="s">
        <v>1786</v>
      </c>
      <c r="D18" t="s">
        <v>535</v>
      </c>
      <c r="E18" t="s">
        <v>24</v>
      </c>
      <c r="F18">
        <f>INDEX(TeamRegion!B:B,MATCH(E18,TeamRegion!C:C,0))</f>
        <v>4</v>
      </c>
      <c r="G18">
        <f>INDEX(NationalTeams!B:B,MATCH(D18,NationalTeams!C:C,0))</f>
        <v>18</v>
      </c>
      <c r="H18" t="s">
        <v>8677</v>
      </c>
      <c r="I18">
        <v>2</v>
      </c>
      <c r="J18">
        <v>1</v>
      </c>
      <c r="K18">
        <v>1</v>
      </c>
      <c r="L18">
        <v>1</v>
      </c>
      <c r="M18" t="s">
        <v>8680</v>
      </c>
      <c r="O18" t="str">
        <f t="shared" si="0"/>
        <v>INSERT INTO  "ClubLeague" (club_league_name,team_region_id,club_country,club_division,club_prom_reg,club_first_qual,club_second_qual,club_third_qual,clas_direct) VALUES ('Azerbaijan Premier League',4,18,'1D',2,1,1,1,'N');</v>
      </c>
    </row>
    <row r="19" spans="2:15" x14ac:dyDescent="0.25">
      <c r="B19">
        <v>17</v>
      </c>
      <c r="C19" t="s">
        <v>1787</v>
      </c>
      <c r="D19" t="s">
        <v>433</v>
      </c>
      <c r="E19" t="s">
        <v>8504</v>
      </c>
      <c r="F19">
        <f>INDEX(TeamRegion!B:B,MATCH(E19,TeamRegion!C:C,0))</f>
        <v>2</v>
      </c>
      <c r="G19">
        <f>INDEX(NationalTeams!B:B,MATCH(D19,NationalTeams!C:C,0))</f>
        <v>20</v>
      </c>
      <c r="H19" t="s">
        <v>8677</v>
      </c>
      <c r="I19">
        <v>2</v>
      </c>
      <c r="J19">
        <v>0</v>
      </c>
      <c r="K19">
        <v>2</v>
      </c>
      <c r="L19">
        <v>0</v>
      </c>
      <c r="M19" t="s">
        <v>8676</v>
      </c>
      <c r="O19" t="str">
        <f t="shared" si="0"/>
        <v>INSERT INTO  "ClubLeague" (club_league_name,team_region_id,club_country,club_division,club_prom_reg,club_first_qual,club_second_qual,club_third_qual,clas_direct) VALUES ('Bahrain Premier League',2,20,'1D',2,0,2,0,'Y');</v>
      </c>
    </row>
    <row r="20" spans="2:15" x14ac:dyDescent="0.25">
      <c r="B20">
        <v>18</v>
      </c>
      <c r="C20" t="s">
        <v>1788</v>
      </c>
      <c r="D20" t="s">
        <v>465</v>
      </c>
      <c r="E20" t="s">
        <v>8504</v>
      </c>
      <c r="F20">
        <f>INDEX(TeamRegion!B:B,MATCH(E20,TeamRegion!C:C,0))</f>
        <v>2</v>
      </c>
      <c r="G20">
        <f>INDEX(NationalTeams!B:B,MATCH(D20,NationalTeams!C:C,0))</f>
        <v>21</v>
      </c>
      <c r="H20" t="s">
        <v>8677</v>
      </c>
      <c r="I20">
        <v>2</v>
      </c>
      <c r="J20">
        <v>0</v>
      </c>
      <c r="K20">
        <v>0</v>
      </c>
      <c r="L20">
        <v>1</v>
      </c>
      <c r="M20" t="s">
        <v>8676</v>
      </c>
      <c r="O20" t="str">
        <f t="shared" si="0"/>
        <v>INSERT INTO  "ClubLeague" (club_league_name,team_region_id,club_country,club_division,club_prom_reg,club_first_qual,club_second_qual,club_third_qual,clas_direct) VALUES ('Bangladesh Premier League',2,21,'1D',2,0,0,1,'Y');</v>
      </c>
    </row>
    <row r="21" spans="2:15" x14ac:dyDescent="0.25">
      <c r="B21">
        <v>19</v>
      </c>
      <c r="C21" t="s">
        <v>1789</v>
      </c>
      <c r="D21" t="s">
        <v>525</v>
      </c>
      <c r="E21" t="s">
        <v>24</v>
      </c>
      <c r="F21">
        <f>INDEX(TeamRegion!B:B,MATCH(E21,TeamRegion!C:C,0))</f>
        <v>4</v>
      </c>
      <c r="G21">
        <f>INDEX(NationalTeams!B:B,MATCH(D21,NationalTeams!C:C,0))</f>
        <v>27</v>
      </c>
      <c r="H21" t="s">
        <v>8677</v>
      </c>
      <c r="I21">
        <v>2</v>
      </c>
      <c r="J21">
        <v>1</v>
      </c>
      <c r="K21">
        <v>0</v>
      </c>
      <c r="L21">
        <v>1</v>
      </c>
      <c r="M21" t="s">
        <v>8680</v>
      </c>
      <c r="O21" t="str">
        <f t="shared" si="0"/>
        <v>INSERT INTO  "ClubLeague" (club_league_name,team_region_id,club_country,club_division,club_prom_reg,club_first_qual,club_second_qual,club_third_qual,clas_direct) VALUES ('Belarusian Premier League',4,27,'1D',2,1,0,1,'N');</v>
      </c>
    </row>
    <row r="22" spans="2:15" x14ac:dyDescent="0.25">
      <c r="B22">
        <v>20</v>
      </c>
      <c r="C22" t="s">
        <v>1790</v>
      </c>
      <c r="D22" t="s">
        <v>519</v>
      </c>
      <c r="E22" t="s">
        <v>24</v>
      </c>
      <c r="F22">
        <f>INDEX(TeamRegion!B:B,MATCH(E22,TeamRegion!C:C,0))</f>
        <v>4</v>
      </c>
      <c r="G22">
        <f>INDEX(NationalTeams!B:B,MATCH(D22,NationalTeams!C:C,0))</f>
        <v>100</v>
      </c>
      <c r="H22" t="s">
        <v>8677</v>
      </c>
      <c r="I22">
        <v>2</v>
      </c>
      <c r="J22">
        <v>1</v>
      </c>
      <c r="K22">
        <v>0</v>
      </c>
      <c r="L22">
        <v>1</v>
      </c>
      <c r="M22" t="s">
        <v>8680</v>
      </c>
      <c r="O22" t="str">
        <f t="shared" si="0"/>
        <v>INSERT INTO  "ClubLeague" (club_league_name,team_region_id,club_country,club_division,club_prom_reg,club_first_qual,club_second_qual,club_third_qual,clas_direct) VALUES ('Besta Deild Karla',4,100,'1D',2,1,0,1,'N');</v>
      </c>
    </row>
    <row r="23" spans="2:15" x14ac:dyDescent="0.25">
      <c r="B23">
        <v>21</v>
      </c>
      <c r="C23" t="s">
        <v>1791</v>
      </c>
      <c r="D23" t="s">
        <v>454</v>
      </c>
      <c r="E23" t="s">
        <v>8504</v>
      </c>
      <c r="F23">
        <f>INDEX(TeamRegion!B:B,MATCH(E23,TeamRegion!C:C,0))</f>
        <v>2</v>
      </c>
      <c r="G23">
        <f>INDEX(NationalTeams!B:B,MATCH(D23,NationalTeams!C:C,0))</f>
        <v>37</v>
      </c>
      <c r="H23" t="s">
        <v>8677</v>
      </c>
      <c r="I23">
        <v>2</v>
      </c>
      <c r="J23">
        <v>0</v>
      </c>
      <c r="K23">
        <v>0</v>
      </c>
      <c r="L23">
        <v>1</v>
      </c>
      <c r="M23" t="s">
        <v>8676</v>
      </c>
      <c r="O23" t="str">
        <f t="shared" si="0"/>
        <v>INSERT INTO  "ClubLeague" (club_league_name,team_region_id,club_country,club_division,club_prom_reg,club_first_qual,club_second_qual,club_third_qual,clas_direct) VALUES ('Bhutan Premier League',2,37,'1D',2,0,0,1,'Y');</v>
      </c>
    </row>
    <row r="24" spans="2:15" x14ac:dyDescent="0.25">
      <c r="B24">
        <v>22</v>
      </c>
      <c r="C24" t="s">
        <v>1792</v>
      </c>
      <c r="D24" t="s">
        <v>342</v>
      </c>
      <c r="E24" t="s">
        <v>22</v>
      </c>
      <c r="F24">
        <f>INDEX(TeamRegion!B:B,MATCH(E24,TeamRegion!C:C,0))</f>
        <v>1</v>
      </c>
      <c r="G24">
        <f>INDEX(NationalTeams!B:B,MATCH(D24,NationalTeams!C:C,0))</f>
        <v>137</v>
      </c>
      <c r="H24" t="s">
        <v>8677</v>
      </c>
      <c r="I24">
        <v>2</v>
      </c>
      <c r="J24">
        <v>2</v>
      </c>
      <c r="K24">
        <v>2</v>
      </c>
      <c r="L24">
        <v>0</v>
      </c>
      <c r="M24" t="s">
        <v>8676</v>
      </c>
      <c r="O24" t="str">
        <f t="shared" si="0"/>
        <v>INSERT INTO  "ClubLeague" (club_league_name,team_region_id,club_country,club_division,club_prom_reg,club_first_qual,club_second_qual,club_third_qual,clas_direct) VALUES ('Botola',1,137,'1D',2,2,2,0,'Y');</v>
      </c>
    </row>
    <row r="25" spans="2:15" x14ac:dyDescent="0.25">
      <c r="B25">
        <v>23</v>
      </c>
      <c r="C25" t="s">
        <v>1793</v>
      </c>
      <c r="D25" t="s">
        <v>327</v>
      </c>
      <c r="E25" t="s">
        <v>23</v>
      </c>
      <c r="F25">
        <f>INDEX(TeamRegion!B:B,MATCH(E25,TeamRegion!C:C,0))</f>
        <v>3</v>
      </c>
      <c r="G25">
        <f>INDEX(NationalTeams!B:B,MATCH(D25,NationalTeams!C:C,0))</f>
        <v>32</v>
      </c>
      <c r="H25" t="s">
        <v>8677</v>
      </c>
      <c r="I25">
        <v>2</v>
      </c>
      <c r="J25">
        <v>4</v>
      </c>
      <c r="K25">
        <v>4</v>
      </c>
      <c r="L25">
        <v>0</v>
      </c>
      <c r="M25" t="s">
        <v>8676</v>
      </c>
      <c r="O25" t="str">
        <f t="shared" si="0"/>
        <v>INSERT INTO  "ClubLeague" (club_league_name,team_region_id,club_country,club_division,club_prom_reg,club_first_qual,club_second_qual,club_third_qual,clas_direct) VALUES ('Brasileirao Betano',3,32,'1D',2,4,4,0,'Y');</v>
      </c>
    </row>
    <row r="26" spans="2:15" x14ac:dyDescent="0.25">
      <c r="B26">
        <v>24</v>
      </c>
      <c r="C26" t="s">
        <v>1794</v>
      </c>
      <c r="D26" t="s">
        <v>327</v>
      </c>
      <c r="E26" t="s">
        <v>23</v>
      </c>
      <c r="F26">
        <f>INDEX(TeamRegion!B:B,MATCH(E26,TeamRegion!C:C,0))</f>
        <v>3</v>
      </c>
      <c r="G26">
        <f>INDEX(NationalTeams!B:B,MATCH(D26,NationalTeams!C:C,0))</f>
        <v>32</v>
      </c>
      <c r="H26" t="s">
        <v>8675</v>
      </c>
      <c r="I26">
        <v>2</v>
      </c>
      <c r="J26">
        <v>0</v>
      </c>
      <c r="K26">
        <v>0</v>
      </c>
      <c r="L26">
        <v>0</v>
      </c>
      <c r="M26" t="s">
        <v>8680</v>
      </c>
      <c r="O26" t="str">
        <f t="shared" si="0"/>
        <v>INSERT INTO  "ClubLeague" (club_league_name,team_region_id,club_country,club_division,club_prom_reg,club_first_qual,club_second_qual,club_third_qual,clas_direct) VALUES ('Brasileirao Serie B',3,32,'2D',2,0,0,0,'N');</v>
      </c>
    </row>
    <row r="27" spans="2:15" x14ac:dyDescent="0.25">
      <c r="B27">
        <v>25</v>
      </c>
      <c r="C27" t="s">
        <v>1795</v>
      </c>
      <c r="D27" t="s">
        <v>478</v>
      </c>
      <c r="E27" t="s">
        <v>8504</v>
      </c>
      <c r="F27">
        <f>INDEX(TeamRegion!B:B,MATCH(E27,TeamRegion!C:C,0))</f>
        <v>2</v>
      </c>
      <c r="G27">
        <f>INDEX(NationalTeams!B:B,MATCH(D27,NationalTeams!C:C,0))</f>
        <v>33</v>
      </c>
      <c r="H27" t="s">
        <v>8677</v>
      </c>
      <c r="I27">
        <v>2</v>
      </c>
      <c r="J27">
        <v>0</v>
      </c>
      <c r="K27">
        <v>0</v>
      </c>
      <c r="L27">
        <v>1</v>
      </c>
      <c r="M27" t="s">
        <v>8676</v>
      </c>
      <c r="O27" t="str">
        <f t="shared" si="0"/>
        <v>INSERT INTO  "ClubLeague" (club_league_name,team_region_id,club_country,club_division,club_prom_reg,club_first_qual,club_second_qual,club_third_qual,clas_direct) VALUES ('Brunei Super League',2,33,'1D',2,0,0,1,'Y');</v>
      </c>
    </row>
    <row r="28" spans="2:15" x14ac:dyDescent="0.25">
      <c r="B28">
        <v>26</v>
      </c>
      <c r="C28" t="s">
        <v>1796</v>
      </c>
      <c r="D28" t="s">
        <v>489</v>
      </c>
      <c r="E28" t="s">
        <v>24</v>
      </c>
      <c r="F28">
        <f>INDEX(TeamRegion!B:B,MATCH(E28,TeamRegion!C:C,0))</f>
        <v>4</v>
      </c>
      <c r="G28">
        <f>INDEX(NationalTeams!B:B,MATCH(D28,NationalTeams!C:C,0))</f>
        <v>4</v>
      </c>
      <c r="H28" t="s">
        <v>8677</v>
      </c>
      <c r="I28">
        <v>2</v>
      </c>
      <c r="J28">
        <v>3</v>
      </c>
      <c r="K28">
        <v>2</v>
      </c>
      <c r="L28">
        <v>1</v>
      </c>
      <c r="M28" t="s">
        <v>8676</v>
      </c>
      <c r="O28" t="str">
        <f t="shared" si="0"/>
        <v>INSERT INTO  "ClubLeague" (club_league_name,team_region_id,club_country,club_division,club_prom_reg,club_first_qual,club_second_qual,club_third_qual,clas_direct) VALUES ('Bundesliga',4,4,'1D',2,3,2,1,'Y');</v>
      </c>
    </row>
    <row r="29" spans="2:15" x14ac:dyDescent="0.25">
      <c r="B29">
        <v>27</v>
      </c>
      <c r="C29" t="s">
        <v>1797</v>
      </c>
      <c r="D29" t="s">
        <v>366</v>
      </c>
      <c r="E29" t="s">
        <v>22</v>
      </c>
      <c r="F29">
        <f>INDEX(TeamRegion!B:B,MATCH(E29,TeamRegion!C:C,0))</f>
        <v>1</v>
      </c>
      <c r="G29">
        <f>INDEX(NationalTeams!B:B,MATCH(D29,NationalTeams!C:C,0))</f>
        <v>35</v>
      </c>
      <c r="H29" t="s">
        <v>8677</v>
      </c>
      <c r="I29">
        <v>2</v>
      </c>
      <c r="J29">
        <v>1</v>
      </c>
      <c r="K29">
        <v>1</v>
      </c>
      <c r="L29">
        <v>0</v>
      </c>
      <c r="M29" t="s">
        <v>8676</v>
      </c>
      <c r="O29" t="str">
        <f t="shared" si="0"/>
        <v>INSERT INTO  "ClubLeague" (club_league_name,team_region_id,club_country,club_division,club_prom_reg,club_first_qual,club_second_qual,club_third_qual,clas_direct) VALUES ('Burkinabe Premier League',1,35,'1D',2,1,1,0,'Y');</v>
      </c>
    </row>
    <row r="30" spans="2:15" x14ac:dyDescent="0.25">
      <c r="B30">
        <v>28</v>
      </c>
      <c r="C30" t="s">
        <v>1798</v>
      </c>
      <c r="D30" t="s">
        <v>462</v>
      </c>
      <c r="E30" t="s">
        <v>8504</v>
      </c>
      <c r="F30">
        <f>INDEX(TeamRegion!B:B,MATCH(E30,TeamRegion!C:C,0))</f>
        <v>2</v>
      </c>
      <c r="G30">
        <f>INDEX(NationalTeams!B:B,MATCH(D30,NationalTeams!C:C,0))</f>
        <v>39</v>
      </c>
      <c r="H30" t="s">
        <v>8677</v>
      </c>
      <c r="I30">
        <v>2</v>
      </c>
      <c r="J30">
        <v>0</v>
      </c>
      <c r="K30">
        <v>0</v>
      </c>
      <c r="L30">
        <v>1</v>
      </c>
      <c r="M30" t="s">
        <v>8676</v>
      </c>
      <c r="O30" t="str">
        <f t="shared" si="0"/>
        <v>INSERT INTO  "ClubLeague" (club_league_name,team_region_id,club_country,club_division,club_prom_reg,club_first_qual,club_second_qual,club_third_qual,clas_direct) VALUES ('Cambodian Premier League',2,39,'1D',2,0,0,1,'Y');</v>
      </c>
    </row>
    <row r="31" spans="2:15" x14ac:dyDescent="0.25">
      <c r="B31">
        <v>29</v>
      </c>
      <c r="C31" t="s">
        <v>1799</v>
      </c>
      <c r="D31" t="s">
        <v>377</v>
      </c>
      <c r="E31" t="s">
        <v>23</v>
      </c>
      <c r="F31">
        <f>INDEX(TeamRegion!B:B,MATCH(E31,TeamRegion!C:C,0))</f>
        <v>3</v>
      </c>
      <c r="G31">
        <f>INDEX(NationalTeams!B:B,MATCH(D31,NationalTeams!C:C,0))</f>
        <v>214</v>
      </c>
      <c r="H31" t="s">
        <v>8677</v>
      </c>
      <c r="I31">
        <v>2</v>
      </c>
      <c r="J31">
        <v>2</v>
      </c>
      <c r="K31">
        <v>2</v>
      </c>
      <c r="L31">
        <v>0</v>
      </c>
      <c r="M31" t="s">
        <v>8676</v>
      </c>
      <c r="O31" t="str">
        <f t="shared" si="0"/>
        <v>INSERT INTO  "ClubLeague" (club_league_name,team_region_id,club_country,club_division,club_prom_reg,club_first_qual,club_second_qual,club_third_qual,clas_direct) VALUES ('Campeonato Uruguayo de Primera Division',3,214,'1D',2,2,2,0,'Y');</v>
      </c>
    </row>
    <row r="32" spans="2:15" x14ac:dyDescent="0.25">
      <c r="B32">
        <v>30</v>
      </c>
      <c r="C32" t="s">
        <v>1800</v>
      </c>
      <c r="D32" t="s">
        <v>541</v>
      </c>
      <c r="E32" t="s">
        <v>24</v>
      </c>
      <c r="F32">
        <f>INDEX(TeamRegion!B:B,MATCH(E32,TeamRegion!C:C,0))</f>
        <v>4</v>
      </c>
      <c r="G32">
        <f>INDEX(NationalTeams!B:B,MATCH(D32,NationalTeams!C:C,0))</f>
        <v>180</v>
      </c>
      <c r="H32" t="s">
        <v>8677</v>
      </c>
      <c r="I32">
        <v>2</v>
      </c>
      <c r="J32">
        <v>1</v>
      </c>
      <c r="K32">
        <v>0</v>
      </c>
      <c r="L32">
        <v>1</v>
      </c>
      <c r="M32" t="s">
        <v>8680</v>
      </c>
      <c r="O32" t="str">
        <f t="shared" si="0"/>
        <v>INSERT INTO  "ClubLeague" (club_league_name,team_region_id,club_country,club_division,club_prom_reg,club_first_qual,club_second_qual,club_third_qual,clas_direct) VALUES ('Campionato Sammarinese di Calcio',4,180,'1D',2,1,0,1,'N');</v>
      </c>
    </row>
    <row r="33" spans="2:15" x14ac:dyDescent="0.25">
      <c r="B33">
        <v>31</v>
      </c>
      <c r="C33" t="s">
        <v>1801</v>
      </c>
      <c r="D33" t="s">
        <v>355</v>
      </c>
      <c r="E33" t="s">
        <v>23</v>
      </c>
      <c r="F33">
        <f>INDEX(TeamRegion!B:B,MATCH(E33,TeamRegion!C:C,0))</f>
        <v>3</v>
      </c>
      <c r="G33">
        <f>INDEX(NationalTeams!B:B,MATCH(D33,NationalTeams!C:C,0))</f>
        <v>41</v>
      </c>
      <c r="H33" t="s">
        <v>8677</v>
      </c>
      <c r="I33">
        <v>2</v>
      </c>
      <c r="J33">
        <v>2</v>
      </c>
      <c r="K33">
        <v>2</v>
      </c>
      <c r="L33">
        <v>0</v>
      </c>
      <c r="M33" t="s">
        <v>8676</v>
      </c>
      <c r="O33" t="str">
        <f t="shared" si="0"/>
        <v>INSERT INTO  "ClubLeague" (club_league_name,team_region_id,club_country,club_division,club_prom_reg,club_first_qual,club_second_qual,club_third_qual,clas_direct) VALUES ('Canadian Premier League',3,41,'1D',2,2,2,0,'Y');</v>
      </c>
    </row>
    <row r="34" spans="2:15" x14ac:dyDescent="0.25">
      <c r="B34">
        <v>32</v>
      </c>
      <c r="C34" t="s">
        <v>1802</v>
      </c>
      <c r="D34" t="s">
        <v>505</v>
      </c>
      <c r="E34" t="s">
        <v>24</v>
      </c>
      <c r="F34">
        <f>INDEX(TeamRegion!B:B,MATCH(E34,TeamRegion!C:C,0))</f>
        <v>4</v>
      </c>
      <c r="G34">
        <f>INDEX(NationalTeams!B:B,MATCH(D34,NationalTeams!C:C,0))</f>
        <v>23</v>
      </c>
      <c r="H34" t="s">
        <v>8675</v>
      </c>
      <c r="I34">
        <v>2</v>
      </c>
      <c r="J34">
        <v>0</v>
      </c>
      <c r="K34">
        <v>0</v>
      </c>
      <c r="L34">
        <v>0</v>
      </c>
      <c r="M34" t="s">
        <v>8680</v>
      </c>
      <c r="O34" t="str">
        <f t="shared" si="0"/>
        <v>INSERT INTO  "ClubLeague" (club_league_name,team_region_id,club_country,club_division,club_prom_reg,club_first_qual,club_second_qual,club_third_qual,clas_direct) VALUES ('Challenger Pro League',4,23,'2D',2,0,0,0,'N');</v>
      </c>
    </row>
    <row r="35" spans="2:15" x14ac:dyDescent="0.25">
      <c r="B35">
        <v>33</v>
      </c>
      <c r="C35" t="s">
        <v>1803</v>
      </c>
      <c r="D35" t="s">
        <v>333</v>
      </c>
      <c r="E35" t="s">
        <v>23</v>
      </c>
      <c r="F35">
        <f>INDEX(TeamRegion!B:B,MATCH(E35,TeamRegion!C:C,0))</f>
        <v>3</v>
      </c>
      <c r="G35">
        <f>INDEX(NationalTeams!B:B,MATCH(D35,NationalTeams!C:C,0))</f>
        <v>89</v>
      </c>
      <c r="H35" t="s">
        <v>8677</v>
      </c>
      <c r="I35">
        <v>2</v>
      </c>
      <c r="J35">
        <v>1</v>
      </c>
      <c r="K35">
        <v>1</v>
      </c>
      <c r="L35">
        <v>0</v>
      </c>
      <c r="M35" t="s">
        <v>8680</v>
      </c>
      <c r="O35" t="str">
        <f t="shared" si="0"/>
        <v>INSERT INTO  "ClubLeague" (club_league_name,team_region_id,club_country,club_division,club_prom_reg,club_first_qual,club_second_qual,club_third_qual,clas_direct) VALUES ('Championnat Special Division 1',3,89,'1D',2,1,1,0,'N');</v>
      </c>
    </row>
    <row r="36" spans="2:15" x14ac:dyDescent="0.25">
      <c r="B36">
        <v>34</v>
      </c>
      <c r="C36" t="s">
        <v>1804</v>
      </c>
      <c r="D36" t="s">
        <v>429</v>
      </c>
      <c r="E36" t="s">
        <v>8504</v>
      </c>
      <c r="F36">
        <f>INDEX(TeamRegion!B:B,MATCH(E36,TeamRegion!C:C,0))</f>
        <v>2</v>
      </c>
      <c r="G36">
        <f>INDEX(NationalTeams!B:B,MATCH(D36,NationalTeams!C:C,0))</f>
        <v>44</v>
      </c>
      <c r="H36" t="s">
        <v>8675</v>
      </c>
      <c r="I36">
        <v>2</v>
      </c>
      <c r="J36">
        <v>0</v>
      </c>
      <c r="K36">
        <v>0</v>
      </c>
      <c r="L36">
        <v>0</v>
      </c>
      <c r="M36" t="s">
        <v>8680</v>
      </c>
      <c r="O36" t="str">
        <f t="shared" si="0"/>
        <v>INSERT INTO  "ClubLeague" (club_league_name,team_region_id,club_country,club_division,club_prom_reg,club_first_qual,club_second_qual,club_third_qual,clas_direct) VALUES ('China League One',2,44,'2D',2,0,0,0,'N');</v>
      </c>
    </row>
    <row r="37" spans="2:15" x14ac:dyDescent="0.25">
      <c r="B37">
        <v>35</v>
      </c>
      <c r="C37" t="s">
        <v>1805</v>
      </c>
      <c r="D37" t="s">
        <v>429</v>
      </c>
      <c r="E37" t="s">
        <v>8504</v>
      </c>
      <c r="F37">
        <f>INDEX(TeamRegion!B:B,MATCH(E37,TeamRegion!C:C,0))</f>
        <v>2</v>
      </c>
      <c r="G37">
        <f>INDEX(NationalTeams!B:B,MATCH(D37,NationalTeams!C:C,0))</f>
        <v>44</v>
      </c>
      <c r="H37" t="s">
        <v>8677</v>
      </c>
      <c r="I37">
        <v>2</v>
      </c>
      <c r="J37">
        <v>2</v>
      </c>
      <c r="K37">
        <v>1</v>
      </c>
      <c r="L37">
        <v>0</v>
      </c>
      <c r="M37" t="s">
        <v>8676</v>
      </c>
      <c r="O37" t="str">
        <f t="shared" si="0"/>
        <v>INSERT INTO  "ClubLeague" (club_league_name,team_region_id,club_country,club_division,club_prom_reg,club_first_qual,club_second_qual,club_third_qual,clas_direct) VALUES ('Chinese Super League',2,44,'1D',2,2,1,0,'Y');</v>
      </c>
    </row>
    <row r="38" spans="2:15" x14ac:dyDescent="0.25">
      <c r="B38">
        <v>36</v>
      </c>
      <c r="C38" t="s">
        <v>1806</v>
      </c>
      <c r="D38" t="s">
        <v>380</v>
      </c>
      <c r="E38" t="s">
        <v>22</v>
      </c>
      <c r="F38">
        <f>INDEX(TeamRegion!B:B,MATCH(E38,TeamRegion!C:C,0))</f>
        <v>1</v>
      </c>
      <c r="G38">
        <f>INDEX(NationalTeams!B:B,MATCH(D38,NationalTeams!C:C,0))</f>
        <v>172</v>
      </c>
      <c r="H38" t="s">
        <v>8677</v>
      </c>
      <c r="I38">
        <v>2</v>
      </c>
      <c r="J38">
        <v>2</v>
      </c>
      <c r="K38">
        <v>2</v>
      </c>
      <c r="L38">
        <v>0</v>
      </c>
      <c r="M38" t="s">
        <v>8676</v>
      </c>
      <c r="O38" t="str">
        <f t="shared" si="0"/>
        <v>INSERT INTO  "ClubLeague" (club_league_name,team_region_id,club_country,club_division,club_prom_reg,club_first_qual,club_second_qual,club_third_qual,clas_direct) VALUES ('Congo DR Super Liga',1,172,'1D',2,2,2,0,'Y');</v>
      </c>
    </row>
    <row r="39" spans="2:15" x14ac:dyDescent="0.25">
      <c r="B39">
        <v>37</v>
      </c>
      <c r="C39" t="s">
        <v>8681</v>
      </c>
      <c r="D39" t="s">
        <v>517</v>
      </c>
      <c r="E39" t="s">
        <v>24</v>
      </c>
      <c r="F39">
        <f>INDEX(TeamRegion!B:B,MATCH(E39,TeamRegion!C:C,0))</f>
        <v>4</v>
      </c>
      <c r="G39">
        <f>INDEX(NationalTeams!B:B,MATCH(D39,NationalTeams!C:C,0))</f>
        <v>76</v>
      </c>
      <c r="H39" t="s">
        <v>8675</v>
      </c>
      <c r="I39">
        <v>2</v>
      </c>
      <c r="J39">
        <v>0</v>
      </c>
      <c r="K39">
        <v>0</v>
      </c>
      <c r="L39">
        <v>0</v>
      </c>
      <c r="M39" t="s">
        <v>8680</v>
      </c>
      <c r="O39" t="str">
        <f t="shared" si="0"/>
        <v>INSERT INTO  "ClubLeague" (club_league_name,team_region_id,club_country,club_division,club_prom_reg,club_first_qual,club_second_qual,club_third_qual,clas_direct) VALUES ('Cymru Second',4,76,'2D',2,0,0,0,'N');</v>
      </c>
    </row>
    <row r="40" spans="2:15" x14ac:dyDescent="0.25">
      <c r="B40">
        <v>38</v>
      </c>
      <c r="C40" t="s">
        <v>1807</v>
      </c>
      <c r="D40" t="s">
        <v>517</v>
      </c>
      <c r="E40" t="s">
        <v>24</v>
      </c>
      <c r="F40">
        <f>INDEX(TeamRegion!B:B,MATCH(E40,TeamRegion!C:C,0))</f>
        <v>4</v>
      </c>
      <c r="G40">
        <f>INDEX(NationalTeams!B:B,MATCH(D40,NationalTeams!C:C,0))</f>
        <v>76</v>
      </c>
      <c r="H40" t="s">
        <v>8677</v>
      </c>
      <c r="I40">
        <v>2</v>
      </c>
      <c r="J40">
        <v>1</v>
      </c>
      <c r="K40">
        <v>0</v>
      </c>
      <c r="L40">
        <v>1</v>
      </c>
      <c r="M40" t="s">
        <v>8680</v>
      </c>
      <c r="O40" t="str">
        <f t="shared" si="0"/>
        <v>INSERT INTO  "ClubLeague" (club_league_name,team_region_id,club_country,club_division,club_prom_reg,club_first_qual,club_second_qual,club_third_qual,clas_direct) VALUES ('Cymru Premier',4,76,'1D',2,1,0,1,'N');</v>
      </c>
    </row>
    <row r="41" spans="2:15" x14ac:dyDescent="0.25">
      <c r="B41">
        <v>39</v>
      </c>
      <c r="C41" t="s">
        <v>1808</v>
      </c>
      <c r="D41" t="s">
        <v>534</v>
      </c>
      <c r="E41" t="s">
        <v>24</v>
      </c>
      <c r="F41">
        <f>INDEX(TeamRegion!B:B,MATCH(E41,TeamRegion!C:C,0))</f>
        <v>4</v>
      </c>
      <c r="G41">
        <f>INDEX(NationalTeams!B:B,MATCH(D41,NationalTeams!C:C,0))</f>
        <v>45</v>
      </c>
      <c r="H41" t="s">
        <v>8677</v>
      </c>
      <c r="I41">
        <v>2</v>
      </c>
      <c r="J41">
        <v>0</v>
      </c>
      <c r="K41">
        <v>0</v>
      </c>
      <c r="L41">
        <v>0</v>
      </c>
      <c r="M41" t="s">
        <v>8680</v>
      </c>
      <c r="O41" t="str">
        <f t="shared" si="0"/>
        <v>INSERT INTO  "ClubLeague" (club_league_name,team_region_id,club_country,club_division,club_prom_reg,club_first_qual,club_second_qual,club_third_qual,clas_direct) VALUES ('Cypriot First Division',4,45,'1D',2,0,0,0,'N');</v>
      </c>
    </row>
    <row r="42" spans="2:15" x14ac:dyDescent="0.25">
      <c r="B42">
        <v>40</v>
      </c>
      <c r="C42" t="s">
        <v>1809</v>
      </c>
      <c r="D42" t="s">
        <v>534</v>
      </c>
      <c r="E42" t="s">
        <v>24</v>
      </c>
      <c r="F42">
        <f>INDEX(TeamRegion!B:B,MATCH(E42,TeamRegion!C:C,0))</f>
        <v>4</v>
      </c>
      <c r="G42">
        <f>INDEX(NationalTeams!B:B,MATCH(D42,NationalTeams!C:C,0))</f>
        <v>45</v>
      </c>
      <c r="H42" t="s">
        <v>8675</v>
      </c>
      <c r="I42">
        <v>2</v>
      </c>
      <c r="J42">
        <v>1</v>
      </c>
      <c r="K42">
        <v>1</v>
      </c>
      <c r="L42">
        <v>1</v>
      </c>
      <c r="M42" t="s">
        <v>8680</v>
      </c>
      <c r="O42" t="str">
        <f t="shared" si="0"/>
        <v>INSERT INTO  "ClubLeague" (club_league_name,team_region_id,club_country,club_division,club_prom_reg,club_first_qual,club_second_qual,club_third_qual,clas_direct) VALUES ('Cypriot Second Division',4,45,'2D',2,1,1,1,'N');</v>
      </c>
    </row>
    <row r="43" spans="2:15" x14ac:dyDescent="0.25">
      <c r="B43">
        <v>41</v>
      </c>
      <c r="C43" t="s">
        <v>1810</v>
      </c>
      <c r="D43" t="s">
        <v>497</v>
      </c>
      <c r="E43" t="s">
        <v>24</v>
      </c>
      <c r="F43">
        <f>INDEX(TeamRegion!B:B,MATCH(E43,TeamRegion!C:C,0))</f>
        <v>4</v>
      </c>
      <c r="G43">
        <f>INDEX(NationalTeams!B:B,MATCH(D43,NationalTeams!C:C,0))</f>
        <v>171</v>
      </c>
      <c r="H43" t="s">
        <v>8677</v>
      </c>
      <c r="I43">
        <v>2</v>
      </c>
      <c r="J43">
        <v>1</v>
      </c>
      <c r="K43">
        <v>1</v>
      </c>
      <c r="L43">
        <v>1</v>
      </c>
      <c r="M43" t="s">
        <v>8676</v>
      </c>
      <c r="O43" t="str">
        <f t="shared" si="0"/>
        <v>INSERT INTO  "ClubLeague" (club_league_name,team_region_id,club_country,club_division,club_prom_reg,club_first_qual,club_second_qual,club_third_qual,clas_direct) VALUES ('Czech First League',4,171,'1D',2,1,1,1,'Y');</v>
      </c>
    </row>
    <row r="44" spans="2:15" x14ac:dyDescent="0.25">
      <c r="B44">
        <v>42</v>
      </c>
      <c r="C44" t="s">
        <v>1811</v>
      </c>
      <c r="D44" t="s">
        <v>497</v>
      </c>
      <c r="E44" t="s">
        <v>24</v>
      </c>
      <c r="F44">
        <f>INDEX(TeamRegion!B:B,MATCH(E44,TeamRegion!C:C,0))</f>
        <v>4</v>
      </c>
      <c r="G44">
        <f>INDEX(NationalTeams!B:B,MATCH(D44,NationalTeams!C:C,0))</f>
        <v>171</v>
      </c>
      <c r="H44" t="s">
        <v>8675</v>
      </c>
      <c r="I44">
        <v>2</v>
      </c>
      <c r="J44">
        <v>0</v>
      </c>
      <c r="K44">
        <v>0</v>
      </c>
      <c r="L44">
        <v>0</v>
      </c>
      <c r="M44" t="s">
        <v>8680</v>
      </c>
      <c r="O44" t="str">
        <f t="shared" si="0"/>
        <v>INSERT INTO  "ClubLeague" (club_league_name,team_region_id,club_country,club_division,club_prom_reg,club_first_qual,club_second_qual,club_third_qual,clas_direct) VALUES ('Czech National Football League',4,171,'2D',2,0,0,0,'N');</v>
      </c>
    </row>
    <row r="45" spans="2:15" x14ac:dyDescent="0.25">
      <c r="B45">
        <v>43</v>
      </c>
      <c r="C45" t="s">
        <v>1812</v>
      </c>
      <c r="D45" t="s">
        <v>348</v>
      </c>
      <c r="E45" t="s">
        <v>23</v>
      </c>
      <c r="F45">
        <f>INDEX(TeamRegion!B:B,MATCH(E45,TeamRegion!C:C,0))</f>
        <v>3</v>
      </c>
      <c r="G45">
        <f>INDEX(NationalTeams!B:B,MATCH(D45,NationalTeams!C:C,0))</f>
        <v>164</v>
      </c>
      <c r="H45" t="s">
        <v>8675</v>
      </c>
      <c r="I45">
        <v>2</v>
      </c>
      <c r="J45">
        <v>0</v>
      </c>
      <c r="K45">
        <v>0</v>
      </c>
      <c r="L45">
        <v>0</v>
      </c>
      <c r="M45" t="s">
        <v>8680</v>
      </c>
      <c r="O45" t="str">
        <f t="shared" si="0"/>
        <v>INSERT INTO  "ClubLeague" (club_league_name,team_region_id,club_country,club_division,club_prom_reg,club_first_qual,club_second_qual,club_third_qual,clas_direct) VALUES ('Division Intermedia',3,164,'2D',2,0,0,0,'N');</v>
      </c>
    </row>
    <row r="46" spans="2:15" x14ac:dyDescent="0.25">
      <c r="B46">
        <v>44</v>
      </c>
      <c r="C46" t="s">
        <v>1813</v>
      </c>
      <c r="D46" t="s">
        <v>353</v>
      </c>
      <c r="E46" t="s">
        <v>23</v>
      </c>
      <c r="F46">
        <f>INDEX(TeamRegion!B:B,MATCH(E46,TeamRegion!C:C,0))</f>
        <v>3</v>
      </c>
      <c r="G46">
        <f>INDEX(NationalTeams!B:B,MATCH(D46,NationalTeams!C:C,0))</f>
        <v>29</v>
      </c>
      <c r="H46" t="s">
        <v>8677</v>
      </c>
      <c r="I46">
        <v>2</v>
      </c>
      <c r="J46">
        <v>2</v>
      </c>
      <c r="K46">
        <v>2</v>
      </c>
      <c r="L46">
        <v>0</v>
      </c>
      <c r="M46" t="s">
        <v>8676</v>
      </c>
      <c r="O46" t="str">
        <f t="shared" si="0"/>
        <v>INSERT INTO  "ClubLeague" (club_league_name,team_region_id,club_country,club_division,club_prom_reg,club_first_qual,club_second_qual,club_third_qual,clas_direct) VALUES ('Division Profesional',3,29,'1D',2,2,2,0,'Y');</v>
      </c>
    </row>
    <row r="47" spans="2:15" x14ac:dyDescent="0.25">
      <c r="B47">
        <v>45</v>
      </c>
      <c r="C47" t="s">
        <v>1814</v>
      </c>
      <c r="D47" t="s">
        <v>447</v>
      </c>
      <c r="E47" t="s">
        <v>8504</v>
      </c>
      <c r="F47">
        <f>INDEX(TeamRegion!B:B,MATCH(E47,TeamRegion!C:C,0))</f>
        <v>2</v>
      </c>
      <c r="G47">
        <f>INDEX(NationalTeams!B:B,MATCH(D47,NationalTeams!C:C,0))</f>
        <v>49</v>
      </c>
      <c r="H47" t="s">
        <v>8677</v>
      </c>
      <c r="I47">
        <v>2</v>
      </c>
      <c r="J47">
        <v>0</v>
      </c>
      <c r="K47">
        <v>0</v>
      </c>
      <c r="L47">
        <v>1</v>
      </c>
      <c r="M47" t="s">
        <v>8676</v>
      </c>
      <c r="O47" t="str">
        <f t="shared" si="0"/>
        <v>INSERT INTO  "ClubLeague" (club_league_name,team_region_id,club_country,club_division,club_prom_reg,club_first_qual,club_second_qual,club_third_qual,clas_direct) VALUES ('DPR Korea Premier Football League',2,49,'1D',2,0,0,1,'Y');</v>
      </c>
    </row>
    <row r="48" spans="2:15" x14ac:dyDescent="0.25">
      <c r="B48">
        <v>46</v>
      </c>
      <c r="C48" t="s">
        <v>1815</v>
      </c>
      <c r="D48" t="s">
        <v>491</v>
      </c>
      <c r="E48" t="s">
        <v>24</v>
      </c>
      <c r="F48">
        <f>INDEX(TeamRegion!B:B,MATCH(E48,TeamRegion!C:C,0))</f>
        <v>4</v>
      </c>
      <c r="G48">
        <f>INDEX(NationalTeams!B:B,MATCH(D48,NationalTeams!C:C,0))</f>
        <v>158</v>
      </c>
      <c r="H48" t="s">
        <v>8675</v>
      </c>
      <c r="I48">
        <v>2</v>
      </c>
      <c r="J48">
        <v>0</v>
      </c>
      <c r="K48">
        <v>0</v>
      </c>
      <c r="L48">
        <v>0</v>
      </c>
      <c r="M48" t="s">
        <v>8676</v>
      </c>
      <c r="O48" t="str">
        <f t="shared" si="0"/>
        <v>INSERT INTO  "ClubLeague" (club_league_name,team_region_id,club_country,club_division,club_prom_reg,club_first_qual,club_second_qual,club_third_qual,clas_direct) VALUES ('Eerste Divisie',4,158,'2D',2,0,0,0,'Y');</v>
      </c>
    </row>
    <row r="49" spans="2:15" x14ac:dyDescent="0.25">
      <c r="B49">
        <v>47</v>
      </c>
      <c r="C49" t="s">
        <v>1816</v>
      </c>
      <c r="D49" t="s">
        <v>493</v>
      </c>
      <c r="E49" t="s">
        <v>24</v>
      </c>
      <c r="F49">
        <f>INDEX(TeamRegion!B:B,MATCH(E49,TeamRegion!C:C,0))</f>
        <v>4</v>
      </c>
      <c r="G49">
        <f>INDEX(NationalTeams!B:B,MATCH(D49,NationalTeams!C:C,0))</f>
        <v>95</v>
      </c>
      <c r="H49" t="s">
        <v>8675</v>
      </c>
      <c r="I49">
        <v>2</v>
      </c>
      <c r="J49">
        <v>0</v>
      </c>
      <c r="K49">
        <v>0</v>
      </c>
      <c r="L49">
        <v>0</v>
      </c>
      <c r="M49" t="s">
        <v>8676</v>
      </c>
      <c r="O49" t="str">
        <f t="shared" si="0"/>
        <v>INSERT INTO  "ClubLeague" (club_league_name,team_region_id,club_country,club_division,club_prom_reg,club_first_qual,club_second_qual,club_third_qual,clas_direct) VALUES ('EFL Championship',4,95,'2D',2,0,0,0,'Y');</v>
      </c>
    </row>
    <row r="50" spans="2:15" x14ac:dyDescent="0.25">
      <c r="B50">
        <v>48</v>
      </c>
      <c r="C50" t="s">
        <v>1817</v>
      </c>
      <c r="D50" t="s">
        <v>365</v>
      </c>
      <c r="E50" t="s">
        <v>22</v>
      </c>
      <c r="F50">
        <f>INDEX(TeamRegion!B:B,MATCH(E50,TeamRegion!C:C,0))</f>
        <v>1</v>
      </c>
      <c r="G50">
        <f>INDEX(NationalTeams!B:B,MATCH(D50,NationalTeams!C:C,0))</f>
        <v>59</v>
      </c>
      <c r="H50" t="s">
        <v>8677</v>
      </c>
      <c r="I50">
        <v>2</v>
      </c>
      <c r="J50">
        <v>2</v>
      </c>
      <c r="K50">
        <v>2</v>
      </c>
      <c r="L50">
        <v>0</v>
      </c>
      <c r="M50" t="s">
        <v>8676</v>
      </c>
      <c r="O50" t="str">
        <f t="shared" si="0"/>
        <v>INSERT INTO  "ClubLeague" (club_league_name,team_region_id,club_country,club_division,club_prom_reg,club_first_qual,club_second_qual,club_third_qual,clas_direct) VALUES ('Egyptian Premier League',1,59,'1D',2,2,2,0,'Y');</v>
      </c>
    </row>
    <row r="51" spans="2:15" x14ac:dyDescent="0.25">
      <c r="B51">
        <v>49</v>
      </c>
      <c r="C51" t="s">
        <v>1818</v>
      </c>
      <c r="D51" t="s">
        <v>365</v>
      </c>
      <c r="E51" t="s">
        <v>22</v>
      </c>
      <c r="F51">
        <f>INDEX(TeamRegion!B:B,MATCH(E51,TeamRegion!C:C,0))</f>
        <v>1</v>
      </c>
      <c r="G51">
        <f>INDEX(NationalTeams!B:B,MATCH(D51,NationalTeams!C:C,0))</f>
        <v>59</v>
      </c>
      <c r="H51" t="s">
        <v>8675</v>
      </c>
      <c r="I51">
        <v>2</v>
      </c>
      <c r="J51">
        <v>0</v>
      </c>
      <c r="K51">
        <v>0</v>
      </c>
      <c r="L51">
        <v>0</v>
      </c>
      <c r="M51" t="s">
        <v>8680</v>
      </c>
      <c r="O51" t="str">
        <f t="shared" si="0"/>
        <v>INSERT INTO  "ClubLeague" (club_league_name,team_region_id,club_country,club_division,club_prom_reg,club_first_qual,club_second_qual,club_third_qual,clas_direct) VALUES ('Egyptian Second Division A',1,59,'2D',2,0,0,0,'N');</v>
      </c>
    </row>
    <row r="52" spans="2:15" x14ac:dyDescent="0.25">
      <c r="B52">
        <v>50</v>
      </c>
      <c r="C52" t="s">
        <v>1819</v>
      </c>
      <c r="D52" t="s">
        <v>494</v>
      </c>
      <c r="E52" t="s">
        <v>24</v>
      </c>
      <c r="F52">
        <f>INDEX(TeamRegion!B:B,MATCH(E52,TeamRegion!C:C,0))</f>
        <v>4</v>
      </c>
      <c r="G52">
        <f>INDEX(NationalTeams!B:B,MATCH(D52,NationalTeams!C:C,0))</f>
        <v>166</v>
      </c>
      <c r="H52" t="s">
        <v>8677</v>
      </c>
      <c r="I52">
        <v>2</v>
      </c>
      <c r="J52">
        <v>1</v>
      </c>
      <c r="K52">
        <v>1</v>
      </c>
      <c r="L52">
        <v>1</v>
      </c>
      <c r="M52" t="s">
        <v>8680</v>
      </c>
      <c r="O52" t="str">
        <f t="shared" si="0"/>
        <v>INSERT INTO  "ClubLeague" (club_league_name,team_region_id,club_country,club_division,club_prom_reg,club_first_qual,club_second_qual,club_third_qual,clas_direct) VALUES ('Ekstraklasa',4,166,'1D',2,1,1,1,'N');</v>
      </c>
    </row>
    <row r="53" spans="2:15" x14ac:dyDescent="0.25">
      <c r="B53">
        <v>51</v>
      </c>
      <c r="C53" t="s">
        <v>1820</v>
      </c>
      <c r="D53" t="s">
        <v>322</v>
      </c>
      <c r="E53" t="s">
        <v>22</v>
      </c>
      <c r="F53">
        <f>INDEX(TeamRegion!B:B,MATCH(E53,TeamRegion!C:C,0))</f>
        <v>1</v>
      </c>
      <c r="G53">
        <f>INDEX(NationalTeams!B:B,MATCH(D53,NationalTeams!C:C,0))</f>
        <v>40</v>
      </c>
      <c r="H53" t="s">
        <v>8677</v>
      </c>
      <c r="I53">
        <v>2</v>
      </c>
      <c r="J53">
        <v>1</v>
      </c>
      <c r="K53">
        <v>1</v>
      </c>
      <c r="L53">
        <v>0</v>
      </c>
      <c r="M53" t="s">
        <v>8676</v>
      </c>
      <c r="O53" t="str">
        <f t="shared" si="0"/>
        <v>INSERT INTO  "ClubLeague" (club_league_name,team_region_id,club_country,club_division,club_prom_reg,club_first_qual,club_second_qual,club_third_qual,clas_direct) VALUES ('Elite One',1,40,'1D',2,1,1,0,'Y');</v>
      </c>
    </row>
    <row r="54" spans="2:15" x14ac:dyDescent="0.25">
      <c r="B54">
        <v>52</v>
      </c>
      <c r="C54" t="s">
        <v>1821</v>
      </c>
      <c r="D54" t="s">
        <v>492</v>
      </c>
      <c r="E54" t="s">
        <v>24</v>
      </c>
      <c r="F54">
        <f>INDEX(TeamRegion!B:B,MATCH(E54,TeamRegion!C:C,0))</f>
        <v>4</v>
      </c>
      <c r="G54">
        <f>INDEX(NationalTeams!B:B,MATCH(D54,NationalTeams!C:C,0))</f>
        <v>154</v>
      </c>
      <c r="H54" t="s">
        <v>8677</v>
      </c>
      <c r="I54">
        <v>2</v>
      </c>
      <c r="J54">
        <v>1</v>
      </c>
      <c r="K54">
        <v>1</v>
      </c>
      <c r="L54">
        <v>1</v>
      </c>
      <c r="M54" t="s">
        <v>8676</v>
      </c>
      <c r="O54" t="str">
        <f t="shared" si="0"/>
        <v>INSERT INTO  "ClubLeague" (club_league_name,team_region_id,club_country,club_division,club_prom_reg,club_first_qual,club_second_qual,club_third_qual,clas_direct) VALUES ('Eliteserien',4,154,'1D',2,1,1,1,'Y');</v>
      </c>
    </row>
    <row r="55" spans="2:15" x14ac:dyDescent="0.25">
      <c r="B55">
        <v>53</v>
      </c>
      <c r="C55" t="s">
        <v>1822</v>
      </c>
      <c r="D55" t="s">
        <v>491</v>
      </c>
      <c r="E55" t="s">
        <v>24</v>
      </c>
      <c r="F55">
        <f>INDEX(TeamRegion!B:B,MATCH(E55,TeamRegion!C:C,0))</f>
        <v>4</v>
      </c>
      <c r="G55">
        <f>INDEX(NationalTeams!B:B,MATCH(D55,NationalTeams!C:C,0))</f>
        <v>158</v>
      </c>
      <c r="H55" t="s">
        <v>8677</v>
      </c>
      <c r="I55">
        <v>2</v>
      </c>
      <c r="J55">
        <v>2</v>
      </c>
      <c r="K55">
        <v>2</v>
      </c>
      <c r="L55">
        <v>1</v>
      </c>
      <c r="M55" t="s">
        <v>8676</v>
      </c>
      <c r="O55" t="str">
        <f t="shared" si="0"/>
        <v>INSERT INTO  "ClubLeague" (club_league_name,team_region_id,club_country,club_division,club_prom_reg,club_first_qual,club_second_qual,club_third_qual,clas_direct) VALUES ('Eredivisie',4,158,'1D',2,2,2,1,'Y');</v>
      </c>
    </row>
    <row r="56" spans="2:15" x14ac:dyDescent="0.25">
      <c r="B56">
        <v>54</v>
      </c>
      <c r="C56" t="s">
        <v>1823</v>
      </c>
      <c r="D56" t="s">
        <v>524</v>
      </c>
      <c r="E56" t="s">
        <v>24</v>
      </c>
      <c r="F56">
        <f>INDEX(TeamRegion!B:B,MATCH(E56,TeamRegion!C:C,0))</f>
        <v>4</v>
      </c>
      <c r="G56">
        <f>INDEX(NationalTeams!B:B,MATCH(D56,NationalTeams!C:C,0))</f>
        <v>78</v>
      </c>
      <c r="H56" t="s">
        <v>8677</v>
      </c>
      <c r="I56">
        <v>2</v>
      </c>
      <c r="J56">
        <v>1</v>
      </c>
      <c r="K56">
        <v>0</v>
      </c>
      <c r="L56">
        <v>1</v>
      </c>
      <c r="M56" t="s">
        <v>8680</v>
      </c>
      <c r="O56" t="str">
        <f t="shared" si="0"/>
        <v>INSERT INTO  "ClubLeague" (club_league_name,team_region_id,club_country,club_division,club_prom_reg,club_first_qual,club_second_qual,club_third_qual,clas_direct) VALUES ('Erovnuli Liga',4,78,'1D',2,1,0,1,'N');</v>
      </c>
    </row>
    <row r="57" spans="2:15" x14ac:dyDescent="0.25">
      <c r="B57">
        <v>55</v>
      </c>
      <c r="C57" t="s">
        <v>1824</v>
      </c>
      <c r="D57" t="s">
        <v>524</v>
      </c>
      <c r="E57" t="s">
        <v>24</v>
      </c>
      <c r="F57">
        <f>INDEX(TeamRegion!B:B,MATCH(E57,TeamRegion!C:C,0))</f>
        <v>4</v>
      </c>
      <c r="G57">
        <f>INDEX(NationalTeams!B:B,MATCH(D57,NationalTeams!C:C,0))</f>
        <v>78</v>
      </c>
      <c r="H57" t="s">
        <v>8675</v>
      </c>
      <c r="I57">
        <v>2</v>
      </c>
      <c r="J57">
        <v>0</v>
      </c>
      <c r="K57">
        <v>0</v>
      </c>
      <c r="L57">
        <v>0</v>
      </c>
      <c r="M57" t="s">
        <v>8680</v>
      </c>
      <c r="O57" t="str">
        <f t="shared" si="0"/>
        <v>INSERT INTO  "ClubLeague" (club_league_name,team_region_id,club_country,club_division,club_prom_reg,club_first_qual,club_second_qual,club_third_qual,clas_direct) VALUES ('Erovnuli Liga 2',4,78,'2D',2,0,0,0,'N');</v>
      </c>
    </row>
    <row r="58" spans="2:15" x14ac:dyDescent="0.25">
      <c r="B58">
        <v>56</v>
      </c>
      <c r="C58" t="s">
        <v>1825</v>
      </c>
      <c r="D58" t="s">
        <v>526</v>
      </c>
      <c r="E58" t="s">
        <v>24</v>
      </c>
      <c r="F58">
        <f>INDEX(TeamRegion!B:B,MATCH(E58,TeamRegion!C:C,0))</f>
        <v>4</v>
      </c>
      <c r="G58">
        <f>INDEX(NationalTeams!B:B,MATCH(D58,NationalTeams!C:C,0))</f>
        <v>103</v>
      </c>
      <c r="H58" t="s">
        <v>8677</v>
      </c>
      <c r="I58">
        <v>2</v>
      </c>
      <c r="J58">
        <v>1</v>
      </c>
      <c r="K58">
        <v>0</v>
      </c>
      <c r="L58">
        <v>1</v>
      </c>
      <c r="M58" t="s">
        <v>8680</v>
      </c>
      <c r="O58" t="str">
        <f t="shared" si="0"/>
        <v>INSERT INTO  "ClubLeague" (club_league_name,team_region_id,club_country,club_division,club_prom_reg,club_first_qual,club_second_qual,club_third_qual,clas_direct) VALUES ('Faroe Islands Premier League',4,103,'1D',2,1,0,1,'N');</v>
      </c>
    </row>
    <row r="59" spans="2:15" x14ac:dyDescent="0.25">
      <c r="B59">
        <v>57</v>
      </c>
      <c r="C59" t="s">
        <v>1826</v>
      </c>
      <c r="D59" t="s">
        <v>428</v>
      </c>
      <c r="E59" t="s">
        <v>8504</v>
      </c>
      <c r="F59">
        <f>INDEX(TeamRegion!B:B,MATCH(E59,TeamRegion!C:C,0))</f>
        <v>2</v>
      </c>
      <c r="G59">
        <f>INDEX(NationalTeams!B:B,MATCH(D59,NationalTeams!C:C,0))</f>
        <v>10</v>
      </c>
      <c r="H59" t="s">
        <v>8675</v>
      </c>
      <c r="I59">
        <v>2</v>
      </c>
      <c r="J59">
        <v>0</v>
      </c>
      <c r="K59">
        <v>0</v>
      </c>
      <c r="L59">
        <v>0</v>
      </c>
      <c r="M59" t="s">
        <v>8676</v>
      </c>
      <c r="O59" t="str">
        <f t="shared" si="0"/>
        <v>INSERT INTO  "ClubLeague" (club_league_name,team_region_id,club_country,club_division,club_prom_reg,club_first_qual,club_second_qual,club_third_qual,clas_direct) VALUES ('FD League',2,10,'2D',2,0,0,0,'Y');</v>
      </c>
    </row>
    <row r="60" spans="2:15" x14ac:dyDescent="0.25">
      <c r="B60">
        <v>58</v>
      </c>
      <c r="C60" t="s">
        <v>1827</v>
      </c>
      <c r="D60" t="s">
        <v>459</v>
      </c>
      <c r="E60" t="s">
        <v>8504</v>
      </c>
      <c r="F60">
        <f>INDEX(TeamRegion!B:B,MATCH(E60,TeamRegion!C:C,0))</f>
        <v>2</v>
      </c>
      <c r="G60">
        <f>INDEX(NationalTeams!B:B,MATCH(D60,NationalTeams!C:C,0))</f>
        <v>71</v>
      </c>
      <c r="H60" t="s">
        <v>8677</v>
      </c>
      <c r="I60">
        <v>2</v>
      </c>
      <c r="J60">
        <v>0</v>
      </c>
      <c r="K60">
        <v>0</v>
      </c>
      <c r="L60">
        <v>1</v>
      </c>
      <c r="M60" t="s">
        <v>8676</v>
      </c>
      <c r="O60" t="str">
        <f t="shared" si="0"/>
        <v>INSERT INTO  "ClubLeague" (club_league_name,team_region_id,club_country,club_division,club_prom_reg,club_first_qual,club_second_qual,club_third_qual,clas_direct) VALUES ('Fiji Premier League',2,71,'1D',2,0,0,1,'Y');</v>
      </c>
    </row>
    <row r="61" spans="2:15" x14ac:dyDescent="0.25">
      <c r="B61">
        <v>59</v>
      </c>
      <c r="C61" t="s">
        <v>1828</v>
      </c>
      <c r="D61" t="s">
        <v>516</v>
      </c>
      <c r="E61" t="s">
        <v>24</v>
      </c>
      <c r="F61">
        <f>INDEX(TeamRegion!B:B,MATCH(E61,TeamRegion!C:C,0))</f>
        <v>4</v>
      </c>
      <c r="G61">
        <f>INDEX(NationalTeams!B:B,MATCH(D61,NationalTeams!C:C,0))</f>
        <v>30</v>
      </c>
      <c r="H61" t="s">
        <v>8675</v>
      </c>
      <c r="I61">
        <v>2</v>
      </c>
      <c r="J61">
        <v>0</v>
      </c>
      <c r="K61">
        <v>0</v>
      </c>
      <c r="L61">
        <v>0</v>
      </c>
      <c r="M61" t="s">
        <v>8680</v>
      </c>
      <c r="O61" t="str">
        <f t="shared" si="0"/>
        <v>INSERT INTO  "ClubLeague" (club_league_name,team_region_id,club_country,club_division,club_prom_reg,club_first_qual,club_second_qual,club_third_qual,clas_direct) VALUES ('First League of the Federation of Bosnia',4,30,'2D',2,0,0,0,'N');</v>
      </c>
    </row>
    <row r="62" spans="2:15" x14ac:dyDescent="0.25">
      <c r="B62">
        <v>60</v>
      </c>
      <c r="C62" t="s">
        <v>1829</v>
      </c>
      <c r="D62" t="s">
        <v>510</v>
      </c>
      <c r="E62" t="s">
        <v>24</v>
      </c>
      <c r="F62">
        <f>INDEX(TeamRegion!B:B,MATCH(E62,TeamRegion!C:C,0))</f>
        <v>4</v>
      </c>
      <c r="G62">
        <f>INDEX(NationalTeams!B:B,MATCH(D62,NationalTeams!C:C,0))</f>
        <v>34</v>
      </c>
      <c r="H62" t="s">
        <v>8677</v>
      </c>
      <c r="I62">
        <v>2</v>
      </c>
      <c r="J62">
        <v>1</v>
      </c>
      <c r="K62">
        <v>1</v>
      </c>
      <c r="L62">
        <v>1</v>
      </c>
      <c r="M62" t="s">
        <v>8680</v>
      </c>
      <c r="O62" t="str">
        <f t="shared" si="0"/>
        <v>INSERT INTO  "ClubLeague" (club_league_name,team_region_id,club_country,club_division,club_prom_reg,club_first_qual,club_second_qual,club_third_qual,clas_direct) VALUES ('First Professional Football League',4,34,'1D',2,1,1,1,'N');</v>
      </c>
    </row>
    <row r="63" spans="2:15" x14ac:dyDescent="0.25">
      <c r="B63">
        <v>61</v>
      </c>
      <c r="C63" t="s">
        <v>1830</v>
      </c>
      <c r="D63" t="s">
        <v>335</v>
      </c>
      <c r="E63" t="s">
        <v>23</v>
      </c>
      <c r="F63">
        <f>INDEX(TeamRegion!B:B,MATCH(E63,TeamRegion!C:C,0))</f>
        <v>3</v>
      </c>
      <c r="G63">
        <f>INDEX(NationalTeams!B:B,MATCH(D63,NationalTeams!C:C,0))</f>
        <v>88</v>
      </c>
      <c r="H63" t="s">
        <v>8677</v>
      </c>
      <c r="I63">
        <v>2</v>
      </c>
      <c r="J63">
        <v>1</v>
      </c>
      <c r="K63">
        <v>1</v>
      </c>
      <c r="L63">
        <v>0</v>
      </c>
      <c r="M63" t="s">
        <v>8680</v>
      </c>
      <c r="O63" t="str">
        <f t="shared" si="0"/>
        <v>INSERT INTO  "ClubLeague" (club_league_name,team_region_id,club_country,club_division,club_prom_reg,club_first_qual,club_second_qual,club_third_qual,clas_direct) VALUES ('GFF Elite League',3,88,'1D',2,1,1,0,'N');</v>
      </c>
    </row>
    <row r="64" spans="2:15" x14ac:dyDescent="0.25">
      <c r="B64">
        <v>62</v>
      </c>
      <c r="C64" t="s">
        <v>1831</v>
      </c>
      <c r="D64" t="s">
        <v>325</v>
      </c>
      <c r="E64" t="s">
        <v>22</v>
      </c>
      <c r="F64">
        <f>INDEX(TeamRegion!B:B,MATCH(E64,TeamRegion!C:C,0))</f>
        <v>1</v>
      </c>
      <c r="G64">
        <f>INDEX(NationalTeams!B:B,MATCH(D64,NationalTeams!C:C,0))</f>
        <v>79</v>
      </c>
      <c r="H64" t="s">
        <v>8677</v>
      </c>
      <c r="I64">
        <v>2</v>
      </c>
      <c r="J64">
        <v>2</v>
      </c>
      <c r="K64">
        <v>2</v>
      </c>
      <c r="L64">
        <v>0</v>
      </c>
      <c r="M64" t="s">
        <v>8676</v>
      </c>
      <c r="O64" t="str">
        <f t="shared" si="0"/>
        <v>INSERT INTO  "ClubLeague" (club_league_name,team_region_id,club_country,club_division,club_prom_reg,club_first_qual,club_second_qual,club_third_qual,clas_direct) VALUES ('Ghana Premier League',1,79,'1D',2,2,2,0,'Y');</v>
      </c>
    </row>
    <row r="65" spans="2:15" x14ac:dyDescent="0.25">
      <c r="B65">
        <v>63</v>
      </c>
      <c r="C65" t="s">
        <v>1832</v>
      </c>
      <c r="D65" t="s">
        <v>536</v>
      </c>
      <c r="E65" t="s">
        <v>24</v>
      </c>
      <c r="F65">
        <f>INDEX(TeamRegion!B:B,MATCH(E65,TeamRegion!C:C,0))</f>
        <v>4</v>
      </c>
      <c r="G65">
        <f>INDEX(NationalTeams!B:B,MATCH(D65,NationalTeams!C:C,0))</f>
        <v>80</v>
      </c>
      <c r="H65" t="s">
        <v>8677</v>
      </c>
      <c r="I65">
        <v>2</v>
      </c>
      <c r="J65">
        <v>1</v>
      </c>
      <c r="K65">
        <v>0</v>
      </c>
      <c r="L65">
        <v>1</v>
      </c>
      <c r="M65" t="s">
        <v>8680</v>
      </c>
      <c r="O65" t="str">
        <f t="shared" si="0"/>
        <v>INSERT INTO  "ClubLeague" (club_league_name,team_region_id,club_country,club_division,club_prom_reg,club_first_qual,club_second_qual,club_third_qual,clas_direct) VALUES ('Gibraltar Football League',4,80,'1D',2,1,0,1,'N');</v>
      </c>
    </row>
    <row r="66" spans="2:15" x14ac:dyDescent="0.25">
      <c r="B66">
        <v>64</v>
      </c>
      <c r="C66" t="s">
        <v>1833</v>
      </c>
      <c r="D66" t="s">
        <v>357</v>
      </c>
      <c r="E66" t="s">
        <v>22</v>
      </c>
      <c r="F66">
        <f>INDEX(TeamRegion!B:B,MATCH(E66,TeamRegion!C:C,0))</f>
        <v>1</v>
      </c>
      <c r="G66">
        <f>INDEX(NationalTeams!B:B,MATCH(D66,NationalTeams!C:C,0))</f>
        <v>7</v>
      </c>
      <c r="H66" t="s">
        <v>8677</v>
      </c>
      <c r="I66">
        <v>2</v>
      </c>
      <c r="J66">
        <v>2</v>
      </c>
      <c r="K66">
        <v>2</v>
      </c>
      <c r="L66">
        <v>0</v>
      </c>
      <c r="M66" t="s">
        <v>8676</v>
      </c>
      <c r="O66" t="str">
        <f t="shared" si="0"/>
        <v>INSERT INTO  "ClubLeague" (club_league_name,team_region_id,club_country,club_division,club_prom_reg,club_first_qual,club_second_qual,club_third_qual,clas_direct) VALUES ('Girabola',1,7,'1D',2,2,2,0,'Y');</v>
      </c>
    </row>
    <row r="67" spans="2:15" x14ac:dyDescent="0.25">
      <c r="B67">
        <v>65</v>
      </c>
      <c r="C67" t="s">
        <v>1834</v>
      </c>
      <c r="D67" t="s">
        <v>469</v>
      </c>
      <c r="E67" t="s">
        <v>8504</v>
      </c>
      <c r="F67">
        <f>INDEX(TeamRegion!B:B,MATCH(E67,TeamRegion!C:C,0))</f>
        <v>2</v>
      </c>
      <c r="G67">
        <f>INDEX(NationalTeams!B:B,MATCH(D67,NationalTeams!C:C,0))</f>
        <v>91</v>
      </c>
      <c r="H67" t="s">
        <v>8677</v>
      </c>
      <c r="I67">
        <v>2</v>
      </c>
      <c r="J67">
        <v>0</v>
      </c>
      <c r="K67">
        <v>1</v>
      </c>
      <c r="L67">
        <v>0</v>
      </c>
      <c r="M67" t="s">
        <v>8676</v>
      </c>
      <c r="O67" t="str">
        <f t="shared" si="0"/>
        <v>INSERT INTO  "ClubLeague" (club_league_name,team_region_id,club_country,club_division,club_prom_reg,club_first_qual,club_second_qual,club_third_qual,clas_direct) VALUES ('Hong Kong Premier League',2,91,'1D',2,0,1,0,'Y');</v>
      </c>
    </row>
    <row r="68" spans="2:15" x14ac:dyDescent="0.25">
      <c r="B68">
        <v>66</v>
      </c>
      <c r="C68" t="s">
        <v>1835</v>
      </c>
      <c r="D68" t="s">
        <v>458</v>
      </c>
      <c r="E68" t="s">
        <v>8504</v>
      </c>
      <c r="F68">
        <f>INDEX(TeamRegion!B:B,MATCH(E68,TeamRegion!C:C,0))</f>
        <v>2</v>
      </c>
      <c r="G68">
        <f>INDEX(NationalTeams!B:B,MATCH(D68,NationalTeams!C:C,0))</f>
        <v>93</v>
      </c>
      <c r="H68" t="s">
        <v>8675</v>
      </c>
      <c r="I68">
        <v>2</v>
      </c>
      <c r="J68">
        <v>0</v>
      </c>
      <c r="K68">
        <v>0</v>
      </c>
      <c r="L68">
        <v>0</v>
      </c>
      <c r="M68" t="s">
        <v>8680</v>
      </c>
      <c r="O68" t="str">
        <f t="shared" ref="O68:O131" si="1">_xlfn.CONCAT($O$1," ",$S$1,$B$1,$S$1," ",$Q$1,$C$2,$U$1,$F$2,$U$1,$G$2,$U$1,$H$2,$U$1,$I$2,$U$1,$J$2,$U$1,$K$2,$U$1,$L$2,$U$1,$M$2,$R$1,$P$1,$Q$1,$T$1,C68,$T$1,$U$1,F68,$U$1,G68,$U$1,$T$1,H68,$T$1,$U$1,I68,$U$1,J68,$U$1,K68,$U$1,L68,$U$1,$T$1,M68,$T$1,$R$1,$V$1)</f>
        <v>INSERT INTO  "ClubLeague" (club_league_name,team_region_id,club_country,club_division,club_prom_reg,club_first_qual,club_second_qual,club_third_qual,clas_direct) VALUES ('I League',2,93,'2D',2,0,0,0,'N');</v>
      </c>
    </row>
    <row r="69" spans="2:15" x14ac:dyDescent="0.25">
      <c r="B69">
        <v>67</v>
      </c>
      <c r="C69" t="s">
        <v>1836</v>
      </c>
      <c r="D69" t="s">
        <v>494</v>
      </c>
      <c r="E69" t="s">
        <v>24</v>
      </c>
      <c r="F69">
        <f>INDEX(TeamRegion!B:B,MATCH(E69,TeamRegion!C:C,0))</f>
        <v>4</v>
      </c>
      <c r="G69">
        <f>INDEX(NationalTeams!B:B,MATCH(D69,NationalTeams!C:C,0))</f>
        <v>166</v>
      </c>
      <c r="H69" t="s">
        <v>8675</v>
      </c>
      <c r="I69">
        <v>2</v>
      </c>
      <c r="J69">
        <v>0</v>
      </c>
      <c r="K69">
        <v>0</v>
      </c>
      <c r="L69">
        <v>0</v>
      </c>
      <c r="M69" t="s">
        <v>8680</v>
      </c>
      <c r="O69" t="str">
        <f t="shared" si="1"/>
        <v>INSERT INTO  "ClubLeague" (club_league_name,team_region_id,club_country,club_division,club_prom_reg,club_first_qual,club_second_qual,club_third_qual,clas_direct) VALUES ('I Liga',4,166,'2D',2,0,0,0,'N');</v>
      </c>
    </row>
    <row r="70" spans="2:15" x14ac:dyDescent="0.25">
      <c r="B70">
        <v>68</v>
      </c>
      <c r="C70" t="s">
        <v>1837</v>
      </c>
      <c r="D70" t="s">
        <v>458</v>
      </c>
      <c r="E70" t="s">
        <v>8504</v>
      </c>
      <c r="F70">
        <f>INDEX(TeamRegion!B:B,MATCH(E70,TeamRegion!C:C,0))</f>
        <v>2</v>
      </c>
      <c r="G70">
        <f>INDEX(NationalTeams!B:B,MATCH(D70,NationalTeams!C:C,0))</f>
        <v>93</v>
      </c>
      <c r="H70" t="s">
        <v>8677</v>
      </c>
      <c r="I70">
        <v>2</v>
      </c>
      <c r="J70">
        <v>0</v>
      </c>
      <c r="K70">
        <v>2</v>
      </c>
      <c r="L70">
        <v>0</v>
      </c>
      <c r="M70" t="s">
        <v>8676</v>
      </c>
      <c r="O70" t="str">
        <f t="shared" si="1"/>
        <v>INSERT INTO  "ClubLeague" (club_league_name,team_region_id,club_country,club_division,club_prom_reg,club_first_qual,club_second_qual,club_third_qual,clas_direct) VALUES ('Indian Super League',2,93,'1D',2,0,2,0,'Y');</v>
      </c>
    </row>
    <row r="71" spans="2:15" x14ac:dyDescent="0.25">
      <c r="B71">
        <v>69</v>
      </c>
      <c r="C71" t="s">
        <v>1838</v>
      </c>
      <c r="D71" t="s">
        <v>431</v>
      </c>
      <c r="E71" t="s">
        <v>8504</v>
      </c>
      <c r="F71">
        <f>INDEX(TeamRegion!B:B,MATCH(E71,TeamRegion!C:C,0))</f>
        <v>2</v>
      </c>
      <c r="G71">
        <f>INDEX(NationalTeams!B:B,MATCH(D71,NationalTeams!C:C,0))</f>
        <v>96</v>
      </c>
      <c r="H71" t="s">
        <v>8677</v>
      </c>
      <c r="I71">
        <v>2</v>
      </c>
      <c r="J71">
        <v>1</v>
      </c>
      <c r="K71">
        <v>1</v>
      </c>
      <c r="L71">
        <v>0</v>
      </c>
      <c r="M71" t="s">
        <v>8676</v>
      </c>
      <c r="O71" t="str">
        <f t="shared" si="1"/>
        <v>INSERT INTO  "ClubLeague" (club_league_name,team_region_id,club_country,club_division,club_prom_reg,club_first_qual,club_second_qual,club_third_qual,clas_direct) VALUES ('Iraq Stars League',2,96,'1D',2,1,1,0,'Y');</v>
      </c>
    </row>
    <row r="72" spans="2:15" x14ac:dyDescent="0.25">
      <c r="B72">
        <v>70</v>
      </c>
      <c r="C72" t="s">
        <v>1839</v>
      </c>
      <c r="D72" t="s">
        <v>431</v>
      </c>
      <c r="E72" t="s">
        <v>8504</v>
      </c>
      <c r="F72">
        <f>INDEX(TeamRegion!B:B,MATCH(E72,TeamRegion!C:C,0))</f>
        <v>2</v>
      </c>
      <c r="G72">
        <f>INDEX(NationalTeams!B:B,MATCH(D72,NationalTeams!C:C,0))</f>
        <v>96</v>
      </c>
      <c r="H72" t="s">
        <v>8675</v>
      </c>
      <c r="I72">
        <v>2</v>
      </c>
      <c r="J72">
        <v>0</v>
      </c>
      <c r="K72">
        <v>0</v>
      </c>
      <c r="L72">
        <v>0</v>
      </c>
      <c r="M72" t="s">
        <v>8680</v>
      </c>
      <c r="O72" t="str">
        <f t="shared" si="1"/>
        <v>INSERT INTO  "ClubLeague" (club_league_name,team_region_id,club_country,club_division,club_prom_reg,club_first_qual,club_second_qual,club_third_qual,clas_direct) VALUES ('Iraqi Premier Divsion League',2,96,'2D',2,0,0,0,'N');</v>
      </c>
    </row>
    <row r="73" spans="2:15" x14ac:dyDescent="0.25">
      <c r="B73">
        <v>71</v>
      </c>
      <c r="C73" t="s">
        <v>1840</v>
      </c>
      <c r="D73" t="s">
        <v>513</v>
      </c>
      <c r="E73" t="s">
        <v>24</v>
      </c>
      <c r="F73">
        <f>INDEX(TeamRegion!B:B,MATCH(E73,TeamRegion!C:C,0))</f>
        <v>4</v>
      </c>
      <c r="G73">
        <f>INDEX(NationalTeams!B:B,MATCH(D73,NationalTeams!C:C,0))</f>
        <v>98</v>
      </c>
      <c r="H73" t="s">
        <v>8675</v>
      </c>
      <c r="I73">
        <v>2</v>
      </c>
      <c r="J73">
        <v>0</v>
      </c>
      <c r="K73">
        <v>0</v>
      </c>
      <c r="L73">
        <v>0</v>
      </c>
      <c r="M73" t="s">
        <v>8680</v>
      </c>
      <c r="O73" t="str">
        <f t="shared" si="1"/>
        <v>INSERT INTO  "ClubLeague" (club_league_name,team_region_id,club_country,club_division,club_prom_reg,club_first_qual,club_second_qual,club_third_qual,clas_direct) VALUES ('Ireland First Division',4,98,'2D',2,0,0,0,'N');</v>
      </c>
    </row>
    <row r="74" spans="2:15" x14ac:dyDescent="0.25">
      <c r="B74">
        <v>72</v>
      </c>
      <c r="C74" t="s">
        <v>1841</v>
      </c>
      <c r="D74" t="s">
        <v>513</v>
      </c>
      <c r="E74" t="s">
        <v>24</v>
      </c>
      <c r="F74">
        <f>INDEX(TeamRegion!B:B,MATCH(E74,TeamRegion!C:C,0))</f>
        <v>4</v>
      </c>
      <c r="G74">
        <f>INDEX(NationalTeams!B:B,MATCH(D74,NationalTeams!C:C,0))</f>
        <v>98</v>
      </c>
      <c r="H74" t="s">
        <v>8677</v>
      </c>
      <c r="I74">
        <v>2</v>
      </c>
      <c r="J74">
        <v>1</v>
      </c>
      <c r="K74">
        <v>1</v>
      </c>
      <c r="L74">
        <v>1</v>
      </c>
      <c r="M74" t="s">
        <v>8680</v>
      </c>
      <c r="O74" t="str">
        <f t="shared" si="1"/>
        <v>INSERT INTO  "ClubLeague" (club_league_name,team_region_id,club_country,club_division,club_prom_reg,club_first_qual,club_second_qual,club_third_qual,clas_direct) VALUES ('Ireland Premier Division',4,98,'1D',2,1,1,1,'N');</v>
      </c>
    </row>
    <row r="75" spans="2:15" x14ac:dyDescent="0.25">
      <c r="B75">
        <v>73</v>
      </c>
      <c r="C75" t="s">
        <v>1842</v>
      </c>
      <c r="D75" t="s">
        <v>530</v>
      </c>
      <c r="E75" t="s">
        <v>24</v>
      </c>
      <c r="F75">
        <f>INDEX(TeamRegion!B:B,MATCH(E75,TeamRegion!C:C,0))</f>
        <v>4</v>
      </c>
      <c r="G75">
        <f>INDEX(NationalTeams!B:B,MATCH(D75,NationalTeams!C:C,0))</f>
        <v>109</v>
      </c>
      <c r="H75" t="s">
        <v>8677</v>
      </c>
      <c r="I75">
        <v>2</v>
      </c>
      <c r="J75">
        <v>1</v>
      </c>
      <c r="K75">
        <v>1</v>
      </c>
      <c r="L75">
        <v>1</v>
      </c>
      <c r="M75" t="s">
        <v>8680</v>
      </c>
      <c r="O75" t="str">
        <f t="shared" si="1"/>
        <v>INSERT INTO  "ClubLeague" (club_league_name,team_region_id,club_country,club_division,club_prom_reg,club_first_qual,club_second_qual,club_third_qual,clas_direct) VALUES ('Israeli Premier League',4,109,'1D',2,1,1,1,'N');</v>
      </c>
    </row>
    <row r="76" spans="2:15" x14ac:dyDescent="0.25">
      <c r="B76">
        <v>74</v>
      </c>
      <c r="C76" t="s">
        <v>1843</v>
      </c>
      <c r="D76" t="s">
        <v>422</v>
      </c>
      <c r="E76" t="s">
        <v>8504</v>
      </c>
      <c r="F76">
        <f>INDEX(TeamRegion!B:B,MATCH(E76,TeamRegion!C:C,0))</f>
        <v>2</v>
      </c>
      <c r="G76">
        <f>INDEX(NationalTeams!B:B,MATCH(D76,NationalTeams!C:C,0))</f>
        <v>112</v>
      </c>
      <c r="H76" t="s">
        <v>8677</v>
      </c>
      <c r="I76">
        <v>2</v>
      </c>
      <c r="J76">
        <v>3</v>
      </c>
      <c r="K76">
        <v>1</v>
      </c>
      <c r="L76">
        <v>0</v>
      </c>
      <c r="M76" t="s">
        <v>8676</v>
      </c>
      <c r="O76" t="str">
        <f t="shared" si="1"/>
        <v>INSERT INTO  "ClubLeague" (club_league_name,team_region_id,club_country,club_division,club_prom_reg,club_first_qual,club_second_qual,club_third_qual,clas_direct) VALUES ('J1 League',2,112,'1D',2,3,1,0,'Y');</v>
      </c>
    </row>
    <row r="77" spans="2:15" x14ac:dyDescent="0.25">
      <c r="B77">
        <v>75</v>
      </c>
      <c r="C77" t="s">
        <v>1844</v>
      </c>
      <c r="D77" t="s">
        <v>422</v>
      </c>
      <c r="E77" t="s">
        <v>8504</v>
      </c>
      <c r="F77">
        <f>INDEX(TeamRegion!B:B,MATCH(E77,TeamRegion!C:C,0))</f>
        <v>2</v>
      </c>
      <c r="G77">
        <f>INDEX(NationalTeams!B:B,MATCH(D77,NationalTeams!C:C,0))</f>
        <v>112</v>
      </c>
      <c r="H77" t="s">
        <v>8675</v>
      </c>
      <c r="I77">
        <v>2</v>
      </c>
      <c r="J77">
        <v>0</v>
      </c>
      <c r="K77">
        <v>0</v>
      </c>
      <c r="L77">
        <v>0</v>
      </c>
      <c r="M77" t="s">
        <v>8680</v>
      </c>
      <c r="O77" t="str">
        <f t="shared" si="1"/>
        <v>INSERT INTO  "ClubLeague" (club_league_name,team_region_id,club_country,club_division,club_prom_reg,club_first_qual,club_second_qual,club_third_qual,clas_direct) VALUES ('J2 League',2,112,'2D',2,0,0,0,'N');</v>
      </c>
    </row>
    <row r="78" spans="2:15" x14ac:dyDescent="0.25">
      <c r="B78">
        <v>76</v>
      </c>
      <c r="C78" t="s">
        <v>1845</v>
      </c>
      <c r="D78" t="s">
        <v>352</v>
      </c>
      <c r="E78" t="s">
        <v>23</v>
      </c>
      <c r="F78">
        <f>INDEX(TeamRegion!B:B,MATCH(E78,TeamRegion!C:C,0))</f>
        <v>3</v>
      </c>
      <c r="G78">
        <f>INDEX(NationalTeams!B:B,MATCH(D78,NationalTeams!C:C,0))</f>
        <v>111</v>
      </c>
      <c r="H78" t="s">
        <v>8677</v>
      </c>
      <c r="I78">
        <v>2</v>
      </c>
      <c r="J78">
        <v>1</v>
      </c>
      <c r="K78">
        <v>1</v>
      </c>
      <c r="L78">
        <v>0</v>
      </c>
      <c r="M78" t="s">
        <v>8680</v>
      </c>
      <c r="O78" t="str">
        <f t="shared" si="1"/>
        <v>INSERT INTO  "ClubLeague" (club_league_name,team_region_id,club_country,club_division,club_prom_reg,club_first_qual,club_second_qual,club_third_qual,clas_direct) VALUES ('Jamaica Premier League',3,111,'1D',2,1,1,0,'N');</v>
      </c>
    </row>
    <row r="79" spans="2:15" x14ac:dyDescent="0.25">
      <c r="B79">
        <v>77</v>
      </c>
      <c r="C79" t="s">
        <v>1846</v>
      </c>
      <c r="D79" t="s">
        <v>451</v>
      </c>
      <c r="E79" t="s">
        <v>8504</v>
      </c>
      <c r="F79">
        <f>INDEX(TeamRegion!B:B,MATCH(E79,TeamRegion!C:C,0))</f>
        <v>2</v>
      </c>
      <c r="G79">
        <f>INDEX(NationalTeams!B:B,MATCH(D79,NationalTeams!C:C,0))</f>
        <v>113</v>
      </c>
      <c r="H79" t="s">
        <v>8677</v>
      </c>
      <c r="I79">
        <v>2</v>
      </c>
      <c r="J79">
        <v>0</v>
      </c>
      <c r="K79">
        <v>2</v>
      </c>
      <c r="L79">
        <v>0</v>
      </c>
      <c r="M79" t="s">
        <v>8676</v>
      </c>
      <c r="O79" t="str">
        <f t="shared" si="1"/>
        <v>INSERT INTO  "ClubLeague" (club_league_name,team_region_id,club_country,club_division,club_prom_reg,club_first_qual,club_second_qual,club_third_qual,clas_direct) VALUES ('Jordanian First Division League',2,113,'1D',2,0,2,0,'Y');</v>
      </c>
    </row>
    <row r="80" spans="2:15" x14ac:dyDescent="0.25">
      <c r="B80">
        <v>78</v>
      </c>
      <c r="C80" t="s">
        <v>1847</v>
      </c>
      <c r="D80" t="s">
        <v>451</v>
      </c>
      <c r="E80" t="s">
        <v>8504</v>
      </c>
      <c r="F80">
        <f>INDEX(TeamRegion!B:B,MATCH(E80,TeamRegion!C:C,0))</f>
        <v>2</v>
      </c>
      <c r="G80">
        <f>INDEX(NationalTeams!B:B,MATCH(D80,NationalTeams!C:C,0))</f>
        <v>113</v>
      </c>
      <c r="H80" t="s">
        <v>8675</v>
      </c>
      <c r="I80">
        <v>2</v>
      </c>
      <c r="J80">
        <v>0</v>
      </c>
      <c r="K80">
        <v>0</v>
      </c>
      <c r="L80">
        <v>0</v>
      </c>
      <c r="M80" t="s">
        <v>8680</v>
      </c>
      <c r="O80" t="str">
        <f t="shared" si="1"/>
        <v>INSERT INTO  "ClubLeague" (club_league_name,team_region_id,club_country,club_division,club_prom_reg,club_first_qual,club_second_qual,club_third_qual,clas_direct) VALUES ('Jordanian Second Division League',2,113,'2D',2,0,0,0,'N');</v>
      </c>
    </row>
    <row r="81" spans="2:15" x14ac:dyDescent="0.25">
      <c r="B81">
        <v>79</v>
      </c>
      <c r="C81" t="s">
        <v>1848</v>
      </c>
      <c r="D81" t="s">
        <v>505</v>
      </c>
      <c r="E81" t="s">
        <v>24</v>
      </c>
      <c r="F81">
        <f>INDEX(TeamRegion!B:B,MATCH(E81,TeamRegion!C:C,0))</f>
        <v>4</v>
      </c>
      <c r="G81">
        <f>INDEX(NationalTeams!B:B,MATCH(D81,NationalTeams!C:C,0))</f>
        <v>23</v>
      </c>
      <c r="H81" t="s">
        <v>8677</v>
      </c>
      <c r="I81">
        <v>2</v>
      </c>
      <c r="J81">
        <v>1</v>
      </c>
      <c r="K81">
        <v>2</v>
      </c>
      <c r="L81">
        <v>1</v>
      </c>
      <c r="M81" t="s">
        <v>8676</v>
      </c>
      <c r="O81" t="str">
        <f t="shared" si="1"/>
        <v>INSERT INTO  "ClubLeague" (club_league_name,team_region_id,club_country,club_division,club_prom_reg,club_first_qual,club_second_qual,club_third_qual,clas_direct) VALUES ('Jupiler Pro League',4,23,'1D',2,1,2,1,'Y');</v>
      </c>
    </row>
    <row r="82" spans="2:15" x14ac:dyDescent="0.25">
      <c r="B82">
        <v>80</v>
      </c>
      <c r="C82" t="s">
        <v>1849</v>
      </c>
      <c r="D82" t="s">
        <v>425</v>
      </c>
      <c r="E82" t="s">
        <v>8504</v>
      </c>
      <c r="F82">
        <f>INDEX(TeamRegion!B:B,MATCH(E82,TeamRegion!C:C,0))</f>
        <v>2</v>
      </c>
      <c r="G82">
        <f>INDEX(NationalTeams!B:B,MATCH(D82,NationalTeams!C:C,0))</f>
        <v>50</v>
      </c>
      <c r="H82" t="s">
        <v>8677</v>
      </c>
      <c r="I82">
        <v>2</v>
      </c>
      <c r="J82">
        <v>3</v>
      </c>
      <c r="K82">
        <v>1</v>
      </c>
      <c r="L82">
        <v>0</v>
      </c>
      <c r="M82" t="s">
        <v>8676</v>
      </c>
      <c r="O82" t="str">
        <f t="shared" si="1"/>
        <v>INSERT INTO  "ClubLeague" (club_league_name,team_region_id,club_country,club_division,club_prom_reg,club_first_qual,club_second_qual,club_third_qual,clas_direct) VALUES ('K1 League',2,50,'1D',2,3,1,0,'Y');</v>
      </c>
    </row>
    <row r="83" spans="2:15" x14ac:dyDescent="0.25">
      <c r="B83">
        <v>81</v>
      </c>
      <c r="C83" t="s">
        <v>1850</v>
      </c>
      <c r="D83" t="s">
        <v>425</v>
      </c>
      <c r="E83" t="s">
        <v>8504</v>
      </c>
      <c r="F83">
        <f>INDEX(TeamRegion!B:B,MATCH(E83,TeamRegion!C:C,0))</f>
        <v>2</v>
      </c>
      <c r="G83">
        <f>INDEX(NationalTeams!B:B,MATCH(D83,NationalTeams!C:C,0))</f>
        <v>50</v>
      </c>
      <c r="H83" t="s">
        <v>8675</v>
      </c>
      <c r="I83">
        <v>2</v>
      </c>
      <c r="J83">
        <v>0</v>
      </c>
      <c r="K83">
        <v>0</v>
      </c>
      <c r="L83">
        <v>0</v>
      </c>
      <c r="M83" t="s">
        <v>8680</v>
      </c>
      <c r="O83" t="str">
        <f t="shared" si="1"/>
        <v>INSERT INTO  "ClubLeague" (club_league_name,team_region_id,club_country,club_division,club_prom_reg,club_first_qual,club_second_qual,club_third_qual,clas_direct) VALUES ('K2 League',2,50,'2D',2,0,0,0,'N');</v>
      </c>
    </row>
    <row r="84" spans="2:15" x14ac:dyDescent="0.25">
      <c r="B84">
        <v>82</v>
      </c>
      <c r="C84" t="s">
        <v>1851</v>
      </c>
      <c r="D84" t="s">
        <v>520</v>
      </c>
      <c r="E84" t="s">
        <v>24</v>
      </c>
      <c r="F84">
        <f>INDEX(TeamRegion!B:B,MATCH(E84,TeamRegion!C:C,0))</f>
        <v>4</v>
      </c>
      <c r="G84">
        <f>INDEX(NationalTeams!B:B,MATCH(D84,NationalTeams!C:C,0))</f>
        <v>3</v>
      </c>
      <c r="H84" t="s">
        <v>8675</v>
      </c>
      <c r="I84">
        <v>2</v>
      </c>
      <c r="J84">
        <v>0</v>
      </c>
      <c r="K84">
        <v>0</v>
      </c>
      <c r="L84">
        <v>0</v>
      </c>
      <c r="M84" t="s">
        <v>8680</v>
      </c>
      <c r="O84" t="str">
        <f t="shared" si="1"/>
        <v>INSERT INTO  "ClubLeague" (club_league_name,team_region_id,club_country,club_division,club_prom_reg,club_first_qual,club_second_qual,club_third_qual,clas_direct) VALUES ('Kategoria e Pare',4,3,'2D',2,0,0,0,'N');</v>
      </c>
    </row>
    <row r="85" spans="2:15" x14ac:dyDescent="0.25">
      <c r="B85">
        <v>83</v>
      </c>
      <c r="C85" t="s">
        <v>1852</v>
      </c>
      <c r="D85" t="s">
        <v>430</v>
      </c>
      <c r="E85" t="s">
        <v>24</v>
      </c>
      <c r="F85">
        <f>INDEX(TeamRegion!B:B,MATCH(E85,TeamRegion!C:C,0))</f>
        <v>4</v>
      </c>
      <c r="G85">
        <f>INDEX(NationalTeams!B:B,MATCH(D85,NationalTeams!C:C,0))</f>
        <v>114</v>
      </c>
      <c r="H85" t="s">
        <v>8677</v>
      </c>
      <c r="I85">
        <v>2</v>
      </c>
      <c r="J85">
        <v>1</v>
      </c>
      <c r="K85">
        <v>1</v>
      </c>
      <c r="L85">
        <v>1</v>
      </c>
      <c r="M85" t="s">
        <v>8676</v>
      </c>
      <c r="O85" t="str">
        <f t="shared" si="1"/>
        <v>INSERT INTO  "ClubLeague" (club_league_name,team_region_id,club_country,club_division,club_prom_reg,club_first_qual,club_second_qual,club_third_qual,clas_direct) VALUES ('Kazakhstan Premier League',4,114,'1D',2,1,1,1,'Y');</v>
      </c>
    </row>
    <row r="86" spans="2:15" x14ac:dyDescent="0.25">
      <c r="B86">
        <v>84</v>
      </c>
      <c r="C86" t="s">
        <v>1853</v>
      </c>
      <c r="D86" t="s">
        <v>436</v>
      </c>
      <c r="E86" t="s">
        <v>8504</v>
      </c>
      <c r="F86">
        <f>INDEX(TeamRegion!B:B,MATCH(E86,TeamRegion!C:C,0))</f>
        <v>2</v>
      </c>
      <c r="G86">
        <f>INDEX(NationalTeams!B:B,MATCH(D86,NationalTeams!C:C,0))</f>
        <v>119</v>
      </c>
      <c r="H86" t="s">
        <v>8677</v>
      </c>
      <c r="I86">
        <v>2</v>
      </c>
      <c r="J86">
        <v>0</v>
      </c>
      <c r="K86">
        <v>1</v>
      </c>
      <c r="L86">
        <v>0</v>
      </c>
      <c r="M86" t="s">
        <v>8676</v>
      </c>
      <c r="O86" t="str">
        <f t="shared" si="1"/>
        <v>INSERT INTO  "ClubLeague" (club_league_name,team_region_id,club_country,club_division,club_prom_reg,club_first_qual,club_second_qual,club_third_qual,clas_direct) VALUES ('Kuwait Premier League',2,119,'1D',2,0,1,0,'Y');</v>
      </c>
    </row>
    <row r="87" spans="2:15" x14ac:dyDescent="0.25">
      <c r="B87">
        <v>85</v>
      </c>
      <c r="C87" t="s">
        <v>1854</v>
      </c>
      <c r="D87" t="s">
        <v>434</v>
      </c>
      <c r="E87" t="s">
        <v>8504</v>
      </c>
      <c r="F87">
        <f>INDEX(TeamRegion!B:B,MATCH(E87,TeamRegion!C:C,0))</f>
        <v>2</v>
      </c>
      <c r="G87">
        <f>INDEX(NationalTeams!B:B,MATCH(D87,NationalTeams!C:C,0))</f>
        <v>116</v>
      </c>
      <c r="H87" t="s">
        <v>8677</v>
      </c>
      <c r="I87">
        <v>2</v>
      </c>
      <c r="J87">
        <v>0</v>
      </c>
      <c r="K87">
        <v>0</v>
      </c>
      <c r="L87">
        <v>1</v>
      </c>
      <c r="M87" t="s">
        <v>8676</v>
      </c>
      <c r="O87" t="str">
        <f t="shared" si="1"/>
        <v>INSERT INTO  "ClubLeague" (club_league_name,team_region_id,club_country,club_division,club_prom_reg,club_first_qual,club_second_qual,club_third_qual,clas_direct) VALUES ('Kyrgyz Premier League',2,116,'1D',2,0,0,1,'Y');</v>
      </c>
    </row>
    <row r="88" spans="2:15" x14ac:dyDescent="0.25">
      <c r="B88">
        <v>86</v>
      </c>
      <c r="C88" t="s">
        <v>1855</v>
      </c>
      <c r="D88" t="s">
        <v>490</v>
      </c>
      <c r="E88" t="s">
        <v>24</v>
      </c>
      <c r="F88">
        <f>INDEX(TeamRegion!B:B,MATCH(E88,TeamRegion!C:C,0))</f>
        <v>4</v>
      </c>
      <c r="G88">
        <f>INDEX(NationalTeams!B:B,MATCH(D88,NationalTeams!C:C,0))</f>
        <v>66</v>
      </c>
      <c r="H88" t="s">
        <v>8677</v>
      </c>
      <c r="I88">
        <v>2</v>
      </c>
      <c r="J88">
        <v>4</v>
      </c>
      <c r="K88">
        <v>2</v>
      </c>
      <c r="L88">
        <v>1</v>
      </c>
      <c r="M88" t="s">
        <v>8676</v>
      </c>
      <c r="O88" t="str">
        <f t="shared" si="1"/>
        <v>INSERT INTO  "ClubLeague" (club_league_name,team_region_id,club_country,club_division,club_prom_reg,club_first_qual,club_second_qual,club_third_qual,clas_direct) VALUES ('LaLiga EA Sports',4,66,'1D',2,4,2,1,'Y');</v>
      </c>
    </row>
    <row r="89" spans="2:15" x14ac:dyDescent="0.25">
      <c r="B89">
        <v>87</v>
      </c>
      <c r="C89" t="s">
        <v>1856</v>
      </c>
      <c r="D89" t="s">
        <v>490</v>
      </c>
      <c r="E89" t="s">
        <v>24</v>
      </c>
      <c r="F89">
        <f>INDEX(TeamRegion!B:B,MATCH(E89,TeamRegion!C:C,0))</f>
        <v>4</v>
      </c>
      <c r="G89">
        <f>INDEX(NationalTeams!B:B,MATCH(D89,NationalTeams!C:C,0))</f>
        <v>66</v>
      </c>
      <c r="H89" t="s">
        <v>8675</v>
      </c>
      <c r="I89">
        <v>2</v>
      </c>
      <c r="J89">
        <v>0</v>
      </c>
      <c r="K89">
        <v>0</v>
      </c>
      <c r="L89">
        <v>0</v>
      </c>
      <c r="M89" t="s">
        <v>8680</v>
      </c>
      <c r="O89" t="str">
        <f t="shared" si="1"/>
        <v>INSERT INTO  "ClubLeague" (club_league_name,team_region_id,club_country,club_division,club_prom_reg,club_first_qual,club_second_qual,club_third_qual,clas_direct) VALUES ('LaLiga Hypermotion',4,66,'2D',2,0,0,0,'N');</v>
      </c>
    </row>
    <row r="90" spans="2:15" x14ac:dyDescent="0.25">
      <c r="B90">
        <v>88</v>
      </c>
      <c r="C90" t="s">
        <v>1857</v>
      </c>
      <c r="D90" t="s">
        <v>455</v>
      </c>
      <c r="E90" t="s">
        <v>8504</v>
      </c>
      <c r="F90">
        <f>INDEX(TeamRegion!B:B,MATCH(E90,TeamRegion!C:C,0))</f>
        <v>2</v>
      </c>
      <c r="G90">
        <f>INDEX(NationalTeams!B:B,MATCH(D90,NationalTeams!C:C,0))</f>
        <v>120</v>
      </c>
      <c r="H90" t="s">
        <v>8677</v>
      </c>
      <c r="I90">
        <v>2</v>
      </c>
      <c r="J90">
        <v>0</v>
      </c>
      <c r="K90">
        <v>0</v>
      </c>
      <c r="L90">
        <v>1</v>
      </c>
      <c r="M90" t="s">
        <v>8676</v>
      </c>
      <c r="O90" t="str">
        <f t="shared" si="1"/>
        <v>INSERT INTO  "ClubLeague" (club_league_name,team_region_id,club_country,club_division,club_prom_reg,club_first_qual,club_second_qual,club_third_qual,clas_direct) VALUES ('Lao League 1',2,120,'1D',2,0,0,1,'Y');</v>
      </c>
    </row>
    <row r="91" spans="2:15" x14ac:dyDescent="0.25">
      <c r="B91">
        <v>89</v>
      </c>
      <c r="C91" t="s">
        <v>1858</v>
      </c>
      <c r="D91" t="s">
        <v>532</v>
      </c>
      <c r="E91" t="s">
        <v>24</v>
      </c>
      <c r="F91">
        <f>INDEX(TeamRegion!B:B,MATCH(E91,TeamRegion!C:C,0))</f>
        <v>4</v>
      </c>
      <c r="G91">
        <f>INDEX(NationalTeams!B:B,MATCH(D91,NationalTeams!C:C,0))</f>
        <v>122</v>
      </c>
      <c r="H91" t="s">
        <v>8677</v>
      </c>
      <c r="I91">
        <v>2</v>
      </c>
      <c r="J91">
        <v>1</v>
      </c>
      <c r="K91">
        <v>0</v>
      </c>
      <c r="L91">
        <v>1</v>
      </c>
      <c r="M91" t="s">
        <v>8680</v>
      </c>
      <c r="O91" t="str">
        <f t="shared" si="1"/>
        <v>INSERT INTO  "ClubLeague" (club_league_name,team_region_id,club_country,club_division,club_prom_reg,club_first_qual,club_second_qual,club_third_qual,clas_direct) VALUES ('Latvian Higher League',4,122,'1D',2,1,0,1,'N');</v>
      </c>
    </row>
    <row r="92" spans="2:15" x14ac:dyDescent="0.25">
      <c r="B92">
        <v>90</v>
      </c>
      <c r="C92" t="s">
        <v>1859</v>
      </c>
      <c r="D92" t="s">
        <v>468</v>
      </c>
      <c r="E92" t="s">
        <v>8504</v>
      </c>
      <c r="F92">
        <f>INDEX(TeamRegion!B:B,MATCH(E92,TeamRegion!C:C,0))</f>
        <v>2</v>
      </c>
      <c r="G92">
        <f>INDEX(NationalTeams!B:B,MATCH(D92,NationalTeams!C:C,0))</f>
        <v>123</v>
      </c>
      <c r="H92" t="s">
        <v>8677</v>
      </c>
      <c r="I92">
        <v>2</v>
      </c>
      <c r="J92">
        <v>0</v>
      </c>
      <c r="K92">
        <v>1</v>
      </c>
      <c r="L92">
        <v>0</v>
      </c>
      <c r="M92" t="s">
        <v>8676</v>
      </c>
      <c r="O92" t="str">
        <f t="shared" si="1"/>
        <v>INSERT INTO  "ClubLeague" (club_league_name,team_region_id,club_country,club_division,club_prom_reg,club_first_qual,club_second_qual,club_third_qual,clas_direct) VALUES ('Lebanese Premier League',2,123,'1D',2,0,1,0,'Y');</v>
      </c>
    </row>
    <row r="93" spans="2:15" x14ac:dyDescent="0.25">
      <c r="B93">
        <v>91</v>
      </c>
      <c r="C93" t="s">
        <v>1860</v>
      </c>
      <c r="D93" t="s">
        <v>540</v>
      </c>
      <c r="E93" t="s">
        <v>24</v>
      </c>
      <c r="F93">
        <f>INDEX(TeamRegion!B:B,MATCH(E93,TeamRegion!C:C,0))</f>
        <v>4</v>
      </c>
      <c r="G93">
        <f>INDEX(NationalTeams!B:B,MATCH(D93,NationalTeams!C:C,0))</f>
        <v>126</v>
      </c>
      <c r="H93" t="s">
        <v>8677</v>
      </c>
      <c r="I93">
        <v>2</v>
      </c>
      <c r="J93">
        <v>1</v>
      </c>
      <c r="K93">
        <v>0</v>
      </c>
      <c r="L93">
        <v>1</v>
      </c>
      <c r="M93" t="s">
        <v>8680</v>
      </c>
      <c r="O93" t="str">
        <f t="shared" si="1"/>
        <v>INSERT INTO  "ClubLeague" (club_league_name,team_region_id,club_country,club_division,club_prom_reg,club_first_qual,club_second_qual,club_third_qual,clas_direct) VALUES ('Liechtenstein Cup',4,126,'1D',2,1,0,1,'N');</v>
      </c>
    </row>
    <row r="94" spans="2:15" x14ac:dyDescent="0.25">
      <c r="B94">
        <v>92</v>
      </c>
      <c r="C94" t="s">
        <v>1861</v>
      </c>
      <c r="D94" t="s">
        <v>444</v>
      </c>
      <c r="E94" t="s">
        <v>8504</v>
      </c>
      <c r="F94">
        <f>INDEX(TeamRegion!B:B,MATCH(E94,TeamRegion!C:C,0))</f>
        <v>2</v>
      </c>
      <c r="G94">
        <f>INDEX(NationalTeams!B:B,MATCH(D94,NationalTeams!C:C,0))</f>
        <v>94</v>
      </c>
      <c r="H94" t="s">
        <v>8677</v>
      </c>
      <c r="I94">
        <v>2</v>
      </c>
      <c r="J94">
        <v>0</v>
      </c>
      <c r="K94">
        <v>1</v>
      </c>
      <c r="L94">
        <v>0</v>
      </c>
      <c r="M94" t="s">
        <v>8676</v>
      </c>
      <c r="O94" t="str">
        <f t="shared" si="1"/>
        <v>INSERT INTO  "ClubLeague" (club_league_name,team_region_id,club_country,club_division,club_prom_reg,club_first_qual,club_second_qual,club_third_qual,clas_direct) VALUES ('Liga 1',2,94,'1D',2,0,1,0,'Y');</v>
      </c>
    </row>
    <row r="95" spans="2:15" x14ac:dyDescent="0.25">
      <c r="B95">
        <v>93</v>
      </c>
      <c r="C95" t="s">
        <v>1862</v>
      </c>
      <c r="D95" t="s">
        <v>350</v>
      </c>
      <c r="E95" t="s">
        <v>23</v>
      </c>
      <c r="F95">
        <f>INDEX(TeamRegion!B:B,MATCH(E95,TeamRegion!C:C,0))</f>
        <v>3</v>
      </c>
      <c r="G95">
        <f>INDEX(NationalTeams!B:B,MATCH(D95,NationalTeams!C:C,0))</f>
        <v>165</v>
      </c>
      <c r="H95" t="s">
        <v>8677</v>
      </c>
      <c r="I95">
        <v>2</v>
      </c>
      <c r="J95">
        <v>2</v>
      </c>
      <c r="K95">
        <v>2</v>
      </c>
      <c r="L95">
        <v>0</v>
      </c>
      <c r="M95" t="s">
        <v>8676</v>
      </c>
      <c r="O95" t="str">
        <f t="shared" si="1"/>
        <v>INSERT INTO  "ClubLeague" (club_league_name,team_region_id,club_country,club_division,club_prom_reg,club_first_qual,club_second_qual,club_third_qual,clas_direct) VALUES ('Liga 1 de Futbol Profesional',3,165,'1D',2,2,2,0,'Y');</v>
      </c>
    </row>
    <row r="96" spans="2:15" x14ac:dyDescent="0.25">
      <c r="B96">
        <v>94</v>
      </c>
      <c r="C96" t="s">
        <v>1863</v>
      </c>
      <c r="D96" t="s">
        <v>444</v>
      </c>
      <c r="E96" t="s">
        <v>8504</v>
      </c>
      <c r="F96">
        <f>INDEX(TeamRegion!B:B,MATCH(E96,TeamRegion!C:C,0))</f>
        <v>2</v>
      </c>
      <c r="G96">
        <f>INDEX(NationalTeams!B:B,MATCH(D96,NationalTeams!C:C,0))</f>
        <v>94</v>
      </c>
      <c r="H96" t="s">
        <v>8675</v>
      </c>
      <c r="I96">
        <v>2</v>
      </c>
      <c r="J96">
        <v>0</v>
      </c>
      <c r="K96">
        <v>0</v>
      </c>
      <c r="L96">
        <v>0</v>
      </c>
      <c r="M96" t="s">
        <v>8680</v>
      </c>
      <c r="O96" t="str">
        <f t="shared" si="1"/>
        <v>INSERT INTO  "ClubLeague" (club_league_name,team_region_id,club_country,club_division,club_prom_reg,club_first_qual,club_second_qual,club_third_qual,clas_direct) VALUES ('Liga 2',2,94,'2D',2,0,0,0,'N');</v>
      </c>
    </row>
    <row r="97" spans="2:15" x14ac:dyDescent="0.25">
      <c r="B97">
        <v>95</v>
      </c>
      <c r="C97" t="s">
        <v>1864</v>
      </c>
      <c r="D97" t="s">
        <v>350</v>
      </c>
      <c r="E97" t="s">
        <v>23</v>
      </c>
      <c r="F97">
        <f>INDEX(TeamRegion!B:B,MATCH(E97,TeamRegion!C:C,0))</f>
        <v>3</v>
      </c>
      <c r="G97">
        <f>INDEX(NationalTeams!B:B,MATCH(D97,NationalTeams!C:C,0))</f>
        <v>165</v>
      </c>
      <c r="H97" t="s">
        <v>8675</v>
      </c>
      <c r="I97">
        <v>2</v>
      </c>
      <c r="J97">
        <v>0</v>
      </c>
      <c r="K97">
        <v>0</v>
      </c>
      <c r="L97">
        <v>0</v>
      </c>
      <c r="M97" t="s">
        <v>8680</v>
      </c>
      <c r="O97" t="str">
        <f t="shared" si="1"/>
        <v>INSERT INTO  "ClubLeague" (club_league_name,team_region_id,club_country,club_division,club_prom_reg,club_first_qual,club_second_qual,club_third_qual,clas_direct) VALUES ('Liga 2 de Futbol Profesional',3,165,'2D',2,0,0,0,'N');</v>
      </c>
    </row>
    <row r="98" spans="2:15" x14ac:dyDescent="0.25">
      <c r="B98">
        <v>96</v>
      </c>
      <c r="C98" t="s">
        <v>1865</v>
      </c>
      <c r="D98" t="s">
        <v>328</v>
      </c>
      <c r="E98" t="s">
        <v>23</v>
      </c>
      <c r="F98">
        <f>INDEX(TeamRegion!B:B,MATCH(E98,TeamRegion!C:C,0))</f>
        <v>3</v>
      </c>
      <c r="G98">
        <f>INDEX(NationalTeams!B:B,MATCH(D98,NationalTeams!C:C,0))</f>
        <v>46</v>
      </c>
      <c r="H98" t="s">
        <v>8677</v>
      </c>
      <c r="I98">
        <v>2</v>
      </c>
      <c r="J98">
        <v>2</v>
      </c>
      <c r="K98">
        <v>2</v>
      </c>
      <c r="L98">
        <v>0</v>
      </c>
      <c r="M98" t="s">
        <v>8676</v>
      </c>
      <c r="O98" t="str">
        <f t="shared" si="1"/>
        <v>INSERT INTO  "ClubLeague" (club_league_name,team_region_id,club_country,club_division,club_prom_reg,club_first_qual,club_second_qual,club_third_qual,clas_direct) VALUES ('Liga BetPlay Dimayor',3,46,'1D',2,2,2,0,'Y');</v>
      </c>
    </row>
    <row r="99" spans="2:15" x14ac:dyDescent="0.25">
      <c r="B99">
        <v>97</v>
      </c>
      <c r="C99" t="s">
        <v>1866</v>
      </c>
      <c r="D99" t="s">
        <v>330</v>
      </c>
      <c r="E99" t="s">
        <v>23</v>
      </c>
      <c r="F99">
        <f>INDEX(TeamRegion!B:B,MATCH(E99,TeamRegion!C:C,0))</f>
        <v>3</v>
      </c>
      <c r="G99">
        <f>INDEX(NationalTeams!B:B,MATCH(D99,NationalTeams!C:C,0))</f>
        <v>43</v>
      </c>
      <c r="H99" t="s">
        <v>8675</v>
      </c>
      <c r="I99">
        <v>2</v>
      </c>
      <c r="J99">
        <v>0</v>
      </c>
      <c r="K99">
        <v>0</v>
      </c>
      <c r="L99">
        <v>0</v>
      </c>
      <c r="M99" t="s">
        <v>8680</v>
      </c>
      <c r="O99" t="str">
        <f t="shared" si="1"/>
        <v>INSERT INTO  "ClubLeague" (club_league_name,team_region_id,club_country,club_division,club_prom_reg,club_first_qual,club_second_qual,club_third_qual,clas_direct) VALUES ('Liga de Ascenso Caixun',3,43,'2D',2,0,0,0,'N');</v>
      </c>
    </row>
    <row r="100" spans="2:15" x14ac:dyDescent="0.25">
      <c r="B100">
        <v>98</v>
      </c>
      <c r="C100" t="s">
        <v>1867</v>
      </c>
      <c r="D100" t="s">
        <v>484</v>
      </c>
      <c r="E100" t="s">
        <v>8504</v>
      </c>
      <c r="F100">
        <f>INDEX(TeamRegion!B:B,MATCH(E100,TeamRegion!C:C,0))</f>
        <v>2</v>
      </c>
      <c r="G100">
        <f>INDEX(NationalTeams!B:B,MATCH(D100,NationalTeams!C:C,0))</f>
        <v>129</v>
      </c>
      <c r="H100" t="s">
        <v>8677</v>
      </c>
      <c r="I100">
        <v>2</v>
      </c>
      <c r="J100">
        <v>0</v>
      </c>
      <c r="K100">
        <v>0</v>
      </c>
      <c r="L100">
        <v>1</v>
      </c>
      <c r="M100" t="s">
        <v>8676</v>
      </c>
      <c r="O100" t="str">
        <f t="shared" si="1"/>
        <v>INSERT INTO  "ClubLeague" (club_league_name,team_region_id,club_country,club_division,club_prom_reg,club_first_qual,club_second_qual,club_third_qual,clas_direct) VALUES ('Liga de Elite',2,129,'1D',2,0,0,1,'Y');</v>
      </c>
    </row>
    <row r="101" spans="2:15" x14ac:dyDescent="0.25">
      <c r="B101">
        <v>99</v>
      </c>
      <c r="C101" t="s">
        <v>1868</v>
      </c>
      <c r="D101" t="s">
        <v>330</v>
      </c>
      <c r="E101" t="s">
        <v>23</v>
      </c>
      <c r="F101">
        <f>INDEX(TeamRegion!B:B,MATCH(E101,TeamRegion!C:C,0))</f>
        <v>3</v>
      </c>
      <c r="G101">
        <f>INDEX(NationalTeams!B:B,MATCH(D101,NationalTeams!C:C,0))</f>
        <v>43</v>
      </c>
      <c r="H101" t="s">
        <v>8677</v>
      </c>
      <c r="I101">
        <v>2</v>
      </c>
      <c r="J101">
        <v>2</v>
      </c>
      <c r="K101">
        <v>2</v>
      </c>
      <c r="L101">
        <v>0</v>
      </c>
      <c r="M101" t="s">
        <v>8676</v>
      </c>
      <c r="O101" t="str">
        <f t="shared" si="1"/>
        <v>INSERT INTO  "ClubLeague" (club_league_name,team_region_id,club_country,club_division,club_prom_reg,club_first_qual,club_second_qual,club_third_qual,clas_direct) VALUES ('Liga de Primera Itau',3,43,'1D',2,2,2,0,'Y');</v>
      </c>
    </row>
    <row r="102" spans="2:15" x14ac:dyDescent="0.25">
      <c r="B102">
        <v>100</v>
      </c>
      <c r="C102" t="s">
        <v>1869</v>
      </c>
      <c r="D102" t="s">
        <v>402</v>
      </c>
      <c r="E102" t="s">
        <v>23</v>
      </c>
      <c r="F102">
        <f>INDEX(TeamRegion!B:B,MATCH(E102,TeamRegion!C:C,0))</f>
        <v>3</v>
      </c>
      <c r="G102">
        <f>INDEX(NationalTeams!B:B,MATCH(D102,NationalTeams!C:C,0))</f>
        <v>173</v>
      </c>
      <c r="H102" t="s">
        <v>8677</v>
      </c>
      <c r="I102">
        <v>2</v>
      </c>
      <c r="J102">
        <v>1</v>
      </c>
      <c r="K102">
        <v>1</v>
      </c>
      <c r="L102">
        <v>0</v>
      </c>
      <c r="M102" t="s">
        <v>8680</v>
      </c>
      <c r="O102" t="str">
        <f t="shared" si="1"/>
        <v>INSERT INTO  "ClubLeague" (club_league_name,team_region_id,club_country,club_division,club_prom_reg,club_first_qual,club_second_qual,club_third_qual,clas_direct) VALUES ('Liga Dominicana de Futbol',3,173,'1D',2,1,1,0,'N');</v>
      </c>
    </row>
    <row r="103" spans="2:15" x14ac:dyDescent="0.25">
      <c r="B103">
        <v>101</v>
      </c>
      <c r="C103" t="s">
        <v>1870</v>
      </c>
      <c r="D103" t="s">
        <v>472</v>
      </c>
      <c r="E103" t="s">
        <v>8504</v>
      </c>
      <c r="F103">
        <f>INDEX(TeamRegion!B:B,MATCH(E103,TeamRegion!C:C,0))</f>
        <v>2</v>
      </c>
      <c r="G103">
        <f>INDEX(NationalTeams!B:B,MATCH(D103,NationalTeams!C:C,0))</f>
        <v>204</v>
      </c>
      <c r="H103" t="s">
        <v>8677</v>
      </c>
      <c r="I103">
        <v>2</v>
      </c>
      <c r="J103">
        <v>0</v>
      </c>
      <c r="K103">
        <v>0</v>
      </c>
      <c r="L103">
        <v>1</v>
      </c>
      <c r="M103" t="s">
        <v>8676</v>
      </c>
      <c r="O103" t="str">
        <f t="shared" si="1"/>
        <v>INSERT INTO  "ClubLeague" (club_league_name,team_region_id,club_country,club_division,club_prom_reg,club_first_qual,club_second_qual,club_third_qual,clas_direct) VALUES ('Liga Futebol Timor Leste',2,204,'1D',2,0,0,1,'Y');</v>
      </c>
    </row>
    <row r="104" spans="2:15" x14ac:dyDescent="0.25">
      <c r="B104">
        <v>102</v>
      </c>
      <c r="C104" t="s">
        <v>1871</v>
      </c>
      <c r="D104" t="s">
        <v>397</v>
      </c>
      <c r="E104" t="s">
        <v>23</v>
      </c>
      <c r="F104">
        <f>INDEX(TeamRegion!B:B,MATCH(E104,TeamRegion!C:C,0))</f>
        <v>3</v>
      </c>
      <c r="G104">
        <f>INDEX(NationalTeams!B:B,MATCH(D104,NationalTeams!C:C,0))</f>
        <v>90</v>
      </c>
      <c r="H104" t="s">
        <v>8677</v>
      </c>
      <c r="I104">
        <v>2</v>
      </c>
      <c r="J104">
        <v>1</v>
      </c>
      <c r="K104">
        <v>1</v>
      </c>
      <c r="L104">
        <v>0</v>
      </c>
      <c r="M104" t="s">
        <v>8680</v>
      </c>
      <c r="O104" t="str">
        <f t="shared" si="1"/>
        <v>INSERT INTO  "ClubLeague" (club_league_name,team_region_id,club_country,club_division,club_prom_reg,club_first_qual,club_second_qual,club_third_qual,clas_direct) VALUES ('Liga Hondubet',3,90,'1D',2,1,1,0,'N');</v>
      </c>
    </row>
    <row r="105" spans="2:15" x14ac:dyDescent="0.25">
      <c r="B105">
        <v>103</v>
      </c>
      <c r="C105" t="s">
        <v>1872</v>
      </c>
      <c r="D105" t="s">
        <v>506</v>
      </c>
      <c r="E105" t="s">
        <v>24</v>
      </c>
      <c r="F105">
        <f>INDEX(TeamRegion!B:B,MATCH(E105,TeamRegion!C:C,0))</f>
        <v>4</v>
      </c>
      <c r="G105">
        <f>INDEX(NationalTeams!B:B,MATCH(D105,NationalTeams!C:C,0))</f>
        <v>175</v>
      </c>
      <c r="H105" t="s">
        <v>8677</v>
      </c>
      <c r="I105">
        <v>2</v>
      </c>
      <c r="J105">
        <v>1</v>
      </c>
      <c r="K105">
        <v>1</v>
      </c>
      <c r="L105">
        <v>1</v>
      </c>
      <c r="M105" t="s">
        <v>8676</v>
      </c>
      <c r="O105" t="str">
        <f t="shared" si="1"/>
        <v>INSERT INTO  "ClubLeague" (club_league_name,team_region_id,club_country,club_division,club_prom_reg,club_first_qual,club_second_qual,club_third_qual,clas_direct) VALUES ('Liga I',4,175,'1D',2,1,1,1,'Y');</v>
      </c>
    </row>
    <row r="106" spans="2:15" x14ac:dyDescent="0.25">
      <c r="B106">
        <v>104</v>
      </c>
      <c r="C106" t="s">
        <v>1873</v>
      </c>
      <c r="D106" t="s">
        <v>506</v>
      </c>
      <c r="E106" t="s">
        <v>24</v>
      </c>
      <c r="F106">
        <f>INDEX(TeamRegion!B:B,MATCH(E106,TeamRegion!C:C,0))</f>
        <v>4</v>
      </c>
      <c r="G106">
        <f>INDEX(NationalTeams!B:B,MATCH(D106,NationalTeams!C:C,0))</f>
        <v>175</v>
      </c>
      <c r="H106" t="s">
        <v>8675</v>
      </c>
      <c r="I106">
        <v>2</v>
      </c>
      <c r="J106">
        <v>0</v>
      </c>
      <c r="K106">
        <v>0</v>
      </c>
      <c r="L106">
        <v>0</v>
      </c>
      <c r="M106" t="s">
        <v>8676</v>
      </c>
      <c r="O106" t="str">
        <f t="shared" si="1"/>
        <v>INSERT INTO  "ClubLeague" (club_league_name,team_region_id,club_country,club_division,club_prom_reg,club_first_qual,club_second_qual,club_third_qual,clas_direct) VALUES ('Liga II',4,175,'2D',2,0,0,0,'Y');</v>
      </c>
    </row>
    <row r="107" spans="2:15" x14ac:dyDescent="0.25">
      <c r="B107">
        <v>105</v>
      </c>
      <c r="C107" t="s">
        <v>1874</v>
      </c>
      <c r="D107" t="s">
        <v>530</v>
      </c>
      <c r="E107" t="s">
        <v>24</v>
      </c>
      <c r="F107">
        <f>INDEX(TeamRegion!B:B,MATCH(E107,TeamRegion!C:C,0))</f>
        <v>4</v>
      </c>
      <c r="G107">
        <f>INDEX(NationalTeams!B:B,MATCH(D107,NationalTeams!C:C,0))</f>
        <v>109</v>
      </c>
      <c r="H107" t="s">
        <v>8675</v>
      </c>
      <c r="I107">
        <v>2</v>
      </c>
      <c r="J107">
        <v>0</v>
      </c>
      <c r="K107">
        <v>0</v>
      </c>
      <c r="L107">
        <v>0</v>
      </c>
      <c r="M107" t="s">
        <v>8676</v>
      </c>
      <c r="O107" t="str">
        <f t="shared" si="1"/>
        <v>INSERT INTO  "ClubLeague" (club_league_name,team_region_id,club_country,club_division,club_prom_reg,club_first_qual,club_second_qual,club_third_qual,clas_direct) VALUES ('Liga Leumit',4,109,'2D',2,0,0,0,'Y');</v>
      </c>
    </row>
    <row r="108" spans="2:15" x14ac:dyDescent="0.25">
      <c r="B108">
        <v>106</v>
      </c>
      <c r="C108" t="s">
        <v>1875</v>
      </c>
      <c r="D108" t="s">
        <v>398</v>
      </c>
      <c r="E108" t="s">
        <v>23</v>
      </c>
      <c r="F108">
        <f>INDEX(TeamRegion!B:B,MATCH(E108,TeamRegion!C:C,0))</f>
        <v>3</v>
      </c>
      <c r="G108">
        <f>INDEX(NationalTeams!B:B,MATCH(D108,NationalTeams!C:C,0))</f>
        <v>162</v>
      </c>
      <c r="H108" t="s">
        <v>8677</v>
      </c>
      <c r="I108">
        <v>2</v>
      </c>
      <c r="J108">
        <v>1</v>
      </c>
      <c r="K108">
        <v>1</v>
      </c>
      <c r="L108">
        <v>0</v>
      </c>
      <c r="M108" t="s">
        <v>8680</v>
      </c>
      <c r="O108" t="str">
        <f t="shared" si="1"/>
        <v>INSERT INTO  "ClubLeague" (club_league_name,team_region_id,club_country,club_division,club_prom_reg,club_first_qual,club_second_qual,club_third_qual,clas_direct) VALUES ('Liga LPF',3,162,'1D',2,1,1,0,'N');</v>
      </c>
    </row>
    <row r="109" spans="2:15" x14ac:dyDescent="0.25">
      <c r="B109">
        <v>107</v>
      </c>
      <c r="C109" t="s">
        <v>1876</v>
      </c>
      <c r="D109" t="s">
        <v>378</v>
      </c>
      <c r="E109" t="s">
        <v>23</v>
      </c>
      <c r="F109">
        <f>INDEX(TeamRegion!B:B,MATCH(E109,TeamRegion!C:C,0))</f>
        <v>3</v>
      </c>
      <c r="G109">
        <f>INDEX(NationalTeams!B:B,MATCH(D109,NationalTeams!C:C,0))</f>
        <v>140</v>
      </c>
      <c r="H109" t="s">
        <v>8677</v>
      </c>
      <c r="I109">
        <v>2</v>
      </c>
      <c r="J109">
        <v>2</v>
      </c>
      <c r="K109">
        <v>2</v>
      </c>
      <c r="L109">
        <v>0</v>
      </c>
      <c r="M109" t="s">
        <v>8676</v>
      </c>
      <c r="O109" t="str">
        <f t="shared" si="1"/>
        <v>INSERT INTO  "ClubLeague" (club_league_name,team_region_id,club_country,club_division,club_prom_reg,club_first_qual,club_second_qual,club_third_qual,clas_direct) VALUES ('Liga MX',3,140,'1D',2,2,2,0,'Y');</v>
      </c>
    </row>
    <row r="110" spans="2:15" x14ac:dyDescent="0.25">
      <c r="B110">
        <v>108</v>
      </c>
      <c r="C110" t="s">
        <v>1877</v>
      </c>
      <c r="D110" t="s">
        <v>356</v>
      </c>
      <c r="E110" t="s">
        <v>23</v>
      </c>
      <c r="F110">
        <f>INDEX(TeamRegion!B:B,MATCH(E110,TeamRegion!C:C,0))</f>
        <v>3</v>
      </c>
      <c r="G110">
        <f>INDEX(NationalTeams!B:B,MATCH(D110,NationalTeams!C:C,0))</f>
        <v>151</v>
      </c>
      <c r="H110" t="s">
        <v>8677</v>
      </c>
      <c r="I110">
        <v>2</v>
      </c>
      <c r="J110">
        <v>1</v>
      </c>
      <c r="K110">
        <v>1</v>
      </c>
      <c r="L110">
        <v>0</v>
      </c>
      <c r="M110" t="s">
        <v>8680</v>
      </c>
      <c r="O110" t="str">
        <f t="shared" si="1"/>
        <v>INSERT INTO  "ClubLeague" (club_league_name,team_region_id,club_country,club_division,club_prom_reg,club_first_qual,club_second_qual,club_third_qual,clas_direct) VALUES ('Liga Primera',3,151,'1D',2,1,1,0,'N');</v>
      </c>
    </row>
    <row r="111" spans="2:15" x14ac:dyDescent="0.25">
      <c r="B111">
        <v>109</v>
      </c>
      <c r="C111" t="s">
        <v>1878</v>
      </c>
      <c r="D111" t="s">
        <v>376</v>
      </c>
      <c r="E111" t="s">
        <v>23</v>
      </c>
      <c r="F111">
        <f>INDEX(TeamRegion!B:B,MATCH(E111,TeamRegion!C:C,0))</f>
        <v>3</v>
      </c>
      <c r="G111">
        <f>INDEX(NationalTeams!B:B,MATCH(D111,NationalTeams!C:C,0))</f>
        <v>12</v>
      </c>
      <c r="H111" t="s">
        <v>8677</v>
      </c>
      <c r="I111">
        <v>2</v>
      </c>
      <c r="J111">
        <v>4</v>
      </c>
      <c r="K111">
        <v>4</v>
      </c>
      <c r="L111">
        <v>0</v>
      </c>
      <c r="M111" t="s">
        <v>8676</v>
      </c>
      <c r="O111" t="str">
        <f t="shared" si="1"/>
        <v>INSERT INTO  "ClubLeague" (club_league_name,team_region_id,club_country,club_division,club_prom_reg,club_first_qual,club_second_qual,club_third_qual,clas_direct) VALUES ('Liga Profesional Argentina',3,12,'1D',2,4,4,0,'Y');</v>
      </c>
    </row>
    <row r="112" spans="2:15" x14ac:dyDescent="0.25">
      <c r="B112">
        <v>110</v>
      </c>
      <c r="C112" t="s">
        <v>1879</v>
      </c>
      <c r="D112" t="s">
        <v>354</v>
      </c>
      <c r="E112" t="s">
        <v>23</v>
      </c>
      <c r="F112">
        <f>INDEX(TeamRegion!B:B,MATCH(E112,TeamRegion!C:C,0))</f>
        <v>3</v>
      </c>
      <c r="G112">
        <f>INDEX(NationalTeams!B:B,MATCH(D112,NationalTeams!C:C,0))</f>
        <v>52</v>
      </c>
      <c r="H112" t="s">
        <v>8677</v>
      </c>
      <c r="I112">
        <v>2</v>
      </c>
      <c r="J112">
        <v>1</v>
      </c>
      <c r="K112">
        <v>1</v>
      </c>
      <c r="L112">
        <v>0</v>
      </c>
      <c r="M112" t="s">
        <v>8680</v>
      </c>
      <c r="O112" t="str">
        <f t="shared" si="1"/>
        <v>INSERT INTO  "ClubLeague" (club_league_name,team_region_id,club_country,club_division,club_prom_reg,club_first_qual,club_second_qual,club_third_qual,clas_direct) VALUES ('Liga Promerica',3,52,'1D',2,1,1,0,'N');</v>
      </c>
    </row>
    <row r="113" spans="2:15" x14ac:dyDescent="0.25">
      <c r="B113">
        <v>111</v>
      </c>
      <c r="C113" t="s">
        <v>1880</v>
      </c>
      <c r="D113" t="s">
        <v>331</v>
      </c>
      <c r="E113" t="s">
        <v>23</v>
      </c>
      <c r="F113">
        <f>INDEX(TeamRegion!B:B,MATCH(E113,TeamRegion!C:C,0))</f>
        <v>3</v>
      </c>
      <c r="G113">
        <f>INDEX(NationalTeams!B:B,MATCH(D113,NationalTeams!C:C,0))</f>
        <v>58</v>
      </c>
      <c r="H113" t="s">
        <v>8677</v>
      </c>
      <c r="I113">
        <v>2</v>
      </c>
      <c r="J113">
        <v>2</v>
      </c>
      <c r="K113">
        <v>2</v>
      </c>
      <c r="L113">
        <v>0</v>
      </c>
      <c r="M113" t="s">
        <v>8676</v>
      </c>
      <c r="O113" t="str">
        <f t="shared" si="1"/>
        <v>INSERT INTO  "ClubLeague" (club_league_name,team_region_id,club_country,club_division,club_prom_reg,club_first_qual,club_second_qual,club_third_qual,clas_direct) VALUES ('LigaPro Ecuabet',3,58,'1D',2,2,2,0,'Y');</v>
      </c>
    </row>
    <row r="114" spans="2:15" x14ac:dyDescent="0.25">
      <c r="B114">
        <v>112</v>
      </c>
      <c r="C114" t="s">
        <v>1881</v>
      </c>
      <c r="D114" t="s">
        <v>331</v>
      </c>
      <c r="E114" t="s">
        <v>23</v>
      </c>
      <c r="F114">
        <f>INDEX(TeamRegion!B:B,MATCH(E114,TeamRegion!C:C,0))</f>
        <v>3</v>
      </c>
      <c r="G114">
        <f>INDEX(NationalTeams!B:B,MATCH(D114,NationalTeams!C:C,0))</f>
        <v>58</v>
      </c>
      <c r="H114" t="s">
        <v>8675</v>
      </c>
      <c r="I114">
        <v>2</v>
      </c>
      <c r="J114">
        <v>0</v>
      </c>
      <c r="K114">
        <v>0</v>
      </c>
      <c r="L114">
        <v>0</v>
      </c>
      <c r="M114" t="s">
        <v>8680</v>
      </c>
      <c r="O114" t="str">
        <f t="shared" si="1"/>
        <v>INSERT INTO  "ClubLeague" (club_league_name,team_region_id,club_country,club_division,club_prom_reg,club_first_qual,club_second_qual,club_third_qual,clas_direct) VALUES ('LigaPro Ecuabet Serie B',3,58,'2D',2,0,0,0,'N');</v>
      </c>
    </row>
    <row r="115" spans="2:15" x14ac:dyDescent="0.25">
      <c r="B115">
        <v>113</v>
      </c>
      <c r="C115" t="s">
        <v>1882</v>
      </c>
      <c r="D115" t="s">
        <v>487</v>
      </c>
      <c r="E115" t="s">
        <v>24</v>
      </c>
      <c r="F115">
        <f>INDEX(TeamRegion!B:B,MATCH(E115,TeamRegion!C:C,0))</f>
        <v>4</v>
      </c>
      <c r="G115">
        <f>INDEX(NationalTeams!B:B,MATCH(D115,NationalTeams!C:C,0))</f>
        <v>74</v>
      </c>
      <c r="H115" t="s">
        <v>8677</v>
      </c>
      <c r="I115">
        <v>2</v>
      </c>
      <c r="J115">
        <v>3</v>
      </c>
      <c r="K115">
        <v>2</v>
      </c>
      <c r="L115">
        <v>1</v>
      </c>
      <c r="M115" t="s">
        <v>8676</v>
      </c>
      <c r="O115" t="str">
        <f t="shared" si="1"/>
        <v>INSERT INTO  "ClubLeague" (club_league_name,team_region_id,club_country,club_division,club_prom_reg,club_first_qual,club_second_qual,club_third_qual,clas_direct) VALUES ('Ligue 1',4,74,'1D',2,3,2,1,'Y');</v>
      </c>
    </row>
    <row r="116" spans="2:15" x14ac:dyDescent="0.25">
      <c r="B116">
        <v>114</v>
      </c>
      <c r="C116" t="s">
        <v>1883</v>
      </c>
      <c r="D116" t="s">
        <v>360</v>
      </c>
      <c r="E116" t="s">
        <v>22</v>
      </c>
      <c r="F116">
        <f>INDEX(TeamRegion!B:B,MATCH(E116,TeamRegion!C:C,0))</f>
        <v>1</v>
      </c>
      <c r="G116">
        <f>INDEX(NationalTeams!B:B,MATCH(D116,NationalTeams!C:C,0))</f>
        <v>139</v>
      </c>
      <c r="H116" t="s">
        <v>8677</v>
      </c>
      <c r="I116">
        <v>2</v>
      </c>
      <c r="J116">
        <v>1</v>
      </c>
      <c r="K116">
        <v>1</v>
      </c>
      <c r="L116">
        <v>0</v>
      </c>
      <c r="M116" t="s">
        <v>8676</v>
      </c>
      <c r="O116" t="str">
        <f t="shared" si="1"/>
        <v>INSERT INTO  "ClubLeague" (club_league_name,team_region_id,club_country,club_division,club_prom_reg,club_first_qual,club_second_qual,club_third_qual,clas_direct) VALUES ('Ligue 1 Mauritania',1,139,'1D',2,1,1,0,'Y');</v>
      </c>
    </row>
    <row r="117" spans="2:15" x14ac:dyDescent="0.25">
      <c r="B117">
        <v>115</v>
      </c>
      <c r="C117" t="s">
        <v>1884</v>
      </c>
      <c r="D117" t="s">
        <v>382</v>
      </c>
      <c r="E117" t="s">
        <v>22</v>
      </c>
      <c r="F117">
        <f>INDEX(TeamRegion!B:B,MATCH(E117,TeamRegion!C:C,0))</f>
        <v>1</v>
      </c>
      <c r="G117">
        <f>INDEX(NationalTeams!B:B,MATCH(D117,NationalTeams!C:C,0))</f>
        <v>85</v>
      </c>
      <c r="H117" t="s">
        <v>8677</v>
      </c>
      <c r="I117">
        <v>2</v>
      </c>
      <c r="J117">
        <v>1</v>
      </c>
      <c r="K117">
        <v>1</v>
      </c>
      <c r="L117">
        <v>0</v>
      </c>
      <c r="M117" t="s">
        <v>8676</v>
      </c>
      <c r="O117" t="str">
        <f t="shared" si="1"/>
        <v>INSERT INTO  "ClubLeague" (club_league_name,team_region_id,club_country,club_division,club_prom_reg,club_first_qual,club_second_qual,club_third_qual,clas_direct) VALUES ('Ligue 1 Pro',1,85,'1D',2,1,1,0,'Y');</v>
      </c>
    </row>
    <row r="118" spans="2:15" x14ac:dyDescent="0.25">
      <c r="B118">
        <v>116</v>
      </c>
      <c r="C118" t="s">
        <v>1885</v>
      </c>
      <c r="D118" t="s">
        <v>487</v>
      </c>
      <c r="E118" t="s">
        <v>24</v>
      </c>
      <c r="F118">
        <f>INDEX(TeamRegion!B:B,MATCH(E118,TeamRegion!C:C,0))</f>
        <v>4</v>
      </c>
      <c r="G118">
        <f>INDEX(NationalTeams!B:B,MATCH(D118,NationalTeams!C:C,0))</f>
        <v>74</v>
      </c>
      <c r="H118" t="s">
        <v>8675</v>
      </c>
      <c r="I118">
        <v>2</v>
      </c>
      <c r="J118">
        <v>0</v>
      </c>
      <c r="K118">
        <v>0</v>
      </c>
      <c r="L118">
        <v>0</v>
      </c>
      <c r="M118" t="s">
        <v>8680</v>
      </c>
      <c r="O118" t="str">
        <f t="shared" si="1"/>
        <v>INSERT INTO  "ClubLeague" (club_league_name,team_region_id,club_country,club_division,club_prom_reg,club_first_qual,club_second_qual,club_third_qual,clas_direct) VALUES ('Ligue 2',4,74,'2D',2,0,0,0,'N');</v>
      </c>
    </row>
    <row r="119" spans="2:15" x14ac:dyDescent="0.25">
      <c r="B119">
        <v>117</v>
      </c>
      <c r="C119" t="s">
        <v>1886</v>
      </c>
      <c r="D119" t="s">
        <v>523</v>
      </c>
      <c r="E119" t="s">
        <v>24</v>
      </c>
      <c r="F119">
        <f>INDEX(TeamRegion!B:B,MATCH(E119,TeamRegion!C:C,0))</f>
        <v>4</v>
      </c>
      <c r="G119">
        <f>INDEX(NationalTeams!B:B,MATCH(D119,NationalTeams!C:C,0))</f>
        <v>128</v>
      </c>
      <c r="H119" t="s">
        <v>8677</v>
      </c>
      <c r="I119">
        <v>2</v>
      </c>
      <c r="J119">
        <v>1</v>
      </c>
      <c r="K119">
        <v>0</v>
      </c>
      <c r="L119">
        <v>1</v>
      </c>
      <c r="M119" t="s">
        <v>8680</v>
      </c>
      <c r="O119" t="str">
        <f t="shared" si="1"/>
        <v>INSERT INTO  "ClubLeague" (club_league_name,team_region_id,club_country,club_division,club_prom_reg,club_first_qual,club_second_qual,club_third_qual,clas_direct) VALUES ('Luxembourg National Division',4,128,'1D',2,1,0,1,'N');</v>
      </c>
    </row>
    <row r="120" spans="2:15" x14ac:dyDescent="0.25">
      <c r="B120">
        <v>118</v>
      </c>
      <c r="C120" t="s">
        <v>1887</v>
      </c>
      <c r="D120" t="s">
        <v>522</v>
      </c>
      <c r="E120" t="s">
        <v>24</v>
      </c>
      <c r="F120">
        <f>INDEX(TeamRegion!B:B,MATCH(E120,TeamRegion!C:C,0))</f>
        <v>4</v>
      </c>
      <c r="G120">
        <f>INDEX(NationalTeams!B:B,MATCH(D120,NationalTeams!C:C,0))</f>
        <v>130</v>
      </c>
      <c r="H120" t="s">
        <v>8677</v>
      </c>
      <c r="I120">
        <v>2</v>
      </c>
      <c r="J120">
        <v>1</v>
      </c>
      <c r="K120">
        <v>0</v>
      </c>
      <c r="L120">
        <v>1</v>
      </c>
      <c r="M120" t="s">
        <v>8680</v>
      </c>
      <c r="O120" t="str">
        <f t="shared" si="1"/>
        <v>INSERT INTO  "ClubLeague" (club_league_name,team_region_id,club_country,club_division,club_prom_reg,club_first_qual,club_second_qual,club_third_qual,clas_direct) VALUES ('Macedonian First League',4,130,'1D',2,1,0,1,'N');</v>
      </c>
    </row>
    <row r="121" spans="2:15" x14ac:dyDescent="0.25">
      <c r="B121">
        <v>119</v>
      </c>
      <c r="C121" t="s">
        <v>1888</v>
      </c>
      <c r="D121" t="s">
        <v>522</v>
      </c>
      <c r="E121" t="s">
        <v>24</v>
      </c>
      <c r="F121">
        <f>INDEX(TeamRegion!B:B,MATCH(E121,TeamRegion!C:C,0))</f>
        <v>4</v>
      </c>
      <c r="G121">
        <f>INDEX(NationalTeams!B:B,MATCH(D121,NationalTeams!C:C,0))</f>
        <v>130</v>
      </c>
      <c r="H121" t="s">
        <v>8675</v>
      </c>
      <c r="I121">
        <v>2</v>
      </c>
      <c r="J121">
        <v>0</v>
      </c>
      <c r="K121">
        <v>0</v>
      </c>
      <c r="L121">
        <v>0</v>
      </c>
      <c r="M121" t="s">
        <v>8680</v>
      </c>
      <c r="O121" t="str">
        <f t="shared" si="1"/>
        <v>INSERT INTO  "ClubLeague" (club_league_name,team_region_id,club_country,club_division,club_prom_reg,club_first_qual,club_second_qual,club_third_qual,clas_direct) VALUES ('Macedonian Second League',4,130,'2D',2,0,0,0,'N');</v>
      </c>
    </row>
    <row r="122" spans="2:15" x14ac:dyDescent="0.25">
      <c r="B122">
        <v>120</v>
      </c>
      <c r="C122" t="s">
        <v>1889</v>
      </c>
      <c r="D122" t="s">
        <v>349</v>
      </c>
      <c r="E122" t="s">
        <v>23</v>
      </c>
      <c r="F122">
        <f>INDEX(TeamRegion!B:B,MATCH(E122,TeamRegion!C:C,0))</f>
        <v>3</v>
      </c>
      <c r="G122">
        <f>INDEX(NationalTeams!B:B,MATCH(D122,NationalTeams!C:C,0))</f>
        <v>67</v>
      </c>
      <c r="H122" t="s">
        <v>8677</v>
      </c>
      <c r="I122">
        <v>2</v>
      </c>
      <c r="J122">
        <v>2</v>
      </c>
      <c r="K122">
        <v>2</v>
      </c>
      <c r="L122">
        <v>0</v>
      </c>
      <c r="M122" t="s">
        <v>8676</v>
      </c>
      <c r="O122" t="str">
        <f t="shared" si="1"/>
        <v>INSERT INTO  "ClubLeague" (club_league_name,team_region_id,club_country,club_division,club_prom_reg,club_first_qual,club_second_qual,club_third_qual,clas_direct) VALUES ('Major League Soccer',3,67,'1D',2,2,2,0,'Y');</v>
      </c>
    </row>
    <row r="123" spans="2:15" x14ac:dyDescent="0.25">
      <c r="B123">
        <v>121</v>
      </c>
      <c r="C123" t="s">
        <v>1890</v>
      </c>
      <c r="D123" t="s">
        <v>463</v>
      </c>
      <c r="E123" t="s">
        <v>8504</v>
      </c>
      <c r="F123">
        <f>INDEX(TeamRegion!B:B,MATCH(E123,TeamRegion!C:C,0))</f>
        <v>2</v>
      </c>
      <c r="G123">
        <f>INDEX(NationalTeams!B:B,MATCH(D123,NationalTeams!C:C,0))</f>
        <v>132</v>
      </c>
      <c r="H123" t="s">
        <v>8675</v>
      </c>
      <c r="I123">
        <v>2</v>
      </c>
      <c r="J123">
        <v>0</v>
      </c>
      <c r="K123">
        <v>0</v>
      </c>
      <c r="L123">
        <v>0</v>
      </c>
      <c r="M123" t="s">
        <v>8680</v>
      </c>
      <c r="O123" t="str">
        <f t="shared" si="1"/>
        <v>INSERT INTO  "ClubLeague" (club_league_name,team_region_id,club_country,club_division,club_prom_reg,club_first_qual,club_second_qual,club_third_qual,clas_direct) VALUES ('Malaysia A1 SemiPro League',2,132,'2D',2,0,0,0,'N');</v>
      </c>
    </row>
    <row r="124" spans="2:15" x14ac:dyDescent="0.25">
      <c r="B124">
        <v>122</v>
      </c>
      <c r="C124" t="s">
        <v>1891</v>
      </c>
      <c r="D124" t="s">
        <v>463</v>
      </c>
      <c r="E124" t="s">
        <v>8504</v>
      </c>
      <c r="F124">
        <f>INDEX(TeamRegion!B:B,MATCH(E124,TeamRegion!C:C,0))</f>
        <v>2</v>
      </c>
      <c r="G124">
        <f>INDEX(NationalTeams!B:B,MATCH(D124,NationalTeams!C:C,0))</f>
        <v>132</v>
      </c>
      <c r="H124" t="s">
        <v>8677</v>
      </c>
      <c r="I124">
        <v>2</v>
      </c>
      <c r="J124">
        <v>0</v>
      </c>
      <c r="K124">
        <v>1</v>
      </c>
      <c r="L124">
        <v>0</v>
      </c>
      <c r="M124" t="s">
        <v>8676</v>
      </c>
      <c r="O124" t="str">
        <f t="shared" si="1"/>
        <v>INSERT INTO  "ClubLeague" (club_league_name,team_region_id,club_country,club_division,club_prom_reg,club_first_qual,club_second_qual,club_third_qual,clas_direct) VALUES ('Malaysia Super League',2,132,'1D',2,0,1,0,'Y');</v>
      </c>
    </row>
    <row r="125" spans="2:15" x14ac:dyDescent="0.25">
      <c r="B125">
        <v>123</v>
      </c>
      <c r="C125" t="s">
        <v>1892</v>
      </c>
      <c r="D125" t="s">
        <v>379</v>
      </c>
      <c r="E125" t="s">
        <v>22</v>
      </c>
      <c r="F125">
        <f>INDEX(TeamRegion!B:B,MATCH(E125,TeamRegion!C:C,0))</f>
        <v>1</v>
      </c>
      <c r="G125">
        <f>INDEX(NationalTeams!B:B,MATCH(D125,NationalTeams!C:C,0))</f>
        <v>135</v>
      </c>
      <c r="H125" t="s">
        <v>8677</v>
      </c>
      <c r="I125">
        <v>2</v>
      </c>
      <c r="J125">
        <v>1</v>
      </c>
      <c r="K125">
        <v>1</v>
      </c>
      <c r="L125">
        <v>0</v>
      </c>
      <c r="M125" t="s">
        <v>8676</v>
      </c>
      <c r="O125" t="str">
        <f t="shared" si="1"/>
        <v>INSERT INTO  "ClubLeague" (club_league_name,team_region_id,club_country,club_division,club_prom_reg,club_first_qual,club_second_qual,club_third_qual,clas_direct) VALUES ('Malian Premiere Division',1,135,'1D',2,1,1,0,'Y');</v>
      </c>
    </row>
    <row r="126" spans="2:15" x14ac:dyDescent="0.25">
      <c r="B126">
        <v>124</v>
      </c>
      <c r="C126" t="s">
        <v>1893</v>
      </c>
      <c r="D126" t="s">
        <v>539</v>
      </c>
      <c r="E126" t="s">
        <v>24</v>
      </c>
      <c r="F126">
        <f>INDEX(TeamRegion!B:B,MATCH(E126,TeamRegion!C:C,0))</f>
        <v>4</v>
      </c>
      <c r="G126">
        <f>INDEX(NationalTeams!B:B,MATCH(D126,NationalTeams!C:C,0))</f>
        <v>136</v>
      </c>
      <c r="H126" t="s">
        <v>8677</v>
      </c>
      <c r="I126">
        <v>2</v>
      </c>
      <c r="J126">
        <v>1</v>
      </c>
      <c r="K126">
        <v>0</v>
      </c>
      <c r="L126">
        <v>1</v>
      </c>
      <c r="M126" t="s">
        <v>8680</v>
      </c>
      <c r="O126" t="str">
        <f t="shared" si="1"/>
        <v>INSERT INTO  "ClubLeague" (club_league_name,team_region_id,club_country,club_division,club_prom_reg,club_first_qual,club_second_qual,club_third_qual,clas_direct) VALUES ('Maltese Premier League',4,136,'1D',2,1,0,1,'N');</v>
      </c>
    </row>
    <row r="127" spans="2:15" x14ac:dyDescent="0.25">
      <c r="B127">
        <v>125</v>
      </c>
      <c r="C127" t="s">
        <v>1894</v>
      </c>
      <c r="D127" t="s">
        <v>531</v>
      </c>
      <c r="E127" t="s">
        <v>24</v>
      </c>
      <c r="F127">
        <f>INDEX(TeamRegion!B:B,MATCH(E127,TeamRegion!C:C,0))</f>
        <v>4</v>
      </c>
      <c r="G127">
        <f>INDEX(NationalTeams!B:B,MATCH(D127,NationalTeams!C:C,0))</f>
        <v>68</v>
      </c>
      <c r="H127" t="s">
        <v>8677</v>
      </c>
      <c r="I127">
        <v>2</v>
      </c>
      <c r="J127">
        <v>1</v>
      </c>
      <c r="K127">
        <v>0</v>
      </c>
      <c r="L127">
        <v>1</v>
      </c>
      <c r="M127" t="s">
        <v>8680</v>
      </c>
      <c r="O127" t="str">
        <f t="shared" si="1"/>
        <v>INSERT INTO  "ClubLeague" (club_league_name,team_region_id,club_country,club_division,club_prom_reg,club_first_qual,club_second_qual,club_third_qual,clas_direct) VALUES ('Meistriliiga',4,68,'1D',2,1,0,1,'N');</v>
      </c>
    </row>
    <row r="128" spans="2:15" x14ac:dyDescent="0.25">
      <c r="B128">
        <v>126</v>
      </c>
      <c r="C128" t="s">
        <v>1895</v>
      </c>
      <c r="D128" t="s">
        <v>393</v>
      </c>
      <c r="E128" t="s">
        <v>22</v>
      </c>
      <c r="F128">
        <f>INDEX(TeamRegion!B:B,MATCH(E128,TeamRegion!C:C,0))</f>
        <v>1</v>
      </c>
      <c r="G128">
        <f>INDEX(NationalTeams!B:B,MATCH(D128,NationalTeams!C:C,0))</f>
        <v>147</v>
      </c>
      <c r="H128" t="s">
        <v>8677</v>
      </c>
      <c r="I128">
        <v>2</v>
      </c>
      <c r="J128">
        <v>1</v>
      </c>
      <c r="K128">
        <v>1</v>
      </c>
      <c r="L128">
        <v>0</v>
      </c>
      <c r="M128" t="s">
        <v>8676</v>
      </c>
      <c r="O128" t="str">
        <f t="shared" si="1"/>
        <v>INSERT INTO  "ClubLeague" (club_league_name,team_region_id,club_country,club_division,club_prom_reg,club_first_qual,club_second_qual,club_third_qual,clas_direct) VALUES ('Mocambola',1,147,'1D',2,1,1,0,'Y');</v>
      </c>
    </row>
    <row r="129" spans="2:15" x14ac:dyDescent="0.25">
      <c r="B129">
        <v>127</v>
      </c>
      <c r="C129" t="s">
        <v>1896</v>
      </c>
      <c r="D129" t="s">
        <v>509</v>
      </c>
      <c r="E129" t="s">
        <v>24</v>
      </c>
      <c r="F129">
        <f>INDEX(TeamRegion!B:B,MATCH(E129,TeamRegion!C:C,0))</f>
        <v>4</v>
      </c>
      <c r="G129">
        <f>INDEX(NationalTeams!B:B,MATCH(D129,NationalTeams!C:C,0))</f>
        <v>64</v>
      </c>
      <c r="H129" t="s">
        <v>8675</v>
      </c>
      <c r="I129">
        <v>2</v>
      </c>
      <c r="J129">
        <v>1</v>
      </c>
      <c r="K129">
        <v>1</v>
      </c>
      <c r="L129">
        <v>1</v>
      </c>
      <c r="M129" t="s">
        <v>8680</v>
      </c>
      <c r="O129" t="str">
        <f t="shared" si="1"/>
        <v>INSERT INTO  "ClubLeague" (club_league_name,team_region_id,club_country,club_division,club_prom_reg,club_first_qual,club_second_qual,club_third_qual,clas_direct) VALUES ('MonacoBet Liga',4,64,'2D',2,1,1,1,'N');</v>
      </c>
    </row>
    <row r="130" spans="2:15" x14ac:dyDescent="0.25">
      <c r="B130">
        <v>128</v>
      </c>
      <c r="C130" t="s">
        <v>1897</v>
      </c>
      <c r="D130" t="s">
        <v>460</v>
      </c>
      <c r="E130" t="s">
        <v>8504</v>
      </c>
      <c r="F130">
        <f>INDEX(TeamRegion!B:B,MATCH(E130,TeamRegion!C:C,0))</f>
        <v>2</v>
      </c>
      <c r="G130">
        <f>INDEX(NationalTeams!B:B,MATCH(D130,NationalTeams!C:C,0))</f>
        <v>144</v>
      </c>
      <c r="H130" t="s">
        <v>8677</v>
      </c>
      <c r="I130">
        <v>2</v>
      </c>
      <c r="J130">
        <v>0</v>
      </c>
      <c r="K130">
        <v>0</v>
      </c>
      <c r="L130">
        <v>1</v>
      </c>
      <c r="M130" t="s">
        <v>8676</v>
      </c>
      <c r="O130" t="str">
        <f t="shared" si="1"/>
        <v>INSERT INTO  "ClubLeague" (club_league_name,team_region_id,club_country,club_division,club_prom_reg,club_first_qual,club_second_qual,club_third_qual,clas_direct) VALUES ('Mongolian Premier League',2,144,'1D',2,0,0,1,'Y');</v>
      </c>
    </row>
    <row r="131" spans="2:15" x14ac:dyDescent="0.25">
      <c r="B131">
        <v>129</v>
      </c>
      <c r="C131" t="s">
        <v>1898</v>
      </c>
      <c r="D131" t="s">
        <v>521</v>
      </c>
      <c r="E131" t="s">
        <v>24</v>
      </c>
      <c r="F131">
        <f>INDEX(TeamRegion!B:B,MATCH(E131,TeamRegion!C:C,0))</f>
        <v>4</v>
      </c>
      <c r="G131">
        <f>INDEX(NationalTeams!B:B,MATCH(D131,NationalTeams!C:C,0))</f>
        <v>145</v>
      </c>
      <c r="H131" t="s">
        <v>8677</v>
      </c>
      <c r="I131">
        <v>2</v>
      </c>
      <c r="J131">
        <v>1</v>
      </c>
      <c r="K131">
        <v>0</v>
      </c>
      <c r="L131">
        <v>1</v>
      </c>
      <c r="M131" t="s">
        <v>8680</v>
      </c>
      <c r="O131" t="str">
        <f t="shared" si="1"/>
        <v>INSERT INTO  "ClubLeague" (club_league_name,team_region_id,club_country,club_division,club_prom_reg,club_first_qual,club_second_qual,club_third_qual,clas_direct) VALUES ('Montenegrin First League',4,145,'1D',2,1,0,1,'N');</v>
      </c>
    </row>
    <row r="132" spans="2:15" x14ac:dyDescent="0.25">
      <c r="B132">
        <v>130</v>
      </c>
      <c r="C132" t="s">
        <v>1899</v>
      </c>
      <c r="D132" t="s">
        <v>521</v>
      </c>
      <c r="E132" t="s">
        <v>24</v>
      </c>
      <c r="F132">
        <f>INDEX(TeamRegion!B:B,MATCH(E132,TeamRegion!C:C,0))</f>
        <v>4</v>
      </c>
      <c r="G132">
        <f>INDEX(NationalTeams!B:B,MATCH(D132,NationalTeams!C:C,0))</f>
        <v>145</v>
      </c>
      <c r="H132" t="s">
        <v>8675</v>
      </c>
      <c r="I132">
        <v>2</v>
      </c>
      <c r="J132">
        <v>0</v>
      </c>
      <c r="K132">
        <v>0</v>
      </c>
      <c r="L132">
        <v>0</v>
      </c>
      <c r="M132" t="s">
        <v>8680</v>
      </c>
      <c r="O132" t="str">
        <f t="shared" ref="O132:O195" si="2">_xlfn.CONCAT($O$1," ",$S$1,$B$1,$S$1," ",$Q$1,$C$2,$U$1,$F$2,$U$1,$G$2,$U$1,$H$2,$U$1,$I$2,$U$1,$J$2,$U$1,$K$2,$U$1,$L$2,$U$1,$M$2,$R$1,$P$1,$Q$1,$T$1,C132,$T$1,$U$1,F132,$U$1,G132,$U$1,$T$1,H132,$T$1,$U$1,I132,$U$1,J132,$U$1,K132,$U$1,L132,$U$1,$T$1,M132,$T$1,$R$1,$V$1)</f>
        <v>INSERT INTO  "ClubLeague" (club_league_name,team_region_id,club_country,club_division,club_prom_reg,club_first_qual,club_second_qual,club_third_qual,clas_direct) VALUES ('Montenegrin Second League',4,145,'2D',2,0,0,0,'N');</v>
      </c>
    </row>
    <row r="133" spans="2:15" x14ac:dyDescent="0.25">
      <c r="B133">
        <v>131</v>
      </c>
      <c r="C133" t="s">
        <v>1900</v>
      </c>
      <c r="D133" t="s">
        <v>453</v>
      </c>
      <c r="E133" t="s">
        <v>8504</v>
      </c>
      <c r="F133">
        <f>INDEX(TeamRegion!B:B,MATCH(E133,TeamRegion!C:C,0))</f>
        <v>2</v>
      </c>
      <c r="G133">
        <f>INDEX(NationalTeams!B:B,MATCH(D133,NationalTeams!C:C,0))</f>
        <v>28</v>
      </c>
      <c r="H133" t="s">
        <v>8677</v>
      </c>
      <c r="I133">
        <v>2</v>
      </c>
      <c r="J133">
        <v>0</v>
      </c>
      <c r="K133">
        <v>0</v>
      </c>
      <c r="L133">
        <v>1</v>
      </c>
      <c r="M133" t="s">
        <v>8676</v>
      </c>
      <c r="O133" t="str">
        <f t="shared" si="2"/>
        <v>INSERT INTO  "ClubLeague" (club_league_name,team_region_id,club_country,club_division,club_prom_reg,club_first_qual,club_second_qual,club_third_qual,clas_direct) VALUES ('Myanmar National League',2,28,'1D',2,0,0,1,'Y');</v>
      </c>
    </row>
    <row r="134" spans="2:15" x14ac:dyDescent="0.25">
      <c r="B134">
        <v>132</v>
      </c>
      <c r="C134" t="s">
        <v>1901</v>
      </c>
      <c r="D134" t="s">
        <v>372</v>
      </c>
      <c r="E134" t="s">
        <v>22</v>
      </c>
      <c r="F134">
        <f>INDEX(TeamRegion!B:B,MATCH(E134,TeamRegion!C:C,0))</f>
        <v>1</v>
      </c>
      <c r="G134">
        <f>INDEX(NationalTeams!B:B,MATCH(D134,NationalTeams!C:C,0))</f>
        <v>148</v>
      </c>
      <c r="H134" t="s">
        <v>8677</v>
      </c>
      <c r="I134">
        <v>2</v>
      </c>
      <c r="J134">
        <v>1</v>
      </c>
      <c r="K134">
        <v>1</v>
      </c>
      <c r="L134">
        <v>0</v>
      </c>
      <c r="M134" t="s">
        <v>8676</v>
      </c>
      <c r="O134" t="str">
        <f t="shared" si="2"/>
        <v>INSERT INTO  "ClubLeague" (club_league_name,team_region_id,club_country,club_division,club_prom_reg,club_first_qual,club_second_qual,club_third_qual,clas_direct) VALUES ('Namibia Premiership',1,148,'1D',2,1,1,0,'Y');</v>
      </c>
    </row>
    <row r="135" spans="2:15" x14ac:dyDescent="0.25">
      <c r="B135">
        <v>133</v>
      </c>
      <c r="C135" t="s">
        <v>1902</v>
      </c>
      <c r="D135" t="s">
        <v>363</v>
      </c>
      <c r="E135" t="s">
        <v>22</v>
      </c>
      <c r="F135">
        <f>INDEX(TeamRegion!B:B,MATCH(E135,TeamRegion!C:C,0))</f>
        <v>1</v>
      </c>
      <c r="G135">
        <f>INDEX(NationalTeams!B:B,MATCH(D135,NationalTeams!C:C,0))</f>
        <v>193</v>
      </c>
      <c r="H135" t="s">
        <v>8675</v>
      </c>
      <c r="I135">
        <v>2</v>
      </c>
      <c r="J135">
        <v>0</v>
      </c>
      <c r="K135">
        <v>0</v>
      </c>
      <c r="L135">
        <v>0</v>
      </c>
      <c r="M135" t="s">
        <v>8680</v>
      </c>
      <c r="O135" t="str">
        <f t="shared" si="2"/>
        <v>INSERT INTO  "ClubLeague" (club_league_name,team_region_id,club_country,club_division,club_prom_reg,club_first_qual,club_second_qual,club_third_qual,clas_direct) VALUES ('National First Division',1,193,'2D',2,0,0,0,'N');</v>
      </c>
    </row>
    <row r="136" spans="2:15" x14ac:dyDescent="0.25">
      <c r="B136">
        <v>134</v>
      </c>
      <c r="C136" t="s">
        <v>1903</v>
      </c>
      <c r="D136" t="s">
        <v>512</v>
      </c>
      <c r="E136" t="s">
        <v>24</v>
      </c>
      <c r="F136">
        <f>INDEX(TeamRegion!B:B,MATCH(E136,TeamRegion!C:C,0))</f>
        <v>4</v>
      </c>
      <c r="G136">
        <f>INDEX(NationalTeams!B:B,MATCH(D136,NationalTeams!C:C,0))</f>
        <v>92</v>
      </c>
      <c r="H136" t="s">
        <v>8677</v>
      </c>
      <c r="I136">
        <v>2</v>
      </c>
      <c r="J136">
        <v>1</v>
      </c>
      <c r="K136">
        <v>1</v>
      </c>
      <c r="L136">
        <v>1</v>
      </c>
      <c r="M136" t="s">
        <v>8680</v>
      </c>
      <c r="O136" t="str">
        <f t="shared" si="2"/>
        <v>INSERT INTO  "ClubLeague" (club_league_name,team_region_id,club_country,club_division,club_prom_reg,club_first_qual,club_second_qual,club_third_qual,clas_direct) VALUES ('Nemzeti Bajnoksag I',4,92,'1D',2,1,1,1,'N');</v>
      </c>
    </row>
    <row r="137" spans="2:15" x14ac:dyDescent="0.25">
      <c r="B137">
        <v>135</v>
      </c>
      <c r="C137" t="s">
        <v>1904</v>
      </c>
      <c r="D137" t="s">
        <v>446</v>
      </c>
      <c r="E137" t="s">
        <v>8504</v>
      </c>
      <c r="F137">
        <f>INDEX(TeamRegion!B:B,MATCH(E137,TeamRegion!C:C,0))</f>
        <v>2</v>
      </c>
      <c r="G137">
        <f>INDEX(NationalTeams!B:B,MATCH(D137,NationalTeams!C:C,0))</f>
        <v>150</v>
      </c>
      <c r="H137" t="s">
        <v>8677</v>
      </c>
      <c r="I137">
        <v>2</v>
      </c>
      <c r="J137">
        <v>0</v>
      </c>
      <c r="K137">
        <v>0</v>
      </c>
      <c r="L137">
        <v>1</v>
      </c>
      <c r="M137" t="s">
        <v>8676</v>
      </c>
      <c r="O137" t="str">
        <f t="shared" si="2"/>
        <v>INSERT INTO  "ClubLeague" (club_league_name,team_region_id,club_country,club_division,club_prom_reg,club_first_qual,club_second_qual,club_third_qual,clas_direct) VALUES ('Nepal Super League',2,150,'1D',2,0,0,1,'Y');</v>
      </c>
    </row>
    <row r="138" spans="2:15" x14ac:dyDescent="0.25">
      <c r="B138">
        <v>136</v>
      </c>
      <c r="C138" t="s">
        <v>1905</v>
      </c>
      <c r="D138" t="s">
        <v>423</v>
      </c>
      <c r="E138" t="s">
        <v>8504</v>
      </c>
      <c r="F138">
        <f>INDEX(TeamRegion!B:B,MATCH(E138,TeamRegion!C:C,0))</f>
        <v>2</v>
      </c>
      <c r="G138">
        <f>INDEX(NationalTeams!B:B,MATCH(D138,NationalTeams!C:C,0))</f>
        <v>156</v>
      </c>
      <c r="H138" t="s">
        <v>8677</v>
      </c>
      <c r="I138">
        <v>2</v>
      </c>
      <c r="J138">
        <v>0</v>
      </c>
      <c r="K138">
        <v>1</v>
      </c>
      <c r="L138">
        <v>0</v>
      </c>
      <c r="M138" t="s">
        <v>8676</v>
      </c>
      <c r="O138" t="str">
        <f t="shared" si="2"/>
        <v>INSERT INTO  "ClubLeague" (club_league_name,team_region_id,club_country,club_division,club_prom_reg,club_first_qual,club_second_qual,club_third_qual,clas_direct) VALUES ('New Zealand National League',2,156,'1D',2,0,1,0,'Y');</v>
      </c>
    </row>
    <row r="139" spans="2:15" x14ac:dyDescent="0.25">
      <c r="B139">
        <v>137</v>
      </c>
      <c r="C139" t="s">
        <v>1906</v>
      </c>
      <c r="D139" t="s">
        <v>503</v>
      </c>
      <c r="E139" t="s">
        <v>24</v>
      </c>
      <c r="F139">
        <f>INDEX(TeamRegion!B:B,MATCH(E139,TeamRegion!C:C,0))</f>
        <v>4</v>
      </c>
      <c r="G139">
        <f>INDEX(NationalTeams!B:B,MATCH(D139,NationalTeams!C:C,0))</f>
        <v>99</v>
      </c>
      <c r="H139" t="s">
        <v>8675</v>
      </c>
      <c r="I139">
        <v>2</v>
      </c>
      <c r="J139">
        <v>0</v>
      </c>
      <c r="K139">
        <v>0</v>
      </c>
      <c r="L139">
        <v>0</v>
      </c>
      <c r="M139" t="s">
        <v>8680</v>
      </c>
      <c r="O139" t="str">
        <f t="shared" si="2"/>
        <v>INSERT INTO  "ClubLeague" (club_league_name,team_region_id,club_country,club_division,club_prom_reg,club_first_qual,club_second_qual,club_third_qual,clas_direct) VALUES ('NIFL Championship',4,99,'2D',2,0,0,0,'N');</v>
      </c>
    </row>
    <row r="140" spans="2:15" x14ac:dyDescent="0.25">
      <c r="B140">
        <v>138</v>
      </c>
      <c r="C140" t="s">
        <v>1907</v>
      </c>
      <c r="D140" t="s">
        <v>503</v>
      </c>
      <c r="E140" t="s">
        <v>24</v>
      </c>
      <c r="F140">
        <f>INDEX(TeamRegion!B:B,MATCH(E140,TeamRegion!C:C,0))</f>
        <v>4</v>
      </c>
      <c r="G140">
        <f>INDEX(NationalTeams!B:B,MATCH(D140,NationalTeams!C:C,0))</f>
        <v>99</v>
      </c>
      <c r="H140" t="s">
        <v>8677</v>
      </c>
      <c r="I140">
        <v>2</v>
      </c>
      <c r="J140">
        <v>1</v>
      </c>
      <c r="K140">
        <v>0</v>
      </c>
      <c r="L140">
        <v>1</v>
      </c>
      <c r="M140" t="s">
        <v>8680</v>
      </c>
      <c r="O140" t="str">
        <f t="shared" si="2"/>
        <v>INSERT INTO  "ClubLeague" (club_league_name,team_region_id,club_country,club_division,club_prom_reg,club_first_qual,club_second_qual,club_third_qual,clas_direct) VALUES ('NIFL Premiership',4,99,'1D',2,1,0,1,'N');</v>
      </c>
    </row>
    <row r="141" spans="2:15" x14ac:dyDescent="0.25">
      <c r="B141">
        <v>139</v>
      </c>
      <c r="C141" t="s">
        <v>1908</v>
      </c>
      <c r="D141" t="s">
        <v>361</v>
      </c>
      <c r="E141" t="s">
        <v>22</v>
      </c>
      <c r="F141">
        <f>INDEX(TeamRegion!B:B,MATCH(E141,TeamRegion!C:C,0))</f>
        <v>1</v>
      </c>
      <c r="G141">
        <f>INDEX(NationalTeams!B:B,MATCH(D141,NationalTeams!C:C,0))</f>
        <v>153</v>
      </c>
      <c r="H141" t="s">
        <v>8677</v>
      </c>
      <c r="I141">
        <v>2</v>
      </c>
      <c r="J141">
        <v>1</v>
      </c>
      <c r="K141">
        <v>1</v>
      </c>
      <c r="L141">
        <v>0</v>
      </c>
      <c r="M141" t="s">
        <v>8676</v>
      </c>
      <c r="O141" t="str">
        <f t="shared" si="2"/>
        <v>INSERT INTO  "ClubLeague" (club_league_name,team_region_id,club_country,club_division,club_prom_reg,club_first_qual,club_second_qual,club_third_qual,clas_direct) VALUES ('Nigeria Premier Football League',1,153,'1D',2,1,1,0,'Y');</v>
      </c>
    </row>
    <row r="142" spans="2:15" x14ac:dyDescent="0.25">
      <c r="B142">
        <v>140</v>
      </c>
      <c r="C142" t="s">
        <v>1909</v>
      </c>
      <c r="D142" t="s">
        <v>495</v>
      </c>
      <c r="E142" t="s">
        <v>24</v>
      </c>
      <c r="F142">
        <f>INDEX(TeamRegion!B:B,MATCH(E142,TeamRegion!C:C,0))</f>
        <v>4</v>
      </c>
      <c r="G142">
        <f>INDEX(NationalTeams!B:B,MATCH(D142,NationalTeams!C:C,0))</f>
        <v>56</v>
      </c>
      <c r="H142" t="s">
        <v>8675</v>
      </c>
      <c r="I142">
        <v>2</v>
      </c>
      <c r="J142">
        <v>0</v>
      </c>
      <c r="K142">
        <v>0</v>
      </c>
      <c r="L142">
        <v>0</v>
      </c>
      <c r="M142" t="s">
        <v>8680</v>
      </c>
      <c r="O142" t="str">
        <f t="shared" si="2"/>
        <v>INSERT INTO  "ClubLeague" (club_league_name,team_region_id,club_country,club_division,club_prom_reg,club_first_qual,club_second_qual,club_third_qual,clas_direct) VALUES ('NordicBet Liga',4,56,'2D',2,0,0,0,'N');</v>
      </c>
    </row>
    <row r="143" spans="2:15" x14ac:dyDescent="0.25">
      <c r="B143">
        <v>141</v>
      </c>
      <c r="C143" t="s">
        <v>1910</v>
      </c>
      <c r="D143" t="s">
        <v>492</v>
      </c>
      <c r="E143" t="s">
        <v>24</v>
      </c>
      <c r="F143">
        <f>INDEX(TeamRegion!B:B,MATCH(E143,TeamRegion!C:C,0))</f>
        <v>4</v>
      </c>
      <c r="G143">
        <f>INDEX(NationalTeams!B:B,MATCH(D143,NationalTeams!C:C,0))</f>
        <v>154</v>
      </c>
      <c r="H143" t="s">
        <v>8675</v>
      </c>
      <c r="I143">
        <v>2</v>
      </c>
      <c r="J143">
        <v>0</v>
      </c>
      <c r="K143">
        <v>0</v>
      </c>
      <c r="L143">
        <v>0</v>
      </c>
      <c r="M143" t="s">
        <v>8680</v>
      </c>
      <c r="O143" t="str">
        <f t="shared" si="2"/>
        <v>INSERT INTO  "ClubLeague" (club_league_name,team_region_id,club_country,club_division,club_prom_reg,club_first_qual,club_second_qual,club_third_qual,clas_direct) VALUES ('Norwegian First Division',4,154,'2D',2,0,0,0,'N');</v>
      </c>
    </row>
    <row r="144" spans="2:15" x14ac:dyDescent="0.25">
      <c r="B144">
        <v>142</v>
      </c>
      <c r="C144" t="s">
        <v>1911</v>
      </c>
      <c r="D144" t="s">
        <v>457</v>
      </c>
      <c r="E144" t="s">
        <v>8504</v>
      </c>
      <c r="F144">
        <f>INDEX(TeamRegion!B:B,MATCH(E144,TeamRegion!C:C,0))</f>
        <v>2</v>
      </c>
      <c r="G144">
        <f>INDEX(NationalTeams!B:B,MATCH(D144,NationalTeams!C:C,0))</f>
        <v>157</v>
      </c>
      <c r="H144" t="s">
        <v>8677</v>
      </c>
      <c r="I144">
        <v>2</v>
      </c>
      <c r="J144">
        <v>0</v>
      </c>
      <c r="K144">
        <v>1</v>
      </c>
      <c r="L144">
        <v>0</v>
      </c>
      <c r="M144" t="s">
        <v>8676</v>
      </c>
      <c r="O144" t="str">
        <f t="shared" si="2"/>
        <v>INSERT INTO  "ClubLeague" (club_league_name,team_region_id,club_country,club_division,club_prom_reg,club_first_qual,club_second_qual,club_third_qual,clas_direct) VALUES ('Oman Professional League',2,157,'1D',2,0,1,0,'Y');</v>
      </c>
    </row>
    <row r="145" spans="2:15" x14ac:dyDescent="0.25">
      <c r="B145">
        <v>143</v>
      </c>
      <c r="C145" t="s">
        <v>1912</v>
      </c>
      <c r="D145" t="s">
        <v>441</v>
      </c>
      <c r="E145" t="s">
        <v>8504</v>
      </c>
      <c r="F145">
        <f>INDEX(TeamRegion!B:B,MATCH(E145,TeamRegion!C:C,0))</f>
        <v>2</v>
      </c>
      <c r="G145">
        <f>INDEX(NationalTeams!B:B,MATCH(D145,NationalTeams!C:C,0))</f>
        <v>163</v>
      </c>
      <c r="H145" t="s">
        <v>8677</v>
      </c>
      <c r="I145">
        <v>2</v>
      </c>
      <c r="J145">
        <v>0</v>
      </c>
      <c r="K145">
        <v>0</v>
      </c>
      <c r="L145">
        <v>1</v>
      </c>
      <c r="M145" t="s">
        <v>8676</v>
      </c>
      <c r="O145" t="str">
        <f t="shared" si="2"/>
        <v>INSERT INTO  "ClubLeague" (club_league_name,team_region_id,club_country,club_division,club_prom_reg,club_first_qual,club_second_qual,club_third_qual,clas_direct) VALUES ('Papua NG Premier Soccer League',2,163,'1D',2,0,0,1,'Y');</v>
      </c>
    </row>
    <row r="146" spans="2:15" x14ac:dyDescent="0.25">
      <c r="B146">
        <v>144</v>
      </c>
      <c r="C146" t="s">
        <v>1913</v>
      </c>
      <c r="D146" t="s">
        <v>427</v>
      </c>
      <c r="E146" t="s">
        <v>8504</v>
      </c>
      <c r="F146">
        <f>INDEX(TeamRegion!B:B,MATCH(E146,TeamRegion!C:C,0))</f>
        <v>2</v>
      </c>
      <c r="G146">
        <f>INDEX(NationalTeams!B:B,MATCH(D146,NationalTeams!C:C,0))</f>
        <v>97</v>
      </c>
      <c r="H146" t="s">
        <v>8677</v>
      </c>
      <c r="I146">
        <v>2</v>
      </c>
      <c r="J146">
        <v>3</v>
      </c>
      <c r="K146">
        <v>1</v>
      </c>
      <c r="L146">
        <v>0</v>
      </c>
      <c r="M146" t="s">
        <v>8676</v>
      </c>
      <c r="O146" t="str">
        <f t="shared" si="2"/>
        <v>INSERT INTO  "ClubLeague" (club_league_name,team_region_id,club_country,club_division,club_prom_reg,club_first_qual,club_second_qual,club_third_qual,clas_direct) VALUES ('Persian Gulf Pro League',2,97,'1D',2,3,1,0,'Y');</v>
      </c>
    </row>
    <row r="147" spans="2:15" x14ac:dyDescent="0.25">
      <c r="B147">
        <v>145</v>
      </c>
      <c r="C147" t="s">
        <v>1914</v>
      </c>
      <c r="D147" t="s">
        <v>445</v>
      </c>
      <c r="E147" t="s">
        <v>8504</v>
      </c>
      <c r="F147">
        <f>INDEX(TeamRegion!B:B,MATCH(E147,TeamRegion!C:C,0))</f>
        <v>2</v>
      </c>
      <c r="G147">
        <f>INDEX(NationalTeams!B:B,MATCH(D147,NationalTeams!C:C,0))</f>
        <v>72</v>
      </c>
      <c r="H147" t="s">
        <v>8677</v>
      </c>
      <c r="I147">
        <v>2</v>
      </c>
      <c r="J147">
        <v>0</v>
      </c>
      <c r="K147">
        <v>1</v>
      </c>
      <c r="L147">
        <v>0</v>
      </c>
      <c r="M147" t="s">
        <v>8676</v>
      </c>
      <c r="O147" t="str">
        <f t="shared" si="2"/>
        <v>INSERT INTO  "ClubLeague" (club_league_name,team_region_id,club_country,club_division,club_prom_reg,club_first_qual,club_second_qual,club_third_qual,clas_direct) VALUES ('Philippines Football League',2,72,'1D',2,0,1,0,'Y');</v>
      </c>
    </row>
    <row r="148" spans="2:15" x14ac:dyDescent="0.25">
      <c r="B148">
        <v>146</v>
      </c>
      <c r="C148" t="s">
        <v>1915</v>
      </c>
      <c r="D148" t="s">
        <v>493</v>
      </c>
      <c r="E148" t="s">
        <v>24</v>
      </c>
      <c r="F148">
        <f>INDEX(TeamRegion!B:B,MATCH(E148,TeamRegion!C:C,0))</f>
        <v>4</v>
      </c>
      <c r="G148">
        <f>INDEX(NationalTeams!B:B,MATCH(D148,NationalTeams!C:C,0))</f>
        <v>95</v>
      </c>
      <c r="H148" t="s">
        <v>8677</v>
      </c>
      <c r="I148">
        <v>2</v>
      </c>
      <c r="J148">
        <v>4</v>
      </c>
      <c r="K148">
        <v>2</v>
      </c>
      <c r="L148">
        <v>1</v>
      </c>
      <c r="M148" t="s">
        <v>8676</v>
      </c>
      <c r="O148" t="str">
        <f t="shared" si="2"/>
        <v>INSERT INTO  "ClubLeague" (club_league_name,team_region_id,club_country,club_division,club_prom_reg,club_first_qual,club_second_qual,club_third_qual,clas_direct) VALUES ('Premier League',4,95,'1D',2,4,2,1,'Y');</v>
      </c>
    </row>
    <row r="149" spans="2:15" x14ac:dyDescent="0.25">
      <c r="B149">
        <v>147</v>
      </c>
      <c r="C149" t="s">
        <v>1916</v>
      </c>
      <c r="D149" t="s">
        <v>516</v>
      </c>
      <c r="E149" t="s">
        <v>24</v>
      </c>
      <c r="F149">
        <f>INDEX(TeamRegion!B:B,MATCH(E149,TeamRegion!C:C,0))</f>
        <v>4</v>
      </c>
      <c r="G149">
        <f>INDEX(NationalTeams!B:B,MATCH(D149,NationalTeams!C:C,0))</f>
        <v>30</v>
      </c>
      <c r="H149" t="s">
        <v>8677</v>
      </c>
      <c r="I149">
        <v>2</v>
      </c>
      <c r="J149">
        <v>1</v>
      </c>
      <c r="K149">
        <v>1</v>
      </c>
      <c r="L149">
        <v>1</v>
      </c>
      <c r="M149" t="s">
        <v>8680</v>
      </c>
      <c r="O149" t="str">
        <f t="shared" si="2"/>
        <v>INSERT INTO  "ClubLeague" (club_league_name,team_region_id,club_country,club_division,club_prom_reg,club_first_qual,club_second_qual,club_third_qual,clas_direct) VALUES ('Premier League of Bosnia',4,30,'1D',2,1,1,1,'N');</v>
      </c>
    </row>
    <row r="150" spans="2:15" x14ac:dyDescent="0.25">
      <c r="B150">
        <v>148</v>
      </c>
      <c r="C150" t="s">
        <v>1917</v>
      </c>
      <c r="D150" t="s">
        <v>504</v>
      </c>
      <c r="E150" t="s">
        <v>24</v>
      </c>
      <c r="F150">
        <f>INDEX(TeamRegion!B:B,MATCH(E150,TeamRegion!C:C,0))</f>
        <v>4</v>
      </c>
      <c r="G150">
        <f>INDEX(NationalTeams!B:B,MATCH(D150,NationalTeams!C:C,0))</f>
        <v>167</v>
      </c>
      <c r="H150" t="s">
        <v>8677</v>
      </c>
      <c r="I150">
        <v>2</v>
      </c>
      <c r="J150">
        <v>2</v>
      </c>
      <c r="K150">
        <v>2</v>
      </c>
      <c r="L150">
        <v>1</v>
      </c>
      <c r="M150" t="s">
        <v>8676</v>
      </c>
      <c r="O150" t="str">
        <f t="shared" si="2"/>
        <v>INSERT INTO  "ClubLeague" (club_league_name,team_region_id,club_country,club_division,club_prom_reg,club_first_qual,club_second_qual,club_third_qual,clas_direct) VALUES ('Primeira Liga',4,167,'1D',2,2,2,1,'Y');</v>
      </c>
    </row>
    <row r="151" spans="2:15" x14ac:dyDescent="0.25">
      <c r="B151">
        <v>149</v>
      </c>
      <c r="C151" t="s">
        <v>1918</v>
      </c>
      <c r="D151" t="s">
        <v>376</v>
      </c>
      <c r="E151" t="s">
        <v>23</v>
      </c>
      <c r="F151">
        <f>INDEX(TeamRegion!B:B,MATCH(E151,TeamRegion!C:C,0))</f>
        <v>3</v>
      </c>
      <c r="G151">
        <f>INDEX(NationalTeams!B:B,MATCH(D151,NationalTeams!C:C,0))</f>
        <v>12</v>
      </c>
      <c r="H151" t="s">
        <v>8675</v>
      </c>
      <c r="I151">
        <v>2</v>
      </c>
      <c r="J151">
        <v>0</v>
      </c>
      <c r="K151">
        <v>0</v>
      </c>
      <c r="L151">
        <v>0</v>
      </c>
      <c r="M151" t="s">
        <v>8680</v>
      </c>
      <c r="O151" t="str">
        <f t="shared" si="2"/>
        <v>INSERT INTO  "ClubLeague" (club_league_name,team_region_id,club_country,club_division,club_prom_reg,club_first_qual,club_second_qual,club_third_qual,clas_direct) VALUES ('Primera B Nacional',3,12,'2D',2,0,0,0,'N');</v>
      </c>
    </row>
    <row r="152" spans="2:15" x14ac:dyDescent="0.25">
      <c r="B152">
        <v>150</v>
      </c>
      <c r="C152" t="s">
        <v>1919</v>
      </c>
      <c r="D152" t="s">
        <v>538</v>
      </c>
      <c r="E152" t="s">
        <v>24</v>
      </c>
      <c r="F152">
        <f>INDEX(TeamRegion!B:B,MATCH(E152,TeamRegion!C:C,0))</f>
        <v>4</v>
      </c>
      <c r="G152">
        <f>INDEX(NationalTeams!B:B,MATCH(D152,NationalTeams!C:C,0))</f>
        <v>6</v>
      </c>
      <c r="H152" t="s">
        <v>8677</v>
      </c>
      <c r="I152">
        <v>2</v>
      </c>
      <c r="J152">
        <v>1</v>
      </c>
      <c r="K152">
        <v>0</v>
      </c>
      <c r="L152">
        <v>1</v>
      </c>
      <c r="M152" t="s">
        <v>8680</v>
      </c>
      <c r="O152" t="str">
        <f t="shared" si="2"/>
        <v>INSERT INTO  "ClubLeague" (club_league_name,team_region_id,club_country,club_division,club_prom_reg,club_first_qual,club_second_qual,club_third_qual,clas_direct) VALUES ('Primera Divisio',4,6,'1D',2,1,0,1,'N');</v>
      </c>
    </row>
    <row r="153" spans="2:15" x14ac:dyDescent="0.25">
      <c r="B153">
        <v>151</v>
      </c>
      <c r="C153" t="s">
        <v>1920</v>
      </c>
      <c r="D153" t="s">
        <v>406</v>
      </c>
      <c r="E153" t="s">
        <v>23</v>
      </c>
      <c r="F153">
        <f>INDEX(TeamRegion!B:B,MATCH(E153,TeamRegion!C:C,0))</f>
        <v>3</v>
      </c>
      <c r="G153">
        <f>INDEX(NationalTeams!B:B,MATCH(D153,NationalTeams!C:C,0))</f>
        <v>54</v>
      </c>
      <c r="H153" t="s">
        <v>8677</v>
      </c>
      <c r="I153">
        <v>2</v>
      </c>
      <c r="J153">
        <v>1</v>
      </c>
      <c r="K153">
        <v>1</v>
      </c>
      <c r="L153">
        <v>0</v>
      </c>
      <c r="M153" t="s">
        <v>8680</v>
      </c>
      <c r="O153" t="str">
        <f t="shared" si="2"/>
        <v>INSERT INTO  "ClubLeague" (club_league_name,team_region_id,club_country,club_division,club_prom_reg,club_first_qual,club_second_qual,club_third_qual,clas_direct) VALUES ('Primera Division Cubana',3,54,'1D',2,1,1,0,'N');</v>
      </c>
    </row>
    <row r="154" spans="2:15" x14ac:dyDescent="0.25">
      <c r="B154">
        <v>152</v>
      </c>
      <c r="C154" t="s">
        <v>1921</v>
      </c>
      <c r="D154" t="s">
        <v>332</v>
      </c>
      <c r="E154" t="s">
        <v>23</v>
      </c>
      <c r="F154">
        <f>INDEX(TeamRegion!B:B,MATCH(E154,TeamRegion!C:C,0))</f>
        <v>3</v>
      </c>
      <c r="G154">
        <f>INDEX(NationalTeams!B:B,MATCH(D154,NationalTeams!C:C,0))</f>
        <v>60</v>
      </c>
      <c r="H154" t="s">
        <v>8677</v>
      </c>
      <c r="I154">
        <v>2</v>
      </c>
      <c r="J154">
        <v>1</v>
      </c>
      <c r="K154">
        <v>1</v>
      </c>
      <c r="L154">
        <v>0</v>
      </c>
      <c r="M154" t="s">
        <v>8680</v>
      </c>
      <c r="O154" t="str">
        <f t="shared" si="2"/>
        <v>INSERT INTO  "ClubLeague" (club_league_name,team_region_id,club_country,club_division,club_prom_reg,club_first_qual,club_second_qual,club_third_qual,clas_direct) VALUES ('Primera Division de El Salvador',3,60,'1D',2,1,1,0,'N');</v>
      </c>
    </row>
    <row r="155" spans="2:15" x14ac:dyDescent="0.25">
      <c r="B155">
        <v>153</v>
      </c>
      <c r="C155" t="s">
        <v>1922</v>
      </c>
      <c r="D155" t="s">
        <v>396</v>
      </c>
      <c r="E155" t="s">
        <v>23</v>
      </c>
      <c r="F155">
        <f>INDEX(TeamRegion!B:B,MATCH(E155,TeamRegion!C:C,0))</f>
        <v>3</v>
      </c>
      <c r="G155">
        <f>INDEX(NationalTeams!B:B,MATCH(D155,NationalTeams!C:C,0))</f>
        <v>84</v>
      </c>
      <c r="H155" t="s">
        <v>8677</v>
      </c>
      <c r="I155">
        <v>2</v>
      </c>
      <c r="J155">
        <v>1</v>
      </c>
      <c r="K155">
        <v>1</v>
      </c>
      <c r="L155">
        <v>0</v>
      </c>
      <c r="M155" t="s">
        <v>8680</v>
      </c>
      <c r="O155" t="str">
        <f t="shared" si="2"/>
        <v>INSERT INTO  "ClubLeague" (club_league_name,team_region_id,club_country,club_division,club_prom_reg,club_first_qual,club_second_qual,club_third_qual,clas_direct) VALUES ('Primera Division de Guatemala',3,84,'1D',2,1,1,0,'N');</v>
      </c>
    </row>
    <row r="156" spans="2:15" x14ac:dyDescent="0.25">
      <c r="B156">
        <v>154</v>
      </c>
      <c r="C156" t="s">
        <v>1923</v>
      </c>
      <c r="D156" t="s">
        <v>351</v>
      </c>
      <c r="E156" t="s">
        <v>23</v>
      </c>
      <c r="F156">
        <f>INDEX(TeamRegion!B:B,MATCH(E156,TeamRegion!C:C,0))</f>
        <v>3</v>
      </c>
      <c r="G156">
        <f>INDEX(NationalTeams!B:B,MATCH(D156,NationalTeams!C:C,0))</f>
        <v>217</v>
      </c>
      <c r="H156" t="s">
        <v>8677</v>
      </c>
      <c r="I156">
        <v>2</v>
      </c>
      <c r="J156">
        <v>2</v>
      </c>
      <c r="K156">
        <v>2</v>
      </c>
      <c r="L156">
        <v>0</v>
      </c>
      <c r="M156" t="s">
        <v>8676</v>
      </c>
      <c r="O156" t="str">
        <f t="shared" si="2"/>
        <v>INSERT INTO  "ClubLeague" (club_league_name,team_region_id,club_country,club_division,club_prom_reg,club_first_qual,club_second_qual,club_third_qual,clas_direct) VALUES ('Primera Division de Venezuela',3,217,'1D',2,2,2,0,'Y');</v>
      </c>
    </row>
    <row r="157" spans="2:15" x14ac:dyDescent="0.25">
      <c r="B157">
        <v>155</v>
      </c>
      <c r="C157" t="s">
        <v>1924</v>
      </c>
      <c r="D157" t="s">
        <v>348</v>
      </c>
      <c r="E157" t="s">
        <v>23</v>
      </c>
      <c r="F157">
        <f>INDEX(TeamRegion!B:B,MATCH(E157,TeamRegion!C:C,0))</f>
        <v>3</v>
      </c>
      <c r="G157">
        <f>INDEX(NationalTeams!B:B,MATCH(D157,NationalTeams!C:C,0))</f>
        <v>164</v>
      </c>
      <c r="H157" t="s">
        <v>8677</v>
      </c>
      <c r="I157">
        <v>2</v>
      </c>
      <c r="J157">
        <v>2</v>
      </c>
      <c r="K157">
        <v>2</v>
      </c>
      <c r="L157">
        <v>0</v>
      </c>
      <c r="M157" t="s">
        <v>8676</v>
      </c>
      <c r="O157" t="str">
        <f t="shared" si="2"/>
        <v>INSERT INTO  "ClubLeague" (club_league_name,team_region_id,club_country,club_division,club_prom_reg,club_first_qual,club_second_qual,club_third_qual,clas_direct) VALUES ('Primera Division Paraguaya',3,164,'1D',2,2,2,0,'Y');</v>
      </c>
    </row>
    <row r="158" spans="2:15" x14ac:dyDescent="0.25">
      <c r="B158">
        <v>156</v>
      </c>
      <c r="C158" t="s">
        <v>1925</v>
      </c>
      <c r="D158" t="s">
        <v>498</v>
      </c>
      <c r="E158" t="s">
        <v>24</v>
      </c>
      <c r="F158">
        <f>INDEX(TeamRegion!B:B,MATCH(E158,TeamRegion!C:C,0))</f>
        <v>4</v>
      </c>
      <c r="G158">
        <f>INDEX(NationalTeams!B:B,MATCH(D158,NationalTeams!C:C,0))</f>
        <v>53</v>
      </c>
      <c r="H158" t="s">
        <v>8677</v>
      </c>
      <c r="I158">
        <v>2</v>
      </c>
      <c r="J158">
        <v>1</v>
      </c>
      <c r="K158">
        <v>1</v>
      </c>
      <c r="L158">
        <v>1</v>
      </c>
      <c r="M158" t="s">
        <v>8680</v>
      </c>
      <c r="O158" t="str">
        <f t="shared" si="2"/>
        <v>INSERT INTO  "ClubLeague" (club_league_name,team_region_id,club_country,club_division,club_prom_reg,club_first_qual,club_second_qual,club_third_qual,clas_direct) VALUES ('Prva hrvatska nogometna liga',4,53,'1D',2,1,1,1,'N');</v>
      </c>
    </row>
    <row r="159" spans="2:15" x14ac:dyDescent="0.25">
      <c r="B159">
        <v>157</v>
      </c>
      <c r="C159" t="s">
        <v>1926</v>
      </c>
      <c r="D159" t="s">
        <v>432</v>
      </c>
      <c r="E159" t="s">
        <v>8504</v>
      </c>
      <c r="F159">
        <f>INDEX(TeamRegion!B:B,MATCH(E159,TeamRegion!C:C,0))</f>
        <v>2</v>
      </c>
      <c r="G159">
        <f>INDEX(NationalTeams!B:B,MATCH(D159,NationalTeams!C:C,0))</f>
        <v>169</v>
      </c>
      <c r="H159" t="s">
        <v>8677</v>
      </c>
      <c r="I159">
        <v>2</v>
      </c>
      <c r="J159">
        <v>3</v>
      </c>
      <c r="K159">
        <v>1</v>
      </c>
      <c r="L159">
        <v>0</v>
      </c>
      <c r="M159" t="s">
        <v>8676</v>
      </c>
      <c r="O159" t="str">
        <f t="shared" si="2"/>
        <v>INSERT INTO  "ClubLeague" (club_league_name,team_region_id,club_country,club_division,club_prom_reg,club_first_qual,club_second_qual,club_third_qual,clas_direct) VALUES ('Qatar Stars League',2,169,'1D',2,3,1,0,'Y');</v>
      </c>
    </row>
    <row r="160" spans="2:15" x14ac:dyDescent="0.25">
      <c r="B160">
        <v>158</v>
      </c>
      <c r="C160" t="s">
        <v>1927</v>
      </c>
      <c r="D160" t="s">
        <v>432</v>
      </c>
      <c r="E160" t="s">
        <v>8504</v>
      </c>
      <c r="F160">
        <f>INDEX(TeamRegion!B:B,MATCH(E160,TeamRegion!C:C,0))</f>
        <v>2</v>
      </c>
      <c r="G160">
        <f>INDEX(NationalTeams!B:B,MATCH(D160,NationalTeams!C:C,0))</f>
        <v>169</v>
      </c>
      <c r="H160" t="s">
        <v>8675</v>
      </c>
      <c r="I160">
        <v>2</v>
      </c>
      <c r="J160">
        <v>0</v>
      </c>
      <c r="K160">
        <v>0</v>
      </c>
      <c r="L160">
        <v>0</v>
      </c>
      <c r="M160" t="s">
        <v>8680</v>
      </c>
      <c r="O160" t="str">
        <f t="shared" si="2"/>
        <v>INSERT INTO  "ClubLeague" (club_league_name,team_region_id,club_country,club_division,club_prom_reg,club_first_qual,club_second_qual,club_third_qual,clas_direct) VALUES ('Qatari Second Division',2,169,'2D',2,0,0,0,'N');</v>
      </c>
    </row>
    <row r="161" spans="2:15" x14ac:dyDescent="0.25">
      <c r="B161">
        <v>159</v>
      </c>
      <c r="C161" t="s">
        <v>1928</v>
      </c>
      <c r="D161" t="s">
        <v>500</v>
      </c>
      <c r="E161" t="s">
        <v>24</v>
      </c>
      <c r="F161">
        <f>INDEX(TeamRegion!B:B,MATCH(E161,TeamRegion!C:C,0))</f>
        <v>4</v>
      </c>
      <c r="G161">
        <f>INDEX(NationalTeams!B:B,MATCH(D161,NationalTeams!C:C,0))</f>
        <v>176</v>
      </c>
      <c r="H161" t="s">
        <v>8675</v>
      </c>
      <c r="I161">
        <v>2</v>
      </c>
      <c r="J161">
        <v>0</v>
      </c>
      <c r="K161">
        <v>0</v>
      </c>
      <c r="L161">
        <v>0</v>
      </c>
      <c r="M161" t="s">
        <v>8680</v>
      </c>
      <c r="O161" t="str">
        <f t="shared" si="2"/>
        <v>INSERT INTO  "ClubLeague" (club_league_name,team_region_id,club_country,club_division,club_prom_reg,club_first_qual,club_second_qual,club_third_qual,clas_direct) VALUES ('Russian First League',4,176,'2D',2,0,0,0,'N');</v>
      </c>
    </row>
    <row r="162" spans="2:15" x14ac:dyDescent="0.25">
      <c r="B162">
        <v>160</v>
      </c>
      <c r="C162" t="s">
        <v>1929</v>
      </c>
      <c r="D162" t="s">
        <v>500</v>
      </c>
      <c r="E162" t="s">
        <v>24</v>
      </c>
      <c r="F162">
        <f>INDEX(TeamRegion!B:B,MATCH(E162,TeamRegion!C:C,0))</f>
        <v>4</v>
      </c>
      <c r="G162">
        <f>INDEX(NationalTeams!B:B,MATCH(D162,NationalTeams!C:C,0))</f>
        <v>176</v>
      </c>
      <c r="H162" t="s">
        <v>8677</v>
      </c>
      <c r="I162">
        <v>2</v>
      </c>
      <c r="J162">
        <v>1</v>
      </c>
      <c r="K162">
        <v>1</v>
      </c>
      <c r="L162">
        <v>1</v>
      </c>
      <c r="M162" t="s">
        <v>8680</v>
      </c>
      <c r="O162" t="str">
        <f t="shared" si="2"/>
        <v>INSERT INTO  "ClubLeague" (club_league_name,team_region_id,club_country,club_division,club_prom_reg,club_first_qual,club_second_qual,club_third_qual,clas_direct) VALUES ('Russian Premier League',4,176,'1D',2,1,1,1,'N');</v>
      </c>
    </row>
    <row r="163" spans="2:15" x14ac:dyDescent="0.25">
      <c r="B163">
        <v>161</v>
      </c>
      <c r="C163" t="s">
        <v>1930</v>
      </c>
      <c r="D163" t="s">
        <v>428</v>
      </c>
      <c r="E163" t="s">
        <v>8504</v>
      </c>
      <c r="F163">
        <f>INDEX(TeamRegion!B:B,MATCH(E163,TeamRegion!C:C,0))</f>
        <v>2</v>
      </c>
      <c r="G163">
        <f>INDEX(NationalTeams!B:B,MATCH(D163,NationalTeams!C:C,0))</f>
        <v>10</v>
      </c>
      <c r="H163" t="s">
        <v>8677</v>
      </c>
      <c r="I163">
        <v>2</v>
      </c>
      <c r="J163">
        <v>3</v>
      </c>
      <c r="K163">
        <v>1</v>
      </c>
      <c r="L163">
        <v>0</v>
      </c>
      <c r="M163" t="s">
        <v>8676</v>
      </c>
      <c r="O163" t="str">
        <f t="shared" si="2"/>
        <v>INSERT INTO  "ClubLeague" (club_league_name,team_region_id,club_country,club_division,club_prom_reg,club_first_qual,club_second_qual,club_third_qual,clas_direct) VALUES ('Saudi Pro League',2,10,'1D',2,3,1,0,'Y');</v>
      </c>
    </row>
    <row r="164" spans="2:15" x14ac:dyDescent="0.25">
      <c r="B164">
        <v>162</v>
      </c>
      <c r="C164" t="s">
        <v>1931</v>
      </c>
      <c r="D164" t="s">
        <v>515</v>
      </c>
      <c r="E164" t="s">
        <v>24</v>
      </c>
      <c r="F164">
        <f>INDEX(TeamRegion!B:B,MATCH(E164,TeamRegion!C:C,0))</f>
        <v>4</v>
      </c>
      <c r="G164">
        <f>INDEX(NationalTeams!B:B,MATCH(D164,NationalTeams!C:C,0))</f>
        <v>63</v>
      </c>
      <c r="H164" t="s">
        <v>8675</v>
      </c>
      <c r="I164">
        <v>2</v>
      </c>
      <c r="J164">
        <v>0</v>
      </c>
      <c r="K164">
        <v>0</v>
      </c>
      <c r="L164">
        <v>0</v>
      </c>
      <c r="M164" t="s">
        <v>8680</v>
      </c>
      <c r="O164" t="str">
        <f t="shared" si="2"/>
        <v>INSERT INTO  "ClubLeague" (club_league_name,team_region_id,club_country,club_division,club_prom_reg,club_first_qual,club_second_qual,club_third_qual,clas_direct) VALUES ('Scottish Championship',4,63,'2D',2,0,0,0,'N');</v>
      </c>
    </row>
    <row r="165" spans="2:15" x14ac:dyDescent="0.25">
      <c r="B165">
        <v>163</v>
      </c>
      <c r="C165" t="s">
        <v>1932</v>
      </c>
      <c r="D165" t="s">
        <v>515</v>
      </c>
      <c r="E165" t="s">
        <v>24</v>
      </c>
      <c r="F165">
        <f>INDEX(TeamRegion!B:B,MATCH(E165,TeamRegion!C:C,0))</f>
        <v>4</v>
      </c>
      <c r="G165">
        <f>INDEX(NationalTeams!B:B,MATCH(D165,NationalTeams!C:C,0))</f>
        <v>63</v>
      </c>
      <c r="H165" t="s">
        <v>8677</v>
      </c>
      <c r="I165">
        <v>2</v>
      </c>
      <c r="J165">
        <v>1</v>
      </c>
      <c r="K165">
        <v>2</v>
      </c>
      <c r="L165">
        <v>1</v>
      </c>
      <c r="M165" t="s">
        <v>8676</v>
      </c>
      <c r="O165" t="str">
        <f t="shared" si="2"/>
        <v>INSERT INTO  "ClubLeague" (club_league_name,team_region_id,club_country,club_division,club_prom_reg,club_first_qual,club_second_qual,club_third_qual,clas_direct) VALUES ('Scottish Premiership',4,63,'1D',2,1,2,1,'Y');</v>
      </c>
    </row>
    <row r="166" spans="2:15" x14ac:dyDescent="0.25">
      <c r="B166">
        <v>164</v>
      </c>
      <c r="C166" t="s">
        <v>1933</v>
      </c>
      <c r="D166" t="s">
        <v>510</v>
      </c>
      <c r="E166" t="s">
        <v>24</v>
      </c>
      <c r="F166">
        <f>INDEX(TeamRegion!B:B,MATCH(E166,TeamRegion!C:C,0))</f>
        <v>4</v>
      </c>
      <c r="G166">
        <f>INDEX(NationalTeams!B:B,MATCH(D166,NationalTeams!C:C,0))</f>
        <v>34</v>
      </c>
      <c r="H166" t="s">
        <v>8675</v>
      </c>
      <c r="I166">
        <v>2</v>
      </c>
      <c r="J166">
        <v>0</v>
      </c>
      <c r="K166">
        <v>0</v>
      </c>
      <c r="L166">
        <v>0</v>
      </c>
      <c r="M166" t="s">
        <v>8680</v>
      </c>
      <c r="O166" t="str">
        <f t="shared" si="2"/>
        <v>INSERT INTO  "ClubLeague" (club_league_name,team_region_id,club_country,club_division,club_prom_reg,club_first_qual,club_second_qual,club_third_qual,clas_direct) VALUES ('Second Professional Football League',4,34,'2D',2,0,0,0,'N');</v>
      </c>
    </row>
    <row r="167" spans="2:15" x14ac:dyDescent="0.25">
      <c r="B167">
        <v>165</v>
      </c>
      <c r="C167" t="s">
        <v>1934</v>
      </c>
      <c r="D167" t="s">
        <v>354</v>
      </c>
      <c r="E167" t="s">
        <v>23</v>
      </c>
      <c r="F167">
        <f>INDEX(TeamRegion!B:B,MATCH(E167,TeamRegion!C:C,0))</f>
        <v>3</v>
      </c>
      <c r="G167">
        <f>INDEX(NationalTeams!B:B,MATCH(D167,NationalTeams!C:C,0))</f>
        <v>52</v>
      </c>
      <c r="H167" t="s">
        <v>8675</v>
      </c>
      <c r="I167">
        <v>2</v>
      </c>
      <c r="J167">
        <v>0</v>
      </c>
      <c r="K167">
        <v>0</v>
      </c>
      <c r="L167">
        <v>0</v>
      </c>
      <c r="M167" t="s">
        <v>8680</v>
      </c>
      <c r="O167" t="str">
        <f t="shared" si="2"/>
        <v>INSERT INTO  "ClubLeague" (club_league_name,team_region_id,club_country,club_division,club_prom_reg,club_first_qual,club_second_qual,club_third_qual,clas_direct) VALUES ('Segunda Division CRI',3,52,'2D',2,0,0,0,'N');</v>
      </c>
    </row>
    <row r="168" spans="2:15" x14ac:dyDescent="0.25">
      <c r="B168">
        <v>166</v>
      </c>
      <c r="C168" t="s">
        <v>1935</v>
      </c>
      <c r="D168" t="s">
        <v>351</v>
      </c>
      <c r="E168" t="s">
        <v>23</v>
      </c>
      <c r="F168">
        <f>INDEX(TeamRegion!B:B,MATCH(E168,TeamRegion!C:C,0))</f>
        <v>3</v>
      </c>
      <c r="G168">
        <f>INDEX(NationalTeams!B:B,MATCH(D168,NationalTeams!C:C,0))</f>
        <v>217</v>
      </c>
      <c r="H168" t="s">
        <v>8675</v>
      </c>
      <c r="I168">
        <v>2</v>
      </c>
      <c r="J168">
        <v>0</v>
      </c>
      <c r="K168">
        <v>0</v>
      </c>
      <c r="L168">
        <v>0</v>
      </c>
      <c r="M168" t="s">
        <v>8680</v>
      </c>
      <c r="O168" t="str">
        <f t="shared" si="2"/>
        <v>INSERT INTO  "ClubLeague" (club_league_name,team_region_id,club_country,club_division,club_prom_reg,club_first_qual,club_second_qual,club_third_qual,clas_direct) VALUES ('Segunda Division de Venezuela',3,217,'2D',2,0,0,0,'N');</v>
      </c>
    </row>
    <row r="169" spans="2:15" x14ac:dyDescent="0.25">
      <c r="B169">
        <v>167</v>
      </c>
      <c r="C169" t="s">
        <v>1936</v>
      </c>
      <c r="D169" t="s">
        <v>377</v>
      </c>
      <c r="E169" t="s">
        <v>23</v>
      </c>
      <c r="F169">
        <f>INDEX(TeamRegion!B:B,MATCH(E169,TeamRegion!C:C,0))</f>
        <v>3</v>
      </c>
      <c r="G169">
        <f>INDEX(NationalTeams!B:B,MATCH(D169,NationalTeams!C:C,0))</f>
        <v>214</v>
      </c>
      <c r="H169" t="s">
        <v>8675</v>
      </c>
      <c r="I169">
        <v>2</v>
      </c>
      <c r="J169">
        <v>0</v>
      </c>
      <c r="K169">
        <v>0</v>
      </c>
      <c r="L169">
        <v>0</v>
      </c>
      <c r="M169" t="s">
        <v>8680</v>
      </c>
      <c r="O169" t="str">
        <f t="shared" si="2"/>
        <v>INSERT INTO  "ClubLeague" (club_league_name,team_region_id,club_country,club_division,club_prom_reg,club_first_qual,club_second_qual,club_third_qual,clas_direct) VALUES ('Segunda Division Profesional',3,214,'2D',2,0,0,0,'N');</v>
      </c>
    </row>
    <row r="170" spans="2:15" x14ac:dyDescent="0.25">
      <c r="B170">
        <v>168</v>
      </c>
      <c r="C170" t="s">
        <v>1937</v>
      </c>
      <c r="D170" t="s">
        <v>504</v>
      </c>
      <c r="E170" t="s">
        <v>24</v>
      </c>
      <c r="F170">
        <f>INDEX(TeamRegion!B:B,MATCH(E170,TeamRegion!C:C,0))</f>
        <v>4</v>
      </c>
      <c r="G170">
        <f>INDEX(NationalTeams!B:B,MATCH(D170,NationalTeams!C:C,0))</f>
        <v>167</v>
      </c>
      <c r="H170" t="s">
        <v>8675</v>
      </c>
      <c r="I170">
        <v>2</v>
      </c>
      <c r="J170">
        <v>0</v>
      </c>
      <c r="K170">
        <v>0</v>
      </c>
      <c r="L170">
        <v>0</v>
      </c>
      <c r="M170" t="s">
        <v>8680</v>
      </c>
      <c r="O170" t="str">
        <f t="shared" si="2"/>
        <v>INSERT INTO  "ClubLeague" (club_league_name,team_region_id,club_country,club_division,club_prom_reg,club_first_qual,club_second_qual,club_third_qual,clas_direct) VALUES ('Segunda Liga',4,167,'2D',2,0,0,0,'N');</v>
      </c>
    </row>
    <row r="171" spans="2:15" x14ac:dyDescent="0.25">
      <c r="B171">
        <v>169</v>
      </c>
      <c r="C171" t="s">
        <v>1938</v>
      </c>
      <c r="D171" t="s">
        <v>404</v>
      </c>
      <c r="E171" t="s">
        <v>23</v>
      </c>
      <c r="F171">
        <f>INDEX(TeamRegion!B:B,MATCH(E171,TeamRegion!C:C,0))</f>
        <v>3</v>
      </c>
      <c r="G171">
        <f>INDEX(NationalTeams!B:B,MATCH(D171,NationalTeams!C:C,0))</f>
        <v>55</v>
      </c>
      <c r="H171" t="s">
        <v>8677</v>
      </c>
      <c r="I171">
        <v>2</v>
      </c>
      <c r="J171">
        <v>1</v>
      </c>
      <c r="K171">
        <v>1</v>
      </c>
      <c r="L171">
        <v>0</v>
      </c>
      <c r="M171" t="s">
        <v>8680</v>
      </c>
      <c r="O171" t="str">
        <f t="shared" si="2"/>
        <v>INSERT INTO  "ClubLeague" (club_league_name,team_region_id,club_country,club_division,club_prom_reg,club_first_qual,club_second_qual,club_third_qual,clas_direct) VALUES ('Sekshon Paga',3,55,'1D',2,1,1,0,'N');</v>
      </c>
    </row>
    <row r="172" spans="2:15" x14ac:dyDescent="0.25">
      <c r="B172">
        <v>170</v>
      </c>
      <c r="C172" t="s">
        <v>1939</v>
      </c>
      <c r="D172" t="s">
        <v>362</v>
      </c>
      <c r="E172" t="s">
        <v>22</v>
      </c>
      <c r="F172">
        <f>INDEX(TeamRegion!B:B,MATCH(E172,TeamRegion!C:C,0))</f>
        <v>1</v>
      </c>
      <c r="G172">
        <f>INDEX(NationalTeams!B:B,MATCH(D172,NationalTeams!C:C,0))</f>
        <v>184</v>
      </c>
      <c r="H172" t="s">
        <v>8677</v>
      </c>
      <c r="I172">
        <v>2</v>
      </c>
      <c r="J172">
        <v>1</v>
      </c>
      <c r="K172">
        <v>1</v>
      </c>
      <c r="L172">
        <v>0</v>
      </c>
      <c r="M172" t="s">
        <v>8676</v>
      </c>
      <c r="O172" t="str">
        <f t="shared" si="2"/>
        <v>INSERT INTO  "ClubLeague" (club_league_name,team_region_id,club_country,club_division,club_prom_reg,club_first_qual,club_second_qual,club_third_qual,clas_direct) VALUES ('Senegal Ligue 1',1,184,'1D',2,1,1,0,'Y');</v>
      </c>
    </row>
    <row r="173" spans="2:15" x14ac:dyDescent="0.25">
      <c r="B173">
        <v>171</v>
      </c>
      <c r="C173" t="s">
        <v>1940</v>
      </c>
      <c r="D173" t="s">
        <v>499</v>
      </c>
      <c r="E173" t="s">
        <v>24</v>
      </c>
      <c r="F173">
        <f>INDEX(TeamRegion!B:B,MATCH(E173,TeamRegion!C:C,0))</f>
        <v>4</v>
      </c>
      <c r="G173">
        <f>INDEX(NationalTeams!B:B,MATCH(D173,NationalTeams!C:C,0))</f>
        <v>185</v>
      </c>
      <c r="H173" t="s">
        <v>8675</v>
      </c>
      <c r="I173">
        <v>2</v>
      </c>
      <c r="J173">
        <v>0</v>
      </c>
      <c r="K173">
        <v>0</v>
      </c>
      <c r="L173">
        <v>0</v>
      </c>
      <c r="M173" t="s">
        <v>8680</v>
      </c>
      <c r="O173" t="str">
        <f t="shared" si="2"/>
        <v>INSERT INTO  "ClubLeague" (club_league_name,team_region_id,club_country,club_division,club_prom_reg,club_first_qual,club_second_qual,club_third_qual,clas_direct) VALUES ('Serbian First League',4,185,'2D',2,0,0,0,'N');</v>
      </c>
    </row>
    <row r="174" spans="2:15" x14ac:dyDescent="0.25">
      <c r="B174">
        <v>172</v>
      </c>
      <c r="C174" t="s">
        <v>1941</v>
      </c>
      <c r="D174" t="s">
        <v>499</v>
      </c>
      <c r="E174" t="s">
        <v>24</v>
      </c>
      <c r="F174">
        <f>INDEX(TeamRegion!B:B,MATCH(E174,TeamRegion!C:C,0))</f>
        <v>4</v>
      </c>
      <c r="G174">
        <f>INDEX(NationalTeams!B:B,MATCH(D174,NationalTeams!C:C,0))</f>
        <v>185</v>
      </c>
      <c r="H174" t="s">
        <v>8677</v>
      </c>
      <c r="I174">
        <v>2</v>
      </c>
      <c r="J174">
        <v>1</v>
      </c>
      <c r="K174">
        <v>1</v>
      </c>
      <c r="L174">
        <v>1</v>
      </c>
      <c r="M174" t="s">
        <v>8680</v>
      </c>
      <c r="O174" t="str">
        <f t="shared" si="2"/>
        <v>INSERT INTO  "ClubLeague" (club_league_name,team_region_id,club_country,club_division,club_prom_reg,club_first_qual,club_second_qual,club_third_qual,clas_direct) VALUES ('Serbian SuperLiga',4,185,'1D',2,1,1,1,'N');</v>
      </c>
    </row>
    <row r="175" spans="2:15" x14ac:dyDescent="0.25">
      <c r="B175">
        <v>173</v>
      </c>
      <c r="C175" t="s">
        <v>1942</v>
      </c>
      <c r="D175" t="s">
        <v>488</v>
      </c>
      <c r="E175" t="s">
        <v>24</v>
      </c>
      <c r="F175">
        <f>INDEX(TeamRegion!B:B,MATCH(E175,TeamRegion!C:C,0))</f>
        <v>4</v>
      </c>
      <c r="G175">
        <f>INDEX(NationalTeams!B:B,MATCH(D175,NationalTeams!C:C,0))</f>
        <v>110</v>
      </c>
      <c r="H175" t="s">
        <v>8677</v>
      </c>
      <c r="I175">
        <v>2</v>
      </c>
      <c r="J175">
        <v>3</v>
      </c>
      <c r="K175">
        <v>2</v>
      </c>
      <c r="L175">
        <v>1</v>
      </c>
      <c r="M175" t="s">
        <v>8676</v>
      </c>
      <c r="O175" t="str">
        <f t="shared" si="2"/>
        <v>INSERT INTO  "ClubLeague" (club_league_name,team_region_id,club_country,club_division,club_prom_reg,club_first_qual,club_second_qual,club_third_qual,clas_direct) VALUES ('Serie A',4,110,'1D',2,3,2,1,'Y');</v>
      </c>
    </row>
    <row r="176" spans="2:15" x14ac:dyDescent="0.25">
      <c r="B176">
        <v>174</v>
      </c>
      <c r="C176" t="s">
        <v>1943</v>
      </c>
      <c r="D176" t="s">
        <v>488</v>
      </c>
      <c r="E176" t="s">
        <v>24</v>
      </c>
      <c r="F176">
        <f>INDEX(TeamRegion!B:B,MATCH(E176,TeamRegion!C:C,0))</f>
        <v>4</v>
      </c>
      <c r="G176">
        <f>INDEX(NationalTeams!B:B,MATCH(D176,NationalTeams!C:C,0))</f>
        <v>110</v>
      </c>
      <c r="H176" t="s">
        <v>8675</v>
      </c>
      <c r="I176">
        <v>2</v>
      </c>
      <c r="J176">
        <v>0</v>
      </c>
      <c r="K176">
        <v>0</v>
      </c>
      <c r="L176">
        <v>0</v>
      </c>
      <c r="M176" t="s">
        <v>8680</v>
      </c>
      <c r="O176" t="str">
        <f t="shared" si="2"/>
        <v>INSERT INTO  "ClubLeague" (club_league_name,team_region_id,club_country,club_division,club_prom_reg,club_first_qual,club_second_qual,club_third_qual,clas_direct) VALUES ('Serie B',4,110,'2D',2,0,0,0,'N');</v>
      </c>
    </row>
    <row r="177" spans="2:15" x14ac:dyDescent="0.25">
      <c r="B177">
        <v>175</v>
      </c>
      <c r="C177" t="s">
        <v>1944</v>
      </c>
      <c r="D177" t="s">
        <v>450</v>
      </c>
      <c r="E177" t="s">
        <v>8504</v>
      </c>
      <c r="F177">
        <f>INDEX(TeamRegion!B:B,MATCH(E177,TeamRegion!C:C,0))</f>
        <v>2</v>
      </c>
      <c r="G177">
        <f>INDEX(NationalTeams!B:B,MATCH(D177,NationalTeams!C:C,0))</f>
        <v>188</v>
      </c>
      <c r="H177" t="s">
        <v>8677</v>
      </c>
      <c r="I177">
        <v>2</v>
      </c>
      <c r="J177">
        <v>0</v>
      </c>
      <c r="K177">
        <v>1</v>
      </c>
      <c r="L177">
        <v>0</v>
      </c>
      <c r="M177" t="s">
        <v>8676</v>
      </c>
      <c r="O177" t="str">
        <f t="shared" si="2"/>
        <v>INSERT INTO  "ClubLeague" (club_league_name,team_region_id,club_country,club_division,club_prom_reg,club_first_qual,club_second_qual,club_third_qual,clas_direct) VALUES ('Singapore Premier League',2,188,'1D',2,0,1,0,'Y');</v>
      </c>
    </row>
    <row r="178" spans="2:15" x14ac:dyDescent="0.25">
      <c r="B178">
        <v>176</v>
      </c>
      <c r="C178" t="s">
        <v>1945</v>
      </c>
      <c r="D178" t="s">
        <v>411</v>
      </c>
      <c r="E178" t="s">
        <v>23</v>
      </c>
      <c r="F178">
        <f>INDEX(TeamRegion!B:B,MATCH(E178,TeamRegion!C:C,0))</f>
        <v>3</v>
      </c>
      <c r="G178">
        <f>INDEX(NationalTeams!B:B,MATCH(D178,NationalTeams!C:C,0))</f>
        <v>179</v>
      </c>
      <c r="H178" t="s">
        <v>8677</v>
      </c>
      <c r="I178">
        <v>2</v>
      </c>
      <c r="J178">
        <v>1</v>
      </c>
      <c r="K178">
        <v>1</v>
      </c>
      <c r="L178">
        <v>0</v>
      </c>
      <c r="M178" t="s">
        <v>8680</v>
      </c>
      <c r="O178" t="str">
        <f t="shared" si="2"/>
        <v>INSERT INTO  "ClubLeague" (club_league_name,team_region_id,club_country,club_division,club_prom_reg,club_first_qual,club_second_qual,club_third_qual,clas_direct) VALUES ('SKNFA Premier League',3,179,'1D',2,1,1,0,'N');</v>
      </c>
    </row>
    <row r="179" spans="2:15" x14ac:dyDescent="0.25">
      <c r="B179">
        <v>177</v>
      </c>
      <c r="C179" t="s">
        <v>1946</v>
      </c>
      <c r="D179" t="s">
        <v>509</v>
      </c>
      <c r="E179" t="s">
        <v>24</v>
      </c>
      <c r="F179">
        <f>INDEX(TeamRegion!B:B,MATCH(E179,TeamRegion!C:C,0))</f>
        <v>4</v>
      </c>
      <c r="G179">
        <f>INDEX(NationalTeams!B:B,MATCH(D179,NationalTeams!C:C,0))</f>
        <v>64</v>
      </c>
      <c r="H179" t="s">
        <v>8677</v>
      </c>
      <c r="I179">
        <v>2</v>
      </c>
      <c r="J179">
        <v>1</v>
      </c>
      <c r="K179">
        <v>1</v>
      </c>
      <c r="L179">
        <v>1</v>
      </c>
      <c r="M179" t="s">
        <v>8680</v>
      </c>
      <c r="O179" t="str">
        <f t="shared" si="2"/>
        <v>INSERT INTO  "ClubLeague" (club_league_name,team_region_id,club_country,club_division,club_prom_reg,club_first_qual,club_second_qual,club_third_qual,clas_direct) VALUES ('Slovak First Football League',4,64,'1D',2,1,1,1,'N');</v>
      </c>
    </row>
    <row r="180" spans="2:15" x14ac:dyDescent="0.25">
      <c r="B180">
        <v>178</v>
      </c>
      <c r="C180" t="s">
        <v>1947</v>
      </c>
      <c r="D180" t="s">
        <v>518</v>
      </c>
      <c r="E180" t="s">
        <v>24</v>
      </c>
      <c r="F180">
        <f>INDEX(TeamRegion!B:B,MATCH(E180,TeamRegion!C:C,0))</f>
        <v>4</v>
      </c>
      <c r="G180">
        <f>INDEX(NationalTeams!B:B,MATCH(D180,NationalTeams!C:C,0))</f>
        <v>65</v>
      </c>
      <c r="H180" t="s">
        <v>8677</v>
      </c>
      <c r="I180">
        <v>2</v>
      </c>
      <c r="J180">
        <v>1</v>
      </c>
      <c r="K180">
        <v>1</v>
      </c>
      <c r="L180">
        <v>1</v>
      </c>
      <c r="M180" t="s">
        <v>8680</v>
      </c>
      <c r="O180" t="str">
        <f t="shared" si="2"/>
        <v>INSERT INTO  "ClubLeague" (club_league_name,team_region_id,club_country,club_division,club_prom_reg,club_first_qual,club_second_qual,club_third_qual,clas_direct) VALUES ('Slovenian Prva Liga',4,65,'1D',2,1,1,1,'N');</v>
      </c>
    </row>
    <row r="181" spans="2:15" x14ac:dyDescent="0.25">
      <c r="B181">
        <v>179</v>
      </c>
      <c r="C181" t="s">
        <v>1948</v>
      </c>
      <c r="D181" t="s">
        <v>518</v>
      </c>
      <c r="E181" t="s">
        <v>24</v>
      </c>
      <c r="F181">
        <f>INDEX(TeamRegion!B:B,MATCH(E181,TeamRegion!C:C,0))</f>
        <v>4</v>
      </c>
      <c r="G181">
        <f>INDEX(NationalTeams!B:B,MATCH(D181,NationalTeams!C:C,0))</f>
        <v>65</v>
      </c>
      <c r="H181" t="s">
        <v>8675</v>
      </c>
      <c r="I181">
        <v>2</v>
      </c>
      <c r="J181">
        <v>0</v>
      </c>
      <c r="K181">
        <v>0</v>
      </c>
      <c r="L181">
        <v>0</v>
      </c>
      <c r="M181" t="s">
        <v>8680</v>
      </c>
      <c r="O181" t="str">
        <f t="shared" si="2"/>
        <v>INSERT INTO  "ClubLeague" (club_league_name,team_region_id,club_country,club_division,club_prom_reg,club_first_qual,club_second_qual,club_third_qual,clas_direct) VALUES ('Slovenian Second League',4,65,'2D',2,0,0,0,'N');</v>
      </c>
    </row>
    <row r="182" spans="2:15" x14ac:dyDescent="0.25">
      <c r="B182">
        <v>180</v>
      </c>
      <c r="C182" t="s">
        <v>1949</v>
      </c>
      <c r="D182" t="s">
        <v>363</v>
      </c>
      <c r="E182" t="s">
        <v>22</v>
      </c>
      <c r="F182">
        <f>INDEX(TeamRegion!B:B,MATCH(E182,TeamRegion!C:C,0))</f>
        <v>1</v>
      </c>
      <c r="G182">
        <f>INDEX(NationalTeams!B:B,MATCH(D182,NationalTeams!C:C,0))</f>
        <v>193</v>
      </c>
      <c r="H182" t="s">
        <v>8677</v>
      </c>
      <c r="I182">
        <v>2</v>
      </c>
      <c r="J182">
        <v>2</v>
      </c>
      <c r="K182">
        <v>2</v>
      </c>
      <c r="L182">
        <v>0</v>
      </c>
      <c r="M182" t="s">
        <v>8676</v>
      </c>
      <c r="O182" t="str">
        <f t="shared" si="2"/>
        <v>INSERT INTO  "ClubLeague" (club_league_name,team_region_id,club_country,club_division,club_prom_reg,club_first_qual,club_second_qual,club_third_qual,clas_direct) VALUES ('South African Premiership',1,193,'1D',2,2,2,0,'Y');</v>
      </c>
    </row>
    <row r="183" spans="2:15" x14ac:dyDescent="0.25">
      <c r="B183">
        <v>181</v>
      </c>
      <c r="C183" t="s">
        <v>1950</v>
      </c>
      <c r="D183" t="s">
        <v>508</v>
      </c>
      <c r="E183" t="s">
        <v>24</v>
      </c>
      <c r="F183">
        <f>INDEX(TeamRegion!B:B,MATCH(E183,TeamRegion!C:C,0))</f>
        <v>4</v>
      </c>
      <c r="G183">
        <f>INDEX(NationalTeams!B:B,MATCH(D183,NationalTeams!C:C,0))</f>
        <v>82</v>
      </c>
      <c r="H183" t="s">
        <v>8677</v>
      </c>
      <c r="I183">
        <v>2</v>
      </c>
      <c r="J183">
        <v>1</v>
      </c>
      <c r="K183">
        <v>1</v>
      </c>
      <c r="L183">
        <v>1</v>
      </c>
      <c r="M183" t="s">
        <v>8680</v>
      </c>
      <c r="O183" t="str">
        <f t="shared" si="2"/>
        <v>INSERT INTO  "ClubLeague" (club_league_name,team_region_id,club_country,club_division,club_prom_reg,club_first_qual,club_second_qual,club_third_qual,clas_direct) VALUES ('Super League Greece 1',4,82,'1D',2,1,1,1,'N');</v>
      </c>
    </row>
    <row r="184" spans="2:15" x14ac:dyDescent="0.25">
      <c r="B184">
        <v>182</v>
      </c>
      <c r="C184" t="s">
        <v>1951</v>
      </c>
      <c r="D184" t="s">
        <v>508</v>
      </c>
      <c r="E184" t="s">
        <v>24</v>
      </c>
      <c r="F184">
        <f>INDEX(TeamRegion!B:B,MATCH(E184,TeamRegion!C:C,0))</f>
        <v>4</v>
      </c>
      <c r="G184">
        <f>INDEX(NationalTeams!B:B,MATCH(D184,NationalTeams!C:C,0))</f>
        <v>82</v>
      </c>
      <c r="H184" t="s">
        <v>8675</v>
      </c>
      <c r="I184">
        <v>2</v>
      </c>
      <c r="J184">
        <v>0</v>
      </c>
      <c r="K184">
        <v>0</v>
      </c>
      <c r="L184">
        <v>0</v>
      </c>
      <c r="M184" t="s">
        <v>8680</v>
      </c>
      <c r="O184" t="str">
        <f t="shared" si="2"/>
        <v>INSERT INTO  "ClubLeague" (club_league_name,team_region_id,club_country,club_division,club_prom_reg,club_first_qual,club_second_qual,club_third_qual,clas_direct) VALUES ('Super League Greece 2',4,82,'2D',2,0,0,0,'N');</v>
      </c>
    </row>
    <row r="185" spans="2:15" x14ac:dyDescent="0.25">
      <c r="B185">
        <v>183</v>
      </c>
      <c r="C185" t="s">
        <v>1952</v>
      </c>
      <c r="D185" t="s">
        <v>501</v>
      </c>
      <c r="E185" t="s">
        <v>24</v>
      </c>
      <c r="F185">
        <f>INDEX(TeamRegion!B:B,MATCH(E185,TeamRegion!C:C,0))</f>
        <v>4</v>
      </c>
      <c r="G185">
        <f>INDEX(NationalTeams!B:B,MATCH(D185,NationalTeams!C:C,0))</f>
        <v>210</v>
      </c>
      <c r="H185" t="s">
        <v>8675</v>
      </c>
      <c r="I185">
        <v>2</v>
      </c>
      <c r="J185">
        <v>0</v>
      </c>
      <c r="K185">
        <v>0</v>
      </c>
      <c r="L185">
        <v>0</v>
      </c>
      <c r="M185" t="s">
        <v>8680</v>
      </c>
      <c r="O185" t="str">
        <f t="shared" si="2"/>
        <v>INSERT INTO  "ClubLeague" (club_league_name,team_region_id,club_country,club_division,club_prom_reg,club_first_qual,club_second_qual,club_third_qual,clas_direct) VALUES ('Super Lig',4,210,'2D',2,0,0,0,'N');</v>
      </c>
    </row>
    <row r="186" spans="2:15" x14ac:dyDescent="0.25">
      <c r="B186">
        <v>184</v>
      </c>
      <c r="C186" t="s">
        <v>1953</v>
      </c>
      <c r="D186" t="s">
        <v>537</v>
      </c>
      <c r="E186" t="s">
        <v>24</v>
      </c>
      <c r="F186">
        <f>INDEX(TeamRegion!B:B,MATCH(E186,TeamRegion!C:C,0))</f>
        <v>4</v>
      </c>
      <c r="G186">
        <f>INDEX(NationalTeams!B:B,MATCH(D186,NationalTeams!C:C,0))</f>
        <v>142</v>
      </c>
      <c r="H186" t="s">
        <v>8677</v>
      </c>
      <c r="I186">
        <v>2</v>
      </c>
      <c r="J186">
        <v>1</v>
      </c>
      <c r="K186">
        <v>0</v>
      </c>
      <c r="L186">
        <v>1</v>
      </c>
      <c r="M186" t="s">
        <v>8676</v>
      </c>
      <c r="O186" t="str">
        <f t="shared" si="2"/>
        <v>INSERT INTO  "ClubLeague" (club_league_name,team_region_id,club_country,club_division,club_prom_reg,club_first_qual,club_second_qual,club_third_qual,clas_direct) VALUES ('Super Liga',4,142,'1D',2,1,0,1,'Y');</v>
      </c>
    </row>
    <row r="187" spans="2:15" x14ac:dyDescent="0.25">
      <c r="B187">
        <v>185</v>
      </c>
      <c r="C187" t="s">
        <v>1954</v>
      </c>
      <c r="D187" t="s">
        <v>496</v>
      </c>
      <c r="E187" t="s">
        <v>24</v>
      </c>
      <c r="F187">
        <f>INDEX(TeamRegion!B:B,MATCH(E187,TeamRegion!C:C,0))</f>
        <v>4</v>
      </c>
      <c r="G187">
        <f>INDEX(NationalTeams!B:B,MATCH(D187,NationalTeams!C:C,0))</f>
        <v>196</v>
      </c>
      <c r="H187" t="s">
        <v>8675</v>
      </c>
      <c r="I187">
        <v>2</v>
      </c>
      <c r="J187">
        <v>0</v>
      </c>
      <c r="K187">
        <v>0</v>
      </c>
      <c r="L187">
        <v>0</v>
      </c>
      <c r="M187" t="s">
        <v>8680</v>
      </c>
      <c r="O187" t="str">
        <f t="shared" si="2"/>
        <v>INSERT INTO  "ClubLeague" (club_league_name,team_region_id,club_country,club_division,club_prom_reg,club_first_qual,club_second_qual,club_third_qual,clas_direct) VALUES ('Superettan',4,196,'2D',2,0,0,0,'N');</v>
      </c>
    </row>
    <row r="188" spans="2:15" x14ac:dyDescent="0.25">
      <c r="B188">
        <v>186</v>
      </c>
      <c r="C188" t="s">
        <v>1955</v>
      </c>
      <c r="D188" t="s">
        <v>528</v>
      </c>
      <c r="E188" t="s">
        <v>24</v>
      </c>
      <c r="F188">
        <f>INDEX(TeamRegion!B:B,MATCH(E188,TeamRegion!C:C,0))</f>
        <v>4</v>
      </c>
      <c r="G188">
        <f>INDEX(NationalTeams!B:B,MATCH(D188,NationalTeams!C:C,0))</f>
        <v>118</v>
      </c>
      <c r="H188" t="s">
        <v>8677</v>
      </c>
      <c r="I188">
        <v>2</v>
      </c>
      <c r="J188">
        <v>1</v>
      </c>
      <c r="K188">
        <v>0</v>
      </c>
      <c r="L188">
        <v>1</v>
      </c>
      <c r="M188" t="s">
        <v>8680</v>
      </c>
      <c r="O188" t="str">
        <f t="shared" si="2"/>
        <v>INSERT INTO  "ClubLeague" (club_league_name,team_region_id,club_country,club_division,club_prom_reg,club_first_qual,club_second_qual,club_third_qual,clas_direct) VALUES ('Superleague of Kosovo',4,118,'1D',2,1,0,1,'N');</v>
      </c>
    </row>
    <row r="189" spans="2:15" x14ac:dyDescent="0.25">
      <c r="B189">
        <v>187</v>
      </c>
      <c r="C189" t="s">
        <v>1956</v>
      </c>
      <c r="D189" t="s">
        <v>399</v>
      </c>
      <c r="E189" t="s">
        <v>23</v>
      </c>
      <c r="F189">
        <f>INDEX(TeamRegion!B:B,MATCH(E189,TeamRegion!C:C,0))</f>
        <v>3</v>
      </c>
      <c r="G189">
        <f>INDEX(NationalTeams!B:B,MATCH(D189,NationalTeams!C:C,0))</f>
        <v>198</v>
      </c>
      <c r="H189" t="s">
        <v>8677</v>
      </c>
      <c r="I189">
        <v>2</v>
      </c>
      <c r="J189">
        <v>1</v>
      </c>
      <c r="K189">
        <v>1</v>
      </c>
      <c r="L189">
        <v>0</v>
      </c>
      <c r="M189" t="s">
        <v>8680</v>
      </c>
      <c r="O189" t="str">
        <f t="shared" si="2"/>
        <v>INSERT INTO  "ClubLeague" (club_league_name,team_region_id,club_country,club_division,club_prom_reg,club_first_qual,club_second_qual,club_third_qual,clas_direct) VALUES ('SVB Hoofdklasse',3,198,'1D',2,1,1,0,'N');</v>
      </c>
    </row>
    <row r="190" spans="2:15" x14ac:dyDescent="0.25">
      <c r="B190">
        <v>188</v>
      </c>
      <c r="C190" t="s">
        <v>1957</v>
      </c>
      <c r="D190" t="s">
        <v>507</v>
      </c>
      <c r="E190" t="s">
        <v>24</v>
      </c>
      <c r="F190">
        <f>INDEX(TeamRegion!B:B,MATCH(E190,TeamRegion!C:C,0))</f>
        <v>4</v>
      </c>
      <c r="G190">
        <f>INDEX(NationalTeams!B:B,MATCH(D190,NationalTeams!C:C,0))</f>
        <v>197</v>
      </c>
      <c r="H190" t="s">
        <v>8675</v>
      </c>
      <c r="I190">
        <v>2</v>
      </c>
      <c r="J190">
        <v>0</v>
      </c>
      <c r="K190">
        <v>0</v>
      </c>
      <c r="L190">
        <v>0</v>
      </c>
      <c r="M190" t="s">
        <v>8680</v>
      </c>
      <c r="O190" t="str">
        <f t="shared" si="2"/>
        <v>INSERT INTO  "ClubLeague" (club_league_name,team_region_id,club_country,club_division,club_prom_reg,club_first_qual,club_second_qual,club_third_qual,clas_direct) VALUES ('Swiss Challenge League',4,197,'2D',2,0,0,0,'N');</v>
      </c>
    </row>
    <row r="191" spans="2:15" x14ac:dyDescent="0.25">
      <c r="B191">
        <v>189</v>
      </c>
      <c r="C191" t="s">
        <v>1958</v>
      </c>
      <c r="D191" t="s">
        <v>507</v>
      </c>
      <c r="E191" t="s">
        <v>24</v>
      </c>
      <c r="F191">
        <f>INDEX(TeamRegion!B:B,MATCH(E191,TeamRegion!C:C,0))</f>
        <v>4</v>
      </c>
      <c r="G191">
        <f>INDEX(NationalTeams!B:B,MATCH(D191,NationalTeams!C:C,0))</f>
        <v>197</v>
      </c>
      <c r="H191" t="s">
        <v>8677</v>
      </c>
      <c r="I191">
        <v>2</v>
      </c>
      <c r="J191">
        <v>1</v>
      </c>
      <c r="K191">
        <v>2</v>
      </c>
      <c r="L191">
        <v>1</v>
      </c>
      <c r="M191" t="s">
        <v>8676</v>
      </c>
      <c r="O191" t="str">
        <f t="shared" si="2"/>
        <v>INSERT INTO  "ClubLeague" (club_league_name,team_region_id,club_country,club_division,club_prom_reg,club_first_qual,club_second_qual,club_third_qual,clas_direct) VALUES ('Swiss Super League',4,197,'1D',2,1,2,1,'Y');</v>
      </c>
    </row>
    <row r="192" spans="2:15" x14ac:dyDescent="0.25">
      <c r="B192">
        <v>190</v>
      </c>
      <c r="C192" t="s">
        <v>1959</v>
      </c>
      <c r="D192" t="s">
        <v>448</v>
      </c>
      <c r="E192" t="s">
        <v>8504</v>
      </c>
      <c r="F192">
        <f>INDEX(TeamRegion!B:B,MATCH(E192,TeamRegion!C:C,0))</f>
        <v>2</v>
      </c>
      <c r="G192">
        <f>INDEX(NationalTeams!B:B,MATCH(D192,NationalTeams!C:C,0))</f>
        <v>189</v>
      </c>
      <c r="H192" t="s">
        <v>8677</v>
      </c>
      <c r="I192">
        <v>2</v>
      </c>
      <c r="J192">
        <v>0</v>
      </c>
      <c r="K192">
        <v>0</v>
      </c>
      <c r="L192">
        <v>1</v>
      </c>
      <c r="M192" t="s">
        <v>8676</v>
      </c>
      <c r="O192" t="str">
        <f t="shared" si="2"/>
        <v>INSERT INTO  "ClubLeague" (club_league_name,team_region_id,club_country,club_division,club_prom_reg,club_first_qual,club_second_qual,club_third_qual,clas_direct) VALUES ('Syrian Premier League',2,189,'1D',2,0,0,1,'Y');</v>
      </c>
    </row>
    <row r="193" spans="2:15" x14ac:dyDescent="0.25">
      <c r="B193">
        <v>191</v>
      </c>
      <c r="C193" t="s">
        <v>1960</v>
      </c>
      <c r="D193" t="s">
        <v>467</v>
      </c>
      <c r="E193" t="s">
        <v>8504</v>
      </c>
      <c r="F193">
        <f>INDEX(TeamRegion!B:B,MATCH(E193,TeamRegion!C:C,0))</f>
        <v>2</v>
      </c>
      <c r="G193">
        <f>INDEX(NationalTeams!B:B,MATCH(D193,NationalTeams!C:C,0))</f>
        <v>199</v>
      </c>
      <c r="H193" t="s">
        <v>8677</v>
      </c>
      <c r="I193">
        <v>2</v>
      </c>
      <c r="J193">
        <v>0</v>
      </c>
      <c r="K193">
        <v>0</v>
      </c>
      <c r="L193">
        <v>1</v>
      </c>
      <c r="M193" t="s">
        <v>8676</v>
      </c>
      <c r="O193" t="str">
        <f t="shared" si="2"/>
        <v>INSERT INTO  "ClubLeague" (club_league_name,team_region_id,club_country,club_division,club_prom_reg,club_first_qual,club_second_qual,club_third_qual,clas_direct) VALUES ('Tahiti League 1',2,199,'1D',2,0,0,1,'Y');</v>
      </c>
    </row>
    <row r="194" spans="2:15" x14ac:dyDescent="0.25">
      <c r="B194">
        <v>192</v>
      </c>
      <c r="C194" t="s">
        <v>1961</v>
      </c>
      <c r="D194" t="s">
        <v>452</v>
      </c>
      <c r="E194" t="s">
        <v>8504</v>
      </c>
      <c r="F194">
        <f>INDEX(TeamRegion!B:B,MATCH(E194,TeamRegion!C:C,0))</f>
        <v>2</v>
      </c>
      <c r="G194">
        <f>INDEX(NationalTeams!B:B,MATCH(D194,NationalTeams!C:C,0))</f>
        <v>201</v>
      </c>
      <c r="H194" t="s">
        <v>8677</v>
      </c>
      <c r="I194">
        <v>2</v>
      </c>
      <c r="J194">
        <v>0</v>
      </c>
      <c r="K194">
        <v>0</v>
      </c>
      <c r="L194">
        <v>1</v>
      </c>
      <c r="M194" t="s">
        <v>8676</v>
      </c>
      <c r="O194" t="str">
        <f t="shared" si="2"/>
        <v>INSERT INTO  "ClubLeague" (club_league_name,team_region_id,club_country,club_division,club_prom_reg,club_first_qual,club_second_qual,club_third_qual,clas_direct) VALUES ('Taiwan Football Premier League',2,201,'1D',2,0,0,1,'Y');</v>
      </c>
    </row>
    <row r="195" spans="2:15" x14ac:dyDescent="0.25">
      <c r="B195">
        <v>193</v>
      </c>
      <c r="C195" t="s">
        <v>1962</v>
      </c>
      <c r="D195" t="s">
        <v>442</v>
      </c>
      <c r="E195" t="s">
        <v>8504</v>
      </c>
      <c r="F195">
        <f>INDEX(TeamRegion!B:B,MATCH(E195,TeamRegion!C:C,0))</f>
        <v>2</v>
      </c>
      <c r="G195">
        <f>INDEX(NationalTeams!B:B,MATCH(D195,NationalTeams!C:C,0))</f>
        <v>203</v>
      </c>
      <c r="H195" t="s">
        <v>8677</v>
      </c>
      <c r="I195">
        <v>2</v>
      </c>
      <c r="J195">
        <v>0</v>
      </c>
      <c r="K195">
        <v>2</v>
      </c>
      <c r="L195">
        <v>0</v>
      </c>
      <c r="M195" t="s">
        <v>8676</v>
      </c>
      <c r="O195" t="str">
        <f t="shared" si="2"/>
        <v>INSERT INTO  "ClubLeague" (club_league_name,team_region_id,club_country,club_division,club_prom_reg,club_first_qual,club_second_qual,club_third_qual,clas_direct) VALUES ('Tajikistan Higher League',2,203,'1D',2,0,2,0,'Y');</v>
      </c>
    </row>
    <row r="196" spans="2:15" x14ac:dyDescent="0.25">
      <c r="B196">
        <v>194</v>
      </c>
      <c r="C196" t="s">
        <v>1963</v>
      </c>
      <c r="D196" t="s">
        <v>501</v>
      </c>
      <c r="E196" t="s">
        <v>24</v>
      </c>
      <c r="F196">
        <f>INDEX(TeamRegion!B:B,MATCH(E196,TeamRegion!C:C,0))</f>
        <v>4</v>
      </c>
      <c r="G196">
        <f>INDEX(NationalTeams!B:B,MATCH(D196,NationalTeams!C:C,0))</f>
        <v>210</v>
      </c>
      <c r="H196" t="s">
        <v>8677</v>
      </c>
      <c r="I196">
        <v>2</v>
      </c>
      <c r="J196">
        <v>1</v>
      </c>
      <c r="K196">
        <v>2</v>
      </c>
      <c r="L196">
        <v>1</v>
      </c>
      <c r="M196" t="s">
        <v>8676</v>
      </c>
      <c r="O196" t="str">
        <f t="shared" ref="O196:O215" si="3">_xlfn.CONCAT($O$1," ",$S$1,$B$1,$S$1," ",$Q$1,$C$2,$U$1,$F$2,$U$1,$G$2,$U$1,$H$2,$U$1,$I$2,$U$1,$J$2,$U$1,$K$2,$U$1,$L$2,$U$1,$M$2,$R$1,$P$1,$Q$1,$T$1,C196,$T$1,$U$1,F196,$U$1,G196,$U$1,$T$1,H196,$T$1,$U$1,I196,$U$1,J196,$U$1,K196,$U$1,L196,$U$1,$T$1,M196,$T$1,$R$1,$V$1)</f>
        <v>INSERT INTO  "ClubLeague" (club_league_name,team_region_id,club_country,club_division,club_prom_reg,club_first_qual,club_second_qual,club_third_qual,clas_direct) VALUES ('TFF 1. Lig',4,210,'1D',2,1,2,1,'Y');</v>
      </c>
    </row>
    <row r="197" spans="2:15" x14ac:dyDescent="0.25">
      <c r="B197">
        <v>195</v>
      </c>
      <c r="C197" t="s">
        <v>1964</v>
      </c>
      <c r="D197" t="s">
        <v>437</v>
      </c>
      <c r="E197" t="s">
        <v>8504</v>
      </c>
      <c r="F197">
        <f>INDEX(TeamRegion!B:B,MATCH(E197,TeamRegion!C:C,0))</f>
        <v>2</v>
      </c>
      <c r="G197">
        <f>INDEX(NationalTeams!B:B,MATCH(D197,NationalTeams!C:C,0))</f>
        <v>200</v>
      </c>
      <c r="H197" t="s">
        <v>8677</v>
      </c>
      <c r="I197">
        <v>2</v>
      </c>
      <c r="J197">
        <v>1</v>
      </c>
      <c r="K197">
        <v>1</v>
      </c>
      <c r="L197">
        <v>0</v>
      </c>
      <c r="M197" t="s">
        <v>8676</v>
      </c>
      <c r="O197" t="str">
        <f t="shared" si="3"/>
        <v>INSERT INTO  "ClubLeague" (club_league_name,team_region_id,club_country,club_division,club_prom_reg,club_first_qual,club_second_qual,club_third_qual,clas_direct) VALUES ('Thai League 1',2,200,'1D',2,1,1,0,'Y');</v>
      </c>
    </row>
    <row r="198" spans="2:15" x14ac:dyDescent="0.25">
      <c r="B198">
        <v>196</v>
      </c>
      <c r="C198" t="s">
        <v>1965</v>
      </c>
      <c r="D198" t="s">
        <v>437</v>
      </c>
      <c r="E198" t="s">
        <v>8504</v>
      </c>
      <c r="F198">
        <f>INDEX(TeamRegion!B:B,MATCH(E198,TeamRegion!C:C,0))</f>
        <v>2</v>
      </c>
      <c r="G198">
        <f>INDEX(NationalTeams!B:B,MATCH(D198,NationalTeams!C:C,0))</f>
        <v>200</v>
      </c>
      <c r="H198" t="s">
        <v>8675</v>
      </c>
      <c r="I198">
        <v>2</v>
      </c>
      <c r="J198">
        <v>0</v>
      </c>
      <c r="K198">
        <v>0</v>
      </c>
      <c r="L198">
        <v>0</v>
      </c>
      <c r="M198" t="s">
        <v>8680</v>
      </c>
      <c r="O198" t="str">
        <f t="shared" si="3"/>
        <v>INSERT INTO  "ClubLeague" (club_league_name,team_region_id,club_country,club_division,club_prom_reg,club_first_qual,club_second_qual,club_third_qual,clas_direct) VALUES ('Thai League 2',2,200,'2D',2,0,0,0,'N');</v>
      </c>
    </row>
    <row r="199" spans="2:15" x14ac:dyDescent="0.25">
      <c r="B199">
        <v>197</v>
      </c>
      <c r="C199" t="s">
        <v>1966</v>
      </c>
      <c r="D199" t="s">
        <v>328</v>
      </c>
      <c r="E199" t="s">
        <v>23</v>
      </c>
      <c r="F199">
        <f>INDEX(TeamRegion!B:B,MATCH(E199,TeamRegion!C:C,0))</f>
        <v>3</v>
      </c>
      <c r="G199">
        <f>INDEX(NationalTeams!B:B,MATCH(D199,NationalTeams!C:C,0))</f>
        <v>46</v>
      </c>
      <c r="H199" t="s">
        <v>8675</v>
      </c>
      <c r="I199">
        <v>2</v>
      </c>
      <c r="J199">
        <v>0</v>
      </c>
      <c r="K199">
        <v>0</v>
      </c>
      <c r="L199">
        <v>0</v>
      </c>
      <c r="M199" t="s">
        <v>8680</v>
      </c>
      <c r="O199" t="str">
        <f t="shared" si="3"/>
        <v>INSERT INTO  "ClubLeague" (club_league_name,team_region_id,club_country,club_division,club_prom_reg,club_first_qual,club_second_qual,club_third_qual,clas_direct) VALUES ('Torneo BetPlay Dimayor',3,46,'2D',2,0,0,0,'N');</v>
      </c>
    </row>
    <row r="200" spans="2:15" x14ac:dyDescent="0.25">
      <c r="B200">
        <v>198</v>
      </c>
      <c r="C200" t="s">
        <v>1967</v>
      </c>
      <c r="D200" t="s">
        <v>407</v>
      </c>
      <c r="E200" t="s">
        <v>23</v>
      </c>
      <c r="F200">
        <f>INDEX(TeamRegion!B:B,MATCH(E200,TeamRegion!C:C,0))</f>
        <v>3</v>
      </c>
      <c r="G200">
        <f>INDEX(NationalTeams!B:B,MATCH(D200,NationalTeams!C:C,0))</f>
        <v>207</v>
      </c>
      <c r="H200" t="s">
        <v>8677</v>
      </c>
      <c r="I200">
        <v>2</v>
      </c>
      <c r="J200">
        <v>1</v>
      </c>
      <c r="K200">
        <v>1</v>
      </c>
      <c r="L200">
        <v>0</v>
      </c>
      <c r="M200" t="s">
        <v>8680</v>
      </c>
      <c r="O200" t="str">
        <f t="shared" si="3"/>
        <v>INSERT INTO  "ClubLeague" (club_league_name,team_region_id,club_country,club_division,club_prom_reg,club_first_qual,club_second_qual,club_third_qual,clas_direct) VALUES ('TT Premier Football League',3,207,'1D',2,1,1,0,'N');</v>
      </c>
    </row>
    <row r="201" spans="2:15" x14ac:dyDescent="0.25">
      <c r="B201">
        <v>199</v>
      </c>
      <c r="C201" t="s">
        <v>1968</v>
      </c>
      <c r="D201" t="s">
        <v>364</v>
      </c>
      <c r="E201" t="s">
        <v>22</v>
      </c>
      <c r="F201">
        <f>INDEX(TeamRegion!B:B,MATCH(E201,TeamRegion!C:C,0))</f>
        <v>1</v>
      </c>
      <c r="G201">
        <f>INDEX(NationalTeams!B:B,MATCH(D201,NationalTeams!C:C,0))</f>
        <v>208</v>
      </c>
      <c r="H201" t="s">
        <v>8677</v>
      </c>
      <c r="I201">
        <v>2</v>
      </c>
      <c r="J201">
        <v>2</v>
      </c>
      <c r="K201">
        <v>2</v>
      </c>
      <c r="L201">
        <v>0</v>
      </c>
      <c r="M201" t="s">
        <v>8676</v>
      </c>
      <c r="O201" t="str">
        <f t="shared" si="3"/>
        <v>INSERT INTO  "ClubLeague" (club_league_name,team_region_id,club_country,club_division,club_prom_reg,club_first_qual,club_second_qual,club_third_qual,clas_direct) VALUES ('Tunisian Ligue Professionnelle 1',1,208,'1D',2,2,2,0,'Y');</v>
      </c>
    </row>
    <row r="202" spans="2:15" x14ac:dyDescent="0.25">
      <c r="B202">
        <v>200</v>
      </c>
      <c r="C202" t="s">
        <v>1969</v>
      </c>
      <c r="D202" t="s">
        <v>435</v>
      </c>
      <c r="E202" t="s">
        <v>8504</v>
      </c>
      <c r="F202">
        <f>INDEX(TeamRegion!B:B,MATCH(E202,TeamRegion!C:C,0))</f>
        <v>2</v>
      </c>
      <c r="G202">
        <f>INDEX(NationalTeams!B:B,MATCH(D202,NationalTeams!C:C,0))</f>
        <v>61</v>
      </c>
      <c r="H202" t="s">
        <v>8677</v>
      </c>
      <c r="I202">
        <v>2</v>
      </c>
      <c r="J202">
        <v>3</v>
      </c>
      <c r="K202">
        <v>1</v>
      </c>
      <c r="L202">
        <v>0</v>
      </c>
      <c r="M202" t="s">
        <v>8676</v>
      </c>
      <c r="O202" t="str">
        <f t="shared" si="3"/>
        <v>INSERT INTO  "ClubLeague" (club_league_name,team_region_id,club_country,club_division,club_prom_reg,club_first_qual,club_second_qual,club_third_qual,clas_direct) VALUES ('UAE Pro League',2,61,'1D',2,3,1,0,'Y');</v>
      </c>
    </row>
    <row r="203" spans="2:15" x14ac:dyDescent="0.25">
      <c r="B203">
        <v>201</v>
      </c>
      <c r="C203" t="s">
        <v>1970</v>
      </c>
      <c r="D203" t="s">
        <v>359</v>
      </c>
      <c r="E203" t="s">
        <v>22</v>
      </c>
      <c r="F203">
        <f>INDEX(TeamRegion!B:B,MATCH(E203,TeamRegion!C:C,0))</f>
        <v>1</v>
      </c>
      <c r="G203">
        <f>INDEX(NationalTeams!B:B,MATCH(D203,NationalTeams!C:C,0))</f>
        <v>213</v>
      </c>
      <c r="H203" t="s">
        <v>8677</v>
      </c>
      <c r="I203">
        <v>2</v>
      </c>
      <c r="J203">
        <v>1</v>
      </c>
      <c r="K203">
        <v>1</v>
      </c>
      <c r="L203">
        <v>0</v>
      </c>
      <c r="M203" t="s">
        <v>8676</v>
      </c>
      <c r="O203" t="str">
        <f t="shared" si="3"/>
        <v>INSERT INTO  "ClubLeague" (club_league_name,team_region_id,club_country,club_division,club_prom_reg,club_first_qual,club_second_qual,club_third_qual,clas_direct) VALUES ('Uganda Premier League',1,213,'1D',2,1,1,0,'Y');</v>
      </c>
    </row>
    <row r="204" spans="2:15" x14ac:dyDescent="0.25">
      <c r="B204">
        <v>202</v>
      </c>
      <c r="C204" t="s">
        <v>1971</v>
      </c>
      <c r="D204" t="s">
        <v>502</v>
      </c>
      <c r="E204" t="s">
        <v>24</v>
      </c>
      <c r="F204">
        <f>INDEX(TeamRegion!B:B,MATCH(E204,TeamRegion!C:C,0))</f>
        <v>4</v>
      </c>
      <c r="G204">
        <f>INDEX(NationalTeams!B:B,MATCH(D204,NationalTeams!C:C,0))</f>
        <v>212</v>
      </c>
      <c r="H204" t="s">
        <v>8675</v>
      </c>
      <c r="I204">
        <v>2</v>
      </c>
      <c r="J204">
        <v>0</v>
      </c>
      <c r="K204">
        <v>0</v>
      </c>
      <c r="L204">
        <v>0</v>
      </c>
      <c r="M204" t="s">
        <v>8680</v>
      </c>
      <c r="O204" t="str">
        <f t="shared" si="3"/>
        <v>INSERT INTO  "ClubLeague" (club_league_name,team_region_id,club_country,club_division,club_prom_reg,club_first_qual,club_second_qual,club_third_qual,clas_direct) VALUES ('Ukranian First League',4,212,'2D',2,0,0,0,'N');</v>
      </c>
    </row>
    <row r="205" spans="2:15" x14ac:dyDescent="0.25">
      <c r="B205">
        <v>203</v>
      </c>
      <c r="C205" t="s">
        <v>1972</v>
      </c>
      <c r="D205" t="s">
        <v>502</v>
      </c>
      <c r="E205" t="s">
        <v>24</v>
      </c>
      <c r="F205">
        <f>INDEX(TeamRegion!B:B,MATCH(E205,TeamRegion!C:C,0))</f>
        <v>4</v>
      </c>
      <c r="G205">
        <f>INDEX(NationalTeams!B:B,MATCH(D205,NationalTeams!C:C,0))</f>
        <v>212</v>
      </c>
      <c r="H205" t="s">
        <v>8677</v>
      </c>
      <c r="I205">
        <v>2</v>
      </c>
      <c r="J205">
        <v>1</v>
      </c>
      <c r="K205">
        <v>1</v>
      </c>
      <c r="L205">
        <v>1</v>
      </c>
      <c r="M205" t="s">
        <v>8676</v>
      </c>
      <c r="O205" t="str">
        <f t="shared" si="3"/>
        <v>INSERT INTO  "ClubLeague" (club_league_name,team_region_id,club_country,club_division,club_prom_reg,club_first_qual,club_second_qual,club_third_qual,clas_direct) VALUES ('Ukranian Premier League',4,212,'1D',2,1,1,1,'Y');</v>
      </c>
    </row>
    <row r="206" spans="2:15" x14ac:dyDescent="0.25">
      <c r="B206">
        <v>204</v>
      </c>
      <c r="C206" t="s">
        <v>1973</v>
      </c>
      <c r="D206" t="s">
        <v>443</v>
      </c>
      <c r="E206" t="s">
        <v>8504</v>
      </c>
      <c r="F206">
        <f>INDEX(TeamRegion!B:B,MATCH(E206,TeamRegion!C:C,0))</f>
        <v>2</v>
      </c>
      <c r="G206">
        <f>INDEX(NationalTeams!B:B,MATCH(D206,NationalTeams!C:C,0))</f>
        <v>215</v>
      </c>
      <c r="H206" t="s">
        <v>8677</v>
      </c>
      <c r="I206">
        <v>2</v>
      </c>
      <c r="J206">
        <v>1</v>
      </c>
      <c r="K206">
        <v>1</v>
      </c>
      <c r="L206">
        <v>0</v>
      </c>
      <c r="M206" t="s">
        <v>8676</v>
      </c>
      <c r="O206" t="str">
        <f t="shared" si="3"/>
        <v>INSERT INTO  "ClubLeague" (club_league_name,team_region_id,club_country,club_division,club_prom_reg,club_first_qual,club_second_qual,club_third_qual,clas_direct) VALUES ('Uzbekistan Super League',2,215,'1D',2,1,1,0,'Y');</v>
      </c>
    </row>
    <row r="207" spans="2:15" x14ac:dyDescent="0.25">
      <c r="B207">
        <v>205</v>
      </c>
      <c r="C207" t="s">
        <v>1974</v>
      </c>
      <c r="D207" t="s">
        <v>438</v>
      </c>
      <c r="E207" t="s">
        <v>8504</v>
      </c>
      <c r="F207">
        <f>INDEX(TeamRegion!B:B,MATCH(E207,TeamRegion!C:C,0))</f>
        <v>2</v>
      </c>
      <c r="G207">
        <f>INDEX(NationalTeams!B:B,MATCH(D207,NationalTeams!C:C,0))</f>
        <v>218</v>
      </c>
      <c r="H207" t="s">
        <v>8677</v>
      </c>
      <c r="I207">
        <v>2</v>
      </c>
      <c r="J207">
        <v>0</v>
      </c>
      <c r="K207">
        <v>2</v>
      </c>
      <c r="L207">
        <v>0</v>
      </c>
      <c r="M207" t="s">
        <v>8676</v>
      </c>
      <c r="O207" t="str">
        <f t="shared" si="3"/>
        <v>INSERT INTO  "ClubLeague" (club_league_name,team_region_id,club_country,club_division,club_prom_reg,club_first_qual,club_second_qual,club_third_qual,clas_direct) VALUES ('V.League 1',2,218,'1D',2,0,2,0,'Y');</v>
      </c>
    </row>
    <row r="208" spans="2:15" x14ac:dyDescent="0.25">
      <c r="B208">
        <v>206</v>
      </c>
      <c r="C208" t="s">
        <v>1975</v>
      </c>
      <c r="D208" t="s">
        <v>438</v>
      </c>
      <c r="E208" t="s">
        <v>8504</v>
      </c>
      <c r="F208">
        <f>INDEX(TeamRegion!B:B,MATCH(E208,TeamRegion!C:C,0))</f>
        <v>2</v>
      </c>
      <c r="G208">
        <f>INDEX(NationalTeams!B:B,MATCH(D208,NationalTeams!C:C,0))</f>
        <v>218</v>
      </c>
      <c r="H208" t="s">
        <v>8675</v>
      </c>
      <c r="I208">
        <v>2</v>
      </c>
      <c r="J208">
        <v>0</v>
      </c>
      <c r="K208">
        <v>0</v>
      </c>
      <c r="L208">
        <v>0</v>
      </c>
      <c r="M208" t="s">
        <v>8680</v>
      </c>
      <c r="O208" t="str">
        <f t="shared" si="3"/>
        <v>INSERT INTO  "ClubLeague" (club_league_name,team_region_id,club_country,club_division,club_prom_reg,club_first_qual,club_second_qual,club_third_qual,clas_direct) VALUES ('V.League 2',2,218,'2D',2,0,0,0,'N');</v>
      </c>
    </row>
    <row r="209" spans="2:15" x14ac:dyDescent="0.25">
      <c r="B209">
        <v>207</v>
      </c>
      <c r="C209" t="s">
        <v>1976</v>
      </c>
      <c r="D209" t="s">
        <v>511</v>
      </c>
      <c r="E209" t="s">
        <v>24</v>
      </c>
      <c r="F209">
        <f>INDEX(TeamRegion!B:B,MATCH(E209,TeamRegion!C:C,0))</f>
        <v>4</v>
      </c>
      <c r="G209">
        <f>INDEX(NationalTeams!B:B,MATCH(D209,NationalTeams!C:C,0))</f>
        <v>73</v>
      </c>
      <c r="H209" t="s">
        <v>8677</v>
      </c>
      <c r="I209">
        <v>2</v>
      </c>
      <c r="J209">
        <v>1</v>
      </c>
      <c r="K209">
        <v>0</v>
      </c>
      <c r="L209">
        <v>1</v>
      </c>
      <c r="M209" t="s">
        <v>8680</v>
      </c>
      <c r="O209" t="str">
        <f t="shared" si="3"/>
        <v>INSERT INTO  "ClubLeague" (club_league_name,team_region_id,club_country,club_division,club_prom_reg,club_first_qual,club_second_qual,club_third_qual,clas_direct) VALUES ('Veikkausliiga',4,73,'1D',2,1,0,1,'N');</v>
      </c>
    </row>
    <row r="210" spans="2:15" x14ac:dyDescent="0.25">
      <c r="B210">
        <v>208</v>
      </c>
      <c r="C210" t="s">
        <v>1977</v>
      </c>
      <c r="D210" t="s">
        <v>511</v>
      </c>
      <c r="E210" t="s">
        <v>24</v>
      </c>
      <c r="F210">
        <f>INDEX(TeamRegion!B:B,MATCH(E210,TeamRegion!C:C,0))</f>
        <v>4</v>
      </c>
      <c r="G210">
        <f>INDEX(NationalTeams!B:B,MATCH(D210,NationalTeams!C:C,0))</f>
        <v>73</v>
      </c>
      <c r="H210" t="s">
        <v>8675</v>
      </c>
      <c r="I210">
        <v>2</v>
      </c>
      <c r="J210">
        <v>0</v>
      </c>
      <c r="K210">
        <v>0</v>
      </c>
      <c r="L210">
        <v>0</v>
      </c>
      <c r="M210" t="s">
        <v>8680</v>
      </c>
      <c r="O210" t="str">
        <f t="shared" si="3"/>
        <v>INSERT INTO  "ClubLeague" (club_league_name,team_region_id,club_country,club_division,club_prom_reg,club_first_qual,club_second_qual,club_third_qual,clas_direct) VALUES ('Ykkosliiga',4,73,'2D',2,0,0,0,'N');</v>
      </c>
    </row>
    <row r="211" spans="2:15" x14ac:dyDescent="0.25">
      <c r="B211">
        <v>209</v>
      </c>
      <c r="C211" t="s">
        <v>1978</v>
      </c>
      <c r="D211" t="s">
        <v>439</v>
      </c>
      <c r="E211" t="s">
        <v>8504</v>
      </c>
      <c r="F211">
        <f>INDEX(TeamRegion!B:B,MATCH(E211,TeamRegion!C:C,0))</f>
        <v>2</v>
      </c>
      <c r="G211">
        <f>INDEX(NationalTeams!B:B,MATCH(D211,NationalTeams!C:C,0))</f>
        <v>209</v>
      </c>
      <c r="H211" t="s">
        <v>8677</v>
      </c>
      <c r="I211">
        <v>2</v>
      </c>
      <c r="J211">
        <v>0</v>
      </c>
      <c r="K211">
        <v>0</v>
      </c>
      <c r="L211">
        <v>1</v>
      </c>
      <c r="M211" t="s">
        <v>8676</v>
      </c>
      <c r="O211" t="str">
        <f t="shared" si="3"/>
        <v>INSERT INTO  "ClubLeague" (club_league_name,team_region_id,club_country,club_division,club_prom_reg,club_first_qual,club_second_qual,club_third_qual,clas_direct) VALUES ('Yokary Liga',2,209,'1D',2,0,0,1,'Y');</v>
      </c>
    </row>
    <row r="212" spans="2:15" x14ac:dyDescent="0.25">
      <c r="B212">
        <v>210</v>
      </c>
      <c r="C212" t="s">
        <v>1979</v>
      </c>
      <c r="D212" t="s">
        <v>367</v>
      </c>
      <c r="E212" t="s">
        <v>22</v>
      </c>
      <c r="F212">
        <f>INDEX(TeamRegion!B:B,MATCH(E212,TeamRegion!C:C,0))</f>
        <v>1</v>
      </c>
      <c r="G212">
        <f>INDEX(NationalTeams!B:B,MATCH(D212,NationalTeams!C:C,0))</f>
        <v>222</v>
      </c>
      <c r="H212" t="s">
        <v>8677</v>
      </c>
      <c r="I212">
        <v>2</v>
      </c>
      <c r="J212">
        <v>2</v>
      </c>
      <c r="K212">
        <v>2</v>
      </c>
      <c r="L212">
        <v>0</v>
      </c>
      <c r="M212" t="s">
        <v>8676</v>
      </c>
      <c r="O212" t="str">
        <f t="shared" si="3"/>
        <v>INSERT INTO  "ClubLeague" (club_league_name,team_region_id,club_country,club_division,club_prom_reg,club_first_qual,club_second_qual,club_third_qual,clas_direct) VALUES ('Zambia Super League',1,222,'1D',2,2,2,0,'Y');</v>
      </c>
    </row>
    <row r="213" spans="2:15" x14ac:dyDescent="0.25">
      <c r="B213">
        <v>211</v>
      </c>
      <c r="C213" t="s">
        <v>1980</v>
      </c>
      <c r="D213" t="s">
        <v>358</v>
      </c>
      <c r="E213" t="s">
        <v>22</v>
      </c>
      <c r="F213">
        <f>INDEX(TeamRegion!B:B,MATCH(E213,TeamRegion!C:C,0))</f>
        <v>1</v>
      </c>
      <c r="G213">
        <f>INDEX(NationalTeams!B:B,MATCH(D213,NationalTeams!C:C,0))</f>
        <v>223</v>
      </c>
      <c r="H213" t="s">
        <v>8677</v>
      </c>
      <c r="I213">
        <v>2</v>
      </c>
      <c r="J213">
        <v>1</v>
      </c>
      <c r="K213">
        <v>1</v>
      </c>
      <c r="L213">
        <v>0</v>
      </c>
      <c r="M213" t="s">
        <v>8676</v>
      </c>
      <c r="O213" t="str">
        <f t="shared" si="3"/>
        <v>INSERT INTO  "ClubLeague" (club_league_name,team_region_id,club_country,club_division,club_prom_reg,club_first_qual,club_second_qual,club_third_qual,clas_direct) VALUES ('Zimbabwe Premier Soccer League',1,223,'1D',2,1,1,0,'Y');</v>
      </c>
    </row>
    <row r="214" spans="2:15" x14ac:dyDescent="0.25">
      <c r="B214">
        <v>212</v>
      </c>
      <c r="C214" t="s">
        <v>8988</v>
      </c>
      <c r="D214" t="s">
        <v>323</v>
      </c>
      <c r="E214" t="s">
        <v>22</v>
      </c>
      <c r="F214">
        <f>INDEX(TeamRegion!B:B,MATCH(E214,TeamRegion!C:C,0))</f>
        <v>1</v>
      </c>
      <c r="G214">
        <f>INDEX(NationalTeams!B:B,MATCH(D214,NationalTeams!C:C,0))</f>
        <v>51</v>
      </c>
      <c r="H214" t="s">
        <v>8677</v>
      </c>
      <c r="I214">
        <v>2</v>
      </c>
      <c r="J214">
        <v>2</v>
      </c>
      <c r="K214">
        <v>0</v>
      </c>
      <c r="L214">
        <v>0</v>
      </c>
      <c r="M214" t="s">
        <v>8676</v>
      </c>
      <c r="O214" t="str">
        <f t="shared" si="3"/>
        <v>INSERT INTO  "ClubLeague" (club_league_name,team_region_id,club_country,club_division,club_prom_reg,club_first_qual,club_second_qual,club_third_qual,clas_direct) VALUES ('League 1 CIV',1,51,'1D',2,2,0,0,'Y');</v>
      </c>
    </row>
    <row r="215" spans="2:15" x14ac:dyDescent="0.25">
      <c r="B215">
        <v>213</v>
      </c>
      <c r="C215" t="s">
        <v>8989</v>
      </c>
      <c r="D215" t="s">
        <v>369</v>
      </c>
      <c r="E215" t="s">
        <v>22</v>
      </c>
      <c r="F215">
        <f>INDEX(TeamRegion!B:B,MATCH(E215,TeamRegion!C:C,0))</f>
        <v>1</v>
      </c>
      <c r="G215">
        <f>INDEX(NationalTeams!B:B,MATCH(D215,NationalTeams!C:C,0))</f>
        <v>48</v>
      </c>
      <c r="H215" t="s">
        <v>8677</v>
      </c>
      <c r="I215">
        <v>1</v>
      </c>
      <c r="J215">
        <v>1</v>
      </c>
      <c r="K215">
        <v>0</v>
      </c>
      <c r="L215">
        <v>0</v>
      </c>
      <c r="M215" t="s">
        <v>8676</v>
      </c>
      <c r="O215" t="str">
        <f t="shared" si="3"/>
        <v>INSERT INTO  "ClubLeague" (club_league_name,team_region_id,club_country,club_division,club_prom_reg,club_first_qual,club_second_qual,club_third_qual,clas_direct) VALUES ('League 1 CON',1,48,'1D',1,1,0,0,'Y');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3A8F-C17E-48FE-9CF0-E98D2D1E35FF}">
  <dimension ref="B1:O13828"/>
  <sheetViews>
    <sheetView topLeftCell="E1" workbookViewId="0">
      <selection activeCell="E11" sqref="E11"/>
    </sheetView>
    <sheetView workbookViewId="1"/>
  </sheetViews>
  <sheetFormatPr baseColWidth="10" defaultRowHeight="15" x14ac:dyDescent="0.25"/>
  <cols>
    <col min="2" max="2" width="35.42578125" customWidth="1"/>
    <col min="3" max="3" width="11.42578125" customWidth="1"/>
    <col min="4" max="4" width="23.42578125" customWidth="1"/>
    <col min="5" max="5" width="13.42578125" bestFit="1" customWidth="1"/>
    <col min="8" max="8" width="72.42578125" bestFit="1" customWidth="1"/>
  </cols>
  <sheetData>
    <row r="1" spans="2:15" x14ac:dyDescent="0.25">
      <c r="C1" s="37" t="s">
        <v>8030</v>
      </c>
      <c r="D1" s="37"/>
      <c r="E1" s="37"/>
      <c r="F1" s="37"/>
      <c r="H1" t="s">
        <v>8024</v>
      </c>
      <c r="I1" t="s">
        <v>8025</v>
      </c>
      <c r="J1" t="s">
        <v>13</v>
      </c>
      <c r="K1" t="s">
        <v>14</v>
      </c>
      <c r="L1" t="s">
        <v>15</v>
      </c>
      <c r="M1" s="1" t="s">
        <v>18</v>
      </c>
      <c r="N1" t="s">
        <v>17</v>
      </c>
      <c r="O1" t="s">
        <v>16</v>
      </c>
    </row>
    <row r="2" spans="2:15" x14ac:dyDescent="0.25">
      <c r="B2" t="s">
        <v>1216</v>
      </c>
      <c r="C2" t="s">
        <v>312</v>
      </c>
      <c r="D2" t="s">
        <v>1217</v>
      </c>
      <c r="E2" t="s">
        <v>31</v>
      </c>
      <c r="F2" t="s">
        <v>1257</v>
      </c>
    </row>
    <row r="3" spans="2:15" x14ac:dyDescent="0.25">
      <c r="B3" t="s">
        <v>440</v>
      </c>
      <c r="C3">
        <f>INDEX(NationalTeams!B:B,MATCH(B3,NationalTeams!C:C,0))</f>
        <v>1</v>
      </c>
      <c r="D3" t="s">
        <v>1219</v>
      </c>
      <c r="E3">
        <f>INDEX(TeamSports!B:B,MATCH(D3,TeamSports!C:C,0))</f>
        <v>21</v>
      </c>
      <c r="F3">
        <f>INDEX(RanksTable!C:C,MATCH(B3,RanksTable!B:B,0))</f>
        <v>7</v>
      </c>
      <c r="H3" t="str">
        <f>_xlfn.CONCAT($H$1,$L$1,$C$1,$L$1," ",$J$1,$C$2,$N$1,$E$2,$N$1,$F$2,$K$1,$I$1,$J$1,C3,$N$1,E3,$N$1,F3,$K$1,$O$1)</f>
        <v>INSERT INTO "TeamRanks" (team_id,team_sport_id,team_rank) VALUES (1,21,7);</v>
      </c>
    </row>
    <row r="4" spans="2:15" x14ac:dyDescent="0.25">
      <c r="B4" t="s">
        <v>321</v>
      </c>
      <c r="C4">
        <f>INDEX(NationalTeams!B:B,MATCH(B4,NationalTeams!C:C,0))</f>
        <v>2</v>
      </c>
      <c r="D4" t="s">
        <v>1219</v>
      </c>
      <c r="E4">
        <f>INDEX(TeamSports!B:B,MATCH(D4,TeamSports!C:C,0))</f>
        <v>21</v>
      </c>
      <c r="F4">
        <f>INDEX(RanksTable!C:C,MATCH(B4,RanksTable!B:B,0))</f>
        <v>7</v>
      </c>
      <c r="H4" t="str">
        <f t="shared" ref="H4:H67" si="0">_xlfn.CONCAT($H$1,$L$1,$C$1,$L$1," ",$J$1,$C$2,$N$1,$E$2,$N$1,$F$2,$K$1,$I$1,$J$1,C4,$N$1,E4,$N$1,F4,$K$1,$O$1)</f>
        <v>INSERT INTO "TeamRanks" (team_id,team_sport_id,team_rank) VALUES (2,21,7);</v>
      </c>
    </row>
    <row r="5" spans="2:15" x14ac:dyDescent="0.25">
      <c r="B5" t="s">
        <v>520</v>
      </c>
      <c r="C5">
        <f>INDEX(NationalTeams!B:B,MATCH(B5,NationalTeams!C:C,0))</f>
        <v>3</v>
      </c>
      <c r="D5" t="s">
        <v>1219</v>
      </c>
      <c r="E5">
        <f>INDEX(TeamSports!B:B,MATCH(D5,TeamSports!C:C,0))</f>
        <v>21</v>
      </c>
      <c r="F5">
        <f>INDEX(RanksTable!C:C,MATCH(B5,RanksTable!B:B,0))</f>
        <v>4</v>
      </c>
      <c r="H5" t="str">
        <f t="shared" si="0"/>
        <v>INSERT INTO "TeamRanks" (team_id,team_sport_id,team_rank) VALUES (3,21,4);</v>
      </c>
    </row>
    <row r="6" spans="2:15" x14ac:dyDescent="0.25">
      <c r="B6" t="s">
        <v>489</v>
      </c>
      <c r="C6">
        <f>INDEX(NationalTeams!B:B,MATCH(B6,NationalTeams!C:C,0))</f>
        <v>4</v>
      </c>
      <c r="D6" t="s">
        <v>1219</v>
      </c>
      <c r="E6">
        <f>INDEX(TeamSports!B:B,MATCH(D6,TeamSports!C:C,0))</f>
        <v>21</v>
      </c>
      <c r="F6">
        <f>INDEX(RanksTable!C:C,MATCH(B6,RanksTable!B:B,0))</f>
        <v>1</v>
      </c>
      <c r="H6" t="str">
        <f t="shared" si="0"/>
        <v>INSERT INTO "TeamRanks" (team_id,team_sport_id,team_rank) VALUES (4,21,1);</v>
      </c>
    </row>
    <row r="7" spans="2:15" x14ac:dyDescent="0.25">
      <c r="B7" t="s">
        <v>329</v>
      </c>
      <c r="C7">
        <f>INDEX(NationalTeams!B:B,MATCH(B7,NationalTeams!C:C,0))</f>
        <v>5</v>
      </c>
      <c r="D7" t="s">
        <v>1219</v>
      </c>
      <c r="E7">
        <f>INDEX(TeamSports!B:B,MATCH(D7,TeamSports!C:C,0))</f>
        <v>21</v>
      </c>
      <c r="F7">
        <f>INDEX(RanksTable!C:C,MATCH(B7,RanksTable!B:B,0))</f>
        <v>7</v>
      </c>
      <c r="H7" t="str">
        <f t="shared" si="0"/>
        <v>INSERT INTO "TeamRanks" (team_id,team_sport_id,team_rank) VALUES (5,21,7);</v>
      </c>
    </row>
    <row r="8" spans="2:15" x14ac:dyDescent="0.25">
      <c r="B8" t="s">
        <v>538</v>
      </c>
      <c r="C8">
        <f>INDEX(NationalTeams!B:B,MATCH(B8,NationalTeams!C:C,0))</f>
        <v>6</v>
      </c>
      <c r="D8" t="s">
        <v>1219</v>
      </c>
      <c r="E8">
        <f>INDEX(TeamSports!B:B,MATCH(D8,TeamSports!C:C,0))</f>
        <v>21</v>
      </c>
      <c r="F8">
        <f>INDEX(RanksTable!C:C,MATCH(B8,RanksTable!B:B,0))</f>
        <v>7</v>
      </c>
      <c r="H8" t="str">
        <f t="shared" si="0"/>
        <v>INSERT INTO "TeamRanks" (team_id,team_sport_id,team_rank) VALUES (6,21,7);</v>
      </c>
    </row>
    <row r="9" spans="2:15" x14ac:dyDescent="0.25">
      <c r="B9" t="s">
        <v>357</v>
      </c>
      <c r="C9">
        <f>INDEX(NationalTeams!B:B,MATCH(B9,NationalTeams!C:C,0))</f>
        <v>7</v>
      </c>
      <c r="D9" t="s">
        <v>1219</v>
      </c>
      <c r="E9">
        <f>INDEX(TeamSports!B:B,MATCH(D9,TeamSports!C:C,0))</f>
        <v>21</v>
      </c>
      <c r="F9">
        <f>INDEX(RanksTable!C:C,MATCH(B9,RanksTable!B:B,0))</f>
        <v>4</v>
      </c>
      <c r="H9" t="str">
        <f t="shared" si="0"/>
        <v>INSERT INTO "TeamRanks" (team_id,team_sport_id,team_rank) VALUES (7,21,4);</v>
      </c>
    </row>
    <row r="10" spans="2:15" x14ac:dyDescent="0.25">
      <c r="B10" t="s">
        <v>420</v>
      </c>
      <c r="C10">
        <f>INDEX(NationalTeams!B:B,MATCH(B10,NationalTeams!C:C,0))</f>
        <v>8</v>
      </c>
      <c r="D10" t="s">
        <v>1219</v>
      </c>
      <c r="E10">
        <f>INDEX(TeamSports!B:B,MATCH(D10,TeamSports!C:C,0))</f>
        <v>21</v>
      </c>
      <c r="F10">
        <f>INDEX(RanksTable!C:C,MATCH(B10,RanksTable!B:B,0))</f>
        <v>7</v>
      </c>
      <c r="H10" t="str">
        <f t="shared" si="0"/>
        <v>INSERT INTO "TeamRanks" (team_id,team_sport_id,team_rank) VALUES (8,21,7);</v>
      </c>
    </row>
    <row r="11" spans="2:15" x14ac:dyDescent="0.25">
      <c r="B11" t="s">
        <v>400</v>
      </c>
      <c r="C11">
        <f>INDEX(NationalTeams!B:B,MATCH(B11,NationalTeams!C:C,0))</f>
        <v>9</v>
      </c>
      <c r="D11" t="s">
        <v>1219</v>
      </c>
      <c r="E11">
        <f>INDEX(TeamSports!B:B,MATCH(D11,TeamSports!C:C,0))</f>
        <v>21</v>
      </c>
      <c r="F11">
        <f>INDEX(RanksTable!C:C,MATCH(B11,RanksTable!B:B,0))</f>
        <v>7</v>
      </c>
      <c r="H11" t="str">
        <f t="shared" si="0"/>
        <v>INSERT INTO "TeamRanks" (team_id,team_sport_id,team_rank) VALUES (9,21,7);</v>
      </c>
    </row>
    <row r="12" spans="2:15" x14ac:dyDescent="0.25">
      <c r="B12" t="s">
        <v>428</v>
      </c>
      <c r="C12">
        <f>INDEX(NationalTeams!B:B,MATCH(B12,NationalTeams!C:C,0))</f>
        <v>10</v>
      </c>
      <c r="D12" t="s">
        <v>1219</v>
      </c>
      <c r="E12">
        <f>INDEX(TeamSports!B:B,MATCH(D12,TeamSports!C:C,0))</f>
        <v>21</v>
      </c>
      <c r="F12">
        <f>INDEX(RanksTable!C:C,MATCH(B12,RanksTable!B:B,0))</f>
        <v>3</v>
      </c>
      <c r="H12" t="str">
        <f t="shared" si="0"/>
        <v>INSERT INTO "TeamRanks" (team_id,team_sport_id,team_rank) VALUES (10,21,3);</v>
      </c>
    </row>
    <row r="13" spans="2:15" x14ac:dyDescent="0.25">
      <c r="B13" t="s">
        <v>324</v>
      </c>
      <c r="C13">
        <f>INDEX(NationalTeams!B:B,MATCH(B13,NationalTeams!C:C,0))</f>
        <v>11</v>
      </c>
      <c r="D13" t="s">
        <v>1219</v>
      </c>
      <c r="E13">
        <f>INDEX(TeamSports!B:B,MATCH(D13,TeamSports!C:C,0))</f>
        <v>21</v>
      </c>
      <c r="F13">
        <f>INDEX(RanksTable!C:C,MATCH(B13,RanksTable!B:B,0))</f>
        <v>3</v>
      </c>
      <c r="H13" t="str">
        <f t="shared" si="0"/>
        <v>INSERT INTO "TeamRanks" (team_id,team_sport_id,team_rank) VALUES (11,21,3);</v>
      </c>
    </row>
    <row r="14" spans="2:15" x14ac:dyDescent="0.25">
      <c r="B14" t="s">
        <v>376</v>
      </c>
      <c r="C14">
        <f>INDEX(NationalTeams!B:B,MATCH(B14,NationalTeams!C:C,0))</f>
        <v>12</v>
      </c>
      <c r="D14" t="s">
        <v>1219</v>
      </c>
      <c r="E14">
        <f>INDEX(TeamSports!B:B,MATCH(D14,TeamSports!C:C,0))</f>
        <v>21</v>
      </c>
      <c r="F14">
        <f>INDEX(RanksTable!C:C,MATCH(B14,RanksTable!B:B,0))</f>
        <v>1</v>
      </c>
      <c r="H14" t="str">
        <f t="shared" si="0"/>
        <v>INSERT INTO "TeamRanks" (team_id,team_sport_id,team_rank) VALUES (12,21,1);</v>
      </c>
    </row>
    <row r="15" spans="2:15" x14ac:dyDescent="0.25">
      <c r="B15" t="s">
        <v>529</v>
      </c>
      <c r="C15">
        <f>INDEX(NationalTeams!B:B,MATCH(B15,NationalTeams!C:C,0))</f>
        <v>13</v>
      </c>
      <c r="D15" t="s">
        <v>1219</v>
      </c>
      <c r="E15">
        <f>INDEX(TeamSports!B:B,MATCH(D15,TeamSports!C:C,0))</f>
        <v>21</v>
      </c>
      <c r="F15">
        <f>INDEX(RanksTable!C:C,MATCH(B15,RanksTable!B:B,0))</f>
        <v>5</v>
      </c>
      <c r="H15" t="str">
        <f t="shared" si="0"/>
        <v>INSERT INTO "TeamRanks" (team_id,team_sport_id,team_rank) VALUES (13,21,5);</v>
      </c>
    </row>
    <row r="16" spans="2:15" x14ac:dyDescent="0.25">
      <c r="B16" t="s">
        <v>415</v>
      </c>
      <c r="C16">
        <f>INDEX(NationalTeams!B:B,MATCH(B16,NationalTeams!C:C,0))</f>
        <v>14</v>
      </c>
      <c r="D16" t="s">
        <v>1219</v>
      </c>
      <c r="E16">
        <f>INDEX(TeamSports!B:B,MATCH(D16,TeamSports!C:C,0))</f>
        <v>21</v>
      </c>
      <c r="F16">
        <f>INDEX(RanksTable!C:C,MATCH(B16,RanksTable!B:B,0))</f>
        <v>7</v>
      </c>
      <c r="H16" t="str">
        <f t="shared" si="0"/>
        <v>INSERT INTO "TeamRanks" (team_id,team_sport_id,team_rank) VALUES (14,21,7);</v>
      </c>
    </row>
    <row r="17" spans="2:8" x14ac:dyDescent="0.25">
      <c r="B17" t="s">
        <v>424</v>
      </c>
      <c r="C17">
        <f>INDEX(NationalTeams!B:B,MATCH(B17,NationalTeams!C:C,0))</f>
        <v>15</v>
      </c>
      <c r="D17" t="s">
        <v>1219</v>
      </c>
      <c r="E17">
        <f>INDEX(TeamSports!B:B,MATCH(D17,TeamSports!C:C,0))</f>
        <v>21</v>
      </c>
      <c r="F17">
        <f>INDEX(RanksTable!C:C,MATCH(B17,RanksTable!B:B,0))</f>
        <v>7</v>
      </c>
      <c r="H17" t="str">
        <f t="shared" si="0"/>
        <v>INSERT INTO "TeamRanks" (team_id,team_sport_id,team_rank) VALUES (15,21,7);</v>
      </c>
    </row>
    <row r="18" spans="2:8" x14ac:dyDescent="0.25">
      <c r="B18" t="s">
        <v>426</v>
      </c>
      <c r="C18">
        <f>INDEX(NationalTeams!B:B,MATCH(B18,NationalTeams!C:C,0))</f>
        <v>16</v>
      </c>
      <c r="D18" t="s">
        <v>1219</v>
      </c>
      <c r="E18">
        <f>INDEX(TeamSports!B:B,MATCH(D18,TeamSports!C:C,0))</f>
        <v>21</v>
      </c>
      <c r="F18">
        <f>INDEX(RanksTable!C:C,MATCH(B18,RanksTable!B:B,0))</f>
        <v>2</v>
      </c>
      <c r="H18" t="str">
        <f t="shared" si="0"/>
        <v>INSERT INTO "TeamRanks" (team_id,team_sport_id,team_rank) VALUES (16,21,2);</v>
      </c>
    </row>
    <row r="19" spans="2:8" x14ac:dyDescent="0.25">
      <c r="B19" t="s">
        <v>514</v>
      </c>
      <c r="C19">
        <f>INDEX(NationalTeams!B:B,MATCH(B19,NationalTeams!C:C,0))</f>
        <v>17</v>
      </c>
      <c r="D19" t="s">
        <v>1219</v>
      </c>
      <c r="E19">
        <f>INDEX(TeamSports!B:B,MATCH(D19,TeamSports!C:C,0))</f>
        <v>21</v>
      </c>
      <c r="F19">
        <f>INDEX(RanksTable!C:C,MATCH(B19,RanksTable!B:B,0))</f>
        <v>2</v>
      </c>
      <c r="H19" t="str">
        <f t="shared" si="0"/>
        <v>INSERT INTO "TeamRanks" (team_id,team_sport_id,team_rank) VALUES (17,21,2);</v>
      </c>
    </row>
    <row r="20" spans="2:8" x14ac:dyDescent="0.25">
      <c r="B20" t="s">
        <v>535</v>
      </c>
      <c r="C20">
        <f>INDEX(NationalTeams!B:B,MATCH(B20,NationalTeams!C:C,0))</f>
        <v>18</v>
      </c>
      <c r="D20" t="s">
        <v>1219</v>
      </c>
      <c r="E20">
        <f>INDEX(TeamSports!B:B,MATCH(D20,TeamSports!C:C,0))</f>
        <v>21</v>
      </c>
      <c r="F20">
        <f>INDEX(RanksTable!C:C,MATCH(B20,RanksTable!B:B,0))</f>
        <v>6</v>
      </c>
      <c r="H20" t="str">
        <f t="shared" si="0"/>
        <v>INSERT INTO "TeamRanks" (team_id,team_sport_id,team_rank) VALUES (18,21,6);</v>
      </c>
    </row>
    <row r="21" spans="2:8" x14ac:dyDescent="0.25">
      <c r="B21" t="s">
        <v>419</v>
      </c>
      <c r="C21">
        <f>INDEX(NationalTeams!B:B,MATCH(B21,NationalTeams!C:C,0))</f>
        <v>19</v>
      </c>
      <c r="D21" t="s">
        <v>1219</v>
      </c>
      <c r="E21">
        <f>INDEX(TeamSports!B:B,MATCH(D21,TeamSports!C:C,0))</f>
        <v>21</v>
      </c>
      <c r="F21">
        <f>INDEX(RanksTable!C:C,MATCH(B21,RanksTable!B:B,0))</f>
        <v>7</v>
      </c>
      <c r="H21" t="str">
        <f t="shared" si="0"/>
        <v>INSERT INTO "TeamRanks" (team_id,team_sport_id,team_rank) VALUES (19,21,7);</v>
      </c>
    </row>
    <row r="22" spans="2:8" x14ac:dyDescent="0.25">
      <c r="B22" t="s">
        <v>433</v>
      </c>
      <c r="C22">
        <f>INDEX(NationalTeams!B:B,MATCH(B22,NationalTeams!C:C,0))</f>
        <v>20</v>
      </c>
      <c r="D22" t="s">
        <v>1219</v>
      </c>
      <c r="E22">
        <f>INDEX(TeamSports!B:B,MATCH(D22,TeamSports!C:C,0))</f>
        <v>21</v>
      </c>
      <c r="F22">
        <f>INDEX(RanksTable!C:C,MATCH(B22,RanksTable!B:B,0))</f>
        <v>4</v>
      </c>
      <c r="H22" t="str">
        <f t="shared" si="0"/>
        <v>INSERT INTO "TeamRanks" (team_id,team_sport_id,team_rank) VALUES (20,21,4);</v>
      </c>
    </row>
    <row r="23" spans="2:8" x14ac:dyDescent="0.25">
      <c r="B23" t="s">
        <v>465</v>
      </c>
      <c r="C23">
        <f>INDEX(NationalTeams!B:B,MATCH(B23,NationalTeams!C:C,0))</f>
        <v>21</v>
      </c>
      <c r="D23" t="s">
        <v>1219</v>
      </c>
      <c r="E23">
        <f>INDEX(TeamSports!B:B,MATCH(D23,TeamSports!C:C,0))</f>
        <v>21</v>
      </c>
      <c r="F23">
        <f>INDEX(RanksTable!C:C,MATCH(B23,RanksTable!B:B,0))</f>
        <v>7</v>
      </c>
      <c r="H23" t="str">
        <f t="shared" si="0"/>
        <v>INSERT INTO "TeamRanks" (team_id,team_sport_id,team_rank) VALUES (21,21,7);</v>
      </c>
    </row>
    <row r="24" spans="2:8" x14ac:dyDescent="0.25">
      <c r="B24" t="s">
        <v>408</v>
      </c>
      <c r="C24">
        <f>INDEX(NationalTeams!B:B,MATCH(B24,NationalTeams!C:C,0))</f>
        <v>22</v>
      </c>
      <c r="D24" t="s">
        <v>1219</v>
      </c>
      <c r="E24">
        <f>INDEX(TeamSports!B:B,MATCH(D24,TeamSports!C:C,0))</f>
        <v>21</v>
      </c>
      <c r="F24">
        <f>INDEX(RanksTable!C:C,MATCH(B24,RanksTable!B:B,0))</f>
        <v>7</v>
      </c>
      <c r="H24" t="str">
        <f t="shared" si="0"/>
        <v>INSERT INTO "TeamRanks" (team_id,team_sport_id,team_rank) VALUES (22,21,7);</v>
      </c>
    </row>
    <row r="25" spans="2:8" x14ac:dyDescent="0.25">
      <c r="B25" t="s">
        <v>505</v>
      </c>
      <c r="C25">
        <f>INDEX(NationalTeams!B:B,MATCH(B25,NationalTeams!C:C,0))</f>
        <v>23</v>
      </c>
      <c r="D25" t="s">
        <v>1219</v>
      </c>
      <c r="E25">
        <f>INDEX(TeamSports!B:B,MATCH(D25,TeamSports!C:C,0))</f>
        <v>21</v>
      </c>
      <c r="F25">
        <f>INDEX(RanksTable!C:C,MATCH(B25,RanksTable!B:B,0))</f>
        <v>1</v>
      </c>
      <c r="H25" t="str">
        <f t="shared" si="0"/>
        <v>INSERT INTO "TeamRanks" (team_id,team_sport_id,team_rank) VALUES (23,21,1);</v>
      </c>
    </row>
    <row r="26" spans="2:8" x14ac:dyDescent="0.25">
      <c r="B26" t="s">
        <v>334</v>
      </c>
      <c r="C26">
        <f>INDEX(NationalTeams!B:B,MATCH(B26,NationalTeams!C:C,0))</f>
        <v>24</v>
      </c>
      <c r="D26" t="s">
        <v>1219</v>
      </c>
      <c r="E26">
        <f>INDEX(TeamSports!B:B,MATCH(D26,TeamSports!C:C,0))</f>
        <v>21</v>
      </c>
      <c r="F26">
        <f>INDEX(RanksTable!C:C,MATCH(B26,RanksTable!B:B,0))</f>
        <v>7</v>
      </c>
      <c r="H26" t="str">
        <f t="shared" si="0"/>
        <v>INSERT INTO "TeamRanks" (team_id,team_sport_id,team_rank) VALUES (24,21,7);</v>
      </c>
    </row>
    <row r="27" spans="2:8" x14ac:dyDescent="0.25">
      <c r="B27" t="s">
        <v>337</v>
      </c>
      <c r="C27">
        <f>INDEX(NationalTeams!B:B,MATCH(B27,NationalTeams!C:C,0))</f>
        <v>25</v>
      </c>
      <c r="D27" t="s">
        <v>1219</v>
      </c>
      <c r="E27">
        <f>INDEX(TeamSports!B:B,MATCH(D27,TeamSports!C:C,0))</f>
        <v>21</v>
      </c>
      <c r="F27">
        <f>INDEX(RanksTable!C:C,MATCH(B27,RanksTable!B:B,0))</f>
        <v>5</v>
      </c>
      <c r="H27" t="str">
        <f t="shared" si="0"/>
        <v>INSERT INTO "TeamRanks" (team_id,team_sport_id,team_rank) VALUES (25,21,5);</v>
      </c>
    </row>
    <row r="28" spans="2:8" x14ac:dyDescent="0.25">
      <c r="B28" t="s">
        <v>403</v>
      </c>
      <c r="C28">
        <f>INDEX(NationalTeams!B:B,MATCH(B28,NationalTeams!C:C,0))</f>
        <v>26</v>
      </c>
      <c r="D28" t="s">
        <v>1219</v>
      </c>
      <c r="E28">
        <f>INDEX(TeamSports!B:B,MATCH(D28,TeamSports!C:C,0))</f>
        <v>21</v>
      </c>
      <c r="F28">
        <f>INDEX(RanksTable!C:C,MATCH(B28,RanksTable!B:B,0))</f>
        <v>7</v>
      </c>
      <c r="H28" t="str">
        <f t="shared" si="0"/>
        <v>INSERT INTO "TeamRanks" (team_id,team_sport_id,team_rank) VALUES (26,21,7);</v>
      </c>
    </row>
    <row r="29" spans="2:8" x14ac:dyDescent="0.25">
      <c r="B29" t="s">
        <v>525</v>
      </c>
      <c r="C29">
        <f>INDEX(NationalTeams!B:B,MATCH(B29,NationalTeams!C:C,0))</f>
        <v>27</v>
      </c>
      <c r="D29" t="s">
        <v>1219</v>
      </c>
      <c r="E29">
        <f>INDEX(TeamSports!B:B,MATCH(D29,TeamSports!C:C,0))</f>
        <v>21</v>
      </c>
      <c r="F29">
        <f>INDEX(RanksTable!C:C,MATCH(B29,RanksTable!B:B,0))</f>
        <v>5</v>
      </c>
      <c r="H29" t="str">
        <f t="shared" si="0"/>
        <v>INSERT INTO "TeamRanks" (team_id,team_sport_id,team_rank) VALUES (27,21,5);</v>
      </c>
    </row>
    <row r="30" spans="2:8" x14ac:dyDescent="0.25">
      <c r="B30" t="s">
        <v>453</v>
      </c>
      <c r="C30">
        <f>INDEX(NationalTeams!B:B,MATCH(B30,NationalTeams!C:C,0))</f>
        <v>28</v>
      </c>
      <c r="D30" t="s">
        <v>1219</v>
      </c>
      <c r="E30">
        <f>INDEX(TeamSports!B:B,MATCH(D30,TeamSports!C:C,0))</f>
        <v>21</v>
      </c>
      <c r="F30">
        <f>INDEX(RanksTable!C:C,MATCH(B30,RanksTable!B:B,0))</f>
        <v>7</v>
      </c>
      <c r="H30" t="str">
        <f t="shared" si="0"/>
        <v>INSERT INTO "TeamRanks" (team_id,team_sport_id,team_rank) VALUES (28,21,7);</v>
      </c>
    </row>
    <row r="31" spans="2:8" x14ac:dyDescent="0.25">
      <c r="B31" t="s">
        <v>353</v>
      </c>
      <c r="C31">
        <f>INDEX(NationalTeams!B:B,MATCH(B31,NationalTeams!C:C,0))</f>
        <v>29</v>
      </c>
      <c r="D31" t="s">
        <v>1219</v>
      </c>
      <c r="E31">
        <f>INDEX(TeamSports!B:B,MATCH(D31,TeamSports!C:C,0))</f>
        <v>21</v>
      </c>
      <c r="F31">
        <f>INDEX(RanksTable!C:C,MATCH(B31,RanksTable!B:B,0))</f>
        <v>4</v>
      </c>
      <c r="H31" t="str">
        <f t="shared" si="0"/>
        <v>INSERT INTO "TeamRanks" (team_id,team_sport_id,team_rank) VALUES (29,21,4);</v>
      </c>
    </row>
    <row r="32" spans="2:8" x14ac:dyDescent="0.25">
      <c r="B32" t="s">
        <v>516</v>
      </c>
      <c r="C32">
        <f>INDEX(NationalTeams!B:B,MATCH(B32,NationalTeams!C:C,0))</f>
        <v>30</v>
      </c>
      <c r="D32" t="s">
        <v>1219</v>
      </c>
      <c r="E32">
        <f>INDEX(TeamSports!B:B,MATCH(D32,TeamSports!C:C,0))</f>
        <v>21</v>
      </c>
      <c r="F32">
        <f>INDEX(RanksTable!C:C,MATCH(B32,RanksTable!B:B,0))</f>
        <v>4</v>
      </c>
      <c r="H32" t="str">
        <f t="shared" si="0"/>
        <v>INSERT INTO "TeamRanks" (team_id,team_sport_id,team_rank) VALUES (30,21,4);</v>
      </c>
    </row>
    <row r="33" spans="2:8" x14ac:dyDescent="0.25">
      <c r="B33" t="s">
        <v>340</v>
      </c>
      <c r="C33">
        <f>INDEX(NationalTeams!B:B,MATCH(B33,NationalTeams!C:C,0))</f>
        <v>31</v>
      </c>
      <c r="D33" t="s">
        <v>1219</v>
      </c>
      <c r="E33">
        <f>INDEX(TeamSports!B:B,MATCH(D33,TeamSports!C:C,0))</f>
        <v>21</v>
      </c>
      <c r="F33">
        <f>INDEX(RanksTable!C:C,MATCH(B33,RanksTable!B:B,0))</f>
        <v>6</v>
      </c>
      <c r="H33" t="str">
        <f t="shared" si="0"/>
        <v>INSERT INTO "TeamRanks" (team_id,team_sport_id,team_rank) VALUES (31,21,6);</v>
      </c>
    </row>
    <row r="34" spans="2:8" x14ac:dyDescent="0.25">
      <c r="B34" t="s">
        <v>327</v>
      </c>
      <c r="C34">
        <f>INDEX(NationalTeams!B:B,MATCH(B34,NationalTeams!C:C,0))</f>
        <v>32</v>
      </c>
      <c r="D34" t="s">
        <v>1219</v>
      </c>
      <c r="E34">
        <f>INDEX(TeamSports!B:B,MATCH(D34,TeamSports!C:C,0))</f>
        <v>21</v>
      </c>
      <c r="F34">
        <f>INDEX(RanksTable!C:C,MATCH(B34,RanksTable!B:B,0))</f>
        <v>1</v>
      </c>
      <c r="H34" t="str">
        <f t="shared" si="0"/>
        <v>INSERT INTO "TeamRanks" (team_id,team_sport_id,team_rank) VALUES (32,21,1);</v>
      </c>
    </row>
    <row r="35" spans="2:8" x14ac:dyDescent="0.25">
      <c r="B35" t="s">
        <v>478</v>
      </c>
      <c r="C35">
        <f>INDEX(NationalTeams!B:B,MATCH(B35,NationalTeams!C:C,0))</f>
        <v>33</v>
      </c>
      <c r="D35" t="s">
        <v>1219</v>
      </c>
      <c r="E35">
        <f>INDEX(TeamSports!B:B,MATCH(D35,TeamSports!C:C,0))</f>
        <v>21</v>
      </c>
      <c r="F35">
        <f>INDEX(RanksTable!C:C,MATCH(B35,RanksTable!B:B,0))</f>
        <v>7</v>
      </c>
      <c r="H35" t="str">
        <f t="shared" si="0"/>
        <v>INSERT INTO "TeamRanks" (team_id,team_sport_id,team_rank) VALUES (33,21,7);</v>
      </c>
    </row>
    <row r="36" spans="2:8" x14ac:dyDescent="0.25">
      <c r="B36" t="s">
        <v>510</v>
      </c>
      <c r="C36">
        <f>INDEX(NationalTeams!B:B,MATCH(B36,NationalTeams!C:C,0))</f>
        <v>34</v>
      </c>
      <c r="D36" t="s">
        <v>1219</v>
      </c>
      <c r="E36">
        <f>INDEX(TeamSports!B:B,MATCH(D36,TeamSports!C:C,0))</f>
        <v>21</v>
      </c>
      <c r="F36">
        <f>INDEX(RanksTable!C:C,MATCH(B36,RanksTable!B:B,0))</f>
        <v>4</v>
      </c>
      <c r="H36" t="str">
        <f t="shared" si="0"/>
        <v>INSERT INTO "TeamRanks" (team_id,team_sport_id,team_rank) VALUES (34,21,4);</v>
      </c>
    </row>
    <row r="37" spans="2:8" x14ac:dyDescent="0.25">
      <c r="B37" t="s">
        <v>366</v>
      </c>
      <c r="C37">
        <f>INDEX(NationalTeams!B:B,MATCH(B37,NationalTeams!C:C,0))</f>
        <v>35</v>
      </c>
      <c r="D37" t="s">
        <v>1219</v>
      </c>
      <c r="E37">
        <f>INDEX(TeamSports!B:B,MATCH(D37,TeamSports!C:C,0))</f>
        <v>21</v>
      </c>
      <c r="F37">
        <f>INDEX(RanksTable!C:C,MATCH(B37,RanksTable!B:B,0))</f>
        <v>4</v>
      </c>
      <c r="H37" t="str">
        <f t="shared" si="0"/>
        <v>INSERT INTO "TeamRanks" (team_id,team_sport_id,team_rank) VALUES (35,21,4);</v>
      </c>
    </row>
    <row r="38" spans="2:8" x14ac:dyDescent="0.25">
      <c r="B38" t="s">
        <v>341</v>
      </c>
      <c r="C38">
        <f>INDEX(NationalTeams!B:B,MATCH(B38,NationalTeams!C:C,0))</f>
        <v>36</v>
      </c>
      <c r="D38" t="s">
        <v>1219</v>
      </c>
      <c r="E38">
        <f>INDEX(TeamSports!B:B,MATCH(D38,TeamSports!C:C,0))</f>
        <v>21</v>
      </c>
      <c r="F38">
        <f>INDEX(RanksTable!C:C,MATCH(B38,RanksTable!B:B,0))</f>
        <v>6</v>
      </c>
      <c r="H38" t="str">
        <f t="shared" si="0"/>
        <v>INSERT INTO "TeamRanks" (team_id,team_sport_id,team_rank) VALUES (36,21,6);</v>
      </c>
    </row>
    <row r="39" spans="2:8" x14ac:dyDescent="0.25">
      <c r="B39" t="s">
        <v>454</v>
      </c>
      <c r="C39">
        <f>INDEX(NationalTeams!B:B,MATCH(B39,NationalTeams!C:C,0))</f>
        <v>37</v>
      </c>
      <c r="D39" t="s">
        <v>1219</v>
      </c>
      <c r="E39">
        <f>INDEX(TeamSports!B:B,MATCH(D39,TeamSports!C:C,0))</f>
        <v>21</v>
      </c>
      <c r="F39">
        <f>INDEX(RanksTable!C:C,MATCH(B39,RanksTable!B:B,0))</f>
        <v>7</v>
      </c>
      <c r="H39" t="str">
        <f t="shared" si="0"/>
        <v>INSERT INTO "TeamRanks" (team_id,team_sport_id,team_rank) VALUES (37,21,7);</v>
      </c>
    </row>
    <row r="40" spans="2:8" x14ac:dyDescent="0.25">
      <c r="B40" t="s">
        <v>371</v>
      </c>
      <c r="C40">
        <f>INDEX(NationalTeams!B:B,MATCH(B40,NationalTeams!C:C,0))</f>
        <v>38</v>
      </c>
      <c r="D40" t="s">
        <v>1219</v>
      </c>
      <c r="E40">
        <f>INDEX(TeamSports!B:B,MATCH(D40,TeamSports!C:C,0))</f>
        <v>21</v>
      </c>
      <c r="F40">
        <f>INDEX(RanksTable!C:C,MATCH(B40,RanksTable!B:B,0))</f>
        <v>4</v>
      </c>
      <c r="H40" t="str">
        <f t="shared" si="0"/>
        <v>INSERT INTO "TeamRanks" (team_id,team_sport_id,team_rank) VALUES (38,21,4);</v>
      </c>
    </row>
    <row r="41" spans="2:8" x14ac:dyDescent="0.25">
      <c r="B41" t="s">
        <v>462</v>
      </c>
      <c r="C41">
        <f>INDEX(NationalTeams!B:B,MATCH(B41,NationalTeams!C:C,0))</f>
        <v>39</v>
      </c>
      <c r="D41" t="s">
        <v>1219</v>
      </c>
      <c r="E41">
        <f>INDEX(TeamSports!B:B,MATCH(D41,TeamSports!C:C,0))</f>
        <v>21</v>
      </c>
      <c r="F41">
        <f>INDEX(RanksTable!C:C,MATCH(B41,RanksTable!B:B,0))</f>
        <v>7</v>
      </c>
      <c r="H41" t="str">
        <f t="shared" si="0"/>
        <v>INSERT INTO "TeamRanks" (team_id,team_sport_id,team_rank) VALUES (39,21,7);</v>
      </c>
    </row>
    <row r="42" spans="2:8" x14ac:dyDescent="0.25">
      <c r="B42" t="s">
        <v>322</v>
      </c>
      <c r="C42">
        <f>INDEX(NationalTeams!B:B,MATCH(B42,NationalTeams!C:C,0))</f>
        <v>40</v>
      </c>
      <c r="D42" t="s">
        <v>1219</v>
      </c>
      <c r="E42">
        <f>INDEX(TeamSports!B:B,MATCH(D42,TeamSports!C:C,0))</f>
        <v>21</v>
      </c>
      <c r="F42">
        <f>INDEX(RanksTable!C:C,MATCH(B42,RanksTable!B:B,0))</f>
        <v>3</v>
      </c>
      <c r="H42" t="str">
        <f t="shared" si="0"/>
        <v>INSERT INTO "TeamRanks" (team_id,team_sport_id,team_rank) VALUES (40,21,3);</v>
      </c>
    </row>
    <row r="43" spans="2:8" x14ac:dyDescent="0.25">
      <c r="B43" t="s">
        <v>355</v>
      </c>
      <c r="C43">
        <f>INDEX(NationalTeams!B:B,MATCH(B43,NationalTeams!C:C,0))</f>
        <v>41</v>
      </c>
      <c r="D43" t="s">
        <v>1219</v>
      </c>
      <c r="E43">
        <f>INDEX(TeamSports!B:B,MATCH(D43,TeamSports!C:C,0))</f>
        <v>21</v>
      </c>
      <c r="F43">
        <f>INDEX(RanksTable!C:C,MATCH(B43,RanksTable!B:B,0))</f>
        <v>2</v>
      </c>
      <c r="H43" t="str">
        <f t="shared" si="0"/>
        <v>INSERT INTO "TeamRanks" (team_id,team_sport_id,team_rank) VALUES (41,21,2);</v>
      </c>
    </row>
    <row r="44" spans="2:8" x14ac:dyDescent="0.25">
      <c r="B44" t="s">
        <v>344</v>
      </c>
      <c r="C44">
        <f>INDEX(NationalTeams!B:B,MATCH(B44,NationalTeams!C:C,0))</f>
        <v>42</v>
      </c>
      <c r="D44" t="s">
        <v>1219</v>
      </c>
      <c r="E44">
        <f>INDEX(TeamSports!B:B,MATCH(D44,TeamSports!C:C,0))</f>
        <v>21</v>
      </c>
      <c r="F44">
        <f>INDEX(RanksTable!C:C,MATCH(B44,RanksTable!B:B,0))</f>
        <v>7</v>
      </c>
      <c r="H44" t="str">
        <f t="shared" si="0"/>
        <v>INSERT INTO "TeamRanks" (team_id,team_sport_id,team_rank) VALUES (42,21,7);</v>
      </c>
    </row>
    <row r="45" spans="2:8" x14ac:dyDescent="0.25">
      <c r="B45" t="s">
        <v>330</v>
      </c>
      <c r="C45">
        <f>INDEX(NationalTeams!B:B,MATCH(B45,NationalTeams!C:C,0))</f>
        <v>43</v>
      </c>
      <c r="D45" t="s">
        <v>1219</v>
      </c>
      <c r="E45">
        <f>INDEX(TeamSports!B:B,MATCH(D45,TeamSports!C:C,0))</f>
        <v>21</v>
      </c>
      <c r="F45">
        <f>INDEX(RanksTable!C:C,MATCH(B45,RanksTable!B:B,0))</f>
        <v>3</v>
      </c>
      <c r="H45" t="str">
        <f t="shared" si="0"/>
        <v>INSERT INTO "TeamRanks" (team_id,team_sport_id,team_rank) VALUES (43,21,3);</v>
      </c>
    </row>
    <row r="46" spans="2:8" x14ac:dyDescent="0.25">
      <c r="B46" t="s">
        <v>429</v>
      </c>
      <c r="C46">
        <f>INDEX(NationalTeams!B:B,MATCH(B46,NationalTeams!C:C,0))</f>
        <v>44</v>
      </c>
      <c r="D46" t="s">
        <v>1219</v>
      </c>
      <c r="E46">
        <f>INDEX(TeamSports!B:B,MATCH(D46,TeamSports!C:C,0))</f>
        <v>21</v>
      </c>
      <c r="F46">
        <f>INDEX(RanksTable!C:C,MATCH(B46,RanksTable!B:B,0))</f>
        <v>5</v>
      </c>
      <c r="H46" t="str">
        <f t="shared" si="0"/>
        <v>INSERT INTO "TeamRanks" (team_id,team_sport_id,team_rank) VALUES (44,21,5);</v>
      </c>
    </row>
    <row r="47" spans="2:8" x14ac:dyDescent="0.25">
      <c r="B47" t="s">
        <v>534</v>
      </c>
      <c r="C47">
        <f>INDEX(NationalTeams!B:B,MATCH(B47,NationalTeams!C:C,0))</f>
        <v>45</v>
      </c>
      <c r="D47" t="s">
        <v>1219</v>
      </c>
      <c r="E47">
        <f>INDEX(TeamSports!B:B,MATCH(D47,TeamSports!C:C,0))</f>
        <v>21</v>
      </c>
      <c r="F47">
        <f>INDEX(RanksTable!C:C,MATCH(B47,RanksTable!B:B,0))</f>
        <v>6</v>
      </c>
      <c r="H47" t="str">
        <f t="shared" si="0"/>
        <v>INSERT INTO "TeamRanks" (team_id,team_sport_id,team_rank) VALUES (45,21,6);</v>
      </c>
    </row>
    <row r="48" spans="2:8" x14ac:dyDescent="0.25">
      <c r="B48" t="s">
        <v>328</v>
      </c>
      <c r="C48">
        <f>INDEX(NationalTeams!B:B,MATCH(B48,NationalTeams!C:C,0))</f>
        <v>46</v>
      </c>
      <c r="D48" t="s">
        <v>1219</v>
      </c>
      <c r="E48">
        <f>INDEX(TeamSports!B:B,MATCH(D48,TeamSports!C:C,0))</f>
        <v>21</v>
      </c>
      <c r="F48">
        <f>INDEX(RanksTable!C:C,MATCH(B48,RanksTable!B:B,0))</f>
        <v>1</v>
      </c>
      <c r="H48" t="str">
        <f t="shared" si="0"/>
        <v>INSERT INTO "TeamRanks" (team_id,team_sport_id,team_rank) VALUES (46,21,1);</v>
      </c>
    </row>
    <row r="49" spans="2:8" x14ac:dyDescent="0.25">
      <c r="B49" t="s">
        <v>368</v>
      </c>
      <c r="C49">
        <f>INDEX(NationalTeams!B:B,MATCH(B49,NationalTeams!C:C,0))</f>
        <v>47</v>
      </c>
      <c r="D49" t="s">
        <v>1219</v>
      </c>
      <c r="E49">
        <f>INDEX(TeamSports!B:B,MATCH(D49,TeamSports!C:C,0))</f>
        <v>21</v>
      </c>
      <c r="F49">
        <f>INDEX(RanksTable!C:C,MATCH(B49,RanksTable!B:B,0))</f>
        <v>5</v>
      </c>
      <c r="H49" t="str">
        <f t="shared" si="0"/>
        <v>INSERT INTO "TeamRanks" (team_id,team_sport_id,team_rank) VALUES (47,21,5);</v>
      </c>
    </row>
    <row r="50" spans="2:8" x14ac:dyDescent="0.25">
      <c r="B50" t="s">
        <v>369</v>
      </c>
      <c r="C50">
        <f>INDEX(NationalTeams!B:B,MATCH(B50,NationalTeams!C:C,0))</f>
        <v>48</v>
      </c>
      <c r="D50" t="s">
        <v>1219</v>
      </c>
      <c r="E50">
        <f>INDEX(TeamSports!B:B,MATCH(D50,TeamSports!C:C,0))</f>
        <v>21</v>
      </c>
      <c r="F50">
        <f>INDEX(RanksTable!C:C,MATCH(B50,RanksTable!B:B,0))</f>
        <v>6</v>
      </c>
      <c r="H50" t="str">
        <f t="shared" si="0"/>
        <v>INSERT INTO "TeamRanks" (team_id,team_sport_id,team_rank) VALUES (48,21,6);</v>
      </c>
    </row>
    <row r="51" spans="2:8" x14ac:dyDescent="0.25">
      <c r="B51" t="s">
        <v>447</v>
      </c>
      <c r="C51">
        <f>INDEX(NationalTeams!B:B,MATCH(B51,NationalTeams!C:C,0))</f>
        <v>49</v>
      </c>
      <c r="D51" t="s">
        <v>1219</v>
      </c>
      <c r="E51">
        <f>INDEX(TeamSports!B:B,MATCH(D51,TeamSports!C:C,0))</f>
        <v>21</v>
      </c>
      <c r="F51">
        <f>INDEX(RanksTable!C:C,MATCH(B51,RanksTable!B:B,0))</f>
        <v>5</v>
      </c>
      <c r="H51" t="str">
        <f t="shared" si="0"/>
        <v>INSERT INTO "TeamRanks" (team_id,team_sport_id,team_rank) VALUES (49,21,5);</v>
      </c>
    </row>
    <row r="52" spans="2:8" x14ac:dyDescent="0.25">
      <c r="B52" t="s">
        <v>425</v>
      </c>
      <c r="C52">
        <f>INDEX(NationalTeams!B:B,MATCH(B52,NationalTeams!C:C,0))</f>
        <v>50</v>
      </c>
      <c r="D52" t="s">
        <v>1219</v>
      </c>
      <c r="E52">
        <f>INDEX(TeamSports!B:B,MATCH(D52,TeamSports!C:C,0))</f>
        <v>21</v>
      </c>
      <c r="F52">
        <f>INDEX(RanksTable!C:C,MATCH(B52,RanksTable!B:B,0))</f>
        <v>2</v>
      </c>
      <c r="H52" t="str">
        <f t="shared" si="0"/>
        <v>INSERT INTO "TeamRanks" (team_id,team_sport_id,team_rank) VALUES (50,21,2);</v>
      </c>
    </row>
    <row r="53" spans="2:8" x14ac:dyDescent="0.25">
      <c r="B53" t="s">
        <v>323</v>
      </c>
      <c r="C53">
        <f>INDEX(NationalTeams!B:B,MATCH(B53,NationalTeams!C:C,0))</f>
        <v>51</v>
      </c>
      <c r="D53" t="s">
        <v>1219</v>
      </c>
      <c r="E53">
        <f>INDEX(TeamSports!B:B,MATCH(D53,TeamSports!C:C,0))</f>
        <v>21</v>
      </c>
      <c r="F53">
        <f>INDEX(RanksTable!C:C,MATCH(B53,RanksTable!B:B,0))</f>
        <v>3</v>
      </c>
      <c r="H53" t="str">
        <f t="shared" si="0"/>
        <v>INSERT INTO "TeamRanks" (team_id,team_sport_id,team_rank) VALUES (51,21,3);</v>
      </c>
    </row>
    <row r="54" spans="2:8" x14ac:dyDescent="0.25">
      <c r="B54" t="s">
        <v>354</v>
      </c>
      <c r="C54">
        <f>INDEX(NationalTeams!B:B,MATCH(B54,NationalTeams!C:C,0))</f>
        <v>52</v>
      </c>
      <c r="D54" t="s">
        <v>1219</v>
      </c>
      <c r="E54">
        <f>INDEX(TeamSports!B:B,MATCH(D54,TeamSports!C:C,0))</f>
        <v>21</v>
      </c>
      <c r="F54">
        <f>INDEX(RanksTable!C:C,MATCH(B54,RanksTable!B:B,0))</f>
        <v>3</v>
      </c>
      <c r="H54" t="str">
        <f t="shared" si="0"/>
        <v>INSERT INTO "TeamRanks" (team_id,team_sport_id,team_rank) VALUES (52,21,3);</v>
      </c>
    </row>
    <row r="55" spans="2:8" x14ac:dyDescent="0.25">
      <c r="B55" t="s">
        <v>498</v>
      </c>
      <c r="C55">
        <f>INDEX(NationalTeams!B:B,MATCH(B55,NationalTeams!C:C,0))</f>
        <v>53</v>
      </c>
      <c r="D55" t="s">
        <v>1219</v>
      </c>
      <c r="E55">
        <f>INDEX(TeamSports!B:B,MATCH(D55,TeamSports!C:C,0))</f>
        <v>21</v>
      </c>
      <c r="F55">
        <f>INDEX(RanksTable!C:C,MATCH(B55,RanksTable!B:B,0))</f>
        <v>1</v>
      </c>
      <c r="H55" t="str">
        <f t="shared" si="0"/>
        <v>INSERT INTO "TeamRanks" (team_id,team_sport_id,team_rank) VALUES (53,21,1);</v>
      </c>
    </row>
    <row r="56" spans="2:8" x14ac:dyDescent="0.25">
      <c r="B56" t="s">
        <v>406</v>
      </c>
      <c r="C56">
        <f>INDEX(NationalTeams!B:B,MATCH(B56,NationalTeams!C:C,0))</f>
        <v>54</v>
      </c>
      <c r="D56" t="s">
        <v>1219</v>
      </c>
      <c r="E56">
        <f>INDEX(TeamSports!B:B,MATCH(D56,TeamSports!C:C,0))</f>
        <v>21</v>
      </c>
      <c r="F56">
        <f>INDEX(RanksTable!C:C,MATCH(B56,RanksTable!B:B,0))</f>
        <v>7</v>
      </c>
      <c r="H56" t="str">
        <f t="shared" si="0"/>
        <v>INSERT INTO "TeamRanks" (team_id,team_sport_id,team_rank) VALUES (54,21,7);</v>
      </c>
    </row>
    <row r="57" spans="2:8" x14ac:dyDescent="0.25">
      <c r="B57" t="s">
        <v>404</v>
      </c>
      <c r="C57">
        <f>INDEX(NationalTeams!B:B,MATCH(B57,NationalTeams!C:C,0))</f>
        <v>55</v>
      </c>
      <c r="D57" t="s">
        <v>1219</v>
      </c>
      <c r="E57">
        <f>INDEX(TeamSports!B:B,MATCH(D57,TeamSports!C:C,0))</f>
        <v>21</v>
      </c>
      <c r="F57">
        <f>INDEX(RanksTable!C:C,MATCH(B57,RanksTable!B:B,0))</f>
        <v>4</v>
      </c>
      <c r="H57" t="str">
        <f t="shared" si="0"/>
        <v>INSERT INTO "TeamRanks" (team_id,team_sport_id,team_rank) VALUES (55,21,4);</v>
      </c>
    </row>
    <row r="58" spans="2:8" x14ac:dyDescent="0.25">
      <c r="B58" t="s">
        <v>495</v>
      </c>
      <c r="C58">
        <f>INDEX(NationalTeams!B:B,MATCH(B58,NationalTeams!C:C,0))</f>
        <v>56</v>
      </c>
      <c r="D58" t="s">
        <v>1219</v>
      </c>
      <c r="E58">
        <f>INDEX(TeamSports!B:B,MATCH(D58,TeamSports!C:C,0))</f>
        <v>21</v>
      </c>
      <c r="F58">
        <f>INDEX(RanksTable!C:C,MATCH(B58,RanksTable!B:B,0))</f>
        <v>2</v>
      </c>
      <c r="H58" t="str">
        <f t="shared" si="0"/>
        <v>INSERT INTO "TeamRanks" (team_id,team_sport_id,team_rank) VALUES (56,21,2);</v>
      </c>
    </row>
    <row r="59" spans="2:8" x14ac:dyDescent="0.25">
      <c r="B59" t="s">
        <v>413</v>
      </c>
      <c r="C59">
        <f>INDEX(NationalTeams!B:B,MATCH(B59,NationalTeams!C:C,0))</f>
        <v>57</v>
      </c>
      <c r="D59" t="s">
        <v>1219</v>
      </c>
      <c r="E59">
        <f>INDEX(TeamSports!B:B,MATCH(D59,TeamSports!C:C,0))</f>
        <v>21</v>
      </c>
      <c r="F59">
        <f>INDEX(RanksTable!C:C,MATCH(B59,RanksTable!B:B,0))</f>
        <v>7</v>
      </c>
      <c r="H59" t="str">
        <f t="shared" si="0"/>
        <v>INSERT INTO "TeamRanks" (team_id,team_sport_id,team_rank) VALUES (57,21,7);</v>
      </c>
    </row>
    <row r="60" spans="2:8" x14ac:dyDescent="0.25">
      <c r="B60" t="s">
        <v>331</v>
      </c>
      <c r="C60">
        <f>INDEX(NationalTeams!B:B,MATCH(B60,NationalTeams!C:C,0))</f>
        <v>58</v>
      </c>
      <c r="D60" t="s">
        <v>1219</v>
      </c>
      <c r="E60">
        <f>INDEX(TeamSports!B:B,MATCH(D60,TeamSports!C:C,0))</f>
        <v>21</v>
      </c>
      <c r="F60">
        <f>INDEX(RanksTable!C:C,MATCH(B60,RanksTable!B:B,0))</f>
        <v>2</v>
      </c>
      <c r="H60" t="str">
        <f t="shared" si="0"/>
        <v>INSERT INTO "TeamRanks" (team_id,team_sport_id,team_rank) VALUES (58,21,2);</v>
      </c>
    </row>
    <row r="61" spans="2:8" x14ac:dyDescent="0.25">
      <c r="B61" t="s">
        <v>365</v>
      </c>
      <c r="C61">
        <f>INDEX(NationalTeams!B:B,MATCH(B61,NationalTeams!C:C,0))</f>
        <v>59</v>
      </c>
      <c r="D61" t="s">
        <v>1219</v>
      </c>
      <c r="E61">
        <f>INDEX(TeamSports!B:B,MATCH(D61,TeamSports!C:C,0))</f>
        <v>21</v>
      </c>
      <c r="F61">
        <f>INDEX(RanksTable!C:C,MATCH(B61,RanksTable!B:B,0))</f>
        <v>3</v>
      </c>
      <c r="H61" t="str">
        <f t="shared" si="0"/>
        <v>INSERT INTO "TeamRanks" (team_id,team_sport_id,team_rank) VALUES (59,21,3);</v>
      </c>
    </row>
    <row r="62" spans="2:8" x14ac:dyDescent="0.25">
      <c r="B62" t="s">
        <v>332</v>
      </c>
      <c r="C62">
        <f>INDEX(NationalTeams!B:B,MATCH(B62,NationalTeams!C:C,0))</f>
        <v>60</v>
      </c>
      <c r="D62" t="s">
        <v>1219</v>
      </c>
      <c r="E62">
        <f>INDEX(TeamSports!B:B,MATCH(D62,TeamSports!C:C,0))</f>
        <v>21</v>
      </c>
      <c r="F62">
        <f>INDEX(RanksTable!C:C,MATCH(B62,RanksTable!B:B,0))</f>
        <v>5</v>
      </c>
      <c r="H62" t="str">
        <f t="shared" si="0"/>
        <v>INSERT INTO "TeamRanks" (team_id,team_sport_id,team_rank) VALUES (60,21,5);</v>
      </c>
    </row>
    <row r="63" spans="2:8" x14ac:dyDescent="0.25">
      <c r="B63" t="s">
        <v>435</v>
      </c>
      <c r="C63">
        <f>INDEX(NationalTeams!B:B,MATCH(B63,NationalTeams!C:C,0))</f>
        <v>61</v>
      </c>
      <c r="D63" t="s">
        <v>1219</v>
      </c>
      <c r="E63">
        <f>INDEX(TeamSports!B:B,MATCH(D63,TeamSports!C:C,0))</f>
        <v>21</v>
      </c>
      <c r="F63">
        <f>INDEX(RanksTable!C:C,MATCH(B63,RanksTable!B:B,0))</f>
        <v>4</v>
      </c>
      <c r="H63" t="str">
        <f t="shared" si="0"/>
        <v>INSERT INTO "TeamRanks" (team_id,team_sport_id,team_rank) VALUES (61,21,4);</v>
      </c>
    </row>
    <row r="64" spans="2:8" x14ac:dyDescent="0.25">
      <c r="B64" t="s">
        <v>346</v>
      </c>
      <c r="C64">
        <f>INDEX(NationalTeams!B:B,MATCH(B64,NationalTeams!C:C,0))</f>
        <v>62</v>
      </c>
      <c r="D64" t="s">
        <v>1219</v>
      </c>
      <c r="E64">
        <f>INDEX(TeamSports!B:B,MATCH(D64,TeamSports!C:C,0))</f>
        <v>21</v>
      </c>
      <c r="F64">
        <f>INDEX(RanksTable!C:C,MATCH(B64,RanksTable!B:B,0))</f>
        <v>7</v>
      </c>
      <c r="H64" t="str">
        <f t="shared" si="0"/>
        <v>INSERT INTO "TeamRanks" (team_id,team_sport_id,team_rank) VALUES (62,21,7);</v>
      </c>
    </row>
    <row r="65" spans="2:8" x14ac:dyDescent="0.25">
      <c r="B65" t="s">
        <v>515</v>
      </c>
      <c r="C65">
        <f>INDEX(NationalTeams!B:B,MATCH(B65,NationalTeams!C:C,0))</f>
        <v>63</v>
      </c>
      <c r="D65" t="s">
        <v>1219</v>
      </c>
      <c r="E65">
        <f>INDEX(TeamSports!B:B,MATCH(D65,TeamSports!C:C,0))</f>
        <v>21</v>
      </c>
      <c r="F65">
        <f>INDEX(RanksTable!C:C,MATCH(B65,RanksTable!B:B,0))</f>
        <v>3</v>
      </c>
      <c r="H65" t="str">
        <f t="shared" si="0"/>
        <v>INSERT INTO "TeamRanks" (team_id,team_sport_id,team_rank) VALUES (63,21,3);</v>
      </c>
    </row>
    <row r="66" spans="2:8" x14ac:dyDescent="0.25">
      <c r="B66" t="s">
        <v>509</v>
      </c>
      <c r="C66">
        <f>INDEX(NationalTeams!B:B,MATCH(B66,NationalTeams!C:C,0))</f>
        <v>64</v>
      </c>
      <c r="D66" t="s">
        <v>1219</v>
      </c>
      <c r="E66">
        <f>INDEX(TeamSports!B:B,MATCH(D66,TeamSports!C:C,0))</f>
        <v>21</v>
      </c>
      <c r="F66">
        <f>INDEX(RanksTable!C:C,MATCH(B66,RanksTable!B:B,0))</f>
        <v>3</v>
      </c>
      <c r="H66" t="str">
        <f t="shared" si="0"/>
        <v>INSERT INTO "TeamRanks" (team_id,team_sport_id,team_rank) VALUES (64,21,3);</v>
      </c>
    </row>
    <row r="67" spans="2:8" x14ac:dyDescent="0.25">
      <c r="B67" t="s">
        <v>518</v>
      </c>
      <c r="C67">
        <f>INDEX(NationalTeams!B:B,MATCH(B67,NationalTeams!C:C,0))</f>
        <v>65</v>
      </c>
      <c r="D67" t="s">
        <v>1219</v>
      </c>
      <c r="E67">
        <f>INDEX(TeamSports!B:B,MATCH(D67,TeamSports!C:C,0))</f>
        <v>21</v>
      </c>
      <c r="F67">
        <f>INDEX(RanksTable!C:C,MATCH(B67,RanksTable!B:B,0))</f>
        <v>3</v>
      </c>
      <c r="H67" t="str">
        <f t="shared" si="0"/>
        <v>INSERT INTO "TeamRanks" (team_id,team_sport_id,team_rank) VALUES (65,21,3);</v>
      </c>
    </row>
    <row r="68" spans="2:8" x14ac:dyDescent="0.25">
      <c r="B68" t="s">
        <v>490</v>
      </c>
      <c r="C68">
        <f>INDEX(NationalTeams!B:B,MATCH(B68,NationalTeams!C:C,0))</f>
        <v>66</v>
      </c>
      <c r="D68" t="s">
        <v>1219</v>
      </c>
      <c r="E68">
        <f>INDEX(TeamSports!B:B,MATCH(D68,TeamSports!C:C,0))</f>
        <v>21</v>
      </c>
      <c r="F68">
        <f>INDEX(RanksTable!C:C,MATCH(B68,RanksTable!B:B,0))</f>
        <v>1</v>
      </c>
      <c r="H68" t="str">
        <f t="shared" ref="H68:H131" si="1">_xlfn.CONCAT($H$1,$L$1,$C$1,$L$1," ",$J$1,$C$2,$N$1,$E$2,$N$1,$F$2,$K$1,$I$1,$J$1,C68,$N$1,E68,$N$1,F68,$K$1,$O$1)</f>
        <v>INSERT INTO "TeamRanks" (team_id,team_sport_id,team_rank) VALUES (66,21,1);</v>
      </c>
    </row>
    <row r="69" spans="2:8" x14ac:dyDescent="0.25">
      <c r="B69" t="s">
        <v>349</v>
      </c>
      <c r="C69">
        <f>INDEX(NationalTeams!B:B,MATCH(B69,NationalTeams!C:C,0))</f>
        <v>67</v>
      </c>
      <c r="D69" t="s">
        <v>1219</v>
      </c>
      <c r="E69">
        <f>INDEX(TeamSports!B:B,MATCH(D69,TeamSports!C:C,0))</f>
        <v>21</v>
      </c>
      <c r="F69">
        <f>INDEX(RanksTable!C:C,MATCH(B69,RanksTable!B:B,0))</f>
        <v>1</v>
      </c>
      <c r="H69" t="str">
        <f t="shared" si="1"/>
        <v>INSERT INTO "TeamRanks" (team_id,team_sport_id,team_rank) VALUES (67,21,1);</v>
      </c>
    </row>
    <row r="70" spans="2:8" x14ac:dyDescent="0.25">
      <c r="B70" t="s">
        <v>531</v>
      </c>
      <c r="C70">
        <f>INDEX(NationalTeams!B:B,MATCH(B70,NationalTeams!C:C,0))</f>
        <v>68</v>
      </c>
      <c r="D70" t="s">
        <v>1219</v>
      </c>
      <c r="E70">
        <f>INDEX(TeamSports!B:B,MATCH(D70,TeamSports!C:C,0))</f>
        <v>21</v>
      </c>
      <c r="F70">
        <f>INDEX(RanksTable!C:C,MATCH(B70,RanksTable!B:B,0))</f>
        <v>6</v>
      </c>
      <c r="H70" t="str">
        <f t="shared" si="1"/>
        <v>INSERT INTO "TeamRanks" (team_id,team_sport_id,team_rank) VALUES (68,21,6);</v>
      </c>
    </row>
    <row r="71" spans="2:8" x14ac:dyDescent="0.25">
      <c r="B71" t="s">
        <v>326</v>
      </c>
      <c r="C71">
        <f>INDEX(NationalTeams!B:B,MATCH(B71,NationalTeams!C:C,0))</f>
        <v>69</v>
      </c>
      <c r="D71" t="s">
        <v>1219</v>
      </c>
      <c r="E71">
        <f>INDEX(TeamSports!B:B,MATCH(D71,TeamSports!C:C,0))</f>
        <v>21</v>
      </c>
      <c r="F71">
        <f>INDEX(RanksTable!C:C,MATCH(B71,RanksTable!B:B,0))</f>
        <v>6</v>
      </c>
      <c r="H71" t="str">
        <f t="shared" si="1"/>
        <v>INSERT INTO "TeamRanks" (team_id,team_sport_id,team_rank) VALUES (69,21,6);</v>
      </c>
    </row>
    <row r="72" spans="2:8" x14ac:dyDescent="0.25">
      <c r="B72" t="s">
        <v>320</v>
      </c>
      <c r="C72">
        <f>INDEX(NationalTeams!B:B,MATCH(B72,NationalTeams!C:C,0))</f>
        <v>70</v>
      </c>
      <c r="D72" t="s">
        <v>1219</v>
      </c>
      <c r="E72">
        <f>INDEX(TeamSports!B:B,MATCH(D72,TeamSports!C:C,0))</f>
        <v>21</v>
      </c>
      <c r="F72">
        <f>INDEX(RanksTable!C:C,MATCH(B72,RanksTable!B:B,0))</f>
        <v>7</v>
      </c>
      <c r="H72" t="str">
        <f t="shared" si="1"/>
        <v>INSERT INTO "TeamRanks" (team_id,team_sport_id,team_rank) VALUES (70,21,7);</v>
      </c>
    </row>
    <row r="73" spans="2:8" x14ac:dyDescent="0.25">
      <c r="B73" t="s">
        <v>459</v>
      </c>
      <c r="C73">
        <f>INDEX(NationalTeams!B:B,MATCH(B73,NationalTeams!C:C,0))</f>
        <v>71</v>
      </c>
      <c r="D73" t="s">
        <v>1219</v>
      </c>
      <c r="E73">
        <f>INDEX(TeamSports!B:B,MATCH(D73,TeamSports!C:C,0))</f>
        <v>21</v>
      </c>
      <c r="F73">
        <f>INDEX(RanksTable!C:C,MATCH(B73,RanksTable!B:B,0))</f>
        <v>7</v>
      </c>
      <c r="H73" t="str">
        <f t="shared" si="1"/>
        <v>INSERT INTO "TeamRanks" (team_id,team_sport_id,team_rank) VALUES (71,21,7);</v>
      </c>
    </row>
    <row r="74" spans="2:8" x14ac:dyDescent="0.25">
      <c r="B74" t="s">
        <v>445</v>
      </c>
      <c r="C74">
        <f>INDEX(NationalTeams!B:B,MATCH(B74,NationalTeams!C:C,0))</f>
        <v>72</v>
      </c>
      <c r="D74" t="s">
        <v>1219</v>
      </c>
      <c r="E74">
        <f>INDEX(TeamSports!B:B,MATCH(D74,TeamSports!C:C,0))</f>
        <v>21</v>
      </c>
      <c r="F74">
        <f>INDEX(RanksTable!C:C,MATCH(B74,RanksTable!B:B,0))</f>
        <v>6</v>
      </c>
      <c r="H74" t="str">
        <f t="shared" si="1"/>
        <v>INSERT INTO "TeamRanks" (team_id,team_sport_id,team_rank) VALUES (72,21,6);</v>
      </c>
    </row>
    <row r="75" spans="2:8" x14ac:dyDescent="0.25">
      <c r="B75" t="s">
        <v>511</v>
      </c>
      <c r="C75">
        <f>INDEX(NationalTeams!B:B,MATCH(B75,NationalTeams!C:C,0))</f>
        <v>73</v>
      </c>
      <c r="D75" t="s">
        <v>1219</v>
      </c>
      <c r="E75">
        <f>INDEX(TeamSports!B:B,MATCH(D75,TeamSports!C:C,0))</f>
        <v>21</v>
      </c>
      <c r="F75">
        <f>INDEX(RanksTable!C:C,MATCH(B75,RanksTable!B:B,0))</f>
        <v>4</v>
      </c>
      <c r="H75" t="str">
        <f t="shared" si="1"/>
        <v>INSERT INTO "TeamRanks" (team_id,team_sport_id,team_rank) VALUES (73,21,4);</v>
      </c>
    </row>
    <row r="76" spans="2:8" x14ac:dyDescent="0.25">
      <c r="B76" t="s">
        <v>487</v>
      </c>
      <c r="C76">
        <f>INDEX(NationalTeams!B:B,MATCH(B76,NationalTeams!C:C,0))</f>
        <v>74</v>
      </c>
      <c r="D76" t="s">
        <v>1219</v>
      </c>
      <c r="E76">
        <f>INDEX(TeamSports!B:B,MATCH(D76,TeamSports!C:C,0))</f>
        <v>21</v>
      </c>
      <c r="F76">
        <f>INDEX(RanksTable!C:C,MATCH(B76,RanksTable!B:B,0))</f>
        <v>1</v>
      </c>
      <c r="H76" t="str">
        <f t="shared" si="1"/>
        <v>INSERT INTO "TeamRanks" (team_id,team_sport_id,team_rank) VALUES (74,21,1);</v>
      </c>
    </row>
    <row r="77" spans="2:8" x14ac:dyDescent="0.25">
      <c r="B77" t="s">
        <v>383</v>
      </c>
      <c r="C77">
        <f>INDEX(NationalTeams!B:B,MATCH(B77,NationalTeams!C:C,0))</f>
        <v>75</v>
      </c>
      <c r="D77" t="s">
        <v>1219</v>
      </c>
      <c r="E77">
        <f>INDEX(TeamSports!B:B,MATCH(D77,TeamSports!C:C,0))</f>
        <v>21</v>
      </c>
      <c r="F77">
        <f>INDEX(RanksTable!C:C,MATCH(B77,RanksTable!B:B,0))</f>
        <v>4</v>
      </c>
      <c r="H77" t="str">
        <f t="shared" si="1"/>
        <v>INSERT INTO "TeamRanks" (team_id,team_sport_id,team_rank) VALUES (75,21,4);</v>
      </c>
    </row>
    <row r="78" spans="2:8" x14ac:dyDescent="0.25">
      <c r="B78" t="s">
        <v>517</v>
      </c>
      <c r="C78">
        <f>INDEX(NationalTeams!B:B,MATCH(B78,NationalTeams!C:C,0))</f>
        <v>76</v>
      </c>
      <c r="D78" t="s">
        <v>1219</v>
      </c>
      <c r="E78">
        <f>INDEX(TeamSports!B:B,MATCH(D78,TeamSports!C:C,0))</f>
        <v>21</v>
      </c>
      <c r="F78">
        <f>INDEX(RanksTable!C:C,MATCH(B78,RanksTable!B:B,0))</f>
        <v>3</v>
      </c>
      <c r="H78" t="str">
        <f t="shared" si="1"/>
        <v>INSERT INTO "TeamRanks" (team_id,team_sport_id,team_rank) VALUES (76,21,3);</v>
      </c>
    </row>
    <row r="79" spans="2:8" x14ac:dyDescent="0.25">
      <c r="B79" t="s">
        <v>391</v>
      </c>
      <c r="C79">
        <f>INDEX(NationalTeams!B:B,MATCH(B79,NationalTeams!C:C,0))</f>
        <v>77</v>
      </c>
      <c r="D79" t="s">
        <v>1219</v>
      </c>
      <c r="E79">
        <f>INDEX(TeamSports!B:B,MATCH(D79,TeamSports!C:C,0))</f>
        <v>21</v>
      </c>
      <c r="F79">
        <f>INDEX(RanksTable!C:C,MATCH(B79,RanksTable!B:B,0))</f>
        <v>5</v>
      </c>
      <c r="H79" t="str">
        <f t="shared" si="1"/>
        <v>INSERT INTO "TeamRanks" (team_id,team_sport_id,team_rank) VALUES (77,21,5);</v>
      </c>
    </row>
    <row r="80" spans="2:8" x14ac:dyDescent="0.25">
      <c r="B80" t="s">
        <v>524</v>
      </c>
      <c r="C80">
        <f>INDEX(NationalTeams!B:B,MATCH(B80,NationalTeams!C:C,0))</f>
        <v>78</v>
      </c>
      <c r="D80" t="s">
        <v>1219</v>
      </c>
      <c r="E80">
        <f>INDEX(TeamSports!B:B,MATCH(D80,TeamSports!C:C,0))</f>
        <v>21</v>
      </c>
      <c r="F80">
        <f>INDEX(RanksTable!C:C,MATCH(B80,RanksTable!B:B,0))</f>
        <v>4</v>
      </c>
      <c r="H80" t="str">
        <f t="shared" si="1"/>
        <v>INSERT INTO "TeamRanks" (team_id,team_sport_id,team_rank) VALUES (78,21,4);</v>
      </c>
    </row>
    <row r="81" spans="2:8" x14ac:dyDescent="0.25">
      <c r="B81" t="s">
        <v>325</v>
      </c>
      <c r="C81">
        <f>INDEX(NationalTeams!B:B,MATCH(B81,NationalTeams!C:C,0))</f>
        <v>79</v>
      </c>
      <c r="D81" t="s">
        <v>1219</v>
      </c>
      <c r="E81">
        <f>INDEX(TeamSports!B:B,MATCH(D81,TeamSports!C:C,0))</f>
        <v>21</v>
      </c>
      <c r="F81">
        <f>INDEX(RanksTable!C:C,MATCH(B81,RanksTable!B:B,0))</f>
        <v>4</v>
      </c>
      <c r="H81" t="str">
        <f t="shared" si="1"/>
        <v>INSERT INTO "TeamRanks" (team_id,team_sport_id,team_rank) VALUES (79,21,4);</v>
      </c>
    </row>
    <row r="82" spans="2:8" x14ac:dyDescent="0.25">
      <c r="B82" t="s">
        <v>536</v>
      </c>
      <c r="C82">
        <f>INDEX(NationalTeams!B:B,MATCH(B82,NationalTeams!C:C,0))</f>
        <v>80</v>
      </c>
      <c r="D82" t="s">
        <v>1219</v>
      </c>
      <c r="E82">
        <f>INDEX(TeamSports!B:B,MATCH(D82,TeamSports!C:C,0))</f>
        <v>21</v>
      </c>
      <c r="F82">
        <f>INDEX(RanksTable!C:C,MATCH(B82,RanksTable!B:B,0))</f>
        <v>7</v>
      </c>
      <c r="H82" t="str">
        <f t="shared" si="1"/>
        <v>INSERT INTO "TeamRanks" (team_id,team_sport_id,team_rank) VALUES (80,21,7);</v>
      </c>
    </row>
    <row r="83" spans="2:8" x14ac:dyDescent="0.25">
      <c r="B83" t="s">
        <v>405</v>
      </c>
      <c r="C83">
        <f>INDEX(NationalTeams!B:B,MATCH(B83,NationalTeams!C:C,0))</f>
        <v>81</v>
      </c>
      <c r="D83" t="s">
        <v>1219</v>
      </c>
      <c r="E83">
        <f>INDEX(TeamSports!B:B,MATCH(D83,TeamSports!C:C,0))</f>
        <v>21</v>
      </c>
      <c r="F83">
        <f>INDEX(RanksTable!C:C,MATCH(B83,RanksTable!B:B,0))</f>
        <v>7</v>
      </c>
      <c r="H83" t="str">
        <f t="shared" si="1"/>
        <v>INSERT INTO "TeamRanks" (team_id,team_sport_id,team_rank) VALUES (81,21,7);</v>
      </c>
    </row>
    <row r="84" spans="2:8" x14ac:dyDescent="0.25">
      <c r="B84" t="s">
        <v>508</v>
      </c>
      <c r="C84">
        <f>INDEX(NationalTeams!B:B,MATCH(B84,NationalTeams!C:C,0))</f>
        <v>82</v>
      </c>
      <c r="D84" t="s">
        <v>1219</v>
      </c>
      <c r="E84">
        <f>INDEX(TeamSports!B:B,MATCH(D84,TeamSports!C:C,0))</f>
        <v>21</v>
      </c>
      <c r="F84">
        <f>INDEX(RanksTable!C:C,MATCH(B84,RanksTable!B:B,0))</f>
        <v>3</v>
      </c>
      <c r="H84" t="str">
        <f t="shared" si="1"/>
        <v>INSERT INTO "TeamRanks" (team_id,team_sport_id,team_rank) VALUES (82,21,3);</v>
      </c>
    </row>
    <row r="85" spans="2:8" x14ac:dyDescent="0.25">
      <c r="B85" t="s">
        <v>477</v>
      </c>
      <c r="C85">
        <f>INDEX(NationalTeams!B:B,MATCH(B85,NationalTeams!C:C,0))</f>
        <v>83</v>
      </c>
      <c r="D85" t="s">
        <v>1219</v>
      </c>
      <c r="E85">
        <f>INDEX(TeamSports!B:B,MATCH(D85,TeamSports!C:C,0))</f>
        <v>21</v>
      </c>
      <c r="F85">
        <f>INDEX(RanksTable!C:C,MATCH(B85,RanksTable!B:B,0))</f>
        <v>7</v>
      </c>
      <c r="H85" t="str">
        <f t="shared" si="1"/>
        <v>INSERT INTO "TeamRanks" (team_id,team_sport_id,team_rank) VALUES (83,21,7);</v>
      </c>
    </row>
    <row r="86" spans="2:8" x14ac:dyDescent="0.25">
      <c r="B86" t="s">
        <v>396</v>
      </c>
      <c r="C86">
        <f>INDEX(NationalTeams!B:B,MATCH(B86,NationalTeams!C:C,0))</f>
        <v>84</v>
      </c>
      <c r="D86" t="s">
        <v>1219</v>
      </c>
      <c r="E86">
        <f>INDEX(TeamSports!B:B,MATCH(D86,TeamSports!C:C,0))</f>
        <v>21</v>
      </c>
      <c r="F86">
        <f>INDEX(RanksTable!C:C,MATCH(B86,RanksTable!B:B,0))</f>
        <v>5</v>
      </c>
      <c r="H86" t="str">
        <f t="shared" si="1"/>
        <v>INSERT INTO "TeamRanks" (team_id,team_sport_id,team_rank) VALUES (84,21,5);</v>
      </c>
    </row>
    <row r="87" spans="2:8" x14ac:dyDescent="0.25">
      <c r="B87" t="s">
        <v>382</v>
      </c>
      <c r="C87">
        <f>INDEX(NationalTeams!B:B,MATCH(B87,NationalTeams!C:C,0))</f>
        <v>85</v>
      </c>
      <c r="D87" t="s">
        <v>1219</v>
      </c>
      <c r="E87">
        <f>INDEX(TeamSports!B:B,MATCH(D87,TeamSports!C:C,0))</f>
        <v>21</v>
      </c>
      <c r="F87">
        <f>INDEX(RanksTable!C:C,MATCH(B87,RanksTable!B:B,0))</f>
        <v>4</v>
      </c>
      <c r="H87" t="str">
        <f t="shared" si="1"/>
        <v>INSERT INTO "TeamRanks" (team_id,team_sport_id,team_rank) VALUES (85,21,4);</v>
      </c>
    </row>
    <row r="88" spans="2:8" x14ac:dyDescent="0.25">
      <c r="B88" t="s">
        <v>338</v>
      </c>
      <c r="C88">
        <f>INDEX(NationalTeams!B:B,MATCH(B88,NationalTeams!C:C,0))</f>
        <v>86</v>
      </c>
      <c r="D88" t="s">
        <v>1219</v>
      </c>
      <c r="E88">
        <f>INDEX(TeamSports!B:B,MATCH(D88,TeamSports!C:C,0))</f>
        <v>21</v>
      </c>
      <c r="F88">
        <f>INDEX(RanksTable!C:C,MATCH(B88,RanksTable!B:B,0))</f>
        <v>6</v>
      </c>
      <c r="H88" t="str">
        <f t="shared" si="1"/>
        <v>INSERT INTO "TeamRanks" (team_id,team_sport_id,team_rank) VALUES (86,21,6);</v>
      </c>
    </row>
    <row r="89" spans="2:8" x14ac:dyDescent="0.25">
      <c r="B89" t="s">
        <v>392</v>
      </c>
      <c r="C89">
        <f>INDEX(NationalTeams!B:B,MATCH(B89,NationalTeams!C:C,0))</f>
        <v>87</v>
      </c>
      <c r="D89" t="s">
        <v>1219</v>
      </c>
      <c r="E89">
        <f>INDEX(TeamSports!B:B,MATCH(D89,TeamSports!C:C,0))</f>
        <v>21</v>
      </c>
      <c r="F89">
        <f>INDEX(RanksTable!C:C,MATCH(B89,RanksTable!B:B,0))</f>
        <v>5</v>
      </c>
      <c r="H89" t="str">
        <f t="shared" si="1"/>
        <v>INSERT INTO "TeamRanks" (team_id,team_sport_id,team_rank) VALUES (87,21,5);</v>
      </c>
    </row>
    <row r="90" spans="2:8" x14ac:dyDescent="0.25">
      <c r="B90" t="s">
        <v>335</v>
      </c>
      <c r="C90">
        <f>INDEX(NationalTeams!B:B,MATCH(B90,NationalTeams!C:C,0))</f>
        <v>88</v>
      </c>
      <c r="D90" t="s">
        <v>1219</v>
      </c>
      <c r="E90">
        <f>INDEX(TeamSports!B:B,MATCH(D90,TeamSports!C:C,0))</f>
        <v>21</v>
      </c>
      <c r="F90">
        <f>INDEX(RanksTable!C:C,MATCH(B90,RanksTable!B:B,0))</f>
        <v>7</v>
      </c>
      <c r="H90" t="str">
        <f t="shared" si="1"/>
        <v>INSERT INTO "TeamRanks" (team_id,team_sport_id,team_rank) VALUES (88,21,7);</v>
      </c>
    </row>
    <row r="91" spans="2:8" x14ac:dyDescent="0.25">
      <c r="B91" t="s">
        <v>333</v>
      </c>
      <c r="C91">
        <f>INDEX(NationalTeams!B:B,MATCH(B91,NationalTeams!C:C,0))</f>
        <v>89</v>
      </c>
      <c r="D91" t="s">
        <v>1219</v>
      </c>
      <c r="E91">
        <f>INDEX(TeamSports!B:B,MATCH(D91,TeamSports!C:C,0))</f>
        <v>21</v>
      </c>
      <c r="F91">
        <f>INDEX(RanksTable!C:C,MATCH(B91,RanksTable!B:B,0))</f>
        <v>4</v>
      </c>
      <c r="H91" t="str">
        <f t="shared" si="1"/>
        <v>INSERT INTO "TeamRanks" (team_id,team_sport_id,team_rank) VALUES (89,21,4);</v>
      </c>
    </row>
    <row r="92" spans="2:8" x14ac:dyDescent="0.25">
      <c r="B92" t="s">
        <v>397</v>
      </c>
      <c r="C92">
        <f>INDEX(NationalTeams!B:B,MATCH(B92,NationalTeams!C:C,0))</f>
        <v>90</v>
      </c>
      <c r="D92" t="s">
        <v>1219</v>
      </c>
      <c r="E92">
        <f>INDEX(TeamSports!B:B,MATCH(D92,TeamSports!C:C,0))</f>
        <v>21</v>
      </c>
      <c r="F92">
        <f>INDEX(RanksTable!C:C,MATCH(B92,RanksTable!B:B,0))</f>
        <v>4</v>
      </c>
      <c r="H92" t="str">
        <f t="shared" si="1"/>
        <v>INSERT INTO "TeamRanks" (team_id,team_sport_id,team_rank) VALUES (90,21,4);</v>
      </c>
    </row>
    <row r="93" spans="2:8" x14ac:dyDescent="0.25">
      <c r="B93" t="s">
        <v>469</v>
      </c>
      <c r="C93">
        <f>INDEX(NationalTeams!B:B,MATCH(B93,NationalTeams!C:C,0))</f>
        <v>91</v>
      </c>
      <c r="D93" t="s">
        <v>1219</v>
      </c>
      <c r="E93">
        <f>INDEX(TeamSports!B:B,MATCH(D93,TeamSports!C:C,0))</f>
        <v>21</v>
      </c>
      <c r="F93">
        <f>INDEX(RanksTable!C:C,MATCH(B93,RanksTable!B:B,0))</f>
        <v>7</v>
      </c>
      <c r="H93" t="str">
        <f t="shared" si="1"/>
        <v>INSERT INTO "TeamRanks" (team_id,team_sport_id,team_rank) VALUES (91,21,7);</v>
      </c>
    </row>
    <row r="94" spans="2:8" x14ac:dyDescent="0.25">
      <c r="B94" t="s">
        <v>512</v>
      </c>
      <c r="C94">
        <f>INDEX(NationalTeams!B:B,MATCH(B94,NationalTeams!C:C,0))</f>
        <v>92</v>
      </c>
      <c r="D94" t="s">
        <v>1219</v>
      </c>
      <c r="E94">
        <f>INDEX(TeamSports!B:B,MATCH(D94,TeamSports!C:C,0))</f>
        <v>21</v>
      </c>
      <c r="F94">
        <f>INDEX(RanksTable!C:C,MATCH(B94,RanksTable!B:B,0))</f>
        <v>3</v>
      </c>
      <c r="H94" t="str">
        <f t="shared" si="1"/>
        <v>INSERT INTO "TeamRanks" (team_id,team_sport_id,team_rank) VALUES (92,21,3);</v>
      </c>
    </row>
    <row r="95" spans="2:8" x14ac:dyDescent="0.25">
      <c r="B95" t="s">
        <v>458</v>
      </c>
      <c r="C95">
        <f>INDEX(NationalTeams!B:B,MATCH(B95,NationalTeams!C:C,0))</f>
        <v>93</v>
      </c>
      <c r="D95" t="s">
        <v>1219</v>
      </c>
      <c r="E95">
        <f>INDEX(TeamSports!B:B,MATCH(D95,TeamSports!C:C,0))</f>
        <v>21</v>
      </c>
      <c r="F95">
        <f>INDEX(RanksTable!C:C,MATCH(B95,RanksTable!B:B,0))</f>
        <v>6</v>
      </c>
      <c r="H95" t="str">
        <f t="shared" si="1"/>
        <v>INSERT INTO "TeamRanks" (team_id,team_sport_id,team_rank) VALUES (93,21,6);</v>
      </c>
    </row>
    <row r="96" spans="2:8" x14ac:dyDescent="0.25">
      <c r="B96" t="s">
        <v>444</v>
      </c>
      <c r="C96">
        <f>INDEX(NationalTeams!B:B,MATCH(B96,NationalTeams!C:C,0))</f>
        <v>94</v>
      </c>
      <c r="D96" t="s">
        <v>1219</v>
      </c>
      <c r="E96">
        <f>INDEX(TeamSports!B:B,MATCH(D96,TeamSports!C:C,0))</f>
        <v>21</v>
      </c>
      <c r="F96">
        <f>INDEX(RanksTable!C:C,MATCH(B96,RanksTable!B:B,0))</f>
        <v>6</v>
      </c>
      <c r="H96" t="str">
        <f t="shared" si="1"/>
        <v>INSERT INTO "TeamRanks" (team_id,team_sport_id,team_rank) VALUES (94,21,6);</v>
      </c>
    </row>
    <row r="97" spans="2:8" x14ac:dyDescent="0.25">
      <c r="B97" t="s">
        <v>493</v>
      </c>
      <c r="C97">
        <f>INDEX(NationalTeams!B:B,MATCH(B97,NationalTeams!C:C,0))</f>
        <v>95</v>
      </c>
      <c r="D97" t="s">
        <v>1219</v>
      </c>
      <c r="E97">
        <f>INDEX(TeamSports!B:B,MATCH(D97,TeamSports!C:C,0))</f>
        <v>21</v>
      </c>
      <c r="F97">
        <f>INDEX(RanksTable!C:C,MATCH(B97,RanksTable!B:B,0))</f>
        <v>1</v>
      </c>
      <c r="H97" t="str">
        <f t="shared" si="1"/>
        <v>INSERT INTO "TeamRanks" (team_id,team_sport_id,team_rank) VALUES (95,21,1);</v>
      </c>
    </row>
    <row r="98" spans="2:8" x14ac:dyDescent="0.25">
      <c r="B98" t="s">
        <v>431</v>
      </c>
      <c r="C98">
        <f>INDEX(NationalTeams!B:B,MATCH(B98,NationalTeams!C:C,0))</f>
        <v>96</v>
      </c>
      <c r="D98" t="s">
        <v>1219</v>
      </c>
      <c r="E98">
        <f>INDEX(TeamSports!B:B,MATCH(D98,TeamSports!C:C,0))</f>
        <v>21</v>
      </c>
      <c r="F98">
        <f>INDEX(RanksTable!C:C,MATCH(B98,RanksTable!B:B,0))</f>
        <v>3</v>
      </c>
      <c r="H98" t="str">
        <f t="shared" si="1"/>
        <v>INSERT INTO "TeamRanks" (team_id,team_sport_id,team_rank) VALUES (96,21,3);</v>
      </c>
    </row>
    <row r="99" spans="2:8" x14ac:dyDescent="0.25">
      <c r="B99" t="s">
        <v>427</v>
      </c>
      <c r="C99">
        <f>INDEX(NationalTeams!B:B,MATCH(B99,NationalTeams!C:C,0))</f>
        <v>97</v>
      </c>
      <c r="D99" t="s">
        <v>1219</v>
      </c>
      <c r="E99">
        <f>INDEX(TeamSports!B:B,MATCH(D99,TeamSports!C:C,0))</f>
        <v>21</v>
      </c>
      <c r="F99">
        <f>INDEX(RanksTable!C:C,MATCH(B99,RanksTable!B:B,0))</f>
        <v>2</v>
      </c>
      <c r="H99" t="str">
        <f t="shared" si="1"/>
        <v>INSERT INTO "TeamRanks" (team_id,team_sport_id,team_rank) VALUES (97,21,2);</v>
      </c>
    </row>
    <row r="100" spans="2:8" x14ac:dyDescent="0.25">
      <c r="B100" t="s">
        <v>513</v>
      </c>
      <c r="C100">
        <f>INDEX(NationalTeams!B:B,MATCH(B100,NationalTeams!C:C,0))</f>
        <v>98</v>
      </c>
      <c r="D100" t="s">
        <v>1219</v>
      </c>
      <c r="E100">
        <f>INDEX(TeamSports!B:B,MATCH(D100,TeamSports!C:C,0))</f>
        <v>21</v>
      </c>
      <c r="F100">
        <f>INDEX(RanksTable!C:C,MATCH(B100,RanksTable!B:B,0))</f>
        <v>3</v>
      </c>
      <c r="H100" t="str">
        <f t="shared" si="1"/>
        <v>INSERT INTO "TeamRanks" (team_id,team_sport_id,team_rank) VALUES (98,21,3);</v>
      </c>
    </row>
    <row r="101" spans="2:8" x14ac:dyDescent="0.25">
      <c r="B101" t="s">
        <v>503</v>
      </c>
      <c r="C101">
        <f>INDEX(NationalTeams!B:B,MATCH(B101,NationalTeams!C:C,0))</f>
        <v>99</v>
      </c>
      <c r="D101" t="s">
        <v>1219</v>
      </c>
      <c r="E101">
        <f>INDEX(TeamSports!B:B,MATCH(D101,TeamSports!C:C,0))</f>
        <v>21</v>
      </c>
      <c r="F101">
        <f>INDEX(RanksTable!C:C,MATCH(B101,RanksTable!B:B,0))</f>
        <v>4</v>
      </c>
      <c r="H101" t="str">
        <f t="shared" si="1"/>
        <v>INSERT INTO "TeamRanks" (team_id,team_sport_id,team_rank) VALUES (99,21,4);</v>
      </c>
    </row>
    <row r="102" spans="2:8" x14ac:dyDescent="0.25">
      <c r="B102" t="s">
        <v>519</v>
      </c>
      <c r="C102">
        <f>INDEX(NationalTeams!B:B,MATCH(B102,NationalTeams!C:C,0))</f>
        <v>100</v>
      </c>
      <c r="D102" t="s">
        <v>1219</v>
      </c>
      <c r="E102">
        <f>INDEX(TeamSports!B:B,MATCH(D102,TeamSports!C:C,0))</f>
        <v>21</v>
      </c>
      <c r="F102">
        <f>INDEX(RanksTable!C:C,MATCH(B102,RanksTable!B:B,0))</f>
        <v>4</v>
      </c>
      <c r="H102" t="str">
        <f t="shared" si="1"/>
        <v>INSERT INTO "TeamRanks" (team_id,team_sport_id,team_rank) VALUES (100,21,4);</v>
      </c>
    </row>
    <row r="103" spans="2:8" x14ac:dyDescent="0.25">
      <c r="B103" t="s">
        <v>410</v>
      </c>
      <c r="C103">
        <f>INDEX(NationalTeams!B:B,MATCH(B103,NationalTeams!C:C,0))</f>
        <v>101</v>
      </c>
      <c r="D103" t="s">
        <v>1219</v>
      </c>
      <c r="E103">
        <f>INDEX(TeamSports!B:B,MATCH(D103,TeamSports!C:C,0))</f>
        <v>21</v>
      </c>
      <c r="F103">
        <f>INDEX(RanksTable!C:C,MATCH(B103,RanksTable!B:B,0))</f>
        <v>7</v>
      </c>
      <c r="H103" t="str">
        <f t="shared" si="1"/>
        <v>INSERT INTO "TeamRanks" (team_id,team_sport_id,team_rank) VALUES (101,21,7);</v>
      </c>
    </row>
    <row r="104" spans="2:8" x14ac:dyDescent="0.25">
      <c r="B104" t="s">
        <v>486</v>
      </c>
      <c r="C104">
        <f>INDEX(NationalTeams!B:B,MATCH(B104,NationalTeams!C:C,0))</f>
        <v>102</v>
      </c>
      <c r="D104" t="s">
        <v>1219</v>
      </c>
      <c r="E104">
        <f>INDEX(TeamSports!B:B,MATCH(D104,TeamSports!C:C,0))</f>
        <v>21</v>
      </c>
      <c r="F104">
        <f>INDEX(RanksTable!C:C,MATCH(B104,RanksTable!B:B,0))</f>
        <v>7</v>
      </c>
      <c r="H104" t="str">
        <f t="shared" si="1"/>
        <v>INSERT INTO "TeamRanks" (team_id,team_sport_id,team_rank) VALUES (102,21,7);</v>
      </c>
    </row>
    <row r="105" spans="2:8" x14ac:dyDescent="0.25">
      <c r="B105" t="s">
        <v>526</v>
      </c>
      <c r="C105">
        <f>INDEX(NationalTeams!B:B,MATCH(B105,NationalTeams!C:C,0))</f>
        <v>103</v>
      </c>
      <c r="D105" t="s">
        <v>1219</v>
      </c>
      <c r="E105">
        <f>INDEX(TeamSports!B:B,MATCH(D105,TeamSports!C:C,0))</f>
        <v>21</v>
      </c>
      <c r="F105">
        <f>INDEX(RanksTable!C:C,MATCH(B105,RanksTable!B:B,0))</f>
        <v>6</v>
      </c>
      <c r="H105" t="str">
        <f t="shared" si="1"/>
        <v>INSERT INTO "TeamRanks" (team_id,team_sport_id,team_rank) VALUES (103,21,6);</v>
      </c>
    </row>
    <row r="106" spans="2:8" x14ac:dyDescent="0.25">
      <c r="B106" t="s">
        <v>470</v>
      </c>
      <c r="C106">
        <f>INDEX(NationalTeams!B:B,MATCH(B106,NationalTeams!C:C,0))</f>
        <v>104</v>
      </c>
      <c r="D106" t="s">
        <v>1219</v>
      </c>
      <c r="E106">
        <f>INDEX(TeamSports!B:B,MATCH(D106,TeamSports!C:C,0))</f>
        <v>21</v>
      </c>
      <c r="F106">
        <f>INDEX(RanksTable!C:C,MATCH(B106,RanksTable!B:B,0))</f>
        <v>7</v>
      </c>
      <c r="H106" t="str">
        <f t="shared" si="1"/>
        <v>INSERT INTO "TeamRanks" (team_id,team_sport_id,team_rank) VALUES (104,21,7);</v>
      </c>
    </row>
    <row r="107" spans="2:8" x14ac:dyDescent="0.25">
      <c r="B107" t="s">
        <v>461</v>
      </c>
      <c r="C107">
        <f>INDEX(NationalTeams!B:B,MATCH(B107,NationalTeams!C:C,0))</f>
        <v>105</v>
      </c>
      <c r="D107" t="s">
        <v>1219</v>
      </c>
      <c r="E107">
        <f>INDEX(TeamSports!B:B,MATCH(D107,TeamSports!C:C,0))</f>
        <v>21</v>
      </c>
      <c r="F107">
        <f>INDEX(RanksTable!C:C,MATCH(B107,RanksTable!B:B,0))</f>
        <v>7</v>
      </c>
      <c r="H107" t="str">
        <f t="shared" si="1"/>
        <v>INSERT INTO "TeamRanks" (team_id,team_sport_id,team_rank) VALUES (105,21,7);</v>
      </c>
    </row>
    <row r="108" spans="2:8" x14ac:dyDescent="0.25">
      <c r="B108" t="s">
        <v>418</v>
      </c>
      <c r="C108">
        <f>INDEX(NationalTeams!B:B,MATCH(B108,NationalTeams!C:C,0))</f>
        <v>106</v>
      </c>
      <c r="D108" t="s">
        <v>1219</v>
      </c>
      <c r="E108">
        <f>INDEX(TeamSports!B:B,MATCH(D108,TeamSports!C:C,0))</f>
        <v>21</v>
      </c>
      <c r="F108">
        <f>INDEX(RanksTable!C:C,MATCH(B108,RanksTable!B:B,0))</f>
        <v>7</v>
      </c>
      <c r="H108" t="str">
        <f t="shared" si="1"/>
        <v>INSERT INTO "TeamRanks" (team_id,team_sport_id,team_rank) VALUES (106,21,7);</v>
      </c>
    </row>
    <row r="109" spans="2:8" x14ac:dyDescent="0.25">
      <c r="B109" t="s">
        <v>417</v>
      </c>
      <c r="C109">
        <f>INDEX(NationalTeams!B:B,MATCH(B109,NationalTeams!C:C,0))</f>
        <v>107</v>
      </c>
      <c r="D109" t="s">
        <v>1219</v>
      </c>
      <c r="E109">
        <f>INDEX(TeamSports!B:B,MATCH(D109,TeamSports!C:C,0))</f>
        <v>21</v>
      </c>
      <c r="F109">
        <f>INDEX(RanksTable!C:C,MATCH(B109,RanksTable!B:B,0))</f>
        <v>7</v>
      </c>
      <c r="H109" t="str">
        <f t="shared" si="1"/>
        <v>INSERT INTO "TeamRanks" (team_id,team_sport_id,team_rank) VALUES (107,21,7);</v>
      </c>
    </row>
    <row r="110" spans="2:8" x14ac:dyDescent="0.25">
      <c r="B110" t="s">
        <v>421</v>
      </c>
      <c r="C110">
        <f>INDEX(NationalTeams!B:B,MATCH(B110,NationalTeams!C:C,0))</f>
        <v>108</v>
      </c>
      <c r="D110" t="s">
        <v>1219</v>
      </c>
      <c r="E110">
        <f>INDEX(TeamSports!B:B,MATCH(D110,TeamSports!C:C,0))</f>
        <v>21</v>
      </c>
      <c r="F110">
        <f>INDEX(RanksTable!C:C,MATCH(B110,RanksTable!B:B,0))</f>
        <v>7</v>
      </c>
      <c r="H110" t="str">
        <f t="shared" si="1"/>
        <v>INSERT INTO "TeamRanks" (team_id,team_sport_id,team_rank) VALUES (108,21,7);</v>
      </c>
    </row>
    <row r="111" spans="2:8" x14ac:dyDescent="0.25">
      <c r="B111" t="s">
        <v>530</v>
      </c>
      <c r="C111">
        <f>INDEX(NationalTeams!B:B,MATCH(B111,NationalTeams!C:C,0))</f>
        <v>109</v>
      </c>
      <c r="D111" t="s">
        <v>1219</v>
      </c>
      <c r="E111">
        <f>INDEX(TeamSports!B:B,MATCH(D111,TeamSports!C:C,0))</f>
        <v>21</v>
      </c>
      <c r="F111">
        <f>INDEX(RanksTable!C:C,MATCH(B111,RanksTable!B:B,0))</f>
        <v>4</v>
      </c>
      <c r="H111" t="str">
        <f t="shared" si="1"/>
        <v>INSERT INTO "TeamRanks" (team_id,team_sport_id,team_rank) VALUES (109,21,4);</v>
      </c>
    </row>
    <row r="112" spans="2:8" x14ac:dyDescent="0.25">
      <c r="B112" t="s">
        <v>488</v>
      </c>
      <c r="C112">
        <f>INDEX(NationalTeams!B:B,MATCH(B112,NationalTeams!C:C,0))</f>
        <v>110</v>
      </c>
      <c r="D112" t="s">
        <v>1219</v>
      </c>
      <c r="E112">
        <f>INDEX(TeamSports!B:B,MATCH(D112,TeamSports!C:C,0))</f>
        <v>21</v>
      </c>
      <c r="F112">
        <f>INDEX(RanksTable!C:C,MATCH(B112,RanksTable!B:B,0))</f>
        <v>1</v>
      </c>
      <c r="H112" t="str">
        <f t="shared" si="1"/>
        <v>INSERT INTO "TeamRanks" (team_id,team_sport_id,team_rank) VALUES (110,21,1);</v>
      </c>
    </row>
    <row r="113" spans="2:8" x14ac:dyDescent="0.25">
      <c r="B113" t="s">
        <v>352</v>
      </c>
      <c r="C113">
        <f>INDEX(NationalTeams!B:B,MATCH(B113,NationalTeams!C:C,0))</f>
        <v>111</v>
      </c>
      <c r="D113" t="s">
        <v>1219</v>
      </c>
      <c r="E113">
        <f>INDEX(TeamSports!B:B,MATCH(D113,TeamSports!C:C,0))</f>
        <v>21</v>
      </c>
      <c r="F113">
        <f>INDEX(RanksTable!C:C,MATCH(B113,RanksTable!B:B,0))</f>
        <v>4</v>
      </c>
      <c r="H113" t="str">
        <f t="shared" si="1"/>
        <v>INSERT INTO "TeamRanks" (team_id,team_sport_id,team_rank) VALUES (111,21,4);</v>
      </c>
    </row>
    <row r="114" spans="2:8" x14ac:dyDescent="0.25">
      <c r="B114" t="s">
        <v>422</v>
      </c>
      <c r="C114">
        <f>INDEX(NationalTeams!B:B,MATCH(B114,NationalTeams!C:C,0))</f>
        <v>112</v>
      </c>
      <c r="D114" t="s">
        <v>1219</v>
      </c>
      <c r="E114">
        <f>INDEX(TeamSports!B:B,MATCH(D114,TeamSports!C:C,0))</f>
        <v>21</v>
      </c>
      <c r="F114">
        <f>INDEX(RanksTable!C:C,MATCH(B114,RanksTable!B:B,0))</f>
        <v>2</v>
      </c>
      <c r="H114" t="str">
        <f t="shared" si="1"/>
        <v>INSERT INTO "TeamRanks" (team_id,team_sport_id,team_rank) VALUES (112,21,2);</v>
      </c>
    </row>
    <row r="115" spans="2:8" x14ac:dyDescent="0.25">
      <c r="B115" t="s">
        <v>451</v>
      </c>
      <c r="C115">
        <f>INDEX(NationalTeams!B:B,MATCH(B115,NationalTeams!C:C,0))</f>
        <v>113</v>
      </c>
      <c r="D115" t="s">
        <v>1219</v>
      </c>
      <c r="E115">
        <f>INDEX(TeamSports!B:B,MATCH(D115,TeamSports!C:C,0))</f>
        <v>21</v>
      </c>
      <c r="F115">
        <f>INDEX(RanksTable!C:C,MATCH(B115,RanksTable!B:B,0))</f>
        <v>4</v>
      </c>
      <c r="H115" t="str">
        <f t="shared" si="1"/>
        <v>INSERT INTO "TeamRanks" (team_id,team_sport_id,team_rank) VALUES (113,21,4);</v>
      </c>
    </row>
    <row r="116" spans="2:8" x14ac:dyDescent="0.25">
      <c r="B116" t="s">
        <v>430</v>
      </c>
      <c r="C116">
        <f>INDEX(NationalTeams!B:B,MATCH(B116,NationalTeams!C:C,0))</f>
        <v>114</v>
      </c>
      <c r="D116" t="s">
        <v>1219</v>
      </c>
      <c r="E116">
        <f>INDEX(TeamSports!B:B,MATCH(D116,TeamSports!C:C,0))</f>
        <v>21</v>
      </c>
      <c r="F116">
        <f>INDEX(RanksTable!C:C,MATCH(B116,RanksTable!B:B,0))</f>
        <v>5</v>
      </c>
      <c r="H116" t="str">
        <f t="shared" si="1"/>
        <v>INSERT INTO "TeamRanks" (team_id,team_sport_id,team_rank) VALUES (114,21,5);</v>
      </c>
    </row>
    <row r="117" spans="2:8" x14ac:dyDescent="0.25">
      <c r="B117" t="s">
        <v>381</v>
      </c>
      <c r="C117">
        <f>INDEX(NationalTeams!B:B,MATCH(B117,NationalTeams!C:C,0))</f>
        <v>115</v>
      </c>
      <c r="D117" t="s">
        <v>1219</v>
      </c>
      <c r="E117">
        <f>INDEX(TeamSports!B:B,MATCH(D117,TeamSports!C:C,0))</f>
        <v>21</v>
      </c>
      <c r="F117">
        <f>INDEX(RanksTable!C:C,MATCH(B117,RanksTable!B:B,0))</f>
        <v>5</v>
      </c>
      <c r="H117" t="str">
        <f t="shared" si="1"/>
        <v>INSERT INTO "TeamRanks" (team_id,team_sport_id,team_rank) VALUES (115,21,5);</v>
      </c>
    </row>
    <row r="118" spans="2:8" x14ac:dyDescent="0.25">
      <c r="B118" t="s">
        <v>434</v>
      </c>
      <c r="C118">
        <f>INDEX(NationalTeams!B:B,MATCH(B118,NationalTeams!C:C,0))</f>
        <v>116</v>
      </c>
      <c r="D118" t="s">
        <v>1219</v>
      </c>
      <c r="E118">
        <f>INDEX(TeamSports!B:B,MATCH(D118,TeamSports!C:C,0))</f>
        <v>21</v>
      </c>
      <c r="F118">
        <f>INDEX(RanksTable!C:C,MATCH(B118,RanksTable!B:B,0))</f>
        <v>5</v>
      </c>
      <c r="H118" t="str">
        <f t="shared" si="1"/>
        <v>INSERT INTO "TeamRanks" (team_id,team_sport_id,team_rank) VALUES (116,21,5);</v>
      </c>
    </row>
    <row r="119" spans="2:8" x14ac:dyDescent="0.25">
      <c r="B119" t="s">
        <v>475</v>
      </c>
      <c r="C119">
        <f>INDEX(NationalTeams!B:B,MATCH(B119,NationalTeams!C:C,0))</f>
        <v>117</v>
      </c>
      <c r="D119" t="s">
        <v>1219</v>
      </c>
      <c r="E119">
        <f>INDEX(TeamSports!B:B,MATCH(D119,TeamSports!C:C,0))</f>
        <v>21</v>
      </c>
      <c r="F119">
        <f>INDEX(RanksTable!C:C,MATCH(B119,RanksTable!B:B,0))</f>
        <v>7</v>
      </c>
      <c r="H119" t="str">
        <f t="shared" si="1"/>
        <v>INSERT INTO "TeamRanks" (team_id,team_sport_id,team_rank) VALUES (117,21,7);</v>
      </c>
    </row>
    <row r="120" spans="2:8" x14ac:dyDescent="0.25">
      <c r="B120" t="s">
        <v>528</v>
      </c>
      <c r="C120">
        <f>INDEX(NationalTeams!B:B,MATCH(B120,NationalTeams!C:C,0))</f>
        <v>118</v>
      </c>
      <c r="D120" t="s">
        <v>1219</v>
      </c>
      <c r="E120">
        <f>INDEX(TeamSports!B:B,MATCH(D120,TeamSports!C:C,0))</f>
        <v>21</v>
      </c>
      <c r="F120">
        <f>INDEX(RanksTable!C:C,MATCH(B120,RanksTable!B:B,0))</f>
        <v>4</v>
      </c>
      <c r="H120" t="str">
        <f t="shared" si="1"/>
        <v>INSERT INTO "TeamRanks" (team_id,team_sport_id,team_rank) VALUES (118,21,4);</v>
      </c>
    </row>
    <row r="121" spans="2:8" x14ac:dyDescent="0.25">
      <c r="B121" t="s">
        <v>436</v>
      </c>
      <c r="C121">
        <f>INDEX(NationalTeams!B:B,MATCH(B121,NationalTeams!C:C,0))</f>
        <v>119</v>
      </c>
      <c r="D121" t="s">
        <v>1219</v>
      </c>
      <c r="E121">
        <f>INDEX(TeamSports!B:B,MATCH(D121,TeamSports!C:C,0))</f>
        <v>21</v>
      </c>
      <c r="F121">
        <f>INDEX(RanksTable!C:C,MATCH(B121,RanksTable!B:B,0))</f>
        <v>6</v>
      </c>
      <c r="H121" t="str">
        <f t="shared" si="1"/>
        <v>INSERT INTO "TeamRanks" (team_id,team_sport_id,team_rank) VALUES (119,21,6);</v>
      </c>
    </row>
    <row r="122" spans="2:8" x14ac:dyDescent="0.25">
      <c r="B122" t="s">
        <v>455</v>
      </c>
      <c r="C122">
        <f>INDEX(NationalTeams!B:B,MATCH(B122,NationalTeams!C:C,0))</f>
        <v>120</v>
      </c>
      <c r="D122" t="s">
        <v>1219</v>
      </c>
      <c r="E122">
        <f>INDEX(TeamSports!B:B,MATCH(D122,TeamSports!C:C,0))</f>
        <v>21</v>
      </c>
      <c r="F122">
        <f>INDEX(RanksTable!C:C,MATCH(B122,RanksTable!B:B,0))</f>
        <v>7</v>
      </c>
      <c r="H122" t="str">
        <f t="shared" si="1"/>
        <v>INSERT INTO "TeamRanks" (team_id,team_sport_id,team_rank) VALUES (120,21,7);</v>
      </c>
    </row>
    <row r="123" spans="2:8" x14ac:dyDescent="0.25">
      <c r="B123" t="s">
        <v>345</v>
      </c>
      <c r="C123">
        <f>INDEX(NationalTeams!B:B,MATCH(B123,NationalTeams!C:C,0))</f>
        <v>121</v>
      </c>
      <c r="D123" t="s">
        <v>1219</v>
      </c>
      <c r="E123">
        <f>INDEX(TeamSports!B:B,MATCH(D123,TeamSports!C:C,0))</f>
        <v>21</v>
      </c>
      <c r="F123">
        <f>INDEX(RanksTable!C:C,MATCH(B123,RanksTable!B:B,0))</f>
        <v>6</v>
      </c>
      <c r="H123" t="str">
        <f t="shared" si="1"/>
        <v>INSERT INTO "TeamRanks" (team_id,team_sport_id,team_rank) VALUES (121,21,6);</v>
      </c>
    </row>
    <row r="124" spans="2:8" x14ac:dyDescent="0.25">
      <c r="B124" t="s">
        <v>532</v>
      </c>
      <c r="C124">
        <f>INDEX(NationalTeams!B:B,MATCH(B124,NationalTeams!C:C,0))</f>
        <v>122</v>
      </c>
      <c r="D124" t="s">
        <v>1219</v>
      </c>
      <c r="E124">
        <f>INDEX(TeamSports!B:B,MATCH(D124,TeamSports!C:C,0))</f>
        <v>21</v>
      </c>
      <c r="F124">
        <f>INDEX(RanksTable!C:C,MATCH(B124,RanksTable!B:B,0))</f>
        <v>6</v>
      </c>
      <c r="H124" t="str">
        <f t="shared" si="1"/>
        <v>INSERT INTO "TeamRanks" (team_id,team_sport_id,team_rank) VALUES (122,21,6);</v>
      </c>
    </row>
    <row r="125" spans="2:8" x14ac:dyDescent="0.25">
      <c r="B125" t="s">
        <v>468</v>
      </c>
      <c r="C125">
        <f>INDEX(NationalTeams!B:B,MATCH(B125,NationalTeams!C:C,0))</f>
        <v>123</v>
      </c>
      <c r="D125" t="s">
        <v>1219</v>
      </c>
      <c r="E125">
        <f>INDEX(TeamSports!B:B,MATCH(D125,TeamSports!C:C,0))</f>
        <v>21</v>
      </c>
      <c r="F125">
        <f>INDEX(RanksTable!C:C,MATCH(B125,RanksTable!B:B,0))</f>
        <v>5</v>
      </c>
      <c r="H125" t="str">
        <f t="shared" si="1"/>
        <v>INSERT INTO "TeamRanks" (team_id,team_sport_id,team_rank) VALUES (123,21,5);</v>
      </c>
    </row>
    <row r="126" spans="2:8" x14ac:dyDescent="0.25">
      <c r="B126" t="s">
        <v>347</v>
      </c>
      <c r="C126">
        <f>INDEX(NationalTeams!B:B,MATCH(B126,NationalTeams!C:C,0))</f>
        <v>124</v>
      </c>
      <c r="D126" t="s">
        <v>1219</v>
      </c>
      <c r="E126">
        <f>INDEX(TeamSports!B:B,MATCH(D126,TeamSports!C:C,0))</f>
        <v>21</v>
      </c>
      <c r="F126">
        <f>INDEX(RanksTable!C:C,MATCH(B126,RanksTable!B:B,0))</f>
        <v>6</v>
      </c>
      <c r="H126" t="str">
        <f t="shared" si="1"/>
        <v>INSERT INTO "TeamRanks" (team_id,team_sport_id,team_rank) VALUES (124,21,6);</v>
      </c>
    </row>
    <row r="127" spans="2:8" x14ac:dyDescent="0.25">
      <c r="B127" t="s">
        <v>390</v>
      </c>
      <c r="C127">
        <f>INDEX(NationalTeams!B:B,MATCH(B127,NationalTeams!C:C,0))</f>
        <v>125</v>
      </c>
      <c r="D127" t="s">
        <v>1219</v>
      </c>
      <c r="E127">
        <f>INDEX(TeamSports!B:B,MATCH(D127,TeamSports!C:C,0))</f>
        <v>21</v>
      </c>
      <c r="F127">
        <f>INDEX(RanksTable!C:C,MATCH(B127,RanksTable!B:B,0))</f>
        <v>5</v>
      </c>
      <c r="H127" t="str">
        <f t="shared" si="1"/>
        <v>INSERT INTO "TeamRanks" (team_id,team_sport_id,team_rank) VALUES (125,21,5);</v>
      </c>
    </row>
    <row r="128" spans="2:8" x14ac:dyDescent="0.25">
      <c r="B128" t="s">
        <v>540</v>
      </c>
      <c r="C128">
        <f>INDEX(NationalTeams!B:B,MATCH(B128,NationalTeams!C:C,0))</f>
        <v>126</v>
      </c>
      <c r="D128" t="s">
        <v>1219</v>
      </c>
      <c r="E128">
        <f>INDEX(TeamSports!B:B,MATCH(D128,TeamSports!C:C,0))</f>
        <v>21</v>
      </c>
      <c r="F128">
        <f>INDEX(RanksTable!C:C,MATCH(B128,RanksTable!B:B,0))</f>
        <v>7</v>
      </c>
      <c r="H128" t="str">
        <f t="shared" si="1"/>
        <v>INSERT INTO "TeamRanks" (team_id,team_sport_id,team_rank) VALUES (126,21,7);</v>
      </c>
    </row>
    <row r="129" spans="2:8" x14ac:dyDescent="0.25">
      <c r="B129" t="s">
        <v>527</v>
      </c>
      <c r="C129">
        <f>INDEX(NationalTeams!B:B,MATCH(B129,NationalTeams!C:C,0))</f>
        <v>127</v>
      </c>
      <c r="D129" t="s">
        <v>1219</v>
      </c>
      <c r="E129">
        <f>INDEX(TeamSports!B:B,MATCH(D129,TeamSports!C:C,0))</f>
        <v>21</v>
      </c>
      <c r="F129">
        <f>INDEX(RanksTable!C:C,MATCH(B129,RanksTable!B:B,0))</f>
        <v>6</v>
      </c>
      <c r="H129" t="str">
        <f t="shared" si="1"/>
        <v>INSERT INTO "TeamRanks" (team_id,team_sport_id,team_rank) VALUES (127,21,6);</v>
      </c>
    </row>
    <row r="130" spans="2:8" x14ac:dyDescent="0.25">
      <c r="B130" t="s">
        <v>523</v>
      </c>
      <c r="C130">
        <f>INDEX(NationalTeams!B:B,MATCH(B130,NationalTeams!C:C,0))</f>
        <v>128</v>
      </c>
      <c r="D130" t="s">
        <v>1219</v>
      </c>
      <c r="E130">
        <f>INDEX(TeamSports!B:B,MATCH(D130,TeamSports!C:C,0))</f>
        <v>21</v>
      </c>
      <c r="F130">
        <f>INDEX(RanksTable!C:C,MATCH(B130,RanksTable!B:B,0))</f>
        <v>5</v>
      </c>
      <c r="H130" t="str">
        <f t="shared" si="1"/>
        <v>INSERT INTO "TeamRanks" (team_id,team_sport_id,team_rank) VALUES (128,21,5);</v>
      </c>
    </row>
    <row r="131" spans="2:8" x14ac:dyDescent="0.25">
      <c r="B131" t="s">
        <v>484</v>
      </c>
      <c r="C131">
        <f>INDEX(NationalTeams!B:B,MATCH(B131,NationalTeams!C:C,0))</f>
        <v>129</v>
      </c>
      <c r="D131" t="s">
        <v>1219</v>
      </c>
      <c r="E131">
        <f>INDEX(TeamSports!B:B,MATCH(D131,TeamSports!C:C,0))</f>
        <v>21</v>
      </c>
      <c r="F131">
        <f>INDEX(RanksTable!C:C,MATCH(B131,RanksTable!B:B,0))</f>
        <v>7</v>
      </c>
      <c r="H131" t="str">
        <f t="shared" si="1"/>
        <v>INSERT INTO "TeamRanks" (team_id,team_sport_id,team_rank) VALUES (129,21,7);</v>
      </c>
    </row>
    <row r="132" spans="2:8" x14ac:dyDescent="0.25">
      <c r="B132" t="s">
        <v>522</v>
      </c>
      <c r="C132">
        <f>INDEX(NationalTeams!B:B,MATCH(B132,NationalTeams!C:C,0))</f>
        <v>130</v>
      </c>
      <c r="D132" t="s">
        <v>1219</v>
      </c>
      <c r="E132">
        <f>INDEX(TeamSports!B:B,MATCH(D132,TeamSports!C:C,0))</f>
        <v>21</v>
      </c>
      <c r="F132">
        <f>INDEX(RanksTable!C:C,MATCH(B132,RanksTable!B:B,0))</f>
        <v>4</v>
      </c>
      <c r="H132" t="str">
        <f t="shared" ref="H132:H195" si="2">_xlfn.CONCAT($H$1,$L$1,$C$1,$L$1," ",$J$1,$C$2,$N$1,$E$2,$N$1,$F$2,$K$1,$I$1,$J$1,C132,$N$1,E132,$N$1,F132,$K$1,$O$1)</f>
        <v>INSERT INTO "TeamRanks" (team_id,team_sport_id,team_rank) VALUES (130,21,4);</v>
      </c>
    </row>
    <row r="133" spans="2:8" x14ac:dyDescent="0.25">
      <c r="B133" t="s">
        <v>386</v>
      </c>
      <c r="C133">
        <f>INDEX(NationalTeams!B:B,MATCH(B133,NationalTeams!C:C,0))</f>
        <v>131</v>
      </c>
      <c r="D133" t="s">
        <v>1219</v>
      </c>
      <c r="E133">
        <f>INDEX(TeamSports!B:B,MATCH(D133,TeamSports!C:C,0))</f>
        <v>21</v>
      </c>
      <c r="F133">
        <f>INDEX(RanksTable!C:C,MATCH(B133,RanksTable!B:B,0))</f>
        <v>5</v>
      </c>
      <c r="H133" t="str">
        <f t="shared" si="2"/>
        <v>INSERT INTO "TeamRanks" (team_id,team_sport_id,team_rank) VALUES (131,21,5);</v>
      </c>
    </row>
    <row r="134" spans="2:8" x14ac:dyDescent="0.25">
      <c r="B134" t="s">
        <v>463</v>
      </c>
      <c r="C134">
        <f>INDEX(NationalTeams!B:B,MATCH(B134,NationalTeams!C:C,0))</f>
        <v>132</v>
      </c>
      <c r="D134" t="s">
        <v>1219</v>
      </c>
      <c r="E134">
        <f>INDEX(TeamSports!B:B,MATCH(D134,TeamSports!C:C,0))</f>
        <v>21</v>
      </c>
      <c r="F134">
        <f>INDEX(RanksTable!C:C,MATCH(B134,RanksTable!B:B,0))</f>
        <v>6</v>
      </c>
      <c r="H134" t="str">
        <f t="shared" si="2"/>
        <v>INSERT INTO "TeamRanks" (team_id,team_sport_id,team_rank) VALUES (132,21,6);</v>
      </c>
    </row>
    <row r="135" spans="2:8" x14ac:dyDescent="0.25">
      <c r="B135" t="s">
        <v>339</v>
      </c>
      <c r="C135">
        <f>INDEX(NationalTeams!B:B,MATCH(B135,NationalTeams!C:C,0))</f>
        <v>133</v>
      </c>
      <c r="D135" t="s">
        <v>1219</v>
      </c>
      <c r="E135">
        <f>INDEX(TeamSports!B:B,MATCH(D135,TeamSports!C:C,0))</f>
        <v>21</v>
      </c>
      <c r="F135">
        <f>INDEX(RanksTable!C:C,MATCH(B135,RanksTable!B:B,0))</f>
        <v>6</v>
      </c>
      <c r="H135" t="str">
        <f t="shared" si="2"/>
        <v>INSERT INTO "TeamRanks" (team_id,team_sport_id,team_rank) VALUES (133,21,6);</v>
      </c>
    </row>
    <row r="136" spans="2:8" x14ac:dyDescent="0.25">
      <c r="B136" t="s">
        <v>464</v>
      </c>
      <c r="C136">
        <f>INDEX(NationalTeams!B:B,MATCH(B136,NationalTeams!C:C,0))</f>
        <v>134</v>
      </c>
      <c r="D136" t="s">
        <v>1219</v>
      </c>
      <c r="E136">
        <f>INDEX(TeamSports!B:B,MATCH(D136,TeamSports!C:C,0))</f>
        <v>21</v>
      </c>
      <c r="F136">
        <f>INDEX(RanksTable!C:C,MATCH(B136,RanksTable!B:B,0))</f>
        <v>7</v>
      </c>
      <c r="H136" t="str">
        <f t="shared" si="2"/>
        <v>INSERT INTO "TeamRanks" (team_id,team_sport_id,team_rank) VALUES (134,21,7);</v>
      </c>
    </row>
    <row r="137" spans="2:8" x14ac:dyDescent="0.25">
      <c r="B137" t="s">
        <v>379</v>
      </c>
      <c r="C137">
        <f>INDEX(NationalTeams!B:B,MATCH(B137,NationalTeams!C:C,0))</f>
        <v>135</v>
      </c>
      <c r="D137" t="s">
        <v>1219</v>
      </c>
      <c r="E137">
        <f>INDEX(TeamSports!B:B,MATCH(D137,TeamSports!C:C,0))</f>
        <v>21</v>
      </c>
      <c r="F137">
        <f>INDEX(RanksTable!C:C,MATCH(B137,RanksTable!B:B,0))</f>
        <v>3</v>
      </c>
      <c r="H137" t="str">
        <f t="shared" si="2"/>
        <v>INSERT INTO "TeamRanks" (team_id,team_sport_id,team_rank) VALUES (135,21,3);</v>
      </c>
    </row>
    <row r="138" spans="2:8" x14ac:dyDescent="0.25">
      <c r="B138" t="s">
        <v>539</v>
      </c>
      <c r="C138">
        <f>INDEX(NationalTeams!B:B,MATCH(B138,NationalTeams!C:C,0))</f>
        <v>136</v>
      </c>
      <c r="D138" t="s">
        <v>1219</v>
      </c>
      <c r="E138">
        <f>INDEX(TeamSports!B:B,MATCH(D138,TeamSports!C:C,0))</f>
        <v>21</v>
      </c>
      <c r="F138">
        <f>INDEX(RanksTable!C:C,MATCH(B138,RanksTable!B:B,0))</f>
        <v>7</v>
      </c>
      <c r="H138" t="str">
        <f t="shared" si="2"/>
        <v>INSERT INTO "TeamRanks" (team_id,team_sport_id,team_rank) VALUES (136,21,7);</v>
      </c>
    </row>
    <row r="139" spans="2:8" x14ac:dyDescent="0.25">
      <c r="B139" t="s">
        <v>342</v>
      </c>
      <c r="C139">
        <f>INDEX(NationalTeams!B:B,MATCH(B139,NationalTeams!C:C,0))</f>
        <v>137</v>
      </c>
      <c r="D139" t="s">
        <v>1219</v>
      </c>
      <c r="E139">
        <f>INDEX(TeamSports!B:B,MATCH(D139,TeamSports!C:C,0))</f>
        <v>21</v>
      </c>
      <c r="F139">
        <f>INDEX(RanksTable!C:C,MATCH(B139,RanksTable!B:B,0))</f>
        <v>1</v>
      </c>
      <c r="H139" t="str">
        <f t="shared" si="2"/>
        <v>INSERT INTO "TeamRanks" (team_id,team_sport_id,team_rank) VALUES (137,21,1);</v>
      </c>
    </row>
    <row r="140" spans="2:8" x14ac:dyDescent="0.25">
      <c r="B140" t="s">
        <v>343</v>
      </c>
      <c r="C140">
        <f>INDEX(NationalTeams!B:B,MATCH(B140,NationalTeams!C:C,0))</f>
        <v>138</v>
      </c>
      <c r="D140" t="s">
        <v>1219</v>
      </c>
      <c r="E140">
        <f>INDEX(TeamSports!B:B,MATCH(D140,TeamSports!C:C,0))</f>
        <v>21</v>
      </c>
      <c r="F140">
        <f>INDEX(RanksTable!C:C,MATCH(B140,RanksTable!B:B,0))</f>
        <v>7</v>
      </c>
      <c r="H140" t="str">
        <f t="shared" si="2"/>
        <v>INSERT INTO "TeamRanks" (team_id,team_sport_id,team_rank) VALUES (138,21,7);</v>
      </c>
    </row>
    <row r="141" spans="2:8" x14ac:dyDescent="0.25">
      <c r="B141" t="s">
        <v>360</v>
      </c>
      <c r="C141">
        <f>INDEX(NationalTeams!B:B,MATCH(B141,NationalTeams!C:C,0))</f>
        <v>139</v>
      </c>
      <c r="D141" t="s">
        <v>1219</v>
      </c>
      <c r="E141">
        <f>INDEX(TeamSports!B:B,MATCH(D141,TeamSports!C:C,0))</f>
        <v>21</v>
      </c>
      <c r="F141">
        <f>INDEX(RanksTable!C:C,MATCH(B141,RanksTable!B:B,0))</f>
        <v>5</v>
      </c>
      <c r="H141" t="str">
        <f t="shared" si="2"/>
        <v>INSERT INTO "TeamRanks" (team_id,team_sport_id,team_rank) VALUES (139,21,5);</v>
      </c>
    </row>
    <row r="142" spans="2:8" x14ac:dyDescent="0.25">
      <c r="B142" t="s">
        <v>378</v>
      </c>
      <c r="C142">
        <f>INDEX(NationalTeams!B:B,MATCH(B142,NationalTeams!C:C,0))</f>
        <v>140</v>
      </c>
      <c r="D142" t="s">
        <v>1219</v>
      </c>
      <c r="E142">
        <f>INDEX(TeamSports!B:B,MATCH(D142,TeamSports!C:C,0))</f>
        <v>21</v>
      </c>
      <c r="F142">
        <f>INDEX(RanksTable!C:C,MATCH(B142,RanksTable!B:B,0))</f>
        <v>1</v>
      </c>
      <c r="H142" t="str">
        <f t="shared" si="2"/>
        <v>INSERT INTO "TeamRanks" (team_id,team_sport_id,team_rank) VALUES (140,21,1);</v>
      </c>
    </row>
    <row r="143" spans="2:8" x14ac:dyDescent="0.25">
      <c r="B143" t="s">
        <v>456</v>
      </c>
      <c r="C143">
        <f>INDEX(NationalTeams!B:B,MATCH(B143,NationalTeams!C:C,0))</f>
        <v>141</v>
      </c>
      <c r="D143" t="s">
        <v>1219</v>
      </c>
      <c r="E143">
        <f>INDEX(TeamSports!B:B,MATCH(D143,TeamSports!C:C,0))</f>
        <v>21</v>
      </c>
      <c r="F143">
        <f>INDEX(RanksTable!C:C,MATCH(B143,RanksTable!B:B,0))</f>
        <v>7</v>
      </c>
      <c r="H143" t="str">
        <f t="shared" si="2"/>
        <v>INSERT INTO "TeamRanks" (team_id,team_sport_id,team_rank) VALUES (141,21,7);</v>
      </c>
    </row>
    <row r="144" spans="2:8" x14ac:dyDescent="0.25">
      <c r="B144" t="s">
        <v>537</v>
      </c>
      <c r="C144">
        <f>INDEX(NationalTeams!B:B,MATCH(B144,NationalTeams!C:C,0))</f>
        <v>142</v>
      </c>
      <c r="D144" t="s">
        <v>1219</v>
      </c>
      <c r="E144">
        <f>INDEX(TeamSports!B:B,MATCH(D144,TeamSports!C:C,0))</f>
        <v>21</v>
      </c>
      <c r="F144">
        <f>INDEX(RanksTable!C:C,MATCH(B144,RanksTable!B:B,0))</f>
        <v>7</v>
      </c>
      <c r="H144" t="str">
        <f t="shared" si="2"/>
        <v>INSERT INTO "TeamRanks" (team_id,team_sport_id,team_rank) VALUES (142,21,7);</v>
      </c>
    </row>
    <row r="145" spans="2:8" x14ac:dyDescent="0.25">
      <c r="B145" t="s">
        <v>533</v>
      </c>
      <c r="C145">
        <f>INDEX(NationalTeams!B:B,MATCH(B145,NationalTeams!C:C,0))</f>
        <v>143</v>
      </c>
      <c r="D145" t="s">
        <v>1219</v>
      </c>
      <c r="E145">
        <f>INDEX(TeamSports!B:B,MATCH(D145,TeamSports!C:C,0))</f>
        <v>21</v>
      </c>
      <c r="F145">
        <f>INDEX(RanksTable!C:C,MATCH(B145,RanksTable!B:B,0))</f>
        <v>7</v>
      </c>
      <c r="H145" t="str">
        <f t="shared" si="2"/>
        <v>INSERT INTO "TeamRanks" (team_id,team_sport_id,team_rank) VALUES (143,21,7);</v>
      </c>
    </row>
    <row r="146" spans="2:8" x14ac:dyDescent="0.25">
      <c r="B146" t="s">
        <v>460</v>
      </c>
      <c r="C146">
        <f>INDEX(NationalTeams!B:B,MATCH(B146,NationalTeams!C:C,0))</f>
        <v>144</v>
      </c>
      <c r="D146" t="s">
        <v>1219</v>
      </c>
      <c r="E146">
        <f>INDEX(TeamSports!B:B,MATCH(D146,TeamSports!C:C,0))</f>
        <v>21</v>
      </c>
      <c r="F146">
        <f>INDEX(RanksTable!C:C,MATCH(B146,RanksTable!B:B,0))</f>
        <v>7</v>
      </c>
      <c r="H146" t="str">
        <f t="shared" si="2"/>
        <v>INSERT INTO "TeamRanks" (team_id,team_sport_id,team_rank) VALUES (144,21,7);</v>
      </c>
    </row>
    <row r="147" spans="2:8" x14ac:dyDescent="0.25">
      <c r="B147" t="s">
        <v>521</v>
      </c>
      <c r="C147">
        <f>INDEX(NationalTeams!B:B,MATCH(B147,NationalTeams!C:C,0))</f>
        <v>145</v>
      </c>
      <c r="D147" t="s">
        <v>1219</v>
      </c>
      <c r="E147">
        <f>INDEX(TeamSports!B:B,MATCH(D147,TeamSports!C:C,0))</f>
        <v>21</v>
      </c>
      <c r="F147">
        <f>INDEX(RanksTable!C:C,MATCH(B147,RanksTable!B:B,0))</f>
        <v>4</v>
      </c>
      <c r="H147" t="str">
        <f t="shared" si="2"/>
        <v>INSERT INTO "TeamRanks" (team_id,team_sport_id,team_rank) VALUES (145,21,4);</v>
      </c>
    </row>
    <row r="148" spans="2:8" x14ac:dyDescent="0.25">
      <c r="B148" t="s">
        <v>416</v>
      </c>
      <c r="C148">
        <f>INDEX(NationalTeams!B:B,MATCH(B148,NationalTeams!C:C,0))</f>
        <v>146</v>
      </c>
      <c r="D148" t="s">
        <v>1219</v>
      </c>
      <c r="E148">
        <f>INDEX(TeamSports!B:B,MATCH(D148,TeamSports!C:C,0))</f>
        <v>21</v>
      </c>
      <c r="F148">
        <f>INDEX(RanksTable!C:C,MATCH(B148,RanksTable!B:B,0))</f>
        <v>7</v>
      </c>
      <c r="H148" t="str">
        <f t="shared" si="2"/>
        <v>INSERT INTO "TeamRanks" (team_id,team_sport_id,team_rank) VALUES (146,21,7);</v>
      </c>
    </row>
    <row r="149" spans="2:8" x14ac:dyDescent="0.25">
      <c r="B149" t="s">
        <v>393</v>
      </c>
      <c r="C149">
        <f>INDEX(NationalTeams!B:B,MATCH(B149,NationalTeams!C:C,0))</f>
        <v>147</v>
      </c>
      <c r="D149" t="s">
        <v>1219</v>
      </c>
      <c r="E149">
        <f>INDEX(TeamSports!B:B,MATCH(D149,TeamSports!C:C,0))</f>
        <v>21</v>
      </c>
      <c r="F149">
        <f>INDEX(RanksTable!C:C,MATCH(B149,RanksTable!B:B,0))</f>
        <v>5</v>
      </c>
      <c r="H149" t="str">
        <f t="shared" si="2"/>
        <v>INSERT INTO "TeamRanks" (team_id,team_sport_id,team_rank) VALUES (147,21,5);</v>
      </c>
    </row>
    <row r="150" spans="2:8" x14ac:dyDescent="0.25">
      <c r="B150" t="s">
        <v>372</v>
      </c>
      <c r="C150">
        <f>INDEX(NationalTeams!B:B,MATCH(B150,NationalTeams!C:C,0))</f>
        <v>148</v>
      </c>
      <c r="D150" t="s">
        <v>1219</v>
      </c>
      <c r="E150">
        <f>INDEX(TeamSports!B:B,MATCH(D150,TeamSports!C:C,0))</f>
        <v>21</v>
      </c>
      <c r="F150">
        <f>INDEX(RanksTable!C:C,MATCH(B150,RanksTable!B:B,0))</f>
        <v>5</v>
      </c>
      <c r="H150" t="str">
        <f t="shared" si="2"/>
        <v>INSERT INTO "TeamRanks" (team_id,team_sport_id,team_rank) VALUES (148,21,5);</v>
      </c>
    </row>
    <row r="151" spans="2:8" x14ac:dyDescent="0.25">
      <c r="B151" t="s">
        <v>480</v>
      </c>
      <c r="C151">
        <f>INDEX(NationalTeams!B:B,MATCH(B151,NationalTeams!C:C,0))</f>
        <v>149</v>
      </c>
      <c r="D151" t="s">
        <v>1219</v>
      </c>
      <c r="E151">
        <f>INDEX(TeamSports!B:B,MATCH(D151,TeamSports!C:C,0))</f>
        <v>21</v>
      </c>
      <c r="F151">
        <f>INDEX(RanksTable!C:C,MATCH(B151,RanksTable!B:B,0))</f>
        <v>7</v>
      </c>
      <c r="H151" t="str">
        <f t="shared" si="2"/>
        <v>INSERT INTO "TeamRanks" (team_id,team_sport_id,team_rank) VALUES (149,21,7);</v>
      </c>
    </row>
    <row r="152" spans="2:8" x14ac:dyDescent="0.25">
      <c r="B152" t="s">
        <v>446</v>
      </c>
      <c r="C152">
        <f>INDEX(NationalTeams!B:B,MATCH(B152,NationalTeams!C:C,0))</f>
        <v>150</v>
      </c>
      <c r="D152" t="s">
        <v>1219</v>
      </c>
      <c r="E152">
        <f>INDEX(TeamSports!B:B,MATCH(D152,TeamSports!C:C,0))</f>
        <v>21</v>
      </c>
      <c r="F152">
        <f>INDEX(RanksTable!C:C,MATCH(B152,RanksTable!B:B,0))</f>
        <v>7</v>
      </c>
      <c r="H152" t="str">
        <f t="shared" si="2"/>
        <v>INSERT INTO "TeamRanks" (team_id,team_sport_id,team_rank) VALUES (150,21,7);</v>
      </c>
    </row>
    <row r="153" spans="2:8" x14ac:dyDescent="0.25">
      <c r="B153" t="s">
        <v>356</v>
      </c>
      <c r="C153">
        <f>INDEX(NationalTeams!B:B,MATCH(B153,NationalTeams!C:C,0))</f>
        <v>151</v>
      </c>
      <c r="D153" t="s">
        <v>1219</v>
      </c>
      <c r="E153">
        <f>INDEX(TeamSports!B:B,MATCH(D153,TeamSports!C:C,0))</f>
        <v>21</v>
      </c>
      <c r="F153">
        <f>INDEX(RanksTable!C:C,MATCH(B153,RanksTable!B:B,0))</f>
        <v>6</v>
      </c>
      <c r="H153" t="str">
        <f t="shared" si="2"/>
        <v>INSERT INTO "TeamRanks" (team_id,team_sport_id,team_rank) VALUES (151,21,6);</v>
      </c>
    </row>
    <row r="154" spans="2:8" x14ac:dyDescent="0.25">
      <c r="B154" t="s">
        <v>387</v>
      </c>
      <c r="C154">
        <f>INDEX(NationalTeams!B:B,MATCH(B154,NationalTeams!C:C,0))</f>
        <v>152</v>
      </c>
      <c r="D154" t="s">
        <v>1219</v>
      </c>
      <c r="E154">
        <f>INDEX(TeamSports!B:B,MATCH(D154,TeamSports!C:C,0))</f>
        <v>21</v>
      </c>
      <c r="F154">
        <f>INDEX(RanksTable!C:C,MATCH(B154,RanksTable!B:B,0))</f>
        <v>5</v>
      </c>
      <c r="H154" t="str">
        <f t="shared" si="2"/>
        <v>INSERT INTO "TeamRanks" (team_id,team_sport_id,team_rank) VALUES (152,21,5);</v>
      </c>
    </row>
    <row r="155" spans="2:8" x14ac:dyDescent="0.25">
      <c r="B155" t="s">
        <v>361</v>
      </c>
      <c r="C155">
        <f>INDEX(NationalTeams!B:B,MATCH(B155,NationalTeams!C:C,0))</f>
        <v>153</v>
      </c>
      <c r="D155" t="s">
        <v>1219</v>
      </c>
      <c r="E155">
        <f>INDEX(TeamSports!B:B,MATCH(D155,TeamSports!C:C,0))</f>
        <v>21</v>
      </c>
      <c r="F155">
        <f>INDEX(RanksTable!C:C,MATCH(B155,RanksTable!B:B,0))</f>
        <v>3</v>
      </c>
      <c r="H155" t="str">
        <f t="shared" si="2"/>
        <v>INSERT INTO "TeamRanks" (team_id,team_sport_id,team_rank) VALUES (153,21,3);</v>
      </c>
    </row>
    <row r="156" spans="2:8" x14ac:dyDescent="0.25">
      <c r="B156" t="s">
        <v>492</v>
      </c>
      <c r="C156">
        <f>INDEX(NationalTeams!B:B,MATCH(B156,NationalTeams!C:C,0))</f>
        <v>154</v>
      </c>
      <c r="D156" t="s">
        <v>1219</v>
      </c>
      <c r="E156">
        <f>INDEX(TeamSports!B:B,MATCH(D156,TeamSports!C:C,0))</f>
        <v>21</v>
      </c>
      <c r="F156">
        <f>INDEX(RanksTable!C:C,MATCH(B156,RanksTable!B:B,0))</f>
        <v>2</v>
      </c>
      <c r="H156" t="str">
        <f t="shared" si="2"/>
        <v>INSERT INTO "TeamRanks" (team_id,team_sport_id,team_rank) VALUES (154,21,2);</v>
      </c>
    </row>
    <row r="157" spans="2:8" x14ac:dyDescent="0.25">
      <c r="B157" t="s">
        <v>485</v>
      </c>
      <c r="C157">
        <f>INDEX(NationalTeams!B:B,MATCH(B157,NationalTeams!C:C,0))</f>
        <v>155</v>
      </c>
      <c r="D157" t="s">
        <v>1219</v>
      </c>
      <c r="E157">
        <f>INDEX(TeamSports!B:B,MATCH(D157,TeamSports!C:C,0))</f>
        <v>21</v>
      </c>
      <c r="F157">
        <f>INDEX(RanksTable!C:C,MATCH(B157,RanksTable!B:B,0))</f>
        <v>6</v>
      </c>
      <c r="H157" t="str">
        <f t="shared" si="2"/>
        <v>INSERT INTO "TeamRanks" (team_id,team_sport_id,team_rank) VALUES (155,21,6);</v>
      </c>
    </row>
    <row r="158" spans="2:8" x14ac:dyDescent="0.25">
      <c r="B158" t="s">
        <v>423</v>
      </c>
      <c r="C158">
        <f>INDEX(NationalTeams!B:B,MATCH(B158,NationalTeams!C:C,0))</f>
        <v>156</v>
      </c>
      <c r="D158" t="s">
        <v>1219</v>
      </c>
      <c r="E158">
        <f>INDEX(TeamSports!B:B,MATCH(D158,TeamSports!C:C,0))</f>
        <v>21</v>
      </c>
      <c r="F158">
        <f>INDEX(RanksTable!C:C,MATCH(B158,RanksTable!B:B,0))</f>
        <v>4</v>
      </c>
      <c r="H158" t="str">
        <f t="shared" si="2"/>
        <v>INSERT INTO "TeamRanks" (team_id,team_sport_id,team_rank) VALUES (156,21,4);</v>
      </c>
    </row>
    <row r="159" spans="2:8" x14ac:dyDescent="0.25">
      <c r="B159" t="s">
        <v>457</v>
      </c>
      <c r="C159">
        <f>INDEX(NationalTeams!B:B,MATCH(B159,NationalTeams!C:C,0))</f>
        <v>157</v>
      </c>
      <c r="D159" t="s">
        <v>1219</v>
      </c>
      <c r="E159">
        <f>INDEX(TeamSports!B:B,MATCH(D159,TeamSports!C:C,0))</f>
        <v>21</v>
      </c>
      <c r="F159">
        <f>INDEX(RanksTable!C:C,MATCH(B159,RanksTable!B:B,0))</f>
        <v>4</v>
      </c>
      <c r="H159" t="str">
        <f t="shared" si="2"/>
        <v>INSERT INTO "TeamRanks" (team_id,team_sport_id,team_rank) VALUES (157,21,4);</v>
      </c>
    </row>
    <row r="160" spans="2:8" x14ac:dyDescent="0.25">
      <c r="B160" t="s">
        <v>491</v>
      </c>
      <c r="C160">
        <f>INDEX(NationalTeams!B:B,MATCH(B160,NationalTeams!C:C,0))</f>
        <v>158</v>
      </c>
      <c r="D160" t="s">
        <v>1219</v>
      </c>
      <c r="E160">
        <f>INDEX(TeamSports!B:B,MATCH(D160,TeamSports!C:C,0))</f>
        <v>21</v>
      </c>
      <c r="F160">
        <f>INDEX(RanksTable!C:C,MATCH(B160,RanksTable!B:B,0))</f>
        <v>1</v>
      </c>
      <c r="H160" t="str">
        <f t="shared" si="2"/>
        <v>INSERT INTO "TeamRanks" (team_id,team_sport_id,team_rank) VALUES (158,21,1);</v>
      </c>
    </row>
    <row r="161" spans="2:8" x14ac:dyDescent="0.25">
      <c r="B161" t="s">
        <v>474</v>
      </c>
      <c r="C161">
        <f>INDEX(NationalTeams!B:B,MATCH(B161,NationalTeams!C:C,0))</f>
        <v>159</v>
      </c>
      <c r="D161" t="s">
        <v>1219</v>
      </c>
      <c r="E161">
        <f>INDEX(TeamSports!B:B,MATCH(D161,TeamSports!C:C,0))</f>
        <v>21</v>
      </c>
      <c r="F161">
        <f>INDEX(RanksTable!C:C,MATCH(B161,RanksTable!B:B,0))</f>
        <v>7</v>
      </c>
      <c r="H161" t="str">
        <f t="shared" si="2"/>
        <v>INSERT INTO "TeamRanks" (team_id,team_sport_id,team_rank) VALUES (159,21,7);</v>
      </c>
    </row>
    <row r="162" spans="2:8" x14ac:dyDescent="0.25">
      <c r="B162" t="s">
        <v>479</v>
      </c>
      <c r="C162">
        <f>INDEX(NationalTeams!B:B,MATCH(B162,NationalTeams!C:C,0))</f>
        <v>160</v>
      </c>
      <c r="D162" t="s">
        <v>1219</v>
      </c>
      <c r="E162">
        <f>INDEX(TeamSports!B:B,MATCH(D162,TeamSports!C:C,0))</f>
        <v>21</v>
      </c>
      <c r="F162">
        <f>INDEX(RanksTable!C:C,MATCH(B162,RanksTable!B:B,0))</f>
        <v>7</v>
      </c>
      <c r="H162" t="str">
        <f t="shared" si="2"/>
        <v>INSERT INTO "TeamRanks" (team_id,team_sport_id,team_rank) VALUES (160,21,7);</v>
      </c>
    </row>
    <row r="163" spans="2:8" x14ac:dyDescent="0.25">
      <c r="B163" t="s">
        <v>449</v>
      </c>
      <c r="C163">
        <f>INDEX(NationalTeams!B:B,MATCH(B163,NationalTeams!C:C,0))</f>
        <v>161</v>
      </c>
      <c r="D163" t="s">
        <v>1219</v>
      </c>
      <c r="E163">
        <f>INDEX(TeamSports!B:B,MATCH(D163,TeamSports!C:C,0))</f>
        <v>21</v>
      </c>
      <c r="F163">
        <f>INDEX(RanksTable!C:C,MATCH(B163,RanksTable!B:B,0))</f>
        <v>5</v>
      </c>
      <c r="H163" t="str">
        <f t="shared" si="2"/>
        <v>INSERT INTO "TeamRanks" (team_id,team_sport_id,team_rank) VALUES (161,21,5);</v>
      </c>
    </row>
    <row r="164" spans="2:8" x14ac:dyDescent="0.25">
      <c r="B164" t="s">
        <v>398</v>
      </c>
      <c r="C164">
        <f>INDEX(NationalTeams!B:B,MATCH(B164,NationalTeams!C:C,0))</f>
        <v>162</v>
      </c>
      <c r="D164" t="s">
        <v>1219</v>
      </c>
      <c r="E164">
        <f>INDEX(TeamSports!B:B,MATCH(D164,TeamSports!C:C,0))</f>
        <v>21</v>
      </c>
      <c r="F164">
        <f>INDEX(RanksTable!C:C,MATCH(B164,RanksTable!B:B,0))</f>
        <v>2</v>
      </c>
      <c r="H164" t="str">
        <f t="shared" si="2"/>
        <v>INSERT INTO "TeamRanks" (team_id,team_sport_id,team_rank) VALUES (162,21,2);</v>
      </c>
    </row>
    <row r="165" spans="2:8" x14ac:dyDescent="0.25">
      <c r="B165" t="s">
        <v>441</v>
      </c>
      <c r="C165">
        <f>INDEX(NationalTeams!B:B,MATCH(B165,NationalTeams!C:C,0))</f>
        <v>163</v>
      </c>
      <c r="D165" t="s">
        <v>1219</v>
      </c>
      <c r="E165">
        <f>INDEX(TeamSports!B:B,MATCH(D165,TeamSports!C:C,0))</f>
        <v>21</v>
      </c>
      <c r="F165">
        <f>INDEX(RanksTable!C:C,MATCH(B165,RanksTable!B:B,0))</f>
        <v>7</v>
      </c>
      <c r="H165" t="str">
        <f t="shared" si="2"/>
        <v>INSERT INTO "TeamRanks" (team_id,team_sport_id,team_rank) VALUES (163,21,7);</v>
      </c>
    </row>
    <row r="166" spans="2:8" x14ac:dyDescent="0.25">
      <c r="B166" t="s">
        <v>348</v>
      </c>
      <c r="C166">
        <f>INDEX(NationalTeams!B:B,MATCH(B166,NationalTeams!C:C,0))</f>
        <v>164</v>
      </c>
      <c r="D166" t="s">
        <v>1219</v>
      </c>
      <c r="E166">
        <f>INDEX(TeamSports!B:B,MATCH(D166,TeamSports!C:C,0))</f>
        <v>21</v>
      </c>
      <c r="F166">
        <f>INDEX(RanksTable!C:C,MATCH(B166,RanksTable!B:B,0))</f>
        <v>3</v>
      </c>
      <c r="H166" t="str">
        <f t="shared" si="2"/>
        <v>INSERT INTO "TeamRanks" (team_id,team_sport_id,team_rank) VALUES (164,21,3);</v>
      </c>
    </row>
    <row r="167" spans="2:8" x14ac:dyDescent="0.25">
      <c r="B167" t="s">
        <v>350</v>
      </c>
      <c r="C167">
        <f>INDEX(NationalTeams!B:B,MATCH(B167,NationalTeams!C:C,0))</f>
        <v>165</v>
      </c>
      <c r="D167" t="s">
        <v>1219</v>
      </c>
      <c r="E167">
        <f>INDEX(TeamSports!B:B,MATCH(D167,TeamSports!C:C,0))</f>
        <v>21</v>
      </c>
      <c r="F167">
        <f>INDEX(RanksTable!C:C,MATCH(B167,RanksTable!B:B,0))</f>
        <v>3</v>
      </c>
      <c r="H167" t="str">
        <f t="shared" si="2"/>
        <v>INSERT INTO "TeamRanks" (team_id,team_sport_id,team_rank) VALUES (165,21,3);</v>
      </c>
    </row>
    <row r="168" spans="2:8" x14ac:dyDescent="0.25">
      <c r="B168" t="s">
        <v>494</v>
      </c>
      <c r="C168">
        <f>INDEX(NationalTeams!B:B,MATCH(B168,NationalTeams!C:C,0))</f>
        <v>166</v>
      </c>
      <c r="D168" t="s">
        <v>1219</v>
      </c>
      <c r="E168">
        <f>INDEX(TeamSports!B:B,MATCH(D168,TeamSports!C:C,0))</f>
        <v>21</v>
      </c>
      <c r="F168">
        <f>INDEX(RanksTable!C:C,MATCH(B168,RanksTable!B:B,0))</f>
        <v>3</v>
      </c>
      <c r="H168" t="str">
        <f t="shared" si="2"/>
        <v>INSERT INTO "TeamRanks" (team_id,team_sport_id,team_rank) VALUES (166,21,3);</v>
      </c>
    </row>
    <row r="169" spans="2:8" x14ac:dyDescent="0.25">
      <c r="B169" t="s">
        <v>504</v>
      </c>
      <c r="C169">
        <f>INDEX(NationalTeams!B:B,MATCH(B169,NationalTeams!C:C,0))</f>
        <v>167</v>
      </c>
      <c r="D169" t="s">
        <v>1219</v>
      </c>
      <c r="E169">
        <f>INDEX(TeamSports!B:B,MATCH(D169,TeamSports!C:C,0))</f>
        <v>21</v>
      </c>
      <c r="F169">
        <f>INDEX(RanksTable!C:C,MATCH(B169,RanksTable!B:B,0))</f>
        <v>1</v>
      </c>
      <c r="H169" t="str">
        <f t="shared" si="2"/>
        <v>INSERT INTO "TeamRanks" (team_id,team_sport_id,team_rank) VALUES (167,21,1);</v>
      </c>
    </row>
    <row r="170" spans="2:8" x14ac:dyDescent="0.25">
      <c r="B170" t="s">
        <v>401</v>
      </c>
      <c r="C170">
        <f>INDEX(NationalTeams!B:B,MATCH(B170,NationalTeams!C:C,0))</f>
        <v>168</v>
      </c>
      <c r="D170" t="s">
        <v>1219</v>
      </c>
      <c r="E170">
        <f>INDEX(TeamSports!B:B,MATCH(D170,TeamSports!C:C,0))</f>
        <v>21</v>
      </c>
      <c r="F170">
        <f>INDEX(RanksTable!C:C,MATCH(B170,RanksTable!B:B,0))</f>
        <v>7</v>
      </c>
      <c r="H170" t="str">
        <f t="shared" si="2"/>
        <v>INSERT INTO "TeamRanks" (team_id,team_sport_id,team_rank) VALUES (168,21,7);</v>
      </c>
    </row>
    <row r="171" spans="2:8" x14ac:dyDescent="0.25">
      <c r="B171" t="s">
        <v>432</v>
      </c>
      <c r="C171">
        <f>INDEX(NationalTeams!B:B,MATCH(B171,NationalTeams!C:C,0))</f>
        <v>169</v>
      </c>
      <c r="D171" t="s">
        <v>1219</v>
      </c>
      <c r="E171">
        <f>INDEX(TeamSports!B:B,MATCH(D171,TeamSports!C:C,0))</f>
        <v>21</v>
      </c>
      <c r="F171">
        <f>INDEX(RanksTable!C:C,MATCH(B171,RanksTable!B:B,0))</f>
        <v>3</v>
      </c>
      <c r="H171" t="str">
        <f t="shared" si="2"/>
        <v>INSERT INTO "TeamRanks" (team_id,team_sport_id,team_rank) VALUES (169,21,3);</v>
      </c>
    </row>
    <row r="172" spans="2:8" x14ac:dyDescent="0.25">
      <c r="B172" t="s">
        <v>336</v>
      </c>
      <c r="C172">
        <f>INDEX(NationalTeams!B:B,MATCH(B172,NationalTeams!C:C,0))</f>
        <v>170</v>
      </c>
      <c r="D172" t="s">
        <v>1219</v>
      </c>
      <c r="E172">
        <f>INDEX(TeamSports!B:B,MATCH(D172,TeamSports!C:C,0))</f>
        <v>21</v>
      </c>
      <c r="F172">
        <f>INDEX(RanksTable!C:C,MATCH(B172,RanksTable!B:B,0))</f>
        <v>6</v>
      </c>
      <c r="H172" t="str">
        <f t="shared" si="2"/>
        <v>INSERT INTO "TeamRanks" (team_id,team_sport_id,team_rank) VALUES (170,21,6);</v>
      </c>
    </row>
    <row r="173" spans="2:8" x14ac:dyDescent="0.25">
      <c r="B173" t="s">
        <v>497</v>
      </c>
      <c r="C173">
        <f>INDEX(NationalTeams!B:B,MATCH(B173,NationalTeams!C:C,0))</f>
        <v>171</v>
      </c>
      <c r="D173" t="s">
        <v>1219</v>
      </c>
      <c r="E173">
        <f>INDEX(TeamSports!B:B,MATCH(D173,TeamSports!C:C,0))</f>
        <v>21</v>
      </c>
      <c r="F173">
        <f>INDEX(RanksTable!C:C,MATCH(B173,RanksTable!B:B,0))</f>
        <v>3</v>
      </c>
      <c r="H173" t="str">
        <f t="shared" si="2"/>
        <v>INSERT INTO "TeamRanks" (team_id,team_sport_id,team_rank) VALUES (171,21,3);</v>
      </c>
    </row>
    <row r="174" spans="2:8" x14ac:dyDescent="0.25">
      <c r="B174" t="s">
        <v>380</v>
      </c>
      <c r="C174">
        <f>INDEX(NationalTeams!B:B,MATCH(B174,NationalTeams!C:C,0))</f>
        <v>172</v>
      </c>
      <c r="D174" t="s">
        <v>1219</v>
      </c>
      <c r="E174">
        <f>INDEX(TeamSports!B:B,MATCH(D174,TeamSports!C:C,0))</f>
        <v>21</v>
      </c>
      <c r="F174">
        <f>INDEX(RanksTable!C:C,MATCH(B174,RanksTable!B:B,0))</f>
        <v>3</v>
      </c>
      <c r="H174" t="str">
        <f t="shared" si="2"/>
        <v>INSERT INTO "TeamRanks" (team_id,team_sport_id,team_rank) VALUES (172,21,3);</v>
      </c>
    </row>
    <row r="175" spans="2:8" x14ac:dyDescent="0.25">
      <c r="B175" t="s">
        <v>402</v>
      </c>
      <c r="C175">
        <f>INDEX(NationalTeams!B:B,MATCH(B175,NationalTeams!C:C,0))</f>
        <v>173</v>
      </c>
      <c r="D175" t="s">
        <v>1219</v>
      </c>
      <c r="E175">
        <f>INDEX(TeamSports!B:B,MATCH(D175,TeamSports!C:C,0))</f>
        <v>21</v>
      </c>
      <c r="F175">
        <f>INDEX(RanksTable!C:C,MATCH(B175,RanksTable!B:B,0))</f>
        <v>6</v>
      </c>
      <c r="H175" t="str">
        <f t="shared" si="2"/>
        <v>INSERT INTO "TeamRanks" (team_id,team_sport_id,team_rank) VALUES (173,21,6);</v>
      </c>
    </row>
    <row r="176" spans="2:8" x14ac:dyDescent="0.25">
      <c r="B176" t="s">
        <v>370</v>
      </c>
      <c r="C176">
        <f>INDEX(NationalTeams!B:B,MATCH(B176,NationalTeams!C:C,0))</f>
        <v>174</v>
      </c>
      <c r="D176" t="s">
        <v>1219</v>
      </c>
      <c r="E176">
        <f>INDEX(TeamSports!B:B,MATCH(D176,TeamSports!C:C,0))</f>
        <v>21</v>
      </c>
      <c r="F176">
        <f>INDEX(RanksTable!C:C,MATCH(B176,RanksTable!B:B,0))</f>
        <v>6</v>
      </c>
      <c r="H176" t="str">
        <f t="shared" si="2"/>
        <v>INSERT INTO "TeamRanks" (team_id,team_sport_id,team_rank) VALUES (174,21,6);</v>
      </c>
    </row>
    <row r="177" spans="2:8" x14ac:dyDescent="0.25">
      <c r="B177" t="s">
        <v>506</v>
      </c>
      <c r="C177">
        <f>INDEX(NationalTeams!B:B,MATCH(B177,NationalTeams!C:C,0))</f>
        <v>175</v>
      </c>
      <c r="D177" t="s">
        <v>1219</v>
      </c>
      <c r="E177">
        <f>INDEX(TeamSports!B:B,MATCH(D177,TeamSports!C:C,0))</f>
        <v>21</v>
      </c>
      <c r="F177">
        <f>INDEX(RanksTable!C:C,MATCH(B177,RanksTable!B:B,0))</f>
        <v>3</v>
      </c>
      <c r="H177" t="str">
        <f t="shared" si="2"/>
        <v>INSERT INTO "TeamRanks" (team_id,team_sport_id,team_rank) VALUES (175,21,3);</v>
      </c>
    </row>
    <row r="178" spans="2:8" x14ac:dyDescent="0.25">
      <c r="B178" t="s">
        <v>500</v>
      </c>
      <c r="C178">
        <f>INDEX(NationalTeams!B:B,MATCH(B178,NationalTeams!C:C,0))</f>
        <v>176</v>
      </c>
      <c r="D178" t="s">
        <v>1219</v>
      </c>
      <c r="E178">
        <f>INDEX(TeamSports!B:B,MATCH(D178,TeamSports!C:C,0))</f>
        <v>21</v>
      </c>
      <c r="F178">
        <f>INDEX(RanksTable!C:C,MATCH(B178,RanksTable!B:B,0))</f>
        <v>3</v>
      </c>
      <c r="H178" t="str">
        <f t="shared" si="2"/>
        <v>INSERT INTO "TeamRanks" (team_id,team_sport_id,team_rank) VALUES (176,21,3);</v>
      </c>
    </row>
    <row r="179" spans="2:8" x14ac:dyDescent="0.25">
      <c r="B179" t="s">
        <v>473</v>
      </c>
      <c r="C179">
        <f>INDEX(NationalTeams!B:B,MATCH(B179,NationalTeams!C:C,0))</f>
        <v>177</v>
      </c>
      <c r="D179" t="s">
        <v>1219</v>
      </c>
      <c r="E179">
        <f>INDEX(TeamSports!B:B,MATCH(D179,TeamSports!C:C,0))</f>
        <v>21</v>
      </c>
      <c r="F179">
        <f>INDEX(RanksTable!C:C,MATCH(B179,RanksTable!B:B,0))</f>
        <v>7</v>
      </c>
      <c r="H179" t="str">
        <f t="shared" si="2"/>
        <v>INSERT INTO "TeamRanks" (team_id,team_sport_id,team_rank) VALUES (177,21,7);</v>
      </c>
    </row>
    <row r="180" spans="2:8" x14ac:dyDescent="0.25">
      <c r="B180" t="s">
        <v>482</v>
      </c>
      <c r="C180">
        <f>INDEX(NationalTeams!B:B,MATCH(B180,NationalTeams!C:C,0))</f>
        <v>178</v>
      </c>
      <c r="D180" t="s">
        <v>1219</v>
      </c>
      <c r="E180">
        <f>INDEX(TeamSports!B:B,MATCH(D180,TeamSports!C:C,0))</f>
        <v>21</v>
      </c>
      <c r="F180">
        <f>INDEX(RanksTable!C:C,MATCH(B180,RanksTable!B:B,0))</f>
        <v>7</v>
      </c>
      <c r="H180" t="str">
        <f t="shared" si="2"/>
        <v>INSERT INTO "TeamRanks" (team_id,team_sport_id,team_rank) VALUES (178,21,7);</v>
      </c>
    </row>
    <row r="181" spans="2:8" x14ac:dyDescent="0.25">
      <c r="B181" t="s">
        <v>411</v>
      </c>
      <c r="C181">
        <f>INDEX(NationalTeams!B:B,MATCH(B181,NationalTeams!C:C,0))</f>
        <v>179</v>
      </c>
      <c r="D181" t="s">
        <v>1219</v>
      </c>
      <c r="E181">
        <f>INDEX(TeamSports!B:B,MATCH(D181,TeamSports!C:C,0))</f>
        <v>21</v>
      </c>
      <c r="F181">
        <f>INDEX(RanksTable!C:C,MATCH(B181,RanksTable!B:B,0))</f>
        <v>7</v>
      </c>
      <c r="H181" t="str">
        <f t="shared" si="2"/>
        <v>INSERT INTO "TeamRanks" (team_id,team_sport_id,team_rank) VALUES (179,21,7);</v>
      </c>
    </row>
    <row r="182" spans="2:8" x14ac:dyDescent="0.25">
      <c r="B182" t="s">
        <v>541</v>
      </c>
      <c r="C182">
        <f>INDEX(NationalTeams!B:B,MATCH(B182,NationalTeams!C:C,0))</f>
        <v>180</v>
      </c>
      <c r="D182" t="s">
        <v>1219</v>
      </c>
      <c r="E182">
        <f>INDEX(TeamSports!B:B,MATCH(D182,TeamSports!C:C,0))</f>
        <v>21</v>
      </c>
      <c r="F182">
        <f>INDEX(RanksTable!C:C,MATCH(B182,RanksTable!B:B,0))</f>
        <v>7</v>
      </c>
      <c r="H182" t="str">
        <f t="shared" si="2"/>
        <v>INSERT INTO "TeamRanks" (team_id,team_sport_id,team_rank) VALUES (180,21,7);</v>
      </c>
    </row>
    <row r="183" spans="2:8" x14ac:dyDescent="0.25">
      <c r="B183" t="s">
        <v>412</v>
      </c>
      <c r="C183">
        <f>INDEX(NationalTeams!B:B,MATCH(B183,NationalTeams!C:C,0))</f>
        <v>181</v>
      </c>
      <c r="D183" t="s">
        <v>1219</v>
      </c>
      <c r="E183">
        <f>INDEX(TeamSports!B:B,MATCH(D183,TeamSports!C:C,0))</f>
        <v>21</v>
      </c>
      <c r="F183">
        <f>INDEX(RanksTable!C:C,MATCH(B183,RanksTable!B:B,0))</f>
        <v>7</v>
      </c>
      <c r="H183" t="str">
        <f t="shared" si="2"/>
        <v>INSERT INTO "TeamRanks" (team_id,team_sport_id,team_rank) VALUES (181,21,7);</v>
      </c>
    </row>
    <row r="184" spans="2:8" x14ac:dyDescent="0.25">
      <c r="B184" t="s">
        <v>409</v>
      </c>
      <c r="C184">
        <f>INDEX(NationalTeams!B:B,MATCH(B184,NationalTeams!C:C,0))</f>
        <v>182</v>
      </c>
      <c r="D184" t="s">
        <v>1219</v>
      </c>
      <c r="E184">
        <f>INDEX(TeamSports!B:B,MATCH(D184,TeamSports!C:C,0))</f>
        <v>21</v>
      </c>
      <c r="F184">
        <f>INDEX(RanksTable!C:C,MATCH(B184,RanksTable!B:B,0))</f>
        <v>7</v>
      </c>
      <c r="H184" t="str">
        <f t="shared" si="2"/>
        <v>INSERT INTO "TeamRanks" (team_id,team_sport_id,team_rank) VALUES (182,21,7);</v>
      </c>
    </row>
    <row r="185" spans="2:8" x14ac:dyDescent="0.25">
      <c r="B185" t="s">
        <v>414</v>
      </c>
      <c r="C185">
        <f>INDEX(NationalTeams!B:B,MATCH(B185,NationalTeams!C:C,0))</f>
        <v>183</v>
      </c>
      <c r="D185" t="s">
        <v>1219</v>
      </c>
      <c r="E185">
        <f>INDEX(TeamSports!B:B,MATCH(D185,TeamSports!C:C,0))</f>
        <v>21</v>
      </c>
      <c r="F185">
        <f>INDEX(RanksTable!C:C,MATCH(B185,RanksTable!B:B,0))</f>
        <v>7</v>
      </c>
      <c r="H185" t="str">
        <f t="shared" si="2"/>
        <v>INSERT INTO "TeamRanks" (team_id,team_sport_id,team_rank) VALUES (183,21,7);</v>
      </c>
    </row>
    <row r="186" spans="2:8" x14ac:dyDescent="0.25">
      <c r="B186" t="s">
        <v>362</v>
      </c>
      <c r="C186">
        <f>INDEX(NationalTeams!B:B,MATCH(B186,NationalTeams!C:C,0))</f>
        <v>184</v>
      </c>
      <c r="D186" t="s">
        <v>1219</v>
      </c>
      <c r="E186">
        <f>INDEX(TeamSports!B:B,MATCH(D186,TeamSports!C:C,0))</f>
        <v>21</v>
      </c>
      <c r="F186">
        <f>INDEX(RanksTable!C:C,MATCH(B186,RanksTable!B:B,0))</f>
        <v>2</v>
      </c>
      <c r="H186" t="str">
        <f t="shared" si="2"/>
        <v>INSERT INTO "TeamRanks" (team_id,team_sport_id,team_rank) VALUES (184,21,2);</v>
      </c>
    </row>
    <row r="187" spans="2:8" x14ac:dyDescent="0.25">
      <c r="B187" t="s">
        <v>499</v>
      </c>
      <c r="C187">
        <f>INDEX(NationalTeams!B:B,MATCH(B187,NationalTeams!C:C,0))</f>
        <v>185</v>
      </c>
      <c r="D187" t="s">
        <v>1219</v>
      </c>
      <c r="E187">
        <f>INDEX(TeamSports!B:B,MATCH(D187,TeamSports!C:C,0))</f>
        <v>21</v>
      </c>
      <c r="F187">
        <f>INDEX(RanksTable!C:C,MATCH(B187,RanksTable!B:B,0))</f>
        <v>3</v>
      </c>
      <c r="H187" t="str">
        <f t="shared" si="2"/>
        <v>INSERT INTO "TeamRanks" (team_id,team_sport_id,team_rank) VALUES (185,21,3);</v>
      </c>
    </row>
    <row r="188" spans="2:8" x14ac:dyDescent="0.25">
      <c r="B188" t="s">
        <v>374</v>
      </c>
      <c r="C188">
        <f>INDEX(NationalTeams!B:B,MATCH(B188,NationalTeams!C:C,0))</f>
        <v>186</v>
      </c>
      <c r="D188" t="s">
        <v>1219</v>
      </c>
      <c r="E188">
        <f>INDEX(TeamSports!B:B,MATCH(D188,TeamSports!C:C,0))</f>
        <v>21</v>
      </c>
      <c r="F188">
        <f>INDEX(RanksTable!C:C,MATCH(B188,RanksTable!B:B,0))</f>
        <v>7</v>
      </c>
      <c r="H188" t="str">
        <f t="shared" si="2"/>
        <v>INSERT INTO "TeamRanks" (team_id,team_sport_id,team_rank) VALUES (186,21,7);</v>
      </c>
    </row>
    <row r="189" spans="2:8" x14ac:dyDescent="0.25">
      <c r="B189" t="s">
        <v>385</v>
      </c>
      <c r="C189">
        <f>INDEX(NationalTeams!B:B,MATCH(B189,NationalTeams!C:C,0))</f>
        <v>187</v>
      </c>
      <c r="D189" t="s">
        <v>1219</v>
      </c>
      <c r="E189">
        <f>INDEX(TeamSports!B:B,MATCH(D189,TeamSports!C:C,0))</f>
        <v>21</v>
      </c>
      <c r="F189">
        <f>INDEX(RanksTable!C:C,MATCH(B189,RanksTable!B:B,0))</f>
        <v>5</v>
      </c>
      <c r="H189" t="str">
        <f t="shared" si="2"/>
        <v>INSERT INTO "TeamRanks" (team_id,team_sport_id,team_rank) VALUES (187,21,5);</v>
      </c>
    </row>
    <row r="190" spans="2:8" x14ac:dyDescent="0.25">
      <c r="B190" t="s">
        <v>450</v>
      </c>
      <c r="C190">
        <f>INDEX(NationalTeams!B:B,MATCH(B190,NationalTeams!C:C,0))</f>
        <v>188</v>
      </c>
      <c r="D190" t="s">
        <v>1219</v>
      </c>
      <c r="E190">
        <f>INDEX(TeamSports!B:B,MATCH(D190,TeamSports!C:C,0))</f>
        <v>21</v>
      </c>
      <c r="F190">
        <f>INDEX(RanksTable!C:C,MATCH(B190,RanksTable!B:B,0))</f>
        <v>6</v>
      </c>
      <c r="H190" t="str">
        <f t="shared" si="2"/>
        <v>INSERT INTO "TeamRanks" (team_id,team_sport_id,team_rank) VALUES (188,21,6);</v>
      </c>
    </row>
    <row r="191" spans="2:8" x14ac:dyDescent="0.25">
      <c r="B191" t="s">
        <v>448</v>
      </c>
      <c r="C191">
        <f>INDEX(NationalTeams!B:B,MATCH(B191,NationalTeams!C:C,0))</f>
        <v>189</v>
      </c>
      <c r="D191" t="s">
        <v>1219</v>
      </c>
      <c r="E191">
        <f>INDEX(TeamSports!B:B,MATCH(D191,TeamSports!C:C,0))</f>
        <v>21</v>
      </c>
      <c r="F191">
        <f>INDEX(RanksTable!C:C,MATCH(B191,RanksTable!B:B,0))</f>
        <v>4</v>
      </c>
      <c r="H191" t="str">
        <f t="shared" si="2"/>
        <v>INSERT INTO "TeamRanks" (team_id,team_sport_id,team_rank) VALUES (189,21,4);</v>
      </c>
    </row>
    <row r="192" spans="2:8" x14ac:dyDescent="0.25">
      <c r="B192" t="s">
        <v>375</v>
      </c>
      <c r="C192">
        <f>INDEX(NationalTeams!B:B,MATCH(B192,NationalTeams!C:C,0))</f>
        <v>190</v>
      </c>
      <c r="D192" t="s">
        <v>1219</v>
      </c>
      <c r="E192">
        <f>INDEX(TeamSports!B:B,MATCH(D192,TeamSports!C:C,0))</f>
        <v>21</v>
      </c>
      <c r="F192">
        <f>INDEX(RanksTable!C:C,MATCH(B192,RanksTable!B:B,0))</f>
        <v>7</v>
      </c>
      <c r="H192" t="str">
        <f t="shared" si="2"/>
        <v>INSERT INTO "TeamRanks" (team_id,team_sport_id,team_rank) VALUES (190,21,7);</v>
      </c>
    </row>
    <row r="193" spans="2:8" x14ac:dyDescent="0.25">
      <c r="B193" t="s">
        <v>483</v>
      </c>
      <c r="C193">
        <f>INDEX(NationalTeams!B:B,MATCH(B193,NationalTeams!C:C,0))</f>
        <v>191</v>
      </c>
      <c r="D193" t="s">
        <v>1219</v>
      </c>
      <c r="E193">
        <f>INDEX(TeamSports!B:B,MATCH(D193,TeamSports!C:C,0))</f>
        <v>21</v>
      </c>
      <c r="F193">
        <f>INDEX(RanksTable!C:C,MATCH(B193,RanksTable!B:B,0))</f>
        <v>7</v>
      </c>
      <c r="H193" t="str">
        <f t="shared" si="2"/>
        <v>INSERT INTO "TeamRanks" (team_id,team_sport_id,team_rank) VALUES (191,21,7);</v>
      </c>
    </row>
    <row r="194" spans="2:8" x14ac:dyDescent="0.25">
      <c r="B194" t="s">
        <v>395</v>
      </c>
      <c r="C194">
        <f>INDEX(NationalTeams!B:B,MATCH(B194,NationalTeams!C:C,0))</f>
        <v>192</v>
      </c>
      <c r="D194" t="s">
        <v>1219</v>
      </c>
      <c r="E194">
        <f>INDEX(TeamSports!B:B,MATCH(D194,TeamSports!C:C,0))</f>
        <v>21</v>
      </c>
      <c r="F194">
        <f>INDEX(RanksTable!C:C,MATCH(B194,RanksTable!B:B,0))</f>
        <v>7</v>
      </c>
      <c r="H194" t="str">
        <f t="shared" si="2"/>
        <v>INSERT INTO "TeamRanks" (team_id,team_sport_id,team_rank) VALUES (192,21,7);</v>
      </c>
    </row>
    <row r="195" spans="2:8" x14ac:dyDescent="0.25">
      <c r="B195" t="s">
        <v>363</v>
      </c>
      <c r="C195">
        <f>INDEX(NationalTeams!B:B,MATCH(B195,NationalTeams!C:C,0))</f>
        <v>193</v>
      </c>
      <c r="D195" t="s">
        <v>1219</v>
      </c>
      <c r="E195">
        <f>INDEX(TeamSports!B:B,MATCH(D195,TeamSports!C:C,0))</f>
        <v>21</v>
      </c>
      <c r="F195">
        <f>INDEX(RanksTable!C:C,MATCH(B195,RanksTable!B:B,0))</f>
        <v>4</v>
      </c>
      <c r="H195" t="str">
        <f t="shared" si="2"/>
        <v>INSERT INTO "TeamRanks" (team_id,team_sport_id,team_rank) VALUES (193,21,4);</v>
      </c>
    </row>
    <row r="196" spans="2:8" x14ac:dyDescent="0.25">
      <c r="B196" t="s">
        <v>394</v>
      </c>
      <c r="C196">
        <f>INDEX(NationalTeams!B:B,MATCH(B196,NationalTeams!C:C,0))</f>
        <v>194</v>
      </c>
      <c r="D196" t="s">
        <v>1219</v>
      </c>
      <c r="E196">
        <f>INDEX(TeamSports!B:B,MATCH(D196,TeamSports!C:C,0))</f>
        <v>21</v>
      </c>
      <c r="F196">
        <f>INDEX(RanksTable!C:C,MATCH(B196,RanksTable!B:B,0))</f>
        <v>5</v>
      </c>
      <c r="H196" t="str">
        <f t="shared" ref="H196:H259" si="3">_xlfn.CONCAT($H$1,$L$1,$C$1,$L$1," ",$J$1,$C$2,$N$1,$E$2,$N$1,$F$2,$K$1,$I$1,$J$1,C196,$N$1,E196,$N$1,F196,$K$1,$O$1)</f>
        <v>INSERT INTO "TeamRanks" (team_id,team_sport_id,team_rank) VALUES (194,21,5);</v>
      </c>
    </row>
    <row r="197" spans="2:8" x14ac:dyDescent="0.25">
      <c r="B197" t="s">
        <v>389</v>
      </c>
      <c r="C197">
        <f>INDEX(NationalTeams!B:B,MATCH(B197,NationalTeams!C:C,0))</f>
        <v>195</v>
      </c>
      <c r="D197" t="s">
        <v>1219</v>
      </c>
      <c r="E197">
        <f>INDEX(TeamSports!B:B,MATCH(D197,TeamSports!C:C,0))</f>
        <v>21</v>
      </c>
      <c r="F197">
        <f>INDEX(RanksTable!C:C,MATCH(B197,RanksTable!B:B,0))</f>
        <v>7</v>
      </c>
      <c r="H197" t="str">
        <f t="shared" si="3"/>
        <v>INSERT INTO "TeamRanks" (team_id,team_sport_id,team_rank) VALUES (195,21,7);</v>
      </c>
    </row>
    <row r="198" spans="2:8" x14ac:dyDescent="0.25">
      <c r="B198" t="s">
        <v>496</v>
      </c>
      <c r="C198">
        <f>INDEX(NationalTeams!B:B,MATCH(B198,NationalTeams!C:C,0))</f>
        <v>196</v>
      </c>
      <c r="D198" t="s">
        <v>1219</v>
      </c>
      <c r="E198">
        <f>INDEX(TeamSports!B:B,MATCH(D198,TeamSports!C:C,0))</f>
        <v>21</v>
      </c>
      <c r="F198">
        <f>INDEX(RanksTable!C:C,MATCH(B198,RanksTable!B:B,0))</f>
        <v>3</v>
      </c>
      <c r="H198" t="str">
        <f t="shared" si="3"/>
        <v>INSERT INTO "TeamRanks" (team_id,team_sport_id,team_rank) VALUES (196,21,3);</v>
      </c>
    </row>
    <row r="199" spans="2:8" x14ac:dyDescent="0.25">
      <c r="B199" t="s">
        <v>507</v>
      </c>
      <c r="C199">
        <f>INDEX(NationalTeams!B:B,MATCH(B199,NationalTeams!C:C,0))</f>
        <v>197</v>
      </c>
      <c r="D199" t="s">
        <v>1219</v>
      </c>
      <c r="E199">
        <f>INDEX(TeamSports!B:B,MATCH(D199,TeamSports!C:C,0))</f>
        <v>21</v>
      </c>
      <c r="F199">
        <f>INDEX(RanksTable!C:C,MATCH(B199,RanksTable!B:B,0))</f>
        <v>2</v>
      </c>
      <c r="H199" t="str">
        <f t="shared" si="3"/>
        <v>INSERT INTO "TeamRanks" (team_id,team_sport_id,team_rank) VALUES (197,21,2);</v>
      </c>
    </row>
    <row r="200" spans="2:8" x14ac:dyDescent="0.25">
      <c r="B200" t="s">
        <v>399</v>
      </c>
      <c r="C200">
        <f>INDEX(NationalTeams!B:B,MATCH(B200,NationalTeams!C:C,0))</f>
        <v>198</v>
      </c>
      <c r="D200" t="s">
        <v>1219</v>
      </c>
      <c r="E200">
        <f>INDEX(TeamSports!B:B,MATCH(D200,TeamSports!C:C,0))</f>
        <v>21</v>
      </c>
      <c r="F200">
        <f>INDEX(RanksTable!C:C,MATCH(B200,RanksTable!B:B,0))</f>
        <v>6</v>
      </c>
      <c r="H200" t="str">
        <f t="shared" si="3"/>
        <v>INSERT INTO "TeamRanks" (team_id,team_sport_id,team_rank) VALUES (198,21,6);</v>
      </c>
    </row>
    <row r="201" spans="2:8" x14ac:dyDescent="0.25">
      <c r="B201" t="s">
        <v>467</v>
      </c>
      <c r="C201">
        <f>INDEX(NationalTeams!B:B,MATCH(B201,NationalTeams!C:C,0))</f>
        <v>199</v>
      </c>
      <c r="D201" t="s">
        <v>1219</v>
      </c>
      <c r="E201">
        <f>INDEX(TeamSports!B:B,MATCH(D201,TeamSports!C:C,0))</f>
        <v>21</v>
      </c>
      <c r="F201">
        <f>INDEX(RanksTable!C:C,MATCH(B201,RanksTable!B:B,0))</f>
        <v>7</v>
      </c>
      <c r="H201" t="str">
        <f t="shared" si="3"/>
        <v>INSERT INTO "TeamRanks" (team_id,team_sport_id,team_rank) VALUES (199,21,7);</v>
      </c>
    </row>
    <row r="202" spans="2:8" x14ac:dyDescent="0.25">
      <c r="B202" t="s">
        <v>437</v>
      </c>
      <c r="C202">
        <f>INDEX(NationalTeams!B:B,MATCH(B202,NationalTeams!C:C,0))</f>
        <v>200</v>
      </c>
      <c r="D202" t="s">
        <v>1219</v>
      </c>
      <c r="E202">
        <f>INDEX(TeamSports!B:B,MATCH(D202,TeamSports!C:C,0))</f>
        <v>21</v>
      </c>
      <c r="F202">
        <f>INDEX(RanksTable!C:C,MATCH(B202,RanksTable!B:B,0))</f>
        <v>5</v>
      </c>
      <c r="H202" t="str">
        <f t="shared" si="3"/>
        <v>INSERT INTO "TeamRanks" (team_id,team_sport_id,team_rank) VALUES (200,21,5);</v>
      </c>
    </row>
    <row r="203" spans="2:8" x14ac:dyDescent="0.25">
      <c r="B203" t="s">
        <v>452</v>
      </c>
      <c r="C203">
        <f>INDEX(NationalTeams!B:B,MATCH(B203,NationalTeams!C:C,0))</f>
        <v>201</v>
      </c>
      <c r="D203" t="s">
        <v>1219</v>
      </c>
      <c r="E203">
        <f>INDEX(TeamSports!B:B,MATCH(D203,TeamSports!C:C,0))</f>
        <v>21</v>
      </c>
      <c r="F203">
        <f>INDEX(RanksTable!C:C,MATCH(B203,RanksTable!B:B,0))</f>
        <v>7</v>
      </c>
      <c r="H203" t="str">
        <f t="shared" si="3"/>
        <v>INSERT INTO "TeamRanks" (team_id,team_sport_id,team_rank) VALUES (201,21,7);</v>
      </c>
    </row>
    <row r="204" spans="2:8" x14ac:dyDescent="0.25">
      <c r="B204" t="s">
        <v>384</v>
      </c>
      <c r="C204">
        <f>INDEX(NationalTeams!B:B,MATCH(B204,NationalTeams!C:C,0))</f>
        <v>202</v>
      </c>
      <c r="D204" t="s">
        <v>1219</v>
      </c>
      <c r="E204">
        <f>INDEX(TeamSports!B:B,MATCH(D204,TeamSports!C:C,0))</f>
        <v>21</v>
      </c>
      <c r="F204">
        <f>INDEX(RanksTable!C:C,MATCH(B204,RanksTable!B:B,0))</f>
        <v>5</v>
      </c>
      <c r="H204" t="str">
        <f t="shared" si="3"/>
        <v>INSERT INTO "TeamRanks" (team_id,team_sport_id,team_rank) VALUES (202,21,5);</v>
      </c>
    </row>
    <row r="205" spans="2:8" x14ac:dyDescent="0.25">
      <c r="B205" t="s">
        <v>442</v>
      </c>
      <c r="C205">
        <f>INDEX(NationalTeams!B:B,MATCH(B205,NationalTeams!C:C,0))</f>
        <v>203</v>
      </c>
      <c r="D205" t="s">
        <v>1219</v>
      </c>
      <c r="E205">
        <f>INDEX(TeamSports!B:B,MATCH(D205,TeamSports!C:C,0))</f>
        <v>21</v>
      </c>
      <c r="F205">
        <f>INDEX(RanksTable!C:C,MATCH(B205,RanksTable!B:B,0))</f>
        <v>5</v>
      </c>
      <c r="H205" t="str">
        <f t="shared" si="3"/>
        <v>INSERT INTO "TeamRanks" (team_id,team_sport_id,team_rank) VALUES (203,21,5);</v>
      </c>
    </row>
    <row r="206" spans="2:8" x14ac:dyDescent="0.25">
      <c r="B206" t="s">
        <v>472</v>
      </c>
      <c r="C206">
        <f>INDEX(NationalTeams!B:B,MATCH(B206,NationalTeams!C:C,0))</f>
        <v>204</v>
      </c>
      <c r="D206" t="s">
        <v>1219</v>
      </c>
      <c r="E206">
        <f>INDEX(TeamSports!B:B,MATCH(D206,TeamSports!C:C,0))</f>
        <v>21</v>
      </c>
      <c r="F206">
        <f>INDEX(RanksTable!C:C,MATCH(B206,RanksTable!B:B,0))</f>
        <v>7</v>
      </c>
      <c r="H206" t="str">
        <f t="shared" si="3"/>
        <v>INSERT INTO "TeamRanks" (team_id,team_sport_id,team_rank) VALUES (204,21,7);</v>
      </c>
    </row>
    <row r="207" spans="2:8" x14ac:dyDescent="0.25">
      <c r="B207" t="s">
        <v>388</v>
      </c>
      <c r="C207">
        <f>INDEX(NationalTeams!B:B,MATCH(B207,NationalTeams!C:C,0))</f>
        <v>205</v>
      </c>
      <c r="D207" t="s">
        <v>1219</v>
      </c>
      <c r="E207">
        <f>INDEX(TeamSports!B:B,MATCH(D207,TeamSports!C:C,0))</f>
        <v>21</v>
      </c>
      <c r="F207">
        <f>INDEX(RanksTable!C:C,MATCH(B207,RanksTable!B:B,0))</f>
        <v>6</v>
      </c>
      <c r="H207" t="str">
        <f t="shared" si="3"/>
        <v>INSERT INTO "TeamRanks" (team_id,team_sport_id,team_rank) VALUES (205,21,6);</v>
      </c>
    </row>
    <row r="208" spans="2:8" x14ac:dyDescent="0.25">
      <c r="B208" t="s">
        <v>476</v>
      </c>
      <c r="C208">
        <f>INDEX(NationalTeams!B:B,MATCH(B208,NationalTeams!C:C,0))</f>
        <v>206</v>
      </c>
      <c r="D208" t="s">
        <v>1219</v>
      </c>
      <c r="E208">
        <f>INDEX(TeamSports!B:B,MATCH(D208,TeamSports!C:C,0))</f>
        <v>21</v>
      </c>
      <c r="F208">
        <f>INDEX(RanksTable!C:C,MATCH(B208,RanksTable!B:B,0))</f>
        <v>7</v>
      </c>
      <c r="H208" t="str">
        <f t="shared" si="3"/>
        <v>INSERT INTO "TeamRanks" (team_id,team_sport_id,team_rank) VALUES (206,21,7);</v>
      </c>
    </row>
    <row r="209" spans="2:8" x14ac:dyDescent="0.25">
      <c r="B209" t="s">
        <v>407</v>
      </c>
      <c r="C209">
        <f>INDEX(NationalTeams!B:B,MATCH(B209,NationalTeams!C:C,0))</f>
        <v>207</v>
      </c>
      <c r="D209" t="s">
        <v>1219</v>
      </c>
      <c r="E209">
        <f>INDEX(TeamSports!B:B,MATCH(D209,TeamSports!C:C,0))</f>
        <v>21</v>
      </c>
      <c r="F209">
        <f>INDEX(RanksTable!C:C,MATCH(B209,RanksTable!B:B,0))</f>
        <v>5</v>
      </c>
      <c r="H209" t="str">
        <f t="shared" si="3"/>
        <v>INSERT INTO "TeamRanks" (team_id,team_sport_id,team_rank) VALUES (207,21,5);</v>
      </c>
    </row>
    <row r="210" spans="2:8" x14ac:dyDescent="0.25">
      <c r="B210" t="s">
        <v>364</v>
      </c>
      <c r="C210">
        <f>INDEX(NationalTeams!B:B,MATCH(B210,NationalTeams!C:C,0))</f>
        <v>208</v>
      </c>
      <c r="D210" t="s">
        <v>1219</v>
      </c>
      <c r="E210">
        <f>INDEX(TeamSports!B:B,MATCH(D210,TeamSports!C:C,0))</f>
        <v>21</v>
      </c>
      <c r="F210">
        <f>INDEX(RanksTable!C:C,MATCH(B210,RanksTable!B:B,0))</f>
        <v>3</v>
      </c>
      <c r="H210" t="str">
        <f t="shared" si="3"/>
        <v>INSERT INTO "TeamRanks" (team_id,team_sport_id,team_rank) VALUES (208,21,3);</v>
      </c>
    </row>
    <row r="211" spans="2:8" x14ac:dyDescent="0.25">
      <c r="B211" t="s">
        <v>439</v>
      </c>
      <c r="C211">
        <f>INDEX(NationalTeams!B:B,MATCH(B211,NationalTeams!C:C,0))</f>
        <v>209</v>
      </c>
      <c r="D211" t="s">
        <v>1219</v>
      </c>
      <c r="E211">
        <f>INDEX(TeamSports!B:B,MATCH(D211,TeamSports!C:C,0))</f>
        <v>21</v>
      </c>
      <c r="F211">
        <f>INDEX(RanksTable!C:C,MATCH(B211,RanksTable!B:B,0))</f>
        <v>6</v>
      </c>
      <c r="H211" t="str">
        <f t="shared" si="3"/>
        <v>INSERT INTO "TeamRanks" (team_id,team_sport_id,team_rank) VALUES (209,21,6);</v>
      </c>
    </row>
    <row r="212" spans="2:8" x14ac:dyDescent="0.25">
      <c r="B212" t="s">
        <v>501</v>
      </c>
      <c r="C212">
        <f>INDEX(NationalTeams!B:B,MATCH(B212,NationalTeams!C:C,0))</f>
        <v>210</v>
      </c>
      <c r="D212" t="s">
        <v>1219</v>
      </c>
      <c r="E212">
        <f>INDEX(TeamSports!B:B,MATCH(D212,TeamSports!C:C,0))</f>
        <v>21</v>
      </c>
      <c r="F212">
        <f>INDEX(RanksTable!C:C,MATCH(B212,RanksTable!B:B,0))</f>
        <v>2</v>
      </c>
      <c r="H212" t="str">
        <f t="shared" si="3"/>
        <v>INSERT INTO "TeamRanks" (team_id,team_sport_id,team_rank) VALUES (210,21,2);</v>
      </c>
    </row>
    <row r="213" spans="2:8" x14ac:dyDescent="0.25">
      <c r="B213" t="s">
        <v>466</v>
      </c>
      <c r="C213">
        <f>INDEX(NationalTeams!B:B,MATCH(B213,NationalTeams!C:C,0))</f>
        <v>211</v>
      </c>
      <c r="D213" t="s">
        <v>1219</v>
      </c>
      <c r="E213">
        <f>INDEX(TeamSports!B:B,MATCH(D213,TeamSports!C:C,0))</f>
        <v>21</v>
      </c>
      <c r="F213">
        <f>INDEX(RanksTable!C:C,MATCH(B213,RanksTable!B:B,0))</f>
        <v>7</v>
      </c>
      <c r="H213" t="str">
        <f t="shared" si="3"/>
        <v>INSERT INTO "TeamRanks" (team_id,team_sport_id,team_rank) VALUES (211,21,7);</v>
      </c>
    </row>
    <row r="214" spans="2:8" x14ac:dyDescent="0.25">
      <c r="B214" t="s">
        <v>502</v>
      </c>
      <c r="C214">
        <f>INDEX(NationalTeams!B:B,MATCH(B214,NationalTeams!C:C,0))</f>
        <v>212</v>
      </c>
      <c r="D214" t="s">
        <v>1219</v>
      </c>
      <c r="E214">
        <f>INDEX(TeamSports!B:B,MATCH(D214,TeamSports!C:C,0))</f>
        <v>21</v>
      </c>
      <c r="F214">
        <f>INDEX(RanksTable!C:C,MATCH(B214,RanksTable!B:B,0))</f>
        <v>2</v>
      </c>
      <c r="H214" t="str">
        <f t="shared" si="3"/>
        <v>INSERT INTO "TeamRanks" (team_id,team_sport_id,team_rank) VALUES (212,21,2);</v>
      </c>
    </row>
    <row r="215" spans="2:8" x14ac:dyDescent="0.25">
      <c r="B215" t="s">
        <v>359</v>
      </c>
      <c r="C215">
        <f>INDEX(NationalTeams!B:B,MATCH(B215,NationalTeams!C:C,0))</f>
        <v>213</v>
      </c>
      <c r="D215" t="s">
        <v>1219</v>
      </c>
      <c r="E215">
        <f>INDEX(TeamSports!B:B,MATCH(D215,TeamSports!C:C,0))</f>
        <v>21</v>
      </c>
      <c r="F215">
        <f>INDEX(RanksTable!C:C,MATCH(B215,RanksTable!B:B,0))</f>
        <v>4</v>
      </c>
      <c r="H215" t="str">
        <f t="shared" si="3"/>
        <v>INSERT INTO "TeamRanks" (team_id,team_sport_id,team_rank) VALUES (213,21,4);</v>
      </c>
    </row>
    <row r="216" spans="2:8" x14ac:dyDescent="0.25">
      <c r="B216" t="s">
        <v>377</v>
      </c>
      <c r="C216">
        <f>INDEX(NationalTeams!B:B,MATCH(B216,NationalTeams!C:C,0))</f>
        <v>214</v>
      </c>
      <c r="D216" t="s">
        <v>1219</v>
      </c>
      <c r="E216">
        <f>INDEX(TeamSports!B:B,MATCH(D216,TeamSports!C:C,0))</f>
        <v>21</v>
      </c>
      <c r="F216">
        <f>INDEX(RanksTable!C:C,MATCH(B216,RanksTable!B:B,0))</f>
        <v>2</v>
      </c>
      <c r="H216" t="str">
        <f t="shared" si="3"/>
        <v>INSERT INTO "TeamRanks" (team_id,team_sport_id,team_rank) VALUES (214,21,2);</v>
      </c>
    </row>
    <row r="217" spans="2:8" x14ac:dyDescent="0.25">
      <c r="B217" t="s">
        <v>443</v>
      </c>
      <c r="C217">
        <f>INDEX(NationalTeams!B:B,MATCH(B217,NationalTeams!C:C,0))</f>
        <v>215</v>
      </c>
      <c r="D217" t="s">
        <v>1219</v>
      </c>
      <c r="E217">
        <f>INDEX(TeamSports!B:B,MATCH(D217,TeamSports!C:C,0))</f>
        <v>21</v>
      </c>
      <c r="F217">
        <f>INDEX(RanksTable!C:C,MATCH(B217,RanksTable!B:B,0))</f>
        <v>3</v>
      </c>
      <c r="H217" t="str">
        <f t="shared" si="3"/>
        <v>INSERT INTO "TeamRanks" (team_id,team_sport_id,team_rank) VALUES (215,21,3);</v>
      </c>
    </row>
    <row r="218" spans="2:8" x14ac:dyDescent="0.25">
      <c r="B218" t="s">
        <v>481</v>
      </c>
      <c r="C218">
        <f>INDEX(NationalTeams!B:B,MATCH(B218,NationalTeams!C:C,0))</f>
        <v>216</v>
      </c>
      <c r="D218" t="s">
        <v>1219</v>
      </c>
      <c r="E218">
        <f>INDEX(TeamSports!B:B,MATCH(D218,TeamSports!C:C,0))</f>
        <v>21</v>
      </c>
      <c r="F218">
        <f>INDEX(RanksTable!C:C,MATCH(B218,RanksTable!B:B,0))</f>
        <v>7</v>
      </c>
      <c r="H218" t="str">
        <f t="shared" si="3"/>
        <v>INSERT INTO "TeamRanks" (team_id,team_sport_id,team_rank) VALUES (216,21,7);</v>
      </c>
    </row>
    <row r="219" spans="2:8" x14ac:dyDescent="0.25">
      <c r="B219" t="s">
        <v>351</v>
      </c>
      <c r="C219">
        <f>INDEX(NationalTeams!B:B,MATCH(B219,NationalTeams!C:C,0))</f>
        <v>217</v>
      </c>
      <c r="D219" t="s">
        <v>1219</v>
      </c>
      <c r="E219">
        <f>INDEX(TeamSports!B:B,MATCH(D219,TeamSports!C:C,0))</f>
        <v>21</v>
      </c>
      <c r="F219">
        <f>INDEX(RanksTable!C:C,MATCH(B219,RanksTable!B:B,0))</f>
        <v>3</v>
      </c>
      <c r="H219" t="str">
        <f t="shared" si="3"/>
        <v>INSERT INTO "TeamRanks" (team_id,team_sport_id,team_rank) VALUES (217,21,3);</v>
      </c>
    </row>
    <row r="220" spans="2:8" x14ac:dyDescent="0.25">
      <c r="B220" t="s">
        <v>438</v>
      </c>
      <c r="C220">
        <f>INDEX(NationalTeams!B:B,MATCH(B220,NationalTeams!C:C,0))</f>
        <v>218</v>
      </c>
      <c r="D220" t="s">
        <v>1219</v>
      </c>
      <c r="E220">
        <f>INDEX(TeamSports!B:B,MATCH(D220,TeamSports!C:C,0))</f>
        <v>21</v>
      </c>
      <c r="F220">
        <f>INDEX(RanksTable!C:C,MATCH(B220,RanksTable!B:B,0))</f>
        <v>5</v>
      </c>
      <c r="H220" t="str">
        <f t="shared" si="3"/>
        <v>INSERT INTO "TeamRanks" (team_id,team_sport_id,team_rank) VALUES (218,21,5);</v>
      </c>
    </row>
    <row r="221" spans="2:8" x14ac:dyDescent="0.25">
      <c r="B221" t="s">
        <v>319</v>
      </c>
      <c r="C221">
        <f>INDEX(NationalTeams!B:B,MATCH(B221,NationalTeams!C:C,0))</f>
        <v>219</v>
      </c>
      <c r="D221" t="s">
        <v>1219</v>
      </c>
      <c r="E221">
        <f>INDEX(TeamSports!B:B,MATCH(D221,TeamSports!C:C,0))</f>
        <v>21</v>
      </c>
      <c r="F221">
        <f>INDEX(RanksTable!C:C,MATCH(B221,RanksTable!B:B,0))</f>
        <v>7</v>
      </c>
      <c r="H221" t="str">
        <f t="shared" si="3"/>
        <v>INSERT INTO "TeamRanks" (team_id,team_sport_id,team_rank) VALUES (219,21,7);</v>
      </c>
    </row>
    <row r="222" spans="2:8" x14ac:dyDescent="0.25">
      <c r="B222" t="s">
        <v>471</v>
      </c>
      <c r="C222">
        <f>INDEX(NationalTeams!B:B,MATCH(B222,NationalTeams!C:C,0))</f>
        <v>220</v>
      </c>
      <c r="D222" t="s">
        <v>1219</v>
      </c>
      <c r="E222">
        <f>INDEX(TeamSports!B:B,MATCH(D222,TeamSports!C:C,0))</f>
        <v>21</v>
      </c>
      <c r="F222">
        <f>INDEX(RanksTable!C:C,MATCH(B222,RanksTable!B:B,0))</f>
        <v>6</v>
      </c>
      <c r="H222" t="str">
        <f t="shared" si="3"/>
        <v>INSERT INTO "TeamRanks" (team_id,team_sport_id,team_rank) VALUES (220,21,6);</v>
      </c>
    </row>
    <row r="223" spans="2:8" x14ac:dyDescent="0.25">
      <c r="B223" t="s">
        <v>373</v>
      </c>
      <c r="C223">
        <f>INDEX(NationalTeams!B:B,MATCH(B223,NationalTeams!C:C,0))</f>
        <v>221</v>
      </c>
      <c r="D223" t="s">
        <v>1219</v>
      </c>
      <c r="E223">
        <f>INDEX(TeamSports!B:B,MATCH(D223,TeamSports!C:C,0))</f>
        <v>21</v>
      </c>
      <c r="F223">
        <f>INDEX(RanksTable!C:C,MATCH(B223,RanksTable!B:B,0))</f>
        <v>7</v>
      </c>
      <c r="H223" t="str">
        <f t="shared" si="3"/>
        <v>INSERT INTO "TeamRanks" (team_id,team_sport_id,team_rank) VALUES (221,21,7);</v>
      </c>
    </row>
    <row r="224" spans="2:8" x14ac:dyDescent="0.25">
      <c r="B224" t="s">
        <v>367</v>
      </c>
      <c r="C224">
        <f>INDEX(NationalTeams!B:B,MATCH(B224,NationalTeams!C:C,0))</f>
        <v>222</v>
      </c>
      <c r="D224" t="s">
        <v>1219</v>
      </c>
      <c r="E224">
        <f>INDEX(TeamSports!B:B,MATCH(D224,TeamSports!C:C,0))</f>
        <v>21</v>
      </c>
      <c r="F224">
        <f>INDEX(RanksTable!C:C,MATCH(B224,RanksTable!B:B,0))</f>
        <v>5</v>
      </c>
      <c r="H224" t="str">
        <f t="shared" si="3"/>
        <v>INSERT INTO "TeamRanks" (team_id,team_sport_id,team_rank) VALUES (222,21,5);</v>
      </c>
    </row>
    <row r="225" spans="2:8" x14ac:dyDescent="0.25">
      <c r="B225" t="s">
        <v>358</v>
      </c>
      <c r="C225">
        <f>INDEX(NationalTeams!B:B,MATCH(B225,NationalTeams!C:C,0))</f>
        <v>223</v>
      </c>
      <c r="D225" t="s">
        <v>1219</v>
      </c>
      <c r="E225">
        <f>INDEX(TeamSports!B:B,MATCH(D225,TeamSports!C:C,0))</f>
        <v>21</v>
      </c>
      <c r="F225">
        <f>INDEX(RanksTable!C:C,MATCH(B225,RanksTable!B:B,0))</f>
        <v>6</v>
      </c>
      <c r="H225" t="str">
        <f t="shared" si="3"/>
        <v>INSERT INTO "TeamRanks" (team_id,team_sport_id,team_rank) VALUES (223,21,6);</v>
      </c>
    </row>
    <row r="226" spans="2:8" x14ac:dyDescent="0.25">
      <c r="B226" t="s">
        <v>993</v>
      </c>
      <c r="C226">
        <f>INDEX(NationalTeams!B:B,MATCH(B226,NationalTeams!C:C,0))</f>
        <v>224</v>
      </c>
      <c r="D226" t="s">
        <v>1220</v>
      </c>
      <c r="E226">
        <f>INDEX(TeamSports!B:B,MATCH(D226,TeamSports!C:C,0))</f>
        <v>22</v>
      </c>
      <c r="F226">
        <f>INDEX(RanksTable!D:D,MATCH(B226,RanksTable!B:B,0))</f>
        <v>7</v>
      </c>
      <c r="H226" t="str">
        <f t="shared" si="3"/>
        <v>INSERT INTO "TeamRanks" (team_id,team_sport_id,team_rank) VALUES (224,22,7);</v>
      </c>
    </row>
    <row r="227" spans="2:8" x14ac:dyDescent="0.25">
      <c r="B227" t="s">
        <v>994</v>
      </c>
      <c r="C227">
        <f>INDEX(NationalTeams!B:B,MATCH(B227,NationalTeams!C:C,0))</f>
        <v>225</v>
      </c>
      <c r="D227" t="s">
        <v>1220</v>
      </c>
      <c r="E227">
        <f>INDEX(TeamSports!B:B,MATCH(D227,TeamSports!C:C,0))</f>
        <v>22</v>
      </c>
      <c r="F227">
        <f>INDEX(RanksTable!D:D,MATCH(B227,RanksTable!B:B,0))</f>
        <v>7</v>
      </c>
      <c r="H227" t="str">
        <f t="shared" si="3"/>
        <v>INSERT INTO "TeamRanks" (team_id,team_sport_id,team_rank) VALUES (225,22,7);</v>
      </c>
    </row>
    <row r="228" spans="2:8" x14ac:dyDescent="0.25">
      <c r="B228" t="s">
        <v>995</v>
      </c>
      <c r="C228">
        <f>INDEX(NationalTeams!B:B,MATCH(B228,NationalTeams!C:C,0))</f>
        <v>226</v>
      </c>
      <c r="D228" t="s">
        <v>1220</v>
      </c>
      <c r="E228">
        <f>INDEX(TeamSports!B:B,MATCH(D228,TeamSports!C:C,0))</f>
        <v>22</v>
      </c>
      <c r="F228">
        <f>INDEX(RanksTable!D:D,MATCH(B228,RanksTable!B:B,0))</f>
        <v>4</v>
      </c>
      <c r="H228" t="str">
        <f t="shared" si="3"/>
        <v>INSERT INTO "TeamRanks" (team_id,team_sport_id,team_rank) VALUES (226,22,4);</v>
      </c>
    </row>
    <row r="229" spans="2:8" x14ac:dyDescent="0.25">
      <c r="B229" t="s">
        <v>996</v>
      </c>
      <c r="C229">
        <f>INDEX(NationalTeams!B:B,MATCH(B229,NationalTeams!C:C,0))</f>
        <v>227</v>
      </c>
      <c r="D229" t="s">
        <v>1220</v>
      </c>
      <c r="E229">
        <f>INDEX(TeamSports!B:B,MATCH(D229,TeamSports!C:C,0))</f>
        <v>22</v>
      </c>
      <c r="F229">
        <f>INDEX(RanksTable!D:D,MATCH(B229,RanksTable!B:B,0))</f>
        <v>1</v>
      </c>
      <c r="H229" t="str">
        <f t="shared" si="3"/>
        <v>INSERT INTO "TeamRanks" (team_id,team_sport_id,team_rank) VALUES (227,22,1);</v>
      </c>
    </row>
    <row r="230" spans="2:8" x14ac:dyDescent="0.25">
      <c r="B230" t="s">
        <v>997</v>
      </c>
      <c r="C230">
        <f>INDEX(NationalTeams!B:B,MATCH(B230,NationalTeams!C:C,0))</f>
        <v>228</v>
      </c>
      <c r="D230" t="s">
        <v>1220</v>
      </c>
      <c r="E230">
        <f>INDEX(TeamSports!B:B,MATCH(D230,TeamSports!C:C,0))</f>
        <v>22</v>
      </c>
      <c r="F230">
        <f>INDEX(RanksTable!D:D,MATCH(B230,RanksTable!B:B,0))</f>
        <v>7</v>
      </c>
      <c r="H230" t="str">
        <f t="shared" si="3"/>
        <v>INSERT INTO "TeamRanks" (team_id,team_sport_id,team_rank) VALUES (228,22,7);</v>
      </c>
    </row>
    <row r="231" spans="2:8" x14ac:dyDescent="0.25">
      <c r="B231" t="s">
        <v>998</v>
      </c>
      <c r="C231">
        <f>INDEX(NationalTeams!B:B,MATCH(B231,NationalTeams!C:C,0))</f>
        <v>229</v>
      </c>
      <c r="D231" t="s">
        <v>1220</v>
      </c>
      <c r="E231">
        <f>INDEX(TeamSports!B:B,MATCH(D231,TeamSports!C:C,0))</f>
        <v>22</v>
      </c>
      <c r="F231">
        <f>INDEX(RanksTable!D:D,MATCH(B231,RanksTable!B:B,0))</f>
        <v>7</v>
      </c>
      <c r="H231" t="str">
        <f t="shared" si="3"/>
        <v>INSERT INTO "TeamRanks" (team_id,team_sport_id,team_rank) VALUES (229,22,7);</v>
      </c>
    </row>
    <row r="232" spans="2:8" x14ac:dyDescent="0.25">
      <c r="B232" t="s">
        <v>999</v>
      </c>
      <c r="C232">
        <f>INDEX(NationalTeams!B:B,MATCH(B232,NationalTeams!C:C,0))</f>
        <v>230</v>
      </c>
      <c r="D232" t="s">
        <v>1220</v>
      </c>
      <c r="E232">
        <f>INDEX(TeamSports!B:B,MATCH(D232,TeamSports!C:C,0))</f>
        <v>22</v>
      </c>
      <c r="F232">
        <f>INDEX(RanksTable!D:D,MATCH(B232,RanksTable!B:B,0))</f>
        <v>7</v>
      </c>
      <c r="H232" t="str">
        <f t="shared" si="3"/>
        <v>INSERT INTO "TeamRanks" (team_id,team_sport_id,team_rank) VALUES (230,22,7);</v>
      </c>
    </row>
    <row r="233" spans="2:8" x14ac:dyDescent="0.25">
      <c r="B233" t="s">
        <v>1000</v>
      </c>
      <c r="C233">
        <f>INDEX(NationalTeams!B:B,MATCH(B233,NationalTeams!C:C,0))</f>
        <v>231</v>
      </c>
      <c r="D233" t="s">
        <v>1220</v>
      </c>
      <c r="E233">
        <f>INDEX(TeamSports!B:B,MATCH(D233,TeamSports!C:C,0))</f>
        <v>22</v>
      </c>
      <c r="F233">
        <f>INDEX(RanksTable!D:D,MATCH(B233,RanksTable!B:B,0))</f>
        <v>7</v>
      </c>
      <c r="H233" t="str">
        <f t="shared" si="3"/>
        <v>INSERT INTO "TeamRanks" (team_id,team_sport_id,team_rank) VALUES (231,22,7);</v>
      </c>
    </row>
    <row r="234" spans="2:8" x14ac:dyDescent="0.25">
      <c r="B234" t="s">
        <v>1001</v>
      </c>
      <c r="C234">
        <f>INDEX(NationalTeams!B:B,MATCH(B234,NationalTeams!C:C,0))</f>
        <v>232</v>
      </c>
      <c r="D234" t="s">
        <v>1220</v>
      </c>
      <c r="E234">
        <f>INDEX(TeamSports!B:B,MATCH(D234,TeamSports!C:C,0))</f>
        <v>22</v>
      </c>
      <c r="F234">
        <f>INDEX(RanksTable!D:D,MATCH(B234,RanksTable!B:B,0))</f>
        <v>7</v>
      </c>
      <c r="H234" t="str">
        <f t="shared" si="3"/>
        <v>INSERT INTO "TeamRanks" (team_id,team_sport_id,team_rank) VALUES (232,22,7);</v>
      </c>
    </row>
    <row r="235" spans="2:8" x14ac:dyDescent="0.25">
      <c r="B235" t="s">
        <v>1002</v>
      </c>
      <c r="C235">
        <f>INDEX(NationalTeams!B:B,MATCH(B235,NationalTeams!C:C,0))</f>
        <v>233</v>
      </c>
      <c r="D235" t="s">
        <v>1220</v>
      </c>
      <c r="E235">
        <f>INDEX(TeamSports!B:B,MATCH(D235,TeamSports!C:C,0))</f>
        <v>22</v>
      </c>
      <c r="F235">
        <f>INDEX(RanksTable!D:D,MATCH(B235,RanksTable!B:B,0))</f>
        <v>7</v>
      </c>
      <c r="H235" t="str">
        <f t="shared" si="3"/>
        <v>INSERT INTO "TeamRanks" (team_id,team_sport_id,team_rank) VALUES (233,22,7);</v>
      </c>
    </row>
    <row r="236" spans="2:8" x14ac:dyDescent="0.25">
      <c r="B236" t="s">
        <v>1003</v>
      </c>
      <c r="C236">
        <f>INDEX(NationalTeams!B:B,MATCH(B236,NationalTeams!C:C,0))</f>
        <v>234</v>
      </c>
      <c r="D236" t="s">
        <v>1220</v>
      </c>
      <c r="E236">
        <f>INDEX(TeamSports!B:B,MATCH(D236,TeamSports!C:C,0))</f>
        <v>22</v>
      </c>
      <c r="F236">
        <f>INDEX(RanksTable!D:D,MATCH(B236,RanksTable!B:B,0))</f>
        <v>4</v>
      </c>
      <c r="H236" t="str">
        <f t="shared" si="3"/>
        <v>INSERT INTO "TeamRanks" (team_id,team_sport_id,team_rank) VALUES (234,22,4);</v>
      </c>
    </row>
    <row r="237" spans="2:8" x14ac:dyDescent="0.25">
      <c r="B237" t="s">
        <v>1004</v>
      </c>
      <c r="C237">
        <f>INDEX(NationalTeams!B:B,MATCH(B237,NationalTeams!C:C,0))</f>
        <v>235</v>
      </c>
      <c r="D237" t="s">
        <v>1220</v>
      </c>
      <c r="E237">
        <f>INDEX(TeamSports!B:B,MATCH(D237,TeamSports!C:C,0))</f>
        <v>22</v>
      </c>
      <c r="F237">
        <f>INDEX(RanksTable!D:D,MATCH(B237,RanksTable!B:B,0))</f>
        <v>2</v>
      </c>
      <c r="H237" t="str">
        <f t="shared" si="3"/>
        <v>INSERT INTO "TeamRanks" (team_id,team_sport_id,team_rank) VALUES (235,22,2);</v>
      </c>
    </row>
    <row r="238" spans="2:8" x14ac:dyDescent="0.25">
      <c r="B238" t="s">
        <v>1005</v>
      </c>
      <c r="C238">
        <f>INDEX(NationalTeams!B:B,MATCH(B238,NationalTeams!C:C,0))</f>
        <v>236</v>
      </c>
      <c r="D238" t="s">
        <v>1220</v>
      </c>
      <c r="E238">
        <f>INDEX(TeamSports!B:B,MATCH(D238,TeamSports!C:C,0))</f>
        <v>22</v>
      </c>
      <c r="F238">
        <f>INDEX(RanksTable!D:D,MATCH(B238,RanksTable!B:B,0))</f>
        <v>6</v>
      </c>
      <c r="H238" t="str">
        <f t="shared" si="3"/>
        <v>INSERT INTO "TeamRanks" (team_id,team_sport_id,team_rank) VALUES (236,22,6);</v>
      </c>
    </row>
    <row r="239" spans="2:8" x14ac:dyDescent="0.25">
      <c r="B239" t="s">
        <v>1006</v>
      </c>
      <c r="C239">
        <f>INDEX(NationalTeams!B:B,MATCH(B239,NationalTeams!C:C,0))</f>
        <v>237</v>
      </c>
      <c r="D239" t="s">
        <v>1220</v>
      </c>
      <c r="E239">
        <f>INDEX(TeamSports!B:B,MATCH(D239,TeamSports!C:C,0))</f>
        <v>22</v>
      </c>
      <c r="F239">
        <f>INDEX(RanksTable!D:D,MATCH(B239,RanksTable!B:B,0))</f>
        <v>7</v>
      </c>
      <c r="H239" t="str">
        <f t="shared" si="3"/>
        <v>INSERT INTO "TeamRanks" (team_id,team_sport_id,team_rank) VALUES (237,22,7);</v>
      </c>
    </row>
    <row r="240" spans="2:8" x14ac:dyDescent="0.25">
      <c r="B240" t="s">
        <v>1007</v>
      </c>
      <c r="C240">
        <f>INDEX(NationalTeams!B:B,MATCH(B240,NationalTeams!C:C,0))</f>
        <v>238</v>
      </c>
      <c r="D240" t="s">
        <v>1220</v>
      </c>
      <c r="E240">
        <f>INDEX(TeamSports!B:B,MATCH(D240,TeamSports!C:C,0))</f>
        <v>22</v>
      </c>
      <c r="F240">
        <f>INDEX(RanksTable!D:D,MATCH(B240,RanksTable!B:B,0))</f>
        <v>7</v>
      </c>
      <c r="H240" t="str">
        <f t="shared" si="3"/>
        <v>INSERT INTO "TeamRanks" (team_id,team_sport_id,team_rank) VALUES (238,22,7);</v>
      </c>
    </row>
    <row r="241" spans="2:8" x14ac:dyDescent="0.25">
      <c r="B241" t="s">
        <v>1008</v>
      </c>
      <c r="C241">
        <f>INDEX(NationalTeams!B:B,MATCH(B241,NationalTeams!C:C,0))</f>
        <v>239</v>
      </c>
      <c r="D241" t="s">
        <v>1220</v>
      </c>
      <c r="E241">
        <f>INDEX(TeamSports!B:B,MATCH(D241,TeamSports!C:C,0))</f>
        <v>22</v>
      </c>
      <c r="F241">
        <f>INDEX(RanksTable!D:D,MATCH(B241,RanksTable!B:B,0))</f>
        <v>1</v>
      </c>
      <c r="H241" t="str">
        <f t="shared" si="3"/>
        <v>INSERT INTO "TeamRanks" (team_id,team_sport_id,team_rank) VALUES (239,22,1);</v>
      </c>
    </row>
    <row r="242" spans="2:8" x14ac:dyDescent="0.25">
      <c r="B242" t="s">
        <v>1009</v>
      </c>
      <c r="C242">
        <f>INDEX(NationalTeams!B:B,MATCH(B242,NationalTeams!C:C,0))</f>
        <v>240</v>
      </c>
      <c r="D242" t="s">
        <v>1220</v>
      </c>
      <c r="E242">
        <f>INDEX(TeamSports!B:B,MATCH(D242,TeamSports!C:C,0))</f>
        <v>22</v>
      </c>
      <c r="F242">
        <f>INDEX(RanksTable!D:D,MATCH(B242,RanksTable!B:B,0))</f>
        <v>2</v>
      </c>
      <c r="H242" t="str">
        <f t="shared" si="3"/>
        <v>INSERT INTO "TeamRanks" (team_id,team_sport_id,team_rank) VALUES (240,22,2);</v>
      </c>
    </row>
    <row r="243" spans="2:8" x14ac:dyDescent="0.25">
      <c r="B243" t="s">
        <v>1010</v>
      </c>
      <c r="C243">
        <f>INDEX(NationalTeams!B:B,MATCH(B243,NationalTeams!C:C,0))</f>
        <v>241</v>
      </c>
      <c r="D243" t="s">
        <v>1220</v>
      </c>
      <c r="E243">
        <f>INDEX(TeamSports!B:B,MATCH(D243,TeamSports!C:C,0))</f>
        <v>22</v>
      </c>
      <c r="F243">
        <f>INDEX(RanksTable!D:D,MATCH(B243,RanksTable!B:B,0))</f>
        <v>4</v>
      </c>
      <c r="H243" t="str">
        <f t="shared" si="3"/>
        <v>INSERT INTO "TeamRanks" (team_id,team_sport_id,team_rank) VALUES (241,22,4);</v>
      </c>
    </row>
    <row r="244" spans="2:8" x14ac:dyDescent="0.25">
      <c r="B244" t="s">
        <v>1011</v>
      </c>
      <c r="C244">
        <f>INDEX(NationalTeams!B:B,MATCH(B244,NationalTeams!C:C,0))</f>
        <v>242</v>
      </c>
      <c r="D244" t="s">
        <v>1220</v>
      </c>
      <c r="E244">
        <f>INDEX(TeamSports!B:B,MATCH(D244,TeamSports!C:C,0))</f>
        <v>22</v>
      </c>
      <c r="F244">
        <f>INDEX(RanksTable!D:D,MATCH(B244,RanksTable!B:B,0))</f>
        <v>7</v>
      </c>
      <c r="H244" t="str">
        <f t="shared" si="3"/>
        <v>INSERT INTO "TeamRanks" (team_id,team_sport_id,team_rank) VALUES (242,22,7);</v>
      </c>
    </row>
    <row r="245" spans="2:8" x14ac:dyDescent="0.25">
      <c r="B245" t="s">
        <v>1012</v>
      </c>
      <c r="C245">
        <f>INDEX(NationalTeams!B:B,MATCH(B245,NationalTeams!C:C,0))</f>
        <v>243</v>
      </c>
      <c r="D245" t="s">
        <v>1220</v>
      </c>
      <c r="E245">
        <f>INDEX(TeamSports!B:B,MATCH(D245,TeamSports!C:C,0))</f>
        <v>22</v>
      </c>
      <c r="F245">
        <f>INDEX(RanksTable!D:D,MATCH(B245,RanksTable!B:B,0))</f>
        <v>5</v>
      </c>
      <c r="H245" t="str">
        <f t="shared" si="3"/>
        <v>INSERT INTO "TeamRanks" (team_id,team_sport_id,team_rank) VALUES (243,22,5);</v>
      </c>
    </row>
    <row r="246" spans="2:8" x14ac:dyDescent="0.25">
      <c r="B246" t="s">
        <v>1013</v>
      </c>
      <c r="C246">
        <f>INDEX(NationalTeams!B:B,MATCH(B246,NationalTeams!C:C,0))</f>
        <v>244</v>
      </c>
      <c r="D246" t="s">
        <v>1220</v>
      </c>
      <c r="E246">
        <f>INDEX(TeamSports!B:B,MATCH(D246,TeamSports!C:C,0))</f>
        <v>22</v>
      </c>
      <c r="F246">
        <f>INDEX(RanksTable!D:D,MATCH(B246,RanksTable!B:B,0))</f>
        <v>5</v>
      </c>
      <c r="H246" t="str">
        <f t="shared" si="3"/>
        <v>INSERT INTO "TeamRanks" (team_id,team_sport_id,team_rank) VALUES (244,22,5);</v>
      </c>
    </row>
    <row r="247" spans="2:8" x14ac:dyDescent="0.25">
      <c r="B247" t="s">
        <v>1014</v>
      </c>
      <c r="C247">
        <f>INDEX(NationalTeams!B:B,MATCH(B247,NationalTeams!C:C,0))</f>
        <v>245</v>
      </c>
      <c r="D247" t="s">
        <v>1220</v>
      </c>
      <c r="E247">
        <f>INDEX(TeamSports!B:B,MATCH(D247,TeamSports!C:C,0))</f>
        <v>22</v>
      </c>
      <c r="F247">
        <f>INDEX(RanksTable!D:D,MATCH(B247,RanksTable!B:B,0))</f>
        <v>7</v>
      </c>
      <c r="H247" t="str">
        <f t="shared" si="3"/>
        <v>INSERT INTO "TeamRanks" (team_id,team_sport_id,team_rank) VALUES (245,22,7);</v>
      </c>
    </row>
    <row r="248" spans="2:8" x14ac:dyDescent="0.25">
      <c r="B248" t="s">
        <v>1015</v>
      </c>
      <c r="C248">
        <f>INDEX(NationalTeams!B:B,MATCH(B248,NationalTeams!C:C,0))</f>
        <v>246</v>
      </c>
      <c r="D248" t="s">
        <v>1220</v>
      </c>
      <c r="E248">
        <f>INDEX(TeamSports!B:B,MATCH(D248,TeamSports!C:C,0))</f>
        <v>22</v>
      </c>
      <c r="F248">
        <f>INDEX(RanksTable!D:D,MATCH(B248,RanksTable!B:B,0))</f>
        <v>2</v>
      </c>
      <c r="H248" t="str">
        <f t="shared" si="3"/>
        <v>INSERT INTO "TeamRanks" (team_id,team_sport_id,team_rank) VALUES (246,22,2);</v>
      </c>
    </row>
    <row r="249" spans="2:8" x14ac:dyDescent="0.25">
      <c r="B249" t="s">
        <v>1016</v>
      </c>
      <c r="C249">
        <f>INDEX(NationalTeams!B:B,MATCH(B249,NationalTeams!C:C,0))</f>
        <v>247</v>
      </c>
      <c r="D249" t="s">
        <v>1220</v>
      </c>
      <c r="E249">
        <f>INDEX(TeamSports!B:B,MATCH(D249,TeamSports!C:C,0))</f>
        <v>22</v>
      </c>
      <c r="F249">
        <f>INDEX(RanksTable!D:D,MATCH(B249,RanksTable!B:B,0))</f>
        <v>7</v>
      </c>
      <c r="H249" t="str">
        <f t="shared" si="3"/>
        <v>INSERT INTO "TeamRanks" (team_id,team_sport_id,team_rank) VALUES (247,22,7);</v>
      </c>
    </row>
    <row r="250" spans="2:8" x14ac:dyDescent="0.25">
      <c r="B250" t="s">
        <v>1017</v>
      </c>
      <c r="C250">
        <f>INDEX(NationalTeams!B:B,MATCH(B250,NationalTeams!C:C,0))</f>
        <v>248</v>
      </c>
      <c r="D250" t="s">
        <v>1220</v>
      </c>
      <c r="E250">
        <f>INDEX(TeamSports!B:B,MATCH(D250,TeamSports!C:C,0))</f>
        <v>22</v>
      </c>
      <c r="F250">
        <f>INDEX(RanksTable!D:D,MATCH(B250,RanksTable!B:B,0))</f>
        <v>6</v>
      </c>
      <c r="H250" t="str">
        <f t="shared" si="3"/>
        <v>INSERT INTO "TeamRanks" (team_id,team_sport_id,team_rank) VALUES (248,22,6);</v>
      </c>
    </row>
    <row r="251" spans="2:8" x14ac:dyDescent="0.25">
      <c r="B251" t="s">
        <v>1018</v>
      </c>
      <c r="C251">
        <f>INDEX(NationalTeams!B:B,MATCH(B251,NationalTeams!C:C,0))</f>
        <v>249</v>
      </c>
      <c r="D251" t="s">
        <v>1220</v>
      </c>
      <c r="E251">
        <f>INDEX(TeamSports!B:B,MATCH(D251,TeamSports!C:C,0))</f>
        <v>22</v>
      </c>
      <c r="F251">
        <f>INDEX(RanksTable!D:D,MATCH(B251,RanksTable!B:B,0))</f>
        <v>6</v>
      </c>
      <c r="H251" t="str">
        <f t="shared" si="3"/>
        <v>INSERT INTO "TeamRanks" (team_id,team_sport_id,team_rank) VALUES (249,22,6);</v>
      </c>
    </row>
    <row r="252" spans="2:8" x14ac:dyDescent="0.25">
      <c r="B252" t="s">
        <v>1019</v>
      </c>
      <c r="C252">
        <f>INDEX(NationalTeams!B:B,MATCH(B252,NationalTeams!C:C,0))</f>
        <v>250</v>
      </c>
      <c r="D252" t="s">
        <v>1220</v>
      </c>
      <c r="E252">
        <f>INDEX(TeamSports!B:B,MATCH(D252,TeamSports!C:C,0))</f>
        <v>22</v>
      </c>
      <c r="F252">
        <f>INDEX(RanksTable!D:D,MATCH(B252,RanksTable!B:B,0))</f>
        <v>3</v>
      </c>
      <c r="H252" t="str">
        <f t="shared" si="3"/>
        <v>INSERT INTO "TeamRanks" (team_id,team_sport_id,team_rank) VALUES (250,22,3);</v>
      </c>
    </row>
    <row r="253" spans="2:8" x14ac:dyDescent="0.25">
      <c r="B253" t="s">
        <v>1020</v>
      </c>
      <c r="C253">
        <f>INDEX(NationalTeams!B:B,MATCH(B253,NationalTeams!C:C,0))</f>
        <v>251</v>
      </c>
      <c r="D253" t="s">
        <v>1220</v>
      </c>
      <c r="E253">
        <f>INDEX(TeamSports!B:B,MATCH(D253,TeamSports!C:C,0))</f>
        <v>22</v>
      </c>
      <c r="F253">
        <f>INDEX(RanksTable!D:D,MATCH(B253,RanksTable!B:B,0))</f>
        <v>3</v>
      </c>
      <c r="H253" t="str">
        <f t="shared" si="3"/>
        <v>INSERT INTO "TeamRanks" (team_id,team_sport_id,team_rank) VALUES (251,22,3);</v>
      </c>
    </row>
    <row r="254" spans="2:8" x14ac:dyDescent="0.25">
      <c r="B254" t="s">
        <v>1021</v>
      </c>
      <c r="C254">
        <f>INDEX(NationalTeams!B:B,MATCH(B254,NationalTeams!C:C,0))</f>
        <v>252</v>
      </c>
      <c r="D254" t="s">
        <v>1220</v>
      </c>
      <c r="E254">
        <f>INDEX(TeamSports!B:B,MATCH(D254,TeamSports!C:C,0))</f>
        <v>22</v>
      </c>
      <c r="F254">
        <f>INDEX(RanksTable!D:D,MATCH(B254,RanksTable!B:B,0))</f>
        <v>5</v>
      </c>
      <c r="H254" t="str">
        <f t="shared" si="3"/>
        <v>INSERT INTO "TeamRanks" (team_id,team_sport_id,team_rank) VALUES (252,22,5);</v>
      </c>
    </row>
    <row r="255" spans="2:8" x14ac:dyDescent="0.25">
      <c r="B255" t="s">
        <v>1022</v>
      </c>
      <c r="C255">
        <f>INDEX(NationalTeams!B:B,MATCH(B255,NationalTeams!C:C,0))</f>
        <v>253</v>
      </c>
      <c r="D255" t="s">
        <v>1220</v>
      </c>
      <c r="E255">
        <f>INDEX(TeamSports!B:B,MATCH(D255,TeamSports!C:C,0))</f>
        <v>22</v>
      </c>
      <c r="F255">
        <f>INDEX(RanksTable!D:D,MATCH(B255,RanksTable!B:B,0))</f>
        <v>4</v>
      </c>
      <c r="H255" t="str">
        <f t="shared" si="3"/>
        <v>INSERT INTO "TeamRanks" (team_id,team_sport_id,team_rank) VALUES (253,22,4);</v>
      </c>
    </row>
    <row r="256" spans="2:8" x14ac:dyDescent="0.25">
      <c r="B256" t="s">
        <v>1023</v>
      </c>
      <c r="C256">
        <f>INDEX(NationalTeams!B:B,MATCH(B256,NationalTeams!C:C,0))</f>
        <v>254</v>
      </c>
      <c r="D256" t="s">
        <v>1220</v>
      </c>
      <c r="E256">
        <f>INDEX(TeamSports!B:B,MATCH(D256,TeamSports!C:C,0))</f>
        <v>22</v>
      </c>
      <c r="F256">
        <f>INDEX(RanksTable!D:D,MATCH(B256,RanksTable!B:B,0))</f>
        <v>6</v>
      </c>
      <c r="H256" t="str">
        <f t="shared" si="3"/>
        <v>INSERT INTO "TeamRanks" (team_id,team_sport_id,team_rank) VALUES (254,22,6);</v>
      </c>
    </row>
    <row r="257" spans="2:8" x14ac:dyDescent="0.25">
      <c r="B257" t="s">
        <v>1024</v>
      </c>
      <c r="C257">
        <f>INDEX(NationalTeams!B:B,MATCH(B257,NationalTeams!C:C,0))</f>
        <v>255</v>
      </c>
      <c r="D257" t="s">
        <v>1220</v>
      </c>
      <c r="E257">
        <f>INDEX(TeamSports!B:B,MATCH(D257,TeamSports!C:C,0))</f>
        <v>22</v>
      </c>
      <c r="F257">
        <f>INDEX(RanksTable!D:D,MATCH(B257,RanksTable!B:B,0))</f>
        <v>1</v>
      </c>
      <c r="H257" t="str">
        <f t="shared" si="3"/>
        <v>INSERT INTO "TeamRanks" (team_id,team_sport_id,team_rank) VALUES (255,22,1);</v>
      </c>
    </row>
    <row r="258" spans="2:8" x14ac:dyDescent="0.25">
      <c r="B258" t="s">
        <v>1025</v>
      </c>
      <c r="C258">
        <f>INDEX(NationalTeams!B:B,MATCH(B258,NationalTeams!C:C,0))</f>
        <v>256</v>
      </c>
      <c r="D258" t="s">
        <v>1220</v>
      </c>
      <c r="E258">
        <f>INDEX(TeamSports!B:B,MATCH(D258,TeamSports!C:C,0))</f>
        <v>22</v>
      </c>
      <c r="F258">
        <f>INDEX(RanksTable!D:D,MATCH(B258,RanksTable!B:B,0))</f>
        <v>7</v>
      </c>
      <c r="H258" t="str">
        <f t="shared" si="3"/>
        <v>INSERT INTO "TeamRanks" (team_id,team_sport_id,team_rank) VALUES (256,22,7);</v>
      </c>
    </row>
    <row r="259" spans="2:8" x14ac:dyDescent="0.25">
      <c r="B259" t="s">
        <v>1026</v>
      </c>
      <c r="C259">
        <f>INDEX(NationalTeams!B:B,MATCH(B259,NationalTeams!C:C,0))</f>
        <v>257</v>
      </c>
      <c r="D259" t="s">
        <v>1220</v>
      </c>
      <c r="E259">
        <f>INDEX(TeamSports!B:B,MATCH(D259,TeamSports!C:C,0))</f>
        <v>22</v>
      </c>
      <c r="F259">
        <f>INDEX(RanksTable!D:D,MATCH(B259,RanksTable!B:B,0))</f>
        <v>5</v>
      </c>
      <c r="H259" t="str">
        <f t="shared" si="3"/>
        <v>INSERT INTO "TeamRanks" (team_id,team_sport_id,team_rank) VALUES (257,22,5);</v>
      </c>
    </row>
    <row r="260" spans="2:8" x14ac:dyDescent="0.25">
      <c r="B260" t="s">
        <v>1027</v>
      </c>
      <c r="C260">
        <f>INDEX(NationalTeams!B:B,MATCH(B260,NationalTeams!C:C,0))</f>
        <v>258</v>
      </c>
      <c r="D260" t="s">
        <v>1220</v>
      </c>
      <c r="E260">
        <f>INDEX(TeamSports!B:B,MATCH(D260,TeamSports!C:C,0))</f>
        <v>22</v>
      </c>
      <c r="F260">
        <f>INDEX(RanksTable!D:D,MATCH(B260,RanksTable!B:B,0))</f>
        <v>5</v>
      </c>
      <c r="H260" t="str">
        <f t="shared" ref="H260:H323" si="4">_xlfn.CONCAT($H$1,$L$1,$C$1,$L$1," ",$J$1,$C$2,$N$1,$E$2,$N$1,$F$2,$K$1,$I$1,$J$1,C260,$N$1,E260,$N$1,F260,$K$1,$O$1)</f>
        <v>INSERT INTO "TeamRanks" (team_id,team_sport_id,team_rank) VALUES (258,22,5);</v>
      </c>
    </row>
    <row r="261" spans="2:8" x14ac:dyDescent="0.25">
      <c r="B261" t="s">
        <v>1028</v>
      </c>
      <c r="C261">
        <f>INDEX(NationalTeams!B:B,MATCH(B261,NationalTeams!C:C,0))</f>
        <v>259</v>
      </c>
      <c r="D261" t="s">
        <v>1220</v>
      </c>
      <c r="E261">
        <f>INDEX(TeamSports!B:B,MATCH(D261,TeamSports!C:C,0))</f>
        <v>22</v>
      </c>
      <c r="F261">
        <f>INDEX(RanksTable!D:D,MATCH(B261,RanksTable!B:B,0))</f>
        <v>7</v>
      </c>
      <c r="H261" t="str">
        <f t="shared" si="4"/>
        <v>INSERT INTO "TeamRanks" (team_id,team_sport_id,team_rank) VALUES (259,22,7);</v>
      </c>
    </row>
    <row r="262" spans="2:8" x14ac:dyDescent="0.25">
      <c r="B262" t="s">
        <v>1029</v>
      </c>
      <c r="C262">
        <f>INDEX(NationalTeams!B:B,MATCH(B262,NationalTeams!C:C,0))</f>
        <v>260</v>
      </c>
      <c r="D262" t="s">
        <v>1220</v>
      </c>
      <c r="E262">
        <f>INDEX(TeamSports!B:B,MATCH(D262,TeamSports!C:C,0))</f>
        <v>22</v>
      </c>
      <c r="F262">
        <f>INDEX(RanksTable!D:D,MATCH(B262,RanksTable!B:B,0))</f>
        <v>7</v>
      </c>
      <c r="H262" t="str">
        <f t="shared" si="4"/>
        <v>INSERT INTO "TeamRanks" (team_id,team_sport_id,team_rank) VALUES (260,22,7);</v>
      </c>
    </row>
    <row r="263" spans="2:8" x14ac:dyDescent="0.25">
      <c r="B263" t="s">
        <v>1030</v>
      </c>
      <c r="C263">
        <f>INDEX(NationalTeams!B:B,MATCH(B263,NationalTeams!C:C,0))</f>
        <v>261</v>
      </c>
      <c r="D263" t="s">
        <v>1220</v>
      </c>
      <c r="E263">
        <f>INDEX(TeamSports!B:B,MATCH(D263,TeamSports!C:C,0))</f>
        <v>22</v>
      </c>
      <c r="F263">
        <f>INDEX(RanksTable!D:D,MATCH(B263,RanksTable!B:B,0))</f>
        <v>5</v>
      </c>
      <c r="H263" t="str">
        <f t="shared" si="4"/>
        <v>INSERT INTO "TeamRanks" (team_id,team_sport_id,team_rank) VALUES (261,22,5);</v>
      </c>
    </row>
    <row r="264" spans="2:8" x14ac:dyDescent="0.25">
      <c r="B264" t="s">
        <v>1031</v>
      </c>
      <c r="C264">
        <f>INDEX(NationalTeams!B:B,MATCH(B264,NationalTeams!C:C,0))</f>
        <v>262</v>
      </c>
      <c r="D264" t="s">
        <v>1220</v>
      </c>
      <c r="E264">
        <f>INDEX(TeamSports!B:B,MATCH(D264,TeamSports!C:C,0))</f>
        <v>22</v>
      </c>
      <c r="F264">
        <f>INDEX(RanksTable!D:D,MATCH(B264,RanksTable!B:B,0))</f>
        <v>5</v>
      </c>
      <c r="H264" t="str">
        <f t="shared" si="4"/>
        <v>INSERT INTO "TeamRanks" (team_id,team_sport_id,team_rank) VALUES (262,22,5);</v>
      </c>
    </row>
    <row r="265" spans="2:8" x14ac:dyDescent="0.25">
      <c r="B265" t="s">
        <v>1032</v>
      </c>
      <c r="C265">
        <f>INDEX(NationalTeams!B:B,MATCH(B265,NationalTeams!C:C,0))</f>
        <v>263</v>
      </c>
      <c r="D265" t="s">
        <v>1220</v>
      </c>
      <c r="E265">
        <f>INDEX(TeamSports!B:B,MATCH(D265,TeamSports!C:C,0))</f>
        <v>22</v>
      </c>
      <c r="F265">
        <f>INDEX(RanksTable!D:D,MATCH(B265,RanksTable!B:B,0))</f>
        <v>4</v>
      </c>
      <c r="H265" t="str">
        <f t="shared" si="4"/>
        <v>INSERT INTO "TeamRanks" (team_id,team_sport_id,team_rank) VALUES (263,22,4);</v>
      </c>
    </row>
    <row r="266" spans="2:8" x14ac:dyDescent="0.25">
      <c r="B266" t="s">
        <v>1033</v>
      </c>
      <c r="C266">
        <f>INDEX(NationalTeams!B:B,MATCH(B266,NationalTeams!C:C,0))</f>
        <v>264</v>
      </c>
      <c r="D266" t="s">
        <v>1220</v>
      </c>
      <c r="E266">
        <f>INDEX(TeamSports!B:B,MATCH(D266,TeamSports!C:C,0))</f>
        <v>22</v>
      </c>
      <c r="F266">
        <f>INDEX(RanksTable!D:D,MATCH(B266,RanksTable!B:B,0))</f>
        <v>1</v>
      </c>
      <c r="H266" t="str">
        <f t="shared" si="4"/>
        <v>INSERT INTO "TeamRanks" (team_id,team_sport_id,team_rank) VALUES (264,22,1);</v>
      </c>
    </row>
    <row r="267" spans="2:8" x14ac:dyDescent="0.25">
      <c r="B267" t="s">
        <v>1034</v>
      </c>
      <c r="C267">
        <f>INDEX(NationalTeams!B:B,MATCH(B267,NationalTeams!C:C,0))</f>
        <v>265</v>
      </c>
      <c r="D267" t="s">
        <v>1220</v>
      </c>
      <c r="E267">
        <f>INDEX(TeamSports!B:B,MATCH(D267,TeamSports!C:C,0))</f>
        <v>22</v>
      </c>
      <c r="F267">
        <f>INDEX(RanksTable!D:D,MATCH(B267,RanksTable!B:B,0))</f>
        <v>7</v>
      </c>
      <c r="H267" t="str">
        <f t="shared" si="4"/>
        <v>INSERT INTO "TeamRanks" (team_id,team_sport_id,team_rank) VALUES (265,22,7);</v>
      </c>
    </row>
    <row r="268" spans="2:8" x14ac:dyDescent="0.25">
      <c r="B268" t="s">
        <v>1035</v>
      </c>
      <c r="C268">
        <f>INDEX(NationalTeams!B:B,MATCH(B268,NationalTeams!C:C,0))</f>
        <v>266</v>
      </c>
      <c r="D268" t="s">
        <v>1220</v>
      </c>
      <c r="E268">
        <f>INDEX(TeamSports!B:B,MATCH(D268,TeamSports!C:C,0))</f>
        <v>22</v>
      </c>
      <c r="F268">
        <f>INDEX(RanksTable!D:D,MATCH(B268,RanksTable!B:B,0))</f>
        <v>3</v>
      </c>
      <c r="H268" t="str">
        <f t="shared" si="4"/>
        <v>INSERT INTO "TeamRanks" (team_id,team_sport_id,team_rank) VALUES (266,22,3);</v>
      </c>
    </row>
    <row r="269" spans="2:8" x14ac:dyDescent="0.25">
      <c r="B269" t="s">
        <v>1036</v>
      </c>
      <c r="C269">
        <f>INDEX(NationalTeams!B:B,MATCH(B269,NationalTeams!C:C,0))</f>
        <v>267</v>
      </c>
      <c r="D269" t="s">
        <v>1220</v>
      </c>
      <c r="E269">
        <f>INDEX(TeamSports!B:B,MATCH(D269,TeamSports!C:C,0))</f>
        <v>22</v>
      </c>
      <c r="F269">
        <f>INDEX(RanksTable!D:D,MATCH(B269,RanksTable!B:B,0))</f>
        <v>2</v>
      </c>
      <c r="H269" t="str">
        <f t="shared" si="4"/>
        <v>INSERT INTO "TeamRanks" (team_id,team_sport_id,team_rank) VALUES (267,22,2);</v>
      </c>
    </row>
    <row r="270" spans="2:8" x14ac:dyDescent="0.25">
      <c r="B270" t="s">
        <v>1037</v>
      </c>
      <c r="C270">
        <f>INDEX(NationalTeams!B:B,MATCH(B270,NationalTeams!C:C,0))</f>
        <v>268</v>
      </c>
      <c r="D270" t="s">
        <v>1220</v>
      </c>
      <c r="E270">
        <f>INDEX(TeamSports!B:B,MATCH(D270,TeamSports!C:C,0))</f>
        <v>22</v>
      </c>
      <c r="F270">
        <f>INDEX(RanksTable!D:D,MATCH(B270,RanksTable!B:B,0))</f>
        <v>6</v>
      </c>
      <c r="H270" t="str">
        <f t="shared" si="4"/>
        <v>INSERT INTO "TeamRanks" (team_id,team_sport_id,team_rank) VALUES (268,22,6);</v>
      </c>
    </row>
    <row r="271" spans="2:8" x14ac:dyDescent="0.25">
      <c r="B271" t="s">
        <v>1038</v>
      </c>
      <c r="C271">
        <f>INDEX(NationalTeams!B:B,MATCH(B271,NationalTeams!C:C,0))</f>
        <v>269</v>
      </c>
      <c r="D271" t="s">
        <v>1220</v>
      </c>
      <c r="E271">
        <f>INDEX(TeamSports!B:B,MATCH(D271,TeamSports!C:C,0))</f>
        <v>22</v>
      </c>
      <c r="F271">
        <f>INDEX(RanksTable!D:D,MATCH(B271,RanksTable!B:B,0))</f>
        <v>2</v>
      </c>
      <c r="H271" t="str">
        <f t="shared" si="4"/>
        <v>INSERT INTO "TeamRanks" (team_id,team_sport_id,team_rank) VALUES (269,22,2);</v>
      </c>
    </row>
    <row r="272" spans="2:8" x14ac:dyDescent="0.25">
      <c r="B272" t="s">
        <v>1039</v>
      </c>
      <c r="C272">
        <f>INDEX(NationalTeams!B:B,MATCH(B272,NationalTeams!C:C,0))</f>
        <v>270</v>
      </c>
      <c r="D272" t="s">
        <v>1220</v>
      </c>
      <c r="E272">
        <f>INDEX(TeamSports!B:B,MATCH(D272,TeamSports!C:C,0))</f>
        <v>22</v>
      </c>
      <c r="F272">
        <f>INDEX(RanksTable!D:D,MATCH(B272,RanksTable!B:B,0))</f>
        <v>7</v>
      </c>
      <c r="H272" t="str">
        <f t="shared" si="4"/>
        <v>INSERT INTO "TeamRanks" (team_id,team_sport_id,team_rank) VALUES (270,22,7);</v>
      </c>
    </row>
    <row r="273" spans="2:8" x14ac:dyDescent="0.25">
      <c r="B273" t="s">
        <v>1040</v>
      </c>
      <c r="C273">
        <f>INDEX(NationalTeams!B:B,MATCH(B273,NationalTeams!C:C,0))</f>
        <v>271</v>
      </c>
      <c r="D273" t="s">
        <v>1220</v>
      </c>
      <c r="E273">
        <f>INDEX(TeamSports!B:B,MATCH(D273,TeamSports!C:C,0))</f>
        <v>22</v>
      </c>
      <c r="F273">
        <f>INDEX(RanksTable!D:D,MATCH(B273,RanksTable!B:B,0))</f>
        <v>5</v>
      </c>
      <c r="H273" t="str">
        <f t="shared" si="4"/>
        <v>INSERT INTO "TeamRanks" (team_id,team_sport_id,team_rank) VALUES (271,22,5);</v>
      </c>
    </row>
    <row r="274" spans="2:8" x14ac:dyDescent="0.25">
      <c r="B274" t="s">
        <v>1041</v>
      </c>
      <c r="C274">
        <f>INDEX(NationalTeams!B:B,MATCH(B274,NationalTeams!C:C,0))</f>
        <v>272</v>
      </c>
      <c r="D274" t="s">
        <v>1220</v>
      </c>
      <c r="E274">
        <f>INDEX(TeamSports!B:B,MATCH(D274,TeamSports!C:C,0))</f>
        <v>22</v>
      </c>
      <c r="F274">
        <f>INDEX(RanksTable!D:D,MATCH(B274,RanksTable!B:B,0))</f>
        <v>1</v>
      </c>
      <c r="H274" t="str">
        <f t="shared" si="4"/>
        <v>INSERT INTO "TeamRanks" (team_id,team_sport_id,team_rank) VALUES (272,22,1);</v>
      </c>
    </row>
    <row r="275" spans="2:8" x14ac:dyDescent="0.25">
      <c r="B275" t="s">
        <v>1042</v>
      </c>
      <c r="C275">
        <f>INDEX(NationalTeams!B:B,MATCH(B275,NationalTeams!C:C,0))</f>
        <v>273</v>
      </c>
      <c r="D275" t="s">
        <v>1220</v>
      </c>
      <c r="E275">
        <f>INDEX(TeamSports!B:B,MATCH(D275,TeamSports!C:C,0))</f>
        <v>22</v>
      </c>
      <c r="F275">
        <f>INDEX(RanksTable!D:D,MATCH(B275,RanksTable!B:B,0))</f>
        <v>2</v>
      </c>
      <c r="H275" t="str">
        <f t="shared" si="4"/>
        <v>INSERT INTO "TeamRanks" (team_id,team_sport_id,team_rank) VALUES (273,22,2);</v>
      </c>
    </row>
    <row r="276" spans="2:8" x14ac:dyDescent="0.25">
      <c r="B276" t="s">
        <v>1043</v>
      </c>
      <c r="C276">
        <f>INDEX(NationalTeams!B:B,MATCH(B276,NationalTeams!C:C,0))</f>
        <v>274</v>
      </c>
      <c r="D276" t="s">
        <v>1220</v>
      </c>
      <c r="E276">
        <f>INDEX(TeamSports!B:B,MATCH(D276,TeamSports!C:C,0))</f>
        <v>22</v>
      </c>
      <c r="F276">
        <f>INDEX(RanksTable!D:D,MATCH(B276,RanksTable!B:B,0))</f>
        <v>4</v>
      </c>
      <c r="H276" t="str">
        <f t="shared" si="4"/>
        <v>INSERT INTO "TeamRanks" (team_id,team_sport_id,team_rank) VALUES (274,22,4);</v>
      </c>
    </row>
    <row r="277" spans="2:8" x14ac:dyDescent="0.25">
      <c r="B277" t="s">
        <v>1044</v>
      </c>
      <c r="C277">
        <f>INDEX(NationalTeams!B:B,MATCH(B277,NationalTeams!C:C,0))</f>
        <v>275</v>
      </c>
      <c r="D277" t="s">
        <v>1220</v>
      </c>
      <c r="E277">
        <f>INDEX(TeamSports!B:B,MATCH(D277,TeamSports!C:C,0))</f>
        <v>22</v>
      </c>
      <c r="F277">
        <f>INDEX(RanksTable!D:D,MATCH(B277,RanksTable!B:B,0))</f>
        <v>3</v>
      </c>
      <c r="H277" t="str">
        <f t="shared" si="4"/>
        <v>INSERT INTO "TeamRanks" (team_id,team_sport_id,team_rank) VALUES (275,22,3);</v>
      </c>
    </row>
    <row r="278" spans="2:8" x14ac:dyDescent="0.25">
      <c r="B278" t="s">
        <v>1045</v>
      </c>
      <c r="C278">
        <f>INDEX(NationalTeams!B:B,MATCH(B278,NationalTeams!C:C,0))</f>
        <v>276</v>
      </c>
      <c r="D278" t="s">
        <v>1220</v>
      </c>
      <c r="E278">
        <f>INDEX(TeamSports!B:B,MATCH(D278,TeamSports!C:C,0))</f>
        <v>22</v>
      </c>
      <c r="F278">
        <f>INDEX(RanksTable!D:D,MATCH(B278,RanksTable!B:B,0))</f>
        <v>4</v>
      </c>
      <c r="H278" t="str">
        <f t="shared" si="4"/>
        <v>INSERT INTO "TeamRanks" (team_id,team_sport_id,team_rank) VALUES (276,22,4);</v>
      </c>
    </row>
    <row r="279" spans="2:8" x14ac:dyDescent="0.25">
      <c r="B279" t="s">
        <v>1046</v>
      </c>
      <c r="C279">
        <f>INDEX(NationalTeams!B:B,MATCH(B279,NationalTeams!C:C,0))</f>
        <v>277</v>
      </c>
      <c r="D279" t="s">
        <v>1220</v>
      </c>
      <c r="E279">
        <f>INDEX(TeamSports!B:B,MATCH(D279,TeamSports!C:C,0))</f>
        <v>22</v>
      </c>
      <c r="F279">
        <f>INDEX(RanksTable!D:D,MATCH(B279,RanksTable!B:B,0))</f>
        <v>5</v>
      </c>
      <c r="H279" t="str">
        <f t="shared" si="4"/>
        <v>INSERT INTO "TeamRanks" (team_id,team_sport_id,team_rank) VALUES (277,22,5);</v>
      </c>
    </row>
    <row r="280" spans="2:8" x14ac:dyDescent="0.25">
      <c r="B280" t="s">
        <v>1047</v>
      </c>
      <c r="C280">
        <f>INDEX(NationalTeams!B:B,MATCH(B280,NationalTeams!C:C,0))</f>
        <v>278</v>
      </c>
      <c r="D280" t="s">
        <v>1220</v>
      </c>
      <c r="E280">
        <f>INDEX(TeamSports!B:B,MATCH(D280,TeamSports!C:C,0))</f>
        <v>22</v>
      </c>
      <c r="F280">
        <f>INDEX(RanksTable!D:D,MATCH(B280,RanksTable!B:B,0))</f>
        <v>7</v>
      </c>
      <c r="H280" t="str">
        <f t="shared" si="4"/>
        <v>INSERT INTO "TeamRanks" (team_id,team_sport_id,team_rank) VALUES (278,22,7);</v>
      </c>
    </row>
    <row r="281" spans="2:8" x14ac:dyDescent="0.25">
      <c r="B281" t="s">
        <v>1048</v>
      </c>
      <c r="C281">
        <f>INDEX(NationalTeams!B:B,MATCH(B281,NationalTeams!C:C,0))</f>
        <v>279</v>
      </c>
      <c r="D281" t="s">
        <v>1220</v>
      </c>
      <c r="E281">
        <f>INDEX(TeamSports!B:B,MATCH(D281,TeamSports!C:C,0))</f>
        <v>22</v>
      </c>
      <c r="F281">
        <f>INDEX(RanksTable!D:D,MATCH(B281,RanksTable!B:B,0))</f>
        <v>1</v>
      </c>
      <c r="H281" t="str">
        <f t="shared" si="4"/>
        <v>INSERT INTO "TeamRanks" (team_id,team_sport_id,team_rank) VALUES (279,22,1);</v>
      </c>
    </row>
    <row r="282" spans="2:8" x14ac:dyDescent="0.25">
      <c r="B282" t="s">
        <v>1049</v>
      </c>
      <c r="C282">
        <f>INDEX(NationalTeams!B:B,MATCH(B282,NationalTeams!C:C,0))</f>
        <v>280</v>
      </c>
      <c r="D282" t="s">
        <v>1220</v>
      </c>
      <c r="E282">
        <f>INDEX(TeamSports!B:B,MATCH(D282,TeamSports!C:C,0))</f>
        <v>22</v>
      </c>
      <c r="F282">
        <f>INDEX(RanksTable!D:D,MATCH(B282,RanksTable!B:B,0))</f>
        <v>7</v>
      </c>
      <c r="H282" t="str">
        <f t="shared" si="4"/>
        <v>INSERT INTO "TeamRanks" (team_id,team_sport_id,team_rank) VALUES (280,22,7);</v>
      </c>
    </row>
    <row r="283" spans="2:8" x14ac:dyDescent="0.25">
      <c r="B283" t="s">
        <v>1050</v>
      </c>
      <c r="C283">
        <f>INDEX(NationalTeams!B:B,MATCH(B283,NationalTeams!C:C,0))</f>
        <v>281</v>
      </c>
      <c r="D283" t="s">
        <v>1220</v>
      </c>
      <c r="E283">
        <f>INDEX(TeamSports!B:B,MATCH(D283,TeamSports!C:C,0))</f>
        <v>22</v>
      </c>
      <c r="F283">
        <f>INDEX(RanksTable!D:D,MATCH(B283,RanksTable!B:B,0))</f>
        <v>4</v>
      </c>
      <c r="H283" t="str">
        <f t="shared" si="4"/>
        <v>INSERT INTO "TeamRanks" (team_id,team_sport_id,team_rank) VALUES (281,22,4);</v>
      </c>
    </row>
    <row r="284" spans="2:8" x14ac:dyDescent="0.25">
      <c r="B284" t="s">
        <v>1051</v>
      </c>
      <c r="C284">
        <f>INDEX(NationalTeams!B:B,MATCH(B284,NationalTeams!C:C,0))</f>
        <v>282</v>
      </c>
      <c r="D284" t="s">
        <v>1220</v>
      </c>
      <c r="E284">
        <f>INDEX(TeamSports!B:B,MATCH(D284,TeamSports!C:C,0))</f>
        <v>22</v>
      </c>
      <c r="F284">
        <f>INDEX(RanksTable!D:D,MATCH(B284,RanksTable!B:B,0))</f>
        <v>5</v>
      </c>
      <c r="H284" t="str">
        <f t="shared" si="4"/>
        <v>INSERT INTO "TeamRanks" (team_id,team_sport_id,team_rank) VALUES (282,22,5);</v>
      </c>
    </row>
    <row r="285" spans="2:8" x14ac:dyDescent="0.25">
      <c r="B285" t="s">
        <v>1052</v>
      </c>
      <c r="C285">
        <f>INDEX(NationalTeams!B:B,MATCH(B285,NationalTeams!C:C,0))</f>
        <v>283</v>
      </c>
      <c r="D285" t="s">
        <v>1220</v>
      </c>
      <c r="E285">
        <f>INDEX(TeamSports!B:B,MATCH(D285,TeamSports!C:C,0))</f>
        <v>22</v>
      </c>
      <c r="F285">
        <f>INDEX(RanksTable!D:D,MATCH(B285,RanksTable!B:B,0))</f>
        <v>4</v>
      </c>
      <c r="H285" t="str">
        <f t="shared" si="4"/>
        <v>INSERT INTO "TeamRanks" (team_id,team_sport_id,team_rank) VALUES (283,22,4);</v>
      </c>
    </row>
    <row r="286" spans="2:8" x14ac:dyDescent="0.25">
      <c r="B286" t="s">
        <v>1053</v>
      </c>
      <c r="C286">
        <f>INDEX(NationalTeams!B:B,MATCH(B286,NationalTeams!C:C,0))</f>
        <v>284</v>
      </c>
      <c r="D286" t="s">
        <v>1220</v>
      </c>
      <c r="E286">
        <f>INDEX(TeamSports!B:B,MATCH(D286,TeamSports!C:C,0))</f>
        <v>22</v>
      </c>
      <c r="F286">
        <f>INDEX(RanksTable!D:D,MATCH(B286,RanksTable!B:B,0))</f>
        <v>5</v>
      </c>
      <c r="H286" t="str">
        <f t="shared" si="4"/>
        <v>INSERT INTO "TeamRanks" (team_id,team_sport_id,team_rank) VALUES (284,22,5);</v>
      </c>
    </row>
    <row r="287" spans="2:8" x14ac:dyDescent="0.25">
      <c r="B287" t="s">
        <v>1054</v>
      </c>
      <c r="C287">
        <f>INDEX(NationalTeams!B:B,MATCH(B287,NationalTeams!C:C,0))</f>
        <v>285</v>
      </c>
      <c r="D287" t="s">
        <v>1220</v>
      </c>
      <c r="E287">
        <f>INDEX(TeamSports!B:B,MATCH(D287,TeamSports!C:C,0))</f>
        <v>22</v>
      </c>
      <c r="F287">
        <f>INDEX(RanksTable!D:D,MATCH(B287,RanksTable!B:B,0))</f>
        <v>7</v>
      </c>
      <c r="H287" t="str">
        <f t="shared" si="4"/>
        <v>INSERT INTO "TeamRanks" (team_id,team_sport_id,team_rank) VALUES (285,22,7);</v>
      </c>
    </row>
    <row r="288" spans="2:8" x14ac:dyDescent="0.25">
      <c r="B288" t="s">
        <v>1055</v>
      </c>
      <c r="C288">
        <f>INDEX(NationalTeams!B:B,MATCH(B288,NationalTeams!C:C,0))</f>
        <v>286</v>
      </c>
      <c r="D288" t="s">
        <v>1220</v>
      </c>
      <c r="E288">
        <f>INDEX(TeamSports!B:B,MATCH(D288,TeamSports!C:C,0))</f>
        <v>22</v>
      </c>
      <c r="F288">
        <f>INDEX(RanksTable!D:D,MATCH(B288,RanksTable!B:B,0))</f>
        <v>2</v>
      </c>
      <c r="H288" t="str">
        <f t="shared" si="4"/>
        <v>INSERT INTO "TeamRanks" (team_id,team_sport_id,team_rank) VALUES (286,22,2);</v>
      </c>
    </row>
    <row r="289" spans="2:8" x14ac:dyDescent="0.25">
      <c r="B289" t="s">
        <v>1056</v>
      </c>
      <c r="C289">
        <f>INDEX(NationalTeams!B:B,MATCH(B289,NationalTeams!C:C,0))</f>
        <v>287</v>
      </c>
      <c r="D289" t="s">
        <v>1220</v>
      </c>
      <c r="E289">
        <f>INDEX(TeamSports!B:B,MATCH(D289,TeamSports!C:C,0))</f>
        <v>22</v>
      </c>
      <c r="F289">
        <f>INDEX(RanksTable!D:D,MATCH(B289,RanksTable!B:B,0))</f>
        <v>3</v>
      </c>
      <c r="H289" t="str">
        <f t="shared" si="4"/>
        <v>INSERT INTO "TeamRanks" (team_id,team_sport_id,team_rank) VALUES (287,22,3);</v>
      </c>
    </row>
    <row r="290" spans="2:8" x14ac:dyDescent="0.25">
      <c r="B290" t="s">
        <v>1057</v>
      </c>
      <c r="C290">
        <f>INDEX(NationalTeams!B:B,MATCH(B290,NationalTeams!C:C,0))</f>
        <v>288</v>
      </c>
      <c r="D290" t="s">
        <v>1220</v>
      </c>
      <c r="E290">
        <f>INDEX(TeamSports!B:B,MATCH(D290,TeamSports!C:C,0))</f>
        <v>22</v>
      </c>
      <c r="F290">
        <f>INDEX(RanksTable!D:D,MATCH(B290,RanksTable!B:B,0))</f>
        <v>3</v>
      </c>
      <c r="H290" t="str">
        <f t="shared" si="4"/>
        <v>INSERT INTO "TeamRanks" (team_id,team_sport_id,team_rank) VALUES (288,22,3);</v>
      </c>
    </row>
    <row r="291" spans="2:8" x14ac:dyDescent="0.25">
      <c r="B291" t="s">
        <v>1058</v>
      </c>
      <c r="C291">
        <f>INDEX(NationalTeams!B:B,MATCH(B291,NationalTeams!C:C,0))</f>
        <v>289</v>
      </c>
      <c r="D291" t="s">
        <v>1220</v>
      </c>
      <c r="E291">
        <f>INDEX(TeamSports!B:B,MATCH(D291,TeamSports!C:C,0))</f>
        <v>22</v>
      </c>
      <c r="F291">
        <f>INDEX(RanksTable!D:D,MATCH(B291,RanksTable!B:B,0))</f>
        <v>1</v>
      </c>
      <c r="H291" t="str">
        <f t="shared" si="4"/>
        <v>INSERT INTO "TeamRanks" (team_id,team_sport_id,team_rank) VALUES (289,22,1);</v>
      </c>
    </row>
    <row r="292" spans="2:8" x14ac:dyDescent="0.25">
      <c r="B292" t="s">
        <v>1059</v>
      </c>
      <c r="C292">
        <f>INDEX(NationalTeams!B:B,MATCH(B292,NationalTeams!C:C,0))</f>
        <v>290</v>
      </c>
      <c r="D292" t="s">
        <v>1220</v>
      </c>
      <c r="E292">
        <f>INDEX(TeamSports!B:B,MATCH(D292,TeamSports!C:C,0))</f>
        <v>22</v>
      </c>
      <c r="F292">
        <f>INDEX(RanksTable!D:D,MATCH(B292,RanksTable!B:B,0))</f>
        <v>1</v>
      </c>
      <c r="H292" t="str">
        <f t="shared" si="4"/>
        <v>INSERT INTO "TeamRanks" (team_id,team_sport_id,team_rank) VALUES (290,22,1);</v>
      </c>
    </row>
    <row r="293" spans="2:8" x14ac:dyDescent="0.25">
      <c r="B293" t="s">
        <v>1060</v>
      </c>
      <c r="C293">
        <f>INDEX(NationalTeams!B:B,MATCH(B293,NationalTeams!C:C,0))</f>
        <v>291</v>
      </c>
      <c r="D293" t="s">
        <v>1220</v>
      </c>
      <c r="E293">
        <f>INDEX(TeamSports!B:B,MATCH(D293,TeamSports!C:C,0))</f>
        <v>22</v>
      </c>
      <c r="F293">
        <f>INDEX(RanksTable!D:D,MATCH(B293,RanksTable!B:B,0))</f>
        <v>5</v>
      </c>
      <c r="H293" t="str">
        <f t="shared" si="4"/>
        <v>INSERT INTO "TeamRanks" (team_id,team_sport_id,team_rank) VALUES (291,22,5);</v>
      </c>
    </row>
    <row r="294" spans="2:8" x14ac:dyDescent="0.25">
      <c r="B294" t="s">
        <v>1061</v>
      </c>
      <c r="C294">
        <f>INDEX(NationalTeams!B:B,MATCH(B294,NationalTeams!C:C,0))</f>
        <v>292</v>
      </c>
      <c r="D294" t="s">
        <v>1220</v>
      </c>
      <c r="E294">
        <f>INDEX(TeamSports!B:B,MATCH(D294,TeamSports!C:C,0))</f>
        <v>22</v>
      </c>
      <c r="F294">
        <f>INDEX(RanksTable!D:D,MATCH(B294,RanksTable!B:B,0))</f>
        <v>6</v>
      </c>
      <c r="H294" t="str">
        <f t="shared" si="4"/>
        <v>INSERT INTO "TeamRanks" (team_id,team_sport_id,team_rank) VALUES (292,22,6);</v>
      </c>
    </row>
    <row r="295" spans="2:8" x14ac:dyDescent="0.25">
      <c r="B295" t="s">
        <v>1062</v>
      </c>
      <c r="C295">
        <f>INDEX(NationalTeams!B:B,MATCH(B295,NationalTeams!C:C,0))</f>
        <v>293</v>
      </c>
      <c r="D295" t="s">
        <v>1220</v>
      </c>
      <c r="E295">
        <f>INDEX(TeamSports!B:B,MATCH(D295,TeamSports!C:C,0))</f>
        <v>22</v>
      </c>
      <c r="F295">
        <f>INDEX(RanksTable!D:D,MATCH(B295,RanksTable!B:B,0))</f>
        <v>7</v>
      </c>
      <c r="H295" t="str">
        <f t="shared" si="4"/>
        <v>INSERT INTO "TeamRanks" (team_id,team_sport_id,team_rank) VALUES (293,22,7);</v>
      </c>
    </row>
    <row r="296" spans="2:8" x14ac:dyDescent="0.25">
      <c r="B296" t="s">
        <v>1063</v>
      </c>
      <c r="C296">
        <f>INDEX(NationalTeams!B:B,MATCH(B296,NationalTeams!C:C,0))</f>
        <v>294</v>
      </c>
      <c r="D296" t="s">
        <v>1220</v>
      </c>
      <c r="E296">
        <f>INDEX(TeamSports!B:B,MATCH(D296,TeamSports!C:C,0))</f>
        <v>22</v>
      </c>
      <c r="F296">
        <f>INDEX(RanksTable!D:D,MATCH(B296,RanksTable!B:B,0))</f>
        <v>4</v>
      </c>
      <c r="H296" t="str">
        <f t="shared" si="4"/>
        <v>INSERT INTO "TeamRanks" (team_id,team_sport_id,team_rank) VALUES (294,22,4);</v>
      </c>
    </row>
    <row r="297" spans="2:8" x14ac:dyDescent="0.25">
      <c r="B297" t="s">
        <v>1064</v>
      </c>
      <c r="C297">
        <f>INDEX(NationalTeams!B:B,MATCH(B297,NationalTeams!C:C,0))</f>
        <v>295</v>
      </c>
      <c r="D297" t="s">
        <v>1220</v>
      </c>
      <c r="E297">
        <f>INDEX(TeamSports!B:B,MATCH(D297,TeamSports!C:C,0))</f>
        <v>22</v>
      </c>
      <c r="F297">
        <f>INDEX(RanksTable!D:D,MATCH(B297,RanksTable!B:B,0))</f>
        <v>3</v>
      </c>
      <c r="H297" t="str">
        <f t="shared" si="4"/>
        <v>INSERT INTO "TeamRanks" (team_id,team_sport_id,team_rank) VALUES (295,22,3);</v>
      </c>
    </row>
    <row r="298" spans="2:8" x14ac:dyDescent="0.25">
      <c r="B298" t="s">
        <v>1065</v>
      </c>
      <c r="C298">
        <f>INDEX(NationalTeams!B:B,MATCH(B298,NationalTeams!C:C,0))</f>
        <v>296</v>
      </c>
      <c r="D298" t="s">
        <v>1220</v>
      </c>
      <c r="E298">
        <f>INDEX(TeamSports!B:B,MATCH(D298,TeamSports!C:C,0))</f>
        <v>22</v>
      </c>
      <c r="F298">
        <f>INDEX(RanksTable!D:D,MATCH(B298,RanksTable!B:B,0))</f>
        <v>2</v>
      </c>
      <c r="H298" t="str">
        <f t="shared" si="4"/>
        <v>INSERT INTO "TeamRanks" (team_id,team_sport_id,team_rank) VALUES (296,22,2);</v>
      </c>
    </row>
    <row r="299" spans="2:8" x14ac:dyDescent="0.25">
      <c r="B299" t="s">
        <v>1066</v>
      </c>
      <c r="C299">
        <f>INDEX(NationalTeams!B:B,MATCH(B299,NationalTeams!C:C,0))</f>
        <v>297</v>
      </c>
      <c r="D299" t="s">
        <v>1220</v>
      </c>
      <c r="E299">
        <f>INDEX(TeamSports!B:B,MATCH(D299,TeamSports!C:C,0))</f>
        <v>22</v>
      </c>
      <c r="F299">
        <f>INDEX(RanksTable!D:D,MATCH(B299,RanksTable!B:B,0))</f>
        <v>1</v>
      </c>
      <c r="H299" t="str">
        <f t="shared" si="4"/>
        <v>INSERT INTO "TeamRanks" (team_id,team_sport_id,team_rank) VALUES (297,22,1);</v>
      </c>
    </row>
    <row r="300" spans="2:8" x14ac:dyDescent="0.25">
      <c r="B300" t="s">
        <v>1067</v>
      </c>
      <c r="C300">
        <f>INDEX(NationalTeams!B:B,MATCH(B300,NationalTeams!C:C,0))</f>
        <v>298</v>
      </c>
      <c r="D300" t="s">
        <v>1220</v>
      </c>
      <c r="E300">
        <f>INDEX(TeamSports!B:B,MATCH(D300,TeamSports!C:C,0))</f>
        <v>22</v>
      </c>
      <c r="F300">
        <f>INDEX(RanksTable!D:D,MATCH(B300,RanksTable!B:B,0))</f>
        <v>6</v>
      </c>
      <c r="H300" t="str">
        <f t="shared" si="4"/>
        <v>INSERT INTO "TeamRanks" (team_id,team_sport_id,team_rank) VALUES (298,22,6);</v>
      </c>
    </row>
    <row r="301" spans="2:8" x14ac:dyDescent="0.25">
      <c r="B301" t="s">
        <v>1068</v>
      </c>
      <c r="C301">
        <f>INDEX(NationalTeams!B:B,MATCH(B301,NationalTeams!C:C,0))</f>
        <v>299</v>
      </c>
      <c r="D301" t="s">
        <v>1220</v>
      </c>
      <c r="E301">
        <f>INDEX(TeamSports!B:B,MATCH(D301,TeamSports!C:C,0))</f>
        <v>22</v>
      </c>
      <c r="F301">
        <f>INDEX(RanksTable!D:D,MATCH(B301,RanksTable!B:B,0))</f>
        <v>3</v>
      </c>
      <c r="H301" t="str">
        <f t="shared" si="4"/>
        <v>INSERT INTO "TeamRanks" (team_id,team_sport_id,team_rank) VALUES (299,22,3);</v>
      </c>
    </row>
    <row r="302" spans="2:8" x14ac:dyDescent="0.25">
      <c r="B302" t="s">
        <v>1069</v>
      </c>
      <c r="C302">
        <f>INDEX(NationalTeams!B:B,MATCH(B302,NationalTeams!C:C,0))</f>
        <v>300</v>
      </c>
      <c r="D302" t="s">
        <v>1220</v>
      </c>
      <c r="E302">
        <f>INDEX(TeamSports!B:B,MATCH(D302,TeamSports!C:C,0))</f>
        <v>22</v>
      </c>
      <c r="F302">
        <f>INDEX(RanksTable!D:D,MATCH(B302,RanksTable!B:B,0))</f>
        <v>6</v>
      </c>
      <c r="H302" t="str">
        <f t="shared" si="4"/>
        <v>INSERT INTO "TeamRanks" (team_id,team_sport_id,team_rank) VALUES (300,22,6);</v>
      </c>
    </row>
    <row r="303" spans="2:8" x14ac:dyDescent="0.25">
      <c r="B303" t="s">
        <v>1070</v>
      </c>
      <c r="C303">
        <f>INDEX(NationalTeams!B:B,MATCH(B303,NationalTeams!C:C,0))</f>
        <v>301</v>
      </c>
      <c r="D303" t="s">
        <v>1220</v>
      </c>
      <c r="E303">
        <f>INDEX(TeamSports!B:B,MATCH(D303,TeamSports!C:C,0))</f>
        <v>22</v>
      </c>
      <c r="F303">
        <f>INDEX(RanksTable!D:D,MATCH(B303,RanksTable!B:B,0))</f>
        <v>6</v>
      </c>
      <c r="H303" t="str">
        <f t="shared" si="4"/>
        <v>INSERT INTO "TeamRanks" (team_id,team_sport_id,team_rank) VALUES (301,22,6);</v>
      </c>
    </row>
    <row r="304" spans="2:8" x14ac:dyDescent="0.25">
      <c r="B304" t="s">
        <v>1071</v>
      </c>
      <c r="C304">
        <f>INDEX(NationalTeams!B:B,MATCH(B304,NationalTeams!C:C,0))</f>
        <v>302</v>
      </c>
      <c r="D304" t="s">
        <v>1220</v>
      </c>
      <c r="E304">
        <f>INDEX(TeamSports!B:B,MATCH(D304,TeamSports!C:C,0))</f>
        <v>22</v>
      </c>
      <c r="F304">
        <f>INDEX(RanksTable!D:D,MATCH(B304,RanksTable!B:B,0))</f>
        <v>4</v>
      </c>
      <c r="H304" t="str">
        <f t="shared" si="4"/>
        <v>INSERT INTO "TeamRanks" (team_id,team_sport_id,team_rank) VALUES (302,22,4);</v>
      </c>
    </row>
    <row r="305" spans="2:8" x14ac:dyDescent="0.25">
      <c r="B305" t="s">
        <v>1072</v>
      </c>
      <c r="C305">
        <f>INDEX(NationalTeams!B:B,MATCH(B305,NationalTeams!C:C,0))</f>
        <v>303</v>
      </c>
      <c r="D305" t="s">
        <v>1220</v>
      </c>
      <c r="E305">
        <f>INDEX(TeamSports!B:B,MATCH(D305,TeamSports!C:C,0))</f>
        <v>22</v>
      </c>
      <c r="F305">
        <f>INDEX(RanksTable!D:D,MATCH(B305,RanksTable!B:B,0))</f>
        <v>7</v>
      </c>
      <c r="H305" t="str">
        <f t="shared" si="4"/>
        <v>INSERT INTO "TeamRanks" (team_id,team_sport_id,team_rank) VALUES (303,22,7);</v>
      </c>
    </row>
    <row r="306" spans="2:8" x14ac:dyDescent="0.25">
      <c r="B306" t="s">
        <v>1073</v>
      </c>
      <c r="C306">
        <f>INDEX(NationalTeams!B:B,MATCH(B306,NationalTeams!C:C,0))</f>
        <v>304</v>
      </c>
      <c r="D306" t="s">
        <v>1220</v>
      </c>
      <c r="E306">
        <f>INDEX(TeamSports!B:B,MATCH(D306,TeamSports!C:C,0))</f>
        <v>22</v>
      </c>
      <c r="F306">
        <f>INDEX(RanksTable!D:D,MATCH(B306,RanksTable!B:B,0))</f>
        <v>7</v>
      </c>
      <c r="H306" t="str">
        <f t="shared" si="4"/>
        <v>INSERT INTO "TeamRanks" (team_id,team_sport_id,team_rank) VALUES (304,22,7);</v>
      </c>
    </row>
    <row r="307" spans="2:8" x14ac:dyDescent="0.25">
      <c r="B307" t="s">
        <v>1074</v>
      </c>
      <c r="C307">
        <f>INDEX(NationalTeams!B:B,MATCH(B307,NationalTeams!C:C,0))</f>
        <v>305</v>
      </c>
      <c r="D307" t="s">
        <v>1220</v>
      </c>
      <c r="E307">
        <f>INDEX(TeamSports!B:B,MATCH(D307,TeamSports!C:C,0))</f>
        <v>22</v>
      </c>
      <c r="F307">
        <f>INDEX(RanksTable!D:D,MATCH(B307,RanksTable!B:B,0))</f>
        <v>3</v>
      </c>
      <c r="H307" t="str">
        <f t="shared" si="4"/>
        <v>INSERT INTO "TeamRanks" (team_id,team_sport_id,team_rank) VALUES (305,22,3);</v>
      </c>
    </row>
    <row r="308" spans="2:8" x14ac:dyDescent="0.25">
      <c r="B308" t="s">
        <v>1075</v>
      </c>
      <c r="C308">
        <f>INDEX(NationalTeams!B:B,MATCH(B308,NationalTeams!C:C,0))</f>
        <v>306</v>
      </c>
      <c r="D308" t="s">
        <v>1220</v>
      </c>
      <c r="E308">
        <f>INDEX(TeamSports!B:B,MATCH(D308,TeamSports!C:C,0))</f>
        <v>22</v>
      </c>
      <c r="F308">
        <f>INDEX(RanksTable!D:D,MATCH(B308,RanksTable!B:B,0))</f>
        <v>5</v>
      </c>
      <c r="H308" t="str">
        <f t="shared" si="4"/>
        <v>INSERT INTO "TeamRanks" (team_id,team_sport_id,team_rank) VALUES (306,22,5);</v>
      </c>
    </row>
    <row r="309" spans="2:8" x14ac:dyDescent="0.25">
      <c r="B309" t="s">
        <v>1076</v>
      </c>
      <c r="C309">
        <f>INDEX(NationalTeams!B:B,MATCH(B309,NationalTeams!C:C,0))</f>
        <v>307</v>
      </c>
      <c r="D309" t="s">
        <v>1220</v>
      </c>
      <c r="E309">
        <f>INDEX(TeamSports!B:B,MATCH(D309,TeamSports!C:C,0))</f>
        <v>22</v>
      </c>
      <c r="F309">
        <f>INDEX(RanksTable!D:D,MATCH(B309,RanksTable!B:B,0))</f>
        <v>4</v>
      </c>
      <c r="H309" t="str">
        <f t="shared" si="4"/>
        <v>INSERT INTO "TeamRanks" (team_id,team_sport_id,team_rank) VALUES (307,22,4);</v>
      </c>
    </row>
    <row r="310" spans="2:8" x14ac:dyDescent="0.25">
      <c r="B310" t="s">
        <v>1077</v>
      </c>
      <c r="C310">
        <f>INDEX(NationalTeams!B:B,MATCH(B310,NationalTeams!C:C,0))</f>
        <v>308</v>
      </c>
      <c r="D310" t="s">
        <v>1220</v>
      </c>
      <c r="E310">
        <f>INDEX(TeamSports!B:B,MATCH(D310,TeamSports!C:C,0))</f>
        <v>22</v>
      </c>
      <c r="F310">
        <f>INDEX(RanksTable!D:D,MATCH(B310,RanksTable!B:B,0))</f>
        <v>6</v>
      </c>
      <c r="H310" t="str">
        <f t="shared" si="4"/>
        <v>INSERT INTO "TeamRanks" (team_id,team_sport_id,team_rank) VALUES (308,22,6);</v>
      </c>
    </row>
    <row r="311" spans="2:8" x14ac:dyDescent="0.25">
      <c r="B311" t="s">
        <v>1078</v>
      </c>
      <c r="C311">
        <f>INDEX(NationalTeams!B:B,MATCH(B311,NationalTeams!C:C,0))</f>
        <v>309</v>
      </c>
      <c r="D311" t="s">
        <v>1220</v>
      </c>
      <c r="E311">
        <f>INDEX(TeamSports!B:B,MATCH(D311,TeamSports!C:C,0))</f>
        <v>22</v>
      </c>
      <c r="F311">
        <f>INDEX(RanksTable!D:D,MATCH(B311,RanksTable!B:B,0))</f>
        <v>7</v>
      </c>
      <c r="H311" t="str">
        <f t="shared" si="4"/>
        <v>INSERT INTO "TeamRanks" (team_id,team_sport_id,team_rank) VALUES (309,22,7);</v>
      </c>
    </row>
    <row r="312" spans="2:8" x14ac:dyDescent="0.25">
      <c r="B312" t="s">
        <v>1079</v>
      </c>
      <c r="C312">
        <f>INDEX(NationalTeams!B:B,MATCH(B312,NationalTeams!C:C,0))</f>
        <v>310</v>
      </c>
      <c r="D312" t="s">
        <v>1220</v>
      </c>
      <c r="E312">
        <f>INDEX(TeamSports!B:B,MATCH(D312,TeamSports!C:C,0))</f>
        <v>22</v>
      </c>
      <c r="F312">
        <f>INDEX(RanksTable!D:D,MATCH(B312,RanksTable!B:B,0))</f>
        <v>4</v>
      </c>
      <c r="H312" t="str">
        <f t="shared" si="4"/>
        <v>INSERT INTO "TeamRanks" (team_id,team_sport_id,team_rank) VALUES (310,22,4);</v>
      </c>
    </row>
    <row r="313" spans="2:8" x14ac:dyDescent="0.25">
      <c r="B313" t="s">
        <v>1080</v>
      </c>
      <c r="C313">
        <f>INDEX(NationalTeams!B:B,MATCH(B313,NationalTeams!C:C,0))</f>
        <v>311</v>
      </c>
      <c r="D313" t="s">
        <v>1220</v>
      </c>
      <c r="E313">
        <f>INDEX(TeamSports!B:B,MATCH(D313,TeamSports!C:C,0))</f>
        <v>22</v>
      </c>
      <c r="F313">
        <f>INDEX(RanksTable!D:D,MATCH(B313,RanksTable!B:B,0))</f>
        <v>5</v>
      </c>
      <c r="H313" t="str">
        <f t="shared" si="4"/>
        <v>INSERT INTO "TeamRanks" (team_id,team_sport_id,team_rank) VALUES (311,22,5);</v>
      </c>
    </row>
    <row r="314" spans="2:8" x14ac:dyDescent="0.25">
      <c r="B314" t="s">
        <v>1081</v>
      </c>
      <c r="C314">
        <f>INDEX(NationalTeams!B:B,MATCH(B314,NationalTeams!C:C,0))</f>
        <v>312</v>
      </c>
      <c r="D314" t="s">
        <v>1220</v>
      </c>
      <c r="E314">
        <f>INDEX(TeamSports!B:B,MATCH(D314,TeamSports!C:C,0))</f>
        <v>22</v>
      </c>
      <c r="F314">
        <f>INDEX(RanksTable!D:D,MATCH(B314,RanksTable!B:B,0))</f>
        <v>3</v>
      </c>
      <c r="H314" t="str">
        <f t="shared" si="4"/>
        <v>INSERT INTO "TeamRanks" (team_id,team_sport_id,team_rank) VALUES (312,22,3);</v>
      </c>
    </row>
    <row r="315" spans="2:8" x14ac:dyDescent="0.25">
      <c r="B315" t="s">
        <v>1082</v>
      </c>
      <c r="C315">
        <f>INDEX(NationalTeams!B:B,MATCH(B315,NationalTeams!C:C,0))</f>
        <v>313</v>
      </c>
      <c r="D315" t="s">
        <v>1220</v>
      </c>
      <c r="E315">
        <f>INDEX(TeamSports!B:B,MATCH(D315,TeamSports!C:C,0))</f>
        <v>22</v>
      </c>
      <c r="F315">
        <f>INDEX(RanksTable!D:D,MATCH(B315,RanksTable!B:B,0))</f>
        <v>6</v>
      </c>
      <c r="H315" t="str">
        <f t="shared" si="4"/>
        <v>INSERT INTO "TeamRanks" (team_id,team_sport_id,team_rank) VALUES (313,22,6);</v>
      </c>
    </row>
    <row r="316" spans="2:8" x14ac:dyDescent="0.25">
      <c r="B316" t="s">
        <v>1083</v>
      </c>
      <c r="C316">
        <f>INDEX(NationalTeams!B:B,MATCH(B316,NationalTeams!C:C,0))</f>
        <v>314</v>
      </c>
      <c r="D316" t="s">
        <v>1220</v>
      </c>
      <c r="E316">
        <f>INDEX(TeamSports!B:B,MATCH(D316,TeamSports!C:C,0))</f>
        <v>22</v>
      </c>
      <c r="F316">
        <f>INDEX(RanksTable!D:D,MATCH(B316,RanksTable!B:B,0))</f>
        <v>4</v>
      </c>
      <c r="H316" t="str">
        <f t="shared" si="4"/>
        <v>INSERT INTO "TeamRanks" (team_id,team_sport_id,team_rank) VALUES (314,22,4);</v>
      </c>
    </row>
    <row r="317" spans="2:8" x14ac:dyDescent="0.25">
      <c r="B317" t="s">
        <v>1084</v>
      </c>
      <c r="C317">
        <f>INDEX(NationalTeams!B:B,MATCH(B317,NationalTeams!C:C,0))</f>
        <v>315</v>
      </c>
      <c r="D317" t="s">
        <v>1220</v>
      </c>
      <c r="E317">
        <f>INDEX(TeamSports!B:B,MATCH(D317,TeamSports!C:C,0))</f>
        <v>22</v>
      </c>
      <c r="F317">
        <f>INDEX(RanksTable!D:D,MATCH(B317,RanksTable!B:B,0))</f>
        <v>3</v>
      </c>
      <c r="H317" t="str">
        <f t="shared" si="4"/>
        <v>INSERT INTO "TeamRanks" (team_id,team_sport_id,team_rank) VALUES (315,22,3);</v>
      </c>
    </row>
    <row r="318" spans="2:8" x14ac:dyDescent="0.25">
      <c r="B318" t="s">
        <v>1085</v>
      </c>
      <c r="C318">
        <f>INDEX(NationalTeams!B:B,MATCH(B318,NationalTeams!C:C,0))</f>
        <v>316</v>
      </c>
      <c r="D318" t="s">
        <v>1220</v>
      </c>
      <c r="E318">
        <f>INDEX(TeamSports!B:B,MATCH(D318,TeamSports!C:C,0))</f>
        <v>22</v>
      </c>
      <c r="F318">
        <f>INDEX(RanksTable!D:D,MATCH(B318,RanksTable!B:B,0))</f>
        <v>4</v>
      </c>
      <c r="H318" t="str">
        <f t="shared" si="4"/>
        <v>INSERT INTO "TeamRanks" (team_id,team_sport_id,team_rank) VALUES (316,22,4);</v>
      </c>
    </row>
    <row r="319" spans="2:8" x14ac:dyDescent="0.25">
      <c r="B319" t="s">
        <v>1086</v>
      </c>
      <c r="C319">
        <f>INDEX(NationalTeams!B:B,MATCH(B319,NationalTeams!C:C,0))</f>
        <v>317</v>
      </c>
      <c r="D319" t="s">
        <v>1220</v>
      </c>
      <c r="E319">
        <f>INDEX(TeamSports!B:B,MATCH(D319,TeamSports!C:C,0))</f>
        <v>22</v>
      </c>
      <c r="F319">
        <f>INDEX(RanksTable!D:D,MATCH(B319,RanksTable!B:B,0))</f>
        <v>5</v>
      </c>
      <c r="H319" t="str">
        <f t="shared" si="4"/>
        <v>INSERT INTO "TeamRanks" (team_id,team_sport_id,team_rank) VALUES (317,22,5);</v>
      </c>
    </row>
    <row r="320" spans="2:8" x14ac:dyDescent="0.25">
      <c r="B320" t="s">
        <v>1087</v>
      </c>
      <c r="C320">
        <f>INDEX(NationalTeams!B:B,MATCH(B320,NationalTeams!C:C,0))</f>
        <v>318</v>
      </c>
      <c r="D320" t="s">
        <v>1220</v>
      </c>
      <c r="E320">
        <f>INDEX(TeamSports!B:B,MATCH(D320,TeamSports!C:C,0))</f>
        <v>22</v>
      </c>
      <c r="F320">
        <f>INDEX(RanksTable!D:D,MATCH(B320,RanksTable!B:B,0))</f>
        <v>1</v>
      </c>
      <c r="H320" t="str">
        <f t="shared" si="4"/>
        <v>INSERT INTO "TeamRanks" (team_id,team_sport_id,team_rank) VALUES (318,22,1);</v>
      </c>
    </row>
    <row r="321" spans="2:8" x14ac:dyDescent="0.25">
      <c r="B321" t="s">
        <v>1088</v>
      </c>
      <c r="C321">
        <f>INDEX(NationalTeams!B:B,MATCH(B321,NationalTeams!C:C,0))</f>
        <v>319</v>
      </c>
      <c r="D321" t="s">
        <v>1220</v>
      </c>
      <c r="E321">
        <f>INDEX(TeamSports!B:B,MATCH(D321,TeamSports!C:C,0))</f>
        <v>22</v>
      </c>
      <c r="F321">
        <f>INDEX(RanksTable!D:D,MATCH(B321,RanksTable!B:B,0))</f>
        <v>7</v>
      </c>
      <c r="H321" t="str">
        <f t="shared" si="4"/>
        <v>INSERT INTO "TeamRanks" (team_id,team_sport_id,team_rank) VALUES (319,22,7);</v>
      </c>
    </row>
    <row r="322" spans="2:8" x14ac:dyDescent="0.25">
      <c r="B322" t="s">
        <v>1089</v>
      </c>
      <c r="C322">
        <f>INDEX(NationalTeams!B:B,MATCH(B322,NationalTeams!C:C,0))</f>
        <v>320</v>
      </c>
      <c r="D322" t="s">
        <v>1220</v>
      </c>
      <c r="E322">
        <f>INDEX(TeamSports!B:B,MATCH(D322,TeamSports!C:C,0))</f>
        <v>22</v>
      </c>
      <c r="F322">
        <f>INDEX(RanksTable!D:D,MATCH(B322,RanksTable!B:B,0))</f>
        <v>4</v>
      </c>
      <c r="H322" t="str">
        <f t="shared" si="4"/>
        <v>INSERT INTO "TeamRanks" (team_id,team_sport_id,team_rank) VALUES (320,22,4);</v>
      </c>
    </row>
    <row r="323" spans="2:8" x14ac:dyDescent="0.25">
      <c r="B323" t="s">
        <v>1090</v>
      </c>
      <c r="C323">
        <f>INDEX(NationalTeams!B:B,MATCH(B323,NationalTeams!C:C,0))</f>
        <v>321</v>
      </c>
      <c r="D323" t="s">
        <v>1220</v>
      </c>
      <c r="E323">
        <f>INDEX(TeamSports!B:B,MATCH(D323,TeamSports!C:C,0))</f>
        <v>22</v>
      </c>
      <c r="F323">
        <f>INDEX(RanksTable!D:D,MATCH(B323,RanksTable!B:B,0))</f>
        <v>2</v>
      </c>
      <c r="H323" t="str">
        <f t="shared" si="4"/>
        <v>INSERT INTO "TeamRanks" (team_id,team_sport_id,team_rank) VALUES (321,22,2);</v>
      </c>
    </row>
    <row r="324" spans="2:8" x14ac:dyDescent="0.25">
      <c r="B324" t="s">
        <v>1091</v>
      </c>
      <c r="C324">
        <f>INDEX(NationalTeams!B:B,MATCH(B324,NationalTeams!C:C,0))</f>
        <v>322</v>
      </c>
      <c r="D324" t="s">
        <v>1220</v>
      </c>
      <c r="E324">
        <f>INDEX(TeamSports!B:B,MATCH(D324,TeamSports!C:C,0))</f>
        <v>22</v>
      </c>
      <c r="F324">
        <f>INDEX(RanksTable!D:D,MATCH(B324,RanksTable!B:B,0))</f>
        <v>3</v>
      </c>
      <c r="H324" t="str">
        <f t="shared" ref="H324:H387" si="5">_xlfn.CONCAT($H$1,$L$1,$C$1,$L$1," ",$J$1,$C$2,$N$1,$E$2,$N$1,$F$2,$K$1,$I$1,$J$1,C324,$N$1,E324,$N$1,F324,$K$1,$O$1)</f>
        <v>INSERT INTO "TeamRanks" (team_id,team_sport_id,team_rank) VALUES (322,22,3);</v>
      </c>
    </row>
    <row r="325" spans="2:8" x14ac:dyDescent="0.25">
      <c r="B325" t="s">
        <v>1092</v>
      </c>
      <c r="C325">
        <f>INDEX(NationalTeams!B:B,MATCH(B325,NationalTeams!C:C,0))</f>
        <v>323</v>
      </c>
      <c r="D325" t="s">
        <v>1220</v>
      </c>
      <c r="E325">
        <f>INDEX(TeamSports!B:B,MATCH(D325,TeamSports!C:C,0))</f>
        <v>22</v>
      </c>
      <c r="F325">
        <f>INDEX(RanksTable!D:D,MATCH(B325,RanksTable!B:B,0))</f>
        <v>2</v>
      </c>
      <c r="H325" t="str">
        <f t="shared" si="5"/>
        <v>INSERT INTO "TeamRanks" (team_id,team_sport_id,team_rank) VALUES (323,22,2);</v>
      </c>
    </row>
    <row r="326" spans="2:8" x14ac:dyDescent="0.25">
      <c r="B326" t="s">
        <v>1093</v>
      </c>
      <c r="C326">
        <f>INDEX(NationalTeams!B:B,MATCH(B326,NationalTeams!C:C,0))</f>
        <v>324</v>
      </c>
      <c r="D326" t="s">
        <v>1220</v>
      </c>
      <c r="E326">
        <f>INDEX(TeamSports!B:B,MATCH(D326,TeamSports!C:C,0))</f>
        <v>22</v>
      </c>
      <c r="F326">
        <f>INDEX(RanksTable!D:D,MATCH(B326,RanksTable!B:B,0))</f>
        <v>7</v>
      </c>
      <c r="H326" t="str">
        <f t="shared" si="5"/>
        <v>INSERT INTO "TeamRanks" (team_id,team_sport_id,team_rank) VALUES (324,22,7);</v>
      </c>
    </row>
    <row r="327" spans="2:8" x14ac:dyDescent="0.25">
      <c r="B327" t="s">
        <v>1094</v>
      </c>
      <c r="C327">
        <f>INDEX(NationalTeams!B:B,MATCH(B327,NationalTeams!C:C,0))</f>
        <v>325</v>
      </c>
      <c r="D327" t="s">
        <v>1220</v>
      </c>
      <c r="E327">
        <f>INDEX(TeamSports!B:B,MATCH(D327,TeamSports!C:C,0))</f>
        <v>22</v>
      </c>
      <c r="F327">
        <f>INDEX(RanksTable!D:D,MATCH(B327,RanksTable!B:B,0))</f>
        <v>6</v>
      </c>
      <c r="H327" t="str">
        <f t="shared" si="5"/>
        <v>INSERT INTO "TeamRanks" (team_id,team_sport_id,team_rank) VALUES (325,22,6);</v>
      </c>
    </row>
    <row r="328" spans="2:8" x14ac:dyDescent="0.25">
      <c r="B328" t="s">
        <v>1095</v>
      </c>
      <c r="C328">
        <f>INDEX(NationalTeams!B:B,MATCH(B328,NationalTeams!C:C,0))</f>
        <v>326</v>
      </c>
      <c r="D328" t="s">
        <v>1220</v>
      </c>
      <c r="E328">
        <f>INDEX(TeamSports!B:B,MATCH(D328,TeamSports!C:C,0))</f>
        <v>22</v>
      </c>
      <c r="F328">
        <f>INDEX(RanksTable!D:D,MATCH(B328,RanksTable!B:B,0))</f>
        <v>5</v>
      </c>
      <c r="H328" t="str">
        <f t="shared" si="5"/>
        <v>INSERT INTO "TeamRanks" (team_id,team_sport_id,team_rank) VALUES (326,22,5);</v>
      </c>
    </row>
    <row r="329" spans="2:8" x14ac:dyDescent="0.25">
      <c r="B329" t="s">
        <v>1096</v>
      </c>
      <c r="C329">
        <f>INDEX(NationalTeams!B:B,MATCH(B329,NationalTeams!C:C,0))</f>
        <v>327</v>
      </c>
      <c r="D329" t="s">
        <v>1220</v>
      </c>
      <c r="E329">
        <f>INDEX(TeamSports!B:B,MATCH(D329,TeamSports!C:C,0))</f>
        <v>22</v>
      </c>
      <c r="F329">
        <f>INDEX(RanksTable!D:D,MATCH(B329,RanksTable!B:B,0))</f>
        <v>7</v>
      </c>
      <c r="H329" t="str">
        <f t="shared" si="5"/>
        <v>INSERT INTO "TeamRanks" (team_id,team_sport_id,team_rank) VALUES (327,22,7);</v>
      </c>
    </row>
    <row r="330" spans="2:8" x14ac:dyDescent="0.25">
      <c r="B330" t="s">
        <v>1097</v>
      </c>
      <c r="C330">
        <f>INDEX(NationalTeams!B:B,MATCH(B330,NationalTeams!C:C,0))</f>
        <v>328</v>
      </c>
      <c r="D330" t="s">
        <v>1220</v>
      </c>
      <c r="E330">
        <f>INDEX(TeamSports!B:B,MATCH(D330,TeamSports!C:C,0))</f>
        <v>22</v>
      </c>
      <c r="F330">
        <f>INDEX(RanksTable!D:D,MATCH(B330,RanksTable!B:B,0))</f>
        <v>4</v>
      </c>
      <c r="H330" t="str">
        <f t="shared" si="5"/>
        <v>INSERT INTO "TeamRanks" (team_id,team_sport_id,team_rank) VALUES (328,22,4);</v>
      </c>
    </row>
    <row r="331" spans="2:8" x14ac:dyDescent="0.25">
      <c r="B331" t="s">
        <v>1098</v>
      </c>
      <c r="C331">
        <f>INDEX(NationalTeams!B:B,MATCH(B331,NationalTeams!C:C,0))</f>
        <v>329</v>
      </c>
      <c r="D331" t="s">
        <v>1220</v>
      </c>
      <c r="E331">
        <f>INDEX(TeamSports!B:B,MATCH(D331,TeamSports!C:C,0))</f>
        <v>22</v>
      </c>
      <c r="F331">
        <f>INDEX(RanksTable!D:D,MATCH(B331,RanksTable!B:B,0))</f>
        <v>7</v>
      </c>
      <c r="H331" t="str">
        <f t="shared" si="5"/>
        <v>INSERT INTO "TeamRanks" (team_id,team_sport_id,team_rank) VALUES (329,22,7);</v>
      </c>
    </row>
    <row r="332" spans="2:8" x14ac:dyDescent="0.25">
      <c r="B332" t="s">
        <v>1099</v>
      </c>
      <c r="C332">
        <f>INDEX(NationalTeams!B:B,MATCH(B332,NationalTeams!C:C,0))</f>
        <v>330</v>
      </c>
      <c r="D332" t="s">
        <v>1220</v>
      </c>
      <c r="E332">
        <f>INDEX(TeamSports!B:B,MATCH(D332,TeamSports!C:C,0))</f>
        <v>22</v>
      </c>
      <c r="F332">
        <f>INDEX(RanksTable!D:D,MATCH(B332,RanksTable!B:B,0))</f>
        <v>7</v>
      </c>
      <c r="H332" t="str">
        <f t="shared" si="5"/>
        <v>INSERT INTO "TeamRanks" (team_id,team_sport_id,team_rank) VALUES (330,22,7);</v>
      </c>
    </row>
    <row r="333" spans="2:8" x14ac:dyDescent="0.25">
      <c r="B333" t="s">
        <v>1100</v>
      </c>
      <c r="C333">
        <f>INDEX(NationalTeams!B:B,MATCH(B333,NationalTeams!C:C,0))</f>
        <v>331</v>
      </c>
      <c r="D333" t="s">
        <v>1220</v>
      </c>
      <c r="E333">
        <f>INDEX(TeamSports!B:B,MATCH(D333,TeamSports!C:C,0))</f>
        <v>22</v>
      </c>
      <c r="F333">
        <f>INDEX(RanksTable!D:D,MATCH(B333,RanksTable!B:B,0))</f>
        <v>7</v>
      </c>
      <c r="H333" t="str">
        <f t="shared" si="5"/>
        <v>INSERT INTO "TeamRanks" (team_id,team_sport_id,team_rank) VALUES (331,22,7);</v>
      </c>
    </row>
    <row r="334" spans="2:8" x14ac:dyDescent="0.25">
      <c r="B334" t="s">
        <v>1101</v>
      </c>
      <c r="C334">
        <f>INDEX(NationalTeams!B:B,MATCH(B334,NationalTeams!C:C,0))</f>
        <v>332</v>
      </c>
      <c r="D334" t="s">
        <v>1220</v>
      </c>
      <c r="E334">
        <f>INDEX(TeamSports!B:B,MATCH(D334,TeamSports!C:C,0))</f>
        <v>22</v>
      </c>
      <c r="F334">
        <f>INDEX(RanksTable!D:D,MATCH(B334,RanksTable!B:B,0))</f>
        <v>4</v>
      </c>
      <c r="H334" t="str">
        <f t="shared" si="5"/>
        <v>INSERT INTO "TeamRanks" (team_id,team_sport_id,team_rank) VALUES (332,22,4);</v>
      </c>
    </row>
    <row r="335" spans="2:8" x14ac:dyDescent="0.25">
      <c r="B335" t="s">
        <v>1102</v>
      </c>
      <c r="C335">
        <f>INDEX(NationalTeams!B:B,MATCH(B335,NationalTeams!C:C,0))</f>
        <v>333</v>
      </c>
      <c r="D335" t="s">
        <v>1220</v>
      </c>
      <c r="E335">
        <f>INDEX(TeamSports!B:B,MATCH(D335,TeamSports!C:C,0))</f>
        <v>22</v>
      </c>
      <c r="F335">
        <f>INDEX(RanksTable!D:D,MATCH(B335,RanksTable!B:B,0))</f>
        <v>1</v>
      </c>
      <c r="H335" t="str">
        <f t="shared" si="5"/>
        <v>INSERT INTO "TeamRanks" (team_id,team_sport_id,team_rank) VALUES (333,22,1);</v>
      </c>
    </row>
    <row r="336" spans="2:8" x14ac:dyDescent="0.25">
      <c r="B336" t="s">
        <v>1103</v>
      </c>
      <c r="C336">
        <f>INDEX(NationalTeams!B:B,MATCH(B336,NationalTeams!C:C,0))</f>
        <v>334</v>
      </c>
      <c r="D336" t="s">
        <v>1220</v>
      </c>
      <c r="E336">
        <f>INDEX(TeamSports!B:B,MATCH(D336,TeamSports!C:C,0))</f>
        <v>22</v>
      </c>
      <c r="F336">
        <f>INDEX(RanksTable!D:D,MATCH(B336,RanksTable!B:B,0))</f>
        <v>3</v>
      </c>
      <c r="H336" t="str">
        <f t="shared" si="5"/>
        <v>INSERT INTO "TeamRanks" (team_id,team_sport_id,team_rank) VALUES (334,22,3);</v>
      </c>
    </row>
    <row r="337" spans="2:8" x14ac:dyDescent="0.25">
      <c r="B337" t="s">
        <v>1104</v>
      </c>
      <c r="C337">
        <f>INDEX(NationalTeams!B:B,MATCH(B337,NationalTeams!C:C,0))</f>
        <v>335</v>
      </c>
      <c r="D337" t="s">
        <v>1220</v>
      </c>
      <c r="E337">
        <f>INDEX(TeamSports!B:B,MATCH(D337,TeamSports!C:C,0))</f>
        <v>22</v>
      </c>
      <c r="F337">
        <f>INDEX(RanksTable!D:D,MATCH(B337,RanksTable!B:B,0))</f>
        <v>1</v>
      </c>
      <c r="H337" t="str">
        <f t="shared" si="5"/>
        <v>INSERT INTO "TeamRanks" (team_id,team_sport_id,team_rank) VALUES (335,22,1);</v>
      </c>
    </row>
    <row r="338" spans="2:8" x14ac:dyDescent="0.25">
      <c r="B338" t="s">
        <v>1105</v>
      </c>
      <c r="C338">
        <f>INDEX(NationalTeams!B:B,MATCH(B338,NationalTeams!C:C,0))</f>
        <v>336</v>
      </c>
      <c r="D338" t="s">
        <v>1220</v>
      </c>
      <c r="E338">
        <f>INDEX(TeamSports!B:B,MATCH(D338,TeamSports!C:C,0))</f>
        <v>22</v>
      </c>
      <c r="F338">
        <f>INDEX(RanksTable!D:D,MATCH(B338,RanksTable!B:B,0))</f>
        <v>4</v>
      </c>
      <c r="H338" t="str">
        <f t="shared" si="5"/>
        <v>INSERT INTO "TeamRanks" (team_id,team_sport_id,team_rank) VALUES (336,22,4);</v>
      </c>
    </row>
    <row r="339" spans="2:8" x14ac:dyDescent="0.25">
      <c r="B339" t="s">
        <v>1106</v>
      </c>
      <c r="C339">
        <f>INDEX(NationalTeams!B:B,MATCH(B339,NationalTeams!C:C,0))</f>
        <v>337</v>
      </c>
      <c r="D339" t="s">
        <v>1220</v>
      </c>
      <c r="E339">
        <f>INDEX(TeamSports!B:B,MATCH(D339,TeamSports!C:C,0))</f>
        <v>22</v>
      </c>
      <c r="F339">
        <f>INDEX(RanksTable!D:D,MATCH(B339,RanksTable!B:B,0))</f>
        <v>5</v>
      </c>
      <c r="H339" t="str">
        <f t="shared" si="5"/>
        <v>INSERT INTO "TeamRanks" (team_id,team_sport_id,team_rank) VALUES (337,22,5);</v>
      </c>
    </row>
    <row r="340" spans="2:8" x14ac:dyDescent="0.25">
      <c r="B340" t="s">
        <v>1107</v>
      </c>
      <c r="C340">
        <f>INDEX(NationalTeams!B:B,MATCH(B340,NationalTeams!C:C,0))</f>
        <v>338</v>
      </c>
      <c r="D340" t="s">
        <v>1220</v>
      </c>
      <c r="E340">
        <f>INDEX(TeamSports!B:B,MATCH(D340,TeamSports!C:C,0))</f>
        <v>22</v>
      </c>
      <c r="F340">
        <f>INDEX(RanksTable!D:D,MATCH(B340,RanksTable!B:B,0))</f>
        <v>6</v>
      </c>
      <c r="H340" t="str">
        <f t="shared" si="5"/>
        <v>INSERT INTO "TeamRanks" (team_id,team_sport_id,team_rank) VALUES (338,22,6);</v>
      </c>
    </row>
    <row r="341" spans="2:8" x14ac:dyDescent="0.25">
      <c r="B341" t="s">
        <v>1108</v>
      </c>
      <c r="C341">
        <f>INDEX(NationalTeams!B:B,MATCH(B341,NationalTeams!C:C,0))</f>
        <v>339</v>
      </c>
      <c r="D341" t="s">
        <v>1220</v>
      </c>
      <c r="E341">
        <f>INDEX(TeamSports!B:B,MATCH(D341,TeamSports!C:C,0))</f>
        <v>22</v>
      </c>
      <c r="F341">
        <f>INDEX(RanksTable!D:D,MATCH(B341,RanksTable!B:B,0))</f>
        <v>6</v>
      </c>
      <c r="H341" t="str">
        <f t="shared" si="5"/>
        <v>INSERT INTO "TeamRanks" (team_id,team_sport_id,team_rank) VALUES (339,22,6);</v>
      </c>
    </row>
    <row r="342" spans="2:8" x14ac:dyDescent="0.25">
      <c r="B342" t="s">
        <v>1109</v>
      </c>
      <c r="C342">
        <f>INDEX(NationalTeams!B:B,MATCH(B342,NationalTeams!C:C,0))</f>
        <v>340</v>
      </c>
      <c r="D342" t="s">
        <v>1220</v>
      </c>
      <c r="E342">
        <f>INDEX(TeamSports!B:B,MATCH(D342,TeamSports!C:C,0))</f>
        <v>22</v>
      </c>
      <c r="F342">
        <f>INDEX(RanksTable!D:D,MATCH(B342,RanksTable!B:B,0))</f>
        <v>7</v>
      </c>
      <c r="H342" t="str">
        <f t="shared" si="5"/>
        <v>INSERT INTO "TeamRanks" (team_id,team_sport_id,team_rank) VALUES (340,22,7);</v>
      </c>
    </row>
    <row r="343" spans="2:8" x14ac:dyDescent="0.25">
      <c r="B343" t="s">
        <v>1110</v>
      </c>
      <c r="C343">
        <f>INDEX(NationalTeams!B:B,MATCH(B343,NationalTeams!C:C,0))</f>
        <v>341</v>
      </c>
      <c r="D343" t="s">
        <v>1220</v>
      </c>
      <c r="E343">
        <f>INDEX(TeamSports!B:B,MATCH(D343,TeamSports!C:C,0))</f>
        <v>22</v>
      </c>
      <c r="F343">
        <f>INDEX(RanksTable!D:D,MATCH(B343,RanksTable!B:B,0))</f>
        <v>5</v>
      </c>
      <c r="H343" t="str">
        <f t="shared" si="5"/>
        <v>INSERT INTO "TeamRanks" (team_id,team_sport_id,team_rank) VALUES (341,22,5);</v>
      </c>
    </row>
    <row r="344" spans="2:8" x14ac:dyDescent="0.25">
      <c r="B344" t="s">
        <v>1111</v>
      </c>
      <c r="C344">
        <f>INDEX(NationalTeams!B:B,MATCH(B344,NationalTeams!C:C,0))</f>
        <v>342</v>
      </c>
      <c r="D344" t="s">
        <v>1220</v>
      </c>
      <c r="E344">
        <f>INDEX(TeamSports!B:B,MATCH(D344,TeamSports!C:C,0))</f>
        <v>22</v>
      </c>
      <c r="F344">
        <f>INDEX(RanksTable!D:D,MATCH(B344,RanksTable!B:B,0))</f>
        <v>7</v>
      </c>
      <c r="H344" t="str">
        <f t="shared" si="5"/>
        <v>INSERT INTO "TeamRanks" (team_id,team_sport_id,team_rank) VALUES (342,22,7);</v>
      </c>
    </row>
    <row r="345" spans="2:8" x14ac:dyDescent="0.25">
      <c r="B345" t="s">
        <v>1112</v>
      </c>
      <c r="C345">
        <f>INDEX(NationalTeams!B:B,MATCH(B345,NationalTeams!C:C,0))</f>
        <v>343</v>
      </c>
      <c r="D345" t="s">
        <v>1220</v>
      </c>
      <c r="E345">
        <f>INDEX(TeamSports!B:B,MATCH(D345,TeamSports!C:C,0))</f>
        <v>22</v>
      </c>
      <c r="F345">
        <f>INDEX(RanksTable!D:D,MATCH(B345,RanksTable!B:B,0))</f>
        <v>5</v>
      </c>
      <c r="H345" t="str">
        <f t="shared" si="5"/>
        <v>INSERT INTO "TeamRanks" (team_id,team_sport_id,team_rank) VALUES (343,22,5);</v>
      </c>
    </row>
    <row r="346" spans="2:8" x14ac:dyDescent="0.25">
      <c r="B346" t="s">
        <v>1113</v>
      </c>
      <c r="C346">
        <f>INDEX(NationalTeams!B:B,MATCH(B346,NationalTeams!C:C,0))</f>
        <v>344</v>
      </c>
      <c r="D346" t="s">
        <v>1220</v>
      </c>
      <c r="E346">
        <f>INDEX(TeamSports!B:B,MATCH(D346,TeamSports!C:C,0))</f>
        <v>22</v>
      </c>
      <c r="F346">
        <f>INDEX(RanksTable!D:D,MATCH(B346,RanksTable!B:B,0))</f>
        <v>7</v>
      </c>
      <c r="H346" t="str">
        <f t="shared" si="5"/>
        <v>INSERT INTO "TeamRanks" (team_id,team_sport_id,team_rank) VALUES (344,22,7);</v>
      </c>
    </row>
    <row r="347" spans="2:8" x14ac:dyDescent="0.25">
      <c r="B347" t="s">
        <v>1114</v>
      </c>
      <c r="C347">
        <f>INDEX(NationalTeams!B:B,MATCH(B347,NationalTeams!C:C,0))</f>
        <v>345</v>
      </c>
      <c r="D347" t="s">
        <v>1220</v>
      </c>
      <c r="E347">
        <f>INDEX(TeamSports!B:B,MATCH(D347,TeamSports!C:C,0))</f>
        <v>22</v>
      </c>
      <c r="F347">
        <f>INDEX(RanksTable!D:D,MATCH(B347,RanksTable!B:B,0))</f>
        <v>5</v>
      </c>
      <c r="H347" t="str">
        <f t="shared" si="5"/>
        <v>INSERT INTO "TeamRanks" (team_id,team_sport_id,team_rank) VALUES (345,22,5);</v>
      </c>
    </row>
    <row r="348" spans="2:8" x14ac:dyDescent="0.25">
      <c r="B348" t="s">
        <v>1115</v>
      </c>
      <c r="C348">
        <f>INDEX(NationalTeams!B:B,MATCH(B348,NationalTeams!C:C,0))</f>
        <v>346</v>
      </c>
      <c r="D348" t="s">
        <v>1220</v>
      </c>
      <c r="E348">
        <f>INDEX(TeamSports!B:B,MATCH(D348,TeamSports!C:C,0))</f>
        <v>22</v>
      </c>
      <c r="F348">
        <f>INDEX(RanksTable!D:D,MATCH(B348,RanksTable!B:B,0))</f>
        <v>6</v>
      </c>
      <c r="H348" t="str">
        <f t="shared" si="5"/>
        <v>INSERT INTO "TeamRanks" (team_id,team_sport_id,team_rank) VALUES (346,22,6);</v>
      </c>
    </row>
    <row r="349" spans="2:8" x14ac:dyDescent="0.25">
      <c r="B349" t="s">
        <v>1116</v>
      </c>
      <c r="C349">
        <f>INDEX(NationalTeams!B:B,MATCH(B349,NationalTeams!C:C,0))</f>
        <v>347</v>
      </c>
      <c r="D349" t="s">
        <v>1220</v>
      </c>
      <c r="E349">
        <f>INDEX(TeamSports!B:B,MATCH(D349,TeamSports!C:C,0))</f>
        <v>22</v>
      </c>
      <c r="F349">
        <f>INDEX(RanksTable!D:D,MATCH(B349,RanksTable!B:B,0))</f>
        <v>7</v>
      </c>
      <c r="H349" t="str">
        <f t="shared" si="5"/>
        <v>INSERT INTO "TeamRanks" (team_id,team_sport_id,team_rank) VALUES (347,22,7);</v>
      </c>
    </row>
    <row r="350" spans="2:8" x14ac:dyDescent="0.25">
      <c r="B350" t="s">
        <v>1117</v>
      </c>
      <c r="C350">
        <f>INDEX(NationalTeams!B:B,MATCH(B350,NationalTeams!C:C,0))</f>
        <v>348</v>
      </c>
      <c r="D350" t="s">
        <v>1220</v>
      </c>
      <c r="E350">
        <f>INDEX(TeamSports!B:B,MATCH(D350,TeamSports!C:C,0))</f>
        <v>22</v>
      </c>
      <c r="F350">
        <f>INDEX(RanksTable!D:D,MATCH(B350,RanksTable!B:B,0))</f>
        <v>7</v>
      </c>
      <c r="H350" t="str">
        <f t="shared" si="5"/>
        <v>INSERT INTO "TeamRanks" (team_id,team_sport_id,team_rank) VALUES (348,22,7);</v>
      </c>
    </row>
    <row r="351" spans="2:8" x14ac:dyDescent="0.25">
      <c r="B351" t="s">
        <v>1118</v>
      </c>
      <c r="C351">
        <f>INDEX(NationalTeams!B:B,MATCH(B351,NationalTeams!C:C,0))</f>
        <v>349</v>
      </c>
      <c r="D351" t="s">
        <v>1220</v>
      </c>
      <c r="E351">
        <f>INDEX(TeamSports!B:B,MATCH(D351,TeamSports!C:C,0))</f>
        <v>22</v>
      </c>
      <c r="F351">
        <f>INDEX(RanksTable!D:D,MATCH(B351,RanksTable!B:B,0))</f>
        <v>7</v>
      </c>
      <c r="H351" t="str">
        <f t="shared" si="5"/>
        <v>INSERT INTO "TeamRanks" (team_id,team_sport_id,team_rank) VALUES (349,22,7);</v>
      </c>
    </row>
    <row r="352" spans="2:8" x14ac:dyDescent="0.25">
      <c r="B352" t="s">
        <v>1119</v>
      </c>
      <c r="C352">
        <f>INDEX(NationalTeams!B:B,MATCH(B352,NationalTeams!C:C,0))</f>
        <v>350</v>
      </c>
      <c r="D352" t="s">
        <v>1220</v>
      </c>
      <c r="E352">
        <f>INDEX(TeamSports!B:B,MATCH(D352,TeamSports!C:C,0))</f>
        <v>22</v>
      </c>
      <c r="F352">
        <f>INDEX(RanksTable!D:D,MATCH(B352,RanksTable!B:B,0))</f>
        <v>5</v>
      </c>
      <c r="H352" t="str">
        <f t="shared" si="5"/>
        <v>INSERT INTO "TeamRanks" (team_id,team_sport_id,team_rank) VALUES (350,22,5);</v>
      </c>
    </row>
    <row r="353" spans="2:8" x14ac:dyDescent="0.25">
      <c r="B353" t="s">
        <v>1120</v>
      </c>
      <c r="C353">
        <f>INDEX(NationalTeams!B:B,MATCH(B353,NationalTeams!C:C,0))</f>
        <v>351</v>
      </c>
      <c r="D353" t="s">
        <v>1220</v>
      </c>
      <c r="E353">
        <f>INDEX(TeamSports!B:B,MATCH(D353,TeamSports!C:C,0))</f>
        <v>22</v>
      </c>
      <c r="F353">
        <f>INDEX(RanksTable!D:D,MATCH(B353,RanksTable!B:B,0))</f>
        <v>5</v>
      </c>
      <c r="H353" t="str">
        <f t="shared" si="5"/>
        <v>INSERT INTO "TeamRanks" (team_id,team_sport_id,team_rank) VALUES (351,22,5);</v>
      </c>
    </row>
    <row r="354" spans="2:8" x14ac:dyDescent="0.25">
      <c r="B354" t="s">
        <v>1121</v>
      </c>
      <c r="C354">
        <f>INDEX(NationalTeams!B:B,MATCH(B354,NationalTeams!C:C,0))</f>
        <v>352</v>
      </c>
      <c r="D354" t="s">
        <v>1220</v>
      </c>
      <c r="E354">
        <f>INDEX(TeamSports!B:B,MATCH(D354,TeamSports!C:C,0))</f>
        <v>22</v>
      </c>
      <c r="F354">
        <f>INDEX(RanksTable!D:D,MATCH(B354,RanksTable!B:B,0))</f>
        <v>7</v>
      </c>
      <c r="H354" t="str">
        <f t="shared" si="5"/>
        <v>INSERT INTO "TeamRanks" (team_id,team_sport_id,team_rank) VALUES (352,22,7);</v>
      </c>
    </row>
    <row r="355" spans="2:8" x14ac:dyDescent="0.25">
      <c r="B355" t="s">
        <v>1122</v>
      </c>
      <c r="C355">
        <f>INDEX(NationalTeams!B:B,MATCH(B355,NationalTeams!C:C,0))</f>
        <v>353</v>
      </c>
      <c r="D355" t="s">
        <v>1220</v>
      </c>
      <c r="E355">
        <f>INDEX(TeamSports!B:B,MATCH(D355,TeamSports!C:C,0))</f>
        <v>22</v>
      </c>
      <c r="F355">
        <f>INDEX(RanksTable!D:D,MATCH(B355,RanksTable!B:B,0))</f>
        <v>6</v>
      </c>
      <c r="H355" t="str">
        <f t="shared" si="5"/>
        <v>INSERT INTO "TeamRanks" (team_id,team_sport_id,team_rank) VALUES (353,22,6);</v>
      </c>
    </row>
    <row r="356" spans="2:8" x14ac:dyDescent="0.25">
      <c r="B356" t="s">
        <v>1123</v>
      </c>
      <c r="C356">
        <f>INDEX(NationalTeams!B:B,MATCH(B356,NationalTeams!C:C,0))</f>
        <v>354</v>
      </c>
      <c r="D356" t="s">
        <v>1220</v>
      </c>
      <c r="E356">
        <f>INDEX(TeamSports!B:B,MATCH(D356,TeamSports!C:C,0))</f>
        <v>22</v>
      </c>
      <c r="F356">
        <f>INDEX(RanksTable!D:D,MATCH(B356,RanksTable!B:B,0))</f>
        <v>7</v>
      </c>
      <c r="H356" t="str">
        <f t="shared" si="5"/>
        <v>INSERT INTO "TeamRanks" (team_id,team_sport_id,team_rank) VALUES (354,22,7);</v>
      </c>
    </row>
    <row r="357" spans="2:8" x14ac:dyDescent="0.25">
      <c r="B357" t="s">
        <v>1124</v>
      </c>
      <c r="C357">
        <f>INDEX(NationalTeams!B:B,MATCH(B357,NationalTeams!C:C,0))</f>
        <v>355</v>
      </c>
      <c r="D357" t="s">
        <v>1220</v>
      </c>
      <c r="E357">
        <f>INDEX(TeamSports!B:B,MATCH(D357,TeamSports!C:C,0))</f>
        <v>22</v>
      </c>
      <c r="F357">
        <f>INDEX(RanksTable!D:D,MATCH(B357,RanksTable!B:B,0))</f>
        <v>5</v>
      </c>
      <c r="H357" t="str">
        <f t="shared" si="5"/>
        <v>INSERT INTO "TeamRanks" (team_id,team_sport_id,team_rank) VALUES (355,22,5);</v>
      </c>
    </row>
    <row r="358" spans="2:8" x14ac:dyDescent="0.25">
      <c r="B358" t="s">
        <v>1125</v>
      </c>
      <c r="C358">
        <f>INDEX(NationalTeams!B:B,MATCH(B358,NationalTeams!C:C,0))</f>
        <v>356</v>
      </c>
      <c r="D358" t="s">
        <v>1220</v>
      </c>
      <c r="E358">
        <f>INDEX(TeamSports!B:B,MATCH(D358,TeamSports!C:C,0))</f>
        <v>22</v>
      </c>
      <c r="F358">
        <f>INDEX(RanksTable!D:D,MATCH(B358,RanksTable!B:B,0))</f>
        <v>7</v>
      </c>
      <c r="H358" t="str">
        <f t="shared" si="5"/>
        <v>INSERT INTO "TeamRanks" (team_id,team_sport_id,team_rank) VALUES (356,22,7);</v>
      </c>
    </row>
    <row r="359" spans="2:8" x14ac:dyDescent="0.25">
      <c r="B359" t="s">
        <v>1126</v>
      </c>
      <c r="C359">
        <f>INDEX(NationalTeams!B:B,MATCH(B359,NationalTeams!C:C,0))</f>
        <v>357</v>
      </c>
      <c r="D359" t="s">
        <v>1220</v>
      </c>
      <c r="E359">
        <f>INDEX(TeamSports!B:B,MATCH(D359,TeamSports!C:C,0))</f>
        <v>22</v>
      </c>
      <c r="F359">
        <f>INDEX(RanksTable!D:D,MATCH(B359,RanksTable!B:B,0))</f>
        <v>7</v>
      </c>
      <c r="H359" t="str">
        <f t="shared" si="5"/>
        <v>INSERT INTO "TeamRanks" (team_id,team_sport_id,team_rank) VALUES (357,22,7);</v>
      </c>
    </row>
    <row r="360" spans="2:8" x14ac:dyDescent="0.25">
      <c r="B360" t="s">
        <v>1127</v>
      </c>
      <c r="C360">
        <f>INDEX(NationalTeams!B:B,MATCH(B360,NationalTeams!C:C,0))</f>
        <v>358</v>
      </c>
      <c r="D360" t="s">
        <v>1220</v>
      </c>
      <c r="E360">
        <f>INDEX(TeamSports!B:B,MATCH(D360,TeamSports!C:C,0))</f>
        <v>22</v>
      </c>
      <c r="F360">
        <f>INDEX(RanksTable!D:D,MATCH(B360,RanksTable!B:B,0))</f>
        <v>4</v>
      </c>
      <c r="H360" t="str">
        <f t="shared" si="5"/>
        <v>INSERT INTO "TeamRanks" (team_id,team_sport_id,team_rank) VALUES (358,22,4);</v>
      </c>
    </row>
    <row r="361" spans="2:8" x14ac:dyDescent="0.25">
      <c r="B361" t="s">
        <v>1128</v>
      </c>
      <c r="C361">
        <f>INDEX(NationalTeams!B:B,MATCH(B361,NationalTeams!C:C,0))</f>
        <v>359</v>
      </c>
      <c r="D361" t="s">
        <v>1220</v>
      </c>
      <c r="E361">
        <f>INDEX(TeamSports!B:B,MATCH(D361,TeamSports!C:C,0))</f>
        <v>22</v>
      </c>
      <c r="F361">
        <f>INDEX(RanksTable!D:D,MATCH(B361,RanksTable!B:B,0))</f>
        <v>4</v>
      </c>
      <c r="H361" t="str">
        <f t="shared" si="5"/>
        <v>INSERT INTO "TeamRanks" (team_id,team_sport_id,team_rank) VALUES (359,22,4);</v>
      </c>
    </row>
    <row r="362" spans="2:8" x14ac:dyDescent="0.25">
      <c r="B362" t="s">
        <v>1129</v>
      </c>
      <c r="C362">
        <f>INDEX(NationalTeams!B:B,MATCH(B362,NationalTeams!C:C,0))</f>
        <v>360</v>
      </c>
      <c r="D362" t="s">
        <v>1220</v>
      </c>
      <c r="E362">
        <f>INDEX(TeamSports!B:B,MATCH(D362,TeamSports!C:C,0))</f>
        <v>22</v>
      </c>
      <c r="F362">
        <f>INDEX(RanksTable!D:D,MATCH(B362,RanksTable!B:B,0))</f>
        <v>4</v>
      </c>
      <c r="H362" t="str">
        <f t="shared" si="5"/>
        <v>INSERT INTO "TeamRanks" (team_id,team_sport_id,team_rank) VALUES (360,22,4);</v>
      </c>
    </row>
    <row r="363" spans="2:8" x14ac:dyDescent="0.25">
      <c r="B363" t="s">
        <v>1130</v>
      </c>
      <c r="C363">
        <f>INDEX(NationalTeams!B:B,MATCH(B363,NationalTeams!C:C,0))</f>
        <v>361</v>
      </c>
      <c r="D363" t="s">
        <v>1220</v>
      </c>
      <c r="E363">
        <f>INDEX(TeamSports!B:B,MATCH(D363,TeamSports!C:C,0))</f>
        <v>22</v>
      </c>
      <c r="F363">
        <f>INDEX(RanksTable!D:D,MATCH(B363,RanksTable!B:B,0))</f>
        <v>7</v>
      </c>
      <c r="H363" t="str">
        <f t="shared" si="5"/>
        <v>INSERT INTO "TeamRanks" (team_id,team_sport_id,team_rank) VALUES (361,22,7);</v>
      </c>
    </row>
    <row r="364" spans="2:8" x14ac:dyDescent="0.25">
      <c r="B364" t="s">
        <v>1131</v>
      </c>
      <c r="C364">
        <f>INDEX(NationalTeams!B:B,MATCH(B364,NationalTeams!C:C,0))</f>
        <v>362</v>
      </c>
      <c r="D364" t="s">
        <v>1220</v>
      </c>
      <c r="E364">
        <f>INDEX(TeamSports!B:B,MATCH(D364,TeamSports!C:C,0))</f>
        <v>22</v>
      </c>
      <c r="F364">
        <f>INDEX(RanksTable!D:D,MATCH(B364,RanksTable!B:B,0))</f>
        <v>7</v>
      </c>
      <c r="H364" t="str">
        <f t="shared" si="5"/>
        <v>INSERT INTO "TeamRanks" (team_id,team_sport_id,team_rank) VALUES (362,22,7);</v>
      </c>
    </row>
    <row r="365" spans="2:8" x14ac:dyDescent="0.25">
      <c r="B365" t="s">
        <v>1132</v>
      </c>
      <c r="C365">
        <f>INDEX(NationalTeams!B:B,MATCH(B365,NationalTeams!C:C,0))</f>
        <v>363</v>
      </c>
      <c r="D365" t="s">
        <v>1220</v>
      </c>
      <c r="E365">
        <f>INDEX(TeamSports!B:B,MATCH(D365,TeamSports!C:C,0))</f>
        <v>22</v>
      </c>
      <c r="F365">
        <f>INDEX(RanksTable!D:D,MATCH(B365,RanksTable!B:B,0))</f>
        <v>2</v>
      </c>
      <c r="H365" t="str">
        <f t="shared" si="5"/>
        <v>INSERT INTO "TeamRanks" (team_id,team_sport_id,team_rank) VALUES (363,22,2);</v>
      </c>
    </row>
    <row r="366" spans="2:8" x14ac:dyDescent="0.25">
      <c r="B366" t="s">
        <v>1133</v>
      </c>
      <c r="C366">
        <f>INDEX(NationalTeams!B:B,MATCH(B366,NationalTeams!C:C,0))</f>
        <v>364</v>
      </c>
      <c r="D366" t="s">
        <v>1220</v>
      </c>
      <c r="E366">
        <f>INDEX(TeamSports!B:B,MATCH(D366,TeamSports!C:C,0))</f>
        <v>22</v>
      </c>
      <c r="F366">
        <f>INDEX(RanksTable!D:D,MATCH(B366,RanksTable!B:B,0))</f>
        <v>7</v>
      </c>
      <c r="H366" t="str">
        <f t="shared" si="5"/>
        <v>INSERT INTO "TeamRanks" (team_id,team_sport_id,team_rank) VALUES (364,22,7);</v>
      </c>
    </row>
    <row r="367" spans="2:8" x14ac:dyDescent="0.25">
      <c r="B367" t="s">
        <v>1134</v>
      </c>
      <c r="C367">
        <f>INDEX(NationalTeams!B:B,MATCH(B367,NationalTeams!C:C,0))</f>
        <v>365</v>
      </c>
      <c r="D367" t="s">
        <v>1220</v>
      </c>
      <c r="E367">
        <f>INDEX(TeamSports!B:B,MATCH(D367,TeamSports!C:C,0))</f>
        <v>22</v>
      </c>
      <c r="F367">
        <f>INDEX(RanksTable!D:D,MATCH(B367,RanksTable!B:B,0))</f>
        <v>6</v>
      </c>
      <c r="H367" t="str">
        <f t="shared" si="5"/>
        <v>INSERT INTO "TeamRanks" (team_id,team_sport_id,team_rank) VALUES (365,22,6);</v>
      </c>
    </row>
    <row r="368" spans="2:8" x14ac:dyDescent="0.25">
      <c r="B368" t="s">
        <v>1135</v>
      </c>
      <c r="C368">
        <f>INDEX(NationalTeams!B:B,MATCH(B368,NationalTeams!C:C,0))</f>
        <v>366</v>
      </c>
      <c r="D368" t="s">
        <v>1220</v>
      </c>
      <c r="E368">
        <f>INDEX(TeamSports!B:B,MATCH(D368,TeamSports!C:C,0))</f>
        <v>22</v>
      </c>
      <c r="F368">
        <f>INDEX(RanksTable!D:D,MATCH(B368,RanksTable!B:B,0))</f>
        <v>7</v>
      </c>
      <c r="H368" t="str">
        <f t="shared" si="5"/>
        <v>INSERT INTO "TeamRanks" (team_id,team_sport_id,team_rank) VALUES (366,22,7);</v>
      </c>
    </row>
    <row r="369" spans="2:8" x14ac:dyDescent="0.25">
      <c r="B369" t="s">
        <v>1136</v>
      </c>
      <c r="C369">
        <f>INDEX(NationalTeams!B:B,MATCH(B369,NationalTeams!C:C,0))</f>
        <v>367</v>
      </c>
      <c r="D369" t="s">
        <v>1220</v>
      </c>
      <c r="E369">
        <f>INDEX(TeamSports!B:B,MATCH(D369,TeamSports!C:C,0))</f>
        <v>22</v>
      </c>
      <c r="F369">
        <f>INDEX(RanksTable!D:D,MATCH(B369,RanksTable!B:B,0))</f>
        <v>6</v>
      </c>
      <c r="H369" t="str">
        <f t="shared" si="5"/>
        <v>INSERT INTO "TeamRanks" (team_id,team_sport_id,team_rank) VALUES (367,22,6);</v>
      </c>
    </row>
    <row r="370" spans="2:8" x14ac:dyDescent="0.25">
      <c r="B370" t="s">
        <v>1137</v>
      </c>
      <c r="C370">
        <f>INDEX(NationalTeams!B:B,MATCH(B370,NationalTeams!C:C,0))</f>
        <v>368</v>
      </c>
      <c r="D370" t="s">
        <v>1220</v>
      </c>
      <c r="E370">
        <f>INDEX(TeamSports!B:B,MATCH(D370,TeamSports!C:C,0))</f>
        <v>22</v>
      </c>
      <c r="F370">
        <f>INDEX(RanksTable!D:D,MATCH(B370,RanksTable!B:B,0))</f>
        <v>4</v>
      </c>
      <c r="H370" t="str">
        <f t="shared" si="5"/>
        <v>INSERT INTO "TeamRanks" (team_id,team_sport_id,team_rank) VALUES (368,22,4);</v>
      </c>
    </row>
    <row r="371" spans="2:8" x14ac:dyDescent="0.25">
      <c r="B371" t="s">
        <v>1138</v>
      </c>
      <c r="C371">
        <f>INDEX(NationalTeams!B:B,MATCH(B371,NationalTeams!C:C,0))</f>
        <v>369</v>
      </c>
      <c r="D371" t="s">
        <v>1220</v>
      </c>
      <c r="E371">
        <f>INDEX(TeamSports!B:B,MATCH(D371,TeamSports!C:C,0))</f>
        <v>22</v>
      </c>
      <c r="F371">
        <f>INDEX(RanksTable!D:D,MATCH(B371,RanksTable!B:B,0))</f>
        <v>7</v>
      </c>
      <c r="H371" t="str">
        <f t="shared" si="5"/>
        <v>INSERT INTO "TeamRanks" (team_id,team_sport_id,team_rank) VALUES (369,22,7);</v>
      </c>
    </row>
    <row r="372" spans="2:8" x14ac:dyDescent="0.25">
      <c r="B372" t="s">
        <v>1139</v>
      </c>
      <c r="C372">
        <f>INDEX(NationalTeams!B:B,MATCH(B372,NationalTeams!C:C,0))</f>
        <v>370</v>
      </c>
      <c r="D372" t="s">
        <v>1220</v>
      </c>
      <c r="E372">
        <f>INDEX(TeamSports!B:B,MATCH(D372,TeamSports!C:C,0))</f>
        <v>22</v>
      </c>
      <c r="F372">
        <f>INDEX(RanksTable!D:D,MATCH(B372,RanksTable!B:B,0))</f>
        <v>7</v>
      </c>
      <c r="H372" t="str">
        <f t="shared" si="5"/>
        <v>INSERT INTO "TeamRanks" (team_id,team_sport_id,team_rank) VALUES (370,22,7);</v>
      </c>
    </row>
    <row r="373" spans="2:8" x14ac:dyDescent="0.25">
      <c r="B373" t="s">
        <v>1140</v>
      </c>
      <c r="C373">
        <f>INDEX(NationalTeams!B:B,MATCH(B373,NationalTeams!C:C,0))</f>
        <v>371</v>
      </c>
      <c r="D373" t="s">
        <v>1220</v>
      </c>
      <c r="E373">
        <f>INDEX(TeamSports!B:B,MATCH(D373,TeamSports!C:C,0))</f>
        <v>22</v>
      </c>
      <c r="F373">
        <f>INDEX(RanksTable!D:D,MATCH(B373,RanksTable!B:B,0))</f>
        <v>6</v>
      </c>
      <c r="H373" t="str">
        <f t="shared" si="5"/>
        <v>INSERT INTO "TeamRanks" (team_id,team_sport_id,team_rank) VALUES (371,22,6);</v>
      </c>
    </row>
    <row r="374" spans="2:8" x14ac:dyDescent="0.25">
      <c r="B374" t="s">
        <v>1141</v>
      </c>
      <c r="C374">
        <f>INDEX(NationalTeams!B:B,MATCH(B374,NationalTeams!C:C,0))</f>
        <v>372</v>
      </c>
      <c r="D374" t="s">
        <v>1220</v>
      </c>
      <c r="E374">
        <f>INDEX(TeamSports!B:B,MATCH(D374,TeamSports!C:C,0))</f>
        <v>22</v>
      </c>
      <c r="F374">
        <f>INDEX(RanksTable!D:D,MATCH(B374,RanksTable!B:B,0))</f>
        <v>7</v>
      </c>
      <c r="H374" t="str">
        <f t="shared" si="5"/>
        <v>INSERT INTO "TeamRanks" (team_id,team_sport_id,team_rank) VALUES (372,22,7);</v>
      </c>
    </row>
    <row r="375" spans="2:8" x14ac:dyDescent="0.25">
      <c r="B375" t="s">
        <v>1142</v>
      </c>
      <c r="C375">
        <f>INDEX(NationalTeams!B:B,MATCH(B375,NationalTeams!C:C,0))</f>
        <v>373</v>
      </c>
      <c r="D375" t="s">
        <v>1220</v>
      </c>
      <c r="E375">
        <f>INDEX(TeamSports!B:B,MATCH(D375,TeamSports!C:C,0))</f>
        <v>22</v>
      </c>
      <c r="F375">
        <f>INDEX(RanksTable!D:D,MATCH(B375,RanksTable!B:B,0))</f>
        <v>4</v>
      </c>
      <c r="H375" t="str">
        <f t="shared" si="5"/>
        <v>INSERT INTO "TeamRanks" (team_id,team_sport_id,team_rank) VALUES (373,22,4);</v>
      </c>
    </row>
    <row r="376" spans="2:8" x14ac:dyDescent="0.25">
      <c r="B376" t="s">
        <v>1143</v>
      </c>
      <c r="C376">
        <f>INDEX(NationalTeams!B:B,MATCH(B376,NationalTeams!C:C,0))</f>
        <v>374</v>
      </c>
      <c r="D376" t="s">
        <v>1220</v>
      </c>
      <c r="E376">
        <f>INDEX(TeamSports!B:B,MATCH(D376,TeamSports!C:C,0))</f>
        <v>22</v>
      </c>
      <c r="F376">
        <f>INDEX(RanksTable!D:D,MATCH(B376,RanksTable!B:B,0))</f>
        <v>5</v>
      </c>
      <c r="H376" t="str">
        <f t="shared" si="5"/>
        <v>INSERT INTO "TeamRanks" (team_id,team_sport_id,team_rank) VALUES (374,22,5);</v>
      </c>
    </row>
    <row r="377" spans="2:8" x14ac:dyDescent="0.25">
      <c r="B377" t="s">
        <v>1144</v>
      </c>
      <c r="C377">
        <f>INDEX(NationalTeams!B:B,MATCH(B377,NationalTeams!C:C,0))</f>
        <v>375</v>
      </c>
      <c r="D377" t="s">
        <v>1220</v>
      </c>
      <c r="E377">
        <f>INDEX(TeamSports!B:B,MATCH(D377,TeamSports!C:C,0))</f>
        <v>22</v>
      </c>
      <c r="F377">
        <f>INDEX(RanksTable!D:D,MATCH(B377,RanksTable!B:B,0))</f>
        <v>7</v>
      </c>
      <c r="H377" t="str">
        <f t="shared" si="5"/>
        <v>INSERT INTO "TeamRanks" (team_id,team_sport_id,team_rank) VALUES (375,22,7);</v>
      </c>
    </row>
    <row r="378" spans="2:8" x14ac:dyDescent="0.25">
      <c r="B378" t="s">
        <v>1145</v>
      </c>
      <c r="C378">
        <f>INDEX(NationalTeams!B:B,MATCH(B378,NationalTeams!C:C,0))</f>
        <v>376</v>
      </c>
      <c r="D378" t="s">
        <v>1220</v>
      </c>
      <c r="E378">
        <f>INDEX(TeamSports!B:B,MATCH(D378,TeamSports!C:C,0))</f>
        <v>22</v>
      </c>
      <c r="F378">
        <f>INDEX(RanksTable!D:D,MATCH(B378,RanksTable!B:B,0))</f>
        <v>3</v>
      </c>
      <c r="H378" t="str">
        <f t="shared" si="5"/>
        <v>INSERT INTO "TeamRanks" (team_id,team_sport_id,team_rank) VALUES (376,22,3);</v>
      </c>
    </row>
    <row r="379" spans="2:8" x14ac:dyDescent="0.25">
      <c r="B379" t="s">
        <v>1146</v>
      </c>
      <c r="C379">
        <f>INDEX(NationalTeams!B:B,MATCH(B379,NationalTeams!C:C,0))</f>
        <v>377</v>
      </c>
      <c r="D379" t="s">
        <v>1220</v>
      </c>
      <c r="E379">
        <f>INDEX(TeamSports!B:B,MATCH(D379,TeamSports!C:C,0))</f>
        <v>22</v>
      </c>
      <c r="F379">
        <f>INDEX(RanksTable!D:D,MATCH(B379,RanksTable!B:B,0))</f>
        <v>1</v>
      </c>
      <c r="H379" t="str">
        <f t="shared" si="5"/>
        <v>INSERT INTO "TeamRanks" (team_id,team_sport_id,team_rank) VALUES (377,22,1);</v>
      </c>
    </row>
    <row r="380" spans="2:8" x14ac:dyDescent="0.25">
      <c r="B380" t="s">
        <v>1147</v>
      </c>
      <c r="C380">
        <f>INDEX(NationalTeams!B:B,MATCH(B380,NationalTeams!C:C,0))</f>
        <v>378</v>
      </c>
      <c r="D380" t="s">
        <v>1220</v>
      </c>
      <c r="E380">
        <f>INDEX(TeamSports!B:B,MATCH(D380,TeamSports!C:C,0))</f>
        <v>22</v>
      </c>
      <c r="F380">
        <f>INDEX(RanksTable!D:D,MATCH(B380,RanksTable!B:B,0))</f>
        <v>5</v>
      </c>
      <c r="H380" t="str">
        <f t="shared" si="5"/>
        <v>INSERT INTO "TeamRanks" (team_id,team_sport_id,team_rank) VALUES (378,22,5);</v>
      </c>
    </row>
    <row r="381" spans="2:8" x14ac:dyDescent="0.25">
      <c r="B381" t="s">
        <v>1148</v>
      </c>
      <c r="C381">
        <f>INDEX(NationalTeams!B:B,MATCH(B381,NationalTeams!C:C,0))</f>
        <v>379</v>
      </c>
      <c r="D381" t="s">
        <v>1220</v>
      </c>
      <c r="E381">
        <f>INDEX(TeamSports!B:B,MATCH(D381,TeamSports!C:C,0))</f>
        <v>22</v>
      </c>
      <c r="F381">
        <f>INDEX(RanksTable!D:D,MATCH(B381,RanksTable!B:B,0))</f>
        <v>3</v>
      </c>
      <c r="H381" t="str">
        <f t="shared" si="5"/>
        <v>INSERT INTO "TeamRanks" (team_id,team_sport_id,team_rank) VALUES (379,22,3);</v>
      </c>
    </row>
    <row r="382" spans="2:8" x14ac:dyDescent="0.25">
      <c r="B382" t="s">
        <v>1149</v>
      </c>
      <c r="C382">
        <f>INDEX(NationalTeams!B:B,MATCH(B382,NationalTeams!C:C,0))</f>
        <v>380</v>
      </c>
      <c r="D382" t="s">
        <v>1220</v>
      </c>
      <c r="E382">
        <f>INDEX(TeamSports!B:B,MATCH(D382,TeamSports!C:C,0))</f>
        <v>22</v>
      </c>
      <c r="F382">
        <f>INDEX(RanksTable!D:D,MATCH(B382,RanksTable!B:B,0))</f>
        <v>7</v>
      </c>
      <c r="H382" t="str">
        <f t="shared" si="5"/>
        <v>INSERT INTO "TeamRanks" (team_id,team_sport_id,team_rank) VALUES (380,22,7);</v>
      </c>
    </row>
    <row r="383" spans="2:8" x14ac:dyDescent="0.25">
      <c r="B383" t="s">
        <v>1150</v>
      </c>
      <c r="C383">
        <f>INDEX(NationalTeams!B:B,MATCH(B383,NationalTeams!C:C,0))</f>
        <v>381</v>
      </c>
      <c r="D383" t="s">
        <v>1220</v>
      </c>
      <c r="E383">
        <f>INDEX(TeamSports!B:B,MATCH(D383,TeamSports!C:C,0))</f>
        <v>22</v>
      </c>
      <c r="F383">
        <f>INDEX(RanksTable!D:D,MATCH(B383,RanksTable!B:B,0))</f>
        <v>1</v>
      </c>
      <c r="H383" t="str">
        <f t="shared" si="5"/>
        <v>INSERT INTO "TeamRanks" (team_id,team_sport_id,team_rank) VALUES (381,22,1);</v>
      </c>
    </row>
    <row r="384" spans="2:8" x14ac:dyDescent="0.25">
      <c r="B384" t="s">
        <v>1151</v>
      </c>
      <c r="C384">
        <f>INDEX(NationalTeams!B:B,MATCH(B384,NationalTeams!C:C,0))</f>
        <v>382</v>
      </c>
      <c r="D384" t="s">
        <v>1220</v>
      </c>
      <c r="E384">
        <f>INDEX(TeamSports!B:B,MATCH(D384,TeamSports!C:C,0))</f>
        <v>22</v>
      </c>
      <c r="F384">
        <f>INDEX(RanksTable!D:D,MATCH(B384,RanksTable!B:B,0))</f>
        <v>7</v>
      </c>
      <c r="H384" t="str">
        <f t="shared" si="5"/>
        <v>INSERT INTO "TeamRanks" (team_id,team_sport_id,team_rank) VALUES (382,22,7);</v>
      </c>
    </row>
    <row r="385" spans="2:8" x14ac:dyDescent="0.25">
      <c r="B385" t="s">
        <v>1152</v>
      </c>
      <c r="C385">
        <f>INDEX(NationalTeams!B:B,MATCH(B385,NationalTeams!C:C,0))</f>
        <v>383</v>
      </c>
      <c r="D385" t="s">
        <v>1220</v>
      </c>
      <c r="E385">
        <f>INDEX(TeamSports!B:B,MATCH(D385,TeamSports!C:C,0))</f>
        <v>22</v>
      </c>
      <c r="F385">
        <f>INDEX(RanksTable!D:D,MATCH(B385,RanksTable!B:B,0))</f>
        <v>7</v>
      </c>
      <c r="H385" t="str">
        <f t="shared" si="5"/>
        <v>INSERT INTO "TeamRanks" (team_id,team_sport_id,team_rank) VALUES (383,22,7);</v>
      </c>
    </row>
    <row r="386" spans="2:8" x14ac:dyDescent="0.25">
      <c r="B386" t="s">
        <v>1153</v>
      </c>
      <c r="C386">
        <f>INDEX(NationalTeams!B:B,MATCH(B386,NationalTeams!C:C,0))</f>
        <v>384</v>
      </c>
      <c r="D386" t="s">
        <v>1220</v>
      </c>
      <c r="E386">
        <f>INDEX(TeamSports!B:B,MATCH(D386,TeamSports!C:C,0))</f>
        <v>22</v>
      </c>
      <c r="F386">
        <f>INDEX(RanksTable!D:D,MATCH(B386,RanksTable!B:B,0))</f>
        <v>6</v>
      </c>
      <c r="H386" t="str">
        <f t="shared" si="5"/>
        <v>INSERT INTO "TeamRanks" (team_id,team_sport_id,team_rank) VALUES (384,22,6);</v>
      </c>
    </row>
    <row r="387" spans="2:8" x14ac:dyDescent="0.25">
      <c r="B387" t="s">
        <v>1154</v>
      </c>
      <c r="C387">
        <f>INDEX(NationalTeams!B:B,MATCH(B387,NationalTeams!C:C,0))</f>
        <v>385</v>
      </c>
      <c r="D387" t="s">
        <v>1220</v>
      </c>
      <c r="E387">
        <f>INDEX(TeamSports!B:B,MATCH(D387,TeamSports!C:C,0))</f>
        <v>22</v>
      </c>
      <c r="F387">
        <f>INDEX(RanksTable!D:D,MATCH(B387,RanksTable!B:B,0))</f>
        <v>3</v>
      </c>
      <c r="H387" t="str">
        <f t="shared" si="5"/>
        <v>INSERT INTO "TeamRanks" (team_id,team_sport_id,team_rank) VALUES (385,22,3);</v>
      </c>
    </row>
    <row r="388" spans="2:8" x14ac:dyDescent="0.25">
      <c r="B388" t="s">
        <v>1155</v>
      </c>
      <c r="C388">
        <f>INDEX(NationalTeams!B:B,MATCH(B388,NationalTeams!C:C,0))</f>
        <v>386</v>
      </c>
      <c r="D388" t="s">
        <v>1220</v>
      </c>
      <c r="E388">
        <f>INDEX(TeamSports!B:B,MATCH(D388,TeamSports!C:C,0))</f>
        <v>22</v>
      </c>
      <c r="F388">
        <f>INDEX(RanksTable!D:D,MATCH(B388,RanksTable!B:B,0))</f>
        <v>3</v>
      </c>
      <c r="H388" t="str">
        <f t="shared" ref="H388:H451" si="6">_xlfn.CONCAT($H$1,$L$1,$C$1,$L$1," ",$J$1,$C$2,$N$1,$E$2,$N$1,$F$2,$K$1,$I$1,$J$1,C388,$N$1,E388,$N$1,F388,$K$1,$O$1)</f>
        <v>INSERT INTO "TeamRanks" (team_id,team_sport_id,team_rank) VALUES (386,22,3);</v>
      </c>
    </row>
    <row r="389" spans="2:8" x14ac:dyDescent="0.25">
      <c r="B389" t="s">
        <v>1156</v>
      </c>
      <c r="C389">
        <f>INDEX(NationalTeams!B:B,MATCH(B389,NationalTeams!C:C,0))</f>
        <v>387</v>
      </c>
      <c r="D389" t="s">
        <v>1220</v>
      </c>
      <c r="E389">
        <f>INDEX(TeamSports!B:B,MATCH(D389,TeamSports!C:C,0))</f>
        <v>22</v>
      </c>
      <c r="F389">
        <f>INDEX(RanksTable!D:D,MATCH(B389,RanksTable!B:B,0))</f>
        <v>3</v>
      </c>
      <c r="H389" t="str">
        <f t="shared" si="6"/>
        <v>INSERT INTO "TeamRanks" (team_id,team_sport_id,team_rank) VALUES (387,22,3);</v>
      </c>
    </row>
    <row r="390" spans="2:8" x14ac:dyDescent="0.25">
      <c r="B390" t="s">
        <v>1157</v>
      </c>
      <c r="C390">
        <f>INDEX(NationalTeams!B:B,MATCH(B390,NationalTeams!C:C,0))</f>
        <v>388</v>
      </c>
      <c r="D390" t="s">
        <v>1220</v>
      </c>
      <c r="E390">
        <f>INDEX(TeamSports!B:B,MATCH(D390,TeamSports!C:C,0))</f>
        <v>22</v>
      </c>
      <c r="F390">
        <f>INDEX(RanksTable!D:D,MATCH(B390,RanksTable!B:B,0))</f>
        <v>4</v>
      </c>
      <c r="H390" t="str">
        <f t="shared" si="6"/>
        <v>INSERT INTO "TeamRanks" (team_id,team_sport_id,team_rank) VALUES (388,22,4);</v>
      </c>
    </row>
    <row r="391" spans="2:8" x14ac:dyDescent="0.25">
      <c r="B391" t="s">
        <v>1158</v>
      </c>
      <c r="C391">
        <f>INDEX(NationalTeams!B:B,MATCH(B391,NationalTeams!C:C,0))</f>
        <v>389</v>
      </c>
      <c r="D391" t="s">
        <v>1220</v>
      </c>
      <c r="E391">
        <f>INDEX(TeamSports!B:B,MATCH(D391,TeamSports!C:C,0))</f>
        <v>22</v>
      </c>
      <c r="F391">
        <f>INDEX(RanksTable!D:D,MATCH(B391,RanksTable!B:B,0))</f>
        <v>2</v>
      </c>
      <c r="H391" t="str">
        <f t="shared" si="6"/>
        <v>INSERT INTO "TeamRanks" (team_id,team_sport_id,team_rank) VALUES (389,22,2);</v>
      </c>
    </row>
    <row r="392" spans="2:8" x14ac:dyDescent="0.25">
      <c r="B392" t="s">
        <v>1159</v>
      </c>
      <c r="C392">
        <f>INDEX(NationalTeams!B:B,MATCH(B392,NationalTeams!C:C,0))</f>
        <v>390</v>
      </c>
      <c r="D392" t="s">
        <v>1220</v>
      </c>
      <c r="E392">
        <f>INDEX(TeamSports!B:B,MATCH(D392,TeamSports!C:C,0))</f>
        <v>22</v>
      </c>
      <c r="F392">
        <f>INDEX(RanksTable!D:D,MATCH(B392,RanksTable!B:B,0))</f>
        <v>2</v>
      </c>
      <c r="H392" t="str">
        <f t="shared" si="6"/>
        <v>INSERT INTO "TeamRanks" (team_id,team_sport_id,team_rank) VALUES (390,22,2);</v>
      </c>
    </row>
    <row r="393" spans="2:8" x14ac:dyDescent="0.25">
      <c r="B393" t="s">
        <v>1160</v>
      </c>
      <c r="C393">
        <f>INDEX(NationalTeams!B:B,MATCH(B393,NationalTeams!C:C,0))</f>
        <v>391</v>
      </c>
      <c r="D393" t="s">
        <v>1220</v>
      </c>
      <c r="E393">
        <f>INDEX(TeamSports!B:B,MATCH(D393,TeamSports!C:C,0))</f>
        <v>22</v>
      </c>
      <c r="F393">
        <f>INDEX(RanksTable!D:D,MATCH(B393,RanksTable!B:B,0))</f>
        <v>4</v>
      </c>
      <c r="H393" t="str">
        <f t="shared" si="6"/>
        <v>INSERT INTO "TeamRanks" (team_id,team_sport_id,team_rank) VALUES (391,22,4);</v>
      </c>
    </row>
    <row r="394" spans="2:8" x14ac:dyDescent="0.25">
      <c r="B394" t="s">
        <v>1161</v>
      </c>
      <c r="C394">
        <f>INDEX(NationalTeams!B:B,MATCH(B394,NationalTeams!C:C,0))</f>
        <v>392</v>
      </c>
      <c r="D394" t="s">
        <v>1220</v>
      </c>
      <c r="E394">
        <f>INDEX(TeamSports!B:B,MATCH(D394,TeamSports!C:C,0))</f>
        <v>22</v>
      </c>
      <c r="F394">
        <f>INDEX(RanksTable!D:D,MATCH(B394,RanksTable!B:B,0))</f>
        <v>7</v>
      </c>
      <c r="H394" t="str">
        <f t="shared" si="6"/>
        <v>INSERT INTO "TeamRanks" (team_id,team_sport_id,team_rank) VALUES (392,22,7);</v>
      </c>
    </row>
    <row r="395" spans="2:8" x14ac:dyDescent="0.25">
      <c r="B395" t="s">
        <v>1162</v>
      </c>
      <c r="C395">
        <f>INDEX(NationalTeams!B:B,MATCH(B395,NationalTeams!C:C,0))</f>
        <v>393</v>
      </c>
      <c r="D395" t="s">
        <v>1220</v>
      </c>
      <c r="E395">
        <f>INDEX(TeamSports!B:B,MATCH(D395,TeamSports!C:C,0))</f>
        <v>22</v>
      </c>
      <c r="F395">
        <f>INDEX(RanksTable!D:D,MATCH(B395,RanksTable!B:B,0))</f>
        <v>6</v>
      </c>
      <c r="H395" t="str">
        <f t="shared" si="6"/>
        <v>INSERT INTO "TeamRanks" (team_id,team_sport_id,team_rank) VALUES (393,22,6);</v>
      </c>
    </row>
    <row r="396" spans="2:8" x14ac:dyDescent="0.25">
      <c r="B396" t="s">
        <v>1163</v>
      </c>
      <c r="C396">
        <f>INDEX(NationalTeams!B:B,MATCH(B396,NationalTeams!C:C,0))</f>
        <v>394</v>
      </c>
      <c r="D396" t="s">
        <v>1220</v>
      </c>
      <c r="E396">
        <f>INDEX(TeamSports!B:B,MATCH(D396,TeamSports!C:C,0))</f>
        <v>22</v>
      </c>
      <c r="F396">
        <f>INDEX(RanksTable!D:D,MATCH(B396,RanksTable!B:B,0))</f>
        <v>3</v>
      </c>
      <c r="H396" t="str">
        <f t="shared" si="6"/>
        <v>INSERT INTO "TeamRanks" (team_id,team_sport_id,team_rank) VALUES (394,22,3);</v>
      </c>
    </row>
    <row r="397" spans="2:8" x14ac:dyDescent="0.25">
      <c r="B397" t="s">
        <v>1164</v>
      </c>
      <c r="C397">
        <f>INDEX(NationalTeams!B:B,MATCH(B397,NationalTeams!C:C,0))</f>
        <v>395</v>
      </c>
      <c r="D397" t="s">
        <v>1220</v>
      </c>
      <c r="E397">
        <f>INDEX(TeamSports!B:B,MATCH(D397,TeamSports!C:C,0))</f>
        <v>22</v>
      </c>
      <c r="F397">
        <f>INDEX(RanksTable!D:D,MATCH(B397,RanksTable!B:B,0))</f>
        <v>5</v>
      </c>
      <c r="H397" t="str">
        <f t="shared" si="6"/>
        <v>INSERT INTO "TeamRanks" (team_id,team_sport_id,team_rank) VALUES (395,22,5);</v>
      </c>
    </row>
    <row r="398" spans="2:8" x14ac:dyDescent="0.25">
      <c r="B398" t="s">
        <v>1165</v>
      </c>
      <c r="C398">
        <f>INDEX(NationalTeams!B:B,MATCH(B398,NationalTeams!C:C,0))</f>
        <v>396</v>
      </c>
      <c r="D398" t="s">
        <v>1220</v>
      </c>
      <c r="E398">
        <f>INDEX(TeamSports!B:B,MATCH(D398,TeamSports!C:C,0))</f>
        <v>22</v>
      </c>
      <c r="F398">
        <f>INDEX(RanksTable!D:D,MATCH(B398,RanksTable!B:B,0))</f>
        <v>5</v>
      </c>
      <c r="H398" t="str">
        <f t="shared" si="6"/>
        <v>INSERT INTO "TeamRanks" (team_id,team_sport_id,team_rank) VALUES (396,22,5);</v>
      </c>
    </row>
    <row r="399" spans="2:8" x14ac:dyDescent="0.25">
      <c r="B399" t="s">
        <v>1166</v>
      </c>
      <c r="C399">
        <f>INDEX(NationalTeams!B:B,MATCH(B399,NationalTeams!C:C,0))</f>
        <v>397</v>
      </c>
      <c r="D399" t="s">
        <v>1220</v>
      </c>
      <c r="E399">
        <f>INDEX(TeamSports!B:B,MATCH(D399,TeamSports!C:C,0))</f>
        <v>22</v>
      </c>
      <c r="F399">
        <f>INDEX(RanksTable!D:D,MATCH(B399,RanksTable!B:B,0))</f>
        <v>7</v>
      </c>
      <c r="H399" t="str">
        <f t="shared" si="6"/>
        <v>INSERT INTO "TeamRanks" (team_id,team_sport_id,team_rank) VALUES (397,22,7);</v>
      </c>
    </row>
    <row r="400" spans="2:8" x14ac:dyDescent="0.25">
      <c r="B400" t="s">
        <v>1167</v>
      </c>
      <c r="C400">
        <f>INDEX(NationalTeams!B:B,MATCH(B400,NationalTeams!C:C,0))</f>
        <v>398</v>
      </c>
      <c r="D400" t="s">
        <v>1220</v>
      </c>
      <c r="E400">
        <f>INDEX(TeamSports!B:B,MATCH(D400,TeamSports!C:C,0))</f>
        <v>22</v>
      </c>
      <c r="F400">
        <f>INDEX(RanksTable!D:D,MATCH(B400,RanksTable!B:B,0))</f>
        <v>3</v>
      </c>
      <c r="H400" t="str">
        <f t="shared" si="6"/>
        <v>INSERT INTO "TeamRanks" (team_id,team_sport_id,team_rank) VALUES (398,22,3);</v>
      </c>
    </row>
    <row r="401" spans="2:8" x14ac:dyDescent="0.25">
      <c r="B401" t="s">
        <v>1168</v>
      </c>
      <c r="C401">
        <f>INDEX(NationalTeams!B:B,MATCH(B401,NationalTeams!C:C,0))</f>
        <v>399</v>
      </c>
      <c r="D401" t="s">
        <v>1220</v>
      </c>
      <c r="E401">
        <f>INDEX(TeamSports!B:B,MATCH(D401,TeamSports!C:C,0))</f>
        <v>22</v>
      </c>
      <c r="F401">
        <f>INDEX(RanksTable!D:D,MATCH(B401,RanksTable!B:B,0))</f>
        <v>2</v>
      </c>
      <c r="H401" t="str">
        <f t="shared" si="6"/>
        <v>INSERT INTO "TeamRanks" (team_id,team_sport_id,team_rank) VALUES (399,22,2);</v>
      </c>
    </row>
    <row r="402" spans="2:8" x14ac:dyDescent="0.25">
      <c r="B402" t="s">
        <v>1169</v>
      </c>
      <c r="C402">
        <f>INDEX(NationalTeams!B:B,MATCH(B402,NationalTeams!C:C,0))</f>
        <v>400</v>
      </c>
      <c r="D402" t="s">
        <v>1220</v>
      </c>
      <c r="E402">
        <f>INDEX(TeamSports!B:B,MATCH(D402,TeamSports!C:C,0))</f>
        <v>22</v>
      </c>
      <c r="F402">
        <f>INDEX(RanksTable!D:D,MATCH(B402,RanksTable!B:B,0))</f>
        <v>4</v>
      </c>
      <c r="H402" t="str">
        <f t="shared" si="6"/>
        <v>INSERT INTO "TeamRanks" (team_id,team_sport_id,team_rank) VALUES (400,22,4);</v>
      </c>
    </row>
    <row r="403" spans="2:8" x14ac:dyDescent="0.25">
      <c r="B403" t="s">
        <v>1170</v>
      </c>
      <c r="C403">
        <f>INDEX(NationalTeams!B:B,MATCH(B403,NationalTeams!C:C,0))</f>
        <v>401</v>
      </c>
      <c r="D403" t="s">
        <v>1220</v>
      </c>
      <c r="E403">
        <f>INDEX(TeamSports!B:B,MATCH(D403,TeamSports!C:C,0))</f>
        <v>22</v>
      </c>
      <c r="F403">
        <f>INDEX(RanksTable!D:D,MATCH(B403,RanksTable!B:B,0))</f>
        <v>6</v>
      </c>
      <c r="H403" t="str">
        <f t="shared" si="6"/>
        <v>INSERT INTO "TeamRanks" (team_id,team_sport_id,team_rank) VALUES (401,22,6);</v>
      </c>
    </row>
    <row r="404" spans="2:8" x14ac:dyDescent="0.25">
      <c r="B404" t="s">
        <v>1171</v>
      </c>
      <c r="C404">
        <f>INDEX(NationalTeams!B:B,MATCH(B404,NationalTeams!C:C,0))</f>
        <v>402</v>
      </c>
      <c r="D404" t="s">
        <v>1220</v>
      </c>
      <c r="E404">
        <f>INDEX(TeamSports!B:B,MATCH(D404,TeamSports!C:C,0))</f>
        <v>22</v>
      </c>
      <c r="F404">
        <f>INDEX(RanksTable!D:D,MATCH(B404,RanksTable!B:B,0))</f>
        <v>6</v>
      </c>
      <c r="H404" t="str">
        <f t="shared" si="6"/>
        <v>INSERT INTO "TeamRanks" (team_id,team_sport_id,team_rank) VALUES (402,22,6);</v>
      </c>
    </row>
    <row r="405" spans="2:8" x14ac:dyDescent="0.25">
      <c r="B405" t="s">
        <v>1172</v>
      </c>
      <c r="C405">
        <f>INDEX(NationalTeams!B:B,MATCH(B405,NationalTeams!C:C,0))</f>
        <v>403</v>
      </c>
      <c r="D405" t="s">
        <v>1220</v>
      </c>
      <c r="E405">
        <f>INDEX(TeamSports!B:B,MATCH(D405,TeamSports!C:C,0))</f>
        <v>22</v>
      </c>
      <c r="F405">
        <f>INDEX(RanksTable!D:D,MATCH(B405,RanksTable!B:B,0))</f>
        <v>7</v>
      </c>
      <c r="H405" t="str">
        <f t="shared" si="6"/>
        <v>INSERT INTO "TeamRanks" (team_id,team_sport_id,team_rank) VALUES (403,22,7);</v>
      </c>
    </row>
    <row r="406" spans="2:8" x14ac:dyDescent="0.25">
      <c r="B406" t="s">
        <v>1173</v>
      </c>
      <c r="C406">
        <f>INDEX(NationalTeams!B:B,MATCH(B406,NationalTeams!C:C,0))</f>
        <v>404</v>
      </c>
      <c r="D406" t="s">
        <v>1220</v>
      </c>
      <c r="E406">
        <f>INDEX(TeamSports!B:B,MATCH(D406,TeamSports!C:C,0))</f>
        <v>22</v>
      </c>
      <c r="F406">
        <f>INDEX(RanksTable!D:D,MATCH(B406,RanksTable!B:B,0))</f>
        <v>7</v>
      </c>
      <c r="H406" t="str">
        <f t="shared" si="6"/>
        <v>INSERT INTO "TeamRanks" (team_id,team_sport_id,team_rank) VALUES (404,22,7);</v>
      </c>
    </row>
    <row r="407" spans="2:8" x14ac:dyDescent="0.25">
      <c r="B407" t="s">
        <v>1174</v>
      </c>
      <c r="C407">
        <f>INDEX(NationalTeams!B:B,MATCH(B407,NationalTeams!C:C,0))</f>
        <v>405</v>
      </c>
      <c r="D407" t="s">
        <v>1220</v>
      </c>
      <c r="E407">
        <f>INDEX(TeamSports!B:B,MATCH(D407,TeamSports!C:C,0))</f>
        <v>22</v>
      </c>
      <c r="F407">
        <f>INDEX(RanksTable!D:D,MATCH(B407,RanksTable!B:B,0))</f>
        <v>7</v>
      </c>
      <c r="H407" t="str">
        <f t="shared" si="6"/>
        <v>INSERT INTO "TeamRanks" (team_id,team_sport_id,team_rank) VALUES (405,22,7);</v>
      </c>
    </row>
    <row r="408" spans="2:8" x14ac:dyDescent="0.25">
      <c r="B408" t="s">
        <v>1175</v>
      </c>
      <c r="C408">
        <f>INDEX(NationalTeams!B:B,MATCH(B408,NationalTeams!C:C,0))</f>
        <v>406</v>
      </c>
      <c r="D408" t="s">
        <v>1220</v>
      </c>
      <c r="E408">
        <f>INDEX(TeamSports!B:B,MATCH(D408,TeamSports!C:C,0))</f>
        <v>22</v>
      </c>
      <c r="F408">
        <f>INDEX(RanksTable!D:D,MATCH(B408,RanksTable!B:B,0))</f>
        <v>7</v>
      </c>
      <c r="H408" t="str">
        <f t="shared" si="6"/>
        <v>INSERT INTO "TeamRanks" (team_id,team_sport_id,team_rank) VALUES (406,22,7);</v>
      </c>
    </row>
    <row r="409" spans="2:8" x14ac:dyDescent="0.25">
      <c r="B409" t="s">
        <v>1176</v>
      </c>
      <c r="C409">
        <f>INDEX(NationalTeams!B:B,MATCH(B409,NationalTeams!C:C,0))</f>
        <v>407</v>
      </c>
      <c r="D409" t="s">
        <v>1220</v>
      </c>
      <c r="E409">
        <f>INDEX(TeamSports!B:B,MATCH(D409,TeamSports!C:C,0))</f>
        <v>22</v>
      </c>
      <c r="F409">
        <f>INDEX(RanksTable!D:D,MATCH(B409,RanksTable!B:B,0))</f>
        <v>4</v>
      </c>
      <c r="H409" t="str">
        <f t="shared" si="6"/>
        <v>INSERT INTO "TeamRanks" (team_id,team_sport_id,team_rank) VALUES (407,22,4);</v>
      </c>
    </row>
    <row r="410" spans="2:8" x14ac:dyDescent="0.25">
      <c r="B410" t="s">
        <v>1177</v>
      </c>
      <c r="C410">
        <f>INDEX(NationalTeams!B:B,MATCH(B410,NationalTeams!C:C,0))</f>
        <v>408</v>
      </c>
      <c r="D410" t="s">
        <v>1220</v>
      </c>
      <c r="E410">
        <f>INDEX(TeamSports!B:B,MATCH(D410,TeamSports!C:C,0))</f>
        <v>22</v>
      </c>
      <c r="F410">
        <f>INDEX(RanksTable!D:D,MATCH(B410,RanksTable!B:B,0))</f>
        <v>3</v>
      </c>
      <c r="H410" t="str">
        <f t="shared" si="6"/>
        <v>INSERT INTO "TeamRanks" (team_id,team_sport_id,team_rank) VALUES (408,22,3);</v>
      </c>
    </row>
    <row r="411" spans="2:8" x14ac:dyDescent="0.25">
      <c r="B411" t="s">
        <v>1178</v>
      </c>
      <c r="C411">
        <f>INDEX(NationalTeams!B:B,MATCH(B411,NationalTeams!C:C,0))</f>
        <v>409</v>
      </c>
      <c r="D411" t="s">
        <v>1220</v>
      </c>
      <c r="E411">
        <f>INDEX(TeamSports!B:B,MATCH(D411,TeamSports!C:C,0))</f>
        <v>22</v>
      </c>
      <c r="F411">
        <f>INDEX(RanksTable!D:D,MATCH(B411,RanksTable!B:B,0))</f>
        <v>7</v>
      </c>
      <c r="H411" t="str">
        <f t="shared" si="6"/>
        <v>INSERT INTO "TeamRanks" (team_id,team_sport_id,team_rank) VALUES (409,22,7);</v>
      </c>
    </row>
    <row r="412" spans="2:8" x14ac:dyDescent="0.25">
      <c r="B412" t="s">
        <v>1179</v>
      </c>
      <c r="C412">
        <f>INDEX(NationalTeams!B:B,MATCH(B412,NationalTeams!C:C,0))</f>
        <v>410</v>
      </c>
      <c r="D412" t="s">
        <v>1220</v>
      </c>
      <c r="E412">
        <f>INDEX(TeamSports!B:B,MATCH(D412,TeamSports!C:C,0))</f>
        <v>22</v>
      </c>
      <c r="F412">
        <f>INDEX(RanksTable!D:D,MATCH(B412,RanksTable!B:B,0))</f>
        <v>7</v>
      </c>
      <c r="H412" t="str">
        <f t="shared" si="6"/>
        <v>INSERT INTO "TeamRanks" (team_id,team_sport_id,team_rank) VALUES (410,22,7);</v>
      </c>
    </row>
    <row r="413" spans="2:8" x14ac:dyDescent="0.25">
      <c r="B413" t="s">
        <v>1180</v>
      </c>
      <c r="C413">
        <f>INDEX(NationalTeams!B:B,MATCH(B413,NationalTeams!C:C,0))</f>
        <v>411</v>
      </c>
      <c r="D413" t="s">
        <v>1220</v>
      </c>
      <c r="E413">
        <f>INDEX(TeamSports!B:B,MATCH(D413,TeamSports!C:C,0))</f>
        <v>22</v>
      </c>
      <c r="F413">
        <f>INDEX(RanksTable!D:D,MATCH(B413,RanksTable!B:B,0))</f>
        <v>7</v>
      </c>
      <c r="H413" t="str">
        <f t="shared" si="6"/>
        <v>INSERT INTO "TeamRanks" (team_id,team_sport_id,team_rank) VALUES (411,22,7);</v>
      </c>
    </row>
    <row r="414" spans="2:8" x14ac:dyDescent="0.25">
      <c r="B414" t="s">
        <v>1181</v>
      </c>
      <c r="C414">
        <f>INDEX(NationalTeams!B:B,MATCH(B414,NationalTeams!C:C,0))</f>
        <v>412</v>
      </c>
      <c r="D414" t="s">
        <v>1220</v>
      </c>
      <c r="E414">
        <f>INDEX(TeamSports!B:B,MATCH(D414,TeamSports!C:C,0))</f>
        <v>22</v>
      </c>
      <c r="F414">
        <f>INDEX(RanksTable!D:D,MATCH(B414,RanksTable!B:B,0))</f>
        <v>7</v>
      </c>
      <c r="H414" t="str">
        <f t="shared" si="6"/>
        <v>INSERT INTO "TeamRanks" (team_id,team_sport_id,team_rank) VALUES (412,22,7);</v>
      </c>
    </row>
    <row r="415" spans="2:8" x14ac:dyDescent="0.25">
      <c r="B415" t="s">
        <v>1182</v>
      </c>
      <c r="C415">
        <f>INDEX(NationalTeams!B:B,MATCH(B415,NationalTeams!C:C,0))</f>
        <v>413</v>
      </c>
      <c r="D415" t="s">
        <v>1220</v>
      </c>
      <c r="E415">
        <f>INDEX(TeamSports!B:B,MATCH(D415,TeamSports!C:C,0))</f>
        <v>22</v>
      </c>
      <c r="F415">
        <f>INDEX(RanksTable!D:D,MATCH(B415,RanksTable!B:B,0))</f>
        <v>7</v>
      </c>
      <c r="H415" t="str">
        <f t="shared" si="6"/>
        <v>INSERT INTO "TeamRanks" (team_id,team_sport_id,team_rank) VALUES (413,22,7);</v>
      </c>
    </row>
    <row r="416" spans="2:8" x14ac:dyDescent="0.25">
      <c r="B416" t="s">
        <v>1183</v>
      </c>
      <c r="C416">
        <f>INDEX(NationalTeams!B:B,MATCH(B416,NationalTeams!C:C,0))</f>
        <v>414</v>
      </c>
      <c r="D416" t="s">
        <v>1220</v>
      </c>
      <c r="E416">
        <f>INDEX(TeamSports!B:B,MATCH(D416,TeamSports!C:C,0))</f>
        <v>22</v>
      </c>
      <c r="F416">
        <f>INDEX(RanksTable!D:D,MATCH(B416,RanksTable!B:B,0))</f>
        <v>7</v>
      </c>
      <c r="H416" t="str">
        <f t="shared" si="6"/>
        <v>INSERT INTO "TeamRanks" (team_id,team_sport_id,team_rank) VALUES (414,22,7);</v>
      </c>
    </row>
    <row r="417" spans="2:8" x14ac:dyDescent="0.25">
      <c r="B417" t="s">
        <v>1184</v>
      </c>
      <c r="C417">
        <f>INDEX(NationalTeams!B:B,MATCH(B417,NationalTeams!C:C,0))</f>
        <v>415</v>
      </c>
      <c r="D417" t="s">
        <v>1220</v>
      </c>
      <c r="E417">
        <f>INDEX(TeamSports!B:B,MATCH(D417,TeamSports!C:C,0))</f>
        <v>22</v>
      </c>
      <c r="F417">
        <f>INDEX(RanksTable!D:D,MATCH(B417,RanksTable!B:B,0))</f>
        <v>7</v>
      </c>
      <c r="H417" t="str">
        <f t="shared" si="6"/>
        <v>INSERT INTO "TeamRanks" (team_id,team_sport_id,team_rank) VALUES (415,22,7);</v>
      </c>
    </row>
    <row r="418" spans="2:8" x14ac:dyDescent="0.25">
      <c r="B418" t="s">
        <v>1185</v>
      </c>
      <c r="C418">
        <f>INDEX(NationalTeams!B:B,MATCH(B418,NationalTeams!C:C,0))</f>
        <v>416</v>
      </c>
      <c r="D418" t="s">
        <v>1220</v>
      </c>
      <c r="E418">
        <f>INDEX(TeamSports!B:B,MATCH(D418,TeamSports!C:C,0))</f>
        <v>22</v>
      </c>
      <c r="F418">
        <f>INDEX(RanksTable!D:D,MATCH(B418,RanksTable!B:B,0))</f>
        <v>3</v>
      </c>
      <c r="H418" t="str">
        <f t="shared" si="6"/>
        <v>INSERT INTO "TeamRanks" (team_id,team_sport_id,team_rank) VALUES (416,22,3);</v>
      </c>
    </row>
    <row r="419" spans="2:8" x14ac:dyDescent="0.25">
      <c r="B419" t="s">
        <v>1186</v>
      </c>
      <c r="C419">
        <f>INDEX(NationalTeams!B:B,MATCH(B419,NationalTeams!C:C,0))</f>
        <v>417</v>
      </c>
      <c r="D419" t="s">
        <v>1220</v>
      </c>
      <c r="E419">
        <f>INDEX(TeamSports!B:B,MATCH(D419,TeamSports!C:C,0))</f>
        <v>22</v>
      </c>
      <c r="F419">
        <f>INDEX(RanksTable!D:D,MATCH(B419,RanksTable!B:B,0))</f>
        <v>7</v>
      </c>
      <c r="H419" t="str">
        <f t="shared" si="6"/>
        <v>INSERT INTO "TeamRanks" (team_id,team_sport_id,team_rank) VALUES (417,22,7);</v>
      </c>
    </row>
    <row r="420" spans="2:8" x14ac:dyDescent="0.25">
      <c r="B420" t="s">
        <v>1187</v>
      </c>
      <c r="C420">
        <f>INDEX(NationalTeams!B:B,MATCH(B420,NationalTeams!C:C,0))</f>
        <v>418</v>
      </c>
      <c r="D420" t="s">
        <v>1220</v>
      </c>
      <c r="E420">
        <f>INDEX(TeamSports!B:B,MATCH(D420,TeamSports!C:C,0))</f>
        <v>22</v>
      </c>
      <c r="F420">
        <f>INDEX(RanksTable!D:D,MATCH(B420,RanksTable!B:B,0))</f>
        <v>7</v>
      </c>
      <c r="H420" t="str">
        <f t="shared" si="6"/>
        <v>INSERT INTO "TeamRanks" (team_id,team_sport_id,team_rank) VALUES (418,22,7);</v>
      </c>
    </row>
    <row r="421" spans="2:8" x14ac:dyDescent="0.25">
      <c r="B421" t="s">
        <v>1188</v>
      </c>
      <c r="C421">
        <f>INDEX(NationalTeams!B:B,MATCH(B421,NationalTeams!C:C,0))</f>
        <v>419</v>
      </c>
      <c r="D421" t="s">
        <v>1220</v>
      </c>
      <c r="E421">
        <f>INDEX(TeamSports!B:B,MATCH(D421,TeamSports!C:C,0))</f>
        <v>22</v>
      </c>
      <c r="F421">
        <f>INDEX(RanksTable!D:D,MATCH(B421,RanksTable!B:B,0))</f>
        <v>1</v>
      </c>
      <c r="H421" t="str">
        <f t="shared" si="6"/>
        <v>INSERT INTO "TeamRanks" (team_id,team_sport_id,team_rank) VALUES (419,22,1);</v>
      </c>
    </row>
    <row r="422" spans="2:8" x14ac:dyDescent="0.25">
      <c r="B422" t="s">
        <v>1189</v>
      </c>
      <c r="C422">
        <f>INDEX(NationalTeams!B:B,MATCH(B422,NationalTeams!C:C,0))</f>
        <v>420</v>
      </c>
      <c r="D422" t="s">
        <v>1220</v>
      </c>
      <c r="E422">
        <f>INDEX(TeamSports!B:B,MATCH(D422,TeamSports!C:C,0))</f>
        <v>22</v>
      </c>
      <c r="F422">
        <f>INDEX(RanksTable!D:D,MATCH(B422,RanksTable!B:B,0))</f>
        <v>2</v>
      </c>
      <c r="H422" t="str">
        <f t="shared" si="6"/>
        <v>INSERT INTO "TeamRanks" (team_id,team_sport_id,team_rank) VALUES (420,22,2);</v>
      </c>
    </row>
    <row r="423" spans="2:8" x14ac:dyDescent="0.25">
      <c r="B423" t="s">
        <v>1190</v>
      </c>
      <c r="C423">
        <f>INDEX(NationalTeams!B:B,MATCH(B423,NationalTeams!C:C,0))</f>
        <v>421</v>
      </c>
      <c r="D423" t="s">
        <v>1220</v>
      </c>
      <c r="E423">
        <f>INDEX(TeamSports!B:B,MATCH(D423,TeamSports!C:C,0))</f>
        <v>22</v>
      </c>
      <c r="F423">
        <f>INDEX(RanksTable!D:D,MATCH(B423,RanksTable!B:B,0))</f>
        <v>6</v>
      </c>
      <c r="H423" t="str">
        <f t="shared" si="6"/>
        <v>INSERT INTO "TeamRanks" (team_id,team_sport_id,team_rank) VALUES (421,22,6);</v>
      </c>
    </row>
    <row r="424" spans="2:8" x14ac:dyDescent="0.25">
      <c r="B424" t="s">
        <v>1191</v>
      </c>
      <c r="C424">
        <f>INDEX(NationalTeams!B:B,MATCH(B424,NationalTeams!C:C,0))</f>
        <v>422</v>
      </c>
      <c r="D424" t="s">
        <v>1220</v>
      </c>
      <c r="E424">
        <f>INDEX(TeamSports!B:B,MATCH(D424,TeamSports!C:C,0))</f>
        <v>22</v>
      </c>
      <c r="F424">
        <f>INDEX(RanksTable!D:D,MATCH(B424,RanksTable!B:B,0))</f>
        <v>6</v>
      </c>
      <c r="H424" t="str">
        <f t="shared" si="6"/>
        <v>INSERT INTO "TeamRanks" (team_id,team_sport_id,team_rank) VALUES (422,22,6);</v>
      </c>
    </row>
    <row r="425" spans="2:8" x14ac:dyDescent="0.25">
      <c r="B425" t="s">
        <v>1192</v>
      </c>
      <c r="C425">
        <f>INDEX(NationalTeams!B:B,MATCH(B425,NationalTeams!C:C,0))</f>
        <v>423</v>
      </c>
      <c r="D425" t="s">
        <v>1220</v>
      </c>
      <c r="E425">
        <f>INDEX(TeamSports!B:B,MATCH(D425,TeamSports!C:C,0))</f>
        <v>22</v>
      </c>
      <c r="F425">
        <f>INDEX(RanksTable!D:D,MATCH(B425,RanksTable!B:B,0))</f>
        <v>3</v>
      </c>
      <c r="H425" t="str">
        <f t="shared" si="6"/>
        <v>INSERT INTO "TeamRanks" (team_id,team_sport_id,team_rank) VALUES (423,22,3);</v>
      </c>
    </row>
    <row r="426" spans="2:8" x14ac:dyDescent="0.25">
      <c r="B426" t="s">
        <v>1193</v>
      </c>
      <c r="C426">
        <f>INDEX(NationalTeams!B:B,MATCH(B426,NationalTeams!C:C,0))</f>
        <v>424</v>
      </c>
      <c r="D426" t="s">
        <v>1220</v>
      </c>
      <c r="E426">
        <f>INDEX(TeamSports!B:B,MATCH(D426,TeamSports!C:C,0))</f>
        <v>22</v>
      </c>
      <c r="F426">
        <f>INDEX(RanksTable!D:D,MATCH(B426,RanksTable!B:B,0))</f>
        <v>3</v>
      </c>
      <c r="H426" t="str">
        <f t="shared" si="6"/>
        <v>INSERT INTO "TeamRanks" (team_id,team_sport_id,team_rank) VALUES (424,22,3);</v>
      </c>
    </row>
    <row r="427" spans="2:8" x14ac:dyDescent="0.25">
      <c r="B427" t="s">
        <v>1194</v>
      </c>
      <c r="C427">
        <f>INDEX(NationalTeams!B:B,MATCH(B427,NationalTeams!C:C,0))</f>
        <v>425</v>
      </c>
      <c r="D427" t="s">
        <v>1220</v>
      </c>
      <c r="E427">
        <f>INDEX(TeamSports!B:B,MATCH(D427,TeamSports!C:C,0))</f>
        <v>22</v>
      </c>
      <c r="F427">
        <f>INDEX(RanksTable!D:D,MATCH(B427,RanksTable!B:B,0))</f>
        <v>6</v>
      </c>
      <c r="H427" t="str">
        <f t="shared" si="6"/>
        <v>INSERT INTO "TeamRanks" (team_id,team_sport_id,team_rank) VALUES (425,22,6);</v>
      </c>
    </row>
    <row r="428" spans="2:8" x14ac:dyDescent="0.25">
      <c r="B428" t="s">
        <v>1195</v>
      </c>
      <c r="C428">
        <f>INDEX(NationalTeams!B:B,MATCH(B428,NationalTeams!C:C,0))</f>
        <v>426</v>
      </c>
      <c r="D428" t="s">
        <v>1220</v>
      </c>
      <c r="E428">
        <f>INDEX(TeamSports!B:B,MATCH(D428,TeamSports!C:C,0))</f>
        <v>22</v>
      </c>
      <c r="F428">
        <f>INDEX(RanksTable!D:D,MATCH(B428,RanksTable!B:B,0))</f>
        <v>7</v>
      </c>
      <c r="H428" t="str">
        <f t="shared" si="6"/>
        <v>INSERT INTO "TeamRanks" (team_id,team_sport_id,team_rank) VALUES (426,22,7);</v>
      </c>
    </row>
    <row r="429" spans="2:8" x14ac:dyDescent="0.25">
      <c r="B429" t="s">
        <v>1196</v>
      </c>
      <c r="C429">
        <f>INDEX(NationalTeams!B:B,MATCH(B429,NationalTeams!C:C,0))</f>
        <v>427</v>
      </c>
      <c r="D429" t="s">
        <v>1220</v>
      </c>
      <c r="E429">
        <f>INDEX(TeamSports!B:B,MATCH(D429,TeamSports!C:C,0))</f>
        <v>22</v>
      </c>
      <c r="F429">
        <f>INDEX(RanksTable!D:D,MATCH(B429,RanksTable!B:B,0))</f>
        <v>7</v>
      </c>
      <c r="H429" t="str">
        <f t="shared" si="6"/>
        <v>INSERT INTO "TeamRanks" (team_id,team_sport_id,team_rank) VALUES (427,22,7);</v>
      </c>
    </row>
    <row r="430" spans="2:8" x14ac:dyDescent="0.25">
      <c r="B430" t="s">
        <v>1197</v>
      </c>
      <c r="C430">
        <f>INDEX(NationalTeams!B:B,MATCH(B430,NationalTeams!C:C,0))</f>
        <v>428</v>
      </c>
      <c r="D430" t="s">
        <v>1220</v>
      </c>
      <c r="E430">
        <f>INDEX(TeamSports!B:B,MATCH(D430,TeamSports!C:C,0))</f>
        <v>22</v>
      </c>
      <c r="F430">
        <f>INDEX(RanksTable!D:D,MATCH(B430,RanksTable!B:B,0))</f>
        <v>6</v>
      </c>
      <c r="H430" t="str">
        <f t="shared" si="6"/>
        <v>INSERT INTO "TeamRanks" (team_id,team_sport_id,team_rank) VALUES (428,22,6);</v>
      </c>
    </row>
    <row r="431" spans="2:8" x14ac:dyDescent="0.25">
      <c r="B431" t="s">
        <v>1198</v>
      </c>
      <c r="C431">
        <f>INDEX(NationalTeams!B:B,MATCH(B431,NationalTeams!C:C,0))</f>
        <v>429</v>
      </c>
      <c r="D431" t="s">
        <v>1220</v>
      </c>
      <c r="E431">
        <f>INDEX(TeamSports!B:B,MATCH(D431,TeamSports!C:C,0))</f>
        <v>22</v>
      </c>
      <c r="F431">
        <f>INDEX(RanksTable!D:D,MATCH(B431,RanksTable!B:B,0))</f>
        <v>5</v>
      </c>
      <c r="H431" t="str">
        <f t="shared" si="6"/>
        <v>INSERT INTO "TeamRanks" (team_id,team_sport_id,team_rank) VALUES (429,22,5);</v>
      </c>
    </row>
    <row r="432" spans="2:8" x14ac:dyDescent="0.25">
      <c r="B432" t="s">
        <v>1199</v>
      </c>
      <c r="C432">
        <f>INDEX(NationalTeams!B:B,MATCH(B432,NationalTeams!C:C,0))</f>
        <v>430</v>
      </c>
      <c r="D432" t="s">
        <v>1220</v>
      </c>
      <c r="E432">
        <f>INDEX(TeamSports!B:B,MATCH(D432,TeamSports!C:C,0))</f>
        <v>22</v>
      </c>
      <c r="F432">
        <f>INDEX(RanksTable!D:D,MATCH(B432,RanksTable!B:B,0))</f>
        <v>4</v>
      </c>
      <c r="H432" t="str">
        <f t="shared" si="6"/>
        <v>INSERT INTO "TeamRanks" (team_id,team_sport_id,team_rank) VALUES (430,22,4);</v>
      </c>
    </row>
    <row r="433" spans="2:8" x14ac:dyDescent="0.25">
      <c r="B433" t="s">
        <v>1200</v>
      </c>
      <c r="C433">
        <f>INDEX(NationalTeams!B:B,MATCH(B433,NationalTeams!C:C,0))</f>
        <v>431</v>
      </c>
      <c r="D433" t="s">
        <v>1220</v>
      </c>
      <c r="E433">
        <f>INDEX(TeamSports!B:B,MATCH(D433,TeamSports!C:C,0))</f>
        <v>22</v>
      </c>
      <c r="F433">
        <f>INDEX(RanksTable!D:D,MATCH(B433,RanksTable!B:B,0))</f>
        <v>5</v>
      </c>
      <c r="H433" t="str">
        <f t="shared" si="6"/>
        <v>INSERT INTO "TeamRanks" (team_id,team_sport_id,team_rank) VALUES (431,22,5);</v>
      </c>
    </row>
    <row r="434" spans="2:8" x14ac:dyDescent="0.25">
      <c r="B434" t="s">
        <v>1201</v>
      </c>
      <c r="C434">
        <f>INDEX(NationalTeams!B:B,MATCH(B434,NationalTeams!C:C,0))</f>
        <v>432</v>
      </c>
      <c r="D434" t="s">
        <v>1220</v>
      </c>
      <c r="E434">
        <f>INDEX(TeamSports!B:B,MATCH(D434,TeamSports!C:C,0))</f>
        <v>22</v>
      </c>
      <c r="F434">
        <f>INDEX(RanksTable!D:D,MATCH(B434,RanksTable!B:B,0))</f>
        <v>6</v>
      </c>
      <c r="H434" t="str">
        <f t="shared" si="6"/>
        <v>INSERT INTO "TeamRanks" (team_id,team_sport_id,team_rank) VALUES (432,22,6);</v>
      </c>
    </row>
    <row r="435" spans="2:8" x14ac:dyDescent="0.25">
      <c r="B435" t="s">
        <v>1202</v>
      </c>
      <c r="C435">
        <f>INDEX(NationalTeams!B:B,MATCH(B435,NationalTeams!C:C,0))</f>
        <v>433</v>
      </c>
      <c r="D435" t="s">
        <v>1220</v>
      </c>
      <c r="E435">
        <f>INDEX(TeamSports!B:B,MATCH(D435,TeamSports!C:C,0))</f>
        <v>22</v>
      </c>
      <c r="F435">
        <f>INDEX(RanksTable!D:D,MATCH(B435,RanksTable!B:B,0))</f>
        <v>3</v>
      </c>
      <c r="H435" t="str">
        <f t="shared" si="6"/>
        <v>INSERT INTO "TeamRanks" (team_id,team_sport_id,team_rank) VALUES (433,22,3);</v>
      </c>
    </row>
    <row r="436" spans="2:8" x14ac:dyDescent="0.25">
      <c r="B436" t="s">
        <v>1203</v>
      </c>
      <c r="C436">
        <f>INDEX(NationalTeams!B:B,MATCH(B436,NationalTeams!C:C,0))</f>
        <v>434</v>
      </c>
      <c r="D436" t="s">
        <v>1220</v>
      </c>
      <c r="E436">
        <f>INDEX(TeamSports!B:B,MATCH(D436,TeamSports!C:C,0))</f>
        <v>22</v>
      </c>
      <c r="F436">
        <f>INDEX(RanksTable!D:D,MATCH(B436,RanksTable!B:B,0))</f>
        <v>7</v>
      </c>
      <c r="H436" t="str">
        <f t="shared" si="6"/>
        <v>INSERT INTO "TeamRanks" (team_id,team_sport_id,team_rank) VALUES (434,22,7);</v>
      </c>
    </row>
    <row r="437" spans="2:8" x14ac:dyDescent="0.25">
      <c r="B437" t="s">
        <v>1204</v>
      </c>
      <c r="C437">
        <f>INDEX(NationalTeams!B:B,MATCH(B437,NationalTeams!C:C,0))</f>
        <v>435</v>
      </c>
      <c r="D437" t="s">
        <v>1220</v>
      </c>
      <c r="E437">
        <f>INDEX(TeamSports!B:B,MATCH(D437,TeamSports!C:C,0))</f>
        <v>22</v>
      </c>
      <c r="F437">
        <f>INDEX(RanksTable!D:D,MATCH(B437,RanksTable!B:B,0))</f>
        <v>3</v>
      </c>
      <c r="H437" t="str">
        <f t="shared" si="6"/>
        <v>INSERT INTO "TeamRanks" (team_id,team_sport_id,team_rank) VALUES (435,22,3);</v>
      </c>
    </row>
    <row r="438" spans="2:8" x14ac:dyDescent="0.25">
      <c r="B438" t="s">
        <v>1205</v>
      </c>
      <c r="C438">
        <f>INDEX(NationalTeams!B:B,MATCH(B438,NationalTeams!C:C,0))</f>
        <v>436</v>
      </c>
      <c r="D438" t="s">
        <v>1220</v>
      </c>
      <c r="E438">
        <f>INDEX(TeamSports!B:B,MATCH(D438,TeamSports!C:C,0))</f>
        <v>22</v>
      </c>
      <c r="F438">
        <f>INDEX(RanksTable!D:D,MATCH(B438,RanksTable!B:B,0))</f>
        <v>6</v>
      </c>
      <c r="H438" t="str">
        <f t="shared" si="6"/>
        <v>INSERT INTO "TeamRanks" (team_id,team_sport_id,team_rank) VALUES (436,22,6);</v>
      </c>
    </row>
    <row r="439" spans="2:8" x14ac:dyDescent="0.25">
      <c r="B439" t="s">
        <v>1206</v>
      </c>
      <c r="C439">
        <f>INDEX(NationalTeams!B:B,MATCH(B439,NationalTeams!C:C,0))</f>
        <v>437</v>
      </c>
      <c r="D439" t="s">
        <v>1220</v>
      </c>
      <c r="E439">
        <f>INDEX(TeamSports!B:B,MATCH(D439,TeamSports!C:C,0))</f>
        <v>22</v>
      </c>
      <c r="F439">
        <f>INDEX(RanksTable!D:D,MATCH(B439,RanksTable!B:B,0))</f>
        <v>3</v>
      </c>
      <c r="H439" t="str">
        <f t="shared" si="6"/>
        <v>INSERT INTO "TeamRanks" (team_id,team_sport_id,team_rank) VALUES (437,22,3);</v>
      </c>
    </row>
    <row r="440" spans="2:8" x14ac:dyDescent="0.25">
      <c r="B440" t="s">
        <v>1207</v>
      </c>
      <c r="C440">
        <f>INDEX(NationalTeams!B:B,MATCH(B440,NationalTeams!C:C,0))</f>
        <v>438</v>
      </c>
      <c r="D440" t="s">
        <v>1220</v>
      </c>
      <c r="E440">
        <f>INDEX(TeamSports!B:B,MATCH(D440,TeamSports!C:C,0))</f>
        <v>22</v>
      </c>
      <c r="F440">
        <f>INDEX(RanksTable!D:D,MATCH(B440,RanksTable!B:B,0))</f>
        <v>3</v>
      </c>
      <c r="H440" t="str">
        <f t="shared" si="6"/>
        <v>INSERT INTO "TeamRanks" (team_id,team_sport_id,team_rank) VALUES (438,22,3);</v>
      </c>
    </row>
    <row r="441" spans="2:8" x14ac:dyDescent="0.25">
      <c r="B441" t="s">
        <v>1208</v>
      </c>
      <c r="C441">
        <f>INDEX(NationalTeams!B:B,MATCH(B441,NationalTeams!C:C,0))</f>
        <v>439</v>
      </c>
      <c r="D441" t="s">
        <v>1220</v>
      </c>
      <c r="E441">
        <f>INDEX(TeamSports!B:B,MATCH(D441,TeamSports!C:C,0))</f>
        <v>22</v>
      </c>
      <c r="F441">
        <f>INDEX(RanksTable!D:D,MATCH(B441,RanksTable!B:B,0))</f>
        <v>5</v>
      </c>
      <c r="H441" t="str">
        <f t="shared" si="6"/>
        <v>INSERT INTO "TeamRanks" (team_id,team_sport_id,team_rank) VALUES (439,22,5);</v>
      </c>
    </row>
    <row r="442" spans="2:8" x14ac:dyDescent="0.25">
      <c r="B442" t="s">
        <v>1209</v>
      </c>
      <c r="C442">
        <f>INDEX(NationalTeams!B:B,MATCH(B442,NationalTeams!C:C,0))</f>
        <v>440</v>
      </c>
      <c r="D442" t="s">
        <v>1220</v>
      </c>
      <c r="E442">
        <f>INDEX(TeamSports!B:B,MATCH(D442,TeamSports!C:C,0))</f>
        <v>22</v>
      </c>
      <c r="F442">
        <f>INDEX(RanksTable!D:D,MATCH(B442,RanksTable!B:B,0))</f>
        <v>3</v>
      </c>
      <c r="H442" t="str">
        <f t="shared" si="6"/>
        <v>INSERT INTO "TeamRanks" (team_id,team_sport_id,team_rank) VALUES (440,22,3);</v>
      </c>
    </row>
    <row r="443" spans="2:8" x14ac:dyDescent="0.25">
      <c r="B443" t="s">
        <v>1210</v>
      </c>
      <c r="C443">
        <f>INDEX(NationalTeams!B:B,MATCH(B443,NationalTeams!C:C,0))</f>
        <v>441</v>
      </c>
      <c r="D443" t="s">
        <v>1220</v>
      </c>
      <c r="E443">
        <f>INDEX(TeamSports!B:B,MATCH(D443,TeamSports!C:C,0))</f>
        <v>22</v>
      </c>
      <c r="F443">
        <f>INDEX(RanksTable!D:D,MATCH(B443,RanksTable!B:B,0))</f>
        <v>3</v>
      </c>
      <c r="H443" t="str">
        <f t="shared" si="6"/>
        <v>INSERT INTO "TeamRanks" (team_id,team_sport_id,team_rank) VALUES (441,22,3);</v>
      </c>
    </row>
    <row r="444" spans="2:8" x14ac:dyDescent="0.25">
      <c r="B444" t="s">
        <v>1211</v>
      </c>
      <c r="C444">
        <f>INDEX(NationalTeams!B:B,MATCH(B444,NationalTeams!C:C,0))</f>
        <v>442</v>
      </c>
      <c r="D444" t="s">
        <v>1220</v>
      </c>
      <c r="E444">
        <f>INDEX(TeamSports!B:B,MATCH(D444,TeamSports!C:C,0))</f>
        <v>22</v>
      </c>
      <c r="F444">
        <f>INDEX(RanksTable!D:D,MATCH(B444,RanksTable!B:B,0))</f>
        <v>7</v>
      </c>
      <c r="H444" t="str">
        <f t="shared" si="6"/>
        <v>INSERT INTO "TeamRanks" (team_id,team_sport_id,team_rank) VALUES (442,22,7);</v>
      </c>
    </row>
    <row r="445" spans="2:8" x14ac:dyDescent="0.25">
      <c r="B445" t="s">
        <v>1212</v>
      </c>
      <c r="C445">
        <f>INDEX(NationalTeams!B:B,MATCH(B445,NationalTeams!C:C,0))</f>
        <v>443</v>
      </c>
      <c r="D445" t="s">
        <v>1220</v>
      </c>
      <c r="E445">
        <f>INDEX(TeamSports!B:B,MATCH(D445,TeamSports!C:C,0))</f>
        <v>22</v>
      </c>
      <c r="F445">
        <f>INDEX(RanksTable!D:D,MATCH(B445,RanksTable!B:B,0))</f>
        <v>7</v>
      </c>
      <c r="H445" t="str">
        <f t="shared" si="6"/>
        <v>INSERT INTO "TeamRanks" (team_id,team_sport_id,team_rank) VALUES (443,22,7);</v>
      </c>
    </row>
    <row r="446" spans="2:8" x14ac:dyDescent="0.25">
      <c r="B446" t="s">
        <v>1213</v>
      </c>
      <c r="C446">
        <f>INDEX(NationalTeams!B:B,MATCH(B446,NationalTeams!C:C,0))</f>
        <v>444</v>
      </c>
      <c r="D446" t="s">
        <v>1220</v>
      </c>
      <c r="E446">
        <f>INDEX(TeamSports!B:B,MATCH(D446,TeamSports!C:C,0))</f>
        <v>22</v>
      </c>
      <c r="F446">
        <f>INDEX(RanksTable!D:D,MATCH(B446,RanksTable!B:B,0))</f>
        <v>7</v>
      </c>
      <c r="H446" t="str">
        <f t="shared" si="6"/>
        <v>INSERT INTO "TeamRanks" (team_id,team_sport_id,team_rank) VALUES (444,22,7);</v>
      </c>
    </row>
    <row r="447" spans="2:8" x14ac:dyDescent="0.25">
      <c r="B447" t="s">
        <v>1214</v>
      </c>
      <c r="C447">
        <f>INDEX(NationalTeams!B:B,MATCH(B447,NationalTeams!C:C,0))</f>
        <v>445</v>
      </c>
      <c r="D447" t="s">
        <v>1220</v>
      </c>
      <c r="E447">
        <f>INDEX(TeamSports!B:B,MATCH(D447,TeamSports!C:C,0))</f>
        <v>22</v>
      </c>
      <c r="F447">
        <f>INDEX(RanksTable!D:D,MATCH(B447,RanksTable!B:B,0))</f>
        <v>4</v>
      </c>
      <c r="H447" t="str">
        <f t="shared" si="6"/>
        <v>INSERT INTO "TeamRanks" (team_id,team_sport_id,team_rank) VALUES (445,22,4);</v>
      </c>
    </row>
    <row r="448" spans="2:8" x14ac:dyDescent="0.25">
      <c r="B448" t="s">
        <v>1215</v>
      </c>
      <c r="C448">
        <f>INDEX(NationalTeams!B:B,MATCH(B448,NationalTeams!C:C,0))</f>
        <v>446</v>
      </c>
      <c r="D448" t="s">
        <v>1220</v>
      </c>
      <c r="E448">
        <f>INDEX(TeamSports!B:B,MATCH(D448,TeamSports!C:C,0))</f>
        <v>22</v>
      </c>
      <c r="F448">
        <f>INDEX(RanksTable!D:D,MATCH(B448,RanksTable!B:B,0))</f>
        <v>6</v>
      </c>
      <c r="H448" t="str">
        <f t="shared" si="6"/>
        <v>INSERT INTO "TeamRanks" (team_id,team_sport_id,team_rank) VALUES (446,22,6);</v>
      </c>
    </row>
    <row r="449" spans="2:8" x14ac:dyDescent="0.25">
      <c r="B449" t="s">
        <v>440</v>
      </c>
      <c r="C449">
        <f>INDEX(NationalTeams!B:B,MATCH(B449,NationalTeams!C:C,0))</f>
        <v>1</v>
      </c>
      <c r="D449" t="s">
        <v>1221</v>
      </c>
      <c r="E449">
        <f>INDEX(TeamSports!B:B,MATCH(D449,TeamSports!C:C,0))</f>
        <v>23</v>
      </c>
      <c r="F449">
        <f>INDEX(RanksTable!E:E,MATCH(B449,RanksTable!B:B,0))</f>
        <v>3</v>
      </c>
      <c r="H449" t="str">
        <f t="shared" si="6"/>
        <v>INSERT INTO "TeamRanks" (team_id,team_sport_id,team_rank) VALUES (1,23,3);</v>
      </c>
    </row>
    <row r="450" spans="2:8" x14ac:dyDescent="0.25">
      <c r="B450" t="s">
        <v>321</v>
      </c>
      <c r="C450">
        <f>INDEX(NationalTeams!B:B,MATCH(B450,NationalTeams!C:C,0))</f>
        <v>2</v>
      </c>
      <c r="D450" t="s">
        <v>1221</v>
      </c>
      <c r="E450">
        <f>INDEX(TeamSports!B:B,MATCH(D450,TeamSports!C:C,0))</f>
        <v>23</v>
      </c>
      <c r="F450">
        <f>INDEX(RanksTable!E:E,MATCH(B450,RanksTable!B:B,0))</f>
        <v>7</v>
      </c>
      <c r="H450" t="str">
        <f t="shared" si="6"/>
        <v>INSERT INTO "TeamRanks" (team_id,team_sport_id,team_rank) VALUES (2,23,7);</v>
      </c>
    </row>
    <row r="451" spans="2:8" x14ac:dyDescent="0.25">
      <c r="B451" t="s">
        <v>520</v>
      </c>
      <c r="C451">
        <f>INDEX(NationalTeams!B:B,MATCH(B451,NationalTeams!C:C,0))</f>
        <v>3</v>
      </c>
      <c r="D451" t="s">
        <v>1221</v>
      </c>
      <c r="E451">
        <f>INDEX(TeamSports!B:B,MATCH(D451,TeamSports!C:C,0))</f>
        <v>23</v>
      </c>
      <c r="F451">
        <f>INDEX(RanksTable!E:E,MATCH(B451,RanksTable!B:B,0))</f>
        <v>6</v>
      </c>
      <c r="H451" t="str">
        <f t="shared" si="6"/>
        <v>INSERT INTO "TeamRanks" (team_id,team_sport_id,team_rank) VALUES (3,23,6);</v>
      </c>
    </row>
    <row r="452" spans="2:8" x14ac:dyDescent="0.25">
      <c r="B452" t="s">
        <v>489</v>
      </c>
      <c r="C452">
        <f>INDEX(NationalTeams!B:B,MATCH(B452,NationalTeams!C:C,0))</f>
        <v>4</v>
      </c>
      <c r="D452" t="s">
        <v>1221</v>
      </c>
      <c r="E452">
        <f>INDEX(TeamSports!B:B,MATCH(D452,TeamSports!C:C,0))</f>
        <v>23</v>
      </c>
      <c r="F452">
        <f>INDEX(RanksTable!E:E,MATCH(B452,RanksTable!B:B,0))</f>
        <v>4</v>
      </c>
      <c r="H452" t="str">
        <f t="shared" ref="H452:H515" si="7">_xlfn.CONCAT($H$1,$L$1,$C$1,$L$1," ",$J$1,$C$2,$N$1,$E$2,$N$1,$F$2,$K$1,$I$1,$J$1,C452,$N$1,E452,$N$1,F452,$K$1,$O$1)</f>
        <v>INSERT INTO "TeamRanks" (team_id,team_sport_id,team_rank) VALUES (4,23,4);</v>
      </c>
    </row>
    <row r="453" spans="2:8" x14ac:dyDescent="0.25">
      <c r="B453" t="s">
        <v>329</v>
      </c>
      <c r="C453">
        <f>INDEX(NationalTeams!B:B,MATCH(B453,NationalTeams!C:C,0))</f>
        <v>5</v>
      </c>
      <c r="D453" t="s">
        <v>1221</v>
      </c>
      <c r="E453">
        <f>INDEX(TeamSports!B:B,MATCH(D453,TeamSports!C:C,0))</f>
        <v>23</v>
      </c>
      <c r="F453">
        <f>INDEX(RanksTable!E:E,MATCH(B453,RanksTable!B:B,0))</f>
        <v>7</v>
      </c>
      <c r="H453" t="str">
        <f t="shared" si="7"/>
        <v>INSERT INTO "TeamRanks" (team_id,team_sport_id,team_rank) VALUES (5,23,7);</v>
      </c>
    </row>
    <row r="454" spans="2:8" x14ac:dyDescent="0.25">
      <c r="B454" t="s">
        <v>538</v>
      </c>
      <c r="C454">
        <f>INDEX(NationalTeams!B:B,MATCH(B454,NationalTeams!C:C,0))</f>
        <v>6</v>
      </c>
      <c r="D454" t="s">
        <v>1221</v>
      </c>
      <c r="E454">
        <f>INDEX(TeamSports!B:B,MATCH(D454,TeamSports!C:C,0))</f>
        <v>23</v>
      </c>
      <c r="F454">
        <f>INDEX(RanksTable!E:E,MATCH(B454,RanksTable!B:B,0))</f>
        <v>4</v>
      </c>
      <c r="H454" t="str">
        <f t="shared" si="7"/>
        <v>INSERT INTO "TeamRanks" (team_id,team_sport_id,team_rank) VALUES (6,23,4);</v>
      </c>
    </row>
    <row r="455" spans="2:8" x14ac:dyDescent="0.25">
      <c r="B455" t="s">
        <v>357</v>
      </c>
      <c r="C455">
        <f>INDEX(NationalTeams!B:B,MATCH(B455,NationalTeams!C:C,0))</f>
        <v>7</v>
      </c>
      <c r="D455" t="s">
        <v>1221</v>
      </c>
      <c r="E455">
        <f>INDEX(TeamSports!B:B,MATCH(D455,TeamSports!C:C,0))</f>
        <v>23</v>
      </c>
      <c r="F455">
        <f>INDEX(RanksTable!E:E,MATCH(B455,RanksTable!B:B,0))</f>
        <v>4</v>
      </c>
      <c r="H455" t="str">
        <f t="shared" si="7"/>
        <v>INSERT INTO "TeamRanks" (team_id,team_sport_id,team_rank) VALUES (7,23,4);</v>
      </c>
    </row>
    <row r="456" spans="2:8" x14ac:dyDescent="0.25">
      <c r="B456" t="s">
        <v>420</v>
      </c>
      <c r="C456">
        <f>INDEX(NationalTeams!B:B,MATCH(B456,NationalTeams!C:C,0))</f>
        <v>8</v>
      </c>
      <c r="D456" t="s">
        <v>1221</v>
      </c>
      <c r="E456">
        <f>INDEX(TeamSports!B:B,MATCH(D456,TeamSports!C:C,0))</f>
        <v>23</v>
      </c>
      <c r="F456">
        <f>INDEX(RanksTable!E:E,MATCH(B456,RanksTable!B:B,0))</f>
        <v>7</v>
      </c>
      <c r="H456" t="str">
        <f t="shared" si="7"/>
        <v>INSERT INTO "TeamRanks" (team_id,team_sport_id,team_rank) VALUES (8,23,7);</v>
      </c>
    </row>
    <row r="457" spans="2:8" x14ac:dyDescent="0.25">
      <c r="B457" t="s">
        <v>400</v>
      </c>
      <c r="C457">
        <f>INDEX(NationalTeams!B:B,MATCH(B457,NationalTeams!C:C,0))</f>
        <v>9</v>
      </c>
      <c r="D457" t="s">
        <v>1221</v>
      </c>
      <c r="E457">
        <f>INDEX(TeamSports!B:B,MATCH(D457,TeamSports!C:C,0))</f>
        <v>23</v>
      </c>
      <c r="F457">
        <f>INDEX(RanksTable!E:E,MATCH(B457,RanksTable!B:B,0))</f>
        <v>7</v>
      </c>
      <c r="H457" t="str">
        <f t="shared" si="7"/>
        <v>INSERT INTO "TeamRanks" (team_id,team_sport_id,team_rank) VALUES (9,23,7);</v>
      </c>
    </row>
    <row r="458" spans="2:8" x14ac:dyDescent="0.25">
      <c r="B458" t="s">
        <v>428</v>
      </c>
      <c r="C458">
        <f>INDEX(NationalTeams!B:B,MATCH(B458,NationalTeams!C:C,0))</f>
        <v>10</v>
      </c>
      <c r="D458" t="s">
        <v>1221</v>
      </c>
      <c r="E458">
        <f>INDEX(TeamSports!B:B,MATCH(D458,TeamSports!C:C,0))</f>
        <v>23</v>
      </c>
      <c r="F458">
        <f>INDEX(RanksTable!E:E,MATCH(B458,RanksTable!B:B,0))</f>
        <v>4</v>
      </c>
      <c r="H458" t="str">
        <f t="shared" si="7"/>
        <v>INSERT INTO "TeamRanks" (team_id,team_sport_id,team_rank) VALUES (10,23,4);</v>
      </c>
    </row>
    <row r="459" spans="2:8" x14ac:dyDescent="0.25">
      <c r="B459" t="s">
        <v>324</v>
      </c>
      <c r="C459">
        <f>INDEX(NationalTeams!B:B,MATCH(B459,NationalTeams!C:C,0))</f>
        <v>11</v>
      </c>
      <c r="D459" t="s">
        <v>1221</v>
      </c>
      <c r="E459">
        <f>INDEX(TeamSports!B:B,MATCH(D459,TeamSports!C:C,0))</f>
        <v>23</v>
      </c>
      <c r="F459">
        <f>INDEX(RanksTable!E:E,MATCH(B459,RanksTable!B:B,0))</f>
        <v>6</v>
      </c>
      <c r="H459" t="str">
        <f t="shared" si="7"/>
        <v>INSERT INTO "TeamRanks" (team_id,team_sport_id,team_rank) VALUES (11,23,6);</v>
      </c>
    </row>
    <row r="460" spans="2:8" x14ac:dyDescent="0.25">
      <c r="B460" t="s">
        <v>376</v>
      </c>
      <c r="C460">
        <f>INDEX(NationalTeams!B:B,MATCH(B460,NationalTeams!C:C,0))</f>
        <v>12</v>
      </c>
      <c r="D460" t="s">
        <v>1221</v>
      </c>
      <c r="E460">
        <f>INDEX(TeamSports!B:B,MATCH(D460,TeamSports!C:C,0))</f>
        <v>23</v>
      </c>
      <c r="F460">
        <f>INDEX(RanksTable!E:E,MATCH(B460,RanksTable!B:B,0))</f>
        <v>1</v>
      </c>
      <c r="H460" t="str">
        <f t="shared" si="7"/>
        <v>INSERT INTO "TeamRanks" (team_id,team_sport_id,team_rank) VALUES (12,23,1);</v>
      </c>
    </row>
    <row r="461" spans="2:8" x14ac:dyDescent="0.25">
      <c r="B461" t="s">
        <v>529</v>
      </c>
      <c r="C461">
        <f>INDEX(NationalTeams!B:B,MATCH(B461,NationalTeams!C:C,0))</f>
        <v>13</v>
      </c>
      <c r="D461" t="s">
        <v>1221</v>
      </c>
      <c r="E461">
        <f>INDEX(TeamSports!B:B,MATCH(D461,TeamSports!C:C,0))</f>
        <v>23</v>
      </c>
      <c r="F461">
        <f>INDEX(RanksTable!E:E,MATCH(B461,RanksTable!B:B,0))</f>
        <v>3</v>
      </c>
      <c r="H461" t="str">
        <f t="shared" si="7"/>
        <v>INSERT INTO "TeamRanks" (team_id,team_sport_id,team_rank) VALUES (13,23,3);</v>
      </c>
    </row>
    <row r="462" spans="2:8" x14ac:dyDescent="0.25">
      <c r="B462" t="s">
        <v>415</v>
      </c>
      <c r="C462">
        <f>INDEX(NationalTeams!B:B,MATCH(B462,NationalTeams!C:C,0))</f>
        <v>14</v>
      </c>
      <c r="D462" t="s">
        <v>1221</v>
      </c>
      <c r="E462">
        <f>INDEX(TeamSports!B:B,MATCH(D462,TeamSports!C:C,0))</f>
        <v>23</v>
      </c>
      <c r="F462">
        <f>INDEX(RanksTable!E:E,MATCH(B462,RanksTable!B:B,0))</f>
        <v>7</v>
      </c>
      <c r="H462" t="str">
        <f t="shared" si="7"/>
        <v>INSERT INTO "TeamRanks" (team_id,team_sport_id,team_rank) VALUES (14,23,7);</v>
      </c>
    </row>
    <row r="463" spans="2:8" x14ac:dyDescent="0.25">
      <c r="B463" t="s">
        <v>424</v>
      </c>
      <c r="C463">
        <f>INDEX(NationalTeams!B:B,MATCH(B463,NationalTeams!C:C,0))</f>
        <v>15</v>
      </c>
      <c r="D463" t="s">
        <v>1221</v>
      </c>
      <c r="E463">
        <f>INDEX(TeamSports!B:B,MATCH(D463,TeamSports!C:C,0))</f>
        <v>23</v>
      </c>
      <c r="F463">
        <f>INDEX(RanksTable!E:E,MATCH(B463,RanksTable!B:B,0))</f>
        <v>7</v>
      </c>
      <c r="H463" t="str">
        <f t="shared" si="7"/>
        <v>INSERT INTO "TeamRanks" (team_id,team_sport_id,team_rank) VALUES (15,23,7);</v>
      </c>
    </row>
    <row r="464" spans="2:8" x14ac:dyDescent="0.25">
      <c r="B464" t="s">
        <v>426</v>
      </c>
      <c r="C464">
        <f>INDEX(NationalTeams!B:B,MATCH(B464,NationalTeams!C:C,0))</f>
        <v>16</v>
      </c>
      <c r="D464" t="s">
        <v>1221</v>
      </c>
      <c r="E464">
        <f>INDEX(TeamSports!B:B,MATCH(D464,TeamSports!C:C,0))</f>
        <v>23</v>
      </c>
      <c r="F464">
        <f>INDEX(RanksTable!E:E,MATCH(B464,RanksTable!B:B,0))</f>
        <v>4</v>
      </c>
      <c r="H464" t="str">
        <f t="shared" si="7"/>
        <v>INSERT INTO "TeamRanks" (team_id,team_sport_id,team_rank) VALUES (16,23,4);</v>
      </c>
    </row>
    <row r="465" spans="2:8" x14ac:dyDescent="0.25">
      <c r="B465" t="s">
        <v>514</v>
      </c>
      <c r="C465">
        <f>INDEX(NationalTeams!B:B,MATCH(B465,NationalTeams!C:C,0))</f>
        <v>17</v>
      </c>
      <c r="D465" t="s">
        <v>1221</v>
      </c>
      <c r="E465">
        <f>INDEX(TeamSports!B:B,MATCH(D465,TeamSports!C:C,0))</f>
        <v>23</v>
      </c>
      <c r="F465">
        <f>INDEX(RanksTable!E:E,MATCH(B465,RanksTable!B:B,0))</f>
        <v>6</v>
      </c>
      <c r="H465" t="str">
        <f t="shared" si="7"/>
        <v>INSERT INTO "TeamRanks" (team_id,team_sport_id,team_rank) VALUES (17,23,6);</v>
      </c>
    </row>
    <row r="466" spans="2:8" x14ac:dyDescent="0.25">
      <c r="B466" t="s">
        <v>535</v>
      </c>
      <c r="C466">
        <f>INDEX(NationalTeams!B:B,MATCH(B466,NationalTeams!C:C,0))</f>
        <v>18</v>
      </c>
      <c r="D466" t="s">
        <v>1221</v>
      </c>
      <c r="E466">
        <f>INDEX(TeamSports!B:B,MATCH(D466,TeamSports!C:C,0))</f>
        <v>23</v>
      </c>
      <c r="F466">
        <f>INDEX(RanksTable!E:E,MATCH(B466,RanksTable!B:B,0))</f>
        <v>4</v>
      </c>
      <c r="H466" t="str">
        <f t="shared" si="7"/>
        <v>INSERT INTO "TeamRanks" (team_id,team_sport_id,team_rank) VALUES (18,23,4);</v>
      </c>
    </row>
    <row r="467" spans="2:8" x14ac:dyDescent="0.25">
      <c r="B467" t="s">
        <v>419</v>
      </c>
      <c r="C467">
        <f>INDEX(NationalTeams!B:B,MATCH(B467,NationalTeams!C:C,0))</f>
        <v>19</v>
      </c>
      <c r="D467" t="s">
        <v>1221</v>
      </c>
      <c r="E467">
        <f>INDEX(TeamSports!B:B,MATCH(D467,TeamSports!C:C,0))</f>
        <v>23</v>
      </c>
      <c r="F467">
        <f>INDEX(RanksTable!E:E,MATCH(B467,RanksTable!B:B,0))</f>
        <v>7</v>
      </c>
      <c r="H467" t="str">
        <f t="shared" si="7"/>
        <v>INSERT INTO "TeamRanks" (team_id,team_sport_id,team_rank) VALUES (19,23,7);</v>
      </c>
    </row>
    <row r="468" spans="2:8" x14ac:dyDescent="0.25">
      <c r="B468" t="s">
        <v>433</v>
      </c>
      <c r="C468">
        <f>INDEX(NationalTeams!B:B,MATCH(B468,NationalTeams!C:C,0))</f>
        <v>20</v>
      </c>
      <c r="D468" t="s">
        <v>1221</v>
      </c>
      <c r="E468">
        <f>INDEX(TeamSports!B:B,MATCH(D468,TeamSports!C:C,0))</f>
        <v>23</v>
      </c>
      <c r="F468">
        <f>INDEX(RanksTable!E:E,MATCH(B468,RanksTable!B:B,0))</f>
        <v>5</v>
      </c>
      <c r="H468" t="str">
        <f t="shared" si="7"/>
        <v>INSERT INTO "TeamRanks" (team_id,team_sport_id,team_rank) VALUES (20,23,5);</v>
      </c>
    </row>
    <row r="469" spans="2:8" x14ac:dyDescent="0.25">
      <c r="B469" t="s">
        <v>465</v>
      </c>
      <c r="C469">
        <f>INDEX(NationalTeams!B:B,MATCH(B469,NationalTeams!C:C,0))</f>
        <v>21</v>
      </c>
      <c r="D469" t="s">
        <v>1221</v>
      </c>
      <c r="E469">
        <f>INDEX(TeamSports!B:B,MATCH(D469,TeamSports!C:C,0))</f>
        <v>23</v>
      </c>
      <c r="F469">
        <f>INDEX(RanksTable!E:E,MATCH(B469,RanksTable!B:B,0))</f>
        <v>7</v>
      </c>
      <c r="H469" t="str">
        <f t="shared" si="7"/>
        <v>INSERT INTO "TeamRanks" (team_id,team_sport_id,team_rank) VALUES (21,23,7);</v>
      </c>
    </row>
    <row r="470" spans="2:8" x14ac:dyDescent="0.25">
      <c r="B470" t="s">
        <v>408</v>
      </c>
      <c r="C470">
        <f>INDEX(NationalTeams!B:B,MATCH(B470,NationalTeams!C:C,0))</f>
        <v>22</v>
      </c>
      <c r="D470" t="s">
        <v>1221</v>
      </c>
      <c r="E470">
        <f>INDEX(TeamSports!B:B,MATCH(D470,TeamSports!C:C,0))</f>
        <v>23</v>
      </c>
      <c r="F470">
        <f>INDEX(RanksTable!E:E,MATCH(B470,RanksTable!B:B,0))</f>
        <v>7</v>
      </c>
      <c r="H470" t="str">
        <f t="shared" si="7"/>
        <v>INSERT INTO "TeamRanks" (team_id,team_sport_id,team_rank) VALUES (22,23,7);</v>
      </c>
    </row>
    <row r="471" spans="2:8" x14ac:dyDescent="0.25">
      <c r="B471" t="s">
        <v>505</v>
      </c>
      <c r="C471">
        <f>INDEX(NationalTeams!B:B,MATCH(B471,NationalTeams!C:C,0))</f>
        <v>23</v>
      </c>
      <c r="D471" t="s">
        <v>1221</v>
      </c>
      <c r="E471">
        <f>INDEX(TeamSports!B:B,MATCH(D471,TeamSports!C:C,0))</f>
        <v>23</v>
      </c>
      <c r="F471">
        <f>INDEX(RanksTable!E:E,MATCH(B471,RanksTable!B:B,0))</f>
        <v>3</v>
      </c>
      <c r="H471" t="str">
        <f t="shared" si="7"/>
        <v>INSERT INTO "TeamRanks" (team_id,team_sport_id,team_rank) VALUES (23,23,3);</v>
      </c>
    </row>
    <row r="472" spans="2:8" x14ac:dyDescent="0.25">
      <c r="B472" t="s">
        <v>334</v>
      </c>
      <c r="C472">
        <f>INDEX(NationalTeams!B:B,MATCH(B472,NationalTeams!C:C,0))</f>
        <v>24</v>
      </c>
      <c r="D472" t="s">
        <v>1221</v>
      </c>
      <c r="E472">
        <f>INDEX(TeamSports!B:B,MATCH(D472,TeamSports!C:C,0))</f>
        <v>23</v>
      </c>
      <c r="F472">
        <f>INDEX(RanksTable!E:E,MATCH(B472,RanksTable!B:B,0))</f>
        <v>7</v>
      </c>
      <c r="H472" t="str">
        <f t="shared" si="7"/>
        <v>INSERT INTO "TeamRanks" (team_id,team_sport_id,team_rank) VALUES (24,23,7);</v>
      </c>
    </row>
    <row r="473" spans="2:8" x14ac:dyDescent="0.25">
      <c r="B473" t="s">
        <v>337</v>
      </c>
      <c r="C473">
        <f>INDEX(NationalTeams!B:B,MATCH(B473,NationalTeams!C:C,0))</f>
        <v>25</v>
      </c>
      <c r="D473" t="s">
        <v>1221</v>
      </c>
      <c r="E473">
        <f>INDEX(TeamSports!B:B,MATCH(D473,TeamSports!C:C,0))</f>
        <v>23</v>
      </c>
      <c r="F473">
        <f>INDEX(RanksTable!E:E,MATCH(B473,RanksTable!B:B,0))</f>
        <v>7</v>
      </c>
      <c r="H473" t="str">
        <f t="shared" si="7"/>
        <v>INSERT INTO "TeamRanks" (team_id,team_sport_id,team_rank) VALUES (25,23,7);</v>
      </c>
    </row>
    <row r="474" spans="2:8" x14ac:dyDescent="0.25">
      <c r="B474" t="s">
        <v>403</v>
      </c>
      <c r="C474">
        <f>INDEX(NationalTeams!B:B,MATCH(B474,NationalTeams!C:C,0))</f>
        <v>26</v>
      </c>
      <c r="D474" t="s">
        <v>1221</v>
      </c>
      <c r="E474">
        <f>INDEX(TeamSports!B:B,MATCH(D474,TeamSports!C:C,0))</f>
        <v>23</v>
      </c>
      <c r="F474">
        <f>INDEX(RanksTable!E:E,MATCH(B474,RanksTable!B:B,0))</f>
        <v>7</v>
      </c>
      <c r="H474" t="str">
        <f t="shared" si="7"/>
        <v>INSERT INTO "TeamRanks" (team_id,team_sport_id,team_rank) VALUES (26,23,7);</v>
      </c>
    </row>
    <row r="475" spans="2:8" x14ac:dyDescent="0.25">
      <c r="B475" t="s">
        <v>525</v>
      </c>
      <c r="C475">
        <f>INDEX(NationalTeams!B:B,MATCH(B475,NationalTeams!C:C,0))</f>
        <v>27</v>
      </c>
      <c r="D475" t="s">
        <v>1221</v>
      </c>
      <c r="E475">
        <f>INDEX(TeamSports!B:B,MATCH(D475,TeamSports!C:C,0))</f>
        <v>23</v>
      </c>
      <c r="F475">
        <f>INDEX(RanksTable!E:E,MATCH(B475,RanksTable!B:B,0))</f>
        <v>3</v>
      </c>
      <c r="H475" t="str">
        <f t="shared" si="7"/>
        <v>INSERT INTO "TeamRanks" (team_id,team_sport_id,team_rank) VALUES (27,23,3);</v>
      </c>
    </row>
    <row r="476" spans="2:8" x14ac:dyDescent="0.25">
      <c r="B476" t="s">
        <v>453</v>
      </c>
      <c r="C476">
        <f>INDEX(NationalTeams!B:B,MATCH(B476,NationalTeams!C:C,0))</f>
        <v>28</v>
      </c>
      <c r="D476" t="s">
        <v>1221</v>
      </c>
      <c r="E476">
        <f>INDEX(TeamSports!B:B,MATCH(D476,TeamSports!C:C,0))</f>
        <v>23</v>
      </c>
      <c r="F476">
        <f>INDEX(RanksTable!E:E,MATCH(B476,RanksTable!B:B,0))</f>
        <v>4</v>
      </c>
      <c r="H476" t="str">
        <f t="shared" si="7"/>
        <v>INSERT INTO "TeamRanks" (team_id,team_sport_id,team_rank) VALUES (28,23,4);</v>
      </c>
    </row>
    <row r="477" spans="2:8" x14ac:dyDescent="0.25">
      <c r="B477" t="s">
        <v>353</v>
      </c>
      <c r="C477">
        <f>INDEX(NationalTeams!B:B,MATCH(B477,NationalTeams!C:C,0))</f>
        <v>29</v>
      </c>
      <c r="D477" t="s">
        <v>1221</v>
      </c>
      <c r="E477">
        <f>INDEX(TeamSports!B:B,MATCH(D477,TeamSports!C:C,0))</f>
        <v>23</v>
      </c>
      <c r="F477">
        <f>INDEX(RanksTable!E:E,MATCH(B477,RanksTable!B:B,0))</f>
        <v>6</v>
      </c>
      <c r="H477" t="str">
        <f t="shared" si="7"/>
        <v>INSERT INTO "TeamRanks" (team_id,team_sport_id,team_rank) VALUES (29,23,6);</v>
      </c>
    </row>
    <row r="478" spans="2:8" x14ac:dyDescent="0.25">
      <c r="B478" t="s">
        <v>516</v>
      </c>
      <c r="C478">
        <f>INDEX(NationalTeams!B:B,MATCH(B478,NationalTeams!C:C,0))</f>
        <v>30</v>
      </c>
      <c r="D478" t="s">
        <v>1221</v>
      </c>
      <c r="E478">
        <f>INDEX(TeamSports!B:B,MATCH(D478,TeamSports!C:C,0))</f>
        <v>23</v>
      </c>
      <c r="F478">
        <f>INDEX(RanksTable!E:E,MATCH(B478,RanksTable!B:B,0))</f>
        <v>4</v>
      </c>
      <c r="H478" t="str">
        <f t="shared" si="7"/>
        <v>INSERT INTO "TeamRanks" (team_id,team_sport_id,team_rank) VALUES (30,23,4);</v>
      </c>
    </row>
    <row r="479" spans="2:8" x14ac:dyDescent="0.25">
      <c r="B479" t="s">
        <v>340</v>
      </c>
      <c r="C479">
        <f>INDEX(NationalTeams!B:B,MATCH(B479,NationalTeams!C:C,0))</f>
        <v>31</v>
      </c>
      <c r="D479" t="s">
        <v>1221</v>
      </c>
      <c r="E479">
        <f>INDEX(TeamSports!B:B,MATCH(D479,TeamSports!C:C,0))</f>
        <v>23</v>
      </c>
      <c r="F479">
        <f>INDEX(RanksTable!E:E,MATCH(B479,RanksTable!B:B,0))</f>
        <v>7</v>
      </c>
      <c r="H479" t="str">
        <f t="shared" si="7"/>
        <v>INSERT INTO "TeamRanks" (team_id,team_sport_id,team_rank) VALUES (31,23,7);</v>
      </c>
    </row>
    <row r="480" spans="2:8" x14ac:dyDescent="0.25">
      <c r="B480" t="s">
        <v>327</v>
      </c>
      <c r="C480">
        <f>INDEX(NationalTeams!B:B,MATCH(B480,NationalTeams!C:C,0))</f>
        <v>32</v>
      </c>
      <c r="D480" t="s">
        <v>1221</v>
      </c>
      <c r="E480">
        <f>INDEX(TeamSports!B:B,MATCH(D480,TeamSports!C:C,0))</f>
        <v>23</v>
      </c>
      <c r="F480">
        <f>INDEX(RanksTable!E:E,MATCH(B480,RanksTable!B:B,0))</f>
        <v>1</v>
      </c>
      <c r="H480" t="str">
        <f t="shared" si="7"/>
        <v>INSERT INTO "TeamRanks" (team_id,team_sport_id,team_rank) VALUES (32,23,1);</v>
      </c>
    </row>
    <row r="481" spans="2:8" x14ac:dyDescent="0.25">
      <c r="B481" t="s">
        <v>478</v>
      </c>
      <c r="C481">
        <f>INDEX(NationalTeams!B:B,MATCH(B481,NationalTeams!C:C,0))</f>
        <v>33</v>
      </c>
      <c r="D481" t="s">
        <v>1221</v>
      </c>
      <c r="E481">
        <f>INDEX(TeamSports!B:B,MATCH(D481,TeamSports!C:C,0))</f>
        <v>23</v>
      </c>
      <c r="F481">
        <f>INDEX(RanksTable!E:E,MATCH(B481,RanksTable!B:B,0))</f>
        <v>7</v>
      </c>
      <c r="H481" t="str">
        <f t="shared" si="7"/>
        <v>INSERT INTO "TeamRanks" (team_id,team_sport_id,team_rank) VALUES (33,23,7);</v>
      </c>
    </row>
    <row r="482" spans="2:8" x14ac:dyDescent="0.25">
      <c r="B482" t="s">
        <v>510</v>
      </c>
      <c r="C482">
        <f>INDEX(NationalTeams!B:B,MATCH(B482,NationalTeams!C:C,0))</f>
        <v>34</v>
      </c>
      <c r="D482" t="s">
        <v>1221</v>
      </c>
      <c r="E482">
        <f>INDEX(TeamSports!B:B,MATCH(D482,TeamSports!C:C,0))</f>
        <v>23</v>
      </c>
      <c r="F482">
        <f>INDEX(RanksTable!E:E,MATCH(B482,RanksTable!B:B,0))</f>
        <v>6</v>
      </c>
      <c r="H482" t="str">
        <f t="shared" si="7"/>
        <v>INSERT INTO "TeamRanks" (team_id,team_sport_id,team_rank) VALUES (34,23,6);</v>
      </c>
    </row>
    <row r="483" spans="2:8" x14ac:dyDescent="0.25">
      <c r="B483" t="s">
        <v>366</v>
      </c>
      <c r="C483">
        <f>INDEX(NationalTeams!B:B,MATCH(B483,NationalTeams!C:C,0))</f>
        <v>35</v>
      </c>
      <c r="D483" t="s">
        <v>1221</v>
      </c>
      <c r="E483">
        <f>INDEX(TeamSports!B:B,MATCH(D483,TeamSports!C:C,0))</f>
        <v>23</v>
      </c>
      <c r="F483">
        <f>INDEX(RanksTable!E:E,MATCH(B483,RanksTable!B:B,0))</f>
        <v>7</v>
      </c>
      <c r="H483" t="str">
        <f t="shared" si="7"/>
        <v>INSERT INTO "TeamRanks" (team_id,team_sport_id,team_rank) VALUES (35,23,7);</v>
      </c>
    </row>
    <row r="484" spans="2:8" x14ac:dyDescent="0.25">
      <c r="B484" t="s">
        <v>341</v>
      </c>
      <c r="C484">
        <f>INDEX(NationalTeams!B:B,MATCH(B484,NationalTeams!C:C,0))</f>
        <v>36</v>
      </c>
      <c r="D484" t="s">
        <v>1221</v>
      </c>
      <c r="E484">
        <f>INDEX(TeamSports!B:B,MATCH(D484,TeamSports!C:C,0))</f>
        <v>23</v>
      </c>
      <c r="F484">
        <f>INDEX(RanksTable!E:E,MATCH(B484,RanksTable!B:B,0))</f>
        <v>7</v>
      </c>
      <c r="H484" t="str">
        <f t="shared" si="7"/>
        <v>INSERT INTO "TeamRanks" (team_id,team_sport_id,team_rank) VALUES (36,23,7);</v>
      </c>
    </row>
    <row r="485" spans="2:8" x14ac:dyDescent="0.25">
      <c r="B485" t="s">
        <v>454</v>
      </c>
      <c r="C485">
        <f>INDEX(NationalTeams!B:B,MATCH(B485,NationalTeams!C:C,0))</f>
        <v>37</v>
      </c>
      <c r="D485" t="s">
        <v>1221</v>
      </c>
      <c r="E485">
        <f>INDEX(TeamSports!B:B,MATCH(D485,TeamSports!C:C,0))</f>
        <v>23</v>
      </c>
      <c r="F485">
        <f>INDEX(RanksTable!E:E,MATCH(B485,RanksTable!B:B,0))</f>
        <v>7</v>
      </c>
      <c r="H485" t="str">
        <f t="shared" si="7"/>
        <v>INSERT INTO "TeamRanks" (team_id,team_sport_id,team_rank) VALUES (37,23,7);</v>
      </c>
    </row>
    <row r="486" spans="2:8" x14ac:dyDescent="0.25">
      <c r="B486" t="s">
        <v>371</v>
      </c>
      <c r="C486">
        <f>INDEX(NationalTeams!B:B,MATCH(B486,NationalTeams!C:C,0))</f>
        <v>38</v>
      </c>
      <c r="D486" t="s">
        <v>1221</v>
      </c>
      <c r="E486">
        <f>INDEX(TeamSports!B:B,MATCH(D486,TeamSports!C:C,0))</f>
        <v>23</v>
      </c>
      <c r="F486">
        <f>INDEX(RanksTable!E:E,MATCH(B486,RanksTable!B:B,0))</f>
        <v>7</v>
      </c>
      <c r="H486" t="str">
        <f t="shared" si="7"/>
        <v>INSERT INTO "TeamRanks" (team_id,team_sport_id,team_rank) VALUES (38,23,7);</v>
      </c>
    </row>
    <row r="487" spans="2:8" x14ac:dyDescent="0.25">
      <c r="B487" t="s">
        <v>462</v>
      </c>
      <c r="C487">
        <f>INDEX(NationalTeams!B:B,MATCH(B487,NationalTeams!C:C,0))</f>
        <v>39</v>
      </c>
      <c r="D487" t="s">
        <v>1221</v>
      </c>
      <c r="E487">
        <f>INDEX(TeamSports!B:B,MATCH(D487,TeamSports!C:C,0))</f>
        <v>23</v>
      </c>
      <c r="F487">
        <f>INDEX(RanksTable!E:E,MATCH(B487,RanksTable!B:B,0))</f>
        <v>7</v>
      </c>
      <c r="H487" t="str">
        <f t="shared" si="7"/>
        <v>INSERT INTO "TeamRanks" (team_id,team_sport_id,team_rank) VALUES (39,23,7);</v>
      </c>
    </row>
    <row r="488" spans="2:8" x14ac:dyDescent="0.25">
      <c r="B488" t="s">
        <v>322</v>
      </c>
      <c r="C488">
        <f>INDEX(NationalTeams!B:B,MATCH(B488,NationalTeams!C:C,0))</f>
        <v>40</v>
      </c>
      <c r="D488" t="s">
        <v>1221</v>
      </c>
      <c r="E488">
        <f>INDEX(TeamSports!B:B,MATCH(D488,TeamSports!C:C,0))</f>
        <v>23</v>
      </c>
      <c r="F488">
        <f>INDEX(RanksTable!E:E,MATCH(B488,RanksTable!B:B,0))</f>
        <v>7</v>
      </c>
      <c r="H488" t="str">
        <f t="shared" si="7"/>
        <v>INSERT INTO "TeamRanks" (team_id,team_sport_id,team_rank) VALUES (40,23,7);</v>
      </c>
    </row>
    <row r="489" spans="2:8" x14ac:dyDescent="0.25">
      <c r="B489" t="s">
        <v>355</v>
      </c>
      <c r="C489">
        <f>INDEX(NationalTeams!B:B,MATCH(B489,NationalTeams!C:C,0))</f>
        <v>41</v>
      </c>
      <c r="D489" t="s">
        <v>1221</v>
      </c>
      <c r="E489">
        <f>INDEX(TeamSports!B:B,MATCH(D489,TeamSports!C:C,0))</f>
        <v>23</v>
      </c>
      <c r="F489">
        <f>INDEX(RanksTable!E:E,MATCH(B489,RanksTable!B:B,0))</f>
        <v>5</v>
      </c>
      <c r="H489" t="str">
        <f t="shared" si="7"/>
        <v>INSERT INTO "TeamRanks" (team_id,team_sport_id,team_rank) VALUES (41,23,5);</v>
      </c>
    </row>
    <row r="490" spans="2:8" x14ac:dyDescent="0.25">
      <c r="B490" t="s">
        <v>344</v>
      </c>
      <c r="C490">
        <f>INDEX(NationalTeams!B:B,MATCH(B490,NationalTeams!C:C,0))</f>
        <v>42</v>
      </c>
      <c r="D490" t="s">
        <v>1221</v>
      </c>
      <c r="E490">
        <f>INDEX(TeamSports!B:B,MATCH(D490,TeamSports!C:C,0))</f>
        <v>23</v>
      </c>
      <c r="F490">
        <f>INDEX(RanksTable!E:E,MATCH(B490,RanksTable!B:B,0))</f>
        <v>7</v>
      </c>
      <c r="H490" t="str">
        <f t="shared" si="7"/>
        <v>INSERT INTO "TeamRanks" (team_id,team_sport_id,team_rank) VALUES (42,23,7);</v>
      </c>
    </row>
    <row r="491" spans="2:8" x14ac:dyDescent="0.25">
      <c r="B491" t="s">
        <v>330</v>
      </c>
      <c r="C491">
        <f>INDEX(NationalTeams!B:B,MATCH(B491,NationalTeams!C:C,0))</f>
        <v>43</v>
      </c>
      <c r="D491" t="s">
        <v>1221</v>
      </c>
      <c r="E491">
        <f>INDEX(TeamSports!B:B,MATCH(D491,TeamSports!C:C,0))</f>
        <v>23</v>
      </c>
      <c r="F491">
        <f>INDEX(RanksTable!E:E,MATCH(B491,RanksTable!B:B,0))</f>
        <v>5</v>
      </c>
      <c r="H491" t="str">
        <f t="shared" si="7"/>
        <v>INSERT INTO "TeamRanks" (team_id,team_sport_id,team_rank) VALUES (43,23,5);</v>
      </c>
    </row>
    <row r="492" spans="2:8" x14ac:dyDescent="0.25">
      <c r="B492" t="s">
        <v>429</v>
      </c>
      <c r="C492">
        <f>INDEX(NationalTeams!B:B,MATCH(B492,NationalTeams!C:C,0))</f>
        <v>44</v>
      </c>
      <c r="D492" t="s">
        <v>1221</v>
      </c>
      <c r="E492">
        <f>INDEX(TeamSports!B:B,MATCH(D492,TeamSports!C:C,0))</f>
        <v>23</v>
      </c>
      <c r="F492">
        <f>INDEX(RanksTable!E:E,MATCH(B492,RanksTable!B:B,0))</f>
        <v>6</v>
      </c>
      <c r="H492" t="str">
        <f t="shared" si="7"/>
        <v>INSERT INTO "TeamRanks" (team_id,team_sport_id,team_rank) VALUES (44,23,6);</v>
      </c>
    </row>
    <row r="493" spans="2:8" x14ac:dyDescent="0.25">
      <c r="B493" t="s">
        <v>534</v>
      </c>
      <c r="C493">
        <f>INDEX(NationalTeams!B:B,MATCH(B493,NationalTeams!C:C,0))</f>
        <v>45</v>
      </c>
      <c r="D493" t="s">
        <v>1221</v>
      </c>
      <c r="E493">
        <f>INDEX(TeamSports!B:B,MATCH(D493,TeamSports!C:C,0))</f>
        <v>23</v>
      </c>
      <c r="F493">
        <f>INDEX(RanksTable!E:E,MATCH(B493,RanksTable!B:B,0))</f>
        <v>6</v>
      </c>
      <c r="H493" t="str">
        <f t="shared" si="7"/>
        <v>INSERT INTO "TeamRanks" (team_id,team_sport_id,team_rank) VALUES (45,23,6);</v>
      </c>
    </row>
    <row r="494" spans="2:8" x14ac:dyDescent="0.25">
      <c r="B494" t="s">
        <v>328</v>
      </c>
      <c r="C494">
        <f>INDEX(NationalTeams!B:B,MATCH(B494,NationalTeams!C:C,0))</f>
        <v>46</v>
      </c>
      <c r="D494" t="s">
        <v>1221</v>
      </c>
      <c r="E494">
        <f>INDEX(TeamSports!B:B,MATCH(D494,TeamSports!C:C,0))</f>
        <v>23</v>
      </c>
      <c r="F494">
        <f>INDEX(RanksTable!E:E,MATCH(B494,RanksTable!B:B,0))</f>
        <v>3</v>
      </c>
      <c r="H494" t="str">
        <f t="shared" si="7"/>
        <v>INSERT INTO "TeamRanks" (team_id,team_sport_id,team_rank) VALUES (46,23,3);</v>
      </c>
    </row>
    <row r="495" spans="2:8" x14ac:dyDescent="0.25">
      <c r="B495" t="s">
        <v>368</v>
      </c>
      <c r="C495">
        <f>INDEX(NationalTeams!B:B,MATCH(B495,NationalTeams!C:C,0))</f>
        <v>47</v>
      </c>
      <c r="D495" t="s">
        <v>1221</v>
      </c>
      <c r="E495">
        <f>INDEX(TeamSports!B:B,MATCH(D495,TeamSports!C:C,0))</f>
        <v>23</v>
      </c>
      <c r="F495">
        <f>INDEX(RanksTable!E:E,MATCH(B495,RanksTable!B:B,0))</f>
        <v>6</v>
      </c>
      <c r="H495" t="str">
        <f t="shared" si="7"/>
        <v>INSERT INTO "TeamRanks" (team_id,team_sport_id,team_rank) VALUES (47,23,6);</v>
      </c>
    </row>
    <row r="496" spans="2:8" x14ac:dyDescent="0.25">
      <c r="B496" t="s">
        <v>369</v>
      </c>
      <c r="C496">
        <f>INDEX(NationalTeams!B:B,MATCH(B496,NationalTeams!C:C,0))</f>
        <v>48</v>
      </c>
      <c r="D496" t="s">
        <v>1221</v>
      </c>
      <c r="E496">
        <f>INDEX(TeamSports!B:B,MATCH(D496,TeamSports!C:C,0))</f>
        <v>23</v>
      </c>
      <c r="F496">
        <f>INDEX(RanksTable!E:E,MATCH(B496,RanksTable!B:B,0))</f>
        <v>7</v>
      </c>
      <c r="H496" t="str">
        <f t="shared" si="7"/>
        <v>INSERT INTO "TeamRanks" (team_id,team_sport_id,team_rank) VALUES (48,23,7);</v>
      </c>
    </row>
    <row r="497" spans="2:8" x14ac:dyDescent="0.25">
      <c r="B497" t="s">
        <v>447</v>
      </c>
      <c r="C497">
        <f>INDEX(NationalTeams!B:B,MATCH(B497,NationalTeams!C:C,0))</f>
        <v>49</v>
      </c>
      <c r="D497" t="s">
        <v>1221</v>
      </c>
      <c r="E497">
        <f>INDEX(TeamSports!B:B,MATCH(D497,TeamSports!C:C,0))</f>
        <v>23</v>
      </c>
      <c r="F497">
        <f>INDEX(RanksTable!E:E,MATCH(B497,RanksTable!B:B,0))</f>
        <v>7</v>
      </c>
      <c r="H497" t="str">
        <f t="shared" si="7"/>
        <v>INSERT INTO "TeamRanks" (team_id,team_sport_id,team_rank) VALUES (49,23,7);</v>
      </c>
    </row>
    <row r="498" spans="2:8" x14ac:dyDescent="0.25">
      <c r="B498" t="s">
        <v>425</v>
      </c>
      <c r="C498">
        <f>INDEX(NationalTeams!B:B,MATCH(B498,NationalTeams!C:C,0))</f>
        <v>50</v>
      </c>
      <c r="D498" t="s">
        <v>1221</v>
      </c>
      <c r="E498">
        <f>INDEX(TeamSports!B:B,MATCH(D498,TeamSports!C:C,0))</f>
        <v>23</v>
      </c>
      <c r="F498">
        <f>INDEX(RanksTable!E:E,MATCH(B498,RanksTable!B:B,0))</f>
        <v>4</v>
      </c>
      <c r="H498" t="str">
        <f t="shared" si="7"/>
        <v>INSERT INTO "TeamRanks" (team_id,team_sport_id,team_rank) VALUES (50,23,4);</v>
      </c>
    </row>
    <row r="499" spans="2:8" x14ac:dyDescent="0.25">
      <c r="B499" t="s">
        <v>323</v>
      </c>
      <c r="C499">
        <f>INDEX(NationalTeams!B:B,MATCH(B499,NationalTeams!C:C,0))</f>
        <v>51</v>
      </c>
      <c r="D499" t="s">
        <v>1221</v>
      </c>
      <c r="E499">
        <f>INDEX(TeamSports!B:B,MATCH(D499,TeamSports!C:C,0))</f>
        <v>23</v>
      </c>
      <c r="F499">
        <f>INDEX(RanksTable!E:E,MATCH(B499,RanksTable!B:B,0))</f>
        <v>5</v>
      </c>
      <c r="H499" t="str">
        <f t="shared" si="7"/>
        <v>INSERT INTO "TeamRanks" (team_id,team_sport_id,team_rank) VALUES (51,23,5);</v>
      </c>
    </row>
    <row r="500" spans="2:8" x14ac:dyDescent="0.25">
      <c r="B500" t="s">
        <v>354</v>
      </c>
      <c r="C500">
        <f>INDEX(NationalTeams!B:B,MATCH(B500,NationalTeams!C:C,0))</f>
        <v>52</v>
      </c>
      <c r="D500" t="s">
        <v>1221</v>
      </c>
      <c r="E500">
        <f>INDEX(TeamSports!B:B,MATCH(D500,TeamSports!C:C,0))</f>
        <v>23</v>
      </c>
      <c r="F500">
        <f>INDEX(RanksTable!E:E,MATCH(B500,RanksTable!B:B,0))</f>
        <v>3</v>
      </c>
      <c r="H500" t="str">
        <f t="shared" si="7"/>
        <v>INSERT INTO "TeamRanks" (team_id,team_sport_id,team_rank) VALUES (52,23,3);</v>
      </c>
    </row>
    <row r="501" spans="2:8" x14ac:dyDescent="0.25">
      <c r="B501" t="s">
        <v>498</v>
      </c>
      <c r="C501">
        <f>INDEX(NationalTeams!B:B,MATCH(B501,NationalTeams!C:C,0))</f>
        <v>53</v>
      </c>
      <c r="D501" t="s">
        <v>1221</v>
      </c>
      <c r="E501">
        <f>INDEX(TeamSports!B:B,MATCH(D501,TeamSports!C:C,0))</f>
        <v>23</v>
      </c>
      <c r="F501">
        <f>INDEX(RanksTable!E:E,MATCH(B501,RanksTable!B:B,0))</f>
        <v>2</v>
      </c>
      <c r="H501" t="str">
        <f t="shared" si="7"/>
        <v>INSERT INTO "TeamRanks" (team_id,team_sport_id,team_rank) VALUES (53,23,2);</v>
      </c>
    </row>
    <row r="502" spans="2:8" x14ac:dyDescent="0.25">
      <c r="B502" t="s">
        <v>406</v>
      </c>
      <c r="C502">
        <f>INDEX(NationalTeams!B:B,MATCH(B502,NationalTeams!C:C,0))</f>
        <v>54</v>
      </c>
      <c r="D502" t="s">
        <v>1221</v>
      </c>
      <c r="E502">
        <f>INDEX(TeamSports!B:B,MATCH(D502,TeamSports!C:C,0))</f>
        <v>23</v>
      </c>
      <c r="F502">
        <f>INDEX(RanksTable!E:E,MATCH(B502,RanksTable!B:B,0))</f>
        <v>6</v>
      </c>
      <c r="H502" t="str">
        <f t="shared" si="7"/>
        <v>INSERT INTO "TeamRanks" (team_id,team_sport_id,team_rank) VALUES (54,23,6);</v>
      </c>
    </row>
    <row r="503" spans="2:8" x14ac:dyDescent="0.25">
      <c r="B503" t="s">
        <v>404</v>
      </c>
      <c r="C503">
        <f>INDEX(NationalTeams!B:B,MATCH(B503,NationalTeams!C:C,0))</f>
        <v>55</v>
      </c>
      <c r="D503" t="s">
        <v>1221</v>
      </c>
      <c r="E503">
        <f>INDEX(TeamSports!B:B,MATCH(D503,TeamSports!C:C,0))</f>
        <v>23</v>
      </c>
      <c r="F503">
        <f>INDEX(RanksTable!E:E,MATCH(B503,RanksTable!B:B,0))</f>
        <v>5</v>
      </c>
      <c r="H503" t="str">
        <f t="shared" si="7"/>
        <v>INSERT INTO "TeamRanks" (team_id,team_sport_id,team_rank) VALUES (55,23,5);</v>
      </c>
    </row>
    <row r="504" spans="2:8" x14ac:dyDescent="0.25">
      <c r="B504" t="s">
        <v>495</v>
      </c>
      <c r="C504">
        <f>INDEX(NationalTeams!B:B,MATCH(B504,NationalTeams!C:C,0))</f>
        <v>56</v>
      </c>
      <c r="D504" t="s">
        <v>1221</v>
      </c>
      <c r="E504">
        <f>INDEX(TeamSports!B:B,MATCH(D504,TeamSports!C:C,0))</f>
        <v>23</v>
      </c>
      <c r="F504">
        <f>INDEX(RanksTable!E:E,MATCH(B504,RanksTable!B:B,0))</f>
        <v>5</v>
      </c>
      <c r="H504" t="str">
        <f t="shared" si="7"/>
        <v>INSERT INTO "TeamRanks" (team_id,team_sport_id,team_rank) VALUES (56,23,5);</v>
      </c>
    </row>
    <row r="505" spans="2:8" x14ac:dyDescent="0.25">
      <c r="B505" t="s">
        <v>413</v>
      </c>
      <c r="C505">
        <f>INDEX(NationalTeams!B:B,MATCH(B505,NationalTeams!C:C,0))</f>
        <v>57</v>
      </c>
      <c r="D505" t="s">
        <v>1221</v>
      </c>
      <c r="E505">
        <f>INDEX(TeamSports!B:B,MATCH(D505,TeamSports!C:C,0))</f>
        <v>23</v>
      </c>
      <c r="F505">
        <f>INDEX(RanksTable!E:E,MATCH(B505,RanksTable!B:B,0))</f>
        <v>7</v>
      </c>
      <c r="H505" t="str">
        <f t="shared" si="7"/>
        <v>INSERT INTO "TeamRanks" (team_id,team_sport_id,team_rank) VALUES (57,23,7);</v>
      </c>
    </row>
    <row r="506" spans="2:8" x14ac:dyDescent="0.25">
      <c r="B506" t="s">
        <v>331</v>
      </c>
      <c r="C506">
        <f>INDEX(NationalTeams!B:B,MATCH(B506,NationalTeams!C:C,0))</f>
        <v>58</v>
      </c>
      <c r="D506" t="s">
        <v>1221</v>
      </c>
      <c r="E506">
        <f>INDEX(TeamSports!B:B,MATCH(D506,TeamSports!C:C,0))</f>
        <v>23</v>
      </c>
      <c r="F506">
        <f>INDEX(RanksTable!E:E,MATCH(B506,RanksTable!B:B,0))</f>
        <v>6</v>
      </c>
      <c r="H506" t="str">
        <f t="shared" si="7"/>
        <v>INSERT INTO "TeamRanks" (team_id,team_sport_id,team_rank) VALUES (58,23,6);</v>
      </c>
    </row>
    <row r="507" spans="2:8" x14ac:dyDescent="0.25">
      <c r="B507" t="s">
        <v>365</v>
      </c>
      <c r="C507">
        <f>INDEX(NationalTeams!B:B,MATCH(B507,NationalTeams!C:C,0))</f>
        <v>59</v>
      </c>
      <c r="D507" t="s">
        <v>1221</v>
      </c>
      <c r="E507">
        <f>INDEX(TeamSports!B:B,MATCH(D507,TeamSports!C:C,0))</f>
        <v>23</v>
      </c>
      <c r="F507">
        <f>INDEX(RanksTable!E:E,MATCH(B507,RanksTable!B:B,0))</f>
        <v>3</v>
      </c>
      <c r="H507" t="str">
        <f t="shared" si="7"/>
        <v>INSERT INTO "TeamRanks" (team_id,team_sport_id,team_rank) VALUES (59,23,3);</v>
      </c>
    </row>
    <row r="508" spans="2:8" x14ac:dyDescent="0.25">
      <c r="B508" t="s">
        <v>332</v>
      </c>
      <c r="C508">
        <f>INDEX(NationalTeams!B:B,MATCH(B508,NationalTeams!C:C,0))</f>
        <v>60</v>
      </c>
      <c r="D508" t="s">
        <v>1221</v>
      </c>
      <c r="E508">
        <f>INDEX(TeamSports!B:B,MATCH(D508,TeamSports!C:C,0))</f>
        <v>23</v>
      </c>
      <c r="F508">
        <f>INDEX(RanksTable!E:E,MATCH(B508,RanksTable!B:B,0))</f>
        <v>5</v>
      </c>
      <c r="H508" t="str">
        <f t="shared" si="7"/>
        <v>INSERT INTO "TeamRanks" (team_id,team_sport_id,team_rank) VALUES (60,23,5);</v>
      </c>
    </row>
    <row r="509" spans="2:8" x14ac:dyDescent="0.25">
      <c r="B509" t="s">
        <v>435</v>
      </c>
      <c r="C509">
        <f>INDEX(NationalTeams!B:B,MATCH(B509,NationalTeams!C:C,0))</f>
        <v>61</v>
      </c>
      <c r="D509" t="s">
        <v>1221</v>
      </c>
      <c r="E509">
        <f>INDEX(TeamSports!B:B,MATCH(D509,TeamSports!C:C,0))</f>
        <v>23</v>
      </c>
      <c r="F509">
        <f>INDEX(RanksTable!E:E,MATCH(B509,RanksTable!B:B,0))</f>
        <v>6</v>
      </c>
      <c r="H509" t="str">
        <f t="shared" si="7"/>
        <v>INSERT INTO "TeamRanks" (team_id,team_sport_id,team_rank) VALUES (61,23,6);</v>
      </c>
    </row>
    <row r="510" spans="2:8" x14ac:dyDescent="0.25">
      <c r="B510" t="s">
        <v>346</v>
      </c>
      <c r="C510">
        <f>INDEX(NationalTeams!B:B,MATCH(B510,NationalTeams!C:C,0))</f>
        <v>62</v>
      </c>
      <c r="D510" t="s">
        <v>1221</v>
      </c>
      <c r="E510">
        <f>INDEX(TeamSports!B:B,MATCH(D510,TeamSports!C:C,0))</f>
        <v>23</v>
      </c>
      <c r="F510">
        <f>INDEX(RanksTable!E:E,MATCH(B510,RanksTable!B:B,0))</f>
        <v>7</v>
      </c>
      <c r="H510" t="str">
        <f t="shared" si="7"/>
        <v>INSERT INTO "TeamRanks" (team_id,team_sport_id,team_rank) VALUES (62,23,7);</v>
      </c>
    </row>
    <row r="511" spans="2:8" x14ac:dyDescent="0.25">
      <c r="B511" t="s">
        <v>515</v>
      </c>
      <c r="C511">
        <f>INDEX(NationalTeams!B:B,MATCH(B511,NationalTeams!C:C,0))</f>
        <v>63</v>
      </c>
      <c r="D511" t="s">
        <v>1221</v>
      </c>
      <c r="E511">
        <f>INDEX(TeamSports!B:B,MATCH(D511,TeamSports!C:C,0))</f>
        <v>23</v>
      </c>
      <c r="F511">
        <f>INDEX(RanksTable!E:E,MATCH(B511,RanksTable!B:B,0))</f>
        <v>7</v>
      </c>
      <c r="H511" t="str">
        <f t="shared" si="7"/>
        <v>INSERT INTO "TeamRanks" (team_id,team_sport_id,team_rank) VALUES (63,23,7);</v>
      </c>
    </row>
    <row r="512" spans="2:8" x14ac:dyDescent="0.25">
      <c r="B512" t="s">
        <v>509</v>
      </c>
      <c r="C512">
        <f>INDEX(NationalTeams!B:B,MATCH(B512,NationalTeams!C:C,0))</f>
        <v>64</v>
      </c>
      <c r="D512" t="s">
        <v>1221</v>
      </c>
      <c r="E512">
        <f>INDEX(TeamSports!B:B,MATCH(D512,TeamSports!C:C,0))</f>
        <v>23</v>
      </c>
      <c r="F512">
        <f>INDEX(RanksTable!E:E,MATCH(B512,RanksTable!B:B,0))</f>
        <v>3</v>
      </c>
      <c r="H512" t="str">
        <f t="shared" si="7"/>
        <v>INSERT INTO "TeamRanks" (team_id,team_sport_id,team_rank) VALUES (64,23,3);</v>
      </c>
    </row>
    <row r="513" spans="2:8" x14ac:dyDescent="0.25">
      <c r="B513" t="s">
        <v>518</v>
      </c>
      <c r="C513">
        <f>INDEX(NationalTeams!B:B,MATCH(B513,NationalTeams!C:C,0))</f>
        <v>65</v>
      </c>
      <c r="D513" t="s">
        <v>1221</v>
      </c>
      <c r="E513">
        <f>INDEX(TeamSports!B:B,MATCH(D513,TeamSports!C:C,0))</f>
        <v>23</v>
      </c>
      <c r="F513">
        <f>INDEX(RanksTable!E:E,MATCH(B513,RanksTable!B:B,0))</f>
        <v>3</v>
      </c>
      <c r="H513" t="str">
        <f t="shared" si="7"/>
        <v>INSERT INTO "TeamRanks" (team_id,team_sport_id,team_rank) VALUES (65,23,3);</v>
      </c>
    </row>
    <row r="514" spans="2:8" x14ac:dyDescent="0.25">
      <c r="B514" t="s">
        <v>490</v>
      </c>
      <c r="C514">
        <f>INDEX(NationalTeams!B:B,MATCH(B514,NationalTeams!C:C,0))</f>
        <v>66</v>
      </c>
      <c r="D514" t="s">
        <v>1221</v>
      </c>
      <c r="E514">
        <f>INDEX(TeamSports!B:B,MATCH(D514,TeamSports!C:C,0))</f>
        <v>23</v>
      </c>
      <c r="F514">
        <f>INDEX(RanksTable!E:E,MATCH(B514,RanksTable!B:B,0))</f>
        <v>1</v>
      </c>
      <c r="H514" t="str">
        <f t="shared" si="7"/>
        <v>INSERT INTO "TeamRanks" (team_id,team_sport_id,team_rank) VALUES (66,23,1);</v>
      </c>
    </row>
    <row r="515" spans="2:8" x14ac:dyDescent="0.25">
      <c r="B515" t="s">
        <v>349</v>
      </c>
      <c r="C515">
        <f>INDEX(NationalTeams!B:B,MATCH(B515,NationalTeams!C:C,0))</f>
        <v>67</v>
      </c>
      <c r="D515" t="s">
        <v>1221</v>
      </c>
      <c r="E515">
        <f>INDEX(TeamSports!B:B,MATCH(D515,TeamSports!C:C,0))</f>
        <v>23</v>
      </c>
      <c r="F515">
        <f>INDEX(RanksTable!E:E,MATCH(B515,RanksTable!B:B,0))</f>
        <v>5</v>
      </c>
      <c r="H515" t="str">
        <f t="shared" si="7"/>
        <v>INSERT INTO "TeamRanks" (team_id,team_sport_id,team_rank) VALUES (67,23,5);</v>
      </c>
    </row>
    <row r="516" spans="2:8" x14ac:dyDescent="0.25">
      <c r="B516" t="s">
        <v>531</v>
      </c>
      <c r="C516">
        <f>INDEX(NationalTeams!B:B,MATCH(B516,NationalTeams!C:C,0))</f>
        <v>68</v>
      </c>
      <c r="D516" t="s">
        <v>1221</v>
      </c>
      <c r="E516">
        <f>INDEX(TeamSports!B:B,MATCH(D516,TeamSports!C:C,0))</f>
        <v>23</v>
      </c>
      <c r="F516">
        <f>INDEX(RanksTable!E:E,MATCH(B516,RanksTable!B:B,0))</f>
        <v>7</v>
      </c>
      <c r="H516" t="str">
        <f t="shared" ref="H516:H579" si="8">_xlfn.CONCAT($H$1,$L$1,$C$1,$L$1," ",$J$1,$C$2,$N$1,$E$2,$N$1,$F$2,$K$1,$I$1,$J$1,C516,$N$1,E516,$N$1,F516,$K$1,$O$1)</f>
        <v>INSERT INTO "TeamRanks" (team_id,team_sport_id,team_rank) VALUES (68,23,7);</v>
      </c>
    </row>
    <row r="517" spans="2:8" x14ac:dyDescent="0.25">
      <c r="B517" t="s">
        <v>326</v>
      </c>
      <c r="C517">
        <f>INDEX(NationalTeams!B:B,MATCH(B517,NationalTeams!C:C,0))</f>
        <v>69</v>
      </c>
      <c r="D517" t="s">
        <v>1221</v>
      </c>
      <c r="E517">
        <f>INDEX(TeamSports!B:B,MATCH(D517,TeamSports!C:C,0))</f>
        <v>23</v>
      </c>
      <c r="F517">
        <f>INDEX(RanksTable!E:E,MATCH(B517,RanksTable!B:B,0))</f>
        <v>7</v>
      </c>
      <c r="H517" t="str">
        <f t="shared" si="8"/>
        <v>INSERT INTO "TeamRanks" (team_id,team_sport_id,team_rank) VALUES (69,23,7);</v>
      </c>
    </row>
    <row r="518" spans="2:8" x14ac:dyDescent="0.25">
      <c r="B518" t="s">
        <v>320</v>
      </c>
      <c r="C518">
        <f>INDEX(NationalTeams!B:B,MATCH(B518,NationalTeams!C:C,0))</f>
        <v>70</v>
      </c>
      <c r="D518" t="s">
        <v>1221</v>
      </c>
      <c r="E518">
        <f>INDEX(TeamSports!B:B,MATCH(D518,TeamSports!C:C,0))</f>
        <v>23</v>
      </c>
      <c r="F518">
        <f>INDEX(RanksTable!E:E,MATCH(B518,RanksTable!B:B,0))</f>
        <v>7</v>
      </c>
      <c r="H518" t="str">
        <f t="shared" si="8"/>
        <v>INSERT INTO "TeamRanks" (team_id,team_sport_id,team_rank) VALUES (70,23,7);</v>
      </c>
    </row>
    <row r="519" spans="2:8" x14ac:dyDescent="0.25">
      <c r="B519" t="s">
        <v>459</v>
      </c>
      <c r="C519">
        <f>INDEX(NationalTeams!B:B,MATCH(B519,NationalTeams!C:C,0))</f>
        <v>71</v>
      </c>
      <c r="D519" t="s">
        <v>1221</v>
      </c>
      <c r="E519">
        <f>INDEX(TeamSports!B:B,MATCH(D519,TeamSports!C:C,0))</f>
        <v>23</v>
      </c>
      <c r="F519">
        <f>INDEX(RanksTable!E:E,MATCH(B519,RanksTable!B:B,0))</f>
        <v>5</v>
      </c>
      <c r="H519" t="str">
        <f t="shared" si="8"/>
        <v>INSERT INTO "TeamRanks" (team_id,team_sport_id,team_rank) VALUES (71,23,5);</v>
      </c>
    </row>
    <row r="520" spans="2:8" x14ac:dyDescent="0.25">
      <c r="B520" t="s">
        <v>445</v>
      </c>
      <c r="C520">
        <f>INDEX(NationalTeams!B:B,MATCH(B520,NationalTeams!C:C,0))</f>
        <v>72</v>
      </c>
      <c r="D520" t="s">
        <v>1221</v>
      </c>
      <c r="E520">
        <f>INDEX(TeamSports!B:B,MATCH(D520,TeamSports!C:C,0))</f>
        <v>23</v>
      </c>
      <c r="F520">
        <f>INDEX(RanksTable!E:E,MATCH(B520,RanksTable!B:B,0))</f>
        <v>7</v>
      </c>
      <c r="H520" t="str">
        <f t="shared" si="8"/>
        <v>INSERT INTO "TeamRanks" (team_id,team_sport_id,team_rank) VALUES (72,23,7);</v>
      </c>
    </row>
    <row r="521" spans="2:8" x14ac:dyDescent="0.25">
      <c r="B521" t="s">
        <v>511</v>
      </c>
      <c r="C521">
        <f>INDEX(NationalTeams!B:B,MATCH(B521,NationalTeams!C:C,0))</f>
        <v>73</v>
      </c>
      <c r="D521" t="s">
        <v>1221</v>
      </c>
      <c r="E521">
        <f>INDEX(TeamSports!B:B,MATCH(D521,TeamSports!C:C,0))</f>
        <v>23</v>
      </c>
      <c r="F521">
        <f>INDEX(RanksTable!E:E,MATCH(B521,RanksTable!B:B,0))</f>
        <v>3</v>
      </c>
      <c r="H521" t="str">
        <f t="shared" si="8"/>
        <v>INSERT INTO "TeamRanks" (team_id,team_sport_id,team_rank) VALUES (73,23,3);</v>
      </c>
    </row>
    <row r="522" spans="2:8" x14ac:dyDescent="0.25">
      <c r="B522" t="s">
        <v>487</v>
      </c>
      <c r="C522">
        <f>INDEX(NationalTeams!B:B,MATCH(B522,NationalTeams!C:C,0))</f>
        <v>74</v>
      </c>
      <c r="D522" t="s">
        <v>1221</v>
      </c>
      <c r="E522">
        <f>INDEX(TeamSports!B:B,MATCH(D522,TeamSports!C:C,0))</f>
        <v>23</v>
      </c>
      <c r="F522">
        <f>INDEX(RanksTable!E:E,MATCH(B522,RanksTable!B:B,0))</f>
        <v>1</v>
      </c>
      <c r="H522" t="str">
        <f t="shared" si="8"/>
        <v>INSERT INTO "TeamRanks" (team_id,team_sport_id,team_rank) VALUES (74,23,1);</v>
      </c>
    </row>
    <row r="523" spans="2:8" x14ac:dyDescent="0.25">
      <c r="B523" t="s">
        <v>383</v>
      </c>
      <c r="C523">
        <f>INDEX(NationalTeams!B:B,MATCH(B523,NationalTeams!C:C,0))</f>
        <v>75</v>
      </c>
      <c r="D523" t="s">
        <v>1221</v>
      </c>
      <c r="E523">
        <f>INDEX(TeamSports!B:B,MATCH(D523,TeamSports!C:C,0))</f>
        <v>23</v>
      </c>
      <c r="F523">
        <f>INDEX(RanksTable!E:E,MATCH(B523,RanksTable!B:B,0))</f>
        <v>7</v>
      </c>
      <c r="H523" t="str">
        <f t="shared" si="8"/>
        <v>INSERT INTO "TeamRanks" (team_id,team_sport_id,team_rank) VALUES (75,23,7);</v>
      </c>
    </row>
    <row r="524" spans="2:8" x14ac:dyDescent="0.25">
      <c r="B524" t="s">
        <v>517</v>
      </c>
      <c r="C524">
        <f>INDEX(NationalTeams!B:B,MATCH(B524,NationalTeams!C:C,0))</f>
        <v>76</v>
      </c>
      <c r="D524" t="s">
        <v>1221</v>
      </c>
      <c r="E524">
        <f>INDEX(TeamSports!B:B,MATCH(D524,TeamSports!C:C,0))</f>
        <v>23</v>
      </c>
      <c r="F524">
        <f>INDEX(RanksTable!E:E,MATCH(B524,RanksTable!B:B,0))</f>
        <v>6</v>
      </c>
      <c r="H524" t="str">
        <f t="shared" si="8"/>
        <v>INSERT INTO "TeamRanks" (team_id,team_sport_id,team_rank) VALUES (76,23,6);</v>
      </c>
    </row>
    <row r="525" spans="2:8" x14ac:dyDescent="0.25">
      <c r="B525" t="s">
        <v>391</v>
      </c>
      <c r="C525">
        <f>INDEX(NationalTeams!B:B,MATCH(B525,NationalTeams!C:C,0))</f>
        <v>77</v>
      </c>
      <c r="D525" t="s">
        <v>1221</v>
      </c>
      <c r="E525">
        <f>INDEX(TeamSports!B:B,MATCH(D525,TeamSports!C:C,0))</f>
        <v>23</v>
      </c>
      <c r="F525">
        <f>INDEX(RanksTable!E:E,MATCH(B525,RanksTable!B:B,0))</f>
        <v>7</v>
      </c>
      <c r="H525" t="str">
        <f t="shared" si="8"/>
        <v>INSERT INTO "TeamRanks" (team_id,team_sport_id,team_rank) VALUES (77,23,7);</v>
      </c>
    </row>
    <row r="526" spans="2:8" x14ac:dyDescent="0.25">
      <c r="B526" t="s">
        <v>524</v>
      </c>
      <c r="C526">
        <f>INDEX(NationalTeams!B:B,MATCH(B526,NationalTeams!C:C,0))</f>
        <v>78</v>
      </c>
      <c r="D526" t="s">
        <v>1221</v>
      </c>
      <c r="E526">
        <f>INDEX(TeamSports!B:B,MATCH(D526,TeamSports!C:C,0))</f>
        <v>23</v>
      </c>
      <c r="F526">
        <f>INDEX(RanksTable!E:E,MATCH(B526,RanksTable!B:B,0))</f>
        <v>2</v>
      </c>
      <c r="H526" t="str">
        <f t="shared" si="8"/>
        <v>INSERT INTO "TeamRanks" (team_id,team_sport_id,team_rank) VALUES (78,23,2);</v>
      </c>
    </row>
    <row r="527" spans="2:8" x14ac:dyDescent="0.25">
      <c r="B527" t="s">
        <v>325</v>
      </c>
      <c r="C527">
        <f>INDEX(NationalTeams!B:B,MATCH(B527,NationalTeams!C:C,0))</f>
        <v>79</v>
      </c>
      <c r="D527" t="s">
        <v>1221</v>
      </c>
      <c r="E527">
        <f>INDEX(TeamSports!B:B,MATCH(D527,TeamSports!C:C,0))</f>
        <v>23</v>
      </c>
      <c r="F527">
        <f>INDEX(RanksTable!E:E,MATCH(B527,RanksTable!B:B,0))</f>
        <v>7</v>
      </c>
      <c r="H527" t="str">
        <f t="shared" si="8"/>
        <v>INSERT INTO "TeamRanks" (team_id,team_sport_id,team_rank) VALUES (79,23,7);</v>
      </c>
    </row>
    <row r="528" spans="2:8" x14ac:dyDescent="0.25">
      <c r="B528" t="s">
        <v>536</v>
      </c>
      <c r="C528">
        <f>INDEX(NationalTeams!B:B,MATCH(B528,NationalTeams!C:C,0))</f>
        <v>80</v>
      </c>
      <c r="D528" t="s">
        <v>1221</v>
      </c>
      <c r="E528">
        <f>INDEX(TeamSports!B:B,MATCH(D528,TeamSports!C:C,0))</f>
        <v>23</v>
      </c>
      <c r="F528">
        <f>INDEX(RanksTable!E:E,MATCH(B528,RanksTable!B:B,0))</f>
        <v>6</v>
      </c>
      <c r="H528" t="str">
        <f t="shared" si="8"/>
        <v>INSERT INTO "TeamRanks" (team_id,team_sport_id,team_rank) VALUES (80,23,6);</v>
      </c>
    </row>
    <row r="529" spans="2:8" x14ac:dyDescent="0.25">
      <c r="B529" t="s">
        <v>405</v>
      </c>
      <c r="C529">
        <f>INDEX(NationalTeams!B:B,MATCH(B529,NationalTeams!C:C,0))</f>
        <v>81</v>
      </c>
      <c r="D529" t="s">
        <v>1221</v>
      </c>
      <c r="E529">
        <f>INDEX(TeamSports!B:B,MATCH(D529,TeamSports!C:C,0))</f>
        <v>23</v>
      </c>
      <c r="F529">
        <f>INDEX(RanksTable!E:E,MATCH(B529,RanksTable!B:B,0))</f>
        <v>7</v>
      </c>
      <c r="H529" t="str">
        <f t="shared" si="8"/>
        <v>INSERT INTO "TeamRanks" (team_id,team_sport_id,team_rank) VALUES (81,23,7);</v>
      </c>
    </row>
    <row r="530" spans="2:8" x14ac:dyDescent="0.25">
      <c r="B530" t="s">
        <v>508</v>
      </c>
      <c r="C530">
        <f>INDEX(NationalTeams!B:B,MATCH(B530,NationalTeams!C:C,0))</f>
        <v>82</v>
      </c>
      <c r="D530" t="s">
        <v>1221</v>
      </c>
      <c r="E530">
        <f>INDEX(TeamSports!B:B,MATCH(D530,TeamSports!C:C,0))</f>
        <v>23</v>
      </c>
      <c r="F530">
        <f>INDEX(RanksTable!E:E,MATCH(B530,RanksTable!B:B,0))</f>
        <v>6</v>
      </c>
      <c r="H530" t="str">
        <f t="shared" si="8"/>
        <v>INSERT INTO "TeamRanks" (team_id,team_sport_id,team_rank) VALUES (82,23,6);</v>
      </c>
    </row>
    <row r="531" spans="2:8" x14ac:dyDescent="0.25">
      <c r="B531" t="s">
        <v>477</v>
      </c>
      <c r="C531">
        <f>INDEX(NationalTeams!B:B,MATCH(B531,NationalTeams!C:C,0))</f>
        <v>83</v>
      </c>
      <c r="D531" t="s">
        <v>1221</v>
      </c>
      <c r="E531">
        <f>INDEX(TeamSports!B:B,MATCH(D531,TeamSports!C:C,0))</f>
        <v>23</v>
      </c>
      <c r="F531">
        <f>INDEX(RanksTable!E:E,MATCH(B531,RanksTable!B:B,0))</f>
        <v>7</v>
      </c>
      <c r="H531" t="str">
        <f t="shared" si="8"/>
        <v>INSERT INTO "TeamRanks" (team_id,team_sport_id,team_rank) VALUES (83,23,7);</v>
      </c>
    </row>
    <row r="532" spans="2:8" x14ac:dyDescent="0.25">
      <c r="B532" t="s">
        <v>396</v>
      </c>
      <c r="C532">
        <f>INDEX(NationalTeams!B:B,MATCH(B532,NationalTeams!C:C,0))</f>
        <v>84</v>
      </c>
      <c r="D532" t="s">
        <v>1221</v>
      </c>
      <c r="E532">
        <f>INDEX(TeamSports!B:B,MATCH(D532,TeamSports!C:C,0))</f>
        <v>23</v>
      </c>
      <c r="F532">
        <f>INDEX(RanksTable!E:E,MATCH(B532,RanksTable!B:B,0))</f>
        <v>4</v>
      </c>
      <c r="H532" t="str">
        <f t="shared" si="8"/>
        <v>INSERT INTO "TeamRanks" (team_id,team_sport_id,team_rank) VALUES (84,23,4);</v>
      </c>
    </row>
    <row r="533" spans="2:8" x14ac:dyDescent="0.25">
      <c r="B533" t="s">
        <v>382</v>
      </c>
      <c r="C533">
        <f>INDEX(NationalTeams!B:B,MATCH(B533,NationalTeams!C:C,0))</f>
        <v>85</v>
      </c>
      <c r="D533" t="s">
        <v>1221</v>
      </c>
      <c r="E533">
        <f>INDEX(TeamSports!B:B,MATCH(D533,TeamSports!C:C,0))</f>
        <v>23</v>
      </c>
      <c r="F533">
        <f>INDEX(RanksTable!E:E,MATCH(B533,RanksTable!B:B,0))</f>
        <v>6</v>
      </c>
      <c r="H533" t="str">
        <f t="shared" si="8"/>
        <v>INSERT INTO "TeamRanks" (team_id,team_sport_id,team_rank) VALUES (85,23,6);</v>
      </c>
    </row>
    <row r="534" spans="2:8" x14ac:dyDescent="0.25">
      <c r="B534" t="s">
        <v>338</v>
      </c>
      <c r="C534">
        <f>INDEX(NationalTeams!B:B,MATCH(B534,NationalTeams!C:C,0))</f>
        <v>86</v>
      </c>
      <c r="D534" t="s">
        <v>1221</v>
      </c>
      <c r="E534">
        <f>INDEX(TeamSports!B:B,MATCH(D534,TeamSports!C:C,0))</f>
        <v>23</v>
      </c>
      <c r="F534">
        <f>INDEX(RanksTable!E:E,MATCH(B534,RanksTable!B:B,0))</f>
        <v>7</v>
      </c>
      <c r="H534" t="str">
        <f t="shared" si="8"/>
        <v>INSERT INTO "TeamRanks" (team_id,team_sport_id,team_rank) VALUES (86,23,7);</v>
      </c>
    </row>
    <row r="535" spans="2:8" x14ac:dyDescent="0.25">
      <c r="B535" t="s">
        <v>392</v>
      </c>
      <c r="C535">
        <f>INDEX(NationalTeams!B:B,MATCH(B535,NationalTeams!C:C,0))</f>
        <v>87</v>
      </c>
      <c r="D535" t="s">
        <v>1221</v>
      </c>
      <c r="E535">
        <f>INDEX(TeamSports!B:B,MATCH(D535,TeamSports!C:C,0))</f>
        <v>23</v>
      </c>
      <c r="F535">
        <f>INDEX(RanksTable!E:E,MATCH(B535,RanksTable!B:B,0))</f>
        <v>5</v>
      </c>
      <c r="H535" t="str">
        <f t="shared" si="8"/>
        <v>INSERT INTO "TeamRanks" (team_id,team_sport_id,team_rank) VALUES (87,23,5);</v>
      </c>
    </row>
    <row r="536" spans="2:8" x14ac:dyDescent="0.25">
      <c r="B536" t="s">
        <v>335</v>
      </c>
      <c r="C536">
        <f>INDEX(NationalTeams!B:B,MATCH(B536,NationalTeams!C:C,0))</f>
        <v>88</v>
      </c>
      <c r="D536" t="s">
        <v>1221</v>
      </c>
      <c r="E536">
        <f>INDEX(TeamSports!B:B,MATCH(D536,TeamSports!C:C,0))</f>
        <v>23</v>
      </c>
      <c r="F536">
        <f>INDEX(RanksTable!E:E,MATCH(B536,RanksTable!B:B,0))</f>
        <v>7</v>
      </c>
      <c r="H536" t="str">
        <f t="shared" si="8"/>
        <v>INSERT INTO "TeamRanks" (team_id,team_sport_id,team_rank) VALUES (88,23,7);</v>
      </c>
    </row>
    <row r="537" spans="2:8" x14ac:dyDescent="0.25">
      <c r="B537" t="s">
        <v>333</v>
      </c>
      <c r="C537">
        <f>INDEX(NationalTeams!B:B,MATCH(B537,NationalTeams!C:C,0))</f>
        <v>89</v>
      </c>
      <c r="D537" t="s">
        <v>1221</v>
      </c>
      <c r="E537">
        <f>INDEX(TeamSports!B:B,MATCH(D537,TeamSports!C:C,0))</f>
        <v>23</v>
      </c>
      <c r="F537">
        <f>INDEX(RanksTable!E:E,MATCH(B537,RanksTable!B:B,0))</f>
        <v>7</v>
      </c>
      <c r="H537" t="str">
        <f t="shared" si="8"/>
        <v>INSERT INTO "TeamRanks" (team_id,team_sport_id,team_rank) VALUES (89,23,7);</v>
      </c>
    </row>
    <row r="538" spans="2:8" x14ac:dyDescent="0.25">
      <c r="B538" t="s">
        <v>397</v>
      </c>
      <c r="C538">
        <f>INDEX(NationalTeams!B:B,MATCH(B538,NationalTeams!C:C,0))</f>
        <v>90</v>
      </c>
      <c r="D538" t="s">
        <v>1221</v>
      </c>
      <c r="E538">
        <f>INDEX(TeamSports!B:B,MATCH(D538,TeamSports!C:C,0))</f>
        <v>23</v>
      </c>
      <c r="F538">
        <f>INDEX(RanksTable!E:E,MATCH(B538,RanksTable!B:B,0))</f>
        <v>5</v>
      </c>
      <c r="H538" t="str">
        <f t="shared" si="8"/>
        <v>INSERT INTO "TeamRanks" (team_id,team_sport_id,team_rank) VALUES (90,23,5);</v>
      </c>
    </row>
    <row r="539" spans="2:8" x14ac:dyDescent="0.25">
      <c r="B539" t="s">
        <v>469</v>
      </c>
      <c r="C539">
        <f>INDEX(NationalTeams!B:B,MATCH(B539,NationalTeams!C:C,0))</f>
        <v>91</v>
      </c>
      <c r="D539" t="s">
        <v>1221</v>
      </c>
      <c r="E539">
        <f>INDEX(TeamSports!B:B,MATCH(D539,TeamSports!C:C,0))</f>
        <v>23</v>
      </c>
      <c r="F539">
        <f>INDEX(RanksTable!E:E,MATCH(B539,RanksTable!B:B,0))</f>
        <v>7</v>
      </c>
      <c r="H539" t="str">
        <f t="shared" si="8"/>
        <v>INSERT INTO "TeamRanks" (team_id,team_sport_id,team_rank) VALUES (91,23,7);</v>
      </c>
    </row>
    <row r="540" spans="2:8" x14ac:dyDescent="0.25">
      <c r="B540" t="s">
        <v>512</v>
      </c>
      <c r="C540">
        <f>INDEX(NationalTeams!B:B,MATCH(B540,NationalTeams!C:C,0))</f>
        <v>92</v>
      </c>
      <c r="D540" t="s">
        <v>1221</v>
      </c>
      <c r="E540">
        <f>INDEX(TeamSports!B:B,MATCH(D540,TeamSports!C:C,0))</f>
        <v>23</v>
      </c>
      <c r="F540">
        <f>INDEX(RanksTable!E:E,MATCH(B540,RanksTable!B:B,0))</f>
        <v>3</v>
      </c>
      <c r="H540" t="str">
        <f t="shared" si="8"/>
        <v>INSERT INTO "TeamRanks" (team_id,team_sport_id,team_rank) VALUES (92,23,3);</v>
      </c>
    </row>
    <row r="541" spans="2:8" x14ac:dyDescent="0.25">
      <c r="B541" t="s">
        <v>458</v>
      </c>
      <c r="C541">
        <f>INDEX(NationalTeams!B:B,MATCH(B541,NationalTeams!C:C,0))</f>
        <v>93</v>
      </c>
      <c r="D541" t="s">
        <v>1221</v>
      </c>
      <c r="E541">
        <f>INDEX(TeamSports!B:B,MATCH(D541,TeamSports!C:C,0))</f>
        <v>23</v>
      </c>
      <c r="F541">
        <f>INDEX(RanksTable!E:E,MATCH(B541,RanksTable!B:B,0))</f>
        <v>7</v>
      </c>
      <c r="H541" t="str">
        <f t="shared" si="8"/>
        <v>INSERT INTO "TeamRanks" (team_id,team_sport_id,team_rank) VALUES (93,23,7);</v>
      </c>
    </row>
    <row r="542" spans="2:8" x14ac:dyDescent="0.25">
      <c r="B542" t="s">
        <v>444</v>
      </c>
      <c r="C542">
        <f>INDEX(NationalTeams!B:B,MATCH(B542,NationalTeams!C:C,0))</f>
        <v>94</v>
      </c>
      <c r="D542" t="s">
        <v>1221</v>
      </c>
      <c r="E542">
        <f>INDEX(TeamSports!B:B,MATCH(D542,TeamSports!C:C,0))</f>
        <v>23</v>
      </c>
      <c r="F542">
        <f>INDEX(RanksTable!E:E,MATCH(B542,RanksTable!B:B,0))</f>
        <v>3</v>
      </c>
      <c r="H542" t="str">
        <f t="shared" si="8"/>
        <v>INSERT INTO "TeamRanks" (team_id,team_sport_id,team_rank) VALUES (94,23,3);</v>
      </c>
    </row>
    <row r="543" spans="2:8" x14ac:dyDescent="0.25">
      <c r="B543" t="s">
        <v>493</v>
      </c>
      <c r="C543">
        <f>INDEX(NationalTeams!B:B,MATCH(B543,NationalTeams!C:C,0))</f>
        <v>95</v>
      </c>
      <c r="D543" t="s">
        <v>1221</v>
      </c>
      <c r="E543">
        <f>INDEX(TeamSports!B:B,MATCH(D543,TeamSports!C:C,0))</f>
        <v>23</v>
      </c>
      <c r="F543">
        <f>INDEX(RanksTable!E:E,MATCH(B543,RanksTable!B:B,0))</f>
        <v>6</v>
      </c>
      <c r="H543" t="str">
        <f t="shared" si="8"/>
        <v>INSERT INTO "TeamRanks" (team_id,team_sport_id,team_rank) VALUES (95,23,6);</v>
      </c>
    </row>
    <row r="544" spans="2:8" x14ac:dyDescent="0.25">
      <c r="B544" t="s">
        <v>431</v>
      </c>
      <c r="C544">
        <f>INDEX(NationalTeams!B:B,MATCH(B544,NationalTeams!C:C,0))</f>
        <v>96</v>
      </c>
      <c r="D544" t="s">
        <v>1221</v>
      </c>
      <c r="E544">
        <f>INDEX(TeamSports!B:B,MATCH(D544,TeamSports!C:C,0))</f>
        <v>23</v>
      </c>
      <c r="F544">
        <f>INDEX(RanksTable!E:E,MATCH(B544,RanksTable!B:B,0))</f>
        <v>3</v>
      </c>
      <c r="H544" t="str">
        <f t="shared" si="8"/>
        <v>INSERT INTO "TeamRanks" (team_id,team_sport_id,team_rank) VALUES (96,23,3);</v>
      </c>
    </row>
    <row r="545" spans="2:8" x14ac:dyDescent="0.25">
      <c r="B545" t="s">
        <v>427</v>
      </c>
      <c r="C545">
        <f>INDEX(NationalTeams!B:B,MATCH(B545,NationalTeams!C:C,0))</f>
        <v>97</v>
      </c>
      <c r="D545" t="s">
        <v>1221</v>
      </c>
      <c r="E545">
        <f>INDEX(TeamSports!B:B,MATCH(D545,TeamSports!C:C,0))</f>
        <v>23</v>
      </c>
      <c r="F545">
        <f>INDEX(RanksTable!E:E,MATCH(B545,RanksTable!B:B,0))</f>
        <v>1</v>
      </c>
      <c r="H545" t="str">
        <f t="shared" si="8"/>
        <v>INSERT INTO "TeamRanks" (team_id,team_sport_id,team_rank) VALUES (97,23,1);</v>
      </c>
    </row>
    <row r="546" spans="2:8" x14ac:dyDescent="0.25">
      <c r="B546" t="s">
        <v>513</v>
      </c>
      <c r="C546">
        <f>INDEX(NationalTeams!B:B,MATCH(B546,NationalTeams!C:C,0))</f>
        <v>98</v>
      </c>
      <c r="D546" t="s">
        <v>1221</v>
      </c>
      <c r="E546">
        <f>INDEX(TeamSports!B:B,MATCH(D546,TeamSports!C:C,0))</f>
        <v>23</v>
      </c>
      <c r="F546">
        <f>INDEX(RanksTable!E:E,MATCH(B546,RanksTable!B:B,0))</f>
        <v>7</v>
      </c>
      <c r="H546" t="str">
        <f t="shared" si="8"/>
        <v>INSERT INTO "TeamRanks" (team_id,team_sport_id,team_rank) VALUES (98,23,7);</v>
      </c>
    </row>
    <row r="547" spans="2:8" x14ac:dyDescent="0.25">
      <c r="B547" t="s">
        <v>503</v>
      </c>
      <c r="C547">
        <f>INDEX(NationalTeams!B:B,MATCH(B547,NationalTeams!C:C,0))</f>
        <v>99</v>
      </c>
      <c r="D547" t="s">
        <v>1221</v>
      </c>
      <c r="E547">
        <f>INDEX(TeamSports!B:B,MATCH(D547,TeamSports!C:C,0))</f>
        <v>23</v>
      </c>
      <c r="F547">
        <f>INDEX(RanksTable!E:E,MATCH(B547,RanksTable!B:B,0))</f>
        <v>7</v>
      </c>
      <c r="H547" t="str">
        <f t="shared" si="8"/>
        <v>INSERT INTO "TeamRanks" (team_id,team_sport_id,team_rank) VALUES (99,23,7);</v>
      </c>
    </row>
    <row r="548" spans="2:8" x14ac:dyDescent="0.25">
      <c r="B548" t="s">
        <v>519</v>
      </c>
      <c r="C548">
        <f>INDEX(NationalTeams!B:B,MATCH(B548,NationalTeams!C:C,0))</f>
        <v>100</v>
      </c>
      <c r="D548" t="s">
        <v>1221</v>
      </c>
      <c r="E548">
        <f>INDEX(TeamSports!B:B,MATCH(D548,TeamSports!C:C,0))</f>
        <v>23</v>
      </c>
      <c r="F548">
        <f>INDEX(RanksTable!E:E,MATCH(B548,RanksTable!B:B,0))</f>
        <v>7</v>
      </c>
      <c r="H548" t="str">
        <f t="shared" si="8"/>
        <v>INSERT INTO "TeamRanks" (team_id,team_sport_id,team_rank) VALUES (100,23,7);</v>
      </c>
    </row>
    <row r="549" spans="2:8" x14ac:dyDescent="0.25">
      <c r="B549" t="s">
        <v>410</v>
      </c>
      <c r="C549">
        <f>INDEX(NationalTeams!B:B,MATCH(B549,NationalTeams!C:C,0))</f>
        <v>101</v>
      </c>
      <c r="D549" t="s">
        <v>1221</v>
      </c>
      <c r="E549">
        <f>INDEX(TeamSports!B:B,MATCH(D549,TeamSports!C:C,0))</f>
        <v>23</v>
      </c>
      <c r="F549">
        <f>INDEX(RanksTable!E:E,MATCH(B549,RanksTable!B:B,0))</f>
        <v>7</v>
      </c>
      <c r="H549" t="str">
        <f t="shared" si="8"/>
        <v>INSERT INTO "TeamRanks" (team_id,team_sport_id,team_rank) VALUES (101,23,7);</v>
      </c>
    </row>
    <row r="550" spans="2:8" x14ac:dyDescent="0.25">
      <c r="B550" t="s">
        <v>486</v>
      </c>
      <c r="C550">
        <f>INDEX(NationalTeams!B:B,MATCH(B550,NationalTeams!C:C,0))</f>
        <v>102</v>
      </c>
      <c r="D550" t="s">
        <v>1221</v>
      </c>
      <c r="E550">
        <f>INDEX(TeamSports!B:B,MATCH(D550,TeamSports!C:C,0))</f>
        <v>23</v>
      </c>
      <c r="F550">
        <f>INDEX(RanksTable!E:E,MATCH(B550,RanksTable!B:B,0))</f>
        <v>7</v>
      </c>
      <c r="H550" t="str">
        <f t="shared" si="8"/>
        <v>INSERT INTO "TeamRanks" (team_id,team_sport_id,team_rank) VALUES (102,23,7);</v>
      </c>
    </row>
    <row r="551" spans="2:8" x14ac:dyDescent="0.25">
      <c r="B551" t="s">
        <v>526</v>
      </c>
      <c r="C551">
        <f>INDEX(NationalTeams!B:B,MATCH(B551,NationalTeams!C:C,0))</f>
        <v>103</v>
      </c>
      <c r="D551" t="s">
        <v>1221</v>
      </c>
      <c r="E551">
        <f>INDEX(TeamSports!B:B,MATCH(D551,TeamSports!C:C,0))</f>
        <v>23</v>
      </c>
      <c r="F551">
        <f>INDEX(RanksTable!E:E,MATCH(B551,RanksTable!B:B,0))</f>
        <v>7</v>
      </c>
      <c r="H551" t="str">
        <f t="shared" si="8"/>
        <v>INSERT INTO "TeamRanks" (team_id,team_sport_id,team_rank) VALUES (103,23,7);</v>
      </c>
    </row>
    <row r="552" spans="2:8" x14ac:dyDescent="0.25">
      <c r="B552" t="s">
        <v>470</v>
      </c>
      <c r="C552">
        <f>INDEX(NationalTeams!B:B,MATCH(B552,NationalTeams!C:C,0))</f>
        <v>104</v>
      </c>
      <c r="D552" t="s">
        <v>1221</v>
      </c>
      <c r="E552">
        <f>INDEX(TeamSports!B:B,MATCH(D552,TeamSports!C:C,0))</f>
        <v>23</v>
      </c>
      <c r="F552">
        <f>INDEX(RanksTable!E:E,MATCH(B552,RanksTable!B:B,0))</f>
        <v>7</v>
      </c>
      <c r="H552" t="str">
        <f t="shared" si="8"/>
        <v>INSERT INTO "TeamRanks" (team_id,team_sport_id,team_rank) VALUES (104,23,7);</v>
      </c>
    </row>
    <row r="553" spans="2:8" x14ac:dyDescent="0.25">
      <c r="B553" t="s">
        <v>461</v>
      </c>
      <c r="C553">
        <f>INDEX(NationalTeams!B:B,MATCH(B553,NationalTeams!C:C,0))</f>
        <v>105</v>
      </c>
      <c r="D553" t="s">
        <v>1221</v>
      </c>
      <c r="E553">
        <f>INDEX(TeamSports!B:B,MATCH(D553,TeamSports!C:C,0))</f>
        <v>23</v>
      </c>
      <c r="F553">
        <f>INDEX(RanksTable!E:E,MATCH(B553,RanksTable!B:B,0))</f>
        <v>4</v>
      </c>
      <c r="H553" t="str">
        <f t="shared" si="8"/>
        <v>INSERT INTO "TeamRanks" (team_id,team_sport_id,team_rank) VALUES (105,23,4);</v>
      </c>
    </row>
    <row r="554" spans="2:8" x14ac:dyDescent="0.25">
      <c r="B554" t="s">
        <v>418</v>
      </c>
      <c r="C554">
        <f>INDEX(NationalTeams!B:B,MATCH(B554,NationalTeams!C:C,0))</f>
        <v>106</v>
      </c>
      <c r="D554" t="s">
        <v>1221</v>
      </c>
      <c r="E554">
        <f>INDEX(TeamSports!B:B,MATCH(D554,TeamSports!C:C,0))</f>
        <v>23</v>
      </c>
      <c r="F554">
        <f>INDEX(RanksTable!E:E,MATCH(B554,RanksTable!B:B,0))</f>
        <v>7</v>
      </c>
      <c r="H554" t="str">
        <f t="shared" si="8"/>
        <v>INSERT INTO "TeamRanks" (team_id,team_sport_id,team_rank) VALUES (106,23,7);</v>
      </c>
    </row>
    <row r="555" spans="2:8" x14ac:dyDescent="0.25">
      <c r="B555" t="s">
        <v>417</v>
      </c>
      <c r="C555">
        <f>INDEX(NationalTeams!B:B,MATCH(B555,NationalTeams!C:C,0))</f>
        <v>107</v>
      </c>
      <c r="D555" t="s">
        <v>1221</v>
      </c>
      <c r="E555">
        <f>INDEX(TeamSports!B:B,MATCH(D555,TeamSports!C:C,0))</f>
        <v>23</v>
      </c>
      <c r="F555">
        <f>INDEX(RanksTable!E:E,MATCH(B555,RanksTable!B:B,0))</f>
        <v>7</v>
      </c>
      <c r="H555" t="str">
        <f t="shared" si="8"/>
        <v>INSERT INTO "TeamRanks" (team_id,team_sport_id,team_rank) VALUES (107,23,7);</v>
      </c>
    </row>
    <row r="556" spans="2:8" x14ac:dyDescent="0.25">
      <c r="B556" t="s">
        <v>421</v>
      </c>
      <c r="C556">
        <f>INDEX(NationalTeams!B:B,MATCH(B556,NationalTeams!C:C,0))</f>
        <v>108</v>
      </c>
      <c r="D556" t="s">
        <v>1221</v>
      </c>
      <c r="E556">
        <f>INDEX(TeamSports!B:B,MATCH(D556,TeamSports!C:C,0))</f>
        <v>23</v>
      </c>
      <c r="F556">
        <f>INDEX(RanksTable!E:E,MATCH(B556,RanksTable!B:B,0))</f>
        <v>7</v>
      </c>
      <c r="H556" t="str">
        <f t="shared" si="8"/>
        <v>INSERT INTO "TeamRanks" (team_id,team_sport_id,team_rank) VALUES (108,23,7);</v>
      </c>
    </row>
    <row r="557" spans="2:8" x14ac:dyDescent="0.25">
      <c r="B557" t="s">
        <v>530</v>
      </c>
      <c r="C557">
        <f>INDEX(NationalTeams!B:B,MATCH(B557,NationalTeams!C:C,0))</f>
        <v>109</v>
      </c>
      <c r="D557" t="s">
        <v>1221</v>
      </c>
      <c r="E557">
        <f>INDEX(TeamSports!B:B,MATCH(D557,TeamSports!C:C,0))</f>
        <v>23</v>
      </c>
      <c r="F557">
        <f>INDEX(RanksTable!E:E,MATCH(B557,RanksTable!B:B,0))</f>
        <v>6</v>
      </c>
      <c r="H557" t="str">
        <f t="shared" si="8"/>
        <v>INSERT INTO "TeamRanks" (team_id,team_sport_id,team_rank) VALUES (109,23,6);</v>
      </c>
    </row>
    <row r="558" spans="2:8" x14ac:dyDescent="0.25">
      <c r="B558" t="s">
        <v>488</v>
      </c>
      <c r="C558">
        <f>INDEX(NationalTeams!B:B,MATCH(B558,NationalTeams!C:C,0))</f>
        <v>110</v>
      </c>
      <c r="D558" t="s">
        <v>1221</v>
      </c>
      <c r="E558">
        <f>INDEX(TeamSports!B:B,MATCH(D558,TeamSports!C:C,0))</f>
        <v>23</v>
      </c>
      <c r="F558">
        <f>INDEX(RanksTable!E:E,MATCH(B558,RanksTable!B:B,0))</f>
        <v>2</v>
      </c>
      <c r="H558" t="str">
        <f t="shared" si="8"/>
        <v>INSERT INTO "TeamRanks" (team_id,team_sport_id,team_rank) VALUES (110,23,2);</v>
      </c>
    </row>
    <row r="559" spans="2:8" x14ac:dyDescent="0.25">
      <c r="B559" t="s">
        <v>352</v>
      </c>
      <c r="C559">
        <f>INDEX(NationalTeams!B:B,MATCH(B559,NationalTeams!C:C,0))</f>
        <v>111</v>
      </c>
      <c r="D559" t="s">
        <v>1221</v>
      </c>
      <c r="E559">
        <f>INDEX(TeamSports!B:B,MATCH(D559,TeamSports!C:C,0))</f>
        <v>23</v>
      </c>
      <c r="F559">
        <f>INDEX(RanksTable!E:E,MATCH(B559,RanksTable!B:B,0))</f>
        <v>7</v>
      </c>
      <c r="H559" t="str">
        <f t="shared" si="8"/>
        <v>INSERT INTO "TeamRanks" (team_id,team_sport_id,team_rank) VALUES (111,23,7);</v>
      </c>
    </row>
    <row r="560" spans="2:8" x14ac:dyDescent="0.25">
      <c r="B560" t="s">
        <v>422</v>
      </c>
      <c r="C560">
        <f>INDEX(NationalTeams!B:B,MATCH(B560,NationalTeams!C:C,0))</f>
        <v>112</v>
      </c>
      <c r="D560" t="s">
        <v>1221</v>
      </c>
      <c r="E560">
        <f>INDEX(TeamSports!B:B,MATCH(D560,TeamSports!C:C,0))</f>
        <v>23</v>
      </c>
      <c r="F560">
        <f>INDEX(RanksTable!E:E,MATCH(B560,RanksTable!B:B,0))</f>
        <v>2</v>
      </c>
      <c r="H560" t="str">
        <f t="shared" si="8"/>
        <v>INSERT INTO "TeamRanks" (team_id,team_sport_id,team_rank) VALUES (112,23,2);</v>
      </c>
    </row>
    <row r="561" spans="2:8" x14ac:dyDescent="0.25">
      <c r="B561" t="s">
        <v>451</v>
      </c>
      <c r="C561">
        <f>INDEX(NationalTeams!B:B,MATCH(B561,NationalTeams!C:C,0))</f>
        <v>113</v>
      </c>
      <c r="D561" t="s">
        <v>1221</v>
      </c>
      <c r="E561">
        <f>INDEX(TeamSports!B:B,MATCH(D561,TeamSports!C:C,0))</f>
        <v>23</v>
      </c>
      <c r="F561">
        <f>INDEX(RanksTable!E:E,MATCH(B561,RanksTable!B:B,0))</f>
        <v>6</v>
      </c>
      <c r="H561" t="str">
        <f t="shared" si="8"/>
        <v>INSERT INTO "TeamRanks" (team_id,team_sport_id,team_rank) VALUES (113,23,6);</v>
      </c>
    </row>
    <row r="562" spans="2:8" x14ac:dyDescent="0.25">
      <c r="B562" t="s">
        <v>430</v>
      </c>
      <c r="C562">
        <f>INDEX(NationalTeams!B:B,MATCH(B562,NationalTeams!C:C,0))</f>
        <v>114</v>
      </c>
      <c r="D562" t="s">
        <v>1221</v>
      </c>
      <c r="E562">
        <f>INDEX(TeamSports!B:B,MATCH(D562,TeamSports!C:C,0))</f>
        <v>23</v>
      </c>
      <c r="F562">
        <f>INDEX(RanksTable!E:E,MATCH(B562,RanksTable!B:B,0))</f>
        <v>1</v>
      </c>
      <c r="H562" t="str">
        <f t="shared" si="8"/>
        <v>INSERT INTO "TeamRanks" (team_id,team_sport_id,team_rank) VALUES (114,23,1);</v>
      </c>
    </row>
    <row r="563" spans="2:8" x14ac:dyDescent="0.25">
      <c r="B563" t="s">
        <v>381</v>
      </c>
      <c r="C563">
        <f>INDEX(NationalTeams!B:B,MATCH(B563,NationalTeams!C:C,0))</f>
        <v>115</v>
      </c>
      <c r="D563" t="s">
        <v>1221</v>
      </c>
      <c r="E563">
        <f>INDEX(TeamSports!B:B,MATCH(D563,TeamSports!C:C,0))</f>
        <v>23</v>
      </c>
      <c r="F563">
        <f>INDEX(RanksTable!E:E,MATCH(B563,RanksTable!B:B,0))</f>
        <v>7</v>
      </c>
      <c r="H563" t="str">
        <f t="shared" si="8"/>
        <v>INSERT INTO "TeamRanks" (team_id,team_sport_id,team_rank) VALUES (115,23,7);</v>
      </c>
    </row>
    <row r="564" spans="2:8" x14ac:dyDescent="0.25">
      <c r="B564" t="s">
        <v>434</v>
      </c>
      <c r="C564">
        <f>INDEX(NationalTeams!B:B,MATCH(B564,NationalTeams!C:C,0))</f>
        <v>116</v>
      </c>
      <c r="D564" t="s">
        <v>1221</v>
      </c>
      <c r="E564">
        <f>INDEX(TeamSports!B:B,MATCH(D564,TeamSports!C:C,0))</f>
        <v>23</v>
      </c>
      <c r="F564">
        <f>INDEX(RanksTable!E:E,MATCH(B564,RanksTable!B:B,0))</f>
        <v>4</v>
      </c>
      <c r="H564" t="str">
        <f t="shared" si="8"/>
        <v>INSERT INTO "TeamRanks" (team_id,team_sport_id,team_rank) VALUES (116,23,4);</v>
      </c>
    </row>
    <row r="565" spans="2:8" x14ac:dyDescent="0.25">
      <c r="B565" t="s">
        <v>475</v>
      </c>
      <c r="C565">
        <f>INDEX(NationalTeams!B:B,MATCH(B565,NationalTeams!C:C,0))</f>
        <v>117</v>
      </c>
      <c r="D565" t="s">
        <v>1221</v>
      </c>
      <c r="E565">
        <f>INDEX(TeamSports!B:B,MATCH(D565,TeamSports!C:C,0))</f>
        <v>23</v>
      </c>
      <c r="F565">
        <f>INDEX(RanksTable!E:E,MATCH(B565,RanksTable!B:B,0))</f>
        <v>7</v>
      </c>
      <c r="H565" t="str">
        <f t="shared" si="8"/>
        <v>INSERT INTO "TeamRanks" (team_id,team_sport_id,team_rank) VALUES (117,23,7);</v>
      </c>
    </row>
    <row r="566" spans="2:8" x14ac:dyDescent="0.25">
      <c r="B566" t="s">
        <v>528</v>
      </c>
      <c r="C566">
        <f>INDEX(NationalTeams!B:B,MATCH(B566,NationalTeams!C:C,0))</f>
        <v>118</v>
      </c>
      <c r="D566" t="s">
        <v>1221</v>
      </c>
      <c r="E566">
        <f>INDEX(TeamSports!B:B,MATCH(D566,TeamSports!C:C,0))</f>
        <v>23</v>
      </c>
      <c r="F566">
        <f>INDEX(RanksTable!E:E,MATCH(B566,RanksTable!B:B,0))</f>
        <v>5</v>
      </c>
      <c r="H566" t="str">
        <f t="shared" si="8"/>
        <v>INSERT INTO "TeamRanks" (team_id,team_sport_id,team_rank) VALUES (118,23,5);</v>
      </c>
    </row>
    <row r="567" spans="2:8" x14ac:dyDescent="0.25">
      <c r="B567" t="s">
        <v>436</v>
      </c>
      <c r="C567">
        <f>INDEX(NationalTeams!B:B,MATCH(B567,NationalTeams!C:C,0))</f>
        <v>119</v>
      </c>
      <c r="D567" t="s">
        <v>1221</v>
      </c>
      <c r="E567">
        <f>INDEX(TeamSports!B:B,MATCH(D567,TeamSports!C:C,0))</f>
        <v>23</v>
      </c>
      <c r="F567">
        <f>INDEX(RanksTable!E:E,MATCH(B567,RanksTable!B:B,0))</f>
        <v>3</v>
      </c>
      <c r="H567" t="str">
        <f t="shared" si="8"/>
        <v>INSERT INTO "TeamRanks" (team_id,team_sport_id,team_rank) VALUES (119,23,3);</v>
      </c>
    </row>
    <row r="568" spans="2:8" x14ac:dyDescent="0.25">
      <c r="B568" t="s">
        <v>455</v>
      </c>
      <c r="C568">
        <f>INDEX(NationalTeams!B:B,MATCH(B568,NationalTeams!C:C,0))</f>
        <v>120</v>
      </c>
      <c r="D568" t="s">
        <v>1221</v>
      </c>
      <c r="E568">
        <f>INDEX(TeamSports!B:B,MATCH(D568,TeamSports!C:C,0))</f>
        <v>23</v>
      </c>
      <c r="F568">
        <f>INDEX(RanksTable!E:E,MATCH(B568,RanksTable!B:B,0))</f>
        <v>7</v>
      </c>
      <c r="H568" t="str">
        <f t="shared" si="8"/>
        <v>INSERT INTO "TeamRanks" (team_id,team_sport_id,team_rank) VALUES (120,23,7);</v>
      </c>
    </row>
    <row r="569" spans="2:8" x14ac:dyDescent="0.25">
      <c r="B569" t="s">
        <v>345</v>
      </c>
      <c r="C569">
        <f>INDEX(NationalTeams!B:B,MATCH(B569,NationalTeams!C:C,0))</f>
        <v>121</v>
      </c>
      <c r="D569" t="s">
        <v>1221</v>
      </c>
      <c r="E569">
        <f>INDEX(TeamSports!B:B,MATCH(D569,TeamSports!C:C,0))</f>
        <v>23</v>
      </c>
      <c r="F569">
        <f>INDEX(RanksTable!E:E,MATCH(B569,RanksTable!B:B,0))</f>
        <v>7</v>
      </c>
      <c r="H569" t="str">
        <f t="shared" si="8"/>
        <v>INSERT INTO "TeamRanks" (team_id,team_sport_id,team_rank) VALUES (121,23,7);</v>
      </c>
    </row>
    <row r="570" spans="2:8" x14ac:dyDescent="0.25">
      <c r="B570" t="s">
        <v>532</v>
      </c>
      <c r="C570">
        <f>INDEX(NationalTeams!B:B,MATCH(B570,NationalTeams!C:C,0))</f>
        <v>122</v>
      </c>
      <c r="D570" t="s">
        <v>1221</v>
      </c>
      <c r="E570">
        <f>INDEX(TeamSports!B:B,MATCH(D570,TeamSports!C:C,0))</f>
        <v>23</v>
      </c>
      <c r="F570">
        <f>INDEX(RanksTable!E:E,MATCH(B570,RanksTable!B:B,0))</f>
        <v>4</v>
      </c>
      <c r="H570" t="str">
        <f t="shared" si="8"/>
        <v>INSERT INTO "TeamRanks" (team_id,team_sport_id,team_rank) VALUES (122,23,4);</v>
      </c>
    </row>
    <row r="571" spans="2:8" x14ac:dyDescent="0.25">
      <c r="B571" t="s">
        <v>468</v>
      </c>
      <c r="C571">
        <f>INDEX(NationalTeams!B:B,MATCH(B571,NationalTeams!C:C,0))</f>
        <v>123</v>
      </c>
      <c r="D571" t="s">
        <v>1221</v>
      </c>
      <c r="E571">
        <f>INDEX(TeamSports!B:B,MATCH(D571,TeamSports!C:C,0))</f>
        <v>23</v>
      </c>
      <c r="F571">
        <f>INDEX(RanksTable!E:E,MATCH(B571,RanksTable!B:B,0))</f>
        <v>4</v>
      </c>
      <c r="H571" t="str">
        <f t="shared" si="8"/>
        <v>INSERT INTO "TeamRanks" (team_id,team_sport_id,team_rank) VALUES (123,23,4);</v>
      </c>
    </row>
    <row r="572" spans="2:8" x14ac:dyDescent="0.25">
      <c r="B572" t="s">
        <v>347</v>
      </c>
      <c r="C572">
        <f>INDEX(NationalTeams!B:B,MATCH(B572,NationalTeams!C:C,0))</f>
        <v>124</v>
      </c>
      <c r="D572" t="s">
        <v>1221</v>
      </c>
      <c r="E572">
        <f>INDEX(TeamSports!B:B,MATCH(D572,TeamSports!C:C,0))</f>
        <v>23</v>
      </c>
      <c r="F572">
        <f>INDEX(RanksTable!E:E,MATCH(B572,RanksTable!B:B,0))</f>
        <v>7</v>
      </c>
      <c r="H572" t="str">
        <f t="shared" si="8"/>
        <v>INSERT INTO "TeamRanks" (team_id,team_sport_id,team_rank) VALUES (124,23,7);</v>
      </c>
    </row>
    <row r="573" spans="2:8" x14ac:dyDescent="0.25">
      <c r="B573" t="s">
        <v>390</v>
      </c>
      <c r="C573">
        <f>INDEX(NationalTeams!B:B,MATCH(B573,NationalTeams!C:C,0))</f>
        <v>125</v>
      </c>
      <c r="D573" t="s">
        <v>1221</v>
      </c>
      <c r="E573">
        <f>INDEX(TeamSports!B:B,MATCH(D573,TeamSports!C:C,0))</f>
        <v>23</v>
      </c>
      <c r="F573">
        <f>INDEX(RanksTable!E:E,MATCH(B573,RanksTable!B:B,0))</f>
        <v>4</v>
      </c>
      <c r="H573" t="str">
        <f t="shared" si="8"/>
        <v>INSERT INTO "TeamRanks" (team_id,team_sport_id,team_rank) VALUES (125,23,4);</v>
      </c>
    </row>
    <row r="574" spans="2:8" x14ac:dyDescent="0.25">
      <c r="B574" t="s">
        <v>540</v>
      </c>
      <c r="C574">
        <f>INDEX(NationalTeams!B:B,MATCH(B574,NationalTeams!C:C,0))</f>
        <v>126</v>
      </c>
      <c r="D574" t="s">
        <v>1221</v>
      </c>
      <c r="E574">
        <f>INDEX(TeamSports!B:B,MATCH(D574,TeamSports!C:C,0))</f>
        <v>23</v>
      </c>
      <c r="F574">
        <f>INDEX(RanksTable!E:E,MATCH(B574,RanksTable!B:B,0))</f>
        <v>7</v>
      </c>
      <c r="H574" t="str">
        <f t="shared" si="8"/>
        <v>INSERT INTO "TeamRanks" (team_id,team_sport_id,team_rank) VALUES (126,23,7);</v>
      </c>
    </row>
    <row r="575" spans="2:8" x14ac:dyDescent="0.25">
      <c r="B575" t="s">
        <v>527</v>
      </c>
      <c r="C575">
        <f>INDEX(NationalTeams!B:B,MATCH(B575,NationalTeams!C:C,0))</f>
        <v>127</v>
      </c>
      <c r="D575" t="s">
        <v>1221</v>
      </c>
      <c r="E575">
        <f>INDEX(TeamSports!B:B,MATCH(D575,TeamSports!C:C,0))</f>
        <v>23</v>
      </c>
      <c r="F575">
        <f>INDEX(RanksTable!E:E,MATCH(B575,RanksTable!B:B,0))</f>
        <v>5</v>
      </c>
      <c r="H575" t="str">
        <f t="shared" si="8"/>
        <v>INSERT INTO "TeamRanks" (team_id,team_sport_id,team_rank) VALUES (127,23,5);</v>
      </c>
    </row>
    <row r="576" spans="2:8" x14ac:dyDescent="0.25">
      <c r="B576" t="s">
        <v>523</v>
      </c>
      <c r="C576">
        <f>INDEX(NationalTeams!B:B,MATCH(B576,NationalTeams!C:C,0))</f>
        <v>128</v>
      </c>
      <c r="D576" t="s">
        <v>1221</v>
      </c>
      <c r="E576">
        <f>INDEX(TeamSports!B:B,MATCH(D576,TeamSports!C:C,0))</f>
        <v>23</v>
      </c>
      <c r="F576">
        <f>INDEX(RanksTable!E:E,MATCH(B576,RanksTable!B:B,0))</f>
        <v>7</v>
      </c>
      <c r="H576" t="str">
        <f t="shared" si="8"/>
        <v>INSERT INTO "TeamRanks" (team_id,team_sport_id,team_rank) VALUES (128,23,7);</v>
      </c>
    </row>
    <row r="577" spans="2:8" x14ac:dyDescent="0.25">
      <c r="B577" t="s">
        <v>484</v>
      </c>
      <c r="C577">
        <f>INDEX(NationalTeams!B:B,MATCH(B577,NationalTeams!C:C,0))</f>
        <v>129</v>
      </c>
      <c r="D577" t="s">
        <v>1221</v>
      </c>
      <c r="E577">
        <f>INDEX(TeamSports!B:B,MATCH(D577,TeamSports!C:C,0))</f>
        <v>23</v>
      </c>
      <c r="F577">
        <f>INDEX(RanksTable!E:E,MATCH(B577,RanksTable!B:B,0))</f>
        <v>6</v>
      </c>
      <c r="H577" t="str">
        <f t="shared" si="8"/>
        <v>INSERT INTO "TeamRanks" (team_id,team_sport_id,team_rank) VALUES (129,23,6);</v>
      </c>
    </row>
    <row r="578" spans="2:8" x14ac:dyDescent="0.25">
      <c r="B578" t="s">
        <v>522</v>
      </c>
      <c r="C578">
        <f>INDEX(NationalTeams!B:B,MATCH(B578,NationalTeams!C:C,0))</f>
        <v>130</v>
      </c>
      <c r="D578" t="s">
        <v>1221</v>
      </c>
      <c r="E578">
        <f>INDEX(TeamSports!B:B,MATCH(D578,TeamSports!C:C,0))</f>
        <v>23</v>
      </c>
      <c r="F578">
        <f>INDEX(RanksTable!E:E,MATCH(B578,RanksTable!B:B,0))</f>
        <v>6</v>
      </c>
      <c r="H578" t="str">
        <f t="shared" si="8"/>
        <v>INSERT INTO "TeamRanks" (team_id,team_sport_id,team_rank) VALUES (130,23,6);</v>
      </c>
    </row>
    <row r="579" spans="2:8" x14ac:dyDescent="0.25">
      <c r="B579" t="s">
        <v>386</v>
      </c>
      <c r="C579">
        <f>INDEX(NationalTeams!B:B,MATCH(B579,NationalTeams!C:C,0))</f>
        <v>131</v>
      </c>
      <c r="D579" t="s">
        <v>1221</v>
      </c>
      <c r="E579">
        <f>INDEX(TeamSports!B:B,MATCH(D579,TeamSports!C:C,0))</f>
        <v>23</v>
      </c>
      <c r="F579">
        <f>INDEX(RanksTable!E:E,MATCH(B579,RanksTable!B:B,0))</f>
        <v>7</v>
      </c>
      <c r="H579" t="str">
        <f t="shared" si="8"/>
        <v>INSERT INTO "TeamRanks" (team_id,team_sport_id,team_rank) VALUES (131,23,7);</v>
      </c>
    </row>
    <row r="580" spans="2:8" x14ac:dyDescent="0.25">
      <c r="B580" t="s">
        <v>463</v>
      </c>
      <c r="C580">
        <f>INDEX(NationalTeams!B:B,MATCH(B580,NationalTeams!C:C,0))</f>
        <v>132</v>
      </c>
      <c r="D580" t="s">
        <v>1221</v>
      </c>
      <c r="E580">
        <f>INDEX(TeamSports!B:B,MATCH(D580,TeamSports!C:C,0))</f>
        <v>23</v>
      </c>
      <c r="F580">
        <f>INDEX(RanksTable!E:E,MATCH(B580,RanksTable!B:B,0))</f>
        <v>5</v>
      </c>
      <c r="H580" t="str">
        <f t="shared" ref="H580:H643" si="9">_xlfn.CONCAT($H$1,$L$1,$C$1,$L$1," ",$J$1,$C$2,$N$1,$E$2,$N$1,$F$2,$K$1,$I$1,$J$1,C580,$N$1,E580,$N$1,F580,$K$1,$O$1)</f>
        <v>INSERT INTO "TeamRanks" (team_id,team_sport_id,team_rank) VALUES (132,23,5);</v>
      </c>
    </row>
    <row r="581" spans="2:8" x14ac:dyDescent="0.25">
      <c r="B581" t="s">
        <v>339</v>
      </c>
      <c r="C581">
        <f>INDEX(NationalTeams!B:B,MATCH(B581,NationalTeams!C:C,0))</f>
        <v>133</v>
      </c>
      <c r="D581" t="s">
        <v>1221</v>
      </c>
      <c r="E581">
        <f>INDEX(TeamSports!B:B,MATCH(D581,TeamSports!C:C,0))</f>
        <v>23</v>
      </c>
      <c r="F581">
        <f>INDEX(RanksTable!E:E,MATCH(B581,RanksTable!B:B,0))</f>
        <v>7</v>
      </c>
      <c r="H581" t="str">
        <f t="shared" si="9"/>
        <v>INSERT INTO "TeamRanks" (team_id,team_sport_id,team_rank) VALUES (133,23,7);</v>
      </c>
    </row>
    <row r="582" spans="2:8" x14ac:dyDescent="0.25">
      <c r="B582" t="s">
        <v>464</v>
      </c>
      <c r="C582">
        <f>INDEX(NationalTeams!B:B,MATCH(B582,NationalTeams!C:C,0))</f>
        <v>134</v>
      </c>
      <c r="D582" t="s">
        <v>1221</v>
      </c>
      <c r="E582">
        <f>INDEX(TeamSports!B:B,MATCH(D582,TeamSports!C:C,0))</f>
        <v>23</v>
      </c>
      <c r="F582">
        <f>INDEX(RanksTable!E:E,MATCH(B582,RanksTable!B:B,0))</f>
        <v>6</v>
      </c>
      <c r="H582" t="str">
        <f t="shared" si="9"/>
        <v>INSERT INTO "TeamRanks" (team_id,team_sport_id,team_rank) VALUES (134,23,6);</v>
      </c>
    </row>
    <row r="583" spans="2:8" x14ac:dyDescent="0.25">
      <c r="B583" t="s">
        <v>379</v>
      </c>
      <c r="C583">
        <f>INDEX(NationalTeams!B:B,MATCH(B583,NationalTeams!C:C,0))</f>
        <v>135</v>
      </c>
      <c r="D583" t="s">
        <v>1221</v>
      </c>
      <c r="E583">
        <f>INDEX(TeamSports!B:B,MATCH(D583,TeamSports!C:C,0))</f>
        <v>23</v>
      </c>
      <c r="F583">
        <f>INDEX(RanksTable!E:E,MATCH(B583,RanksTable!B:B,0))</f>
        <v>7</v>
      </c>
      <c r="H583" t="str">
        <f t="shared" si="9"/>
        <v>INSERT INTO "TeamRanks" (team_id,team_sport_id,team_rank) VALUES (135,23,7);</v>
      </c>
    </row>
    <row r="584" spans="2:8" x14ac:dyDescent="0.25">
      <c r="B584" t="s">
        <v>539</v>
      </c>
      <c r="C584">
        <f>INDEX(NationalTeams!B:B,MATCH(B584,NationalTeams!C:C,0))</f>
        <v>136</v>
      </c>
      <c r="D584" t="s">
        <v>1221</v>
      </c>
      <c r="E584">
        <f>INDEX(TeamSports!B:B,MATCH(D584,TeamSports!C:C,0))</f>
        <v>23</v>
      </c>
      <c r="F584">
        <f>INDEX(RanksTable!E:E,MATCH(B584,RanksTable!B:B,0))</f>
        <v>6</v>
      </c>
      <c r="H584" t="str">
        <f t="shared" si="9"/>
        <v>INSERT INTO "TeamRanks" (team_id,team_sport_id,team_rank) VALUES (136,23,6);</v>
      </c>
    </row>
    <row r="585" spans="2:8" x14ac:dyDescent="0.25">
      <c r="B585" t="s">
        <v>342</v>
      </c>
      <c r="C585">
        <f>INDEX(NationalTeams!B:B,MATCH(B585,NationalTeams!C:C,0))</f>
        <v>137</v>
      </c>
      <c r="D585" t="s">
        <v>1221</v>
      </c>
      <c r="E585">
        <f>INDEX(TeamSports!B:B,MATCH(D585,TeamSports!C:C,0))</f>
        <v>23</v>
      </c>
      <c r="F585">
        <f>INDEX(RanksTable!E:E,MATCH(B585,RanksTable!B:B,0))</f>
        <v>1</v>
      </c>
      <c r="H585" t="str">
        <f t="shared" si="9"/>
        <v>INSERT INTO "TeamRanks" (team_id,team_sport_id,team_rank) VALUES (137,23,1);</v>
      </c>
    </row>
    <row r="586" spans="2:8" x14ac:dyDescent="0.25">
      <c r="B586" t="s">
        <v>343</v>
      </c>
      <c r="C586">
        <f>INDEX(NationalTeams!B:B,MATCH(B586,NationalTeams!C:C,0))</f>
        <v>138</v>
      </c>
      <c r="D586" t="s">
        <v>1221</v>
      </c>
      <c r="E586">
        <f>INDEX(TeamSports!B:B,MATCH(D586,TeamSports!C:C,0))</f>
        <v>23</v>
      </c>
      <c r="F586">
        <f>INDEX(RanksTable!E:E,MATCH(B586,RanksTable!B:B,0))</f>
        <v>6</v>
      </c>
      <c r="H586" t="str">
        <f t="shared" si="9"/>
        <v>INSERT INTO "TeamRanks" (team_id,team_sport_id,team_rank) VALUES (138,23,6);</v>
      </c>
    </row>
    <row r="587" spans="2:8" x14ac:dyDescent="0.25">
      <c r="B587" t="s">
        <v>360</v>
      </c>
      <c r="C587">
        <f>INDEX(NationalTeams!B:B,MATCH(B587,NationalTeams!C:C,0))</f>
        <v>139</v>
      </c>
      <c r="D587" t="s">
        <v>1221</v>
      </c>
      <c r="E587">
        <f>INDEX(TeamSports!B:B,MATCH(D587,TeamSports!C:C,0))</f>
        <v>23</v>
      </c>
      <c r="F587">
        <f>INDEX(RanksTable!E:E,MATCH(B587,RanksTable!B:B,0))</f>
        <v>7</v>
      </c>
      <c r="H587" t="str">
        <f t="shared" si="9"/>
        <v>INSERT INTO "TeamRanks" (team_id,team_sport_id,team_rank) VALUES (139,23,7);</v>
      </c>
    </row>
    <row r="588" spans="2:8" x14ac:dyDescent="0.25">
      <c r="B588" t="s">
        <v>378</v>
      </c>
      <c r="C588">
        <f>INDEX(NationalTeams!B:B,MATCH(B588,NationalTeams!C:C,0))</f>
        <v>140</v>
      </c>
      <c r="D588" t="s">
        <v>1221</v>
      </c>
      <c r="E588">
        <f>INDEX(TeamSports!B:B,MATCH(D588,TeamSports!C:C,0))</f>
        <v>23</v>
      </c>
      <c r="F588">
        <f>INDEX(RanksTable!E:E,MATCH(B588,RanksTable!B:B,0))</f>
        <v>6</v>
      </c>
      <c r="H588" t="str">
        <f t="shared" si="9"/>
        <v>INSERT INTO "TeamRanks" (team_id,team_sport_id,team_rank) VALUES (140,23,6);</v>
      </c>
    </row>
    <row r="589" spans="2:8" x14ac:dyDescent="0.25">
      <c r="B589" t="s">
        <v>456</v>
      </c>
      <c r="C589">
        <f>INDEX(NationalTeams!B:B,MATCH(B589,NationalTeams!C:C,0))</f>
        <v>141</v>
      </c>
      <c r="D589" t="s">
        <v>1221</v>
      </c>
      <c r="E589">
        <f>INDEX(TeamSports!B:B,MATCH(D589,TeamSports!C:C,0))</f>
        <v>23</v>
      </c>
      <c r="F589">
        <f>INDEX(RanksTable!E:E,MATCH(B589,RanksTable!B:B,0))</f>
        <v>7</v>
      </c>
      <c r="H589" t="str">
        <f t="shared" si="9"/>
        <v>INSERT INTO "TeamRanks" (team_id,team_sport_id,team_rank) VALUES (141,23,7);</v>
      </c>
    </row>
    <row r="590" spans="2:8" x14ac:dyDescent="0.25">
      <c r="B590" t="s">
        <v>537</v>
      </c>
      <c r="C590">
        <f>INDEX(NationalTeams!B:B,MATCH(B590,NationalTeams!C:C,0))</f>
        <v>142</v>
      </c>
      <c r="D590" t="s">
        <v>1221</v>
      </c>
      <c r="E590">
        <f>INDEX(TeamSports!B:B,MATCH(D590,TeamSports!C:C,0))</f>
        <v>23</v>
      </c>
      <c r="F590">
        <f>INDEX(RanksTable!E:E,MATCH(B590,RanksTable!B:B,0))</f>
        <v>5</v>
      </c>
      <c r="H590" t="str">
        <f t="shared" si="9"/>
        <v>INSERT INTO "TeamRanks" (team_id,team_sport_id,team_rank) VALUES (142,23,5);</v>
      </c>
    </row>
    <row r="591" spans="2:8" x14ac:dyDescent="0.25">
      <c r="B591" t="s">
        <v>533</v>
      </c>
      <c r="C591">
        <f>INDEX(NationalTeams!B:B,MATCH(B591,NationalTeams!C:C,0))</f>
        <v>143</v>
      </c>
      <c r="D591" t="s">
        <v>1221</v>
      </c>
      <c r="E591">
        <f>INDEX(TeamSports!B:B,MATCH(D591,TeamSports!C:C,0))</f>
        <v>23</v>
      </c>
      <c r="F591">
        <f>INDEX(RanksTable!E:E,MATCH(B591,RanksTable!B:B,0))</f>
        <v>7</v>
      </c>
      <c r="H591" t="str">
        <f t="shared" si="9"/>
        <v>INSERT INTO "TeamRanks" (team_id,team_sport_id,team_rank) VALUES (143,23,7);</v>
      </c>
    </row>
    <row r="592" spans="2:8" x14ac:dyDescent="0.25">
      <c r="B592" t="s">
        <v>460</v>
      </c>
      <c r="C592">
        <f>INDEX(NationalTeams!B:B,MATCH(B592,NationalTeams!C:C,0))</f>
        <v>144</v>
      </c>
      <c r="D592" t="s">
        <v>1221</v>
      </c>
      <c r="E592">
        <f>INDEX(TeamSports!B:B,MATCH(D592,TeamSports!C:C,0))</f>
        <v>23</v>
      </c>
      <c r="F592">
        <f>INDEX(RanksTable!E:E,MATCH(B592,RanksTable!B:B,0))</f>
        <v>6</v>
      </c>
      <c r="H592" t="str">
        <f t="shared" si="9"/>
        <v>INSERT INTO "TeamRanks" (team_id,team_sport_id,team_rank) VALUES (144,23,6);</v>
      </c>
    </row>
    <row r="593" spans="2:8" x14ac:dyDescent="0.25">
      <c r="B593" t="s">
        <v>521</v>
      </c>
      <c r="C593">
        <f>INDEX(NationalTeams!B:B,MATCH(B593,NationalTeams!C:C,0))</f>
        <v>145</v>
      </c>
      <c r="D593" t="s">
        <v>1221</v>
      </c>
      <c r="E593">
        <f>INDEX(TeamSports!B:B,MATCH(D593,TeamSports!C:C,0))</f>
        <v>23</v>
      </c>
      <c r="F593">
        <f>INDEX(RanksTable!E:E,MATCH(B593,RanksTable!B:B,0))</f>
        <v>5</v>
      </c>
      <c r="H593" t="str">
        <f t="shared" si="9"/>
        <v>INSERT INTO "TeamRanks" (team_id,team_sport_id,team_rank) VALUES (145,23,5);</v>
      </c>
    </row>
    <row r="594" spans="2:8" x14ac:dyDescent="0.25">
      <c r="B594" t="s">
        <v>416</v>
      </c>
      <c r="C594">
        <f>INDEX(NationalTeams!B:B,MATCH(B594,NationalTeams!C:C,0))</f>
        <v>146</v>
      </c>
      <c r="D594" t="s">
        <v>1221</v>
      </c>
      <c r="E594">
        <f>INDEX(TeamSports!B:B,MATCH(D594,TeamSports!C:C,0))</f>
        <v>23</v>
      </c>
      <c r="F594">
        <f>INDEX(RanksTable!E:E,MATCH(B594,RanksTable!B:B,0))</f>
        <v>7</v>
      </c>
      <c r="H594" t="str">
        <f t="shared" si="9"/>
        <v>INSERT INTO "TeamRanks" (team_id,team_sport_id,team_rank) VALUES (146,23,7);</v>
      </c>
    </row>
    <row r="595" spans="2:8" x14ac:dyDescent="0.25">
      <c r="B595" t="s">
        <v>393</v>
      </c>
      <c r="C595">
        <f>INDEX(NationalTeams!B:B,MATCH(B595,NationalTeams!C:C,0))</f>
        <v>147</v>
      </c>
      <c r="D595" t="s">
        <v>1221</v>
      </c>
      <c r="E595">
        <f>INDEX(TeamSports!B:B,MATCH(D595,TeamSports!C:C,0))</f>
        <v>23</v>
      </c>
      <c r="F595">
        <f>INDEX(RanksTable!E:E,MATCH(B595,RanksTable!B:B,0))</f>
        <v>6</v>
      </c>
      <c r="H595" t="str">
        <f t="shared" si="9"/>
        <v>INSERT INTO "TeamRanks" (team_id,team_sport_id,team_rank) VALUES (147,23,6);</v>
      </c>
    </row>
    <row r="596" spans="2:8" x14ac:dyDescent="0.25">
      <c r="B596" t="s">
        <v>372</v>
      </c>
      <c r="C596">
        <f>INDEX(NationalTeams!B:B,MATCH(B596,NationalTeams!C:C,0))</f>
        <v>148</v>
      </c>
      <c r="D596" t="s">
        <v>1221</v>
      </c>
      <c r="E596">
        <f>INDEX(TeamSports!B:B,MATCH(D596,TeamSports!C:C,0))</f>
        <v>23</v>
      </c>
      <c r="F596">
        <f>INDEX(RanksTable!E:E,MATCH(B596,RanksTable!B:B,0))</f>
        <v>7</v>
      </c>
      <c r="H596" t="str">
        <f t="shared" si="9"/>
        <v>INSERT INTO "TeamRanks" (team_id,team_sport_id,team_rank) VALUES (148,23,7);</v>
      </c>
    </row>
    <row r="597" spans="2:8" x14ac:dyDescent="0.25">
      <c r="B597" t="s">
        <v>480</v>
      </c>
      <c r="C597">
        <f>INDEX(NationalTeams!B:B,MATCH(B597,NationalTeams!C:C,0))</f>
        <v>149</v>
      </c>
      <c r="D597" t="s">
        <v>1221</v>
      </c>
      <c r="E597">
        <f>INDEX(TeamSports!B:B,MATCH(D597,TeamSports!C:C,0))</f>
        <v>23</v>
      </c>
      <c r="F597">
        <f>INDEX(RanksTable!E:E,MATCH(B597,RanksTable!B:B,0))</f>
        <v>7</v>
      </c>
      <c r="H597" t="str">
        <f t="shared" si="9"/>
        <v>INSERT INTO "TeamRanks" (team_id,team_sport_id,team_rank) VALUES (149,23,7);</v>
      </c>
    </row>
    <row r="598" spans="2:8" x14ac:dyDescent="0.25">
      <c r="B598" t="s">
        <v>446</v>
      </c>
      <c r="C598">
        <f>INDEX(NationalTeams!B:B,MATCH(B598,NationalTeams!C:C,0))</f>
        <v>150</v>
      </c>
      <c r="D598" t="s">
        <v>1221</v>
      </c>
      <c r="E598">
        <f>INDEX(TeamSports!B:B,MATCH(D598,TeamSports!C:C,0))</f>
        <v>23</v>
      </c>
      <c r="F598">
        <f>INDEX(RanksTable!E:E,MATCH(B598,RanksTable!B:B,0))</f>
        <v>6</v>
      </c>
      <c r="H598" t="str">
        <f t="shared" si="9"/>
        <v>INSERT INTO "TeamRanks" (team_id,team_sport_id,team_rank) VALUES (150,23,6);</v>
      </c>
    </row>
    <row r="599" spans="2:8" x14ac:dyDescent="0.25">
      <c r="B599" t="s">
        <v>356</v>
      </c>
      <c r="C599">
        <f>INDEX(NationalTeams!B:B,MATCH(B599,NationalTeams!C:C,0))</f>
        <v>151</v>
      </c>
      <c r="D599" t="s">
        <v>1221</v>
      </c>
      <c r="E599">
        <f>INDEX(TeamSports!B:B,MATCH(D599,TeamSports!C:C,0))</f>
        <v>23</v>
      </c>
      <c r="F599">
        <f>INDEX(RanksTable!E:E,MATCH(B599,RanksTable!B:B,0))</f>
        <v>6</v>
      </c>
      <c r="H599" t="str">
        <f t="shared" si="9"/>
        <v>INSERT INTO "TeamRanks" (team_id,team_sport_id,team_rank) VALUES (151,23,6);</v>
      </c>
    </row>
    <row r="600" spans="2:8" x14ac:dyDescent="0.25">
      <c r="B600" t="s">
        <v>387</v>
      </c>
      <c r="C600">
        <f>INDEX(NationalTeams!B:B,MATCH(B600,NationalTeams!C:C,0))</f>
        <v>152</v>
      </c>
      <c r="D600" t="s">
        <v>1221</v>
      </c>
      <c r="E600">
        <f>INDEX(TeamSports!B:B,MATCH(D600,TeamSports!C:C,0))</f>
        <v>23</v>
      </c>
      <c r="F600">
        <f>INDEX(RanksTable!E:E,MATCH(B600,RanksTable!B:B,0))</f>
        <v>7</v>
      </c>
      <c r="H600" t="str">
        <f t="shared" si="9"/>
        <v>INSERT INTO "TeamRanks" (team_id,team_sport_id,team_rank) VALUES (152,23,7);</v>
      </c>
    </row>
    <row r="601" spans="2:8" x14ac:dyDescent="0.25">
      <c r="B601" t="s">
        <v>361</v>
      </c>
      <c r="C601">
        <f>INDEX(NationalTeams!B:B,MATCH(B601,NationalTeams!C:C,0))</f>
        <v>153</v>
      </c>
      <c r="D601" t="s">
        <v>1221</v>
      </c>
      <c r="E601">
        <f>INDEX(TeamSports!B:B,MATCH(D601,TeamSports!C:C,0))</f>
        <v>23</v>
      </c>
      <c r="F601">
        <f>INDEX(RanksTable!E:E,MATCH(B601,RanksTable!B:B,0))</f>
        <v>7</v>
      </c>
      <c r="H601" t="str">
        <f t="shared" si="9"/>
        <v>INSERT INTO "TeamRanks" (team_id,team_sport_id,team_rank) VALUES (153,23,7);</v>
      </c>
    </row>
    <row r="602" spans="2:8" x14ac:dyDescent="0.25">
      <c r="B602" t="s">
        <v>492</v>
      </c>
      <c r="C602">
        <f>INDEX(NationalTeams!B:B,MATCH(B602,NationalTeams!C:C,0))</f>
        <v>154</v>
      </c>
      <c r="D602" t="s">
        <v>1221</v>
      </c>
      <c r="E602">
        <f>INDEX(TeamSports!B:B,MATCH(D602,TeamSports!C:C,0))</f>
        <v>23</v>
      </c>
      <c r="F602">
        <f>INDEX(RanksTable!E:E,MATCH(B602,RanksTable!B:B,0))</f>
        <v>6</v>
      </c>
      <c r="H602" t="str">
        <f t="shared" si="9"/>
        <v>INSERT INTO "TeamRanks" (team_id,team_sport_id,team_rank) VALUES (154,23,6);</v>
      </c>
    </row>
    <row r="603" spans="2:8" x14ac:dyDescent="0.25">
      <c r="B603" t="s">
        <v>485</v>
      </c>
      <c r="C603">
        <f>INDEX(NationalTeams!B:B,MATCH(B603,NationalTeams!C:C,0))</f>
        <v>155</v>
      </c>
      <c r="D603" t="s">
        <v>1221</v>
      </c>
      <c r="E603">
        <f>INDEX(TeamSports!B:B,MATCH(D603,TeamSports!C:C,0))</f>
        <v>23</v>
      </c>
      <c r="F603">
        <f>INDEX(RanksTable!E:E,MATCH(B603,RanksTable!B:B,0))</f>
        <v>5</v>
      </c>
      <c r="H603" t="str">
        <f t="shared" si="9"/>
        <v>INSERT INTO "TeamRanks" (team_id,team_sport_id,team_rank) VALUES (155,23,5);</v>
      </c>
    </row>
    <row r="604" spans="2:8" x14ac:dyDescent="0.25">
      <c r="B604" t="s">
        <v>423</v>
      </c>
      <c r="C604">
        <f>INDEX(NationalTeams!B:B,MATCH(B604,NationalTeams!C:C,0))</f>
        <v>156</v>
      </c>
      <c r="D604" t="s">
        <v>1221</v>
      </c>
      <c r="E604">
        <f>INDEX(TeamSports!B:B,MATCH(D604,TeamSports!C:C,0))</f>
        <v>23</v>
      </c>
      <c r="F604">
        <f>INDEX(RanksTable!E:E,MATCH(B604,RanksTable!B:B,0))</f>
        <v>4</v>
      </c>
      <c r="H604" t="str">
        <f t="shared" si="9"/>
        <v>INSERT INTO "TeamRanks" (team_id,team_sport_id,team_rank) VALUES (156,23,4);</v>
      </c>
    </row>
    <row r="605" spans="2:8" x14ac:dyDescent="0.25">
      <c r="B605" t="s">
        <v>457</v>
      </c>
      <c r="C605">
        <f>INDEX(NationalTeams!B:B,MATCH(B605,NationalTeams!C:C,0))</f>
        <v>157</v>
      </c>
      <c r="D605" t="s">
        <v>1221</v>
      </c>
      <c r="E605">
        <f>INDEX(TeamSports!B:B,MATCH(D605,TeamSports!C:C,0))</f>
        <v>23</v>
      </c>
      <c r="F605">
        <f>INDEX(RanksTable!E:E,MATCH(B605,RanksTable!B:B,0))</f>
        <v>6</v>
      </c>
      <c r="H605" t="str">
        <f t="shared" si="9"/>
        <v>INSERT INTO "TeamRanks" (team_id,team_sport_id,team_rank) VALUES (157,23,6);</v>
      </c>
    </row>
    <row r="606" spans="2:8" x14ac:dyDescent="0.25">
      <c r="B606" t="s">
        <v>491</v>
      </c>
      <c r="C606">
        <f>INDEX(NationalTeams!B:B,MATCH(B606,NationalTeams!C:C,0))</f>
        <v>158</v>
      </c>
      <c r="D606" t="s">
        <v>1221</v>
      </c>
      <c r="E606">
        <f>INDEX(TeamSports!B:B,MATCH(D606,TeamSports!C:C,0))</f>
        <v>23</v>
      </c>
      <c r="F606">
        <f>INDEX(RanksTable!E:E,MATCH(B606,RanksTable!B:B,0))</f>
        <v>3</v>
      </c>
      <c r="H606" t="str">
        <f t="shared" si="9"/>
        <v>INSERT INTO "TeamRanks" (team_id,team_sport_id,team_rank) VALUES (158,23,3);</v>
      </c>
    </row>
    <row r="607" spans="2:8" x14ac:dyDescent="0.25">
      <c r="B607" t="s">
        <v>474</v>
      </c>
      <c r="C607">
        <f>INDEX(NationalTeams!B:B,MATCH(B607,NationalTeams!C:C,0))</f>
        <v>159</v>
      </c>
      <c r="D607" t="s">
        <v>1221</v>
      </c>
      <c r="E607">
        <f>INDEX(TeamSports!B:B,MATCH(D607,TeamSports!C:C,0))</f>
        <v>23</v>
      </c>
      <c r="F607">
        <f>INDEX(RanksTable!E:E,MATCH(B607,RanksTable!B:B,0))</f>
        <v>7</v>
      </c>
      <c r="H607" t="str">
        <f t="shared" si="9"/>
        <v>INSERT INTO "TeamRanks" (team_id,team_sport_id,team_rank) VALUES (159,23,7);</v>
      </c>
    </row>
    <row r="608" spans="2:8" x14ac:dyDescent="0.25">
      <c r="B608" t="s">
        <v>479</v>
      </c>
      <c r="C608">
        <f>INDEX(NationalTeams!B:B,MATCH(B608,NationalTeams!C:C,0))</f>
        <v>160</v>
      </c>
      <c r="D608" t="s">
        <v>1221</v>
      </c>
      <c r="E608">
        <f>INDEX(TeamSports!B:B,MATCH(D608,TeamSports!C:C,0))</f>
        <v>23</v>
      </c>
      <c r="F608">
        <f>INDEX(RanksTable!E:E,MATCH(B608,RanksTable!B:B,0))</f>
        <v>7</v>
      </c>
      <c r="H608" t="str">
        <f t="shared" si="9"/>
        <v>INSERT INTO "TeamRanks" (team_id,team_sport_id,team_rank) VALUES (160,23,7);</v>
      </c>
    </row>
    <row r="609" spans="2:8" x14ac:dyDescent="0.25">
      <c r="B609" t="s">
        <v>449</v>
      </c>
      <c r="C609">
        <f>INDEX(NationalTeams!B:B,MATCH(B609,NationalTeams!C:C,0))</f>
        <v>161</v>
      </c>
      <c r="D609" t="s">
        <v>1221</v>
      </c>
      <c r="E609">
        <f>INDEX(TeamSports!B:B,MATCH(D609,TeamSports!C:C,0))</f>
        <v>23</v>
      </c>
      <c r="F609">
        <f>INDEX(RanksTable!E:E,MATCH(B609,RanksTable!B:B,0))</f>
        <v>7</v>
      </c>
      <c r="H609" t="str">
        <f t="shared" si="9"/>
        <v>INSERT INTO "TeamRanks" (team_id,team_sport_id,team_rank) VALUES (161,23,7);</v>
      </c>
    </row>
    <row r="610" spans="2:8" x14ac:dyDescent="0.25">
      <c r="B610" t="s">
        <v>398</v>
      </c>
      <c r="C610">
        <f>INDEX(NationalTeams!B:B,MATCH(B610,NationalTeams!C:C,0))</f>
        <v>162</v>
      </c>
      <c r="D610" t="s">
        <v>1221</v>
      </c>
      <c r="E610">
        <f>INDEX(TeamSports!B:B,MATCH(D610,TeamSports!C:C,0))</f>
        <v>23</v>
      </c>
      <c r="F610">
        <f>INDEX(RanksTable!E:E,MATCH(B610,RanksTable!B:B,0))</f>
        <v>3</v>
      </c>
      <c r="H610" t="str">
        <f t="shared" si="9"/>
        <v>INSERT INTO "TeamRanks" (team_id,team_sport_id,team_rank) VALUES (162,23,3);</v>
      </c>
    </row>
    <row r="611" spans="2:8" x14ac:dyDescent="0.25">
      <c r="B611" t="s">
        <v>441</v>
      </c>
      <c r="C611">
        <f>INDEX(NationalTeams!B:B,MATCH(B611,NationalTeams!C:C,0))</f>
        <v>163</v>
      </c>
      <c r="D611" t="s">
        <v>1221</v>
      </c>
      <c r="E611">
        <f>INDEX(TeamSports!B:B,MATCH(D611,TeamSports!C:C,0))</f>
        <v>23</v>
      </c>
      <c r="F611">
        <f>INDEX(RanksTable!E:E,MATCH(B611,RanksTable!B:B,0))</f>
        <v>7</v>
      </c>
      <c r="H611" t="str">
        <f t="shared" si="9"/>
        <v>INSERT INTO "TeamRanks" (team_id,team_sport_id,team_rank) VALUES (163,23,7);</v>
      </c>
    </row>
    <row r="612" spans="2:8" x14ac:dyDescent="0.25">
      <c r="B612" t="s">
        <v>348</v>
      </c>
      <c r="C612">
        <f>INDEX(NationalTeams!B:B,MATCH(B612,NationalTeams!C:C,0))</f>
        <v>164</v>
      </c>
      <c r="D612" t="s">
        <v>1221</v>
      </c>
      <c r="E612">
        <f>INDEX(TeamSports!B:B,MATCH(D612,TeamSports!C:C,0))</f>
        <v>23</v>
      </c>
      <c r="F612">
        <f>INDEX(RanksTable!E:E,MATCH(B612,RanksTable!B:B,0))</f>
        <v>2</v>
      </c>
      <c r="H612" t="str">
        <f t="shared" si="9"/>
        <v>INSERT INTO "TeamRanks" (team_id,team_sport_id,team_rank) VALUES (164,23,2);</v>
      </c>
    </row>
    <row r="613" spans="2:8" x14ac:dyDescent="0.25">
      <c r="B613" t="s">
        <v>350</v>
      </c>
      <c r="C613">
        <f>INDEX(NationalTeams!B:B,MATCH(B613,NationalTeams!C:C,0))</f>
        <v>165</v>
      </c>
      <c r="D613" t="s">
        <v>1221</v>
      </c>
      <c r="E613">
        <f>INDEX(TeamSports!B:B,MATCH(D613,TeamSports!C:C,0))</f>
        <v>23</v>
      </c>
      <c r="F613">
        <f>INDEX(RanksTable!E:E,MATCH(B613,RanksTable!B:B,0))</f>
        <v>4</v>
      </c>
      <c r="H613" t="str">
        <f t="shared" si="9"/>
        <v>INSERT INTO "TeamRanks" (team_id,team_sport_id,team_rank) VALUES (165,23,4);</v>
      </c>
    </row>
    <row r="614" spans="2:8" x14ac:dyDescent="0.25">
      <c r="B614" t="s">
        <v>494</v>
      </c>
      <c r="C614">
        <f>INDEX(NationalTeams!B:B,MATCH(B614,NationalTeams!C:C,0))</f>
        <v>166</v>
      </c>
      <c r="D614" t="s">
        <v>1221</v>
      </c>
      <c r="E614">
        <f>INDEX(TeamSports!B:B,MATCH(D614,TeamSports!C:C,0))</f>
        <v>23</v>
      </c>
      <c r="F614">
        <f>INDEX(RanksTable!E:E,MATCH(B614,RanksTable!B:B,0))</f>
        <v>2</v>
      </c>
      <c r="H614" t="str">
        <f t="shared" si="9"/>
        <v>INSERT INTO "TeamRanks" (team_id,team_sport_id,team_rank) VALUES (166,23,2);</v>
      </c>
    </row>
    <row r="615" spans="2:8" x14ac:dyDescent="0.25">
      <c r="B615" t="s">
        <v>504</v>
      </c>
      <c r="C615">
        <f>INDEX(NationalTeams!B:B,MATCH(B615,NationalTeams!C:C,0))</f>
        <v>167</v>
      </c>
      <c r="D615" t="s">
        <v>1221</v>
      </c>
      <c r="E615">
        <f>INDEX(TeamSports!B:B,MATCH(D615,TeamSports!C:C,0))</f>
        <v>23</v>
      </c>
      <c r="F615">
        <f>INDEX(RanksTable!E:E,MATCH(B615,RanksTable!B:B,0))</f>
        <v>1</v>
      </c>
      <c r="H615" t="str">
        <f t="shared" si="9"/>
        <v>INSERT INTO "TeamRanks" (team_id,team_sport_id,team_rank) VALUES (167,23,1);</v>
      </c>
    </row>
    <row r="616" spans="2:8" x14ac:dyDescent="0.25">
      <c r="B616" t="s">
        <v>401</v>
      </c>
      <c r="C616">
        <f>INDEX(NationalTeams!B:B,MATCH(B616,NationalTeams!C:C,0))</f>
        <v>168</v>
      </c>
      <c r="D616" t="s">
        <v>1221</v>
      </c>
      <c r="E616">
        <f>INDEX(TeamSports!B:B,MATCH(D616,TeamSports!C:C,0))</f>
        <v>23</v>
      </c>
      <c r="F616">
        <f>INDEX(RanksTable!E:E,MATCH(B616,RanksTable!B:B,0))</f>
        <v>7</v>
      </c>
      <c r="H616" t="str">
        <f t="shared" si="9"/>
        <v>INSERT INTO "TeamRanks" (team_id,team_sport_id,team_rank) VALUES (168,23,7);</v>
      </c>
    </row>
    <row r="617" spans="2:8" x14ac:dyDescent="0.25">
      <c r="B617" t="s">
        <v>432</v>
      </c>
      <c r="C617">
        <f>INDEX(NationalTeams!B:B,MATCH(B617,NationalTeams!C:C,0))</f>
        <v>169</v>
      </c>
      <c r="D617" t="s">
        <v>1221</v>
      </c>
      <c r="E617">
        <f>INDEX(TeamSports!B:B,MATCH(D617,TeamSports!C:C,0))</f>
        <v>23</v>
      </c>
      <c r="F617">
        <f>INDEX(RanksTable!E:E,MATCH(B617,RanksTable!B:B,0))</f>
        <v>6</v>
      </c>
      <c r="H617" t="str">
        <f t="shared" si="9"/>
        <v>INSERT INTO "TeamRanks" (team_id,team_sport_id,team_rank) VALUES (169,23,6);</v>
      </c>
    </row>
    <row r="618" spans="2:8" x14ac:dyDescent="0.25">
      <c r="B618" t="s">
        <v>336</v>
      </c>
      <c r="C618">
        <f>INDEX(NationalTeams!B:B,MATCH(B618,NationalTeams!C:C,0))</f>
        <v>170</v>
      </c>
      <c r="D618" t="s">
        <v>1221</v>
      </c>
      <c r="E618">
        <f>INDEX(TeamSports!B:B,MATCH(D618,TeamSports!C:C,0))</f>
        <v>23</v>
      </c>
      <c r="F618">
        <f>INDEX(RanksTable!E:E,MATCH(B618,RanksTable!B:B,0))</f>
        <v>7</v>
      </c>
      <c r="H618" t="str">
        <f t="shared" si="9"/>
        <v>INSERT INTO "TeamRanks" (team_id,team_sport_id,team_rank) VALUES (170,23,7);</v>
      </c>
    </row>
    <row r="619" spans="2:8" x14ac:dyDescent="0.25">
      <c r="B619" t="s">
        <v>497</v>
      </c>
      <c r="C619">
        <f>INDEX(NationalTeams!B:B,MATCH(B619,NationalTeams!C:C,0))</f>
        <v>171</v>
      </c>
      <c r="D619" t="s">
        <v>1221</v>
      </c>
      <c r="E619">
        <f>INDEX(TeamSports!B:B,MATCH(D619,TeamSports!C:C,0))</f>
        <v>23</v>
      </c>
      <c r="F619">
        <f>INDEX(RanksTable!E:E,MATCH(B619,RanksTable!B:B,0))</f>
        <v>2</v>
      </c>
      <c r="H619" t="str">
        <f t="shared" si="9"/>
        <v>INSERT INTO "TeamRanks" (team_id,team_sport_id,team_rank) VALUES (171,23,2);</v>
      </c>
    </row>
    <row r="620" spans="2:8" x14ac:dyDescent="0.25">
      <c r="B620" t="s">
        <v>380</v>
      </c>
      <c r="C620">
        <f>INDEX(NationalTeams!B:B,MATCH(B620,NationalTeams!C:C,0))</f>
        <v>172</v>
      </c>
      <c r="D620" t="s">
        <v>1221</v>
      </c>
      <c r="E620">
        <f>INDEX(TeamSports!B:B,MATCH(D620,TeamSports!C:C,0))</f>
        <v>23</v>
      </c>
      <c r="F620">
        <f>INDEX(RanksTable!E:E,MATCH(B620,RanksTable!B:B,0))</f>
        <v>7</v>
      </c>
      <c r="H620" t="str">
        <f t="shared" si="9"/>
        <v>INSERT INTO "TeamRanks" (team_id,team_sport_id,team_rank) VALUES (172,23,7);</v>
      </c>
    </row>
    <row r="621" spans="2:8" x14ac:dyDescent="0.25">
      <c r="B621" t="s">
        <v>402</v>
      </c>
      <c r="C621">
        <f>INDEX(NationalTeams!B:B,MATCH(B621,NationalTeams!C:C,0))</f>
        <v>173</v>
      </c>
      <c r="D621" t="s">
        <v>1221</v>
      </c>
      <c r="E621">
        <f>INDEX(TeamSports!B:B,MATCH(D621,TeamSports!C:C,0))</f>
        <v>23</v>
      </c>
      <c r="F621">
        <f>INDEX(RanksTable!E:E,MATCH(B621,RanksTable!B:B,0))</f>
        <v>6</v>
      </c>
      <c r="H621" t="str">
        <f t="shared" si="9"/>
        <v>INSERT INTO "TeamRanks" (team_id,team_sport_id,team_rank) VALUES (173,23,6);</v>
      </c>
    </row>
    <row r="622" spans="2:8" x14ac:dyDescent="0.25">
      <c r="B622" t="s">
        <v>370</v>
      </c>
      <c r="C622">
        <f>INDEX(NationalTeams!B:B,MATCH(B622,NationalTeams!C:C,0))</f>
        <v>174</v>
      </c>
      <c r="D622" t="s">
        <v>1221</v>
      </c>
      <c r="E622">
        <f>INDEX(TeamSports!B:B,MATCH(D622,TeamSports!C:C,0))</f>
        <v>23</v>
      </c>
      <c r="F622">
        <f>INDEX(RanksTable!E:E,MATCH(B622,RanksTable!B:B,0))</f>
        <v>7</v>
      </c>
      <c r="H622" t="str">
        <f t="shared" si="9"/>
        <v>INSERT INTO "TeamRanks" (team_id,team_sport_id,team_rank) VALUES (174,23,7);</v>
      </c>
    </row>
    <row r="623" spans="2:8" x14ac:dyDescent="0.25">
      <c r="B623" t="s">
        <v>506</v>
      </c>
      <c r="C623">
        <f>INDEX(NationalTeams!B:B,MATCH(B623,NationalTeams!C:C,0))</f>
        <v>175</v>
      </c>
      <c r="D623" t="s">
        <v>1221</v>
      </c>
      <c r="E623">
        <f>INDEX(TeamSports!B:B,MATCH(D623,TeamSports!C:C,0))</f>
        <v>23</v>
      </c>
      <c r="F623">
        <f>INDEX(RanksTable!E:E,MATCH(B623,RanksTable!B:B,0))</f>
        <v>3</v>
      </c>
      <c r="H623" t="str">
        <f t="shared" si="9"/>
        <v>INSERT INTO "TeamRanks" (team_id,team_sport_id,team_rank) VALUES (175,23,3);</v>
      </c>
    </row>
    <row r="624" spans="2:8" x14ac:dyDescent="0.25">
      <c r="B624" t="s">
        <v>500</v>
      </c>
      <c r="C624">
        <f>INDEX(NationalTeams!B:B,MATCH(B624,NationalTeams!C:C,0))</f>
        <v>176</v>
      </c>
      <c r="D624" t="s">
        <v>1221</v>
      </c>
      <c r="E624">
        <f>INDEX(TeamSports!B:B,MATCH(D624,TeamSports!C:C,0))</f>
        <v>23</v>
      </c>
      <c r="F624">
        <f>INDEX(RanksTable!E:E,MATCH(B624,RanksTable!B:B,0))</f>
        <v>1</v>
      </c>
      <c r="H624" t="str">
        <f t="shared" si="9"/>
        <v>INSERT INTO "TeamRanks" (team_id,team_sport_id,team_rank) VALUES (176,23,1);</v>
      </c>
    </row>
    <row r="625" spans="2:8" x14ac:dyDescent="0.25">
      <c r="B625" t="s">
        <v>473</v>
      </c>
      <c r="C625">
        <f>INDEX(NationalTeams!B:B,MATCH(B625,NationalTeams!C:C,0))</f>
        <v>177</v>
      </c>
      <c r="D625" t="s">
        <v>1221</v>
      </c>
      <c r="E625">
        <f>INDEX(TeamSports!B:B,MATCH(D625,TeamSports!C:C,0))</f>
        <v>23</v>
      </c>
      <c r="F625">
        <f>INDEX(RanksTable!E:E,MATCH(B625,RanksTable!B:B,0))</f>
        <v>7</v>
      </c>
      <c r="H625" t="str">
        <f t="shared" si="9"/>
        <v>INSERT INTO "TeamRanks" (team_id,team_sport_id,team_rank) VALUES (177,23,7);</v>
      </c>
    </row>
    <row r="626" spans="2:8" x14ac:dyDescent="0.25">
      <c r="B626" t="s">
        <v>482</v>
      </c>
      <c r="C626">
        <f>INDEX(NationalTeams!B:B,MATCH(B626,NationalTeams!C:C,0))</f>
        <v>178</v>
      </c>
      <c r="D626" t="s">
        <v>1221</v>
      </c>
      <c r="E626">
        <f>INDEX(TeamSports!B:B,MATCH(D626,TeamSports!C:C,0))</f>
        <v>23</v>
      </c>
      <c r="F626">
        <f>INDEX(RanksTable!E:E,MATCH(B626,RanksTable!B:B,0))</f>
        <v>6</v>
      </c>
      <c r="H626" t="str">
        <f t="shared" si="9"/>
        <v>INSERT INTO "TeamRanks" (team_id,team_sport_id,team_rank) VALUES (178,23,6);</v>
      </c>
    </row>
    <row r="627" spans="2:8" x14ac:dyDescent="0.25">
      <c r="B627" t="s">
        <v>411</v>
      </c>
      <c r="C627">
        <f>INDEX(NationalTeams!B:B,MATCH(B627,NationalTeams!C:C,0))</f>
        <v>179</v>
      </c>
      <c r="D627" t="s">
        <v>1221</v>
      </c>
      <c r="E627">
        <f>INDEX(TeamSports!B:B,MATCH(D627,TeamSports!C:C,0))</f>
        <v>23</v>
      </c>
      <c r="F627">
        <f>INDEX(RanksTable!E:E,MATCH(B627,RanksTable!B:B,0))</f>
        <v>7</v>
      </c>
      <c r="H627" t="str">
        <f t="shared" si="9"/>
        <v>INSERT INTO "TeamRanks" (team_id,team_sport_id,team_rank) VALUES (179,23,7);</v>
      </c>
    </row>
    <row r="628" spans="2:8" x14ac:dyDescent="0.25">
      <c r="B628" t="s">
        <v>541</v>
      </c>
      <c r="C628">
        <f>INDEX(NationalTeams!B:B,MATCH(B628,NationalTeams!C:C,0))</f>
        <v>180</v>
      </c>
      <c r="D628" t="s">
        <v>1221</v>
      </c>
      <c r="E628">
        <f>INDEX(TeamSports!B:B,MATCH(D628,TeamSports!C:C,0))</f>
        <v>23</v>
      </c>
      <c r="F628">
        <f>INDEX(RanksTable!E:E,MATCH(B628,RanksTable!B:B,0))</f>
        <v>7</v>
      </c>
      <c r="H628" t="str">
        <f t="shared" si="9"/>
        <v>INSERT INTO "TeamRanks" (team_id,team_sport_id,team_rank) VALUES (180,23,7);</v>
      </c>
    </row>
    <row r="629" spans="2:8" x14ac:dyDescent="0.25">
      <c r="B629" t="s">
        <v>412</v>
      </c>
      <c r="C629">
        <f>INDEX(NationalTeams!B:B,MATCH(B629,NationalTeams!C:C,0))</f>
        <v>181</v>
      </c>
      <c r="D629" t="s">
        <v>1221</v>
      </c>
      <c r="E629">
        <f>INDEX(TeamSports!B:B,MATCH(D629,TeamSports!C:C,0))</f>
        <v>23</v>
      </c>
      <c r="F629">
        <f>INDEX(RanksTable!E:E,MATCH(B629,RanksTable!B:B,0))</f>
        <v>7</v>
      </c>
      <c r="H629" t="str">
        <f t="shared" si="9"/>
        <v>INSERT INTO "TeamRanks" (team_id,team_sport_id,team_rank) VALUES (181,23,7);</v>
      </c>
    </row>
    <row r="630" spans="2:8" x14ac:dyDescent="0.25">
      <c r="B630" t="s">
        <v>409</v>
      </c>
      <c r="C630">
        <f>INDEX(NationalTeams!B:B,MATCH(B630,NationalTeams!C:C,0))</f>
        <v>182</v>
      </c>
      <c r="D630" t="s">
        <v>1221</v>
      </c>
      <c r="E630">
        <f>INDEX(TeamSports!B:B,MATCH(D630,TeamSports!C:C,0))</f>
        <v>23</v>
      </c>
      <c r="F630">
        <f>INDEX(RanksTable!E:E,MATCH(B630,RanksTable!B:B,0))</f>
        <v>7</v>
      </c>
      <c r="H630" t="str">
        <f t="shared" si="9"/>
        <v>INSERT INTO "TeamRanks" (team_id,team_sport_id,team_rank) VALUES (182,23,7);</v>
      </c>
    </row>
    <row r="631" spans="2:8" x14ac:dyDescent="0.25">
      <c r="B631" t="s">
        <v>414</v>
      </c>
      <c r="C631">
        <f>INDEX(NationalTeams!B:B,MATCH(B631,NationalTeams!C:C,0))</f>
        <v>183</v>
      </c>
      <c r="D631" t="s">
        <v>1221</v>
      </c>
      <c r="E631">
        <f>INDEX(TeamSports!B:B,MATCH(D631,TeamSports!C:C,0))</f>
        <v>23</v>
      </c>
      <c r="F631">
        <f>INDEX(RanksTable!E:E,MATCH(B631,RanksTable!B:B,0))</f>
        <v>7</v>
      </c>
      <c r="H631" t="str">
        <f t="shared" si="9"/>
        <v>INSERT INTO "TeamRanks" (team_id,team_sport_id,team_rank) VALUES (183,23,7);</v>
      </c>
    </row>
    <row r="632" spans="2:8" x14ac:dyDescent="0.25">
      <c r="B632" t="s">
        <v>362</v>
      </c>
      <c r="C632">
        <f>INDEX(NationalTeams!B:B,MATCH(B632,NationalTeams!C:C,0))</f>
        <v>184</v>
      </c>
      <c r="D632" t="s">
        <v>1221</v>
      </c>
      <c r="E632">
        <f>INDEX(TeamSports!B:B,MATCH(D632,TeamSports!C:C,0))</f>
        <v>23</v>
      </c>
      <c r="F632">
        <f>INDEX(RanksTable!E:E,MATCH(B632,RanksTable!B:B,0))</f>
        <v>7</v>
      </c>
      <c r="H632" t="str">
        <f t="shared" si="9"/>
        <v>INSERT INTO "TeamRanks" (team_id,team_sport_id,team_rank) VALUES (184,23,7);</v>
      </c>
    </row>
    <row r="633" spans="2:8" x14ac:dyDescent="0.25">
      <c r="B633" t="s">
        <v>499</v>
      </c>
      <c r="C633">
        <f>INDEX(NationalTeams!B:B,MATCH(B633,NationalTeams!C:C,0))</f>
        <v>185</v>
      </c>
      <c r="D633" t="s">
        <v>1221</v>
      </c>
      <c r="E633">
        <f>INDEX(TeamSports!B:B,MATCH(D633,TeamSports!C:C,0))</f>
        <v>23</v>
      </c>
      <c r="F633">
        <f>INDEX(RanksTable!E:E,MATCH(B633,RanksTable!B:B,0))</f>
        <v>3</v>
      </c>
      <c r="H633" t="str">
        <f t="shared" si="9"/>
        <v>INSERT INTO "TeamRanks" (team_id,team_sport_id,team_rank) VALUES (185,23,3);</v>
      </c>
    </row>
    <row r="634" spans="2:8" x14ac:dyDescent="0.25">
      <c r="B634" t="s">
        <v>374</v>
      </c>
      <c r="C634">
        <f>INDEX(NationalTeams!B:B,MATCH(B634,NationalTeams!C:C,0))</f>
        <v>186</v>
      </c>
      <c r="D634" t="s">
        <v>1221</v>
      </c>
      <c r="E634">
        <f>INDEX(TeamSports!B:B,MATCH(D634,TeamSports!C:C,0))</f>
        <v>23</v>
      </c>
      <c r="F634">
        <f>INDEX(RanksTable!E:E,MATCH(B634,RanksTable!B:B,0))</f>
        <v>7</v>
      </c>
      <c r="H634" t="str">
        <f t="shared" si="9"/>
        <v>INSERT INTO "TeamRanks" (team_id,team_sport_id,team_rank) VALUES (186,23,7);</v>
      </c>
    </row>
    <row r="635" spans="2:8" x14ac:dyDescent="0.25">
      <c r="B635" t="s">
        <v>385</v>
      </c>
      <c r="C635">
        <f>INDEX(NationalTeams!B:B,MATCH(B635,NationalTeams!C:C,0))</f>
        <v>187</v>
      </c>
      <c r="D635" t="s">
        <v>1221</v>
      </c>
      <c r="E635">
        <f>INDEX(TeamSports!B:B,MATCH(D635,TeamSports!C:C,0))</f>
        <v>23</v>
      </c>
      <c r="F635">
        <f>INDEX(RanksTable!E:E,MATCH(B635,RanksTable!B:B,0))</f>
        <v>7</v>
      </c>
      <c r="H635" t="str">
        <f t="shared" si="9"/>
        <v>INSERT INTO "TeamRanks" (team_id,team_sport_id,team_rank) VALUES (187,23,7);</v>
      </c>
    </row>
    <row r="636" spans="2:8" x14ac:dyDescent="0.25">
      <c r="B636" t="s">
        <v>450</v>
      </c>
      <c r="C636">
        <f>INDEX(NationalTeams!B:B,MATCH(B636,NationalTeams!C:C,0))</f>
        <v>188</v>
      </c>
      <c r="D636" t="s">
        <v>1221</v>
      </c>
      <c r="E636">
        <f>INDEX(TeamSports!B:B,MATCH(D636,TeamSports!C:C,0))</f>
        <v>23</v>
      </c>
      <c r="F636">
        <f>INDEX(RanksTable!E:E,MATCH(B636,RanksTable!B:B,0))</f>
        <v>7</v>
      </c>
      <c r="H636" t="str">
        <f t="shared" si="9"/>
        <v>INSERT INTO "TeamRanks" (team_id,team_sport_id,team_rank) VALUES (188,23,7);</v>
      </c>
    </row>
    <row r="637" spans="2:8" x14ac:dyDescent="0.25">
      <c r="B637" t="s">
        <v>448</v>
      </c>
      <c r="C637">
        <f>INDEX(NationalTeams!B:B,MATCH(B637,NationalTeams!C:C,0))</f>
        <v>189</v>
      </c>
      <c r="D637" t="s">
        <v>1221</v>
      </c>
      <c r="E637">
        <f>INDEX(TeamSports!B:B,MATCH(D637,TeamSports!C:C,0))</f>
        <v>23</v>
      </c>
      <c r="F637">
        <f>INDEX(RanksTable!E:E,MATCH(B637,RanksTable!B:B,0))</f>
        <v>7</v>
      </c>
      <c r="H637" t="str">
        <f t="shared" si="9"/>
        <v>INSERT INTO "TeamRanks" (team_id,team_sport_id,team_rank) VALUES (189,23,7);</v>
      </c>
    </row>
    <row r="638" spans="2:8" x14ac:dyDescent="0.25">
      <c r="B638" t="s">
        <v>375</v>
      </c>
      <c r="C638">
        <f>INDEX(NationalTeams!B:B,MATCH(B638,NationalTeams!C:C,0))</f>
        <v>190</v>
      </c>
      <c r="D638" t="s">
        <v>1221</v>
      </c>
      <c r="E638">
        <f>INDEX(TeamSports!B:B,MATCH(D638,TeamSports!C:C,0))</f>
        <v>23</v>
      </c>
      <c r="F638">
        <f>INDEX(RanksTable!E:E,MATCH(B638,RanksTable!B:B,0))</f>
        <v>7</v>
      </c>
      <c r="H638" t="str">
        <f t="shared" si="9"/>
        <v>INSERT INTO "TeamRanks" (team_id,team_sport_id,team_rank) VALUES (190,23,7);</v>
      </c>
    </row>
    <row r="639" spans="2:8" x14ac:dyDescent="0.25">
      <c r="B639" t="s">
        <v>483</v>
      </c>
      <c r="C639">
        <f>INDEX(NationalTeams!B:B,MATCH(B639,NationalTeams!C:C,0))</f>
        <v>191</v>
      </c>
      <c r="D639" t="s">
        <v>1221</v>
      </c>
      <c r="E639">
        <f>INDEX(TeamSports!B:B,MATCH(D639,TeamSports!C:C,0))</f>
        <v>23</v>
      </c>
      <c r="F639">
        <f>INDEX(RanksTable!E:E,MATCH(B639,RanksTable!B:B,0))</f>
        <v>7</v>
      </c>
      <c r="H639" t="str">
        <f t="shared" si="9"/>
        <v>INSERT INTO "TeamRanks" (team_id,team_sport_id,team_rank) VALUES (191,23,7);</v>
      </c>
    </row>
    <row r="640" spans="2:8" x14ac:dyDescent="0.25">
      <c r="B640" t="s">
        <v>395</v>
      </c>
      <c r="C640">
        <f>INDEX(NationalTeams!B:B,MATCH(B640,NationalTeams!C:C,0))</f>
        <v>192</v>
      </c>
      <c r="D640" t="s">
        <v>1221</v>
      </c>
      <c r="E640">
        <f>INDEX(TeamSports!B:B,MATCH(D640,TeamSports!C:C,0))</f>
        <v>23</v>
      </c>
      <c r="F640">
        <f>INDEX(RanksTable!E:E,MATCH(B640,RanksTable!B:B,0))</f>
        <v>7</v>
      </c>
      <c r="H640" t="str">
        <f t="shared" si="9"/>
        <v>INSERT INTO "TeamRanks" (team_id,team_sport_id,team_rank) VALUES (192,23,7);</v>
      </c>
    </row>
    <row r="641" spans="2:8" x14ac:dyDescent="0.25">
      <c r="B641" t="s">
        <v>363</v>
      </c>
      <c r="C641">
        <f>INDEX(NationalTeams!B:B,MATCH(B641,NationalTeams!C:C,0))</f>
        <v>193</v>
      </c>
      <c r="D641" t="s">
        <v>1221</v>
      </c>
      <c r="E641">
        <f>INDEX(TeamSports!B:B,MATCH(D641,TeamSports!C:C,0))</f>
        <v>23</v>
      </c>
      <c r="F641">
        <f>INDEX(RanksTable!E:E,MATCH(B641,RanksTable!B:B,0))</f>
        <v>4</v>
      </c>
      <c r="H641" t="str">
        <f t="shared" si="9"/>
        <v>INSERT INTO "TeamRanks" (team_id,team_sport_id,team_rank) VALUES (193,23,4);</v>
      </c>
    </row>
    <row r="642" spans="2:8" x14ac:dyDescent="0.25">
      <c r="B642" t="s">
        <v>394</v>
      </c>
      <c r="C642">
        <f>INDEX(NationalTeams!B:B,MATCH(B642,NationalTeams!C:C,0))</f>
        <v>194</v>
      </c>
      <c r="D642" t="s">
        <v>1221</v>
      </c>
      <c r="E642">
        <f>INDEX(TeamSports!B:B,MATCH(D642,TeamSports!C:C,0))</f>
        <v>23</v>
      </c>
      <c r="F642">
        <f>INDEX(RanksTable!E:E,MATCH(B642,RanksTable!B:B,0))</f>
        <v>7</v>
      </c>
      <c r="H642" t="str">
        <f t="shared" si="9"/>
        <v>INSERT INTO "TeamRanks" (team_id,team_sport_id,team_rank) VALUES (194,23,7);</v>
      </c>
    </row>
    <row r="643" spans="2:8" x14ac:dyDescent="0.25">
      <c r="B643" t="s">
        <v>389</v>
      </c>
      <c r="C643">
        <f>INDEX(NationalTeams!B:B,MATCH(B643,NationalTeams!C:C,0))</f>
        <v>195</v>
      </c>
      <c r="D643" t="s">
        <v>1221</v>
      </c>
      <c r="E643">
        <f>INDEX(TeamSports!B:B,MATCH(D643,TeamSports!C:C,0))</f>
        <v>23</v>
      </c>
      <c r="F643">
        <f>INDEX(RanksTable!E:E,MATCH(B643,RanksTable!B:B,0))</f>
        <v>7</v>
      </c>
      <c r="H643" t="str">
        <f t="shared" si="9"/>
        <v>INSERT INTO "TeamRanks" (team_id,team_sport_id,team_rank) VALUES (195,23,7);</v>
      </c>
    </row>
    <row r="644" spans="2:8" x14ac:dyDescent="0.25">
      <c r="B644" t="s">
        <v>496</v>
      </c>
      <c r="C644">
        <f>INDEX(NationalTeams!B:B,MATCH(B644,NationalTeams!C:C,0))</f>
        <v>196</v>
      </c>
      <c r="D644" t="s">
        <v>1221</v>
      </c>
      <c r="E644">
        <f>INDEX(TeamSports!B:B,MATCH(D644,TeamSports!C:C,0))</f>
        <v>23</v>
      </c>
      <c r="F644">
        <f>INDEX(RanksTable!E:E,MATCH(B644,RanksTable!B:B,0))</f>
        <v>5</v>
      </c>
      <c r="H644" t="str">
        <f t="shared" ref="H644:H707" si="10">_xlfn.CONCAT($H$1,$L$1,$C$1,$L$1," ",$J$1,$C$2,$N$1,$E$2,$N$1,$F$2,$K$1,$I$1,$J$1,C644,$N$1,E644,$N$1,F644,$K$1,$O$1)</f>
        <v>INSERT INTO "TeamRanks" (team_id,team_sport_id,team_rank) VALUES (196,23,5);</v>
      </c>
    </row>
    <row r="645" spans="2:8" x14ac:dyDescent="0.25">
      <c r="B645" t="s">
        <v>507</v>
      </c>
      <c r="C645">
        <f>INDEX(NationalTeams!B:B,MATCH(B645,NationalTeams!C:C,0))</f>
        <v>197</v>
      </c>
      <c r="D645" t="s">
        <v>1221</v>
      </c>
      <c r="E645">
        <f>INDEX(TeamSports!B:B,MATCH(D645,TeamSports!C:C,0))</f>
        <v>23</v>
      </c>
      <c r="F645">
        <f>INDEX(RanksTable!E:E,MATCH(B645,RanksTable!B:B,0))</f>
        <v>6</v>
      </c>
      <c r="H645" t="str">
        <f t="shared" si="10"/>
        <v>INSERT INTO "TeamRanks" (team_id,team_sport_id,team_rank) VALUES (197,23,6);</v>
      </c>
    </row>
    <row r="646" spans="2:8" x14ac:dyDescent="0.25">
      <c r="B646" t="s">
        <v>399</v>
      </c>
      <c r="C646">
        <f>INDEX(NationalTeams!B:B,MATCH(B646,NationalTeams!C:C,0))</f>
        <v>198</v>
      </c>
      <c r="D646" t="s">
        <v>1221</v>
      </c>
      <c r="E646">
        <f>INDEX(TeamSports!B:B,MATCH(D646,TeamSports!C:C,0))</f>
        <v>23</v>
      </c>
      <c r="F646">
        <f>INDEX(RanksTable!E:E,MATCH(B646,RanksTable!B:B,0))</f>
        <v>6</v>
      </c>
      <c r="H646" t="str">
        <f t="shared" si="10"/>
        <v>INSERT INTO "TeamRanks" (team_id,team_sport_id,team_rank) VALUES (198,23,6);</v>
      </c>
    </row>
    <row r="647" spans="2:8" x14ac:dyDescent="0.25">
      <c r="B647" t="s">
        <v>467</v>
      </c>
      <c r="C647">
        <f>INDEX(NationalTeams!B:B,MATCH(B647,NationalTeams!C:C,0))</f>
        <v>199</v>
      </c>
      <c r="D647" t="s">
        <v>1221</v>
      </c>
      <c r="E647">
        <f>INDEX(TeamSports!B:B,MATCH(D647,TeamSports!C:C,0))</f>
        <v>23</v>
      </c>
      <c r="F647">
        <f>INDEX(RanksTable!E:E,MATCH(B647,RanksTable!B:B,0))</f>
        <v>4</v>
      </c>
      <c r="H647" t="str">
        <f t="shared" si="10"/>
        <v>INSERT INTO "TeamRanks" (team_id,team_sport_id,team_rank) VALUES (199,23,4);</v>
      </c>
    </row>
    <row r="648" spans="2:8" x14ac:dyDescent="0.25">
      <c r="B648" t="s">
        <v>437</v>
      </c>
      <c r="C648">
        <f>INDEX(NationalTeams!B:B,MATCH(B648,NationalTeams!C:C,0))</f>
        <v>200</v>
      </c>
      <c r="D648" t="s">
        <v>1221</v>
      </c>
      <c r="E648">
        <f>INDEX(TeamSports!B:B,MATCH(D648,TeamSports!C:C,0))</f>
        <v>23</v>
      </c>
      <c r="F648">
        <f>INDEX(RanksTable!E:E,MATCH(B648,RanksTable!B:B,0))</f>
        <v>2</v>
      </c>
      <c r="H648" t="str">
        <f t="shared" si="10"/>
        <v>INSERT INTO "TeamRanks" (team_id,team_sport_id,team_rank) VALUES (200,23,2);</v>
      </c>
    </row>
    <row r="649" spans="2:8" x14ac:dyDescent="0.25">
      <c r="B649" t="s">
        <v>452</v>
      </c>
      <c r="C649">
        <f>INDEX(NationalTeams!B:B,MATCH(B649,NationalTeams!C:C,0))</f>
        <v>201</v>
      </c>
      <c r="D649" t="s">
        <v>1221</v>
      </c>
      <c r="E649">
        <f>INDEX(TeamSports!B:B,MATCH(D649,TeamSports!C:C,0))</f>
        <v>23</v>
      </c>
      <c r="F649">
        <f>INDEX(RanksTable!E:E,MATCH(B649,RanksTable!B:B,0))</f>
        <v>6</v>
      </c>
      <c r="H649" t="str">
        <f t="shared" si="10"/>
        <v>INSERT INTO "TeamRanks" (team_id,team_sport_id,team_rank) VALUES (201,23,6);</v>
      </c>
    </row>
    <row r="650" spans="2:8" x14ac:dyDescent="0.25">
      <c r="B650" t="s">
        <v>384</v>
      </c>
      <c r="C650">
        <f>INDEX(NationalTeams!B:B,MATCH(B650,NationalTeams!C:C,0))</f>
        <v>202</v>
      </c>
      <c r="D650" t="s">
        <v>1221</v>
      </c>
      <c r="E650">
        <f>INDEX(TeamSports!B:B,MATCH(D650,TeamSports!C:C,0))</f>
        <v>23</v>
      </c>
      <c r="F650">
        <f>INDEX(RanksTable!E:E,MATCH(B650,RanksTable!B:B,0))</f>
        <v>7</v>
      </c>
      <c r="H650" t="str">
        <f t="shared" si="10"/>
        <v>INSERT INTO "TeamRanks" (team_id,team_sport_id,team_rank) VALUES (202,23,7);</v>
      </c>
    </row>
    <row r="651" spans="2:8" x14ac:dyDescent="0.25">
      <c r="B651" t="s">
        <v>442</v>
      </c>
      <c r="C651">
        <f>INDEX(NationalTeams!B:B,MATCH(B651,NationalTeams!C:C,0))</f>
        <v>203</v>
      </c>
      <c r="D651" t="s">
        <v>1221</v>
      </c>
      <c r="E651">
        <f>INDEX(TeamSports!B:B,MATCH(D651,TeamSports!C:C,0))</f>
        <v>23</v>
      </c>
      <c r="F651">
        <f>INDEX(RanksTable!E:E,MATCH(B651,RanksTable!B:B,0))</f>
        <v>4</v>
      </c>
      <c r="H651" t="str">
        <f t="shared" si="10"/>
        <v>INSERT INTO "TeamRanks" (team_id,team_sport_id,team_rank) VALUES (203,23,4);</v>
      </c>
    </row>
    <row r="652" spans="2:8" x14ac:dyDescent="0.25">
      <c r="B652" t="s">
        <v>472</v>
      </c>
      <c r="C652">
        <f>INDEX(NationalTeams!B:B,MATCH(B652,NationalTeams!C:C,0))</f>
        <v>204</v>
      </c>
      <c r="D652" t="s">
        <v>1221</v>
      </c>
      <c r="E652">
        <f>INDEX(TeamSports!B:B,MATCH(D652,TeamSports!C:C,0))</f>
        <v>23</v>
      </c>
      <c r="F652">
        <f>INDEX(RanksTable!E:E,MATCH(B652,RanksTable!B:B,0))</f>
        <v>6</v>
      </c>
      <c r="H652" t="str">
        <f t="shared" si="10"/>
        <v>INSERT INTO "TeamRanks" (team_id,team_sport_id,team_rank) VALUES (204,23,6);</v>
      </c>
    </row>
    <row r="653" spans="2:8" x14ac:dyDescent="0.25">
      <c r="B653" t="s">
        <v>388</v>
      </c>
      <c r="C653">
        <f>INDEX(NationalTeams!B:B,MATCH(B653,NationalTeams!C:C,0))</f>
        <v>205</v>
      </c>
      <c r="D653" t="s">
        <v>1221</v>
      </c>
      <c r="E653">
        <f>INDEX(TeamSports!B:B,MATCH(D653,TeamSports!C:C,0))</f>
        <v>23</v>
      </c>
      <c r="F653">
        <f>INDEX(RanksTable!E:E,MATCH(B653,RanksTable!B:B,0))</f>
        <v>7</v>
      </c>
      <c r="H653" t="str">
        <f t="shared" si="10"/>
        <v>INSERT INTO "TeamRanks" (team_id,team_sport_id,team_rank) VALUES (205,23,7);</v>
      </c>
    </row>
    <row r="654" spans="2:8" x14ac:dyDescent="0.25">
      <c r="B654" t="s">
        <v>476</v>
      </c>
      <c r="C654">
        <f>INDEX(NationalTeams!B:B,MATCH(B654,NationalTeams!C:C,0))</f>
        <v>206</v>
      </c>
      <c r="D654" t="s">
        <v>1221</v>
      </c>
      <c r="E654">
        <f>INDEX(TeamSports!B:B,MATCH(D654,TeamSports!C:C,0))</f>
        <v>23</v>
      </c>
      <c r="F654">
        <f>INDEX(RanksTable!E:E,MATCH(B654,RanksTable!B:B,0))</f>
        <v>7</v>
      </c>
      <c r="H654" t="str">
        <f t="shared" si="10"/>
        <v>INSERT INTO "TeamRanks" (team_id,team_sport_id,team_rank) VALUES (206,23,7);</v>
      </c>
    </row>
    <row r="655" spans="2:8" x14ac:dyDescent="0.25">
      <c r="B655" t="s">
        <v>407</v>
      </c>
      <c r="C655">
        <f>INDEX(NationalTeams!B:B,MATCH(B655,NationalTeams!C:C,0))</f>
        <v>207</v>
      </c>
      <c r="D655" t="s">
        <v>1221</v>
      </c>
      <c r="E655">
        <f>INDEX(TeamSports!B:B,MATCH(D655,TeamSports!C:C,0))</f>
        <v>23</v>
      </c>
      <c r="F655">
        <f>INDEX(RanksTable!E:E,MATCH(B655,RanksTable!B:B,0))</f>
        <v>6</v>
      </c>
      <c r="H655" t="str">
        <f t="shared" si="10"/>
        <v>INSERT INTO "TeamRanks" (team_id,team_sport_id,team_rank) VALUES (207,23,6);</v>
      </c>
    </row>
    <row r="656" spans="2:8" x14ac:dyDescent="0.25">
      <c r="B656" t="s">
        <v>364</v>
      </c>
      <c r="C656">
        <f>INDEX(NationalTeams!B:B,MATCH(B656,NationalTeams!C:C,0))</f>
        <v>208</v>
      </c>
      <c r="D656" t="s">
        <v>1221</v>
      </c>
      <c r="E656">
        <f>INDEX(TeamSports!B:B,MATCH(D656,TeamSports!C:C,0))</f>
        <v>23</v>
      </c>
      <c r="F656">
        <f>INDEX(RanksTable!E:E,MATCH(B656,RanksTable!B:B,0))</f>
        <v>7</v>
      </c>
      <c r="H656" t="str">
        <f t="shared" si="10"/>
        <v>INSERT INTO "TeamRanks" (team_id,team_sport_id,team_rank) VALUES (208,23,7);</v>
      </c>
    </row>
    <row r="657" spans="2:8" x14ac:dyDescent="0.25">
      <c r="B657" t="s">
        <v>439</v>
      </c>
      <c r="C657">
        <f>INDEX(NationalTeams!B:B,MATCH(B657,NationalTeams!C:C,0))</f>
        <v>209</v>
      </c>
      <c r="D657" t="s">
        <v>1221</v>
      </c>
      <c r="E657">
        <f>INDEX(TeamSports!B:B,MATCH(D657,TeamSports!C:C,0))</f>
        <v>23</v>
      </c>
      <c r="F657">
        <f>INDEX(RanksTable!E:E,MATCH(B657,RanksTable!B:B,0))</f>
        <v>5</v>
      </c>
      <c r="H657" t="str">
        <f t="shared" si="10"/>
        <v>INSERT INTO "TeamRanks" (team_id,team_sport_id,team_rank) VALUES (209,23,5);</v>
      </c>
    </row>
    <row r="658" spans="2:8" x14ac:dyDescent="0.25">
      <c r="B658" t="s">
        <v>501</v>
      </c>
      <c r="C658">
        <f>INDEX(NationalTeams!B:B,MATCH(B658,NationalTeams!C:C,0))</f>
        <v>210</v>
      </c>
      <c r="D658" t="s">
        <v>1221</v>
      </c>
      <c r="E658">
        <f>INDEX(TeamSports!B:B,MATCH(D658,TeamSports!C:C,0))</f>
        <v>23</v>
      </c>
      <c r="F658">
        <f>INDEX(RanksTable!E:E,MATCH(B658,RanksTable!B:B,0))</f>
        <v>6</v>
      </c>
      <c r="H658" t="str">
        <f t="shared" si="10"/>
        <v>INSERT INTO "TeamRanks" (team_id,team_sport_id,team_rank) VALUES (210,23,6);</v>
      </c>
    </row>
    <row r="659" spans="2:8" x14ac:dyDescent="0.25">
      <c r="B659" t="s">
        <v>466</v>
      </c>
      <c r="C659">
        <f>INDEX(NationalTeams!B:B,MATCH(B659,NationalTeams!C:C,0))</f>
        <v>211</v>
      </c>
      <c r="D659" t="s">
        <v>1221</v>
      </c>
      <c r="E659">
        <f>INDEX(TeamSports!B:B,MATCH(D659,TeamSports!C:C,0))</f>
        <v>23</v>
      </c>
      <c r="F659">
        <f>INDEX(RanksTable!E:E,MATCH(B659,RanksTable!B:B,0))</f>
        <v>7</v>
      </c>
      <c r="H659" t="str">
        <f t="shared" si="10"/>
        <v>INSERT INTO "TeamRanks" (team_id,team_sport_id,team_rank) VALUES (211,23,7);</v>
      </c>
    </row>
    <row r="660" spans="2:8" x14ac:dyDescent="0.25">
      <c r="B660" t="s">
        <v>502</v>
      </c>
      <c r="C660">
        <f>INDEX(NationalTeams!B:B,MATCH(B660,NationalTeams!C:C,0))</f>
        <v>212</v>
      </c>
      <c r="D660" t="s">
        <v>1221</v>
      </c>
      <c r="E660">
        <f>INDEX(TeamSports!B:B,MATCH(D660,TeamSports!C:C,0))</f>
        <v>23</v>
      </c>
      <c r="F660">
        <f>INDEX(RanksTable!E:E,MATCH(B660,RanksTable!B:B,0))</f>
        <v>1</v>
      </c>
      <c r="H660" t="str">
        <f t="shared" si="10"/>
        <v>INSERT INTO "TeamRanks" (team_id,team_sport_id,team_rank) VALUES (212,23,1);</v>
      </c>
    </row>
    <row r="661" spans="2:8" x14ac:dyDescent="0.25">
      <c r="B661" t="s">
        <v>359</v>
      </c>
      <c r="C661">
        <f>INDEX(NationalTeams!B:B,MATCH(B661,NationalTeams!C:C,0))</f>
        <v>213</v>
      </c>
      <c r="D661" t="s">
        <v>1221</v>
      </c>
      <c r="E661">
        <f>INDEX(TeamSports!B:B,MATCH(D661,TeamSports!C:C,0))</f>
        <v>23</v>
      </c>
      <c r="F661">
        <f>INDEX(RanksTable!E:E,MATCH(B661,RanksTable!B:B,0))</f>
        <v>7</v>
      </c>
      <c r="H661" t="str">
        <f t="shared" si="10"/>
        <v>INSERT INTO "TeamRanks" (team_id,team_sport_id,team_rank) VALUES (213,23,7);</v>
      </c>
    </row>
    <row r="662" spans="2:8" x14ac:dyDescent="0.25">
      <c r="B662" t="s">
        <v>377</v>
      </c>
      <c r="C662">
        <f>INDEX(NationalTeams!B:B,MATCH(B662,NationalTeams!C:C,0))</f>
        <v>214</v>
      </c>
      <c r="D662" t="s">
        <v>1221</v>
      </c>
      <c r="E662">
        <f>INDEX(TeamSports!B:B,MATCH(D662,TeamSports!C:C,0))</f>
        <v>23</v>
      </c>
      <c r="F662">
        <f>INDEX(RanksTable!E:E,MATCH(B662,RanksTable!B:B,0))</f>
        <v>3</v>
      </c>
      <c r="H662" t="str">
        <f t="shared" si="10"/>
        <v>INSERT INTO "TeamRanks" (team_id,team_sport_id,team_rank) VALUES (214,23,3);</v>
      </c>
    </row>
    <row r="663" spans="2:8" x14ac:dyDescent="0.25">
      <c r="B663" t="s">
        <v>443</v>
      </c>
      <c r="C663">
        <f>INDEX(NationalTeams!B:B,MATCH(B663,NationalTeams!C:C,0))</f>
        <v>215</v>
      </c>
      <c r="D663" t="s">
        <v>1221</v>
      </c>
      <c r="E663">
        <f>INDEX(TeamSports!B:B,MATCH(D663,TeamSports!C:C,0))</f>
        <v>23</v>
      </c>
      <c r="F663">
        <f>INDEX(RanksTable!E:E,MATCH(B663,RanksTable!B:B,0))</f>
        <v>3</v>
      </c>
      <c r="H663" t="str">
        <f t="shared" si="10"/>
        <v>INSERT INTO "TeamRanks" (team_id,team_sport_id,team_rank) VALUES (215,23,3);</v>
      </c>
    </row>
    <row r="664" spans="2:8" x14ac:dyDescent="0.25">
      <c r="B664" t="s">
        <v>481</v>
      </c>
      <c r="C664">
        <f>INDEX(NationalTeams!B:B,MATCH(B664,NationalTeams!C:C,0))</f>
        <v>216</v>
      </c>
      <c r="D664" t="s">
        <v>1221</v>
      </c>
      <c r="E664">
        <f>INDEX(TeamSports!B:B,MATCH(D664,TeamSports!C:C,0))</f>
        <v>23</v>
      </c>
      <c r="F664">
        <f>INDEX(RanksTable!E:E,MATCH(B664,RanksTable!B:B,0))</f>
        <v>5</v>
      </c>
      <c r="H664" t="str">
        <f t="shared" si="10"/>
        <v>INSERT INTO "TeamRanks" (team_id,team_sport_id,team_rank) VALUES (216,23,5);</v>
      </c>
    </row>
    <row r="665" spans="2:8" x14ac:dyDescent="0.25">
      <c r="B665" t="s">
        <v>351</v>
      </c>
      <c r="C665">
        <f>INDEX(NationalTeams!B:B,MATCH(B665,NationalTeams!C:C,0))</f>
        <v>217</v>
      </c>
      <c r="D665" t="s">
        <v>1221</v>
      </c>
      <c r="E665">
        <f>INDEX(TeamSports!B:B,MATCH(D665,TeamSports!C:C,0))</f>
        <v>23</v>
      </c>
      <c r="F665">
        <f>INDEX(RanksTable!E:E,MATCH(B665,RanksTable!B:B,0))</f>
        <v>2</v>
      </c>
      <c r="H665" t="str">
        <f t="shared" si="10"/>
        <v>INSERT INTO "TeamRanks" (team_id,team_sport_id,team_rank) VALUES (217,23,2);</v>
      </c>
    </row>
    <row r="666" spans="2:8" x14ac:dyDescent="0.25">
      <c r="B666" t="s">
        <v>438</v>
      </c>
      <c r="C666">
        <f>INDEX(NationalTeams!B:B,MATCH(B666,NationalTeams!C:C,0))</f>
        <v>218</v>
      </c>
      <c r="D666" t="s">
        <v>1221</v>
      </c>
      <c r="E666">
        <f>INDEX(TeamSports!B:B,MATCH(D666,TeamSports!C:C,0))</f>
        <v>23</v>
      </c>
      <c r="F666">
        <f>INDEX(RanksTable!E:E,MATCH(B666,RanksTable!B:B,0))</f>
        <v>2</v>
      </c>
      <c r="H666" t="str">
        <f t="shared" si="10"/>
        <v>INSERT INTO "TeamRanks" (team_id,team_sport_id,team_rank) VALUES (218,23,2);</v>
      </c>
    </row>
    <row r="667" spans="2:8" x14ac:dyDescent="0.25">
      <c r="B667" t="s">
        <v>319</v>
      </c>
      <c r="C667">
        <f>INDEX(NationalTeams!B:B,MATCH(B667,NationalTeams!C:C,0))</f>
        <v>219</v>
      </c>
      <c r="D667" t="s">
        <v>1221</v>
      </c>
      <c r="E667">
        <f>INDEX(TeamSports!B:B,MATCH(D667,TeamSports!C:C,0))</f>
        <v>23</v>
      </c>
      <c r="F667">
        <f>INDEX(RanksTable!E:E,MATCH(B667,RanksTable!B:B,0))</f>
        <v>7</v>
      </c>
      <c r="H667" t="str">
        <f t="shared" si="10"/>
        <v>INSERT INTO "TeamRanks" (team_id,team_sport_id,team_rank) VALUES (219,23,7);</v>
      </c>
    </row>
    <row r="668" spans="2:8" x14ac:dyDescent="0.25">
      <c r="B668" t="s">
        <v>471</v>
      </c>
      <c r="C668">
        <f>INDEX(NationalTeams!B:B,MATCH(B668,NationalTeams!C:C,0))</f>
        <v>220</v>
      </c>
      <c r="D668" t="s">
        <v>1221</v>
      </c>
      <c r="E668">
        <f>INDEX(TeamSports!B:B,MATCH(D668,TeamSports!C:C,0))</f>
        <v>23</v>
      </c>
      <c r="F668">
        <f>INDEX(RanksTable!E:E,MATCH(B668,RanksTable!B:B,0))</f>
        <v>7</v>
      </c>
      <c r="H668" t="str">
        <f t="shared" si="10"/>
        <v>INSERT INTO "TeamRanks" (team_id,team_sport_id,team_rank) VALUES (220,23,7);</v>
      </c>
    </row>
    <row r="669" spans="2:8" x14ac:dyDescent="0.25">
      <c r="B669" t="s">
        <v>373</v>
      </c>
      <c r="C669">
        <f>INDEX(NationalTeams!B:B,MATCH(B669,NationalTeams!C:C,0))</f>
        <v>221</v>
      </c>
      <c r="D669" t="s">
        <v>1221</v>
      </c>
      <c r="E669">
        <f>INDEX(TeamSports!B:B,MATCH(D669,TeamSports!C:C,0))</f>
        <v>23</v>
      </c>
      <c r="F669">
        <f>INDEX(RanksTable!E:E,MATCH(B669,RanksTable!B:B,0))</f>
        <v>7</v>
      </c>
      <c r="H669" t="str">
        <f t="shared" si="10"/>
        <v>INSERT INTO "TeamRanks" (team_id,team_sport_id,team_rank) VALUES (221,23,7);</v>
      </c>
    </row>
    <row r="670" spans="2:8" x14ac:dyDescent="0.25">
      <c r="B670" t="s">
        <v>367</v>
      </c>
      <c r="C670">
        <f>INDEX(NationalTeams!B:B,MATCH(B670,NationalTeams!C:C,0))</f>
        <v>222</v>
      </c>
      <c r="D670" t="s">
        <v>1221</v>
      </c>
      <c r="E670">
        <f>INDEX(TeamSports!B:B,MATCH(D670,TeamSports!C:C,0))</f>
        <v>23</v>
      </c>
      <c r="F670">
        <f>INDEX(RanksTable!E:E,MATCH(B670,RanksTable!B:B,0))</f>
        <v>6</v>
      </c>
      <c r="H670" t="str">
        <f t="shared" si="10"/>
        <v>INSERT INTO "TeamRanks" (team_id,team_sport_id,team_rank) VALUES (222,23,6);</v>
      </c>
    </row>
    <row r="671" spans="2:8" x14ac:dyDescent="0.25">
      <c r="B671" t="s">
        <v>358</v>
      </c>
      <c r="C671">
        <f>INDEX(NationalTeams!B:B,MATCH(B671,NationalTeams!C:C,0))</f>
        <v>223</v>
      </c>
      <c r="D671" t="s">
        <v>1221</v>
      </c>
      <c r="E671">
        <f>INDEX(TeamSports!B:B,MATCH(D671,TeamSports!C:C,0))</f>
        <v>23</v>
      </c>
      <c r="F671">
        <f>INDEX(RanksTable!E:E,MATCH(B671,RanksTable!B:B,0))</f>
        <v>7</v>
      </c>
      <c r="H671" t="str">
        <f t="shared" si="10"/>
        <v>INSERT INTO "TeamRanks" (team_id,team_sport_id,team_rank) VALUES (223,23,7);</v>
      </c>
    </row>
    <row r="672" spans="2:8" x14ac:dyDescent="0.25">
      <c r="B672" t="s">
        <v>993</v>
      </c>
      <c r="C672">
        <f>INDEX(NationalTeams!B:B,MATCH(B672,NationalTeams!C:C,0))</f>
        <v>224</v>
      </c>
      <c r="D672" t="s">
        <v>1222</v>
      </c>
      <c r="E672">
        <f>INDEX(TeamSports!B:B,MATCH(D672,TeamSports!C:C,0))</f>
        <v>24</v>
      </c>
      <c r="F672">
        <f>INDEX(RanksTable!F:F,MATCH(B672,RanksTable!B:B,0))</f>
        <v>5</v>
      </c>
      <c r="H672" t="str">
        <f t="shared" si="10"/>
        <v>INSERT INTO "TeamRanks" (team_id,team_sport_id,team_rank) VALUES (224,24,5);</v>
      </c>
    </row>
    <row r="673" spans="2:8" x14ac:dyDescent="0.25">
      <c r="B673" t="s">
        <v>994</v>
      </c>
      <c r="C673">
        <f>INDEX(NationalTeams!B:B,MATCH(B673,NationalTeams!C:C,0))</f>
        <v>225</v>
      </c>
      <c r="D673" t="s">
        <v>1222</v>
      </c>
      <c r="E673">
        <f>INDEX(TeamSports!B:B,MATCH(D673,TeamSports!C:C,0))</f>
        <v>24</v>
      </c>
      <c r="F673">
        <f>INDEX(RanksTable!F:F,MATCH(B673,RanksTable!B:B,0))</f>
        <v>7</v>
      </c>
      <c r="H673" t="str">
        <f t="shared" si="10"/>
        <v>INSERT INTO "TeamRanks" (team_id,team_sport_id,team_rank) VALUES (225,24,7);</v>
      </c>
    </row>
    <row r="674" spans="2:8" x14ac:dyDescent="0.25">
      <c r="B674" t="s">
        <v>995</v>
      </c>
      <c r="C674">
        <f>INDEX(NationalTeams!B:B,MATCH(B674,NationalTeams!C:C,0))</f>
        <v>226</v>
      </c>
      <c r="D674" t="s">
        <v>1222</v>
      </c>
      <c r="E674">
        <f>INDEX(TeamSports!B:B,MATCH(D674,TeamSports!C:C,0))</f>
        <v>24</v>
      </c>
      <c r="F674">
        <f>INDEX(RanksTable!F:F,MATCH(B674,RanksTable!B:B,0))</f>
        <v>7</v>
      </c>
      <c r="H674" t="str">
        <f t="shared" si="10"/>
        <v>INSERT INTO "TeamRanks" (team_id,team_sport_id,team_rank) VALUES (226,24,7);</v>
      </c>
    </row>
    <row r="675" spans="2:8" x14ac:dyDescent="0.25">
      <c r="B675" t="s">
        <v>996</v>
      </c>
      <c r="C675">
        <f>INDEX(NationalTeams!B:B,MATCH(B675,NationalTeams!C:C,0))</f>
        <v>227</v>
      </c>
      <c r="D675" t="s">
        <v>1222</v>
      </c>
      <c r="E675">
        <f>INDEX(TeamSports!B:B,MATCH(D675,TeamSports!C:C,0))</f>
        <v>24</v>
      </c>
      <c r="F675">
        <f>INDEX(RanksTable!F:F,MATCH(B675,RanksTable!B:B,0))</f>
        <v>7</v>
      </c>
      <c r="H675" t="str">
        <f t="shared" si="10"/>
        <v>INSERT INTO "TeamRanks" (team_id,team_sport_id,team_rank) VALUES (227,24,7);</v>
      </c>
    </row>
    <row r="676" spans="2:8" x14ac:dyDescent="0.25">
      <c r="B676" t="s">
        <v>997</v>
      </c>
      <c r="C676">
        <f>INDEX(NationalTeams!B:B,MATCH(B676,NationalTeams!C:C,0))</f>
        <v>228</v>
      </c>
      <c r="D676" t="s">
        <v>1222</v>
      </c>
      <c r="E676">
        <f>INDEX(TeamSports!B:B,MATCH(D676,TeamSports!C:C,0))</f>
        <v>24</v>
      </c>
      <c r="F676">
        <f>INDEX(RanksTable!F:F,MATCH(B676,RanksTable!B:B,0))</f>
        <v>7</v>
      </c>
      <c r="H676" t="str">
        <f t="shared" si="10"/>
        <v>INSERT INTO "TeamRanks" (team_id,team_sport_id,team_rank) VALUES (228,24,7);</v>
      </c>
    </row>
    <row r="677" spans="2:8" x14ac:dyDescent="0.25">
      <c r="B677" t="s">
        <v>998</v>
      </c>
      <c r="C677">
        <f>INDEX(NationalTeams!B:B,MATCH(B677,NationalTeams!C:C,0))</f>
        <v>229</v>
      </c>
      <c r="D677" t="s">
        <v>1222</v>
      </c>
      <c r="E677">
        <f>INDEX(TeamSports!B:B,MATCH(D677,TeamSports!C:C,0))</f>
        <v>24</v>
      </c>
      <c r="F677">
        <f>INDEX(RanksTable!F:F,MATCH(B677,RanksTable!B:B,0))</f>
        <v>7</v>
      </c>
      <c r="H677" t="str">
        <f t="shared" si="10"/>
        <v>INSERT INTO "TeamRanks" (team_id,team_sport_id,team_rank) VALUES (229,24,7);</v>
      </c>
    </row>
    <row r="678" spans="2:8" x14ac:dyDescent="0.25">
      <c r="B678" t="s">
        <v>999</v>
      </c>
      <c r="C678">
        <f>INDEX(NationalTeams!B:B,MATCH(B678,NationalTeams!C:C,0))</f>
        <v>230</v>
      </c>
      <c r="D678" t="s">
        <v>1222</v>
      </c>
      <c r="E678">
        <f>INDEX(TeamSports!B:B,MATCH(D678,TeamSports!C:C,0))</f>
        <v>24</v>
      </c>
      <c r="F678">
        <f>INDEX(RanksTable!F:F,MATCH(B678,RanksTable!B:B,0))</f>
        <v>7</v>
      </c>
      <c r="H678" t="str">
        <f t="shared" si="10"/>
        <v>INSERT INTO "TeamRanks" (team_id,team_sport_id,team_rank) VALUES (230,24,7);</v>
      </c>
    </row>
    <row r="679" spans="2:8" x14ac:dyDescent="0.25">
      <c r="B679" t="s">
        <v>1000</v>
      </c>
      <c r="C679">
        <f>INDEX(NationalTeams!B:B,MATCH(B679,NationalTeams!C:C,0))</f>
        <v>231</v>
      </c>
      <c r="D679" t="s">
        <v>1222</v>
      </c>
      <c r="E679">
        <f>INDEX(TeamSports!B:B,MATCH(D679,TeamSports!C:C,0))</f>
        <v>24</v>
      </c>
      <c r="F679">
        <f>INDEX(RanksTable!F:F,MATCH(B679,RanksTable!B:B,0))</f>
        <v>7</v>
      </c>
      <c r="H679" t="str">
        <f t="shared" si="10"/>
        <v>INSERT INTO "TeamRanks" (team_id,team_sport_id,team_rank) VALUES (231,24,7);</v>
      </c>
    </row>
    <row r="680" spans="2:8" x14ac:dyDescent="0.25">
      <c r="B680" t="s">
        <v>1001</v>
      </c>
      <c r="C680">
        <f>INDEX(NationalTeams!B:B,MATCH(B680,NationalTeams!C:C,0))</f>
        <v>232</v>
      </c>
      <c r="D680" t="s">
        <v>1222</v>
      </c>
      <c r="E680">
        <f>INDEX(TeamSports!B:B,MATCH(D680,TeamSports!C:C,0))</f>
        <v>24</v>
      </c>
      <c r="F680">
        <f>INDEX(RanksTable!F:F,MATCH(B680,RanksTable!B:B,0))</f>
        <v>7</v>
      </c>
      <c r="H680" t="str">
        <f t="shared" si="10"/>
        <v>INSERT INTO "TeamRanks" (team_id,team_sport_id,team_rank) VALUES (232,24,7);</v>
      </c>
    </row>
    <row r="681" spans="2:8" x14ac:dyDescent="0.25">
      <c r="B681" t="s">
        <v>1002</v>
      </c>
      <c r="C681">
        <f>INDEX(NationalTeams!B:B,MATCH(B681,NationalTeams!C:C,0))</f>
        <v>233</v>
      </c>
      <c r="D681" t="s">
        <v>1222</v>
      </c>
      <c r="E681">
        <f>INDEX(TeamSports!B:B,MATCH(D681,TeamSports!C:C,0))</f>
        <v>24</v>
      </c>
      <c r="F681">
        <f>INDEX(RanksTable!F:F,MATCH(B681,RanksTable!B:B,0))</f>
        <v>5</v>
      </c>
      <c r="H681" t="str">
        <f t="shared" si="10"/>
        <v>INSERT INTO "TeamRanks" (team_id,team_sport_id,team_rank) VALUES (233,24,5);</v>
      </c>
    </row>
    <row r="682" spans="2:8" x14ac:dyDescent="0.25">
      <c r="B682" t="s">
        <v>1003</v>
      </c>
      <c r="C682">
        <f>INDEX(NationalTeams!B:B,MATCH(B682,NationalTeams!C:C,0))</f>
        <v>234</v>
      </c>
      <c r="D682" t="s">
        <v>1222</v>
      </c>
      <c r="E682">
        <f>INDEX(TeamSports!B:B,MATCH(D682,TeamSports!C:C,0))</f>
        <v>24</v>
      </c>
      <c r="F682">
        <f>INDEX(RanksTable!F:F,MATCH(B682,RanksTable!B:B,0))</f>
        <v>7</v>
      </c>
      <c r="H682" t="str">
        <f t="shared" si="10"/>
        <v>INSERT INTO "TeamRanks" (team_id,team_sport_id,team_rank) VALUES (234,24,7);</v>
      </c>
    </row>
    <row r="683" spans="2:8" x14ac:dyDescent="0.25">
      <c r="B683" t="s">
        <v>1004</v>
      </c>
      <c r="C683">
        <f>INDEX(NationalTeams!B:B,MATCH(B683,NationalTeams!C:C,0))</f>
        <v>235</v>
      </c>
      <c r="D683" t="s">
        <v>1222</v>
      </c>
      <c r="E683">
        <f>INDEX(TeamSports!B:B,MATCH(D683,TeamSports!C:C,0))</f>
        <v>24</v>
      </c>
      <c r="F683">
        <f>INDEX(RanksTable!F:F,MATCH(B683,RanksTable!B:B,0))</f>
        <v>1</v>
      </c>
      <c r="H683" t="str">
        <f t="shared" si="10"/>
        <v>INSERT INTO "TeamRanks" (team_id,team_sport_id,team_rank) VALUES (235,24,1);</v>
      </c>
    </row>
    <row r="684" spans="2:8" x14ac:dyDescent="0.25">
      <c r="B684" t="s">
        <v>1005</v>
      </c>
      <c r="C684">
        <f>INDEX(NationalTeams!B:B,MATCH(B684,NationalTeams!C:C,0))</f>
        <v>236</v>
      </c>
      <c r="D684" t="s">
        <v>1222</v>
      </c>
      <c r="E684">
        <f>INDEX(TeamSports!B:B,MATCH(D684,TeamSports!C:C,0))</f>
        <v>24</v>
      </c>
      <c r="F684">
        <f>INDEX(RanksTable!F:F,MATCH(B684,RanksTable!B:B,0))</f>
        <v>3</v>
      </c>
      <c r="H684" t="str">
        <f t="shared" si="10"/>
        <v>INSERT INTO "TeamRanks" (team_id,team_sport_id,team_rank) VALUES (236,24,3);</v>
      </c>
    </row>
    <row r="685" spans="2:8" x14ac:dyDescent="0.25">
      <c r="B685" t="s">
        <v>1006</v>
      </c>
      <c r="C685">
        <f>INDEX(NationalTeams!B:B,MATCH(B685,NationalTeams!C:C,0))</f>
        <v>237</v>
      </c>
      <c r="D685" t="s">
        <v>1222</v>
      </c>
      <c r="E685">
        <f>INDEX(TeamSports!B:B,MATCH(D685,TeamSports!C:C,0))</f>
        <v>24</v>
      </c>
      <c r="F685">
        <f>INDEX(RanksTable!F:F,MATCH(B685,RanksTable!B:B,0))</f>
        <v>7</v>
      </c>
      <c r="H685" t="str">
        <f t="shared" si="10"/>
        <v>INSERT INTO "TeamRanks" (team_id,team_sport_id,team_rank) VALUES (237,24,7);</v>
      </c>
    </row>
    <row r="686" spans="2:8" x14ac:dyDescent="0.25">
      <c r="B686" t="s">
        <v>1007</v>
      </c>
      <c r="C686">
        <f>INDEX(NationalTeams!B:B,MATCH(B686,NationalTeams!C:C,0))</f>
        <v>238</v>
      </c>
      <c r="D686" t="s">
        <v>1222</v>
      </c>
      <c r="E686">
        <f>INDEX(TeamSports!B:B,MATCH(D686,TeamSports!C:C,0))</f>
        <v>24</v>
      </c>
      <c r="F686">
        <f>INDEX(RanksTable!F:F,MATCH(B686,RanksTable!B:B,0))</f>
        <v>7</v>
      </c>
      <c r="H686" t="str">
        <f t="shared" si="10"/>
        <v>INSERT INTO "TeamRanks" (team_id,team_sport_id,team_rank) VALUES (238,24,7);</v>
      </c>
    </row>
    <row r="687" spans="2:8" x14ac:dyDescent="0.25">
      <c r="B687" t="s">
        <v>1008</v>
      </c>
      <c r="C687">
        <f>INDEX(NationalTeams!B:B,MATCH(B687,NationalTeams!C:C,0))</f>
        <v>239</v>
      </c>
      <c r="D687" t="s">
        <v>1222</v>
      </c>
      <c r="E687">
        <f>INDEX(TeamSports!B:B,MATCH(D687,TeamSports!C:C,0))</f>
        <v>24</v>
      </c>
      <c r="F687">
        <f>INDEX(RanksTable!F:F,MATCH(B687,RanksTable!B:B,0))</f>
        <v>6</v>
      </c>
      <c r="H687" t="str">
        <f t="shared" si="10"/>
        <v>INSERT INTO "TeamRanks" (team_id,team_sport_id,team_rank) VALUES (239,24,6);</v>
      </c>
    </row>
    <row r="688" spans="2:8" x14ac:dyDescent="0.25">
      <c r="B688" t="s">
        <v>1009</v>
      </c>
      <c r="C688">
        <f>INDEX(NationalTeams!B:B,MATCH(B688,NationalTeams!C:C,0))</f>
        <v>240</v>
      </c>
      <c r="D688" t="s">
        <v>1222</v>
      </c>
      <c r="E688">
        <f>INDEX(TeamSports!B:B,MATCH(D688,TeamSports!C:C,0))</f>
        <v>24</v>
      </c>
      <c r="F688">
        <f>INDEX(RanksTable!F:F,MATCH(B688,RanksTable!B:B,0))</f>
        <v>7</v>
      </c>
      <c r="H688" t="str">
        <f t="shared" si="10"/>
        <v>INSERT INTO "TeamRanks" (team_id,team_sport_id,team_rank) VALUES (240,24,7);</v>
      </c>
    </row>
    <row r="689" spans="2:8" x14ac:dyDescent="0.25">
      <c r="B689" t="s">
        <v>1010</v>
      </c>
      <c r="C689">
        <f>INDEX(NationalTeams!B:B,MATCH(B689,NationalTeams!C:C,0))</f>
        <v>241</v>
      </c>
      <c r="D689" t="s">
        <v>1222</v>
      </c>
      <c r="E689">
        <f>INDEX(TeamSports!B:B,MATCH(D689,TeamSports!C:C,0))</f>
        <v>24</v>
      </c>
      <c r="F689">
        <f>INDEX(RanksTable!F:F,MATCH(B689,RanksTable!B:B,0))</f>
        <v>7</v>
      </c>
      <c r="H689" t="str">
        <f t="shared" si="10"/>
        <v>INSERT INTO "TeamRanks" (team_id,team_sport_id,team_rank) VALUES (241,24,7);</v>
      </c>
    </row>
    <row r="690" spans="2:8" x14ac:dyDescent="0.25">
      <c r="B690" t="s">
        <v>1011</v>
      </c>
      <c r="C690">
        <f>INDEX(NationalTeams!B:B,MATCH(B690,NationalTeams!C:C,0))</f>
        <v>242</v>
      </c>
      <c r="D690" t="s">
        <v>1222</v>
      </c>
      <c r="E690">
        <f>INDEX(TeamSports!B:B,MATCH(D690,TeamSports!C:C,0))</f>
        <v>24</v>
      </c>
      <c r="F690">
        <f>INDEX(RanksTable!F:F,MATCH(B690,RanksTable!B:B,0))</f>
        <v>7</v>
      </c>
      <c r="H690" t="str">
        <f t="shared" si="10"/>
        <v>INSERT INTO "TeamRanks" (team_id,team_sport_id,team_rank) VALUES (242,24,7);</v>
      </c>
    </row>
    <row r="691" spans="2:8" x14ac:dyDescent="0.25">
      <c r="B691" t="s">
        <v>1012</v>
      </c>
      <c r="C691">
        <f>INDEX(NationalTeams!B:B,MATCH(B691,NationalTeams!C:C,0))</f>
        <v>243</v>
      </c>
      <c r="D691" t="s">
        <v>1222</v>
      </c>
      <c r="E691">
        <f>INDEX(TeamSports!B:B,MATCH(D691,TeamSports!C:C,0))</f>
        <v>24</v>
      </c>
      <c r="F691">
        <f>INDEX(RanksTable!F:F,MATCH(B691,RanksTable!B:B,0))</f>
        <v>4</v>
      </c>
      <c r="H691" t="str">
        <f t="shared" si="10"/>
        <v>INSERT INTO "TeamRanks" (team_id,team_sport_id,team_rank) VALUES (243,24,4);</v>
      </c>
    </row>
    <row r="692" spans="2:8" x14ac:dyDescent="0.25">
      <c r="B692" t="s">
        <v>1013</v>
      </c>
      <c r="C692">
        <f>INDEX(NationalTeams!B:B,MATCH(B692,NationalTeams!C:C,0))</f>
        <v>244</v>
      </c>
      <c r="D692" t="s">
        <v>1222</v>
      </c>
      <c r="E692">
        <f>INDEX(TeamSports!B:B,MATCH(D692,TeamSports!C:C,0))</f>
        <v>24</v>
      </c>
      <c r="F692">
        <f>INDEX(RanksTable!F:F,MATCH(B692,RanksTable!B:B,0))</f>
        <v>4</v>
      </c>
      <c r="H692" t="str">
        <f t="shared" si="10"/>
        <v>INSERT INTO "TeamRanks" (team_id,team_sport_id,team_rank) VALUES (244,24,4);</v>
      </c>
    </row>
    <row r="693" spans="2:8" x14ac:dyDescent="0.25">
      <c r="B693" t="s">
        <v>1014</v>
      </c>
      <c r="C693">
        <f>INDEX(NationalTeams!B:B,MATCH(B693,NationalTeams!C:C,0))</f>
        <v>245</v>
      </c>
      <c r="D693" t="s">
        <v>1222</v>
      </c>
      <c r="E693">
        <f>INDEX(TeamSports!B:B,MATCH(D693,TeamSports!C:C,0))</f>
        <v>24</v>
      </c>
      <c r="F693">
        <f>INDEX(RanksTable!F:F,MATCH(B693,RanksTable!B:B,0))</f>
        <v>7</v>
      </c>
      <c r="H693" t="str">
        <f t="shared" si="10"/>
        <v>INSERT INTO "TeamRanks" (team_id,team_sport_id,team_rank) VALUES (245,24,7);</v>
      </c>
    </row>
    <row r="694" spans="2:8" x14ac:dyDescent="0.25">
      <c r="B694" t="s">
        <v>1015</v>
      </c>
      <c r="C694">
        <f>INDEX(NationalTeams!B:B,MATCH(B694,NationalTeams!C:C,0))</f>
        <v>246</v>
      </c>
      <c r="D694" t="s">
        <v>1222</v>
      </c>
      <c r="E694">
        <f>INDEX(TeamSports!B:B,MATCH(D694,TeamSports!C:C,0))</f>
        <v>24</v>
      </c>
      <c r="F694">
        <f>INDEX(RanksTable!F:F,MATCH(B694,RanksTable!B:B,0))</f>
        <v>4</v>
      </c>
      <c r="H694" t="str">
        <f t="shared" si="10"/>
        <v>INSERT INTO "TeamRanks" (team_id,team_sport_id,team_rank) VALUES (246,24,4);</v>
      </c>
    </row>
    <row r="695" spans="2:8" x14ac:dyDescent="0.25">
      <c r="B695" t="s">
        <v>1016</v>
      </c>
      <c r="C695">
        <f>INDEX(NationalTeams!B:B,MATCH(B695,NationalTeams!C:C,0))</f>
        <v>247</v>
      </c>
      <c r="D695" t="s">
        <v>1222</v>
      </c>
      <c r="E695">
        <f>INDEX(TeamSports!B:B,MATCH(D695,TeamSports!C:C,0))</f>
        <v>24</v>
      </c>
      <c r="F695">
        <f>INDEX(RanksTable!F:F,MATCH(B695,RanksTable!B:B,0))</f>
        <v>7</v>
      </c>
      <c r="H695" t="str">
        <f t="shared" si="10"/>
        <v>INSERT INTO "TeamRanks" (team_id,team_sport_id,team_rank) VALUES (247,24,7);</v>
      </c>
    </row>
    <row r="696" spans="2:8" x14ac:dyDescent="0.25">
      <c r="B696" t="s">
        <v>1017</v>
      </c>
      <c r="C696">
        <f>INDEX(NationalTeams!B:B,MATCH(B696,NationalTeams!C:C,0))</f>
        <v>248</v>
      </c>
      <c r="D696" t="s">
        <v>1222</v>
      </c>
      <c r="E696">
        <f>INDEX(TeamSports!B:B,MATCH(D696,TeamSports!C:C,0))</f>
        <v>24</v>
      </c>
      <c r="F696">
        <f>INDEX(RanksTable!F:F,MATCH(B696,RanksTable!B:B,0))</f>
        <v>7</v>
      </c>
      <c r="H696" t="str">
        <f t="shared" si="10"/>
        <v>INSERT INTO "TeamRanks" (team_id,team_sport_id,team_rank) VALUES (248,24,7);</v>
      </c>
    </row>
    <row r="697" spans="2:8" x14ac:dyDescent="0.25">
      <c r="B697" t="s">
        <v>1018</v>
      </c>
      <c r="C697">
        <f>INDEX(NationalTeams!B:B,MATCH(B697,NationalTeams!C:C,0))</f>
        <v>249</v>
      </c>
      <c r="D697" t="s">
        <v>1222</v>
      </c>
      <c r="E697">
        <f>INDEX(TeamSports!B:B,MATCH(D697,TeamSports!C:C,0))</f>
        <v>24</v>
      </c>
      <c r="F697">
        <f>INDEX(RanksTable!F:F,MATCH(B697,RanksTable!B:B,0))</f>
        <v>7</v>
      </c>
      <c r="H697" t="str">
        <f t="shared" si="10"/>
        <v>INSERT INTO "TeamRanks" (team_id,team_sport_id,team_rank) VALUES (249,24,7);</v>
      </c>
    </row>
    <row r="698" spans="2:8" x14ac:dyDescent="0.25">
      <c r="B698" t="s">
        <v>1019</v>
      </c>
      <c r="C698">
        <f>INDEX(NationalTeams!B:B,MATCH(B698,NationalTeams!C:C,0))</f>
        <v>250</v>
      </c>
      <c r="D698" t="s">
        <v>1222</v>
      </c>
      <c r="E698">
        <f>INDEX(TeamSports!B:B,MATCH(D698,TeamSports!C:C,0))</f>
        <v>24</v>
      </c>
      <c r="F698">
        <f>INDEX(RanksTable!F:F,MATCH(B698,RanksTable!B:B,0))</f>
        <v>5</v>
      </c>
      <c r="H698" t="str">
        <f t="shared" si="10"/>
        <v>INSERT INTO "TeamRanks" (team_id,team_sport_id,team_rank) VALUES (250,24,5);</v>
      </c>
    </row>
    <row r="699" spans="2:8" x14ac:dyDescent="0.25">
      <c r="B699" t="s">
        <v>1020</v>
      </c>
      <c r="C699">
        <f>INDEX(NationalTeams!B:B,MATCH(B699,NationalTeams!C:C,0))</f>
        <v>251</v>
      </c>
      <c r="D699" t="s">
        <v>1222</v>
      </c>
      <c r="E699">
        <f>INDEX(TeamSports!B:B,MATCH(D699,TeamSports!C:C,0))</f>
        <v>24</v>
      </c>
      <c r="F699">
        <f>INDEX(RanksTable!F:F,MATCH(B699,RanksTable!B:B,0))</f>
        <v>4</v>
      </c>
      <c r="H699" t="str">
        <f t="shared" si="10"/>
        <v>INSERT INTO "TeamRanks" (team_id,team_sport_id,team_rank) VALUES (251,24,4);</v>
      </c>
    </row>
    <row r="700" spans="2:8" x14ac:dyDescent="0.25">
      <c r="B700" t="s">
        <v>1021</v>
      </c>
      <c r="C700">
        <f>INDEX(NationalTeams!B:B,MATCH(B700,NationalTeams!C:C,0))</f>
        <v>252</v>
      </c>
      <c r="D700" t="s">
        <v>1222</v>
      </c>
      <c r="E700">
        <f>INDEX(TeamSports!B:B,MATCH(D700,TeamSports!C:C,0))</f>
        <v>24</v>
      </c>
      <c r="F700">
        <f>INDEX(RanksTable!F:F,MATCH(B700,RanksTable!B:B,0))</f>
        <v>4</v>
      </c>
      <c r="H700" t="str">
        <f t="shared" si="10"/>
        <v>INSERT INTO "TeamRanks" (team_id,team_sport_id,team_rank) VALUES (252,24,4);</v>
      </c>
    </row>
    <row r="701" spans="2:8" x14ac:dyDescent="0.25">
      <c r="B701" t="s">
        <v>1022</v>
      </c>
      <c r="C701">
        <f>INDEX(NationalTeams!B:B,MATCH(B701,NationalTeams!C:C,0))</f>
        <v>253</v>
      </c>
      <c r="D701" t="s">
        <v>1222</v>
      </c>
      <c r="E701">
        <f>INDEX(TeamSports!B:B,MATCH(D701,TeamSports!C:C,0))</f>
        <v>24</v>
      </c>
      <c r="F701">
        <f>INDEX(RanksTable!F:F,MATCH(B701,RanksTable!B:B,0))</f>
        <v>4</v>
      </c>
      <c r="H701" t="str">
        <f t="shared" si="10"/>
        <v>INSERT INTO "TeamRanks" (team_id,team_sport_id,team_rank) VALUES (253,24,4);</v>
      </c>
    </row>
    <row r="702" spans="2:8" x14ac:dyDescent="0.25">
      <c r="B702" t="s">
        <v>1023</v>
      </c>
      <c r="C702">
        <f>INDEX(NationalTeams!B:B,MATCH(B702,NationalTeams!C:C,0))</f>
        <v>254</v>
      </c>
      <c r="D702" t="s">
        <v>1222</v>
      </c>
      <c r="E702">
        <f>INDEX(TeamSports!B:B,MATCH(D702,TeamSports!C:C,0))</f>
        <v>24</v>
      </c>
      <c r="F702">
        <f>INDEX(RanksTable!F:F,MATCH(B702,RanksTable!B:B,0))</f>
        <v>7</v>
      </c>
      <c r="H702" t="str">
        <f t="shared" si="10"/>
        <v>INSERT INTO "TeamRanks" (team_id,team_sport_id,team_rank) VALUES (254,24,7);</v>
      </c>
    </row>
    <row r="703" spans="2:8" x14ac:dyDescent="0.25">
      <c r="B703" t="s">
        <v>1024</v>
      </c>
      <c r="C703">
        <f>INDEX(NationalTeams!B:B,MATCH(B703,NationalTeams!C:C,0))</f>
        <v>255</v>
      </c>
      <c r="D703" t="s">
        <v>1222</v>
      </c>
      <c r="E703">
        <f>INDEX(TeamSports!B:B,MATCH(D703,TeamSports!C:C,0))</f>
        <v>24</v>
      </c>
      <c r="F703">
        <f>INDEX(RanksTable!F:F,MATCH(B703,RanksTable!B:B,0))</f>
        <v>1</v>
      </c>
      <c r="H703" t="str">
        <f t="shared" si="10"/>
        <v>INSERT INTO "TeamRanks" (team_id,team_sport_id,team_rank) VALUES (255,24,1);</v>
      </c>
    </row>
    <row r="704" spans="2:8" x14ac:dyDescent="0.25">
      <c r="B704" t="s">
        <v>1025</v>
      </c>
      <c r="C704">
        <f>INDEX(NationalTeams!B:B,MATCH(B704,NationalTeams!C:C,0))</f>
        <v>256</v>
      </c>
      <c r="D704" t="s">
        <v>1222</v>
      </c>
      <c r="E704">
        <f>INDEX(TeamSports!B:B,MATCH(D704,TeamSports!C:C,0))</f>
        <v>24</v>
      </c>
      <c r="F704">
        <f>INDEX(RanksTable!F:F,MATCH(B704,RanksTable!B:B,0))</f>
        <v>7</v>
      </c>
      <c r="H704" t="str">
        <f t="shared" si="10"/>
        <v>INSERT INTO "TeamRanks" (team_id,team_sport_id,team_rank) VALUES (256,24,7);</v>
      </c>
    </row>
    <row r="705" spans="2:8" x14ac:dyDescent="0.25">
      <c r="B705" t="s">
        <v>1026</v>
      </c>
      <c r="C705">
        <f>INDEX(NationalTeams!B:B,MATCH(B705,NationalTeams!C:C,0))</f>
        <v>257</v>
      </c>
      <c r="D705" t="s">
        <v>1222</v>
      </c>
      <c r="E705">
        <f>INDEX(TeamSports!B:B,MATCH(D705,TeamSports!C:C,0))</f>
        <v>24</v>
      </c>
      <c r="F705">
        <f>INDEX(RanksTable!F:F,MATCH(B705,RanksTable!B:B,0))</f>
        <v>7</v>
      </c>
      <c r="H705" t="str">
        <f t="shared" si="10"/>
        <v>INSERT INTO "TeamRanks" (team_id,team_sport_id,team_rank) VALUES (257,24,7);</v>
      </c>
    </row>
    <row r="706" spans="2:8" x14ac:dyDescent="0.25">
      <c r="B706" t="s">
        <v>1027</v>
      </c>
      <c r="C706">
        <f>INDEX(NationalTeams!B:B,MATCH(B706,NationalTeams!C:C,0))</f>
        <v>258</v>
      </c>
      <c r="D706" t="s">
        <v>1222</v>
      </c>
      <c r="E706">
        <f>INDEX(TeamSports!B:B,MATCH(D706,TeamSports!C:C,0))</f>
        <v>24</v>
      </c>
      <c r="F706">
        <f>INDEX(RanksTable!F:F,MATCH(B706,RanksTable!B:B,0))</f>
        <v>7</v>
      </c>
      <c r="H706" t="str">
        <f t="shared" si="10"/>
        <v>INSERT INTO "TeamRanks" (team_id,team_sport_id,team_rank) VALUES (258,24,7);</v>
      </c>
    </row>
    <row r="707" spans="2:8" x14ac:dyDescent="0.25">
      <c r="B707" t="s">
        <v>1028</v>
      </c>
      <c r="C707">
        <f>INDEX(NationalTeams!B:B,MATCH(B707,NationalTeams!C:C,0))</f>
        <v>259</v>
      </c>
      <c r="D707" t="s">
        <v>1222</v>
      </c>
      <c r="E707">
        <f>INDEX(TeamSports!B:B,MATCH(D707,TeamSports!C:C,0))</f>
        <v>24</v>
      </c>
      <c r="F707">
        <f>INDEX(RanksTable!F:F,MATCH(B707,RanksTable!B:B,0))</f>
        <v>7</v>
      </c>
      <c r="H707" t="str">
        <f t="shared" si="10"/>
        <v>INSERT INTO "TeamRanks" (team_id,team_sport_id,team_rank) VALUES (259,24,7);</v>
      </c>
    </row>
    <row r="708" spans="2:8" x14ac:dyDescent="0.25">
      <c r="B708" t="s">
        <v>1029</v>
      </c>
      <c r="C708">
        <f>INDEX(NationalTeams!B:B,MATCH(B708,NationalTeams!C:C,0))</f>
        <v>260</v>
      </c>
      <c r="D708" t="s">
        <v>1222</v>
      </c>
      <c r="E708">
        <f>INDEX(TeamSports!B:B,MATCH(D708,TeamSports!C:C,0))</f>
        <v>24</v>
      </c>
      <c r="F708">
        <f>INDEX(RanksTable!F:F,MATCH(B708,RanksTable!B:B,0))</f>
        <v>7</v>
      </c>
      <c r="H708" t="str">
        <f t="shared" ref="H708:H771" si="11">_xlfn.CONCAT($H$1,$L$1,$C$1,$L$1," ",$J$1,$C$2,$N$1,$E$2,$N$1,$F$2,$K$1,$I$1,$J$1,C708,$N$1,E708,$N$1,F708,$K$1,$O$1)</f>
        <v>INSERT INTO "TeamRanks" (team_id,team_sport_id,team_rank) VALUES (260,24,7);</v>
      </c>
    </row>
    <row r="709" spans="2:8" x14ac:dyDescent="0.25">
      <c r="B709" t="s">
        <v>1030</v>
      </c>
      <c r="C709">
        <f>INDEX(NationalTeams!B:B,MATCH(B709,NationalTeams!C:C,0))</f>
        <v>261</v>
      </c>
      <c r="D709" t="s">
        <v>1222</v>
      </c>
      <c r="E709">
        <f>INDEX(TeamSports!B:B,MATCH(D709,TeamSports!C:C,0))</f>
        <v>24</v>
      </c>
      <c r="F709">
        <f>INDEX(RanksTable!F:F,MATCH(B709,RanksTable!B:B,0))</f>
        <v>7</v>
      </c>
      <c r="H709" t="str">
        <f t="shared" si="11"/>
        <v>INSERT INTO "TeamRanks" (team_id,team_sport_id,team_rank) VALUES (261,24,7);</v>
      </c>
    </row>
    <row r="710" spans="2:8" x14ac:dyDescent="0.25">
      <c r="B710" t="s">
        <v>1031</v>
      </c>
      <c r="C710">
        <f>INDEX(NationalTeams!B:B,MATCH(B710,NationalTeams!C:C,0))</f>
        <v>262</v>
      </c>
      <c r="D710" t="s">
        <v>1222</v>
      </c>
      <c r="E710">
        <f>INDEX(TeamSports!B:B,MATCH(D710,TeamSports!C:C,0))</f>
        <v>24</v>
      </c>
      <c r="F710">
        <f>INDEX(RanksTable!F:F,MATCH(B710,RanksTable!B:B,0))</f>
        <v>7</v>
      </c>
      <c r="H710" t="str">
        <f t="shared" si="11"/>
        <v>INSERT INTO "TeamRanks" (team_id,team_sport_id,team_rank) VALUES (262,24,7);</v>
      </c>
    </row>
    <row r="711" spans="2:8" x14ac:dyDescent="0.25">
      <c r="B711" t="s">
        <v>1032</v>
      </c>
      <c r="C711">
        <f>INDEX(NationalTeams!B:B,MATCH(B711,NationalTeams!C:C,0))</f>
        <v>263</v>
      </c>
      <c r="D711" t="s">
        <v>1222</v>
      </c>
      <c r="E711">
        <f>INDEX(TeamSports!B:B,MATCH(D711,TeamSports!C:C,0))</f>
        <v>24</v>
      </c>
      <c r="F711">
        <f>INDEX(RanksTable!F:F,MATCH(B711,RanksTable!B:B,0))</f>
        <v>7</v>
      </c>
      <c r="H711" t="str">
        <f t="shared" si="11"/>
        <v>INSERT INTO "TeamRanks" (team_id,team_sport_id,team_rank) VALUES (263,24,7);</v>
      </c>
    </row>
    <row r="712" spans="2:8" x14ac:dyDescent="0.25">
      <c r="B712" t="s">
        <v>1033</v>
      </c>
      <c r="C712">
        <f>INDEX(NationalTeams!B:B,MATCH(B712,NationalTeams!C:C,0))</f>
        <v>264</v>
      </c>
      <c r="D712" t="s">
        <v>1222</v>
      </c>
      <c r="E712">
        <f>INDEX(TeamSports!B:B,MATCH(D712,TeamSports!C:C,0))</f>
        <v>24</v>
      </c>
      <c r="F712">
        <f>INDEX(RanksTable!F:F,MATCH(B712,RanksTable!B:B,0))</f>
        <v>6</v>
      </c>
      <c r="H712" t="str">
        <f t="shared" si="11"/>
        <v>INSERT INTO "TeamRanks" (team_id,team_sport_id,team_rank) VALUES (264,24,6);</v>
      </c>
    </row>
    <row r="713" spans="2:8" x14ac:dyDescent="0.25">
      <c r="B713" t="s">
        <v>1034</v>
      </c>
      <c r="C713">
        <f>INDEX(NationalTeams!B:B,MATCH(B713,NationalTeams!C:C,0))</f>
        <v>265</v>
      </c>
      <c r="D713" t="s">
        <v>1222</v>
      </c>
      <c r="E713">
        <f>INDEX(TeamSports!B:B,MATCH(D713,TeamSports!C:C,0))</f>
        <v>24</v>
      </c>
      <c r="F713">
        <f>INDEX(RanksTable!F:F,MATCH(B713,RanksTable!B:B,0))</f>
        <v>7</v>
      </c>
      <c r="H713" t="str">
        <f t="shared" si="11"/>
        <v>INSERT INTO "TeamRanks" (team_id,team_sport_id,team_rank) VALUES (265,24,7);</v>
      </c>
    </row>
    <row r="714" spans="2:8" x14ac:dyDescent="0.25">
      <c r="B714" t="s">
        <v>1035</v>
      </c>
      <c r="C714">
        <f>INDEX(NationalTeams!B:B,MATCH(B714,NationalTeams!C:C,0))</f>
        <v>266</v>
      </c>
      <c r="D714" t="s">
        <v>1222</v>
      </c>
      <c r="E714">
        <f>INDEX(TeamSports!B:B,MATCH(D714,TeamSports!C:C,0))</f>
        <v>24</v>
      </c>
      <c r="F714">
        <f>INDEX(RanksTable!F:F,MATCH(B714,RanksTable!B:B,0))</f>
        <v>5</v>
      </c>
      <c r="H714" t="str">
        <f t="shared" si="11"/>
        <v>INSERT INTO "TeamRanks" (team_id,team_sport_id,team_rank) VALUES (266,24,5);</v>
      </c>
    </row>
    <row r="715" spans="2:8" x14ac:dyDescent="0.25">
      <c r="B715" t="s">
        <v>1036</v>
      </c>
      <c r="C715">
        <f>INDEX(NationalTeams!B:B,MATCH(B715,NationalTeams!C:C,0))</f>
        <v>267</v>
      </c>
      <c r="D715" t="s">
        <v>1222</v>
      </c>
      <c r="E715">
        <f>INDEX(TeamSports!B:B,MATCH(D715,TeamSports!C:C,0))</f>
        <v>24</v>
      </c>
      <c r="F715">
        <f>INDEX(RanksTable!F:F,MATCH(B715,RanksTable!B:B,0))</f>
        <v>2</v>
      </c>
      <c r="H715" t="str">
        <f t="shared" si="11"/>
        <v>INSERT INTO "TeamRanks" (team_id,team_sport_id,team_rank) VALUES (267,24,2);</v>
      </c>
    </row>
    <row r="716" spans="2:8" x14ac:dyDescent="0.25">
      <c r="B716" t="s">
        <v>1037</v>
      </c>
      <c r="C716">
        <f>INDEX(NationalTeams!B:B,MATCH(B716,NationalTeams!C:C,0))</f>
        <v>268</v>
      </c>
      <c r="D716" t="s">
        <v>1222</v>
      </c>
      <c r="E716">
        <f>INDEX(TeamSports!B:B,MATCH(D716,TeamSports!C:C,0))</f>
        <v>24</v>
      </c>
      <c r="F716">
        <f>INDEX(RanksTable!F:F,MATCH(B716,RanksTable!B:B,0))</f>
        <v>7</v>
      </c>
      <c r="H716" t="str">
        <f t="shared" si="11"/>
        <v>INSERT INTO "TeamRanks" (team_id,team_sport_id,team_rank) VALUES (268,24,7);</v>
      </c>
    </row>
    <row r="717" spans="2:8" x14ac:dyDescent="0.25">
      <c r="B717" t="s">
        <v>1038</v>
      </c>
      <c r="C717">
        <f>INDEX(NationalTeams!B:B,MATCH(B717,NationalTeams!C:C,0))</f>
        <v>269</v>
      </c>
      <c r="D717" t="s">
        <v>1222</v>
      </c>
      <c r="E717">
        <f>INDEX(TeamSports!B:B,MATCH(D717,TeamSports!C:C,0))</f>
        <v>24</v>
      </c>
      <c r="F717">
        <f>INDEX(RanksTable!F:F,MATCH(B717,RanksTable!B:B,0))</f>
        <v>1</v>
      </c>
      <c r="H717" t="str">
        <f t="shared" si="11"/>
        <v>INSERT INTO "TeamRanks" (team_id,team_sport_id,team_rank) VALUES (269,24,1);</v>
      </c>
    </row>
    <row r="718" spans="2:8" x14ac:dyDescent="0.25">
      <c r="B718" t="s">
        <v>1039</v>
      </c>
      <c r="C718">
        <f>INDEX(NationalTeams!B:B,MATCH(B718,NationalTeams!C:C,0))</f>
        <v>270</v>
      </c>
      <c r="D718" t="s">
        <v>1222</v>
      </c>
      <c r="E718">
        <f>INDEX(TeamSports!B:B,MATCH(D718,TeamSports!C:C,0))</f>
        <v>24</v>
      </c>
      <c r="F718">
        <f>INDEX(RanksTable!F:F,MATCH(B718,RanksTable!B:B,0))</f>
        <v>7</v>
      </c>
      <c r="H718" t="str">
        <f t="shared" si="11"/>
        <v>INSERT INTO "TeamRanks" (team_id,team_sport_id,team_rank) VALUES (270,24,7);</v>
      </c>
    </row>
    <row r="719" spans="2:8" x14ac:dyDescent="0.25">
      <c r="B719" t="s">
        <v>1040</v>
      </c>
      <c r="C719">
        <f>INDEX(NationalTeams!B:B,MATCH(B719,NationalTeams!C:C,0))</f>
        <v>271</v>
      </c>
      <c r="D719" t="s">
        <v>1222</v>
      </c>
      <c r="E719">
        <f>INDEX(TeamSports!B:B,MATCH(D719,TeamSports!C:C,0))</f>
        <v>24</v>
      </c>
      <c r="F719">
        <f>INDEX(RanksTable!F:F,MATCH(B719,RanksTable!B:B,0))</f>
        <v>7</v>
      </c>
      <c r="H719" t="str">
        <f t="shared" si="11"/>
        <v>INSERT INTO "TeamRanks" (team_id,team_sport_id,team_rank) VALUES (271,24,7);</v>
      </c>
    </row>
    <row r="720" spans="2:8" x14ac:dyDescent="0.25">
      <c r="B720" t="s">
        <v>1041</v>
      </c>
      <c r="C720">
        <f>INDEX(NationalTeams!B:B,MATCH(B720,NationalTeams!C:C,0))</f>
        <v>272</v>
      </c>
      <c r="D720" t="s">
        <v>1222</v>
      </c>
      <c r="E720">
        <f>INDEX(TeamSports!B:B,MATCH(D720,TeamSports!C:C,0))</f>
        <v>24</v>
      </c>
      <c r="F720">
        <f>INDEX(RanksTable!F:F,MATCH(B720,RanksTable!B:B,0))</f>
        <v>7</v>
      </c>
      <c r="H720" t="str">
        <f t="shared" si="11"/>
        <v>INSERT INTO "TeamRanks" (team_id,team_sport_id,team_rank) VALUES (272,24,7);</v>
      </c>
    </row>
    <row r="721" spans="2:8" x14ac:dyDescent="0.25">
      <c r="B721" t="s">
        <v>1042</v>
      </c>
      <c r="C721">
        <f>INDEX(NationalTeams!B:B,MATCH(B721,NationalTeams!C:C,0))</f>
        <v>273</v>
      </c>
      <c r="D721" t="s">
        <v>1222</v>
      </c>
      <c r="E721">
        <f>INDEX(TeamSports!B:B,MATCH(D721,TeamSports!C:C,0))</f>
        <v>24</v>
      </c>
      <c r="F721">
        <f>INDEX(RanksTable!F:F,MATCH(B721,RanksTable!B:B,0))</f>
        <v>7</v>
      </c>
      <c r="H721" t="str">
        <f t="shared" si="11"/>
        <v>INSERT INTO "TeamRanks" (team_id,team_sport_id,team_rank) VALUES (273,24,7);</v>
      </c>
    </row>
    <row r="722" spans="2:8" x14ac:dyDescent="0.25">
      <c r="B722" t="s">
        <v>1043</v>
      </c>
      <c r="C722">
        <f>INDEX(NationalTeams!B:B,MATCH(B722,NationalTeams!C:C,0))</f>
        <v>274</v>
      </c>
      <c r="D722" t="s">
        <v>1222</v>
      </c>
      <c r="E722">
        <f>INDEX(TeamSports!B:B,MATCH(D722,TeamSports!C:C,0))</f>
        <v>24</v>
      </c>
      <c r="F722">
        <f>INDEX(RanksTable!F:F,MATCH(B722,RanksTable!B:B,0))</f>
        <v>7</v>
      </c>
      <c r="H722" t="str">
        <f t="shared" si="11"/>
        <v>INSERT INTO "TeamRanks" (team_id,team_sport_id,team_rank) VALUES (274,24,7);</v>
      </c>
    </row>
    <row r="723" spans="2:8" x14ac:dyDescent="0.25">
      <c r="B723" t="s">
        <v>1044</v>
      </c>
      <c r="C723">
        <f>INDEX(NationalTeams!B:B,MATCH(B723,NationalTeams!C:C,0))</f>
        <v>275</v>
      </c>
      <c r="D723" t="s">
        <v>1222</v>
      </c>
      <c r="E723">
        <f>INDEX(TeamSports!B:B,MATCH(D723,TeamSports!C:C,0))</f>
        <v>24</v>
      </c>
      <c r="F723">
        <f>INDEX(RanksTable!F:F,MATCH(B723,RanksTable!B:B,0))</f>
        <v>3</v>
      </c>
      <c r="H723" t="str">
        <f t="shared" si="11"/>
        <v>INSERT INTO "TeamRanks" (team_id,team_sport_id,team_rank) VALUES (275,24,3);</v>
      </c>
    </row>
    <row r="724" spans="2:8" x14ac:dyDescent="0.25">
      <c r="B724" t="s">
        <v>1045</v>
      </c>
      <c r="C724">
        <f>INDEX(NationalTeams!B:B,MATCH(B724,NationalTeams!C:C,0))</f>
        <v>276</v>
      </c>
      <c r="D724" t="s">
        <v>1222</v>
      </c>
      <c r="E724">
        <f>INDEX(TeamSports!B:B,MATCH(D724,TeamSports!C:C,0))</f>
        <v>24</v>
      </c>
      <c r="F724">
        <f>INDEX(RanksTable!F:F,MATCH(B724,RanksTable!B:B,0))</f>
        <v>4</v>
      </c>
      <c r="H724" t="str">
        <f t="shared" si="11"/>
        <v>INSERT INTO "TeamRanks" (team_id,team_sport_id,team_rank) VALUES (276,24,4);</v>
      </c>
    </row>
    <row r="725" spans="2:8" x14ac:dyDescent="0.25">
      <c r="B725" t="s">
        <v>1046</v>
      </c>
      <c r="C725">
        <f>INDEX(NationalTeams!B:B,MATCH(B725,NationalTeams!C:C,0))</f>
        <v>277</v>
      </c>
      <c r="D725" t="s">
        <v>1222</v>
      </c>
      <c r="E725">
        <f>INDEX(TeamSports!B:B,MATCH(D725,TeamSports!C:C,0))</f>
        <v>24</v>
      </c>
      <c r="F725">
        <f>INDEX(RanksTable!F:F,MATCH(B725,RanksTable!B:B,0))</f>
        <v>7</v>
      </c>
      <c r="H725" t="str">
        <f t="shared" si="11"/>
        <v>INSERT INTO "TeamRanks" (team_id,team_sport_id,team_rank) VALUES (277,24,7);</v>
      </c>
    </row>
    <row r="726" spans="2:8" x14ac:dyDescent="0.25">
      <c r="B726" t="s">
        <v>1047</v>
      </c>
      <c r="C726">
        <f>INDEX(NationalTeams!B:B,MATCH(B726,NationalTeams!C:C,0))</f>
        <v>278</v>
      </c>
      <c r="D726" t="s">
        <v>1222</v>
      </c>
      <c r="E726">
        <f>INDEX(TeamSports!B:B,MATCH(D726,TeamSports!C:C,0))</f>
        <v>24</v>
      </c>
      <c r="F726">
        <f>INDEX(RanksTable!F:F,MATCH(B726,RanksTable!B:B,0))</f>
        <v>7</v>
      </c>
      <c r="H726" t="str">
        <f t="shared" si="11"/>
        <v>INSERT INTO "TeamRanks" (team_id,team_sport_id,team_rank) VALUES (278,24,7);</v>
      </c>
    </row>
    <row r="727" spans="2:8" x14ac:dyDescent="0.25">
      <c r="B727" t="s">
        <v>1048</v>
      </c>
      <c r="C727">
        <f>INDEX(NationalTeams!B:B,MATCH(B727,NationalTeams!C:C,0))</f>
        <v>279</v>
      </c>
      <c r="D727" t="s">
        <v>1222</v>
      </c>
      <c r="E727">
        <f>INDEX(TeamSports!B:B,MATCH(D727,TeamSports!C:C,0))</f>
        <v>24</v>
      </c>
      <c r="F727">
        <f>INDEX(RanksTable!F:F,MATCH(B727,RanksTable!B:B,0))</f>
        <v>7</v>
      </c>
      <c r="H727" t="str">
        <f t="shared" si="11"/>
        <v>INSERT INTO "TeamRanks" (team_id,team_sport_id,team_rank) VALUES (279,24,7);</v>
      </c>
    </row>
    <row r="728" spans="2:8" x14ac:dyDescent="0.25">
      <c r="B728" t="s">
        <v>1049</v>
      </c>
      <c r="C728">
        <f>INDEX(NationalTeams!B:B,MATCH(B728,NationalTeams!C:C,0))</f>
        <v>280</v>
      </c>
      <c r="D728" t="s">
        <v>1222</v>
      </c>
      <c r="E728">
        <f>INDEX(TeamSports!B:B,MATCH(D728,TeamSports!C:C,0))</f>
        <v>24</v>
      </c>
      <c r="F728">
        <f>INDEX(RanksTable!F:F,MATCH(B728,RanksTable!B:B,0))</f>
        <v>7</v>
      </c>
      <c r="H728" t="str">
        <f t="shared" si="11"/>
        <v>INSERT INTO "TeamRanks" (team_id,team_sport_id,team_rank) VALUES (280,24,7);</v>
      </c>
    </row>
    <row r="729" spans="2:8" x14ac:dyDescent="0.25">
      <c r="B729" t="s">
        <v>1050</v>
      </c>
      <c r="C729">
        <f>INDEX(NationalTeams!B:B,MATCH(B729,NationalTeams!C:C,0))</f>
        <v>281</v>
      </c>
      <c r="D729" t="s">
        <v>1222</v>
      </c>
      <c r="E729">
        <f>INDEX(TeamSports!B:B,MATCH(D729,TeamSports!C:C,0))</f>
        <v>24</v>
      </c>
      <c r="F729">
        <f>INDEX(RanksTable!F:F,MATCH(B729,RanksTable!B:B,0))</f>
        <v>3</v>
      </c>
      <c r="H729" t="str">
        <f t="shared" si="11"/>
        <v>INSERT INTO "TeamRanks" (team_id,team_sport_id,team_rank) VALUES (281,24,3);</v>
      </c>
    </row>
    <row r="730" spans="2:8" x14ac:dyDescent="0.25">
      <c r="B730" t="s">
        <v>1051</v>
      </c>
      <c r="C730">
        <f>INDEX(NationalTeams!B:B,MATCH(B730,NationalTeams!C:C,0))</f>
        <v>282</v>
      </c>
      <c r="D730" t="s">
        <v>1222</v>
      </c>
      <c r="E730">
        <f>INDEX(TeamSports!B:B,MATCH(D730,TeamSports!C:C,0))</f>
        <v>24</v>
      </c>
      <c r="F730">
        <f>INDEX(RanksTable!F:F,MATCH(B730,RanksTable!B:B,0))</f>
        <v>7</v>
      </c>
      <c r="H730" t="str">
        <f t="shared" si="11"/>
        <v>INSERT INTO "TeamRanks" (team_id,team_sport_id,team_rank) VALUES (282,24,7);</v>
      </c>
    </row>
    <row r="731" spans="2:8" x14ac:dyDescent="0.25">
      <c r="B731" t="s">
        <v>1052</v>
      </c>
      <c r="C731">
        <f>INDEX(NationalTeams!B:B,MATCH(B731,NationalTeams!C:C,0))</f>
        <v>283</v>
      </c>
      <c r="D731" t="s">
        <v>1222</v>
      </c>
      <c r="E731">
        <f>INDEX(TeamSports!B:B,MATCH(D731,TeamSports!C:C,0))</f>
        <v>24</v>
      </c>
      <c r="F731">
        <f>INDEX(RanksTable!F:F,MATCH(B731,RanksTable!B:B,0))</f>
        <v>7</v>
      </c>
      <c r="H731" t="str">
        <f t="shared" si="11"/>
        <v>INSERT INTO "TeamRanks" (team_id,team_sport_id,team_rank) VALUES (283,24,7);</v>
      </c>
    </row>
    <row r="732" spans="2:8" x14ac:dyDescent="0.25">
      <c r="B732" t="s">
        <v>1053</v>
      </c>
      <c r="C732">
        <f>INDEX(NationalTeams!B:B,MATCH(B732,NationalTeams!C:C,0))</f>
        <v>284</v>
      </c>
      <c r="D732" t="s">
        <v>1222</v>
      </c>
      <c r="E732">
        <f>INDEX(TeamSports!B:B,MATCH(D732,TeamSports!C:C,0))</f>
        <v>24</v>
      </c>
      <c r="F732">
        <f>INDEX(RanksTable!F:F,MATCH(B732,RanksTable!B:B,0))</f>
        <v>5</v>
      </c>
      <c r="H732" t="str">
        <f t="shared" si="11"/>
        <v>INSERT INTO "TeamRanks" (team_id,team_sport_id,team_rank) VALUES (284,24,5);</v>
      </c>
    </row>
    <row r="733" spans="2:8" x14ac:dyDescent="0.25">
      <c r="B733" t="s">
        <v>1054</v>
      </c>
      <c r="C733">
        <f>INDEX(NationalTeams!B:B,MATCH(B733,NationalTeams!C:C,0))</f>
        <v>285</v>
      </c>
      <c r="D733" t="s">
        <v>1222</v>
      </c>
      <c r="E733">
        <f>INDEX(TeamSports!B:B,MATCH(D733,TeamSports!C:C,0))</f>
        <v>24</v>
      </c>
      <c r="F733">
        <f>INDEX(RanksTable!F:F,MATCH(B733,RanksTable!B:B,0))</f>
        <v>7</v>
      </c>
      <c r="H733" t="str">
        <f t="shared" si="11"/>
        <v>INSERT INTO "TeamRanks" (team_id,team_sport_id,team_rank) VALUES (285,24,7);</v>
      </c>
    </row>
    <row r="734" spans="2:8" x14ac:dyDescent="0.25">
      <c r="B734" t="s">
        <v>1055</v>
      </c>
      <c r="C734">
        <f>INDEX(NationalTeams!B:B,MATCH(B734,NationalTeams!C:C,0))</f>
        <v>286</v>
      </c>
      <c r="D734" t="s">
        <v>1222</v>
      </c>
      <c r="E734">
        <f>INDEX(TeamSports!B:B,MATCH(D734,TeamSports!C:C,0))</f>
        <v>24</v>
      </c>
      <c r="F734">
        <f>INDEX(RanksTable!F:F,MATCH(B734,RanksTable!B:B,0))</f>
        <v>7</v>
      </c>
      <c r="H734" t="str">
        <f t="shared" si="11"/>
        <v>INSERT INTO "TeamRanks" (team_id,team_sport_id,team_rank) VALUES (286,24,7);</v>
      </c>
    </row>
    <row r="735" spans="2:8" x14ac:dyDescent="0.25">
      <c r="B735" t="s">
        <v>1056</v>
      </c>
      <c r="C735">
        <f>INDEX(NationalTeams!B:B,MATCH(B735,NationalTeams!C:C,0))</f>
        <v>287</v>
      </c>
      <c r="D735" t="s">
        <v>1222</v>
      </c>
      <c r="E735">
        <f>INDEX(TeamSports!B:B,MATCH(D735,TeamSports!C:C,0))</f>
        <v>24</v>
      </c>
      <c r="F735">
        <f>INDEX(RanksTable!F:F,MATCH(B735,RanksTable!B:B,0))</f>
        <v>4</v>
      </c>
      <c r="H735" t="str">
        <f t="shared" si="11"/>
        <v>INSERT INTO "TeamRanks" (team_id,team_sport_id,team_rank) VALUES (287,24,4);</v>
      </c>
    </row>
    <row r="736" spans="2:8" x14ac:dyDescent="0.25">
      <c r="B736" t="s">
        <v>1057</v>
      </c>
      <c r="C736">
        <f>INDEX(NationalTeams!B:B,MATCH(B736,NationalTeams!C:C,0))</f>
        <v>288</v>
      </c>
      <c r="D736" t="s">
        <v>1222</v>
      </c>
      <c r="E736">
        <f>INDEX(TeamSports!B:B,MATCH(D736,TeamSports!C:C,0))</f>
        <v>24</v>
      </c>
      <c r="F736">
        <f>INDEX(RanksTable!F:F,MATCH(B736,RanksTable!B:B,0))</f>
        <v>5</v>
      </c>
      <c r="H736" t="str">
        <f t="shared" si="11"/>
        <v>INSERT INTO "TeamRanks" (team_id,team_sport_id,team_rank) VALUES (288,24,5);</v>
      </c>
    </row>
    <row r="737" spans="2:8" x14ac:dyDescent="0.25">
      <c r="B737" t="s">
        <v>1058</v>
      </c>
      <c r="C737">
        <f>INDEX(NationalTeams!B:B,MATCH(B737,NationalTeams!C:C,0))</f>
        <v>289</v>
      </c>
      <c r="D737" t="s">
        <v>1222</v>
      </c>
      <c r="E737">
        <f>INDEX(TeamSports!B:B,MATCH(D737,TeamSports!C:C,0))</f>
        <v>24</v>
      </c>
      <c r="F737">
        <f>INDEX(RanksTable!F:F,MATCH(B737,RanksTable!B:B,0))</f>
        <v>1</v>
      </c>
      <c r="H737" t="str">
        <f t="shared" si="11"/>
        <v>INSERT INTO "TeamRanks" (team_id,team_sport_id,team_rank) VALUES (289,24,1);</v>
      </c>
    </row>
    <row r="738" spans="2:8" x14ac:dyDescent="0.25">
      <c r="B738" t="s">
        <v>1059</v>
      </c>
      <c r="C738">
        <f>INDEX(NationalTeams!B:B,MATCH(B738,NationalTeams!C:C,0))</f>
        <v>290</v>
      </c>
      <c r="D738" t="s">
        <v>1222</v>
      </c>
      <c r="E738">
        <f>INDEX(TeamSports!B:B,MATCH(D738,TeamSports!C:C,0))</f>
        <v>24</v>
      </c>
      <c r="F738">
        <f>INDEX(RanksTable!F:F,MATCH(B738,RanksTable!B:B,0))</f>
        <v>6</v>
      </c>
      <c r="H738" t="str">
        <f t="shared" si="11"/>
        <v>INSERT INTO "TeamRanks" (team_id,team_sport_id,team_rank) VALUES (290,24,6);</v>
      </c>
    </row>
    <row r="739" spans="2:8" x14ac:dyDescent="0.25">
      <c r="B739" t="s">
        <v>1060</v>
      </c>
      <c r="C739">
        <f>INDEX(NationalTeams!B:B,MATCH(B739,NationalTeams!C:C,0))</f>
        <v>291</v>
      </c>
      <c r="D739" t="s">
        <v>1222</v>
      </c>
      <c r="E739">
        <f>INDEX(TeamSports!B:B,MATCH(D739,TeamSports!C:C,0))</f>
        <v>24</v>
      </c>
      <c r="F739">
        <f>INDEX(RanksTable!F:F,MATCH(B739,RanksTable!B:B,0))</f>
        <v>7</v>
      </c>
      <c r="H739" t="str">
        <f t="shared" si="11"/>
        <v>INSERT INTO "TeamRanks" (team_id,team_sport_id,team_rank) VALUES (291,24,7);</v>
      </c>
    </row>
    <row r="740" spans="2:8" x14ac:dyDescent="0.25">
      <c r="B740" t="s">
        <v>1061</v>
      </c>
      <c r="C740">
        <f>INDEX(NationalTeams!B:B,MATCH(B740,NationalTeams!C:C,0))</f>
        <v>292</v>
      </c>
      <c r="D740" t="s">
        <v>1222</v>
      </c>
      <c r="E740">
        <f>INDEX(TeamSports!B:B,MATCH(D740,TeamSports!C:C,0))</f>
        <v>24</v>
      </c>
      <c r="F740">
        <f>INDEX(RanksTable!F:F,MATCH(B740,RanksTable!B:B,0))</f>
        <v>7</v>
      </c>
      <c r="H740" t="str">
        <f t="shared" si="11"/>
        <v>INSERT INTO "TeamRanks" (team_id,team_sport_id,team_rank) VALUES (292,24,7);</v>
      </c>
    </row>
    <row r="741" spans="2:8" x14ac:dyDescent="0.25">
      <c r="B741" t="s">
        <v>1062</v>
      </c>
      <c r="C741">
        <f>INDEX(NationalTeams!B:B,MATCH(B741,NationalTeams!C:C,0))</f>
        <v>293</v>
      </c>
      <c r="D741" t="s">
        <v>1222</v>
      </c>
      <c r="E741">
        <f>INDEX(TeamSports!B:B,MATCH(D741,TeamSports!C:C,0))</f>
        <v>24</v>
      </c>
      <c r="F741">
        <f>INDEX(RanksTable!F:F,MATCH(B741,RanksTable!B:B,0))</f>
        <v>7</v>
      </c>
      <c r="H741" t="str">
        <f t="shared" si="11"/>
        <v>INSERT INTO "TeamRanks" (team_id,team_sport_id,team_rank) VALUES (293,24,7);</v>
      </c>
    </row>
    <row r="742" spans="2:8" x14ac:dyDescent="0.25">
      <c r="B742" t="s">
        <v>1063</v>
      </c>
      <c r="C742">
        <f>INDEX(NationalTeams!B:B,MATCH(B742,NationalTeams!C:C,0))</f>
        <v>294</v>
      </c>
      <c r="D742" t="s">
        <v>1222</v>
      </c>
      <c r="E742">
        <f>INDEX(TeamSports!B:B,MATCH(D742,TeamSports!C:C,0))</f>
        <v>24</v>
      </c>
      <c r="F742">
        <f>INDEX(RanksTable!F:F,MATCH(B742,RanksTable!B:B,0))</f>
        <v>5</v>
      </c>
      <c r="H742" t="str">
        <f t="shared" si="11"/>
        <v>INSERT INTO "TeamRanks" (team_id,team_sport_id,team_rank) VALUES (294,24,5);</v>
      </c>
    </row>
    <row r="743" spans="2:8" x14ac:dyDescent="0.25">
      <c r="B743" t="s">
        <v>1064</v>
      </c>
      <c r="C743">
        <f>INDEX(NationalTeams!B:B,MATCH(B743,NationalTeams!C:C,0))</f>
        <v>295</v>
      </c>
      <c r="D743" t="s">
        <v>1222</v>
      </c>
      <c r="E743">
        <f>INDEX(TeamSports!B:B,MATCH(D743,TeamSports!C:C,0))</f>
        <v>24</v>
      </c>
      <c r="F743">
        <f>INDEX(RanksTable!F:F,MATCH(B743,RanksTable!B:B,0))</f>
        <v>6</v>
      </c>
      <c r="H743" t="str">
        <f t="shared" si="11"/>
        <v>INSERT INTO "TeamRanks" (team_id,team_sport_id,team_rank) VALUES (295,24,6);</v>
      </c>
    </row>
    <row r="744" spans="2:8" x14ac:dyDescent="0.25">
      <c r="B744" t="s">
        <v>1065</v>
      </c>
      <c r="C744">
        <f>INDEX(NationalTeams!B:B,MATCH(B744,NationalTeams!C:C,0))</f>
        <v>296</v>
      </c>
      <c r="D744" t="s">
        <v>1222</v>
      </c>
      <c r="E744">
        <f>INDEX(TeamSports!B:B,MATCH(D744,TeamSports!C:C,0))</f>
        <v>24</v>
      </c>
      <c r="F744">
        <f>INDEX(RanksTable!F:F,MATCH(B744,RanksTable!B:B,0))</f>
        <v>3</v>
      </c>
      <c r="H744" t="str">
        <f t="shared" si="11"/>
        <v>INSERT INTO "TeamRanks" (team_id,team_sport_id,team_rank) VALUES (296,24,3);</v>
      </c>
    </row>
    <row r="745" spans="2:8" x14ac:dyDescent="0.25">
      <c r="B745" t="s">
        <v>1066</v>
      </c>
      <c r="C745">
        <f>INDEX(NationalTeams!B:B,MATCH(B745,NationalTeams!C:C,0))</f>
        <v>297</v>
      </c>
      <c r="D745" t="s">
        <v>1222</v>
      </c>
      <c r="E745">
        <f>INDEX(TeamSports!B:B,MATCH(D745,TeamSports!C:C,0))</f>
        <v>24</v>
      </c>
      <c r="F745">
        <f>INDEX(RanksTable!F:F,MATCH(B745,RanksTable!B:B,0))</f>
        <v>5</v>
      </c>
      <c r="H745" t="str">
        <f t="shared" si="11"/>
        <v>INSERT INTO "TeamRanks" (team_id,team_sport_id,team_rank) VALUES (297,24,5);</v>
      </c>
    </row>
    <row r="746" spans="2:8" x14ac:dyDescent="0.25">
      <c r="B746" t="s">
        <v>1067</v>
      </c>
      <c r="C746">
        <f>INDEX(NationalTeams!B:B,MATCH(B746,NationalTeams!C:C,0))</f>
        <v>298</v>
      </c>
      <c r="D746" t="s">
        <v>1222</v>
      </c>
      <c r="E746">
        <f>INDEX(TeamSports!B:B,MATCH(D746,TeamSports!C:C,0))</f>
        <v>24</v>
      </c>
      <c r="F746">
        <f>INDEX(RanksTable!F:F,MATCH(B746,RanksTable!B:B,0))</f>
        <v>7</v>
      </c>
      <c r="H746" t="str">
        <f t="shared" si="11"/>
        <v>INSERT INTO "TeamRanks" (team_id,team_sport_id,team_rank) VALUES (298,24,7);</v>
      </c>
    </row>
    <row r="747" spans="2:8" x14ac:dyDescent="0.25">
      <c r="B747" t="s">
        <v>1068</v>
      </c>
      <c r="C747">
        <f>INDEX(NationalTeams!B:B,MATCH(B747,NationalTeams!C:C,0))</f>
        <v>299</v>
      </c>
      <c r="D747" t="s">
        <v>1222</v>
      </c>
      <c r="E747">
        <f>INDEX(TeamSports!B:B,MATCH(D747,TeamSports!C:C,0))</f>
        <v>24</v>
      </c>
      <c r="F747">
        <f>INDEX(RanksTable!F:F,MATCH(B747,RanksTable!B:B,0))</f>
        <v>7</v>
      </c>
      <c r="H747" t="str">
        <f t="shared" si="11"/>
        <v>INSERT INTO "TeamRanks" (team_id,team_sport_id,team_rank) VALUES (299,24,7);</v>
      </c>
    </row>
    <row r="748" spans="2:8" x14ac:dyDescent="0.25">
      <c r="B748" t="s">
        <v>1069</v>
      </c>
      <c r="C748">
        <f>INDEX(NationalTeams!B:B,MATCH(B748,NationalTeams!C:C,0))</f>
        <v>300</v>
      </c>
      <c r="D748" t="s">
        <v>1222</v>
      </c>
      <c r="E748">
        <f>INDEX(TeamSports!B:B,MATCH(D748,TeamSports!C:C,0))</f>
        <v>24</v>
      </c>
      <c r="F748">
        <f>INDEX(RanksTable!F:F,MATCH(B748,RanksTable!B:B,0))</f>
        <v>7</v>
      </c>
      <c r="H748" t="str">
        <f t="shared" si="11"/>
        <v>INSERT INTO "TeamRanks" (team_id,team_sport_id,team_rank) VALUES (300,24,7);</v>
      </c>
    </row>
    <row r="749" spans="2:8" x14ac:dyDescent="0.25">
      <c r="B749" t="s">
        <v>1070</v>
      </c>
      <c r="C749">
        <f>INDEX(NationalTeams!B:B,MATCH(B749,NationalTeams!C:C,0))</f>
        <v>301</v>
      </c>
      <c r="D749" t="s">
        <v>1222</v>
      </c>
      <c r="E749">
        <f>INDEX(TeamSports!B:B,MATCH(D749,TeamSports!C:C,0))</f>
        <v>24</v>
      </c>
      <c r="F749">
        <f>INDEX(RanksTable!F:F,MATCH(B749,RanksTable!B:B,0))</f>
        <v>7</v>
      </c>
      <c r="H749" t="str">
        <f t="shared" si="11"/>
        <v>INSERT INTO "TeamRanks" (team_id,team_sport_id,team_rank) VALUES (301,24,7);</v>
      </c>
    </row>
    <row r="750" spans="2:8" x14ac:dyDescent="0.25">
      <c r="B750" t="s">
        <v>1071</v>
      </c>
      <c r="C750">
        <f>INDEX(NationalTeams!B:B,MATCH(B750,NationalTeams!C:C,0))</f>
        <v>302</v>
      </c>
      <c r="D750" t="s">
        <v>1222</v>
      </c>
      <c r="E750">
        <f>INDEX(TeamSports!B:B,MATCH(D750,TeamSports!C:C,0))</f>
        <v>24</v>
      </c>
      <c r="F750">
        <f>INDEX(RanksTable!F:F,MATCH(B750,RanksTable!B:B,0))</f>
        <v>7</v>
      </c>
      <c r="H750" t="str">
        <f t="shared" si="11"/>
        <v>INSERT INTO "TeamRanks" (team_id,team_sport_id,team_rank) VALUES (302,24,7);</v>
      </c>
    </row>
    <row r="751" spans="2:8" x14ac:dyDescent="0.25">
      <c r="B751" t="s">
        <v>1072</v>
      </c>
      <c r="C751">
        <f>INDEX(NationalTeams!B:B,MATCH(B751,NationalTeams!C:C,0))</f>
        <v>303</v>
      </c>
      <c r="D751" t="s">
        <v>1222</v>
      </c>
      <c r="E751">
        <f>INDEX(TeamSports!B:B,MATCH(D751,TeamSports!C:C,0))</f>
        <v>24</v>
      </c>
      <c r="F751">
        <f>INDEX(RanksTable!F:F,MATCH(B751,RanksTable!B:B,0))</f>
        <v>6</v>
      </c>
      <c r="H751" t="str">
        <f t="shared" si="11"/>
        <v>INSERT INTO "TeamRanks" (team_id,team_sport_id,team_rank) VALUES (303,24,6);</v>
      </c>
    </row>
    <row r="752" spans="2:8" x14ac:dyDescent="0.25">
      <c r="B752" t="s">
        <v>1073</v>
      </c>
      <c r="C752">
        <f>INDEX(NationalTeams!B:B,MATCH(B752,NationalTeams!C:C,0))</f>
        <v>304</v>
      </c>
      <c r="D752" t="s">
        <v>1222</v>
      </c>
      <c r="E752">
        <f>INDEX(TeamSports!B:B,MATCH(D752,TeamSports!C:C,0))</f>
        <v>24</v>
      </c>
      <c r="F752">
        <f>INDEX(RanksTable!F:F,MATCH(B752,RanksTable!B:B,0))</f>
        <v>7</v>
      </c>
      <c r="H752" t="str">
        <f t="shared" si="11"/>
        <v>INSERT INTO "TeamRanks" (team_id,team_sport_id,team_rank) VALUES (304,24,7);</v>
      </c>
    </row>
    <row r="753" spans="2:8" x14ac:dyDescent="0.25">
      <c r="B753" t="s">
        <v>1074</v>
      </c>
      <c r="C753">
        <f>INDEX(NationalTeams!B:B,MATCH(B753,NationalTeams!C:C,0))</f>
        <v>305</v>
      </c>
      <c r="D753" t="s">
        <v>1222</v>
      </c>
      <c r="E753">
        <f>INDEX(TeamSports!B:B,MATCH(D753,TeamSports!C:C,0))</f>
        <v>24</v>
      </c>
      <c r="F753">
        <f>INDEX(RanksTable!F:F,MATCH(B753,RanksTable!B:B,0))</f>
        <v>7</v>
      </c>
      <c r="H753" t="str">
        <f t="shared" si="11"/>
        <v>INSERT INTO "TeamRanks" (team_id,team_sport_id,team_rank) VALUES (305,24,7);</v>
      </c>
    </row>
    <row r="754" spans="2:8" x14ac:dyDescent="0.25">
      <c r="B754" t="s">
        <v>1075</v>
      </c>
      <c r="C754">
        <f>INDEX(NationalTeams!B:B,MATCH(B754,NationalTeams!C:C,0))</f>
        <v>306</v>
      </c>
      <c r="D754" t="s">
        <v>1222</v>
      </c>
      <c r="E754">
        <f>INDEX(TeamSports!B:B,MATCH(D754,TeamSports!C:C,0))</f>
        <v>24</v>
      </c>
      <c r="F754">
        <f>INDEX(RanksTable!F:F,MATCH(B754,RanksTable!B:B,0))</f>
        <v>5</v>
      </c>
      <c r="H754" t="str">
        <f t="shared" si="11"/>
        <v>INSERT INTO "TeamRanks" (team_id,team_sport_id,team_rank) VALUES (306,24,5);</v>
      </c>
    </row>
    <row r="755" spans="2:8" x14ac:dyDescent="0.25">
      <c r="B755" t="s">
        <v>1076</v>
      </c>
      <c r="C755">
        <f>INDEX(NationalTeams!B:B,MATCH(B755,NationalTeams!C:C,0))</f>
        <v>307</v>
      </c>
      <c r="D755" t="s">
        <v>1222</v>
      </c>
      <c r="E755">
        <f>INDEX(TeamSports!B:B,MATCH(D755,TeamSports!C:C,0))</f>
        <v>24</v>
      </c>
      <c r="F755">
        <f>INDEX(RanksTable!F:F,MATCH(B755,RanksTable!B:B,0))</f>
        <v>4</v>
      </c>
      <c r="H755" t="str">
        <f t="shared" si="11"/>
        <v>INSERT INTO "TeamRanks" (team_id,team_sport_id,team_rank) VALUES (307,24,4);</v>
      </c>
    </row>
    <row r="756" spans="2:8" x14ac:dyDescent="0.25">
      <c r="B756" t="s">
        <v>1077</v>
      </c>
      <c r="C756">
        <f>INDEX(NationalTeams!B:B,MATCH(B756,NationalTeams!C:C,0))</f>
        <v>308</v>
      </c>
      <c r="D756" t="s">
        <v>1222</v>
      </c>
      <c r="E756">
        <f>INDEX(TeamSports!B:B,MATCH(D756,TeamSports!C:C,0))</f>
        <v>24</v>
      </c>
      <c r="F756">
        <f>INDEX(RanksTable!F:F,MATCH(B756,RanksTable!B:B,0))</f>
        <v>7</v>
      </c>
      <c r="H756" t="str">
        <f t="shared" si="11"/>
        <v>INSERT INTO "TeamRanks" (team_id,team_sport_id,team_rank) VALUES (308,24,7);</v>
      </c>
    </row>
    <row r="757" spans="2:8" x14ac:dyDescent="0.25">
      <c r="B757" t="s">
        <v>1078</v>
      </c>
      <c r="C757">
        <f>INDEX(NationalTeams!B:B,MATCH(B757,NationalTeams!C:C,0))</f>
        <v>309</v>
      </c>
      <c r="D757" t="s">
        <v>1222</v>
      </c>
      <c r="E757">
        <f>INDEX(TeamSports!B:B,MATCH(D757,TeamSports!C:C,0))</f>
        <v>24</v>
      </c>
      <c r="F757">
        <f>INDEX(RanksTable!F:F,MATCH(B757,RanksTable!B:B,0))</f>
        <v>7</v>
      </c>
      <c r="H757" t="str">
        <f t="shared" si="11"/>
        <v>INSERT INTO "TeamRanks" (team_id,team_sport_id,team_rank) VALUES (309,24,7);</v>
      </c>
    </row>
    <row r="758" spans="2:8" x14ac:dyDescent="0.25">
      <c r="B758" t="s">
        <v>1079</v>
      </c>
      <c r="C758">
        <f>INDEX(NationalTeams!B:B,MATCH(B758,NationalTeams!C:C,0))</f>
        <v>310</v>
      </c>
      <c r="D758" t="s">
        <v>1222</v>
      </c>
      <c r="E758">
        <f>INDEX(TeamSports!B:B,MATCH(D758,TeamSports!C:C,0))</f>
        <v>24</v>
      </c>
      <c r="F758">
        <f>INDEX(RanksTable!F:F,MATCH(B758,RanksTable!B:B,0))</f>
        <v>7</v>
      </c>
      <c r="H758" t="str">
        <f t="shared" si="11"/>
        <v>INSERT INTO "TeamRanks" (team_id,team_sport_id,team_rank) VALUES (310,24,7);</v>
      </c>
    </row>
    <row r="759" spans="2:8" x14ac:dyDescent="0.25">
      <c r="B759" t="s">
        <v>1080</v>
      </c>
      <c r="C759">
        <f>INDEX(NationalTeams!B:B,MATCH(B759,NationalTeams!C:C,0))</f>
        <v>311</v>
      </c>
      <c r="D759" t="s">
        <v>1222</v>
      </c>
      <c r="E759">
        <f>INDEX(TeamSports!B:B,MATCH(D759,TeamSports!C:C,0))</f>
        <v>24</v>
      </c>
      <c r="F759">
        <f>INDEX(RanksTable!F:F,MATCH(B759,RanksTable!B:B,0))</f>
        <v>7</v>
      </c>
      <c r="H759" t="str">
        <f t="shared" si="11"/>
        <v>INSERT INTO "TeamRanks" (team_id,team_sport_id,team_rank) VALUES (311,24,7);</v>
      </c>
    </row>
    <row r="760" spans="2:8" x14ac:dyDescent="0.25">
      <c r="B760" t="s">
        <v>1081</v>
      </c>
      <c r="C760">
        <f>INDEX(NationalTeams!B:B,MATCH(B760,NationalTeams!C:C,0))</f>
        <v>312</v>
      </c>
      <c r="D760" t="s">
        <v>1222</v>
      </c>
      <c r="E760">
        <f>INDEX(TeamSports!B:B,MATCH(D760,TeamSports!C:C,0))</f>
        <v>24</v>
      </c>
      <c r="F760">
        <f>INDEX(RanksTable!F:F,MATCH(B760,RanksTable!B:B,0))</f>
        <v>7</v>
      </c>
      <c r="H760" t="str">
        <f t="shared" si="11"/>
        <v>INSERT INTO "TeamRanks" (team_id,team_sport_id,team_rank) VALUES (312,24,7);</v>
      </c>
    </row>
    <row r="761" spans="2:8" x14ac:dyDescent="0.25">
      <c r="B761" t="s">
        <v>1082</v>
      </c>
      <c r="C761">
        <f>INDEX(NationalTeams!B:B,MATCH(B761,NationalTeams!C:C,0))</f>
        <v>313</v>
      </c>
      <c r="D761" t="s">
        <v>1222</v>
      </c>
      <c r="E761">
        <f>INDEX(TeamSports!B:B,MATCH(D761,TeamSports!C:C,0))</f>
        <v>24</v>
      </c>
      <c r="F761">
        <f>INDEX(RanksTable!F:F,MATCH(B761,RanksTable!B:B,0))</f>
        <v>7</v>
      </c>
      <c r="H761" t="str">
        <f t="shared" si="11"/>
        <v>INSERT INTO "TeamRanks" (team_id,team_sport_id,team_rank) VALUES (313,24,7);</v>
      </c>
    </row>
    <row r="762" spans="2:8" x14ac:dyDescent="0.25">
      <c r="B762" t="s">
        <v>1083</v>
      </c>
      <c r="C762">
        <f>INDEX(NationalTeams!B:B,MATCH(B762,NationalTeams!C:C,0))</f>
        <v>314</v>
      </c>
      <c r="D762" t="s">
        <v>1222</v>
      </c>
      <c r="E762">
        <f>INDEX(TeamSports!B:B,MATCH(D762,TeamSports!C:C,0))</f>
        <v>24</v>
      </c>
      <c r="F762">
        <f>INDEX(RanksTable!F:F,MATCH(B762,RanksTable!B:B,0))</f>
        <v>4</v>
      </c>
      <c r="H762" t="str">
        <f t="shared" si="11"/>
        <v>INSERT INTO "TeamRanks" (team_id,team_sport_id,team_rank) VALUES (314,24,4);</v>
      </c>
    </row>
    <row r="763" spans="2:8" x14ac:dyDescent="0.25">
      <c r="B763" t="s">
        <v>1084</v>
      </c>
      <c r="C763">
        <f>INDEX(NationalTeams!B:B,MATCH(B763,NationalTeams!C:C,0))</f>
        <v>315</v>
      </c>
      <c r="D763" t="s">
        <v>1222</v>
      </c>
      <c r="E763">
        <f>INDEX(TeamSports!B:B,MATCH(D763,TeamSports!C:C,0))</f>
        <v>24</v>
      </c>
      <c r="F763">
        <f>INDEX(RanksTable!F:F,MATCH(B763,RanksTable!B:B,0))</f>
        <v>3</v>
      </c>
      <c r="H763" t="str">
        <f t="shared" si="11"/>
        <v>INSERT INTO "TeamRanks" (team_id,team_sport_id,team_rank) VALUES (315,24,3);</v>
      </c>
    </row>
    <row r="764" spans="2:8" x14ac:dyDescent="0.25">
      <c r="B764" t="s">
        <v>1085</v>
      </c>
      <c r="C764">
        <f>INDEX(NationalTeams!B:B,MATCH(B764,NationalTeams!C:C,0))</f>
        <v>316</v>
      </c>
      <c r="D764" t="s">
        <v>1222</v>
      </c>
      <c r="E764">
        <f>INDEX(TeamSports!B:B,MATCH(D764,TeamSports!C:C,0))</f>
        <v>24</v>
      </c>
      <c r="F764">
        <f>INDEX(RanksTable!F:F,MATCH(B764,RanksTable!B:B,0))</f>
        <v>7</v>
      </c>
      <c r="H764" t="str">
        <f t="shared" si="11"/>
        <v>INSERT INTO "TeamRanks" (team_id,team_sport_id,team_rank) VALUES (316,24,7);</v>
      </c>
    </row>
    <row r="765" spans="2:8" x14ac:dyDescent="0.25">
      <c r="B765" t="s">
        <v>1086</v>
      </c>
      <c r="C765">
        <f>INDEX(NationalTeams!B:B,MATCH(B765,NationalTeams!C:C,0))</f>
        <v>317</v>
      </c>
      <c r="D765" t="s">
        <v>1222</v>
      </c>
      <c r="E765">
        <f>INDEX(TeamSports!B:B,MATCH(D765,TeamSports!C:C,0))</f>
        <v>24</v>
      </c>
      <c r="F765">
        <f>INDEX(RanksTable!F:F,MATCH(B765,RanksTable!B:B,0))</f>
        <v>3</v>
      </c>
      <c r="H765" t="str">
        <f t="shared" si="11"/>
        <v>INSERT INTO "TeamRanks" (team_id,team_sport_id,team_rank) VALUES (317,24,3);</v>
      </c>
    </row>
    <row r="766" spans="2:8" x14ac:dyDescent="0.25">
      <c r="B766" t="s">
        <v>1087</v>
      </c>
      <c r="C766">
        <f>INDEX(NationalTeams!B:B,MATCH(B766,NationalTeams!C:C,0))</f>
        <v>318</v>
      </c>
      <c r="D766" t="s">
        <v>1222</v>
      </c>
      <c r="E766">
        <f>INDEX(TeamSports!B:B,MATCH(D766,TeamSports!C:C,0))</f>
        <v>24</v>
      </c>
      <c r="F766">
        <f>INDEX(RanksTable!F:F,MATCH(B766,RanksTable!B:B,0))</f>
        <v>6</v>
      </c>
      <c r="H766" t="str">
        <f t="shared" si="11"/>
        <v>INSERT INTO "TeamRanks" (team_id,team_sport_id,team_rank) VALUES (318,24,6);</v>
      </c>
    </row>
    <row r="767" spans="2:8" x14ac:dyDescent="0.25">
      <c r="B767" t="s">
        <v>1088</v>
      </c>
      <c r="C767">
        <f>INDEX(NationalTeams!B:B,MATCH(B767,NationalTeams!C:C,0))</f>
        <v>319</v>
      </c>
      <c r="D767" t="s">
        <v>1222</v>
      </c>
      <c r="E767">
        <f>INDEX(TeamSports!B:B,MATCH(D767,TeamSports!C:C,0))</f>
        <v>24</v>
      </c>
      <c r="F767">
        <f>INDEX(RanksTable!F:F,MATCH(B767,RanksTable!B:B,0))</f>
        <v>5</v>
      </c>
      <c r="H767" t="str">
        <f t="shared" si="11"/>
        <v>INSERT INTO "TeamRanks" (team_id,team_sport_id,team_rank) VALUES (319,24,5);</v>
      </c>
    </row>
    <row r="768" spans="2:8" x14ac:dyDescent="0.25">
      <c r="B768" t="s">
        <v>1089</v>
      </c>
      <c r="C768">
        <f>INDEX(NationalTeams!B:B,MATCH(B768,NationalTeams!C:C,0))</f>
        <v>320</v>
      </c>
      <c r="D768" t="s">
        <v>1222</v>
      </c>
      <c r="E768">
        <f>INDEX(TeamSports!B:B,MATCH(D768,TeamSports!C:C,0))</f>
        <v>24</v>
      </c>
      <c r="F768">
        <f>INDEX(RanksTable!F:F,MATCH(B768,RanksTable!B:B,0))</f>
        <v>2</v>
      </c>
      <c r="H768" t="str">
        <f t="shared" si="11"/>
        <v>INSERT INTO "TeamRanks" (team_id,team_sport_id,team_rank) VALUES (320,24,2);</v>
      </c>
    </row>
    <row r="769" spans="2:8" x14ac:dyDescent="0.25">
      <c r="B769" t="s">
        <v>1090</v>
      </c>
      <c r="C769">
        <f>INDEX(NationalTeams!B:B,MATCH(B769,NationalTeams!C:C,0))</f>
        <v>321</v>
      </c>
      <c r="D769" t="s">
        <v>1222</v>
      </c>
      <c r="E769">
        <f>INDEX(TeamSports!B:B,MATCH(D769,TeamSports!C:C,0))</f>
        <v>24</v>
      </c>
      <c r="F769">
        <f>INDEX(RanksTable!F:F,MATCH(B769,RanksTable!B:B,0))</f>
        <v>7</v>
      </c>
      <c r="H769" t="str">
        <f t="shared" si="11"/>
        <v>INSERT INTO "TeamRanks" (team_id,team_sport_id,team_rank) VALUES (321,24,7);</v>
      </c>
    </row>
    <row r="770" spans="2:8" x14ac:dyDescent="0.25">
      <c r="B770" t="s">
        <v>1091</v>
      </c>
      <c r="C770">
        <f>INDEX(NationalTeams!B:B,MATCH(B770,NationalTeams!C:C,0))</f>
        <v>322</v>
      </c>
      <c r="D770" t="s">
        <v>1222</v>
      </c>
      <c r="E770">
        <f>INDEX(TeamSports!B:B,MATCH(D770,TeamSports!C:C,0))</f>
        <v>24</v>
      </c>
      <c r="F770">
        <f>INDEX(RanksTable!F:F,MATCH(B770,RanksTable!B:B,0))</f>
        <v>6</v>
      </c>
      <c r="H770" t="str">
        <f t="shared" si="11"/>
        <v>INSERT INTO "TeamRanks" (team_id,team_sport_id,team_rank) VALUES (322,24,6);</v>
      </c>
    </row>
    <row r="771" spans="2:8" x14ac:dyDescent="0.25">
      <c r="B771" t="s">
        <v>1092</v>
      </c>
      <c r="C771">
        <f>INDEX(NationalTeams!B:B,MATCH(B771,NationalTeams!C:C,0))</f>
        <v>323</v>
      </c>
      <c r="D771" t="s">
        <v>1222</v>
      </c>
      <c r="E771">
        <f>INDEX(TeamSports!B:B,MATCH(D771,TeamSports!C:C,0))</f>
        <v>24</v>
      </c>
      <c r="F771">
        <f>INDEX(RanksTable!F:F,MATCH(B771,RanksTable!B:B,0))</f>
        <v>7</v>
      </c>
      <c r="H771" t="str">
        <f t="shared" si="11"/>
        <v>INSERT INTO "TeamRanks" (team_id,team_sport_id,team_rank) VALUES (323,24,7);</v>
      </c>
    </row>
    <row r="772" spans="2:8" x14ac:dyDescent="0.25">
      <c r="B772" t="s">
        <v>1093</v>
      </c>
      <c r="C772">
        <f>INDEX(NationalTeams!B:B,MATCH(B772,NationalTeams!C:C,0))</f>
        <v>324</v>
      </c>
      <c r="D772" t="s">
        <v>1222</v>
      </c>
      <c r="E772">
        <f>INDEX(TeamSports!B:B,MATCH(D772,TeamSports!C:C,0))</f>
        <v>24</v>
      </c>
      <c r="F772">
        <f>INDEX(RanksTable!F:F,MATCH(B772,RanksTable!B:B,0))</f>
        <v>7</v>
      </c>
      <c r="H772" t="str">
        <f t="shared" ref="H772:H835" si="12">_xlfn.CONCAT($H$1,$L$1,$C$1,$L$1," ",$J$1,$C$2,$N$1,$E$2,$N$1,$F$2,$K$1,$I$1,$J$1,C772,$N$1,E772,$N$1,F772,$K$1,$O$1)</f>
        <v>INSERT INTO "TeamRanks" (team_id,team_sport_id,team_rank) VALUES (324,24,7);</v>
      </c>
    </row>
    <row r="773" spans="2:8" x14ac:dyDescent="0.25">
      <c r="B773" t="s">
        <v>1094</v>
      </c>
      <c r="C773">
        <f>INDEX(NationalTeams!B:B,MATCH(B773,NationalTeams!C:C,0))</f>
        <v>325</v>
      </c>
      <c r="D773" t="s">
        <v>1222</v>
      </c>
      <c r="E773">
        <f>INDEX(TeamSports!B:B,MATCH(D773,TeamSports!C:C,0))</f>
        <v>24</v>
      </c>
      <c r="F773">
        <f>INDEX(RanksTable!F:F,MATCH(B773,RanksTable!B:B,0))</f>
        <v>7</v>
      </c>
      <c r="H773" t="str">
        <f t="shared" si="12"/>
        <v>INSERT INTO "TeamRanks" (team_id,team_sport_id,team_rank) VALUES (325,24,7);</v>
      </c>
    </row>
    <row r="774" spans="2:8" x14ac:dyDescent="0.25">
      <c r="B774" t="s">
        <v>1095</v>
      </c>
      <c r="C774">
        <f>INDEX(NationalTeams!B:B,MATCH(B774,NationalTeams!C:C,0))</f>
        <v>326</v>
      </c>
      <c r="D774" t="s">
        <v>1222</v>
      </c>
      <c r="E774">
        <f>INDEX(TeamSports!B:B,MATCH(D774,TeamSports!C:C,0))</f>
        <v>24</v>
      </c>
      <c r="F774">
        <f>INDEX(RanksTable!F:F,MATCH(B774,RanksTable!B:B,0))</f>
        <v>7</v>
      </c>
      <c r="H774" t="str">
        <f t="shared" si="12"/>
        <v>INSERT INTO "TeamRanks" (team_id,team_sport_id,team_rank) VALUES (326,24,7);</v>
      </c>
    </row>
    <row r="775" spans="2:8" x14ac:dyDescent="0.25">
      <c r="B775" t="s">
        <v>1096</v>
      </c>
      <c r="C775">
        <f>INDEX(NationalTeams!B:B,MATCH(B775,NationalTeams!C:C,0))</f>
        <v>327</v>
      </c>
      <c r="D775" t="s">
        <v>1222</v>
      </c>
      <c r="E775">
        <f>INDEX(TeamSports!B:B,MATCH(D775,TeamSports!C:C,0))</f>
        <v>24</v>
      </c>
      <c r="F775">
        <f>INDEX(RanksTable!F:F,MATCH(B775,RanksTable!B:B,0))</f>
        <v>7</v>
      </c>
      <c r="H775" t="str">
        <f t="shared" si="12"/>
        <v>INSERT INTO "TeamRanks" (team_id,team_sport_id,team_rank) VALUES (327,24,7);</v>
      </c>
    </row>
    <row r="776" spans="2:8" x14ac:dyDescent="0.25">
      <c r="B776" t="s">
        <v>1097</v>
      </c>
      <c r="C776">
        <f>INDEX(NationalTeams!B:B,MATCH(B776,NationalTeams!C:C,0))</f>
        <v>328</v>
      </c>
      <c r="D776" t="s">
        <v>1222</v>
      </c>
      <c r="E776">
        <f>INDEX(TeamSports!B:B,MATCH(D776,TeamSports!C:C,0))</f>
        <v>24</v>
      </c>
      <c r="F776">
        <f>INDEX(RanksTable!F:F,MATCH(B776,RanksTable!B:B,0))</f>
        <v>6</v>
      </c>
      <c r="H776" t="str">
        <f t="shared" si="12"/>
        <v>INSERT INTO "TeamRanks" (team_id,team_sport_id,team_rank) VALUES (328,24,6);</v>
      </c>
    </row>
    <row r="777" spans="2:8" x14ac:dyDescent="0.25">
      <c r="B777" t="s">
        <v>1098</v>
      </c>
      <c r="C777">
        <f>INDEX(NationalTeams!B:B,MATCH(B777,NationalTeams!C:C,0))</f>
        <v>329</v>
      </c>
      <c r="D777" t="s">
        <v>1222</v>
      </c>
      <c r="E777">
        <f>INDEX(TeamSports!B:B,MATCH(D777,TeamSports!C:C,0))</f>
        <v>24</v>
      </c>
      <c r="F777">
        <f>INDEX(RanksTable!F:F,MATCH(B777,RanksTable!B:B,0))</f>
        <v>7</v>
      </c>
      <c r="H777" t="str">
        <f t="shared" si="12"/>
        <v>INSERT INTO "TeamRanks" (team_id,team_sport_id,team_rank) VALUES (329,24,7);</v>
      </c>
    </row>
    <row r="778" spans="2:8" x14ac:dyDescent="0.25">
      <c r="B778" t="s">
        <v>1099</v>
      </c>
      <c r="C778">
        <f>INDEX(NationalTeams!B:B,MATCH(B778,NationalTeams!C:C,0))</f>
        <v>330</v>
      </c>
      <c r="D778" t="s">
        <v>1222</v>
      </c>
      <c r="E778">
        <f>INDEX(TeamSports!B:B,MATCH(D778,TeamSports!C:C,0))</f>
        <v>24</v>
      </c>
      <c r="F778">
        <f>INDEX(RanksTable!F:F,MATCH(B778,RanksTable!B:B,0))</f>
        <v>7</v>
      </c>
      <c r="H778" t="str">
        <f t="shared" si="12"/>
        <v>INSERT INTO "TeamRanks" (team_id,team_sport_id,team_rank) VALUES (330,24,7);</v>
      </c>
    </row>
    <row r="779" spans="2:8" x14ac:dyDescent="0.25">
      <c r="B779" t="s">
        <v>1100</v>
      </c>
      <c r="C779">
        <f>INDEX(NationalTeams!B:B,MATCH(B779,NationalTeams!C:C,0))</f>
        <v>331</v>
      </c>
      <c r="D779" t="s">
        <v>1222</v>
      </c>
      <c r="E779">
        <f>INDEX(TeamSports!B:B,MATCH(D779,TeamSports!C:C,0))</f>
        <v>24</v>
      </c>
      <c r="F779">
        <f>INDEX(RanksTable!F:F,MATCH(B779,RanksTable!B:B,0))</f>
        <v>7</v>
      </c>
      <c r="H779" t="str">
        <f t="shared" si="12"/>
        <v>INSERT INTO "TeamRanks" (team_id,team_sport_id,team_rank) VALUES (331,24,7);</v>
      </c>
    </row>
    <row r="780" spans="2:8" x14ac:dyDescent="0.25">
      <c r="B780" t="s">
        <v>1101</v>
      </c>
      <c r="C780">
        <f>INDEX(NationalTeams!B:B,MATCH(B780,NationalTeams!C:C,0))</f>
        <v>332</v>
      </c>
      <c r="D780" t="s">
        <v>1222</v>
      </c>
      <c r="E780">
        <f>INDEX(TeamSports!B:B,MATCH(D780,TeamSports!C:C,0))</f>
        <v>24</v>
      </c>
      <c r="F780">
        <f>INDEX(RanksTable!F:F,MATCH(B780,RanksTable!B:B,0))</f>
        <v>7</v>
      </c>
      <c r="H780" t="str">
        <f t="shared" si="12"/>
        <v>INSERT INTO "TeamRanks" (team_id,team_sport_id,team_rank) VALUES (332,24,7);</v>
      </c>
    </row>
    <row r="781" spans="2:8" x14ac:dyDescent="0.25">
      <c r="B781" t="s">
        <v>1102</v>
      </c>
      <c r="C781">
        <f>INDEX(NationalTeams!B:B,MATCH(B781,NationalTeams!C:C,0))</f>
        <v>333</v>
      </c>
      <c r="D781" t="s">
        <v>1222</v>
      </c>
      <c r="E781">
        <f>INDEX(TeamSports!B:B,MATCH(D781,TeamSports!C:C,0))</f>
        <v>24</v>
      </c>
      <c r="F781">
        <f>INDEX(RanksTable!F:F,MATCH(B781,RanksTable!B:B,0))</f>
        <v>1</v>
      </c>
      <c r="H781" t="str">
        <f t="shared" si="12"/>
        <v>INSERT INTO "TeamRanks" (team_id,team_sport_id,team_rank) VALUES (333,24,1);</v>
      </c>
    </row>
    <row r="782" spans="2:8" x14ac:dyDescent="0.25">
      <c r="B782" t="s">
        <v>1103</v>
      </c>
      <c r="C782">
        <f>INDEX(NationalTeams!B:B,MATCH(B782,NationalTeams!C:C,0))</f>
        <v>334</v>
      </c>
      <c r="D782" t="s">
        <v>1222</v>
      </c>
      <c r="E782">
        <f>INDEX(TeamSports!B:B,MATCH(D782,TeamSports!C:C,0))</f>
        <v>24</v>
      </c>
      <c r="F782">
        <f>INDEX(RanksTable!F:F,MATCH(B782,RanksTable!B:B,0))</f>
        <v>7</v>
      </c>
      <c r="H782" t="str">
        <f t="shared" si="12"/>
        <v>INSERT INTO "TeamRanks" (team_id,team_sport_id,team_rank) VALUES (334,24,7);</v>
      </c>
    </row>
    <row r="783" spans="2:8" x14ac:dyDescent="0.25">
      <c r="B783" t="s">
        <v>1104</v>
      </c>
      <c r="C783">
        <f>INDEX(NationalTeams!B:B,MATCH(B783,NationalTeams!C:C,0))</f>
        <v>335</v>
      </c>
      <c r="D783" t="s">
        <v>1222</v>
      </c>
      <c r="E783">
        <f>INDEX(TeamSports!B:B,MATCH(D783,TeamSports!C:C,0))</f>
        <v>24</v>
      </c>
      <c r="F783">
        <f>INDEX(RanksTable!F:F,MATCH(B783,RanksTable!B:B,0))</f>
        <v>1</v>
      </c>
      <c r="H783" t="str">
        <f t="shared" si="12"/>
        <v>INSERT INTO "TeamRanks" (team_id,team_sport_id,team_rank) VALUES (335,24,1);</v>
      </c>
    </row>
    <row r="784" spans="2:8" x14ac:dyDescent="0.25">
      <c r="B784" t="s">
        <v>1105</v>
      </c>
      <c r="C784">
        <f>INDEX(NationalTeams!B:B,MATCH(B784,NationalTeams!C:C,0))</f>
        <v>336</v>
      </c>
      <c r="D784" t="s">
        <v>1222</v>
      </c>
      <c r="E784">
        <f>INDEX(TeamSports!B:B,MATCH(D784,TeamSports!C:C,0))</f>
        <v>24</v>
      </c>
      <c r="F784">
        <f>INDEX(RanksTable!F:F,MATCH(B784,RanksTable!B:B,0))</f>
        <v>7</v>
      </c>
      <c r="H784" t="str">
        <f t="shared" si="12"/>
        <v>INSERT INTO "TeamRanks" (team_id,team_sport_id,team_rank) VALUES (336,24,7);</v>
      </c>
    </row>
    <row r="785" spans="2:8" x14ac:dyDescent="0.25">
      <c r="B785" t="s">
        <v>1106</v>
      </c>
      <c r="C785">
        <f>INDEX(NationalTeams!B:B,MATCH(B785,NationalTeams!C:C,0))</f>
        <v>337</v>
      </c>
      <c r="D785" t="s">
        <v>1222</v>
      </c>
      <c r="E785">
        <f>INDEX(TeamSports!B:B,MATCH(D785,TeamSports!C:C,0))</f>
        <v>24</v>
      </c>
      <c r="F785">
        <f>INDEX(RanksTable!F:F,MATCH(B785,RanksTable!B:B,0))</f>
        <v>5</v>
      </c>
      <c r="H785" t="str">
        <f t="shared" si="12"/>
        <v>INSERT INTO "TeamRanks" (team_id,team_sport_id,team_rank) VALUES (337,24,5);</v>
      </c>
    </row>
    <row r="786" spans="2:8" x14ac:dyDescent="0.25">
      <c r="B786" t="s">
        <v>1107</v>
      </c>
      <c r="C786">
        <f>INDEX(NationalTeams!B:B,MATCH(B786,NationalTeams!C:C,0))</f>
        <v>338</v>
      </c>
      <c r="D786" t="s">
        <v>1222</v>
      </c>
      <c r="E786">
        <f>INDEX(TeamSports!B:B,MATCH(D786,TeamSports!C:C,0))</f>
        <v>24</v>
      </c>
      <c r="F786">
        <f>INDEX(RanksTable!F:F,MATCH(B786,RanksTable!B:B,0))</f>
        <v>7</v>
      </c>
      <c r="H786" t="str">
        <f t="shared" si="12"/>
        <v>INSERT INTO "TeamRanks" (team_id,team_sport_id,team_rank) VALUES (338,24,7);</v>
      </c>
    </row>
    <row r="787" spans="2:8" x14ac:dyDescent="0.25">
      <c r="B787" t="s">
        <v>1108</v>
      </c>
      <c r="C787">
        <f>INDEX(NationalTeams!B:B,MATCH(B787,NationalTeams!C:C,0))</f>
        <v>339</v>
      </c>
      <c r="D787" t="s">
        <v>1222</v>
      </c>
      <c r="E787">
        <f>INDEX(TeamSports!B:B,MATCH(D787,TeamSports!C:C,0))</f>
        <v>24</v>
      </c>
      <c r="F787">
        <f>INDEX(RanksTable!F:F,MATCH(B787,RanksTable!B:B,0))</f>
        <v>6</v>
      </c>
      <c r="H787" t="str">
        <f t="shared" si="12"/>
        <v>INSERT INTO "TeamRanks" (team_id,team_sport_id,team_rank) VALUES (339,24,6);</v>
      </c>
    </row>
    <row r="788" spans="2:8" x14ac:dyDescent="0.25">
      <c r="B788" t="s">
        <v>1109</v>
      </c>
      <c r="C788">
        <f>INDEX(NationalTeams!B:B,MATCH(B788,NationalTeams!C:C,0))</f>
        <v>340</v>
      </c>
      <c r="D788" t="s">
        <v>1222</v>
      </c>
      <c r="E788">
        <f>INDEX(TeamSports!B:B,MATCH(D788,TeamSports!C:C,0))</f>
        <v>24</v>
      </c>
      <c r="F788">
        <f>INDEX(RanksTable!F:F,MATCH(B788,RanksTable!B:B,0))</f>
        <v>7</v>
      </c>
      <c r="H788" t="str">
        <f t="shared" si="12"/>
        <v>INSERT INTO "TeamRanks" (team_id,team_sport_id,team_rank) VALUES (340,24,7);</v>
      </c>
    </row>
    <row r="789" spans="2:8" x14ac:dyDescent="0.25">
      <c r="B789" t="s">
        <v>1110</v>
      </c>
      <c r="C789">
        <f>INDEX(NationalTeams!B:B,MATCH(B789,NationalTeams!C:C,0))</f>
        <v>341</v>
      </c>
      <c r="D789" t="s">
        <v>1222</v>
      </c>
      <c r="E789">
        <f>INDEX(TeamSports!B:B,MATCH(D789,TeamSports!C:C,0))</f>
        <v>24</v>
      </c>
      <c r="F789">
        <f>INDEX(RanksTable!F:F,MATCH(B789,RanksTable!B:B,0))</f>
        <v>7</v>
      </c>
      <c r="H789" t="str">
        <f t="shared" si="12"/>
        <v>INSERT INTO "TeamRanks" (team_id,team_sport_id,team_rank) VALUES (341,24,7);</v>
      </c>
    </row>
    <row r="790" spans="2:8" x14ac:dyDescent="0.25">
      <c r="B790" t="s">
        <v>1111</v>
      </c>
      <c r="C790">
        <f>INDEX(NationalTeams!B:B,MATCH(B790,NationalTeams!C:C,0))</f>
        <v>342</v>
      </c>
      <c r="D790" t="s">
        <v>1222</v>
      </c>
      <c r="E790">
        <f>INDEX(TeamSports!B:B,MATCH(D790,TeamSports!C:C,0))</f>
        <v>24</v>
      </c>
      <c r="F790">
        <f>INDEX(RanksTable!F:F,MATCH(B790,RanksTable!B:B,0))</f>
        <v>6</v>
      </c>
      <c r="H790" t="str">
        <f t="shared" si="12"/>
        <v>INSERT INTO "TeamRanks" (team_id,team_sport_id,team_rank) VALUES (342,24,6);</v>
      </c>
    </row>
    <row r="791" spans="2:8" x14ac:dyDescent="0.25">
      <c r="B791" t="s">
        <v>1112</v>
      </c>
      <c r="C791">
        <f>INDEX(NationalTeams!B:B,MATCH(B791,NationalTeams!C:C,0))</f>
        <v>343</v>
      </c>
      <c r="D791" t="s">
        <v>1222</v>
      </c>
      <c r="E791">
        <f>INDEX(TeamSports!B:B,MATCH(D791,TeamSports!C:C,0))</f>
        <v>24</v>
      </c>
      <c r="F791">
        <f>INDEX(RanksTable!F:F,MATCH(B791,RanksTable!B:B,0))</f>
        <v>7</v>
      </c>
      <c r="H791" t="str">
        <f t="shared" si="12"/>
        <v>INSERT INTO "TeamRanks" (team_id,team_sport_id,team_rank) VALUES (343,24,7);</v>
      </c>
    </row>
    <row r="792" spans="2:8" x14ac:dyDescent="0.25">
      <c r="B792" t="s">
        <v>1113</v>
      </c>
      <c r="C792">
        <f>INDEX(NationalTeams!B:B,MATCH(B792,NationalTeams!C:C,0))</f>
        <v>344</v>
      </c>
      <c r="D792" t="s">
        <v>1222</v>
      </c>
      <c r="E792">
        <f>INDEX(TeamSports!B:B,MATCH(D792,TeamSports!C:C,0))</f>
        <v>24</v>
      </c>
      <c r="F792">
        <f>INDEX(RanksTable!F:F,MATCH(B792,RanksTable!B:B,0))</f>
        <v>7</v>
      </c>
      <c r="H792" t="str">
        <f t="shared" si="12"/>
        <v>INSERT INTO "TeamRanks" (team_id,team_sport_id,team_rank) VALUES (344,24,7);</v>
      </c>
    </row>
    <row r="793" spans="2:8" x14ac:dyDescent="0.25">
      <c r="B793" t="s">
        <v>1114</v>
      </c>
      <c r="C793">
        <f>INDEX(NationalTeams!B:B,MATCH(B793,NationalTeams!C:C,0))</f>
        <v>345</v>
      </c>
      <c r="D793" t="s">
        <v>1222</v>
      </c>
      <c r="E793">
        <f>INDEX(TeamSports!B:B,MATCH(D793,TeamSports!C:C,0))</f>
        <v>24</v>
      </c>
      <c r="F793">
        <f>INDEX(RanksTable!F:F,MATCH(B793,RanksTable!B:B,0))</f>
        <v>6</v>
      </c>
      <c r="H793" t="str">
        <f t="shared" si="12"/>
        <v>INSERT INTO "TeamRanks" (team_id,team_sport_id,team_rank) VALUES (345,24,6);</v>
      </c>
    </row>
    <row r="794" spans="2:8" x14ac:dyDescent="0.25">
      <c r="B794" t="s">
        <v>1115</v>
      </c>
      <c r="C794">
        <f>INDEX(NationalTeams!B:B,MATCH(B794,NationalTeams!C:C,0))</f>
        <v>346</v>
      </c>
      <c r="D794" t="s">
        <v>1222</v>
      </c>
      <c r="E794">
        <f>INDEX(TeamSports!B:B,MATCH(D794,TeamSports!C:C,0))</f>
        <v>24</v>
      </c>
      <c r="F794">
        <f>INDEX(RanksTable!F:F,MATCH(B794,RanksTable!B:B,0))</f>
        <v>4</v>
      </c>
      <c r="H794" t="str">
        <f t="shared" si="12"/>
        <v>INSERT INTO "TeamRanks" (team_id,team_sport_id,team_rank) VALUES (346,24,4);</v>
      </c>
    </row>
    <row r="795" spans="2:8" x14ac:dyDescent="0.25">
      <c r="B795" t="s">
        <v>1116</v>
      </c>
      <c r="C795">
        <f>INDEX(NationalTeams!B:B,MATCH(B795,NationalTeams!C:C,0))</f>
        <v>347</v>
      </c>
      <c r="D795" t="s">
        <v>1222</v>
      </c>
      <c r="E795">
        <f>INDEX(TeamSports!B:B,MATCH(D795,TeamSports!C:C,0))</f>
        <v>24</v>
      </c>
      <c r="F795">
        <f>INDEX(RanksTable!F:F,MATCH(B795,RanksTable!B:B,0))</f>
        <v>7</v>
      </c>
      <c r="H795" t="str">
        <f t="shared" si="12"/>
        <v>INSERT INTO "TeamRanks" (team_id,team_sport_id,team_rank) VALUES (347,24,7);</v>
      </c>
    </row>
    <row r="796" spans="2:8" x14ac:dyDescent="0.25">
      <c r="B796" t="s">
        <v>1117</v>
      </c>
      <c r="C796">
        <f>INDEX(NationalTeams!B:B,MATCH(B796,NationalTeams!C:C,0))</f>
        <v>348</v>
      </c>
      <c r="D796" t="s">
        <v>1222</v>
      </c>
      <c r="E796">
        <f>INDEX(TeamSports!B:B,MATCH(D796,TeamSports!C:C,0))</f>
        <v>24</v>
      </c>
      <c r="F796">
        <f>INDEX(RanksTable!F:F,MATCH(B796,RanksTable!B:B,0))</f>
        <v>7</v>
      </c>
      <c r="H796" t="str">
        <f t="shared" si="12"/>
        <v>INSERT INTO "TeamRanks" (team_id,team_sport_id,team_rank) VALUES (348,24,7);</v>
      </c>
    </row>
    <row r="797" spans="2:8" x14ac:dyDescent="0.25">
      <c r="B797" t="s">
        <v>1118</v>
      </c>
      <c r="C797">
        <f>INDEX(NationalTeams!B:B,MATCH(B797,NationalTeams!C:C,0))</f>
        <v>349</v>
      </c>
      <c r="D797" t="s">
        <v>1222</v>
      </c>
      <c r="E797">
        <f>INDEX(TeamSports!B:B,MATCH(D797,TeamSports!C:C,0))</f>
        <v>24</v>
      </c>
      <c r="F797">
        <f>INDEX(RanksTable!F:F,MATCH(B797,RanksTable!B:B,0))</f>
        <v>7</v>
      </c>
      <c r="H797" t="str">
        <f t="shared" si="12"/>
        <v>INSERT INTO "TeamRanks" (team_id,team_sport_id,team_rank) VALUES (349,24,7);</v>
      </c>
    </row>
    <row r="798" spans="2:8" x14ac:dyDescent="0.25">
      <c r="B798" t="s">
        <v>1119</v>
      </c>
      <c r="C798">
        <f>INDEX(NationalTeams!B:B,MATCH(B798,NationalTeams!C:C,0))</f>
        <v>350</v>
      </c>
      <c r="D798" t="s">
        <v>1222</v>
      </c>
      <c r="E798">
        <f>INDEX(TeamSports!B:B,MATCH(D798,TeamSports!C:C,0))</f>
        <v>24</v>
      </c>
      <c r="F798">
        <f>INDEX(RanksTable!F:F,MATCH(B798,RanksTable!B:B,0))</f>
        <v>6</v>
      </c>
      <c r="H798" t="str">
        <f t="shared" si="12"/>
        <v>INSERT INTO "TeamRanks" (team_id,team_sport_id,team_rank) VALUES (350,24,6);</v>
      </c>
    </row>
    <row r="799" spans="2:8" x14ac:dyDescent="0.25">
      <c r="B799" t="s">
        <v>1120</v>
      </c>
      <c r="C799">
        <f>INDEX(NationalTeams!B:B,MATCH(B799,NationalTeams!C:C,0))</f>
        <v>351</v>
      </c>
      <c r="D799" t="s">
        <v>1222</v>
      </c>
      <c r="E799">
        <f>INDEX(TeamSports!B:B,MATCH(D799,TeamSports!C:C,0))</f>
        <v>24</v>
      </c>
      <c r="F799">
        <f>INDEX(RanksTable!F:F,MATCH(B799,RanksTable!B:B,0))</f>
        <v>7</v>
      </c>
      <c r="H799" t="str">
        <f t="shared" si="12"/>
        <v>INSERT INTO "TeamRanks" (team_id,team_sport_id,team_rank) VALUES (351,24,7);</v>
      </c>
    </row>
    <row r="800" spans="2:8" x14ac:dyDescent="0.25">
      <c r="B800" t="s">
        <v>1121</v>
      </c>
      <c r="C800">
        <f>INDEX(NationalTeams!B:B,MATCH(B800,NationalTeams!C:C,0))</f>
        <v>352</v>
      </c>
      <c r="D800" t="s">
        <v>1222</v>
      </c>
      <c r="E800">
        <f>INDEX(TeamSports!B:B,MATCH(D800,TeamSports!C:C,0))</f>
        <v>24</v>
      </c>
      <c r="F800">
        <f>INDEX(RanksTable!F:F,MATCH(B800,RanksTable!B:B,0))</f>
        <v>5</v>
      </c>
      <c r="H800" t="str">
        <f t="shared" si="12"/>
        <v>INSERT INTO "TeamRanks" (team_id,team_sport_id,team_rank) VALUES (352,24,5);</v>
      </c>
    </row>
    <row r="801" spans="2:8" x14ac:dyDescent="0.25">
      <c r="B801" t="s">
        <v>1122</v>
      </c>
      <c r="C801">
        <f>INDEX(NationalTeams!B:B,MATCH(B801,NationalTeams!C:C,0))</f>
        <v>353</v>
      </c>
      <c r="D801" t="s">
        <v>1222</v>
      </c>
      <c r="E801">
        <f>INDEX(TeamSports!B:B,MATCH(D801,TeamSports!C:C,0))</f>
        <v>24</v>
      </c>
      <c r="F801">
        <f>INDEX(RanksTable!F:F,MATCH(B801,RanksTable!B:B,0))</f>
        <v>7</v>
      </c>
      <c r="H801" t="str">
        <f t="shared" si="12"/>
        <v>INSERT INTO "TeamRanks" (team_id,team_sport_id,team_rank) VALUES (353,24,7);</v>
      </c>
    </row>
    <row r="802" spans="2:8" x14ac:dyDescent="0.25">
      <c r="B802" t="s">
        <v>1123</v>
      </c>
      <c r="C802">
        <f>INDEX(NationalTeams!B:B,MATCH(B802,NationalTeams!C:C,0))</f>
        <v>354</v>
      </c>
      <c r="D802" t="s">
        <v>1222</v>
      </c>
      <c r="E802">
        <f>INDEX(TeamSports!B:B,MATCH(D802,TeamSports!C:C,0))</f>
        <v>24</v>
      </c>
      <c r="F802">
        <f>INDEX(RanksTable!F:F,MATCH(B802,RanksTable!B:B,0))</f>
        <v>7</v>
      </c>
      <c r="H802" t="str">
        <f t="shared" si="12"/>
        <v>INSERT INTO "TeamRanks" (team_id,team_sport_id,team_rank) VALUES (354,24,7);</v>
      </c>
    </row>
    <row r="803" spans="2:8" x14ac:dyDescent="0.25">
      <c r="B803" t="s">
        <v>1124</v>
      </c>
      <c r="C803">
        <f>INDEX(NationalTeams!B:B,MATCH(B803,NationalTeams!C:C,0))</f>
        <v>355</v>
      </c>
      <c r="D803" t="s">
        <v>1222</v>
      </c>
      <c r="E803">
        <f>INDEX(TeamSports!B:B,MATCH(D803,TeamSports!C:C,0))</f>
        <v>24</v>
      </c>
      <c r="F803">
        <f>INDEX(RanksTable!F:F,MATCH(B803,RanksTable!B:B,0))</f>
        <v>3</v>
      </c>
      <c r="H803" t="str">
        <f t="shared" si="12"/>
        <v>INSERT INTO "TeamRanks" (team_id,team_sport_id,team_rank) VALUES (355,24,3);</v>
      </c>
    </row>
    <row r="804" spans="2:8" x14ac:dyDescent="0.25">
      <c r="B804" t="s">
        <v>1125</v>
      </c>
      <c r="C804">
        <f>INDEX(NationalTeams!B:B,MATCH(B804,NationalTeams!C:C,0))</f>
        <v>356</v>
      </c>
      <c r="D804" t="s">
        <v>1222</v>
      </c>
      <c r="E804">
        <f>INDEX(TeamSports!B:B,MATCH(D804,TeamSports!C:C,0))</f>
        <v>24</v>
      </c>
      <c r="F804">
        <f>INDEX(RanksTable!F:F,MATCH(B804,RanksTable!B:B,0))</f>
        <v>7</v>
      </c>
      <c r="H804" t="str">
        <f t="shared" si="12"/>
        <v>INSERT INTO "TeamRanks" (team_id,team_sport_id,team_rank) VALUES (356,24,7);</v>
      </c>
    </row>
    <row r="805" spans="2:8" x14ac:dyDescent="0.25">
      <c r="B805" t="s">
        <v>1126</v>
      </c>
      <c r="C805">
        <f>INDEX(NationalTeams!B:B,MATCH(B805,NationalTeams!C:C,0))</f>
        <v>357</v>
      </c>
      <c r="D805" t="s">
        <v>1222</v>
      </c>
      <c r="E805">
        <f>INDEX(TeamSports!B:B,MATCH(D805,TeamSports!C:C,0))</f>
        <v>24</v>
      </c>
      <c r="F805">
        <f>INDEX(RanksTable!F:F,MATCH(B805,RanksTable!B:B,0))</f>
        <v>7</v>
      </c>
      <c r="H805" t="str">
        <f t="shared" si="12"/>
        <v>INSERT INTO "TeamRanks" (team_id,team_sport_id,team_rank) VALUES (357,24,7);</v>
      </c>
    </row>
    <row r="806" spans="2:8" x14ac:dyDescent="0.25">
      <c r="B806" t="s">
        <v>1127</v>
      </c>
      <c r="C806">
        <f>INDEX(NationalTeams!B:B,MATCH(B806,NationalTeams!C:C,0))</f>
        <v>358</v>
      </c>
      <c r="D806" t="s">
        <v>1222</v>
      </c>
      <c r="E806">
        <f>INDEX(TeamSports!B:B,MATCH(D806,TeamSports!C:C,0))</f>
        <v>24</v>
      </c>
      <c r="F806">
        <f>INDEX(RanksTable!F:F,MATCH(B806,RanksTable!B:B,0))</f>
        <v>7</v>
      </c>
      <c r="H806" t="str">
        <f t="shared" si="12"/>
        <v>INSERT INTO "TeamRanks" (team_id,team_sport_id,team_rank) VALUES (358,24,7);</v>
      </c>
    </row>
    <row r="807" spans="2:8" x14ac:dyDescent="0.25">
      <c r="B807" t="s">
        <v>1128</v>
      </c>
      <c r="C807">
        <f>INDEX(NationalTeams!B:B,MATCH(B807,NationalTeams!C:C,0))</f>
        <v>359</v>
      </c>
      <c r="D807" t="s">
        <v>1222</v>
      </c>
      <c r="E807">
        <f>INDEX(TeamSports!B:B,MATCH(D807,TeamSports!C:C,0))</f>
        <v>24</v>
      </c>
      <c r="F807">
        <f>INDEX(RanksTable!F:F,MATCH(B807,RanksTable!B:B,0))</f>
        <v>7</v>
      </c>
      <c r="H807" t="str">
        <f t="shared" si="12"/>
        <v>INSERT INTO "TeamRanks" (team_id,team_sport_id,team_rank) VALUES (359,24,7);</v>
      </c>
    </row>
    <row r="808" spans="2:8" x14ac:dyDescent="0.25">
      <c r="B808" t="s">
        <v>1129</v>
      </c>
      <c r="C808">
        <f>INDEX(NationalTeams!B:B,MATCH(B808,NationalTeams!C:C,0))</f>
        <v>360</v>
      </c>
      <c r="D808" t="s">
        <v>1222</v>
      </c>
      <c r="E808">
        <f>INDEX(TeamSports!B:B,MATCH(D808,TeamSports!C:C,0))</f>
        <v>24</v>
      </c>
      <c r="F808">
        <f>INDEX(RanksTable!F:F,MATCH(B808,RanksTable!B:B,0))</f>
        <v>3</v>
      </c>
      <c r="H808" t="str">
        <f t="shared" si="12"/>
        <v>INSERT INTO "TeamRanks" (team_id,team_sport_id,team_rank) VALUES (360,24,3);</v>
      </c>
    </row>
    <row r="809" spans="2:8" x14ac:dyDescent="0.25">
      <c r="B809" t="s">
        <v>1130</v>
      </c>
      <c r="C809">
        <f>INDEX(NationalTeams!B:B,MATCH(B809,NationalTeams!C:C,0))</f>
        <v>361</v>
      </c>
      <c r="D809" t="s">
        <v>1222</v>
      </c>
      <c r="E809">
        <f>INDEX(TeamSports!B:B,MATCH(D809,TeamSports!C:C,0))</f>
        <v>24</v>
      </c>
      <c r="F809">
        <f>INDEX(RanksTable!F:F,MATCH(B809,RanksTable!B:B,0))</f>
        <v>7</v>
      </c>
      <c r="H809" t="str">
        <f t="shared" si="12"/>
        <v>INSERT INTO "TeamRanks" (team_id,team_sport_id,team_rank) VALUES (361,24,7);</v>
      </c>
    </row>
    <row r="810" spans="2:8" x14ac:dyDescent="0.25">
      <c r="B810" t="s">
        <v>1131</v>
      </c>
      <c r="C810">
        <f>INDEX(NationalTeams!B:B,MATCH(B810,NationalTeams!C:C,0))</f>
        <v>362</v>
      </c>
      <c r="D810" t="s">
        <v>1222</v>
      </c>
      <c r="E810">
        <f>INDEX(TeamSports!B:B,MATCH(D810,TeamSports!C:C,0))</f>
        <v>24</v>
      </c>
      <c r="F810">
        <f>INDEX(RanksTable!F:F,MATCH(B810,RanksTable!B:B,0))</f>
        <v>7</v>
      </c>
      <c r="H810" t="str">
        <f t="shared" si="12"/>
        <v>INSERT INTO "TeamRanks" (team_id,team_sport_id,team_rank) VALUES (362,24,7);</v>
      </c>
    </row>
    <row r="811" spans="2:8" x14ac:dyDescent="0.25">
      <c r="B811" t="s">
        <v>1132</v>
      </c>
      <c r="C811">
        <f>INDEX(NationalTeams!B:B,MATCH(B811,NationalTeams!C:C,0))</f>
        <v>363</v>
      </c>
      <c r="D811" t="s">
        <v>1222</v>
      </c>
      <c r="E811">
        <f>INDEX(TeamSports!B:B,MATCH(D811,TeamSports!C:C,0))</f>
        <v>24</v>
      </c>
      <c r="F811">
        <f>INDEX(RanksTable!F:F,MATCH(B811,RanksTable!B:B,0))</f>
        <v>6</v>
      </c>
      <c r="H811" t="str">
        <f t="shared" si="12"/>
        <v>INSERT INTO "TeamRanks" (team_id,team_sport_id,team_rank) VALUES (363,24,6);</v>
      </c>
    </row>
    <row r="812" spans="2:8" x14ac:dyDescent="0.25">
      <c r="B812" t="s">
        <v>1133</v>
      </c>
      <c r="C812">
        <f>INDEX(NationalTeams!B:B,MATCH(B812,NationalTeams!C:C,0))</f>
        <v>364</v>
      </c>
      <c r="D812" t="s">
        <v>1222</v>
      </c>
      <c r="E812">
        <f>INDEX(TeamSports!B:B,MATCH(D812,TeamSports!C:C,0))</f>
        <v>24</v>
      </c>
      <c r="F812">
        <f>INDEX(RanksTable!F:F,MATCH(B812,RanksTable!B:B,0))</f>
        <v>7</v>
      </c>
      <c r="H812" t="str">
        <f t="shared" si="12"/>
        <v>INSERT INTO "TeamRanks" (team_id,team_sport_id,team_rank) VALUES (364,24,7);</v>
      </c>
    </row>
    <row r="813" spans="2:8" x14ac:dyDescent="0.25">
      <c r="B813" t="s">
        <v>1134</v>
      </c>
      <c r="C813">
        <f>INDEX(NationalTeams!B:B,MATCH(B813,NationalTeams!C:C,0))</f>
        <v>365</v>
      </c>
      <c r="D813" t="s">
        <v>1222</v>
      </c>
      <c r="E813">
        <f>INDEX(TeamSports!B:B,MATCH(D813,TeamSports!C:C,0))</f>
        <v>24</v>
      </c>
      <c r="F813">
        <f>INDEX(RanksTable!F:F,MATCH(B813,RanksTable!B:B,0))</f>
        <v>6</v>
      </c>
      <c r="H813" t="str">
        <f t="shared" si="12"/>
        <v>INSERT INTO "TeamRanks" (team_id,team_sport_id,team_rank) VALUES (365,24,6);</v>
      </c>
    </row>
    <row r="814" spans="2:8" x14ac:dyDescent="0.25">
      <c r="B814" t="s">
        <v>1135</v>
      </c>
      <c r="C814">
        <f>INDEX(NationalTeams!B:B,MATCH(B814,NationalTeams!C:C,0))</f>
        <v>366</v>
      </c>
      <c r="D814" t="s">
        <v>1222</v>
      </c>
      <c r="E814">
        <f>INDEX(TeamSports!B:B,MATCH(D814,TeamSports!C:C,0))</f>
        <v>24</v>
      </c>
      <c r="F814">
        <f>INDEX(RanksTable!F:F,MATCH(B814,RanksTable!B:B,0))</f>
        <v>7</v>
      </c>
      <c r="H814" t="str">
        <f t="shared" si="12"/>
        <v>INSERT INTO "TeamRanks" (team_id,team_sport_id,team_rank) VALUES (366,24,7);</v>
      </c>
    </row>
    <row r="815" spans="2:8" x14ac:dyDescent="0.25">
      <c r="B815" t="s">
        <v>1136</v>
      </c>
      <c r="C815">
        <f>INDEX(NationalTeams!B:B,MATCH(B815,NationalTeams!C:C,0))</f>
        <v>367</v>
      </c>
      <c r="D815" t="s">
        <v>1222</v>
      </c>
      <c r="E815">
        <f>INDEX(TeamSports!B:B,MATCH(D815,TeamSports!C:C,0))</f>
        <v>24</v>
      </c>
      <c r="F815">
        <f>INDEX(RanksTable!F:F,MATCH(B815,RanksTable!B:B,0))</f>
        <v>7</v>
      </c>
      <c r="H815" t="str">
        <f t="shared" si="12"/>
        <v>INSERT INTO "TeamRanks" (team_id,team_sport_id,team_rank) VALUES (367,24,7);</v>
      </c>
    </row>
    <row r="816" spans="2:8" x14ac:dyDescent="0.25">
      <c r="B816" t="s">
        <v>1137</v>
      </c>
      <c r="C816">
        <f>INDEX(NationalTeams!B:B,MATCH(B816,NationalTeams!C:C,0))</f>
        <v>368</v>
      </c>
      <c r="D816" t="s">
        <v>1222</v>
      </c>
      <c r="E816">
        <f>INDEX(TeamSports!B:B,MATCH(D816,TeamSports!C:C,0))</f>
        <v>24</v>
      </c>
      <c r="F816">
        <f>INDEX(RanksTable!F:F,MATCH(B816,RanksTable!B:B,0))</f>
        <v>7</v>
      </c>
      <c r="H816" t="str">
        <f t="shared" si="12"/>
        <v>INSERT INTO "TeamRanks" (team_id,team_sport_id,team_rank) VALUES (368,24,7);</v>
      </c>
    </row>
    <row r="817" spans="2:8" x14ac:dyDescent="0.25">
      <c r="B817" t="s">
        <v>1138</v>
      </c>
      <c r="C817">
        <f>INDEX(NationalTeams!B:B,MATCH(B817,NationalTeams!C:C,0))</f>
        <v>369</v>
      </c>
      <c r="D817" t="s">
        <v>1222</v>
      </c>
      <c r="E817">
        <f>INDEX(TeamSports!B:B,MATCH(D817,TeamSports!C:C,0))</f>
        <v>24</v>
      </c>
      <c r="F817">
        <f>INDEX(RanksTable!F:F,MATCH(B817,RanksTable!B:B,0))</f>
        <v>7</v>
      </c>
      <c r="H817" t="str">
        <f t="shared" si="12"/>
        <v>INSERT INTO "TeamRanks" (team_id,team_sport_id,team_rank) VALUES (369,24,7);</v>
      </c>
    </row>
    <row r="818" spans="2:8" x14ac:dyDescent="0.25">
      <c r="B818" t="s">
        <v>1139</v>
      </c>
      <c r="C818">
        <f>INDEX(NationalTeams!B:B,MATCH(B818,NationalTeams!C:C,0))</f>
        <v>370</v>
      </c>
      <c r="D818" t="s">
        <v>1222</v>
      </c>
      <c r="E818">
        <f>INDEX(TeamSports!B:B,MATCH(D818,TeamSports!C:C,0))</f>
        <v>24</v>
      </c>
      <c r="F818">
        <f>INDEX(RanksTable!F:F,MATCH(B818,RanksTable!B:B,0))</f>
        <v>7</v>
      </c>
      <c r="H818" t="str">
        <f t="shared" si="12"/>
        <v>INSERT INTO "TeamRanks" (team_id,team_sport_id,team_rank) VALUES (370,24,7);</v>
      </c>
    </row>
    <row r="819" spans="2:8" x14ac:dyDescent="0.25">
      <c r="B819" t="s">
        <v>1140</v>
      </c>
      <c r="C819">
        <f>INDEX(NationalTeams!B:B,MATCH(B819,NationalTeams!C:C,0))</f>
        <v>371</v>
      </c>
      <c r="D819" t="s">
        <v>1222</v>
      </c>
      <c r="E819">
        <f>INDEX(TeamSports!B:B,MATCH(D819,TeamSports!C:C,0))</f>
        <v>24</v>
      </c>
      <c r="F819">
        <f>INDEX(RanksTable!F:F,MATCH(B819,RanksTable!B:B,0))</f>
        <v>7</v>
      </c>
      <c r="H819" t="str">
        <f t="shared" si="12"/>
        <v>INSERT INTO "TeamRanks" (team_id,team_sport_id,team_rank) VALUES (371,24,7);</v>
      </c>
    </row>
    <row r="820" spans="2:8" x14ac:dyDescent="0.25">
      <c r="B820" t="s">
        <v>1141</v>
      </c>
      <c r="C820">
        <f>INDEX(NationalTeams!B:B,MATCH(B820,NationalTeams!C:C,0))</f>
        <v>372</v>
      </c>
      <c r="D820" t="s">
        <v>1222</v>
      </c>
      <c r="E820">
        <f>INDEX(TeamSports!B:B,MATCH(D820,TeamSports!C:C,0))</f>
        <v>24</v>
      </c>
      <c r="F820">
        <f>INDEX(RanksTable!F:F,MATCH(B820,RanksTable!B:B,0))</f>
        <v>7</v>
      </c>
      <c r="H820" t="str">
        <f t="shared" si="12"/>
        <v>INSERT INTO "TeamRanks" (team_id,team_sport_id,team_rank) VALUES (372,24,7);</v>
      </c>
    </row>
    <row r="821" spans="2:8" x14ac:dyDescent="0.25">
      <c r="B821" t="s">
        <v>1142</v>
      </c>
      <c r="C821">
        <f>INDEX(NationalTeams!B:B,MATCH(B821,NationalTeams!C:C,0))</f>
        <v>373</v>
      </c>
      <c r="D821" t="s">
        <v>1222</v>
      </c>
      <c r="E821">
        <f>INDEX(TeamSports!B:B,MATCH(D821,TeamSports!C:C,0))</f>
        <v>24</v>
      </c>
      <c r="F821">
        <f>INDEX(RanksTable!F:F,MATCH(B821,RanksTable!B:B,0))</f>
        <v>7</v>
      </c>
      <c r="H821" t="str">
        <f t="shared" si="12"/>
        <v>INSERT INTO "TeamRanks" (team_id,team_sport_id,team_rank) VALUES (373,24,7);</v>
      </c>
    </row>
    <row r="822" spans="2:8" x14ac:dyDescent="0.25">
      <c r="B822" t="s">
        <v>1143</v>
      </c>
      <c r="C822">
        <f>INDEX(NationalTeams!B:B,MATCH(B822,NationalTeams!C:C,0))</f>
        <v>374</v>
      </c>
      <c r="D822" t="s">
        <v>1222</v>
      </c>
      <c r="E822">
        <f>INDEX(TeamSports!B:B,MATCH(D822,TeamSports!C:C,0))</f>
        <v>24</v>
      </c>
      <c r="F822">
        <f>INDEX(RanksTable!F:F,MATCH(B822,RanksTable!B:B,0))</f>
        <v>4</v>
      </c>
      <c r="H822" t="str">
        <f t="shared" si="12"/>
        <v>INSERT INTO "TeamRanks" (team_id,team_sport_id,team_rank) VALUES (374,24,4);</v>
      </c>
    </row>
    <row r="823" spans="2:8" x14ac:dyDescent="0.25">
      <c r="B823" t="s">
        <v>1144</v>
      </c>
      <c r="C823">
        <f>INDEX(NationalTeams!B:B,MATCH(B823,NationalTeams!C:C,0))</f>
        <v>375</v>
      </c>
      <c r="D823" t="s">
        <v>1222</v>
      </c>
      <c r="E823">
        <f>INDEX(TeamSports!B:B,MATCH(D823,TeamSports!C:C,0))</f>
        <v>24</v>
      </c>
      <c r="F823">
        <f>INDEX(RanksTable!F:F,MATCH(B823,RanksTable!B:B,0))</f>
        <v>7</v>
      </c>
      <c r="H823" t="str">
        <f t="shared" si="12"/>
        <v>INSERT INTO "TeamRanks" (team_id,team_sport_id,team_rank) VALUES (375,24,7);</v>
      </c>
    </row>
    <row r="824" spans="2:8" x14ac:dyDescent="0.25">
      <c r="B824" t="s">
        <v>1145</v>
      </c>
      <c r="C824">
        <f>INDEX(NationalTeams!B:B,MATCH(B824,NationalTeams!C:C,0))</f>
        <v>376</v>
      </c>
      <c r="D824" t="s">
        <v>1222</v>
      </c>
      <c r="E824">
        <f>INDEX(TeamSports!B:B,MATCH(D824,TeamSports!C:C,0))</f>
        <v>24</v>
      </c>
      <c r="F824">
        <f>INDEX(RanksTable!F:F,MATCH(B824,RanksTable!B:B,0))</f>
        <v>7</v>
      </c>
      <c r="H824" t="str">
        <f t="shared" si="12"/>
        <v>INSERT INTO "TeamRanks" (team_id,team_sport_id,team_rank) VALUES (376,24,7);</v>
      </c>
    </row>
    <row r="825" spans="2:8" x14ac:dyDescent="0.25">
      <c r="B825" t="s">
        <v>1146</v>
      </c>
      <c r="C825">
        <f>INDEX(NationalTeams!B:B,MATCH(B825,NationalTeams!C:C,0))</f>
        <v>377</v>
      </c>
      <c r="D825" t="s">
        <v>1222</v>
      </c>
      <c r="E825">
        <f>INDEX(TeamSports!B:B,MATCH(D825,TeamSports!C:C,0))</f>
        <v>24</v>
      </c>
      <c r="F825">
        <f>INDEX(RanksTable!F:F,MATCH(B825,RanksTable!B:B,0))</f>
        <v>5</v>
      </c>
      <c r="H825" t="str">
        <f t="shared" si="12"/>
        <v>INSERT INTO "TeamRanks" (team_id,team_sport_id,team_rank) VALUES (377,24,5);</v>
      </c>
    </row>
    <row r="826" spans="2:8" x14ac:dyDescent="0.25">
      <c r="B826" t="s">
        <v>1147</v>
      </c>
      <c r="C826">
        <f>INDEX(NationalTeams!B:B,MATCH(B826,NationalTeams!C:C,0))</f>
        <v>378</v>
      </c>
      <c r="D826" t="s">
        <v>1222</v>
      </c>
      <c r="E826">
        <f>INDEX(TeamSports!B:B,MATCH(D826,TeamSports!C:C,0))</f>
        <v>24</v>
      </c>
      <c r="F826">
        <f>INDEX(RanksTable!F:F,MATCH(B826,RanksTable!B:B,0))</f>
        <v>7</v>
      </c>
      <c r="H826" t="str">
        <f t="shared" si="12"/>
        <v>INSERT INTO "TeamRanks" (team_id,team_sport_id,team_rank) VALUES (378,24,7);</v>
      </c>
    </row>
    <row r="827" spans="2:8" x14ac:dyDescent="0.25">
      <c r="B827" t="s">
        <v>1148</v>
      </c>
      <c r="C827">
        <f>INDEX(NationalTeams!B:B,MATCH(B827,NationalTeams!C:C,0))</f>
        <v>379</v>
      </c>
      <c r="D827" t="s">
        <v>1222</v>
      </c>
      <c r="E827">
        <f>INDEX(TeamSports!B:B,MATCH(D827,TeamSports!C:C,0))</f>
        <v>24</v>
      </c>
      <c r="F827">
        <f>INDEX(RanksTable!F:F,MATCH(B827,RanksTable!B:B,0))</f>
        <v>4</v>
      </c>
      <c r="H827" t="str">
        <f t="shared" si="12"/>
        <v>INSERT INTO "TeamRanks" (team_id,team_sport_id,team_rank) VALUES (379,24,4);</v>
      </c>
    </row>
    <row r="828" spans="2:8" x14ac:dyDescent="0.25">
      <c r="B828" t="s">
        <v>1149</v>
      </c>
      <c r="C828">
        <f>INDEX(NationalTeams!B:B,MATCH(B828,NationalTeams!C:C,0))</f>
        <v>380</v>
      </c>
      <c r="D828" t="s">
        <v>1222</v>
      </c>
      <c r="E828">
        <f>INDEX(TeamSports!B:B,MATCH(D828,TeamSports!C:C,0))</f>
        <v>24</v>
      </c>
      <c r="F828">
        <f>INDEX(RanksTable!F:F,MATCH(B828,RanksTable!B:B,0))</f>
        <v>6</v>
      </c>
      <c r="H828" t="str">
        <f t="shared" si="12"/>
        <v>INSERT INTO "TeamRanks" (team_id,team_sport_id,team_rank) VALUES (380,24,6);</v>
      </c>
    </row>
    <row r="829" spans="2:8" x14ac:dyDescent="0.25">
      <c r="B829" t="s">
        <v>1150</v>
      </c>
      <c r="C829">
        <f>INDEX(NationalTeams!B:B,MATCH(B829,NationalTeams!C:C,0))</f>
        <v>381</v>
      </c>
      <c r="D829" t="s">
        <v>1222</v>
      </c>
      <c r="E829">
        <f>INDEX(TeamSports!B:B,MATCH(D829,TeamSports!C:C,0))</f>
        <v>24</v>
      </c>
      <c r="F829">
        <f>INDEX(RanksTable!F:F,MATCH(B829,RanksTable!B:B,0))</f>
        <v>3</v>
      </c>
      <c r="H829" t="str">
        <f t="shared" si="12"/>
        <v>INSERT INTO "TeamRanks" (team_id,team_sport_id,team_rank) VALUES (381,24,3);</v>
      </c>
    </row>
    <row r="830" spans="2:8" x14ac:dyDescent="0.25">
      <c r="B830" t="s">
        <v>1151</v>
      </c>
      <c r="C830">
        <f>INDEX(NationalTeams!B:B,MATCH(B830,NationalTeams!C:C,0))</f>
        <v>382</v>
      </c>
      <c r="D830" t="s">
        <v>1222</v>
      </c>
      <c r="E830">
        <f>INDEX(TeamSports!B:B,MATCH(D830,TeamSports!C:C,0))</f>
        <v>24</v>
      </c>
      <c r="F830">
        <f>INDEX(RanksTable!F:F,MATCH(B830,RanksTable!B:B,0))</f>
        <v>7</v>
      </c>
      <c r="H830" t="str">
        <f t="shared" si="12"/>
        <v>INSERT INTO "TeamRanks" (team_id,team_sport_id,team_rank) VALUES (382,24,7);</v>
      </c>
    </row>
    <row r="831" spans="2:8" x14ac:dyDescent="0.25">
      <c r="B831" t="s">
        <v>1152</v>
      </c>
      <c r="C831">
        <f>INDEX(NationalTeams!B:B,MATCH(B831,NationalTeams!C:C,0))</f>
        <v>383</v>
      </c>
      <c r="D831" t="s">
        <v>1222</v>
      </c>
      <c r="E831">
        <f>INDEX(TeamSports!B:B,MATCH(D831,TeamSports!C:C,0))</f>
        <v>24</v>
      </c>
      <c r="F831">
        <f>INDEX(RanksTable!F:F,MATCH(B831,RanksTable!B:B,0))</f>
        <v>7</v>
      </c>
      <c r="H831" t="str">
        <f t="shared" si="12"/>
        <v>INSERT INTO "TeamRanks" (team_id,team_sport_id,team_rank) VALUES (383,24,7);</v>
      </c>
    </row>
    <row r="832" spans="2:8" x14ac:dyDescent="0.25">
      <c r="B832" t="s">
        <v>1153</v>
      </c>
      <c r="C832">
        <f>INDEX(NationalTeams!B:B,MATCH(B832,NationalTeams!C:C,0))</f>
        <v>384</v>
      </c>
      <c r="D832" t="s">
        <v>1222</v>
      </c>
      <c r="E832">
        <f>INDEX(TeamSports!B:B,MATCH(D832,TeamSports!C:C,0))</f>
        <v>24</v>
      </c>
      <c r="F832">
        <f>INDEX(RanksTable!F:F,MATCH(B832,RanksTable!B:B,0))</f>
        <v>3</v>
      </c>
      <c r="H832" t="str">
        <f t="shared" si="12"/>
        <v>INSERT INTO "TeamRanks" (team_id,team_sport_id,team_rank) VALUES (384,24,3);</v>
      </c>
    </row>
    <row r="833" spans="2:8" x14ac:dyDescent="0.25">
      <c r="B833" t="s">
        <v>1154</v>
      </c>
      <c r="C833">
        <f>INDEX(NationalTeams!B:B,MATCH(B833,NationalTeams!C:C,0))</f>
        <v>385</v>
      </c>
      <c r="D833" t="s">
        <v>1222</v>
      </c>
      <c r="E833">
        <f>INDEX(TeamSports!B:B,MATCH(D833,TeamSports!C:C,0))</f>
        <v>24</v>
      </c>
      <c r="F833">
        <f>INDEX(RanksTable!F:F,MATCH(B833,RanksTable!B:B,0))</f>
        <v>6</v>
      </c>
      <c r="H833" t="str">
        <f t="shared" si="12"/>
        <v>INSERT INTO "TeamRanks" (team_id,team_sport_id,team_rank) VALUES (385,24,6);</v>
      </c>
    </row>
    <row r="834" spans="2:8" x14ac:dyDescent="0.25">
      <c r="B834" t="s">
        <v>1155</v>
      </c>
      <c r="C834">
        <f>INDEX(NationalTeams!B:B,MATCH(B834,NationalTeams!C:C,0))</f>
        <v>386</v>
      </c>
      <c r="D834" t="s">
        <v>1222</v>
      </c>
      <c r="E834">
        <f>INDEX(TeamSports!B:B,MATCH(D834,TeamSports!C:C,0))</f>
        <v>24</v>
      </c>
      <c r="F834">
        <f>INDEX(RanksTable!F:F,MATCH(B834,RanksTable!B:B,0))</f>
        <v>7</v>
      </c>
      <c r="H834" t="str">
        <f t="shared" si="12"/>
        <v>INSERT INTO "TeamRanks" (team_id,team_sport_id,team_rank) VALUES (386,24,7);</v>
      </c>
    </row>
    <row r="835" spans="2:8" x14ac:dyDescent="0.25">
      <c r="B835" t="s">
        <v>1156</v>
      </c>
      <c r="C835">
        <f>INDEX(NationalTeams!B:B,MATCH(B835,NationalTeams!C:C,0))</f>
        <v>387</v>
      </c>
      <c r="D835" t="s">
        <v>1222</v>
      </c>
      <c r="E835">
        <f>INDEX(TeamSports!B:B,MATCH(D835,TeamSports!C:C,0))</f>
        <v>24</v>
      </c>
      <c r="F835">
        <f>INDEX(RanksTable!F:F,MATCH(B835,RanksTable!B:B,0))</f>
        <v>2</v>
      </c>
      <c r="H835" t="str">
        <f t="shared" si="12"/>
        <v>INSERT INTO "TeamRanks" (team_id,team_sport_id,team_rank) VALUES (387,24,2);</v>
      </c>
    </row>
    <row r="836" spans="2:8" x14ac:dyDescent="0.25">
      <c r="B836" t="s">
        <v>1157</v>
      </c>
      <c r="C836">
        <f>INDEX(NationalTeams!B:B,MATCH(B836,NationalTeams!C:C,0))</f>
        <v>388</v>
      </c>
      <c r="D836" t="s">
        <v>1222</v>
      </c>
      <c r="E836">
        <f>INDEX(TeamSports!B:B,MATCH(D836,TeamSports!C:C,0))</f>
        <v>24</v>
      </c>
      <c r="F836">
        <f>INDEX(RanksTable!F:F,MATCH(B836,RanksTable!B:B,0))</f>
        <v>6</v>
      </c>
      <c r="H836" t="str">
        <f t="shared" ref="H836:H899" si="13">_xlfn.CONCAT($H$1,$L$1,$C$1,$L$1," ",$J$1,$C$2,$N$1,$E$2,$N$1,$F$2,$K$1,$I$1,$J$1,C836,$N$1,E836,$N$1,F836,$K$1,$O$1)</f>
        <v>INSERT INTO "TeamRanks" (team_id,team_sport_id,team_rank) VALUES (388,24,6);</v>
      </c>
    </row>
    <row r="837" spans="2:8" x14ac:dyDescent="0.25">
      <c r="B837" t="s">
        <v>1158</v>
      </c>
      <c r="C837">
        <f>INDEX(NationalTeams!B:B,MATCH(B837,NationalTeams!C:C,0))</f>
        <v>389</v>
      </c>
      <c r="D837" t="s">
        <v>1222</v>
      </c>
      <c r="E837">
        <f>INDEX(TeamSports!B:B,MATCH(D837,TeamSports!C:C,0))</f>
        <v>24</v>
      </c>
      <c r="F837">
        <f>INDEX(RanksTable!F:F,MATCH(B837,RanksTable!B:B,0))</f>
        <v>3</v>
      </c>
      <c r="H837" t="str">
        <f t="shared" si="13"/>
        <v>INSERT INTO "TeamRanks" (team_id,team_sport_id,team_rank) VALUES (389,24,3);</v>
      </c>
    </row>
    <row r="838" spans="2:8" x14ac:dyDescent="0.25">
      <c r="B838" t="s">
        <v>1159</v>
      </c>
      <c r="C838">
        <f>INDEX(NationalTeams!B:B,MATCH(B838,NationalTeams!C:C,0))</f>
        <v>390</v>
      </c>
      <c r="D838" t="s">
        <v>1222</v>
      </c>
      <c r="E838">
        <f>INDEX(TeamSports!B:B,MATCH(D838,TeamSports!C:C,0))</f>
        <v>24</v>
      </c>
      <c r="F838">
        <f>INDEX(RanksTable!F:F,MATCH(B838,RanksTable!B:B,0))</f>
        <v>1</v>
      </c>
      <c r="H838" t="str">
        <f t="shared" si="13"/>
        <v>INSERT INTO "TeamRanks" (team_id,team_sport_id,team_rank) VALUES (390,24,1);</v>
      </c>
    </row>
    <row r="839" spans="2:8" x14ac:dyDescent="0.25">
      <c r="B839" t="s">
        <v>1160</v>
      </c>
      <c r="C839">
        <f>INDEX(NationalTeams!B:B,MATCH(B839,NationalTeams!C:C,0))</f>
        <v>391</v>
      </c>
      <c r="D839" t="s">
        <v>1222</v>
      </c>
      <c r="E839">
        <f>INDEX(TeamSports!B:B,MATCH(D839,TeamSports!C:C,0))</f>
        <v>24</v>
      </c>
      <c r="F839">
        <f>INDEX(RanksTable!F:F,MATCH(B839,RanksTable!B:B,0))</f>
        <v>7</v>
      </c>
      <c r="H839" t="str">
        <f t="shared" si="13"/>
        <v>INSERT INTO "TeamRanks" (team_id,team_sport_id,team_rank) VALUES (391,24,7);</v>
      </c>
    </row>
    <row r="840" spans="2:8" x14ac:dyDescent="0.25">
      <c r="B840" t="s">
        <v>1161</v>
      </c>
      <c r="C840">
        <f>INDEX(NationalTeams!B:B,MATCH(B840,NationalTeams!C:C,0))</f>
        <v>392</v>
      </c>
      <c r="D840" t="s">
        <v>1222</v>
      </c>
      <c r="E840">
        <f>INDEX(TeamSports!B:B,MATCH(D840,TeamSports!C:C,0))</f>
        <v>24</v>
      </c>
      <c r="F840">
        <f>INDEX(RanksTable!F:F,MATCH(B840,RanksTable!B:B,0))</f>
        <v>7</v>
      </c>
      <c r="H840" t="str">
        <f t="shared" si="13"/>
        <v>INSERT INTO "TeamRanks" (team_id,team_sport_id,team_rank) VALUES (392,24,7);</v>
      </c>
    </row>
    <row r="841" spans="2:8" x14ac:dyDescent="0.25">
      <c r="B841" t="s">
        <v>1162</v>
      </c>
      <c r="C841">
        <f>INDEX(NationalTeams!B:B,MATCH(B841,NationalTeams!C:C,0))</f>
        <v>393</v>
      </c>
      <c r="D841" t="s">
        <v>1222</v>
      </c>
      <c r="E841">
        <f>INDEX(TeamSports!B:B,MATCH(D841,TeamSports!C:C,0))</f>
        <v>24</v>
      </c>
      <c r="F841">
        <f>INDEX(RanksTable!F:F,MATCH(B841,RanksTable!B:B,0))</f>
        <v>7</v>
      </c>
      <c r="H841" t="str">
        <f t="shared" si="13"/>
        <v>INSERT INTO "TeamRanks" (team_id,team_sport_id,team_rank) VALUES (393,24,7);</v>
      </c>
    </row>
    <row r="842" spans="2:8" x14ac:dyDescent="0.25">
      <c r="B842" t="s">
        <v>1163</v>
      </c>
      <c r="C842">
        <f>INDEX(NationalTeams!B:B,MATCH(B842,NationalTeams!C:C,0))</f>
        <v>394</v>
      </c>
      <c r="D842" t="s">
        <v>1222</v>
      </c>
      <c r="E842">
        <f>INDEX(TeamSports!B:B,MATCH(D842,TeamSports!C:C,0))</f>
        <v>24</v>
      </c>
      <c r="F842">
        <f>INDEX(RanksTable!F:F,MATCH(B842,RanksTable!B:B,0))</f>
        <v>4</v>
      </c>
      <c r="H842" t="str">
        <f t="shared" si="13"/>
        <v>INSERT INTO "TeamRanks" (team_id,team_sport_id,team_rank) VALUES (394,24,4);</v>
      </c>
    </row>
    <row r="843" spans="2:8" x14ac:dyDescent="0.25">
      <c r="B843" t="s">
        <v>1164</v>
      </c>
      <c r="C843">
        <f>INDEX(NationalTeams!B:B,MATCH(B843,NationalTeams!C:C,0))</f>
        <v>395</v>
      </c>
      <c r="D843" t="s">
        <v>1222</v>
      </c>
      <c r="E843">
        <f>INDEX(TeamSports!B:B,MATCH(D843,TeamSports!C:C,0))</f>
        <v>24</v>
      </c>
      <c r="F843">
        <f>INDEX(RanksTable!F:F,MATCH(B843,RanksTable!B:B,0))</f>
        <v>7</v>
      </c>
      <c r="H843" t="str">
        <f t="shared" si="13"/>
        <v>INSERT INTO "TeamRanks" (team_id,team_sport_id,team_rank) VALUES (395,24,7);</v>
      </c>
    </row>
    <row r="844" spans="2:8" x14ac:dyDescent="0.25">
      <c r="B844" t="s">
        <v>1165</v>
      </c>
      <c r="C844">
        <f>INDEX(NationalTeams!B:B,MATCH(B844,NationalTeams!C:C,0))</f>
        <v>396</v>
      </c>
      <c r="D844" t="s">
        <v>1222</v>
      </c>
      <c r="E844">
        <f>INDEX(TeamSports!B:B,MATCH(D844,TeamSports!C:C,0))</f>
        <v>24</v>
      </c>
      <c r="F844">
        <f>INDEX(RanksTable!F:F,MATCH(B844,RanksTable!B:B,0))</f>
        <v>7</v>
      </c>
      <c r="H844" t="str">
        <f t="shared" si="13"/>
        <v>INSERT INTO "TeamRanks" (team_id,team_sport_id,team_rank) VALUES (396,24,7);</v>
      </c>
    </row>
    <row r="845" spans="2:8" x14ac:dyDescent="0.25">
      <c r="B845" t="s">
        <v>1166</v>
      </c>
      <c r="C845">
        <f>INDEX(NationalTeams!B:B,MATCH(B845,NationalTeams!C:C,0))</f>
        <v>397</v>
      </c>
      <c r="D845" t="s">
        <v>1222</v>
      </c>
      <c r="E845">
        <f>INDEX(TeamSports!B:B,MATCH(D845,TeamSports!C:C,0))</f>
        <v>24</v>
      </c>
      <c r="F845">
        <f>INDEX(RanksTable!F:F,MATCH(B845,RanksTable!B:B,0))</f>
        <v>7</v>
      </c>
      <c r="H845" t="str">
        <f t="shared" si="13"/>
        <v>INSERT INTO "TeamRanks" (team_id,team_sport_id,team_rank) VALUES (397,24,7);</v>
      </c>
    </row>
    <row r="846" spans="2:8" x14ac:dyDescent="0.25">
      <c r="B846" t="s">
        <v>1167</v>
      </c>
      <c r="C846">
        <f>INDEX(NationalTeams!B:B,MATCH(B846,NationalTeams!C:C,0))</f>
        <v>398</v>
      </c>
      <c r="D846" t="s">
        <v>1222</v>
      </c>
      <c r="E846">
        <f>INDEX(TeamSports!B:B,MATCH(D846,TeamSports!C:C,0))</f>
        <v>24</v>
      </c>
      <c r="F846">
        <f>INDEX(RanksTable!F:F,MATCH(B846,RanksTable!B:B,0))</f>
        <v>4</v>
      </c>
      <c r="H846" t="str">
        <f t="shared" si="13"/>
        <v>INSERT INTO "TeamRanks" (team_id,team_sport_id,team_rank) VALUES (398,24,4);</v>
      </c>
    </row>
    <row r="847" spans="2:8" x14ac:dyDescent="0.25">
      <c r="B847" t="s">
        <v>1168</v>
      </c>
      <c r="C847">
        <f>INDEX(NationalTeams!B:B,MATCH(B847,NationalTeams!C:C,0))</f>
        <v>399</v>
      </c>
      <c r="D847" t="s">
        <v>1222</v>
      </c>
      <c r="E847">
        <f>INDEX(TeamSports!B:B,MATCH(D847,TeamSports!C:C,0))</f>
        <v>24</v>
      </c>
      <c r="F847">
        <f>INDEX(RanksTable!F:F,MATCH(B847,RanksTable!B:B,0))</f>
        <v>2</v>
      </c>
      <c r="H847" t="str">
        <f t="shared" si="13"/>
        <v>INSERT INTO "TeamRanks" (team_id,team_sport_id,team_rank) VALUES (399,24,2);</v>
      </c>
    </row>
    <row r="848" spans="2:8" x14ac:dyDescent="0.25">
      <c r="B848" t="s">
        <v>1169</v>
      </c>
      <c r="C848">
        <f>INDEX(NationalTeams!B:B,MATCH(B848,NationalTeams!C:C,0))</f>
        <v>400</v>
      </c>
      <c r="D848" t="s">
        <v>1222</v>
      </c>
      <c r="E848">
        <f>INDEX(TeamSports!B:B,MATCH(D848,TeamSports!C:C,0))</f>
        <v>24</v>
      </c>
      <c r="F848">
        <f>INDEX(RanksTable!F:F,MATCH(B848,RanksTable!B:B,0))</f>
        <v>7</v>
      </c>
      <c r="H848" t="str">
        <f t="shared" si="13"/>
        <v>INSERT INTO "TeamRanks" (team_id,team_sport_id,team_rank) VALUES (400,24,7);</v>
      </c>
    </row>
    <row r="849" spans="2:8" x14ac:dyDescent="0.25">
      <c r="B849" t="s">
        <v>1170</v>
      </c>
      <c r="C849">
        <f>INDEX(NationalTeams!B:B,MATCH(B849,NationalTeams!C:C,0))</f>
        <v>401</v>
      </c>
      <c r="D849" t="s">
        <v>1222</v>
      </c>
      <c r="E849">
        <f>INDEX(TeamSports!B:B,MATCH(D849,TeamSports!C:C,0))</f>
        <v>24</v>
      </c>
      <c r="F849">
        <f>INDEX(RanksTable!F:F,MATCH(B849,RanksTable!B:B,0))</f>
        <v>7</v>
      </c>
      <c r="H849" t="str">
        <f t="shared" si="13"/>
        <v>INSERT INTO "TeamRanks" (team_id,team_sport_id,team_rank) VALUES (401,24,7);</v>
      </c>
    </row>
    <row r="850" spans="2:8" x14ac:dyDescent="0.25">
      <c r="B850" t="s">
        <v>1171</v>
      </c>
      <c r="C850">
        <f>INDEX(NationalTeams!B:B,MATCH(B850,NationalTeams!C:C,0))</f>
        <v>402</v>
      </c>
      <c r="D850" t="s">
        <v>1222</v>
      </c>
      <c r="E850">
        <f>INDEX(TeamSports!B:B,MATCH(D850,TeamSports!C:C,0))</f>
        <v>24</v>
      </c>
      <c r="F850">
        <f>INDEX(RanksTable!F:F,MATCH(B850,RanksTable!B:B,0))</f>
        <v>7</v>
      </c>
      <c r="H850" t="str">
        <f t="shared" si="13"/>
        <v>INSERT INTO "TeamRanks" (team_id,team_sport_id,team_rank) VALUES (402,24,7);</v>
      </c>
    </row>
    <row r="851" spans="2:8" x14ac:dyDescent="0.25">
      <c r="B851" t="s">
        <v>1172</v>
      </c>
      <c r="C851">
        <f>INDEX(NationalTeams!B:B,MATCH(B851,NationalTeams!C:C,0))</f>
        <v>403</v>
      </c>
      <c r="D851" t="s">
        <v>1222</v>
      </c>
      <c r="E851">
        <f>INDEX(TeamSports!B:B,MATCH(D851,TeamSports!C:C,0))</f>
        <v>24</v>
      </c>
      <c r="F851">
        <f>INDEX(RanksTable!F:F,MATCH(B851,RanksTable!B:B,0))</f>
        <v>7</v>
      </c>
      <c r="H851" t="str">
        <f t="shared" si="13"/>
        <v>INSERT INTO "TeamRanks" (team_id,team_sport_id,team_rank) VALUES (403,24,7);</v>
      </c>
    </row>
    <row r="852" spans="2:8" x14ac:dyDescent="0.25">
      <c r="B852" t="s">
        <v>1173</v>
      </c>
      <c r="C852">
        <f>INDEX(NationalTeams!B:B,MATCH(B852,NationalTeams!C:C,0))</f>
        <v>404</v>
      </c>
      <c r="D852" t="s">
        <v>1222</v>
      </c>
      <c r="E852">
        <f>INDEX(TeamSports!B:B,MATCH(D852,TeamSports!C:C,0))</f>
        <v>24</v>
      </c>
      <c r="F852">
        <f>INDEX(RanksTable!F:F,MATCH(B852,RanksTable!B:B,0))</f>
        <v>7</v>
      </c>
      <c r="H852" t="str">
        <f t="shared" si="13"/>
        <v>INSERT INTO "TeamRanks" (team_id,team_sport_id,team_rank) VALUES (404,24,7);</v>
      </c>
    </row>
    <row r="853" spans="2:8" x14ac:dyDescent="0.25">
      <c r="B853" t="s">
        <v>1174</v>
      </c>
      <c r="C853">
        <f>INDEX(NationalTeams!B:B,MATCH(B853,NationalTeams!C:C,0))</f>
        <v>405</v>
      </c>
      <c r="D853" t="s">
        <v>1222</v>
      </c>
      <c r="E853">
        <f>INDEX(TeamSports!B:B,MATCH(D853,TeamSports!C:C,0))</f>
        <v>24</v>
      </c>
      <c r="F853">
        <f>INDEX(RanksTable!F:F,MATCH(B853,RanksTable!B:B,0))</f>
        <v>7</v>
      </c>
      <c r="H853" t="str">
        <f t="shared" si="13"/>
        <v>INSERT INTO "TeamRanks" (team_id,team_sport_id,team_rank) VALUES (405,24,7);</v>
      </c>
    </row>
    <row r="854" spans="2:8" x14ac:dyDescent="0.25">
      <c r="B854" t="s">
        <v>1175</v>
      </c>
      <c r="C854">
        <f>INDEX(NationalTeams!B:B,MATCH(B854,NationalTeams!C:C,0))</f>
        <v>406</v>
      </c>
      <c r="D854" t="s">
        <v>1222</v>
      </c>
      <c r="E854">
        <f>INDEX(TeamSports!B:B,MATCH(D854,TeamSports!C:C,0))</f>
        <v>24</v>
      </c>
      <c r="F854">
        <f>INDEX(RanksTable!F:F,MATCH(B854,RanksTable!B:B,0))</f>
        <v>7</v>
      </c>
      <c r="H854" t="str">
        <f t="shared" si="13"/>
        <v>INSERT INTO "TeamRanks" (team_id,team_sport_id,team_rank) VALUES (406,24,7);</v>
      </c>
    </row>
    <row r="855" spans="2:8" x14ac:dyDescent="0.25">
      <c r="B855" t="s">
        <v>1176</v>
      </c>
      <c r="C855">
        <f>INDEX(NationalTeams!B:B,MATCH(B855,NationalTeams!C:C,0))</f>
        <v>407</v>
      </c>
      <c r="D855" t="s">
        <v>1222</v>
      </c>
      <c r="E855">
        <f>INDEX(TeamSports!B:B,MATCH(D855,TeamSports!C:C,0))</f>
        <v>24</v>
      </c>
      <c r="F855">
        <f>INDEX(RanksTable!F:F,MATCH(B855,RanksTable!B:B,0))</f>
        <v>7</v>
      </c>
      <c r="H855" t="str">
        <f t="shared" si="13"/>
        <v>INSERT INTO "TeamRanks" (team_id,team_sport_id,team_rank) VALUES (407,24,7);</v>
      </c>
    </row>
    <row r="856" spans="2:8" x14ac:dyDescent="0.25">
      <c r="B856" t="s">
        <v>1177</v>
      </c>
      <c r="C856">
        <f>INDEX(NationalTeams!B:B,MATCH(B856,NationalTeams!C:C,0))</f>
        <v>408</v>
      </c>
      <c r="D856" t="s">
        <v>1222</v>
      </c>
      <c r="E856">
        <f>INDEX(TeamSports!B:B,MATCH(D856,TeamSports!C:C,0))</f>
        <v>24</v>
      </c>
      <c r="F856">
        <f>INDEX(RanksTable!F:F,MATCH(B856,RanksTable!B:B,0))</f>
        <v>5</v>
      </c>
      <c r="H856" t="str">
        <f t="shared" si="13"/>
        <v>INSERT INTO "TeamRanks" (team_id,team_sport_id,team_rank) VALUES (408,24,5);</v>
      </c>
    </row>
    <row r="857" spans="2:8" x14ac:dyDescent="0.25">
      <c r="B857" t="s">
        <v>1178</v>
      </c>
      <c r="C857">
        <f>INDEX(NationalTeams!B:B,MATCH(B857,NationalTeams!C:C,0))</f>
        <v>409</v>
      </c>
      <c r="D857" t="s">
        <v>1222</v>
      </c>
      <c r="E857">
        <f>INDEX(TeamSports!B:B,MATCH(D857,TeamSports!C:C,0))</f>
        <v>24</v>
      </c>
      <c r="F857">
        <f>INDEX(RanksTable!F:F,MATCH(B857,RanksTable!B:B,0))</f>
        <v>7</v>
      </c>
      <c r="H857" t="str">
        <f t="shared" si="13"/>
        <v>INSERT INTO "TeamRanks" (team_id,team_sport_id,team_rank) VALUES (409,24,7);</v>
      </c>
    </row>
    <row r="858" spans="2:8" x14ac:dyDescent="0.25">
      <c r="B858" t="s">
        <v>1179</v>
      </c>
      <c r="C858">
        <f>INDEX(NationalTeams!B:B,MATCH(B858,NationalTeams!C:C,0))</f>
        <v>410</v>
      </c>
      <c r="D858" t="s">
        <v>1222</v>
      </c>
      <c r="E858">
        <f>INDEX(TeamSports!B:B,MATCH(D858,TeamSports!C:C,0))</f>
        <v>24</v>
      </c>
      <c r="F858">
        <f>INDEX(RanksTable!F:F,MATCH(B858,RanksTable!B:B,0))</f>
        <v>7</v>
      </c>
      <c r="H858" t="str">
        <f t="shared" si="13"/>
        <v>INSERT INTO "TeamRanks" (team_id,team_sport_id,team_rank) VALUES (410,24,7);</v>
      </c>
    </row>
    <row r="859" spans="2:8" x14ac:dyDescent="0.25">
      <c r="B859" t="s">
        <v>1180</v>
      </c>
      <c r="C859">
        <f>INDEX(NationalTeams!B:B,MATCH(B859,NationalTeams!C:C,0))</f>
        <v>411</v>
      </c>
      <c r="D859" t="s">
        <v>1222</v>
      </c>
      <c r="E859">
        <f>INDEX(TeamSports!B:B,MATCH(D859,TeamSports!C:C,0))</f>
        <v>24</v>
      </c>
      <c r="F859">
        <f>INDEX(RanksTable!F:F,MATCH(B859,RanksTable!B:B,0))</f>
        <v>7</v>
      </c>
      <c r="H859" t="str">
        <f t="shared" si="13"/>
        <v>INSERT INTO "TeamRanks" (team_id,team_sport_id,team_rank) VALUES (411,24,7);</v>
      </c>
    </row>
    <row r="860" spans="2:8" x14ac:dyDescent="0.25">
      <c r="B860" t="s">
        <v>1181</v>
      </c>
      <c r="C860">
        <f>INDEX(NationalTeams!B:B,MATCH(B860,NationalTeams!C:C,0))</f>
        <v>412</v>
      </c>
      <c r="D860" t="s">
        <v>1222</v>
      </c>
      <c r="E860">
        <f>INDEX(TeamSports!B:B,MATCH(D860,TeamSports!C:C,0))</f>
        <v>24</v>
      </c>
      <c r="F860">
        <f>INDEX(RanksTable!F:F,MATCH(B860,RanksTable!B:B,0))</f>
        <v>7</v>
      </c>
      <c r="H860" t="str">
        <f t="shared" si="13"/>
        <v>INSERT INTO "TeamRanks" (team_id,team_sport_id,team_rank) VALUES (412,24,7);</v>
      </c>
    </row>
    <row r="861" spans="2:8" x14ac:dyDescent="0.25">
      <c r="B861" t="s">
        <v>1182</v>
      </c>
      <c r="C861">
        <f>INDEX(NationalTeams!B:B,MATCH(B861,NationalTeams!C:C,0))</f>
        <v>413</v>
      </c>
      <c r="D861" t="s">
        <v>1222</v>
      </c>
      <c r="E861">
        <f>INDEX(TeamSports!B:B,MATCH(D861,TeamSports!C:C,0))</f>
        <v>24</v>
      </c>
      <c r="F861">
        <f>INDEX(RanksTable!F:F,MATCH(B861,RanksTable!B:B,0))</f>
        <v>7</v>
      </c>
      <c r="H861" t="str">
        <f t="shared" si="13"/>
        <v>INSERT INTO "TeamRanks" (team_id,team_sport_id,team_rank) VALUES (413,24,7);</v>
      </c>
    </row>
    <row r="862" spans="2:8" x14ac:dyDescent="0.25">
      <c r="B862" t="s">
        <v>1183</v>
      </c>
      <c r="C862">
        <f>INDEX(NationalTeams!B:B,MATCH(B862,NationalTeams!C:C,0))</f>
        <v>414</v>
      </c>
      <c r="D862" t="s">
        <v>1222</v>
      </c>
      <c r="E862">
        <f>INDEX(TeamSports!B:B,MATCH(D862,TeamSports!C:C,0))</f>
        <v>24</v>
      </c>
      <c r="F862">
        <f>INDEX(RanksTable!F:F,MATCH(B862,RanksTable!B:B,0))</f>
        <v>7</v>
      </c>
      <c r="H862" t="str">
        <f t="shared" si="13"/>
        <v>INSERT INTO "TeamRanks" (team_id,team_sport_id,team_rank) VALUES (414,24,7);</v>
      </c>
    </row>
    <row r="863" spans="2:8" x14ac:dyDescent="0.25">
      <c r="B863" t="s">
        <v>1184</v>
      </c>
      <c r="C863">
        <f>INDEX(NationalTeams!B:B,MATCH(B863,NationalTeams!C:C,0))</f>
        <v>415</v>
      </c>
      <c r="D863" t="s">
        <v>1222</v>
      </c>
      <c r="E863">
        <f>INDEX(TeamSports!B:B,MATCH(D863,TeamSports!C:C,0))</f>
        <v>24</v>
      </c>
      <c r="F863">
        <f>INDEX(RanksTable!F:F,MATCH(B863,RanksTable!B:B,0))</f>
        <v>7</v>
      </c>
      <c r="H863" t="str">
        <f t="shared" si="13"/>
        <v>INSERT INTO "TeamRanks" (team_id,team_sport_id,team_rank) VALUES (415,24,7);</v>
      </c>
    </row>
    <row r="864" spans="2:8" x14ac:dyDescent="0.25">
      <c r="B864" t="s">
        <v>1185</v>
      </c>
      <c r="C864">
        <f>INDEX(NationalTeams!B:B,MATCH(B864,NationalTeams!C:C,0))</f>
        <v>416</v>
      </c>
      <c r="D864" t="s">
        <v>1222</v>
      </c>
      <c r="E864">
        <f>INDEX(TeamSports!B:B,MATCH(D864,TeamSports!C:C,0))</f>
        <v>24</v>
      </c>
      <c r="F864">
        <f>INDEX(RanksTable!F:F,MATCH(B864,RanksTable!B:B,0))</f>
        <v>7</v>
      </c>
      <c r="H864" t="str">
        <f t="shared" si="13"/>
        <v>INSERT INTO "TeamRanks" (team_id,team_sport_id,team_rank) VALUES (416,24,7);</v>
      </c>
    </row>
    <row r="865" spans="2:8" x14ac:dyDescent="0.25">
      <c r="B865" t="s">
        <v>1186</v>
      </c>
      <c r="C865">
        <f>INDEX(NationalTeams!B:B,MATCH(B865,NationalTeams!C:C,0))</f>
        <v>417</v>
      </c>
      <c r="D865" t="s">
        <v>1222</v>
      </c>
      <c r="E865">
        <f>INDEX(TeamSports!B:B,MATCH(D865,TeamSports!C:C,0))</f>
        <v>24</v>
      </c>
      <c r="F865">
        <f>INDEX(RanksTable!F:F,MATCH(B865,RanksTable!B:B,0))</f>
        <v>7</v>
      </c>
      <c r="H865" t="str">
        <f t="shared" si="13"/>
        <v>INSERT INTO "TeamRanks" (team_id,team_sport_id,team_rank) VALUES (417,24,7);</v>
      </c>
    </row>
    <row r="866" spans="2:8" x14ac:dyDescent="0.25">
      <c r="B866" t="s">
        <v>1187</v>
      </c>
      <c r="C866">
        <f>INDEX(NationalTeams!B:B,MATCH(B866,NationalTeams!C:C,0))</f>
        <v>418</v>
      </c>
      <c r="D866" t="s">
        <v>1222</v>
      </c>
      <c r="E866">
        <f>INDEX(TeamSports!B:B,MATCH(D866,TeamSports!C:C,0))</f>
        <v>24</v>
      </c>
      <c r="F866">
        <f>INDEX(RanksTable!F:F,MATCH(B866,RanksTable!B:B,0))</f>
        <v>7</v>
      </c>
      <c r="H866" t="str">
        <f t="shared" si="13"/>
        <v>INSERT INTO "TeamRanks" (team_id,team_sport_id,team_rank) VALUES (418,24,7);</v>
      </c>
    </row>
    <row r="867" spans="2:8" x14ac:dyDescent="0.25">
      <c r="B867" t="s">
        <v>1188</v>
      </c>
      <c r="C867">
        <f>INDEX(NationalTeams!B:B,MATCH(B867,NationalTeams!C:C,0))</f>
        <v>419</v>
      </c>
      <c r="D867" t="s">
        <v>1222</v>
      </c>
      <c r="E867">
        <f>INDEX(TeamSports!B:B,MATCH(D867,TeamSports!C:C,0))</f>
        <v>24</v>
      </c>
      <c r="F867">
        <f>INDEX(RanksTable!F:F,MATCH(B867,RanksTable!B:B,0))</f>
        <v>3</v>
      </c>
      <c r="H867" t="str">
        <f t="shared" si="13"/>
        <v>INSERT INTO "TeamRanks" (team_id,team_sport_id,team_rank) VALUES (419,24,3);</v>
      </c>
    </row>
    <row r="868" spans="2:8" x14ac:dyDescent="0.25">
      <c r="B868" t="s">
        <v>1189</v>
      </c>
      <c r="C868">
        <f>INDEX(NationalTeams!B:B,MATCH(B868,NationalTeams!C:C,0))</f>
        <v>420</v>
      </c>
      <c r="D868" t="s">
        <v>1222</v>
      </c>
      <c r="E868">
        <f>INDEX(TeamSports!B:B,MATCH(D868,TeamSports!C:C,0))</f>
        <v>24</v>
      </c>
      <c r="F868">
        <f>INDEX(RanksTable!F:F,MATCH(B868,RanksTable!B:B,0))</f>
        <v>7</v>
      </c>
      <c r="H868" t="str">
        <f t="shared" si="13"/>
        <v>INSERT INTO "TeamRanks" (team_id,team_sport_id,team_rank) VALUES (420,24,7);</v>
      </c>
    </row>
    <row r="869" spans="2:8" x14ac:dyDescent="0.25">
      <c r="B869" t="s">
        <v>1190</v>
      </c>
      <c r="C869">
        <f>INDEX(NationalTeams!B:B,MATCH(B869,NationalTeams!C:C,0))</f>
        <v>421</v>
      </c>
      <c r="D869" t="s">
        <v>1222</v>
      </c>
      <c r="E869">
        <f>INDEX(TeamSports!B:B,MATCH(D869,TeamSports!C:C,0))</f>
        <v>24</v>
      </c>
      <c r="F869">
        <f>INDEX(RanksTable!F:F,MATCH(B869,RanksTable!B:B,0))</f>
        <v>7</v>
      </c>
      <c r="H869" t="str">
        <f t="shared" si="13"/>
        <v>INSERT INTO "TeamRanks" (team_id,team_sport_id,team_rank) VALUES (421,24,7);</v>
      </c>
    </row>
    <row r="870" spans="2:8" x14ac:dyDescent="0.25">
      <c r="B870" t="s">
        <v>1191</v>
      </c>
      <c r="C870">
        <f>INDEX(NationalTeams!B:B,MATCH(B870,NationalTeams!C:C,0))</f>
        <v>422</v>
      </c>
      <c r="D870" t="s">
        <v>1222</v>
      </c>
      <c r="E870">
        <f>INDEX(TeamSports!B:B,MATCH(D870,TeamSports!C:C,0))</f>
        <v>24</v>
      </c>
      <c r="F870">
        <f>INDEX(RanksTable!F:F,MATCH(B870,RanksTable!B:B,0))</f>
        <v>6</v>
      </c>
      <c r="H870" t="str">
        <f t="shared" si="13"/>
        <v>INSERT INTO "TeamRanks" (team_id,team_sport_id,team_rank) VALUES (422,24,6);</v>
      </c>
    </row>
    <row r="871" spans="2:8" x14ac:dyDescent="0.25">
      <c r="B871" t="s">
        <v>1192</v>
      </c>
      <c r="C871">
        <f>INDEX(NationalTeams!B:B,MATCH(B871,NationalTeams!C:C,0))</f>
        <v>423</v>
      </c>
      <c r="D871" t="s">
        <v>1222</v>
      </c>
      <c r="E871">
        <f>INDEX(TeamSports!B:B,MATCH(D871,TeamSports!C:C,0))</f>
        <v>24</v>
      </c>
      <c r="F871">
        <f>INDEX(RanksTable!F:F,MATCH(B871,RanksTable!B:B,0))</f>
        <v>1</v>
      </c>
      <c r="H871" t="str">
        <f t="shared" si="13"/>
        <v>INSERT INTO "TeamRanks" (team_id,team_sport_id,team_rank) VALUES (423,24,1);</v>
      </c>
    </row>
    <row r="872" spans="2:8" x14ac:dyDescent="0.25">
      <c r="B872" t="s">
        <v>1193</v>
      </c>
      <c r="C872">
        <f>INDEX(NationalTeams!B:B,MATCH(B872,NationalTeams!C:C,0))</f>
        <v>424</v>
      </c>
      <c r="D872" t="s">
        <v>1222</v>
      </c>
      <c r="E872">
        <f>INDEX(TeamSports!B:B,MATCH(D872,TeamSports!C:C,0))</f>
        <v>24</v>
      </c>
      <c r="F872">
        <f>INDEX(RanksTable!F:F,MATCH(B872,RanksTable!B:B,0))</f>
        <v>3</v>
      </c>
      <c r="H872" t="str">
        <f t="shared" si="13"/>
        <v>INSERT INTO "TeamRanks" (team_id,team_sport_id,team_rank) VALUES (424,24,3);</v>
      </c>
    </row>
    <row r="873" spans="2:8" x14ac:dyDescent="0.25">
      <c r="B873" t="s">
        <v>1194</v>
      </c>
      <c r="C873">
        <f>INDEX(NationalTeams!B:B,MATCH(B873,NationalTeams!C:C,0))</f>
        <v>425</v>
      </c>
      <c r="D873" t="s">
        <v>1222</v>
      </c>
      <c r="E873">
        <f>INDEX(TeamSports!B:B,MATCH(D873,TeamSports!C:C,0))</f>
        <v>24</v>
      </c>
      <c r="F873">
        <f>INDEX(RanksTable!F:F,MATCH(B873,RanksTable!B:B,0))</f>
        <v>6</v>
      </c>
      <c r="H873" t="str">
        <f t="shared" si="13"/>
        <v>INSERT INTO "TeamRanks" (team_id,team_sport_id,team_rank) VALUES (425,24,6);</v>
      </c>
    </row>
    <row r="874" spans="2:8" x14ac:dyDescent="0.25">
      <c r="B874" t="s">
        <v>1195</v>
      </c>
      <c r="C874">
        <f>INDEX(NationalTeams!B:B,MATCH(B874,NationalTeams!C:C,0))</f>
        <v>426</v>
      </c>
      <c r="D874" t="s">
        <v>1222</v>
      </c>
      <c r="E874">
        <f>INDEX(TeamSports!B:B,MATCH(D874,TeamSports!C:C,0))</f>
        <v>24</v>
      </c>
      <c r="F874">
        <f>INDEX(RanksTable!F:F,MATCH(B874,RanksTable!B:B,0))</f>
        <v>6</v>
      </c>
      <c r="H874" t="str">
        <f t="shared" si="13"/>
        <v>INSERT INTO "TeamRanks" (team_id,team_sport_id,team_rank) VALUES (426,24,6);</v>
      </c>
    </row>
    <row r="875" spans="2:8" x14ac:dyDescent="0.25">
      <c r="B875" t="s">
        <v>1196</v>
      </c>
      <c r="C875">
        <f>INDEX(NationalTeams!B:B,MATCH(B875,NationalTeams!C:C,0))</f>
        <v>427</v>
      </c>
      <c r="D875" t="s">
        <v>1222</v>
      </c>
      <c r="E875">
        <f>INDEX(TeamSports!B:B,MATCH(D875,TeamSports!C:C,0))</f>
        <v>24</v>
      </c>
      <c r="F875">
        <f>INDEX(RanksTable!F:F,MATCH(B875,RanksTable!B:B,0))</f>
        <v>7</v>
      </c>
      <c r="H875" t="str">
        <f t="shared" si="13"/>
        <v>INSERT INTO "TeamRanks" (team_id,team_sport_id,team_rank) VALUES (427,24,7);</v>
      </c>
    </row>
    <row r="876" spans="2:8" x14ac:dyDescent="0.25">
      <c r="B876" t="s">
        <v>1197</v>
      </c>
      <c r="C876">
        <f>INDEX(NationalTeams!B:B,MATCH(B876,NationalTeams!C:C,0))</f>
        <v>428</v>
      </c>
      <c r="D876" t="s">
        <v>1222</v>
      </c>
      <c r="E876">
        <f>INDEX(TeamSports!B:B,MATCH(D876,TeamSports!C:C,0))</f>
        <v>24</v>
      </c>
      <c r="F876">
        <f>INDEX(RanksTable!F:F,MATCH(B876,RanksTable!B:B,0))</f>
        <v>7</v>
      </c>
      <c r="H876" t="str">
        <f t="shared" si="13"/>
        <v>INSERT INTO "TeamRanks" (team_id,team_sport_id,team_rank) VALUES (428,24,7);</v>
      </c>
    </row>
    <row r="877" spans="2:8" x14ac:dyDescent="0.25">
      <c r="B877" t="s">
        <v>1198</v>
      </c>
      <c r="C877">
        <f>INDEX(NationalTeams!B:B,MATCH(B877,NationalTeams!C:C,0))</f>
        <v>429</v>
      </c>
      <c r="D877" t="s">
        <v>1222</v>
      </c>
      <c r="E877">
        <f>INDEX(TeamSports!B:B,MATCH(D877,TeamSports!C:C,0))</f>
        <v>24</v>
      </c>
      <c r="F877">
        <f>INDEX(RanksTable!F:F,MATCH(B877,RanksTable!B:B,0))</f>
        <v>7</v>
      </c>
      <c r="H877" t="str">
        <f t="shared" si="13"/>
        <v>INSERT INTO "TeamRanks" (team_id,team_sport_id,team_rank) VALUES (429,24,7);</v>
      </c>
    </row>
    <row r="878" spans="2:8" x14ac:dyDescent="0.25">
      <c r="B878" t="s">
        <v>1199</v>
      </c>
      <c r="C878">
        <f>INDEX(NationalTeams!B:B,MATCH(B878,NationalTeams!C:C,0))</f>
        <v>430</v>
      </c>
      <c r="D878" t="s">
        <v>1222</v>
      </c>
      <c r="E878">
        <f>INDEX(TeamSports!B:B,MATCH(D878,TeamSports!C:C,0))</f>
        <v>24</v>
      </c>
      <c r="F878">
        <f>INDEX(RanksTable!F:F,MATCH(B878,RanksTable!B:B,0))</f>
        <v>7</v>
      </c>
      <c r="H878" t="str">
        <f t="shared" si="13"/>
        <v>INSERT INTO "TeamRanks" (team_id,team_sport_id,team_rank) VALUES (430,24,7);</v>
      </c>
    </row>
    <row r="879" spans="2:8" x14ac:dyDescent="0.25">
      <c r="B879" t="s">
        <v>1200</v>
      </c>
      <c r="C879">
        <f>INDEX(NationalTeams!B:B,MATCH(B879,NationalTeams!C:C,0))</f>
        <v>431</v>
      </c>
      <c r="D879" t="s">
        <v>1222</v>
      </c>
      <c r="E879">
        <f>INDEX(TeamSports!B:B,MATCH(D879,TeamSports!C:C,0))</f>
        <v>24</v>
      </c>
      <c r="F879">
        <f>INDEX(RanksTable!F:F,MATCH(B879,RanksTable!B:B,0))</f>
        <v>7</v>
      </c>
      <c r="H879" t="str">
        <f t="shared" si="13"/>
        <v>INSERT INTO "TeamRanks" (team_id,team_sport_id,team_rank) VALUES (431,24,7);</v>
      </c>
    </row>
    <row r="880" spans="2:8" x14ac:dyDescent="0.25">
      <c r="B880" t="s">
        <v>1201</v>
      </c>
      <c r="C880">
        <f>INDEX(NationalTeams!B:B,MATCH(B880,NationalTeams!C:C,0))</f>
        <v>432</v>
      </c>
      <c r="D880" t="s">
        <v>1222</v>
      </c>
      <c r="E880">
        <f>INDEX(TeamSports!B:B,MATCH(D880,TeamSports!C:C,0))</f>
        <v>24</v>
      </c>
      <c r="F880">
        <f>INDEX(RanksTable!F:F,MATCH(B880,RanksTable!B:B,0))</f>
        <v>5</v>
      </c>
      <c r="H880" t="str">
        <f t="shared" si="13"/>
        <v>INSERT INTO "TeamRanks" (team_id,team_sport_id,team_rank) VALUES (432,24,5);</v>
      </c>
    </row>
    <row r="881" spans="2:8" x14ac:dyDescent="0.25">
      <c r="B881" t="s">
        <v>1202</v>
      </c>
      <c r="C881">
        <f>INDEX(NationalTeams!B:B,MATCH(B881,NationalTeams!C:C,0))</f>
        <v>433</v>
      </c>
      <c r="D881" t="s">
        <v>1222</v>
      </c>
      <c r="E881">
        <f>INDEX(TeamSports!B:B,MATCH(D881,TeamSports!C:C,0))</f>
        <v>24</v>
      </c>
      <c r="F881">
        <f>INDEX(RanksTable!F:F,MATCH(B881,RanksTable!B:B,0))</f>
        <v>7</v>
      </c>
      <c r="H881" t="str">
        <f t="shared" si="13"/>
        <v>INSERT INTO "TeamRanks" (team_id,team_sport_id,team_rank) VALUES (433,24,7);</v>
      </c>
    </row>
    <row r="882" spans="2:8" x14ac:dyDescent="0.25">
      <c r="B882" t="s">
        <v>1203</v>
      </c>
      <c r="C882">
        <f>INDEX(NationalTeams!B:B,MATCH(B882,NationalTeams!C:C,0))</f>
        <v>434</v>
      </c>
      <c r="D882" t="s">
        <v>1222</v>
      </c>
      <c r="E882">
        <f>INDEX(TeamSports!B:B,MATCH(D882,TeamSports!C:C,0))</f>
        <v>24</v>
      </c>
      <c r="F882">
        <f>INDEX(RanksTable!F:F,MATCH(B882,RanksTable!B:B,0))</f>
        <v>7</v>
      </c>
      <c r="H882" t="str">
        <f t="shared" si="13"/>
        <v>INSERT INTO "TeamRanks" (team_id,team_sport_id,team_rank) VALUES (434,24,7);</v>
      </c>
    </row>
    <row r="883" spans="2:8" x14ac:dyDescent="0.25">
      <c r="B883" t="s">
        <v>1204</v>
      </c>
      <c r="C883">
        <f>INDEX(NationalTeams!B:B,MATCH(B883,NationalTeams!C:C,0))</f>
        <v>435</v>
      </c>
      <c r="D883" t="s">
        <v>1222</v>
      </c>
      <c r="E883">
        <f>INDEX(TeamSports!B:B,MATCH(D883,TeamSports!C:C,0))</f>
        <v>24</v>
      </c>
      <c r="F883">
        <f>INDEX(RanksTable!F:F,MATCH(B883,RanksTable!B:B,0))</f>
        <v>2</v>
      </c>
      <c r="H883" t="str">
        <f t="shared" si="13"/>
        <v>INSERT INTO "TeamRanks" (team_id,team_sport_id,team_rank) VALUES (435,24,2);</v>
      </c>
    </row>
    <row r="884" spans="2:8" x14ac:dyDescent="0.25">
      <c r="B884" t="s">
        <v>1205</v>
      </c>
      <c r="C884">
        <f>INDEX(NationalTeams!B:B,MATCH(B884,NationalTeams!C:C,0))</f>
        <v>436</v>
      </c>
      <c r="D884" t="s">
        <v>1222</v>
      </c>
      <c r="E884">
        <f>INDEX(TeamSports!B:B,MATCH(D884,TeamSports!C:C,0))</f>
        <v>24</v>
      </c>
      <c r="F884">
        <f>INDEX(RanksTable!F:F,MATCH(B884,RanksTable!B:B,0))</f>
        <v>7</v>
      </c>
      <c r="H884" t="str">
        <f t="shared" si="13"/>
        <v>INSERT INTO "TeamRanks" (team_id,team_sport_id,team_rank) VALUES (436,24,7);</v>
      </c>
    </row>
    <row r="885" spans="2:8" x14ac:dyDescent="0.25">
      <c r="B885" t="s">
        <v>1206</v>
      </c>
      <c r="C885">
        <f>INDEX(NationalTeams!B:B,MATCH(B885,NationalTeams!C:C,0))</f>
        <v>437</v>
      </c>
      <c r="D885" t="s">
        <v>1222</v>
      </c>
      <c r="E885">
        <f>INDEX(TeamSports!B:B,MATCH(D885,TeamSports!C:C,0))</f>
        <v>24</v>
      </c>
      <c r="F885">
        <f>INDEX(RanksTable!F:F,MATCH(B885,RanksTable!B:B,0))</f>
        <v>2</v>
      </c>
      <c r="H885" t="str">
        <f t="shared" si="13"/>
        <v>INSERT INTO "TeamRanks" (team_id,team_sport_id,team_rank) VALUES (437,24,2);</v>
      </c>
    </row>
    <row r="886" spans="2:8" x14ac:dyDescent="0.25">
      <c r="B886" t="s">
        <v>1207</v>
      </c>
      <c r="C886">
        <f>INDEX(NationalTeams!B:B,MATCH(B886,NationalTeams!C:C,0))</f>
        <v>438</v>
      </c>
      <c r="D886" t="s">
        <v>1222</v>
      </c>
      <c r="E886">
        <f>INDEX(TeamSports!B:B,MATCH(D886,TeamSports!C:C,0))</f>
        <v>24</v>
      </c>
      <c r="F886">
        <f>INDEX(RanksTable!F:F,MATCH(B886,RanksTable!B:B,0))</f>
        <v>3</v>
      </c>
      <c r="H886" t="str">
        <f t="shared" si="13"/>
        <v>INSERT INTO "TeamRanks" (team_id,team_sport_id,team_rank) VALUES (438,24,3);</v>
      </c>
    </row>
    <row r="887" spans="2:8" x14ac:dyDescent="0.25">
      <c r="B887" t="s">
        <v>1208</v>
      </c>
      <c r="C887">
        <f>INDEX(NationalTeams!B:B,MATCH(B887,NationalTeams!C:C,0))</f>
        <v>439</v>
      </c>
      <c r="D887" t="s">
        <v>1222</v>
      </c>
      <c r="E887">
        <f>INDEX(TeamSports!B:B,MATCH(D887,TeamSports!C:C,0))</f>
        <v>24</v>
      </c>
      <c r="F887">
        <f>INDEX(RanksTable!F:F,MATCH(B887,RanksTable!B:B,0))</f>
        <v>7</v>
      </c>
      <c r="H887" t="str">
        <f t="shared" si="13"/>
        <v>INSERT INTO "TeamRanks" (team_id,team_sport_id,team_rank) VALUES (439,24,7);</v>
      </c>
    </row>
    <row r="888" spans="2:8" x14ac:dyDescent="0.25">
      <c r="B888" t="s">
        <v>1209</v>
      </c>
      <c r="C888">
        <f>INDEX(NationalTeams!B:B,MATCH(B888,NationalTeams!C:C,0))</f>
        <v>440</v>
      </c>
      <c r="D888" t="s">
        <v>1222</v>
      </c>
      <c r="E888">
        <f>INDEX(TeamSports!B:B,MATCH(D888,TeamSports!C:C,0))</f>
        <v>24</v>
      </c>
      <c r="F888">
        <f>INDEX(RanksTable!F:F,MATCH(B888,RanksTable!B:B,0))</f>
        <v>3</v>
      </c>
      <c r="H888" t="str">
        <f t="shared" si="13"/>
        <v>INSERT INTO "TeamRanks" (team_id,team_sport_id,team_rank) VALUES (440,24,3);</v>
      </c>
    </row>
    <row r="889" spans="2:8" x14ac:dyDescent="0.25">
      <c r="B889" t="s">
        <v>1210</v>
      </c>
      <c r="C889">
        <f>INDEX(NationalTeams!B:B,MATCH(B889,NationalTeams!C:C,0))</f>
        <v>441</v>
      </c>
      <c r="D889" t="s">
        <v>1222</v>
      </c>
      <c r="E889">
        <f>INDEX(TeamSports!B:B,MATCH(D889,TeamSports!C:C,0))</f>
        <v>24</v>
      </c>
      <c r="F889">
        <f>INDEX(RanksTable!F:F,MATCH(B889,RanksTable!B:B,0))</f>
        <v>2</v>
      </c>
      <c r="H889" t="str">
        <f t="shared" si="13"/>
        <v>INSERT INTO "TeamRanks" (team_id,team_sport_id,team_rank) VALUES (441,24,2);</v>
      </c>
    </row>
    <row r="890" spans="2:8" x14ac:dyDescent="0.25">
      <c r="B890" t="s">
        <v>1211</v>
      </c>
      <c r="C890">
        <f>INDEX(NationalTeams!B:B,MATCH(B890,NationalTeams!C:C,0))</f>
        <v>442</v>
      </c>
      <c r="D890" t="s">
        <v>1222</v>
      </c>
      <c r="E890">
        <f>INDEX(TeamSports!B:B,MATCH(D890,TeamSports!C:C,0))</f>
        <v>24</v>
      </c>
      <c r="F890">
        <f>INDEX(RanksTable!F:F,MATCH(B890,RanksTable!B:B,0))</f>
        <v>7</v>
      </c>
      <c r="H890" t="str">
        <f t="shared" si="13"/>
        <v>INSERT INTO "TeamRanks" (team_id,team_sport_id,team_rank) VALUES (442,24,7);</v>
      </c>
    </row>
    <row r="891" spans="2:8" x14ac:dyDescent="0.25">
      <c r="B891" t="s">
        <v>1212</v>
      </c>
      <c r="C891">
        <f>INDEX(NationalTeams!B:B,MATCH(B891,NationalTeams!C:C,0))</f>
        <v>443</v>
      </c>
      <c r="D891" t="s">
        <v>1222</v>
      </c>
      <c r="E891">
        <f>INDEX(TeamSports!B:B,MATCH(D891,TeamSports!C:C,0))</f>
        <v>24</v>
      </c>
      <c r="F891">
        <f>INDEX(RanksTable!F:F,MATCH(B891,RanksTable!B:B,0))</f>
        <v>7</v>
      </c>
      <c r="H891" t="str">
        <f t="shared" si="13"/>
        <v>INSERT INTO "TeamRanks" (team_id,team_sport_id,team_rank) VALUES (443,24,7);</v>
      </c>
    </row>
    <row r="892" spans="2:8" x14ac:dyDescent="0.25">
      <c r="B892" t="s">
        <v>1213</v>
      </c>
      <c r="C892">
        <f>INDEX(NationalTeams!B:B,MATCH(B892,NationalTeams!C:C,0))</f>
        <v>444</v>
      </c>
      <c r="D892" t="s">
        <v>1222</v>
      </c>
      <c r="E892">
        <f>INDEX(TeamSports!B:B,MATCH(D892,TeamSports!C:C,0))</f>
        <v>24</v>
      </c>
      <c r="F892">
        <f>INDEX(RanksTable!F:F,MATCH(B892,RanksTable!B:B,0))</f>
        <v>7</v>
      </c>
      <c r="H892" t="str">
        <f t="shared" si="13"/>
        <v>INSERT INTO "TeamRanks" (team_id,team_sport_id,team_rank) VALUES (444,24,7);</v>
      </c>
    </row>
    <row r="893" spans="2:8" x14ac:dyDescent="0.25">
      <c r="B893" t="s">
        <v>1214</v>
      </c>
      <c r="C893">
        <f>INDEX(NationalTeams!B:B,MATCH(B893,NationalTeams!C:C,0))</f>
        <v>445</v>
      </c>
      <c r="D893" t="s">
        <v>1222</v>
      </c>
      <c r="E893">
        <f>INDEX(TeamSports!B:B,MATCH(D893,TeamSports!C:C,0))</f>
        <v>24</v>
      </c>
      <c r="F893">
        <f>INDEX(RanksTable!F:F,MATCH(B893,RanksTable!B:B,0))</f>
        <v>7</v>
      </c>
      <c r="H893" t="str">
        <f t="shared" si="13"/>
        <v>INSERT INTO "TeamRanks" (team_id,team_sport_id,team_rank) VALUES (445,24,7);</v>
      </c>
    </row>
    <row r="894" spans="2:8" x14ac:dyDescent="0.25">
      <c r="B894" t="s">
        <v>1215</v>
      </c>
      <c r="C894">
        <f>INDEX(NationalTeams!B:B,MATCH(B894,NationalTeams!C:C,0))</f>
        <v>446</v>
      </c>
      <c r="D894" t="s">
        <v>1222</v>
      </c>
      <c r="E894">
        <f>INDEX(TeamSports!B:B,MATCH(D894,TeamSports!C:C,0))</f>
        <v>24</v>
      </c>
      <c r="F894">
        <f>INDEX(RanksTable!F:F,MATCH(B894,RanksTable!B:B,0))</f>
        <v>7</v>
      </c>
      <c r="H894" t="str">
        <f t="shared" si="13"/>
        <v>INSERT INTO "TeamRanks" (team_id,team_sport_id,team_rank) VALUES (446,24,7);</v>
      </c>
    </row>
    <row r="895" spans="2:8" x14ac:dyDescent="0.25">
      <c r="B895" t="s">
        <v>440</v>
      </c>
      <c r="C895">
        <f>INDEX(NationalTeams!B:B,MATCH(B895,NationalTeams!C:C,0))</f>
        <v>1</v>
      </c>
      <c r="D895" t="s">
        <v>1240</v>
      </c>
      <c r="E895">
        <f>INDEX(TeamSports!B:B,MATCH(D895,TeamSports!C:C,0))</f>
        <v>25</v>
      </c>
      <c r="F895">
        <f>INDEX(RanksTable!G:G,MATCH(B895,RanksTable!B:B,0))</f>
        <v>7</v>
      </c>
      <c r="H895" t="str">
        <f t="shared" si="13"/>
        <v>INSERT INTO "TeamRanks" (team_id,team_sport_id,team_rank) VALUES (1,25,7);</v>
      </c>
    </row>
    <row r="896" spans="2:8" x14ac:dyDescent="0.25">
      <c r="B896" t="s">
        <v>321</v>
      </c>
      <c r="C896">
        <f>INDEX(NationalTeams!B:B,MATCH(B896,NationalTeams!C:C,0))</f>
        <v>2</v>
      </c>
      <c r="D896" t="s">
        <v>1240</v>
      </c>
      <c r="E896">
        <f>INDEX(TeamSports!B:B,MATCH(D896,TeamSports!C:C,0))</f>
        <v>25</v>
      </c>
      <c r="F896">
        <f>INDEX(RanksTable!G:G,MATCH(B896,RanksTable!B:B,0))</f>
        <v>7</v>
      </c>
      <c r="H896" t="str">
        <f t="shared" si="13"/>
        <v>INSERT INTO "TeamRanks" (team_id,team_sport_id,team_rank) VALUES (2,25,7);</v>
      </c>
    </row>
    <row r="897" spans="2:8" x14ac:dyDescent="0.25">
      <c r="B897" t="s">
        <v>520</v>
      </c>
      <c r="C897">
        <f>INDEX(NationalTeams!B:B,MATCH(B897,NationalTeams!C:C,0))</f>
        <v>3</v>
      </c>
      <c r="D897" t="s">
        <v>1240</v>
      </c>
      <c r="E897">
        <f>INDEX(TeamSports!B:B,MATCH(D897,TeamSports!C:C,0))</f>
        <v>25</v>
      </c>
      <c r="F897">
        <f>INDEX(RanksTable!G:G,MATCH(B897,RanksTable!B:B,0))</f>
        <v>7</v>
      </c>
      <c r="H897" t="str">
        <f t="shared" si="13"/>
        <v>INSERT INTO "TeamRanks" (team_id,team_sport_id,team_rank) VALUES (3,25,7);</v>
      </c>
    </row>
    <row r="898" spans="2:8" x14ac:dyDescent="0.25">
      <c r="B898" t="s">
        <v>489</v>
      </c>
      <c r="C898">
        <f>INDEX(NationalTeams!B:B,MATCH(B898,NationalTeams!C:C,0))</f>
        <v>4</v>
      </c>
      <c r="D898" t="s">
        <v>1240</v>
      </c>
      <c r="E898">
        <f>INDEX(TeamSports!B:B,MATCH(D898,TeamSports!C:C,0))</f>
        <v>25</v>
      </c>
      <c r="F898">
        <f>INDEX(RanksTable!G:G,MATCH(B898,RanksTable!B:B,0))</f>
        <v>2</v>
      </c>
      <c r="H898" t="str">
        <f t="shared" si="13"/>
        <v>INSERT INTO "TeamRanks" (team_id,team_sport_id,team_rank) VALUES (4,25,2);</v>
      </c>
    </row>
    <row r="899" spans="2:8" x14ac:dyDescent="0.25">
      <c r="B899" t="s">
        <v>329</v>
      </c>
      <c r="C899">
        <f>INDEX(NationalTeams!B:B,MATCH(B899,NationalTeams!C:C,0))</f>
        <v>5</v>
      </c>
      <c r="D899" t="s">
        <v>1240</v>
      </c>
      <c r="E899">
        <f>INDEX(TeamSports!B:B,MATCH(D899,TeamSports!C:C,0))</f>
        <v>25</v>
      </c>
      <c r="F899">
        <f>INDEX(RanksTable!G:G,MATCH(B899,RanksTable!B:B,0))</f>
        <v>7</v>
      </c>
      <c r="H899" t="str">
        <f t="shared" si="13"/>
        <v>INSERT INTO "TeamRanks" (team_id,team_sport_id,team_rank) VALUES (5,25,7);</v>
      </c>
    </row>
    <row r="900" spans="2:8" x14ac:dyDescent="0.25">
      <c r="B900" t="s">
        <v>538</v>
      </c>
      <c r="C900">
        <f>INDEX(NationalTeams!B:B,MATCH(B900,NationalTeams!C:C,0))</f>
        <v>6</v>
      </c>
      <c r="D900" t="s">
        <v>1240</v>
      </c>
      <c r="E900">
        <f>INDEX(TeamSports!B:B,MATCH(D900,TeamSports!C:C,0))</f>
        <v>25</v>
      </c>
      <c r="F900">
        <f>INDEX(RanksTable!G:G,MATCH(B900,RanksTable!B:B,0))</f>
        <v>7</v>
      </c>
      <c r="H900" t="str">
        <f t="shared" ref="H900:H963" si="14">_xlfn.CONCAT($H$1,$L$1,$C$1,$L$1," ",$J$1,$C$2,$N$1,$E$2,$N$1,$F$2,$K$1,$I$1,$J$1,C900,$N$1,E900,$N$1,F900,$K$1,$O$1)</f>
        <v>INSERT INTO "TeamRanks" (team_id,team_sport_id,team_rank) VALUES (6,25,7);</v>
      </c>
    </row>
    <row r="901" spans="2:8" x14ac:dyDescent="0.25">
      <c r="B901" t="s">
        <v>357</v>
      </c>
      <c r="C901">
        <f>INDEX(NationalTeams!B:B,MATCH(B901,NationalTeams!C:C,0))</f>
        <v>7</v>
      </c>
      <c r="D901" t="s">
        <v>1240</v>
      </c>
      <c r="E901">
        <f>INDEX(TeamSports!B:B,MATCH(D901,TeamSports!C:C,0))</f>
        <v>25</v>
      </c>
      <c r="F901">
        <f>INDEX(RanksTable!G:G,MATCH(B901,RanksTable!B:B,0))</f>
        <v>7</v>
      </c>
      <c r="H901" t="str">
        <f t="shared" si="14"/>
        <v>INSERT INTO "TeamRanks" (team_id,team_sport_id,team_rank) VALUES (7,25,7);</v>
      </c>
    </row>
    <row r="902" spans="2:8" x14ac:dyDescent="0.25">
      <c r="B902" t="s">
        <v>420</v>
      </c>
      <c r="C902">
        <f>INDEX(NationalTeams!B:B,MATCH(B902,NationalTeams!C:C,0))</f>
        <v>8</v>
      </c>
      <c r="D902" t="s">
        <v>1240</v>
      </c>
      <c r="E902">
        <f>INDEX(TeamSports!B:B,MATCH(D902,TeamSports!C:C,0))</f>
        <v>25</v>
      </c>
      <c r="F902">
        <f>INDEX(RanksTable!G:G,MATCH(B902,RanksTable!B:B,0))</f>
        <v>7</v>
      </c>
      <c r="H902" t="str">
        <f t="shared" si="14"/>
        <v>INSERT INTO "TeamRanks" (team_id,team_sport_id,team_rank) VALUES (8,25,7);</v>
      </c>
    </row>
    <row r="903" spans="2:8" x14ac:dyDescent="0.25">
      <c r="B903" t="s">
        <v>400</v>
      </c>
      <c r="C903">
        <f>INDEX(NationalTeams!B:B,MATCH(B903,NationalTeams!C:C,0))</f>
        <v>9</v>
      </c>
      <c r="D903" t="s">
        <v>1240</v>
      </c>
      <c r="E903">
        <f>INDEX(TeamSports!B:B,MATCH(D903,TeamSports!C:C,0))</f>
        <v>25</v>
      </c>
      <c r="F903">
        <f>INDEX(RanksTable!G:G,MATCH(B903,RanksTable!B:B,0))</f>
        <v>5</v>
      </c>
      <c r="H903" t="str">
        <f t="shared" si="14"/>
        <v>INSERT INTO "TeamRanks" (team_id,team_sport_id,team_rank) VALUES (9,25,5);</v>
      </c>
    </row>
    <row r="904" spans="2:8" x14ac:dyDescent="0.25">
      <c r="B904" t="s">
        <v>428</v>
      </c>
      <c r="C904">
        <f>INDEX(NationalTeams!B:B,MATCH(B904,NationalTeams!C:C,0))</f>
        <v>10</v>
      </c>
      <c r="D904" t="s">
        <v>1240</v>
      </c>
      <c r="E904">
        <f>INDEX(TeamSports!B:B,MATCH(D904,TeamSports!C:C,0))</f>
        <v>25</v>
      </c>
      <c r="F904">
        <f>INDEX(RanksTable!G:G,MATCH(B904,RanksTable!B:B,0))</f>
        <v>5</v>
      </c>
      <c r="H904" t="str">
        <f t="shared" si="14"/>
        <v>INSERT INTO "TeamRanks" (team_id,team_sport_id,team_rank) VALUES (10,25,5);</v>
      </c>
    </row>
    <row r="905" spans="2:8" x14ac:dyDescent="0.25">
      <c r="B905" t="s">
        <v>324</v>
      </c>
      <c r="C905">
        <f>INDEX(NationalTeams!B:B,MATCH(B905,NationalTeams!C:C,0))</f>
        <v>11</v>
      </c>
      <c r="D905" t="s">
        <v>1240</v>
      </c>
      <c r="E905">
        <f>INDEX(TeamSports!B:B,MATCH(D905,TeamSports!C:C,0))</f>
        <v>25</v>
      </c>
      <c r="F905">
        <f>INDEX(RanksTable!G:G,MATCH(B905,RanksTable!B:B,0))</f>
        <v>6</v>
      </c>
      <c r="H905" t="str">
        <f t="shared" si="14"/>
        <v>INSERT INTO "TeamRanks" (team_id,team_sport_id,team_rank) VALUES (11,25,6);</v>
      </c>
    </row>
    <row r="906" spans="2:8" x14ac:dyDescent="0.25">
      <c r="B906" t="s">
        <v>376</v>
      </c>
      <c r="C906">
        <f>INDEX(NationalTeams!B:B,MATCH(B906,NationalTeams!C:C,0))</f>
        <v>12</v>
      </c>
      <c r="D906" t="s">
        <v>1240</v>
      </c>
      <c r="E906">
        <f>INDEX(TeamSports!B:B,MATCH(D906,TeamSports!C:C,0))</f>
        <v>25</v>
      </c>
      <c r="F906">
        <f>INDEX(RanksTable!G:G,MATCH(B906,RanksTable!B:B,0))</f>
        <v>1</v>
      </c>
      <c r="H906" t="str">
        <f t="shared" si="14"/>
        <v>INSERT INTO "TeamRanks" (team_id,team_sport_id,team_rank) VALUES (12,25,1);</v>
      </c>
    </row>
    <row r="907" spans="2:8" x14ac:dyDescent="0.25">
      <c r="B907" t="s">
        <v>529</v>
      </c>
      <c r="C907">
        <f>INDEX(NationalTeams!B:B,MATCH(B907,NationalTeams!C:C,0))</f>
        <v>13</v>
      </c>
      <c r="D907" t="s">
        <v>1240</v>
      </c>
      <c r="E907">
        <f>INDEX(TeamSports!B:B,MATCH(D907,TeamSports!C:C,0))</f>
        <v>25</v>
      </c>
      <c r="F907">
        <f>INDEX(RanksTable!G:G,MATCH(B907,RanksTable!B:B,0))</f>
        <v>7</v>
      </c>
      <c r="H907" t="str">
        <f t="shared" si="14"/>
        <v>INSERT INTO "TeamRanks" (team_id,team_sport_id,team_rank) VALUES (13,25,7);</v>
      </c>
    </row>
    <row r="908" spans="2:8" x14ac:dyDescent="0.25">
      <c r="B908" t="s">
        <v>415</v>
      </c>
      <c r="C908">
        <f>INDEX(NationalTeams!B:B,MATCH(B908,NationalTeams!C:C,0))</f>
        <v>14</v>
      </c>
      <c r="D908" t="s">
        <v>1240</v>
      </c>
      <c r="E908">
        <f>INDEX(TeamSports!B:B,MATCH(D908,TeamSports!C:C,0))</f>
        <v>25</v>
      </c>
      <c r="F908">
        <f>INDEX(RanksTable!G:G,MATCH(B908,RanksTable!B:B,0))</f>
        <v>7</v>
      </c>
      <c r="H908" t="str">
        <f t="shared" si="14"/>
        <v>INSERT INTO "TeamRanks" (team_id,team_sport_id,team_rank) VALUES (14,25,7);</v>
      </c>
    </row>
    <row r="909" spans="2:8" x14ac:dyDescent="0.25">
      <c r="B909" t="s">
        <v>424</v>
      </c>
      <c r="C909">
        <f>INDEX(NationalTeams!B:B,MATCH(B909,NationalTeams!C:C,0))</f>
        <v>15</v>
      </c>
      <c r="D909" t="s">
        <v>1240</v>
      </c>
      <c r="E909">
        <f>INDEX(TeamSports!B:B,MATCH(D909,TeamSports!C:C,0))</f>
        <v>25</v>
      </c>
      <c r="F909">
        <f>INDEX(RanksTable!G:G,MATCH(B909,RanksTable!B:B,0))</f>
        <v>7</v>
      </c>
      <c r="H909" t="str">
        <f t="shared" si="14"/>
        <v>INSERT INTO "TeamRanks" (team_id,team_sport_id,team_rank) VALUES (15,25,7);</v>
      </c>
    </row>
    <row r="910" spans="2:8" x14ac:dyDescent="0.25">
      <c r="B910" t="s">
        <v>426</v>
      </c>
      <c r="C910">
        <f>INDEX(NationalTeams!B:B,MATCH(B910,NationalTeams!C:C,0))</f>
        <v>16</v>
      </c>
      <c r="D910" t="s">
        <v>1240</v>
      </c>
      <c r="E910">
        <f>INDEX(TeamSports!B:B,MATCH(D910,TeamSports!C:C,0))</f>
        <v>25</v>
      </c>
      <c r="F910">
        <f>INDEX(RanksTable!G:G,MATCH(B910,RanksTable!B:B,0))</f>
        <v>3</v>
      </c>
      <c r="H910" t="str">
        <f t="shared" si="14"/>
        <v>INSERT INTO "TeamRanks" (team_id,team_sport_id,team_rank) VALUES (16,25,3);</v>
      </c>
    </row>
    <row r="911" spans="2:8" x14ac:dyDescent="0.25">
      <c r="B911" t="s">
        <v>514</v>
      </c>
      <c r="C911">
        <f>INDEX(NationalTeams!B:B,MATCH(B911,NationalTeams!C:C,0))</f>
        <v>17</v>
      </c>
      <c r="D911" t="s">
        <v>1240</v>
      </c>
      <c r="E911">
        <f>INDEX(TeamSports!B:B,MATCH(D911,TeamSports!C:C,0))</f>
        <v>25</v>
      </c>
      <c r="F911">
        <f>INDEX(RanksTable!G:G,MATCH(B911,RanksTable!B:B,0))</f>
        <v>4</v>
      </c>
      <c r="H911" t="str">
        <f t="shared" si="14"/>
        <v>INSERT INTO "TeamRanks" (team_id,team_sport_id,team_rank) VALUES (17,25,4);</v>
      </c>
    </row>
    <row r="912" spans="2:8" x14ac:dyDescent="0.25">
      <c r="B912" t="s">
        <v>535</v>
      </c>
      <c r="C912">
        <f>INDEX(NationalTeams!B:B,MATCH(B912,NationalTeams!C:C,0))</f>
        <v>18</v>
      </c>
      <c r="D912" t="s">
        <v>1240</v>
      </c>
      <c r="E912">
        <f>INDEX(TeamSports!B:B,MATCH(D912,TeamSports!C:C,0))</f>
        <v>25</v>
      </c>
      <c r="F912">
        <f>INDEX(RanksTable!G:G,MATCH(B912,RanksTable!B:B,0))</f>
        <v>6</v>
      </c>
      <c r="H912" t="str">
        <f t="shared" si="14"/>
        <v>INSERT INTO "TeamRanks" (team_id,team_sport_id,team_rank) VALUES (18,25,6);</v>
      </c>
    </row>
    <row r="913" spans="2:8" x14ac:dyDescent="0.25">
      <c r="B913" t="s">
        <v>419</v>
      </c>
      <c r="C913">
        <f>INDEX(NationalTeams!B:B,MATCH(B913,NationalTeams!C:C,0))</f>
        <v>19</v>
      </c>
      <c r="D913" t="s">
        <v>1240</v>
      </c>
      <c r="E913">
        <f>INDEX(TeamSports!B:B,MATCH(D913,TeamSports!C:C,0))</f>
        <v>25</v>
      </c>
      <c r="F913">
        <f>INDEX(RanksTable!G:G,MATCH(B913,RanksTable!B:B,0))</f>
        <v>5</v>
      </c>
      <c r="H913" t="str">
        <f t="shared" si="14"/>
        <v>INSERT INTO "TeamRanks" (team_id,team_sport_id,team_rank) VALUES (19,25,5);</v>
      </c>
    </row>
    <row r="914" spans="2:8" x14ac:dyDescent="0.25">
      <c r="B914" t="s">
        <v>433</v>
      </c>
      <c r="C914">
        <f>INDEX(NationalTeams!B:B,MATCH(B914,NationalTeams!C:C,0))</f>
        <v>20</v>
      </c>
      <c r="D914" t="s">
        <v>1240</v>
      </c>
      <c r="E914">
        <f>INDEX(TeamSports!B:B,MATCH(D914,TeamSports!C:C,0))</f>
        <v>25</v>
      </c>
      <c r="F914">
        <f>INDEX(RanksTable!G:G,MATCH(B914,RanksTable!B:B,0))</f>
        <v>3</v>
      </c>
      <c r="H914" t="str">
        <f t="shared" si="14"/>
        <v>INSERT INTO "TeamRanks" (team_id,team_sport_id,team_rank) VALUES (20,25,3);</v>
      </c>
    </row>
    <row r="915" spans="2:8" x14ac:dyDescent="0.25">
      <c r="B915" t="s">
        <v>465</v>
      </c>
      <c r="C915">
        <f>INDEX(NationalTeams!B:B,MATCH(B915,NationalTeams!C:C,0))</f>
        <v>21</v>
      </c>
      <c r="D915" t="s">
        <v>1240</v>
      </c>
      <c r="E915">
        <f>INDEX(TeamSports!B:B,MATCH(D915,TeamSports!C:C,0))</f>
        <v>25</v>
      </c>
      <c r="F915">
        <f>INDEX(RanksTable!G:G,MATCH(B915,RanksTable!B:B,0))</f>
        <v>7</v>
      </c>
      <c r="H915" t="str">
        <f t="shared" si="14"/>
        <v>INSERT INTO "TeamRanks" (team_id,team_sport_id,team_rank) VALUES (21,25,7);</v>
      </c>
    </row>
    <row r="916" spans="2:8" x14ac:dyDescent="0.25">
      <c r="B916" t="s">
        <v>408</v>
      </c>
      <c r="C916">
        <f>INDEX(NationalTeams!B:B,MATCH(B916,NationalTeams!C:C,0))</f>
        <v>22</v>
      </c>
      <c r="D916" t="s">
        <v>1240</v>
      </c>
      <c r="E916">
        <f>INDEX(TeamSports!B:B,MATCH(D916,TeamSports!C:C,0))</f>
        <v>25</v>
      </c>
      <c r="F916">
        <f>INDEX(RanksTable!G:G,MATCH(B916,RanksTable!B:B,0))</f>
        <v>5</v>
      </c>
      <c r="H916" t="str">
        <f t="shared" si="14"/>
        <v>INSERT INTO "TeamRanks" (team_id,team_sport_id,team_rank) VALUES (22,25,5);</v>
      </c>
    </row>
    <row r="917" spans="2:8" x14ac:dyDescent="0.25">
      <c r="B917" t="s">
        <v>505</v>
      </c>
      <c r="C917">
        <f>INDEX(NationalTeams!B:B,MATCH(B917,NationalTeams!C:C,0))</f>
        <v>23</v>
      </c>
      <c r="D917" t="s">
        <v>1240</v>
      </c>
      <c r="E917">
        <f>INDEX(TeamSports!B:B,MATCH(D917,TeamSports!C:C,0))</f>
        <v>25</v>
      </c>
      <c r="F917">
        <f>INDEX(RanksTable!G:G,MATCH(B917,RanksTable!B:B,0))</f>
        <v>2</v>
      </c>
      <c r="H917" t="str">
        <f t="shared" si="14"/>
        <v>INSERT INTO "TeamRanks" (team_id,team_sport_id,team_rank) VALUES (23,25,2);</v>
      </c>
    </row>
    <row r="918" spans="2:8" x14ac:dyDescent="0.25">
      <c r="B918" t="s">
        <v>334</v>
      </c>
      <c r="C918">
        <f>INDEX(NationalTeams!B:B,MATCH(B918,NationalTeams!C:C,0))</f>
        <v>24</v>
      </c>
      <c r="D918" t="s">
        <v>1240</v>
      </c>
      <c r="E918">
        <f>INDEX(TeamSports!B:B,MATCH(D918,TeamSports!C:C,0))</f>
        <v>25</v>
      </c>
      <c r="F918">
        <f>INDEX(RanksTable!G:G,MATCH(B918,RanksTable!B:B,0))</f>
        <v>5</v>
      </c>
      <c r="H918" t="str">
        <f t="shared" si="14"/>
        <v>INSERT INTO "TeamRanks" (team_id,team_sport_id,team_rank) VALUES (24,25,5);</v>
      </c>
    </row>
    <row r="919" spans="2:8" x14ac:dyDescent="0.25">
      <c r="B919" t="s">
        <v>337</v>
      </c>
      <c r="C919">
        <f>INDEX(NationalTeams!B:B,MATCH(B919,NationalTeams!C:C,0))</f>
        <v>25</v>
      </c>
      <c r="D919" t="s">
        <v>1240</v>
      </c>
      <c r="E919">
        <f>INDEX(TeamSports!B:B,MATCH(D919,TeamSports!C:C,0))</f>
        <v>25</v>
      </c>
      <c r="F919">
        <f>INDEX(RanksTable!G:G,MATCH(B919,RanksTable!B:B,0))</f>
        <v>7</v>
      </c>
      <c r="H919" t="str">
        <f t="shared" si="14"/>
        <v>INSERT INTO "TeamRanks" (team_id,team_sport_id,team_rank) VALUES (25,25,7);</v>
      </c>
    </row>
    <row r="920" spans="2:8" x14ac:dyDescent="0.25">
      <c r="B920" t="s">
        <v>403</v>
      </c>
      <c r="C920">
        <f>INDEX(NationalTeams!B:B,MATCH(B920,NationalTeams!C:C,0))</f>
        <v>26</v>
      </c>
      <c r="D920" t="s">
        <v>1240</v>
      </c>
      <c r="E920">
        <f>INDEX(TeamSports!B:B,MATCH(D920,TeamSports!C:C,0))</f>
        <v>25</v>
      </c>
      <c r="F920">
        <f>INDEX(RanksTable!G:G,MATCH(B920,RanksTable!B:B,0))</f>
        <v>7</v>
      </c>
      <c r="H920" t="str">
        <f t="shared" si="14"/>
        <v>INSERT INTO "TeamRanks" (team_id,team_sport_id,team_rank) VALUES (26,25,7);</v>
      </c>
    </row>
    <row r="921" spans="2:8" x14ac:dyDescent="0.25">
      <c r="B921" t="s">
        <v>525</v>
      </c>
      <c r="C921">
        <f>INDEX(NationalTeams!B:B,MATCH(B921,NationalTeams!C:C,0))</f>
        <v>27</v>
      </c>
      <c r="D921" t="s">
        <v>1240</v>
      </c>
      <c r="E921">
        <f>INDEX(TeamSports!B:B,MATCH(D921,TeamSports!C:C,0))</f>
        <v>25</v>
      </c>
      <c r="F921">
        <f>INDEX(RanksTable!G:G,MATCH(B921,RanksTable!B:B,0))</f>
        <v>7</v>
      </c>
      <c r="H921" t="str">
        <f t="shared" si="14"/>
        <v>INSERT INTO "TeamRanks" (team_id,team_sport_id,team_rank) VALUES (27,25,7);</v>
      </c>
    </row>
    <row r="922" spans="2:8" x14ac:dyDescent="0.25">
      <c r="B922" t="s">
        <v>453</v>
      </c>
      <c r="C922">
        <f>INDEX(NationalTeams!B:B,MATCH(B922,NationalTeams!C:C,0))</f>
        <v>28</v>
      </c>
      <c r="D922" t="s">
        <v>1240</v>
      </c>
      <c r="E922">
        <f>INDEX(TeamSports!B:B,MATCH(D922,TeamSports!C:C,0))</f>
        <v>25</v>
      </c>
      <c r="F922">
        <f>INDEX(RanksTable!G:G,MATCH(B922,RanksTable!B:B,0))</f>
        <v>7</v>
      </c>
      <c r="H922" t="str">
        <f t="shared" si="14"/>
        <v>INSERT INTO "TeamRanks" (team_id,team_sport_id,team_rank) VALUES (28,25,7);</v>
      </c>
    </row>
    <row r="923" spans="2:8" x14ac:dyDescent="0.25">
      <c r="B923" t="s">
        <v>353</v>
      </c>
      <c r="C923">
        <f>INDEX(NationalTeams!B:B,MATCH(B923,NationalTeams!C:C,0))</f>
        <v>29</v>
      </c>
      <c r="D923" t="s">
        <v>1240</v>
      </c>
      <c r="E923">
        <f>INDEX(TeamSports!B:B,MATCH(D923,TeamSports!C:C,0))</f>
        <v>25</v>
      </c>
      <c r="F923">
        <f>INDEX(RanksTable!G:G,MATCH(B923,RanksTable!B:B,0))</f>
        <v>7</v>
      </c>
      <c r="H923" t="str">
        <f t="shared" si="14"/>
        <v>INSERT INTO "TeamRanks" (team_id,team_sport_id,team_rank) VALUES (29,25,7);</v>
      </c>
    </row>
    <row r="924" spans="2:8" x14ac:dyDescent="0.25">
      <c r="B924" t="s">
        <v>516</v>
      </c>
      <c r="C924">
        <f>INDEX(NationalTeams!B:B,MATCH(B924,NationalTeams!C:C,0))</f>
        <v>30</v>
      </c>
      <c r="D924" t="s">
        <v>1240</v>
      </c>
      <c r="E924">
        <f>INDEX(TeamSports!B:B,MATCH(D924,TeamSports!C:C,0))</f>
        <v>25</v>
      </c>
      <c r="F924">
        <f>INDEX(RanksTable!G:G,MATCH(B924,RanksTable!B:B,0))</f>
        <v>7</v>
      </c>
      <c r="H924" t="str">
        <f t="shared" si="14"/>
        <v>INSERT INTO "TeamRanks" (team_id,team_sport_id,team_rank) VALUES (30,25,7);</v>
      </c>
    </row>
    <row r="925" spans="2:8" x14ac:dyDescent="0.25">
      <c r="B925" t="s">
        <v>340</v>
      </c>
      <c r="C925">
        <f>INDEX(NationalTeams!B:B,MATCH(B925,NationalTeams!C:C,0))</f>
        <v>31</v>
      </c>
      <c r="D925" t="s">
        <v>1240</v>
      </c>
      <c r="E925">
        <f>INDEX(TeamSports!B:B,MATCH(D925,TeamSports!C:C,0))</f>
        <v>25</v>
      </c>
      <c r="F925">
        <f>INDEX(RanksTable!G:G,MATCH(B925,RanksTable!B:B,0))</f>
        <v>7</v>
      </c>
      <c r="H925" t="str">
        <f t="shared" si="14"/>
        <v>INSERT INTO "TeamRanks" (team_id,team_sport_id,team_rank) VALUES (31,25,7);</v>
      </c>
    </row>
    <row r="926" spans="2:8" x14ac:dyDescent="0.25">
      <c r="B926" t="s">
        <v>327</v>
      </c>
      <c r="C926">
        <f>INDEX(NationalTeams!B:B,MATCH(B926,NationalTeams!C:C,0))</f>
        <v>32</v>
      </c>
      <c r="D926" t="s">
        <v>1240</v>
      </c>
      <c r="E926">
        <f>INDEX(TeamSports!B:B,MATCH(D926,TeamSports!C:C,0))</f>
        <v>25</v>
      </c>
      <c r="F926">
        <f>INDEX(RanksTable!G:G,MATCH(B926,RanksTable!B:B,0))</f>
        <v>1</v>
      </c>
      <c r="H926" t="str">
        <f t="shared" si="14"/>
        <v>INSERT INTO "TeamRanks" (team_id,team_sport_id,team_rank) VALUES (32,25,1);</v>
      </c>
    </row>
    <row r="927" spans="2:8" x14ac:dyDescent="0.25">
      <c r="B927" t="s">
        <v>478</v>
      </c>
      <c r="C927">
        <f>INDEX(NationalTeams!B:B,MATCH(B927,NationalTeams!C:C,0))</f>
        <v>33</v>
      </c>
      <c r="D927" t="s">
        <v>1240</v>
      </c>
      <c r="E927">
        <f>INDEX(TeamSports!B:B,MATCH(D927,TeamSports!C:C,0))</f>
        <v>25</v>
      </c>
      <c r="F927">
        <f>INDEX(RanksTable!G:G,MATCH(B927,RanksTable!B:B,0))</f>
        <v>7</v>
      </c>
      <c r="H927" t="str">
        <f t="shared" si="14"/>
        <v>INSERT INTO "TeamRanks" (team_id,team_sport_id,team_rank) VALUES (33,25,7);</v>
      </c>
    </row>
    <row r="928" spans="2:8" x14ac:dyDescent="0.25">
      <c r="B928" t="s">
        <v>510</v>
      </c>
      <c r="C928">
        <f>INDEX(NationalTeams!B:B,MATCH(B928,NationalTeams!C:C,0))</f>
        <v>34</v>
      </c>
      <c r="D928" t="s">
        <v>1240</v>
      </c>
      <c r="E928">
        <f>INDEX(TeamSports!B:B,MATCH(D928,TeamSports!C:C,0))</f>
        <v>25</v>
      </c>
      <c r="F928">
        <f>INDEX(RanksTable!G:G,MATCH(B928,RanksTable!B:B,0))</f>
        <v>1</v>
      </c>
      <c r="H928" t="str">
        <f t="shared" si="14"/>
        <v>INSERT INTO "TeamRanks" (team_id,team_sport_id,team_rank) VALUES (34,25,1);</v>
      </c>
    </row>
    <row r="929" spans="2:8" x14ac:dyDescent="0.25">
      <c r="B929" t="s">
        <v>366</v>
      </c>
      <c r="C929">
        <f>INDEX(NationalTeams!B:B,MATCH(B929,NationalTeams!C:C,0))</f>
        <v>35</v>
      </c>
      <c r="D929" t="s">
        <v>1240</v>
      </c>
      <c r="E929">
        <f>INDEX(TeamSports!B:B,MATCH(D929,TeamSports!C:C,0))</f>
        <v>25</v>
      </c>
      <c r="F929">
        <f>INDEX(RanksTable!G:G,MATCH(B929,RanksTable!B:B,0))</f>
        <v>7</v>
      </c>
      <c r="H929" t="str">
        <f t="shared" si="14"/>
        <v>INSERT INTO "TeamRanks" (team_id,team_sport_id,team_rank) VALUES (35,25,7);</v>
      </c>
    </row>
    <row r="930" spans="2:8" x14ac:dyDescent="0.25">
      <c r="B930" t="s">
        <v>341</v>
      </c>
      <c r="C930">
        <f>INDEX(NationalTeams!B:B,MATCH(B930,NationalTeams!C:C,0))</f>
        <v>36</v>
      </c>
      <c r="D930" t="s">
        <v>1240</v>
      </c>
      <c r="E930">
        <f>INDEX(TeamSports!B:B,MATCH(D930,TeamSports!C:C,0))</f>
        <v>25</v>
      </c>
      <c r="F930">
        <f>INDEX(RanksTable!G:G,MATCH(B930,RanksTable!B:B,0))</f>
        <v>7</v>
      </c>
      <c r="H930" t="str">
        <f t="shared" si="14"/>
        <v>INSERT INTO "TeamRanks" (team_id,team_sport_id,team_rank) VALUES (36,25,7);</v>
      </c>
    </row>
    <row r="931" spans="2:8" x14ac:dyDescent="0.25">
      <c r="B931" t="s">
        <v>454</v>
      </c>
      <c r="C931">
        <f>INDEX(NationalTeams!B:B,MATCH(B931,NationalTeams!C:C,0))</f>
        <v>37</v>
      </c>
      <c r="D931" t="s">
        <v>1240</v>
      </c>
      <c r="E931">
        <f>INDEX(TeamSports!B:B,MATCH(D931,TeamSports!C:C,0))</f>
        <v>25</v>
      </c>
      <c r="F931">
        <f>INDEX(RanksTable!G:G,MATCH(B931,RanksTable!B:B,0))</f>
        <v>7</v>
      </c>
      <c r="H931" t="str">
        <f t="shared" si="14"/>
        <v>INSERT INTO "TeamRanks" (team_id,team_sport_id,team_rank) VALUES (37,25,7);</v>
      </c>
    </row>
    <row r="932" spans="2:8" x14ac:dyDescent="0.25">
      <c r="B932" t="s">
        <v>371</v>
      </c>
      <c r="C932">
        <f>INDEX(NationalTeams!B:B,MATCH(B932,NationalTeams!C:C,0))</f>
        <v>38</v>
      </c>
      <c r="D932" t="s">
        <v>1240</v>
      </c>
      <c r="E932">
        <f>INDEX(TeamSports!B:B,MATCH(D932,TeamSports!C:C,0))</f>
        <v>25</v>
      </c>
      <c r="F932">
        <f>INDEX(RanksTable!G:G,MATCH(B932,RanksTable!B:B,0))</f>
        <v>7</v>
      </c>
      <c r="H932" t="str">
        <f t="shared" si="14"/>
        <v>INSERT INTO "TeamRanks" (team_id,team_sport_id,team_rank) VALUES (38,25,7);</v>
      </c>
    </row>
    <row r="933" spans="2:8" x14ac:dyDescent="0.25">
      <c r="B933" t="s">
        <v>462</v>
      </c>
      <c r="C933">
        <f>INDEX(NationalTeams!B:B,MATCH(B933,NationalTeams!C:C,0))</f>
        <v>39</v>
      </c>
      <c r="D933" t="s">
        <v>1240</v>
      </c>
      <c r="E933">
        <f>INDEX(TeamSports!B:B,MATCH(D933,TeamSports!C:C,0))</f>
        <v>25</v>
      </c>
      <c r="F933">
        <f>INDEX(RanksTable!G:G,MATCH(B933,RanksTable!B:B,0))</f>
        <v>6</v>
      </c>
      <c r="H933" t="str">
        <f t="shared" si="14"/>
        <v>INSERT INTO "TeamRanks" (team_id,team_sport_id,team_rank) VALUES (39,25,6);</v>
      </c>
    </row>
    <row r="934" spans="2:8" x14ac:dyDescent="0.25">
      <c r="B934" t="s">
        <v>322</v>
      </c>
      <c r="C934">
        <f>INDEX(NationalTeams!B:B,MATCH(B934,NationalTeams!C:C,0))</f>
        <v>40</v>
      </c>
      <c r="D934" t="s">
        <v>1240</v>
      </c>
      <c r="E934">
        <f>INDEX(TeamSports!B:B,MATCH(D934,TeamSports!C:C,0))</f>
        <v>25</v>
      </c>
      <c r="F934">
        <f>INDEX(RanksTable!G:G,MATCH(B934,RanksTable!B:B,0))</f>
        <v>4</v>
      </c>
      <c r="H934" t="str">
        <f t="shared" si="14"/>
        <v>INSERT INTO "TeamRanks" (team_id,team_sport_id,team_rank) VALUES (40,25,4);</v>
      </c>
    </row>
    <row r="935" spans="2:8" x14ac:dyDescent="0.25">
      <c r="B935" t="s">
        <v>355</v>
      </c>
      <c r="C935">
        <f>INDEX(NationalTeams!B:B,MATCH(B935,NationalTeams!C:C,0))</f>
        <v>41</v>
      </c>
      <c r="D935" t="s">
        <v>1240</v>
      </c>
      <c r="E935">
        <f>INDEX(TeamSports!B:B,MATCH(D935,TeamSports!C:C,0))</f>
        <v>25</v>
      </c>
      <c r="F935">
        <f>INDEX(RanksTable!G:G,MATCH(B935,RanksTable!B:B,0))</f>
        <v>1</v>
      </c>
      <c r="H935" t="str">
        <f t="shared" si="14"/>
        <v>INSERT INTO "TeamRanks" (team_id,team_sport_id,team_rank) VALUES (41,25,1);</v>
      </c>
    </row>
    <row r="936" spans="2:8" x14ac:dyDescent="0.25">
      <c r="B936" t="s">
        <v>344</v>
      </c>
      <c r="C936">
        <f>INDEX(NationalTeams!B:B,MATCH(B936,NationalTeams!C:C,0))</f>
        <v>42</v>
      </c>
      <c r="D936" t="s">
        <v>1240</v>
      </c>
      <c r="E936">
        <f>INDEX(TeamSports!B:B,MATCH(D936,TeamSports!C:C,0))</f>
        <v>25</v>
      </c>
      <c r="F936">
        <f>INDEX(RanksTable!G:G,MATCH(B936,RanksTable!B:B,0))</f>
        <v>7</v>
      </c>
      <c r="H936" t="str">
        <f t="shared" si="14"/>
        <v>INSERT INTO "TeamRanks" (team_id,team_sport_id,team_rank) VALUES (42,25,7);</v>
      </c>
    </row>
    <row r="937" spans="2:8" x14ac:dyDescent="0.25">
      <c r="B937" t="s">
        <v>330</v>
      </c>
      <c r="C937">
        <f>INDEX(NationalTeams!B:B,MATCH(B937,NationalTeams!C:C,0))</f>
        <v>43</v>
      </c>
      <c r="D937" t="s">
        <v>1240</v>
      </c>
      <c r="E937">
        <f>INDEX(TeamSports!B:B,MATCH(D937,TeamSports!C:C,0))</f>
        <v>25</v>
      </c>
      <c r="F937">
        <f>INDEX(RanksTable!G:G,MATCH(B937,RanksTable!B:B,0))</f>
        <v>3</v>
      </c>
      <c r="H937" t="str">
        <f t="shared" si="14"/>
        <v>INSERT INTO "TeamRanks" (team_id,team_sport_id,team_rank) VALUES (43,25,3);</v>
      </c>
    </row>
    <row r="938" spans="2:8" x14ac:dyDescent="0.25">
      <c r="B938" t="s">
        <v>429</v>
      </c>
      <c r="C938">
        <f>INDEX(NationalTeams!B:B,MATCH(B938,NationalTeams!C:C,0))</f>
        <v>44</v>
      </c>
      <c r="D938" t="s">
        <v>1240</v>
      </c>
      <c r="E938">
        <f>INDEX(TeamSports!B:B,MATCH(D938,TeamSports!C:C,0))</f>
        <v>25</v>
      </c>
      <c r="F938">
        <f>INDEX(RanksTable!G:G,MATCH(B938,RanksTable!B:B,0))</f>
        <v>3</v>
      </c>
      <c r="H938" t="str">
        <f t="shared" si="14"/>
        <v>INSERT INTO "TeamRanks" (team_id,team_sport_id,team_rank) VALUES (44,25,3);</v>
      </c>
    </row>
    <row r="939" spans="2:8" x14ac:dyDescent="0.25">
      <c r="B939" t="s">
        <v>534</v>
      </c>
      <c r="C939">
        <f>INDEX(NationalTeams!B:B,MATCH(B939,NationalTeams!C:C,0))</f>
        <v>45</v>
      </c>
      <c r="D939" t="s">
        <v>1240</v>
      </c>
      <c r="E939">
        <f>INDEX(TeamSports!B:B,MATCH(D939,TeamSports!C:C,0))</f>
        <v>25</v>
      </c>
      <c r="F939">
        <f>INDEX(RanksTable!G:G,MATCH(B939,RanksTable!B:B,0))</f>
        <v>7</v>
      </c>
      <c r="H939" t="str">
        <f t="shared" si="14"/>
        <v>INSERT INTO "TeamRanks" (team_id,team_sport_id,team_rank) VALUES (45,25,7);</v>
      </c>
    </row>
    <row r="940" spans="2:8" x14ac:dyDescent="0.25">
      <c r="B940" t="s">
        <v>328</v>
      </c>
      <c r="C940">
        <f>INDEX(NationalTeams!B:B,MATCH(B940,NationalTeams!C:C,0))</f>
        <v>46</v>
      </c>
      <c r="D940" t="s">
        <v>1240</v>
      </c>
      <c r="E940">
        <f>INDEX(TeamSports!B:B,MATCH(D940,TeamSports!C:C,0))</f>
        <v>25</v>
      </c>
      <c r="F940">
        <f>INDEX(RanksTable!G:G,MATCH(B940,RanksTable!B:B,0))</f>
        <v>4</v>
      </c>
      <c r="H940" t="str">
        <f t="shared" si="14"/>
        <v>INSERT INTO "TeamRanks" (team_id,team_sport_id,team_rank) VALUES (46,25,4);</v>
      </c>
    </row>
    <row r="941" spans="2:8" x14ac:dyDescent="0.25">
      <c r="B941" t="s">
        <v>368</v>
      </c>
      <c r="C941">
        <f>INDEX(NationalTeams!B:B,MATCH(B941,NationalTeams!C:C,0))</f>
        <v>47</v>
      </c>
      <c r="D941" t="s">
        <v>1240</v>
      </c>
      <c r="E941">
        <f>INDEX(TeamSports!B:B,MATCH(D941,TeamSports!C:C,0))</f>
        <v>25</v>
      </c>
      <c r="F941">
        <f>INDEX(RanksTable!G:G,MATCH(B941,RanksTable!B:B,0))</f>
        <v>7</v>
      </c>
      <c r="H941" t="str">
        <f t="shared" si="14"/>
        <v>INSERT INTO "TeamRanks" (team_id,team_sport_id,team_rank) VALUES (47,25,7);</v>
      </c>
    </row>
    <row r="942" spans="2:8" x14ac:dyDescent="0.25">
      <c r="B942" t="s">
        <v>369</v>
      </c>
      <c r="C942">
        <f>INDEX(NationalTeams!B:B,MATCH(B942,NationalTeams!C:C,0))</f>
        <v>48</v>
      </c>
      <c r="D942" t="s">
        <v>1240</v>
      </c>
      <c r="E942">
        <f>INDEX(TeamSports!B:B,MATCH(D942,TeamSports!C:C,0))</f>
        <v>25</v>
      </c>
      <c r="F942">
        <f>INDEX(RanksTable!G:G,MATCH(B942,RanksTable!B:B,0))</f>
        <v>7</v>
      </c>
      <c r="H942" t="str">
        <f t="shared" si="14"/>
        <v>INSERT INTO "TeamRanks" (team_id,team_sport_id,team_rank) VALUES (48,25,7);</v>
      </c>
    </row>
    <row r="943" spans="2:8" x14ac:dyDescent="0.25">
      <c r="B943" t="s">
        <v>447</v>
      </c>
      <c r="C943">
        <f>INDEX(NationalTeams!B:B,MATCH(B943,NationalTeams!C:C,0))</f>
        <v>49</v>
      </c>
      <c r="D943" t="s">
        <v>1240</v>
      </c>
      <c r="E943">
        <f>INDEX(TeamSports!B:B,MATCH(D943,TeamSports!C:C,0))</f>
        <v>25</v>
      </c>
      <c r="F943">
        <f>INDEX(RanksTable!G:G,MATCH(B943,RanksTable!B:B,0))</f>
        <v>7</v>
      </c>
      <c r="H943" t="str">
        <f t="shared" si="14"/>
        <v>INSERT INTO "TeamRanks" (team_id,team_sport_id,team_rank) VALUES (49,25,7);</v>
      </c>
    </row>
    <row r="944" spans="2:8" x14ac:dyDescent="0.25">
      <c r="B944" t="s">
        <v>425</v>
      </c>
      <c r="C944">
        <f>INDEX(NationalTeams!B:B,MATCH(B944,NationalTeams!C:C,0))</f>
        <v>50</v>
      </c>
      <c r="D944" t="s">
        <v>1240</v>
      </c>
      <c r="E944">
        <f>INDEX(TeamSports!B:B,MATCH(D944,TeamSports!C:C,0))</f>
        <v>25</v>
      </c>
      <c r="F944">
        <f>INDEX(RanksTable!G:G,MATCH(B944,RanksTable!B:B,0))</f>
        <v>3</v>
      </c>
      <c r="H944" t="str">
        <f t="shared" si="14"/>
        <v>INSERT INTO "TeamRanks" (team_id,team_sport_id,team_rank) VALUES (50,25,3);</v>
      </c>
    </row>
    <row r="945" spans="2:8" x14ac:dyDescent="0.25">
      <c r="B945" t="s">
        <v>323</v>
      </c>
      <c r="C945">
        <f>INDEX(NationalTeams!B:B,MATCH(B945,NationalTeams!C:C,0))</f>
        <v>51</v>
      </c>
      <c r="D945" t="s">
        <v>1240</v>
      </c>
      <c r="E945">
        <f>INDEX(TeamSports!B:B,MATCH(D945,TeamSports!C:C,0))</f>
        <v>25</v>
      </c>
      <c r="F945">
        <f>INDEX(RanksTable!G:G,MATCH(B945,RanksTable!B:B,0))</f>
        <v>7</v>
      </c>
      <c r="H945" t="str">
        <f t="shared" si="14"/>
        <v>INSERT INTO "TeamRanks" (team_id,team_sport_id,team_rank) VALUES (51,25,7);</v>
      </c>
    </row>
    <row r="946" spans="2:8" x14ac:dyDescent="0.25">
      <c r="B946" t="s">
        <v>354</v>
      </c>
      <c r="C946">
        <f>INDEX(NationalTeams!B:B,MATCH(B946,NationalTeams!C:C,0))</f>
        <v>52</v>
      </c>
      <c r="D946" t="s">
        <v>1240</v>
      </c>
      <c r="E946">
        <f>INDEX(TeamSports!B:B,MATCH(D946,TeamSports!C:C,0))</f>
        <v>25</v>
      </c>
      <c r="F946">
        <f>INDEX(RanksTable!G:G,MATCH(B946,RanksTable!B:B,0))</f>
        <v>7</v>
      </c>
      <c r="H946" t="str">
        <f t="shared" si="14"/>
        <v>INSERT INTO "TeamRanks" (team_id,team_sport_id,team_rank) VALUES (52,25,7);</v>
      </c>
    </row>
    <row r="947" spans="2:8" x14ac:dyDescent="0.25">
      <c r="B947" t="s">
        <v>498</v>
      </c>
      <c r="C947">
        <f>INDEX(NationalTeams!B:B,MATCH(B947,NationalTeams!C:C,0))</f>
        <v>53</v>
      </c>
      <c r="D947" t="s">
        <v>1240</v>
      </c>
      <c r="E947">
        <f>INDEX(TeamSports!B:B,MATCH(D947,TeamSports!C:C,0))</f>
        <v>25</v>
      </c>
      <c r="F947">
        <f>INDEX(RanksTable!G:G,MATCH(B947,RanksTable!B:B,0))</f>
        <v>3</v>
      </c>
      <c r="H947" t="str">
        <f t="shared" si="14"/>
        <v>INSERT INTO "TeamRanks" (team_id,team_sport_id,team_rank) VALUES (53,25,3);</v>
      </c>
    </row>
    <row r="948" spans="2:8" x14ac:dyDescent="0.25">
      <c r="B948" t="s">
        <v>406</v>
      </c>
      <c r="C948">
        <f>INDEX(NationalTeams!B:B,MATCH(B948,NationalTeams!C:C,0))</f>
        <v>54</v>
      </c>
      <c r="D948" t="s">
        <v>1240</v>
      </c>
      <c r="E948">
        <f>INDEX(TeamSports!B:B,MATCH(D948,TeamSports!C:C,0))</f>
        <v>25</v>
      </c>
      <c r="F948">
        <f>INDEX(RanksTable!G:G,MATCH(B948,RanksTable!B:B,0))</f>
        <v>2</v>
      </c>
      <c r="H948" t="str">
        <f t="shared" si="14"/>
        <v>INSERT INTO "TeamRanks" (team_id,team_sport_id,team_rank) VALUES (54,25,2);</v>
      </c>
    </row>
    <row r="949" spans="2:8" x14ac:dyDescent="0.25">
      <c r="B949" t="s">
        <v>404</v>
      </c>
      <c r="C949">
        <f>INDEX(NationalTeams!B:B,MATCH(B949,NationalTeams!C:C,0))</f>
        <v>55</v>
      </c>
      <c r="D949" t="s">
        <v>1240</v>
      </c>
      <c r="E949">
        <f>INDEX(TeamSports!B:B,MATCH(D949,TeamSports!C:C,0))</f>
        <v>25</v>
      </c>
      <c r="F949">
        <f>INDEX(RanksTable!G:G,MATCH(B949,RanksTable!B:B,0))</f>
        <v>4</v>
      </c>
      <c r="H949" t="str">
        <f t="shared" si="14"/>
        <v>INSERT INTO "TeamRanks" (team_id,team_sport_id,team_rank) VALUES (55,25,4);</v>
      </c>
    </row>
    <row r="950" spans="2:8" x14ac:dyDescent="0.25">
      <c r="B950" t="s">
        <v>495</v>
      </c>
      <c r="C950">
        <f>INDEX(NationalTeams!B:B,MATCH(B950,NationalTeams!C:C,0))</f>
        <v>56</v>
      </c>
      <c r="D950" t="s">
        <v>1240</v>
      </c>
      <c r="E950">
        <f>INDEX(TeamSports!B:B,MATCH(D950,TeamSports!C:C,0))</f>
        <v>25</v>
      </c>
      <c r="F950">
        <f>INDEX(RanksTable!G:G,MATCH(B950,RanksTable!B:B,0))</f>
        <v>4</v>
      </c>
      <c r="H950" t="str">
        <f t="shared" si="14"/>
        <v>INSERT INTO "TeamRanks" (team_id,team_sport_id,team_rank) VALUES (56,25,4);</v>
      </c>
    </row>
    <row r="951" spans="2:8" x14ac:dyDescent="0.25">
      <c r="B951" t="s">
        <v>413</v>
      </c>
      <c r="C951">
        <f>INDEX(NationalTeams!B:B,MATCH(B951,NationalTeams!C:C,0))</f>
        <v>57</v>
      </c>
      <c r="D951" t="s">
        <v>1240</v>
      </c>
      <c r="E951">
        <f>INDEX(TeamSports!B:B,MATCH(D951,TeamSports!C:C,0))</f>
        <v>25</v>
      </c>
      <c r="F951">
        <f>INDEX(RanksTable!G:G,MATCH(B951,RanksTable!B:B,0))</f>
        <v>5</v>
      </c>
      <c r="H951" t="str">
        <f t="shared" si="14"/>
        <v>INSERT INTO "TeamRanks" (team_id,team_sport_id,team_rank) VALUES (57,25,5);</v>
      </c>
    </row>
    <row r="952" spans="2:8" x14ac:dyDescent="0.25">
      <c r="B952" t="s">
        <v>331</v>
      </c>
      <c r="C952">
        <f>INDEX(NationalTeams!B:B,MATCH(B952,NationalTeams!C:C,0))</f>
        <v>58</v>
      </c>
      <c r="D952" t="s">
        <v>1240</v>
      </c>
      <c r="E952">
        <f>INDEX(TeamSports!B:B,MATCH(D952,TeamSports!C:C,0))</f>
        <v>25</v>
      </c>
      <c r="F952">
        <f>INDEX(RanksTable!G:G,MATCH(B952,RanksTable!B:B,0))</f>
        <v>7</v>
      </c>
      <c r="H952" t="str">
        <f t="shared" si="14"/>
        <v>INSERT INTO "TeamRanks" (team_id,team_sport_id,team_rank) VALUES (58,25,7);</v>
      </c>
    </row>
    <row r="953" spans="2:8" x14ac:dyDescent="0.25">
      <c r="B953" t="s">
        <v>365</v>
      </c>
      <c r="C953">
        <f>INDEX(NationalTeams!B:B,MATCH(B953,NationalTeams!C:C,0))</f>
        <v>59</v>
      </c>
      <c r="D953" t="s">
        <v>1240</v>
      </c>
      <c r="E953">
        <f>INDEX(TeamSports!B:B,MATCH(D953,TeamSports!C:C,0))</f>
        <v>25</v>
      </c>
      <c r="F953">
        <f>INDEX(RanksTable!G:G,MATCH(B953,RanksTable!B:B,0))</f>
        <v>3</v>
      </c>
      <c r="H953" t="str">
        <f t="shared" si="14"/>
        <v>INSERT INTO "TeamRanks" (team_id,team_sport_id,team_rank) VALUES (59,25,3);</v>
      </c>
    </row>
    <row r="954" spans="2:8" x14ac:dyDescent="0.25">
      <c r="B954" t="s">
        <v>332</v>
      </c>
      <c r="C954">
        <f>INDEX(NationalTeams!B:B,MATCH(B954,NationalTeams!C:C,0))</f>
        <v>60</v>
      </c>
      <c r="D954" t="s">
        <v>1240</v>
      </c>
      <c r="E954">
        <f>INDEX(TeamSports!B:B,MATCH(D954,TeamSports!C:C,0))</f>
        <v>25</v>
      </c>
      <c r="F954">
        <f>INDEX(RanksTable!G:G,MATCH(B954,RanksTable!B:B,0))</f>
        <v>6</v>
      </c>
      <c r="H954" t="str">
        <f t="shared" si="14"/>
        <v>INSERT INTO "TeamRanks" (team_id,team_sport_id,team_rank) VALUES (60,25,6);</v>
      </c>
    </row>
    <row r="955" spans="2:8" x14ac:dyDescent="0.25">
      <c r="B955" t="s">
        <v>435</v>
      </c>
      <c r="C955">
        <f>INDEX(NationalTeams!B:B,MATCH(B955,NationalTeams!C:C,0))</f>
        <v>61</v>
      </c>
      <c r="D955" t="s">
        <v>1240</v>
      </c>
      <c r="E955">
        <f>INDEX(TeamSports!B:B,MATCH(D955,TeamSports!C:C,0))</f>
        <v>25</v>
      </c>
      <c r="F955">
        <f>INDEX(RanksTable!G:G,MATCH(B955,RanksTable!B:B,0))</f>
        <v>5</v>
      </c>
      <c r="H955" t="str">
        <f t="shared" si="14"/>
        <v>INSERT INTO "TeamRanks" (team_id,team_sport_id,team_rank) VALUES (61,25,5);</v>
      </c>
    </row>
    <row r="956" spans="2:8" x14ac:dyDescent="0.25">
      <c r="B956" t="s">
        <v>346</v>
      </c>
      <c r="C956">
        <f>INDEX(NationalTeams!B:B,MATCH(B956,NationalTeams!C:C,0))</f>
        <v>62</v>
      </c>
      <c r="D956" t="s">
        <v>1240</v>
      </c>
      <c r="E956">
        <f>INDEX(TeamSports!B:B,MATCH(D956,TeamSports!C:C,0))</f>
        <v>25</v>
      </c>
      <c r="F956">
        <f>INDEX(RanksTable!G:G,MATCH(B956,RanksTable!B:B,0))</f>
        <v>7</v>
      </c>
      <c r="H956" t="str">
        <f t="shared" si="14"/>
        <v>INSERT INTO "TeamRanks" (team_id,team_sport_id,team_rank) VALUES (62,25,7);</v>
      </c>
    </row>
    <row r="957" spans="2:8" x14ac:dyDescent="0.25">
      <c r="B957" t="s">
        <v>515</v>
      </c>
      <c r="C957">
        <f>INDEX(NationalTeams!B:B,MATCH(B957,NationalTeams!C:C,0))</f>
        <v>63</v>
      </c>
      <c r="D957" t="s">
        <v>1240</v>
      </c>
      <c r="E957">
        <f>INDEX(TeamSports!B:B,MATCH(D957,TeamSports!C:C,0))</f>
        <v>25</v>
      </c>
      <c r="F957">
        <f>INDEX(RanksTable!G:G,MATCH(B957,RanksTable!B:B,0))</f>
        <v>4</v>
      </c>
      <c r="H957" t="str">
        <f t="shared" si="14"/>
        <v>INSERT INTO "TeamRanks" (team_id,team_sport_id,team_rank) VALUES (63,25,4);</v>
      </c>
    </row>
    <row r="958" spans="2:8" x14ac:dyDescent="0.25">
      <c r="B958" t="s">
        <v>509</v>
      </c>
      <c r="C958">
        <f>INDEX(NationalTeams!B:B,MATCH(B958,NationalTeams!C:C,0))</f>
        <v>64</v>
      </c>
      <c r="D958" t="s">
        <v>1240</v>
      </c>
      <c r="E958">
        <f>INDEX(TeamSports!B:B,MATCH(D958,TeamSports!C:C,0))</f>
        <v>25</v>
      </c>
      <c r="F958">
        <f>INDEX(RanksTable!G:G,MATCH(B958,RanksTable!B:B,0))</f>
        <v>3</v>
      </c>
      <c r="H958" t="str">
        <f t="shared" si="14"/>
        <v>INSERT INTO "TeamRanks" (team_id,team_sport_id,team_rank) VALUES (64,25,3);</v>
      </c>
    </row>
    <row r="959" spans="2:8" x14ac:dyDescent="0.25">
      <c r="B959" t="s">
        <v>518</v>
      </c>
      <c r="C959">
        <f>INDEX(NationalTeams!B:B,MATCH(B959,NationalTeams!C:C,0))</f>
        <v>65</v>
      </c>
      <c r="D959" t="s">
        <v>1240</v>
      </c>
      <c r="E959">
        <f>INDEX(TeamSports!B:B,MATCH(D959,TeamSports!C:C,0))</f>
        <v>25</v>
      </c>
      <c r="F959">
        <f>INDEX(RanksTable!G:G,MATCH(B959,RanksTable!B:B,0))</f>
        <v>1</v>
      </c>
      <c r="H959" t="str">
        <f t="shared" si="14"/>
        <v>INSERT INTO "TeamRanks" (team_id,team_sport_id,team_rank) VALUES (65,25,1);</v>
      </c>
    </row>
    <row r="960" spans="2:8" x14ac:dyDescent="0.25">
      <c r="B960" t="s">
        <v>490</v>
      </c>
      <c r="C960">
        <f>INDEX(NationalTeams!B:B,MATCH(B960,NationalTeams!C:C,0))</f>
        <v>66</v>
      </c>
      <c r="D960" t="s">
        <v>1240</v>
      </c>
      <c r="E960">
        <f>INDEX(TeamSports!B:B,MATCH(D960,TeamSports!C:C,0))</f>
        <v>25</v>
      </c>
      <c r="F960">
        <f>INDEX(RanksTable!G:G,MATCH(B960,RanksTable!B:B,0))</f>
        <v>3</v>
      </c>
      <c r="H960" t="str">
        <f t="shared" si="14"/>
        <v>INSERT INTO "TeamRanks" (team_id,team_sport_id,team_rank) VALUES (66,25,3);</v>
      </c>
    </row>
    <row r="961" spans="2:8" x14ac:dyDescent="0.25">
      <c r="B961" t="s">
        <v>349</v>
      </c>
      <c r="C961">
        <f>INDEX(NationalTeams!B:B,MATCH(B961,NationalTeams!C:C,0))</f>
        <v>67</v>
      </c>
      <c r="D961" t="s">
        <v>1240</v>
      </c>
      <c r="E961">
        <f>INDEX(TeamSports!B:B,MATCH(D961,TeamSports!C:C,0))</f>
        <v>25</v>
      </c>
      <c r="F961">
        <f>INDEX(RanksTable!G:G,MATCH(B961,RanksTable!B:B,0))</f>
        <v>1</v>
      </c>
      <c r="H961" t="str">
        <f t="shared" si="14"/>
        <v>INSERT INTO "TeamRanks" (team_id,team_sport_id,team_rank) VALUES (67,25,1);</v>
      </c>
    </row>
    <row r="962" spans="2:8" x14ac:dyDescent="0.25">
      <c r="B962" t="s">
        <v>531</v>
      </c>
      <c r="C962">
        <f>INDEX(NationalTeams!B:B,MATCH(B962,NationalTeams!C:C,0))</f>
        <v>68</v>
      </c>
      <c r="D962" t="s">
        <v>1240</v>
      </c>
      <c r="E962">
        <f>INDEX(TeamSports!B:B,MATCH(D962,TeamSports!C:C,0))</f>
        <v>25</v>
      </c>
      <c r="F962">
        <f>INDEX(RanksTable!G:G,MATCH(B962,RanksTable!B:B,0))</f>
        <v>3</v>
      </c>
      <c r="H962" t="str">
        <f t="shared" si="14"/>
        <v>INSERT INTO "TeamRanks" (team_id,team_sport_id,team_rank) VALUES (68,25,3);</v>
      </c>
    </row>
    <row r="963" spans="2:8" x14ac:dyDescent="0.25">
      <c r="B963" t="s">
        <v>326</v>
      </c>
      <c r="C963">
        <f>INDEX(NationalTeams!B:B,MATCH(B963,NationalTeams!C:C,0))</f>
        <v>69</v>
      </c>
      <c r="D963" t="s">
        <v>1240</v>
      </c>
      <c r="E963">
        <f>INDEX(TeamSports!B:B,MATCH(D963,TeamSports!C:C,0))</f>
        <v>25</v>
      </c>
      <c r="F963">
        <f>INDEX(RanksTable!G:G,MATCH(B963,RanksTable!B:B,0))</f>
        <v>7</v>
      </c>
      <c r="H963" t="str">
        <f t="shared" si="14"/>
        <v>INSERT INTO "TeamRanks" (team_id,team_sport_id,team_rank) VALUES (69,25,7);</v>
      </c>
    </row>
    <row r="964" spans="2:8" x14ac:dyDescent="0.25">
      <c r="B964" t="s">
        <v>320</v>
      </c>
      <c r="C964">
        <f>INDEX(NationalTeams!B:B,MATCH(B964,NationalTeams!C:C,0))</f>
        <v>70</v>
      </c>
      <c r="D964" t="s">
        <v>1240</v>
      </c>
      <c r="E964">
        <f>INDEX(TeamSports!B:B,MATCH(D964,TeamSports!C:C,0))</f>
        <v>25</v>
      </c>
      <c r="F964">
        <f>INDEX(RanksTable!G:G,MATCH(B964,RanksTable!B:B,0))</f>
        <v>7</v>
      </c>
      <c r="H964" t="str">
        <f t="shared" ref="H964:H1027" si="15">_xlfn.CONCAT($H$1,$L$1,$C$1,$L$1," ",$J$1,$C$2,$N$1,$E$2,$N$1,$F$2,$K$1,$I$1,$J$1,C964,$N$1,E964,$N$1,F964,$K$1,$O$1)</f>
        <v>INSERT INTO "TeamRanks" (team_id,team_sport_id,team_rank) VALUES (70,25,7);</v>
      </c>
    </row>
    <row r="965" spans="2:8" x14ac:dyDescent="0.25">
      <c r="B965" t="s">
        <v>459</v>
      </c>
      <c r="C965">
        <f>INDEX(NationalTeams!B:B,MATCH(B965,NationalTeams!C:C,0))</f>
        <v>71</v>
      </c>
      <c r="D965" t="s">
        <v>1240</v>
      </c>
      <c r="E965">
        <f>INDEX(TeamSports!B:B,MATCH(D965,TeamSports!C:C,0))</f>
        <v>25</v>
      </c>
      <c r="F965">
        <f>INDEX(RanksTable!G:G,MATCH(B965,RanksTable!B:B,0))</f>
        <v>7</v>
      </c>
      <c r="H965" t="str">
        <f t="shared" si="15"/>
        <v>INSERT INTO "TeamRanks" (team_id,team_sport_id,team_rank) VALUES (71,25,7);</v>
      </c>
    </row>
    <row r="966" spans="2:8" x14ac:dyDescent="0.25">
      <c r="B966" t="s">
        <v>445</v>
      </c>
      <c r="C966">
        <f>INDEX(NationalTeams!B:B,MATCH(B966,NationalTeams!C:C,0))</f>
        <v>72</v>
      </c>
      <c r="D966" t="s">
        <v>1240</v>
      </c>
      <c r="E966">
        <f>INDEX(TeamSports!B:B,MATCH(D966,TeamSports!C:C,0))</f>
        <v>25</v>
      </c>
      <c r="F966">
        <f>INDEX(RanksTable!G:G,MATCH(B966,RanksTable!B:B,0))</f>
        <v>5</v>
      </c>
      <c r="H966" t="str">
        <f t="shared" si="15"/>
        <v>INSERT INTO "TeamRanks" (team_id,team_sport_id,team_rank) VALUES (72,25,5);</v>
      </c>
    </row>
    <row r="967" spans="2:8" x14ac:dyDescent="0.25">
      <c r="B967" t="s">
        <v>511</v>
      </c>
      <c r="C967">
        <f>INDEX(NationalTeams!B:B,MATCH(B967,NationalTeams!C:C,0))</f>
        <v>73</v>
      </c>
      <c r="D967" t="s">
        <v>1240</v>
      </c>
      <c r="E967">
        <f>INDEX(TeamSports!B:B,MATCH(D967,TeamSports!C:C,0))</f>
        <v>25</v>
      </c>
      <c r="F967">
        <f>INDEX(RanksTable!G:G,MATCH(B967,RanksTable!B:B,0))</f>
        <v>2</v>
      </c>
      <c r="H967" t="str">
        <f t="shared" si="15"/>
        <v>INSERT INTO "TeamRanks" (team_id,team_sport_id,team_rank) VALUES (73,25,2);</v>
      </c>
    </row>
    <row r="968" spans="2:8" x14ac:dyDescent="0.25">
      <c r="B968" t="s">
        <v>487</v>
      </c>
      <c r="C968">
        <f>INDEX(NationalTeams!B:B,MATCH(B968,NationalTeams!C:C,0))</f>
        <v>74</v>
      </c>
      <c r="D968" t="s">
        <v>1240</v>
      </c>
      <c r="E968">
        <f>INDEX(TeamSports!B:B,MATCH(D968,TeamSports!C:C,0))</f>
        <v>25</v>
      </c>
      <c r="F968">
        <f>INDEX(RanksTable!G:G,MATCH(B968,RanksTable!B:B,0))</f>
        <v>1</v>
      </c>
      <c r="H968" t="str">
        <f t="shared" si="15"/>
        <v>INSERT INTO "TeamRanks" (team_id,team_sport_id,team_rank) VALUES (74,25,1);</v>
      </c>
    </row>
    <row r="969" spans="2:8" x14ac:dyDescent="0.25">
      <c r="B969" t="s">
        <v>383</v>
      </c>
      <c r="C969">
        <f>INDEX(NationalTeams!B:B,MATCH(B969,NationalTeams!C:C,0))</f>
        <v>75</v>
      </c>
      <c r="D969" t="s">
        <v>1240</v>
      </c>
      <c r="E969">
        <f>INDEX(TeamSports!B:B,MATCH(D969,TeamSports!C:C,0))</f>
        <v>25</v>
      </c>
      <c r="F969">
        <f>INDEX(RanksTable!G:G,MATCH(B969,RanksTable!B:B,0))</f>
        <v>7</v>
      </c>
      <c r="H969" t="str">
        <f t="shared" si="15"/>
        <v>INSERT INTO "TeamRanks" (team_id,team_sport_id,team_rank) VALUES (75,25,7);</v>
      </c>
    </row>
    <row r="970" spans="2:8" x14ac:dyDescent="0.25">
      <c r="B970" t="s">
        <v>517</v>
      </c>
      <c r="C970">
        <f>INDEX(NationalTeams!B:B,MATCH(B970,NationalTeams!C:C,0))</f>
        <v>76</v>
      </c>
      <c r="D970" t="s">
        <v>1240</v>
      </c>
      <c r="E970">
        <f>INDEX(TeamSports!B:B,MATCH(D970,TeamSports!C:C,0))</f>
        <v>25</v>
      </c>
      <c r="F970">
        <f>INDEX(RanksTable!G:G,MATCH(B970,RanksTable!B:B,0))</f>
        <v>7</v>
      </c>
      <c r="H970" t="str">
        <f t="shared" si="15"/>
        <v>INSERT INTO "TeamRanks" (team_id,team_sport_id,team_rank) VALUES (76,25,7);</v>
      </c>
    </row>
    <row r="971" spans="2:8" x14ac:dyDescent="0.25">
      <c r="B971" t="s">
        <v>391</v>
      </c>
      <c r="C971">
        <f>INDEX(NationalTeams!B:B,MATCH(B971,NationalTeams!C:C,0))</f>
        <v>77</v>
      </c>
      <c r="D971" t="s">
        <v>1240</v>
      </c>
      <c r="E971">
        <f>INDEX(TeamSports!B:B,MATCH(D971,TeamSports!C:C,0))</f>
        <v>25</v>
      </c>
      <c r="F971">
        <f>INDEX(RanksTable!G:G,MATCH(B971,RanksTable!B:B,0))</f>
        <v>7</v>
      </c>
      <c r="H971" t="str">
        <f t="shared" si="15"/>
        <v>INSERT INTO "TeamRanks" (team_id,team_sport_id,team_rank) VALUES (77,25,7);</v>
      </c>
    </row>
    <row r="972" spans="2:8" x14ac:dyDescent="0.25">
      <c r="B972" t="s">
        <v>524</v>
      </c>
      <c r="C972">
        <f>INDEX(NationalTeams!B:B,MATCH(B972,NationalTeams!C:C,0))</f>
        <v>78</v>
      </c>
      <c r="D972" t="s">
        <v>1240</v>
      </c>
      <c r="E972">
        <f>INDEX(TeamSports!B:B,MATCH(D972,TeamSports!C:C,0))</f>
        <v>25</v>
      </c>
      <c r="F972">
        <f>INDEX(RanksTable!G:G,MATCH(B972,RanksTable!B:B,0))</f>
        <v>7</v>
      </c>
      <c r="H972" t="str">
        <f t="shared" si="15"/>
        <v>INSERT INTO "TeamRanks" (team_id,team_sport_id,team_rank) VALUES (78,25,7);</v>
      </c>
    </row>
    <row r="973" spans="2:8" x14ac:dyDescent="0.25">
      <c r="B973" t="s">
        <v>325</v>
      </c>
      <c r="C973">
        <f>INDEX(NationalTeams!B:B,MATCH(B973,NationalTeams!C:C,0))</f>
        <v>79</v>
      </c>
      <c r="D973" t="s">
        <v>1240</v>
      </c>
      <c r="E973">
        <f>INDEX(TeamSports!B:B,MATCH(D973,TeamSports!C:C,0))</f>
        <v>25</v>
      </c>
      <c r="F973">
        <f>INDEX(RanksTable!G:G,MATCH(B973,RanksTable!B:B,0))</f>
        <v>7</v>
      </c>
      <c r="H973" t="str">
        <f t="shared" si="15"/>
        <v>INSERT INTO "TeamRanks" (team_id,team_sport_id,team_rank) VALUES (79,25,7);</v>
      </c>
    </row>
    <row r="974" spans="2:8" x14ac:dyDescent="0.25">
      <c r="B974" t="s">
        <v>536</v>
      </c>
      <c r="C974">
        <f>INDEX(NationalTeams!B:B,MATCH(B974,NationalTeams!C:C,0))</f>
        <v>80</v>
      </c>
      <c r="D974" t="s">
        <v>1240</v>
      </c>
      <c r="E974">
        <f>INDEX(TeamSports!B:B,MATCH(D974,TeamSports!C:C,0))</f>
        <v>25</v>
      </c>
      <c r="F974">
        <f>INDEX(RanksTable!G:G,MATCH(B974,RanksTable!B:B,0))</f>
        <v>7</v>
      </c>
      <c r="H974" t="str">
        <f t="shared" si="15"/>
        <v>INSERT INTO "TeamRanks" (team_id,team_sport_id,team_rank) VALUES (80,25,7);</v>
      </c>
    </row>
    <row r="975" spans="2:8" x14ac:dyDescent="0.25">
      <c r="B975" t="s">
        <v>405</v>
      </c>
      <c r="C975">
        <f>INDEX(NationalTeams!B:B,MATCH(B975,NationalTeams!C:C,0))</f>
        <v>81</v>
      </c>
      <c r="D975" t="s">
        <v>1240</v>
      </c>
      <c r="E975">
        <f>INDEX(TeamSports!B:B,MATCH(D975,TeamSports!C:C,0))</f>
        <v>25</v>
      </c>
      <c r="F975">
        <f>INDEX(RanksTable!G:G,MATCH(B975,RanksTable!B:B,0))</f>
        <v>6</v>
      </c>
      <c r="H975" t="str">
        <f t="shared" si="15"/>
        <v>INSERT INTO "TeamRanks" (team_id,team_sport_id,team_rank) VALUES (81,25,6);</v>
      </c>
    </row>
    <row r="976" spans="2:8" x14ac:dyDescent="0.25">
      <c r="B976" t="s">
        <v>508</v>
      </c>
      <c r="C976">
        <f>INDEX(NationalTeams!B:B,MATCH(B976,NationalTeams!C:C,0))</f>
        <v>82</v>
      </c>
      <c r="D976" t="s">
        <v>1240</v>
      </c>
      <c r="E976">
        <f>INDEX(TeamSports!B:B,MATCH(D976,TeamSports!C:C,0))</f>
        <v>25</v>
      </c>
      <c r="F976">
        <f>INDEX(RanksTable!G:G,MATCH(B976,RanksTable!B:B,0))</f>
        <v>3</v>
      </c>
      <c r="H976" t="str">
        <f t="shared" si="15"/>
        <v>INSERT INTO "TeamRanks" (team_id,team_sport_id,team_rank) VALUES (82,25,3);</v>
      </c>
    </row>
    <row r="977" spans="2:8" x14ac:dyDescent="0.25">
      <c r="B977" t="s">
        <v>477</v>
      </c>
      <c r="C977">
        <f>INDEX(NationalTeams!B:B,MATCH(B977,NationalTeams!C:C,0))</f>
        <v>83</v>
      </c>
      <c r="D977" t="s">
        <v>1240</v>
      </c>
      <c r="E977">
        <f>INDEX(TeamSports!B:B,MATCH(D977,TeamSports!C:C,0))</f>
        <v>25</v>
      </c>
      <c r="F977">
        <f>INDEX(RanksTable!G:G,MATCH(B977,RanksTable!B:B,0))</f>
        <v>7</v>
      </c>
      <c r="H977" t="str">
        <f t="shared" si="15"/>
        <v>INSERT INTO "TeamRanks" (team_id,team_sport_id,team_rank) VALUES (83,25,7);</v>
      </c>
    </row>
    <row r="978" spans="2:8" x14ac:dyDescent="0.25">
      <c r="B978" t="s">
        <v>396</v>
      </c>
      <c r="C978">
        <f>INDEX(NationalTeams!B:B,MATCH(B978,NationalTeams!C:C,0))</f>
        <v>84</v>
      </c>
      <c r="D978" t="s">
        <v>1240</v>
      </c>
      <c r="E978">
        <f>INDEX(TeamSports!B:B,MATCH(D978,TeamSports!C:C,0))</f>
        <v>25</v>
      </c>
      <c r="F978">
        <f>INDEX(RanksTable!G:G,MATCH(B978,RanksTable!B:B,0))</f>
        <v>6</v>
      </c>
      <c r="H978" t="str">
        <f t="shared" si="15"/>
        <v>INSERT INTO "TeamRanks" (team_id,team_sport_id,team_rank) VALUES (84,25,6);</v>
      </c>
    </row>
    <row r="979" spans="2:8" x14ac:dyDescent="0.25">
      <c r="B979" t="s">
        <v>382</v>
      </c>
      <c r="C979">
        <f>INDEX(NationalTeams!B:B,MATCH(B979,NationalTeams!C:C,0))</f>
        <v>85</v>
      </c>
      <c r="D979" t="s">
        <v>1240</v>
      </c>
      <c r="E979">
        <f>INDEX(TeamSports!B:B,MATCH(D979,TeamSports!C:C,0))</f>
        <v>25</v>
      </c>
      <c r="F979">
        <f>INDEX(RanksTable!G:G,MATCH(B979,RanksTable!B:B,0))</f>
        <v>7</v>
      </c>
      <c r="H979" t="str">
        <f t="shared" si="15"/>
        <v>INSERT INTO "TeamRanks" (team_id,team_sport_id,team_rank) VALUES (85,25,7);</v>
      </c>
    </row>
    <row r="980" spans="2:8" x14ac:dyDescent="0.25">
      <c r="B980" t="s">
        <v>338</v>
      </c>
      <c r="C980">
        <f>INDEX(NationalTeams!B:B,MATCH(B980,NationalTeams!C:C,0))</f>
        <v>86</v>
      </c>
      <c r="D980" t="s">
        <v>1240</v>
      </c>
      <c r="E980">
        <f>INDEX(TeamSports!B:B,MATCH(D980,TeamSports!C:C,0))</f>
        <v>25</v>
      </c>
      <c r="F980">
        <f>INDEX(RanksTable!G:G,MATCH(B980,RanksTable!B:B,0))</f>
        <v>7</v>
      </c>
      <c r="H980" t="str">
        <f t="shared" si="15"/>
        <v>INSERT INTO "TeamRanks" (team_id,team_sport_id,team_rank) VALUES (86,25,7);</v>
      </c>
    </row>
    <row r="981" spans="2:8" x14ac:dyDescent="0.25">
      <c r="B981" t="s">
        <v>392</v>
      </c>
      <c r="C981">
        <f>INDEX(NationalTeams!B:B,MATCH(B981,NationalTeams!C:C,0))</f>
        <v>87</v>
      </c>
      <c r="D981" t="s">
        <v>1240</v>
      </c>
      <c r="E981">
        <f>INDEX(TeamSports!B:B,MATCH(D981,TeamSports!C:C,0))</f>
        <v>25</v>
      </c>
      <c r="F981">
        <f>INDEX(RanksTable!G:G,MATCH(B981,RanksTable!B:B,0))</f>
        <v>7</v>
      </c>
      <c r="H981" t="str">
        <f t="shared" si="15"/>
        <v>INSERT INTO "TeamRanks" (team_id,team_sport_id,team_rank) VALUES (87,25,7);</v>
      </c>
    </row>
    <row r="982" spans="2:8" x14ac:dyDescent="0.25">
      <c r="B982" t="s">
        <v>335</v>
      </c>
      <c r="C982">
        <f>INDEX(NationalTeams!B:B,MATCH(B982,NationalTeams!C:C,0))</f>
        <v>88</v>
      </c>
      <c r="D982" t="s">
        <v>1240</v>
      </c>
      <c r="E982">
        <f>INDEX(TeamSports!B:B,MATCH(D982,TeamSports!C:C,0))</f>
        <v>25</v>
      </c>
      <c r="F982">
        <f>INDEX(RanksTable!G:G,MATCH(B982,RanksTable!B:B,0))</f>
        <v>7</v>
      </c>
      <c r="H982" t="str">
        <f t="shared" si="15"/>
        <v>INSERT INTO "TeamRanks" (team_id,team_sport_id,team_rank) VALUES (88,25,7);</v>
      </c>
    </row>
    <row r="983" spans="2:8" x14ac:dyDescent="0.25">
      <c r="B983" t="s">
        <v>333</v>
      </c>
      <c r="C983">
        <f>INDEX(NationalTeams!B:B,MATCH(B983,NationalTeams!C:C,0))</f>
        <v>89</v>
      </c>
      <c r="D983" t="s">
        <v>1240</v>
      </c>
      <c r="E983">
        <f>INDEX(TeamSports!B:B,MATCH(D983,TeamSports!C:C,0))</f>
        <v>25</v>
      </c>
      <c r="F983">
        <f>INDEX(RanksTable!G:G,MATCH(B983,RanksTable!B:B,0))</f>
        <v>7</v>
      </c>
      <c r="H983" t="str">
        <f t="shared" si="15"/>
        <v>INSERT INTO "TeamRanks" (team_id,team_sport_id,team_rank) VALUES (89,25,7);</v>
      </c>
    </row>
    <row r="984" spans="2:8" x14ac:dyDescent="0.25">
      <c r="B984" t="s">
        <v>397</v>
      </c>
      <c r="C984">
        <f>INDEX(NationalTeams!B:B,MATCH(B984,NationalTeams!C:C,0))</f>
        <v>90</v>
      </c>
      <c r="D984" t="s">
        <v>1240</v>
      </c>
      <c r="E984">
        <f>INDEX(TeamSports!B:B,MATCH(D984,TeamSports!C:C,0))</f>
        <v>25</v>
      </c>
      <c r="F984">
        <f>INDEX(RanksTable!G:G,MATCH(B984,RanksTable!B:B,0))</f>
        <v>7</v>
      </c>
      <c r="H984" t="str">
        <f t="shared" si="15"/>
        <v>INSERT INTO "TeamRanks" (team_id,team_sport_id,team_rank) VALUES (90,25,7);</v>
      </c>
    </row>
    <row r="985" spans="2:8" x14ac:dyDescent="0.25">
      <c r="B985" t="s">
        <v>469</v>
      </c>
      <c r="C985">
        <f>INDEX(NationalTeams!B:B,MATCH(B985,NationalTeams!C:C,0))</f>
        <v>91</v>
      </c>
      <c r="D985" t="s">
        <v>1240</v>
      </c>
      <c r="E985">
        <f>INDEX(TeamSports!B:B,MATCH(D985,TeamSports!C:C,0))</f>
        <v>25</v>
      </c>
      <c r="F985">
        <f>INDEX(RanksTable!G:G,MATCH(B985,RanksTable!B:B,0))</f>
        <v>6</v>
      </c>
      <c r="H985" t="str">
        <f t="shared" si="15"/>
        <v>INSERT INTO "TeamRanks" (team_id,team_sport_id,team_rank) VALUES (91,25,6);</v>
      </c>
    </row>
    <row r="986" spans="2:8" x14ac:dyDescent="0.25">
      <c r="B986" t="s">
        <v>512</v>
      </c>
      <c r="C986">
        <f>INDEX(NationalTeams!B:B,MATCH(B986,NationalTeams!C:C,0))</f>
        <v>92</v>
      </c>
      <c r="D986" t="s">
        <v>1240</v>
      </c>
      <c r="E986">
        <f>INDEX(TeamSports!B:B,MATCH(D986,TeamSports!C:C,0))</f>
        <v>25</v>
      </c>
      <c r="F986">
        <f>INDEX(RanksTable!G:G,MATCH(B986,RanksTable!B:B,0))</f>
        <v>4</v>
      </c>
      <c r="H986" t="str">
        <f t="shared" si="15"/>
        <v>INSERT INTO "TeamRanks" (team_id,team_sport_id,team_rank) VALUES (92,25,4);</v>
      </c>
    </row>
    <row r="987" spans="2:8" x14ac:dyDescent="0.25">
      <c r="B987" t="s">
        <v>458</v>
      </c>
      <c r="C987">
        <f>INDEX(NationalTeams!B:B,MATCH(B987,NationalTeams!C:C,0))</f>
        <v>93</v>
      </c>
      <c r="D987" t="s">
        <v>1240</v>
      </c>
      <c r="E987">
        <f>INDEX(TeamSports!B:B,MATCH(D987,TeamSports!C:C,0))</f>
        <v>25</v>
      </c>
      <c r="F987">
        <f>INDEX(RanksTable!G:G,MATCH(B987,RanksTable!B:B,0))</f>
        <v>4</v>
      </c>
      <c r="H987" t="str">
        <f t="shared" si="15"/>
        <v>INSERT INTO "TeamRanks" (team_id,team_sport_id,team_rank) VALUES (93,25,4);</v>
      </c>
    </row>
    <row r="988" spans="2:8" x14ac:dyDescent="0.25">
      <c r="B988" t="s">
        <v>444</v>
      </c>
      <c r="C988">
        <f>INDEX(NationalTeams!B:B,MATCH(B988,NationalTeams!C:C,0))</f>
        <v>94</v>
      </c>
      <c r="D988" t="s">
        <v>1240</v>
      </c>
      <c r="E988">
        <f>INDEX(TeamSports!B:B,MATCH(D988,TeamSports!C:C,0))</f>
        <v>25</v>
      </c>
      <c r="F988">
        <f>INDEX(RanksTable!G:G,MATCH(B988,RanksTable!B:B,0))</f>
        <v>4</v>
      </c>
      <c r="H988" t="str">
        <f t="shared" si="15"/>
        <v>INSERT INTO "TeamRanks" (team_id,team_sport_id,team_rank) VALUES (94,25,4);</v>
      </c>
    </row>
    <row r="989" spans="2:8" x14ac:dyDescent="0.25">
      <c r="B989" t="s">
        <v>493</v>
      </c>
      <c r="C989">
        <f>INDEX(NationalTeams!B:B,MATCH(B989,NationalTeams!C:C,0))</f>
        <v>95</v>
      </c>
      <c r="D989" t="s">
        <v>1240</v>
      </c>
      <c r="E989">
        <f>INDEX(TeamSports!B:B,MATCH(D989,TeamSports!C:C,0))</f>
        <v>25</v>
      </c>
      <c r="F989">
        <f>INDEX(RanksTable!G:G,MATCH(B989,RanksTable!B:B,0))</f>
        <v>7</v>
      </c>
      <c r="H989" t="str">
        <f t="shared" si="15"/>
        <v>INSERT INTO "TeamRanks" (team_id,team_sport_id,team_rank) VALUES (95,25,7);</v>
      </c>
    </row>
    <row r="990" spans="2:8" x14ac:dyDescent="0.25">
      <c r="B990" t="s">
        <v>431</v>
      </c>
      <c r="C990">
        <f>INDEX(NationalTeams!B:B,MATCH(B990,NationalTeams!C:C,0))</f>
        <v>96</v>
      </c>
      <c r="D990" t="s">
        <v>1240</v>
      </c>
      <c r="E990">
        <f>INDEX(TeamSports!B:B,MATCH(D990,TeamSports!C:C,0))</f>
        <v>25</v>
      </c>
      <c r="F990">
        <f>INDEX(RanksTable!G:G,MATCH(B990,RanksTable!B:B,0))</f>
        <v>7</v>
      </c>
      <c r="H990" t="str">
        <f t="shared" si="15"/>
        <v>INSERT INTO "TeamRanks" (team_id,team_sport_id,team_rank) VALUES (96,25,7);</v>
      </c>
    </row>
    <row r="991" spans="2:8" x14ac:dyDescent="0.25">
      <c r="B991" t="s">
        <v>427</v>
      </c>
      <c r="C991">
        <f>INDEX(NationalTeams!B:B,MATCH(B991,NationalTeams!C:C,0))</f>
        <v>97</v>
      </c>
      <c r="D991" t="s">
        <v>1240</v>
      </c>
      <c r="E991">
        <f>INDEX(TeamSports!B:B,MATCH(D991,TeamSports!C:C,0))</f>
        <v>25</v>
      </c>
      <c r="F991">
        <f>INDEX(RanksTable!G:G,MATCH(B991,RanksTable!B:B,0))</f>
        <v>2</v>
      </c>
      <c r="H991" t="str">
        <f t="shared" si="15"/>
        <v>INSERT INTO "TeamRanks" (team_id,team_sport_id,team_rank) VALUES (97,25,2);</v>
      </c>
    </row>
    <row r="992" spans="2:8" x14ac:dyDescent="0.25">
      <c r="B992" t="s">
        <v>513</v>
      </c>
      <c r="C992">
        <f>INDEX(NationalTeams!B:B,MATCH(B992,NationalTeams!C:C,0))</f>
        <v>98</v>
      </c>
      <c r="D992" t="s">
        <v>1240</v>
      </c>
      <c r="E992">
        <f>INDEX(TeamSports!B:B,MATCH(D992,TeamSports!C:C,0))</f>
        <v>25</v>
      </c>
      <c r="F992">
        <f>INDEX(RanksTable!G:G,MATCH(B992,RanksTable!B:B,0))</f>
        <v>6</v>
      </c>
      <c r="H992" t="str">
        <f t="shared" si="15"/>
        <v>INSERT INTO "TeamRanks" (team_id,team_sport_id,team_rank) VALUES (98,25,6);</v>
      </c>
    </row>
    <row r="993" spans="2:8" x14ac:dyDescent="0.25">
      <c r="B993" t="s">
        <v>503</v>
      </c>
      <c r="C993">
        <f>INDEX(NationalTeams!B:B,MATCH(B993,NationalTeams!C:C,0))</f>
        <v>99</v>
      </c>
      <c r="D993" t="s">
        <v>1240</v>
      </c>
      <c r="E993">
        <f>INDEX(TeamSports!B:B,MATCH(D993,TeamSports!C:C,0))</f>
        <v>25</v>
      </c>
      <c r="F993">
        <f>INDEX(RanksTable!G:G,MATCH(B993,RanksTable!B:B,0))</f>
        <v>5</v>
      </c>
      <c r="H993" t="str">
        <f t="shared" si="15"/>
        <v>INSERT INTO "TeamRanks" (team_id,team_sport_id,team_rank) VALUES (99,25,5);</v>
      </c>
    </row>
    <row r="994" spans="2:8" x14ac:dyDescent="0.25">
      <c r="B994" t="s">
        <v>519</v>
      </c>
      <c r="C994">
        <f>INDEX(NationalTeams!B:B,MATCH(B994,NationalTeams!C:C,0))</f>
        <v>100</v>
      </c>
      <c r="D994" t="s">
        <v>1240</v>
      </c>
      <c r="E994">
        <f>INDEX(TeamSports!B:B,MATCH(D994,TeamSports!C:C,0))</f>
        <v>25</v>
      </c>
      <c r="F994">
        <f>INDEX(RanksTable!G:G,MATCH(B994,RanksTable!B:B,0))</f>
        <v>6</v>
      </c>
      <c r="H994" t="str">
        <f t="shared" si="15"/>
        <v>INSERT INTO "TeamRanks" (team_id,team_sport_id,team_rank) VALUES (100,25,6);</v>
      </c>
    </row>
    <row r="995" spans="2:8" x14ac:dyDescent="0.25">
      <c r="B995" t="s">
        <v>410</v>
      </c>
      <c r="C995">
        <f>INDEX(NationalTeams!B:B,MATCH(B995,NationalTeams!C:C,0))</f>
        <v>101</v>
      </c>
      <c r="D995" t="s">
        <v>1240</v>
      </c>
      <c r="E995">
        <f>INDEX(TeamSports!B:B,MATCH(D995,TeamSports!C:C,0))</f>
        <v>25</v>
      </c>
      <c r="F995">
        <f>INDEX(RanksTable!G:G,MATCH(B995,RanksTable!B:B,0))</f>
        <v>7</v>
      </c>
      <c r="H995" t="str">
        <f t="shared" si="15"/>
        <v>INSERT INTO "TeamRanks" (team_id,team_sport_id,team_rank) VALUES (101,25,7);</v>
      </c>
    </row>
    <row r="996" spans="2:8" x14ac:dyDescent="0.25">
      <c r="B996" t="s">
        <v>486</v>
      </c>
      <c r="C996">
        <f>INDEX(NationalTeams!B:B,MATCH(B996,NationalTeams!C:C,0))</f>
        <v>102</v>
      </c>
      <c r="D996" t="s">
        <v>1240</v>
      </c>
      <c r="E996">
        <f>INDEX(TeamSports!B:B,MATCH(D996,TeamSports!C:C,0))</f>
        <v>25</v>
      </c>
      <c r="F996">
        <f>INDEX(RanksTable!G:G,MATCH(B996,RanksTable!B:B,0))</f>
        <v>7</v>
      </c>
      <c r="H996" t="str">
        <f t="shared" si="15"/>
        <v>INSERT INTO "TeamRanks" (team_id,team_sport_id,team_rank) VALUES (102,25,7);</v>
      </c>
    </row>
    <row r="997" spans="2:8" x14ac:dyDescent="0.25">
      <c r="B997" t="s">
        <v>526</v>
      </c>
      <c r="C997">
        <f>INDEX(NationalTeams!B:B,MATCH(B997,NationalTeams!C:C,0))</f>
        <v>103</v>
      </c>
      <c r="D997" t="s">
        <v>1240</v>
      </c>
      <c r="E997">
        <f>INDEX(TeamSports!B:B,MATCH(D997,TeamSports!C:C,0))</f>
        <v>25</v>
      </c>
      <c r="F997">
        <f>INDEX(RanksTable!G:G,MATCH(B997,RanksTable!B:B,0))</f>
        <v>6</v>
      </c>
      <c r="H997" t="str">
        <f t="shared" si="15"/>
        <v>INSERT INTO "TeamRanks" (team_id,team_sport_id,team_rank) VALUES (103,25,6);</v>
      </c>
    </row>
    <row r="998" spans="2:8" x14ac:dyDescent="0.25">
      <c r="B998" t="s">
        <v>470</v>
      </c>
      <c r="C998">
        <f>INDEX(NationalTeams!B:B,MATCH(B998,NationalTeams!C:C,0))</f>
        <v>104</v>
      </c>
      <c r="D998" t="s">
        <v>1240</v>
      </c>
      <c r="E998">
        <f>INDEX(TeamSports!B:B,MATCH(D998,TeamSports!C:C,0))</f>
        <v>25</v>
      </c>
      <c r="F998">
        <f>INDEX(RanksTable!G:G,MATCH(B998,RanksTable!B:B,0))</f>
        <v>7</v>
      </c>
      <c r="H998" t="str">
        <f t="shared" si="15"/>
        <v>INSERT INTO "TeamRanks" (team_id,team_sport_id,team_rank) VALUES (104,25,7);</v>
      </c>
    </row>
    <row r="999" spans="2:8" x14ac:dyDescent="0.25">
      <c r="B999" t="s">
        <v>461</v>
      </c>
      <c r="C999">
        <f>INDEX(NationalTeams!B:B,MATCH(B999,NationalTeams!C:C,0))</f>
        <v>105</v>
      </c>
      <c r="D999" t="s">
        <v>1240</v>
      </c>
      <c r="E999">
        <f>INDEX(TeamSports!B:B,MATCH(D999,TeamSports!C:C,0))</f>
        <v>25</v>
      </c>
      <c r="F999">
        <f>INDEX(RanksTable!G:G,MATCH(B999,RanksTable!B:B,0))</f>
        <v>7</v>
      </c>
      <c r="H999" t="str">
        <f t="shared" si="15"/>
        <v>INSERT INTO "TeamRanks" (team_id,team_sport_id,team_rank) VALUES (105,25,7);</v>
      </c>
    </row>
    <row r="1000" spans="2:8" x14ac:dyDescent="0.25">
      <c r="B1000" t="s">
        <v>418</v>
      </c>
      <c r="C1000">
        <f>INDEX(NationalTeams!B:B,MATCH(B1000,NationalTeams!C:C,0))</f>
        <v>106</v>
      </c>
      <c r="D1000" t="s">
        <v>1240</v>
      </c>
      <c r="E1000">
        <f>INDEX(TeamSports!B:B,MATCH(D1000,TeamSports!C:C,0))</f>
        <v>25</v>
      </c>
      <c r="F1000">
        <f>INDEX(RanksTable!G:G,MATCH(B1000,RanksTable!B:B,0))</f>
        <v>7</v>
      </c>
      <c r="H1000" t="str">
        <f t="shared" si="15"/>
        <v>INSERT INTO "TeamRanks" (team_id,team_sport_id,team_rank) VALUES (106,25,7);</v>
      </c>
    </row>
    <row r="1001" spans="2:8" x14ac:dyDescent="0.25">
      <c r="B1001" t="s">
        <v>417</v>
      </c>
      <c r="C1001">
        <f>INDEX(NationalTeams!B:B,MATCH(B1001,NationalTeams!C:C,0))</f>
        <v>107</v>
      </c>
      <c r="D1001" t="s">
        <v>1240</v>
      </c>
      <c r="E1001">
        <f>INDEX(TeamSports!B:B,MATCH(D1001,TeamSports!C:C,0))</f>
        <v>25</v>
      </c>
      <c r="F1001">
        <f>INDEX(RanksTable!G:G,MATCH(B1001,RanksTable!B:B,0))</f>
        <v>7</v>
      </c>
      <c r="H1001" t="str">
        <f t="shared" si="15"/>
        <v>INSERT INTO "TeamRanks" (team_id,team_sport_id,team_rank) VALUES (107,25,7);</v>
      </c>
    </row>
    <row r="1002" spans="2:8" x14ac:dyDescent="0.25">
      <c r="B1002" t="s">
        <v>421</v>
      </c>
      <c r="C1002">
        <f>INDEX(NationalTeams!B:B,MATCH(B1002,NationalTeams!C:C,0))</f>
        <v>108</v>
      </c>
      <c r="D1002" t="s">
        <v>1240</v>
      </c>
      <c r="E1002">
        <f>INDEX(TeamSports!B:B,MATCH(D1002,TeamSports!C:C,0))</f>
        <v>25</v>
      </c>
      <c r="F1002">
        <f>INDEX(RanksTable!G:G,MATCH(B1002,RanksTable!B:B,0))</f>
        <v>7</v>
      </c>
      <c r="H1002" t="str">
        <f t="shared" si="15"/>
        <v>INSERT INTO "TeamRanks" (team_id,team_sport_id,team_rank) VALUES (108,25,7);</v>
      </c>
    </row>
    <row r="1003" spans="2:8" x14ac:dyDescent="0.25">
      <c r="B1003" t="s">
        <v>530</v>
      </c>
      <c r="C1003">
        <f>INDEX(NationalTeams!B:B,MATCH(B1003,NationalTeams!C:C,0))</f>
        <v>109</v>
      </c>
      <c r="D1003" t="s">
        <v>1240</v>
      </c>
      <c r="E1003">
        <f>INDEX(TeamSports!B:B,MATCH(D1003,TeamSports!C:C,0))</f>
        <v>25</v>
      </c>
      <c r="F1003">
        <f>INDEX(RanksTable!G:G,MATCH(B1003,RanksTable!B:B,0))</f>
        <v>3</v>
      </c>
      <c r="H1003" t="str">
        <f t="shared" si="15"/>
        <v>INSERT INTO "TeamRanks" (team_id,team_sport_id,team_rank) VALUES (109,25,3);</v>
      </c>
    </row>
    <row r="1004" spans="2:8" x14ac:dyDescent="0.25">
      <c r="B1004" t="s">
        <v>488</v>
      </c>
      <c r="C1004">
        <f>INDEX(NationalTeams!B:B,MATCH(B1004,NationalTeams!C:C,0))</f>
        <v>110</v>
      </c>
      <c r="D1004" t="s">
        <v>1240</v>
      </c>
      <c r="E1004">
        <f>INDEX(TeamSports!B:B,MATCH(D1004,TeamSports!C:C,0))</f>
        <v>25</v>
      </c>
      <c r="F1004">
        <f>INDEX(RanksTable!G:G,MATCH(B1004,RanksTable!B:B,0))</f>
        <v>1</v>
      </c>
      <c r="H1004" t="str">
        <f t="shared" si="15"/>
        <v>INSERT INTO "TeamRanks" (team_id,team_sport_id,team_rank) VALUES (110,25,1);</v>
      </c>
    </row>
    <row r="1005" spans="2:8" x14ac:dyDescent="0.25">
      <c r="B1005" t="s">
        <v>352</v>
      </c>
      <c r="C1005">
        <f>INDEX(NationalTeams!B:B,MATCH(B1005,NationalTeams!C:C,0))</f>
        <v>111</v>
      </c>
      <c r="D1005" t="s">
        <v>1240</v>
      </c>
      <c r="E1005">
        <f>INDEX(TeamSports!B:B,MATCH(D1005,TeamSports!C:C,0))</f>
        <v>25</v>
      </c>
      <c r="F1005">
        <f>INDEX(RanksTable!G:G,MATCH(B1005,RanksTable!B:B,0))</f>
        <v>5</v>
      </c>
      <c r="H1005" t="str">
        <f t="shared" si="15"/>
        <v>INSERT INTO "TeamRanks" (team_id,team_sport_id,team_rank) VALUES (111,25,5);</v>
      </c>
    </row>
    <row r="1006" spans="2:8" x14ac:dyDescent="0.25">
      <c r="B1006" t="s">
        <v>422</v>
      </c>
      <c r="C1006">
        <f>INDEX(NationalTeams!B:B,MATCH(B1006,NationalTeams!C:C,0))</f>
        <v>112</v>
      </c>
      <c r="D1006" t="s">
        <v>1240</v>
      </c>
      <c r="E1006">
        <f>INDEX(TeamSports!B:B,MATCH(D1006,TeamSports!C:C,0))</f>
        <v>25</v>
      </c>
      <c r="F1006">
        <f>INDEX(RanksTable!G:G,MATCH(B1006,RanksTable!B:B,0))</f>
        <v>1</v>
      </c>
      <c r="H1006" t="str">
        <f t="shared" si="15"/>
        <v>INSERT INTO "TeamRanks" (team_id,team_sport_id,team_rank) VALUES (112,25,1);</v>
      </c>
    </row>
    <row r="1007" spans="2:8" x14ac:dyDescent="0.25">
      <c r="B1007" t="s">
        <v>451</v>
      </c>
      <c r="C1007">
        <f>INDEX(NationalTeams!B:B,MATCH(B1007,NationalTeams!C:C,0))</f>
        <v>113</v>
      </c>
      <c r="D1007" t="s">
        <v>1240</v>
      </c>
      <c r="E1007">
        <f>INDEX(TeamSports!B:B,MATCH(D1007,TeamSports!C:C,0))</f>
        <v>25</v>
      </c>
      <c r="F1007">
        <f>INDEX(RanksTable!G:G,MATCH(B1007,RanksTable!B:B,0))</f>
        <v>6</v>
      </c>
      <c r="H1007" t="str">
        <f t="shared" si="15"/>
        <v>INSERT INTO "TeamRanks" (team_id,team_sport_id,team_rank) VALUES (113,25,6);</v>
      </c>
    </row>
    <row r="1008" spans="2:8" x14ac:dyDescent="0.25">
      <c r="B1008" t="s">
        <v>430</v>
      </c>
      <c r="C1008">
        <f>INDEX(NationalTeams!B:B,MATCH(B1008,NationalTeams!C:C,0))</f>
        <v>114</v>
      </c>
      <c r="D1008" t="s">
        <v>1240</v>
      </c>
      <c r="E1008">
        <f>INDEX(TeamSports!B:B,MATCH(D1008,TeamSports!C:C,0))</f>
        <v>25</v>
      </c>
      <c r="F1008">
        <f>INDEX(RanksTable!G:G,MATCH(B1008,RanksTable!B:B,0))</f>
        <v>5</v>
      </c>
      <c r="H1008" t="str">
        <f t="shared" si="15"/>
        <v>INSERT INTO "TeamRanks" (team_id,team_sport_id,team_rank) VALUES (114,25,5);</v>
      </c>
    </row>
    <row r="1009" spans="2:8" x14ac:dyDescent="0.25">
      <c r="B1009" t="s">
        <v>381</v>
      </c>
      <c r="C1009">
        <f>INDEX(NationalTeams!B:B,MATCH(B1009,NationalTeams!C:C,0))</f>
        <v>115</v>
      </c>
      <c r="D1009" t="s">
        <v>1240</v>
      </c>
      <c r="E1009">
        <f>INDEX(TeamSports!B:B,MATCH(D1009,TeamSports!C:C,0))</f>
        <v>25</v>
      </c>
      <c r="F1009">
        <f>INDEX(RanksTable!G:G,MATCH(B1009,RanksTable!B:B,0))</f>
        <v>7</v>
      </c>
      <c r="H1009" t="str">
        <f t="shared" si="15"/>
        <v>INSERT INTO "TeamRanks" (team_id,team_sport_id,team_rank) VALUES (115,25,7);</v>
      </c>
    </row>
    <row r="1010" spans="2:8" x14ac:dyDescent="0.25">
      <c r="B1010" t="s">
        <v>434</v>
      </c>
      <c r="C1010">
        <f>INDEX(NationalTeams!B:B,MATCH(B1010,NationalTeams!C:C,0))</f>
        <v>116</v>
      </c>
      <c r="D1010" t="s">
        <v>1240</v>
      </c>
      <c r="E1010">
        <f>INDEX(TeamSports!B:B,MATCH(D1010,TeamSports!C:C,0))</f>
        <v>25</v>
      </c>
      <c r="F1010">
        <f>INDEX(RanksTable!G:G,MATCH(B1010,RanksTable!B:B,0))</f>
        <v>5</v>
      </c>
      <c r="H1010" t="str">
        <f t="shared" si="15"/>
        <v>INSERT INTO "TeamRanks" (team_id,team_sport_id,team_rank) VALUES (116,25,5);</v>
      </c>
    </row>
    <row r="1011" spans="2:8" x14ac:dyDescent="0.25">
      <c r="B1011" t="s">
        <v>475</v>
      </c>
      <c r="C1011">
        <f>INDEX(NationalTeams!B:B,MATCH(B1011,NationalTeams!C:C,0))</f>
        <v>117</v>
      </c>
      <c r="D1011" t="s">
        <v>1240</v>
      </c>
      <c r="E1011">
        <f>INDEX(TeamSports!B:B,MATCH(D1011,TeamSports!C:C,0))</f>
        <v>25</v>
      </c>
      <c r="F1011">
        <f>INDEX(RanksTable!G:G,MATCH(B1011,RanksTable!B:B,0))</f>
        <v>7</v>
      </c>
      <c r="H1011" t="str">
        <f t="shared" si="15"/>
        <v>INSERT INTO "TeamRanks" (team_id,team_sport_id,team_rank) VALUES (117,25,7);</v>
      </c>
    </row>
    <row r="1012" spans="2:8" x14ac:dyDescent="0.25">
      <c r="B1012" t="s">
        <v>528</v>
      </c>
      <c r="C1012">
        <f>INDEX(NationalTeams!B:B,MATCH(B1012,NationalTeams!C:C,0))</f>
        <v>118</v>
      </c>
      <c r="D1012" t="s">
        <v>1240</v>
      </c>
      <c r="E1012">
        <f>INDEX(TeamSports!B:B,MATCH(D1012,TeamSports!C:C,0))</f>
        <v>25</v>
      </c>
      <c r="F1012">
        <f>INDEX(RanksTable!G:G,MATCH(B1012,RanksTable!B:B,0))</f>
        <v>5</v>
      </c>
      <c r="H1012" t="str">
        <f t="shared" si="15"/>
        <v>INSERT INTO "TeamRanks" (team_id,team_sport_id,team_rank) VALUES (118,25,5);</v>
      </c>
    </row>
    <row r="1013" spans="2:8" x14ac:dyDescent="0.25">
      <c r="B1013" t="s">
        <v>436</v>
      </c>
      <c r="C1013">
        <f>INDEX(NationalTeams!B:B,MATCH(B1013,NationalTeams!C:C,0))</f>
        <v>119</v>
      </c>
      <c r="D1013" t="s">
        <v>1240</v>
      </c>
      <c r="E1013">
        <f>INDEX(TeamSports!B:B,MATCH(D1013,TeamSports!C:C,0))</f>
        <v>25</v>
      </c>
      <c r="F1013">
        <f>INDEX(RanksTable!G:G,MATCH(B1013,RanksTable!B:B,0))</f>
        <v>5</v>
      </c>
      <c r="H1013" t="str">
        <f t="shared" si="15"/>
        <v>INSERT INTO "TeamRanks" (team_id,team_sport_id,team_rank) VALUES (119,25,5);</v>
      </c>
    </row>
    <row r="1014" spans="2:8" x14ac:dyDescent="0.25">
      <c r="B1014" t="s">
        <v>455</v>
      </c>
      <c r="C1014">
        <f>INDEX(NationalTeams!B:B,MATCH(B1014,NationalTeams!C:C,0))</f>
        <v>120</v>
      </c>
      <c r="D1014" t="s">
        <v>1240</v>
      </c>
      <c r="E1014">
        <f>INDEX(TeamSports!B:B,MATCH(D1014,TeamSports!C:C,0))</f>
        <v>25</v>
      </c>
      <c r="F1014">
        <f>INDEX(RanksTable!G:G,MATCH(B1014,RanksTable!B:B,0))</f>
        <v>7</v>
      </c>
      <c r="H1014" t="str">
        <f t="shared" si="15"/>
        <v>INSERT INTO "TeamRanks" (team_id,team_sport_id,team_rank) VALUES (120,25,7);</v>
      </c>
    </row>
    <row r="1015" spans="2:8" x14ac:dyDescent="0.25">
      <c r="B1015" t="s">
        <v>345</v>
      </c>
      <c r="C1015">
        <f>INDEX(NationalTeams!B:B,MATCH(B1015,NationalTeams!C:C,0))</f>
        <v>121</v>
      </c>
      <c r="D1015" t="s">
        <v>1240</v>
      </c>
      <c r="E1015">
        <f>INDEX(TeamSports!B:B,MATCH(D1015,TeamSports!C:C,0))</f>
        <v>25</v>
      </c>
      <c r="F1015">
        <f>INDEX(RanksTable!G:G,MATCH(B1015,RanksTable!B:B,0))</f>
        <v>7</v>
      </c>
      <c r="H1015" t="str">
        <f t="shared" si="15"/>
        <v>INSERT INTO "TeamRanks" (team_id,team_sport_id,team_rank) VALUES (121,25,7);</v>
      </c>
    </row>
    <row r="1016" spans="2:8" x14ac:dyDescent="0.25">
      <c r="B1016" t="s">
        <v>532</v>
      </c>
      <c r="C1016">
        <f>INDEX(NationalTeams!B:B,MATCH(B1016,NationalTeams!C:C,0))</f>
        <v>122</v>
      </c>
      <c r="D1016" t="s">
        <v>1240</v>
      </c>
      <c r="E1016">
        <f>INDEX(TeamSports!B:B,MATCH(D1016,TeamSports!C:C,0))</f>
        <v>25</v>
      </c>
      <c r="F1016">
        <f>INDEX(RanksTable!G:G,MATCH(B1016,RanksTable!B:B,0))</f>
        <v>4</v>
      </c>
      <c r="H1016" t="str">
        <f t="shared" si="15"/>
        <v>INSERT INTO "TeamRanks" (team_id,team_sport_id,team_rank) VALUES (122,25,4);</v>
      </c>
    </row>
    <row r="1017" spans="2:8" x14ac:dyDescent="0.25">
      <c r="B1017" t="s">
        <v>468</v>
      </c>
      <c r="C1017">
        <f>INDEX(NationalTeams!B:B,MATCH(B1017,NationalTeams!C:C,0))</f>
        <v>123</v>
      </c>
      <c r="D1017" t="s">
        <v>1240</v>
      </c>
      <c r="E1017">
        <f>INDEX(TeamSports!B:B,MATCH(D1017,TeamSports!C:C,0))</f>
        <v>25</v>
      </c>
      <c r="F1017">
        <f>INDEX(RanksTable!G:G,MATCH(B1017,RanksTable!B:B,0))</f>
        <v>6</v>
      </c>
      <c r="H1017" t="str">
        <f t="shared" si="15"/>
        <v>INSERT INTO "TeamRanks" (team_id,team_sport_id,team_rank) VALUES (123,25,6);</v>
      </c>
    </row>
    <row r="1018" spans="2:8" x14ac:dyDescent="0.25">
      <c r="B1018" t="s">
        <v>347</v>
      </c>
      <c r="C1018">
        <f>INDEX(NationalTeams!B:B,MATCH(B1018,NationalTeams!C:C,0))</f>
        <v>124</v>
      </c>
      <c r="D1018" t="s">
        <v>1240</v>
      </c>
      <c r="E1018">
        <f>INDEX(TeamSports!B:B,MATCH(D1018,TeamSports!C:C,0))</f>
        <v>25</v>
      </c>
      <c r="F1018">
        <f>INDEX(RanksTable!G:G,MATCH(B1018,RanksTable!B:B,0))</f>
        <v>7</v>
      </c>
      <c r="H1018" t="str">
        <f t="shared" si="15"/>
        <v>INSERT INTO "TeamRanks" (team_id,team_sport_id,team_rank) VALUES (124,25,7);</v>
      </c>
    </row>
    <row r="1019" spans="2:8" x14ac:dyDescent="0.25">
      <c r="B1019" t="s">
        <v>390</v>
      </c>
      <c r="C1019">
        <f>INDEX(NationalTeams!B:B,MATCH(B1019,NationalTeams!C:C,0))</f>
        <v>125</v>
      </c>
      <c r="D1019" t="s">
        <v>1240</v>
      </c>
      <c r="E1019">
        <f>INDEX(TeamSports!B:B,MATCH(D1019,TeamSports!C:C,0))</f>
        <v>25</v>
      </c>
      <c r="F1019">
        <f>INDEX(RanksTable!G:G,MATCH(B1019,RanksTable!B:B,0))</f>
        <v>5</v>
      </c>
      <c r="H1019" t="str">
        <f t="shared" si="15"/>
        <v>INSERT INTO "TeamRanks" (team_id,team_sport_id,team_rank) VALUES (125,25,5);</v>
      </c>
    </row>
    <row r="1020" spans="2:8" x14ac:dyDescent="0.25">
      <c r="B1020" t="s">
        <v>540</v>
      </c>
      <c r="C1020">
        <f>INDEX(NationalTeams!B:B,MATCH(B1020,NationalTeams!C:C,0))</f>
        <v>126</v>
      </c>
      <c r="D1020" t="s">
        <v>1240</v>
      </c>
      <c r="E1020">
        <f>INDEX(TeamSports!B:B,MATCH(D1020,TeamSports!C:C,0))</f>
        <v>25</v>
      </c>
      <c r="F1020">
        <f>INDEX(RanksTable!G:G,MATCH(B1020,RanksTable!B:B,0))</f>
        <v>7</v>
      </c>
      <c r="H1020" t="str">
        <f t="shared" si="15"/>
        <v>INSERT INTO "TeamRanks" (team_id,team_sport_id,team_rank) VALUES (126,25,7);</v>
      </c>
    </row>
    <row r="1021" spans="2:8" x14ac:dyDescent="0.25">
      <c r="B1021" t="s">
        <v>527</v>
      </c>
      <c r="C1021">
        <f>INDEX(NationalTeams!B:B,MATCH(B1021,NationalTeams!C:C,0))</f>
        <v>127</v>
      </c>
      <c r="D1021" t="s">
        <v>1240</v>
      </c>
      <c r="E1021">
        <f>INDEX(TeamSports!B:B,MATCH(D1021,TeamSports!C:C,0))</f>
        <v>25</v>
      </c>
      <c r="F1021">
        <f>INDEX(RanksTable!G:G,MATCH(B1021,RanksTable!B:B,0))</f>
        <v>7</v>
      </c>
      <c r="H1021" t="str">
        <f t="shared" si="15"/>
        <v>INSERT INTO "TeamRanks" (team_id,team_sport_id,team_rank) VALUES (127,25,7);</v>
      </c>
    </row>
    <row r="1022" spans="2:8" x14ac:dyDescent="0.25">
      <c r="B1022" t="s">
        <v>523</v>
      </c>
      <c r="C1022">
        <f>INDEX(NationalTeams!B:B,MATCH(B1022,NationalTeams!C:C,0))</f>
        <v>128</v>
      </c>
      <c r="D1022" t="s">
        <v>1240</v>
      </c>
      <c r="E1022">
        <f>INDEX(TeamSports!B:B,MATCH(D1022,TeamSports!C:C,0))</f>
        <v>25</v>
      </c>
      <c r="F1022">
        <f>INDEX(RanksTable!G:G,MATCH(B1022,RanksTable!B:B,0))</f>
        <v>5</v>
      </c>
      <c r="H1022" t="str">
        <f t="shared" si="15"/>
        <v>INSERT INTO "TeamRanks" (team_id,team_sport_id,team_rank) VALUES (128,25,5);</v>
      </c>
    </row>
    <row r="1023" spans="2:8" x14ac:dyDescent="0.25">
      <c r="B1023" t="s">
        <v>484</v>
      </c>
      <c r="C1023">
        <f>INDEX(NationalTeams!B:B,MATCH(B1023,NationalTeams!C:C,0))</f>
        <v>129</v>
      </c>
      <c r="D1023" t="s">
        <v>1240</v>
      </c>
      <c r="E1023">
        <f>INDEX(TeamSports!B:B,MATCH(D1023,TeamSports!C:C,0))</f>
        <v>25</v>
      </c>
      <c r="F1023">
        <f>INDEX(RanksTable!G:G,MATCH(B1023,RanksTable!B:B,0))</f>
        <v>6</v>
      </c>
      <c r="H1023" t="str">
        <f t="shared" si="15"/>
        <v>INSERT INTO "TeamRanks" (team_id,team_sport_id,team_rank) VALUES (129,25,6);</v>
      </c>
    </row>
    <row r="1024" spans="2:8" x14ac:dyDescent="0.25">
      <c r="B1024" t="s">
        <v>522</v>
      </c>
      <c r="C1024">
        <f>INDEX(NationalTeams!B:B,MATCH(B1024,NationalTeams!C:C,0))</f>
        <v>130</v>
      </c>
      <c r="D1024" t="s">
        <v>1240</v>
      </c>
      <c r="E1024">
        <f>INDEX(TeamSports!B:B,MATCH(D1024,TeamSports!C:C,0))</f>
        <v>25</v>
      </c>
      <c r="F1024">
        <f>INDEX(RanksTable!G:G,MATCH(B1024,RanksTable!B:B,0))</f>
        <v>4</v>
      </c>
      <c r="H1024" t="str">
        <f t="shared" si="15"/>
        <v>INSERT INTO "TeamRanks" (team_id,team_sport_id,team_rank) VALUES (130,25,4);</v>
      </c>
    </row>
    <row r="1025" spans="2:8" x14ac:dyDescent="0.25">
      <c r="B1025" t="s">
        <v>386</v>
      </c>
      <c r="C1025">
        <f>INDEX(NationalTeams!B:B,MATCH(B1025,NationalTeams!C:C,0))</f>
        <v>131</v>
      </c>
      <c r="D1025" t="s">
        <v>1240</v>
      </c>
      <c r="E1025">
        <f>INDEX(TeamSports!B:B,MATCH(D1025,TeamSports!C:C,0))</f>
        <v>25</v>
      </c>
      <c r="F1025">
        <f>INDEX(RanksTable!G:G,MATCH(B1025,RanksTable!B:B,0))</f>
        <v>7</v>
      </c>
      <c r="H1025" t="str">
        <f t="shared" si="15"/>
        <v>INSERT INTO "TeamRanks" (team_id,team_sport_id,team_rank) VALUES (131,25,7);</v>
      </c>
    </row>
    <row r="1026" spans="2:8" x14ac:dyDescent="0.25">
      <c r="B1026" t="s">
        <v>463</v>
      </c>
      <c r="C1026">
        <f>INDEX(NationalTeams!B:B,MATCH(B1026,NationalTeams!C:C,0))</f>
        <v>132</v>
      </c>
      <c r="D1026" t="s">
        <v>1240</v>
      </c>
      <c r="E1026">
        <f>INDEX(TeamSports!B:B,MATCH(D1026,TeamSports!C:C,0))</f>
        <v>25</v>
      </c>
      <c r="F1026">
        <f>INDEX(RanksTable!G:G,MATCH(B1026,RanksTable!B:B,0))</f>
        <v>7</v>
      </c>
      <c r="H1026" t="str">
        <f t="shared" si="15"/>
        <v>INSERT INTO "TeamRanks" (team_id,team_sport_id,team_rank) VALUES (132,25,7);</v>
      </c>
    </row>
    <row r="1027" spans="2:8" x14ac:dyDescent="0.25">
      <c r="B1027" t="s">
        <v>339</v>
      </c>
      <c r="C1027">
        <f>INDEX(NationalTeams!B:B,MATCH(B1027,NationalTeams!C:C,0))</f>
        <v>133</v>
      </c>
      <c r="D1027" t="s">
        <v>1240</v>
      </c>
      <c r="E1027">
        <f>INDEX(TeamSports!B:B,MATCH(D1027,TeamSports!C:C,0))</f>
        <v>25</v>
      </c>
      <c r="F1027">
        <f>INDEX(RanksTable!G:G,MATCH(B1027,RanksTable!B:B,0))</f>
        <v>7</v>
      </c>
      <c r="H1027" t="str">
        <f t="shared" si="15"/>
        <v>INSERT INTO "TeamRanks" (team_id,team_sport_id,team_rank) VALUES (133,25,7);</v>
      </c>
    </row>
    <row r="1028" spans="2:8" x14ac:dyDescent="0.25">
      <c r="B1028" t="s">
        <v>464</v>
      </c>
      <c r="C1028">
        <f>INDEX(NationalTeams!B:B,MATCH(B1028,NationalTeams!C:C,0))</f>
        <v>134</v>
      </c>
      <c r="D1028" t="s">
        <v>1240</v>
      </c>
      <c r="E1028">
        <f>INDEX(TeamSports!B:B,MATCH(D1028,TeamSports!C:C,0))</f>
        <v>25</v>
      </c>
      <c r="F1028">
        <f>INDEX(RanksTable!G:G,MATCH(B1028,RanksTable!B:B,0))</f>
        <v>7</v>
      </c>
      <c r="H1028" t="str">
        <f t="shared" ref="H1028:H1091" si="16">_xlfn.CONCAT($H$1,$L$1,$C$1,$L$1," ",$J$1,$C$2,$N$1,$E$2,$N$1,$F$2,$K$1,$I$1,$J$1,C1028,$N$1,E1028,$N$1,F1028,$K$1,$O$1)</f>
        <v>INSERT INTO "TeamRanks" (team_id,team_sport_id,team_rank) VALUES (134,25,7);</v>
      </c>
    </row>
    <row r="1029" spans="2:8" x14ac:dyDescent="0.25">
      <c r="B1029" t="s">
        <v>379</v>
      </c>
      <c r="C1029">
        <f>INDEX(NationalTeams!B:B,MATCH(B1029,NationalTeams!C:C,0))</f>
        <v>135</v>
      </c>
      <c r="D1029" t="s">
        <v>1240</v>
      </c>
      <c r="E1029">
        <f>INDEX(TeamSports!B:B,MATCH(D1029,TeamSports!C:C,0))</f>
        <v>25</v>
      </c>
      <c r="F1029">
        <f>INDEX(RanksTable!G:G,MATCH(B1029,RanksTable!B:B,0))</f>
        <v>7</v>
      </c>
      <c r="H1029" t="str">
        <f t="shared" si="16"/>
        <v>INSERT INTO "TeamRanks" (team_id,team_sport_id,team_rank) VALUES (135,25,7);</v>
      </c>
    </row>
    <row r="1030" spans="2:8" x14ac:dyDescent="0.25">
      <c r="B1030" t="s">
        <v>539</v>
      </c>
      <c r="C1030">
        <f>INDEX(NationalTeams!B:B,MATCH(B1030,NationalTeams!C:C,0))</f>
        <v>136</v>
      </c>
      <c r="D1030" t="s">
        <v>1240</v>
      </c>
      <c r="E1030">
        <f>INDEX(TeamSports!B:B,MATCH(D1030,TeamSports!C:C,0))</f>
        <v>25</v>
      </c>
      <c r="F1030">
        <f>INDEX(RanksTable!G:G,MATCH(B1030,RanksTable!B:B,0))</f>
        <v>7</v>
      </c>
      <c r="H1030" t="str">
        <f t="shared" si="16"/>
        <v>INSERT INTO "TeamRanks" (team_id,team_sport_id,team_rank) VALUES (136,25,7);</v>
      </c>
    </row>
    <row r="1031" spans="2:8" x14ac:dyDescent="0.25">
      <c r="B1031" t="s">
        <v>342</v>
      </c>
      <c r="C1031">
        <f>INDEX(NationalTeams!B:B,MATCH(B1031,NationalTeams!C:C,0))</f>
        <v>137</v>
      </c>
      <c r="D1031" t="s">
        <v>1240</v>
      </c>
      <c r="E1031">
        <f>INDEX(TeamSports!B:B,MATCH(D1031,TeamSports!C:C,0))</f>
        <v>25</v>
      </c>
      <c r="F1031">
        <f>INDEX(RanksTable!G:G,MATCH(B1031,RanksTable!B:B,0))</f>
        <v>6</v>
      </c>
      <c r="H1031" t="str">
        <f t="shared" si="16"/>
        <v>INSERT INTO "TeamRanks" (team_id,team_sport_id,team_rank) VALUES (137,25,6);</v>
      </c>
    </row>
    <row r="1032" spans="2:8" x14ac:dyDescent="0.25">
      <c r="B1032" t="s">
        <v>343</v>
      </c>
      <c r="C1032">
        <f>INDEX(NationalTeams!B:B,MATCH(B1032,NationalTeams!C:C,0))</f>
        <v>138</v>
      </c>
      <c r="D1032" t="s">
        <v>1240</v>
      </c>
      <c r="E1032">
        <f>INDEX(TeamSports!B:B,MATCH(D1032,TeamSports!C:C,0))</f>
        <v>25</v>
      </c>
      <c r="F1032">
        <f>INDEX(RanksTable!G:G,MATCH(B1032,RanksTable!B:B,0))</f>
        <v>7</v>
      </c>
      <c r="H1032" t="str">
        <f t="shared" si="16"/>
        <v>INSERT INTO "TeamRanks" (team_id,team_sport_id,team_rank) VALUES (138,25,7);</v>
      </c>
    </row>
    <row r="1033" spans="2:8" x14ac:dyDescent="0.25">
      <c r="B1033" t="s">
        <v>360</v>
      </c>
      <c r="C1033">
        <f>INDEX(NationalTeams!B:B,MATCH(B1033,NationalTeams!C:C,0))</f>
        <v>139</v>
      </c>
      <c r="D1033" t="s">
        <v>1240</v>
      </c>
      <c r="E1033">
        <f>INDEX(TeamSports!B:B,MATCH(D1033,TeamSports!C:C,0))</f>
        <v>25</v>
      </c>
      <c r="F1033">
        <f>INDEX(RanksTable!G:G,MATCH(B1033,RanksTable!B:B,0))</f>
        <v>7</v>
      </c>
      <c r="H1033" t="str">
        <f t="shared" si="16"/>
        <v>INSERT INTO "TeamRanks" (team_id,team_sport_id,team_rank) VALUES (139,25,7);</v>
      </c>
    </row>
    <row r="1034" spans="2:8" x14ac:dyDescent="0.25">
      <c r="B1034" t="s">
        <v>378</v>
      </c>
      <c r="C1034">
        <f>INDEX(NationalTeams!B:B,MATCH(B1034,NationalTeams!C:C,0))</f>
        <v>140</v>
      </c>
      <c r="D1034" t="s">
        <v>1240</v>
      </c>
      <c r="E1034">
        <f>INDEX(TeamSports!B:B,MATCH(D1034,TeamSports!C:C,0))</f>
        <v>25</v>
      </c>
      <c r="F1034">
        <f>INDEX(RanksTable!G:G,MATCH(B1034,RanksTable!B:B,0))</f>
        <v>3</v>
      </c>
      <c r="H1034" t="str">
        <f t="shared" si="16"/>
        <v>INSERT INTO "TeamRanks" (team_id,team_sport_id,team_rank) VALUES (140,25,3);</v>
      </c>
    </row>
    <row r="1035" spans="2:8" x14ac:dyDescent="0.25">
      <c r="B1035" t="s">
        <v>456</v>
      </c>
      <c r="C1035">
        <f>INDEX(NationalTeams!B:B,MATCH(B1035,NationalTeams!C:C,0))</f>
        <v>141</v>
      </c>
      <c r="D1035" t="s">
        <v>1240</v>
      </c>
      <c r="E1035">
        <f>INDEX(TeamSports!B:B,MATCH(D1035,TeamSports!C:C,0))</f>
        <v>25</v>
      </c>
      <c r="F1035">
        <f>INDEX(RanksTable!G:G,MATCH(B1035,RanksTable!B:B,0))</f>
        <v>7</v>
      </c>
      <c r="H1035" t="str">
        <f t="shared" si="16"/>
        <v>INSERT INTO "TeamRanks" (team_id,team_sport_id,team_rank) VALUES (141,25,7);</v>
      </c>
    </row>
    <row r="1036" spans="2:8" x14ac:dyDescent="0.25">
      <c r="B1036" t="s">
        <v>537</v>
      </c>
      <c r="C1036">
        <f>INDEX(NationalTeams!B:B,MATCH(B1036,NationalTeams!C:C,0))</f>
        <v>142</v>
      </c>
      <c r="D1036" t="s">
        <v>1240</v>
      </c>
      <c r="E1036">
        <f>INDEX(TeamSports!B:B,MATCH(D1036,TeamSports!C:C,0))</f>
        <v>25</v>
      </c>
      <c r="F1036">
        <f>INDEX(RanksTable!G:G,MATCH(B1036,RanksTable!B:B,0))</f>
        <v>7</v>
      </c>
      <c r="H1036" t="str">
        <f t="shared" si="16"/>
        <v>INSERT INTO "TeamRanks" (team_id,team_sport_id,team_rank) VALUES (142,25,7);</v>
      </c>
    </row>
    <row r="1037" spans="2:8" x14ac:dyDescent="0.25">
      <c r="B1037" t="s">
        <v>533</v>
      </c>
      <c r="C1037">
        <f>INDEX(NationalTeams!B:B,MATCH(B1037,NationalTeams!C:C,0))</f>
        <v>143</v>
      </c>
      <c r="D1037" t="s">
        <v>1240</v>
      </c>
      <c r="E1037">
        <f>INDEX(TeamSports!B:B,MATCH(D1037,TeamSports!C:C,0))</f>
        <v>25</v>
      </c>
      <c r="F1037">
        <f>INDEX(RanksTable!G:G,MATCH(B1037,RanksTable!B:B,0))</f>
        <v>7</v>
      </c>
      <c r="H1037" t="str">
        <f t="shared" si="16"/>
        <v>INSERT INTO "TeamRanks" (team_id,team_sport_id,team_rank) VALUES (143,25,7);</v>
      </c>
    </row>
    <row r="1038" spans="2:8" x14ac:dyDescent="0.25">
      <c r="B1038" t="s">
        <v>460</v>
      </c>
      <c r="C1038">
        <f>INDEX(NationalTeams!B:B,MATCH(B1038,NationalTeams!C:C,0))</f>
        <v>144</v>
      </c>
      <c r="D1038" t="s">
        <v>1240</v>
      </c>
      <c r="E1038">
        <f>INDEX(TeamSports!B:B,MATCH(D1038,TeamSports!C:C,0))</f>
        <v>25</v>
      </c>
      <c r="F1038">
        <f>INDEX(RanksTable!G:G,MATCH(B1038,RanksTable!B:B,0))</f>
        <v>6</v>
      </c>
      <c r="H1038" t="str">
        <f t="shared" si="16"/>
        <v>INSERT INTO "TeamRanks" (team_id,team_sport_id,team_rank) VALUES (144,25,6);</v>
      </c>
    </row>
    <row r="1039" spans="2:8" x14ac:dyDescent="0.25">
      <c r="B1039" t="s">
        <v>521</v>
      </c>
      <c r="C1039">
        <f>INDEX(NationalTeams!B:B,MATCH(B1039,NationalTeams!C:C,0))</f>
        <v>145</v>
      </c>
      <c r="D1039" t="s">
        <v>1240</v>
      </c>
      <c r="E1039">
        <f>INDEX(TeamSports!B:B,MATCH(D1039,TeamSports!C:C,0))</f>
        <v>25</v>
      </c>
      <c r="F1039">
        <f>INDEX(RanksTable!G:G,MATCH(B1039,RanksTable!B:B,0))</f>
        <v>4</v>
      </c>
      <c r="H1039" t="str">
        <f t="shared" si="16"/>
        <v>INSERT INTO "TeamRanks" (team_id,team_sport_id,team_rank) VALUES (145,25,4);</v>
      </c>
    </row>
    <row r="1040" spans="2:8" x14ac:dyDescent="0.25">
      <c r="B1040" t="s">
        <v>416</v>
      </c>
      <c r="C1040">
        <f>INDEX(NationalTeams!B:B,MATCH(B1040,NationalTeams!C:C,0))</f>
        <v>146</v>
      </c>
      <c r="D1040" t="s">
        <v>1240</v>
      </c>
      <c r="E1040">
        <f>INDEX(TeamSports!B:B,MATCH(D1040,TeamSports!C:C,0))</f>
        <v>25</v>
      </c>
      <c r="F1040">
        <f>INDEX(RanksTable!G:G,MATCH(B1040,RanksTable!B:B,0))</f>
        <v>7</v>
      </c>
      <c r="H1040" t="str">
        <f t="shared" si="16"/>
        <v>INSERT INTO "TeamRanks" (team_id,team_sport_id,team_rank) VALUES (146,25,7);</v>
      </c>
    </row>
    <row r="1041" spans="2:8" x14ac:dyDescent="0.25">
      <c r="B1041" t="s">
        <v>393</v>
      </c>
      <c r="C1041">
        <f>INDEX(NationalTeams!B:B,MATCH(B1041,NationalTeams!C:C,0))</f>
        <v>147</v>
      </c>
      <c r="D1041" t="s">
        <v>1240</v>
      </c>
      <c r="E1041">
        <f>INDEX(TeamSports!B:B,MATCH(D1041,TeamSports!C:C,0))</f>
        <v>25</v>
      </c>
      <c r="F1041">
        <f>INDEX(RanksTable!G:G,MATCH(B1041,RanksTable!B:B,0))</f>
        <v>7</v>
      </c>
      <c r="H1041" t="str">
        <f t="shared" si="16"/>
        <v>INSERT INTO "TeamRanks" (team_id,team_sport_id,team_rank) VALUES (147,25,7);</v>
      </c>
    </row>
    <row r="1042" spans="2:8" x14ac:dyDescent="0.25">
      <c r="B1042" t="s">
        <v>372</v>
      </c>
      <c r="C1042">
        <f>INDEX(NationalTeams!B:B,MATCH(B1042,NationalTeams!C:C,0))</f>
        <v>148</v>
      </c>
      <c r="D1042" t="s">
        <v>1240</v>
      </c>
      <c r="E1042">
        <f>INDEX(TeamSports!B:B,MATCH(D1042,TeamSports!C:C,0))</f>
        <v>25</v>
      </c>
      <c r="F1042">
        <f>INDEX(RanksTable!G:G,MATCH(B1042,RanksTable!B:B,0))</f>
        <v>7</v>
      </c>
      <c r="H1042" t="str">
        <f t="shared" si="16"/>
        <v>INSERT INTO "TeamRanks" (team_id,team_sport_id,team_rank) VALUES (148,25,7);</v>
      </c>
    </row>
    <row r="1043" spans="2:8" x14ac:dyDescent="0.25">
      <c r="B1043" t="s">
        <v>480</v>
      </c>
      <c r="C1043">
        <f>INDEX(NationalTeams!B:B,MATCH(B1043,NationalTeams!C:C,0))</f>
        <v>149</v>
      </c>
      <c r="D1043" t="s">
        <v>1240</v>
      </c>
      <c r="E1043">
        <f>INDEX(TeamSports!B:B,MATCH(D1043,TeamSports!C:C,0))</f>
        <v>25</v>
      </c>
      <c r="F1043">
        <f>INDEX(RanksTable!G:G,MATCH(B1043,RanksTable!B:B,0))</f>
        <v>7</v>
      </c>
      <c r="H1043" t="str">
        <f t="shared" si="16"/>
        <v>INSERT INTO "TeamRanks" (team_id,team_sport_id,team_rank) VALUES (149,25,7);</v>
      </c>
    </row>
    <row r="1044" spans="2:8" x14ac:dyDescent="0.25">
      <c r="B1044" t="s">
        <v>446</v>
      </c>
      <c r="C1044">
        <f>INDEX(NationalTeams!B:B,MATCH(B1044,NationalTeams!C:C,0))</f>
        <v>150</v>
      </c>
      <c r="D1044" t="s">
        <v>1240</v>
      </c>
      <c r="E1044">
        <f>INDEX(TeamSports!B:B,MATCH(D1044,TeamSports!C:C,0))</f>
        <v>25</v>
      </c>
      <c r="F1044">
        <f>INDEX(RanksTable!G:G,MATCH(B1044,RanksTable!B:B,0))</f>
        <v>7</v>
      </c>
      <c r="H1044" t="str">
        <f t="shared" si="16"/>
        <v>INSERT INTO "TeamRanks" (team_id,team_sport_id,team_rank) VALUES (150,25,7);</v>
      </c>
    </row>
    <row r="1045" spans="2:8" x14ac:dyDescent="0.25">
      <c r="B1045" t="s">
        <v>356</v>
      </c>
      <c r="C1045">
        <f>INDEX(NationalTeams!B:B,MATCH(B1045,NationalTeams!C:C,0))</f>
        <v>151</v>
      </c>
      <c r="D1045" t="s">
        <v>1240</v>
      </c>
      <c r="E1045">
        <f>INDEX(TeamSports!B:B,MATCH(D1045,TeamSports!C:C,0))</f>
        <v>25</v>
      </c>
      <c r="F1045">
        <f>INDEX(RanksTable!G:G,MATCH(B1045,RanksTable!B:B,0))</f>
        <v>5</v>
      </c>
      <c r="H1045" t="str">
        <f t="shared" si="16"/>
        <v>INSERT INTO "TeamRanks" (team_id,team_sport_id,team_rank) VALUES (151,25,5);</v>
      </c>
    </row>
    <row r="1046" spans="2:8" x14ac:dyDescent="0.25">
      <c r="B1046" t="s">
        <v>387</v>
      </c>
      <c r="C1046">
        <f>INDEX(NationalTeams!B:B,MATCH(B1046,NationalTeams!C:C,0))</f>
        <v>152</v>
      </c>
      <c r="D1046" t="s">
        <v>1240</v>
      </c>
      <c r="E1046">
        <f>INDEX(TeamSports!B:B,MATCH(D1046,TeamSports!C:C,0))</f>
        <v>25</v>
      </c>
      <c r="F1046">
        <f>INDEX(RanksTable!G:G,MATCH(B1046,RanksTable!B:B,0))</f>
        <v>7</v>
      </c>
      <c r="H1046" t="str">
        <f t="shared" si="16"/>
        <v>INSERT INTO "TeamRanks" (team_id,team_sport_id,team_rank) VALUES (152,25,7);</v>
      </c>
    </row>
    <row r="1047" spans="2:8" x14ac:dyDescent="0.25">
      <c r="B1047" t="s">
        <v>361</v>
      </c>
      <c r="C1047">
        <f>INDEX(NationalTeams!B:B,MATCH(B1047,NationalTeams!C:C,0))</f>
        <v>153</v>
      </c>
      <c r="D1047" t="s">
        <v>1240</v>
      </c>
      <c r="E1047">
        <f>INDEX(TeamSports!B:B,MATCH(D1047,TeamSports!C:C,0))</f>
        <v>25</v>
      </c>
      <c r="F1047">
        <f>INDEX(RanksTable!G:G,MATCH(B1047,RanksTable!B:B,0))</f>
        <v>7</v>
      </c>
      <c r="H1047" t="str">
        <f t="shared" si="16"/>
        <v>INSERT INTO "TeamRanks" (team_id,team_sport_id,team_rank) VALUES (153,25,7);</v>
      </c>
    </row>
    <row r="1048" spans="2:8" x14ac:dyDescent="0.25">
      <c r="B1048" t="s">
        <v>492</v>
      </c>
      <c r="C1048">
        <f>INDEX(NationalTeams!B:B,MATCH(B1048,NationalTeams!C:C,0))</f>
        <v>154</v>
      </c>
      <c r="D1048" t="s">
        <v>1240</v>
      </c>
      <c r="E1048">
        <f>INDEX(TeamSports!B:B,MATCH(D1048,TeamSports!C:C,0))</f>
        <v>25</v>
      </c>
      <c r="F1048">
        <f>INDEX(RanksTable!G:G,MATCH(B1048,RanksTable!B:B,0))</f>
        <v>5</v>
      </c>
      <c r="H1048" t="str">
        <f t="shared" si="16"/>
        <v>INSERT INTO "TeamRanks" (team_id,team_sport_id,team_rank) VALUES (154,25,5);</v>
      </c>
    </row>
    <row r="1049" spans="2:8" x14ac:dyDescent="0.25">
      <c r="B1049" t="s">
        <v>485</v>
      </c>
      <c r="C1049">
        <f>INDEX(NationalTeams!B:B,MATCH(B1049,NationalTeams!C:C,0))</f>
        <v>155</v>
      </c>
      <c r="D1049" t="s">
        <v>1240</v>
      </c>
      <c r="E1049">
        <f>INDEX(TeamSports!B:B,MATCH(D1049,TeamSports!C:C,0))</f>
        <v>25</v>
      </c>
      <c r="F1049">
        <f>INDEX(RanksTable!G:G,MATCH(B1049,RanksTable!B:B,0))</f>
        <v>7</v>
      </c>
      <c r="H1049" t="str">
        <f t="shared" si="16"/>
        <v>INSERT INTO "TeamRanks" (team_id,team_sport_id,team_rank) VALUES (155,25,7);</v>
      </c>
    </row>
    <row r="1050" spans="2:8" x14ac:dyDescent="0.25">
      <c r="B1050" t="s">
        <v>423</v>
      </c>
      <c r="C1050">
        <f>INDEX(NationalTeams!B:B,MATCH(B1050,NationalTeams!C:C,0))</f>
        <v>156</v>
      </c>
      <c r="D1050" t="s">
        <v>1240</v>
      </c>
      <c r="E1050">
        <f>INDEX(TeamSports!B:B,MATCH(D1050,TeamSports!C:C,0))</f>
        <v>25</v>
      </c>
      <c r="F1050">
        <f>INDEX(RanksTable!G:G,MATCH(B1050,RanksTable!B:B,0))</f>
        <v>6</v>
      </c>
      <c r="H1050" t="str">
        <f t="shared" si="16"/>
        <v>INSERT INTO "TeamRanks" (team_id,team_sport_id,team_rank) VALUES (156,25,6);</v>
      </c>
    </row>
    <row r="1051" spans="2:8" x14ac:dyDescent="0.25">
      <c r="B1051" t="s">
        <v>457</v>
      </c>
      <c r="C1051">
        <f>INDEX(NationalTeams!B:B,MATCH(B1051,NationalTeams!C:C,0))</f>
        <v>157</v>
      </c>
      <c r="D1051" t="s">
        <v>1240</v>
      </c>
      <c r="E1051">
        <f>INDEX(TeamSports!B:B,MATCH(D1051,TeamSports!C:C,0))</f>
        <v>25</v>
      </c>
      <c r="F1051">
        <f>INDEX(RanksTable!G:G,MATCH(B1051,RanksTable!B:B,0))</f>
        <v>5</v>
      </c>
      <c r="H1051" t="str">
        <f t="shared" si="16"/>
        <v>INSERT INTO "TeamRanks" (team_id,team_sport_id,team_rank) VALUES (157,25,5);</v>
      </c>
    </row>
    <row r="1052" spans="2:8" x14ac:dyDescent="0.25">
      <c r="B1052" t="s">
        <v>491</v>
      </c>
      <c r="C1052">
        <f>INDEX(NationalTeams!B:B,MATCH(B1052,NationalTeams!C:C,0))</f>
        <v>158</v>
      </c>
      <c r="D1052" t="s">
        <v>1240</v>
      </c>
      <c r="E1052">
        <f>INDEX(TeamSports!B:B,MATCH(D1052,TeamSports!C:C,0))</f>
        <v>25</v>
      </c>
      <c r="F1052">
        <f>INDEX(RanksTable!G:G,MATCH(B1052,RanksTable!B:B,0))</f>
        <v>2</v>
      </c>
      <c r="H1052" t="str">
        <f t="shared" si="16"/>
        <v>INSERT INTO "TeamRanks" (team_id,team_sport_id,team_rank) VALUES (158,25,2);</v>
      </c>
    </row>
    <row r="1053" spans="2:8" x14ac:dyDescent="0.25">
      <c r="B1053" t="s">
        <v>474</v>
      </c>
      <c r="C1053">
        <f>INDEX(NationalTeams!B:B,MATCH(B1053,NationalTeams!C:C,0))</f>
        <v>159</v>
      </c>
      <c r="D1053" t="s">
        <v>1240</v>
      </c>
      <c r="E1053">
        <f>INDEX(TeamSports!B:B,MATCH(D1053,TeamSports!C:C,0))</f>
        <v>25</v>
      </c>
      <c r="F1053">
        <f>INDEX(RanksTable!G:G,MATCH(B1053,RanksTable!B:B,0))</f>
        <v>4</v>
      </c>
      <c r="H1053" t="str">
        <f t="shared" si="16"/>
        <v>INSERT INTO "TeamRanks" (team_id,team_sport_id,team_rank) VALUES (159,25,4);</v>
      </c>
    </row>
    <row r="1054" spans="2:8" x14ac:dyDescent="0.25">
      <c r="B1054" t="s">
        <v>479</v>
      </c>
      <c r="C1054">
        <f>INDEX(NationalTeams!B:B,MATCH(B1054,NationalTeams!C:C,0))</f>
        <v>160</v>
      </c>
      <c r="D1054" t="s">
        <v>1240</v>
      </c>
      <c r="E1054">
        <f>INDEX(TeamSports!B:B,MATCH(D1054,TeamSports!C:C,0))</f>
        <v>25</v>
      </c>
      <c r="F1054">
        <f>INDEX(RanksTable!G:G,MATCH(B1054,RanksTable!B:B,0))</f>
        <v>7</v>
      </c>
      <c r="H1054" t="str">
        <f t="shared" si="16"/>
        <v>INSERT INTO "TeamRanks" (team_id,team_sport_id,team_rank) VALUES (160,25,7);</v>
      </c>
    </row>
    <row r="1055" spans="2:8" x14ac:dyDescent="0.25">
      <c r="B1055" t="s">
        <v>449</v>
      </c>
      <c r="C1055">
        <f>INDEX(NationalTeams!B:B,MATCH(B1055,NationalTeams!C:C,0))</f>
        <v>161</v>
      </c>
      <c r="D1055" t="s">
        <v>1240</v>
      </c>
      <c r="E1055">
        <f>INDEX(TeamSports!B:B,MATCH(D1055,TeamSports!C:C,0))</f>
        <v>25</v>
      </c>
      <c r="F1055">
        <f>INDEX(RanksTable!G:G,MATCH(B1055,RanksTable!B:B,0))</f>
        <v>7</v>
      </c>
      <c r="H1055" t="str">
        <f t="shared" si="16"/>
        <v>INSERT INTO "TeamRanks" (team_id,team_sport_id,team_rank) VALUES (161,25,7);</v>
      </c>
    </row>
    <row r="1056" spans="2:8" x14ac:dyDescent="0.25">
      <c r="B1056" t="s">
        <v>398</v>
      </c>
      <c r="C1056">
        <f>INDEX(NationalTeams!B:B,MATCH(B1056,NationalTeams!C:C,0))</f>
        <v>162</v>
      </c>
      <c r="D1056" t="s">
        <v>1240</v>
      </c>
      <c r="E1056">
        <f>INDEX(TeamSports!B:B,MATCH(D1056,TeamSports!C:C,0))</f>
        <v>25</v>
      </c>
      <c r="F1056">
        <f>INDEX(RanksTable!G:G,MATCH(B1056,RanksTable!B:B,0))</f>
        <v>7</v>
      </c>
      <c r="H1056" t="str">
        <f t="shared" si="16"/>
        <v>INSERT INTO "TeamRanks" (team_id,team_sport_id,team_rank) VALUES (162,25,7);</v>
      </c>
    </row>
    <row r="1057" spans="2:8" x14ac:dyDescent="0.25">
      <c r="B1057" t="s">
        <v>441</v>
      </c>
      <c r="C1057">
        <f>INDEX(NationalTeams!B:B,MATCH(B1057,NationalTeams!C:C,0))</f>
        <v>163</v>
      </c>
      <c r="D1057" t="s">
        <v>1240</v>
      </c>
      <c r="E1057">
        <f>INDEX(TeamSports!B:B,MATCH(D1057,TeamSports!C:C,0))</f>
        <v>25</v>
      </c>
      <c r="F1057">
        <f>INDEX(RanksTable!G:G,MATCH(B1057,RanksTable!B:B,0))</f>
        <v>7</v>
      </c>
      <c r="H1057" t="str">
        <f t="shared" si="16"/>
        <v>INSERT INTO "TeamRanks" (team_id,team_sport_id,team_rank) VALUES (163,25,7);</v>
      </c>
    </row>
    <row r="1058" spans="2:8" x14ac:dyDescent="0.25">
      <c r="B1058" t="s">
        <v>348</v>
      </c>
      <c r="C1058">
        <f>INDEX(NationalTeams!B:B,MATCH(B1058,NationalTeams!C:C,0))</f>
        <v>164</v>
      </c>
      <c r="D1058" t="s">
        <v>1240</v>
      </c>
      <c r="E1058">
        <f>INDEX(TeamSports!B:B,MATCH(D1058,TeamSports!C:C,0))</f>
        <v>25</v>
      </c>
      <c r="F1058">
        <f>INDEX(RanksTable!G:G,MATCH(B1058,RanksTable!B:B,0))</f>
        <v>7</v>
      </c>
      <c r="H1058" t="str">
        <f t="shared" si="16"/>
        <v>INSERT INTO "TeamRanks" (team_id,team_sport_id,team_rank) VALUES (164,25,7);</v>
      </c>
    </row>
    <row r="1059" spans="2:8" x14ac:dyDescent="0.25">
      <c r="B1059" t="s">
        <v>350</v>
      </c>
      <c r="C1059">
        <f>INDEX(NationalTeams!B:B,MATCH(B1059,NationalTeams!C:C,0))</f>
        <v>165</v>
      </c>
      <c r="D1059" t="s">
        <v>1240</v>
      </c>
      <c r="E1059">
        <f>INDEX(TeamSports!B:B,MATCH(D1059,TeamSports!C:C,0))</f>
        <v>25</v>
      </c>
      <c r="F1059">
        <f>INDEX(RanksTable!G:G,MATCH(B1059,RanksTable!B:B,0))</f>
        <v>6</v>
      </c>
      <c r="H1059" t="str">
        <f t="shared" si="16"/>
        <v>INSERT INTO "TeamRanks" (team_id,team_sport_id,team_rank) VALUES (165,25,6);</v>
      </c>
    </row>
    <row r="1060" spans="2:8" x14ac:dyDescent="0.25">
      <c r="B1060" t="s">
        <v>494</v>
      </c>
      <c r="C1060">
        <f>INDEX(NationalTeams!B:B,MATCH(B1060,NationalTeams!C:C,0))</f>
        <v>166</v>
      </c>
      <c r="D1060" t="s">
        <v>1240</v>
      </c>
      <c r="E1060">
        <f>INDEX(TeamSports!B:B,MATCH(D1060,TeamSports!C:C,0))</f>
        <v>25</v>
      </c>
      <c r="F1060">
        <f>INDEX(RanksTable!G:G,MATCH(B1060,RanksTable!B:B,0))</f>
        <v>1</v>
      </c>
      <c r="H1060" t="str">
        <f t="shared" si="16"/>
        <v>INSERT INTO "TeamRanks" (team_id,team_sport_id,team_rank) VALUES (166,25,1);</v>
      </c>
    </row>
    <row r="1061" spans="2:8" x14ac:dyDescent="0.25">
      <c r="B1061" t="s">
        <v>504</v>
      </c>
      <c r="C1061">
        <f>INDEX(NationalTeams!B:B,MATCH(B1061,NationalTeams!C:C,0))</f>
        <v>167</v>
      </c>
      <c r="D1061" t="s">
        <v>1240</v>
      </c>
      <c r="E1061">
        <f>INDEX(TeamSports!B:B,MATCH(D1061,TeamSports!C:C,0))</f>
        <v>25</v>
      </c>
      <c r="F1061">
        <f>INDEX(RanksTable!G:G,MATCH(B1061,RanksTable!B:B,0))</f>
        <v>3</v>
      </c>
      <c r="H1061" t="str">
        <f t="shared" si="16"/>
        <v>INSERT INTO "TeamRanks" (team_id,team_sport_id,team_rank) VALUES (167,25,3);</v>
      </c>
    </row>
    <row r="1062" spans="2:8" x14ac:dyDescent="0.25">
      <c r="B1062" t="s">
        <v>401</v>
      </c>
      <c r="C1062">
        <f>INDEX(NationalTeams!B:B,MATCH(B1062,NationalTeams!C:C,0))</f>
        <v>168</v>
      </c>
      <c r="D1062" t="s">
        <v>1240</v>
      </c>
      <c r="E1062">
        <f>INDEX(TeamSports!B:B,MATCH(D1062,TeamSports!C:C,0))</f>
        <v>25</v>
      </c>
      <c r="F1062">
        <f>INDEX(RanksTable!G:G,MATCH(B1062,RanksTable!B:B,0))</f>
        <v>3</v>
      </c>
      <c r="H1062" t="str">
        <f t="shared" si="16"/>
        <v>INSERT INTO "TeamRanks" (team_id,team_sport_id,team_rank) VALUES (168,25,3);</v>
      </c>
    </row>
    <row r="1063" spans="2:8" x14ac:dyDescent="0.25">
      <c r="B1063" t="s">
        <v>432</v>
      </c>
      <c r="C1063">
        <f>INDEX(NationalTeams!B:B,MATCH(B1063,NationalTeams!C:C,0))</f>
        <v>169</v>
      </c>
      <c r="D1063" t="s">
        <v>1240</v>
      </c>
      <c r="E1063">
        <f>INDEX(TeamSports!B:B,MATCH(D1063,TeamSports!C:C,0))</f>
        <v>25</v>
      </c>
      <c r="F1063">
        <f>INDEX(RanksTable!G:G,MATCH(B1063,RanksTable!B:B,0))</f>
        <v>3</v>
      </c>
      <c r="H1063" t="str">
        <f t="shared" si="16"/>
        <v>INSERT INTO "TeamRanks" (team_id,team_sport_id,team_rank) VALUES (169,25,3);</v>
      </c>
    </row>
    <row r="1064" spans="2:8" x14ac:dyDescent="0.25">
      <c r="B1064" t="s">
        <v>336</v>
      </c>
      <c r="C1064">
        <f>INDEX(NationalTeams!B:B,MATCH(B1064,NationalTeams!C:C,0))</f>
        <v>170</v>
      </c>
      <c r="D1064" t="s">
        <v>1240</v>
      </c>
      <c r="E1064">
        <f>INDEX(TeamSports!B:B,MATCH(D1064,TeamSports!C:C,0))</f>
        <v>25</v>
      </c>
      <c r="F1064">
        <f>INDEX(RanksTable!G:G,MATCH(B1064,RanksTable!B:B,0))</f>
        <v>7</v>
      </c>
      <c r="H1064" t="str">
        <f t="shared" si="16"/>
        <v>INSERT INTO "TeamRanks" (team_id,team_sport_id,team_rank) VALUES (170,25,7);</v>
      </c>
    </row>
    <row r="1065" spans="2:8" x14ac:dyDescent="0.25">
      <c r="B1065" t="s">
        <v>497</v>
      </c>
      <c r="C1065">
        <f>INDEX(NationalTeams!B:B,MATCH(B1065,NationalTeams!C:C,0))</f>
        <v>171</v>
      </c>
      <c r="D1065" t="s">
        <v>1240</v>
      </c>
      <c r="E1065">
        <f>INDEX(TeamSports!B:B,MATCH(D1065,TeamSports!C:C,0))</f>
        <v>25</v>
      </c>
      <c r="F1065">
        <f>INDEX(RanksTable!G:G,MATCH(B1065,RanksTable!B:B,0))</f>
        <v>2</v>
      </c>
      <c r="H1065" t="str">
        <f t="shared" si="16"/>
        <v>INSERT INTO "TeamRanks" (team_id,team_sport_id,team_rank) VALUES (171,25,2);</v>
      </c>
    </row>
    <row r="1066" spans="2:8" x14ac:dyDescent="0.25">
      <c r="B1066" t="s">
        <v>380</v>
      </c>
      <c r="C1066">
        <f>INDEX(NationalTeams!B:B,MATCH(B1066,NationalTeams!C:C,0))</f>
        <v>172</v>
      </c>
      <c r="D1066" t="s">
        <v>1240</v>
      </c>
      <c r="E1066">
        <f>INDEX(TeamSports!B:B,MATCH(D1066,TeamSports!C:C,0))</f>
        <v>25</v>
      </c>
      <c r="F1066">
        <f>INDEX(RanksTable!G:G,MATCH(B1066,RanksTable!B:B,0))</f>
        <v>7</v>
      </c>
      <c r="H1066" t="str">
        <f t="shared" si="16"/>
        <v>INSERT INTO "TeamRanks" (team_id,team_sport_id,team_rank) VALUES (172,25,7);</v>
      </c>
    </row>
    <row r="1067" spans="2:8" x14ac:dyDescent="0.25">
      <c r="B1067" t="s">
        <v>402</v>
      </c>
      <c r="C1067">
        <f>INDEX(NationalTeams!B:B,MATCH(B1067,NationalTeams!C:C,0))</f>
        <v>173</v>
      </c>
      <c r="D1067" t="s">
        <v>1240</v>
      </c>
      <c r="E1067">
        <f>INDEX(TeamSports!B:B,MATCH(D1067,TeamSports!C:C,0))</f>
        <v>25</v>
      </c>
      <c r="F1067">
        <f>INDEX(RanksTable!G:G,MATCH(B1067,RanksTable!B:B,0))</f>
        <v>3</v>
      </c>
      <c r="H1067" t="str">
        <f t="shared" si="16"/>
        <v>INSERT INTO "TeamRanks" (team_id,team_sport_id,team_rank) VALUES (173,25,3);</v>
      </c>
    </row>
    <row r="1068" spans="2:8" x14ac:dyDescent="0.25">
      <c r="B1068" t="s">
        <v>370</v>
      </c>
      <c r="C1068">
        <f>INDEX(NationalTeams!B:B,MATCH(B1068,NationalTeams!C:C,0))</f>
        <v>174</v>
      </c>
      <c r="D1068" t="s">
        <v>1240</v>
      </c>
      <c r="E1068">
        <f>INDEX(TeamSports!B:B,MATCH(D1068,TeamSports!C:C,0))</f>
        <v>25</v>
      </c>
      <c r="F1068">
        <f>INDEX(RanksTable!G:G,MATCH(B1068,RanksTable!B:B,0))</f>
        <v>7</v>
      </c>
      <c r="H1068" t="str">
        <f t="shared" si="16"/>
        <v>INSERT INTO "TeamRanks" (team_id,team_sport_id,team_rank) VALUES (174,25,7);</v>
      </c>
    </row>
    <row r="1069" spans="2:8" x14ac:dyDescent="0.25">
      <c r="B1069" t="s">
        <v>506</v>
      </c>
      <c r="C1069">
        <f>INDEX(NationalTeams!B:B,MATCH(B1069,NationalTeams!C:C,0))</f>
        <v>175</v>
      </c>
      <c r="D1069" t="s">
        <v>1240</v>
      </c>
      <c r="E1069">
        <f>INDEX(TeamSports!B:B,MATCH(D1069,TeamSports!C:C,0))</f>
        <v>25</v>
      </c>
      <c r="F1069">
        <f>INDEX(RanksTable!G:G,MATCH(B1069,RanksTable!B:B,0))</f>
        <v>3</v>
      </c>
      <c r="H1069" t="str">
        <f t="shared" si="16"/>
        <v>INSERT INTO "TeamRanks" (team_id,team_sport_id,team_rank) VALUES (175,25,3);</v>
      </c>
    </row>
    <row r="1070" spans="2:8" x14ac:dyDescent="0.25">
      <c r="B1070" t="s">
        <v>500</v>
      </c>
      <c r="C1070">
        <f>INDEX(NationalTeams!B:B,MATCH(B1070,NationalTeams!C:C,0))</f>
        <v>176</v>
      </c>
      <c r="D1070" t="s">
        <v>1240</v>
      </c>
      <c r="E1070">
        <f>INDEX(TeamSports!B:B,MATCH(D1070,TeamSports!C:C,0))</f>
        <v>25</v>
      </c>
      <c r="F1070">
        <f>INDEX(RanksTable!G:G,MATCH(B1070,RanksTable!B:B,0))</f>
        <v>7</v>
      </c>
      <c r="H1070" t="str">
        <f t="shared" si="16"/>
        <v>INSERT INTO "TeamRanks" (team_id,team_sport_id,team_rank) VALUES (176,25,7);</v>
      </c>
    </row>
    <row r="1071" spans="2:8" x14ac:dyDescent="0.25">
      <c r="B1071" t="s">
        <v>473</v>
      </c>
      <c r="C1071">
        <f>INDEX(NationalTeams!B:B,MATCH(B1071,NationalTeams!C:C,0))</f>
        <v>177</v>
      </c>
      <c r="D1071" t="s">
        <v>1240</v>
      </c>
      <c r="E1071">
        <f>INDEX(TeamSports!B:B,MATCH(D1071,TeamSports!C:C,0))</f>
        <v>25</v>
      </c>
      <c r="F1071">
        <f>INDEX(RanksTable!G:G,MATCH(B1071,RanksTable!B:B,0))</f>
        <v>7</v>
      </c>
      <c r="H1071" t="str">
        <f t="shared" si="16"/>
        <v>INSERT INTO "TeamRanks" (team_id,team_sport_id,team_rank) VALUES (177,25,7);</v>
      </c>
    </row>
    <row r="1072" spans="2:8" x14ac:dyDescent="0.25">
      <c r="B1072" t="s">
        <v>482</v>
      </c>
      <c r="C1072">
        <f>INDEX(NationalTeams!B:B,MATCH(B1072,NationalTeams!C:C,0))</f>
        <v>178</v>
      </c>
      <c r="D1072" t="s">
        <v>1240</v>
      </c>
      <c r="E1072">
        <f>INDEX(TeamSports!B:B,MATCH(D1072,TeamSports!C:C,0))</f>
        <v>25</v>
      </c>
      <c r="F1072">
        <f>INDEX(RanksTable!G:G,MATCH(B1072,RanksTable!B:B,0))</f>
        <v>7</v>
      </c>
      <c r="H1072" t="str">
        <f t="shared" si="16"/>
        <v>INSERT INTO "TeamRanks" (team_id,team_sport_id,team_rank) VALUES (178,25,7);</v>
      </c>
    </row>
    <row r="1073" spans="2:8" x14ac:dyDescent="0.25">
      <c r="B1073" t="s">
        <v>411</v>
      </c>
      <c r="C1073">
        <f>INDEX(NationalTeams!B:B,MATCH(B1073,NationalTeams!C:C,0))</f>
        <v>179</v>
      </c>
      <c r="D1073" t="s">
        <v>1240</v>
      </c>
      <c r="E1073">
        <f>INDEX(TeamSports!B:B,MATCH(D1073,TeamSports!C:C,0))</f>
        <v>25</v>
      </c>
      <c r="F1073">
        <f>INDEX(RanksTable!G:G,MATCH(B1073,RanksTable!B:B,0))</f>
        <v>7</v>
      </c>
      <c r="H1073" t="str">
        <f t="shared" si="16"/>
        <v>INSERT INTO "TeamRanks" (team_id,team_sport_id,team_rank) VALUES (179,25,7);</v>
      </c>
    </row>
    <row r="1074" spans="2:8" x14ac:dyDescent="0.25">
      <c r="B1074" t="s">
        <v>541</v>
      </c>
      <c r="C1074">
        <f>INDEX(NationalTeams!B:B,MATCH(B1074,NationalTeams!C:C,0))</f>
        <v>180</v>
      </c>
      <c r="D1074" t="s">
        <v>1240</v>
      </c>
      <c r="E1074">
        <f>INDEX(TeamSports!B:B,MATCH(D1074,TeamSports!C:C,0))</f>
        <v>25</v>
      </c>
      <c r="F1074">
        <f>INDEX(RanksTable!G:G,MATCH(B1074,RanksTable!B:B,0))</f>
        <v>4</v>
      </c>
      <c r="H1074" t="str">
        <f t="shared" si="16"/>
        <v>INSERT INTO "TeamRanks" (team_id,team_sport_id,team_rank) VALUES (180,25,4);</v>
      </c>
    </row>
    <row r="1075" spans="2:8" x14ac:dyDescent="0.25">
      <c r="B1075" t="s">
        <v>412</v>
      </c>
      <c r="C1075">
        <f>INDEX(NationalTeams!B:B,MATCH(B1075,NationalTeams!C:C,0))</f>
        <v>181</v>
      </c>
      <c r="D1075" t="s">
        <v>1240</v>
      </c>
      <c r="E1075">
        <f>INDEX(TeamSports!B:B,MATCH(D1075,TeamSports!C:C,0))</f>
        <v>25</v>
      </c>
      <c r="F1075">
        <f>INDEX(RanksTable!G:G,MATCH(B1075,RanksTable!B:B,0))</f>
        <v>7</v>
      </c>
      <c r="H1075" t="str">
        <f t="shared" si="16"/>
        <v>INSERT INTO "TeamRanks" (team_id,team_sport_id,team_rank) VALUES (181,25,7);</v>
      </c>
    </row>
    <row r="1076" spans="2:8" x14ac:dyDescent="0.25">
      <c r="B1076" t="s">
        <v>409</v>
      </c>
      <c r="C1076">
        <f>INDEX(NationalTeams!B:B,MATCH(B1076,NationalTeams!C:C,0))</f>
        <v>182</v>
      </c>
      <c r="D1076" t="s">
        <v>1240</v>
      </c>
      <c r="E1076">
        <f>INDEX(TeamSports!B:B,MATCH(D1076,TeamSports!C:C,0))</f>
        <v>25</v>
      </c>
      <c r="F1076">
        <f>INDEX(RanksTable!G:G,MATCH(B1076,RanksTable!B:B,0))</f>
        <v>4</v>
      </c>
      <c r="H1076" t="str">
        <f t="shared" si="16"/>
        <v>INSERT INTO "TeamRanks" (team_id,team_sport_id,team_rank) VALUES (182,25,4);</v>
      </c>
    </row>
    <row r="1077" spans="2:8" x14ac:dyDescent="0.25">
      <c r="B1077" t="s">
        <v>414</v>
      </c>
      <c r="C1077">
        <f>INDEX(NationalTeams!B:B,MATCH(B1077,NationalTeams!C:C,0))</f>
        <v>183</v>
      </c>
      <c r="D1077" t="s">
        <v>1240</v>
      </c>
      <c r="E1077">
        <f>INDEX(TeamSports!B:B,MATCH(D1077,TeamSports!C:C,0))</f>
        <v>25</v>
      </c>
      <c r="F1077">
        <f>INDEX(RanksTable!G:G,MATCH(B1077,RanksTable!B:B,0))</f>
        <v>7</v>
      </c>
      <c r="H1077" t="str">
        <f t="shared" si="16"/>
        <v>INSERT INTO "TeamRanks" (team_id,team_sport_id,team_rank) VALUES (183,25,7);</v>
      </c>
    </row>
    <row r="1078" spans="2:8" x14ac:dyDescent="0.25">
      <c r="B1078" t="s">
        <v>362</v>
      </c>
      <c r="C1078">
        <f>INDEX(NationalTeams!B:B,MATCH(B1078,NationalTeams!C:C,0))</f>
        <v>184</v>
      </c>
      <c r="D1078" t="s">
        <v>1240</v>
      </c>
      <c r="E1078">
        <f>INDEX(TeamSports!B:B,MATCH(D1078,TeamSports!C:C,0))</f>
        <v>25</v>
      </c>
      <c r="F1078">
        <f>INDEX(RanksTable!G:G,MATCH(B1078,RanksTable!B:B,0))</f>
        <v>7</v>
      </c>
      <c r="H1078" t="str">
        <f t="shared" si="16"/>
        <v>INSERT INTO "TeamRanks" (team_id,team_sport_id,team_rank) VALUES (184,25,7);</v>
      </c>
    </row>
    <row r="1079" spans="2:8" x14ac:dyDescent="0.25">
      <c r="B1079" t="s">
        <v>499</v>
      </c>
      <c r="C1079">
        <f>INDEX(NationalTeams!B:B,MATCH(B1079,NationalTeams!C:C,0))</f>
        <v>185</v>
      </c>
      <c r="D1079" t="s">
        <v>1240</v>
      </c>
      <c r="E1079">
        <f>INDEX(TeamSports!B:B,MATCH(D1079,TeamSports!C:C,0))</f>
        <v>25</v>
      </c>
      <c r="F1079">
        <f>INDEX(RanksTable!G:G,MATCH(B1079,RanksTable!B:B,0))</f>
        <v>2</v>
      </c>
      <c r="H1079" t="str">
        <f t="shared" si="16"/>
        <v>INSERT INTO "TeamRanks" (team_id,team_sport_id,team_rank) VALUES (185,25,2);</v>
      </c>
    </row>
    <row r="1080" spans="2:8" x14ac:dyDescent="0.25">
      <c r="B1080" t="s">
        <v>374</v>
      </c>
      <c r="C1080">
        <f>INDEX(NationalTeams!B:B,MATCH(B1080,NationalTeams!C:C,0))</f>
        <v>186</v>
      </c>
      <c r="D1080" t="s">
        <v>1240</v>
      </c>
      <c r="E1080">
        <f>INDEX(TeamSports!B:B,MATCH(D1080,TeamSports!C:C,0))</f>
        <v>25</v>
      </c>
      <c r="F1080">
        <f>INDEX(RanksTable!G:G,MATCH(B1080,RanksTable!B:B,0))</f>
        <v>7</v>
      </c>
      <c r="H1080" t="str">
        <f t="shared" si="16"/>
        <v>INSERT INTO "TeamRanks" (team_id,team_sport_id,team_rank) VALUES (186,25,7);</v>
      </c>
    </row>
    <row r="1081" spans="2:8" x14ac:dyDescent="0.25">
      <c r="B1081" t="s">
        <v>385</v>
      </c>
      <c r="C1081">
        <f>INDEX(NationalTeams!B:B,MATCH(B1081,NationalTeams!C:C,0))</f>
        <v>187</v>
      </c>
      <c r="D1081" t="s">
        <v>1240</v>
      </c>
      <c r="E1081">
        <f>INDEX(TeamSports!B:B,MATCH(D1081,TeamSports!C:C,0))</f>
        <v>25</v>
      </c>
      <c r="F1081">
        <f>INDEX(RanksTable!G:G,MATCH(B1081,RanksTable!B:B,0))</f>
        <v>7</v>
      </c>
      <c r="H1081" t="str">
        <f t="shared" si="16"/>
        <v>INSERT INTO "TeamRanks" (team_id,team_sport_id,team_rank) VALUES (187,25,7);</v>
      </c>
    </row>
    <row r="1082" spans="2:8" x14ac:dyDescent="0.25">
      <c r="B1082" t="s">
        <v>450</v>
      </c>
      <c r="C1082">
        <f>INDEX(NationalTeams!B:B,MATCH(B1082,NationalTeams!C:C,0))</f>
        <v>188</v>
      </c>
      <c r="D1082" t="s">
        <v>1240</v>
      </c>
      <c r="E1082">
        <f>INDEX(TeamSports!B:B,MATCH(D1082,TeamSports!C:C,0))</f>
        <v>25</v>
      </c>
      <c r="F1082">
        <f>INDEX(RanksTable!G:G,MATCH(B1082,RanksTable!B:B,0))</f>
        <v>7</v>
      </c>
      <c r="H1082" t="str">
        <f t="shared" si="16"/>
        <v>INSERT INTO "TeamRanks" (team_id,team_sport_id,team_rank) VALUES (188,25,7);</v>
      </c>
    </row>
    <row r="1083" spans="2:8" x14ac:dyDescent="0.25">
      <c r="B1083" t="s">
        <v>448</v>
      </c>
      <c r="C1083">
        <f>INDEX(NationalTeams!B:B,MATCH(B1083,NationalTeams!C:C,0))</f>
        <v>189</v>
      </c>
      <c r="D1083" t="s">
        <v>1240</v>
      </c>
      <c r="E1083">
        <f>INDEX(TeamSports!B:B,MATCH(D1083,TeamSports!C:C,0))</f>
        <v>25</v>
      </c>
      <c r="F1083">
        <f>INDEX(RanksTable!G:G,MATCH(B1083,RanksTable!B:B,0))</f>
        <v>7</v>
      </c>
      <c r="H1083" t="str">
        <f t="shared" si="16"/>
        <v>INSERT INTO "TeamRanks" (team_id,team_sport_id,team_rank) VALUES (189,25,7);</v>
      </c>
    </row>
    <row r="1084" spans="2:8" x14ac:dyDescent="0.25">
      <c r="B1084" t="s">
        <v>375</v>
      </c>
      <c r="C1084">
        <f>INDEX(NationalTeams!B:B,MATCH(B1084,NationalTeams!C:C,0))</f>
        <v>190</v>
      </c>
      <c r="D1084" t="s">
        <v>1240</v>
      </c>
      <c r="E1084">
        <f>INDEX(TeamSports!B:B,MATCH(D1084,TeamSports!C:C,0))</f>
        <v>25</v>
      </c>
      <c r="F1084">
        <f>INDEX(RanksTable!G:G,MATCH(B1084,RanksTable!B:B,0))</f>
        <v>7</v>
      </c>
      <c r="H1084" t="str">
        <f t="shared" si="16"/>
        <v>INSERT INTO "TeamRanks" (team_id,team_sport_id,team_rank) VALUES (190,25,7);</v>
      </c>
    </row>
    <row r="1085" spans="2:8" x14ac:dyDescent="0.25">
      <c r="B1085" t="s">
        <v>483</v>
      </c>
      <c r="C1085">
        <f>INDEX(NationalTeams!B:B,MATCH(B1085,NationalTeams!C:C,0))</f>
        <v>191</v>
      </c>
      <c r="D1085" t="s">
        <v>1240</v>
      </c>
      <c r="E1085">
        <f>INDEX(TeamSports!B:B,MATCH(D1085,TeamSports!C:C,0))</f>
        <v>25</v>
      </c>
      <c r="F1085">
        <f>INDEX(RanksTable!G:G,MATCH(B1085,RanksTable!B:B,0))</f>
        <v>7</v>
      </c>
      <c r="H1085" t="str">
        <f t="shared" si="16"/>
        <v>INSERT INTO "TeamRanks" (team_id,team_sport_id,team_rank) VALUES (191,25,7);</v>
      </c>
    </row>
    <row r="1086" spans="2:8" x14ac:dyDescent="0.25">
      <c r="B1086" t="s">
        <v>395</v>
      </c>
      <c r="C1086">
        <f>INDEX(NationalTeams!B:B,MATCH(B1086,NationalTeams!C:C,0))</f>
        <v>192</v>
      </c>
      <c r="D1086" t="s">
        <v>1240</v>
      </c>
      <c r="E1086">
        <f>INDEX(TeamSports!B:B,MATCH(D1086,TeamSports!C:C,0))</f>
        <v>25</v>
      </c>
      <c r="F1086">
        <f>INDEX(RanksTable!G:G,MATCH(B1086,RanksTable!B:B,0))</f>
        <v>7</v>
      </c>
      <c r="H1086" t="str">
        <f t="shared" si="16"/>
        <v>INSERT INTO "TeamRanks" (team_id,team_sport_id,team_rank) VALUES (192,25,7);</v>
      </c>
    </row>
    <row r="1087" spans="2:8" x14ac:dyDescent="0.25">
      <c r="B1087" t="s">
        <v>363</v>
      </c>
      <c r="C1087">
        <f>INDEX(NationalTeams!B:B,MATCH(B1087,NationalTeams!C:C,0))</f>
        <v>193</v>
      </c>
      <c r="D1087" t="s">
        <v>1240</v>
      </c>
      <c r="E1087">
        <f>INDEX(TeamSports!B:B,MATCH(D1087,TeamSports!C:C,0))</f>
        <v>25</v>
      </c>
      <c r="F1087">
        <f>INDEX(RanksTable!G:G,MATCH(B1087,RanksTable!B:B,0))</f>
        <v>7</v>
      </c>
      <c r="H1087" t="str">
        <f t="shared" si="16"/>
        <v>INSERT INTO "TeamRanks" (team_id,team_sport_id,team_rank) VALUES (193,25,7);</v>
      </c>
    </row>
    <row r="1088" spans="2:8" x14ac:dyDescent="0.25">
      <c r="B1088" t="s">
        <v>394</v>
      </c>
      <c r="C1088">
        <f>INDEX(NationalTeams!B:B,MATCH(B1088,NationalTeams!C:C,0))</f>
        <v>194</v>
      </c>
      <c r="D1088" t="s">
        <v>1240</v>
      </c>
      <c r="E1088">
        <f>INDEX(TeamSports!B:B,MATCH(D1088,TeamSports!C:C,0))</f>
        <v>25</v>
      </c>
      <c r="F1088">
        <f>INDEX(RanksTable!G:G,MATCH(B1088,RanksTable!B:B,0))</f>
        <v>7</v>
      </c>
      <c r="H1088" t="str">
        <f t="shared" si="16"/>
        <v>INSERT INTO "TeamRanks" (team_id,team_sport_id,team_rank) VALUES (194,25,7);</v>
      </c>
    </row>
    <row r="1089" spans="2:8" x14ac:dyDescent="0.25">
      <c r="B1089" t="s">
        <v>389</v>
      </c>
      <c r="C1089">
        <f>INDEX(NationalTeams!B:B,MATCH(B1089,NationalTeams!C:C,0))</f>
        <v>195</v>
      </c>
      <c r="D1089" t="s">
        <v>1240</v>
      </c>
      <c r="E1089">
        <f>INDEX(TeamSports!B:B,MATCH(D1089,TeamSports!C:C,0))</f>
        <v>25</v>
      </c>
      <c r="F1089">
        <f>INDEX(RanksTable!G:G,MATCH(B1089,RanksTable!B:B,0))</f>
        <v>7</v>
      </c>
      <c r="H1089" t="str">
        <f t="shared" si="16"/>
        <v>INSERT INTO "TeamRanks" (team_id,team_sport_id,team_rank) VALUES (195,25,7);</v>
      </c>
    </row>
    <row r="1090" spans="2:8" x14ac:dyDescent="0.25">
      <c r="B1090" t="s">
        <v>496</v>
      </c>
      <c r="C1090">
        <f>INDEX(NationalTeams!B:B,MATCH(B1090,NationalTeams!C:C,0))</f>
        <v>196</v>
      </c>
      <c r="D1090" t="s">
        <v>1240</v>
      </c>
      <c r="E1090">
        <f>INDEX(TeamSports!B:B,MATCH(D1090,TeamSports!C:C,0))</f>
        <v>25</v>
      </c>
      <c r="F1090">
        <f>INDEX(RanksTable!G:G,MATCH(B1090,RanksTable!B:B,0))</f>
        <v>4</v>
      </c>
      <c r="H1090" t="str">
        <f t="shared" si="16"/>
        <v>INSERT INTO "TeamRanks" (team_id,team_sport_id,team_rank) VALUES (196,25,4);</v>
      </c>
    </row>
    <row r="1091" spans="2:8" x14ac:dyDescent="0.25">
      <c r="B1091" t="s">
        <v>507</v>
      </c>
      <c r="C1091">
        <f>INDEX(NationalTeams!B:B,MATCH(B1091,NationalTeams!C:C,0))</f>
        <v>197</v>
      </c>
      <c r="D1091" t="s">
        <v>1240</v>
      </c>
      <c r="E1091">
        <f>INDEX(TeamSports!B:B,MATCH(D1091,TeamSports!C:C,0))</f>
        <v>25</v>
      </c>
      <c r="F1091">
        <f>INDEX(RanksTable!G:G,MATCH(B1091,RanksTable!B:B,0))</f>
        <v>3</v>
      </c>
      <c r="H1091" t="str">
        <f t="shared" si="16"/>
        <v>INSERT INTO "TeamRanks" (team_id,team_sport_id,team_rank) VALUES (197,25,3);</v>
      </c>
    </row>
    <row r="1092" spans="2:8" x14ac:dyDescent="0.25">
      <c r="B1092" t="s">
        <v>399</v>
      </c>
      <c r="C1092">
        <f>INDEX(NationalTeams!B:B,MATCH(B1092,NationalTeams!C:C,0))</f>
        <v>198</v>
      </c>
      <c r="D1092" t="s">
        <v>1240</v>
      </c>
      <c r="E1092">
        <f>INDEX(TeamSports!B:B,MATCH(D1092,TeamSports!C:C,0))</f>
        <v>25</v>
      </c>
      <c r="F1092">
        <f>INDEX(RanksTable!G:G,MATCH(B1092,RanksTable!B:B,0))</f>
        <v>6</v>
      </c>
      <c r="H1092" t="str">
        <f t="shared" ref="H1092:H1155" si="17">_xlfn.CONCAT($H$1,$L$1,$C$1,$L$1," ",$J$1,$C$2,$N$1,$E$2,$N$1,$F$2,$K$1,$I$1,$J$1,C1092,$N$1,E1092,$N$1,F1092,$K$1,$O$1)</f>
        <v>INSERT INTO "TeamRanks" (team_id,team_sport_id,team_rank) VALUES (198,25,6);</v>
      </c>
    </row>
    <row r="1093" spans="2:8" x14ac:dyDescent="0.25">
      <c r="B1093" t="s">
        <v>467</v>
      </c>
      <c r="C1093">
        <f>INDEX(NationalTeams!B:B,MATCH(B1093,NationalTeams!C:C,0))</f>
        <v>199</v>
      </c>
      <c r="D1093" t="s">
        <v>1240</v>
      </c>
      <c r="E1093">
        <f>INDEX(TeamSports!B:B,MATCH(D1093,TeamSports!C:C,0))</f>
        <v>25</v>
      </c>
      <c r="F1093">
        <f>INDEX(RanksTable!G:G,MATCH(B1093,RanksTable!B:B,0))</f>
        <v>7</v>
      </c>
      <c r="H1093" t="str">
        <f t="shared" si="17"/>
        <v>INSERT INTO "TeamRanks" (team_id,team_sport_id,team_rank) VALUES (199,25,7);</v>
      </c>
    </row>
    <row r="1094" spans="2:8" x14ac:dyDescent="0.25">
      <c r="B1094" t="s">
        <v>437</v>
      </c>
      <c r="C1094">
        <f>INDEX(NationalTeams!B:B,MATCH(B1094,NationalTeams!C:C,0))</f>
        <v>200</v>
      </c>
      <c r="D1094" t="s">
        <v>1240</v>
      </c>
      <c r="E1094">
        <f>INDEX(TeamSports!B:B,MATCH(D1094,TeamSports!C:C,0))</f>
        <v>25</v>
      </c>
      <c r="F1094">
        <f>INDEX(RanksTable!G:G,MATCH(B1094,RanksTable!B:B,0))</f>
        <v>4</v>
      </c>
      <c r="H1094" t="str">
        <f t="shared" si="17"/>
        <v>INSERT INTO "TeamRanks" (team_id,team_sport_id,team_rank) VALUES (200,25,4);</v>
      </c>
    </row>
    <row r="1095" spans="2:8" x14ac:dyDescent="0.25">
      <c r="B1095" t="s">
        <v>452</v>
      </c>
      <c r="C1095">
        <f>INDEX(NationalTeams!B:B,MATCH(B1095,NationalTeams!C:C,0))</f>
        <v>201</v>
      </c>
      <c r="D1095" t="s">
        <v>1240</v>
      </c>
      <c r="E1095">
        <f>INDEX(TeamSports!B:B,MATCH(D1095,TeamSports!C:C,0))</f>
        <v>25</v>
      </c>
      <c r="F1095">
        <f>INDEX(RanksTable!G:G,MATCH(B1095,RanksTable!B:B,0))</f>
        <v>4</v>
      </c>
      <c r="H1095" t="str">
        <f t="shared" si="17"/>
        <v>INSERT INTO "TeamRanks" (team_id,team_sport_id,team_rank) VALUES (201,25,4);</v>
      </c>
    </row>
    <row r="1096" spans="2:8" x14ac:dyDescent="0.25">
      <c r="B1096" t="s">
        <v>384</v>
      </c>
      <c r="C1096">
        <f>INDEX(NationalTeams!B:B,MATCH(B1096,NationalTeams!C:C,0))</f>
        <v>202</v>
      </c>
      <c r="D1096" t="s">
        <v>1240</v>
      </c>
      <c r="E1096">
        <f>INDEX(TeamSports!B:B,MATCH(D1096,TeamSports!C:C,0))</f>
        <v>25</v>
      </c>
      <c r="F1096">
        <f>INDEX(RanksTable!G:G,MATCH(B1096,RanksTable!B:B,0))</f>
        <v>7</v>
      </c>
      <c r="H1096" t="str">
        <f t="shared" si="17"/>
        <v>INSERT INTO "TeamRanks" (team_id,team_sport_id,team_rank) VALUES (202,25,7);</v>
      </c>
    </row>
    <row r="1097" spans="2:8" x14ac:dyDescent="0.25">
      <c r="B1097" t="s">
        <v>442</v>
      </c>
      <c r="C1097">
        <f>INDEX(NationalTeams!B:B,MATCH(B1097,NationalTeams!C:C,0))</f>
        <v>203</v>
      </c>
      <c r="D1097" t="s">
        <v>1240</v>
      </c>
      <c r="E1097">
        <f>INDEX(TeamSports!B:B,MATCH(D1097,TeamSports!C:C,0))</f>
        <v>25</v>
      </c>
      <c r="F1097">
        <f>INDEX(RanksTable!G:G,MATCH(B1097,RanksTable!B:B,0))</f>
        <v>7</v>
      </c>
      <c r="H1097" t="str">
        <f t="shared" si="17"/>
        <v>INSERT INTO "TeamRanks" (team_id,team_sport_id,team_rank) VALUES (203,25,7);</v>
      </c>
    </row>
    <row r="1098" spans="2:8" x14ac:dyDescent="0.25">
      <c r="B1098" t="s">
        <v>472</v>
      </c>
      <c r="C1098">
        <f>INDEX(NationalTeams!B:B,MATCH(B1098,NationalTeams!C:C,0))</f>
        <v>204</v>
      </c>
      <c r="D1098" t="s">
        <v>1240</v>
      </c>
      <c r="E1098">
        <f>INDEX(TeamSports!B:B,MATCH(D1098,TeamSports!C:C,0))</f>
        <v>25</v>
      </c>
      <c r="F1098">
        <f>INDEX(RanksTable!G:G,MATCH(B1098,RanksTable!B:B,0))</f>
        <v>7</v>
      </c>
      <c r="H1098" t="str">
        <f t="shared" si="17"/>
        <v>INSERT INTO "TeamRanks" (team_id,team_sport_id,team_rank) VALUES (204,25,7);</v>
      </c>
    </row>
    <row r="1099" spans="2:8" x14ac:dyDescent="0.25">
      <c r="B1099" t="s">
        <v>388</v>
      </c>
      <c r="C1099">
        <f>INDEX(NationalTeams!B:B,MATCH(B1099,NationalTeams!C:C,0))</f>
        <v>205</v>
      </c>
      <c r="D1099" t="s">
        <v>1240</v>
      </c>
      <c r="E1099">
        <f>INDEX(TeamSports!B:B,MATCH(D1099,TeamSports!C:C,0))</f>
        <v>25</v>
      </c>
      <c r="F1099">
        <f>INDEX(RanksTable!G:G,MATCH(B1099,RanksTable!B:B,0))</f>
        <v>7</v>
      </c>
      <c r="H1099" t="str">
        <f t="shared" si="17"/>
        <v>INSERT INTO "TeamRanks" (team_id,team_sport_id,team_rank) VALUES (205,25,7);</v>
      </c>
    </row>
    <row r="1100" spans="2:8" x14ac:dyDescent="0.25">
      <c r="B1100" t="s">
        <v>476</v>
      </c>
      <c r="C1100">
        <f>INDEX(NationalTeams!B:B,MATCH(B1100,NationalTeams!C:C,0))</f>
        <v>206</v>
      </c>
      <c r="D1100" t="s">
        <v>1240</v>
      </c>
      <c r="E1100">
        <f>INDEX(TeamSports!B:B,MATCH(D1100,TeamSports!C:C,0))</f>
        <v>25</v>
      </c>
      <c r="F1100">
        <f>INDEX(RanksTable!G:G,MATCH(B1100,RanksTable!B:B,0))</f>
        <v>7</v>
      </c>
      <c r="H1100" t="str">
        <f t="shared" si="17"/>
        <v>INSERT INTO "TeamRanks" (team_id,team_sport_id,team_rank) VALUES (206,25,7);</v>
      </c>
    </row>
    <row r="1101" spans="2:8" x14ac:dyDescent="0.25">
      <c r="B1101" t="s">
        <v>407</v>
      </c>
      <c r="C1101">
        <f>INDEX(NationalTeams!B:B,MATCH(B1101,NationalTeams!C:C,0))</f>
        <v>207</v>
      </c>
      <c r="D1101" t="s">
        <v>1240</v>
      </c>
      <c r="E1101">
        <f>INDEX(TeamSports!B:B,MATCH(D1101,TeamSports!C:C,0))</f>
        <v>25</v>
      </c>
      <c r="F1101">
        <f>INDEX(RanksTable!G:G,MATCH(B1101,RanksTable!B:B,0))</f>
        <v>6</v>
      </c>
      <c r="H1101" t="str">
        <f t="shared" si="17"/>
        <v>INSERT INTO "TeamRanks" (team_id,team_sport_id,team_rank) VALUES (207,25,6);</v>
      </c>
    </row>
    <row r="1102" spans="2:8" x14ac:dyDescent="0.25">
      <c r="B1102" t="s">
        <v>364</v>
      </c>
      <c r="C1102">
        <f>INDEX(NationalTeams!B:B,MATCH(B1102,NationalTeams!C:C,0))</f>
        <v>208</v>
      </c>
      <c r="D1102" t="s">
        <v>1240</v>
      </c>
      <c r="E1102">
        <f>INDEX(TeamSports!B:B,MATCH(D1102,TeamSports!C:C,0))</f>
        <v>25</v>
      </c>
      <c r="F1102">
        <f>INDEX(RanksTable!G:G,MATCH(B1102,RanksTable!B:B,0))</f>
        <v>3</v>
      </c>
      <c r="H1102" t="str">
        <f t="shared" si="17"/>
        <v>INSERT INTO "TeamRanks" (team_id,team_sport_id,team_rank) VALUES (208,25,3);</v>
      </c>
    </row>
    <row r="1103" spans="2:8" x14ac:dyDescent="0.25">
      <c r="B1103" t="s">
        <v>439</v>
      </c>
      <c r="C1103">
        <f>INDEX(NationalTeams!B:B,MATCH(B1103,NationalTeams!C:C,0))</f>
        <v>209</v>
      </c>
      <c r="D1103" t="s">
        <v>1240</v>
      </c>
      <c r="E1103">
        <f>INDEX(TeamSports!B:B,MATCH(D1103,TeamSports!C:C,0))</f>
        <v>25</v>
      </c>
      <c r="F1103">
        <f>INDEX(RanksTable!G:G,MATCH(B1103,RanksTable!B:B,0))</f>
        <v>5</v>
      </c>
      <c r="H1103" t="str">
        <f t="shared" si="17"/>
        <v>INSERT INTO "TeamRanks" (team_id,team_sport_id,team_rank) VALUES (209,25,5);</v>
      </c>
    </row>
    <row r="1104" spans="2:8" x14ac:dyDescent="0.25">
      <c r="B1104" t="s">
        <v>501</v>
      </c>
      <c r="C1104">
        <f>INDEX(NationalTeams!B:B,MATCH(B1104,NationalTeams!C:C,0))</f>
        <v>210</v>
      </c>
      <c r="D1104" t="s">
        <v>1240</v>
      </c>
      <c r="E1104">
        <f>INDEX(TeamSports!B:B,MATCH(D1104,TeamSports!C:C,0))</f>
        <v>25</v>
      </c>
      <c r="F1104">
        <f>INDEX(RanksTable!G:G,MATCH(B1104,RanksTable!B:B,0))</f>
        <v>2</v>
      </c>
      <c r="H1104" t="str">
        <f t="shared" si="17"/>
        <v>INSERT INTO "TeamRanks" (team_id,team_sport_id,team_rank) VALUES (210,25,2);</v>
      </c>
    </row>
    <row r="1105" spans="2:8" x14ac:dyDescent="0.25">
      <c r="B1105" t="s">
        <v>466</v>
      </c>
      <c r="C1105">
        <f>INDEX(NationalTeams!B:B,MATCH(B1105,NationalTeams!C:C,0))</f>
        <v>211</v>
      </c>
      <c r="D1105" t="s">
        <v>1240</v>
      </c>
      <c r="E1105">
        <f>INDEX(TeamSports!B:B,MATCH(D1105,TeamSports!C:C,0))</f>
        <v>25</v>
      </c>
      <c r="F1105">
        <f>INDEX(RanksTable!G:G,MATCH(B1105,RanksTable!B:B,0))</f>
        <v>7</v>
      </c>
      <c r="H1105" t="str">
        <f t="shared" si="17"/>
        <v>INSERT INTO "TeamRanks" (team_id,team_sport_id,team_rank) VALUES (211,25,7);</v>
      </c>
    </row>
    <row r="1106" spans="2:8" x14ac:dyDescent="0.25">
      <c r="B1106" t="s">
        <v>502</v>
      </c>
      <c r="C1106">
        <f>INDEX(NationalTeams!B:B,MATCH(B1106,NationalTeams!C:C,0))</f>
        <v>212</v>
      </c>
      <c r="D1106" t="s">
        <v>1240</v>
      </c>
      <c r="E1106">
        <f>INDEX(TeamSports!B:B,MATCH(D1106,TeamSports!C:C,0))</f>
        <v>25</v>
      </c>
      <c r="F1106">
        <f>INDEX(RanksTable!G:G,MATCH(B1106,RanksTable!B:B,0))</f>
        <v>2</v>
      </c>
      <c r="H1106" t="str">
        <f t="shared" si="17"/>
        <v>INSERT INTO "TeamRanks" (team_id,team_sport_id,team_rank) VALUES (212,25,2);</v>
      </c>
    </row>
    <row r="1107" spans="2:8" x14ac:dyDescent="0.25">
      <c r="B1107" t="s">
        <v>359</v>
      </c>
      <c r="C1107">
        <f>INDEX(NationalTeams!B:B,MATCH(B1107,NationalTeams!C:C,0))</f>
        <v>213</v>
      </c>
      <c r="D1107" t="s">
        <v>1240</v>
      </c>
      <c r="E1107">
        <f>INDEX(TeamSports!B:B,MATCH(D1107,TeamSports!C:C,0))</f>
        <v>25</v>
      </c>
      <c r="F1107">
        <f>INDEX(RanksTable!G:G,MATCH(B1107,RanksTable!B:B,0))</f>
        <v>7</v>
      </c>
      <c r="H1107" t="str">
        <f t="shared" si="17"/>
        <v>INSERT INTO "TeamRanks" (team_id,team_sport_id,team_rank) VALUES (213,25,7);</v>
      </c>
    </row>
    <row r="1108" spans="2:8" x14ac:dyDescent="0.25">
      <c r="B1108" t="s">
        <v>377</v>
      </c>
      <c r="C1108">
        <f>INDEX(NationalTeams!B:B,MATCH(B1108,NationalTeams!C:C,0))</f>
        <v>214</v>
      </c>
      <c r="D1108" t="s">
        <v>1240</v>
      </c>
      <c r="E1108">
        <f>INDEX(TeamSports!B:B,MATCH(D1108,TeamSports!C:C,0))</f>
        <v>25</v>
      </c>
      <c r="F1108">
        <f>INDEX(RanksTable!G:G,MATCH(B1108,RanksTable!B:B,0))</f>
        <v>7</v>
      </c>
      <c r="H1108" t="str">
        <f t="shared" si="17"/>
        <v>INSERT INTO "TeamRanks" (team_id,team_sport_id,team_rank) VALUES (214,25,7);</v>
      </c>
    </row>
    <row r="1109" spans="2:8" x14ac:dyDescent="0.25">
      <c r="B1109" t="s">
        <v>443</v>
      </c>
      <c r="C1109">
        <f>INDEX(NationalTeams!B:B,MATCH(B1109,NationalTeams!C:C,0))</f>
        <v>215</v>
      </c>
      <c r="D1109" t="s">
        <v>1240</v>
      </c>
      <c r="E1109">
        <f>INDEX(TeamSports!B:B,MATCH(D1109,TeamSports!C:C,0))</f>
        <v>25</v>
      </c>
      <c r="F1109">
        <f>INDEX(RanksTable!G:G,MATCH(B1109,RanksTable!B:B,0))</f>
        <v>6</v>
      </c>
      <c r="H1109" t="str">
        <f t="shared" si="17"/>
        <v>INSERT INTO "TeamRanks" (team_id,team_sport_id,team_rank) VALUES (215,25,6);</v>
      </c>
    </row>
    <row r="1110" spans="2:8" x14ac:dyDescent="0.25">
      <c r="B1110" t="s">
        <v>481</v>
      </c>
      <c r="C1110">
        <f>INDEX(NationalTeams!B:B,MATCH(B1110,NationalTeams!C:C,0))</f>
        <v>216</v>
      </c>
      <c r="D1110" t="s">
        <v>1240</v>
      </c>
      <c r="E1110">
        <f>INDEX(TeamSports!B:B,MATCH(D1110,TeamSports!C:C,0))</f>
        <v>25</v>
      </c>
      <c r="F1110">
        <f>INDEX(RanksTable!G:G,MATCH(B1110,RanksTable!B:B,0))</f>
        <v>7</v>
      </c>
      <c r="H1110" t="str">
        <f t="shared" si="17"/>
        <v>INSERT INTO "TeamRanks" (team_id,team_sport_id,team_rank) VALUES (216,25,7);</v>
      </c>
    </row>
    <row r="1111" spans="2:8" x14ac:dyDescent="0.25">
      <c r="B1111" t="s">
        <v>351</v>
      </c>
      <c r="C1111">
        <f>INDEX(NationalTeams!B:B,MATCH(B1111,NationalTeams!C:C,0))</f>
        <v>217</v>
      </c>
      <c r="D1111" t="s">
        <v>1240</v>
      </c>
      <c r="E1111">
        <f>INDEX(TeamSports!B:B,MATCH(D1111,TeamSports!C:C,0))</f>
        <v>25</v>
      </c>
      <c r="F1111">
        <f>INDEX(RanksTable!G:G,MATCH(B1111,RanksTable!B:B,0))</f>
        <v>4</v>
      </c>
      <c r="H1111" t="str">
        <f t="shared" si="17"/>
        <v>INSERT INTO "TeamRanks" (team_id,team_sport_id,team_rank) VALUES (217,25,4);</v>
      </c>
    </row>
    <row r="1112" spans="2:8" x14ac:dyDescent="0.25">
      <c r="B1112" t="s">
        <v>438</v>
      </c>
      <c r="C1112">
        <f>INDEX(NationalTeams!B:B,MATCH(B1112,NationalTeams!C:C,0))</f>
        <v>218</v>
      </c>
      <c r="D1112" t="s">
        <v>1240</v>
      </c>
      <c r="E1112">
        <f>INDEX(TeamSports!B:B,MATCH(D1112,TeamSports!C:C,0))</f>
        <v>25</v>
      </c>
      <c r="F1112">
        <f>INDEX(RanksTable!G:G,MATCH(B1112,RanksTable!B:B,0))</f>
        <v>4</v>
      </c>
      <c r="H1112" t="str">
        <f t="shared" si="17"/>
        <v>INSERT INTO "TeamRanks" (team_id,team_sport_id,team_rank) VALUES (218,25,4);</v>
      </c>
    </row>
    <row r="1113" spans="2:8" x14ac:dyDescent="0.25">
      <c r="B1113" t="s">
        <v>319</v>
      </c>
      <c r="C1113">
        <f>INDEX(NationalTeams!B:B,MATCH(B1113,NationalTeams!C:C,0))</f>
        <v>219</v>
      </c>
      <c r="D1113" t="s">
        <v>1240</v>
      </c>
      <c r="E1113">
        <f>INDEX(TeamSports!B:B,MATCH(D1113,TeamSports!C:C,0))</f>
        <v>25</v>
      </c>
      <c r="F1113">
        <f>INDEX(RanksTable!G:G,MATCH(B1113,RanksTable!B:B,0))</f>
        <v>7</v>
      </c>
      <c r="H1113" t="str">
        <f t="shared" si="17"/>
        <v>INSERT INTO "TeamRanks" (team_id,team_sport_id,team_rank) VALUES (219,25,7);</v>
      </c>
    </row>
    <row r="1114" spans="2:8" x14ac:dyDescent="0.25">
      <c r="B1114" t="s">
        <v>471</v>
      </c>
      <c r="C1114">
        <f>INDEX(NationalTeams!B:B,MATCH(B1114,NationalTeams!C:C,0))</f>
        <v>220</v>
      </c>
      <c r="D1114" t="s">
        <v>1240</v>
      </c>
      <c r="E1114">
        <f>INDEX(TeamSports!B:B,MATCH(D1114,TeamSports!C:C,0))</f>
        <v>25</v>
      </c>
      <c r="F1114">
        <f>INDEX(RanksTable!G:G,MATCH(B1114,RanksTable!B:B,0))</f>
        <v>7</v>
      </c>
      <c r="H1114" t="str">
        <f t="shared" si="17"/>
        <v>INSERT INTO "TeamRanks" (team_id,team_sport_id,team_rank) VALUES (220,25,7);</v>
      </c>
    </row>
    <row r="1115" spans="2:8" x14ac:dyDescent="0.25">
      <c r="B1115" t="s">
        <v>373</v>
      </c>
      <c r="C1115">
        <f>INDEX(NationalTeams!B:B,MATCH(B1115,NationalTeams!C:C,0))</f>
        <v>221</v>
      </c>
      <c r="D1115" t="s">
        <v>1240</v>
      </c>
      <c r="E1115">
        <f>INDEX(TeamSports!B:B,MATCH(D1115,TeamSports!C:C,0))</f>
        <v>25</v>
      </c>
      <c r="F1115">
        <f>INDEX(RanksTable!G:G,MATCH(B1115,RanksTable!B:B,0))</f>
        <v>7</v>
      </c>
      <c r="H1115" t="str">
        <f t="shared" si="17"/>
        <v>INSERT INTO "TeamRanks" (team_id,team_sport_id,team_rank) VALUES (221,25,7);</v>
      </c>
    </row>
    <row r="1116" spans="2:8" x14ac:dyDescent="0.25">
      <c r="B1116" t="s">
        <v>367</v>
      </c>
      <c r="C1116">
        <f>INDEX(NationalTeams!B:B,MATCH(B1116,NationalTeams!C:C,0))</f>
        <v>222</v>
      </c>
      <c r="D1116" t="s">
        <v>1240</v>
      </c>
      <c r="E1116">
        <f>INDEX(TeamSports!B:B,MATCH(D1116,TeamSports!C:C,0))</f>
        <v>25</v>
      </c>
      <c r="F1116">
        <f>INDEX(RanksTable!G:G,MATCH(B1116,RanksTable!B:B,0))</f>
        <v>7</v>
      </c>
      <c r="H1116" t="str">
        <f t="shared" si="17"/>
        <v>INSERT INTO "TeamRanks" (team_id,team_sport_id,team_rank) VALUES (222,25,7);</v>
      </c>
    </row>
    <row r="1117" spans="2:8" x14ac:dyDescent="0.25">
      <c r="B1117" t="s">
        <v>358</v>
      </c>
      <c r="C1117">
        <f>INDEX(NationalTeams!B:B,MATCH(B1117,NationalTeams!C:C,0))</f>
        <v>223</v>
      </c>
      <c r="D1117" t="s">
        <v>1240</v>
      </c>
      <c r="E1117">
        <f>INDEX(TeamSports!B:B,MATCH(D1117,TeamSports!C:C,0))</f>
        <v>25</v>
      </c>
      <c r="F1117">
        <f>INDEX(RanksTable!G:G,MATCH(B1117,RanksTable!B:B,0))</f>
        <v>7</v>
      </c>
      <c r="H1117" t="str">
        <f t="shared" si="17"/>
        <v>INSERT INTO "TeamRanks" (team_id,team_sport_id,team_rank) VALUES (223,25,7);</v>
      </c>
    </row>
    <row r="1118" spans="2:8" x14ac:dyDescent="0.25">
      <c r="B1118" t="s">
        <v>993</v>
      </c>
      <c r="C1118">
        <f>INDEX(NationalTeams!B:B,MATCH(B1118,NationalTeams!C:C,0))</f>
        <v>224</v>
      </c>
      <c r="D1118" t="s">
        <v>1224</v>
      </c>
      <c r="E1118">
        <f>INDEX(TeamSports!B:B,MATCH(D1118,TeamSports!C:C,0))</f>
        <v>47</v>
      </c>
      <c r="F1118">
        <f>INDEX(RanksTable!U:U,MATCH(B1118,RanksTable!B:B,0))</f>
        <v>7</v>
      </c>
      <c r="H1118" t="str">
        <f t="shared" si="17"/>
        <v>INSERT INTO "TeamRanks" (team_id,team_sport_id,team_rank) VALUES (224,47,7);</v>
      </c>
    </row>
    <row r="1119" spans="2:8" x14ac:dyDescent="0.25">
      <c r="B1119" t="s">
        <v>994</v>
      </c>
      <c r="C1119">
        <f>INDEX(NationalTeams!B:B,MATCH(B1119,NationalTeams!C:C,0))</f>
        <v>225</v>
      </c>
      <c r="D1119" t="s">
        <v>1224</v>
      </c>
      <c r="E1119">
        <f>INDEX(TeamSports!B:B,MATCH(D1119,TeamSports!C:C,0))</f>
        <v>47</v>
      </c>
      <c r="F1119">
        <f>INDEX(RanksTable!U:U,MATCH(B1119,RanksTable!B:B,0))</f>
        <v>7</v>
      </c>
      <c r="H1119" t="str">
        <f t="shared" si="17"/>
        <v>INSERT INTO "TeamRanks" (team_id,team_sport_id,team_rank) VALUES (225,47,7);</v>
      </c>
    </row>
    <row r="1120" spans="2:8" x14ac:dyDescent="0.25">
      <c r="B1120" t="s">
        <v>995</v>
      </c>
      <c r="C1120">
        <f>INDEX(NationalTeams!B:B,MATCH(B1120,NationalTeams!C:C,0))</f>
        <v>226</v>
      </c>
      <c r="D1120" t="s">
        <v>1224</v>
      </c>
      <c r="E1120">
        <f>INDEX(TeamSports!B:B,MATCH(D1120,TeamSports!C:C,0))</f>
        <v>47</v>
      </c>
      <c r="F1120">
        <f>INDEX(RanksTable!U:U,MATCH(B1120,RanksTable!B:B,0))</f>
        <v>7</v>
      </c>
      <c r="H1120" t="str">
        <f t="shared" si="17"/>
        <v>INSERT INTO "TeamRanks" (team_id,team_sport_id,team_rank) VALUES (226,47,7);</v>
      </c>
    </row>
    <row r="1121" spans="2:8" x14ac:dyDescent="0.25">
      <c r="B1121" t="s">
        <v>996</v>
      </c>
      <c r="C1121">
        <f>INDEX(NationalTeams!B:B,MATCH(B1121,NationalTeams!C:C,0))</f>
        <v>227</v>
      </c>
      <c r="D1121" t="s">
        <v>1224</v>
      </c>
      <c r="E1121">
        <f>INDEX(TeamSports!B:B,MATCH(D1121,TeamSports!C:C,0))</f>
        <v>47</v>
      </c>
      <c r="F1121">
        <f>INDEX(RanksTable!U:U,MATCH(B1121,RanksTable!B:B,0))</f>
        <v>2</v>
      </c>
      <c r="H1121" t="str">
        <f t="shared" si="17"/>
        <v>INSERT INTO "TeamRanks" (team_id,team_sport_id,team_rank) VALUES (227,47,2);</v>
      </c>
    </row>
    <row r="1122" spans="2:8" x14ac:dyDescent="0.25">
      <c r="B1122" t="s">
        <v>997</v>
      </c>
      <c r="C1122">
        <f>INDEX(NationalTeams!B:B,MATCH(B1122,NationalTeams!C:C,0))</f>
        <v>228</v>
      </c>
      <c r="D1122" t="s">
        <v>1224</v>
      </c>
      <c r="E1122">
        <f>INDEX(TeamSports!B:B,MATCH(D1122,TeamSports!C:C,0))</f>
        <v>47</v>
      </c>
      <c r="F1122">
        <f>INDEX(RanksTable!U:U,MATCH(B1122,RanksTable!B:B,0))</f>
        <v>7</v>
      </c>
      <c r="H1122" t="str">
        <f t="shared" si="17"/>
        <v>INSERT INTO "TeamRanks" (team_id,team_sport_id,team_rank) VALUES (228,47,7);</v>
      </c>
    </row>
    <row r="1123" spans="2:8" x14ac:dyDescent="0.25">
      <c r="B1123" t="s">
        <v>998</v>
      </c>
      <c r="C1123">
        <f>INDEX(NationalTeams!B:B,MATCH(B1123,NationalTeams!C:C,0))</f>
        <v>229</v>
      </c>
      <c r="D1123" t="s">
        <v>1224</v>
      </c>
      <c r="E1123">
        <f>INDEX(TeamSports!B:B,MATCH(D1123,TeamSports!C:C,0))</f>
        <v>47</v>
      </c>
      <c r="F1123">
        <f>INDEX(RanksTable!U:U,MATCH(B1123,RanksTable!B:B,0))</f>
        <v>7</v>
      </c>
      <c r="H1123" t="str">
        <f t="shared" si="17"/>
        <v>INSERT INTO "TeamRanks" (team_id,team_sport_id,team_rank) VALUES (229,47,7);</v>
      </c>
    </row>
    <row r="1124" spans="2:8" x14ac:dyDescent="0.25">
      <c r="B1124" t="s">
        <v>999</v>
      </c>
      <c r="C1124">
        <f>INDEX(NationalTeams!B:B,MATCH(B1124,NationalTeams!C:C,0))</f>
        <v>230</v>
      </c>
      <c r="D1124" t="s">
        <v>1224</v>
      </c>
      <c r="E1124">
        <f>INDEX(TeamSports!B:B,MATCH(D1124,TeamSports!C:C,0))</f>
        <v>47</v>
      </c>
      <c r="F1124">
        <f>INDEX(RanksTable!U:U,MATCH(B1124,RanksTable!B:B,0))</f>
        <v>7</v>
      </c>
      <c r="H1124" t="str">
        <f t="shared" si="17"/>
        <v>INSERT INTO "TeamRanks" (team_id,team_sport_id,team_rank) VALUES (230,47,7);</v>
      </c>
    </row>
    <row r="1125" spans="2:8" x14ac:dyDescent="0.25">
      <c r="B1125" t="s">
        <v>1000</v>
      </c>
      <c r="C1125">
        <f>INDEX(NationalTeams!B:B,MATCH(B1125,NationalTeams!C:C,0))</f>
        <v>231</v>
      </c>
      <c r="D1125" t="s">
        <v>1224</v>
      </c>
      <c r="E1125">
        <f>INDEX(TeamSports!B:B,MATCH(D1125,TeamSports!C:C,0))</f>
        <v>47</v>
      </c>
      <c r="F1125">
        <f>INDEX(RanksTable!U:U,MATCH(B1125,RanksTable!B:B,0))</f>
        <v>7</v>
      </c>
      <c r="H1125" t="str">
        <f t="shared" si="17"/>
        <v>INSERT INTO "TeamRanks" (team_id,team_sport_id,team_rank) VALUES (231,47,7);</v>
      </c>
    </row>
    <row r="1126" spans="2:8" x14ac:dyDescent="0.25">
      <c r="B1126" t="s">
        <v>1001</v>
      </c>
      <c r="C1126">
        <f>INDEX(NationalTeams!B:B,MATCH(B1126,NationalTeams!C:C,0))</f>
        <v>232</v>
      </c>
      <c r="D1126" t="s">
        <v>1224</v>
      </c>
      <c r="E1126">
        <f>INDEX(TeamSports!B:B,MATCH(D1126,TeamSports!C:C,0))</f>
        <v>47</v>
      </c>
      <c r="F1126">
        <f>INDEX(RanksTable!U:U,MATCH(B1126,RanksTable!B:B,0))</f>
        <v>5</v>
      </c>
      <c r="H1126" t="str">
        <f t="shared" si="17"/>
        <v>INSERT INTO "TeamRanks" (team_id,team_sport_id,team_rank) VALUES (232,47,5);</v>
      </c>
    </row>
    <row r="1127" spans="2:8" x14ac:dyDescent="0.25">
      <c r="B1127" t="s">
        <v>1002</v>
      </c>
      <c r="C1127">
        <f>INDEX(NationalTeams!B:B,MATCH(B1127,NationalTeams!C:C,0))</f>
        <v>233</v>
      </c>
      <c r="D1127" t="s">
        <v>1224</v>
      </c>
      <c r="E1127">
        <f>INDEX(TeamSports!B:B,MATCH(D1127,TeamSports!C:C,0))</f>
        <v>47</v>
      </c>
      <c r="F1127">
        <f>INDEX(RanksTable!U:U,MATCH(B1127,RanksTable!B:B,0))</f>
        <v>7</v>
      </c>
      <c r="H1127" t="str">
        <f t="shared" si="17"/>
        <v>INSERT INTO "TeamRanks" (team_id,team_sport_id,team_rank) VALUES (233,47,7);</v>
      </c>
    </row>
    <row r="1128" spans="2:8" x14ac:dyDescent="0.25">
      <c r="B1128" t="s">
        <v>1003</v>
      </c>
      <c r="C1128">
        <f>INDEX(NationalTeams!B:B,MATCH(B1128,NationalTeams!C:C,0))</f>
        <v>234</v>
      </c>
      <c r="D1128" t="s">
        <v>1224</v>
      </c>
      <c r="E1128">
        <f>INDEX(TeamSports!B:B,MATCH(D1128,TeamSports!C:C,0))</f>
        <v>47</v>
      </c>
      <c r="F1128">
        <f>INDEX(RanksTable!U:U,MATCH(B1128,RanksTable!B:B,0))</f>
        <v>6</v>
      </c>
      <c r="H1128" t="str">
        <f t="shared" si="17"/>
        <v>INSERT INTO "TeamRanks" (team_id,team_sport_id,team_rank) VALUES (234,47,6);</v>
      </c>
    </row>
    <row r="1129" spans="2:8" x14ac:dyDescent="0.25">
      <c r="B1129" t="s">
        <v>1004</v>
      </c>
      <c r="C1129">
        <f>INDEX(NationalTeams!B:B,MATCH(B1129,NationalTeams!C:C,0))</f>
        <v>235</v>
      </c>
      <c r="D1129" t="s">
        <v>1224</v>
      </c>
      <c r="E1129">
        <f>INDEX(TeamSports!B:B,MATCH(D1129,TeamSports!C:C,0))</f>
        <v>47</v>
      </c>
      <c r="F1129">
        <f>INDEX(RanksTable!U:U,MATCH(B1129,RanksTable!B:B,0))</f>
        <v>3</v>
      </c>
      <c r="H1129" t="str">
        <f t="shared" si="17"/>
        <v>INSERT INTO "TeamRanks" (team_id,team_sport_id,team_rank) VALUES (235,47,3);</v>
      </c>
    </row>
    <row r="1130" spans="2:8" x14ac:dyDescent="0.25">
      <c r="B1130" t="s">
        <v>1005</v>
      </c>
      <c r="C1130">
        <f>INDEX(NationalTeams!B:B,MATCH(B1130,NationalTeams!C:C,0))</f>
        <v>236</v>
      </c>
      <c r="D1130" t="s">
        <v>1224</v>
      </c>
      <c r="E1130">
        <f>INDEX(TeamSports!B:B,MATCH(D1130,TeamSports!C:C,0))</f>
        <v>47</v>
      </c>
      <c r="F1130">
        <f>INDEX(RanksTable!U:U,MATCH(B1130,RanksTable!B:B,0))</f>
        <v>7</v>
      </c>
      <c r="H1130" t="str">
        <f t="shared" si="17"/>
        <v>INSERT INTO "TeamRanks" (team_id,team_sport_id,team_rank) VALUES (236,47,7);</v>
      </c>
    </row>
    <row r="1131" spans="2:8" x14ac:dyDescent="0.25">
      <c r="B1131" t="s">
        <v>1006</v>
      </c>
      <c r="C1131">
        <f>INDEX(NationalTeams!B:B,MATCH(B1131,NationalTeams!C:C,0))</f>
        <v>237</v>
      </c>
      <c r="D1131" t="s">
        <v>1224</v>
      </c>
      <c r="E1131">
        <f>INDEX(TeamSports!B:B,MATCH(D1131,TeamSports!C:C,0))</f>
        <v>47</v>
      </c>
      <c r="F1131">
        <f>INDEX(RanksTable!U:U,MATCH(B1131,RanksTable!B:B,0))</f>
        <v>7</v>
      </c>
      <c r="H1131" t="str">
        <f t="shared" si="17"/>
        <v>INSERT INTO "TeamRanks" (team_id,team_sport_id,team_rank) VALUES (237,47,7);</v>
      </c>
    </row>
    <row r="1132" spans="2:8" x14ac:dyDescent="0.25">
      <c r="B1132" t="s">
        <v>1007</v>
      </c>
      <c r="C1132">
        <f>INDEX(NationalTeams!B:B,MATCH(B1132,NationalTeams!C:C,0))</f>
        <v>238</v>
      </c>
      <c r="D1132" t="s">
        <v>1224</v>
      </c>
      <c r="E1132">
        <f>INDEX(TeamSports!B:B,MATCH(D1132,TeamSports!C:C,0))</f>
        <v>47</v>
      </c>
      <c r="F1132">
        <f>INDEX(RanksTable!U:U,MATCH(B1132,RanksTable!B:B,0))</f>
        <v>7</v>
      </c>
      <c r="H1132" t="str">
        <f t="shared" si="17"/>
        <v>INSERT INTO "TeamRanks" (team_id,team_sport_id,team_rank) VALUES (238,47,7);</v>
      </c>
    </row>
    <row r="1133" spans="2:8" x14ac:dyDescent="0.25">
      <c r="B1133" t="s">
        <v>1008</v>
      </c>
      <c r="C1133">
        <f>INDEX(NationalTeams!B:B,MATCH(B1133,NationalTeams!C:C,0))</f>
        <v>239</v>
      </c>
      <c r="D1133" t="s">
        <v>1224</v>
      </c>
      <c r="E1133">
        <f>INDEX(TeamSports!B:B,MATCH(D1133,TeamSports!C:C,0))</f>
        <v>47</v>
      </c>
      <c r="F1133">
        <f>INDEX(RanksTable!U:U,MATCH(B1133,RanksTable!B:B,0))</f>
        <v>6</v>
      </c>
      <c r="H1133" t="str">
        <f t="shared" si="17"/>
        <v>INSERT INTO "TeamRanks" (team_id,team_sport_id,team_rank) VALUES (239,47,6);</v>
      </c>
    </row>
    <row r="1134" spans="2:8" x14ac:dyDescent="0.25">
      <c r="B1134" t="s">
        <v>1009</v>
      </c>
      <c r="C1134">
        <f>INDEX(NationalTeams!B:B,MATCH(B1134,NationalTeams!C:C,0))</f>
        <v>240</v>
      </c>
      <c r="D1134" t="s">
        <v>1224</v>
      </c>
      <c r="E1134">
        <f>INDEX(TeamSports!B:B,MATCH(D1134,TeamSports!C:C,0))</f>
        <v>47</v>
      </c>
      <c r="F1134">
        <f>INDEX(RanksTable!U:U,MATCH(B1134,RanksTable!B:B,0))</f>
        <v>4</v>
      </c>
      <c r="H1134" t="str">
        <f t="shared" si="17"/>
        <v>INSERT INTO "TeamRanks" (team_id,team_sport_id,team_rank) VALUES (240,47,4);</v>
      </c>
    </row>
    <row r="1135" spans="2:8" x14ac:dyDescent="0.25">
      <c r="B1135" t="s">
        <v>1010</v>
      </c>
      <c r="C1135">
        <f>INDEX(NationalTeams!B:B,MATCH(B1135,NationalTeams!C:C,0))</f>
        <v>241</v>
      </c>
      <c r="D1135" t="s">
        <v>1224</v>
      </c>
      <c r="E1135">
        <f>INDEX(TeamSports!B:B,MATCH(D1135,TeamSports!C:C,0))</f>
        <v>47</v>
      </c>
      <c r="F1135">
        <f>INDEX(RanksTable!U:U,MATCH(B1135,RanksTable!B:B,0))</f>
        <v>4</v>
      </c>
      <c r="H1135" t="str">
        <f t="shared" si="17"/>
        <v>INSERT INTO "TeamRanks" (team_id,team_sport_id,team_rank) VALUES (241,47,4);</v>
      </c>
    </row>
    <row r="1136" spans="2:8" x14ac:dyDescent="0.25">
      <c r="B1136" t="s">
        <v>1011</v>
      </c>
      <c r="C1136">
        <f>INDEX(NationalTeams!B:B,MATCH(B1136,NationalTeams!C:C,0))</f>
        <v>242</v>
      </c>
      <c r="D1136" t="s">
        <v>1224</v>
      </c>
      <c r="E1136">
        <f>INDEX(TeamSports!B:B,MATCH(D1136,TeamSports!C:C,0))</f>
        <v>47</v>
      </c>
      <c r="F1136">
        <f>INDEX(RanksTable!U:U,MATCH(B1136,RanksTable!B:B,0))</f>
        <v>6</v>
      </c>
      <c r="H1136" t="str">
        <f t="shared" si="17"/>
        <v>INSERT INTO "TeamRanks" (team_id,team_sport_id,team_rank) VALUES (242,47,6);</v>
      </c>
    </row>
    <row r="1137" spans="2:8" x14ac:dyDescent="0.25">
      <c r="B1137" t="s">
        <v>1012</v>
      </c>
      <c r="C1137">
        <f>INDEX(NationalTeams!B:B,MATCH(B1137,NationalTeams!C:C,0))</f>
        <v>243</v>
      </c>
      <c r="D1137" t="s">
        <v>1224</v>
      </c>
      <c r="E1137">
        <f>INDEX(TeamSports!B:B,MATCH(D1137,TeamSports!C:C,0))</f>
        <v>47</v>
      </c>
      <c r="F1137">
        <f>INDEX(RanksTable!U:U,MATCH(B1137,RanksTable!B:B,0))</f>
        <v>7</v>
      </c>
      <c r="H1137" t="str">
        <f t="shared" si="17"/>
        <v>INSERT INTO "TeamRanks" (team_id,team_sport_id,team_rank) VALUES (243,47,7);</v>
      </c>
    </row>
    <row r="1138" spans="2:8" x14ac:dyDescent="0.25">
      <c r="B1138" t="s">
        <v>1013</v>
      </c>
      <c r="C1138">
        <f>INDEX(NationalTeams!B:B,MATCH(B1138,NationalTeams!C:C,0))</f>
        <v>244</v>
      </c>
      <c r="D1138" t="s">
        <v>1224</v>
      </c>
      <c r="E1138">
        <f>INDEX(TeamSports!B:B,MATCH(D1138,TeamSports!C:C,0))</f>
        <v>47</v>
      </c>
      <c r="F1138">
        <f>INDEX(RanksTable!U:U,MATCH(B1138,RanksTable!B:B,0))</f>
        <v>7</v>
      </c>
      <c r="H1138" t="str">
        <f t="shared" si="17"/>
        <v>INSERT INTO "TeamRanks" (team_id,team_sport_id,team_rank) VALUES (244,47,7);</v>
      </c>
    </row>
    <row r="1139" spans="2:8" x14ac:dyDescent="0.25">
      <c r="B1139" t="s">
        <v>1014</v>
      </c>
      <c r="C1139">
        <f>INDEX(NationalTeams!B:B,MATCH(B1139,NationalTeams!C:C,0))</f>
        <v>245</v>
      </c>
      <c r="D1139" t="s">
        <v>1224</v>
      </c>
      <c r="E1139">
        <f>INDEX(TeamSports!B:B,MATCH(D1139,TeamSports!C:C,0))</f>
        <v>47</v>
      </c>
      <c r="F1139">
        <f>INDEX(RanksTable!U:U,MATCH(B1139,RanksTable!B:B,0))</f>
        <v>4</v>
      </c>
      <c r="H1139" t="str">
        <f t="shared" si="17"/>
        <v>INSERT INTO "TeamRanks" (team_id,team_sport_id,team_rank) VALUES (245,47,4);</v>
      </c>
    </row>
    <row r="1140" spans="2:8" x14ac:dyDescent="0.25">
      <c r="B1140" t="s">
        <v>1015</v>
      </c>
      <c r="C1140">
        <f>INDEX(NationalTeams!B:B,MATCH(B1140,NationalTeams!C:C,0))</f>
        <v>246</v>
      </c>
      <c r="D1140" t="s">
        <v>1224</v>
      </c>
      <c r="E1140">
        <f>INDEX(TeamSports!B:B,MATCH(D1140,TeamSports!C:C,0))</f>
        <v>47</v>
      </c>
      <c r="F1140">
        <f>INDEX(RanksTable!U:U,MATCH(B1140,RanksTable!B:B,0))</f>
        <v>2</v>
      </c>
      <c r="H1140" t="str">
        <f t="shared" si="17"/>
        <v>INSERT INTO "TeamRanks" (team_id,team_sport_id,team_rank) VALUES (246,47,2);</v>
      </c>
    </row>
    <row r="1141" spans="2:8" x14ac:dyDescent="0.25">
      <c r="B1141" t="s">
        <v>1016</v>
      </c>
      <c r="C1141">
        <f>INDEX(NationalTeams!B:B,MATCH(B1141,NationalTeams!C:C,0))</f>
        <v>247</v>
      </c>
      <c r="D1141" t="s">
        <v>1224</v>
      </c>
      <c r="E1141">
        <f>INDEX(TeamSports!B:B,MATCH(D1141,TeamSports!C:C,0))</f>
        <v>47</v>
      </c>
      <c r="F1141">
        <f>INDEX(RanksTable!U:U,MATCH(B1141,RanksTable!B:B,0))</f>
        <v>7</v>
      </c>
      <c r="H1141" t="str">
        <f t="shared" si="17"/>
        <v>INSERT INTO "TeamRanks" (team_id,team_sport_id,team_rank) VALUES (247,47,7);</v>
      </c>
    </row>
    <row r="1142" spans="2:8" x14ac:dyDescent="0.25">
      <c r="B1142" t="s">
        <v>1017</v>
      </c>
      <c r="C1142">
        <f>INDEX(NationalTeams!B:B,MATCH(B1142,NationalTeams!C:C,0))</f>
        <v>248</v>
      </c>
      <c r="D1142" t="s">
        <v>1224</v>
      </c>
      <c r="E1142">
        <f>INDEX(TeamSports!B:B,MATCH(D1142,TeamSports!C:C,0))</f>
        <v>47</v>
      </c>
      <c r="F1142">
        <f>INDEX(RanksTable!U:U,MATCH(B1142,RanksTable!B:B,0))</f>
        <v>7</v>
      </c>
      <c r="H1142" t="str">
        <f t="shared" si="17"/>
        <v>INSERT INTO "TeamRanks" (team_id,team_sport_id,team_rank) VALUES (248,47,7);</v>
      </c>
    </row>
    <row r="1143" spans="2:8" x14ac:dyDescent="0.25">
      <c r="B1143" t="s">
        <v>1018</v>
      </c>
      <c r="C1143">
        <f>INDEX(NationalTeams!B:B,MATCH(B1143,NationalTeams!C:C,0))</f>
        <v>249</v>
      </c>
      <c r="D1143" t="s">
        <v>1224</v>
      </c>
      <c r="E1143">
        <f>INDEX(TeamSports!B:B,MATCH(D1143,TeamSports!C:C,0))</f>
        <v>47</v>
      </c>
      <c r="F1143">
        <f>INDEX(RanksTable!U:U,MATCH(B1143,RanksTable!B:B,0))</f>
        <v>4</v>
      </c>
      <c r="H1143" t="str">
        <f t="shared" si="17"/>
        <v>INSERT INTO "TeamRanks" (team_id,team_sport_id,team_rank) VALUES (249,47,4);</v>
      </c>
    </row>
    <row r="1144" spans="2:8" x14ac:dyDescent="0.25">
      <c r="B1144" t="s">
        <v>1019</v>
      </c>
      <c r="C1144">
        <f>INDEX(NationalTeams!B:B,MATCH(B1144,NationalTeams!C:C,0))</f>
        <v>250</v>
      </c>
      <c r="D1144" t="s">
        <v>1224</v>
      </c>
      <c r="E1144">
        <f>INDEX(TeamSports!B:B,MATCH(D1144,TeamSports!C:C,0))</f>
        <v>47</v>
      </c>
      <c r="F1144">
        <f>INDEX(RanksTable!U:U,MATCH(B1144,RanksTable!B:B,0))</f>
        <v>7</v>
      </c>
      <c r="H1144" t="str">
        <f t="shared" si="17"/>
        <v>INSERT INTO "TeamRanks" (team_id,team_sport_id,team_rank) VALUES (250,47,7);</v>
      </c>
    </row>
    <row r="1145" spans="2:8" x14ac:dyDescent="0.25">
      <c r="B1145" t="s">
        <v>1020</v>
      </c>
      <c r="C1145">
        <f>INDEX(NationalTeams!B:B,MATCH(B1145,NationalTeams!C:C,0))</f>
        <v>251</v>
      </c>
      <c r="D1145" t="s">
        <v>1224</v>
      </c>
      <c r="E1145">
        <f>INDEX(TeamSports!B:B,MATCH(D1145,TeamSports!C:C,0))</f>
        <v>47</v>
      </c>
      <c r="F1145">
        <f>INDEX(RanksTable!U:U,MATCH(B1145,RanksTable!B:B,0))</f>
        <v>7</v>
      </c>
      <c r="H1145" t="str">
        <f t="shared" si="17"/>
        <v>INSERT INTO "TeamRanks" (team_id,team_sport_id,team_rank) VALUES (251,47,7);</v>
      </c>
    </row>
    <row r="1146" spans="2:8" x14ac:dyDescent="0.25">
      <c r="B1146" t="s">
        <v>1021</v>
      </c>
      <c r="C1146">
        <f>INDEX(NationalTeams!B:B,MATCH(B1146,NationalTeams!C:C,0))</f>
        <v>252</v>
      </c>
      <c r="D1146" t="s">
        <v>1224</v>
      </c>
      <c r="E1146">
        <f>INDEX(TeamSports!B:B,MATCH(D1146,TeamSports!C:C,0))</f>
        <v>47</v>
      </c>
      <c r="F1146">
        <f>INDEX(RanksTable!U:U,MATCH(B1146,RanksTable!B:B,0))</f>
        <v>7</v>
      </c>
      <c r="H1146" t="str">
        <f t="shared" si="17"/>
        <v>INSERT INTO "TeamRanks" (team_id,team_sport_id,team_rank) VALUES (252,47,7);</v>
      </c>
    </row>
    <row r="1147" spans="2:8" x14ac:dyDescent="0.25">
      <c r="B1147" t="s">
        <v>1022</v>
      </c>
      <c r="C1147">
        <f>INDEX(NationalTeams!B:B,MATCH(B1147,NationalTeams!C:C,0))</f>
        <v>253</v>
      </c>
      <c r="D1147" t="s">
        <v>1224</v>
      </c>
      <c r="E1147">
        <f>INDEX(TeamSports!B:B,MATCH(D1147,TeamSports!C:C,0))</f>
        <v>47</v>
      </c>
      <c r="F1147">
        <f>INDEX(RanksTable!U:U,MATCH(B1147,RanksTable!B:B,0))</f>
        <v>4</v>
      </c>
      <c r="H1147" t="str">
        <f t="shared" si="17"/>
        <v>INSERT INTO "TeamRanks" (team_id,team_sport_id,team_rank) VALUES (253,47,4);</v>
      </c>
    </row>
    <row r="1148" spans="2:8" x14ac:dyDescent="0.25">
      <c r="B1148" t="s">
        <v>1023</v>
      </c>
      <c r="C1148">
        <f>INDEX(NationalTeams!B:B,MATCH(B1148,NationalTeams!C:C,0))</f>
        <v>254</v>
      </c>
      <c r="D1148" t="s">
        <v>1224</v>
      </c>
      <c r="E1148">
        <f>INDEX(TeamSports!B:B,MATCH(D1148,TeamSports!C:C,0))</f>
        <v>47</v>
      </c>
      <c r="F1148">
        <f>INDEX(RanksTable!U:U,MATCH(B1148,RanksTable!B:B,0))</f>
        <v>7</v>
      </c>
      <c r="H1148" t="str">
        <f t="shared" si="17"/>
        <v>INSERT INTO "TeamRanks" (team_id,team_sport_id,team_rank) VALUES (254,47,7);</v>
      </c>
    </row>
    <row r="1149" spans="2:8" x14ac:dyDescent="0.25">
      <c r="B1149" t="s">
        <v>1024</v>
      </c>
      <c r="C1149">
        <f>INDEX(NationalTeams!B:B,MATCH(B1149,NationalTeams!C:C,0))</f>
        <v>255</v>
      </c>
      <c r="D1149" t="s">
        <v>1224</v>
      </c>
      <c r="E1149">
        <f>INDEX(TeamSports!B:B,MATCH(D1149,TeamSports!C:C,0))</f>
        <v>47</v>
      </c>
      <c r="F1149">
        <f>INDEX(RanksTable!U:U,MATCH(B1149,RanksTable!B:B,0))</f>
        <v>1</v>
      </c>
      <c r="H1149" t="str">
        <f t="shared" si="17"/>
        <v>INSERT INTO "TeamRanks" (team_id,team_sport_id,team_rank) VALUES (255,47,1);</v>
      </c>
    </row>
    <row r="1150" spans="2:8" x14ac:dyDescent="0.25">
      <c r="B1150" t="s">
        <v>1025</v>
      </c>
      <c r="C1150">
        <f>INDEX(NationalTeams!B:B,MATCH(B1150,NationalTeams!C:C,0))</f>
        <v>256</v>
      </c>
      <c r="D1150" t="s">
        <v>1224</v>
      </c>
      <c r="E1150">
        <f>INDEX(TeamSports!B:B,MATCH(D1150,TeamSports!C:C,0))</f>
        <v>47</v>
      </c>
      <c r="F1150">
        <f>INDEX(RanksTable!U:U,MATCH(B1150,RanksTable!B:B,0))</f>
        <v>7</v>
      </c>
      <c r="H1150" t="str">
        <f t="shared" si="17"/>
        <v>INSERT INTO "TeamRanks" (team_id,team_sport_id,team_rank) VALUES (256,47,7);</v>
      </c>
    </row>
    <row r="1151" spans="2:8" x14ac:dyDescent="0.25">
      <c r="B1151" t="s">
        <v>1026</v>
      </c>
      <c r="C1151">
        <f>INDEX(NationalTeams!B:B,MATCH(B1151,NationalTeams!C:C,0))</f>
        <v>257</v>
      </c>
      <c r="D1151" t="s">
        <v>1224</v>
      </c>
      <c r="E1151">
        <f>INDEX(TeamSports!B:B,MATCH(D1151,TeamSports!C:C,0))</f>
        <v>47</v>
      </c>
      <c r="F1151">
        <f>INDEX(RanksTable!U:U,MATCH(B1151,RanksTable!B:B,0))</f>
        <v>3</v>
      </c>
      <c r="H1151" t="str">
        <f t="shared" si="17"/>
        <v>INSERT INTO "TeamRanks" (team_id,team_sport_id,team_rank) VALUES (257,47,3);</v>
      </c>
    </row>
    <row r="1152" spans="2:8" x14ac:dyDescent="0.25">
      <c r="B1152" t="s">
        <v>1027</v>
      </c>
      <c r="C1152">
        <f>INDEX(NationalTeams!B:B,MATCH(B1152,NationalTeams!C:C,0))</f>
        <v>258</v>
      </c>
      <c r="D1152" t="s">
        <v>1224</v>
      </c>
      <c r="E1152">
        <f>INDEX(TeamSports!B:B,MATCH(D1152,TeamSports!C:C,0))</f>
        <v>47</v>
      </c>
      <c r="F1152">
        <f>INDEX(RanksTable!U:U,MATCH(B1152,RanksTable!B:B,0))</f>
        <v>7</v>
      </c>
      <c r="H1152" t="str">
        <f t="shared" si="17"/>
        <v>INSERT INTO "TeamRanks" (team_id,team_sport_id,team_rank) VALUES (258,47,7);</v>
      </c>
    </row>
    <row r="1153" spans="2:8" x14ac:dyDescent="0.25">
      <c r="B1153" t="s">
        <v>1028</v>
      </c>
      <c r="C1153">
        <f>INDEX(NationalTeams!B:B,MATCH(B1153,NationalTeams!C:C,0))</f>
        <v>259</v>
      </c>
      <c r="D1153" t="s">
        <v>1224</v>
      </c>
      <c r="E1153">
        <f>INDEX(TeamSports!B:B,MATCH(D1153,TeamSports!C:C,0))</f>
        <v>47</v>
      </c>
      <c r="F1153">
        <f>INDEX(RanksTable!U:U,MATCH(B1153,RanksTable!B:B,0))</f>
        <v>7</v>
      </c>
      <c r="H1153" t="str">
        <f t="shared" si="17"/>
        <v>INSERT INTO "TeamRanks" (team_id,team_sport_id,team_rank) VALUES (259,47,7);</v>
      </c>
    </row>
    <row r="1154" spans="2:8" x14ac:dyDescent="0.25">
      <c r="B1154" t="s">
        <v>1029</v>
      </c>
      <c r="C1154">
        <f>INDEX(NationalTeams!B:B,MATCH(B1154,NationalTeams!C:C,0))</f>
        <v>260</v>
      </c>
      <c r="D1154" t="s">
        <v>1224</v>
      </c>
      <c r="E1154">
        <f>INDEX(TeamSports!B:B,MATCH(D1154,TeamSports!C:C,0))</f>
        <v>47</v>
      </c>
      <c r="F1154">
        <f>INDEX(RanksTable!U:U,MATCH(B1154,RanksTable!B:B,0))</f>
        <v>7</v>
      </c>
      <c r="H1154" t="str">
        <f t="shared" si="17"/>
        <v>INSERT INTO "TeamRanks" (team_id,team_sport_id,team_rank) VALUES (260,47,7);</v>
      </c>
    </row>
    <row r="1155" spans="2:8" x14ac:dyDescent="0.25">
      <c r="B1155" t="s">
        <v>1030</v>
      </c>
      <c r="C1155">
        <f>INDEX(NationalTeams!B:B,MATCH(B1155,NationalTeams!C:C,0))</f>
        <v>261</v>
      </c>
      <c r="D1155" t="s">
        <v>1224</v>
      </c>
      <c r="E1155">
        <f>INDEX(TeamSports!B:B,MATCH(D1155,TeamSports!C:C,0))</f>
        <v>47</v>
      </c>
      <c r="F1155">
        <f>INDEX(RanksTable!U:U,MATCH(B1155,RanksTable!B:B,0))</f>
        <v>7</v>
      </c>
      <c r="H1155" t="str">
        <f t="shared" si="17"/>
        <v>INSERT INTO "TeamRanks" (team_id,team_sport_id,team_rank) VALUES (261,47,7);</v>
      </c>
    </row>
    <row r="1156" spans="2:8" x14ac:dyDescent="0.25">
      <c r="B1156" t="s">
        <v>1031</v>
      </c>
      <c r="C1156">
        <f>INDEX(NationalTeams!B:B,MATCH(B1156,NationalTeams!C:C,0))</f>
        <v>262</v>
      </c>
      <c r="D1156" t="s">
        <v>1224</v>
      </c>
      <c r="E1156">
        <f>INDEX(TeamSports!B:B,MATCH(D1156,TeamSports!C:C,0))</f>
        <v>47</v>
      </c>
      <c r="F1156">
        <f>INDEX(RanksTable!U:U,MATCH(B1156,RanksTable!B:B,0))</f>
        <v>7</v>
      </c>
      <c r="H1156" t="str">
        <f t="shared" ref="H1156:H1219" si="18">_xlfn.CONCAT($H$1,$L$1,$C$1,$L$1," ",$J$1,$C$2,$N$1,$E$2,$N$1,$F$2,$K$1,$I$1,$J$1,C1156,$N$1,E1156,$N$1,F1156,$K$1,$O$1)</f>
        <v>INSERT INTO "TeamRanks" (team_id,team_sport_id,team_rank) VALUES (262,47,7);</v>
      </c>
    </row>
    <row r="1157" spans="2:8" x14ac:dyDescent="0.25">
      <c r="B1157" t="s">
        <v>1032</v>
      </c>
      <c r="C1157">
        <f>INDEX(NationalTeams!B:B,MATCH(B1157,NationalTeams!C:C,0))</f>
        <v>263</v>
      </c>
      <c r="D1157" t="s">
        <v>1224</v>
      </c>
      <c r="E1157">
        <f>INDEX(TeamSports!B:B,MATCH(D1157,TeamSports!C:C,0))</f>
        <v>47</v>
      </c>
      <c r="F1157">
        <f>INDEX(RanksTable!U:U,MATCH(B1157,RanksTable!B:B,0))</f>
        <v>4</v>
      </c>
      <c r="H1157" t="str">
        <f t="shared" si="18"/>
        <v>INSERT INTO "TeamRanks" (team_id,team_sport_id,team_rank) VALUES (263,47,4);</v>
      </c>
    </row>
    <row r="1158" spans="2:8" x14ac:dyDescent="0.25">
      <c r="B1158" t="s">
        <v>1033</v>
      </c>
      <c r="C1158">
        <f>INDEX(NationalTeams!B:B,MATCH(B1158,NationalTeams!C:C,0))</f>
        <v>264</v>
      </c>
      <c r="D1158" t="s">
        <v>1224</v>
      </c>
      <c r="E1158">
        <f>INDEX(TeamSports!B:B,MATCH(D1158,TeamSports!C:C,0))</f>
        <v>47</v>
      </c>
      <c r="F1158">
        <f>INDEX(RanksTable!U:U,MATCH(B1158,RanksTable!B:B,0))</f>
        <v>2</v>
      </c>
      <c r="H1158" t="str">
        <f t="shared" si="18"/>
        <v>INSERT INTO "TeamRanks" (team_id,team_sport_id,team_rank) VALUES (264,47,2);</v>
      </c>
    </row>
    <row r="1159" spans="2:8" x14ac:dyDescent="0.25">
      <c r="B1159" t="s">
        <v>1034</v>
      </c>
      <c r="C1159">
        <f>INDEX(NationalTeams!B:B,MATCH(B1159,NationalTeams!C:C,0))</f>
        <v>265</v>
      </c>
      <c r="D1159" t="s">
        <v>1224</v>
      </c>
      <c r="E1159">
        <f>INDEX(TeamSports!B:B,MATCH(D1159,TeamSports!C:C,0))</f>
        <v>47</v>
      </c>
      <c r="F1159">
        <f>INDEX(RanksTable!U:U,MATCH(B1159,RanksTable!B:B,0))</f>
        <v>7</v>
      </c>
      <c r="H1159" t="str">
        <f t="shared" si="18"/>
        <v>INSERT INTO "TeamRanks" (team_id,team_sport_id,team_rank) VALUES (265,47,7);</v>
      </c>
    </row>
    <row r="1160" spans="2:8" x14ac:dyDescent="0.25">
      <c r="B1160" t="s">
        <v>1035</v>
      </c>
      <c r="C1160">
        <f>INDEX(NationalTeams!B:B,MATCH(B1160,NationalTeams!C:C,0))</f>
        <v>266</v>
      </c>
      <c r="D1160" t="s">
        <v>1224</v>
      </c>
      <c r="E1160">
        <f>INDEX(TeamSports!B:B,MATCH(D1160,TeamSports!C:C,0))</f>
        <v>47</v>
      </c>
      <c r="F1160">
        <f>INDEX(RanksTable!U:U,MATCH(B1160,RanksTable!B:B,0))</f>
        <v>5</v>
      </c>
      <c r="H1160" t="str">
        <f t="shared" si="18"/>
        <v>INSERT INTO "TeamRanks" (team_id,team_sport_id,team_rank) VALUES (266,47,5);</v>
      </c>
    </row>
    <row r="1161" spans="2:8" x14ac:dyDescent="0.25">
      <c r="B1161" t="s">
        <v>1036</v>
      </c>
      <c r="C1161">
        <f>INDEX(NationalTeams!B:B,MATCH(B1161,NationalTeams!C:C,0))</f>
        <v>267</v>
      </c>
      <c r="D1161" t="s">
        <v>1224</v>
      </c>
      <c r="E1161">
        <f>INDEX(TeamSports!B:B,MATCH(D1161,TeamSports!C:C,0))</f>
        <v>47</v>
      </c>
      <c r="F1161">
        <f>INDEX(RanksTable!U:U,MATCH(B1161,RanksTable!B:B,0))</f>
        <v>1</v>
      </c>
      <c r="H1161" t="str">
        <f t="shared" si="18"/>
        <v>INSERT INTO "TeamRanks" (team_id,team_sport_id,team_rank) VALUES (267,47,1);</v>
      </c>
    </row>
    <row r="1162" spans="2:8" x14ac:dyDescent="0.25">
      <c r="B1162" t="s">
        <v>1037</v>
      </c>
      <c r="C1162">
        <f>INDEX(NationalTeams!B:B,MATCH(B1162,NationalTeams!C:C,0))</f>
        <v>268</v>
      </c>
      <c r="D1162" t="s">
        <v>1224</v>
      </c>
      <c r="E1162">
        <f>INDEX(TeamSports!B:B,MATCH(D1162,TeamSports!C:C,0))</f>
        <v>47</v>
      </c>
      <c r="F1162">
        <f>INDEX(RanksTable!U:U,MATCH(B1162,RanksTable!B:B,0))</f>
        <v>7</v>
      </c>
      <c r="H1162" t="str">
        <f t="shared" si="18"/>
        <v>INSERT INTO "TeamRanks" (team_id,team_sport_id,team_rank) VALUES (268,47,7);</v>
      </c>
    </row>
    <row r="1163" spans="2:8" x14ac:dyDescent="0.25">
      <c r="B1163" t="s">
        <v>1038</v>
      </c>
      <c r="C1163">
        <f>INDEX(NationalTeams!B:B,MATCH(B1163,NationalTeams!C:C,0))</f>
        <v>269</v>
      </c>
      <c r="D1163" t="s">
        <v>1224</v>
      </c>
      <c r="E1163">
        <f>INDEX(TeamSports!B:B,MATCH(D1163,TeamSports!C:C,0))</f>
        <v>47</v>
      </c>
      <c r="F1163">
        <f>INDEX(RanksTable!U:U,MATCH(B1163,RanksTable!B:B,0))</f>
        <v>3</v>
      </c>
      <c r="H1163" t="str">
        <f t="shared" si="18"/>
        <v>INSERT INTO "TeamRanks" (team_id,team_sport_id,team_rank) VALUES (269,47,3);</v>
      </c>
    </row>
    <row r="1164" spans="2:8" x14ac:dyDescent="0.25">
      <c r="B1164" t="s">
        <v>1039</v>
      </c>
      <c r="C1164">
        <f>INDEX(NationalTeams!B:B,MATCH(B1164,NationalTeams!C:C,0))</f>
        <v>270</v>
      </c>
      <c r="D1164" t="s">
        <v>1224</v>
      </c>
      <c r="E1164">
        <f>INDEX(TeamSports!B:B,MATCH(D1164,TeamSports!C:C,0))</f>
        <v>47</v>
      </c>
      <c r="F1164">
        <f>INDEX(RanksTable!U:U,MATCH(B1164,RanksTable!B:B,0))</f>
        <v>7</v>
      </c>
      <c r="H1164" t="str">
        <f t="shared" si="18"/>
        <v>INSERT INTO "TeamRanks" (team_id,team_sport_id,team_rank) VALUES (270,47,7);</v>
      </c>
    </row>
    <row r="1165" spans="2:8" x14ac:dyDescent="0.25">
      <c r="B1165" t="s">
        <v>1040</v>
      </c>
      <c r="C1165">
        <f>INDEX(NationalTeams!B:B,MATCH(B1165,NationalTeams!C:C,0))</f>
        <v>271</v>
      </c>
      <c r="D1165" t="s">
        <v>1224</v>
      </c>
      <c r="E1165">
        <f>INDEX(TeamSports!B:B,MATCH(D1165,TeamSports!C:C,0))</f>
        <v>47</v>
      </c>
      <c r="F1165">
        <f>INDEX(RanksTable!U:U,MATCH(B1165,RanksTable!B:B,0))</f>
        <v>7</v>
      </c>
      <c r="H1165" t="str">
        <f t="shared" si="18"/>
        <v>INSERT INTO "TeamRanks" (team_id,team_sport_id,team_rank) VALUES (271,47,7);</v>
      </c>
    </row>
    <row r="1166" spans="2:8" x14ac:dyDescent="0.25">
      <c r="B1166" t="s">
        <v>1041</v>
      </c>
      <c r="C1166">
        <f>INDEX(NationalTeams!B:B,MATCH(B1166,NationalTeams!C:C,0))</f>
        <v>272</v>
      </c>
      <c r="D1166" t="s">
        <v>1224</v>
      </c>
      <c r="E1166">
        <f>INDEX(TeamSports!B:B,MATCH(D1166,TeamSports!C:C,0))</f>
        <v>47</v>
      </c>
      <c r="F1166">
        <f>INDEX(RanksTable!U:U,MATCH(B1166,RanksTable!B:B,0))</f>
        <v>7</v>
      </c>
      <c r="H1166" t="str">
        <f t="shared" si="18"/>
        <v>INSERT INTO "TeamRanks" (team_id,team_sport_id,team_rank) VALUES (272,47,7);</v>
      </c>
    </row>
    <row r="1167" spans="2:8" x14ac:dyDescent="0.25">
      <c r="B1167" t="s">
        <v>1042</v>
      </c>
      <c r="C1167">
        <f>INDEX(NationalTeams!B:B,MATCH(B1167,NationalTeams!C:C,0))</f>
        <v>273</v>
      </c>
      <c r="D1167" t="s">
        <v>1224</v>
      </c>
      <c r="E1167">
        <f>INDEX(TeamSports!B:B,MATCH(D1167,TeamSports!C:C,0))</f>
        <v>47</v>
      </c>
      <c r="F1167">
        <f>INDEX(RanksTable!U:U,MATCH(B1167,RanksTable!B:B,0))</f>
        <v>4</v>
      </c>
      <c r="H1167" t="str">
        <f t="shared" si="18"/>
        <v>INSERT INTO "TeamRanks" (team_id,team_sport_id,team_rank) VALUES (273,47,4);</v>
      </c>
    </row>
    <row r="1168" spans="2:8" x14ac:dyDescent="0.25">
      <c r="B1168" t="s">
        <v>1043</v>
      </c>
      <c r="C1168">
        <f>INDEX(NationalTeams!B:B,MATCH(B1168,NationalTeams!C:C,0))</f>
        <v>274</v>
      </c>
      <c r="D1168" t="s">
        <v>1224</v>
      </c>
      <c r="E1168">
        <f>INDEX(TeamSports!B:B,MATCH(D1168,TeamSports!C:C,0))</f>
        <v>47</v>
      </c>
      <c r="F1168">
        <f>INDEX(RanksTable!U:U,MATCH(B1168,RanksTable!B:B,0))</f>
        <v>7</v>
      </c>
      <c r="H1168" t="str">
        <f t="shared" si="18"/>
        <v>INSERT INTO "TeamRanks" (team_id,team_sport_id,team_rank) VALUES (274,47,7);</v>
      </c>
    </row>
    <row r="1169" spans="2:8" x14ac:dyDescent="0.25">
      <c r="B1169" t="s">
        <v>1044</v>
      </c>
      <c r="C1169">
        <f>INDEX(NationalTeams!B:B,MATCH(B1169,NationalTeams!C:C,0))</f>
        <v>275</v>
      </c>
      <c r="D1169" t="s">
        <v>1224</v>
      </c>
      <c r="E1169">
        <f>INDEX(TeamSports!B:B,MATCH(D1169,TeamSports!C:C,0))</f>
        <v>47</v>
      </c>
      <c r="F1169">
        <f>INDEX(RanksTable!U:U,MATCH(B1169,RanksTable!B:B,0))</f>
        <v>5</v>
      </c>
      <c r="H1169" t="str">
        <f t="shared" si="18"/>
        <v>INSERT INTO "TeamRanks" (team_id,team_sport_id,team_rank) VALUES (275,47,5);</v>
      </c>
    </row>
    <row r="1170" spans="2:8" x14ac:dyDescent="0.25">
      <c r="B1170" t="s">
        <v>1045</v>
      </c>
      <c r="C1170">
        <f>INDEX(NationalTeams!B:B,MATCH(B1170,NationalTeams!C:C,0))</f>
        <v>276</v>
      </c>
      <c r="D1170" t="s">
        <v>1224</v>
      </c>
      <c r="E1170">
        <f>INDEX(TeamSports!B:B,MATCH(D1170,TeamSports!C:C,0))</f>
        <v>47</v>
      </c>
      <c r="F1170">
        <f>INDEX(RanksTable!U:U,MATCH(B1170,RanksTable!B:B,0))</f>
        <v>4</v>
      </c>
      <c r="H1170" t="str">
        <f t="shared" si="18"/>
        <v>INSERT INTO "TeamRanks" (team_id,team_sport_id,team_rank) VALUES (276,47,4);</v>
      </c>
    </row>
    <row r="1171" spans="2:8" x14ac:dyDescent="0.25">
      <c r="B1171" t="s">
        <v>1046</v>
      </c>
      <c r="C1171">
        <f>INDEX(NationalTeams!B:B,MATCH(B1171,NationalTeams!C:C,0))</f>
        <v>277</v>
      </c>
      <c r="D1171" t="s">
        <v>1224</v>
      </c>
      <c r="E1171">
        <f>INDEX(TeamSports!B:B,MATCH(D1171,TeamSports!C:C,0))</f>
        <v>47</v>
      </c>
      <c r="F1171">
        <f>INDEX(RanksTable!U:U,MATCH(B1171,RanksTable!B:B,0))</f>
        <v>3</v>
      </c>
      <c r="H1171" t="str">
        <f t="shared" si="18"/>
        <v>INSERT INTO "TeamRanks" (team_id,team_sport_id,team_rank) VALUES (277,47,3);</v>
      </c>
    </row>
    <row r="1172" spans="2:8" x14ac:dyDescent="0.25">
      <c r="B1172" t="s">
        <v>1047</v>
      </c>
      <c r="C1172">
        <f>INDEX(NationalTeams!B:B,MATCH(B1172,NationalTeams!C:C,0))</f>
        <v>278</v>
      </c>
      <c r="D1172" t="s">
        <v>1224</v>
      </c>
      <c r="E1172">
        <f>INDEX(TeamSports!B:B,MATCH(D1172,TeamSports!C:C,0))</f>
        <v>47</v>
      </c>
      <c r="F1172">
        <f>INDEX(RanksTable!U:U,MATCH(B1172,RanksTable!B:B,0))</f>
        <v>7</v>
      </c>
      <c r="H1172" t="str">
        <f t="shared" si="18"/>
        <v>INSERT INTO "TeamRanks" (team_id,team_sport_id,team_rank) VALUES (278,47,7);</v>
      </c>
    </row>
    <row r="1173" spans="2:8" x14ac:dyDescent="0.25">
      <c r="B1173" t="s">
        <v>1048</v>
      </c>
      <c r="C1173">
        <f>INDEX(NationalTeams!B:B,MATCH(B1173,NationalTeams!C:C,0))</f>
        <v>279</v>
      </c>
      <c r="D1173" t="s">
        <v>1224</v>
      </c>
      <c r="E1173">
        <f>INDEX(TeamSports!B:B,MATCH(D1173,TeamSports!C:C,0))</f>
        <v>47</v>
      </c>
      <c r="F1173">
        <f>INDEX(RanksTable!U:U,MATCH(B1173,RanksTable!B:B,0))</f>
        <v>6</v>
      </c>
      <c r="H1173" t="str">
        <f t="shared" si="18"/>
        <v>INSERT INTO "TeamRanks" (team_id,team_sport_id,team_rank) VALUES (279,47,6);</v>
      </c>
    </row>
    <row r="1174" spans="2:8" x14ac:dyDescent="0.25">
      <c r="B1174" t="s">
        <v>1049</v>
      </c>
      <c r="C1174">
        <f>INDEX(NationalTeams!B:B,MATCH(B1174,NationalTeams!C:C,0))</f>
        <v>280</v>
      </c>
      <c r="D1174" t="s">
        <v>1224</v>
      </c>
      <c r="E1174">
        <f>INDEX(TeamSports!B:B,MATCH(D1174,TeamSports!C:C,0))</f>
        <v>47</v>
      </c>
      <c r="F1174">
        <f>INDEX(RanksTable!U:U,MATCH(B1174,RanksTable!B:B,0))</f>
        <v>7</v>
      </c>
      <c r="H1174" t="str">
        <f t="shared" si="18"/>
        <v>INSERT INTO "TeamRanks" (team_id,team_sport_id,team_rank) VALUES (280,47,7);</v>
      </c>
    </row>
    <row r="1175" spans="2:8" x14ac:dyDescent="0.25">
      <c r="B1175" t="s">
        <v>1050</v>
      </c>
      <c r="C1175">
        <f>INDEX(NationalTeams!B:B,MATCH(B1175,NationalTeams!C:C,0))</f>
        <v>281</v>
      </c>
      <c r="D1175" t="s">
        <v>1224</v>
      </c>
      <c r="E1175">
        <f>INDEX(TeamSports!B:B,MATCH(D1175,TeamSports!C:C,0))</f>
        <v>47</v>
      </c>
      <c r="F1175">
        <f>INDEX(RanksTable!U:U,MATCH(B1175,RanksTable!B:B,0))</f>
        <v>7</v>
      </c>
      <c r="H1175" t="str">
        <f t="shared" si="18"/>
        <v>INSERT INTO "TeamRanks" (team_id,team_sport_id,team_rank) VALUES (281,47,7);</v>
      </c>
    </row>
    <row r="1176" spans="2:8" x14ac:dyDescent="0.25">
      <c r="B1176" t="s">
        <v>1051</v>
      </c>
      <c r="C1176">
        <f>INDEX(NationalTeams!B:B,MATCH(B1176,NationalTeams!C:C,0))</f>
        <v>282</v>
      </c>
      <c r="D1176" t="s">
        <v>1224</v>
      </c>
      <c r="E1176">
        <f>INDEX(TeamSports!B:B,MATCH(D1176,TeamSports!C:C,0))</f>
        <v>47</v>
      </c>
      <c r="F1176">
        <f>INDEX(RanksTable!U:U,MATCH(B1176,RanksTable!B:B,0))</f>
        <v>5</v>
      </c>
      <c r="H1176" t="str">
        <f t="shared" si="18"/>
        <v>INSERT INTO "TeamRanks" (team_id,team_sport_id,team_rank) VALUES (282,47,5);</v>
      </c>
    </row>
    <row r="1177" spans="2:8" x14ac:dyDescent="0.25">
      <c r="B1177" t="s">
        <v>1052</v>
      </c>
      <c r="C1177">
        <f>INDEX(NationalTeams!B:B,MATCH(B1177,NationalTeams!C:C,0))</f>
        <v>283</v>
      </c>
      <c r="D1177" t="s">
        <v>1224</v>
      </c>
      <c r="E1177">
        <f>INDEX(TeamSports!B:B,MATCH(D1177,TeamSports!C:C,0))</f>
        <v>47</v>
      </c>
      <c r="F1177">
        <f>INDEX(RanksTable!U:U,MATCH(B1177,RanksTable!B:B,0))</f>
        <v>5</v>
      </c>
      <c r="H1177" t="str">
        <f t="shared" si="18"/>
        <v>INSERT INTO "TeamRanks" (team_id,team_sport_id,team_rank) VALUES (283,47,5);</v>
      </c>
    </row>
    <row r="1178" spans="2:8" x14ac:dyDescent="0.25">
      <c r="B1178" t="s">
        <v>1053</v>
      </c>
      <c r="C1178">
        <f>INDEX(NationalTeams!B:B,MATCH(B1178,NationalTeams!C:C,0))</f>
        <v>284</v>
      </c>
      <c r="D1178" t="s">
        <v>1224</v>
      </c>
      <c r="E1178">
        <f>INDEX(TeamSports!B:B,MATCH(D1178,TeamSports!C:C,0))</f>
        <v>47</v>
      </c>
      <c r="F1178">
        <f>INDEX(RanksTable!U:U,MATCH(B1178,RanksTable!B:B,0))</f>
        <v>7</v>
      </c>
      <c r="H1178" t="str">
        <f t="shared" si="18"/>
        <v>INSERT INTO "TeamRanks" (team_id,team_sport_id,team_rank) VALUES (284,47,7);</v>
      </c>
    </row>
    <row r="1179" spans="2:8" x14ac:dyDescent="0.25">
      <c r="B1179" t="s">
        <v>1054</v>
      </c>
      <c r="C1179">
        <f>INDEX(NationalTeams!B:B,MATCH(B1179,NationalTeams!C:C,0))</f>
        <v>285</v>
      </c>
      <c r="D1179" t="s">
        <v>1224</v>
      </c>
      <c r="E1179">
        <f>INDEX(TeamSports!B:B,MATCH(D1179,TeamSports!C:C,0))</f>
        <v>47</v>
      </c>
      <c r="F1179">
        <f>INDEX(RanksTable!U:U,MATCH(B1179,RanksTable!B:B,0))</f>
        <v>7</v>
      </c>
      <c r="H1179" t="str">
        <f t="shared" si="18"/>
        <v>INSERT INTO "TeamRanks" (team_id,team_sport_id,team_rank) VALUES (285,47,7);</v>
      </c>
    </row>
    <row r="1180" spans="2:8" x14ac:dyDescent="0.25">
      <c r="B1180" t="s">
        <v>1055</v>
      </c>
      <c r="C1180">
        <f>INDEX(NationalTeams!B:B,MATCH(B1180,NationalTeams!C:C,0))</f>
        <v>286</v>
      </c>
      <c r="D1180" t="s">
        <v>1224</v>
      </c>
      <c r="E1180">
        <f>INDEX(TeamSports!B:B,MATCH(D1180,TeamSports!C:C,0))</f>
        <v>47</v>
      </c>
      <c r="F1180">
        <f>INDEX(RanksTable!U:U,MATCH(B1180,RanksTable!B:B,0))</f>
        <v>4</v>
      </c>
      <c r="H1180" t="str">
        <f t="shared" si="18"/>
        <v>INSERT INTO "TeamRanks" (team_id,team_sport_id,team_rank) VALUES (286,47,4);</v>
      </c>
    </row>
    <row r="1181" spans="2:8" x14ac:dyDescent="0.25">
      <c r="B1181" t="s">
        <v>1056</v>
      </c>
      <c r="C1181">
        <f>INDEX(NationalTeams!B:B,MATCH(B1181,NationalTeams!C:C,0))</f>
        <v>287</v>
      </c>
      <c r="D1181" t="s">
        <v>1224</v>
      </c>
      <c r="E1181">
        <f>INDEX(TeamSports!B:B,MATCH(D1181,TeamSports!C:C,0))</f>
        <v>47</v>
      </c>
      <c r="F1181">
        <f>INDEX(RanksTable!U:U,MATCH(B1181,RanksTable!B:B,0))</f>
        <v>3</v>
      </c>
      <c r="H1181" t="str">
        <f t="shared" si="18"/>
        <v>INSERT INTO "TeamRanks" (team_id,team_sport_id,team_rank) VALUES (287,47,3);</v>
      </c>
    </row>
    <row r="1182" spans="2:8" x14ac:dyDescent="0.25">
      <c r="B1182" t="s">
        <v>1057</v>
      </c>
      <c r="C1182">
        <f>INDEX(NationalTeams!B:B,MATCH(B1182,NationalTeams!C:C,0))</f>
        <v>288</v>
      </c>
      <c r="D1182" t="s">
        <v>1224</v>
      </c>
      <c r="E1182">
        <f>INDEX(TeamSports!B:B,MATCH(D1182,TeamSports!C:C,0))</f>
        <v>47</v>
      </c>
      <c r="F1182">
        <f>INDEX(RanksTable!U:U,MATCH(B1182,RanksTable!B:B,0))</f>
        <v>3</v>
      </c>
      <c r="H1182" t="str">
        <f t="shared" si="18"/>
        <v>INSERT INTO "TeamRanks" (team_id,team_sport_id,team_rank) VALUES (288,47,3);</v>
      </c>
    </row>
    <row r="1183" spans="2:8" x14ac:dyDescent="0.25">
      <c r="B1183" t="s">
        <v>1058</v>
      </c>
      <c r="C1183">
        <f>INDEX(NationalTeams!B:B,MATCH(B1183,NationalTeams!C:C,0))</f>
        <v>289</v>
      </c>
      <c r="D1183" t="s">
        <v>1224</v>
      </c>
      <c r="E1183">
        <f>INDEX(TeamSports!B:B,MATCH(D1183,TeamSports!C:C,0))</f>
        <v>47</v>
      </c>
      <c r="F1183">
        <f>INDEX(RanksTable!U:U,MATCH(B1183,RanksTable!B:B,0))</f>
        <v>3</v>
      </c>
      <c r="H1183" t="str">
        <f t="shared" si="18"/>
        <v>INSERT INTO "TeamRanks" (team_id,team_sport_id,team_rank) VALUES (289,47,3);</v>
      </c>
    </row>
    <row r="1184" spans="2:8" x14ac:dyDescent="0.25">
      <c r="B1184" t="s">
        <v>1059</v>
      </c>
      <c r="C1184">
        <f>INDEX(NationalTeams!B:B,MATCH(B1184,NationalTeams!C:C,0))</f>
        <v>290</v>
      </c>
      <c r="D1184" t="s">
        <v>1224</v>
      </c>
      <c r="E1184">
        <f>INDEX(TeamSports!B:B,MATCH(D1184,TeamSports!C:C,0))</f>
        <v>47</v>
      </c>
      <c r="F1184">
        <f>INDEX(RanksTable!U:U,MATCH(B1184,RanksTable!B:B,0))</f>
        <v>1</v>
      </c>
      <c r="H1184" t="str">
        <f t="shared" si="18"/>
        <v>INSERT INTO "TeamRanks" (team_id,team_sport_id,team_rank) VALUES (290,47,1);</v>
      </c>
    </row>
    <row r="1185" spans="2:8" x14ac:dyDescent="0.25">
      <c r="B1185" t="s">
        <v>1060</v>
      </c>
      <c r="C1185">
        <f>INDEX(NationalTeams!B:B,MATCH(B1185,NationalTeams!C:C,0))</f>
        <v>291</v>
      </c>
      <c r="D1185" t="s">
        <v>1224</v>
      </c>
      <c r="E1185">
        <f>INDEX(TeamSports!B:B,MATCH(D1185,TeamSports!C:C,0))</f>
        <v>47</v>
      </c>
      <c r="F1185">
        <f>INDEX(RanksTable!U:U,MATCH(B1185,RanksTable!B:B,0))</f>
        <v>5</v>
      </c>
      <c r="H1185" t="str">
        <f t="shared" si="18"/>
        <v>INSERT INTO "TeamRanks" (team_id,team_sport_id,team_rank) VALUES (291,47,5);</v>
      </c>
    </row>
    <row r="1186" spans="2:8" x14ac:dyDescent="0.25">
      <c r="B1186" t="s">
        <v>1061</v>
      </c>
      <c r="C1186">
        <f>INDEX(NationalTeams!B:B,MATCH(B1186,NationalTeams!C:C,0))</f>
        <v>292</v>
      </c>
      <c r="D1186" t="s">
        <v>1224</v>
      </c>
      <c r="E1186">
        <f>INDEX(TeamSports!B:B,MATCH(D1186,TeamSports!C:C,0))</f>
        <v>47</v>
      </c>
      <c r="F1186">
        <f>INDEX(RanksTable!U:U,MATCH(B1186,RanksTable!B:B,0))</f>
        <v>7</v>
      </c>
      <c r="H1186" t="str">
        <f t="shared" si="18"/>
        <v>INSERT INTO "TeamRanks" (team_id,team_sport_id,team_rank) VALUES (292,47,7);</v>
      </c>
    </row>
    <row r="1187" spans="2:8" x14ac:dyDescent="0.25">
      <c r="B1187" t="s">
        <v>1062</v>
      </c>
      <c r="C1187">
        <f>INDEX(NationalTeams!B:B,MATCH(B1187,NationalTeams!C:C,0))</f>
        <v>293</v>
      </c>
      <c r="D1187" t="s">
        <v>1224</v>
      </c>
      <c r="E1187">
        <f>INDEX(TeamSports!B:B,MATCH(D1187,TeamSports!C:C,0))</f>
        <v>47</v>
      </c>
      <c r="F1187">
        <f>INDEX(RanksTable!U:U,MATCH(B1187,RanksTable!B:B,0))</f>
        <v>7</v>
      </c>
      <c r="H1187" t="str">
        <f t="shared" si="18"/>
        <v>INSERT INTO "TeamRanks" (team_id,team_sport_id,team_rank) VALUES (293,47,7);</v>
      </c>
    </row>
    <row r="1188" spans="2:8" x14ac:dyDescent="0.25">
      <c r="B1188" t="s">
        <v>1063</v>
      </c>
      <c r="C1188">
        <f>INDEX(NationalTeams!B:B,MATCH(B1188,NationalTeams!C:C,0))</f>
        <v>294</v>
      </c>
      <c r="D1188" t="s">
        <v>1224</v>
      </c>
      <c r="E1188">
        <f>INDEX(TeamSports!B:B,MATCH(D1188,TeamSports!C:C,0))</f>
        <v>47</v>
      </c>
      <c r="F1188">
        <f>INDEX(RanksTable!U:U,MATCH(B1188,RanksTable!B:B,0))</f>
        <v>7</v>
      </c>
      <c r="H1188" t="str">
        <f t="shared" si="18"/>
        <v>INSERT INTO "TeamRanks" (team_id,team_sport_id,team_rank) VALUES (294,47,7);</v>
      </c>
    </row>
    <row r="1189" spans="2:8" x14ac:dyDescent="0.25">
      <c r="B1189" t="s">
        <v>1064</v>
      </c>
      <c r="C1189">
        <f>INDEX(NationalTeams!B:B,MATCH(B1189,NationalTeams!C:C,0))</f>
        <v>295</v>
      </c>
      <c r="D1189" t="s">
        <v>1224</v>
      </c>
      <c r="E1189">
        <f>INDEX(TeamSports!B:B,MATCH(D1189,TeamSports!C:C,0))</f>
        <v>47</v>
      </c>
      <c r="F1189">
        <f>INDEX(RanksTable!U:U,MATCH(B1189,RanksTable!B:B,0))</f>
        <v>4</v>
      </c>
      <c r="H1189" t="str">
        <f t="shared" si="18"/>
        <v>INSERT INTO "TeamRanks" (team_id,team_sport_id,team_rank) VALUES (295,47,4);</v>
      </c>
    </row>
    <row r="1190" spans="2:8" x14ac:dyDescent="0.25">
      <c r="B1190" t="s">
        <v>1065</v>
      </c>
      <c r="C1190">
        <f>INDEX(NationalTeams!B:B,MATCH(B1190,NationalTeams!C:C,0))</f>
        <v>296</v>
      </c>
      <c r="D1190" t="s">
        <v>1224</v>
      </c>
      <c r="E1190">
        <f>INDEX(TeamSports!B:B,MATCH(D1190,TeamSports!C:C,0))</f>
        <v>47</v>
      </c>
      <c r="F1190">
        <f>INDEX(RanksTable!U:U,MATCH(B1190,RanksTable!B:B,0))</f>
        <v>3</v>
      </c>
      <c r="H1190" t="str">
        <f t="shared" si="18"/>
        <v>INSERT INTO "TeamRanks" (team_id,team_sport_id,team_rank) VALUES (296,47,3);</v>
      </c>
    </row>
    <row r="1191" spans="2:8" x14ac:dyDescent="0.25">
      <c r="B1191" t="s">
        <v>1066</v>
      </c>
      <c r="C1191">
        <f>INDEX(NationalTeams!B:B,MATCH(B1191,NationalTeams!C:C,0))</f>
        <v>297</v>
      </c>
      <c r="D1191" t="s">
        <v>1224</v>
      </c>
      <c r="E1191">
        <f>INDEX(TeamSports!B:B,MATCH(D1191,TeamSports!C:C,0))</f>
        <v>47</v>
      </c>
      <c r="F1191">
        <f>INDEX(RanksTable!U:U,MATCH(B1191,RanksTable!B:B,0))</f>
        <v>2</v>
      </c>
      <c r="H1191" t="str">
        <f t="shared" si="18"/>
        <v>INSERT INTO "TeamRanks" (team_id,team_sport_id,team_rank) VALUES (297,47,2);</v>
      </c>
    </row>
    <row r="1192" spans="2:8" x14ac:dyDescent="0.25">
      <c r="B1192" t="s">
        <v>1067</v>
      </c>
      <c r="C1192">
        <f>INDEX(NationalTeams!B:B,MATCH(B1192,NationalTeams!C:C,0))</f>
        <v>298</v>
      </c>
      <c r="D1192" t="s">
        <v>1224</v>
      </c>
      <c r="E1192">
        <f>INDEX(TeamSports!B:B,MATCH(D1192,TeamSports!C:C,0))</f>
        <v>47</v>
      </c>
      <c r="F1192">
        <f>INDEX(RanksTable!U:U,MATCH(B1192,RanksTable!B:B,0))</f>
        <v>7</v>
      </c>
      <c r="H1192" t="str">
        <f t="shared" si="18"/>
        <v>INSERT INTO "TeamRanks" (team_id,team_sport_id,team_rank) VALUES (298,47,7);</v>
      </c>
    </row>
    <row r="1193" spans="2:8" x14ac:dyDescent="0.25">
      <c r="B1193" t="s">
        <v>1068</v>
      </c>
      <c r="C1193">
        <f>INDEX(NationalTeams!B:B,MATCH(B1193,NationalTeams!C:C,0))</f>
        <v>299</v>
      </c>
      <c r="D1193" t="s">
        <v>1224</v>
      </c>
      <c r="E1193">
        <f>INDEX(TeamSports!B:B,MATCH(D1193,TeamSports!C:C,0))</f>
        <v>47</v>
      </c>
      <c r="F1193">
        <f>INDEX(RanksTable!U:U,MATCH(B1193,RanksTable!B:B,0))</f>
        <v>7</v>
      </c>
      <c r="H1193" t="str">
        <f t="shared" si="18"/>
        <v>INSERT INTO "TeamRanks" (team_id,team_sport_id,team_rank) VALUES (299,47,7);</v>
      </c>
    </row>
    <row r="1194" spans="2:8" x14ac:dyDescent="0.25">
      <c r="B1194" t="s">
        <v>1069</v>
      </c>
      <c r="C1194">
        <f>INDEX(NationalTeams!B:B,MATCH(B1194,NationalTeams!C:C,0))</f>
        <v>300</v>
      </c>
      <c r="D1194" t="s">
        <v>1224</v>
      </c>
      <c r="E1194">
        <f>INDEX(TeamSports!B:B,MATCH(D1194,TeamSports!C:C,0))</f>
        <v>47</v>
      </c>
      <c r="F1194">
        <f>INDEX(RanksTable!U:U,MATCH(B1194,RanksTable!B:B,0))</f>
        <v>7</v>
      </c>
      <c r="H1194" t="str">
        <f t="shared" si="18"/>
        <v>INSERT INTO "TeamRanks" (team_id,team_sport_id,team_rank) VALUES (300,47,7);</v>
      </c>
    </row>
    <row r="1195" spans="2:8" x14ac:dyDescent="0.25">
      <c r="B1195" t="s">
        <v>1070</v>
      </c>
      <c r="C1195">
        <f>INDEX(NationalTeams!B:B,MATCH(B1195,NationalTeams!C:C,0))</f>
        <v>301</v>
      </c>
      <c r="D1195" t="s">
        <v>1224</v>
      </c>
      <c r="E1195">
        <f>INDEX(TeamSports!B:B,MATCH(D1195,TeamSports!C:C,0))</f>
        <v>47</v>
      </c>
      <c r="F1195">
        <f>INDEX(RanksTable!U:U,MATCH(B1195,RanksTable!B:B,0))</f>
        <v>6</v>
      </c>
      <c r="H1195" t="str">
        <f t="shared" si="18"/>
        <v>INSERT INTO "TeamRanks" (team_id,team_sport_id,team_rank) VALUES (301,47,6);</v>
      </c>
    </row>
    <row r="1196" spans="2:8" x14ac:dyDescent="0.25">
      <c r="B1196" t="s">
        <v>1071</v>
      </c>
      <c r="C1196">
        <f>INDEX(NationalTeams!B:B,MATCH(B1196,NationalTeams!C:C,0))</f>
        <v>302</v>
      </c>
      <c r="D1196" t="s">
        <v>1224</v>
      </c>
      <c r="E1196">
        <f>INDEX(TeamSports!B:B,MATCH(D1196,TeamSports!C:C,0))</f>
        <v>47</v>
      </c>
      <c r="F1196">
        <f>INDEX(RanksTable!U:U,MATCH(B1196,RanksTable!B:B,0))</f>
        <v>7</v>
      </c>
      <c r="H1196" t="str">
        <f t="shared" si="18"/>
        <v>INSERT INTO "TeamRanks" (team_id,team_sport_id,team_rank) VALUES (302,47,7);</v>
      </c>
    </row>
    <row r="1197" spans="2:8" x14ac:dyDescent="0.25">
      <c r="B1197" t="s">
        <v>1072</v>
      </c>
      <c r="C1197">
        <f>INDEX(NationalTeams!B:B,MATCH(B1197,NationalTeams!C:C,0))</f>
        <v>303</v>
      </c>
      <c r="D1197" t="s">
        <v>1224</v>
      </c>
      <c r="E1197">
        <f>INDEX(TeamSports!B:B,MATCH(D1197,TeamSports!C:C,0))</f>
        <v>47</v>
      </c>
      <c r="F1197">
        <f>INDEX(RanksTable!U:U,MATCH(B1197,RanksTable!B:B,0))</f>
        <v>7</v>
      </c>
      <c r="H1197" t="str">
        <f t="shared" si="18"/>
        <v>INSERT INTO "TeamRanks" (team_id,team_sport_id,team_rank) VALUES (303,47,7);</v>
      </c>
    </row>
    <row r="1198" spans="2:8" x14ac:dyDescent="0.25">
      <c r="B1198" t="s">
        <v>1073</v>
      </c>
      <c r="C1198">
        <f>INDEX(NationalTeams!B:B,MATCH(B1198,NationalTeams!C:C,0))</f>
        <v>304</v>
      </c>
      <c r="D1198" t="s">
        <v>1224</v>
      </c>
      <c r="E1198">
        <f>INDEX(TeamSports!B:B,MATCH(D1198,TeamSports!C:C,0))</f>
        <v>47</v>
      </c>
      <c r="F1198">
        <f>INDEX(RanksTable!U:U,MATCH(B1198,RanksTable!B:B,0))</f>
        <v>6</v>
      </c>
      <c r="H1198" t="str">
        <f t="shared" si="18"/>
        <v>INSERT INTO "TeamRanks" (team_id,team_sport_id,team_rank) VALUES (304,47,6);</v>
      </c>
    </row>
    <row r="1199" spans="2:8" x14ac:dyDescent="0.25">
      <c r="B1199" t="s">
        <v>1074</v>
      </c>
      <c r="C1199">
        <f>INDEX(NationalTeams!B:B,MATCH(B1199,NationalTeams!C:C,0))</f>
        <v>305</v>
      </c>
      <c r="D1199" t="s">
        <v>1224</v>
      </c>
      <c r="E1199">
        <f>INDEX(TeamSports!B:B,MATCH(D1199,TeamSports!C:C,0))</f>
        <v>47</v>
      </c>
      <c r="F1199">
        <f>INDEX(RanksTable!U:U,MATCH(B1199,RanksTable!B:B,0))</f>
        <v>3</v>
      </c>
      <c r="H1199" t="str">
        <f t="shared" si="18"/>
        <v>INSERT INTO "TeamRanks" (team_id,team_sport_id,team_rank) VALUES (305,47,3);</v>
      </c>
    </row>
    <row r="1200" spans="2:8" x14ac:dyDescent="0.25">
      <c r="B1200" t="s">
        <v>1075</v>
      </c>
      <c r="C1200">
        <f>INDEX(NationalTeams!B:B,MATCH(B1200,NationalTeams!C:C,0))</f>
        <v>306</v>
      </c>
      <c r="D1200" t="s">
        <v>1224</v>
      </c>
      <c r="E1200">
        <f>INDEX(TeamSports!B:B,MATCH(D1200,TeamSports!C:C,0))</f>
        <v>47</v>
      </c>
      <c r="F1200">
        <f>INDEX(RanksTable!U:U,MATCH(B1200,RanksTable!B:B,0))</f>
        <v>7</v>
      </c>
      <c r="H1200" t="str">
        <f t="shared" si="18"/>
        <v>INSERT INTO "TeamRanks" (team_id,team_sport_id,team_rank) VALUES (306,47,7);</v>
      </c>
    </row>
    <row r="1201" spans="2:8" x14ac:dyDescent="0.25">
      <c r="B1201" t="s">
        <v>1076</v>
      </c>
      <c r="C1201">
        <f>INDEX(NationalTeams!B:B,MATCH(B1201,NationalTeams!C:C,0))</f>
        <v>307</v>
      </c>
      <c r="D1201" t="s">
        <v>1224</v>
      </c>
      <c r="E1201">
        <f>INDEX(TeamSports!B:B,MATCH(D1201,TeamSports!C:C,0))</f>
        <v>47</v>
      </c>
      <c r="F1201">
        <f>INDEX(RanksTable!U:U,MATCH(B1201,RanksTable!B:B,0))</f>
        <v>7</v>
      </c>
      <c r="H1201" t="str">
        <f t="shared" si="18"/>
        <v>INSERT INTO "TeamRanks" (team_id,team_sport_id,team_rank) VALUES (307,47,7);</v>
      </c>
    </row>
    <row r="1202" spans="2:8" x14ac:dyDescent="0.25">
      <c r="B1202" t="s">
        <v>1077</v>
      </c>
      <c r="C1202">
        <f>INDEX(NationalTeams!B:B,MATCH(B1202,NationalTeams!C:C,0))</f>
        <v>308</v>
      </c>
      <c r="D1202" t="s">
        <v>1224</v>
      </c>
      <c r="E1202">
        <f>INDEX(TeamSports!B:B,MATCH(D1202,TeamSports!C:C,0))</f>
        <v>47</v>
      </c>
      <c r="F1202">
        <f>INDEX(RanksTable!U:U,MATCH(B1202,RanksTable!B:B,0))</f>
        <v>7</v>
      </c>
      <c r="H1202" t="str">
        <f t="shared" si="18"/>
        <v>INSERT INTO "TeamRanks" (team_id,team_sport_id,team_rank) VALUES (308,47,7);</v>
      </c>
    </row>
    <row r="1203" spans="2:8" x14ac:dyDescent="0.25">
      <c r="B1203" t="s">
        <v>1078</v>
      </c>
      <c r="C1203">
        <f>INDEX(NationalTeams!B:B,MATCH(B1203,NationalTeams!C:C,0))</f>
        <v>309</v>
      </c>
      <c r="D1203" t="s">
        <v>1224</v>
      </c>
      <c r="E1203">
        <f>INDEX(TeamSports!B:B,MATCH(D1203,TeamSports!C:C,0))</f>
        <v>47</v>
      </c>
      <c r="F1203">
        <f>INDEX(RanksTable!U:U,MATCH(B1203,RanksTable!B:B,0))</f>
        <v>7</v>
      </c>
      <c r="H1203" t="str">
        <f t="shared" si="18"/>
        <v>INSERT INTO "TeamRanks" (team_id,team_sport_id,team_rank) VALUES (309,47,7);</v>
      </c>
    </row>
    <row r="1204" spans="2:8" x14ac:dyDescent="0.25">
      <c r="B1204" t="s">
        <v>1079</v>
      </c>
      <c r="C1204">
        <f>INDEX(NationalTeams!B:B,MATCH(B1204,NationalTeams!C:C,0))</f>
        <v>310</v>
      </c>
      <c r="D1204" t="s">
        <v>1224</v>
      </c>
      <c r="E1204">
        <f>INDEX(TeamSports!B:B,MATCH(D1204,TeamSports!C:C,0))</f>
        <v>47</v>
      </c>
      <c r="F1204">
        <f>INDEX(RanksTable!U:U,MATCH(B1204,RanksTable!B:B,0))</f>
        <v>7</v>
      </c>
      <c r="H1204" t="str">
        <f t="shared" si="18"/>
        <v>INSERT INTO "TeamRanks" (team_id,team_sport_id,team_rank) VALUES (310,47,7);</v>
      </c>
    </row>
    <row r="1205" spans="2:8" x14ac:dyDescent="0.25">
      <c r="B1205" t="s">
        <v>1080</v>
      </c>
      <c r="C1205">
        <f>INDEX(NationalTeams!B:B,MATCH(B1205,NationalTeams!C:C,0))</f>
        <v>311</v>
      </c>
      <c r="D1205" t="s">
        <v>1224</v>
      </c>
      <c r="E1205">
        <f>INDEX(TeamSports!B:B,MATCH(D1205,TeamSports!C:C,0))</f>
        <v>47</v>
      </c>
      <c r="F1205">
        <f>INDEX(RanksTable!U:U,MATCH(B1205,RanksTable!B:B,0))</f>
        <v>7</v>
      </c>
      <c r="H1205" t="str">
        <f t="shared" si="18"/>
        <v>INSERT INTO "TeamRanks" (team_id,team_sport_id,team_rank) VALUES (311,47,7);</v>
      </c>
    </row>
    <row r="1206" spans="2:8" x14ac:dyDescent="0.25">
      <c r="B1206" t="s">
        <v>1081</v>
      </c>
      <c r="C1206">
        <f>INDEX(NationalTeams!B:B,MATCH(B1206,NationalTeams!C:C,0))</f>
        <v>312</v>
      </c>
      <c r="D1206" t="s">
        <v>1224</v>
      </c>
      <c r="E1206">
        <f>INDEX(TeamSports!B:B,MATCH(D1206,TeamSports!C:C,0))</f>
        <v>47</v>
      </c>
      <c r="F1206">
        <f>INDEX(RanksTable!U:U,MATCH(B1206,RanksTable!B:B,0))</f>
        <v>7</v>
      </c>
      <c r="H1206" t="str">
        <f t="shared" si="18"/>
        <v>INSERT INTO "TeamRanks" (team_id,team_sport_id,team_rank) VALUES (312,47,7);</v>
      </c>
    </row>
    <row r="1207" spans="2:8" x14ac:dyDescent="0.25">
      <c r="B1207" t="s">
        <v>1082</v>
      </c>
      <c r="C1207">
        <f>INDEX(NationalTeams!B:B,MATCH(B1207,NationalTeams!C:C,0))</f>
        <v>313</v>
      </c>
      <c r="D1207" t="s">
        <v>1224</v>
      </c>
      <c r="E1207">
        <f>INDEX(TeamSports!B:B,MATCH(D1207,TeamSports!C:C,0))</f>
        <v>47</v>
      </c>
      <c r="F1207">
        <f>INDEX(RanksTable!U:U,MATCH(B1207,RanksTable!B:B,0))</f>
        <v>5</v>
      </c>
      <c r="H1207" t="str">
        <f t="shared" si="18"/>
        <v>INSERT INTO "TeamRanks" (team_id,team_sport_id,team_rank) VALUES (313,47,5);</v>
      </c>
    </row>
    <row r="1208" spans="2:8" x14ac:dyDescent="0.25">
      <c r="B1208" t="s">
        <v>1083</v>
      </c>
      <c r="C1208">
        <f>INDEX(NationalTeams!B:B,MATCH(B1208,NationalTeams!C:C,0))</f>
        <v>314</v>
      </c>
      <c r="D1208" t="s">
        <v>1224</v>
      </c>
      <c r="E1208">
        <f>INDEX(TeamSports!B:B,MATCH(D1208,TeamSports!C:C,0))</f>
        <v>47</v>
      </c>
      <c r="F1208">
        <f>INDEX(RanksTable!U:U,MATCH(B1208,RanksTable!B:B,0))</f>
        <v>6</v>
      </c>
      <c r="H1208" t="str">
        <f t="shared" si="18"/>
        <v>INSERT INTO "TeamRanks" (team_id,team_sport_id,team_rank) VALUES (314,47,6);</v>
      </c>
    </row>
    <row r="1209" spans="2:8" x14ac:dyDescent="0.25">
      <c r="B1209" t="s">
        <v>1084</v>
      </c>
      <c r="C1209">
        <f>INDEX(NationalTeams!B:B,MATCH(B1209,NationalTeams!C:C,0))</f>
        <v>315</v>
      </c>
      <c r="D1209" t="s">
        <v>1224</v>
      </c>
      <c r="E1209">
        <f>INDEX(TeamSports!B:B,MATCH(D1209,TeamSports!C:C,0))</f>
        <v>47</v>
      </c>
      <c r="F1209">
        <f>INDEX(RanksTable!U:U,MATCH(B1209,RanksTable!B:B,0))</f>
        <v>3</v>
      </c>
      <c r="H1209" t="str">
        <f t="shared" si="18"/>
        <v>INSERT INTO "TeamRanks" (team_id,team_sport_id,team_rank) VALUES (315,47,3);</v>
      </c>
    </row>
    <row r="1210" spans="2:8" x14ac:dyDescent="0.25">
      <c r="B1210" t="s">
        <v>1085</v>
      </c>
      <c r="C1210">
        <f>INDEX(NationalTeams!B:B,MATCH(B1210,NationalTeams!C:C,0))</f>
        <v>316</v>
      </c>
      <c r="D1210" t="s">
        <v>1224</v>
      </c>
      <c r="E1210">
        <f>INDEX(TeamSports!B:B,MATCH(D1210,TeamSports!C:C,0))</f>
        <v>47</v>
      </c>
      <c r="F1210">
        <f>INDEX(RanksTable!U:U,MATCH(B1210,RanksTable!B:B,0))</f>
        <v>5</v>
      </c>
      <c r="H1210" t="str">
        <f t="shared" si="18"/>
        <v>INSERT INTO "TeamRanks" (team_id,team_sport_id,team_rank) VALUES (316,47,5);</v>
      </c>
    </row>
    <row r="1211" spans="2:8" x14ac:dyDescent="0.25">
      <c r="B1211" t="s">
        <v>1086</v>
      </c>
      <c r="C1211">
        <f>INDEX(NationalTeams!B:B,MATCH(B1211,NationalTeams!C:C,0))</f>
        <v>317</v>
      </c>
      <c r="D1211" t="s">
        <v>1224</v>
      </c>
      <c r="E1211">
        <f>INDEX(TeamSports!B:B,MATCH(D1211,TeamSports!C:C,0))</f>
        <v>47</v>
      </c>
      <c r="F1211">
        <f>INDEX(RanksTable!U:U,MATCH(B1211,RanksTable!B:B,0))</f>
        <v>5</v>
      </c>
      <c r="H1211" t="str">
        <f t="shared" si="18"/>
        <v>INSERT INTO "TeamRanks" (team_id,team_sport_id,team_rank) VALUES (317,47,5);</v>
      </c>
    </row>
    <row r="1212" spans="2:8" x14ac:dyDescent="0.25">
      <c r="B1212" t="s">
        <v>1087</v>
      </c>
      <c r="C1212">
        <f>INDEX(NationalTeams!B:B,MATCH(B1212,NationalTeams!C:C,0))</f>
        <v>318</v>
      </c>
      <c r="D1212" t="s">
        <v>1224</v>
      </c>
      <c r="E1212">
        <f>INDEX(TeamSports!B:B,MATCH(D1212,TeamSports!C:C,0))</f>
        <v>47</v>
      </c>
      <c r="F1212">
        <f>INDEX(RanksTable!U:U,MATCH(B1212,RanksTable!B:B,0))</f>
        <v>7</v>
      </c>
      <c r="H1212" t="str">
        <f t="shared" si="18"/>
        <v>INSERT INTO "TeamRanks" (team_id,team_sport_id,team_rank) VALUES (318,47,7);</v>
      </c>
    </row>
    <row r="1213" spans="2:8" x14ac:dyDescent="0.25">
      <c r="B1213" t="s">
        <v>1088</v>
      </c>
      <c r="C1213">
        <f>INDEX(NationalTeams!B:B,MATCH(B1213,NationalTeams!C:C,0))</f>
        <v>319</v>
      </c>
      <c r="D1213" t="s">
        <v>1224</v>
      </c>
      <c r="E1213">
        <f>INDEX(TeamSports!B:B,MATCH(D1213,TeamSports!C:C,0))</f>
        <v>47</v>
      </c>
      <c r="F1213">
        <f>INDEX(RanksTable!U:U,MATCH(B1213,RanksTable!B:B,0))</f>
        <v>7</v>
      </c>
      <c r="H1213" t="str">
        <f t="shared" si="18"/>
        <v>INSERT INTO "TeamRanks" (team_id,team_sport_id,team_rank) VALUES (319,47,7);</v>
      </c>
    </row>
    <row r="1214" spans="2:8" x14ac:dyDescent="0.25">
      <c r="B1214" t="s">
        <v>1089</v>
      </c>
      <c r="C1214">
        <f>INDEX(NationalTeams!B:B,MATCH(B1214,NationalTeams!C:C,0))</f>
        <v>320</v>
      </c>
      <c r="D1214" t="s">
        <v>1224</v>
      </c>
      <c r="E1214">
        <f>INDEX(TeamSports!B:B,MATCH(D1214,TeamSports!C:C,0))</f>
        <v>47</v>
      </c>
      <c r="F1214">
        <f>INDEX(RanksTable!U:U,MATCH(B1214,RanksTable!B:B,0))</f>
        <v>4</v>
      </c>
      <c r="H1214" t="str">
        <f t="shared" si="18"/>
        <v>INSERT INTO "TeamRanks" (team_id,team_sport_id,team_rank) VALUES (320,47,4);</v>
      </c>
    </row>
    <row r="1215" spans="2:8" x14ac:dyDescent="0.25">
      <c r="B1215" t="s">
        <v>1090</v>
      </c>
      <c r="C1215">
        <f>INDEX(NationalTeams!B:B,MATCH(B1215,NationalTeams!C:C,0))</f>
        <v>321</v>
      </c>
      <c r="D1215" t="s">
        <v>1224</v>
      </c>
      <c r="E1215">
        <f>INDEX(TeamSports!B:B,MATCH(D1215,TeamSports!C:C,0))</f>
        <v>47</v>
      </c>
      <c r="F1215">
        <f>INDEX(RanksTable!U:U,MATCH(B1215,RanksTable!B:B,0))</f>
        <v>5</v>
      </c>
      <c r="H1215" t="str">
        <f t="shared" si="18"/>
        <v>INSERT INTO "TeamRanks" (team_id,team_sport_id,team_rank) VALUES (321,47,5);</v>
      </c>
    </row>
    <row r="1216" spans="2:8" x14ac:dyDescent="0.25">
      <c r="B1216" t="s">
        <v>1091</v>
      </c>
      <c r="C1216">
        <f>INDEX(NationalTeams!B:B,MATCH(B1216,NationalTeams!C:C,0))</f>
        <v>322</v>
      </c>
      <c r="D1216" t="s">
        <v>1224</v>
      </c>
      <c r="E1216">
        <f>INDEX(TeamSports!B:B,MATCH(D1216,TeamSports!C:C,0))</f>
        <v>47</v>
      </c>
      <c r="F1216">
        <f>INDEX(RanksTable!U:U,MATCH(B1216,RanksTable!B:B,0))</f>
        <v>6</v>
      </c>
      <c r="H1216" t="str">
        <f t="shared" si="18"/>
        <v>INSERT INTO "TeamRanks" (team_id,team_sport_id,team_rank) VALUES (322,47,6);</v>
      </c>
    </row>
    <row r="1217" spans="2:8" x14ac:dyDescent="0.25">
      <c r="B1217" t="s">
        <v>1092</v>
      </c>
      <c r="C1217">
        <f>INDEX(NationalTeams!B:B,MATCH(B1217,NationalTeams!C:C,0))</f>
        <v>323</v>
      </c>
      <c r="D1217" t="s">
        <v>1224</v>
      </c>
      <c r="E1217">
        <f>INDEX(TeamSports!B:B,MATCH(D1217,TeamSports!C:C,0))</f>
        <v>47</v>
      </c>
      <c r="F1217">
        <f>INDEX(RanksTable!U:U,MATCH(B1217,RanksTable!B:B,0))</f>
        <v>6</v>
      </c>
      <c r="H1217" t="str">
        <f t="shared" si="18"/>
        <v>INSERT INTO "TeamRanks" (team_id,team_sport_id,team_rank) VALUES (323,47,6);</v>
      </c>
    </row>
    <row r="1218" spans="2:8" x14ac:dyDescent="0.25">
      <c r="B1218" t="s">
        <v>1093</v>
      </c>
      <c r="C1218">
        <f>INDEX(NationalTeams!B:B,MATCH(B1218,NationalTeams!C:C,0))</f>
        <v>324</v>
      </c>
      <c r="D1218" t="s">
        <v>1224</v>
      </c>
      <c r="E1218">
        <f>INDEX(TeamSports!B:B,MATCH(D1218,TeamSports!C:C,0))</f>
        <v>47</v>
      </c>
      <c r="F1218">
        <f>INDEX(RanksTable!U:U,MATCH(B1218,RanksTable!B:B,0))</f>
        <v>7</v>
      </c>
      <c r="H1218" t="str">
        <f t="shared" si="18"/>
        <v>INSERT INTO "TeamRanks" (team_id,team_sport_id,team_rank) VALUES (324,47,7);</v>
      </c>
    </row>
    <row r="1219" spans="2:8" x14ac:dyDescent="0.25">
      <c r="B1219" t="s">
        <v>1094</v>
      </c>
      <c r="C1219">
        <f>INDEX(NationalTeams!B:B,MATCH(B1219,NationalTeams!C:C,0))</f>
        <v>325</v>
      </c>
      <c r="D1219" t="s">
        <v>1224</v>
      </c>
      <c r="E1219">
        <f>INDEX(TeamSports!B:B,MATCH(D1219,TeamSports!C:C,0))</f>
        <v>47</v>
      </c>
      <c r="F1219">
        <f>INDEX(RanksTable!U:U,MATCH(B1219,RanksTable!B:B,0))</f>
        <v>7</v>
      </c>
      <c r="H1219" t="str">
        <f t="shared" si="18"/>
        <v>INSERT INTO "TeamRanks" (team_id,team_sport_id,team_rank) VALUES (325,47,7);</v>
      </c>
    </row>
    <row r="1220" spans="2:8" x14ac:dyDescent="0.25">
      <c r="B1220" t="s">
        <v>1095</v>
      </c>
      <c r="C1220">
        <f>INDEX(NationalTeams!B:B,MATCH(B1220,NationalTeams!C:C,0))</f>
        <v>326</v>
      </c>
      <c r="D1220" t="s">
        <v>1224</v>
      </c>
      <c r="E1220">
        <f>INDEX(TeamSports!B:B,MATCH(D1220,TeamSports!C:C,0))</f>
        <v>47</v>
      </c>
      <c r="F1220">
        <f>INDEX(RanksTable!U:U,MATCH(B1220,RanksTable!B:B,0))</f>
        <v>7</v>
      </c>
      <c r="H1220" t="str">
        <f t="shared" ref="H1220:H1283" si="19">_xlfn.CONCAT($H$1,$L$1,$C$1,$L$1," ",$J$1,$C$2,$N$1,$E$2,$N$1,$F$2,$K$1,$I$1,$J$1,C1220,$N$1,E1220,$N$1,F1220,$K$1,$O$1)</f>
        <v>INSERT INTO "TeamRanks" (team_id,team_sport_id,team_rank) VALUES (326,47,7);</v>
      </c>
    </row>
    <row r="1221" spans="2:8" x14ac:dyDescent="0.25">
      <c r="B1221" t="s">
        <v>1096</v>
      </c>
      <c r="C1221">
        <f>INDEX(NationalTeams!B:B,MATCH(B1221,NationalTeams!C:C,0))</f>
        <v>327</v>
      </c>
      <c r="D1221" t="s">
        <v>1224</v>
      </c>
      <c r="E1221">
        <f>INDEX(TeamSports!B:B,MATCH(D1221,TeamSports!C:C,0))</f>
        <v>47</v>
      </c>
      <c r="F1221">
        <f>INDEX(RanksTable!U:U,MATCH(B1221,RanksTable!B:B,0))</f>
        <v>7</v>
      </c>
      <c r="H1221" t="str">
        <f t="shared" si="19"/>
        <v>INSERT INTO "TeamRanks" (team_id,team_sport_id,team_rank) VALUES (327,47,7);</v>
      </c>
    </row>
    <row r="1222" spans="2:8" x14ac:dyDescent="0.25">
      <c r="B1222" t="s">
        <v>1097</v>
      </c>
      <c r="C1222">
        <f>INDEX(NationalTeams!B:B,MATCH(B1222,NationalTeams!C:C,0))</f>
        <v>328</v>
      </c>
      <c r="D1222" t="s">
        <v>1224</v>
      </c>
      <c r="E1222">
        <f>INDEX(TeamSports!B:B,MATCH(D1222,TeamSports!C:C,0))</f>
        <v>47</v>
      </c>
      <c r="F1222">
        <f>INDEX(RanksTable!U:U,MATCH(B1222,RanksTable!B:B,0))</f>
        <v>7</v>
      </c>
      <c r="H1222" t="str">
        <f t="shared" si="19"/>
        <v>INSERT INTO "TeamRanks" (team_id,team_sport_id,team_rank) VALUES (328,47,7);</v>
      </c>
    </row>
    <row r="1223" spans="2:8" x14ac:dyDescent="0.25">
      <c r="B1223" t="s">
        <v>1098</v>
      </c>
      <c r="C1223">
        <f>INDEX(NationalTeams!B:B,MATCH(B1223,NationalTeams!C:C,0))</f>
        <v>329</v>
      </c>
      <c r="D1223" t="s">
        <v>1224</v>
      </c>
      <c r="E1223">
        <f>INDEX(TeamSports!B:B,MATCH(D1223,TeamSports!C:C,0))</f>
        <v>47</v>
      </c>
      <c r="F1223">
        <f>INDEX(RanksTable!U:U,MATCH(B1223,RanksTable!B:B,0))</f>
        <v>7</v>
      </c>
      <c r="H1223" t="str">
        <f t="shared" si="19"/>
        <v>INSERT INTO "TeamRanks" (team_id,team_sport_id,team_rank) VALUES (329,47,7);</v>
      </c>
    </row>
    <row r="1224" spans="2:8" x14ac:dyDescent="0.25">
      <c r="B1224" t="s">
        <v>1099</v>
      </c>
      <c r="C1224">
        <f>INDEX(NationalTeams!B:B,MATCH(B1224,NationalTeams!C:C,0))</f>
        <v>330</v>
      </c>
      <c r="D1224" t="s">
        <v>1224</v>
      </c>
      <c r="E1224">
        <f>INDEX(TeamSports!B:B,MATCH(D1224,TeamSports!C:C,0))</f>
        <v>47</v>
      </c>
      <c r="F1224">
        <f>INDEX(RanksTable!U:U,MATCH(B1224,RanksTable!B:B,0))</f>
        <v>7</v>
      </c>
      <c r="H1224" t="str">
        <f t="shared" si="19"/>
        <v>INSERT INTO "TeamRanks" (team_id,team_sport_id,team_rank) VALUES (330,47,7);</v>
      </c>
    </row>
    <row r="1225" spans="2:8" x14ac:dyDescent="0.25">
      <c r="B1225" t="s">
        <v>1100</v>
      </c>
      <c r="C1225">
        <f>INDEX(NationalTeams!B:B,MATCH(B1225,NationalTeams!C:C,0))</f>
        <v>331</v>
      </c>
      <c r="D1225" t="s">
        <v>1224</v>
      </c>
      <c r="E1225">
        <f>INDEX(TeamSports!B:B,MATCH(D1225,TeamSports!C:C,0))</f>
        <v>47</v>
      </c>
      <c r="F1225">
        <f>INDEX(RanksTable!U:U,MATCH(B1225,RanksTable!B:B,0))</f>
        <v>7</v>
      </c>
      <c r="H1225" t="str">
        <f t="shared" si="19"/>
        <v>INSERT INTO "TeamRanks" (team_id,team_sport_id,team_rank) VALUES (331,47,7);</v>
      </c>
    </row>
    <row r="1226" spans="2:8" x14ac:dyDescent="0.25">
      <c r="B1226" t="s">
        <v>1101</v>
      </c>
      <c r="C1226">
        <f>INDEX(NationalTeams!B:B,MATCH(B1226,NationalTeams!C:C,0))</f>
        <v>332</v>
      </c>
      <c r="D1226" t="s">
        <v>1224</v>
      </c>
      <c r="E1226">
        <f>INDEX(TeamSports!B:B,MATCH(D1226,TeamSports!C:C,0))</f>
        <v>47</v>
      </c>
      <c r="F1226">
        <f>INDEX(RanksTable!U:U,MATCH(B1226,RanksTable!B:B,0))</f>
        <v>5</v>
      </c>
      <c r="H1226" t="str">
        <f t="shared" si="19"/>
        <v>INSERT INTO "TeamRanks" (team_id,team_sport_id,team_rank) VALUES (332,47,5);</v>
      </c>
    </row>
    <row r="1227" spans="2:8" x14ac:dyDescent="0.25">
      <c r="B1227" t="s">
        <v>1102</v>
      </c>
      <c r="C1227">
        <f>INDEX(NationalTeams!B:B,MATCH(B1227,NationalTeams!C:C,0))</f>
        <v>333</v>
      </c>
      <c r="D1227" t="s">
        <v>1224</v>
      </c>
      <c r="E1227">
        <f>INDEX(TeamSports!B:B,MATCH(D1227,TeamSports!C:C,0))</f>
        <v>47</v>
      </c>
      <c r="F1227">
        <f>INDEX(RanksTable!U:U,MATCH(B1227,RanksTable!B:B,0))</f>
        <v>1</v>
      </c>
      <c r="H1227" t="str">
        <f t="shared" si="19"/>
        <v>INSERT INTO "TeamRanks" (team_id,team_sport_id,team_rank) VALUES (333,47,1);</v>
      </c>
    </row>
    <row r="1228" spans="2:8" x14ac:dyDescent="0.25">
      <c r="B1228" t="s">
        <v>1103</v>
      </c>
      <c r="C1228">
        <f>INDEX(NationalTeams!B:B,MATCH(B1228,NationalTeams!C:C,0))</f>
        <v>334</v>
      </c>
      <c r="D1228" t="s">
        <v>1224</v>
      </c>
      <c r="E1228">
        <f>INDEX(TeamSports!B:B,MATCH(D1228,TeamSports!C:C,0))</f>
        <v>47</v>
      </c>
      <c r="F1228">
        <f>INDEX(RanksTable!U:U,MATCH(B1228,RanksTable!B:B,0))</f>
        <v>5</v>
      </c>
      <c r="H1228" t="str">
        <f t="shared" si="19"/>
        <v>INSERT INTO "TeamRanks" (team_id,team_sport_id,team_rank) VALUES (334,47,5);</v>
      </c>
    </row>
    <row r="1229" spans="2:8" x14ac:dyDescent="0.25">
      <c r="B1229" t="s">
        <v>1104</v>
      </c>
      <c r="C1229">
        <f>INDEX(NationalTeams!B:B,MATCH(B1229,NationalTeams!C:C,0))</f>
        <v>335</v>
      </c>
      <c r="D1229" t="s">
        <v>1224</v>
      </c>
      <c r="E1229">
        <f>INDEX(TeamSports!B:B,MATCH(D1229,TeamSports!C:C,0))</f>
        <v>47</v>
      </c>
      <c r="F1229">
        <f>INDEX(RanksTable!U:U,MATCH(B1229,RanksTable!B:B,0))</f>
        <v>1</v>
      </c>
      <c r="H1229" t="str">
        <f t="shared" si="19"/>
        <v>INSERT INTO "TeamRanks" (team_id,team_sport_id,team_rank) VALUES (335,47,1);</v>
      </c>
    </row>
    <row r="1230" spans="2:8" x14ac:dyDescent="0.25">
      <c r="B1230" t="s">
        <v>1105</v>
      </c>
      <c r="C1230">
        <f>INDEX(NationalTeams!B:B,MATCH(B1230,NationalTeams!C:C,0))</f>
        <v>336</v>
      </c>
      <c r="D1230" t="s">
        <v>1224</v>
      </c>
      <c r="E1230">
        <f>INDEX(TeamSports!B:B,MATCH(D1230,TeamSports!C:C,0))</f>
        <v>47</v>
      </c>
      <c r="F1230">
        <f>INDEX(RanksTable!U:U,MATCH(B1230,RanksTable!B:B,0))</f>
        <v>7</v>
      </c>
      <c r="H1230" t="str">
        <f t="shared" si="19"/>
        <v>INSERT INTO "TeamRanks" (team_id,team_sport_id,team_rank) VALUES (336,47,7);</v>
      </c>
    </row>
    <row r="1231" spans="2:8" x14ac:dyDescent="0.25">
      <c r="B1231" t="s">
        <v>1106</v>
      </c>
      <c r="C1231">
        <f>INDEX(NationalTeams!B:B,MATCH(B1231,NationalTeams!C:C,0))</f>
        <v>337</v>
      </c>
      <c r="D1231" t="s">
        <v>1224</v>
      </c>
      <c r="E1231">
        <f>INDEX(TeamSports!B:B,MATCH(D1231,TeamSports!C:C,0))</f>
        <v>47</v>
      </c>
      <c r="F1231">
        <f>INDEX(RanksTable!U:U,MATCH(B1231,RanksTable!B:B,0))</f>
        <v>3</v>
      </c>
      <c r="H1231" t="str">
        <f t="shared" si="19"/>
        <v>INSERT INTO "TeamRanks" (team_id,team_sport_id,team_rank) VALUES (337,47,3);</v>
      </c>
    </row>
    <row r="1232" spans="2:8" x14ac:dyDescent="0.25">
      <c r="B1232" t="s">
        <v>1107</v>
      </c>
      <c r="C1232">
        <f>INDEX(NationalTeams!B:B,MATCH(B1232,NationalTeams!C:C,0))</f>
        <v>338</v>
      </c>
      <c r="D1232" t="s">
        <v>1224</v>
      </c>
      <c r="E1232">
        <f>INDEX(TeamSports!B:B,MATCH(D1232,TeamSports!C:C,0))</f>
        <v>47</v>
      </c>
      <c r="F1232">
        <f>INDEX(RanksTable!U:U,MATCH(B1232,RanksTable!B:B,0))</f>
        <v>3</v>
      </c>
      <c r="H1232" t="str">
        <f t="shared" si="19"/>
        <v>INSERT INTO "TeamRanks" (team_id,team_sport_id,team_rank) VALUES (338,47,3);</v>
      </c>
    </row>
    <row r="1233" spans="2:8" x14ac:dyDescent="0.25">
      <c r="B1233" t="s">
        <v>1108</v>
      </c>
      <c r="C1233">
        <f>INDEX(NationalTeams!B:B,MATCH(B1233,NationalTeams!C:C,0))</f>
        <v>339</v>
      </c>
      <c r="D1233" t="s">
        <v>1224</v>
      </c>
      <c r="E1233">
        <f>INDEX(TeamSports!B:B,MATCH(D1233,TeamSports!C:C,0))</f>
        <v>47</v>
      </c>
      <c r="F1233">
        <f>INDEX(RanksTable!U:U,MATCH(B1233,RanksTable!B:B,0))</f>
        <v>5</v>
      </c>
      <c r="H1233" t="str">
        <f t="shared" si="19"/>
        <v>INSERT INTO "TeamRanks" (team_id,team_sport_id,team_rank) VALUES (339,47,5);</v>
      </c>
    </row>
    <row r="1234" spans="2:8" x14ac:dyDescent="0.25">
      <c r="B1234" t="s">
        <v>1109</v>
      </c>
      <c r="C1234">
        <f>INDEX(NationalTeams!B:B,MATCH(B1234,NationalTeams!C:C,0))</f>
        <v>340</v>
      </c>
      <c r="D1234" t="s">
        <v>1224</v>
      </c>
      <c r="E1234">
        <f>INDEX(TeamSports!B:B,MATCH(D1234,TeamSports!C:C,0))</f>
        <v>47</v>
      </c>
      <c r="F1234">
        <f>INDEX(RanksTable!U:U,MATCH(B1234,RanksTable!B:B,0))</f>
        <v>7</v>
      </c>
      <c r="H1234" t="str">
        <f t="shared" si="19"/>
        <v>INSERT INTO "TeamRanks" (team_id,team_sport_id,team_rank) VALUES (340,47,7);</v>
      </c>
    </row>
    <row r="1235" spans="2:8" x14ac:dyDescent="0.25">
      <c r="B1235" t="s">
        <v>1110</v>
      </c>
      <c r="C1235">
        <f>INDEX(NationalTeams!B:B,MATCH(B1235,NationalTeams!C:C,0))</f>
        <v>341</v>
      </c>
      <c r="D1235" t="s">
        <v>1224</v>
      </c>
      <c r="E1235">
        <f>INDEX(TeamSports!B:B,MATCH(D1235,TeamSports!C:C,0))</f>
        <v>47</v>
      </c>
      <c r="F1235">
        <f>INDEX(RanksTable!U:U,MATCH(B1235,RanksTable!B:B,0))</f>
        <v>6</v>
      </c>
      <c r="H1235" t="str">
        <f t="shared" si="19"/>
        <v>INSERT INTO "TeamRanks" (team_id,team_sport_id,team_rank) VALUES (341,47,6);</v>
      </c>
    </row>
    <row r="1236" spans="2:8" x14ac:dyDescent="0.25">
      <c r="B1236" t="s">
        <v>1111</v>
      </c>
      <c r="C1236">
        <f>INDEX(NationalTeams!B:B,MATCH(B1236,NationalTeams!C:C,0))</f>
        <v>342</v>
      </c>
      <c r="D1236" t="s">
        <v>1224</v>
      </c>
      <c r="E1236">
        <f>INDEX(TeamSports!B:B,MATCH(D1236,TeamSports!C:C,0))</f>
        <v>47</v>
      </c>
      <c r="F1236">
        <f>INDEX(RanksTable!U:U,MATCH(B1236,RanksTable!B:B,0))</f>
        <v>7</v>
      </c>
      <c r="H1236" t="str">
        <f t="shared" si="19"/>
        <v>INSERT INTO "TeamRanks" (team_id,team_sport_id,team_rank) VALUES (342,47,7);</v>
      </c>
    </row>
    <row r="1237" spans="2:8" x14ac:dyDescent="0.25">
      <c r="B1237" t="s">
        <v>1112</v>
      </c>
      <c r="C1237">
        <f>INDEX(NationalTeams!B:B,MATCH(B1237,NationalTeams!C:C,0))</f>
        <v>343</v>
      </c>
      <c r="D1237" t="s">
        <v>1224</v>
      </c>
      <c r="E1237">
        <f>INDEX(TeamSports!B:B,MATCH(D1237,TeamSports!C:C,0))</f>
        <v>47</v>
      </c>
      <c r="F1237">
        <f>INDEX(RanksTable!U:U,MATCH(B1237,RanksTable!B:B,0))</f>
        <v>7</v>
      </c>
      <c r="H1237" t="str">
        <f t="shared" si="19"/>
        <v>INSERT INTO "TeamRanks" (team_id,team_sport_id,team_rank) VALUES (343,47,7);</v>
      </c>
    </row>
    <row r="1238" spans="2:8" x14ac:dyDescent="0.25">
      <c r="B1238" t="s">
        <v>1113</v>
      </c>
      <c r="C1238">
        <f>INDEX(NationalTeams!B:B,MATCH(B1238,NationalTeams!C:C,0))</f>
        <v>344</v>
      </c>
      <c r="D1238" t="s">
        <v>1224</v>
      </c>
      <c r="E1238">
        <f>INDEX(TeamSports!B:B,MATCH(D1238,TeamSports!C:C,0))</f>
        <v>47</v>
      </c>
      <c r="F1238">
        <f>INDEX(RanksTable!U:U,MATCH(B1238,RanksTable!B:B,0))</f>
        <v>7</v>
      </c>
      <c r="H1238" t="str">
        <f t="shared" si="19"/>
        <v>INSERT INTO "TeamRanks" (team_id,team_sport_id,team_rank) VALUES (344,47,7);</v>
      </c>
    </row>
    <row r="1239" spans="2:8" x14ac:dyDescent="0.25">
      <c r="B1239" t="s">
        <v>1114</v>
      </c>
      <c r="C1239">
        <f>INDEX(NationalTeams!B:B,MATCH(B1239,NationalTeams!C:C,0))</f>
        <v>345</v>
      </c>
      <c r="D1239" t="s">
        <v>1224</v>
      </c>
      <c r="E1239">
        <f>INDEX(TeamSports!B:B,MATCH(D1239,TeamSports!C:C,0))</f>
        <v>47</v>
      </c>
      <c r="F1239">
        <f>INDEX(RanksTable!U:U,MATCH(B1239,RanksTable!B:B,0))</f>
        <v>5</v>
      </c>
      <c r="H1239" t="str">
        <f t="shared" si="19"/>
        <v>INSERT INTO "TeamRanks" (team_id,team_sport_id,team_rank) VALUES (345,47,5);</v>
      </c>
    </row>
    <row r="1240" spans="2:8" x14ac:dyDescent="0.25">
      <c r="B1240" t="s">
        <v>1115</v>
      </c>
      <c r="C1240">
        <f>INDEX(NationalTeams!B:B,MATCH(B1240,NationalTeams!C:C,0))</f>
        <v>346</v>
      </c>
      <c r="D1240" t="s">
        <v>1224</v>
      </c>
      <c r="E1240">
        <f>INDEX(TeamSports!B:B,MATCH(D1240,TeamSports!C:C,0))</f>
        <v>47</v>
      </c>
      <c r="F1240">
        <f>INDEX(RanksTable!U:U,MATCH(B1240,RanksTable!B:B,0))</f>
        <v>7</v>
      </c>
      <c r="H1240" t="str">
        <f t="shared" si="19"/>
        <v>INSERT INTO "TeamRanks" (team_id,team_sport_id,team_rank) VALUES (346,47,7);</v>
      </c>
    </row>
    <row r="1241" spans="2:8" x14ac:dyDescent="0.25">
      <c r="B1241" t="s">
        <v>1116</v>
      </c>
      <c r="C1241">
        <f>INDEX(NationalTeams!B:B,MATCH(B1241,NationalTeams!C:C,0))</f>
        <v>347</v>
      </c>
      <c r="D1241" t="s">
        <v>1224</v>
      </c>
      <c r="E1241">
        <f>INDEX(TeamSports!B:B,MATCH(D1241,TeamSports!C:C,0))</f>
        <v>47</v>
      </c>
      <c r="F1241">
        <f>INDEX(RanksTable!U:U,MATCH(B1241,RanksTable!B:B,0))</f>
        <v>7</v>
      </c>
      <c r="H1241" t="str">
        <f t="shared" si="19"/>
        <v>INSERT INTO "TeamRanks" (team_id,team_sport_id,team_rank) VALUES (347,47,7);</v>
      </c>
    </row>
    <row r="1242" spans="2:8" x14ac:dyDescent="0.25">
      <c r="B1242" t="s">
        <v>1117</v>
      </c>
      <c r="C1242">
        <f>INDEX(NationalTeams!B:B,MATCH(B1242,NationalTeams!C:C,0))</f>
        <v>348</v>
      </c>
      <c r="D1242" t="s">
        <v>1224</v>
      </c>
      <c r="E1242">
        <f>INDEX(TeamSports!B:B,MATCH(D1242,TeamSports!C:C,0))</f>
        <v>47</v>
      </c>
      <c r="F1242">
        <f>INDEX(RanksTable!U:U,MATCH(B1242,RanksTable!B:B,0))</f>
        <v>7</v>
      </c>
      <c r="H1242" t="str">
        <f t="shared" si="19"/>
        <v>INSERT INTO "TeamRanks" (team_id,team_sport_id,team_rank) VALUES (348,47,7);</v>
      </c>
    </row>
    <row r="1243" spans="2:8" x14ac:dyDescent="0.25">
      <c r="B1243" t="s">
        <v>1118</v>
      </c>
      <c r="C1243">
        <f>INDEX(NationalTeams!B:B,MATCH(B1243,NationalTeams!C:C,0))</f>
        <v>349</v>
      </c>
      <c r="D1243" t="s">
        <v>1224</v>
      </c>
      <c r="E1243">
        <f>INDEX(TeamSports!B:B,MATCH(D1243,TeamSports!C:C,0))</f>
        <v>47</v>
      </c>
      <c r="F1243">
        <f>INDEX(RanksTable!U:U,MATCH(B1243,RanksTable!B:B,0))</f>
        <v>7</v>
      </c>
      <c r="H1243" t="str">
        <f t="shared" si="19"/>
        <v>INSERT INTO "TeamRanks" (team_id,team_sport_id,team_rank) VALUES (349,47,7);</v>
      </c>
    </row>
    <row r="1244" spans="2:8" x14ac:dyDescent="0.25">
      <c r="B1244" t="s">
        <v>1119</v>
      </c>
      <c r="C1244">
        <f>INDEX(NationalTeams!B:B,MATCH(B1244,NationalTeams!C:C,0))</f>
        <v>350</v>
      </c>
      <c r="D1244" t="s">
        <v>1224</v>
      </c>
      <c r="E1244">
        <f>INDEX(TeamSports!B:B,MATCH(D1244,TeamSports!C:C,0))</f>
        <v>47</v>
      </c>
      <c r="F1244">
        <f>INDEX(RanksTable!U:U,MATCH(B1244,RanksTable!B:B,0))</f>
        <v>7</v>
      </c>
      <c r="H1244" t="str">
        <f t="shared" si="19"/>
        <v>INSERT INTO "TeamRanks" (team_id,team_sport_id,team_rank) VALUES (350,47,7);</v>
      </c>
    </row>
    <row r="1245" spans="2:8" x14ac:dyDescent="0.25">
      <c r="B1245" t="s">
        <v>1120</v>
      </c>
      <c r="C1245">
        <f>INDEX(NationalTeams!B:B,MATCH(B1245,NationalTeams!C:C,0))</f>
        <v>351</v>
      </c>
      <c r="D1245" t="s">
        <v>1224</v>
      </c>
      <c r="E1245">
        <f>INDEX(TeamSports!B:B,MATCH(D1245,TeamSports!C:C,0))</f>
        <v>47</v>
      </c>
      <c r="F1245">
        <f>INDEX(RanksTable!U:U,MATCH(B1245,RanksTable!B:B,0))</f>
        <v>6</v>
      </c>
      <c r="H1245" t="str">
        <f t="shared" si="19"/>
        <v>INSERT INTO "TeamRanks" (team_id,team_sport_id,team_rank) VALUES (351,47,6);</v>
      </c>
    </row>
    <row r="1246" spans="2:8" x14ac:dyDescent="0.25">
      <c r="B1246" t="s">
        <v>1121</v>
      </c>
      <c r="C1246">
        <f>INDEX(NationalTeams!B:B,MATCH(B1246,NationalTeams!C:C,0))</f>
        <v>352</v>
      </c>
      <c r="D1246" t="s">
        <v>1224</v>
      </c>
      <c r="E1246">
        <f>INDEX(TeamSports!B:B,MATCH(D1246,TeamSports!C:C,0))</f>
        <v>47</v>
      </c>
      <c r="F1246">
        <f>INDEX(RanksTable!U:U,MATCH(B1246,RanksTable!B:B,0))</f>
        <v>6</v>
      </c>
      <c r="H1246" t="str">
        <f t="shared" si="19"/>
        <v>INSERT INTO "TeamRanks" (team_id,team_sport_id,team_rank) VALUES (352,47,6);</v>
      </c>
    </row>
    <row r="1247" spans="2:8" x14ac:dyDescent="0.25">
      <c r="B1247" t="s">
        <v>1122</v>
      </c>
      <c r="C1247">
        <f>INDEX(NationalTeams!B:B,MATCH(B1247,NationalTeams!C:C,0))</f>
        <v>353</v>
      </c>
      <c r="D1247" t="s">
        <v>1224</v>
      </c>
      <c r="E1247">
        <f>INDEX(TeamSports!B:B,MATCH(D1247,TeamSports!C:C,0))</f>
        <v>47</v>
      </c>
      <c r="F1247">
        <f>INDEX(RanksTable!U:U,MATCH(B1247,RanksTable!B:B,0))</f>
        <v>6</v>
      </c>
      <c r="H1247" t="str">
        <f t="shared" si="19"/>
        <v>INSERT INTO "TeamRanks" (team_id,team_sport_id,team_rank) VALUES (353,47,6);</v>
      </c>
    </row>
    <row r="1248" spans="2:8" x14ac:dyDescent="0.25">
      <c r="B1248" t="s">
        <v>1123</v>
      </c>
      <c r="C1248">
        <f>INDEX(NationalTeams!B:B,MATCH(B1248,NationalTeams!C:C,0))</f>
        <v>354</v>
      </c>
      <c r="D1248" t="s">
        <v>1224</v>
      </c>
      <c r="E1248">
        <f>INDEX(TeamSports!B:B,MATCH(D1248,TeamSports!C:C,0))</f>
        <v>47</v>
      </c>
      <c r="F1248">
        <f>INDEX(RanksTable!U:U,MATCH(B1248,RanksTable!B:B,0))</f>
        <v>7</v>
      </c>
      <c r="H1248" t="str">
        <f t="shared" si="19"/>
        <v>INSERT INTO "TeamRanks" (team_id,team_sport_id,team_rank) VALUES (354,47,7);</v>
      </c>
    </row>
    <row r="1249" spans="2:8" x14ac:dyDescent="0.25">
      <c r="B1249" t="s">
        <v>1124</v>
      </c>
      <c r="C1249">
        <f>INDEX(NationalTeams!B:B,MATCH(B1249,NationalTeams!C:C,0))</f>
        <v>355</v>
      </c>
      <c r="D1249" t="s">
        <v>1224</v>
      </c>
      <c r="E1249">
        <f>INDEX(TeamSports!B:B,MATCH(D1249,TeamSports!C:C,0))</f>
        <v>47</v>
      </c>
      <c r="F1249">
        <f>INDEX(RanksTable!U:U,MATCH(B1249,RanksTable!B:B,0))</f>
        <v>7</v>
      </c>
      <c r="H1249" t="str">
        <f t="shared" si="19"/>
        <v>INSERT INTO "TeamRanks" (team_id,team_sport_id,team_rank) VALUES (355,47,7);</v>
      </c>
    </row>
    <row r="1250" spans="2:8" x14ac:dyDescent="0.25">
      <c r="B1250" t="s">
        <v>1125</v>
      </c>
      <c r="C1250">
        <f>INDEX(NationalTeams!B:B,MATCH(B1250,NationalTeams!C:C,0))</f>
        <v>356</v>
      </c>
      <c r="D1250" t="s">
        <v>1224</v>
      </c>
      <c r="E1250">
        <f>INDEX(TeamSports!B:B,MATCH(D1250,TeamSports!C:C,0))</f>
        <v>47</v>
      </c>
      <c r="F1250">
        <f>INDEX(RanksTable!U:U,MATCH(B1250,RanksTable!B:B,0))</f>
        <v>7</v>
      </c>
      <c r="H1250" t="str">
        <f t="shared" si="19"/>
        <v>INSERT INTO "TeamRanks" (team_id,team_sport_id,team_rank) VALUES (356,47,7);</v>
      </c>
    </row>
    <row r="1251" spans="2:8" x14ac:dyDescent="0.25">
      <c r="B1251" t="s">
        <v>1126</v>
      </c>
      <c r="C1251">
        <f>INDEX(NationalTeams!B:B,MATCH(B1251,NationalTeams!C:C,0))</f>
        <v>357</v>
      </c>
      <c r="D1251" t="s">
        <v>1224</v>
      </c>
      <c r="E1251">
        <f>INDEX(TeamSports!B:B,MATCH(D1251,TeamSports!C:C,0))</f>
        <v>47</v>
      </c>
      <c r="F1251">
        <f>INDEX(RanksTable!U:U,MATCH(B1251,RanksTable!B:B,0))</f>
        <v>7</v>
      </c>
      <c r="H1251" t="str">
        <f t="shared" si="19"/>
        <v>INSERT INTO "TeamRanks" (team_id,team_sport_id,team_rank) VALUES (357,47,7);</v>
      </c>
    </row>
    <row r="1252" spans="2:8" x14ac:dyDescent="0.25">
      <c r="B1252" t="s">
        <v>1127</v>
      </c>
      <c r="C1252">
        <f>INDEX(NationalTeams!B:B,MATCH(B1252,NationalTeams!C:C,0))</f>
        <v>358</v>
      </c>
      <c r="D1252" t="s">
        <v>1224</v>
      </c>
      <c r="E1252">
        <f>INDEX(TeamSports!B:B,MATCH(D1252,TeamSports!C:C,0))</f>
        <v>47</v>
      </c>
      <c r="F1252">
        <f>INDEX(RanksTable!U:U,MATCH(B1252,RanksTable!B:B,0))</f>
        <v>7</v>
      </c>
      <c r="H1252" t="str">
        <f t="shared" si="19"/>
        <v>INSERT INTO "TeamRanks" (team_id,team_sport_id,team_rank) VALUES (358,47,7);</v>
      </c>
    </row>
    <row r="1253" spans="2:8" x14ac:dyDescent="0.25">
      <c r="B1253" t="s">
        <v>1128</v>
      </c>
      <c r="C1253">
        <f>INDEX(NationalTeams!B:B,MATCH(B1253,NationalTeams!C:C,0))</f>
        <v>359</v>
      </c>
      <c r="D1253" t="s">
        <v>1224</v>
      </c>
      <c r="E1253">
        <f>INDEX(TeamSports!B:B,MATCH(D1253,TeamSports!C:C,0))</f>
        <v>47</v>
      </c>
      <c r="F1253">
        <f>INDEX(RanksTable!U:U,MATCH(B1253,RanksTable!B:B,0))</f>
        <v>7</v>
      </c>
      <c r="H1253" t="str">
        <f t="shared" si="19"/>
        <v>INSERT INTO "TeamRanks" (team_id,team_sport_id,team_rank) VALUES (359,47,7);</v>
      </c>
    </row>
    <row r="1254" spans="2:8" x14ac:dyDescent="0.25">
      <c r="B1254" t="s">
        <v>1129</v>
      </c>
      <c r="C1254">
        <f>INDEX(NationalTeams!B:B,MATCH(B1254,NationalTeams!C:C,0))</f>
        <v>360</v>
      </c>
      <c r="D1254" t="s">
        <v>1224</v>
      </c>
      <c r="E1254">
        <f>INDEX(TeamSports!B:B,MATCH(D1254,TeamSports!C:C,0))</f>
        <v>47</v>
      </c>
      <c r="F1254">
        <f>INDEX(RanksTable!U:U,MATCH(B1254,RanksTable!B:B,0))</f>
        <v>7</v>
      </c>
      <c r="H1254" t="str">
        <f t="shared" si="19"/>
        <v>INSERT INTO "TeamRanks" (team_id,team_sport_id,team_rank) VALUES (360,47,7);</v>
      </c>
    </row>
    <row r="1255" spans="2:8" x14ac:dyDescent="0.25">
      <c r="B1255" t="s">
        <v>1130</v>
      </c>
      <c r="C1255">
        <f>INDEX(NationalTeams!B:B,MATCH(B1255,NationalTeams!C:C,0))</f>
        <v>361</v>
      </c>
      <c r="D1255" t="s">
        <v>1224</v>
      </c>
      <c r="E1255">
        <f>INDEX(TeamSports!B:B,MATCH(D1255,TeamSports!C:C,0))</f>
        <v>47</v>
      </c>
      <c r="F1255">
        <f>INDEX(RanksTable!U:U,MATCH(B1255,RanksTable!B:B,0))</f>
        <v>7</v>
      </c>
      <c r="H1255" t="str">
        <f t="shared" si="19"/>
        <v>INSERT INTO "TeamRanks" (team_id,team_sport_id,team_rank) VALUES (361,47,7);</v>
      </c>
    </row>
    <row r="1256" spans="2:8" x14ac:dyDescent="0.25">
      <c r="B1256" t="s">
        <v>1131</v>
      </c>
      <c r="C1256">
        <f>INDEX(NationalTeams!B:B,MATCH(B1256,NationalTeams!C:C,0))</f>
        <v>362</v>
      </c>
      <c r="D1256" t="s">
        <v>1224</v>
      </c>
      <c r="E1256">
        <f>INDEX(TeamSports!B:B,MATCH(D1256,TeamSports!C:C,0))</f>
        <v>47</v>
      </c>
      <c r="F1256">
        <f>INDEX(RanksTable!U:U,MATCH(B1256,RanksTable!B:B,0))</f>
        <v>7</v>
      </c>
      <c r="H1256" t="str">
        <f t="shared" si="19"/>
        <v>INSERT INTO "TeamRanks" (team_id,team_sport_id,team_rank) VALUES (362,47,7);</v>
      </c>
    </row>
    <row r="1257" spans="2:8" x14ac:dyDescent="0.25">
      <c r="B1257" t="s">
        <v>1132</v>
      </c>
      <c r="C1257">
        <f>INDEX(NationalTeams!B:B,MATCH(B1257,NationalTeams!C:C,0))</f>
        <v>363</v>
      </c>
      <c r="D1257" t="s">
        <v>1224</v>
      </c>
      <c r="E1257">
        <f>INDEX(TeamSports!B:B,MATCH(D1257,TeamSports!C:C,0))</f>
        <v>47</v>
      </c>
      <c r="F1257">
        <f>INDEX(RanksTable!U:U,MATCH(B1257,RanksTable!B:B,0))</f>
        <v>3</v>
      </c>
      <c r="H1257" t="str">
        <f t="shared" si="19"/>
        <v>INSERT INTO "TeamRanks" (team_id,team_sport_id,team_rank) VALUES (363,47,3);</v>
      </c>
    </row>
    <row r="1258" spans="2:8" x14ac:dyDescent="0.25">
      <c r="B1258" t="s">
        <v>1133</v>
      </c>
      <c r="C1258">
        <f>INDEX(NationalTeams!B:B,MATCH(B1258,NationalTeams!C:C,0))</f>
        <v>364</v>
      </c>
      <c r="D1258" t="s">
        <v>1224</v>
      </c>
      <c r="E1258">
        <f>INDEX(TeamSports!B:B,MATCH(D1258,TeamSports!C:C,0))</f>
        <v>47</v>
      </c>
      <c r="F1258">
        <f>INDEX(RanksTable!U:U,MATCH(B1258,RanksTable!B:B,0))</f>
        <v>7</v>
      </c>
      <c r="H1258" t="str">
        <f t="shared" si="19"/>
        <v>INSERT INTO "TeamRanks" (team_id,team_sport_id,team_rank) VALUES (364,47,7);</v>
      </c>
    </row>
    <row r="1259" spans="2:8" x14ac:dyDescent="0.25">
      <c r="B1259" t="s">
        <v>1134</v>
      </c>
      <c r="C1259">
        <f>INDEX(NationalTeams!B:B,MATCH(B1259,NationalTeams!C:C,0))</f>
        <v>365</v>
      </c>
      <c r="D1259" t="s">
        <v>1224</v>
      </c>
      <c r="E1259">
        <f>INDEX(TeamSports!B:B,MATCH(D1259,TeamSports!C:C,0))</f>
        <v>47</v>
      </c>
      <c r="F1259">
        <f>INDEX(RanksTable!U:U,MATCH(B1259,RanksTable!B:B,0))</f>
        <v>7</v>
      </c>
      <c r="H1259" t="str">
        <f t="shared" si="19"/>
        <v>INSERT INTO "TeamRanks" (team_id,team_sport_id,team_rank) VALUES (365,47,7);</v>
      </c>
    </row>
    <row r="1260" spans="2:8" x14ac:dyDescent="0.25">
      <c r="B1260" t="s">
        <v>1135</v>
      </c>
      <c r="C1260">
        <f>INDEX(NationalTeams!B:B,MATCH(B1260,NationalTeams!C:C,0))</f>
        <v>366</v>
      </c>
      <c r="D1260" t="s">
        <v>1224</v>
      </c>
      <c r="E1260">
        <f>INDEX(TeamSports!B:B,MATCH(D1260,TeamSports!C:C,0))</f>
        <v>47</v>
      </c>
      <c r="F1260">
        <f>INDEX(RanksTable!U:U,MATCH(B1260,RanksTable!B:B,0))</f>
        <v>7</v>
      </c>
      <c r="H1260" t="str">
        <f t="shared" si="19"/>
        <v>INSERT INTO "TeamRanks" (team_id,team_sport_id,team_rank) VALUES (366,47,7);</v>
      </c>
    </row>
    <row r="1261" spans="2:8" x14ac:dyDescent="0.25">
      <c r="B1261" t="s">
        <v>1136</v>
      </c>
      <c r="C1261">
        <f>INDEX(NationalTeams!B:B,MATCH(B1261,NationalTeams!C:C,0))</f>
        <v>367</v>
      </c>
      <c r="D1261" t="s">
        <v>1224</v>
      </c>
      <c r="E1261">
        <f>INDEX(TeamSports!B:B,MATCH(D1261,TeamSports!C:C,0))</f>
        <v>47</v>
      </c>
      <c r="F1261">
        <f>INDEX(RanksTable!U:U,MATCH(B1261,RanksTable!B:B,0))</f>
        <v>6</v>
      </c>
      <c r="H1261" t="str">
        <f t="shared" si="19"/>
        <v>INSERT INTO "TeamRanks" (team_id,team_sport_id,team_rank) VALUES (367,47,6);</v>
      </c>
    </row>
    <row r="1262" spans="2:8" x14ac:dyDescent="0.25">
      <c r="B1262" t="s">
        <v>1137</v>
      </c>
      <c r="C1262">
        <f>INDEX(NationalTeams!B:B,MATCH(B1262,NationalTeams!C:C,0))</f>
        <v>368</v>
      </c>
      <c r="D1262" t="s">
        <v>1224</v>
      </c>
      <c r="E1262">
        <f>INDEX(TeamSports!B:B,MATCH(D1262,TeamSports!C:C,0))</f>
        <v>47</v>
      </c>
      <c r="F1262">
        <f>INDEX(RanksTable!U:U,MATCH(B1262,RanksTable!B:B,0))</f>
        <v>4</v>
      </c>
      <c r="H1262" t="str">
        <f t="shared" si="19"/>
        <v>INSERT INTO "TeamRanks" (team_id,team_sport_id,team_rank) VALUES (368,47,4);</v>
      </c>
    </row>
    <row r="1263" spans="2:8" x14ac:dyDescent="0.25">
      <c r="B1263" t="s">
        <v>1138</v>
      </c>
      <c r="C1263">
        <f>INDEX(NationalTeams!B:B,MATCH(B1263,NationalTeams!C:C,0))</f>
        <v>369</v>
      </c>
      <c r="D1263" t="s">
        <v>1224</v>
      </c>
      <c r="E1263">
        <f>INDEX(TeamSports!B:B,MATCH(D1263,TeamSports!C:C,0))</f>
        <v>47</v>
      </c>
      <c r="F1263">
        <f>INDEX(RanksTable!U:U,MATCH(B1263,RanksTable!B:B,0))</f>
        <v>7</v>
      </c>
      <c r="H1263" t="str">
        <f t="shared" si="19"/>
        <v>INSERT INTO "TeamRanks" (team_id,team_sport_id,team_rank) VALUES (369,47,7);</v>
      </c>
    </row>
    <row r="1264" spans="2:8" x14ac:dyDescent="0.25">
      <c r="B1264" t="s">
        <v>1139</v>
      </c>
      <c r="C1264">
        <f>INDEX(NationalTeams!B:B,MATCH(B1264,NationalTeams!C:C,0))</f>
        <v>370</v>
      </c>
      <c r="D1264" t="s">
        <v>1224</v>
      </c>
      <c r="E1264">
        <f>INDEX(TeamSports!B:B,MATCH(D1264,TeamSports!C:C,0))</f>
        <v>47</v>
      </c>
      <c r="F1264">
        <f>INDEX(RanksTable!U:U,MATCH(B1264,RanksTable!B:B,0))</f>
        <v>7</v>
      </c>
      <c r="H1264" t="str">
        <f t="shared" si="19"/>
        <v>INSERT INTO "TeamRanks" (team_id,team_sport_id,team_rank) VALUES (370,47,7);</v>
      </c>
    </row>
    <row r="1265" spans="2:8" x14ac:dyDescent="0.25">
      <c r="B1265" t="s">
        <v>1140</v>
      </c>
      <c r="C1265">
        <f>INDEX(NationalTeams!B:B,MATCH(B1265,NationalTeams!C:C,0))</f>
        <v>371</v>
      </c>
      <c r="D1265" t="s">
        <v>1224</v>
      </c>
      <c r="E1265">
        <f>INDEX(TeamSports!B:B,MATCH(D1265,TeamSports!C:C,0))</f>
        <v>47</v>
      </c>
      <c r="F1265">
        <f>INDEX(RanksTable!U:U,MATCH(B1265,RanksTable!B:B,0))</f>
        <v>7</v>
      </c>
      <c r="H1265" t="str">
        <f t="shared" si="19"/>
        <v>INSERT INTO "TeamRanks" (team_id,team_sport_id,team_rank) VALUES (371,47,7);</v>
      </c>
    </row>
    <row r="1266" spans="2:8" x14ac:dyDescent="0.25">
      <c r="B1266" t="s">
        <v>1141</v>
      </c>
      <c r="C1266">
        <f>INDEX(NationalTeams!B:B,MATCH(B1266,NationalTeams!C:C,0))</f>
        <v>372</v>
      </c>
      <c r="D1266" t="s">
        <v>1224</v>
      </c>
      <c r="E1266">
        <f>INDEX(TeamSports!B:B,MATCH(D1266,TeamSports!C:C,0))</f>
        <v>47</v>
      </c>
      <c r="F1266">
        <f>INDEX(RanksTable!U:U,MATCH(B1266,RanksTable!B:B,0))</f>
        <v>7</v>
      </c>
      <c r="H1266" t="str">
        <f t="shared" si="19"/>
        <v>INSERT INTO "TeamRanks" (team_id,team_sport_id,team_rank) VALUES (372,47,7);</v>
      </c>
    </row>
    <row r="1267" spans="2:8" x14ac:dyDescent="0.25">
      <c r="B1267" t="s">
        <v>1142</v>
      </c>
      <c r="C1267">
        <f>INDEX(NationalTeams!B:B,MATCH(B1267,NationalTeams!C:C,0))</f>
        <v>373</v>
      </c>
      <c r="D1267" t="s">
        <v>1224</v>
      </c>
      <c r="E1267">
        <f>INDEX(TeamSports!B:B,MATCH(D1267,TeamSports!C:C,0))</f>
        <v>47</v>
      </c>
      <c r="F1267">
        <f>INDEX(RanksTable!U:U,MATCH(B1267,RanksTable!B:B,0))</f>
        <v>7</v>
      </c>
      <c r="H1267" t="str">
        <f t="shared" si="19"/>
        <v>INSERT INTO "TeamRanks" (team_id,team_sport_id,team_rank) VALUES (373,47,7);</v>
      </c>
    </row>
    <row r="1268" spans="2:8" x14ac:dyDescent="0.25">
      <c r="B1268" t="s">
        <v>1143</v>
      </c>
      <c r="C1268">
        <f>INDEX(NationalTeams!B:B,MATCH(B1268,NationalTeams!C:C,0))</f>
        <v>374</v>
      </c>
      <c r="D1268" t="s">
        <v>1224</v>
      </c>
      <c r="E1268">
        <f>INDEX(TeamSports!B:B,MATCH(D1268,TeamSports!C:C,0))</f>
        <v>47</v>
      </c>
      <c r="F1268">
        <f>INDEX(RanksTable!U:U,MATCH(B1268,RanksTable!B:B,0))</f>
        <v>4</v>
      </c>
      <c r="H1268" t="str">
        <f t="shared" si="19"/>
        <v>INSERT INTO "TeamRanks" (team_id,team_sport_id,team_rank) VALUES (374,47,4);</v>
      </c>
    </row>
    <row r="1269" spans="2:8" x14ac:dyDescent="0.25">
      <c r="B1269" t="s">
        <v>1144</v>
      </c>
      <c r="C1269">
        <f>INDEX(NationalTeams!B:B,MATCH(B1269,NationalTeams!C:C,0))</f>
        <v>375</v>
      </c>
      <c r="D1269" t="s">
        <v>1224</v>
      </c>
      <c r="E1269">
        <f>INDEX(TeamSports!B:B,MATCH(D1269,TeamSports!C:C,0))</f>
        <v>47</v>
      </c>
      <c r="F1269">
        <f>INDEX(RanksTable!U:U,MATCH(B1269,RanksTable!B:B,0))</f>
        <v>7</v>
      </c>
      <c r="H1269" t="str">
        <f t="shared" si="19"/>
        <v>INSERT INTO "TeamRanks" (team_id,team_sport_id,team_rank) VALUES (375,47,7);</v>
      </c>
    </row>
    <row r="1270" spans="2:8" x14ac:dyDescent="0.25">
      <c r="B1270" t="s">
        <v>1145</v>
      </c>
      <c r="C1270">
        <f>INDEX(NationalTeams!B:B,MATCH(B1270,NationalTeams!C:C,0))</f>
        <v>376</v>
      </c>
      <c r="D1270" t="s">
        <v>1224</v>
      </c>
      <c r="E1270">
        <f>INDEX(TeamSports!B:B,MATCH(D1270,TeamSports!C:C,0))</f>
        <v>47</v>
      </c>
      <c r="F1270">
        <f>INDEX(RanksTable!U:U,MATCH(B1270,RanksTable!B:B,0))</f>
        <v>7</v>
      </c>
      <c r="H1270" t="str">
        <f t="shared" si="19"/>
        <v>INSERT INTO "TeamRanks" (team_id,team_sport_id,team_rank) VALUES (376,47,7);</v>
      </c>
    </row>
    <row r="1271" spans="2:8" x14ac:dyDescent="0.25">
      <c r="B1271" t="s">
        <v>1146</v>
      </c>
      <c r="C1271">
        <f>INDEX(NationalTeams!B:B,MATCH(B1271,NationalTeams!C:C,0))</f>
        <v>377</v>
      </c>
      <c r="D1271" t="s">
        <v>1224</v>
      </c>
      <c r="E1271">
        <f>INDEX(TeamSports!B:B,MATCH(D1271,TeamSports!C:C,0))</f>
        <v>47</v>
      </c>
      <c r="F1271">
        <f>INDEX(RanksTable!U:U,MATCH(B1271,RanksTable!B:B,0))</f>
        <v>7</v>
      </c>
      <c r="H1271" t="str">
        <f t="shared" si="19"/>
        <v>INSERT INTO "TeamRanks" (team_id,team_sport_id,team_rank) VALUES (377,47,7);</v>
      </c>
    </row>
    <row r="1272" spans="2:8" x14ac:dyDescent="0.25">
      <c r="B1272" t="s">
        <v>1147</v>
      </c>
      <c r="C1272">
        <f>INDEX(NationalTeams!B:B,MATCH(B1272,NationalTeams!C:C,0))</f>
        <v>378</v>
      </c>
      <c r="D1272" t="s">
        <v>1224</v>
      </c>
      <c r="E1272">
        <f>INDEX(TeamSports!B:B,MATCH(D1272,TeamSports!C:C,0))</f>
        <v>47</v>
      </c>
      <c r="F1272">
        <f>INDEX(RanksTable!U:U,MATCH(B1272,RanksTable!B:B,0))</f>
        <v>7</v>
      </c>
      <c r="H1272" t="str">
        <f t="shared" si="19"/>
        <v>INSERT INTO "TeamRanks" (team_id,team_sport_id,team_rank) VALUES (378,47,7);</v>
      </c>
    </row>
    <row r="1273" spans="2:8" x14ac:dyDescent="0.25">
      <c r="B1273" t="s">
        <v>1148</v>
      </c>
      <c r="C1273">
        <f>INDEX(NationalTeams!B:B,MATCH(B1273,NationalTeams!C:C,0))</f>
        <v>379</v>
      </c>
      <c r="D1273" t="s">
        <v>1224</v>
      </c>
      <c r="E1273">
        <f>INDEX(TeamSports!B:B,MATCH(D1273,TeamSports!C:C,0))</f>
        <v>47</v>
      </c>
      <c r="F1273">
        <f>INDEX(RanksTable!U:U,MATCH(B1273,RanksTable!B:B,0))</f>
        <v>5</v>
      </c>
      <c r="H1273" t="str">
        <f t="shared" si="19"/>
        <v>INSERT INTO "TeamRanks" (team_id,team_sport_id,team_rank) VALUES (379,47,5);</v>
      </c>
    </row>
    <row r="1274" spans="2:8" x14ac:dyDescent="0.25">
      <c r="B1274" t="s">
        <v>1149</v>
      </c>
      <c r="C1274">
        <f>INDEX(NationalTeams!B:B,MATCH(B1274,NationalTeams!C:C,0))</f>
        <v>380</v>
      </c>
      <c r="D1274" t="s">
        <v>1224</v>
      </c>
      <c r="E1274">
        <f>INDEX(TeamSports!B:B,MATCH(D1274,TeamSports!C:C,0))</f>
        <v>47</v>
      </c>
      <c r="F1274">
        <f>INDEX(RanksTable!U:U,MATCH(B1274,RanksTable!B:B,0))</f>
        <v>7</v>
      </c>
      <c r="H1274" t="str">
        <f t="shared" si="19"/>
        <v>INSERT INTO "TeamRanks" (team_id,team_sport_id,team_rank) VALUES (380,47,7);</v>
      </c>
    </row>
    <row r="1275" spans="2:8" x14ac:dyDescent="0.25">
      <c r="B1275" t="s">
        <v>1150</v>
      </c>
      <c r="C1275">
        <f>INDEX(NationalTeams!B:B,MATCH(B1275,NationalTeams!C:C,0))</f>
        <v>381</v>
      </c>
      <c r="D1275" t="s">
        <v>1224</v>
      </c>
      <c r="E1275">
        <f>INDEX(TeamSports!B:B,MATCH(D1275,TeamSports!C:C,0))</f>
        <v>47</v>
      </c>
      <c r="F1275">
        <f>INDEX(RanksTable!U:U,MATCH(B1275,RanksTable!B:B,0))</f>
        <v>1</v>
      </c>
      <c r="H1275" t="str">
        <f t="shared" si="19"/>
        <v>INSERT INTO "TeamRanks" (team_id,team_sport_id,team_rank) VALUES (381,47,1);</v>
      </c>
    </row>
    <row r="1276" spans="2:8" x14ac:dyDescent="0.25">
      <c r="B1276" t="s">
        <v>1151</v>
      </c>
      <c r="C1276">
        <f>INDEX(NationalTeams!B:B,MATCH(B1276,NationalTeams!C:C,0))</f>
        <v>382</v>
      </c>
      <c r="D1276" t="s">
        <v>1224</v>
      </c>
      <c r="E1276">
        <f>INDEX(TeamSports!B:B,MATCH(D1276,TeamSports!C:C,0))</f>
        <v>47</v>
      </c>
      <c r="F1276">
        <f>INDEX(RanksTable!U:U,MATCH(B1276,RanksTable!B:B,0))</f>
        <v>7</v>
      </c>
      <c r="H1276" t="str">
        <f t="shared" si="19"/>
        <v>INSERT INTO "TeamRanks" (team_id,team_sport_id,team_rank) VALUES (382,47,7);</v>
      </c>
    </row>
    <row r="1277" spans="2:8" x14ac:dyDescent="0.25">
      <c r="B1277" t="s">
        <v>1152</v>
      </c>
      <c r="C1277">
        <f>INDEX(NationalTeams!B:B,MATCH(B1277,NationalTeams!C:C,0))</f>
        <v>383</v>
      </c>
      <c r="D1277" t="s">
        <v>1224</v>
      </c>
      <c r="E1277">
        <f>INDEX(TeamSports!B:B,MATCH(D1277,TeamSports!C:C,0))</f>
        <v>47</v>
      </c>
      <c r="F1277">
        <f>INDEX(RanksTable!U:U,MATCH(B1277,RanksTable!B:B,0))</f>
        <v>7</v>
      </c>
      <c r="H1277" t="str">
        <f t="shared" si="19"/>
        <v>INSERT INTO "TeamRanks" (team_id,team_sport_id,team_rank) VALUES (383,47,7);</v>
      </c>
    </row>
    <row r="1278" spans="2:8" x14ac:dyDescent="0.25">
      <c r="B1278" t="s">
        <v>1153</v>
      </c>
      <c r="C1278">
        <f>INDEX(NationalTeams!B:B,MATCH(B1278,NationalTeams!C:C,0))</f>
        <v>384</v>
      </c>
      <c r="D1278" t="s">
        <v>1224</v>
      </c>
      <c r="E1278">
        <f>INDEX(TeamSports!B:B,MATCH(D1278,TeamSports!C:C,0))</f>
        <v>47</v>
      </c>
      <c r="F1278">
        <f>INDEX(RanksTable!U:U,MATCH(B1278,RanksTable!B:B,0))</f>
        <v>7</v>
      </c>
      <c r="H1278" t="str">
        <f t="shared" si="19"/>
        <v>INSERT INTO "TeamRanks" (team_id,team_sport_id,team_rank) VALUES (384,47,7);</v>
      </c>
    </row>
    <row r="1279" spans="2:8" x14ac:dyDescent="0.25">
      <c r="B1279" t="s">
        <v>1154</v>
      </c>
      <c r="C1279">
        <f>INDEX(NationalTeams!B:B,MATCH(B1279,NationalTeams!C:C,0))</f>
        <v>385</v>
      </c>
      <c r="D1279" t="s">
        <v>1224</v>
      </c>
      <c r="E1279">
        <f>INDEX(TeamSports!B:B,MATCH(D1279,TeamSports!C:C,0))</f>
        <v>47</v>
      </c>
      <c r="F1279">
        <f>INDEX(RanksTable!U:U,MATCH(B1279,RanksTable!B:B,0))</f>
        <v>7</v>
      </c>
      <c r="H1279" t="str">
        <f t="shared" si="19"/>
        <v>INSERT INTO "TeamRanks" (team_id,team_sport_id,team_rank) VALUES (385,47,7);</v>
      </c>
    </row>
    <row r="1280" spans="2:8" x14ac:dyDescent="0.25">
      <c r="B1280" t="s">
        <v>1155</v>
      </c>
      <c r="C1280">
        <f>INDEX(NationalTeams!B:B,MATCH(B1280,NationalTeams!C:C,0))</f>
        <v>386</v>
      </c>
      <c r="D1280" t="s">
        <v>1224</v>
      </c>
      <c r="E1280">
        <f>INDEX(TeamSports!B:B,MATCH(D1280,TeamSports!C:C,0))</f>
        <v>47</v>
      </c>
      <c r="F1280">
        <f>INDEX(RanksTable!U:U,MATCH(B1280,RanksTable!B:B,0))</f>
        <v>7</v>
      </c>
      <c r="H1280" t="str">
        <f t="shared" si="19"/>
        <v>INSERT INTO "TeamRanks" (team_id,team_sport_id,team_rank) VALUES (386,47,7);</v>
      </c>
    </row>
    <row r="1281" spans="2:8" x14ac:dyDescent="0.25">
      <c r="B1281" t="s">
        <v>1156</v>
      </c>
      <c r="C1281">
        <f>INDEX(NationalTeams!B:B,MATCH(B1281,NationalTeams!C:C,0))</f>
        <v>387</v>
      </c>
      <c r="D1281" t="s">
        <v>1224</v>
      </c>
      <c r="E1281">
        <f>INDEX(TeamSports!B:B,MATCH(D1281,TeamSports!C:C,0))</f>
        <v>47</v>
      </c>
      <c r="F1281">
        <f>INDEX(RanksTable!U:U,MATCH(B1281,RanksTable!B:B,0))</f>
        <v>7</v>
      </c>
      <c r="H1281" t="str">
        <f t="shared" si="19"/>
        <v>INSERT INTO "TeamRanks" (team_id,team_sport_id,team_rank) VALUES (387,47,7);</v>
      </c>
    </row>
    <row r="1282" spans="2:8" x14ac:dyDescent="0.25">
      <c r="B1282" t="s">
        <v>1157</v>
      </c>
      <c r="C1282">
        <f>INDEX(NationalTeams!B:B,MATCH(B1282,NationalTeams!C:C,0))</f>
        <v>388</v>
      </c>
      <c r="D1282" t="s">
        <v>1224</v>
      </c>
      <c r="E1282">
        <f>INDEX(TeamSports!B:B,MATCH(D1282,TeamSports!C:C,0))</f>
        <v>47</v>
      </c>
      <c r="F1282">
        <f>INDEX(RanksTable!U:U,MATCH(B1282,RanksTable!B:B,0))</f>
        <v>4</v>
      </c>
      <c r="H1282" t="str">
        <f t="shared" si="19"/>
        <v>INSERT INTO "TeamRanks" (team_id,team_sport_id,team_rank) VALUES (388,47,4);</v>
      </c>
    </row>
    <row r="1283" spans="2:8" x14ac:dyDescent="0.25">
      <c r="B1283" t="s">
        <v>1158</v>
      </c>
      <c r="C1283">
        <f>INDEX(NationalTeams!B:B,MATCH(B1283,NationalTeams!C:C,0))</f>
        <v>389</v>
      </c>
      <c r="D1283" t="s">
        <v>1224</v>
      </c>
      <c r="E1283">
        <f>INDEX(TeamSports!B:B,MATCH(D1283,TeamSports!C:C,0))</f>
        <v>47</v>
      </c>
      <c r="F1283">
        <f>INDEX(RanksTable!U:U,MATCH(B1283,RanksTable!B:B,0))</f>
        <v>1</v>
      </c>
      <c r="H1283" t="str">
        <f t="shared" si="19"/>
        <v>INSERT INTO "TeamRanks" (team_id,team_sport_id,team_rank) VALUES (389,47,1);</v>
      </c>
    </row>
    <row r="1284" spans="2:8" x14ac:dyDescent="0.25">
      <c r="B1284" t="s">
        <v>1159</v>
      </c>
      <c r="C1284">
        <f>INDEX(NationalTeams!B:B,MATCH(B1284,NationalTeams!C:C,0))</f>
        <v>390</v>
      </c>
      <c r="D1284" t="s">
        <v>1224</v>
      </c>
      <c r="E1284">
        <f>INDEX(TeamSports!B:B,MATCH(D1284,TeamSports!C:C,0))</f>
        <v>47</v>
      </c>
      <c r="F1284">
        <f>INDEX(RanksTable!U:U,MATCH(B1284,RanksTable!B:B,0))</f>
        <v>4</v>
      </c>
      <c r="H1284" t="str">
        <f t="shared" ref="H1284:H1347" si="20">_xlfn.CONCAT($H$1,$L$1,$C$1,$L$1," ",$J$1,$C$2,$N$1,$E$2,$N$1,$F$2,$K$1,$I$1,$J$1,C1284,$N$1,E1284,$N$1,F1284,$K$1,$O$1)</f>
        <v>INSERT INTO "TeamRanks" (team_id,team_sport_id,team_rank) VALUES (390,47,4);</v>
      </c>
    </row>
    <row r="1285" spans="2:8" x14ac:dyDescent="0.25">
      <c r="B1285" t="s">
        <v>1160</v>
      </c>
      <c r="C1285">
        <f>INDEX(NationalTeams!B:B,MATCH(B1285,NationalTeams!C:C,0))</f>
        <v>391</v>
      </c>
      <c r="D1285" t="s">
        <v>1224</v>
      </c>
      <c r="E1285">
        <f>INDEX(TeamSports!B:B,MATCH(D1285,TeamSports!C:C,0))</f>
        <v>47</v>
      </c>
      <c r="F1285">
        <f>INDEX(RanksTable!U:U,MATCH(B1285,RanksTable!B:B,0))</f>
        <v>3</v>
      </c>
      <c r="H1285" t="str">
        <f t="shared" si="20"/>
        <v>INSERT INTO "TeamRanks" (team_id,team_sport_id,team_rank) VALUES (391,47,3);</v>
      </c>
    </row>
    <row r="1286" spans="2:8" x14ac:dyDescent="0.25">
      <c r="B1286" t="s">
        <v>1161</v>
      </c>
      <c r="C1286">
        <f>INDEX(NationalTeams!B:B,MATCH(B1286,NationalTeams!C:C,0))</f>
        <v>392</v>
      </c>
      <c r="D1286" t="s">
        <v>1224</v>
      </c>
      <c r="E1286">
        <f>INDEX(TeamSports!B:B,MATCH(D1286,TeamSports!C:C,0))</f>
        <v>47</v>
      </c>
      <c r="F1286">
        <f>INDEX(RanksTable!U:U,MATCH(B1286,RanksTable!B:B,0))</f>
        <v>7</v>
      </c>
      <c r="H1286" t="str">
        <f t="shared" si="20"/>
        <v>INSERT INTO "TeamRanks" (team_id,team_sport_id,team_rank) VALUES (392,47,7);</v>
      </c>
    </row>
    <row r="1287" spans="2:8" x14ac:dyDescent="0.25">
      <c r="B1287" t="s">
        <v>1162</v>
      </c>
      <c r="C1287">
        <f>INDEX(NationalTeams!B:B,MATCH(B1287,NationalTeams!C:C,0))</f>
        <v>393</v>
      </c>
      <c r="D1287" t="s">
        <v>1224</v>
      </c>
      <c r="E1287">
        <f>INDEX(TeamSports!B:B,MATCH(D1287,TeamSports!C:C,0))</f>
        <v>47</v>
      </c>
      <c r="F1287">
        <f>INDEX(RanksTable!U:U,MATCH(B1287,RanksTable!B:B,0))</f>
        <v>7</v>
      </c>
      <c r="H1287" t="str">
        <f t="shared" si="20"/>
        <v>INSERT INTO "TeamRanks" (team_id,team_sport_id,team_rank) VALUES (393,47,7);</v>
      </c>
    </row>
    <row r="1288" spans="2:8" x14ac:dyDescent="0.25">
      <c r="B1288" t="s">
        <v>1163</v>
      </c>
      <c r="C1288">
        <f>INDEX(NationalTeams!B:B,MATCH(B1288,NationalTeams!C:C,0))</f>
        <v>394</v>
      </c>
      <c r="D1288" t="s">
        <v>1224</v>
      </c>
      <c r="E1288">
        <f>INDEX(TeamSports!B:B,MATCH(D1288,TeamSports!C:C,0))</f>
        <v>47</v>
      </c>
      <c r="F1288">
        <f>INDEX(RanksTable!U:U,MATCH(B1288,RanksTable!B:B,0))</f>
        <v>2</v>
      </c>
      <c r="H1288" t="str">
        <f t="shared" si="20"/>
        <v>INSERT INTO "TeamRanks" (team_id,team_sport_id,team_rank) VALUES (394,47,2);</v>
      </c>
    </row>
    <row r="1289" spans="2:8" x14ac:dyDescent="0.25">
      <c r="B1289" t="s">
        <v>1164</v>
      </c>
      <c r="C1289">
        <f>INDEX(NationalTeams!B:B,MATCH(B1289,NationalTeams!C:C,0))</f>
        <v>395</v>
      </c>
      <c r="D1289" t="s">
        <v>1224</v>
      </c>
      <c r="E1289">
        <f>INDEX(TeamSports!B:B,MATCH(D1289,TeamSports!C:C,0))</f>
        <v>47</v>
      </c>
      <c r="F1289">
        <f>INDEX(RanksTable!U:U,MATCH(B1289,RanksTable!B:B,0))</f>
        <v>7</v>
      </c>
      <c r="H1289" t="str">
        <f t="shared" si="20"/>
        <v>INSERT INTO "TeamRanks" (team_id,team_sport_id,team_rank) VALUES (395,47,7);</v>
      </c>
    </row>
    <row r="1290" spans="2:8" x14ac:dyDescent="0.25">
      <c r="B1290" t="s">
        <v>1165</v>
      </c>
      <c r="C1290">
        <f>INDEX(NationalTeams!B:B,MATCH(B1290,NationalTeams!C:C,0))</f>
        <v>396</v>
      </c>
      <c r="D1290" t="s">
        <v>1224</v>
      </c>
      <c r="E1290">
        <f>INDEX(TeamSports!B:B,MATCH(D1290,TeamSports!C:C,0))</f>
        <v>47</v>
      </c>
      <c r="F1290">
        <f>INDEX(RanksTable!U:U,MATCH(B1290,RanksTable!B:B,0))</f>
        <v>2</v>
      </c>
      <c r="H1290" t="str">
        <f t="shared" si="20"/>
        <v>INSERT INTO "TeamRanks" (team_id,team_sport_id,team_rank) VALUES (396,47,2);</v>
      </c>
    </row>
    <row r="1291" spans="2:8" x14ac:dyDescent="0.25">
      <c r="B1291" t="s">
        <v>1166</v>
      </c>
      <c r="C1291">
        <f>INDEX(NationalTeams!B:B,MATCH(B1291,NationalTeams!C:C,0))</f>
        <v>397</v>
      </c>
      <c r="D1291" t="s">
        <v>1224</v>
      </c>
      <c r="E1291">
        <f>INDEX(TeamSports!B:B,MATCH(D1291,TeamSports!C:C,0))</f>
        <v>47</v>
      </c>
      <c r="F1291">
        <f>INDEX(RanksTable!U:U,MATCH(B1291,RanksTable!B:B,0))</f>
        <v>7</v>
      </c>
      <c r="H1291" t="str">
        <f t="shared" si="20"/>
        <v>INSERT INTO "TeamRanks" (team_id,team_sport_id,team_rank) VALUES (397,47,7);</v>
      </c>
    </row>
    <row r="1292" spans="2:8" x14ac:dyDescent="0.25">
      <c r="B1292" t="s">
        <v>1167</v>
      </c>
      <c r="C1292">
        <f>INDEX(NationalTeams!B:B,MATCH(B1292,NationalTeams!C:C,0))</f>
        <v>398</v>
      </c>
      <c r="D1292" t="s">
        <v>1224</v>
      </c>
      <c r="E1292">
        <f>INDEX(TeamSports!B:B,MATCH(D1292,TeamSports!C:C,0))</f>
        <v>47</v>
      </c>
      <c r="F1292">
        <f>INDEX(RanksTable!U:U,MATCH(B1292,RanksTable!B:B,0))</f>
        <v>3</v>
      </c>
      <c r="H1292" t="str">
        <f t="shared" si="20"/>
        <v>INSERT INTO "TeamRanks" (team_id,team_sport_id,team_rank) VALUES (398,47,3);</v>
      </c>
    </row>
    <row r="1293" spans="2:8" x14ac:dyDescent="0.25">
      <c r="B1293" t="s">
        <v>1168</v>
      </c>
      <c r="C1293">
        <f>INDEX(NationalTeams!B:B,MATCH(B1293,NationalTeams!C:C,0))</f>
        <v>399</v>
      </c>
      <c r="D1293" t="s">
        <v>1224</v>
      </c>
      <c r="E1293">
        <f>INDEX(TeamSports!B:B,MATCH(D1293,TeamSports!C:C,0))</f>
        <v>47</v>
      </c>
      <c r="F1293">
        <f>INDEX(RanksTable!U:U,MATCH(B1293,RanksTable!B:B,0))</f>
        <v>7</v>
      </c>
      <c r="H1293" t="str">
        <f t="shared" si="20"/>
        <v>INSERT INTO "TeamRanks" (team_id,team_sport_id,team_rank) VALUES (399,47,7);</v>
      </c>
    </row>
    <row r="1294" spans="2:8" x14ac:dyDescent="0.25">
      <c r="B1294" t="s">
        <v>1169</v>
      </c>
      <c r="C1294">
        <f>INDEX(NationalTeams!B:B,MATCH(B1294,NationalTeams!C:C,0))</f>
        <v>400</v>
      </c>
      <c r="D1294" t="s">
        <v>1224</v>
      </c>
      <c r="E1294">
        <f>INDEX(TeamSports!B:B,MATCH(D1294,TeamSports!C:C,0))</f>
        <v>47</v>
      </c>
      <c r="F1294">
        <f>INDEX(RanksTable!U:U,MATCH(B1294,RanksTable!B:B,0))</f>
        <v>7</v>
      </c>
      <c r="H1294" t="str">
        <f t="shared" si="20"/>
        <v>INSERT INTO "TeamRanks" (team_id,team_sport_id,team_rank) VALUES (400,47,7);</v>
      </c>
    </row>
    <row r="1295" spans="2:8" x14ac:dyDescent="0.25">
      <c r="B1295" t="s">
        <v>1170</v>
      </c>
      <c r="C1295">
        <f>INDEX(NationalTeams!B:B,MATCH(B1295,NationalTeams!C:C,0))</f>
        <v>401</v>
      </c>
      <c r="D1295" t="s">
        <v>1224</v>
      </c>
      <c r="E1295">
        <f>INDEX(TeamSports!B:B,MATCH(D1295,TeamSports!C:C,0))</f>
        <v>47</v>
      </c>
      <c r="F1295">
        <f>INDEX(RanksTable!U:U,MATCH(B1295,RanksTable!B:B,0))</f>
        <v>7</v>
      </c>
      <c r="H1295" t="str">
        <f t="shared" si="20"/>
        <v>INSERT INTO "TeamRanks" (team_id,team_sport_id,team_rank) VALUES (401,47,7);</v>
      </c>
    </row>
    <row r="1296" spans="2:8" x14ac:dyDescent="0.25">
      <c r="B1296" t="s">
        <v>1171</v>
      </c>
      <c r="C1296">
        <f>INDEX(NationalTeams!B:B,MATCH(B1296,NationalTeams!C:C,0))</f>
        <v>402</v>
      </c>
      <c r="D1296" t="s">
        <v>1224</v>
      </c>
      <c r="E1296">
        <f>INDEX(TeamSports!B:B,MATCH(D1296,TeamSports!C:C,0))</f>
        <v>47</v>
      </c>
      <c r="F1296">
        <f>INDEX(RanksTable!U:U,MATCH(B1296,RanksTable!B:B,0))</f>
        <v>7</v>
      </c>
      <c r="H1296" t="str">
        <f t="shared" si="20"/>
        <v>INSERT INTO "TeamRanks" (team_id,team_sport_id,team_rank) VALUES (402,47,7);</v>
      </c>
    </row>
    <row r="1297" spans="2:8" x14ac:dyDescent="0.25">
      <c r="B1297" t="s">
        <v>1172</v>
      </c>
      <c r="C1297">
        <f>INDEX(NationalTeams!B:B,MATCH(B1297,NationalTeams!C:C,0))</f>
        <v>403</v>
      </c>
      <c r="D1297" t="s">
        <v>1224</v>
      </c>
      <c r="E1297">
        <f>INDEX(TeamSports!B:B,MATCH(D1297,TeamSports!C:C,0))</f>
        <v>47</v>
      </c>
      <c r="F1297">
        <f>INDEX(RanksTable!U:U,MATCH(B1297,RanksTable!B:B,0))</f>
        <v>4</v>
      </c>
      <c r="H1297" t="str">
        <f t="shared" si="20"/>
        <v>INSERT INTO "TeamRanks" (team_id,team_sport_id,team_rank) VALUES (403,47,4);</v>
      </c>
    </row>
    <row r="1298" spans="2:8" x14ac:dyDescent="0.25">
      <c r="B1298" t="s">
        <v>1173</v>
      </c>
      <c r="C1298">
        <f>INDEX(NationalTeams!B:B,MATCH(B1298,NationalTeams!C:C,0))</f>
        <v>404</v>
      </c>
      <c r="D1298" t="s">
        <v>1224</v>
      </c>
      <c r="E1298">
        <f>INDEX(TeamSports!B:B,MATCH(D1298,TeamSports!C:C,0))</f>
        <v>47</v>
      </c>
      <c r="F1298">
        <f>INDEX(RanksTable!U:U,MATCH(B1298,RanksTable!B:B,0))</f>
        <v>7</v>
      </c>
      <c r="H1298" t="str">
        <f t="shared" si="20"/>
        <v>INSERT INTO "TeamRanks" (team_id,team_sport_id,team_rank) VALUES (404,47,7);</v>
      </c>
    </row>
    <row r="1299" spans="2:8" x14ac:dyDescent="0.25">
      <c r="B1299" t="s">
        <v>1174</v>
      </c>
      <c r="C1299">
        <f>INDEX(NationalTeams!B:B,MATCH(B1299,NationalTeams!C:C,0))</f>
        <v>405</v>
      </c>
      <c r="D1299" t="s">
        <v>1224</v>
      </c>
      <c r="E1299">
        <f>INDEX(TeamSports!B:B,MATCH(D1299,TeamSports!C:C,0))</f>
        <v>47</v>
      </c>
      <c r="F1299">
        <f>INDEX(RanksTable!U:U,MATCH(B1299,RanksTable!B:B,0))</f>
        <v>4</v>
      </c>
      <c r="H1299" t="str">
        <f t="shared" si="20"/>
        <v>INSERT INTO "TeamRanks" (team_id,team_sport_id,team_rank) VALUES (405,47,4);</v>
      </c>
    </row>
    <row r="1300" spans="2:8" x14ac:dyDescent="0.25">
      <c r="B1300" t="s">
        <v>1175</v>
      </c>
      <c r="C1300">
        <f>INDEX(NationalTeams!B:B,MATCH(B1300,NationalTeams!C:C,0))</f>
        <v>406</v>
      </c>
      <c r="D1300" t="s">
        <v>1224</v>
      </c>
      <c r="E1300">
        <f>INDEX(TeamSports!B:B,MATCH(D1300,TeamSports!C:C,0))</f>
        <v>47</v>
      </c>
      <c r="F1300">
        <f>INDEX(RanksTable!U:U,MATCH(B1300,RanksTable!B:B,0))</f>
        <v>7</v>
      </c>
      <c r="H1300" t="str">
        <f t="shared" si="20"/>
        <v>INSERT INTO "TeamRanks" (team_id,team_sport_id,team_rank) VALUES (406,47,7);</v>
      </c>
    </row>
    <row r="1301" spans="2:8" x14ac:dyDescent="0.25">
      <c r="B1301" t="s">
        <v>1176</v>
      </c>
      <c r="C1301">
        <f>INDEX(NationalTeams!B:B,MATCH(B1301,NationalTeams!C:C,0))</f>
        <v>407</v>
      </c>
      <c r="D1301" t="s">
        <v>1224</v>
      </c>
      <c r="E1301">
        <f>INDEX(TeamSports!B:B,MATCH(D1301,TeamSports!C:C,0))</f>
        <v>47</v>
      </c>
      <c r="F1301">
        <f>INDEX(RanksTable!U:U,MATCH(B1301,RanksTable!B:B,0))</f>
        <v>7</v>
      </c>
      <c r="H1301" t="str">
        <f t="shared" si="20"/>
        <v>INSERT INTO "TeamRanks" (team_id,team_sport_id,team_rank) VALUES (407,47,7);</v>
      </c>
    </row>
    <row r="1302" spans="2:8" x14ac:dyDescent="0.25">
      <c r="B1302" t="s">
        <v>1177</v>
      </c>
      <c r="C1302">
        <f>INDEX(NationalTeams!B:B,MATCH(B1302,NationalTeams!C:C,0))</f>
        <v>408</v>
      </c>
      <c r="D1302" t="s">
        <v>1224</v>
      </c>
      <c r="E1302">
        <f>INDEX(TeamSports!B:B,MATCH(D1302,TeamSports!C:C,0))</f>
        <v>47</v>
      </c>
      <c r="F1302">
        <f>INDEX(RanksTable!U:U,MATCH(B1302,RanksTable!B:B,0))</f>
        <v>2</v>
      </c>
      <c r="H1302" t="str">
        <f t="shared" si="20"/>
        <v>INSERT INTO "TeamRanks" (team_id,team_sport_id,team_rank) VALUES (408,47,2);</v>
      </c>
    </row>
    <row r="1303" spans="2:8" x14ac:dyDescent="0.25">
      <c r="B1303" t="s">
        <v>1178</v>
      </c>
      <c r="C1303">
        <f>INDEX(NationalTeams!B:B,MATCH(B1303,NationalTeams!C:C,0))</f>
        <v>409</v>
      </c>
      <c r="D1303" t="s">
        <v>1224</v>
      </c>
      <c r="E1303">
        <f>INDEX(TeamSports!B:B,MATCH(D1303,TeamSports!C:C,0))</f>
        <v>47</v>
      </c>
      <c r="F1303">
        <f>INDEX(RanksTable!U:U,MATCH(B1303,RanksTable!B:B,0))</f>
        <v>7</v>
      </c>
      <c r="H1303" t="str">
        <f t="shared" si="20"/>
        <v>INSERT INTO "TeamRanks" (team_id,team_sport_id,team_rank) VALUES (409,47,7);</v>
      </c>
    </row>
    <row r="1304" spans="2:8" x14ac:dyDescent="0.25">
      <c r="B1304" t="s">
        <v>1179</v>
      </c>
      <c r="C1304">
        <f>INDEX(NationalTeams!B:B,MATCH(B1304,NationalTeams!C:C,0))</f>
        <v>410</v>
      </c>
      <c r="D1304" t="s">
        <v>1224</v>
      </c>
      <c r="E1304">
        <f>INDEX(TeamSports!B:B,MATCH(D1304,TeamSports!C:C,0))</f>
        <v>47</v>
      </c>
      <c r="F1304">
        <f>INDEX(RanksTable!U:U,MATCH(B1304,RanksTable!B:B,0))</f>
        <v>7</v>
      </c>
      <c r="H1304" t="str">
        <f t="shared" si="20"/>
        <v>INSERT INTO "TeamRanks" (team_id,team_sport_id,team_rank) VALUES (410,47,7);</v>
      </c>
    </row>
    <row r="1305" spans="2:8" x14ac:dyDescent="0.25">
      <c r="B1305" t="s">
        <v>1180</v>
      </c>
      <c r="C1305">
        <f>INDEX(NationalTeams!B:B,MATCH(B1305,NationalTeams!C:C,0))</f>
        <v>411</v>
      </c>
      <c r="D1305" t="s">
        <v>1224</v>
      </c>
      <c r="E1305">
        <f>INDEX(TeamSports!B:B,MATCH(D1305,TeamSports!C:C,0))</f>
        <v>47</v>
      </c>
      <c r="F1305">
        <f>INDEX(RanksTable!U:U,MATCH(B1305,RanksTable!B:B,0))</f>
        <v>5</v>
      </c>
      <c r="H1305" t="str">
        <f t="shared" si="20"/>
        <v>INSERT INTO "TeamRanks" (team_id,team_sport_id,team_rank) VALUES (411,47,5);</v>
      </c>
    </row>
    <row r="1306" spans="2:8" x14ac:dyDescent="0.25">
      <c r="B1306" t="s">
        <v>1181</v>
      </c>
      <c r="C1306">
        <f>INDEX(NationalTeams!B:B,MATCH(B1306,NationalTeams!C:C,0))</f>
        <v>412</v>
      </c>
      <c r="D1306" t="s">
        <v>1224</v>
      </c>
      <c r="E1306">
        <f>INDEX(TeamSports!B:B,MATCH(D1306,TeamSports!C:C,0))</f>
        <v>47</v>
      </c>
      <c r="F1306">
        <f>INDEX(RanksTable!U:U,MATCH(B1306,RanksTable!B:B,0))</f>
        <v>7</v>
      </c>
      <c r="H1306" t="str">
        <f t="shared" si="20"/>
        <v>INSERT INTO "TeamRanks" (team_id,team_sport_id,team_rank) VALUES (412,47,7);</v>
      </c>
    </row>
    <row r="1307" spans="2:8" x14ac:dyDescent="0.25">
      <c r="B1307" t="s">
        <v>1182</v>
      </c>
      <c r="C1307">
        <f>INDEX(NationalTeams!B:B,MATCH(B1307,NationalTeams!C:C,0))</f>
        <v>413</v>
      </c>
      <c r="D1307" t="s">
        <v>1224</v>
      </c>
      <c r="E1307">
        <f>INDEX(TeamSports!B:B,MATCH(D1307,TeamSports!C:C,0))</f>
        <v>47</v>
      </c>
      <c r="F1307">
        <f>INDEX(RanksTable!U:U,MATCH(B1307,RanksTable!B:B,0))</f>
        <v>7</v>
      </c>
      <c r="H1307" t="str">
        <f t="shared" si="20"/>
        <v>INSERT INTO "TeamRanks" (team_id,team_sport_id,team_rank) VALUES (413,47,7);</v>
      </c>
    </row>
    <row r="1308" spans="2:8" x14ac:dyDescent="0.25">
      <c r="B1308" t="s">
        <v>1183</v>
      </c>
      <c r="C1308">
        <f>INDEX(NationalTeams!B:B,MATCH(B1308,NationalTeams!C:C,0))</f>
        <v>414</v>
      </c>
      <c r="D1308" t="s">
        <v>1224</v>
      </c>
      <c r="E1308">
        <f>INDEX(TeamSports!B:B,MATCH(D1308,TeamSports!C:C,0))</f>
        <v>47</v>
      </c>
      <c r="F1308">
        <f>INDEX(RanksTable!U:U,MATCH(B1308,RanksTable!B:B,0))</f>
        <v>7</v>
      </c>
      <c r="H1308" t="str">
        <f t="shared" si="20"/>
        <v>INSERT INTO "TeamRanks" (team_id,team_sport_id,team_rank) VALUES (414,47,7);</v>
      </c>
    </row>
    <row r="1309" spans="2:8" x14ac:dyDescent="0.25">
      <c r="B1309" t="s">
        <v>1184</v>
      </c>
      <c r="C1309">
        <f>INDEX(NationalTeams!B:B,MATCH(B1309,NationalTeams!C:C,0))</f>
        <v>415</v>
      </c>
      <c r="D1309" t="s">
        <v>1224</v>
      </c>
      <c r="E1309">
        <f>INDEX(TeamSports!B:B,MATCH(D1309,TeamSports!C:C,0))</f>
        <v>47</v>
      </c>
      <c r="F1309">
        <f>INDEX(RanksTable!U:U,MATCH(B1309,RanksTable!B:B,0))</f>
        <v>7</v>
      </c>
      <c r="H1309" t="str">
        <f t="shared" si="20"/>
        <v>INSERT INTO "TeamRanks" (team_id,team_sport_id,team_rank) VALUES (415,47,7);</v>
      </c>
    </row>
    <row r="1310" spans="2:8" x14ac:dyDescent="0.25">
      <c r="B1310" t="s">
        <v>1185</v>
      </c>
      <c r="C1310">
        <f>INDEX(NationalTeams!B:B,MATCH(B1310,NationalTeams!C:C,0))</f>
        <v>416</v>
      </c>
      <c r="D1310" t="s">
        <v>1224</v>
      </c>
      <c r="E1310">
        <f>INDEX(TeamSports!B:B,MATCH(D1310,TeamSports!C:C,0))</f>
        <v>47</v>
      </c>
      <c r="F1310">
        <f>INDEX(RanksTable!U:U,MATCH(B1310,RanksTable!B:B,0))</f>
        <v>7</v>
      </c>
      <c r="H1310" t="str">
        <f t="shared" si="20"/>
        <v>INSERT INTO "TeamRanks" (team_id,team_sport_id,team_rank) VALUES (416,47,7);</v>
      </c>
    </row>
    <row r="1311" spans="2:8" x14ac:dyDescent="0.25">
      <c r="B1311" t="s">
        <v>1186</v>
      </c>
      <c r="C1311">
        <f>INDEX(NationalTeams!B:B,MATCH(B1311,NationalTeams!C:C,0))</f>
        <v>417</v>
      </c>
      <c r="D1311" t="s">
        <v>1224</v>
      </c>
      <c r="E1311">
        <f>INDEX(TeamSports!B:B,MATCH(D1311,TeamSports!C:C,0))</f>
        <v>47</v>
      </c>
      <c r="F1311">
        <f>INDEX(RanksTable!U:U,MATCH(B1311,RanksTable!B:B,0))</f>
        <v>7</v>
      </c>
      <c r="H1311" t="str">
        <f t="shared" si="20"/>
        <v>INSERT INTO "TeamRanks" (team_id,team_sport_id,team_rank) VALUES (417,47,7);</v>
      </c>
    </row>
    <row r="1312" spans="2:8" x14ac:dyDescent="0.25">
      <c r="B1312" t="s">
        <v>1187</v>
      </c>
      <c r="C1312">
        <f>INDEX(NationalTeams!B:B,MATCH(B1312,NationalTeams!C:C,0))</f>
        <v>418</v>
      </c>
      <c r="D1312" t="s">
        <v>1224</v>
      </c>
      <c r="E1312">
        <f>INDEX(TeamSports!B:B,MATCH(D1312,TeamSports!C:C,0))</f>
        <v>47</v>
      </c>
      <c r="F1312">
        <f>INDEX(RanksTable!U:U,MATCH(B1312,RanksTable!B:B,0))</f>
        <v>7</v>
      </c>
      <c r="H1312" t="str">
        <f t="shared" si="20"/>
        <v>INSERT INTO "TeamRanks" (team_id,team_sport_id,team_rank) VALUES (418,47,7);</v>
      </c>
    </row>
    <row r="1313" spans="2:8" x14ac:dyDescent="0.25">
      <c r="B1313" t="s">
        <v>1188</v>
      </c>
      <c r="C1313">
        <f>INDEX(NationalTeams!B:B,MATCH(B1313,NationalTeams!C:C,0))</f>
        <v>419</v>
      </c>
      <c r="D1313" t="s">
        <v>1224</v>
      </c>
      <c r="E1313">
        <f>INDEX(TeamSports!B:B,MATCH(D1313,TeamSports!C:C,0))</f>
        <v>47</v>
      </c>
      <c r="F1313">
        <f>INDEX(RanksTable!U:U,MATCH(B1313,RanksTable!B:B,0))</f>
        <v>3</v>
      </c>
      <c r="H1313" t="str">
        <f t="shared" si="20"/>
        <v>INSERT INTO "TeamRanks" (team_id,team_sport_id,team_rank) VALUES (419,47,3);</v>
      </c>
    </row>
    <row r="1314" spans="2:8" x14ac:dyDescent="0.25">
      <c r="B1314" t="s">
        <v>1189</v>
      </c>
      <c r="C1314">
        <f>INDEX(NationalTeams!B:B,MATCH(B1314,NationalTeams!C:C,0))</f>
        <v>420</v>
      </c>
      <c r="D1314" t="s">
        <v>1224</v>
      </c>
      <c r="E1314">
        <f>INDEX(TeamSports!B:B,MATCH(D1314,TeamSports!C:C,0))</f>
        <v>47</v>
      </c>
      <c r="F1314">
        <f>INDEX(RanksTable!U:U,MATCH(B1314,RanksTable!B:B,0))</f>
        <v>3</v>
      </c>
      <c r="H1314" t="str">
        <f t="shared" si="20"/>
        <v>INSERT INTO "TeamRanks" (team_id,team_sport_id,team_rank) VALUES (420,47,3);</v>
      </c>
    </row>
    <row r="1315" spans="2:8" x14ac:dyDescent="0.25">
      <c r="B1315" t="s">
        <v>1190</v>
      </c>
      <c r="C1315">
        <f>INDEX(NationalTeams!B:B,MATCH(B1315,NationalTeams!C:C,0))</f>
        <v>421</v>
      </c>
      <c r="D1315" t="s">
        <v>1224</v>
      </c>
      <c r="E1315">
        <f>INDEX(TeamSports!B:B,MATCH(D1315,TeamSports!C:C,0))</f>
        <v>47</v>
      </c>
      <c r="F1315">
        <f>INDEX(RanksTable!U:U,MATCH(B1315,RanksTable!B:B,0))</f>
        <v>5</v>
      </c>
      <c r="H1315" t="str">
        <f t="shared" si="20"/>
        <v>INSERT INTO "TeamRanks" (team_id,team_sport_id,team_rank) VALUES (421,47,5);</v>
      </c>
    </row>
    <row r="1316" spans="2:8" x14ac:dyDescent="0.25">
      <c r="B1316" t="s">
        <v>1191</v>
      </c>
      <c r="C1316">
        <f>INDEX(NationalTeams!B:B,MATCH(B1316,NationalTeams!C:C,0))</f>
        <v>422</v>
      </c>
      <c r="D1316" t="s">
        <v>1224</v>
      </c>
      <c r="E1316">
        <f>INDEX(TeamSports!B:B,MATCH(D1316,TeamSports!C:C,0))</f>
        <v>47</v>
      </c>
      <c r="F1316">
        <f>INDEX(RanksTable!U:U,MATCH(B1316,RanksTable!B:B,0))</f>
        <v>7</v>
      </c>
      <c r="H1316" t="str">
        <f t="shared" si="20"/>
        <v>INSERT INTO "TeamRanks" (team_id,team_sport_id,team_rank) VALUES (422,47,7);</v>
      </c>
    </row>
    <row r="1317" spans="2:8" x14ac:dyDescent="0.25">
      <c r="B1317" t="s">
        <v>1192</v>
      </c>
      <c r="C1317">
        <f>INDEX(NationalTeams!B:B,MATCH(B1317,NationalTeams!C:C,0))</f>
        <v>423</v>
      </c>
      <c r="D1317" t="s">
        <v>1224</v>
      </c>
      <c r="E1317">
        <f>INDEX(TeamSports!B:B,MATCH(D1317,TeamSports!C:C,0))</f>
        <v>47</v>
      </c>
      <c r="F1317">
        <f>INDEX(RanksTable!U:U,MATCH(B1317,RanksTable!B:B,0))</f>
        <v>3</v>
      </c>
      <c r="H1317" t="str">
        <f t="shared" si="20"/>
        <v>INSERT INTO "TeamRanks" (team_id,team_sport_id,team_rank) VALUES (423,47,3);</v>
      </c>
    </row>
    <row r="1318" spans="2:8" x14ac:dyDescent="0.25">
      <c r="B1318" t="s">
        <v>1193</v>
      </c>
      <c r="C1318">
        <f>INDEX(NationalTeams!B:B,MATCH(B1318,NationalTeams!C:C,0))</f>
        <v>424</v>
      </c>
      <c r="D1318" t="s">
        <v>1224</v>
      </c>
      <c r="E1318">
        <f>INDEX(TeamSports!B:B,MATCH(D1318,TeamSports!C:C,0))</f>
        <v>47</v>
      </c>
      <c r="F1318">
        <f>INDEX(RanksTable!U:U,MATCH(B1318,RanksTable!B:B,0))</f>
        <v>4</v>
      </c>
      <c r="H1318" t="str">
        <f t="shared" si="20"/>
        <v>INSERT INTO "TeamRanks" (team_id,team_sport_id,team_rank) VALUES (424,47,4);</v>
      </c>
    </row>
    <row r="1319" spans="2:8" x14ac:dyDescent="0.25">
      <c r="B1319" t="s">
        <v>1194</v>
      </c>
      <c r="C1319">
        <f>INDEX(NationalTeams!B:B,MATCH(B1319,NationalTeams!C:C,0))</f>
        <v>425</v>
      </c>
      <c r="D1319" t="s">
        <v>1224</v>
      </c>
      <c r="E1319">
        <f>INDEX(TeamSports!B:B,MATCH(D1319,TeamSports!C:C,0))</f>
        <v>47</v>
      </c>
      <c r="F1319">
        <f>INDEX(RanksTable!U:U,MATCH(B1319,RanksTable!B:B,0))</f>
        <v>7</v>
      </c>
      <c r="H1319" t="str">
        <f t="shared" si="20"/>
        <v>INSERT INTO "TeamRanks" (team_id,team_sport_id,team_rank) VALUES (425,47,7);</v>
      </c>
    </row>
    <row r="1320" spans="2:8" x14ac:dyDescent="0.25">
      <c r="B1320" t="s">
        <v>1195</v>
      </c>
      <c r="C1320">
        <f>INDEX(NationalTeams!B:B,MATCH(B1320,NationalTeams!C:C,0))</f>
        <v>426</v>
      </c>
      <c r="D1320" t="s">
        <v>1224</v>
      </c>
      <c r="E1320">
        <f>INDEX(TeamSports!B:B,MATCH(D1320,TeamSports!C:C,0))</f>
        <v>47</v>
      </c>
      <c r="F1320">
        <f>INDEX(RanksTable!U:U,MATCH(B1320,RanksTable!B:B,0))</f>
        <v>6</v>
      </c>
      <c r="H1320" t="str">
        <f t="shared" si="20"/>
        <v>INSERT INTO "TeamRanks" (team_id,team_sport_id,team_rank) VALUES (426,47,6);</v>
      </c>
    </row>
    <row r="1321" spans="2:8" x14ac:dyDescent="0.25">
      <c r="B1321" t="s">
        <v>1196</v>
      </c>
      <c r="C1321">
        <f>INDEX(NationalTeams!B:B,MATCH(B1321,NationalTeams!C:C,0))</f>
        <v>427</v>
      </c>
      <c r="D1321" t="s">
        <v>1224</v>
      </c>
      <c r="E1321">
        <f>INDEX(TeamSports!B:B,MATCH(D1321,TeamSports!C:C,0))</f>
        <v>47</v>
      </c>
      <c r="F1321">
        <f>INDEX(RanksTable!U:U,MATCH(B1321,RanksTable!B:B,0))</f>
        <v>7</v>
      </c>
      <c r="H1321" t="str">
        <f t="shared" si="20"/>
        <v>INSERT INTO "TeamRanks" (team_id,team_sport_id,team_rank) VALUES (427,47,7);</v>
      </c>
    </row>
    <row r="1322" spans="2:8" x14ac:dyDescent="0.25">
      <c r="B1322" t="s">
        <v>1197</v>
      </c>
      <c r="C1322">
        <f>INDEX(NationalTeams!B:B,MATCH(B1322,NationalTeams!C:C,0))</f>
        <v>428</v>
      </c>
      <c r="D1322" t="s">
        <v>1224</v>
      </c>
      <c r="E1322">
        <f>INDEX(TeamSports!B:B,MATCH(D1322,TeamSports!C:C,0))</f>
        <v>47</v>
      </c>
      <c r="F1322">
        <f>INDEX(RanksTable!U:U,MATCH(B1322,RanksTable!B:B,0))</f>
        <v>7</v>
      </c>
      <c r="H1322" t="str">
        <f t="shared" si="20"/>
        <v>INSERT INTO "TeamRanks" (team_id,team_sport_id,team_rank) VALUES (428,47,7);</v>
      </c>
    </row>
    <row r="1323" spans="2:8" x14ac:dyDescent="0.25">
      <c r="B1323" t="s">
        <v>1198</v>
      </c>
      <c r="C1323">
        <f>INDEX(NationalTeams!B:B,MATCH(B1323,NationalTeams!C:C,0))</f>
        <v>429</v>
      </c>
      <c r="D1323" t="s">
        <v>1224</v>
      </c>
      <c r="E1323">
        <f>INDEX(TeamSports!B:B,MATCH(D1323,TeamSports!C:C,0))</f>
        <v>47</v>
      </c>
      <c r="F1323">
        <f>INDEX(RanksTable!U:U,MATCH(B1323,RanksTable!B:B,0))</f>
        <v>7</v>
      </c>
      <c r="H1323" t="str">
        <f t="shared" si="20"/>
        <v>INSERT INTO "TeamRanks" (team_id,team_sport_id,team_rank) VALUES (429,47,7);</v>
      </c>
    </row>
    <row r="1324" spans="2:8" x14ac:dyDescent="0.25">
      <c r="B1324" t="s">
        <v>1199</v>
      </c>
      <c r="C1324">
        <f>INDEX(NationalTeams!B:B,MATCH(B1324,NationalTeams!C:C,0))</f>
        <v>430</v>
      </c>
      <c r="D1324" t="s">
        <v>1224</v>
      </c>
      <c r="E1324">
        <f>INDEX(TeamSports!B:B,MATCH(D1324,TeamSports!C:C,0))</f>
        <v>47</v>
      </c>
      <c r="F1324">
        <f>INDEX(RanksTable!U:U,MATCH(B1324,RanksTable!B:B,0))</f>
        <v>5</v>
      </c>
      <c r="H1324" t="str">
        <f t="shared" si="20"/>
        <v>INSERT INTO "TeamRanks" (team_id,team_sport_id,team_rank) VALUES (430,47,5);</v>
      </c>
    </row>
    <row r="1325" spans="2:8" x14ac:dyDescent="0.25">
      <c r="B1325" t="s">
        <v>1200</v>
      </c>
      <c r="C1325">
        <f>INDEX(NationalTeams!B:B,MATCH(B1325,NationalTeams!C:C,0))</f>
        <v>431</v>
      </c>
      <c r="D1325" t="s">
        <v>1224</v>
      </c>
      <c r="E1325">
        <f>INDEX(TeamSports!B:B,MATCH(D1325,TeamSports!C:C,0))</f>
        <v>47</v>
      </c>
      <c r="F1325">
        <f>INDEX(RanksTable!U:U,MATCH(B1325,RanksTable!B:B,0))</f>
        <v>7</v>
      </c>
      <c r="H1325" t="str">
        <f t="shared" si="20"/>
        <v>INSERT INTO "TeamRanks" (team_id,team_sport_id,team_rank) VALUES (431,47,7);</v>
      </c>
    </row>
    <row r="1326" spans="2:8" x14ac:dyDescent="0.25">
      <c r="B1326" t="s">
        <v>1201</v>
      </c>
      <c r="C1326">
        <f>INDEX(NationalTeams!B:B,MATCH(B1326,NationalTeams!C:C,0))</f>
        <v>432</v>
      </c>
      <c r="D1326" t="s">
        <v>1224</v>
      </c>
      <c r="E1326">
        <f>INDEX(TeamSports!B:B,MATCH(D1326,TeamSports!C:C,0))</f>
        <v>47</v>
      </c>
      <c r="F1326">
        <f>INDEX(RanksTable!U:U,MATCH(B1326,RanksTable!B:B,0))</f>
        <v>7</v>
      </c>
      <c r="H1326" t="str">
        <f t="shared" si="20"/>
        <v>INSERT INTO "TeamRanks" (team_id,team_sport_id,team_rank) VALUES (432,47,7);</v>
      </c>
    </row>
    <row r="1327" spans="2:8" x14ac:dyDescent="0.25">
      <c r="B1327" t="s">
        <v>1202</v>
      </c>
      <c r="C1327">
        <f>INDEX(NationalTeams!B:B,MATCH(B1327,NationalTeams!C:C,0))</f>
        <v>433</v>
      </c>
      <c r="D1327" t="s">
        <v>1224</v>
      </c>
      <c r="E1327">
        <f>INDEX(TeamSports!B:B,MATCH(D1327,TeamSports!C:C,0))</f>
        <v>47</v>
      </c>
      <c r="F1327">
        <f>INDEX(RanksTable!U:U,MATCH(B1327,RanksTable!B:B,0))</f>
        <v>1</v>
      </c>
      <c r="H1327" t="str">
        <f t="shared" si="20"/>
        <v>INSERT INTO "TeamRanks" (team_id,team_sport_id,team_rank) VALUES (433,47,1);</v>
      </c>
    </row>
    <row r="1328" spans="2:8" x14ac:dyDescent="0.25">
      <c r="B1328" t="s">
        <v>1203</v>
      </c>
      <c r="C1328">
        <f>INDEX(NationalTeams!B:B,MATCH(B1328,NationalTeams!C:C,0))</f>
        <v>434</v>
      </c>
      <c r="D1328" t="s">
        <v>1224</v>
      </c>
      <c r="E1328">
        <f>INDEX(TeamSports!B:B,MATCH(D1328,TeamSports!C:C,0))</f>
        <v>47</v>
      </c>
      <c r="F1328">
        <f>INDEX(RanksTable!U:U,MATCH(B1328,RanksTable!B:B,0))</f>
        <v>7</v>
      </c>
      <c r="H1328" t="str">
        <f t="shared" si="20"/>
        <v>INSERT INTO "TeamRanks" (team_id,team_sport_id,team_rank) VALUES (434,47,7);</v>
      </c>
    </row>
    <row r="1329" spans="2:8" x14ac:dyDescent="0.25">
      <c r="B1329" t="s">
        <v>1204</v>
      </c>
      <c r="C1329">
        <f>INDEX(NationalTeams!B:B,MATCH(B1329,NationalTeams!C:C,0))</f>
        <v>435</v>
      </c>
      <c r="D1329" t="s">
        <v>1224</v>
      </c>
      <c r="E1329">
        <f>INDEX(TeamSports!B:B,MATCH(D1329,TeamSports!C:C,0))</f>
        <v>47</v>
      </c>
      <c r="F1329">
        <f>INDEX(RanksTable!U:U,MATCH(B1329,RanksTable!B:B,0))</f>
        <v>2</v>
      </c>
      <c r="H1329" t="str">
        <f t="shared" si="20"/>
        <v>INSERT INTO "TeamRanks" (team_id,team_sport_id,team_rank) VALUES (435,47,2);</v>
      </c>
    </row>
    <row r="1330" spans="2:8" x14ac:dyDescent="0.25">
      <c r="B1330" t="s">
        <v>1205</v>
      </c>
      <c r="C1330">
        <f>INDEX(NationalTeams!B:B,MATCH(B1330,NationalTeams!C:C,0))</f>
        <v>436</v>
      </c>
      <c r="D1330" t="s">
        <v>1224</v>
      </c>
      <c r="E1330">
        <f>INDEX(TeamSports!B:B,MATCH(D1330,TeamSports!C:C,0))</f>
        <v>47</v>
      </c>
      <c r="F1330">
        <f>INDEX(RanksTable!U:U,MATCH(B1330,RanksTable!B:B,0))</f>
        <v>7</v>
      </c>
      <c r="H1330" t="str">
        <f t="shared" si="20"/>
        <v>INSERT INTO "TeamRanks" (team_id,team_sport_id,team_rank) VALUES (436,47,7);</v>
      </c>
    </row>
    <row r="1331" spans="2:8" x14ac:dyDescent="0.25">
      <c r="B1331" t="s">
        <v>1206</v>
      </c>
      <c r="C1331">
        <f>INDEX(NationalTeams!B:B,MATCH(B1331,NationalTeams!C:C,0))</f>
        <v>437</v>
      </c>
      <c r="D1331" t="s">
        <v>1224</v>
      </c>
      <c r="E1331">
        <f>INDEX(TeamSports!B:B,MATCH(D1331,TeamSports!C:C,0))</f>
        <v>47</v>
      </c>
      <c r="F1331">
        <f>INDEX(RanksTable!U:U,MATCH(B1331,RanksTable!B:B,0))</f>
        <v>7</v>
      </c>
      <c r="H1331" t="str">
        <f t="shared" si="20"/>
        <v>INSERT INTO "TeamRanks" (team_id,team_sport_id,team_rank) VALUES (437,47,7);</v>
      </c>
    </row>
    <row r="1332" spans="2:8" x14ac:dyDescent="0.25">
      <c r="B1332" t="s">
        <v>1207</v>
      </c>
      <c r="C1332">
        <f>INDEX(NationalTeams!B:B,MATCH(B1332,NationalTeams!C:C,0))</f>
        <v>438</v>
      </c>
      <c r="D1332" t="s">
        <v>1224</v>
      </c>
      <c r="E1332">
        <f>INDEX(TeamSports!B:B,MATCH(D1332,TeamSports!C:C,0))</f>
        <v>47</v>
      </c>
      <c r="F1332">
        <f>INDEX(RanksTable!U:U,MATCH(B1332,RanksTable!B:B,0))</f>
        <v>6</v>
      </c>
      <c r="H1332" t="str">
        <f t="shared" si="20"/>
        <v>INSERT INTO "TeamRanks" (team_id,team_sport_id,team_rank) VALUES (438,47,6);</v>
      </c>
    </row>
    <row r="1333" spans="2:8" x14ac:dyDescent="0.25">
      <c r="B1333" t="s">
        <v>1208</v>
      </c>
      <c r="C1333">
        <f>INDEX(NationalTeams!B:B,MATCH(B1333,NationalTeams!C:C,0))</f>
        <v>439</v>
      </c>
      <c r="D1333" t="s">
        <v>1224</v>
      </c>
      <c r="E1333">
        <f>INDEX(TeamSports!B:B,MATCH(D1333,TeamSports!C:C,0))</f>
        <v>47</v>
      </c>
      <c r="F1333">
        <f>INDEX(RanksTable!U:U,MATCH(B1333,RanksTable!B:B,0))</f>
        <v>7</v>
      </c>
      <c r="H1333" t="str">
        <f t="shared" si="20"/>
        <v>INSERT INTO "TeamRanks" (team_id,team_sport_id,team_rank) VALUES (439,47,7);</v>
      </c>
    </row>
    <row r="1334" spans="2:8" x14ac:dyDescent="0.25">
      <c r="B1334" t="s">
        <v>1209</v>
      </c>
      <c r="C1334">
        <f>INDEX(NationalTeams!B:B,MATCH(B1334,NationalTeams!C:C,0))</f>
        <v>440</v>
      </c>
      <c r="D1334" t="s">
        <v>1224</v>
      </c>
      <c r="E1334">
        <f>INDEX(TeamSports!B:B,MATCH(D1334,TeamSports!C:C,0))</f>
        <v>47</v>
      </c>
      <c r="F1334">
        <f>INDEX(RanksTable!U:U,MATCH(B1334,RanksTable!B:B,0))</f>
        <v>6</v>
      </c>
      <c r="H1334" t="str">
        <f t="shared" si="20"/>
        <v>INSERT INTO "TeamRanks" (team_id,team_sport_id,team_rank) VALUES (440,47,6);</v>
      </c>
    </row>
    <row r="1335" spans="2:8" x14ac:dyDescent="0.25">
      <c r="B1335" t="s">
        <v>1210</v>
      </c>
      <c r="C1335">
        <f>INDEX(NationalTeams!B:B,MATCH(B1335,NationalTeams!C:C,0))</f>
        <v>441</v>
      </c>
      <c r="D1335" t="s">
        <v>1224</v>
      </c>
      <c r="E1335">
        <f>INDEX(TeamSports!B:B,MATCH(D1335,TeamSports!C:C,0))</f>
        <v>47</v>
      </c>
      <c r="F1335">
        <f>INDEX(RanksTable!U:U,MATCH(B1335,RanksTable!B:B,0))</f>
        <v>3</v>
      </c>
      <c r="H1335" t="str">
        <f t="shared" si="20"/>
        <v>INSERT INTO "TeamRanks" (team_id,team_sport_id,team_rank) VALUES (441,47,3);</v>
      </c>
    </row>
    <row r="1336" spans="2:8" x14ac:dyDescent="0.25">
      <c r="B1336" t="s">
        <v>1211</v>
      </c>
      <c r="C1336">
        <f>INDEX(NationalTeams!B:B,MATCH(B1336,NationalTeams!C:C,0))</f>
        <v>442</v>
      </c>
      <c r="D1336" t="s">
        <v>1224</v>
      </c>
      <c r="E1336">
        <f>INDEX(TeamSports!B:B,MATCH(D1336,TeamSports!C:C,0))</f>
        <v>47</v>
      </c>
      <c r="F1336">
        <f>INDEX(RanksTable!U:U,MATCH(B1336,RanksTable!B:B,0))</f>
        <v>7</v>
      </c>
      <c r="H1336" t="str">
        <f t="shared" si="20"/>
        <v>INSERT INTO "TeamRanks" (team_id,team_sport_id,team_rank) VALUES (442,47,7);</v>
      </c>
    </row>
    <row r="1337" spans="2:8" x14ac:dyDescent="0.25">
      <c r="B1337" t="s">
        <v>1212</v>
      </c>
      <c r="C1337">
        <f>INDEX(NationalTeams!B:B,MATCH(B1337,NationalTeams!C:C,0))</f>
        <v>443</v>
      </c>
      <c r="D1337" t="s">
        <v>1224</v>
      </c>
      <c r="E1337">
        <f>INDEX(TeamSports!B:B,MATCH(D1337,TeamSports!C:C,0))</f>
        <v>47</v>
      </c>
      <c r="F1337">
        <f>INDEX(RanksTable!U:U,MATCH(B1337,RanksTable!B:B,0))</f>
        <v>7</v>
      </c>
      <c r="H1337" t="str">
        <f t="shared" si="20"/>
        <v>INSERT INTO "TeamRanks" (team_id,team_sport_id,team_rank) VALUES (443,47,7);</v>
      </c>
    </row>
    <row r="1338" spans="2:8" x14ac:dyDescent="0.25">
      <c r="B1338" t="s">
        <v>1213</v>
      </c>
      <c r="C1338">
        <f>INDEX(NationalTeams!B:B,MATCH(B1338,NationalTeams!C:C,0))</f>
        <v>444</v>
      </c>
      <c r="D1338" t="s">
        <v>1224</v>
      </c>
      <c r="E1338">
        <f>INDEX(TeamSports!B:B,MATCH(D1338,TeamSports!C:C,0))</f>
        <v>47</v>
      </c>
      <c r="F1338">
        <f>INDEX(RanksTable!U:U,MATCH(B1338,RanksTable!B:B,0))</f>
        <v>7</v>
      </c>
      <c r="H1338" t="str">
        <f t="shared" si="20"/>
        <v>INSERT INTO "TeamRanks" (team_id,team_sport_id,team_rank) VALUES (444,47,7);</v>
      </c>
    </row>
    <row r="1339" spans="2:8" x14ac:dyDescent="0.25">
      <c r="B1339" t="s">
        <v>1214</v>
      </c>
      <c r="C1339">
        <f>INDEX(NationalTeams!B:B,MATCH(B1339,NationalTeams!C:C,0))</f>
        <v>445</v>
      </c>
      <c r="D1339" t="s">
        <v>1224</v>
      </c>
      <c r="E1339">
        <f>INDEX(TeamSports!B:B,MATCH(D1339,TeamSports!C:C,0))</f>
        <v>47</v>
      </c>
      <c r="F1339">
        <f>INDEX(RanksTable!U:U,MATCH(B1339,RanksTable!B:B,0))</f>
        <v>7</v>
      </c>
      <c r="H1339" t="str">
        <f t="shared" si="20"/>
        <v>INSERT INTO "TeamRanks" (team_id,team_sport_id,team_rank) VALUES (445,47,7);</v>
      </c>
    </row>
    <row r="1340" spans="2:8" x14ac:dyDescent="0.25">
      <c r="B1340" t="s">
        <v>1215</v>
      </c>
      <c r="C1340">
        <f>INDEX(NationalTeams!B:B,MATCH(B1340,NationalTeams!C:C,0))</f>
        <v>446</v>
      </c>
      <c r="D1340" t="s">
        <v>1224</v>
      </c>
      <c r="E1340">
        <f>INDEX(TeamSports!B:B,MATCH(D1340,TeamSports!C:C,0))</f>
        <v>47</v>
      </c>
      <c r="F1340">
        <f>INDEX(RanksTable!U:U,MATCH(B1340,RanksTable!B:B,0))</f>
        <v>7</v>
      </c>
      <c r="H1340" t="str">
        <f t="shared" si="20"/>
        <v>INSERT INTO "TeamRanks" (team_id,team_sport_id,team_rank) VALUES (446,47,7);</v>
      </c>
    </row>
    <row r="1341" spans="2:8" x14ac:dyDescent="0.25">
      <c r="B1341" t="s">
        <v>440</v>
      </c>
      <c r="C1341">
        <f>INDEX(NationalTeams!B:B,MATCH(B1341,NationalTeams!C:C,0))</f>
        <v>1</v>
      </c>
      <c r="D1341" t="s">
        <v>1241</v>
      </c>
      <c r="E1341">
        <f>INDEX(TeamSports!B:B,MATCH(D1341,TeamSports!C:C,0))</f>
        <v>26</v>
      </c>
      <c r="F1341">
        <f>INDEX(RanksTable!H:H,MATCH(B1341,RanksTable!B:B,0))</f>
        <v>7</v>
      </c>
      <c r="H1341" t="str">
        <f t="shared" si="20"/>
        <v>INSERT INTO "TeamRanks" (team_id,team_sport_id,team_rank) VALUES (1,26,7);</v>
      </c>
    </row>
    <row r="1342" spans="2:8" x14ac:dyDescent="0.25">
      <c r="B1342" t="s">
        <v>321</v>
      </c>
      <c r="C1342">
        <f>INDEX(NationalTeams!B:B,MATCH(B1342,NationalTeams!C:C,0))</f>
        <v>2</v>
      </c>
      <c r="D1342" t="s">
        <v>1241</v>
      </c>
      <c r="E1342">
        <f>INDEX(TeamSports!B:B,MATCH(D1342,TeamSports!C:C,0))</f>
        <v>26</v>
      </c>
      <c r="F1342">
        <f>INDEX(RanksTable!H:H,MATCH(B1342,RanksTable!B:B,0))</f>
        <v>7</v>
      </c>
      <c r="H1342" t="str">
        <f t="shared" si="20"/>
        <v>INSERT INTO "TeamRanks" (team_id,team_sport_id,team_rank) VALUES (2,26,7);</v>
      </c>
    </row>
    <row r="1343" spans="2:8" x14ac:dyDescent="0.25">
      <c r="B1343" t="s">
        <v>520</v>
      </c>
      <c r="C1343">
        <f>INDEX(NationalTeams!B:B,MATCH(B1343,NationalTeams!C:C,0))</f>
        <v>3</v>
      </c>
      <c r="D1343" t="s">
        <v>1241</v>
      </c>
      <c r="E1343">
        <f>INDEX(TeamSports!B:B,MATCH(D1343,TeamSports!C:C,0))</f>
        <v>26</v>
      </c>
      <c r="F1343">
        <f>INDEX(RanksTable!H:H,MATCH(B1343,RanksTable!B:B,0))</f>
        <v>5</v>
      </c>
      <c r="H1343" t="str">
        <f t="shared" si="20"/>
        <v>INSERT INTO "TeamRanks" (team_id,team_sport_id,team_rank) VALUES (3,26,5);</v>
      </c>
    </row>
    <row r="1344" spans="2:8" x14ac:dyDescent="0.25">
      <c r="B1344" t="s">
        <v>489</v>
      </c>
      <c r="C1344">
        <f>INDEX(NationalTeams!B:B,MATCH(B1344,NationalTeams!C:C,0))</f>
        <v>4</v>
      </c>
      <c r="D1344" t="s">
        <v>1241</v>
      </c>
      <c r="E1344">
        <f>INDEX(TeamSports!B:B,MATCH(D1344,TeamSports!C:C,0))</f>
        <v>26</v>
      </c>
      <c r="F1344">
        <f>INDEX(RanksTable!H:H,MATCH(B1344,RanksTable!B:B,0))</f>
        <v>1</v>
      </c>
      <c r="H1344" t="str">
        <f t="shared" si="20"/>
        <v>INSERT INTO "TeamRanks" (team_id,team_sport_id,team_rank) VALUES (4,26,1);</v>
      </c>
    </row>
    <row r="1345" spans="2:8" x14ac:dyDescent="0.25">
      <c r="B1345" t="s">
        <v>329</v>
      </c>
      <c r="C1345">
        <f>INDEX(NationalTeams!B:B,MATCH(B1345,NationalTeams!C:C,0))</f>
        <v>5</v>
      </c>
      <c r="D1345" t="s">
        <v>1241</v>
      </c>
      <c r="E1345">
        <f>INDEX(TeamSports!B:B,MATCH(D1345,TeamSports!C:C,0))</f>
        <v>26</v>
      </c>
      <c r="F1345">
        <f>INDEX(RanksTable!H:H,MATCH(B1345,RanksTable!B:B,0))</f>
        <v>7</v>
      </c>
      <c r="H1345" t="str">
        <f t="shared" si="20"/>
        <v>INSERT INTO "TeamRanks" (team_id,team_sport_id,team_rank) VALUES (5,26,7);</v>
      </c>
    </row>
    <row r="1346" spans="2:8" x14ac:dyDescent="0.25">
      <c r="B1346" t="s">
        <v>538</v>
      </c>
      <c r="C1346">
        <f>INDEX(NationalTeams!B:B,MATCH(B1346,NationalTeams!C:C,0))</f>
        <v>6</v>
      </c>
      <c r="D1346" t="s">
        <v>1241</v>
      </c>
      <c r="E1346">
        <f>INDEX(TeamSports!B:B,MATCH(D1346,TeamSports!C:C,0))</f>
        <v>26</v>
      </c>
      <c r="F1346">
        <f>INDEX(RanksTable!H:H,MATCH(B1346,RanksTable!B:B,0))</f>
        <v>5</v>
      </c>
      <c r="H1346" t="str">
        <f t="shared" si="20"/>
        <v>INSERT INTO "TeamRanks" (team_id,team_sport_id,team_rank) VALUES (6,26,5);</v>
      </c>
    </row>
    <row r="1347" spans="2:8" x14ac:dyDescent="0.25">
      <c r="B1347" t="s">
        <v>357</v>
      </c>
      <c r="C1347">
        <f>INDEX(NationalTeams!B:B,MATCH(B1347,NationalTeams!C:C,0))</f>
        <v>7</v>
      </c>
      <c r="D1347" t="s">
        <v>1241</v>
      </c>
      <c r="E1347">
        <f>INDEX(TeamSports!B:B,MATCH(D1347,TeamSports!C:C,0))</f>
        <v>26</v>
      </c>
      <c r="F1347">
        <f>INDEX(RanksTable!H:H,MATCH(B1347,RanksTable!B:B,0))</f>
        <v>3</v>
      </c>
      <c r="H1347" t="str">
        <f t="shared" si="20"/>
        <v>INSERT INTO "TeamRanks" (team_id,team_sport_id,team_rank) VALUES (7,26,3);</v>
      </c>
    </row>
    <row r="1348" spans="2:8" x14ac:dyDescent="0.25">
      <c r="B1348" t="s">
        <v>420</v>
      </c>
      <c r="C1348">
        <f>INDEX(NationalTeams!B:B,MATCH(B1348,NationalTeams!C:C,0))</f>
        <v>8</v>
      </c>
      <c r="D1348" t="s">
        <v>1241</v>
      </c>
      <c r="E1348">
        <f>INDEX(TeamSports!B:B,MATCH(D1348,TeamSports!C:C,0))</f>
        <v>26</v>
      </c>
      <c r="F1348">
        <f>INDEX(RanksTable!H:H,MATCH(B1348,RanksTable!B:B,0))</f>
        <v>7</v>
      </c>
      <c r="H1348" t="str">
        <f t="shared" ref="H1348:H1411" si="21">_xlfn.CONCAT($H$1,$L$1,$C$1,$L$1," ",$J$1,$C$2,$N$1,$E$2,$N$1,$F$2,$K$1,$I$1,$J$1,C1348,$N$1,E1348,$N$1,F1348,$K$1,$O$1)</f>
        <v>INSERT INTO "TeamRanks" (team_id,team_sport_id,team_rank) VALUES (8,26,7);</v>
      </c>
    </row>
    <row r="1349" spans="2:8" x14ac:dyDescent="0.25">
      <c r="B1349" t="s">
        <v>400</v>
      </c>
      <c r="C1349">
        <f>INDEX(NationalTeams!B:B,MATCH(B1349,NationalTeams!C:C,0))</f>
        <v>9</v>
      </c>
      <c r="D1349" t="s">
        <v>1241</v>
      </c>
      <c r="E1349">
        <f>INDEX(TeamSports!B:B,MATCH(D1349,TeamSports!C:C,0))</f>
        <v>26</v>
      </c>
      <c r="F1349">
        <f>INDEX(RanksTable!H:H,MATCH(B1349,RanksTable!B:B,0))</f>
        <v>6</v>
      </c>
      <c r="H1349" t="str">
        <f t="shared" si="21"/>
        <v>INSERT INTO "TeamRanks" (team_id,team_sport_id,team_rank) VALUES (9,26,6);</v>
      </c>
    </row>
    <row r="1350" spans="2:8" x14ac:dyDescent="0.25">
      <c r="B1350" t="s">
        <v>428</v>
      </c>
      <c r="C1350">
        <f>INDEX(NationalTeams!B:B,MATCH(B1350,NationalTeams!C:C,0))</f>
        <v>10</v>
      </c>
      <c r="D1350" t="s">
        <v>1241</v>
      </c>
      <c r="E1350">
        <f>INDEX(TeamSports!B:B,MATCH(D1350,TeamSports!C:C,0))</f>
        <v>26</v>
      </c>
      <c r="F1350">
        <f>INDEX(RanksTable!H:H,MATCH(B1350,RanksTable!B:B,0))</f>
        <v>4</v>
      </c>
      <c r="H1350" t="str">
        <f t="shared" si="21"/>
        <v>INSERT INTO "TeamRanks" (team_id,team_sport_id,team_rank) VALUES (10,26,4);</v>
      </c>
    </row>
    <row r="1351" spans="2:8" x14ac:dyDescent="0.25">
      <c r="B1351" t="s">
        <v>324</v>
      </c>
      <c r="C1351">
        <f>INDEX(NationalTeams!B:B,MATCH(B1351,NationalTeams!C:C,0))</f>
        <v>11</v>
      </c>
      <c r="D1351" t="s">
        <v>1241</v>
      </c>
      <c r="E1351">
        <f>INDEX(TeamSports!B:B,MATCH(D1351,TeamSports!C:C,0))</f>
        <v>26</v>
      </c>
      <c r="F1351">
        <f>INDEX(RanksTable!H:H,MATCH(B1351,RanksTable!B:B,0))</f>
        <v>6</v>
      </c>
      <c r="H1351" t="str">
        <f t="shared" si="21"/>
        <v>INSERT INTO "TeamRanks" (team_id,team_sport_id,team_rank) VALUES (11,26,6);</v>
      </c>
    </row>
    <row r="1352" spans="2:8" x14ac:dyDescent="0.25">
      <c r="B1352" t="s">
        <v>376</v>
      </c>
      <c r="C1352">
        <f>INDEX(NationalTeams!B:B,MATCH(B1352,NationalTeams!C:C,0))</f>
        <v>12</v>
      </c>
      <c r="D1352" t="s">
        <v>1241</v>
      </c>
      <c r="E1352">
        <f>INDEX(TeamSports!B:B,MATCH(D1352,TeamSports!C:C,0))</f>
        <v>26</v>
      </c>
      <c r="F1352">
        <f>INDEX(RanksTable!H:H,MATCH(B1352,RanksTable!B:B,0))</f>
        <v>1</v>
      </c>
      <c r="H1352" t="str">
        <f t="shared" si="21"/>
        <v>INSERT INTO "TeamRanks" (team_id,team_sport_id,team_rank) VALUES (12,26,1);</v>
      </c>
    </row>
    <row r="1353" spans="2:8" x14ac:dyDescent="0.25">
      <c r="B1353" t="s">
        <v>529</v>
      </c>
      <c r="C1353">
        <f>INDEX(NationalTeams!B:B,MATCH(B1353,NationalTeams!C:C,0))</f>
        <v>13</v>
      </c>
      <c r="D1353" t="s">
        <v>1241</v>
      </c>
      <c r="E1353">
        <f>INDEX(TeamSports!B:B,MATCH(D1353,TeamSports!C:C,0))</f>
        <v>26</v>
      </c>
      <c r="F1353">
        <f>INDEX(RanksTable!H:H,MATCH(B1353,RanksTable!B:B,0))</f>
        <v>5</v>
      </c>
      <c r="H1353" t="str">
        <f t="shared" si="21"/>
        <v>INSERT INTO "TeamRanks" (team_id,team_sport_id,team_rank) VALUES (13,26,5);</v>
      </c>
    </row>
    <row r="1354" spans="2:8" x14ac:dyDescent="0.25">
      <c r="B1354" t="s">
        <v>415</v>
      </c>
      <c r="C1354">
        <f>INDEX(NationalTeams!B:B,MATCH(B1354,NationalTeams!C:C,0))</f>
        <v>14</v>
      </c>
      <c r="D1354" t="s">
        <v>1241</v>
      </c>
      <c r="E1354">
        <f>INDEX(TeamSports!B:B,MATCH(D1354,TeamSports!C:C,0))</f>
        <v>26</v>
      </c>
      <c r="F1354">
        <f>INDEX(RanksTable!H:H,MATCH(B1354,RanksTable!B:B,0))</f>
        <v>7</v>
      </c>
      <c r="H1354" t="str">
        <f t="shared" si="21"/>
        <v>INSERT INTO "TeamRanks" (team_id,team_sport_id,team_rank) VALUES (14,26,7);</v>
      </c>
    </row>
    <row r="1355" spans="2:8" x14ac:dyDescent="0.25">
      <c r="B1355" t="s">
        <v>424</v>
      </c>
      <c r="C1355">
        <f>INDEX(NationalTeams!B:B,MATCH(B1355,NationalTeams!C:C,0))</f>
        <v>15</v>
      </c>
      <c r="D1355" t="s">
        <v>1241</v>
      </c>
      <c r="E1355">
        <f>INDEX(TeamSports!B:B,MATCH(D1355,TeamSports!C:C,0))</f>
        <v>26</v>
      </c>
      <c r="F1355">
        <f>INDEX(RanksTable!H:H,MATCH(B1355,RanksTable!B:B,0))</f>
        <v>7</v>
      </c>
      <c r="H1355" t="str">
        <f t="shared" si="21"/>
        <v>INSERT INTO "TeamRanks" (team_id,team_sport_id,team_rank) VALUES (15,26,7);</v>
      </c>
    </row>
    <row r="1356" spans="2:8" x14ac:dyDescent="0.25">
      <c r="B1356" t="s">
        <v>426</v>
      </c>
      <c r="C1356">
        <f>INDEX(NationalTeams!B:B,MATCH(B1356,NationalTeams!C:C,0))</f>
        <v>16</v>
      </c>
      <c r="D1356" t="s">
        <v>1241</v>
      </c>
      <c r="E1356">
        <f>INDEX(TeamSports!B:B,MATCH(D1356,TeamSports!C:C,0))</f>
        <v>26</v>
      </c>
      <c r="F1356">
        <f>INDEX(RanksTable!H:H,MATCH(B1356,RanksTable!B:B,0))</f>
        <v>1</v>
      </c>
      <c r="H1356" t="str">
        <f t="shared" si="21"/>
        <v>INSERT INTO "TeamRanks" (team_id,team_sport_id,team_rank) VALUES (16,26,1);</v>
      </c>
    </row>
    <row r="1357" spans="2:8" x14ac:dyDescent="0.25">
      <c r="B1357" t="s">
        <v>514</v>
      </c>
      <c r="C1357">
        <f>INDEX(NationalTeams!B:B,MATCH(B1357,NationalTeams!C:C,0))</f>
        <v>17</v>
      </c>
      <c r="D1357" t="s">
        <v>1241</v>
      </c>
      <c r="E1357">
        <f>INDEX(TeamSports!B:B,MATCH(D1357,TeamSports!C:C,0))</f>
        <v>26</v>
      </c>
      <c r="F1357">
        <f>INDEX(RanksTable!H:H,MATCH(B1357,RanksTable!B:B,0))</f>
        <v>4</v>
      </c>
      <c r="H1357" t="str">
        <f t="shared" si="21"/>
        <v>INSERT INTO "TeamRanks" (team_id,team_sport_id,team_rank) VALUES (17,26,4);</v>
      </c>
    </row>
    <row r="1358" spans="2:8" x14ac:dyDescent="0.25">
      <c r="B1358" t="s">
        <v>535</v>
      </c>
      <c r="C1358">
        <f>INDEX(NationalTeams!B:B,MATCH(B1358,NationalTeams!C:C,0))</f>
        <v>18</v>
      </c>
      <c r="D1358" t="s">
        <v>1241</v>
      </c>
      <c r="E1358">
        <f>INDEX(TeamSports!B:B,MATCH(D1358,TeamSports!C:C,0))</f>
        <v>26</v>
      </c>
      <c r="F1358">
        <f>INDEX(RanksTable!H:H,MATCH(B1358,RanksTable!B:B,0))</f>
        <v>5</v>
      </c>
      <c r="H1358" t="str">
        <f t="shared" si="21"/>
        <v>INSERT INTO "TeamRanks" (team_id,team_sport_id,team_rank) VALUES (18,26,5);</v>
      </c>
    </row>
    <row r="1359" spans="2:8" x14ac:dyDescent="0.25">
      <c r="B1359" t="s">
        <v>419</v>
      </c>
      <c r="C1359">
        <f>INDEX(NationalTeams!B:B,MATCH(B1359,NationalTeams!C:C,0))</f>
        <v>19</v>
      </c>
      <c r="D1359" t="s">
        <v>1241</v>
      </c>
      <c r="E1359">
        <f>INDEX(TeamSports!B:B,MATCH(D1359,TeamSports!C:C,0))</f>
        <v>26</v>
      </c>
      <c r="F1359">
        <f>INDEX(RanksTable!H:H,MATCH(B1359,RanksTable!B:B,0))</f>
        <v>4</v>
      </c>
      <c r="H1359" t="str">
        <f t="shared" si="21"/>
        <v>INSERT INTO "TeamRanks" (team_id,team_sport_id,team_rank) VALUES (19,26,4);</v>
      </c>
    </row>
    <row r="1360" spans="2:8" x14ac:dyDescent="0.25">
      <c r="B1360" t="s">
        <v>433</v>
      </c>
      <c r="C1360">
        <f>INDEX(NationalTeams!B:B,MATCH(B1360,NationalTeams!C:C,0))</f>
        <v>20</v>
      </c>
      <c r="D1360" t="s">
        <v>1241</v>
      </c>
      <c r="E1360">
        <f>INDEX(TeamSports!B:B,MATCH(D1360,TeamSports!C:C,0))</f>
        <v>26</v>
      </c>
      <c r="F1360">
        <f>INDEX(RanksTable!H:H,MATCH(B1360,RanksTable!B:B,0))</f>
        <v>4</v>
      </c>
      <c r="H1360" t="str">
        <f t="shared" si="21"/>
        <v>INSERT INTO "TeamRanks" (team_id,team_sport_id,team_rank) VALUES (20,26,4);</v>
      </c>
    </row>
    <row r="1361" spans="2:8" x14ac:dyDescent="0.25">
      <c r="B1361" t="s">
        <v>465</v>
      </c>
      <c r="C1361">
        <f>INDEX(NationalTeams!B:B,MATCH(B1361,NationalTeams!C:C,0))</f>
        <v>21</v>
      </c>
      <c r="D1361" t="s">
        <v>1241</v>
      </c>
      <c r="E1361">
        <f>INDEX(TeamSports!B:B,MATCH(D1361,TeamSports!C:C,0))</f>
        <v>26</v>
      </c>
      <c r="F1361">
        <f>INDEX(RanksTable!H:H,MATCH(B1361,RanksTable!B:B,0))</f>
        <v>6</v>
      </c>
      <c r="H1361" t="str">
        <f t="shared" si="21"/>
        <v>INSERT INTO "TeamRanks" (team_id,team_sport_id,team_rank) VALUES (21,26,6);</v>
      </c>
    </row>
    <row r="1362" spans="2:8" x14ac:dyDescent="0.25">
      <c r="B1362" t="s">
        <v>408</v>
      </c>
      <c r="C1362">
        <f>INDEX(NationalTeams!B:B,MATCH(B1362,NationalTeams!C:C,0))</f>
        <v>22</v>
      </c>
      <c r="D1362" t="s">
        <v>1241</v>
      </c>
      <c r="E1362">
        <f>INDEX(TeamSports!B:B,MATCH(D1362,TeamSports!C:C,0))</f>
        <v>26</v>
      </c>
      <c r="F1362">
        <f>INDEX(RanksTable!H:H,MATCH(B1362,RanksTable!B:B,0))</f>
        <v>5</v>
      </c>
      <c r="H1362" t="str">
        <f t="shared" si="21"/>
        <v>INSERT INTO "TeamRanks" (team_id,team_sport_id,team_rank) VALUES (22,26,5);</v>
      </c>
    </row>
    <row r="1363" spans="2:8" x14ac:dyDescent="0.25">
      <c r="B1363" t="s">
        <v>505</v>
      </c>
      <c r="C1363">
        <f>INDEX(NationalTeams!B:B,MATCH(B1363,NationalTeams!C:C,0))</f>
        <v>23</v>
      </c>
      <c r="D1363" t="s">
        <v>1241</v>
      </c>
      <c r="E1363">
        <f>INDEX(TeamSports!B:B,MATCH(D1363,TeamSports!C:C,0))</f>
        <v>26</v>
      </c>
      <c r="F1363">
        <f>INDEX(RanksTable!H:H,MATCH(B1363,RanksTable!B:B,0))</f>
        <v>3</v>
      </c>
      <c r="H1363" t="str">
        <f t="shared" si="21"/>
        <v>INSERT INTO "TeamRanks" (team_id,team_sport_id,team_rank) VALUES (23,26,3);</v>
      </c>
    </row>
    <row r="1364" spans="2:8" x14ac:dyDescent="0.25">
      <c r="B1364" t="s">
        <v>334</v>
      </c>
      <c r="C1364">
        <f>INDEX(NationalTeams!B:B,MATCH(B1364,NationalTeams!C:C,0))</f>
        <v>24</v>
      </c>
      <c r="D1364" t="s">
        <v>1241</v>
      </c>
      <c r="E1364">
        <f>INDEX(TeamSports!B:B,MATCH(D1364,TeamSports!C:C,0))</f>
        <v>26</v>
      </c>
      <c r="F1364">
        <f>INDEX(RanksTable!H:H,MATCH(B1364,RanksTable!B:B,0))</f>
        <v>6</v>
      </c>
      <c r="H1364" t="str">
        <f t="shared" si="21"/>
        <v>INSERT INTO "TeamRanks" (team_id,team_sport_id,team_rank) VALUES (24,26,6);</v>
      </c>
    </row>
    <row r="1365" spans="2:8" x14ac:dyDescent="0.25">
      <c r="B1365" t="s">
        <v>337</v>
      </c>
      <c r="C1365">
        <f>INDEX(NationalTeams!B:B,MATCH(B1365,NationalTeams!C:C,0))</f>
        <v>25</v>
      </c>
      <c r="D1365" t="s">
        <v>1241</v>
      </c>
      <c r="E1365">
        <f>INDEX(TeamSports!B:B,MATCH(D1365,TeamSports!C:C,0))</f>
        <v>26</v>
      </c>
      <c r="F1365">
        <f>INDEX(RanksTable!H:H,MATCH(B1365,RanksTable!B:B,0))</f>
        <v>7</v>
      </c>
      <c r="H1365" t="str">
        <f t="shared" si="21"/>
        <v>INSERT INTO "TeamRanks" (team_id,team_sport_id,team_rank) VALUES (25,26,7);</v>
      </c>
    </row>
    <row r="1366" spans="2:8" x14ac:dyDescent="0.25">
      <c r="B1366" t="s">
        <v>403</v>
      </c>
      <c r="C1366">
        <f>INDEX(NationalTeams!B:B,MATCH(B1366,NationalTeams!C:C,0))</f>
        <v>26</v>
      </c>
      <c r="D1366" t="s">
        <v>1241</v>
      </c>
      <c r="E1366">
        <f>INDEX(TeamSports!B:B,MATCH(D1366,TeamSports!C:C,0))</f>
        <v>26</v>
      </c>
      <c r="F1366">
        <f>INDEX(RanksTable!H:H,MATCH(B1366,RanksTable!B:B,0))</f>
        <v>6</v>
      </c>
      <c r="H1366" t="str">
        <f t="shared" si="21"/>
        <v>INSERT INTO "TeamRanks" (team_id,team_sport_id,team_rank) VALUES (26,26,6);</v>
      </c>
    </row>
    <row r="1367" spans="2:8" x14ac:dyDescent="0.25">
      <c r="B1367" t="s">
        <v>525</v>
      </c>
      <c r="C1367">
        <f>INDEX(NationalTeams!B:B,MATCH(B1367,NationalTeams!C:C,0))</f>
        <v>27</v>
      </c>
      <c r="D1367" t="s">
        <v>1241</v>
      </c>
      <c r="E1367">
        <f>INDEX(TeamSports!B:B,MATCH(D1367,TeamSports!C:C,0))</f>
        <v>26</v>
      </c>
      <c r="F1367">
        <f>INDEX(RanksTable!H:H,MATCH(B1367,RanksTable!B:B,0))</f>
        <v>7</v>
      </c>
      <c r="H1367" t="str">
        <f t="shared" si="21"/>
        <v>INSERT INTO "TeamRanks" (team_id,team_sport_id,team_rank) VALUES (27,26,7);</v>
      </c>
    </row>
    <row r="1368" spans="2:8" x14ac:dyDescent="0.25">
      <c r="B1368" t="s">
        <v>453</v>
      </c>
      <c r="C1368">
        <f>INDEX(NationalTeams!B:B,MATCH(B1368,NationalTeams!C:C,0))</f>
        <v>28</v>
      </c>
      <c r="D1368" t="s">
        <v>1241</v>
      </c>
      <c r="E1368">
        <f>INDEX(TeamSports!B:B,MATCH(D1368,TeamSports!C:C,0))</f>
        <v>26</v>
      </c>
      <c r="F1368">
        <f>INDEX(RanksTable!H:H,MATCH(B1368,RanksTable!B:B,0))</f>
        <v>7</v>
      </c>
      <c r="H1368" t="str">
        <f t="shared" si="21"/>
        <v>INSERT INTO "TeamRanks" (team_id,team_sport_id,team_rank) VALUES (28,26,7);</v>
      </c>
    </row>
    <row r="1369" spans="2:8" x14ac:dyDescent="0.25">
      <c r="B1369" t="s">
        <v>353</v>
      </c>
      <c r="C1369">
        <f>INDEX(NationalTeams!B:B,MATCH(B1369,NationalTeams!C:C,0))</f>
        <v>29</v>
      </c>
      <c r="D1369" t="s">
        <v>1241</v>
      </c>
      <c r="E1369">
        <f>INDEX(TeamSports!B:B,MATCH(D1369,TeamSports!C:C,0))</f>
        <v>26</v>
      </c>
      <c r="F1369">
        <f>INDEX(RanksTable!H:H,MATCH(B1369,RanksTable!B:B,0))</f>
        <v>5</v>
      </c>
      <c r="H1369" t="str">
        <f t="shared" si="21"/>
        <v>INSERT INTO "TeamRanks" (team_id,team_sport_id,team_rank) VALUES (29,26,5);</v>
      </c>
    </row>
    <row r="1370" spans="2:8" x14ac:dyDescent="0.25">
      <c r="B1370" t="s">
        <v>516</v>
      </c>
      <c r="C1370">
        <f>INDEX(NationalTeams!B:B,MATCH(B1370,NationalTeams!C:C,0))</f>
        <v>30</v>
      </c>
      <c r="D1370" t="s">
        <v>1241</v>
      </c>
      <c r="E1370">
        <f>INDEX(TeamSports!B:B,MATCH(D1370,TeamSports!C:C,0))</f>
        <v>26</v>
      </c>
      <c r="F1370">
        <f>INDEX(RanksTable!H:H,MATCH(B1370,RanksTable!B:B,0))</f>
        <v>3</v>
      </c>
      <c r="H1370" t="str">
        <f t="shared" si="21"/>
        <v>INSERT INTO "TeamRanks" (team_id,team_sport_id,team_rank) VALUES (30,26,3);</v>
      </c>
    </row>
    <row r="1371" spans="2:8" x14ac:dyDescent="0.25">
      <c r="B1371" t="s">
        <v>340</v>
      </c>
      <c r="C1371">
        <f>INDEX(NationalTeams!B:B,MATCH(B1371,NationalTeams!C:C,0))</f>
        <v>31</v>
      </c>
      <c r="D1371" t="s">
        <v>1241</v>
      </c>
      <c r="E1371">
        <f>INDEX(TeamSports!B:B,MATCH(D1371,TeamSports!C:C,0))</f>
        <v>26</v>
      </c>
      <c r="F1371">
        <f>INDEX(RanksTable!H:H,MATCH(B1371,RanksTable!B:B,0))</f>
        <v>7</v>
      </c>
      <c r="H1371" t="str">
        <f t="shared" si="21"/>
        <v>INSERT INTO "TeamRanks" (team_id,team_sport_id,team_rank) VALUES (31,26,7);</v>
      </c>
    </row>
    <row r="1372" spans="2:8" x14ac:dyDescent="0.25">
      <c r="B1372" t="s">
        <v>327</v>
      </c>
      <c r="C1372">
        <f>INDEX(NationalTeams!B:B,MATCH(B1372,NationalTeams!C:C,0))</f>
        <v>32</v>
      </c>
      <c r="D1372" t="s">
        <v>1241</v>
      </c>
      <c r="E1372">
        <f>INDEX(TeamSports!B:B,MATCH(D1372,TeamSports!C:C,0))</f>
        <v>26</v>
      </c>
      <c r="F1372">
        <f>INDEX(RanksTable!H:H,MATCH(B1372,RanksTable!B:B,0))</f>
        <v>1</v>
      </c>
      <c r="H1372" t="str">
        <f t="shared" si="21"/>
        <v>INSERT INTO "TeamRanks" (team_id,team_sport_id,team_rank) VALUES (32,26,1);</v>
      </c>
    </row>
    <row r="1373" spans="2:8" x14ac:dyDescent="0.25">
      <c r="B1373" t="s">
        <v>478</v>
      </c>
      <c r="C1373">
        <f>INDEX(NationalTeams!B:B,MATCH(B1373,NationalTeams!C:C,0))</f>
        <v>33</v>
      </c>
      <c r="D1373" t="s">
        <v>1241</v>
      </c>
      <c r="E1373">
        <f>INDEX(TeamSports!B:B,MATCH(D1373,TeamSports!C:C,0))</f>
        <v>26</v>
      </c>
      <c r="F1373">
        <f>INDEX(RanksTable!H:H,MATCH(B1373,RanksTable!B:B,0))</f>
        <v>6</v>
      </c>
      <c r="H1373" t="str">
        <f t="shared" si="21"/>
        <v>INSERT INTO "TeamRanks" (team_id,team_sport_id,team_rank) VALUES (33,26,6);</v>
      </c>
    </row>
    <row r="1374" spans="2:8" x14ac:dyDescent="0.25">
      <c r="B1374" t="s">
        <v>510</v>
      </c>
      <c r="C1374">
        <f>INDEX(NationalTeams!B:B,MATCH(B1374,NationalTeams!C:C,0))</f>
        <v>34</v>
      </c>
      <c r="D1374" t="s">
        <v>1241</v>
      </c>
      <c r="E1374">
        <f>INDEX(TeamSports!B:B,MATCH(D1374,TeamSports!C:C,0))</f>
        <v>26</v>
      </c>
      <c r="F1374">
        <f>INDEX(RanksTable!H:H,MATCH(B1374,RanksTable!B:B,0))</f>
        <v>4</v>
      </c>
      <c r="H1374" t="str">
        <f t="shared" si="21"/>
        <v>INSERT INTO "TeamRanks" (team_id,team_sport_id,team_rank) VALUES (34,26,4);</v>
      </c>
    </row>
    <row r="1375" spans="2:8" x14ac:dyDescent="0.25">
      <c r="B1375" t="s">
        <v>366</v>
      </c>
      <c r="C1375">
        <f>INDEX(NationalTeams!B:B,MATCH(B1375,NationalTeams!C:C,0))</f>
        <v>35</v>
      </c>
      <c r="D1375" t="s">
        <v>1241</v>
      </c>
      <c r="E1375">
        <f>INDEX(TeamSports!B:B,MATCH(D1375,TeamSports!C:C,0))</f>
        <v>26</v>
      </c>
      <c r="F1375">
        <f>INDEX(RanksTable!H:H,MATCH(B1375,RanksTable!B:B,0))</f>
        <v>7</v>
      </c>
      <c r="H1375" t="str">
        <f t="shared" si="21"/>
        <v>INSERT INTO "TeamRanks" (team_id,team_sport_id,team_rank) VALUES (35,26,7);</v>
      </c>
    </row>
    <row r="1376" spans="2:8" x14ac:dyDescent="0.25">
      <c r="B1376" t="s">
        <v>341</v>
      </c>
      <c r="C1376">
        <f>INDEX(NationalTeams!B:B,MATCH(B1376,NationalTeams!C:C,0))</f>
        <v>36</v>
      </c>
      <c r="D1376" t="s">
        <v>1241</v>
      </c>
      <c r="E1376">
        <f>INDEX(TeamSports!B:B,MATCH(D1376,TeamSports!C:C,0))</f>
        <v>26</v>
      </c>
      <c r="F1376">
        <f>INDEX(RanksTable!H:H,MATCH(B1376,RanksTable!B:B,0))</f>
        <v>6</v>
      </c>
      <c r="H1376" t="str">
        <f t="shared" si="21"/>
        <v>INSERT INTO "TeamRanks" (team_id,team_sport_id,team_rank) VALUES (36,26,6);</v>
      </c>
    </row>
    <row r="1377" spans="2:8" x14ac:dyDescent="0.25">
      <c r="B1377" t="s">
        <v>454</v>
      </c>
      <c r="C1377">
        <f>INDEX(NationalTeams!B:B,MATCH(B1377,NationalTeams!C:C,0))</f>
        <v>37</v>
      </c>
      <c r="D1377" t="s">
        <v>1241</v>
      </c>
      <c r="E1377">
        <f>INDEX(TeamSports!B:B,MATCH(D1377,TeamSports!C:C,0))</f>
        <v>26</v>
      </c>
      <c r="F1377">
        <f>INDEX(RanksTable!H:H,MATCH(B1377,RanksTable!B:B,0))</f>
        <v>6</v>
      </c>
      <c r="H1377" t="str">
        <f t="shared" si="21"/>
        <v>INSERT INTO "TeamRanks" (team_id,team_sport_id,team_rank) VALUES (37,26,6);</v>
      </c>
    </row>
    <row r="1378" spans="2:8" x14ac:dyDescent="0.25">
      <c r="B1378" t="s">
        <v>371</v>
      </c>
      <c r="C1378">
        <f>INDEX(NationalTeams!B:B,MATCH(B1378,NationalTeams!C:C,0))</f>
        <v>38</v>
      </c>
      <c r="D1378" t="s">
        <v>1241</v>
      </c>
      <c r="E1378">
        <f>INDEX(TeamSports!B:B,MATCH(D1378,TeamSports!C:C,0))</f>
        <v>26</v>
      </c>
      <c r="F1378">
        <f>INDEX(RanksTable!H:H,MATCH(B1378,RanksTable!B:B,0))</f>
        <v>3</v>
      </c>
      <c r="H1378" t="str">
        <f t="shared" si="21"/>
        <v>INSERT INTO "TeamRanks" (team_id,team_sport_id,team_rank) VALUES (38,26,3);</v>
      </c>
    </row>
    <row r="1379" spans="2:8" x14ac:dyDescent="0.25">
      <c r="B1379" t="s">
        <v>462</v>
      </c>
      <c r="C1379">
        <f>INDEX(NationalTeams!B:B,MATCH(B1379,NationalTeams!C:C,0))</f>
        <v>39</v>
      </c>
      <c r="D1379" t="s">
        <v>1241</v>
      </c>
      <c r="E1379">
        <f>INDEX(TeamSports!B:B,MATCH(D1379,TeamSports!C:C,0))</f>
        <v>26</v>
      </c>
      <c r="F1379">
        <f>INDEX(RanksTable!H:H,MATCH(B1379,RanksTable!B:B,0))</f>
        <v>6</v>
      </c>
      <c r="H1379" t="str">
        <f t="shared" si="21"/>
        <v>INSERT INTO "TeamRanks" (team_id,team_sport_id,team_rank) VALUES (39,26,6);</v>
      </c>
    </row>
    <row r="1380" spans="2:8" x14ac:dyDescent="0.25">
      <c r="B1380" t="s">
        <v>322</v>
      </c>
      <c r="C1380">
        <f>INDEX(NationalTeams!B:B,MATCH(B1380,NationalTeams!C:C,0))</f>
        <v>40</v>
      </c>
      <c r="D1380" t="s">
        <v>1241</v>
      </c>
      <c r="E1380">
        <f>INDEX(TeamSports!B:B,MATCH(D1380,TeamSports!C:C,0))</f>
        <v>26</v>
      </c>
      <c r="F1380">
        <f>INDEX(RanksTable!H:H,MATCH(B1380,RanksTable!B:B,0))</f>
        <v>4</v>
      </c>
      <c r="H1380" t="str">
        <f t="shared" si="21"/>
        <v>INSERT INTO "TeamRanks" (team_id,team_sport_id,team_rank) VALUES (40,26,4);</v>
      </c>
    </row>
    <row r="1381" spans="2:8" x14ac:dyDescent="0.25">
      <c r="B1381" t="s">
        <v>355</v>
      </c>
      <c r="C1381">
        <f>INDEX(NationalTeams!B:B,MATCH(B1381,NationalTeams!C:C,0))</f>
        <v>41</v>
      </c>
      <c r="D1381" t="s">
        <v>1241</v>
      </c>
      <c r="E1381">
        <f>INDEX(TeamSports!B:B,MATCH(D1381,TeamSports!C:C,0))</f>
        <v>26</v>
      </c>
      <c r="F1381">
        <f>INDEX(RanksTable!H:H,MATCH(B1381,RanksTable!B:B,0))</f>
        <v>1</v>
      </c>
      <c r="H1381" t="str">
        <f t="shared" si="21"/>
        <v>INSERT INTO "TeamRanks" (team_id,team_sport_id,team_rank) VALUES (41,26,1);</v>
      </c>
    </row>
    <row r="1382" spans="2:8" x14ac:dyDescent="0.25">
      <c r="B1382" t="s">
        <v>344</v>
      </c>
      <c r="C1382">
        <f>INDEX(NationalTeams!B:B,MATCH(B1382,NationalTeams!C:C,0))</f>
        <v>42</v>
      </c>
      <c r="D1382" t="s">
        <v>1241</v>
      </c>
      <c r="E1382">
        <f>INDEX(TeamSports!B:B,MATCH(D1382,TeamSports!C:C,0))</f>
        <v>26</v>
      </c>
      <c r="F1382">
        <f>INDEX(RanksTable!H:H,MATCH(B1382,RanksTable!B:B,0))</f>
        <v>6</v>
      </c>
      <c r="H1382" t="str">
        <f t="shared" si="21"/>
        <v>INSERT INTO "TeamRanks" (team_id,team_sport_id,team_rank) VALUES (42,26,6);</v>
      </c>
    </row>
    <row r="1383" spans="2:8" x14ac:dyDescent="0.25">
      <c r="B1383" t="s">
        <v>330</v>
      </c>
      <c r="C1383">
        <f>INDEX(NationalTeams!B:B,MATCH(B1383,NationalTeams!C:C,0))</f>
        <v>43</v>
      </c>
      <c r="D1383" t="s">
        <v>1241</v>
      </c>
      <c r="E1383">
        <f>INDEX(TeamSports!B:B,MATCH(D1383,TeamSports!C:C,0))</f>
        <v>26</v>
      </c>
      <c r="F1383">
        <f>INDEX(RanksTable!H:H,MATCH(B1383,RanksTable!B:B,0))</f>
        <v>4</v>
      </c>
      <c r="H1383" t="str">
        <f t="shared" si="21"/>
        <v>INSERT INTO "TeamRanks" (team_id,team_sport_id,team_rank) VALUES (43,26,4);</v>
      </c>
    </row>
    <row r="1384" spans="2:8" x14ac:dyDescent="0.25">
      <c r="B1384" t="s">
        <v>429</v>
      </c>
      <c r="C1384">
        <f>INDEX(NationalTeams!B:B,MATCH(B1384,NationalTeams!C:C,0))</f>
        <v>44</v>
      </c>
      <c r="D1384" t="s">
        <v>1241</v>
      </c>
      <c r="E1384">
        <f>INDEX(TeamSports!B:B,MATCH(D1384,TeamSports!C:C,0))</f>
        <v>26</v>
      </c>
      <c r="F1384">
        <f>INDEX(RanksTable!H:H,MATCH(B1384,RanksTable!B:B,0))</f>
        <v>3</v>
      </c>
      <c r="H1384" t="str">
        <f t="shared" si="21"/>
        <v>INSERT INTO "TeamRanks" (team_id,team_sport_id,team_rank) VALUES (44,26,3);</v>
      </c>
    </row>
    <row r="1385" spans="2:8" x14ac:dyDescent="0.25">
      <c r="B1385" t="s">
        <v>534</v>
      </c>
      <c r="C1385">
        <f>INDEX(NationalTeams!B:B,MATCH(B1385,NationalTeams!C:C,0))</f>
        <v>45</v>
      </c>
      <c r="D1385" t="s">
        <v>1241</v>
      </c>
      <c r="E1385">
        <f>INDEX(TeamSports!B:B,MATCH(D1385,TeamSports!C:C,0))</f>
        <v>26</v>
      </c>
      <c r="F1385">
        <f>INDEX(RanksTable!H:H,MATCH(B1385,RanksTable!B:B,0))</f>
        <v>4</v>
      </c>
      <c r="H1385" t="str">
        <f t="shared" si="21"/>
        <v>INSERT INTO "TeamRanks" (team_id,team_sport_id,team_rank) VALUES (45,26,4);</v>
      </c>
    </row>
    <row r="1386" spans="2:8" x14ac:dyDescent="0.25">
      <c r="B1386" t="s">
        <v>328</v>
      </c>
      <c r="C1386">
        <f>INDEX(NationalTeams!B:B,MATCH(B1386,NationalTeams!C:C,0))</f>
        <v>46</v>
      </c>
      <c r="D1386" t="s">
        <v>1241</v>
      </c>
      <c r="E1386">
        <f>INDEX(TeamSports!B:B,MATCH(D1386,TeamSports!C:C,0))</f>
        <v>26</v>
      </c>
      <c r="F1386">
        <f>INDEX(RanksTable!H:H,MATCH(B1386,RanksTable!B:B,0))</f>
        <v>4</v>
      </c>
      <c r="H1386" t="str">
        <f t="shared" si="21"/>
        <v>INSERT INTO "TeamRanks" (team_id,team_sport_id,team_rank) VALUES (46,26,4);</v>
      </c>
    </row>
    <row r="1387" spans="2:8" x14ac:dyDescent="0.25">
      <c r="B1387" t="s">
        <v>368</v>
      </c>
      <c r="C1387">
        <f>INDEX(NationalTeams!B:B,MATCH(B1387,NationalTeams!C:C,0))</f>
        <v>47</v>
      </c>
      <c r="D1387" t="s">
        <v>1241</v>
      </c>
      <c r="E1387">
        <f>INDEX(TeamSports!B:B,MATCH(D1387,TeamSports!C:C,0))</f>
        <v>26</v>
      </c>
      <c r="F1387">
        <f>INDEX(RanksTable!H:H,MATCH(B1387,RanksTable!B:B,0))</f>
        <v>7</v>
      </c>
      <c r="H1387" t="str">
        <f t="shared" si="21"/>
        <v>INSERT INTO "TeamRanks" (team_id,team_sport_id,team_rank) VALUES (47,26,7);</v>
      </c>
    </row>
    <row r="1388" spans="2:8" x14ac:dyDescent="0.25">
      <c r="B1388" t="s">
        <v>369</v>
      </c>
      <c r="C1388">
        <f>INDEX(NationalTeams!B:B,MATCH(B1388,NationalTeams!C:C,0))</f>
        <v>48</v>
      </c>
      <c r="D1388" t="s">
        <v>1241</v>
      </c>
      <c r="E1388">
        <f>INDEX(TeamSports!B:B,MATCH(D1388,TeamSports!C:C,0))</f>
        <v>26</v>
      </c>
      <c r="F1388">
        <f>INDEX(RanksTable!H:H,MATCH(B1388,RanksTable!B:B,0))</f>
        <v>7</v>
      </c>
      <c r="H1388" t="str">
        <f t="shared" si="21"/>
        <v>INSERT INTO "TeamRanks" (team_id,team_sport_id,team_rank) VALUES (48,26,7);</v>
      </c>
    </row>
    <row r="1389" spans="2:8" x14ac:dyDescent="0.25">
      <c r="B1389" t="s">
        <v>447</v>
      </c>
      <c r="C1389">
        <f>INDEX(NationalTeams!B:B,MATCH(B1389,NationalTeams!C:C,0))</f>
        <v>49</v>
      </c>
      <c r="D1389" t="s">
        <v>1241</v>
      </c>
      <c r="E1389">
        <f>INDEX(TeamSports!B:B,MATCH(D1389,TeamSports!C:C,0))</f>
        <v>26</v>
      </c>
      <c r="F1389">
        <f>INDEX(RanksTable!H:H,MATCH(B1389,RanksTable!B:B,0))</f>
        <v>7</v>
      </c>
      <c r="H1389" t="str">
        <f t="shared" si="21"/>
        <v>INSERT INTO "TeamRanks" (team_id,team_sport_id,team_rank) VALUES (49,26,7);</v>
      </c>
    </row>
    <row r="1390" spans="2:8" x14ac:dyDescent="0.25">
      <c r="B1390" t="s">
        <v>425</v>
      </c>
      <c r="C1390">
        <f>INDEX(NationalTeams!B:B,MATCH(B1390,NationalTeams!C:C,0))</f>
        <v>50</v>
      </c>
      <c r="D1390" t="s">
        <v>1241</v>
      </c>
      <c r="E1390">
        <f>INDEX(TeamSports!B:B,MATCH(D1390,TeamSports!C:C,0))</f>
        <v>26</v>
      </c>
      <c r="F1390">
        <f>INDEX(RanksTable!H:H,MATCH(B1390,RanksTable!B:B,0))</f>
        <v>4</v>
      </c>
      <c r="H1390" t="str">
        <f t="shared" si="21"/>
        <v>INSERT INTO "TeamRanks" (team_id,team_sport_id,team_rank) VALUES (50,26,4);</v>
      </c>
    </row>
    <row r="1391" spans="2:8" x14ac:dyDescent="0.25">
      <c r="B1391" t="s">
        <v>323</v>
      </c>
      <c r="C1391">
        <f>INDEX(NationalTeams!B:B,MATCH(B1391,NationalTeams!C:C,0))</f>
        <v>51</v>
      </c>
      <c r="D1391" t="s">
        <v>1241</v>
      </c>
      <c r="E1391">
        <f>INDEX(TeamSports!B:B,MATCH(D1391,TeamSports!C:C,0))</f>
        <v>26</v>
      </c>
      <c r="F1391">
        <f>INDEX(RanksTable!H:H,MATCH(B1391,RanksTable!B:B,0))</f>
        <v>3</v>
      </c>
      <c r="H1391" t="str">
        <f t="shared" si="21"/>
        <v>INSERT INTO "TeamRanks" (team_id,team_sport_id,team_rank) VALUES (51,26,3);</v>
      </c>
    </row>
    <row r="1392" spans="2:8" x14ac:dyDescent="0.25">
      <c r="B1392" t="s">
        <v>354</v>
      </c>
      <c r="C1392">
        <f>INDEX(NationalTeams!B:B,MATCH(B1392,NationalTeams!C:C,0))</f>
        <v>52</v>
      </c>
      <c r="D1392" t="s">
        <v>1241</v>
      </c>
      <c r="E1392">
        <f>INDEX(TeamSports!B:B,MATCH(D1392,TeamSports!C:C,0))</f>
        <v>26</v>
      </c>
      <c r="F1392">
        <f>INDEX(RanksTable!H:H,MATCH(B1392,RanksTable!B:B,0))</f>
        <v>5</v>
      </c>
      <c r="H1392" t="str">
        <f t="shared" si="21"/>
        <v>INSERT INTO "TeamRanks" (team_id,team_sport_id,team_rank) VALUES (52,26,5);</v>
      </c>
    </row>
    <row r="1393" spans="2:8" x14ac:dyDescent="0.25">
      <c r="B1393" t="s">
        <v>498</v>
      </c>
      <c r="C1393">
        <f>INDEX(NationalTeams!B:B,MATCH(B1393,NationalTeams!C:C,0))</f>
        <v>53</v>
      </c>
      <c r="D1393" t="s">
        <v>1241</v>
      </c>
      <c r="E1393">
        <f>INDEX(TeamSports!B:B,MATCH(D1393,TeamSports!C:C,0))</f>
        <v>26</v>
      </c>
      <c r="F1393">
        <f>INDEX(RanksTable!H:H,MATCH(B1393,RanksTable!B:B,0))</f>
        <v>3</v>
      </c>
      <c r="H1393" t="str">
        <f t="shared" si="21"/>
        <v>INSERT INTO "TeamRanks" (team_id,team_sport_id,team_rank) VALUES (53,26,3);</v>
      </c>
    </row>
    <row r="1394" spans="2:8" x14ac:dyDescent="0.25">
      <c r="B1394" t="s">
        <v>406</v>
      </c>
      <c r="C1394">
        <f>INDEX(NationalTeams!B:B,MATCH(B1394,NationalTeams!C:C,0))</f>
        <v>54</v>
      </c>
      <c r="D1394" t="s">
        <v>1241</v>
      </c>
      <c r="E1394">
        <f>INDEX(TeamSports!B:B,MATCH(D1394,TeamSports!C:C,0))</f>
        <v>26</v>
      </c>
      <c r="F1394">
        <f>INDEX(RanksTable!H:H,MATCH(B1394,RanksTable!B:B,0))</f>
        <v>4</v>
      </c>
      <c r="H1394" t="str">
        <f t="shared" si="21"/>
        <v>INSERT INTO "TeamRanks" (team_id,team_sport_id,team_rank) VALUES (54,26,4);</v>
      </c>
    </row>
    <row r="1395" spans="2:8" x14ac:dyDescent="0.25">
      <c r="B1395" t="s">
        <v>404</v>
      </c>
      <c r="C1395">
        <f>INDEX(NationalTeams!B:B,MATCH(B1395,NationalTeams!C:C,0))</f>
        <v>55</v>
      </c>
      <c r="D1395" t="s">
        <v>1241</v>
      </c>
      <c r="E1395">
        <f>INDEX(TeamSports!B:B,MATCH(D1395,TeamSports!C:C,0))</f>
        <v>26</v>
      </c>
      <c r="F1395">
        <f>INDEX(RanksTable!H:H,MATCH(B1395,RanksTable!B:B,0))</f>
        <v>7</v>
      </c>
      <c r="H1395" t="str">
        <f t="shared" si="21"/>
        <v>INSERT INTO "TeamRanks" (team_id,team_sport_id,team_rank) VALUES (55,26,7);</v>
      </c>
    </row>
    <row r="1396" spans="2:8" x14ac:dyDescent="0.25">
      <c r="B1396" t="s">
        <v>495</v>
      </c>
      <c r="C1396">
        <f>INDEX(NationalTeams!B:B,MATCH(B1396,NationalTeams!C:C,0))</f>
        <v>56</v>
      </c>
      <c r="D1396" t="s">
        <v>1241</v>
      </c>
      <c r="E1396">
        <f>INDEX(TeamSports!B:B,MATCH(D1396,TeamSports!C:C,0))</f>
        <v>26</v>
      </c>
      <c r="F1396">
        <f>INDEX(RanksTable!H:H,MATCH(B1396,RanksTable!B:B,0))</f>
        <v>4</v>
      </c>
      <c r="H1396" t="str">
        <f t="shared" si="21"/>
        <v>INSERT INTO "TeamRanks" (team_id,team_sport_id,team_rank) VALUES (56,26,4);</v>
      </c>
    </row>
    <row r="1397" spans="2:8" x14ac:dyDescent="0.25">
      <c r="B1397" t="s">
        <v>413</v>
      </c>
      <c r="C1397">
        <f>INDEX(NationalTeams!B:B,MATCH(B1397,NationalTeams!C:C,0))</f>
        <v>57</v>
      </c>
      <c r="D1397" t="s">
        <v>1241</v>
      </c>
      <c r="E1397">
        <f>INDEX(TeamSports!B:B,MATCH(D1397,TeamSports!C:C,0))</f>
        <v>26</v>
      </c>
      <c r="F1397">
        <f>INDEX(RanksTable!H:H,MATCH(B1397,RanksTable!B:B,0))</f>
        <v>7</v>
      </c>
      <c r="H1397" t="str">
        <f t="shared" si="21"/>
        <v>INSERT INTO "TeamRanks" (team_id,team_sport_id,team_rank) VALUES (57,26,7);</v>
      </c>
    </row>
    <row r="1398" spans="2:8" x14ac:dyDescent="0.25">
      <c r="B1398" t="s">
        <v>331</v>
      </c>
      <c r="C1398">
        <f>INDEX(NationalTeams!B:B,MATCH(B1398,NationalTeams!C:C,0))</f>
        <v>58</v>
      </c>
      <c r="D1398" t="s">
        <v>1241</v>
      </c>
      <c r="E1398">
        <f>INDEX(TeamSports!B:B,MATCH(D1398,TeamSports!C:C,0))</f>
        <v>26</v>
      </c>
      <c r="F1398">
        <f>INDEX(RanksTable!H:H,MATCH(B1398,RanksTable!B:B,0))</f>
        <v>5</v>
      </c>
      <c r="H1398" t="str">
        <f t="shared" si="21"/>
        <v>INSERT INTO "TeamRanks" (team_id,team_sport_id,team_rank) VALUES (58,26,5);</v>
      </c>
    </row>
    <row r="1399" spans="2:8" x14ac:dyDescent="0.25">
      <c r="B1399" t="s">
        <v>365</v>
      </c>
      <c r="C1399">
        <f>INDEX(NationalTeams!B:B,MATCH(B1399,NationalTeams!C:C,0))</f>
        <v>59</v>
      </c>
      <c r="D1399" t="s">
        <v>1241</v>
      </c>
      <c r="E1399">
        <f>INDEX(TeamSports!B:B,MATCH(D1399,TeamSports!C:C,0))</f>
        <v>26</v>
      </c>
      <c r="F1399">
        <f>INDEX(RanksTable!H:H,MATCH(B1399,RanksTable!B:B,0))</f>
        <v>3</v>
      </c>
      <c r="H1399" t="str">
        <f t="shared" si="21"/>
        <v>INSERT INTO "TeamRanks" (team_id,team_sport_id,team_rank) VALUES (59,26,3);</v>
      </c>
    </row>
    <row r="1400" spans="2:8" x14ac:dyDescent="0.25">
      <c r="B1400" t="s">
        <v>332</v>
      </c>
      <c r="C1400">
        <f>INDEX(NationalTeams!B:B,MATCH(B1400,NationalTeams!C:C,0))</f>
        <v>60</v>
      </c>
      <c r="D1400" t="s">
        <v>1241</v>
      </c>
      <c r="E1400">
        <f>INDEX(TeamSports!B:B,MATCH(D1400,TeamSports!C:C,0))</f>
        <v>26</v>
      </c>
      <c r="F1400">
        <f>INDEX(RanksTable!H:H,MATCH(B1400,RanksTable!B:B,0))</f>
        <v>5</v>
      </c>
      <c r="H1400" t="str">
        <f t="shared" si="21"/>
        <v>INSERT INTO "TeamRanks" (team_id,team_sport_id,team_rank) VALUES (60,26,5);</v>
      </c>
    </row>
    <row r="1401" spans="2:8" x14ac:dyDescent="0.25">
      <c r="B1401" t="s">
        <v>435</v>
      </c>
      <c r="C1401">
        <f>INDEX(NationalTeams!B:B,MATCH(B1401,NationalTeams!C:C,0))</f>
        <v>61</v>
      </c>
      <c r="D1401" t="s">
        <v>1241</v>
      </c>
      <c r="E1401">
        <f>INDEX(TeamSports!B:B,MATCH(D1401,TeamSports!C:C,0))</f>
        <v>26</v>
      </c>
      <c r="F1401">
        <f>INDEX(RanksTable!H:H,MATCH(B1401,RanksTable!B:B,0))</f>
        <v>5</v>
      </c>
      <c r="H1401" t="str">
        <f t="shared" si="21"/>
        <v>INSERT INTO "TeamRanks" (team_id,team_sport_id,team_rank) VALUES (61,26,5);</v>
      </c>
    </row>
    <row r="1402" spans="2:8" x14ac:dyDescent="0.25">
      <c r="B1402" t="s">
        <v>346</v>
      </c>
      <c r="C1402">
        <f>INDEX(NationalTeams!B:B,MATCH(B1402,NationalTeams!C:C,0))</f>
        <v>62</v>
      </c>
      <c r="D1402" t="s">
        <v>1241</v>
      </c>
      <c r="E1402">
        <f>INDEX(TeamSports!B:B,MATCH(D1402,TeamSports!C:C,0))</f>
        <v>26</v>
      </c>
      <c r="F1402">
        <f>INDEX(RanksTable!H:H,MATCH(B1402,RanksTable!B:B,0))</f>
        <v>6</v>
      </c>
      <c r="H1402" t="str">
        <f t="shared" si="21"/>
        <v>INSERT INTO "TeamRanks" (team_id,team_sport_id,team_rank) VALUES (62,26,6);</v>
      </c>
    </row>
    <row r="1403" spans="2:8" x14ac:dyDescent="0.25">
      <c r="B1403" t="s">
        <v>515</v>
      </c>
      <c r="C1403">
        <f>INDEX(NationalTeams!B:B,MATCH(B1403,NationalTeams!C:C,0))</f>
        <v>63</v>
      </c>
      <c r="D1403" t="s">
        <v>1241</v>
      </c>
      <c r="E1403">
        <f>INDEX(TeamSports!B:B,MATCH(D1403,TeamSports!C:C,0))</f>
        <v>26</v>
      </c>
      <c r="F1403">
        <f>INDEX(RanksTable!H:H,MATCH(B1403,RanksTable!B:B,0))</f>
        <v>7</v>
      </c>
      <c r="H1403" t="str">
        <f t="shared" si="21"/>
        <v>INSERT INTO "TeamRanks" (team_id,team_sport_id,team_rank) VALUES (63,26,7);</v>
      </c>
    </row>
    <row r="1404" spans="2:8" x14ac:dyDescent="0.25">
      <c r="B1404" t="s">
        <v>509</v>
      </c>
      <c r="C1404">
        <f>INDEX(NationalTeams!B:B,MATCH(B1404,NationalTeams!C:C,0))</f>
        <v>64</v>
      </c>
      <c r="D1404" t="s">
        <v>1241</v>
      </c>
      <c r="E1404">
        <f>INDEX(TeamSports!B:B,MATCH(D1404,TeamSports!C:C,0))</f>
        <v>26</v>
      </c>
      <c r="F1404">
        <f>INDEX(RanksTable!H:H,MATCH(B1404,RanksTable!B:B,0))</f>
        <v>4</v>
      </c>
      <c r="H1404" t="str">
        <f t="shared" si="21"/>
        <v>INSERT INTO "TeamRanks" (team_id,team_sport_id,team_rank) VALUES (64,26,4);</v>
      </c>
    </row>
    <row r="1405" spans="2:8" x14ac:dyDescent="0.25">
      <c r="B1405" t="s">
        <v>518</v>
      </c>
      <c r="C1405">
        <f>INDEX(NationalTeams!B:B,MATCH(B1405,NationalTeams!C:C,0))</f>
        <v>65</v>
      </c>
      <c r="D1405" t="s">
        <v>1241</v>
      </c>
      <c r="E1405">
        <f>INDEX(TeamSports!B:B,MATCH(D1405,TeamSports!C:C,0))</f>
        <v>26</v>
      </c>
      <c r="F1405">
        <f>INDEX(RanksTable!H:H,MATCH(B1405,RanksTable!B:B,0))</f>
        <v>2</v>
      </c>
      <c r="H1405" t="str">
        <f t="shared" si="21"/>
        <v>INSERT INTO "TeamRanks" (team_id,team_sport_id,team_rank) VALUES (65,26,2);</v>
      </c>
    </row>
    <row r="1406" spans="2:8" x14ac:dyDescent="0.25">
      <c r="B1406" t="s">
        <v>490</v>
      </c>
      <c r="C1406">
        <f>INDEX(NationalTeams!B:B,MATCH(B1406,NationalTeams!C:C,0))</f>
        <v>66</v>
      </c>
      <c r="D1406" t="s">
        <v>1241</v>
      </c>
      <c r="E1406">
        <f>INDEX(TeamSports!B:B,MATCH(D1406,TeamSports!C:C,0))</f>
        <v>26</v>
      </c>
      <c r="F1406">
        <f>INDEX(RanksTable!H:H,MATCH(B1406,RanksTable!B:B,0))</f>
        <v>1</v>
      </c>
      <c r="H1406" t="str">
        <f t="shared" si="21"/>
        <v>INSERT INTO "TeamRanks" (team_id,team_sport_id,team_rank) VALUES (66,26,1);</v>
      </c>
    </row>
    <row r="1407" spans="2:8" x14ac:dyDescent="0.25">
      <c r="B1407" t="s">
        <v>349</v>
      </c>
      <c r="C1407">
        <f>INDEX(NationalTeams!B:B,MATCH(B1407,NationalTeams!C:C,0))</f>
        <v>67</v>
      </c>
      <c r="D1407" t="s">
        <v>1241</v>
      </c>
      <c r="E1407">
        <f>INDEX(TeamSports!B:B,MATCH(D1407,TeamSports!C:C,0))</f>
        <v>26</v>
      </c>
      <c r="F1407">
        <f>INDEX(RanksTable!H:H,MATCH(B1407,RanksTable!B:B,0))</f>
        <v>1</v>
      </c>
      <c r="H1407" t="str">
        <f t="shared" si="21"/>
        <v>INSERT INTO "TeamRanks" (team_id,team_sport_id,team_rank) VALUES (67,26,1);</v>
      </c>
    </row>
    <row r="1408" spans="2:8" x14ac:dyDescent="0.25">
      <c r="B1408" t="s">
        <v>531</v>
      </c>
      <c r="C1408">
        <f>INDEX(NationalTeams!B:B,MATCH(B1408,NationalTeams!C:C,0))</f>
        <v>68</v>
      </c>
      <c r="D1408" t="s">
        <v>1241</v>
      </c>
      <c r="E1408">
        <f>INDEX(TeamSports!B:B,MATCH(D1408,TeamSports!C:C,0))</f>
        <v>26</v>
      </c>
      <c r="F1408">
        <f>INDEX(RanksTable!H:H,MATCH(B1408,RanksTable!B:B,0))</f>
        <v>3</v>
      </c>
      <c r="H1408" t="str">
        <f t="shared" si="21"/>
        <v>INSERT INTO "TeamRanks" (team_id,team_sport_id,team_rank) VALUES (68,26,3);</v>
      </c>
    </row>
    <row r="1409" spans="2:8" x14ac:dyDescent="0.25">
      <c r="B1409" t="s">
        <v>326</v>
      </c>
      <c r="C1409">
        <f>INDEX(NationalTeams!B:B,MATCH(B1409,NationalTeams!C:C,0))</f>
        <v>69</v>
      </c>
      <c r="D1409" t="s">
        <v>1241</v>
      </c>
      <c r="E1409">
        <f>INDEX(TeamSports!B:B,MATCH(D1409,TeamSports!C:C,0))</f>
        <v>26</v>
      </c>
      <c r="F1409">
        <f>INDEX(RanksTable!H:H,MATCH(B1409,RanksTable!B:B,0))</f>
        <v>7</v>
      </c>
      <c r="H1409" t="str">
        <f t="shared" si="21"/>
        <v>INSERT INTO "TeamRanks" (team_id,team_sport_id,team_rank) VALUES (69,26,7);</v>
      </c>
    </row>
    <row r="1410" spans="2:8" x14ac:dyDescent="0.25">
      <c r="B1410" t="s">
        <v>320</v>
      </c>
      <c r="C1410">
        <f>INDEX(NationalTeams!B:B,MATCH(B1410,NationalTeams!C:C,0))</f>
        <v>70</v>
      </c>
      <c r="D1410" t="s">
        <v>1241</v>
      </c>
      <c r="E1410">
        <f>INDEX(TeamSports!B:B,MATCH(D1410,TeamSports!C:C,0))</f>
        <v>26</v>
      </c>
      <c r="F1410">
        <f>INDEX(RanksTable!H:H,MATCH(B1410,RanksTable!B:B,0))</f>
        <v>7</v>
      </c>
      <c r="H1410" t="str">
        <f t="shared" si="21"/>
        <v>INSERT INTO "TeamRanks" (team_id,team_sport_id,team_rank) VALUES (70,26,7);</v>
      </c>
    </row>
    <row r="1411" spans="2:8" x14ac:dyDescent="0.25">
      <c r="B1411" t="s">
        <v>459</v>
      </c>
      <c r="C1411">
        <f>INDEX(NationalTeams!B:B,MATCH(B1411,NationalTeams!C:C,0))</f>
        <v>71</v>
      </c>
      <c r="D1411" t="s">
        <v>1241</v>
      </c>
      <c r="E1411">
        <f>INDEX(TeamSports!B:B,MATCH(D1411,TeamSports!C:C,0))</f>
        <v>26</v>
      </c>
      <c r="F1411">
        <f>INDEX(RanksTable!H:H,MATCH(B1411,RanksTable!B:B,0))</f>
        <v>6</v>
      </c>
      <c r="H1411" t="str">
        <f t="shared" si="21"/>
        <v>INSERT INTO "TeamRanks" (team_id,team_sport_id,team_rank) VALUES (71,26,6);</v>
      </c>
    </row>
    <row r="1412" spans="2:8" x14ac:dyDescent="0.25">
      <c r="B1412" t="s">
        <v>445</v>
      </c>
      <c r="C1412">
        <f>INDEX(NationalTeams!B:B,MATCH(B1412,NationalTeams!C:C,0))</f>
        <v>72</v>
      </c>
      <c r="D1412" t="s">
        <v>1241</v>
      </c>
      <c r="E1412">
        <f>INDEX(TeamSports!B:B,MATCH(D1412,TeamSports!C:C,0))</f>
        <v>26</v>
      </c>
      <c r="F1412">
        <f>INDEX(RanksTable!H:H,MATCH(B1412,RanksTable!B:B,0))</f>
        <v>3</v>
      </c>
      <c r="H1412" t="str">
        <f t="shared" ref="H1412:H1475" si="22">_xlfn.CONCAT($H$1,$L$1,$C$1,$L$1," ",$J$1,$C$2,$N$1,$E$2,$N$1,$F$2,$K$1,$I$1,$J$1,C1412,$N$1,E1412,$N$1,F1412,$K$1,$O$1)</f>
        <v>INSERT INTO "TeamRanks" (team_id,team_sport_id,team_rank) VALUES (72,26,3);</v>
      </c>
    </row>
    <row r="1413" spans="2:8" x14ac:dyDescent="0.25">
      <c r="B1413" t="s">
        <v>511</v>
      </c>
      <c r="C1413">
        <f>INDEX(NationalTeams!B:B,MATCH(B1413,NationalTeams!C:C,0))</f>
        <v>73</v>
      </c>
      <c r="D1413" t="s">
        <v>1241</v>
      </c>
      <c r="E1413">
        <f>INDEX(TeamSports!B:B,MATCH(D1413,TeamSports!C:C,0))</f>
        <v>26</v>
      </c>
      <c r="F1413">
        <f>INDEX(RanksTable!H:H,MATCH(B1413,RanksTable!B:B,0))</f>
        <v>2</v>
      </c>
      <c r="H1413" t="str">
        <f t="shared" si="22"/>
        <v>INSERT INTO "TeamRanks" (team_id,team_sport_id,team_rank) VALUES (73,26,2);</v>
      </c>
    </row>
    <row r="1414" spans="2:8" x14ac:dyDescent="0.25">
      <c r="B1414" t="s">
        <v>487</v>
      </c>
      <c r="C1414">
        <f>INDEX(NationalTeams!B:B,MATCH(B1414,NationalTeams!C:C,0))</f>
        <v>74</v>
      </c>
      <c r="D1414" t="s">
        <v>1241</v>
      </c>
      <c r="E1414">
        <f>INDEX(TeamSports!B:B,MATCH(D1414,TeamSports!C:C,0))</f>
        <v>26</v>
      </c>
      <c r="F1414">
        <f>INDEX(RanksTable!H:H,MATCH(B1414,RanksTable!B:B,0))</f>
        <v>1</v>
      </c>
      <c r="H1414" t="str">
        <f t="shared" si="22"/>
        <v>INSERT INTO "TeamRanks" (team_id,team_sport_id,team_rank) VALUES (74,26,1);</v>
      </c>
    </row>
    <row r="1415" spans="2:8" x14ac:dyDescent="0.25">
      <c r="B1415" t="s">
        <v>383</v>
      </c>
      <c r="C1415">
        <f>INDEX(NationalTeams!B:B,MATCH(B1415,NationalTeams!C:C,0))</f>
        <v>75</v>
      </c>
      <c r="D1415" t="s">
        <v>1241</v>
      </c>
      <c r="E1415">
        <f>INDEX(TeamSports!B:B,MATCH(D1415,TeamSports!C:C,0))</f>
        <v>26</v>
      </c>
      <c r="F1415">
        <f>INDEX(RanksTable!H:H,MATCH(B1415,RanksTable!B:B,0))</f>
        <v>6</v>
      </c>
      <c r="H1415" t="str">
        <f t="shared" si="22"/>
        <v>INSERT INTO "TeamRanks" (team_id,team_sport_id,team_rank) VALUES (75,26,6);</v>
      </c>
    </row>
    <row r="1416" spans="2:8" x14ac:dyDescent="0.25">
      <c r="B1416" t="s">
        <v>517</v>
      </c>
      <c r="C1416">
        <f>INDEX(NationalTeams!B:B,MATCH(B1416,NationalTeams!C:C,0))</f>
        <v>76</v>
      </c>
      <c r="D1416" t="s">
        <v>1241</v>
      </c>
      <c r="E1416">
        <f>INDEX(TeamSports!B:B,MATCH(D1416,TeamSports!C:C,0))</f>
        <v>26</v>
      </c>
      <c r="F1416">
        <f>INDEX(RanksTable!H:H,MATCH(B1416,RanksTable!B:B,0))</f>
        <v>7</v>
      </c>
      <c r="H1416" t="str">
        <f t="shared" si="22"/>
        <v>INSERT INTO "TeamRanks" (team_id,team_sport_id,team_rank) VALUES (76,26,7);</v>
      </c>
    </row>
    <row r="1417" spans="2:8" x14ac:dyDescent="0.25">
      <c r="B1417" t="s">
        <v>391</v>
      </c>
      <c r="C1417">
        <f>INDEX(NationalTeams!B:B,MATCH(B1417,NationalTeams!C:C,0))</f>
        <v>77</v>
      </c>
      <c r="D1417" t="s">
        <v>1241</v>
      </c>
      <c r="E1417">
        <f>INDEX(TeamSports!B:B,MATCH(D1417,TeamSports!C:C,0))</f>
        <v>26</v>
      </c>
      <c r="F1417">
        <f>INDEX(RanksTable!H:H,MATCH(B1417,RanksTable!B:B,0))</f>
        <v>7</v>
      </c>
      <c r="H1417" t="str">
        <f t="shared" si="22"/>
        <v>INSERT INTO "TeamRanks" (team_id,team_sport_id,team_rank) VALUES (77,26,7);</v>
      </c>
    </row>
    <row r="1418" spans="2:8" x14ac:dyDescent="0.25">
      <c r="B1418" t="s">
        <v>524</v>
      </c>
      <c r="C1418">
        <f>INDEX(NationalTeams!B:B,MATCH(B1418,NationalTeams!C:C,0))</f>
        <v>78</v>
      </c>
      <c r="D1418" t="s">
        <v>1241</v>
      </c>
      <c r="E1418">
        <f>INDEX(TeamSports!B:B,MATCH(D1418,TeamSports!C:C,0))</f>
        <v>26</v>
      </c>
      <c r="F1418">
        <f>INDEX(RanksTable!H:H,MATCH(B1418,RanksTable!B:B,0))</f>
        <v>2</v>
      </c>
      <c r="H1418" t="str">
        <f t="shared" si="22"/>
        <v>INSERT INTO "TeamRanks" (team_id,team_sport_id,team_rank) VALUES (78,26,2);</v>
      </c>
    </row>
    <row r="1419" spans="2:8" x14ac:dyDescent="0.25">
      <c r="B1419" t="s">
        <v>325</v>
      </c>
      <c r="C1419">
        <f>INDEX(NationalTeams!B:B,MATCH(B1419,NationalTeams!C:C,0))</f>
        <v>79</v>
      </c>
      <c r="D1419" t="s">
        <v>1241</v>
      </c>
      <c r="E1419">
        <f>INDEX(TeamSports!B:B,MATCH(D1419,TeamSports!C:C,0))</f>
        <v>26</v>
      </c>
      <c r="F1419">
        <f>INDEX(RanksTable!H:H,MATCH(B1419,RanksTable!B:B,0))</f>
        <v>7</v>
      </c>
      <c r="H1419" t="str">
        <f t="shared" si="22"/>
        <v>INSERT INTO "TeamRanks" (team_id,team_sport_id,team_rank) VALUES (79,26,7);</v>
      </c>
    </row>
    <row r="1420" spans="2:8" x14ac:dyDescent="0.25">
      <c r="B1420" t="s">
        <v>536</v>
      </c>
      <c r="C1420">
        <f>INDEX(NationalTeams!B:B,MATCH(B1420,NationalTeams!C:C,0))</f>
        <v>80</v>
      </c>
      <c r="D1420" t="s">
        <v>1241</v>
      </c>
      <c r="E1420">
        <f>INDEX(TeamSports!B:B,MATCH(D1420,TeamSports!C:C,0))</f>
        <v>26</v>
      </c>
      <c r="F1420">
        <f>INDEX(RanksTable!H:H,MATCH(B1420,RanksTable!B:B,0))</f>
        <v>6</v>
      </c>
      <c r="H1420" t="str">
        <f t="shared" si="22"/>
        <v>INSERT INTO "TeamRanks" (team_id,team_sport_id,team_rank) VALUES (80,26,6);</v>
      </c>
    </row>
    <row r="1421" spans="2:8" x14ac:dyDescent="0.25">
      <c r="B1421" t="s">
        <v>405</v>
      </c>
      <c r="C1421">
        <f>INDEX(NationalTeams!B:B,MATCH(B1421,NationalTeams!C:C,0))</f>
        <v>81</v>
      </c>
      <c r="D1421" t="s">
        <v>1241</v>
      </c>
      <c r="E1421">
        <f>INDEX(TeamSports!B:B,MATCH(D1421,TeamSports!C:C,0))</f>
        <v>26</v>
      </c>
      <c r="F1421">
        <f>INDEX(RanksTable!H:H,MATCH(B1421,RanksTable!B:B,0))</f>
        <v>6</v>
      </c>
      <c r="H1421" t="str">
        <f t="shared" si="22"/>
        <v>INSERT INTO "TeamRanks" (team_id,team_sport_id,team_rank) VALUES (81,26,6);</v>
      </c>
    </row>
    <row r="1422" spans="2:8" x14ac:dyDescent="0.25">
      <c r="B1422" t="s">
        <v>508</v>
      </c>
      <c r="C1422">
        <f>INDEX(NationalTeams!B:B,MATCH(B1422,NationalTeams!C:C,0))</f>
        <v>82</v>
      </c>
      <c r="D1422" t="s">
        <v>1241</v>
      </c>
      <c r="E1422">
        <f>INDEX(TeamSports!B:B,MATCH(D1422,TeamSports!C:C,0))</f>
        <v>26</v>
      </c>
      <c r="F1422">
        <f>INDEX(RanksTable!H:H,MATCH(B1422,RanksTable!B:B,0))</f>
        <v>2</v>
      </c>
      <c r="H1422" t="str">
        <f t="shared" si="22"/>
        <v>INSERT INTO "TeamRanks" (team_id,team_sport_id,team_rank) VALUES (82,26,2);</v>
      </c>
    </row>
    <row r="1423" spans="2:8" x14ac:dyDescent="0.25">
      <c r="B1423" t="s">
        <v>477</v>
      </c>
      <c r="C1423">
        <f>INDEX(NationalTeams!B:B,MATCH(B1423,NationalTeams!C:C,0))</f>
        <v>83</v>
      </c>
      <c r="D1423" t="s">
        <v>1241</v>
      </c>
      <c r="E1423">
        <f>INDEX(TeamSports!B:B,MATCH(D1423,TeamSports!C:C,0))</f>
        <v>26</v>
      </c>
      <c r="F1423">
        <f>INDEX(RanksTable!H:H,MATCH(B1423,RanksTable!B:B,0))</f>
        <v>4</v>
      </c>
      <c r="H1423" t="str">
        <f t="shared" si="22"/>
        <v>INSERT INTO "TeamRanks" (team_id,team_sport_id,team_rank) VALUES (83,26,4);</v>
      </c>
    </row>
    <row r="1424" spans="2:8" x14ac:dyDescent="0.25">
      <c r="B1424" t="s">
        <v>396</v>
      </c>
      <c r="C1424">
        <f>INDEX(NationalTeams!B:B,MATCH(B1424,NationalTeams!C:C,0))</f>
        <v>84</v>
      </c>
      <c r="D1424" t="s">
        <v>1241</v>
      </c>
      <c r="E1424">
        <f>INDEX(TeamSports!B:B,MATCH(D1424,TeamSports!C:C,0))</f>
        <v>26</v>
      </c>
      <c r="F1424">
        <f>INDEX(RanksTable!H:H,MATCH(B1424,RanksTable!B:B,0))</f>
        <v>6</v>
      </c>
      <c r="H1424" t="str">
        <f t="shared" si="22"/>
        <v>INSERT INTO "TeamRanks" (team_id,team_sport_id,team_rank) VALUES (84,26,6);</v>
      </c>
    </row>
    <row r="1425" spans="2:8" x14ac:dyDescent="0.25">
      <c r="B1425" t="s">
        <v>382</v>
      </c>
      <c r="C1425">
        <f>INDEX(NationalTeams!B:B,MATCH(B1425,NationalTeams!C:C,0))</f>
        <v>85</v>
      </c>
      <c r="D1425" t="s">
        <v>1241</v>
      </c>
      <c r="E1425">
        <f>INDEX(TeamSports!B:B,MATCH(D1425,TeamSports!C:C,0))</f>
        <v>26</v>
      </c>
      <c r="F1425">
        <f>INDEX(RanksTable!H:H,MATCH(B1425,RanksTable!B:B,0))</f>
        <v>4</v>
      </c>
      <c r="H1425" t="str">
        <f t="shared" si="22"/>
        <v>INSERT INTO "TeamRanks" (team_id,team_sport_id,team_rank) VALUES (85,26,4);</v>
      </c>
    </row>
    <row r="1426" spans="2:8" x14ac:dyDescent="0.25">
      <c r="B1426" t="s">
        <v>338</v>
      </c>
      <c r="C1426">
        <f>INDEX(NationalTeams!B:B,MATCH(B1426,NationalTeams!C:C,0))</f>
        <v>86</v>
      </c>
      <c r="D1426" t="s">
        <v>1241</v>
      </c>
      <c r="E1426">
        <f>INDEX(TeamSports!B:B,MATCH(D1426,TeamSports!C:C,0))</f>
        <v>26</v>
      </c>
      <c r="F1426">
        <f>INDEX(RanksTable!H:H,MATCH(B1426,RanksTable!B:B,0))</f>
        <v>7</v>
      </c>
      <c r="H1426" t="str">
        <f t="shared" si="22"/>
        <v>INSERT INTO "TeamRanks" (team_id,team_sport_id,team_rank) VALUES (86,26,7);</v>
      </c>
    </row>
    <row r="1427" spans="2:8" x14ac:dyDescent="0.25">
      <c r="B1427" t="s">
        <v>392</v>
      </c>
      <c r="C1427">
        <f>INDEX(NationalTeams!B:B,MATCH(B1427,NationalTeams!C:C,0))</f>
        <v>87</v>
      </c>
      <c r="D1427" t="s">
        <v>1241</v>
      </c>
      <c r="E1427">
        <f>INDEX(TeamSports!B:B,MATCH(D1427,TeamSports!C:C,0))</f>
        <v>26</v>
      </c>
      <c r="F1427">
        <f>INDEX(RanksTable!H:H,MATCH(B1427,RanksTable!B:B,0))</f>
        <v>6</v>
      </c>
      <c r="H1427" t="str">
        <f t="shared" si="22"/>
        <v>INSERT INTO "TeamRanks" (team_id,team_sport_id,team_rank) VALUES (87,26,6);</v>
      </c>
    </row>
    <row r="1428" spans="2:8" x14ac:dyDescent="0.25">
      <c r="B1428" t="s">
        <v>335</v>
      </c>
      <c r="C1428">
        <f>INDEX(NationalTeams!B:B,MATCH(B1428,NationalTeams!C:C,0))</f>
        <v>88</v>
      </c>
      <c r="D1428" t="s">
        <v>1241</v>
      </c>
      <c r="E1428">
        <f>INDEX(TeamSports!B:B,MATCH(D1428,TeamSports!C:C,0))</f>
        <v>26</v>
      </c>
      <c r="F1428">
        <f>INDEX(RanksTable!H:H,MATCH(B1428,RanksTable!B:B,0))</f>
        <v>6</v>
      </c>
      <c r="H1428" t="str">
        <f t="shared" si="22"/>
        <v>INSERT INTO "TeamRanks" (team_id,team_sport_id,team_rank) VALUES (88,26,6);</v>
      </c>
    </row>
    <row r="1429" spans="2:8" x14ac:dyDescent="0.25">
      <c r="B1429" t="s">
        <v>333</v>
      </c>
      <c r="C1429">
        <f>INDEX(NationalTeams!B:B,MATCH(B1429,NationalTeams!C:C,0))</f>
        <v>89</v>
      </c>
      <c r="D1429" t="s">
        <v>1241</v>
      </c>
      <c r="E1429">
        <f>INDEX(TeamSports!B:B,MATCH(D1429,TeamSports!C:C,0))</f>
        <v>26</v>
      </c>
      <c r="F1429">
        <f>INDEX(RanksTable!H:H,MATCH(B1429,RanksTable!B:B,0))</f>
        <v>6</v>
      </c>
      <c r="H1429" t="str">
        <f t="shared" si="22"/>
        <v>INSERT INTO "TeamRanks" (team_id,team_sport_id,team_rank) VALUES (89,26,6);</v>
      </c>
    </row>
    <row r="1430" spans="2:8" x14ac:dyDescent="0.25">
      <c r="B1430" t="s">
        <v>397</v>
      </c>
      <c r="C1430">
        <f>INDEX(NationalTeams!B:B,MATCH(B1430,NationalTeams!C:C,0))</f>
        <v>90</v>
      </c>
      <c r="D1430" t="s">
        <v>1241</v>
      </c>
      <c r="E1430">
        <f>INDEX(TeamSports!B:B,MATCH(D1430,TeamSports!C:C,0))</f>
        <v>26</v>
      </c>
      <c r="F1430">
        <f>INDEX(RanksTable!H:H,MATCH(B1430,RanksTable!B:B,0))</f>
        <v>6</v>
      </c>
      <c r="H1430" t="str">
        <f t="shared" si="22"/>
        <v>INSERT INTO "TeamRanks" (team_id,team_sport_id,team_rank) VALUES (90,26,6);</v>
      </c>
    </row>
    <row r="1431" spans="2:8" x14ac:dyDescent="0.25">
      <c r="B1431" t="s">
        <v>469</v>
      </c>
      <c r="C1431">
        <f>INDEX(NationalTeams!B:B,MATCH(B1431,NationalTeams!C:C,0))</f>
        <v>91</v>
      </c>
      <c r="D1431" t="s">
        <v>1241</v>
      </c>
      <c r="E1431">
        <f>INDEX(TeamSports!B:B,MATCH(D1431,TeamSports!C:C,0))</f>
        <v>26</v>
      </c>
      <c r="F1431">
        <f>INDEX(RanksTable!H:H,MATCH(B1431,RanksTable!B:B,0))</f>
        <v>6</v>
      </c>
      <c r="H1431" t="str">
        <f t="shared" si="22"/>
        <v>INSERT INTO "TeamRanks" (team_id,team_sport_id,team_rank) VALUES (91,26,6);</v>
      </c>
    </row>
    <row r="1432" spans="2:8" x14ac:dyDescent="0.25">
      <c r="B1432" t="s">
        <v>512</v>
      </c>
      <c r="C1432">
        <f>INDEX(NationalTeams!B:B,MATCH(B1432,NationalTeams!C:C,0))</f>
        <v>92</v>
      </c>
      <c r="D1432" t="s">
        <v>1241</v>
      </c>
      <c r="E1432">
        <f>INDEX(TeamSports!B:B,MATCH(D1432,TeamSports!C:C,0))</f>
        <v>26</v>
      </c>
      <c r="F1432">
        <f>INDEX(RanksTable!H:H,MATCH(B1432,RanksTable!B:B,0))</f>
        <v>3</v>
      </c>
      <c r="H1432" t="str">
        <f t="shared" si="22"/>
        <v>INSERT INTO "TeamRanks" (team_id,team_sport_id,team_rank) VALUES (92,26,3);</v>
      </c>
    </row>
    <row r="1433" spans="2:8" x14ac:dyDescent="0.25">
      <c r="B1433" t="s">
        <v>458</v>
      </c>
      <c r="C1433">
        <f>INDEX(NationalTeams!B:B,MATCH(B1433,NationalTeams!C:C,0))</f>
        <v>93</v>
      </c>
      <c r="D1433" t="s">
        <v>1241</v>
      </c>
      <c r="E1433">
        <f>INDEX(TeamSports!B:B,MATCH(D1433,TeamSports!C:C,0))</f>
        <v>26</v>
      </c>
      <c r="F1433">
        <f>INDEX(RanksTable!H:H,MATCH(B1433,RanksTable!B:B,0))</f>
        <v>4</v>
      </c>
      <c r="H1433" t="str">
        <f t="shared" si="22"/>
        <v>INSERT INTO "TeamRanks" (team_id,team_sport_id,team_rank) VALUES (93,26,4);</v>
      </c>
    </row>
    <row r="1434" spans="2:8" x14ac:dyDescent="0.25">
      <c r="B1434" t="s">
        <v>444</v>
      </c>
      <c r="C1434">
        <f>INDEX(NationalTeams!B:B,MATCH(B1434,NationalTeams!C:C,0))</f>
        <v>94</v>
      </c>
      <c r="D1434" t="s">
        <v>1241</v>
      </c>
      <c r="E1434">
        <f>INDEX(TeamSports!B:B,MATCH(D1434,TeamSports!C:C,0))</f>
        <v>26</v>
      </c>
      <c r="F1434">
        <f>INDEX(RanksTable!H:H,MATCH(B1434,RanksTable!B:B,0))</f>
        <v>5</v>
      </c>
      <c r="H1434" t="str">
        <f t="shared" si="22"/>
        <v>INSERT INTO "TeamRanks" (team_id,team_sport_id,team_rank) VALUES (94,26,5);</v>
      </c>
    </row>
    <row r="1435" spans="2:8" x14ac:dyDescent="0.25">
      <c r="B1435" t="s">
        <v>493</v>
      </c>
      <c r="C1435">
        <f>INDEX(NationalTeams!B:B,MATCH(B1435,NationalTeams!C:C,0))</f>
        <v>95</v>
      </c>
      <c r="D1435" t="s">
        <v>1241</v>
      </c>
      <c r="E1435">
        <f>INDEX(TeamSports!B:B,MATCH(D1435,TeamSports!C:C,0))</f>
        <v>26</v>
      </c>
      <c r="F1435">
        <f>INDEX(RanksTable!H:H,MATCH(B1435,RanksTable!B:B,0))</f>
        <v>3</v>
      </c>
      <c r="H1435" t="str">
        <f t="shared" si="22"/>
        <v>INSERT INTO "TeamRanks" (team_id,team_sport_id,team_rank) VALUES (95,26,3);</v>
      </c>
    </row>
    <row r="1436" spans="2:8" x14ac:dyDescent="0.25">
      <c r="B1436" t="s">
        <v>431</v>
      </c>
      <c r="C1436">
        <f>INDEX(NationalTeams!B:B,MATCH(B1436,NationalTeams!C:C,0))</f>
        <v>96</v>
      </c>
      <c r="D1436" t="s">
        <v>1241</v>
      </c>
      <c r="E1436">
        <f>INDEX(TeamSports!B:B,MATCH(D1436,TeamSports!C:C,0))</f>
        <v>26</v>
      </c>
      <c r="F1436">
        <f>INDEX(RanksTable!H:H,MATCH(B1436,RanksTable!B:B,0))</f>
        <v>5</v>
      </c>
      <c r="H1436" t="str">
        <f t="shared" si="22"/>
        <v>INSERT INTO "TeamRanks" (team_id,team_sport_id,team_rank) VALUES (96,26,5);</v>
      </c>
    </row>
    <row r="1437" spans="2:8" x14ac:dyDescent="0.25">
      <c r="B1437" t="s">
        <v>427</v>
      </c>
      <c r="C1437">
        <f>INDEX(NationalTeams!B:B,MATCH(B1437,NationalTeams!C:C,0))</f>
        <v>97</v>
      </c>
      <c r="D1437" t="s">
        <v>1241</v>
      </c>
      <c r="E1437">
        <f>INDEX(TeamSports!B:B,MATCH(D1437,TeamSports!C:C,0))</f>
        <v>26</v>
      </c>
      <c r="F1437">
        <f>INDEX(RanksTable!H:H,MATCH(B1437,RanksTable!B:B,0))</f>
        <v>3</v>
      </c>
      <c r="H1437" t="str">
        <f t="shared" si="22"/>
        <v>INSERT INTO "TeamRanks" (team_id,team_sport_id,team_rank) VALUES (97,26,3);</v>
      </c>
    </row>
    <row r="1438" spans="2:8" x14ac:dyDescent="0.25">
      <c r="B1438" t="s">
        <v>513</v>
      </c>
      <c r="C1438">
        <f>INDEX(NationalTeams!B:B,MATCH(B1438,NationalTeams!C:C,0))</f>
        <v>98</v>
      </c>
      <c r="D1438" t="s">
        <v>1241</v>
      </c>
      <c r="E1438">
        <f>INDEX(TeamSports!B:B,MATCH(D1438,TeamSports!C:C,0))</f>
        <v>26</v>
      </c>
      <c r="F1438">
        <f>INDEX(RanksTable!H:H,MATCH(B1438,RanksTable!B:B,0))</f>
        <v>5</v>
      </c>
      <c r="H1438" t="str">
        <f t="shared" si="22"/>
        <v>INSERT INTO "TeamRanks" (team_id,team_sport_id,team_rank) VALUES (98,26,5);</v>
      </c>
    </row>
    <row r="1439" spans="2:8" x14ac:dyDescent="0.25">
      <c r="B1439" t="s">
        <v>503</v>
      </c>
      <c r="C1439">
        <f>INDEX(NationalTeams!B:B,MATCH(B1439,NationalTeams!C:C,0))</f>
        <v>99</v>
      </c>
      <c r="D1439" t="s">
        <v>1241</v>
      </c>
      <c r="E1439">
        <f>INDEX(TeamSports!B:B,MATCH(D1439,TeamSports!C:C,0))</f>
        <v>26</v>
      </c>
      <c r="F1439">
        <f>INDEX(RanksTable!H:H,MATCH(B1439,RanksTable!B:B,0))</f>
        <v>7</v>
      </c>
      <c r="H1439" t="str">
        <f t="shared" si="22"/>
        <v>INSERT INTO "TeamRanks" (team_id,team_sport_id,team_rank) VALUES (99,26,7);</v>
      </c>
    </row>
    <row r="1440" spans="2:8" x14ac:dyDescent="0.25">
      <c r="B1440" t="s">
        <v>519</v>
      </c>
      <c r="C1440">
        <f>INDEX(NationalTeams!B:B,MATCH(B1440,NationalTeams!C:C,0))</f>
        <v>100</v>
      </c>
      <c r="D1440" t="s">
        <v>1241</v>
      </c>
      <c r="E1440">
        <f>INDEX(TeamSports!B:B,MATCH(D1440,TeamSports!C:C,0))</f>
        <v>26</v>
      </c>
      <c r="F1440">
        <f>INDEX(RanksTable!H:H,MATCH(B1440,RanksTable!B:B,0))</f>
        <v>3</v>
      </c>
      <c r="H1440" t="str">
        <f t="shared" si="22"/>
        <v>INSERT INTO "TeamRanks" (team_id,team_sport_id,team_rank) VALUES (100,26,3);</v>
      </c>
    </row>
    <row r="1441" spans="2:8" x14ac:dyDescent="0.25">
      <c r="B1441" t="s">
        <v>410</v>
      </c>
      <c r="C1441">
        <f>INDEX(NationalTeams!B:B,MATCH(B1441,NationalTeams!C:C,0))</f>
        <v>101</v>
      </c>
      <c r="D1441" t="s">
        <v>1241</v>
      </c>
      <c r="E1441">
        <f>INDEX(TeamSports!B:B,MATCH(D1441,TeamSports!C:C,0))</f>
        <v>26</v>
      </c>
      <c r="F1441">
        <f>INDEX(RanksTable!H:H,MATCH(B1441,RanksTable!B:B,0))</f>
        <v>7</v>
      </c>
      <c r="H1441" t="str">
        <f t="shared" si="22"/>
        <v>INSERT INTO "TeamRanks" (team_id,team_sport_id,team_rank) VALUES (101,26,7);</v>
      </c>
    </row>
    <row r="1442" spans="2:8" x14ac:dyDescent="0.25">
      <c r="B1442" t="s">
        <v>486</v>
      </c>
      <c r="C1442">
        <f>INDEX(NationalTeams!B:B,MATCH(B1442,NationalTeams!C:C,0))</f>
        <v>102</v>
      </c>
      <c r="D1442" t="s">
        <v>1241</v>
      </c>
      <c r="E1442">
        <f>INDEX(TeamSports!B:B,MATCH(D1442,TeamSports!C:C,0))</f>
        <v>26</v>
      </c>
      <c r="F1442">
        <f>INDEX(RanksTable!H:H,MATCH(B1442,RanksTable!B:B,0))</f>
        <v>6</v>
      </c>
      <c r="H1442" t="str">
        <f t="shared" si="22"/>
        <v>INSERT INTO "TeamRanks" (team_id,team_sport_id,team_rank) VALUES (102,26,6);</v>
      </c>
    </row>
    <row r="1443" spans="2:8" x14ac:dyDescent="0.25">
      <c r="B1443" t="s">
        <v>526</v>
      </c>
      <c r="C1443">
        <f>INDEX(NationalTeams!B:B,MATCH(B1443,NationalTeams!C:C,0))</f>
        <v>103</v>
      </c>
      <c r="D1443" t="s">
        <v>1241</v>
      </c>
      <c r="E1443">
        <f>INDEX(TeamSports!B:B,MATCH(D1443,TeamSports!C:C,0))</f>
        <v>26</v>
      </c>
      <c r="F1443">
        <f>INDEX(RanksTable!H:H,MATCH(B1443,RanksTable!B:B,0))</f>
        <v>7</v>
      </c>
      <c r="H1443" t="str">
        <f t="shared" si="22"/>
        <v>INSERT INTO "TeamRanks" (team_id,team_sport_id,team_rank) VALUES (103,26,7);</v>
      </c>
    </row>
    <row r="1444" spans="2:8" x14ac:dyDescent="0.25">
      <c r="B1444" t="s">
        <v>470</v>
      </c>
      <c r="C1444">
        <f>INDEX(NationalTeams!B:B,MATCH(B1444,NationalTeams!C:C,0))</f>
        <v>104</v>
      </c>
      <c r="D1444" t="s">
        <v>1241</v>
      </c>
      <c r="E1444">
        <f>INDEX(TeamSports!B:B,MATCH(D1444,TeamSports!C:C,0))</f>
        <v>26</v>
      </c>
      <c r="F1444">
        <f>INDEX(RanksTable!H:H,MATCH(B1444,RanksTable!B:B,0))</f>
        <v>7</v>
      </c>
      <c r="H1444" t="str">
        <f t="shared" si="22"/>
        <v>INSERT INTO "TeamRanks" (team_id,team_sport_id,team_rank) VALUES (104,26,7);</v>
      </c>
    </row>
    <row r="1445" spans="2:8" x14ac:dyDescent="0.25">
      <c r="B1445" t="s">
        <v>461</v>
      </c>
      <c r="C1445">
        <f>INDEX(NationalTeams!B:B,MATCH(B1445,NationalTeams!C:C,0))</f>
        <v>105</v>
      </c>
      <c r="D1445" t="s">
        <v>1241</v>
      </c>
      <c r="E1445">
        <f>INDEX(TeamSports!B:B,MATCH(D1445,TeamSports!C:C,0))</f>
        <v>26</v>
      </c>
      <c r="F1445">
        <f>INDEX(RanksTable!H:H,MATCH(B1445,RanksTable!B:B,0))</f>
        <v>6</v>
      </c>
      <c r="H1445" t="str">
        <f t="shared" si="22"/>
        <v>INSERT INTO "TeamRanks" (team_id,team_sport_id,team_rank) VALUES (105,26,6);</v>
      </c>
    </row>
    <row r="1446" spans="2:8" x14ac:dyDescent="0.25">
      <c r="B1446" t="s">
        <v>418</v>
      </c>
      <c r="C1446">
        <f>INDEX(NationalTeams!B:B,MATCH(B1446,NationalTeams!C:C,0))</f>
        <v>106</v>
      </c>
      <c r="D1446" t="s">
        <v>1241</v>
      </c>
      <c r="E1446">
        <f>INDEX(TeamSports!B:B,MATCH(D1446,TeamSports!C:C,0))</f>
        <v>26</v>
      </c>
      <c r="F1446">
        <f>INDEX(RanksTable!H:H,MATCH(B1446,RanksTable!B:B,0))</f>
        <v>7</v>
      </c>
      <c r="H1446" t="str">
        <f t="shared" si="22"/>
        <v>INSERT INTO "TeamRanks" (team_id,team_sport_id,team_rank) VALUES (106,26,7);</v>
      </c>
    </row>
    <row r="1447" spans="2:8" x14ac:dyDescent="0.25">
      <c r="B1447" t="s">
        <v>417</v>
      </c>
      <c r="C1447">
        <f>INDEX(NationalTeams!B:B,MATCH(B1447,NationalTeams!C:C,0))</f>
        <v>107</v>
      </c>
      <c r="D1447" t="s">
        <v>1241</v>
      </c>
      <c r="E1447">
        <f>INDEX(TeamSports!B:B,MATCH(D1447,TeamSports!C:C,0))</f>
        <v>26</v>
      </c>
      <c r="F1447">
        <f>INDEX(RanksTable!H:H,MATCH(B1447,RanksTable!B:B,0))</f>
        <v>7</v>
      </c>
      <c r="H1447" t="str">
        <f t="shared" si="22"/>
        <v>INSERT INTO "TeamRanks" (team_id,team_sport_id,team_rank) VALUES (107,26,7);</v>
      </c>
    </row>
    <row r="1448" spans="2:8" x14ac:dyDescent="0.25">
      <c r="B1448" t="s">
        <v>421</v>
      </c>
      <c r="C1448">
        <f>INDEX(NationalTeams!B:B,MATCH(B1448,NationalTeams!C:C,0))</f>
        <v>108</v>
      </c>
      <c r="D1448" t="s">
        <v>1241</v>
      </c>
      <c r="E1448">
        <f>INDEX(TeamSports!B:B,MATCH(D1448,TeamSports!C:C,0))</f>
        <v>26</v>
      </c>
      <c r="F1448">
        <f>INDEX(RanksTable!H:H,MATCH(B1448,RanksTable!B:B,0))</f>
        <v>5</v>
      </c>
      <c r="H1448" t="str">
        <f t="shared" si="22"/>
        <v>INSERT INTO "TeamRanks" (team_id,team_sport_id,team_rank) VALUES (108,26,5);</v>
      </c>
    </row>
    <row r="1449" spans="2:8" x14ac:dyDescent="0.25">
      <c r="B1449" t="s">
        <v>530</v>
      </c>
      <c r="C1449">
        <f>INDEX(NationalTeams!B:B,MATCH(B1449,NationalTeams!C:C,0))</f>
        <v>109</v>
      </c>
      <c r="D1449" t="s">
        <v>1241</v>
      </c>
      <c r="E1449">
        <f>INDEX(TeamSports!B:B,MATCH(D1449,TeamSports!C:C,0))</f>
        <v>26</v>
      </c>
      <c r="F1449">
        <f>INDEX(RanksTable!H:H,MATCH(B1449,RanksTable!B:B,0))</f>
        <v>3</v>
      </c>
      <c r="H1449" t="str">
        <f t="shared" si="22"/>
        <v>INSERT INTO "TeamRanks" (team_id,team_sport_id,team_rank) VALUES (109,26,3);</v>
      </c>
    </row>
    <row r="1450" spans="2:8" x14ac:dyDescent="0.25">
      <c r="B1450" t="s">
        <v>488</v>
      </c>
      <c r="C1450">
        <f>INDEX(NationalTeams!B:B,MATCH(B1450,NationalTeams!C:C,0))</f>
        <v>110</v>
      </c>
      <c r="D1450" t="s">
        <v>1241</v>
      </c>
      <c r="E1450">
        <f>INDEX(TeamSports!B:B,MATCH(D1450,TeamSports!C:C,0))</f>
        <v>26</v>
      </c>
      <c r="F1450">
        <f>INDEX(RanksTable!H:H,MATCH(B1450,RanksTable!B:B,0))</f>
        <v>2</v>
      </c>
      <c r="H1450" t="str">
        <f t="shared" si="22"/>
        <v>INSERT INTO "TeamRanks" (team_id,team_sport_id,team_rank) VALUES (110,26,2);</v>
      </c>
    </row>
    <row r="1451" spans="2:8" x14ac:dyDescent="0.25">
      <c r="B1451" t="s">
        <v>352</v>
      </c>
      <c r="C1451">
        <f>INDEX(NationalTeams!B:B,MATCH(B1451,NationalTeams!C:C,0))</f>
        <v>111</v>
      </c>
      <c r="D1451" t="s">
        <v>1241</v>
      </c>
      <c r="E1451">
        <f>INDEX(TeamSports!B:B,MATCH(D1451,TeamSports!C:C,0))</f>
        <v>26</v>
      </c>
      <c r="F1451">
        <f>INDEX(RanksTable!H:H,MATCH(B1451,RanksTable!B:B,0))</f>
        <v>5</v>
      </c>
      <c r="H1451" t="str">
        <f t="shared" si="22"/>
        <v>INSERT INTO "TeamRanks" (team_id,team_sport_id,team_rank) VALUES (111,26,5);</v>
      </c>
    </row>
    <row r="1452" spans="2:8" x14ac:dyDescent="0.25">
      <c r="B1452" t="s">
        <v>422</v>
      </c>
      <c r="C1452">
        <f>INDEX(NationalTeams!B:B,MATCH(B1452,NationalTeams!C:C,0))</f>
        <v>112</v>
      </c>
      <c r="D1452" t="s">
        <v>1241</v>
      </c>
      <c r="E1452">
        <f>INDEX(TeamSports!B:B,MATCH(D1452,TeamSports!C:C,0))</f>
        <v>26</v>
      </c>
      <c r="F1452">
        <f>INDEX(RanksTable!H:H,MATCH(B1452,RanksTable!B:B,0))</f>
        <v>3</v>
      </c>
      <c r="H1452" t="str">
        <f t="shared" si="22"/>
        <v>INSERT INTO "TeamRanks" (team_id,team_sport_id,team_rank) VALUES (112,26,3);</v>
      </c>
    </row>
    <row r="1453" spans="2:8" x14ac:dyDescent="0.25">
      <c r="B1453" t="s">
        <v>451</v>
      </c>
      <c r="C1453">
        <f>INDEX(NationalTeams!B:B,MATCH(B1453,NationalTeams!C:C,0))</f>
        <v>113</v>
      </c>
      <c r="D1453" t="s">
        <v>1241</v>
      </c>
      <c r="E1453">
        <f>INDEX(TeamSports!B:B,MATCH(D1453,TeamSports!C:C,0))</f>
        <v>26</v>
      </c>
      <c r="F1453">
        <f>INDEX(RanksTable!H:H,MATCH(B1453,RanksTable!B:B,0))</f>
        <v>3</v>
      </c>
      <c r="H1453" t="str">
        <f t="shared" si="22"/>
        <v>INSERT INTO "TeamRanks" (team_id,team_sport_id,team_rank) VALUES (113,26,3);</v>
      </c>
    </row>
    <row r="1454" spans="2:8" x14ac:dyDescent="0.25">
      <c r="B1454" t="s">
        <v>430</v>
      </c>
      <c r="C1454">
        <f>INDEX(NationalTeams!B:B,MATCH(B1454,NationalTeams!C:C,0))</f>
        <v>114</v>
      </c>
      <c r="D1454" t="s">
        <v>1241</v>
      </c>
      <c r="E1454">
        <f>INDEX(TeamSports!B:B,MATCH(D1454,TeamSports!C:C,0))</f>
        <v>26</v>
      </c>
      <c r="F1454">
        <f>INDEX(RanksTable!H:H,MATCH(B1454,RanksTable!B:B,0))</f>
        <v>4</v>
      </c>
      <c r="H1454" t="str">
        <f t="shared" si="22"/>
        <v>INSERT INTO "TeamRanks" (team_id,team_sport_id,team_rank) VALUES (114,26,4);</v>
      </c>
    </row>
    <row r="1455" spans="2:8" x14ac:dyDescent="0.25">
      <c r="B1455" t="s">
        <v>381</v>
      </c>
      <c r="C1455">
        <f>INDEX(NationalTeams!B:B,MATCH(B1455,NationalTeams!C:C,0))</f>
        <v>115</v>
      </c>
      <c r="D1455" t="s">
        <v>1241</v>
      </c>
      <c r="E1455">
        <f>INDEX(TeamSports!B:B,MATCH(D1455,TeamSports!C:C,0))</f>
        <v>26</v>
      </c>
      <c r="F1455">
        <f>INDEX(RanksTable!H:H,MATCH(B1455,RanksTable!B:B,0))</f>
        <v>5</v>
      </c>
      <c r="H1455" t="str">
        <f t="shared" si="22"/>
        <v>INSERT INTO "TeamRanks" (team_id,team_sport_id,team_rank) VALUES (115,26,5);</v>
      </c>
    </row>
    <row r="1456" spans="2:8" x14ac:dyDescent="0.25">
      <c r="B1456" t="s">
        <v>434</v>
      </c>
      <c r="C1456">
        <f>INDEX(NationalTeams!B:B,MATCH(B1456,NationalTeams!C:C,0))</f>
        <v>116</v>
      </c>
      <c r="D1456" t="s">
        <v>1241</v>
      </c>
      <c r="E1456">
        <f>INDEX(TeamSports!B:B,MATCH(D1456,TeamSports!C:C,0))</f>
        <v>26</v>
      </c>
      <c r="F1456">
        <f>INDEX(RanksTable!H:H,MATCH(B1456,RanksTable!B:B,0))</f>
        <v>7</v>
      </c>
      <c r="H1456" t="str">
        <f t="shared" si="22"/>
        <v>INSERT INTO "TeamRanks" (team_id,team_sport_id,team_rank) VALUES (116,26,7);</v>
      </c>
    </row>
    <row r="1457" spans="2:8" x14ac:dyDescent="0.25">
      <c r="B1457" t="s">
        <v>475</v>
      </c>
      <c r="C1457">
        <f>INDEX(NationalTeams!B:B,MATCH(B1457,NationalTeams!C:C,0))</f>
        <v>117</v>
      </c>
      <c r="D1457" t="s">
        <v>1241</v>
      </c>
      <c r="E1457">
        <f>INDEX(TeamSports!B:B,MATCH(D1457,TeamSports!C:C,0))</f>
        <v>26</v>
      </c>
      <c r="F1457">
        <f>INDEX(RanksTable!H:H,MATCH(B1457,RanksTable!B:B,0))</f>
        <v>7</v>
      </c>
      <c r="H1457" t="str">
        <f t="shared" si="22"/>
        <v>INSERT INTO "TeamRanks" (team_id,team_sport_id,team_rank) VALUES (117,26,7);</v>
      </c>
    </row>
    <row r="1458" spans="2:8" x14ac:dyDescent="0.25">
      <c r="B1458" t="s">
        <v>528</v>
      </c>
      <c r="C1458">
        <f>INDEX(NationalTeams!B:B,MATCH(B1458,NationalTeams!C:C,0))</f>
        <v>118</v>
      </c>
      <c r="D1458" t="s">
        <v>1241</v>
      </c>
      <c r="E1458">
        <f>INDEX(TeamSports!B:B,MATCH(D1458,TeamSports!C:C,0))</f>
        <v>26</v>
      </c>
      <c r="F1458">
        <f>INDEX(RanksTable!H:H,MATCH(B1458,RanksTable!B:B,0))</f>
        <v>5</v>
      </c>
      <c r="H1458" t="str">
        <f t="shared" si="22"/>
        <v>INSERT INTO "TeamRanks" (team_id,team_sport_id,team_rank) VALUES (118,26,5);</v>
      </c>
    </row>
    <row r="1459" spans="2:8" x14ac:dyDescent="0.25">
      <c r="B1459" t="s">
        <v>436</v>
      </c>
      <c r="C1459">
        <f>INDEX(NationalTeams!B:B,MATCH(B1459,NationalTeams!C:C,0))</f>
        <v>119</v>
      </c>
      <c r="D1459" t="s">
        <v>1241</v>
      </c>
      <c r="E1459">
        <f>INDEX(TeamSports!B:B,MATCH(D1459,TeamSports!C:C,0))</f>
        <v>26</v>
      </c>
      <c r="F1459">
        <f>INDEX(RanksTable!H:H,MATCH(B1459,RanksTable!B:B,0))</f>
        <v>5</v>
      </c>
      <c r="H1459" t="str">
        <f t="shared" si="22"/>
        <v>INSERT INTO "TeamRanks" (team_id,team_sport_id,team_rank) VALUES (119,26,5);</v>
      </c>
    </row>
    <row r="1460" spans="2:8" x14ac:dyDescent="0.25">
      <c r="B1460" t="s">
        <v>455</v>
      </c>
      <c r="C1460">
        <f>INDEX(NationalTeams!B:B,MATCH(B1460,NationalTeams!C:C,0))</f>
        <v>120</v>
      </c>
      <c r="D1460" t="s">
        <v>1241</v>
      </c>
      <c r="E1460">
        <f>INDEX(TeamSports!B:B,MATCH(D1460,TeamSports!C:C,0))</f>
        <v>26</v>
      </c>
      <c r="F1460">
        <f>INDEX(RanksTable!H:H,MATCH(B1460,RanksTable!B:B,0))</f>
        <v>7</v>
      </c>
      <c r="H1460" t="str">
        <f t="shared" si="22"/>
        <v>INSERT INTO "TeamRanks" (team_id,team_sport_id,team_rank) VALUES (120,26,7);</v>
      </c>
    </row>
    <row r="1461" spans="2:8" x14ac:dyDescent="0.25">
      <c r="B1461" t="s">
        <v>345</v>
      </c>
      <c r="C1461">
        <f>INDEX(NationalTeams!B:B,MATCH(B1461,NationalTeams!C:C,0))</f>
        <v>121</v>
      </c>
      <c r="D1461" t="s">
        <v>1241</v>
      </c>
      <c r="E1461">
        <f>INDEX(TeamSports!B:B,MATCH(D1461,TeamSports!C:C,0))</f>
        <v>26</v>
      </c>
      <c r="F1461">
        <f>INDEX(RanksTable!H:H,MATCH(B1461,RanksTable!B:B,0))</f>
        <v>7</v>
      </c>
      <c r="H1461" t="str">
        <f t="shared" si="22"/>
        <v>INSERT INTO "TeamRanks" (team_id,team_sport_id,team_rank) VALUES (121,26,7);</v>
      </c>
    </row>
    <row r="1462" spans="2:8" x14ac:dyDescent="0.25">
      <c r="B1462" t="s">
        <v>532</v>
      </c>
      <c r="C1462">
        <f>INDEX(NationalTeams!B:B,MATCH(B1462,NationalTeams!C:C,0))</f>
        <v>122</v>
      </c>
      <c r="D1462" t="s">
        <v>1241</v>
      </c>
      <c r="E1462">
        <f>INDEX(TeamSports!B:B,MATCH(D1462,TeamSports!C:C,0))</f>
        <v>26</v>
      </c>
      <c r="F1462">
        <f>INDEX(RanksTable!H:H,MATCH(B1462,RanksTable!B:B,0))</f>
        <v>2</v>
      </c>
      <c r="H1462" t="str">
        <f t="shared" si="22"/>
        <v>INSERT INTO "TeamRanks" (team_id,team_sport_id,team_rank) VALUES (122,26,2);</v>
      </c>
    </row>
    <row r="1463" spans="2:8" x14ac:dyDescent="0.25">
      <c r="B1463" t="s">
        <v>468</v>
      </c>
      <c r="C1463">
        <f>INDEX(NationalTeams!B:B,MATCH(B1463,NationalTeams!C:C,0))</f>
        <v>123</v>
      </c>
      <c r="D1463" t="s">
        <v>1241</v>
      </c>
      <c r="E1463">
        <f>INDEX(TeamSports!B:B,MATCH(D1463,TeamSports!C:C,0))</f>
        <v>26</v>
      </c>
      <c r="F1463">
        <f>INDEX(RanksTable!H:H,MATCH(B1463,RanksTable!B:B,0))</f>
        <v>3</v>
      </c>
      <c r="H1463" t="str">
        <f t="shared" si="22"/>
        <v>INSERT INTO "TeamRanks" (team_id,team_sport_id,team_rank) VALUES (123,26,3);</v>
      </c>
    </row>
    <row r="1464" spans="2:8" x14ac:dyDescent="0.25">
      <c r="B1464" t="s">
        <v>347</v>
      </c>
      <c r="C1464">
        <f>INDEX(NationalTeams!B:B,MATCH(B1464,NationalTeams!C:C,0))</f>
        <v>124</v>
      </c>
      <c r="D1464" t="s">
        <v>1241</v>
      </c>
      <c r="E1464">
        <f>INDEX(TeamSports!B:B,MATCH(D1464,TeamSports!C:C,0))</f>
        <v>26</v>
      </c>
      <c r="F1464">
        <f>INDEX(RanksTable!H:H,MATCH(B1464,RanksTable!B:B,0))</f>
        <v>7</v>
      </c>
      <c r="H1464" t="str">
        <f t="shared" si="22"/>
        <v>INSERT INTO "TeamRanks" (team_id,team_sport_id,team_rank) VALUES (124,26,7);</v>
      </c>
    </row>
    <row r="1465" spans="2:8" x14ac:dyDescent="0.25">
      <c r="B1465" t="s">
        <v>390</v>
      </c>
      <c r="C1465">
        <f>INDEX(NationalTeams!B:B,MATCH(B1465,NationalTeams!C:C,0))</f>
        <v>125</v>
      </c>
      <c r="D1465" t="s">
        <v>1241</v>
      </c>
      <c r="E1465">
        <f>INDEX(TeamSports!B:B,MATCH(D1465,TeamSports!C:C,0))</f>
        <v>26</v>
      </c>
      <c r="F1465">
        <f>INDEX(RanksTable!H:H,MATCH(B1465,RanksTable!B:B,0))</f>
        <v>5</v>
      </c>
      <c r="H1465" t="str">
        <f t="shared" si="22"/>
        <v>INSERT INTO "TeamRanks" (team_id,team_sport_id,team_rank) VALUES (125,26,5);</v>
      </c>
    </row>
    <row r="1466" spans="2:8" x14ac:dyDescent="0.25">
      <c r="B1466" t="s">
        <v>540</v>
      </c>
      <c r="C1466">
        <f>INDEX(NationalTeams!B:B,MATCH(B1466,NationalTeams!C:C,0))</f>
        <v>126</v>
      </c>
      <c r="D1466" t="s">
        <v>1241</v>
      </c>
      <c r="E1466">
        <f>INDEX(TeamSports!B:B,MATCH(D1466,TeamSports!C:C,0))</f>
        <v>26</v>
      </c>
      <c r="F1466">
        <f>INDEX(RanksTable!H:H,MATCH(B1466,RanksTable!B:B,0))</f>
        <v>7</v>
      </c>
      <c r="H1466" t="str">
        <f t="shared" si="22"/>
        <v>INSERT INTO "TeamRanks" (team_id,team_sport_id,team_rank) VALUES (126,26,7);</v>
      </c>
    </row>
    <row r="1467" spans="2:8" x14ac:dyDescent="0.25">
      <c r="B1467" t="s">
        <v>527</v>
      </c>
      <c r="C1467">
        <f>INDEX(NationalTeams!B:B,MATCH(B1467,NationalTeams!C:C,0))</f>
        <v>127</v>
      </c>
      <c r="D1467" t="s">
        <v>1241</v>
      </c>
      <c r="E1467">
        <f>INDEX(TeamSports!B:B,MATCH(D1467,TeamSports!C:C,0))</f>
        <v>26</v>
      </c>
      <c r="F1467">
        <f>INDEX(RanksTable!H:H,MATCH(B1467,RanksTable!B:B,0))</f>
        <v>1</v>
      </c>
      <c r="H1467" t="str">
        <f t="shared" si="22"/>
        <v>INSERT INTO "TeamRanks" (team_id,team_sport_id,team_rank) VALUES (127,26,1);</v>
      </c>
    </row>
    <row r="1468" spans="2:8" x14ac:dyDescent="0.25">
      <c r="B1468" t="s">
        <v>523</v>
      </c>
      <c r="C1468">
        <f>INDEX(NationalTeams!B:B,MATCH(B1468,NationalTeams!C:C,0))</f>
        <v>128</v>
      </c>
      <c r="D1468" t="s">
        <v>1241</v>
      </c>
      <c r="E1468">
        <f>INDEX(TeamSports!B:B,MATCH(D1468,TeamSports!C:C,0))</f>
        <v>26</v>
      </c>
      <c r="F1468">
        <f>INDEX(RanksTable!H:H,MATCH(B1468,RanksTable!B:B,0))</f>
        <v>5</v>
      </c>
      <c r="H1468" t="str">
        <f t="shared" si="22"/>
        <v>INSERT INTO "TeamRanks" (team_id,team_sport_id,team_rank) VALUES (128,26,5);</v>
      </c>
    </row>
    <row r="1469" spans="2:8" x14ac:dyDescent="0.25">
      <c r="B1469" t="s">
        <v>484</v>
      </c>
      <c r="C1469">
        <f>INDEX(NationalTeams!B:B,MATCH(B1469,NationalTeams!C:C,0))</f>
        <v>129</v>
      </c>
      <c r="D1469" t="s">
        <v>1241</v>
      </c>
      <c r="E1469">
        <f>INDEX(TeamSports!B:B,MATCH(D1469,TeamSports!C:C,0))</f>
        <v>26</v>
      </c>
      <c r="F1469">
        <f>INDEX(RanksTable!H:H,MATCH(B1469,RanksTable!B:B,0))</f>
        <v>6</v>
      </c>
      <c r="H1469" t="str">
        <f t="shared" si="22"/>
        <v>INSERT INTO "TeamRanks" (team_id,team_sport_id,team_rank) VALUES (129,26,6);</v>
      </c>
    </row>
    <row r="1470" spans="2:8" x14ac:dyDescent="0.25">
      <c r="B1470" t="s">
        <v>522</v>
      </c>
      <c r="C1470">
        <f>INDEX(NationalTeams!B:B,MATCH(B1470,NationalTeams!C:C,0))</f>
        <v>130</v>
      </c>
      <c r="D1470" t="s">
        <v>1241</v>
      </c>
      <c r="E1470">
        <f>INDEX(TeamSports!B:B,MATCH(D1470,TeamSports!C:C,0))</f>
        <v>26</v>
      </c>
      <c r="F1470">
        <f>INDEX(RanksTable!H:H,MATCH(B1470,RanksTable!B:B,0))</f>
        <v>4</v>
      </c>
      <c r="H1470" t="str">
        <f t="shared" si="22"/>
        <v>INSERT INTO "TeamRanks" (team_id,team_sport_id,team_rank) VALUES (130,26,4);</v>
      </c>
    </row>
    <row r="1471" spans="2:8" x14ac:dyDescent="0.25">
      <c r="B1471" t="s">
        <v>386</v>
      </c>
      <c r="C1471">
        <f>INDEX(NationalTeams!B:B,MATCH(B1471,NationalTeams!C:C,0))</f>
        <v>131</v>
      </c>
      <c r="D1471" t="s">
        <v>1241</v>
      </c>
      <c r="E1471">
        <f>INDEX(TeamSports!B:B,MATCH(D1471,TeamSports!C:C,0))</f>
        <v>26</v>
      </c>
      <c r="F1471">
        <f>INDEX(RanksTable!H:H,MATCH(B1471,RanksTable!B:B,0))</f>
        <v>5</v>
      </c>
      <c r="H1471" t="str">
        <f t="shared" si="22"/>
        <v>INSERT INTO "TeamRanks" (team_id,team_sport_id,team_rank) VALUES (131,26,5);</v>
      </c>
    </row>
    <row r="1472" spans="2:8" x14ac:dyDescent="0.25">
      <c r="B1472" t="s">
        <v>463</v>
      </c>
      <c r="C1472">
        <f>INDEX(NationalTeams!B:B,MATCH(B1472,NationalTeams!C:C,0))</f>
        <v>132</v>
      </c>
      <c r="D1472" t="s">
        <v>1241</v>
      </c>
      <c r="E1472">
        <f>INDEX(TeamSports!B:B,MATCH(D1472,TeamSports!C:C,0))</f>
        <v>26</v>
      </c>
      <c r="F1472">
        <f>INDEX(RanksTable!H:H,MATCH(B1472,RanksTable!B:B,0))</f>
        <v>6</v>
      </c>
      <c r="H1472" t="str">
        <f t="shared" si="22"/>
        <v>INSERT INTO "TeamRanks" (team_id,team_sport_id,team_rank) VALUES (132,26,6);</v>
      </c>
    </row>
    <row r="1473" spans="2:8" x14ac:dyDescent="0.25">
      <c r="B1473" t="s">
        <v>339</v>
      </c>
      <c r="C1473">
        <f>INDEX(NationalTeams!B:B,MATCH(B1473,NationalTeams!C:C,0))</f>
        <v>133</v>
      </c>
      <c r="D1473" t="s">
        <v>1241</v>
      </c>
      <c r="E1473">
        <f>INDEX(TeamSports!B:B,MATCH(D1473,TeamSports!C:C,0))</f>
        <v>26</v>
      </c>
      <c r="F1473">
        <f>INDEX(RanksTable!H:H,MATCH(B1473,RanksTable!B:B,0))</f>
        <v>7</v>
      </c>
      <c r="H1473" t="str">
        <f t="shared" si="22"/>
        <v>INSERT INTO "TeamRanks" (team_id,team_sport_id,team_rank) VALUES (133,26,7);</v>
      </c>
    </row>
    <row r="1474" spans="2:8" x14ac:dyDescent="0.25">
      <c r="B1474" t="s">
        <v>464</v>
      </c>
      <c r="C1474">
        <f>INDEX(NationalTeams!B:B,MATCH(B1474,NationalTeams!C:C,0))</f>
        <v>134</v>
      </c>
      <c r="D1474" t="s">
        <v>1241</v>
      </c>
      <c r="E1474">
        <f>INDEX(TeamSports!B:B,MATCH(D1474,TeamSports!C:C,0))</f>
        <v>26</v>
      </c>
      <c r="F1474">
        <f>INDEX(RanksTable!H:H,MATCH(B1474,RanksTable!B:B,0))</f>
        <v>6</v>
      </c>
      <c r="H1474" t="str">
        <f t="shared" si="22"/>
        <v>INSERT INTO "TeamRanks" (team_id,team_sport_id,team_rank) VALUES (134,26,6);</v>
      </c>
    </row>
    <row r="1475" spans="2:8" x14ac:dyDescent="0.25">
      <c r="B1475" t="s">
        <v>379</v>
      </c>
      <c r="C1475">
        <f>INDEX(NationalTeams!B:B,MATCH(B1475,NationalTeams!C:C,0))</f>
        <v>135</v>
      </c>
      <c r="D1475" t="s">
        <v>1241</v>
      </c>
      <c r="E1475">
        <f>INDEX(TeamSports!B:B,MATCH(D1475,TeamSports!C:C,0))</f>
        <v>26</v>
      </c>
      <c r="F1475">
        <f>INDEX(RanksTable!H:H,MATCH(B1475,RanksTable!B:B,0))</f>
        <v>4</v>
      </c>
      <c r="H1475" t="str">
        <f t="shared" si="22"/>
        <v>INSERT INTO "TeamRanks" (team_id,team_sport_id,team_rank) VALUES (135,26,4);</v>
      </c>
    </row>
    <row r="1476" spans="2:8" x14ac:dyDescent="0.25">
      <c r="B1476" t="s">
        <v>539</v>
      </c>
      <c r="C1476">
        <f>INDEX(NationalTeams!B:B,MATCH(B1476,NationalTeams!C:C,0))</f>
        <v>136</v>
      </c>
      <c r="D1476" t="s">
        <v>1241</v>
      </c>
      <c r="E1476">
        <f>INDEX(TeamSports!B:B,MATCH(D1476,TeamSports!C:C,0))</f>
        <v>26</v>
      </c>
      <c r="F1476">
        <f>INDEX(RanksTable!H:H,MATCH(B1476,RanksTable!B:B,0))</f>
        <v>5</v>
      </c>
      <c r="H1476" t="str">
        <f t="shared" ref="H1476:H1539" si="23">_xlfn.CONCAT($H$1,$L$1,$C$1,$L$1," ",$J$1,$C$2,$N$1,$E$2,$N$1,$F$2,$K$1,$I$1,$J$1,C1476,$N$1,E1476,$N$1,F1476,$K$1,$O$1)</f>
        <v>INSERT INTO "TeamRanks" (team_id,team_sport_id,team_rank) VALUES (136,26,5);</v>
      </c>
    </row>
    <row r="1477" spans="2:8" x14ac:dyDescent="0.25">
      <c r="B1477" t="s">
        <v>342</v>
      </c>
      <c r="C1477">
        <f>INDEX(NationalTeams!B:B,MATCH(B1477,NationalTeams!C:C,0))</f>
        <v>137</v>
      </c>
      <c r="D1477" t="s">
        <v>1241</v>
      </c>
      <c r="E1477">
        <f>INDEX(TeamSports!B:B,MATCH(D1477,TeamSports!C:C,0))</f>
        <v>26</v>
      </c>
      <c r="F1477">
        <f>INDEX(RanksTable!H:H,MATCH(B1477,RanksTable!B:B,0))</f>
        <v>6</v>
      </c>
      <c r="H1477" t="str">
        <f t="shared" si="23"/>
        <v>INSERT INTO "TeamRanks" (team_id,team_sport_id,team_rank) VALUES (137,26,6);</v>
      </c>
    </row>
    <row r="1478" spans="2:8" x14ac:dyDescent="0.25">
      <c r="B1478" t="s">
        <v>343</v>
      </c>
      <c r="C1478">
        <f>INDEX(NationalTeams!B:B,MATCH(B1478,NationalTeams!C:C,0))</f>
        <v>138</v>
      </c>
      <c r="D1478" t="s">
        <v>1241</v>
      </c>
      <c r="E1478">
        <f>INDEX(TeamSports!B:B,MATCH(D1478,TeamSports!C:C,0))</f>
        <v>26</v>
      </c>
      <c r="F1478">
        <f>INDEX(RanksTable!H:H,MATCH(B1478,RanksTable!B:B,0))</f>
        <v>7</v>
      </c>
      <c r="H1478" t="str">
        <f t="shared" si="23"/>
        <v>INSERT INTO "TeamRanks" (team_id,team_sport_id,team_rank) VALUES (138,26,7);</v>
      </c>
    </row>
    <row r="1479" spans="2:8" x14ac:dyDescent="0.25">
      <c r="B1479" t="s">
        <v>360</v>
      </c>
      <c r="C1479">
        <f>INDEX(NationalTeams!B:B,MATCH(B1479,NationalTeams!C:C,0))</f>
        <v>139</v>
      </c>
      <c r="D1479" t="s">
        <v>1241</v>
      </c>
      <c r="E1479">
        <f>INDEX(TeamSports!B:B,MATCH(D1479,TeamSports!C:C,0))</f>
        <v>26</v>
      </c>
      <c r="F1479">
        <f>INDEX(RanksTable!H:H,MATCH(B1479,RanksTable!B:B,0))</f>
        <v>7</v>
      </c>
      <c r="H1479" t="str">
        <f t="shared" si="23"/>
        <v>INSERT INTO "TeamRanks" (team_id,team_sport_id,team_rank) VALUES (139,26,7);</v>
      </c>
    </row>
    <row r="1480" spans="2:8" x14ac:dyDescent="0.25">
      <c r="B1480" t="s">
        <v>378</v>
      </c>
      <c r="C1480">
        <f>INDEX(NationalTeams!B:B,MATCH(B1480,NationalTeams!C:C,0))</f>
        <v>140</v>
      </c>
      <c r="D1480" t="s">
        <v>1241</v>
      </c>
      <c r="E1480">
        <f>INDEX(TeamSports!B:B,MATCH(D1480,TeamSports!C:C,0))</f>
        <v>26</v>
      </c>
      <c r="F1480">
        <f>INDEX(RanksTable!H:H,MATCH(B1480,RanksTable!B:B,0))</f>
        <v>3</v>
      </c>
      <c r="H1480" t="str">
        <f t="shared" si="23"/>
        <v>INSERT INTO "TeamRanks" (team_id,team_sport_id,team_rank) VALUES (140,26,3);</v>
      </c>
    </row>
    <row r="1481" spans="2:8" x14ac:dyDescent="0.25">
      <c r="B1481" t="s">
        <v>456</v>
      </c>
      <c r="C1481">
        <f>INDEX(NationalTeams!B:B,MATCH(B1481,NationalTeams!C:C,0))</f>
        <v>141</v>
      </c>
      <c r="D1481" t="s">
        <v>1241</v>
      </c>
      <c r="E1481">
        <f>INDEX(TeamSports!B:B,MATCH(D1481,TeamSports!C:C,0))</f>
        <v>26</v>
      </c>
      <c r="F1481">
        <f>INDEX(RanksTable!H:H,MATCH(B1481,RanksTable!B:B,0))</f>
        <v>7</v>
      </c>
      <c r="H1481" t="str">
        <f t="shared" si="23"/>
        <v>INSERT INTO "TeamRanks" (team_id,team_sport_id,team_rank) VALUES (141,26,7);</v>
      </c>
    </row>
    <row r="1482" spans="2:8" x14ac:dyDescent="0.25">
      <c r="B1482" t="s">
        <v>537</v>
      </c>
      <c r="C1482">
        <f>INDEX(NationalTeams!B:B,MATCH(B1482,NationalTeams!C:C,0))</f>
        <v>142</v>
      </c>
      <c r="D1482" t="s">
        <v>1241</v>
      </c>
      <c r="E1482">
        <f>INDEX(TeamSports!B:B,MATCH(D1482,TeamSports!C:C,0))</f>
        <v>26</v>
      </c>
      <c r="F1482">
        <f>INDEX(RanksTable!H:H,MATCH(B1482,RanksTable!B:B,0))</f>
        <v>6</v>
      </c>
      <c r="H1482" t="str">
        <f t="shared" si="23"/>
        <v>INSERT INTO "TeamRanks" (team_id,team_sport_id,team_rank) VALUES (142,26,6);</v>
      </c>
    </row>
    <row r="1483" spans="2:8" x14ac:dyDescent="0.25">
      <c r="B1483" t="s">
        <v>533</v>
      </c>
      <c r="C1483">
        <f>INDEX(NationalTeams!B:B,MATCH(B1483,NationalTeams!C:C,0))</f>
        <v>143</v>
      </c>
      <c r="D1483" t="s">
        <v>1241</v>
      </c>
      <c r="E1483">
        <f>INDEX(TeamSports!B:B,MATCH(D1483,TeamSports!C:C,0))</f>
        <v>26</v>
      </c>
      <c r="F1483">
        <f>INDEX(RanksTable!H:H,MATCH(B1483,RanksTable!B:B,0))</f>
        <v>7</v>
      </c>
      <c r="H1483" t="str">
        <f t="shared" si="23"/>
        <v>INSERT INTO "TeamRanks" (team_id,team_sport_id,team_rank) VALUES (143,26,7);</v>
      </c>
    </row>
    <row r="1484" spans="2:8" x14ac:dyDescent="0.25">
      <c r="B1484" t="s">
        <v>460</v>
      </c>
      <c r="C1484">
        <f>INDEX(NationalTeams!B:B,MATCH(B1484,NationalTeams!C:C,0))</f>
        <v>144</v>
      </c>
      <c r="D1484" t="s">
        <v>1241</v>
      </c>
      <c r="E1484">
        <f>INDEX(TeamSports!B:B,MATCH(D1484,TeamSports!C:C,0))</f>
        <v>26</v>
      </c>
      <c r="F1484">
        <f>INDEX(RanksTable!H:H,MATCH(B1484,RanksTable!B:B,0))</f>
        <v>5</v>
      </c>
      <c r="H1484" t="str">
        <f t="shared" si="23"/>
        <v>INSERT INTO "TeamRanks" (team_id,team_sport_id,team_rank) VALUES (144,26,5);</v>
      </c>
    </row>
    <row r="1485" spans="2:8" x14ac:dyDescent="0.25">
      <c r="B1485" t="s">
        <v>521</v>
      </c>
      <c r="C1485">
        <f>INDEX(NationalTeams!B:B,MATCH(B1485,NationalTeams!C:C,0))</f>
        <v>145</v>
      </c>
      <c r="D1485" t="s">
        <v>1241</v>
      </c>
      <c r="E1485">
        <f>INDEX(TeamSports!B:B,MATCH(D1485,TeamSports!C:C,0))</f>
        <v>26</v>
      </c>
      <c r="F1485">
        <f>INDEX(RanksTable!H:H,MATCH(B1485,RanksTable!B:B,0))</f>
        <v>2</v>
      </c>
      <c r="H1485" t="str">
        <f t="shared" si="23"/>
        <v>INSERT INTO "TeamRanks" (team_id,team_sport_id,team_rank) VALUES (145,26,2);</v>
      </c>
    </row>
    <row r="1486" spans="2:8" x14ac:dyDescent="0.25">
      <c r="B1486" t="s">
        <v>416</v>
      </c>
      <c r="C1486">
        <f>INDEX(NationalTeams!B:B,MATCH(B1486,NationalTeams!C:C,0))</f>
        <v>146</v>
      </c>
      <c r="D1486" t="s">
        <v>1241</v>
      </c>
      <c r="E1486">
        <f>INDEX(TeamSports!B:B,MATCH(D1486,TeamSports!C:C,0))</f>
        <v>26</v>
      </c>
      <c r="F1486">
        <f>INDEX(RanksTable!H:H,MATCH(B1486,RanksTable!B:B,0))</f>
        <v>7</v>
      </c>
      <c r="H1486" t="str">
        <f t="shared" si="23"/>
        <v>INSERT INTO "TeamRanks" (team_id,team_sport_id,team_rank) VALUES (146,26,7);</v>
      </c>
    </row>
    <row r="1487" spans="2:8" x14ac:dyDescent="0.25">
      <c r="B1487" t="s">
        <v>393</v>
      </c>
      <c r="C1487">
        <f>INDEX(NationalTeams!B:B,MATCH(B1487,NationalTeams!C:C,0))</f>
        <v>147</v>
      </c>
      <c r="D1487" t="s">
        <v>1241</v>
      </c>
      <c r="E1487">
        <f>INDEX(TeamSports!B:B,MATCH(D1487,TeamSports!C:C,0))</f>
        <v>26</v>
      </c>
      <c r="F1487">
        <f>INDEX(RanksTable!H:H,MATCH(B1487,RanksTable!B:B,0))</f>
        <v>6</v>
      </c>
      <c r="H1487" t="str">
        <f t="shared" si="23"/>
        <v>INSERT INTO "TeamRanks" (team_id,team_sport_id,team_rank) VALUES (147,26,6);</v>
      </c>
    </row>
    <row r="1488" spans="2:8" x14ac:dyDescent="0.25">
      <c r="B1488" t="s">
        <v>372</v>
      </c>
      <c r="C1488">
        <f>INDEX(NationalTeams!B:B,MATCH(B1488,NationalTeams!C:C,0))</f>
        <v>148</v>
      </c>
      <c r="D1488" t="s">
        <v>1241</v>
      </c>
      <c r="E1488">
        <f>INDEX(TeamSports!B:B,MATCH(D1488,TeamSports!C:C,0))</f>
        <v>26</v>
      </c>
      <c r="F1488">
        <f>INDEX(RanksTable!H:H,MATCH(B1488,RanksTable!B:B,0))</f>
        <v>7</v>
      </c>
      <c r="H1488" t="str">
        <f t="shared" si="23"/>
        <v>INSERT INTO "TeamRanks" (team_id,team_sport_id,team_rank) VALUES (148,26,7);</v>
      </c>
    </row>
    <row r="1489" spans="2:8" x14ac:dyDescent="0.25">
      <c r="B1489" t="s">
        <v>480</v>
      </c>
      <c r="C1489">
        <f>INDEX(NationalTeams!B:B,MATCH(B1489,NationalTeams!C:C,0))</f>
        <v>149</v>
      </c>
      <c r="D1489" t="s">
        <v>1241</v>
      </c>
      <c r="E1489">
        <f>INDEX(TeamSports!B:B,MATCH(D1489,TeamSports!C:C,0))</f>
        <v>26</v>
      </c>
      <c r="F1489">
        <f>INDEX(RanksTable!H:H,MATCH(B1489,RanksTable!B:B,0))</f>
        <v>7</v>
      </c>
      <c r="H1489" t="str">
        <f t="shared" si="23"/>
        <v>INSERT INTO "TeamRanks" (team_id,team_sport_id,team_rank) VALUES (149,26,7);</v>
      </c>
    </row>
    <row r="1490" spans="2:8" x14ac:dyDescent="0.25">
      <c r="B1490" t="s">
        <v>446</v>
      </c>
      <c r="C1490">
        <f>INDEX(NationalTeams!B:B,MATCH(B1490,NationalTeams!C:C,0))</f>
        <v>150</v>
      </c>
      <c r="D1490" t="s">
        <v>1241</v>
      </c>
      <c r="E1490">
        <f>INDEX(TeamSports!B:B,MATCH(D1490,TeamSports!C:C,0))</f>
        <v>26</v>
      </c>
      <c r="F1490">
        <f>INDEX(RanksTable!H:H,MATCH(B1490,RanksTable!B:B,0))</f>
        <v>7</v>
      </c>
      <c r="H1490" t="str">
        <f t="shared" si="23"/>
        <v>INSERT INTO "TeamRanks" (team_id,team_sport_id,team_rank) VALUES (150,26,7);</v>
      </c>
    </row>
    <row r="1491" spans="2:8" x14ac:dyDescent="0.25">
      <c r="B1491" t="s">
        <v>356</v>
      </c>
      <c r="C1491">
        <f>INDEX(NationalTeams!B:B,MATCH(B1491,NationalTeams!C:C,0))</f>
        <v>151</v>
      </c>
      <c r="D1491" t="s">
        <v>1241</v>
      </c>
      <c r="E1491">
        <f>INDEX(TeamSports!B:B,MATCH(D1491,TeamSports!C:C,0))</f>
        <v>26</v>
      </c>
      <c r="F1491">
        <f>INDEX(RanksTable!H:H,MATCH(B1491,RanksTable!B:B,0))</f>
        <v>4</v>
      </c>
      <c r="H1491" t="str">
        <f t="shared" si="23"/>
        <v>INSERT INTO "TeamRanks" (team_id,team_sport_id,team_rank) VALUES (151,26,4);</v>
      </c>
    </row>
    <row r="1492" spans="2:8" x14ac:dyDescent="0.25">
      <c r="B1492" t="s">
        <v>387</v>
      </c>
      <c r="C1492">
        <f>INDEX(NationalTeams!B:B,MATCH(B1492,NationalTeams!C:C,0))</f>
        <v>152</v>
      </c>
      <c r="D1492" t="s">
        <v>1241</v>
      </c>
      <c r="E1492">
        <f>INDEX(TeamSports!B:B,MATCH(D1492,TeamSports!C:C,0))</f>
        <v>26</v>
      </c>
      <c r="F1492">
        <f>INDEX(RanksTable!H:H,MATCH(B1492,RanksTable!B:B,0))</f>
        <v>7</v>
      </c>
      <c r="H1492" t="str">
        <f t="shared" si="23"/>
        <v>INSERT INTO "TeamRanks" (team_id,team_sport_id,team_rank) VALUES (152,26,7);</v>
      </c>
    </row>
    <row r="1493" spans="2:8" x14ac:dyDescent="0.25">
      <c r="B1493" t="s">
        <v>361</v>
      </c>
      <c r="C1493">
        <f>INDEX(NationalTeams!B:B,MATCH(B1493,NationalTeams!C:C,0))</f>
        <v>153</v>
      </c>
      <c r="D1493" t="s">
        <v>1241</v>
      </c>
      <c r="E1493">
        <f>INDEX(TeamSports!B:B,MATCH(D1493,TeamSports!C:C,0))</f>
        <v>26</v>
      </c>
      <c r="F1493">
        <f>INDEX(RanksTable!H:H,MATCH(B1493,RanksTable!B:B,0))</f>
        <v>3</v>
      </c>
      <c r="H1493" t="str">
        <f t="shared" si="23"/>
        <v>INSERT INTO "TeamRanks" (team_id,team_sport_id,team_rank) VALUES (153,26,3);</v>
      </c>
    </row>
    <row r="1494" spans="2:8" x14ac:dyDescent="0.25">
      <c r="B1494" t="s">
        <v>492</v>
      </c>
      <c r="C1494">
        <f>INDEX(NationalTeams!B:B,MATCH(B1494,NationalTeams!C:C,0))</f>
        <v>154</v>
      </c>
      <c r="D1494" t="s">
        <v>1241</v>
      </c>
      <c r="E1494">
        <f>INDEX(TeamSports!B:B,MATCH(D1494,TeamSports!C:C,0))</f>
        <v>26</v>
      </c>
      <c r="F1494">
        <f>INDEX(RanksTable!H:H,MATCH(B1494,RanksTable!B:B,0))</f>
        <v>4</v>
      </c>
      <c r="H1494" t="str">
        <f t="shared" si="23"/>
        <v>INSERT INTO "TeamRanks" (team_id,team_sport_id,team_rank) VALUES (154,26,4);</v>
      </c>
    </row>
    <row r="1495" spans="2:8" x14ac:dyDescent="0.25">
      <c r="B1495" t="s">
        <v>485</v>
      </c>
      <c r="C1495">
        <f>INDEX(NationalTeams!B:B,MATCH(B1495,NationalTeams!C:C,0))</f>
        <v>155</v>
      </c>
      <c r="D1495" t="s">
        <v>1241</v>
      </c>
      <c r="E1495">
        <f>INDEX(TeamSports!B:B,MATCH(D1495,TeamSports!C:C,0))</f>
        <v>26</v>
      </c>
      <c r="F1495">
        <f>INDEX(RanksTable!H:H,MATCH(B1495,RanksTable!B:B,0))</f>
        <v>6</v>
      </c>
      <c r="H1495" t="str">
        <f t="shared" si="23"/>
        <v>INSERT INTO "TeamRanks" (team_id,team_sport_id,team_rank) VALUES (155,26,6);</v>
      </c>
    </row>
    <row r="1496" spans="2:8" x14ac:dyDescent="0.25">
      <c r="B1496" t="s">
        <v>423</v>
      </c>
      <c r="C1496">
        <f>INDEX(NationalTeams!B:B,MATCH(B1496,NationalTeams!C:C,0))</f>
        <v>156</v>
      </c>
      <c r="D1496" t="s">
        <v>1241</v>
      </c>
      <c r="E1496">
        <f>INDEX(TeamSports!B:B,MATCH(D1496,TeamSports!C:C,0))</f>
        <v>26</v>
      </c>
      <c r="F1496">
        <f>INDEX(RanksTable!H:H,MATCH(B1496,RanksTable!B:B,0))</f>
        <v>3</v>
      </c>
      <c r="H1496" t="str">
        <f t="shared" si="23"/>
        <v>INSERT INTO "TeamRanks" (team_id,team_sport_id,team_rank) VALUES (156,26,3);</v>
      </c>
    </row>
    <row r="1497" spans="2:8" x14ac:dyDescent="0.25">
      <c r="B1497" t="s">
        <v>457</v>
      </c>
      <c r="C1497">
        <f>INDEX(NationalTeams!B:B,MATCH(B1497,NationalTeams!C:C,0))</f>
        <v>157</v>
      </c>
      <c r="D1497" t="s">
        <v>1241</v>
      </c>
      <c r="E1497">
        <f>INDEX(TeamSports!B:B,MATCH(D1497,TeamSports!C:C,0))</f>
        <v>26</v>
      </c>
      <c r="F1497">
        <f>INDEX(RanksTable!H:H,MATCH(B1497,RanksTable!B:B,0))</f>
        <v>6</v>
      </c>
      <c r="H1497" t="str">
        <f t="shared" si="23"/>
        <v>INSERT INTO "TeamRanks" (team_id,team_sport_id,team_rank) VALUES (157,26,6);</v>
      </c>
    </row>
    <row r="1498" spans="2:8" x14ac:dyDescent="0.25">
      <c r="B1498" t="s">
        <v>491</v>
      </c>
      <c r="C1498">
        <f>INDEX(NationalTeams!B:B,MATCH(B1498,NationalTeams!C:C,0))</f>
        <v>158</v>
      </c>
      <c r="D1498" t="s">
        <v>1241</v>
      </c>
      <c r="E1498">
        <f>INDEX(TeamSports!B:B,MATCH(D1498,TeamSports!C:C,0))</f>
        <v>26</v>
      </c>
      <c r="F1498">
        <f>INDEX(RanksTable!H:H,MATCH(B1498,RanksTable!B:B,0))</f>
        <v>4</v>
      </c>
      <c r="H1498" t="str">
        <f t="shared" si="23"/>
        <v>INSERT INTO "TeamRanks" (team_id,team_sport_id,team_rank) VALUES (158,26,4);</v>
      </c>
    </row>
    <row r="1499" spans="2:8" x14ac:dyDescent="0.25">
      <c r="B1499" t="s">
        <v>474</v>
      </c>
      <c r="C1499">
        <f>INDEX(NationalTeams!B:B,MATCH(B1499,NationalTeams!C:C,0))</f>
        <v>159</v>
      </c>
      <c r="D1499" t="s">
        <v>1241</v>
      </c>
      <c r="E1499">
        <f>INDEX(TeamSports!B:B,MATCH(D1499,TeamSports!C:C,0))</f>
        <v>26</v>
      </c>
      <c r="F1499">
        <f>INDEX(RanksTable!H:H,MATCH(B1499,RanksTable!B:B,0))</f>
        <v>7</v>
      </c>
      <c r="H1499" t="str">
        <f t="shared" si="23"/>
        <v>INSERT INTO "TeamRanks" (team_id,team_sport_id,team_rank) VALUES (159,26,7);</v>
      </c>
    </row>
    <row r="1500" spans="2:8" x14ac:dyDescent="0.25">
      <c r="B1500" t="s">
        <v>479</v>
      </c>
      <c r="C1500">
        <f>INDEX(NationalTeams!B:B,MATCH(B1500,NationalTeams!C:C,0))</f>
        <v>160</v>
      </c>
      <c r="D1500" t="s">
        <v>1241</v>
      </c>
      <c r="E1500">
        <f>INDEX(TeamSports!B:B,MATCH(D1500,TeamSports!C:C,0))</f>
        <v>26</v>
      </c>
      <c r="F1500">
        <f>INDEX(RanksTable!H:H,MATCH(B1500,RanksTable!B:B,0))</f>
        <v>7</v>
      </c>
      <c r="H1500" t="str">
        <f t="shared" si="23"/>
        <v>INSERT INTO "TeamRanks" (team_id,team_sport_id,team_rank) VALUES (160,26,7);</v>
      </c>
    </row>
    <row r="1501" spans="2:8" x14ac:dyDescent="0.25">
      <c r="B1501" t="s">
        <v>449</v>
      </c>
      <c r="C1501">
        <f>INDEX(NationalTeams!B:B,MATCH(B1501,NationalTeams!C:C,0))</f>
        <v>161</v>
      </c>
      <c r="D1501" t="s">
        <v>1241</v>
      </c>
      <c r="E1501">
        <f>INDEX(TeamSports!B:B,MATCH(D1501,TeamSports!C:C,0))</f>
        <v>26</v>
      </c>
      <c r="F1501">
        <f>INDEX(RanksTable!H:H,MATCH(B1501,RanksTable!B:B,0))</f>
        <v>5</v>
      </c>
      <c r="H1501" t="str">
        <f t="shared" si="23"/>
        <v>INSERT INTO "TeamRanks" (team_id,team_sport_id,team_rank) VALUES (161,26,5);</v>
      </c>
    </row>
    <row r="1502" spans="2:8" x14ac:dyDescent="0.25">
      <c r="B1502" t="s">
        <v>398</v>
      </c>
      <c r="C1502">
        <f>INDEX(NationalTeams!B:B,MATCH(B1502,NationalTeams!C:C,0))</f>
        <v>162</v>
      </c>
      <c r="D1502" t="s">
        <v>1241</v>
      </c>
      <c r="E1502">
        <f>INDEX(TeamSports!B:B,MATCH(D1502,TeamSports!C:C,0))</f>
        <v>26</v>
      </c>
      <c r="F1502">
        <f>INDEX(RanksTable!H:H,MATCH(B1502,RanksTable!B:B,0))</f>
        <v>4</v>
      </c>
      <c r="H1502" t="str">
        <f t="shared" si="23"/>
        <v>INSERT INTO "TeamRanks" (team_id,team_sport_id,team_rank) VALUES (162,26,4);</v>
      </c>
    </row>
    <row r="1503" spans="2:8" x14ac:dyDescent="0.25">
      <c r="B1503" t="s">
        <v>441</v>
      </c>
      <c r="C1503">
        <f>INDEX(NationalTeams!B:B,MATCH(B1503,NationalTeams!C:C,0))</f>
        <v>163</v>
      </c>
      <c r="D1503" t="s">
        <v>1241</v>
      </c>
      <c r="E1503">
        <f>INDEX(TeamSports!B:B,MATCH(D1503,TeamSports!C:C,0))</f>
        <v>26</v>
      </c>
      <c r="F1503">
        <f>INDEX(RanksTable!H:H,MATCH(B1503,RanksTable!B:B,0))</f>
        <v>6</v>
      </c>
      <c r="H1503" t="str">
        <f t="shared" si="23"/>
        <v>INSERT INTO "TeamRanks" (team_id,team_sport_id,team_rank) VALUES (163,26,6);</v>
      </c>
    </row>
    <row r="1504" spans="2:8" x14ac:dyDescent="0.25">
      <c r="B1504" t="s">
        <v>348</v>
      </c>
      <c r="C1504">
        <f>INDEX(NationalTeams!B:B,MATCH(B1504,NationalTeams!C:C,0))</f>
        <v>164</v>
      </c>
      <c r="D1504" t="s">
        <v>1241</v>
      </c>
      <c r="E1504">
        <f>INDEX(TeamSports!B:B,MATCH(D1504,TeamSports!C:C,0))</f>
        <v>26</v>
      </c>
      <c r="F1504">
        <f>INDEX(RanksTable!H:H,MATCH(B1504,RanksTable!B:B,0))</f>
        <v>5</v>
      </c>
      <c r="H1504" t="str">
        <f t="shared" si="23"/>
        <v>INSERT INTO "TeamRanks" (team_id,team_sport_id,team_rank) VALUES (164,26,5);</v>
      </c>
    </row>
    <row r="1505" spans="2:8" x14ac:dyDescent="0.25">
      <c r="B1505" t="s">
        <v>350</v>
      </c>
      <c r="C1505">
        <f>INDEX(NationalTeams!B:B,MATCH(B1505,NationalTeams!C:C,0))</f>
        <v>165</v>
      </c>
      <c r="D1505" t="s">
        <v>1241</v>
      </c>
      <c r="E1505">
        <f>INDEX(TeamSports!B:B,MATCH(D1505,TeamSports!C:C,0))</f>
        <v>26</v>
      </c>
      <c r="F1505">
        <f>INDEX(RanksTable!H:H,MATCH(B1505,RanksTable!B:B,0))</f>
        <v>7</v>
      </c>
      <c r="H1505" t="str">
        <f t="shared" si="23"/>
        <v>INSERT INTO "TeamRanks" (team_id,team_sport_id,team_rank) VALUES (165,26,7);</v>
      </c>
    </row>
    <row r="1506" spans="2:8" x14ac:dyDescent="0.25">
      <c r="B1506" t="s">
        <v>494</v>
      </c>
      <c r="C1506">
        <f>INDEX(NationalTeams!B:B,MATCH(B1506,NationalTeams!C:C,0))</f>
        <v>166</v>
      </c>
      <c r="D1506" t="s">
        <v>1241</v>
      </c>
      <c r="E1506">
        <f>INDEX(TeamSports!B:B,MATCH(D1506,TeamSports!C:C,0))</f>
        <v>26</v>
      </c>
      <c r="F1506">
        <f>INDEX(RanksTable!H:H,MATCH(B1506,RanksTable!B:B,0))</f>
        <v>2</v>
      </c>
      <c r="H1506" t="str">
        <f t="shared" si="23"/>
        <v>INSERT INTO "TeamRanks" (team_id,team_sport_id,team_rank) VALUES (166,26,2);</v>
      </c>
    </row>
    <row r="1507" spans="2:8" x14ac:dyDescent="0.25">
      <c r="B1507" t="s">
        <v>504</v>
      </c>
      <c r="C1507">
        <f>INDEX(NationalTeams!B:B,MATCH(B1507,NationalTeams!C:C,0))</f>
        <v>167</v>
      </c>
      <c r="D1507" t="s">
        <v>1241</v>
      </c>
      <c r="E1507">
        <f>INDEX(TeamSports!B:B,MATCH(D1507,TeamSports!C:C,0))</f>
        <v>26</v>
      </c>
      <c r="F1507">
        <f>INDEX(RanksTable!H:H,MATCH(B1507,RanksTable!B:B,0))</f>
        <v>3</v>
      </c>
      <c r="H1507" t="str">
        <f t="shared" si="23"/>
        <v>INSERT INTO "TeamRanks" (team_id,team_sport_id,team_rank) VALUES (167,26,3);</v>
      </c>
    </row>
    <row r="1508" spans="2:8" x14ac:dyDescent="0.25">
      <c r="B1508" t="s">
        <v>401</v>
      </c>
      <c r="C1508">
        <f>INDEX(NationalTeams!B:B,MATCH(B1508,NationalTeams!C:C,0))</f>
        <v>168</v>
      </c>
      <c r="D1508" t="s">
        <v>1241</v>
      </c>
      <c r="E1508">
        <f>INDEX(TeamSports!B:B,MATCH(D1508,TeamSports!C:C,0))</f>
        <v>26</v>
      </c>
      <c r="F1508">
        <f>INDEX(RanksTable!H:H,MATCH(B1508,RanksTable!B:B,0))</f>
        <v>2</v>
      </c>
      <c r="H1508" t="str">
        <f t="shared" si="23"/>
        <v>INSERT INTO "TeamRanks" (team_id,team_sport_id,team_rank) VALUES (168,26,2);</v>
      </c>
    </row>
    <row r="1509" spans="2:8" x14ac:dyDescent="0.25">
      <c r="B1509" t="s">
        <v>432</v>
      </c>
      <c r="C1509">
        <f>INDEX(NationalTeams!B:B,MATCH(B1509,NationalTeams!C:C,0))</f>
        <v>169</v>
      </c>
      <c r="D1509" t="s">
        <v>1241</v>
      </c>
      <c r="E1509">
        <f>INDEX(TeamSports!B:B,MATCH(D1509,TeamSports!C:C,0))</f>
        <v>26</v>
      </c>
      <c r="F1509">
        <f>INDEX(RanksTable!H:H,MATCH(B1509,RanksTable!B:B,0))</f>
        <v>4</v>
      </c>
      <c r="H1509" t="str">
        <f t="shared" si="23"/>
        <v>INSERT INTO "TeamRanks" (team_id,team_sport_id,team_rank) VALUES (169,26,4);</v>
      </c>
    </row>
    <row r="1510" spans="2:8" x14ac:dyDescent="0.25">
      <c r="B1510" t="s">
        <v>336</v>
      </c>
      <c r="C1510">
        <f>INDEX(NationalTeams!B:B,MATCH(B1510,NationalTeams!C:C,0))</f>
        <v>170</v>
      </c>
      <c r="D1510" t="s">
        <v>1241</v>
      </c>
      <c r="E1510">
        <f>INDEX(TeamSports!B:B,MATCH(D1510,TeamSports!C:C,0))</f>
        <v>26</v>
      </c>
      <c r="F1510">
        <f>INDEX(RanksTable!H:H,MATCH(B1510,RanksTable!B:B,0))</f>
        <v>5</v>
      </c>
      <c r="H1510" t="str">
        <f t="shared" si="23"/>
        <v>INSERT INTO "TeamRanks" (team_id,team_sport_id,team_rank) VALUES (170,26,5);</v>
      </c>
    </row>
    <row r="1511" spans="2:8" x14ac:dyDescent="0.25">
      <c r="B1511" t="s">
        <v>497</v>
      </c>
      <c r="C1511">
        <f>INDEX(NationalTeams!B:B,MATCH(B1511,NationalTeams!C:C,0))</f>
        <v>171</v>
      </c>
      <c r="D1511" t="s">
        <v>1241</v>
      </c>
      <c r="E1511">
        <f>INDEX(TeamSports!B:B,MATCH(D1511,TeamSports!C:C,0))</f>
        <v>26</v>
      </c>
      <c r="F1511">
        <f>INDEX(RanksTable!H:H,MATCH(B1511,RanksTable!B:B,0))</f>
        <v>3</v>
      </c>
      <c r="H1511" t="str">
        <f t="shared" si="23"/>
        <v>INSERT INTO "TeamRanks" (team_id,team_sport_id,team_rank) VALUES (171,26,3);</v>
      </c>
    </row>
    <row r="1512" spans="2:8" x14ac:dyDescent="0.25">
      <c r="B1512" t="s">
        <v>380</v>
      </c>
      <c r="C1512">
        <f>INDEX(NationalTeams!B:B,MATCH(B1512,NationalTeams!C:C,0))</f>
        <v>172</v>
      </c>
      <c r="D1512" t="s">
        <v>1241</v>
      </c>
      <c r="E1512">
        <f>INDEX(TeamSports!B:B,MATCH(D1512,TeamSports!C:C,0))</f>
        <v>26</v>
      </c>
      <c r="F1512">
        <f>INDEX(RanksTable!H:H,MATCH(B1512,RanksTable!B:B,0))</f>
        <v>4</v>
      </c>
      <c r="H1512" t="str">
        <f t="shared" si="23"/>
        <v>INSERT INTO "TeamRanks" (team_id,team_sport_id,team_rank) VALUES (172,26,4);</v>
      </c>
    </row>
    <row r="1513" spans="2:8" x14ac:dyDescent="0.25">
      <c r="B1513" t="s">
        <v>402</v>
      </c>
      <c r="C1513">
        <f>INDEX(NationalTeams!B:B,MATCH(B1513,NationalTeams!C:C,0))</f>
        <v>173</v>
      </c>
      <c r="D1513" t="s">
        <v>1241</v>
      </c>
      <c r="E1513">
        <f>INDEX(TeamSports!B:B,MATCH(D1513,TeamSports!C:C,0))</f>
        <v>26</v>
      </c>
      <c r="F1513">
        <f>INDEX(RanksTable!H:H,MATCH(B1513,RanksTable!B:B,0))</f>
        <v>3</v>
      </c>
      <c r="H1513" t="str">
        <f t="shared" si="23"/>
        <v>INSERT INTO "TeamRanks" (team_id,team_sport_id,team_rank) VALUES (173,26,3);</v>
      </c>
    </row>
    <row r="1514" spans="2:8" x14ac:dyDescent="0.25">
      <c r="B1514" t="s">
        <v>370</v>
      </c>
      <c r="C1514">
        <f>INDEX(NationalTeams!B:B,MATCH(B1514,NationalTeams!C:C,0))</f>
        <v>174</v>
      </c>
      <c r="D1514" t="s">
        <v>1241</v>
      </c>
      <c r="E1514">
        <f>INDEX(TeamSports!B:B,MATCH(D1514,TeamSports!C:C,0))</f>
        <v>26</v>
      </c>
      <c r="F1514">
        <f>INDEX(RanksTable!H:H,MATCH(B1514,RanksTable!B:B,0))</f>
        <v>5</v>
      </c>
      <c r="H1514" t="str">
        <f t="shared" si="23"/>
        <v>INSERT INTO "TeamRanks" (team_id,team_sport_id,team_rank) VALUES (174,26,5);</v>
      </c>
    </row>
    <row r="1515" spans="2:8" x14ac:dyDescent="0.25">
      <c r="B1515" t="s">
        <v>506</v>
      </c>
      <c r="C1515">
        <f>INDEX(NationalTeams!B:B,MATCH(B1515,NationalTeams!C:C,0))</f>
        <v>175</v>
      </c>
      <c r="D1515" t="s">
        <v>1241</v>
      </c>
      <c r="E1515">
        <f>INDEX(TeamSports!B:B,MATCH(D1515,TeamSports!C:C,0))</f>
        <v>26</v>
      </c>
      <c r="F1515">
        <f>INDEX(RanksTable!H:H,MATCH(B1515,RanksTable!B:B,0))</f>
        <v>4</v>
      </c>
      <c r="H1515" t="str">
        <f t="shared" si="23"/>
        <v>INSERT INTO "TeamRanks" (team_id,team_sport_id,team_rank) VALUES (175,26,4);</v>
      </c>
    </row>
    <row r="1516" spans="2:8" x14ac:dyDescent="0.25">
      <c r="B1516" t="s">
        <v>500</v>
      </c>
      <c r="C1516">
        <f>INDEX(NationalTeams!B:B,MATCH(B1516,NationalTeams!C:C,0))</f>
        <v>176</v>
      </c>
      <c r="D1516" t="s">
        <v>1241</v>
      </c>
      <c r="E1516">
        <f>INDEX(TeamSports!B:B,MATCH(D1516,TeamSports!C:C,0))</f>
        <v>26</v>
      </c>
      <c r="F1516">
        <f>INDEX(RanksTable!H:H,MATCH(B1516,RanksTable!B:B,0))</f>
        <v>7</v>
      </c>
      <c r="H1516" t="str">
        <f t="shared" si="23"/>
        <v>INSERT INTO "TeamRanks" (team_id,team_sport_id,team_rank) VALUES (176,26,7);</v>
      </c>
    </row>
    <row r="1517" spans="2:8" x14ac:dyDescent="0.25">
      <c r="B1517" t="s">
        <v>473</v>
      </c>
      <c r="C1517">
        <f>INDEX(NationalTeams!B:B,MATCH(B1517,NationalTeams!C:C,0))</f>
        <v>177</v>
      </c>
      <c r="D1517" t="s">
        <v>1241</v>
      </c>
      <c r="E1517">
        <f>INDEX(TeamSports!B:B,MATCH(D1517,TeamSports!C:C,0))</f>
        <v>26</v>
      </c>
      <c r="F1517">
        <f>INDEX(RanksTable!H:H,MATCH(B1517,RanksTable!B:B,0))</f>
        <v>6</v>
      </c>
      <c r="H1517" t="str">
        <f t="shared" si="23"/>
        <v>INSERT INTO "TeamRanks" (team_id,team_sport_id,team_rank) VALUES (177,26,6);</v>
      </c>
    </row>
    <row r="1518" spans="2:8" x14ac:dyDescent="0.25">
      <c r="B1518" t="s">
        <v>482</v>
      </c>
      <c r="C1518">
        <f>INDEX(NationalTeams!B:B,MATCH(B1518,NationalTeams!C:C,0))</f>
        <v>178</v>
      </c>
      <c r="D1518" t="s">
        <v>1241</v>
      </c>
      <c r="E1518">
        <f>INDEX(TeamSports!B:B,MATCH(D1518,TeamSports!C:C,0))</f>
        <v>26</v>
      </c>
      <c r="F1518">
        <f>INDEX(RanksTable!H:H,MATCH(B1518,RanksTable!B:B,0))</f>
        <v>6</v>
      </c>
      <c r="H1518" t="str">
        <f t="shared" si="23"/>
        <v>INSERT INTO "TeamRanks" (team_id,team_sport_id,team_rank) VALUES (178,26,6);</v>
      </c>
    </row>
    <row r="1519" spans="2:8" x14ac:dyDescent="0.25">
      <c r="B1519" t="s">
        <v>411</v>
      </c>
      <c r="C1519">
        <f>INDEX(NationalTeams!B:B,MATCH(B1519,NationalTeams!C:C,0))</f>
        <v>179</v>
      </c>
      <c r="D1519" t="s">
        <v>1241</v>
      </c>
      <c r="E1519">
        <f>INDEX(TeamSports!B:B,MATCH(D1519,TeamSports!C:C,0))</f>
        <v>26</v>
      </c>
      <c r="F1519">
        <f>INDEX(RanksTable!H:H,MATCH(B1519,RanksTable!B:B,0))</f>
        <v>7</v>
      </c>
      <c r="H1519" t="str">
        <f t="shared" si="23"/>
        <v>INSERT INTO "TeamRanks" (team_id,team_sport_id,team_rank) VALUES (179,26,7);</v>
      </c>
    </row>
    <row r="1520" spans="2:8" x14ac:dyDescent="0.25">
      <c r="B1520" t="s">
        <v>541</v>
      </c>
      <c r="C1520">
        <f>INDEX(NationalTeams!B:B,MATCH(B1520,NationalTeams!C:C,0))</f>
        <v>180</v>
      </c>
      <c r="D1520" t="s">
        <v>1241</v>
      </c>
      <c r="E1520">
        <f>INDEX(TeamSports!B:B,MATCH(D1520,TeamSports!C:C,0))</f>
        <v>26</v>
      </c>
      <c r="F1520">
        <f>INDEX(RanksTable!H:H,MATCH(B1520,RanksTable!B:B,0))</f>
        <v>6</v>
      </c>
      <c r="H1520" t="str">
        <f t="shared" si="23"/>
        <v>INSERT INTO "TeamRanks" (team_id,team_sport_id,team_rank) VALUES (180,26,6);</v>
      </c>
    </row>
    <row r="1521" spans="2:8" x14ac:dyDescent="0.25">
      <c r="B1521" t="s">
        <v>412</v>
      </c>
      <c r="C1521">
        <f>INDEX(NationalTeams!B:B,MATCH(B1521,NationalTeams!C:C,0))</f>
        <v>181</v>
      </c>
      <c r="D1521" t="s">
        <v>1241</v>
      </c>
      <c r="E1521">
        <f>INDEX(TeamSports!B:B,MATCH(D1521,TeamSports!C:C,0))</f>
        <v>26</v>
      </c>
      <c r="F1521">
        <f>INDEX(RanksTable!H:H,MATCH(B1521,RanksTable!B:B,0))</f>
        <v>6</v>
      </c>
      <c r="H1521" t="str">
        <f t="shared" si="23"/>
        <v>INSERT INTO "TeamRanks" (team_id,team_sport_id,team_rank) VALUES (181,26,6);</v>
      </c>
    </row>
    <row r="1522" spans="2:8" x14ac:dyDescent="0.25">
      <c r="B1522" t="s">
        <v>409</v>
      </c>
      <c r="C1522">
        <f>INDEX(NationalTeams!B:B,MATCH(B1522,NationalTeams!C:C,0))</f>
        <v>182</v>
      </c>
      <c r="D1522" t="s">
        <v>1241</v>
      </c>
      <c r="E1522">
        <f>INDEX(TeamSports!B:B,MATCH(D1522,TeamSports!C:C,0))</f>
        <v>26</v>
      </c>
      <c r="F1522">
        <f>INDEX(RanksTable!H:H,MATCH(B1522,RanksTable!B:B,0))</f>
        <v>6</v>
      </c>
      <c r="H1522" t="str">
        <f t="shared" si="23"/>
        <v>INSERT INTO "TeamRanks" (team_id,team_sport_id,team_rank) VALUES (182,26,6);</v>
      </c>
    </row>
    <row r="1523" spans="2:8" x14ac:dyDescent="0.25">
      <c r="B1523" t="s">
        <v>414</v>
      </c>
      <c r="C1523">
        <f>INDEX(NationalTeams!B:B,MATCH(B1523,NationalTeams!C:C,0))</f>
        <v>183</v>
      </c>
      <c r="D1523" t="s">
        <v>1241</v>
      </c>
      <c r="E1523">
        <f>INDEX(TeamSports!B:B,MATCH(D1523,TeamSports!C:C,0))</f>
        <v>26</v>
      </c>
      <c r="F1523">
        <f>INDEX(RanksTable!H:H,MATCH(B1523,RanksTable!B:B,0))</f>
        <v>7</v>
      </c>
      <c r="H1523" t="str">
        <f t="shared" si="23"/>
        <v>INSERT INTO "TeamRanks" (team_id,team_sport_id,team_rank) VALUES (183,26,7);</v>
      </c>
    </row>
    <row r="1524" spans="2:8" x14ac:dyDescent="0.25">
      <c r="B1524" t="s">
        <v>362</v>
      </c>
      <c r="C1524">
        <f>INDEX(NationalTeams!B:B,MATCH(B1524,NationalTeams!C:C,0))</f>
        <v>184</v>
      </c>
      <c r="D1524" t="s">
        <v>1241</v>
      </c>
      <c r="E1524">
        <f>INDEX(TeamSports!B:B,MATCH(D1524,TeamSports!C:C,0))</f>
        <v>26</v>
      </c>
      <c r="F1524">
        <f>INDEX(RanksTable!H:H,MATCH(B1524,RanksTable!B:B,0))</f>
        <v>4</v>
      </c>
      <c r="H1524" t="str">
        <f t="shared" si="23"/>
        <v>INSERT INTO "TeamRanks" (team_id,team_sport_id,team_rank) VALUES (184,26,4);</v>
      </c>
    </row>
    <row r="1525" spans="2:8" x14ac:dyDescent="0.25">
      <c r="B1525" t="s">
        <v>499</v>
      </c>
      <c r="C1525">
        <f>INDEX(NationalTeams!B:B,MATCH(B1525,NationalTeams!C:C,0))</f>
        <v>185</v>
      </c>
      <c r="D1525" t="s">
        <v>1241</v>
      </c>
      <c r="E1525">
        <f>INDEX(TeamSports!B:B,MATCH(D1525,TeamSports!C:C,0))</f>
        <v>26</v>
      </c>
      <c r="F1525">
        <f>INDEX(RanksTable!H:H,MATCH(B1525,RanksTable!B:B,0))</f>
        <v>1</v>
      </c>
      <c r="H1525" t="str">
        <f t="shared" si="23"/>
        <v>INSERT INTO "TeamRanks" (team_id,team_sport_id,team_rank) VALUES (185,26,1);</v>
      </c>
    </row>
    <row r="1526" spans="2:8" x14ac:dyDescent="0.25">
      <c r="B1526" t="s">
        <v>374</v>
      </c>
      <c r="C1526">
        <f>INDEX(NationalTeams!B:B,MATCH(B1526,NationalTeams!C:C,0))</f>
        <v>186</v>
      </c>
      <c r="D1526" t="s">
        <v>1241</v>
      </c>
      <c r="E1526">
        <f>INDEX(TeamSports!B:B,MATCH(D1526,TeamSports!C:C,0))</f>
        <v>26</v>
      </c>
      <c r="F1526">
        <f>INDEX(RanksTable!H:H,MATCH(B1526,RanksTable!B:B,0))</f>
        <v>7</v>
      </c>
      <c r="H1526" t="str">
        <f t="shared" si="23"/>
        <v>INSERT INTO "TeamRanks" (team_id,team_sport_id,team_rank) VALUES (186,26,7);</v>
      </c>
    </row>
    <row r="1527" spans="2:8" x14ac:dyDescent="0.25">
      <c r="B1527" t="s">
        <v>385</v>
      </c>
      <c r="C1527">
        <f>INDEX(NationalTeams!B:B,MATCH(B1527,NationalTeams!C:C,0))</f>
        <v>187</v>
      </c>
      <c r="D1527" t="s">
        <v>1241</v>
      </c>
      <c r="E1527">
        <f>INDEX(TeamSports!B:B,MATCH(D1527,TeamSports!C:C,0))</f>
        <v>26</v>
      </c>
      <c r="F1527">
        <f>INDEX(RanksTable!H:H,MATCH(B1527,RanksTable!B:B,0))</f>
        <v>7</v>
      </c>
      <c r="H1527" t="str">
        <f t="shared" si="23"/>
        <v>INSERT INTO "TeamRanks" (team_id,team_sport_id,team_rank) VALUES (187,26,7);</v>
      </c>
    </row>
    <row r="1528" spans="2:8" x14ac:dyDescent="0.25">
      <c r="B1528" t="s">
        <v>450</v>
      </c>
      <c r="C1528">
        <f>INDEX(NationalTeams!B:B,MATCH(B1528,NationalTeams!C:C,0))</f>
        <v>188</v>
      </c>
      <c r="D1528" t="s">
        <v>1241</v>
      </c>
      <c r="E1528">
        <f>INDEX(TeamSports!B:B,MATCH(D1528,TeamSports!C:C,0))</f>
        <v>26</v>
      </c>
      <c r="F1528">
        <f>INDEX(RanksTable!H:H,MATCH(B1528,RanksTable!B:B,0))</f>
        <v>6</v>
      </c>
      <c r="H1528" t="str">
        <f t="shared" si="23"/>
        <v>INSERT INTO "TeamRanks" (team_id,team_sport_id,team_rank) VALUES (188,26,6);</v>
      </c>
    </row>
    <row r="1529" spans="2:8" x14ac:dyDescent="0.25">
      <c r="B1529" t="s">
        <v>448</v>
      </c>
      <c r="C1529">
        <f>INDEX(NationalTeams!B:B,MATCH(B1529,NationalTeams!C:C,0))</f>
        <v>189</v>
      </c>
      <c r="D1529" t="s">
        <v>1241</v>
      </c>
      <c r="E1529">
        <f>INDEX(TeamSports!B:B,MATCH(D1529,TeamSports!C:C,0))</f>
        <v>26</v>
      </c>
      <c r="F1529">
        <f>INDEX(RanksTable!H:H,MATCH(B1529,RanksTable!B:B,0))</f>
        <v>4</v>
      </c>
      <c r="H1529" t="str">
        <f t="shared" si="23"/>
        <v>INSERT INTO "TeamRanks" (team_id,team_sport_id,team_rank) VALUES (189,26,4);</v>
      </c>
    </row>
    <row r="1530" spans="2:8" x14ac:dyDescent="0.25">
      <c r="B1530" t="s">
        <v>375</v>
      </c>
      <c r="C1530">
        <f>INDEX(NationalTeams!B:B,MATCH(B1530,NationalTeams!C:C,0))</f>
        <v>190</v>
      </c>
      <c r="D1530" t="s">
        <v>1241</v>
      </c>
      <c r="E1530">
        <f>INDEX(TeamSports!B:B,MATCH(D1530,TeamSports!C:C,0))</f>
        <v>26</v>
      </c>
      <c r="F1530">
        <f>INDEX(RanksTable!H:H,MATCH(B1530,RanksTable!B:B,0))</f>
        <v>6</v>
      </c>
      <c r="H1530" t="str">
        <f t="shared" si="23"/>
        <v>INSERT INTO "TeamRanks" (team_id,team_sport_id,team_rank) VALUES (190,26,6);</v>
      </c>
    </row>
    <row r="1531" spans="2:8" x14ac:dyDescent="0.25">
      <c r="B1531" t="s">
        <v>483</v>
      </c>
      <c r="C1531">
        <f>INDEX(NationalTeams!B:B,MATCH(B1531,NationalTeams!C:C,0))</f>
        <v>191</v>
      </c>
      <c r="D1531" t="s">
        <v>1241</v>
      </c>
      <c r="E1531">
        <f>INDEX(TeamSports!B:B,MATCH(D1531,TeamSports!C:C,0))</f>
        <v>26</v>
      </c>
      <c r="F1531">
        <f>INDEX(RanksTable!H:H,MATCH(B1531,RanksTable!B:B,0))</f>
        <v>6</v>
      </c>
      <c r="H1531" t="str">
        <f t="shared" si="23"/>
        <v>INSERT INTO "TeamRanks" (team_id,team_sport_id,team_rank) VALUES (191,26,6);</v>
      </c>
    </row>
    <row r="1532" spans="2:8" x14ac:dyDescent="0.25">
      <c r="B1532" t="s">
        <v>395</v>
      </c>
      <c r="C1532">
        <f>INDEX(NationalTeams!B:B,MATCH(B1532,NationalTeams!C:C,0))</f>
        <v>192</v>
      </c>
      <c r="D1532" t="s">
        <v>1241</v>
      </c>
      <c r="E1532">
        <f>INDEX(TeamSports!B:B,MATCH(D1532,TeamSports!C:C,0))</f>
        <v>26</v>
      </c>
      <c r="F1532">
        <f>INDEX(RanksTable!H:H,MATCH(B1532,RanksTable!B:B,0))</f>
        <v>7</v>
      </c>
      <c r="H1532" t="str">
        <f t="shared" si="23"/>
        <v>INSERT INTO "TeamRanks" (team_id,team_sport_id,team_rank) VALUES (192,26,7);</v>
      </c>
    </row>
    <row r="1533" spans="2:8" x14ac:dyDescent="0.25">
      <c r="B1533" t="s">
        <v>363</v>
      </c>
      <c r="C1533">
        <f>INDEX(NationalTeams!B:B,MATCH(B1533,NationalTeams!C:C,0))</f>
        <v>193</v>
      </c>
      <c r="D1533" t="s">
        <v>1241</v>
      </c>
      <c r="E1533">
        <f>INDEX(TeamSports!B:B,MATCH(D1533,TeamSports!C:C,0))</f>
        <v>26</v>
      </c>
      <c r="F1533">
        <f>INDEX(RanksTable!H:H,MATCH(B1533,RanksTable!B:B,0))</f>
        <v>5</v>
      </c>
      <c r="H1533" t="str">
        <f t="shared" si="23"/>
        <v>INSERT INTO "TeamRanks" (team_id,team_sport_id,team_rank) VALUES (193,26,5);</v>
      </c>
    </row>
    <row r="1534" spans="2:8" x14ac:dyDescent="0.25">
      <c r="B1534" t="s">
        <v>394</v>
      </c>
      <c r="C1534">
        <f>INDEX(NationalTeams!B:B,MATCH(B1534,NationalTeams!C:C,0))</f>
        <v>194</v>
      </c>
      <c r="D1534" t="s">
        <v>1241</v>
      </c>
      <c r="E1534">
        <f>INDEX(TeamSports!B:B,MATCH(D1534,TeamSports!C:C,0))</f>
        <v>26</v>
      </c>
      <c r="F1534">
        <f>INDEX(RanksTable!H:H,MATCH(B1534,RanksTable!B:B,0))</f>
        <v>7</v>
      </c>
      <c r="H1534" t="str">
        <f t="shared" si="23"/>
        <v>INSERT INTO "TeamRanks" (team_id,team_sport_id,team_rank) VALUES (194,26,7);</v>
      </c>
    </row>
    <row r="1535" spans="2:8" x14ac:dyDescent="0.25">
      <c r="B1535" t="s">
        <v>389</v>
      </c>
      <c r="C1535">
        <f>INDEX(NationalTeams!B:B,MATCH(B1535,NationalTeams!C:C,0))</f>
        <v>195</v>
      </c>
      <c r="D1535" t="s">
        <v>1241</v>
      </c>
      <c r="E1535">
        <f>INDEX(TeamSports!B:B,MATCH(D1535,TeamSports!C:C,0))</f>
        <v>26</v>
      </c>
      <c r="F1535">
        <f>INDEX(RanksTable!H:H,MATCH(B1535,RanksTable!B:B,0))</f>
        <v>3</v>
      </c>
      <c r="H1535" t="str">
        <f t="shared" si="23"/>
        <v>INSERT INTO "TeamRanks" (team_id,team_sport_id,team_rank) VALUES (195,26,3);</v>
      </c>
    </row>
    <row r="1536" spans="2:8" x14ac:dyDescent="0.25">
      <c r="B1536" t="s">
        <v>496</v>
      </c>
      <c r="C1536">
        <f>INDEX(NationalTeams!B:B,MATCH(B1536,NationalTeams!C:C,0))</f>
        <v>196</v>
      </c>
      <c r="D1536" t="s">
        <v>1241</v>
      </c>
      <c r="E1536">
        <f>INDEX(TeamSports!B:B,MATCH(D1536,TeamSports!C:C,0))</f>
        <v>26</v>
      </c>
      <c r="F1536">
        <f>INDEX(RanksTable!H:H,MATCH(B1536,RanksTable!B:B,0))</f>
        <v>3</v>
      </c>
      <c r="H1536" t="str">
        <f t="shared" si="23"/>
        <v>INSERT INTO "TeamRanks" (team_id,team_sport_id,team_rank) VALUES (196,26,3);</v>
      </c>
    </row>
    <row r="1537" spans="2:8" x14ac:dyDescent="0.25">
      <c r="B1537" t="s">
        <v>507</v>
      </c>
      <c r="C1537">
        <f>INDEX(NationalTeams!B:B,MATCH(B1537,NationalTeams!C:C,0))</f>
        <v>197</v>
      </c>
      <c r="D1537" t="s">
        <v>1241</v>
      </c>
      <c r="E1537">
        <f>INDEX(TeamSports!B:B,MATCH(D1537,TeamSports!C:C,0))</f>
        <v>26</v>
      </c>
      <c r="F1537">
        <f>INDEX(RanksTable!H:H,MATCH(B1537,RanksTable!B:B,0))</f>
        <v>4</v>
      </c>
      <c r="H1537" t="str">
        <f t="shared" si="23"/>
        <v>INSERT INTO "TeamRanks" (team_id,team_sport_id,team_rank) VALUES (197,26,4);</v>
      </c>
    </row>
    <row r="1538" spans="2:8" x14ac:dyDescent="0.25">
      <c r="B1538" t="s">
        <v>399</v>
      </c>
      <c r="C1538">
        <f>INDEX(NationalTeams!B:B,MATCH(B1538,NationalTeams!C:C,0))</f>
        <v>198</v>
      </c>
      <c r="D1538" t="s">
        <v>1241</v>
      </c>
      <c r="E1538">
        <f>INDEX(TeamSports!B:B,MATCH(D1538,TeamSports!C:C,0))</f>
        <v>26</v>
      </c>
      <c r="F1538">
        <f>INDEX(RanksTable!H:H,MATCH(B1538,RanksTable!B:B,0))</f>
        <v>6</v>
      </c>
      <c r="H1538" t="str">
        <f t="shared" si="23"/>
        <v>INSERT INTO "TeamRanks" (team_id,team_sport_id,team_rank) VALUES (198,26,6);</v>
      </c>
    </row>
    <row r="1539" spans="2:8" x14ac:dyDescent="0.25">
      <c r="B1539" t="s">
        <v>467</v>
      </c>
      <c r="C1539">
        <f>INDEX(NationalTeams!B:B,MATCH(B1539,NationalTeams!C:C,0))</f>
        <v>199</v>
      </c>
      <c r="D1539" t="s">
        <v>1241</v>
      </c>
      <c r="E1539">
        <f>INDEX(TeamSports!B:B,MATCH(D1539,TeamSports!C:C,0))</f>
        <v>26</v>
      </c>
      <c r="F1539">
        <f>INDEX(RanksTable!H:H,MATCH(B1539,RanksTable!B:B,0))</f>
        <v>6</v>
      </c>
      <c r="H1539" t="str">
        <f t="shared" si="23"/>
        <v>INSERT INTO "TeamRanks" (team_id,team_sport_id,team_rank) VALUES (199,26,6);</v>
      </c>
    </row>
    <row r="1540" spans="2:8" x14ac:dyDescent="0.25">
      <c r="B1540" t="s">
        <v>437</v>
      </c>
      <c r="C1540">
        <f>INDEX(NationalTeams!B:B,MATCH(B1540,NationalTeams!C:C,0))</f>
        <v>200</v>
      </c>
      <c r="D1540" t="s">
        <v>1241</v>
      </c>
      <c r="E1540">
        <f>INDEX(TeamSports!B:B,MATCH(D1540,TeamSports!C:C,0))</f>
        <v>26</v>
      </c>
      <c r="F1540">
        <f>INDEX(RanksTable!H:H,MATCH(B1540,RanksTable!B:B,0))</f>
        <v>5</v>
      </c>
      <c r="H1540" t="str">
        <f t="shared" ref="H1540:H1603" si="24">_xlfn.CONCAT($H$1,$L$1,$C$1,$L$1," ",$J$1,$C$2,$N$1,$E$2,$N$1,$F$2,$K$1,$I$1,$J$1,C1540,$N$1,E1540,$N$1,F1540,$K$1,$O$1)</f>
        <v>INSERT INTO "TeamRanks" (team_id,team_sport_id,team_rank) VALUES (200,26,5);</v>
      </c>
    </row>
    <row r="1541" spans="2:8" x14ac:dyDescent="0.25">
      <c r="B1541" t="s">
        <v>452</v>
      </c>
      <c r="C1541">
        <f>INDEX(NationalTeams!B:B,MATCH(B1541,NationalTeams!C:C,0))</f>
        <v>201</v>
      </c>
      <c r="D1541" t="s">
        <v>1241</v>
      </c>
      <c r="E1541">
        <f>INDEX(TeamSports!B:B,MATCH(D1541,TeamSports!C:C,0))</f>
        <v>26</v>
      </c>
      <c r="F1541">
        <f>INDEX(RanksTable!H:H,MATCH(B1541,RanksTable!B:B,0))</f>
        <v>4</v>
      </c>
      <c r="H1541" t="str">
        <f t="shared" si="24"/>
        <v>INSERT INTO "TeamRanks" (team_id,team_sport_id,team_rank) VALUES (201,26,4);</v>
      </c>
    </row>
    <row r="1542" spans="2:8" x14ac:dyDescent="0.25">
      <c r="B1542" t="s">
        <v>384</v>
      </c>
      <c r="C1542">
        <f>INDEX(NationalTeams!B:B,MATCH(B1542,NationalTeams!C:C,0))</f>
        <v>202</v>
      </c>
      <c r="D1542" t="s">
        <v>1241</v>
      </c>
      <c r="E1542">
        <f>INDEX(TeamSports!B:B,MATCH(D1542,TeamSports!C:C,0))</f>
        <v>26</v>
      </c>
      <c r="F1542">
        <f>INDEX(RanksTable!H:H,MATCH(B1542,RanksTable!B:B,0))</f>
        <v>6</v>
      </c>
      <c r="H1542" t="str">
        <f t="shared" si="24"/>
        <v>INSERT INTO "TeamRanks" (team_id,team_sport_id,team_rank) VALUES (202,26,6);</v>
      </c>
    </row>
    <row r="1543" spans="2:8" x14ac:dyDescent="0.25">
      <c r="B1543" t="s">
        <v>442</v>
      </c>
      <c r="C1543">
        <f>INDEX(NationalTeams!B:B,MATCH(B1543,NationalTeams!C:C,0))</f>
        <v>203</v>
      </c>
      <c r="D1543" t="s">
        <v>1241</v>
      </c>
      <c r="E1543">
        <f>INDEX(TeamSports!B:B,MATCH(D1543,TeamSports!C:C,0))</f>
        <v>26</v>
      </c>
      <c r="F1543">
        <f>INDEX(RanksTable!H:H,MATCH(B1543,RanksTable!B:B,0))</f>
        <v>7</v>
      </c>
      <c r="H1543" t="str">
        <f t="shared" si="24"/>
        <v>INSERT INTO "TeamRanks" (team_id,team_sport_id,team_rank) VALUES (203,26,7);</v>
      </c>
    </row>
    <row r="1544" spans="2:8" x14ac:dyDescent="0.25">
      <c r="B1544" t="s">
        <v>472</v>
      </c>
      <c r="C1544">
        <f>INDEX(NationalTeams!B:B,MATCH(B1544,NationalTeams!C:C,0))</f>
        <v>204</v>
      </c>
      <c r="D1544" t="s">
        <v>1241</v>
      </c>
      <c r="E1544">
        <f>INDEX(TeamSports!B:B,MATCH(D1544,TeamSports!C:C,0))</f>
        <v>26</v>
      </c>
      <c r="F1544">
        <f>INDEX(RanksTable!H:H,MATCH(B1544,RanksTable!B:B,0))</f>
        <v>7</v>
      </c>
      <c r="H1544" t="str">
        <f t="shared" si="24"/>
        <v>INSERT INTO "TeamRanks" (team_id,team_sport_id,team_rank) VALUES (204,26,7);</v>
      </c>
    </row>
    <row r="1545" spans="2:8" x14ac:dyDescent="0.25">
      <c r="B1545" t="s">
        <v>388</v>
      </c>
      <c r="C1545">
        <f>INDEX(NationalTeams!B:B,MATCH(B1545,NationalTeams!C:C,0))</f>
        <v>205</v>
      </c>
      <c r="D1545" t="s">
        <v>1241</v>
      </c>
      <c r="E1545">
        <f>INDEX(TeamSports!B:B,MATCH(D1545,TeamSports!C:C,0))</f>
        <v>26</v>
      </c>
      <c r="F1545">
        <f>INDEX(RanksTable!H:H,MATCH(B1545,RanksTable!B:B,0))</f>
        <v>7</v>
      </c>
      <c r="H1545" t="str">
        <f t="shared" si="24"/>
        <v>INSERT INTO "TeamRanks" (team_id,team_sport_id,team_rank) VALUES (205,26,7);</v>
      </c>
    </row>
    <row r="1546" spans="2:8" x14ac:dyDescent="0.25">
      <c r="B1546" t="s">
        <v>476</v>
      </c>
      <c r="C1546">
        <f>INDEX(NationalTeams!B:B,MATCH(B1546,NationalTeams!C:C,0))</f>
        <v>206</v>
      </c>
      <c r="D1546" t="s">
        <v>1241</v>
      </c>
      <c r="E1546">
        <f>INDEX(TeamSports!B:B,MATCH(D1546,TeamSports!C:C,0))</f>
        <v>26</v>
      </c>
      <c r="F1546">
        <f>INDEX(RanksTable!H:H,MATCH(B1546,RanksTable!B:B,0))</f>
        <v>6</v>
      </c>
      <c r="H1546" t="str">
        <f t="shared" si="24"/>
        <v>INSERT INTO "TeamRanks" (team_id,team_sport_id,team_rank) VALUES (206,26,6);</v>
      </c>
    </row>
    <row r="1547" spans="2:8" x14ac:dyDescent="0.25">
      <c r="B1547" t="s">
        <v>407</v>
      </c>
      <c r="C1547">
        <f>INDEX(NationalTeams!B:B,MATCH(B1547,NationalTeams!C:C,0))</f>
        <v>207</v>
      </c>
      <c r="D1547" t="s">
        <v>1241</v>
      </c>
      <c r="E1547">
        <f>INDEX(TeamSports!B:B,MATCH(D1547,TeamSports!C:C,0))</f>
        <v>26</v>
      </c>
      <c r="F1547">
        <f>INDEX(RanksTable!H:H,MATCH(B1547,RanksTable!B:B,0))</f>
        <v>7</v>
      </c>
      <c r="H1547" t="str">
        <f t="shared" si="24"/>
        <v>INSERT INTO "TeamRanks" (team_id,team_sport_id,team_rank) VALUES (207,26,7);</v>
      </c>
    </row>
    <row r="1548" spans="2:8" x14ac:dyDescent="0.25">
      <c r="B1548" t="s">
        <v>364</v>
      </c>
      <c r="C1548">
        <f>INDEX(NationalTeams!B:B,MATCH(B1548,NationalTeams!C:C,0))</f>
        <v>208</v>
      </c>
      <c r="D1548" t="s">
        <v>1241</v>
      </c>
      <c r="E1548">
        <f>INDEX(TeamSports!B:B,MATCH(D1548,TeamSports!C:C,0))</f>
        <v>26</v>
      </c>
      <c r="F1548">
        <f>INDEX(RanksTable!H:H,MATCH(B1548,RanksTable!B:B,0))</f>
        <v>3</v>
      </c>
      <c r="H1548" t="str">
        <f t="shared" si="24"/>
        <v>INSERT INTO "TeamRanks" (team_id,team_sport_id,team_rank) VALUES (208,26,3);</v>
      </c>
    </row>
    <row r="1549" spans="2:8" x14ac:dyDescent="0.25">
      <c r="B1549" t="s">
        <v>439</v>
      </c>
      <c r="C1549">
        <f>INDEX(NationalTeams!B:B,MATCH(B1549,NationalTeams!C:C,0))</f>
        <v>209</v>
      </c>
      <c r="D1549" t="s">
        <v>1241</v>
      </c>
      <c r="E1549">
        <f>INDEX(TeamSports!B:B,MATCH(D1549,TeamSports!C:C,0))</f>
        <v>26</v>
      </c>
      <c r="F1549">
        <f>INDEX(RanksTable!H:H,MATCH(B1549,RanksTable!B:B,0))</f>
        <v>7</v>
      </c>
      <c r="H1549" t="str">
        <f t="shared" si="24"/>
        <v>INSERT INTO "TeamRanks" (team_id,team_sport_id,team_rank) VALUES (209,26,7);</v>
      </c>
    </row>
    <row r="1550" spans="2:8" x14ac:dyDescent="0.25">
      <c r="B1550" t="s">
        <v>501</v>
      </c>
      <c r="C1550">
        <f>INDEX(NationalTeams!B:B,MATCH(B1550,NationalTeams!C:C,0))</f>
        <v>210</v>
      </c>
      <c r="D1550" t="s">
        <v>1241</v>
      </c>
      <c r="E1550">
        <f>INDEX(TeamSports!B:B,MATCH(D1550,TeamSports!C:C,0))</f>
        <v>26</v>
      </c>
      <c r="F1550">
        <f>INDEX(RanksTable!H:H,MATCH(B1550,RanksTable!B:B,0))</f>
        <v>2</v>
      </c>
      <c r="H1550" t="str">
        <f t="shared" si="24"/>
        <v>INSERT INTO "TeamRanks" (team_id,team_sport_id,team_rank) VALUES (210,26,2);</v>
      </c>
    </row>
    <row r="1551" spans="2:8" x14ac:dyDescent="0.25">
      <c r="B1551" t="s">
        <v>466</v>
      </c>
      <c r="C1551">
        <f>INDEX(NationalTeams!B:B,MATCH(B1551,NationalTeams!C:C,0))</f>
        <v>211</v>
      </c>
      <c r="D1551" t="s">
        <v>1241</v>
      </c>
      <c r="E1551">
        <f>INDEX(TeamSports!B:B,MATCH(D1551,TeamSports!C:C,0))</f>
        <v>26</v>
      </c>
      <c r="F1551">
        <f>INDEX(RanksTable!H:H,MATCH(B1551,RanksTable!B:B,0))</f>
        <v>7</v>
      </c>
      <c r="H1551" t="str">
        <f t="shared" si="24"/>
        <v>INSERT INTO "TeamRanks" (team_id,team_sport_id,team_rank) VALUES (211,26,7);</v>
      </c>
    </row>
    <row r="1552" spans="2:8" x14ac:dyDescent="0.25">
      <c r="B1552" t="s">
        <v>502</v>
      </c>
      <c r="C1552">
        <f>INDEX(NationalTeams!B:B,MATCH(B1552,NationalTeams!C:C,0))</f>
        <v>212</v>
      </c>
      <c r="D1552" t="s">
        <v>1241</v>
      </c>
      <c r="E1552">
        <f>INDEX(TeamSports!B:B,MATCH(D1552,TeamSports!C:C,0))</f>
        <v>26</v>
      </c>
      <c r="F1552">
        <f>INDEX(RanksTable!H:H,MATCH(B1552,RanksTable!B:B,0))</f>
        <v>3</v>
      </c>
      <c r="H1552" t="str">
        <f t="shared" si="24"/>
        <v>INSERT INTO "TeamRanks" (team_id,team_sport_id,team_rank) VALUES (212,26,3);</v>
      </c>
    </row>
    <row r="1553" spans="2:8" x14ac:dyDescent="0.25">
      <c r="B1553" t="s">
        <v>359</v>
      </c>
      <c r="C1553">
        <f>INDEX(NationalTeams!B:B,MATCH(B1553,NationalTeams!C:C,0))</f>
        <v>213</v>
      </c>
      <c r="D1553" t="s">
        <v>1241</v>
      </c>
      <c r="E1553">
        <f>INDEX(TeamSports!B:B,MATCH(D1553,TeamSports!C:C,0))</f>
        <v>26</v>
      </c>
      <c r="F1553">
        <f>INDEX(RanksTable!H:H,MATCH(B1553,RanksTable!B:B,0))</f>
        <v>5</v>
      </c>
      <c r="H1553" t="str">
        <f t="shared" si="24"/>
        <v>INSERT INTO "TeamRanks" (team_id,team_sport_id,team_rank) VALUES (213,26,5);</v>
      </c>
    </row>
    <row r="1554" spans="2:8" x14ac:dyDescent="0.25">
      <c r="B1554" t="s">
        <v>377</v>
      </c>
      <c r="C1554">
        <f>INDEX(NationalTeams!B:B,MATCH(B1554,NationalTeams!C:C,0))</f>
        <v>214</v>
      </c>
      <c r="D1554" t="s">
        <v>1241</v>
      </c>
      <c r="E1554">
        <f>INDEX(TeamSports!B:B,MATCH(D1554,TeamSports!C:C,0))</f>
        <v>26</v>
      </c>
      <c r="F1554">
        <f>INDEX(RanksTable!H:H,MATCH(B1554,RanksTable!B:B,0))</f>
        <v>3</v>
      </c>
      <c r="H1554" t="str">
        <f t="shared" si="24"/>
        <v>INSERT INTO "TeamRanks" (team_id,team_sport_id,team_rank) VALUES (214,26,3);</v>
      </c>
    </row>
    <row r="1555" spans="2:8" x14ac:dyDescent="0.25">
      <c r="B1555" t="s">
        <v>443</v>
      </c>
      <c r="C1555">
        <f>INDEX(NationalTeams!B:B,MATCH(B1555,NationalTeams!C:C,0))</f>
        <v>215</v>
      </c>
      <c r="D1555" t="s">
        <v>1241</v>
      </c>
      <c r="E1555">
        <f>INDEX(TeamSports!B:B,MATCH(D1555,TeamSports!C:C,0))</f>
        <v>26</v>
      </c>
      <c r="F1555">
        <f>INDEX(RanksTable!H:H,MATCH(B1555,RanksTable!B:B,0))</f>
        <v>7</v>
      </c>
      <c r="H1555" t="str">
        <f t="shared" si="24"/>
        <v>INSERT INTO "TeamRanks" (team_id,team_sport_id,team_rank) VALUES (215,26,7);</v>
      </c>
    </row>
    <row r="1556" spans="2:8" x14ac:dyDescent="0.25">
      <c r="B1556" t="s">
        <v>481</v>
      </c>
      <c r="C1556">
        <f>INDEX(NationalTeams!B:B,MATCH(B1556,NationalTeams!C:C,0))</f>
        <v>216</v>
      </c>
      <c r="D1556" t="s">
        <v>1241</v>
      </c>
      <c r="E1556">
        <f>INDEX(TeamSports!B:B,MATCH(D1556,TeamSports!C:C,0))</f>
        <v>26</v>
      </c>
      <c r="F1556">
        <f>INDEX(RanksTable!H:H,MATCH(B1556,RanksTable!B:B,0))</f>
        <v>6</v>
      </c>
      <c r="H1556" t="str">
        <f t="shared" si="24"/>
        <v>INSERT INTO "TeamRanks" (team_id,team_sport_id,team_rank) VALUES (216,26,6);</v>
      </c>
    </row>
    <row r="1557" spans="2:8" x14ac:dyDescent="0.25">
      <c r="B1557" t="s">
        <v>351</v>
      </c>
      <c r="C1557">
        <f>INDEX(NationalTeams!B:B,MATCH(B1557,NationalTeams!C:C,0))</f>
        <v>217</v>
      </c>
      <c r="D1557" t="s">
        <v>1241</v>
      </c>
      <c r="E1557">
        <f>INDEX(TeamSports!B:B,MATCH(D1557,TeamSports!C:C,0))</f>
        <v>26</v>
      </c>
      <c r="F1557">
        <f>INDEX(RanksTable!H:H,MATCH(B1557,RanksTable!B:B,0))</f>
        <v>3</v>
      </c>
      <c r="H1557" t="str">
        <f t="shared" si="24"/>
        <v>INSERT INTO "TeamRanks" (team_id,team_sport_id,team_rank) VALUES (217,26,3);</v>
      </c>
    </row>
    <row r="1558" spans="2:8" x14ac:dyDescent="0.25">
      <c r="B1558" t="s">
        <v>438</v>
      </c>
      <c r="C1558">
        <f>INDEX(NationalTeams!B:B,MATCH(B1558,NationalTeams!C:C,0))</f>
        <v>218</v>
      </c>
      <c r="D1558" t="s">
        <v>1241</v>
      </c>
      <c r="E1558">
        <f>INDEX(TeamSports!B:B,MATCH(D1558,TeamSports!C:C,0))</f>
        <v>26</v>
      </c>
      <c r="F1558">
        <f>INDEX(RanksTable!H:H,MATCH(B1558,RanksTable!B:B,0))</f>
        <v>6</v>
      </c>
      <c r="H1558" t="str">
        <f t="shared" si="24"/>
        <v>INSERT INTO "TeamRanks" (team_id,team_sport_id,team_rank) VALUES (218,26,6);</v>
      </c>
    </row>
    <row r="1559" spans="2:8" x14ac:dyDescent="0.25">
      <c r="B1559" t="s">
        <v>319</v>
      </c>
      <c r="C1559">
        <f>INDEX(NationalTeams!B:B,MATCH(B1559,NationalTeams!C:C,0))</f>
        <v>219</v>
      </c>
      <c r="D1559" t="s">
        <v>1241</v>
      </c>
      <c r="E1559">
        <f>INDEX(TeamSports!B:B,MATCH(D1559,TeamSports!C:C,0))</f>
        <v>26</v>
      </c>
      <c r="F1559">
        <f>INDEX(RanksTable!H:H,MATCH(B1559,RanksTable!B:B,0))</f>
        <v>7</v>
      </c>
      <c r="H1559" t="str">
        <f t="shared" si="24"/>
        <v>INSERT INTO "TeamRanks" (team_id,team_sport_id,team_rank) VALUES (219,26,7);</v>
      </c>
    </row>
    <row r="1560" spans="2:8" x14ac:dyDescent="0.25">
      <c r="B1560" t="s">
        <v>471</v>
      </c>
      <c r="C1560">
        <f>INDEX(NationalTeams!B:B,MATCH(B1560,NationalTeams!C:C,0))</f>
        <v>220</v>
      </c>
      <c r="D1560" t="s">
        <v>1241</v>
      </c>
      <c r="E1560">
        <f>INDEX(TeamSports!B:B,MATCH(D1560,TeamSports!C:C,0))</f>
        <v>26</v>
      </c>
      <c r="F1560">
        <f>INDEX(RanksTable!H:H,MATCH(B1560,RanksTable!B:B,0))</f>
        <v>7</v>
      </c>
      <c r="H1560" t="str">
        <f t="shared" si="24"/>
        <v>INSERT INTO "TeamRanks" (team_id,team_sport_id,team_rank) VALUES (220,26,7);</v>
      </c>
    </row>
    <row r="1561" spans="2:8" x14ac:dyDescent="0.25">
      <c r="B1561" t="s">
        <v>373</v>
      </c>
      <c r="C1561">
        <f>INDEX(NationalTeams!B:B,MATCH(B1561,NationalTeams!C:C,0))</f>
        <v>221</v>
      </c>
      <c r="D1561" t="s">
        <v>1241</v>
      </c>
      <c r="E1561">
        <f>INDEX(TeamSports!B:B,MATCH(D1561,TeamSports!C:C,0))</f>
        <v>26</v>
      </c>
      <c r="F1561">
        <f>INDEX(RanksTable!H:H,MATCH(B1561,RanksTable!B:B,0))</f>
        <v>7</v>
      </c>
      <c r="H1561" t="str">
        <f t="shared" si="24"/>
        <v>INSERT INTO "TeamRanks" (team_id,team_sport_id,team_rank) VALUES (221,26,7);</v>
      </c>
    </row>
    <row r="1562" spans="2:8" x14ac:dyDescent="0.25">
      <c r="B1562" t="s">
        <v>367</v>
      </c>
      <c r="C1562">
        <f>INDEX(NationalTeams!B:B,MATCH(B1562,NationalTeams!C:C,0))</f>
        <v>222</v>
      </c>
      <c r="D1562" t="s">
        <v>1241</v>
      </c>
      <c r="E1562">
        <f>INDEX(TeamSports!B:B,MATCH(D1562,TeamSports!C:C,0))</f>
        <v>26</v>
      </c>
      <c r="F1562">
        <f>INDEX(RanksTable!H:H,MATCH(B1562,RanksTable!B:B,0))</f>
        <v>6</v>
      </c>
      <c r="H1562" t="str">
        <f t="shared" si="24"/>
        <v>INSERT INTO "TeamRanks" (team_id,team_sport_id,team_rank) VALUES (222,26,6);</v>
      </c>
    </row>
    <row r="1563" spans="2:8" x14ac:dyDescent="0.25">
      <c r="B1563" t="s">
        <v>358</v>
      </c>
      <c r="C1563">
        <f>INDEX(NationalTeams!B:B,MATCH(B1563,NationalTeams!C:C,0))</f>
        <v>223</v>
      </c>
      <c r="D1563" t="s">
        <v>1241</v>
      </c>
      <c r="E1563">
        <f>INDEX(TeamSports!B:B,MATCH(D1563,TeamSports!C:C,0))</f>
        <v>26</v>
      </c>
      <c r="F1563">
        <f>INDEX(RanksTable!H:H,MATCH(B1563,RanksTable!B:B,0))</f>
        <v>6</v>
      </c>
      <c r="H1563" t="str">
        <f t="shared" si="24"/>
        <v>INSERT INTO "TeamRanks" (team_id,team_sport_id,team_rank) VALUES (223,26,6);</v>
      </c>
    </row>
    <row r="1564" spans="2:8" x14ac:dyDescent="0.25">
      <c r="B1564" t="s">
        <v>993</v>
      </c>
      <c r="C1564">
        <f>INDEX(NationalTeams!B:B,MATCH(B1564,NationalTeams!C:C,0))</f>
        <v>224</v>
      </c>
      <c r="D1564" t="s">
        <v>1225</v>
      </c>
      <c r="E1564">
        <f>INDEX(TeamSports!B:B,MATCH(D1564,TeamSports!C:C,0))</f>
        <v>48</v>
      </c>
      <c r="F1564">
        <f>INDEX(RanksTable!V:V,MATCH(B1564,RanksTable!B:B,0))</f>
        <v>7</v>
      </c>
      <c r="H1564" t="str">
        <f t="shared" si="24"/>
        <v>INSERT INTO "TeamRanks" (team_id,team_sport_id,team_rank) VALUES (224,48,7);</v>
      </c>
    </row>
    <row r="1565" spans="2:8" x14ac:dyDescent="0.25">
      <c r="B1565" t="s">
        <v>994</v>
      </c>
      <c r="C1565">
        <f>INDEX(NationalTeams!B:B,MATCH(B1565,NationalTeams!C:C,0))</f>
        <v>225</v>
      </c>
      <c r="D1565" t="s">
        <v>1225</v>
      </c>
      <c r="E1565">
        <f>INDEX(TeamSports!B:B,MATCH(D1565,TeamSports!C:C,0))</f>
        <v>48</v>
      </c>
      <c r="F1565">
        <f>INDEX(RanksTable!V:V,MATCH(B1565,RanksTable!B:B,0))</f>
        <v>7</v>
      </c>
      <c r="H1565" t="str">
        <f t="shared" si="24"/>
        <v>INSERT INTO "TeamRanks" (team_id,team_sport_id,team_rank) VALUES (225,48,7);</v>
      </c>
    </row>
    <row r="1566" spans="2:8" x14ac:dyDescent="0.25">
      <c r="B1566" t="s">
        <v>995</v>
      </c>
      <c r="C1566">
        <f>INDEX(NationalTeams!B:B,MATCH(B1566,NationalTeams!C:C,0))</f>
        <v>226</v>
      </c>
      <c r="D1566" t="s">
        <v>1225</v>
      </c>
      <c r="E1566">
        <f>INDEX(TeamSports!B:B,MATCH(D1566,TeamSports!C:C,0))</f>
        <v>48</v>
      </c>
      <c r="F1566">
        <f>INDEX(RanksTable!V:V,MATCH(B1566,RanksTable!B:B,0))</f>
        <v>5</v>
      </c>
      <c r="H1566" t="str">
        <f t="shared" si="24"/>
        <v>INSERT INTO "TeamRanks" (team_id,team_sport_id,team_rank) VALUES (226,48,5);</v>
      </c>
    </row>
    <row r="1567" spans="2:8" x14ac:dyDescent="0.25">
      <c r="B1567" t="s">
        <v>996</v>
      </c>
      <c r="C1567">
        <f>INDEX(NationalTeams!B:B,MATCH(B1567,NationalTeams!C:C,0))</f>
        <v>227</v>
      </c>
      <c r="D1567" t="s">
        <v>1225</v>
      </c>
      <c r="E1567">
        <f>INDEX(TeamSports!B:B,MATCH(D1567,TeamSports!C:C,0))</f>
        <v>48</v>
      </c>
      <c r="F1567">
        <f>INDEX(RanksTable!V:V,MATCH(B1567,RanksTable!B:B,0))</f>
        <v>2</v>
      </c>
      <c r="H1567" t="str">
        <f t="shared" si="24"/>
        <v>INSERT INTO "TeamRanks" (team_id,team_sport_id,team_rank) VALUES (227,48,2);</v>
      </c>
    </row>
    <row r="1568" spans="2:8" x14ac:dyDescent="0.25">
      <c r="B1568" t="s">
        <v>997</v>
      </c>
      <c r="C1568">
        <f>INDEX(NationalTeams!B:B,MATCH(B1568,NationalTeams!C:C,0))</f>
        <v>228</v>
      </c>
      <c r="D1568" t="s">
        <v>1225</v>
      </c>
      <c r="E1568">
        <f>INDEX(TeamSports!B:B,MATCH(D1568,TeamSports!C:C,0))</f>
        <v>48</v>
      </c>
      <c r="F1568">
        <f>INDEX(RanksTable!V:V,MATCH(B1568,RanksTable!B:B,0))</f>
        <v>7</v>
      </c>
      <c r="H1568" t="str">
        <f t="shared" si="24"/>
        <v>INSERT INTO "TeamRanks" (team_id,team_sport_id,team_rank) VALUES (228,48,7);</v>
      </c>
    </row>
    <row r="1569" spans="2:8" x14ac:dyDescent="0.25">
      <c r="B1569" t="s">
        <v>998</v>
      </c>
      <c r="C1569">
        <f>INDEX(NationalTeams!B:B,MATCH(B1569,NationalTeams!C:C,0))</f>
        <v>229</v>
      </c>
      <c r="D1569" t="s">
        <v>1225</v>
      </c>
      <c r="E1569">
        <f>INDEX(TeamSports!B:B,MATCH(D1569,TeamSports!C:C,0))</f>
        <v>48</v>
      </c>
      <c r="F1569">
        <f>INDEX(RanksTable!V:V,MATCH(B1569,RanksTable!B:B,0))</f>
        <v>6</v>
      </c>
      <c r="H1569" t="str">
        <f t="shared" si="24"/>
        <v>INSERT INTO "TeamRanks" (team_id,team_sport_id,team_rank) VALUES (229,48,6);</v>
      </c>
    </row>
    <row r="1570" spans="2:8" x14ac:dyDescent="0.25">
      <c r="B1570" t="s">
        <v>999</v>
      </c>
      <c r="C1570">
        <f>INDEX(NationalTeams!B:B,MATCH(B1570,NationalTeams!C:C,0))</f>
        <v>230</v>
      </c>
      <c r="D1570" t="s">
        <v>1225</v>
      </c>
      <c r="E1570">
        <f>INDEX(TeamSports!B:B,MATCH(D1570,TeamSports!C:C,0))</f>
        <v>48</v>
      </c>
      <c r="F1570">
        <f>INDEX(RanksTable!V:V,MATCH(B1570,RanksTable!B:B,0))</f>
        <v>4</v>
      </c>
      <c r="H1570" t="str">
        <f t="shared" si="24"/>
        <v>INSERT INTO "TeamRanks" (team_id,team_sport_id,team_rank) VALUES (230,48,4);</v>
      </c>
    </row>
    <row r="1571" spans="2:8" x14ac:dyDescent="0.25">
      <c r="B1571" t="s">
        <v>1000</v>
      </c>
      <c r="C1571">
        <f>INDEX(NationalTeams!B:B,MATCH(B1571,NationalTeams!C:C,0))</f>
        <v>231</v>
      </c>
      <c r="D1571" t="s">
        <v>1225</v>
      </c>
      <c r="E1571">
        <f>INDEX(TeamSports!B:B,MATCH(D1571,TeamSports!C:C,0))</f>
        <v>48</v>
      </c>
      <c r="F1571">
        <f>INDEX(RanksTable!V:V,MATCH(B1571,RanksTable!B:B,0))</f>
        <v>7</v>
      </c>
      <c r="H1571" t="str">
        <f t="shared" si="24"/>
        <v>INSERT INTO "TeamRanks" (team_id,team_sport_id,team_rank) VALUES (231,48,7);</v>
      </c>
    </row>
    <row r="1572" spans="2:8" x14ac:dyDescent="0.25">
      <c r="B1572" t="s">
        <v>1001</v>
      </c>
      <c r="C1572">
        <f>INDEX(NationalTeams!B:B,MATCH(B1572,NationalTeams!C:C,0))</f>
        <v>232</v>
      </c>
      <c r="D1572" t="s">
        <v>1225</v>
      </c>
      <c r="E1572">
        <f>INDEX(TeamSports!B:B,MATCH(D1572,TeamSports!C:C,0))</f>
        <v>48</v>
      </c>
      <c r="F1572">
        <f>INDEX(RanksTable!V:V,MATCH(B1572,RanksTable!B:B,0))</f>
        <v>7</v>
      </c>
      <c r="H1572" t="str">
        <f t="shared" si="24"/>
        <v>INSERT INTO "TeamRanks" (team_id,team_sport_id,team_rank) VALUES (232,48,7);</v>
      </c>
    </row>
    <row r="1573" spans="2:8" x14ac:dyDescent="0.25">
      <c r="B1573" t="s">
        <v>1002</v>
      </c>
      <c r="C1573">
        <f>INDEX(NationalTeams!B:B,MATCH(B1573,NationalTeams!C:C,0))</f>
        <v>233</v>
      </c>
      <c r="D1573" t="s">
        <v>1225</v>
      </c>
      <c r="E1573">
        <f>INDEX(TeamSports!B:B,MATCH(D1573,TeamSports!C:C,0))</f>
        <v>48</v>
      </c>
      <c r="F1573">
        <f>INDEX(RanksTable!V:V,MATCH(B1573,RanksTable!B:B,0))</f>
        <v>7</v>
      </c>
      <c r="H1573" t="str">
        <f t="shared" si="24"/>
        <v>INSERT INTO "TeamRanks" (team_id,team_sport_id,team_rank) VALUES (233,48,7);</v>
      </c>
    </row>
    <row r="1574" spans="2:8" x14ac:dyDescent="0.25">
      <c r="B1574" t="s">
        <v>1003</v>
      </c>
      <c r="C1574">
        <f>INDEX(NationalTeams!B:B,MATCH(B1574,NationalTeams!C:C,0))</f>
        <v>234</v>
      </c>
      <c r="D1574" t="s">
        <v>1225</v>
      </c>
      <c r="E1574">
        <f>INDEX(TeamSports!B:B,MATCH(D1574,TeamSports!C:C,0))</f>
        <v>48</v>
      </c>
      <c r="F1574">
        <f>INDEX(RanksTable!V:V,MATCH(B1574,RanksTable!B:B,0))</f>
        <v>7</v>
      </c>
      <c r="H1574" t="str">
        <f t="shared" si="24"/>
        <v>INSERT INTO "TeamRanks" (team_id,team_sport_id,team_rank) VALUES (234,48,7);</v>
      </c>
    </row>
    <row r="1575" spans="2:8" x14ac:dyDescent="0.25">
      <c r="B1575" t="s">
        <v>1004</v>
      </c>
      <c r="C1575">
        <f>INDEX(NationalTeams!B:B,MATCH(B1575,NationalTeams!C:C,0))</f>
        <v>235</v>
      </c>
      <c r="D1575" t="s">
        <v>1225</v>
      </c>
      <c r="E1575">
        <f>INDEX(TeamSports!B:B,MATCH(D1575,TeamSports!C:C,0))</f>
        <v>48</v>
      </c>
      <c r="F1575">
        <f>INDEX(RanksTable!V:V,MATCH(B1575,RanksTable!B:B,0))</f>
        <v>3</v>
      </c>
      <c r="H1575" t="str">
        <f t="shared" si="24"/>
        <v>INSERT INTO "TeamRanks" (team_id,team_sport_id,team_rank) VALUES (235,48,3);</v>
      </c>
    </row>
    <row r="1576" spans="2:8" x14ac:dyDescent="0.25">
      <c r="B1576" t="s">
        <v>1005</v>
      </c>
      <c r="C1576">
        <f>INDEX(NationalTeams!B:B,MATCH(B1576,NationalTeams!C:C,0))</f>
        <v>236</v>
      </c>
      <c r="D1576" t="s">
        <v>1225</v>
      </c>
      <c r="E1576">
        <f>INDEX(TeamSports!B:B,MATCH(D1576,TeamSports!C:C,0))</f>
        <v>48</v>
      </c>
      <c r="F1576">
        <f>INDEX(RanksTable!V:V,MATCH(B1576,RanksTable!B:B,0))</f>
        <v>5</v>
      </c>
      <c r="H1576" t="str">
        <f t="shared" si="24"/>
        <v>INSERT INTO "TeamRanks" (team_id,team_sport_id,team_rank) VALUES (236,48,5);</v>
      </c>
    </row>
    <row r="1577" spans="2:8" x14ac:dyDescent="0.25">
      <c r="B1577" t="s">
        <v>1006</v>
      </c>
      <c r="C1577">
        <f>INDEX(NationalTeams!B:B,MATCH(B1577,NationalTeams!C:C,0))</f>
        <v>237</v>
      </c>
      <c r="D1577" t="s">
        <v>1225</v>
      </c>
      <c r="E1577">
        <f>INDEX(TeamSports!B:B,MATCH(D1577,TeamSports!C:C,0))</f>
        <v>48</v>
      </c>
      <c r="F1577">
        <f>INDEX(RanksTable!V:V,MATCH(B1577,RanksTable!B:B,0))</f>
        <v>7</v>
      </c>
      <c r="H1577" t="str">
        <f t="shared" si="24"/>
        <v>INSERT INTO "TeamRanks" (team_id,team_sport_id,team_rank) VALUES (237,48,7);</v>
      </c>
    </row>
    <row r="1578" spans="2:8" x14ac:dyDescent="0.25">
      <c r="B1578" t="s">
        <v>1007</v>
      </c>
      <c r="C1578">
        <f>INDEX(NationalTeams!B:B,MATCH(B1578,NationalTeams!C:C,0))</f>
        <v>238</v>
      </c>
      <c r="D1578" t="s">
        <v>1225</v>
      </c>
      <c r="E1578">
        <f>INDEX(TeamSports!B:B,MATCH(D1578,TeamSports!C:C,0))</f>
        <v>48</v>
      </c>
      <c r="F1578">
        <f>INDEX(RanksTable!V:V,MATCH(B1578,RanksTable!B:B,0))</f>
        <v>7</v>
      </c>
      <c r="H1578" t="str">
        <f t="shared" si="24"/>
        <v>INSERT INTO "TeamRanks" (team_id,team_sport_id,team_rank) VALUES (238,48,7);</v>
      </c>
    </row>
    <row r="1579" spans="2:8" x14ac:dyDescent="0.25">
      <c r="B1579" t="s">
        <v>1008</v>
      </c>
      <c r="C1579">
        <f>INDEX(NationalTeams!B:B,MATCH(B1579,NationalTeams!C:C,0))</f>
        <v>239</v>
      </c>
      <c r="D1579" t="s">
        <v>1225</v>
      </c>
      <c r="E1579">
        <f>INDEX(TeamSports!B:B,MATCH(D1579,TeamSports!C:C,0))</f>
        <v>48</v>
      </c>
      <c r="F1579">
        <f>INDEX(RanksTable!V:V,MATCH(B1579,RanksTable!B:B,0))</f>
        <v>1</v>
      </c>
      <c r="H1579" t="str">
        <f t="shared" si="24"/>
        <v>INSERT INTO "TeamRanks" (team_id,team_sport_id,team_rank) VALUES (239,48,1);</v>
      </c>
    </row>
    <row r="1580" spans="2:8" x14ac:dyDescent="0.25">
      <c r="B1580" t="s">
        <v>1009</v>
      </c>
      <c r="C1580">
        <f>INDEX(NationalTeams!B:B,MATCH(B1580,NationalTeams!C:C,0))</f>
        <v>240</v>
      </c>
      <c r="D1580" t="s">
        <v>1225</v>
      </c>
      <c r="E1580">
        <f>INDEX(TeamSports!B:B,MATCH(D1580,TeamSports!C:C,0))</f>
        <v>48</v>
      </c>
      <c r="F1580">
        <f>INDEX(RanksTable!V:V,MATCH(B1580,RanksTable!B:B,0))</f>
        <v>5</v>
      </c>
      <c r="H1580" t="str">
        <f t="shared" si="24"/>
        <v>INSERT INTO "TeamRanks" (team_id,team_sport_id,team_rank) VALUES (240,48,5);</v>
      </c>
    </row>
    <row r="1581" spans="2:8" x14ac:dyDescent="0.25">
      <c r="B1581" t="s">
        <v>1010</v>
      </c>
      <c r="C1581">
        <f>INDEX(NationalTeams!B:B,MATCH(B1581,NationalTeams!C:C,0))</f>
        <v>241</v>
      </c>
      <c r="D1581" t="s">
        <v>1225</v>
      </c>
      <c r="E1581">
        <f>INDEX(TeamSports!B:B,MATCH(D1581,TeamSports!C:C,0))</f>
        <v>48</v>
      </c>
      <c r="F1581">
        <f>INDEX(RanksTable!V:V,MATCH(B1581,RanksTable!B:B,0))</f>
        <v>6</v>
      </c>
      <c r="H1581" t="str">
        <f t="shared" si="24"/>
        <v>INSERT INTO "TeamRanks" (team_id,team_sport_id,team_rank) VALUES (241,48,6);</v>
      </c>
    </row>
    <row r="1582" spans="2:8" x14ac:dyDescent="0.25">
      <c r="B1582" t="s">
        <v>1011</v>
      </c>
      <c r="C1582">
        <f>INDEX(NationalTeams!B:B,MATCH(B1582,NationalTeams!C:C,0))</f>
        <v>242</v>
      </c>
      <c r="D1582" t="s">
        <v>1225</v>
      </c>
      <c r="E1582">
        <f>INDEX(TeamSports!B:B,MATCH(D1582,TeamSports!C:C,0))</f>
        <v>48</v>
      </c>
      <c r="F1582">
        <f>INDEX(RanksTable!V:V,MATCH(B1582,RanksTable!B:B,0))</f>
        <v>5</v>
      </c>
      <c r="H1582" t="str">
        <f t="shared" si="24"/>
        <v>INSERT INTO "TeamRanks" (team_id,team_sport_id,team_rank) VALUES (242,48,5);</v>
      </c>
    </row>
    <row r="1583" spans="2:8" x14ac:dyDescent="0.25">
      <c r="B1583" t="s">
        <v>1012</v>
      </c>
      <c r="C1583">
        <f>INDEX(NationalTeams!B:B,MATCH(B1583,NationalTeams!C:C,0))</f>
        <v>243</v>
      </c>
      <c r="D1583" t="s">
        <v>1225</v>
      </c>
      <c r="E1583">
        <f>INDEX(TeamSports!B:B,MATCH(D1583,TeamSports!C:C,0))</f>
        <v>48</v>
      </c>
      <c r="F1583">
        <f>INDEX(RanksTable!V:V,MATCH(B1583,RanksTable!B:B,0))</f>
        <v>7</v>
      </c>
      <c r="H1583" t="str">
        <f t="shared" si="24"/>
        <v>INSERT INTO "TeamRanks" (team_id,team_sport_id,team_rank) VALUES (243,48,7);</v>
      </c>
    </row>
    <row r="1584" spans="2:8" x14ac:dyDescent="0.25">
      <c r="B1584" t="s">
        <v>1013</v>
      </c>
      <c r="C1584">
        <f>INDEX(NationalTeams!B:B,MATCH(B1584,NationalTeams!C:C,0))</f>
        <v>244</v>
      </c>
      <c r="D1584" t="s">
        <v>1225</v>
      </c>
      <c r="E1584">
        <f>INDEX(TeamSports!B:B,MATCH(D1584,TeamSports!C:C,0))</f>
        <v>48</v>
      </c>
      <c r="F1584">
        <f>INDEX(RanksTable!V:V,MATCH(B1584,RanksTable!B:B,0))</f>
        <v>7</v>
      </c>
      <c r="H1584" t="str">
        <f t="shared" si="24"/>
        <v>INSERT INTO "TeamRanks" (team_id,team_sport_id,team_rank) VALUES (244,48,7);</v>
      </c>
    </row>
    <row r="1585" spans="2:8" x14ac:dyDescent="0.25">
      <c r="B1585" t="s">
        <v>1014</v>
      </c>
      <c r="C1585">
        <f>INDEX(NationalTeams!B:B,MATCH(B1585,NationalTeams!C:C,0))</f>
        <v>245</v>
      </c>
      <c r="D1585" t="s">
        <v>1225</v>
      </c>
      <c r="E1585">
        <f>INDEX(TeamSports!B:B,MATCH(D1585,TeamSports!C:C,0))</f>
        <v>48</v>
      </c>
      <c r="F1585">
        <f>INDEX(RanksTable!V:V,MATCH(B1585,RanksTable!B:B,0))</f>
        <v>5</v>
      </c>
      <c r="H1585" t="str">
        <f t="shared" si="24"/>
        <v>INSERT INTO "TeamRanks" (team_id,team_sport_id,team_rank) VALUES (245,48,5);</v>
      </c>
    </row>
    <row r="1586" spans="2:8" x14ac:dyDescent="0.25">
      <c r="B1586" t="s">
        <v>1015</v>
      </c>
      <c r="C1586">
        <f>INDEX(NationalTeams!B:B,MATCH(B1586,NationalTeams!C:C,0))</f>
        <v>246</v>
      </c>
      <c r="D1586" t="s">
        <v>1225</v>
      </c>
      <c r="E1586">
        <f>INDEX(TeamSports!B:B,MATCH(D1586,TeamSports!C:C,0))</f>
        <v>48</v>
      </c>
      <c r="F1586">
        <f>INDEX(RanksTable!V:V,MATCH(B1586,RanksTable!B:B,0))</f>
        <v>1</v>
      </c>
      <c r="H1586" t="str">
        <f t="shared" si="24"/>
        <v>INSERT INTO "TeamRanks" (team_id,team_sport_id,team_rank) VALUES (246,48,1);</v>
      </c>
    </row>
    <row r="1587" spans="2:8" x14ac:dyDescent="0.25">
      <c r="B1587" t="s">
        <v>1016</v>
      </c>
      <c r="C1587">
        <f>INDEX(NationalTeams!B:B,MATCH(B1587,NationalTeams!C:C,0))</f>
        <v>247</v>
      </c>
      <c r="D1587" t="s">
        <v>1225</v>
      </c>
      <c r="E1587">
        <f>INDEX(TeamSports!B:B,MATCH(D1587,TeamSports!C:C,0))</f>
        <v>48</v>
      </c>
      <c r="F1587">
        <f>INDEX(RanksTable!V:V,MATCH(B1587,RanksTable!B:B,0))</f>
        <v>7</v>
      </c>
      <c r="H1587" t="str">
        <f t="shared" si="24"/>
        <v>INSERT INTO "TeamRanks" (team_id,team_sport_id,team_rank) VALUES (247,48,7);</v>
      </c>
    </row>
    <row r="1588" spans="2:8" x14ac:dyDescent="0.25">
      <c r="B1588" t="s">
        <v>1017</v>
      </c>
      <c r="C1588">
        <f>INDEX(NationalTeams!B:B,MATCH(B1588,NationalTeams!C:C,0))</f>
        <v>248</v>
      </c>
      <c r="D1588" t="s">
        <v>1225</v>
      </c>
      <c r="E1588">
        <f>INDEX(TeamSports!B:B,MATCH(D1588,TeamSports!C:C,0))</f>
        <v>48</v>
      </c>
      <c r="F1588">
        <f>INDEX(RanksTable!V:V,MATCH(B1588,RanksTable!B:B,0))</f>
        <v>7</v>
      </c>
      <c r="H1588" t="str">
        <f t="shared" si="24"/>
        <v>INSERT INTO "TeamRanks" (team_id,team_sport_id,team_rank) VALUES (248,48,7);</v>
      </c>
    </row>
    <row r="1589" spans="2:8" x14ac:dyDescent="0.25">
      <c r="B1589" t="s">
        <v>1018</v>
      </c>
      <c r="C1589">
        <f>INDEX(NationalTeams!B:B,MATCH(B1589,NationalTeams!C:C,0))</f>
        <v>249</v>
      </c>
      <c r="D1589" t="s">
        <v>1225</v>
      </c>
      <c r="E1589">
        <f>INDEX(TeamSports!B:B,MATCH(D1589,TeamSports!C:C,0))</f>
        <v>48</v>
      </c>
      <c r="F1589">
        <f>INDEX(RanksTable!V:V,MATCH(B1589,RanksTable!B:B,0))</f>
        <v>7</v>
      </c>
      <c r="H1589" t="str">
        <f t="shared" si="24"/>
        <v>INSERT INTO "TeamRanks" (team_id,team_sport_id,team_rank) VALUES (249,48,7);</v>
      </c>
    </row>
    <row r="1590" spans="2:8" x14ac:dyDescent="0.25">
      <c r="B1590" t="s">
        <v>1019</v>
      </c>
      <c r="C1590">
        <f>INDEX(NationalTeams!B:B,MATCH(B1590,NationalTeams!C:C,0))</f>
        <v>250</v>
      </c>
      <c r="D1590" t="s">
        <v>1225</v>
      </c>
      <c r="E1590">
        <f>INDEX(TeamSports!B:B,MATCH(D1590,TeamSports!C:C,0))</f>
        <v>48</v>
      </c>
      <c r="F1590">
        <f>INDEX(RanksTable!V:V,MATCH(B1590,RanksTable!B:B,0))</f>
        <v>7</v>
      </c>
      <c r="H1590" t="str">
        <f t="shared" si="24"/>
        <v>INSERT INTO "TeamRanks" (team_id,team_sport_id,team_rank) VALUES (250,48,7);</v>
      </c>
    </row>
    <row r="1591" spans="2:8" x14ac:dyDescent="0.25">
      <c r="B1591" t="s">
        <v>1020</v>
      </c>
      <c r="C1591">
        <f>INDEX(NationalTeams!B:B,MATCH(B1591,NationalTeams!C:C,0))</f>
        <v>251</v>
      </c>
      <c r="D1591" t="s">
        <v>1225</v>
      </c>
      <c r="E1591">
        <f>INDEX(TeamSports!B:B,MATCH(D1591,TeamSports!C:C,0))</f>
        <v>48</v>
      </c>
      <c r="F1591">
        <f>INDEX(RanksTable!V:V,MATCH(B1591,RanksTable!B:B,0))</f>
        <v>7</v>
      </c>
      <c r="H1591" t="str">
        <f t="shared" si="24"/>
        <v>INSERT INTO "TeamRanks" (team_id,team_sport_id,team_rank) VALUES (251,48,7);</v>
      </c>
    </row>
    <row r="1592" spans="2:8" x14ac:dyDescent="0.25">
      <c r="B1592" t="s">
        <v>1021</v>
      </c>
      <c r="C1592">
        <f>INDEX(NationalTeams!B:B,MATCH(B1592,NationalTeams!C:C,0))</f>
        <v>252</v>
      </c>
      <c r="D1592" t="s">
        <v>1225</v>
      </c>
      <c r="E1592">
        <f>INDEX(TeamSports!B:B,MATCH(D1592,TeamSports!C:C,0))</f>
        <v>48</v>
      </c>
      <c r="F1592">
        <f>INDEX(RanksTable!V:V,MATCH(B1592,RanksTable!B:B,0))</f>
        <v>5</v>
      </c>
      <c r="H1592" t="str">
        <f t="shared" si="24"/>
        <v>INSERT INTO "TeamRanks" (team_id,team_sport_id,team_rank) VALUES (252,48,5);</v>
      </c>
    </row>
    <row r="1593" spans="2:8" x14ac:dyDescent="0.25">
      <c r="B1593" t="s">
        <v>1022</v>
      </c>
      <c r="C1593">
        <f>INDEX(NationalTeams!B:B,MATCH(B1593,NationalTeams!C:C,0))</f>
        <v>253</v>
      </c>
      <c r="D1593" t="s">
        <v>1225</v>
      </c>
      <c r="E1593">
        <f>INDEX(TeamSports!B:B,MATCH(D1593,TeamSports!C:C,0))</f>
        <v>48</v>
      </c>
      <c r="F1593">
        <f>INDEX(RanksTable!V:V,MATCH(B1593,RanksTable!B:B,0))</f>
        <v>3</v>
      </c>
      <c r="H1593" t="str">
        <f t="shared" si="24"/>
        <v>INSERT INTO "TeamRanks" (team_id,team_sport_id,team_rank) VALUES (253,48,3);</v>
      </c>
    </row>
    <row r="1594" spans="2:8" x14ac:dyDescent="0.25">
      <c r="B1594" t="s">
        <v>1023</v>
      </c>
      <c r="C1594">
        <f>INDEX(NationalTeams!B:B,MATCH(B1594,NationalTeams!C:C,0))</f>
        <v>254</v>
      </c>
      <c r="D1594" t="s">
        <v>1225</v>
      </c>
      <c r="E1594">
        <f>INDEX(TeamSports!B:B,MATCH(D1594,TeamSports!C:C,0))</f>
        <v>48</v>
      </c>
      <c r="F1594">
        <f>INDEX(RanksTable!V:V,MATCH(B1594,RanksTable!B:B,0))</f>
        <v>7</v>
      </c>
      <c r="H1594" t="str">
        <f t="shared" si="24"/>
        <v>INSERT INTO "TeamRanks" (team_id,team_sport_id,team_rank) VALUES (254,48,7);</v>
      </c>
    </row>
    <row r="1595" spans="2:8" x14ac:dyDescent="0.25">
      <c r="B1595" t="s">
        <v>1024</v>
      </c>
      <c r="C1595">
        <f>INDEX(NationalTeams!B:B,MATCH(B1595,NationalTeams!C:C,0))</f>
        <v>255</v>
      </c>
      <c r="D1595" t="s">
        <v>1225</v>
      </c>
      <c r="E1595">
        <f>INDEX(TeamSports!B:B,MATCH(D1595,TeamSports!C:C,0))</f>
        <v>48</v>
      </c>
      <c r="F1595">
        <f>INDEX(RanksTable!V:V,MATCH(B1595,RanksTable!B:B,0))</f>
        <v>1</v>
      </c>
      <c r="H1595" t="str">
        <f t="shared" si="24"/>
        <v>INSERT INTO "TeamRanks" (team_id,team_sport_id,team_rank) VALUES (255,48,1);</v>
      </c>
    </row>
    <row r="1596" spans="2:8" x14ac:dyDescent="0.25">
      <c r="B1596" t="s">
        <v>1025</v>
      </c>
      <c r="C1596">
        <f>INDEX(NationalTeams!B:B,MATCH(B1596,NationalTeams!C:C,0))</f>
        <v>256</v>
      </c>
      <c r="D1596" t="s">
        <v>1225</v>
      </c>
      <c r="E1596">
        <f>INDEX(TeamSports!B:B,MATCH(D1596,TeamSports!C:C,0))</f>
        <v>48</v>
      </c>
      <c r="F1596">
        <f>INDEX(RanksTable!V:V,MATCH(B1596,RanksTable!B:B,0))</f>
        <v>7</v>
      </c>
      <c r="H1596" t="str">
        <f t="shared" si="24"/>
        <v>INSERT INTO "TeamRanks" (team_id,team_sport_id,team_rank) VALUES (256,48,7);</v>
      </c>
    </row>
    <row r="1597" spans="2:8" x14ac:dyDescent="0.25">
      <c r="B1597" t="s">
        <v>1026</v>
      </c>
      <c r="C1597">
        <f>INDEX(NationalTeams!B:B,MATCH(B1597,NationalTeams!C:C,0))</f>
        <v>257</v>
      </c>
      <c r="D1597" t="s">
        <v>1225</v>
      </c>
      <c r="E1597">
        <f>INDEX(TeamSports!B:B,MATCH(D1597,TeamSports!C:C,0))</f>
        <v>48</v>
      </c>
      <c r="F1597">
        <f>INDEX(RanksTable!V:V,MATCH(B1597,RanksTable!B:B,0))</f>
        <v>4</v>
      </c>
      <c r="H1597" t="str">
        <f t="shared" si="24"/>
        <v>INSERT INTO "TeamRanks" (team_id,team_sport_id,team_rank) VALUES (257,48,4);</v>
      </c>
    </row>
    <row r="1598" spans="2:8" x14ac:dyDescent="0.25">
      <c r="B1598" t="s">
        <v>1027</v>
      </c>
      <c r="C1598">
        <f>INDEX(NationalTeams!B:B,MATCH(B1598,NationalTeams!C:C,0))</f>
        <v>258</v>
      </c>
      <c r="D1598" t="s">
        <v>1225</v>
      </c>
      <c r="E1598">
        <f>INDEX(TeamSports!B:B,MATCH(D1598,TeamSports!C:C,0))</f>
        <v>48</v>
      </c>
      <c r="F1598">
        <f>INDEX(RanksTable!V:V,MATCH(B1598,RanksTable!B:B,0))</f>
        <v>7</v>
      </c>
      <c r="H1598" t="str">
        <f t="shared" si="24"/>
        <v>INSERT INTO "TeamRanks" (team_id,team_sport_id,team_rank) VALUES (258,48,7);</v>
      </c>
    </row>
    <row r="1599" spans="2:8" x14ac:dyDescent="0.25">
      <c r="B1599" t="s">
        <v>1028</v>
      </c>
      <c r="C1599">
        <f>INDEX(NationalTeams!B:B,MATCH(B1599,NationalTeams!C:C,0))</f>
        <v>259</v>
      </c>
      <c r="D1599" t="s">
        <v>1225</v>
      </c>
      <c r="E1599">
        <f>INDEX(TeamSports!B:B,MATCH(D1599,TeamSports!C:C,0))</f>
        <v>48</v>
      </c>
      <c r="F1599">
        <f>INDEX(RanksTable!V:V,MATCH(B1599,RanksTable!B:B,0))</f>
        <v>6</v>
      </c>
      <c r="H1599" t="str">
        <f t="shared" si="24"/>
        <v>INSERT INTO "TeamRanks" (team_id,team_sport_id,team_rank) VALUES (259,48,6);</v>
      </c>
    </row>
    <row r="1600" spans="2:8" x14ac:dyDescent="0.25">
      <c r="B1600" t="s">
        <v>1029</v>
      </c>
      <c r="C1600">
        <f>INDEX(NationalTeams!B:B,MATCH(B1600,NationalTeams!C:C,0))</f>
        <v>260</v>
      </c>
      <c r="D1600" t="s">
        <v>1225</v>
      </c>
      <c r="E1600">
        <f>INDEX(TeamSports!B:B,MATCH(D1600,TeamSports!C:C,0))</f>
        <v>48</v>
      </c>
      <c r="F1600">
        <f>INDEX(RanksTable!V:V,MATCH(B1600,RanksTable!B:B,0))</f>
        <v>7</v>
      </c>
      <c r="H1600" t="str">
        <f t="shared" si="24"/>
        <v>INSERT INTO "TeamRanks" (team_id,team_sport_id,team_rank) VALUES (260,48,7);</v>
      </c>
    </row>
    <row r="1601" spans="2:8" x14ac:dyDescent="0.25">
      <c r="B1601" t="s">
        <v>1030</v>
      </c>
      <c r="C1601">
        <f>INDEX(NationalTeams!B:B,MATCH(B1601,NationalTeams!C:C,0))</f>
        <v>261</v>
      </c>
      <c r="D1601" t="s">
        <v>1225</v>
      </c>
      <c r="E1601">
        <f>INDEX(TeamSports!B:B,MATCH(D1601,TeamSports!C:C,0))</f>
        <v>48</v>
      </c>
      <c r="F1601">
        <f>INDEX(RanksTable!V:V,MATCH(B1601,RanksTable!B:B,0))</f>
        <v>6</v>
      </c>
      <c r="H1601" t="str">
        <f t="shared" si="24"/>
        <v>INSERT INTO "TeamRanks" (team_id,team_sport_id,team_rank) VALUES (261,48,6);</v>
      </c>
    </row>
    <row r="1602" spans="2:8" x14ac:dyDescent="0.25">
      <c r="B1602" t="s">
        <v>1031</v>
      </c>
      <c r="C1602">
        <f>INDEX(NationalTeams!B:B,MATCH(B1602,NationalTeams!C:C,0))</f>
        <v>262</v>
      </c>
      <c r="D1602" t="s">
        <v>1225</v>
      </c>
      <c r="E1602">
        <f>INDEX(TeamSports!B:B,MATCH(D1602,TeamSports!C:C,0))</f>
        <v>48</v>
      </c>
      <c r="F1602">
        <f>INDEX(RanksTable!V:V,MATCH(B1602,RanksTable!B:B,0))</f>
        <v>7</v>
      </c>
      <c r="H1602" t="str">
        <f t="shared" si="24"/>
        <v>INSERT INTO "TeamRanks" (team_id,team_sport_id,team_rank) VALUES (262,48,7);</v>
      </c>
    </row>
    <row r="1603" spans="2:8" x14ac:dyDescent="0.25">
      <c r="B1603" t="s">
        <v>1032</v>
      </c>
      <c r="C1603">
        <f>INDEX(NationalTeams!B:B,MATCH(B1603,NationalTeams!C:C,0))</f>
        <v>263</v>
      </c>
      <c r="D1603" t="s">
        <v>1225</v>
      </c>
      <c r="E1603">
        <f>INDEX(TeamSports!B:B,MATCH(D1603,TeamSports!C:C,0))</f>
        <v>48</v>
      </c>
      <c r="F1603">
        <f>INDEX(RanksTable!V:V,MATCH(B1603,RanksTable!B:B,0))</f>
        <v>3</v>
      </c>
      <c r="H1603" t="str">
        <f t="shared" si="24"/>
        <v>INSERT INTO "TeamRanks" (team_id,team_sport_id,team_rank) VALUES (263,48,3);</v>
      </c>
    </row>
    <row r="1604" spans="2:8" x14ac:dyDescent="0.25">
      <c r="B1604" t="s">
        <v>1033</v>
      </c>
      <c r="C1604">
        <f>INDEX(NationalTeams!B:B,MATCH(B1604,NationalTeams!C:C,0))</f>
        <v>264</v>
      </c>
      <c r="D1604" t="s">
        <v>1225</v>
      </c>
      <c r="E1604">
        <f>INDEX(TeamSports!B:B,MATCH(D1604,TeamSports!C:C,0))</f>
        <v>48</v>
      </c>
      <c r="F1604">
        <f>INDEX(RanksTable!V:V,MATCH(B1604,RanksTable!B:B,0))</f>
        <v>1</v>
      </c>
      <c r="H1604" t="str">
        <f t="shared" ref="H1604:H1667" si="25">_xlfn.CONCAT($H$1,$L$1,$C$1,$L$1," ",$J$1,$C$2,$N$1,$E$2,$N$1,$F$2,$K$1,$I$1,$J$1,C1604,$N$1,E1604,$N$1,F1604,$K$1,$O$1)</f>
        <v>INSERT INTO "TeamRanks" (team_id,team_sport_id,team_rank) VALUES (264,48,1);</v>
      </c>
    </row>
    <row r="1605" spans="2:8" x14ac:dyDescent="0.25">
      <c r="B1605" t="s">
        <v>1034</v>
      </c>
      <c r="C1605">
        <f>INDEX(NationalTeams!B:B,MATCH(B1605,NationalTeams!C:C,0))</f>
        <v>265</v>
      </c>
      <c r="D1605" t="s">
        <v>1225</v>
      </c>
      <c r="E1605">
        <f>INDEX(TeamSports!B:B,MATCH(D1605,TeamSports!C:C,0))</f>
        <v>48</v>
      </c>
      <c r="F1605">
        <f>INDEX(RanksTable!V:V,MATCH(B1605,RanksTable!B:B,0))</f>
        <v>7</v>
      </c>
      <c r="H1605" t="str">
        <f t="shared" si="25"/>
        <v>INSERT INTO "TeamRanks" (team_id,team_sport_id,team_rank) VALUES (265,48,7);</v>
      </c>
    </row>
    <row r="1606" spans="2:8" x14ac:dyDescent="0.25">
      <c r="B1606" t="s">
        <v>1035</v>
      </c>
      <c r="C1606">
        <f>INDEX(NationalTeams!B:B,MATCH(B1606,NationalTeams!C:C,0))</f>
        <v>266</v>
      </c>
      <c r="D1606" t="s">
        <v>1225</v>
      </c>
      <c r="E1606">
        <f>INDEX(TeamSports!B:B,MATCH(D1606,TeamSports!C:C,0))</f>
        <v>48</v>
      </c>
      <c r="F1606">
        <f>INDEX(RanksTable!V:V,MATCH(B1606,RanksTable!B:B,0))</f>
        <v>4</v>
      </c>
      <c r="H1606" t="str">
        <f t="shared" si="25"/>
        <v>INSERT INTO "TeamRanks" (team_id,team_sport_id,team_rank) VALUES (266,48,4);</v>
      </c>
    </row>
    <row r="1607" spans="2:8" x14ac:dyDescent="0.25">
      <c r="B1607" t="s">
        <v>1036</v>
      </c>
      <c r="C1607">
        <f>INDEX(NationalTeams!B:B,MATCH(B1607,NationalTeams!C:C,0))</f>
        <v>267</v>
      </c>
      <c r="D1607" t="s">
        <v>1225</v>
      </c>
      <c r="E1607">
        <f>INDEX(TeamSports!B:B,MATCH(D1607,TeamSports!C:C,0))</f>
        <v>48</v>
      </c>
      <c r="F1607">
        <f>INDEX(RanksTable!V:V,MATCH(B1607,RanksTable!B:B,0))</f>
        <v>1</v>
      </c>
      <c r="H1607" t="str">
        <f t="shared" si="25"/>
        <v>INSERT INTO "TeamRanks" (team_id,team_sport_id,team_rank) VALUES (267,48,1);</v>
      </c>
    </row>
    <row r="1608" spans="2:8" x14ac:dyDescent="0.25">
      <c r="B1608" t="s">
        <v>1037</v>
      </c>
      <c r="C1608">
        <f>INDEX(NationalTeams!B:B,MATCH(B1608,NationalTeams!C:C,0))</f>
        <v>268</v>
      </c>
      <c r="D1608" t="s">
        <v>1225</v>
      </c>
      <c r="E1608">
        <f>INDEX(TeamSports!B:B,MATCH(D1608,TeamSports!C:C,0))</f>
        <v>48</v>
      </c>
      <c r="F1608">
        <f>INDEX(RanksTable!V:V,MATCH(B1608,RanksTable!B:B,0))</f>
        <v>5</v>
      </c>
      <c r="H1608" t="str">
        <f t="shared" si="25"/>
        <v>INSERT INTO "TeamRanks" (team_id,team_sport_id,team_rank) VALUES (268,48,5);</v>
      </c>
    </row>
    <row r="1609" spans="2:8" x14ac:dyDescent="0.25">
      <c r="B1609" t="s">
        <v>1038</v>
      </c>
      <c r="C1609">
        <f>INDEX(NationalTeams!B:B,MATCH(B1609,NationalTeams!C:C,0))</f>
        <v>269</v>
      </c>
      <c r="D1609" t="s">
        <v>1225</v>
      </c>
      <c r="E1609">
        <f>INDEX(TeamSports!B:B,MATCH(D1609,TeamSports!C:C,0))</f>
        <v>48</v>
      </c>
      <c r="F1609">
        <f>INDEX(RanksTable!V:V,MATCH(B1609,RanksTable!B:B,0))</f>
        <v>2</v>
      </c>
      <c r="H1609" t="str">
        <f t="shared" si="25"/>
        <v>INSERT INTO "TeamRanks" (team_id,team_sport_id,team_rank) VALUES (269,48,2);</v>
      </c>
    </row>
    <row r="1610" spans="2:8" x14ac:dyDescent="0.25">
      <c r="B1610" t="s">
        <v>1039</v>
      </c>
      <c r="C1610">
        <f>INDEX(NationalTeams!B:B,MATCH(B1610,NationalTeams!C:C,0))</f>
        <v>270</v>
      </c>
      <c r="D1610" t="s">
        <v>1225</v>
      </c>
      <c r="E1610">
        <f>INDEX(TeamSports!B:B,MATCH(D1610,TeamSports!C:C,0))</f>
        <v>48</v>
      </c>
      <c r="F1610">
        <f>INDEX(RanksTable!V:V,MATCH(B1610,RanksTable!B:B,0))</f>
        <v>7</v>
      </c>
      <c r="H1610" t="str">
        <f t="shared" si="25"/>
        <v>INSERT INTO "TeamRanks" (team_id,team_sport_id,team_rank) VALUES (270,48,7);</v>
      </c>
    </row>
    <row r="1611" spans="2:8" x14ac:dyDescent="0.25">
      <c r="B1611" t="s">
        <v>1040</v>
      </c>
      <c r="C1611">
        <f>INDEX(NationalTeams!B:B,MATCH(B1611,NationalTeams!C:C,0))</f>
        <v>271</v>
      </c>
      <c r="D1611" t="s">
        <v>1225</v>
      </c>
      <c r="E1611">
        <f>INDEX(TeamSports!B:B,MATCH(D1611,TeamSports!C:C,0))</f>
        <v>48</v>
      </c>
      <c r="F1611">
        <f>INDEX(RanksTable!V:V,MATCH(B1611,RanksTable!B:B,0))</f>
        <v>7</v>
      </c>
      <c r="H1611" t="str">
        <f t="shared" si="25"/>
        <v>INSERT INTO "TeamRanks" (team_id,team_sport_id,team_rank) VALUES (271,48,7);</v>
      </c>
    </row>
    <row r="1612" spans="2:8" x14ac:dyDescent="0.25">
      <c r="B1612" t="s">
        <v>1041</v>
      </c>
      <c r="C1612">
        <f>INDEX(NationalTeams!B:B,MATCH(B1612,NationalTeams!C:C,0))</f>
        <v>272</v>
      </c>
      <c r="D1612" t="s">
        <v>1225</v>
      </c>
      <c r="E1612">
        <f>INDEX(TeamSports!B:B,MATCH(D1612,TeamSports!C:C,0))</f>
        <v>48</v>
      </c>
      <c r="F1612">
        <f>INDEX(RanksTable!V:V,MATCH(B1612,RanksTable!B:B,0))</f>
        <v>7</v>
      </c>
      <c r="H1612" t="str">
        <f t="shared" si="25"/>
        <v>INSERT INTO "TeamRanks" (team_id,team_sport_id,team_rank) VALUES (272,48,7);</v>
      </c>
    </row>
    <row r="1613" spans="2:8" x14ac:dyDescent="0.25">
      <c r="B1613" t="s">
        <v>1042</v>
      </c>
      <c r="C1613">
        <f>INDEX(NationalTeams!B:B,MATCH(B1613,NationalTeams!C:C,0))</f>
        <v>273</v>
      </c>
      <c r="D1613" t="s">
        <v>1225</v>
      </c>
      <c r="E1613">
        <f>INDEX(TeamSports!B:B,MATCH(D1613,TeamSports!C:C,0))</f>
        <v>48</v>
      </c>
      <c r="F1613">
        <f>INDEX(RanksTable!V:V,MATCH(B1613,RanksTable!B:B,0))</f>
        <v>2</v>
      </c>
      <c r="H1613" t="str">
        <f t="shared" si="25"/>
        <v>INSERT INTO "TeamRanks" (team_id,team_sport_id,team_rank) VALUES (273,48,2);</v>
      </c>
    </row>
    <row r="1614" spans="2:8" x14ac:dyDescent="0.25">
      <c r="B1614" t="s">
        <v>1043</v>
      </c>
      <c r="C1614">
        <f>INDEX(NationalTeams!B:B,MATCH(B1614,NationalTeams!C:C,0))</f>
        <v>274</v>
      </c>
      <c r="D1614" t="s">
        <v>1225</v>
      </c>
      <c r="E1614">
        <f>INDEX(TeamSports!B:B,MATCH(D1614,TeamSports!C:C,0))</f>
        <v>48</v>
      </c>
      <c r="F1614">
        <f>INDEX(RanksTable!V:V,MATCH(B1614,RanksTable!B:B,0))</f>
        <v>4</v>
      </c>
      <c r="H1614" t="str">
        <f t="shared" si="25"/>
        <v>INSERT INTO "TeamRanks" (team_id,team_sport_id,team_rank) VALUES (274,48,4);</v>
      </c>
    </row>
    <row r="1615" spans="2:8" x14ac:dyDescent="0.25">
      <c r="B1615" t="s">
        <v>1044</v>
      </c>
      <c r="C1615">
        <f>INDEX(NationalTeams!B:B,MATCH(B1615,NationalTeams!C:C,0))</f>
        <v>275</v>
      </c>
      <c r="D1615" t="s">
        <v>1225</v>
      </c>
      <c r="E1615">
        <f>INDEX(TeamSports!B:B,MATCH(D1615,TeamSports!C:C,0))</f>
        <v>48</v>
      </c>
      <c r="F1615">
        <f>INDEX(RanksTable!V:V,MATCH(B1615,RanksTable!B:B,0))</f>
        <v>5</v>
      </c>
      <c r="H1615" t="str">
        <f t="shared" si="25"/>
        <v>INSERT INTO "TeamRanks" (team_id,team_sport_id,team_rank) VALUES (275,48,5);</v>
      </c>
    </row>
    <row r="1616" spans="2:8" x14ac:dyDescent="0.25">
      <c r="B1616" t="s">
        <v>1045</v>
      </c>
      <c r="C1616">
        <f>INDEX(NationalTeams!B:B,MATCH(B1616,NationalTeams!C:C,0))</f>
        <v>276</v>
      </c>
      <c r="D1616" t="s">
        <v>1225</v>
      </c>
      <c r="E1616">
        <f>INDEX(TeamSports!B:B,MATCH(D1616,TeamSports!C:C,0))</f>
        <v>48</v>
      </c>
      <c r="F1616">
        <f>INDEX(RanksTable!V:V,MATCH(B1616,RanksTable!B:B,0))</f>
        <v>3</v>
      </c>
      <c r="H1616" t="str">
        <f t="shared" si="25"/>
        <v>INSERT INTO "TeamRanks" (team_id,team_sport_id,team_rank) VALUES (276,48,3);</v>
      </c>
    </row>
    <row r="1617" spans="2:8" x14ac:dyDescent="0.25">
      <c r="B1617" t="s">
        <v>1046</v>
      </c>
      <c r="C1617">
        <f>INDEX(NationalTeams!B:B,MATCH(B1617,NationalTeams!C:C,0))</f>
        <v>277</v>
      </c>
      <c r="D1617" t="s">
        <v>1225</v>
      </c>
      <c r="E1617">
        <f>INDEX(TeamSports!B:B,MATCH(D1617,TeamSports!C:C,0))</f>
        <v>48</v>
      </c>
      <c r="F1617">
        <f>INDEX(RanksTable!V:V,MATCH(B1617,RanksTable!B:B,0))</f>
        <v>4</v>
      </c>
      <c r="H1617" t="str">
        <f t="shared" si="25"/>
        <v>INSERT INTO "TeamRanks" (team_id,team_sport_id,team_rank) VALUES (277,48,4);</v>
      </c>
    </row>
    <row r="1618" spans="2:8" x14ac:dyDescent="0.25">
      <c r="B1618" t="s">
        <v>1047</v>
      </c>
      <c r="C1618">
        <f>INDEX(NationalTeams!B:B,MATCH(B1618,NationalTeams!C:C,0))</f>
        <v>278</v>
      </c>
      <c r="D1618" t="s">
        <v>1225</v>
      </c>
      <c r="E1618">
        <f>INDEX(TeamSports!B:B,MATCH(D1618,TeamSports!C:C,0))</f>
        <v>48</v>
      </c>
      <c r="F1618">
        <f>INDEX(RanksTable!V:V,MATCH(B1618,RanksTable!B:B,0))</f>
        <v>7</v>
      </c>
      <c r="H1618" t="str">
        <f t="shared" si="25"/>
        <v>INSERT INTO "TeamRanks" (team_id,team_sport_id,team_rank) VALUES (278,48,7);</v>
      </c>
    </row>
    <row r="1619" spans="2:8" x14ac:dyDescent="0.25">
      <c r="B1619" t="s">
        <v>1048</v>
      </c>
      <c r="C1619">
        <f>INDEX(NationalTeams!B:B,MATCH(B1619,NationalTeams!C:C,0))</f>
        <v>279</v>
      </c>
      <c r="D1619" t="s">
        <v>1225</v>
      </c>
      <c r="E1619">
        <f>INDEX(TeamSports!B:B,MATCH(D1619,TeamSports!C:C,0))</f>
        <v>48</v>
      </c>
      <c r="F1619">
        <f>INDEX(RanksTable!V:V,MATCH(B1619,RanksTable!B:B,0))</f>
        <v>4</v>
      </c>
      <c r="H1619" t="str">
        <f t="shared" si="25"/>
        <v>INSERT INTO "TeamRanks" (team_id,team_sport_id,team_rank) VALUES (279,48,4);</v>
      </c>
    </row>
    <row r="1620" spans="2:8" x14ac:dyDescent="0.25">
      <c r="B1620" t="s">
        <v>1049</v>
      </c>
      <c r="C1620">
        <f>INDEX(NationalTeams!B:B,MATCH(B1620,NationalTeams!C:C,0))</f>
        <v>280</v>
      </c>
      <c r="D1620" t="s">
        <v>1225</v>
      </c>
      <c r="E1620">
        <f>INDEX(TeamSports!B:B,MATCH(D1620,TeamSports!C:C,0))</f>
        <v>48</v>
      </c>
      <c r="F1620">
        <f>INDEX(RanksTable!V:V,MATCH(B1620,RanksTable!B:B,0))</f>
        <v>7</v>
      </c>
      <c r="H1620" t="str">
        <f t="shared" si="25"/>
        <v>INSERT INTO "TeamRanks" (team_id,team_sport_id,team_rank) VALUES (280,48,7);</v>
      </c>
    </row>
    <row r="1621" spans="2:8" x14ac:dyDescent="0.25">
      <c r="B1621" t="s">
        <v>1050</v>
      </c>
      <c r="C1621">
        <f>INDEX(NationalTeams!B:B,MATCH(B1621,NationalTeams!C:C,0))</f>
        <v>281</v>
      </c>
      <c r="D1621" t="s">
        <v>1225</v>
      </c>
      <c r="E1621">
        <f>INDEX(TeamSports!B:B,MATCH(D1621,TeamSports!C:C,0))</f>
        <v>48</v>
      </c>
      <c r="F1621">
        <f>INDEX(RanksTable!V:V,MATCH(B1621,RanksTable!B:B,0))</f>
        <v>5</v>
      </c>
      <c r="H1621" t="str">
        <f t="shared" si="25"/>
        <v>INSERT INTO "TeamRanks" (team_id,team_sport_id,team_rank) VALUES (281,48,5);</v>
      </c>
    </row>
    <row r="1622" spans="2:8" x14ac:dyDescent="0.25">
      <c r="B1622" t="s">
        <v>1051</v>
      </c>
      <c r="C1622">
        <f>INDEX(NationalTeams!B:B,MATCH(B1622,NationalTeams!C:C,0))</f>
        <v>282</v>
      </c>
      <c r="D1622" t="s">
        <v>1225</v>
      </c>
      <c r="E1622">
        <f>INDEX(TeamSports!B:B,MATCH(D1622,TeamSports!C:C,0))</f>
        <v>48</v>
      </c>
      <c r="F1622">
        <f>INDEX(RanksTable!V:V,MATCH(B1622,RanksTable!B:B,0))</f>
        <v>3</v>
      </c>
      <c r="H1622" t="str">
        <f t="shared" si="25"/>
        <v>INSERT INTO "TeamRanks" (team_id,team_sport_id,team_rank) VALUES (282,48,3);</v>
      </c>
    </row>
    <row r="1623" spans="2:8" x14ac:dyDescent="0.25">
      <c r="B1623" t="s">
        <v>1052</v>
      </c>
      <c r="C1623">
        <f>INDEX(NationalTeams!B:B,MATCH(B1623,NationalTeams!C:C,0))</f>
        <v>283</v>
      </c>
      <c r="D1623" t="s">
        <v>1225</v>
      </c>
      <c r="E1623">
        <f>INDEX(TeamSports!B:B,MATCH(D1623,TeamSports!C:C,0))</f>
        <v>48</v>
      </c>
      <c r="F1623">
        <f>INDEX(RanksTable!V:V,MATCH(B1623,RanksTable!B:B,0))</f>
        <v>4</v>
      </c>
      <c r="H1623" t="str">
        <f t="shared" si="25"/>
        <v>INSERT INTO "TeamRanks" (team_id,team_sport_id,team_rank) VALUES (283,48,4);</v>
      </c>
    </row>
    <row r="1624" spans="2:8" x14ac:dyDescent="0.25">
      <c r="B1624" t="s">
        <v>1053</v>
      </c>
      <c r="C1624">
        <f>INDEX(NationalTeams!B:B,MATCH(B1624,NationalTeams!C:C,0))</f>
        <v>284</v>
      </c>
      <c r="D1624" t="s">
        <v>1225</v>
      </c>
      <c r="E1624">
        <f>INDEX(TeamSports!B:B,MATCH(D1624,TeamSports!C:C,0))</f>
        <v>48</v>
      </c>
      <c r="F1624">
        <f>INDEX(RanksTable!V:V,MATCH(B1624,RanksTable!B:B,0))</f>
        <v>7</v>
      </c>
      <c r="H1624" t="str">
        <f t="shared" si="25"/>
        <v>INSERT INTO "TeamRanks" (team_id,team_sport_id,team_rank) VALUES (284,48,7);</v>
      </c>
    </row>
    <row r="1625" spans="2:8" x14ac:dyDescent="0.25">
      <c r="B1625" t="s">
        <v>1054</v>
      </c>
      <c r="C1625">
        <f>INDEX(NationalTeams!B:B,MATCH(B1625,NationalTeams!C:C,0))</f>
        <v>285</v>
      </c>
      <c r="D1625" t="s">
        <v>1225</v>
      </c>
      <c r="E1625">
        <f>INDEX(TeamSports!B:B,MATCH(D1625,TeamSports!C:C,0))</f>
        <v>48</v>
      </c>
      <c r="F1625">
        <f>INDEX(RanksTable!V:V,MATCH(B1625,RanksTable!B:B,0))</f>
        <v>7</v>
      </c>
      <c r="H1625" t="str">
        <f t="shared" si="25"/>
        <v>INSERT INTO "TeamRanks" (team_id,team_sport_id,team_rank) VALUES (285,48,7);</v>
      </c>
    </row>
    <row r="1626" spans="2:8" x14ac:dyDescent="0.25">
      <c r="B1626" t="s">
        <v>1055</v>
      </c>
      <c r="C1626">
        <f>INDEX(NationalTeams!B:B,MATCH(B1626,NationalTeams!C:C,0))</f>
        <v>286</v>
      </c>
      <c r="D1626" t="s">
        <v>1225</v>
      </c>
      <c r="E1626">
        <f>INDEX(TeamSports!B:B,MATCH(D1626,TeamSports!C:C,0))</f>
        <v>48</v>
      </c>
      <c r="F1626">
        <f>INDEX(RanksTable!V:V,MATCH(B1626,RanksTable!B:B,0))</f>
        <v>7</v>
      </c>
      <c r="H1626" t="str">
        <f t="shared" si="25"/>
        <v>INSERT INTO "TeamRanks" (team_id,team_sport_id,team_rank) VALUES (286,48,7);</v>
      </c>
    </row>
    <row r="1627" spans="2:8" x14ac:dyDescent="0.25">
      <c r="B1627" t="s">
        <v>1056</v>
      </c>
      <c r="C1627">
        <f>INDEX(NationalTeams!B:B,MATCH(B1627,NationalTeams!C:C,0))</f>
        <v>287</v>
      </c>
      <c r="D1627" t="s">
        <v>1225</v>
      </c>
      <c r="E1627">
        <f>INDEX(TeamSports!B:B,MATCH(D1627,TeamSports!C:C,0))</f>
        <v>48</v>
      </c>
      <c r="F1627">
        <f>INDEX(RanksTable!V:V,MATCH(B1627,RanksTable!B:B,0))</f>
        <v>3</v>
      </c>
      <c r="H1627" t="str">
        <f t="shared" si="25"/>
        <v>INSERT INTO "TeamRanks" (team_id,team_sport_id,team_rank) VALUES (287,48,3);</v>
      </c>
    </row>
    <row r="1628" spans="2:8" x14ac:dyDescent="0.25">
      <c r="B1628" t="s">
        <v>1057</v>
      </c>
      <c r="C1628">
        <f>INDEX(NationalTeams!B:B,MATCH(B1628,NationalTeams!C:C,0))</f>
        <v>288</v>
      </c>
      <c r="D1628" t="s">
        <v>1225</v>
      </c>
      <c r="E1628">
        <f>INDEX(TeamSports!B:B,MATCH(D1628,TeamSports!C:C,0))</f>
        <v>48</v>
      </c>
      <c r="F1628">
        <f>INDEX(RanksTable!V:V,MATCH(B1628,RanksTable!B:B,0))</f>
        <v>3</v>
      </c>
      <c r="H1628" t="str">
        <f t="shared" si="25"/>
        <v>INSERT INTO "TeamRanks" (team_id,team_sport_id,team_rank) VALUES (288,48,3);</v>
      </c>
    </row>
    <row r="1629" spans="2:8" x14ac:dyDescent="0.25">
      <c r="B1629" t="s">
        <v>1058</v>
      </c>
      <c r="C1629">
        <f>INDEX(NationalTeams!B:B,MATCH(B1629,NationalTeams!C:C,0))</f>
        <v>289</v>
      </c>
      <c r="D1629" t="s">
        <v>1225</v>
      </c>
      <c r="E1629">
        <f>INDEX(TeamSports!B:B,MATCH(D1629,TeamSports!C:C,0))</f>
        <v>48</v>
      </c>
      <c r="F1629">
        <f>INDEX(RanksTable!V:V,MATCH(B1629,RanksTable!B:B,0))</f>
        <v>1</v>
      </c>
      <c r="H1629" t="str">
        <f t="shared" si="25"/>
        <v>INSERT INTO "TeamRanks" (team_id,team_sport_id,team_rank) VALUES (289,48,1);</v>
      </c>
    </row>
    <row r="1630" spans="2:8" x14ac:dyDescent="0.25">
      <c r="B1630" t="s">
        <v>1059</v>
      </c>
      <c r="C1630">
        <f>INDEX(NationalTeams!B:B,MATCH(B1630,NationalTeams!C:C,0))</f>
        <v>290</v>
      </c>
      <c r="D1630" t="s">
        <v>1225</v>
      </c>
      <c r="E1630">
        <f>INDEX(TeamSports!B:B,MATCH(D1630,TeamSports!C:C,0))</f>
        <v>48</v>
      </c>
      <c r="F1630">
        <f>INDEX(RanksTable!V:V,MATCH(B1630,RanksTable!B:B,0))</f>
        <v>1</v>
      </c>
      <c r="H1630" t="str">
        <f t="shared" si="25"/>
        <v>INSERT INTO "TeamRanks" (team_id,team_sport_id,team_rank) VALUES (290,48,1);</v>
      </c>
    </row>
    <row r="1631" spans="2:8" x14ac:dyDescent="0.25">
      <c r="B1631" t="s">
        <v>1060</v>
      </c>
      <c r="C1631">
        <f>INDEX(NationalTeams!B:B,MATCH(B1631,NationalTeams!C:C,0))</f>
        <v>291</v>
      </c>
      <c r="D1631" t="s">
        <v>1225</v>
      </c>
      <c r="E1631">
        <f>INDEX(TeamSports!B:B,MATCH(D1631,TeamSports!C:C,0))</f>
        <v>48</v>
      </c>
      <c r="F1631">
        <f>INDEX(RanksTable!V:V,MATCH(B1631,RanksTable!B:B,0))</f>
        <v>5</v>
      </c>
      <c r="H1631" t="str">
        <f t="shared" si="25"/>
        <v>INSERT INTO "TeamRanks" (team_id,team_sport_id,team_rank) VALUES (291,48,5);</v>
      </c>
    </row>
    <row r="1632" spans="2:8" x14ac:dyDescent="0.25">
      <c r="B1632" t="s">
        <v>1061</v>
      </c>
      <c r="C1632">
        <f>INDEX(NationalTeams!B:B,MATCH(B1632,NationalTeams!C:C,0))</f>
        <v>292</v>
      </c>
      <c r="D1632" t="s">
        <v>1225</v>
      </c>
      <c r="E1632">
        <f>INDEX(TeamSports!B:B,MATCH(D1632,TeamSports!C:C,0))</f>
        <v>48</v>
      </c>
      <c r="F1632">
        <f>INDEX(RanksTable!V:V,MATCH(B1632,RanksTable!B:B,0))</f>
        <v>7</v>
      </c>
      <c r="H1632" t="str">
        <f t="shared" si="25"/>
        <v>INSERT INTO "TeamRanks" (team_id,team_sport_id,team_rank) VALUES (292,48,7);</v>
      </c>
    </row>
    <row r="1633" spans="2:8" x14ac:dyDescent="0.25">
      <c r="B1633" t="s">
        <v>1062</v>
      </c>
      <c r="C1633">
        <f>INDEX(NationalTeams!B:B,MATCH(B1633,NationalTeams!C:C,0))</f>
        <v>293</v>
      </c>
      <c r="D1633" t="s">
        <v>1225</v>
      </c>
      <c r="E1633">
        <f>INDEX(TeamSports!B:B,MATCH(D1633,TeamSports!C:C,0))</f>
        <v>48</v>
      </c>
      <c r="F1633">
        <f>INDEX(RanksTable!V:V,MATCH(B1633,RanksTable!B:B,0))</f>
        <v>7</v>
      </c>
      <c r="H1633" t="str">
        <f t="shared" si="25"/>
        <v>INSERT INTO "TeamRanks" (team_id,team_sport_id,team_rank) VALUES (293,48,7);</v>
      </c>
    </row>
    <row r="1634" spans="2:8" x14ac:dyDescent="0.25">
      <c r="B1634" t="s">
        <v>1063</v>
      </c>
      <c r="C1634">
        <f>INDEX(NationalTeams!B:B,MATCH(B1634,NationalTeams!C:C,0))</f>
        <v>294</v>
      </c>
      <c r="D1634" t="s">
        <v>1225</v>
      </c>
      <c r="E1634">
        <f>INDEX(TeamSports!B:B,MATCH(D1634,TeamSports!C:C,0))</f>
        <v>48</v>
      </c>
      <c r="F1634">
        <f>INDEX(RanksTable!V:V,MATCH(B1634,RanksTable!B:B,0))</f>
        <v>7</v>
      </c>
      <c r="H1634" t="str">
        <f t="shared" si="25"/>
        <v>INSERT INTO "TeamRanks" (team_id,team_sport_id,team_rank) VALUES (294,48,7);</v>
      </c>
    </row>
    <row r="1635" spans="2:8" x14ac:dyDescent="0.25">
      <c r="B1635" t="s">
        <v>1064</v>
      </c>
      <c r="C1635">
        <f>INDEX(NationalTeams!B:B,MATCH(B1635,NationalTeams!C:C,0))</f>
        <v>295</v>
      </c>
      <c r="D1635" t="s">
        <v>1225</v>
      </c>
      <c r="E1635">
        <f>INDEX(TeamSports!B:B,MATCH(D1635,TeamSports!C:C,0))</f>
        <v>48</v>
      </c>
      <c r="F1635">
        <f>INDEX(RanksTable!V:V,MATCH(B1635,RanksTable!B:B,0))</f>
        <v>3</v>
      </c>
      <c r="H1635" t="str">
        <f t="shared" si="25"/>
        <v>INSERT INTO "TeamRanks" (team_id,team_sport_id,team_rank) VALUES (295,48,3);</v>
      </c>
    </row>
    <row r="1636" spans="2:8" x14ac:dyDescent="0.25">
      <c r="B1636" t="s">
        <v>1065</v>
      </c>
      <c r="C1636">
        <f>INDEX(NationalTeams!B:B,MATCH(B1636,NationalTeams!C:C,0))</f>
        <v>296</v>
      </c>
      <c r="D1636" t="s">
        <v>1225</v>
      </c>
      <c r="E1636">
        <f>INDEX(TeamSports!B:B,MATCH(D1636,TeamSports!C:C,0))</f>
        <v>48</v>
      </c>
      <c r="F1636">
        <f>INDEX(RanksTable!V:V,MATCH(B1636,RanksTable!B:B,0))</f>
        <v>4</v>
      </c>
      <c r="H1636" t="str">
        <f t="shared" si="25"/>
        <v>INSERT INTO "TeamRanks" (team_id,team_sport_id,team_rank) VALUES (296,48,4);</v>
      </c>
    </row>
    <row r="1637" spans="2:8" x14ac:dyDescent="0.25">
      <c r="B1637" t="s">
        <v>1066</v>
      </c>
      <c r="C1637">
        <f>INDEX(NationalTeams!B:B,MATCH(B1637,NationalTeams!C:C,0))</f>
        <v>297</v>
      </c>
      <c r="D1637" t="s">
        <v>1225</v>
      </c>
      <c r="E1637">
        <f>INDEX(TeamSports!B:B,MATCH(D1637,TeamSports!C:C,0))</f>
        <v>48</v>
      </c>
      <c r="F1637">
        <f>INDEX(RanksTable!V:V,MATCH(B1637,RanksTable!B:B,0))</f>
        <v>1</v>
      </c>
      <c r="H1637" t="str">
        <f t="shared" si="25"/>
        <v>INSERT INTO "TeamRanks" (team_id,team_sport_id,team_rank) VALUES (297,48,1);</v>
      </c>
    </row>
    <row r="1638" spans="2:8" x14ac:dyDescent="0.25">
      <c r="B1638" t="s">
        <v>1067</v>
      </c>
      <c r="C1638">
        <f>INDEX(NationalTeams!B:B,MATCH(B1638,NationalTeams!C:C,0))</f>
        <v>298</v>
      </c>
      <c r="D1638" t="s">
        <v>1225</v>
      </c>
      <c r="E1638">
        <f>INDEX(TeamSports!B:B,MATCH(D1638,TeamSports!C:C,0))</f>
        <v>48</v>
      </c>
      <c r="F1638">
        <f>INDEX(RanksTable!V:V,MATCH(B1638,RanksTable!B:B,0))</f>
        <v>6</v>
      </c>
      <c r="H1638" t="str">
        <f t="shared" si="25"/>
        <v>INSERT INTO "TeamRanks" (team_id,team_sport_id,team_rank) VALUES (298,48,6);</v>
      </c>
    </row>
    <row r="1639" spans="2:8" x14ac:dyDescent="0.25">
      <c r="B1639" t="s">
        <v>1068</v>
      </c>
      <c r="C1639">
        <f>INDEX(NationalTeams!B:B,MATCH(B1639,NationalTeams!C:C,0))</f>
        <v>299</v>
      </c>
      <c r="D1639" t="s">
        <v>1225</v>
      </c>
      <c r="E1639">
        <f>INDEX(TeamSports!B:B,MATCH(D1639,TeamSports!C:C,0))</f>
        <v>48</v>
      </c>
      <c r="F1639">
        <f>INDEX(RanksTable!V:V,MATCH(B1639,RanksTable!B:B,0))</f>
        <v>7</v>
      </c>
      <c r="H1639" t="str">
        <f t="shared" si="25"/>
        <v>INSERT INTO "TeamRanks" (team_id,team_sport_id,team_rank) VALUES (299,48,7);</v>
      </c>
    </row>
    <row r="1640" spans="2:8" x14ac:dyDescent="0.25">
      <c r="B1640" t="s">
        <v>1069</v>
      </c>
      <c r="C1640">
        <f>INDEX(NationalTeams!B:B,MATCH(B1640,NationalTeams!C:C,0))</f>
        <v>300</v>
      </c>
      <c r="D1640" t="s">
        <v>1225</v>
      </c>
      <c r="E1640">
        <f>INDEX(TeamSports!B:B,MATCH(D1640,TeamSports!C:C,0))</f>
        <v>48</v>
      </c>
      <c r="F1640">
        <f>INDEX(RanksTable!V:V,MATCH(B1640,RanksTable!B:B,0))</f>
        <v>7</v>
      </c>
      <c r="H1640" t="str">
        <f t="shared" si="25"/>
        <v>INSERT INTO "TeamRanks" (team_id,team_sport_id,team_rank) VALUES (300,48,7);</v>
      </c>
    </row>
    <row r="1641" spans="2:8" x14ac:dyDescent="0.25">
      <c r="B1641" t="s">
        <v>1070</v>
      </c>
      <c r="C1641">
        <f>INDEX(NationalTeams!B:B,MATCH(B1641,NationalTeams!C:C,0))</f>
        <v>301</v>
      </c>
      <c r="D1641" t="s">
        <v>1225</v>
      </c>
      <c r="E1641">
        <f>INDEX(TeamSports!B:B,MATCH(D1641,TeamSports!C:C,0))</f>
        <v>48</v>
      </c>
      <c r="F1641">
        <f>INDEX(RanksTable!V:V,MATCH(B1641,RanksTable!B:B,0))</f>
        <v>6</v>
      </c>
      <c r="H1641" t="str">
        <f t="shared" si="25"/>
        <v>INSERT INTO "TeamRanks" (team_id,team_sport_id,team_rank) VALUES (301,48,6);</v>
      </c>
    </row>
    <row r="1642" spans="2:8" x14ac:dyDescent="0.25">
      <c r="B1642" t="s">
        <v>1071</v>
      </c>
      <c r="C1642">
        <f>INDEX(NationalTeams!B:B,MATCH(B1642,NationalTeams!C:C,0))</f>
        <v>302</v>
      </c>
      <c r="D1642" t="s">
        <v>1225</v>
      </c>
      <c r="E1642">
        <f>INDEX(TeamSports!B:B,MATCH(D1642,TeamSports!C:C,0))</f>
        <v>48</v>
      </c>
      <c r="F1642">
        <f>INDEX(RanksTable!V:V,MATCH(B1642,RanksTable!B:B,0))</f>
        <v>7</v>
      </c>
      <c r="H1642" t="str">
        <f t="shared" si="25"/>
        <v>INSERT INTO "TeamRanks" (team_id,team_sport_id,team_rank) VALUES (302,48,7);</v>
      </c>
    </row>
    <row r="1643" spans="2:8" x14ac:dyDescent="0.25">
      <c r="B1643" t="s">
        <v>1072</v>
      </c>
      <c r="C1643">
        <f>INDEX(NationalTeams!B:B,MATCH(B1643,NationalTeams!C:C,0))</f>
        <v>303</v>
      </c>
      <c r="D1643" t="s">
        <v>1225</v>
      </c>
      <c r="E1643">
        <f>INDEX(TeamSports!B:B,MATCH(D1643,TeamSports!C:C,0))</f>
        <v>48</v>
      </c>
      <c r="F1643">
        <f>INDEX(RanksTable!V:V,MATCH(B1643,RanksTable!B:B,0))</f>
        <v>6</v>
      </c>
      <c r="H1643" t="str">
        <f t="shared" si="25"/>
        <v>INSERT INTO "TeamRanks" (team_id,team_sport_id,team_rank) VALUES (303,48,6);</v>
      </c>
    </row>
    <row r="1644" spans="2:8" x14ac:dyDescent="0.25">
      <c r="B1644" t="s">
        <v>1073</v>
      </c>
      <c r="C1644">
        <f>INDEX(NationalTeams!B:B,MATCH(B1644,NationalTeams!C:C,0))</f>
        <v>304</v>
      </c>
      <c r="D1644" t="s">
        <v>1225</v>
      </c>
      <c r="E1644">
        <f>INDEX(TeamSports!B:B,MATCH(D1644,TeamSports!C:C,0))</f>
        <v>48</v>
      </c>
      <c r="F1644">
        <f>INDEX(RanksTable!V:V,MATCH(B1644,RanksTable!B:B,0))</f>
        <v>7</v>
      </c>
      <c r="H1644" t="str">
        <f t="shared" si="25"/>
        <v>INSERT INTO "TeamRanks" (team_id,team_sport_id,team_rank) VALUES (304,48,7);</v>
      </c>
    </row>
    <row r="1645" spans="2:8" x14ac:dyDescent="0.25">
      <c r="B1645" t="s">
        <v>1074</v>
      </c>
      <c r="C1645">
        <f>INDEX(NationalTeams!B:B,MATCH(B1645,NationalTeams!C:C,0))</f>
        <v>305</v>
      </c>
      <c r="D1645" t="s">
        <v>1225</v>
      </c>
      <c r="E1645">
        <f>INDEX(TeamSports!B:B,MATCH(D1645,TeamSports!C:C,0))</f>
        <v>48</v>
      </c>
      <c r="F1645">
        <f>INDEX(RanksTable!V:V,MATCH(B1645,RanksTable!B:B,0))</f>
        <v>3</v>
      </c>
      <c r="H1645" t="str">
        <f t="shared" si="25"/>
        <v>INSERT INTO "TeamRanks" (team_id,team_sport_id,team_rank) VALUES (305,48,3);</v>
      </c>
    </row>
    <row r="1646" spans="2:8" x14ac:dyDescent="0.25">
      <c r="B1646" t="s">
        <v>1075</v>
      </c>
      <c r="C1646">
        <f>INDEX(NationalTeams!B:B,MATCH(B1646,NationalTeams!C:C,0))</f>
        <v>306</v>
      </c>
      <c r="D1646" t="s">
        <v>1225</v>
      </c>
      <c r="E1646">
        <f>INDEX(TeamSports!B:B,MATCH(D1646,TeamSports!C:C,0))</f>
        <v>48</v>
      </c>
      <c r="F1646">
        <f>INDEX(RanksTable!V:V,MATCH(B1646,RanksTable!B:B,0))</f>
        <v>7</v>
      </c>
      <c r="H1646" t="str">
        <f t="shared" si="25"/>
        <v>INSERT INTO "TeamRanks" (team_id,team_sport_id,team_rank) VALUES (306,48,7);</v>
      </c>
    </row>
    <row r="1647" spans="2:8" x14ac:dyDescent="0.25">
      <c r="B1647" t="s">
        <v>1076</v>
      </c>
      <c r="C1647">
        <f>INDEX(NationalTeams!B:B,MATCH(B1647,NationalTeams!C:C,0))</f>
        <v>307</v>
      </c>
      <c r="D1647" t="s">
        <v>1225</v>
      </c>
      <c r="E1647">
        <f>INDEX(TeamSports!B:B,MATCH(D1647,TeamSports!C:C,0))</f>
        <v>48</v>
      </c>
      <c r="F1647">
        <f>INDEX(RanksTable!V:V,MATCH(B1647,RanksTable!B:B,0))</f>
        <v>5</v>
      </c>
      <c r="H1647" t="str">
        <f t="shared" si="25"/>
        <v>INSERT INTO "TeamRanks" (team_id,team_sport_id,team_rank) VALUES (307,48,5);</v>
      </c>
    </row>
    <row r="1648" spans="2:8" x14ac:dyDescent="0.25">
      <c r="B1648" t="s">
        <v>1077</v>
      </c>
      <c r="C1648">
        <f>INDEX(NationalTeams!B:B,MATCH(B1648,NationalTeams!C:C,0))</f>
        <v>308</v>
      </c>
      <c r="D1648" t="s">
        <v>1225</v>
      </c>
      <c r="E1648">
        <f>INDEX(TeamSports!B:B,MATCH(D1648,TeamSports!C:C,0))</f>
        <v>48</v>
      </c>
      <c r="F1648">
        <f>INDEX(RanksTable!V:V,MATCH(B1648,RanksTable!B:B,0))</f>
        <v>5</v>
      </c>
      <c r="H1648" t="str">
        <f t="shared" si="25"/>
        <v>INSERT INTO "TeamRanks" (team_id,team_sport_id,team_rank) VALUES (308,48,5);</v>
      </c>
    </row>
    <row r="1649" spans="2:8" x14ac:dyDescent="0.25">
      <c r="B1649" t="s">
        <v>1078</v>
      </c>
      <c r="C1649">
        <f>INDEX(NationalTeams!B:B,MATCH(B1649,NationalTeams!C:C,0))</f>
        <v>309</v>
      </c>
      <c r="D1649" t="s">
        <v>1225</v>
      </c>
      <c r="E1649">
        <f>INDEX(TeamSports!B:B,MATCH(D1649,TeamSports!C:C,0))</f>
        <v>48</v>
      </c>
      <c r="F1649">
        <f>INDEX(RanksTable!V:V,MATCH(B1649,RanksTable!B:B,0))</f>
        <v>7</v>
      </c>
      <c r="H1649" t="str">
        <f t="shared" si="25"/>
        <v>INSERT INTO "TeamRanks" (team_id,team_sport_id,team_rank) VALUES (309,48,7);</v>
      </c>
    </row>
    <row r="1650" spans="2:8" x14ac:dyDescent="0.25">
      <c r="B1650" t="s">
        <v>1079</v>
      </c>
      <c r="C1650">
        <f>INDEX(NationalTeams!B:B,MATCH(B1650,NationalTeams!C:C,0))</f>
        <v>310</v>
      </c>
      <c r="D1650" t="s">
        <v>1225</v>
      </c>
      <c r="E1650">
        <f>INDEX(TeamSports!B:B,MATCH(D1650,TeamSports!C:C,0))</f>
        <v>48</v>
      </c>
      <c r="F1650">
        <f>INDEX(RanksTable!V:V,MATCH(B1650,RanksTable!B:B,0))</f>
        <v>7</v>
      </c>
      <c r="H1650" t="str">
        <f t="shared" si="25"/>
        <v>INSERT INTO "TeamRanks" (team_id,team_sport_id,team_rank) VALUES (310,48,7);</v>
      </c>
    </row>
    <row r="1651" spans="2:8" x14ac:dyDescent="0.25">
      <c r="B1651" t="s">
        <v>1080</v>
      </c>
      <c r="C1651">
        <f>INDEX(NationalTeams!B:B,MATCH(B1651,NationalTeams!C:C,0))</f>
        <v>311</v>
      </c>
      <c r="D1651" t="s">
        <v>1225</v>
      </c>
      <c r="E1651">
        <f>INDEX(TeamSports!B:B,MATCH(D1651,TeamSports!C:C,0))</f>
        <v>48</v>
      </c>
      <c r="F1651">
        <f>INDEX(RanksTable!V:V,MATCH(B1651,RanksTable!B:B,0))</f>
        <v>6</v>
      </c>
      <c r="H1651" t="str">
        <f t="shared" si="25"/>
        <v>INSERT INTO "TeamRanks" (team_id,team_sport_id,team_rank) VALUES (311,48,6);</v>
      </c>
    </row>
    <row r="1652" spans="2:8" x14ac:dyDescent="0.25">
      <c r="B1652" t="s">
        <v>1081</v>
      </c>
      <c r="C1652">
        <f>INDEX(NationalTeams!B:B,MATCH(B1652,NationalTeams!C:C,0))</f>
        <v>312</v>
      </c>
      <c r="D1652" t="s">
        <v>1225</v>
      </c>
      <c r="E1652">
        <f>INDEX(TeamSports!B:B,MATCH(D1652,TeamSports!C:C,0))</f>
        <v>48</v>
      </c>
      <c r="F1652">
        <f>INDEX(RanksTable!V:V,MATCH(B1652,RanksTable!B:B,0))</f>
        <v>7</v>
      </c>
      <c r="H1652" t="str">
        <f t="shared" si="25"/>
        <v>INSERT INTO "TeamRanks" (team_id,team_sport_id,team_rank) VALUES (312,48,7);</v>
      </c>
    </row>
    <row r="1653" spans="2:8" x14ac:dyDescent="0.25">
      <c r="B1653" t="s">
        <v>1082</v>
      </c>
      <c r="C1653">
        <f>INDEX(NationalTeams!B:B,MATCH(B1653,NationalTeams!C:C,0))</f>
        <v>313</v>
      </c>
      <c r="D1653" t="s">
        <v>1225</v>
      </c>
      <c r="E1653">
        <f>INDEX(TeamSports!B:B,MATCH(D1653,TeamSports!C:C,0))</f>
        <v>48</v>
      </c>
      <c r="F1653">
        <f>INDEX(RanksTable!V:V,MATCH(B1653,RanksTable!B:B,0))</f>
        <v>6</v>
      </c>
      <c r="H1653" t="str">
        <f t="shared" si="25"/>
        <v>INSERT INTO "TeamRanks" (team_id,team_sport_id,team_rank) VALUES (313,48,6);</v>
      </c>
    </row>
    <row r="1654" spans="2:8" x14ac:dyDescent="0.25">
      <c r="B1654" t="s">
        <v>1083</v>
      </c>
      <c r="C1654">
        <f>INDEX(NationalTeams!B:B,MATCH(B1654,NationalTeams!C:C,0))</f>
        <v>314</v>
      </c>
      <c r="D1654" t="s">
        <v>1225</v>
      </c>
      <c r="E1654">
        <f>INDEX(TeamSports!B:B,MATCH(D1654,TeamSports!C:C,0))</f>
        <v>48</v>
      </c>
      <c r="F1654">
        <f>INDEX(RanksTable!V:V,MATCH(B1654,RanksTable!B:B,0))</f>
        <v>6</v>
      </c>
      <c r="H1654" t="str">
        <f t="shared" si="25"/>
        <v>INSERT INTO "TeamRanks" (team_id,team_sport_id,team_rank) VALUES (314,48,6);</v>
      </c>
    </row>
    <row r="1655" spans="2:8" x14ac:dyDescent="0.25">
      <c r="B1655" t="s">
        <v>1084</v>
      </c>
      <c r="C1655">
        <f>INDEX(NationalTeams!B:B,MATCH(B1655,NationalTeams!C:C,0))</f>
        <v>315</v>
      </c>
      <c r="D1655" t="s">
        <v>1225</v>
      </c>
      <c r="E1655">
        <f>INDEX(TeamSports!B:B,MATCH(D1655,TeamSports!C:C,0))</f>
        <v>48</v>
      </c>
      <c r="F1655">
        <f>INDEX(RanksTable!V:V,MATCH(B1655,RanksTable!B:B,0))</f>
        <v>2</v>
      </c>
      <c r="H1655" t="str">
        <f t="shared" si="25"/>
        <v>INSERT INTO "TeamRanks" (team_id,team_sport_id,team_rank) VALUES (315,48,2);</v>
      </c>
    </row>
    <row r="1656" spans="2:8" x14ac:dyDescent="0.25">
      <c r="B1656" t="s">
        <v>1085</v>
      </c>
      <c r="C1656">
        <f>INDEX(NationalTeams!B:B,MATCH(B1656,NationalTeams!C:C,0))</f>
        <v>316</v>
      </c>
      <c r="D1656" t="s">
        <v>1225</v>
      </c>
      <c r="E1656">
        <f>INDEX(TeamSports!B:B,MATCH(D1656,TeamSports!C:C,0))</f>
        <v>48</v>
      </c>
      <c r="F1656">
        <f>INDEX(RanksTable!V:V,MATCH(B1656,RanksTable!B:B,0))</f>
        <v>4</v>
      </c>
      <c r="H1656" t="str">
        <f t="shared" si="25"/>
        <v>INSERT INTO "TeamRanks" (team_id,team_sport_id,team_rank) VALUES (316,48,4);</v>
      </c>
    </row>
    <row r="1657" spans="2:8" x14ac:dyDescent="0.25">
      <c r="B1657" t="s">
        <v>1086</v>
      </c>
      <c r="C1657">
        <f>INDEX(NationalTeams!B:B,MATCH(B1657,NationalTeams!C:C,0))</f>
        <v>317</v>
      </c>
      <c r="D1657" t="s">
        <v>1225</v>
      </c>
      <c r="E1657">
        <f>INDEX(TeamSports!B:B,MATCH(D1657,TeamSports!C:C,0))</f>
        <v>48</v>
      </c>
      <c r="F1657">
        <f>INDEX(RanksTable!V:V,MATCH(B1657,RanksTable!B:B,0))</f>
        <v>4</v>
      </c>
      <c r="H1657" t="str">
        <f t="shared" si="25"/>
        <v>INSERT INTO "TeamRanks" (team_id,team_sport_id,team_rank) VALUES (317,48,4);</v>
      </c>
    </row>
    <row r="1658" spans="2:8" x14ac:dyDescent="0.25">
      <c r="B1658" t="s">
        <v>1087</v>
      </c>
      <c r="C1658">
        <f>INDEX(NationalTeams!B:B,MATCH(B1658,NationalTeams!C:C,0))</f>
        <v>318</v>
      </c>
      <c r="D1658" t="s">
        <v>1225</v>
      </c>
      <c r="E1658">
        <f>INDEX(TeamSports!B:B,MATCH(D1658,TeamSports!C:C,0))</f>
        <v>48</v>
      </c>
      <c r="F1658">
        <f>INDEX(RanksTable!V:V,MATCH(B1658,RanksTable!B:B,0))</f>
        <v>3</v>
      </c>
      <c r="H1658" t="str">
        <f t="shared" si="25"/>
        <v>INSERT INTO "TeamRanks" (team_id,team_sport_id,team_rank) VALUES (318,48,3);</v>
      </c>
    </row>
    <row r="1659" spans="2:8" x14ac:dyDescent="0.25">
      <c r="B1659" t="s">
        <v>1088</v>
      </c>
      <c r="C1659">
        <f>INDEX(NationalTeams!B:B,MATCH(B1659,NationalTeams!C:C,0))</f>
        <v>319</v>
      </c>
      <c r="D1659" t="s">
        <v>1225</v>
      </c>
      <c r="E1659">
        <f>INDEX(TeamSports!B:B,MATCH(D1659,TeamSports!C:C,0))</f>
        <v>48</v>
      </c>
      <c r="F1659">
        <f>INDEX(RanksTable!V:V,MATCH(B1659,RanksTable!B:B,0))</f>
        <v>7</v>
      </c>
      <c r="H1659" t="str">
        <f t="shared" si="25"/>
        <v>INSERT INTO "TeamRanks" (team_id,team_sport_id,team_rank) VALUES (319,48,7);</v>
      </c>
    </row>
    <row r="1660" spans="2:8" x14ac:dyDescent="0.25">
      <c r="B1660" t="s">
        <v>1089</v>
      </c>
      <c r="C1660">
        <f>INDEX(NationalTeams!B:B,MATCH(B1660,NationalTeams!C:C,0))</f>
        <v>320</v>
      </c>
      <c r="D1660" t="s">
        <v>1225</v>
      </c>
      <c r="E1660">
        <f>INDEX(TeamSports!B:B,MATCH(D1660,TeamSports!C:C,0))</f>
        <v>48</v>
      </c>
      <c r="F1660">
        <f>INDEX(RanksTable!V:V,MATCH(B1660,RanksTable!B:B,0))</f>
        <v>3</v>
      </c>
      <c r="H1660" t="str">
        <f t="shared" si="25"/>
        <v>INSERT INTO "TeamRanks" (team_id,team_sport_id,team_rank) VALUES (320,48,3);</v>
      </c>
    </row>
    <row r="1661" spans="2:8" x14ac:dyDescent="0.25">
      <c r="B1661" t="s">
        <v>1090</v>
      </c>
      <c r="C1661">
        <f>INDEX(NationalTeams!B:B,MATCH(B1661,NationalTeams!C:C,0))</f>
        <v>321</v>
      </c>
      <c r="D1661" t="s">
        <v>1225</v>
      </c>
      <c r="E1661">
        <f>INDEX(TeamSports!B:B,MATCH(D1661,TeamSports!C:C,0))</f>
        <v>48</v>
      </c>
      <c r="F1661">
        <f>INDEX(RanksTable!V:V,MATCH(B1661,RanksTable!B:B,0))</f>
        <v>5</v>
      </c>
      <c r="H1661" t="str">
        <f t="shared" si="25"/>
        <v>INSERT INTO "TeamRanks" (team_id,team_sport_id,team_rank) VALUES (321,48,5);</v>
      </c>
    </row>
    <row r="1662" spans="2:8" x14ac:dyDescent="0.25">
      <c r="B1662" t="s">
        <v>1091</v>
      </c>
      <c r="C1662">
        <f>INDEX(NationalTeams!B:B,MATCH(B1662,NationalTeams!C:C,0))</f>
        <v>322</v>
      </c>
      <c r="D1662" t="s">
        <v>1225</v>
      </c>
      <c r="E1662">
        <f>INDEX(TeamSports!B:B,MATCH(D1662,TeamSports!C:C,0))</f>
        <v>48</v>
      </c>
      <c r="F1662">
        <f>INDEX(RanksTable!V:V,MATCH(B1662,RanksTable!B:B,0))</f>
        <v>7</v>
      </c>
      <c r="H1662" t="str">
        <f t="shared" si="25"/>
        <v>INSERT INTO "TeamRanks" (team_id,team_sport_id,team_rank) VALUES (322,48,7);</v>
      </c>
    </row>
    <row r="1663" spans="2:8" x14ac:dyDescent="0.25">
      <c r="B1663" t="s">
        <v>1092</v>
      </c>
      <c r="C1663">
        <f>INDEX(NationalTeams!B:B,MATCH(B1663,NationalTeams!C:C,0))</f>
        <v>323</v>
      </c>
      <c r="D1663" t="s">
        <v>1225</v>
      </c>
      <c r="E1663">
        <f>INDEX(TeamSports!B:B,MATCH(D1663,TeamSports!C:C,0))</f>
        <v>48</v>
      </c>
      <c r="F1663">
        <f>INDEX(RanksTable!V:V,MATCH(B1663,RanksTable!B:B,0))</f>
        <v>4</v>
      </c>
      <c r="H1663" t="str">
        <f t="shared" si="25"/>
        <v>INSERT INTO "TeamRanks" (team_id,team_sport_id,team_rank) VALUES (323,48,4);</v>
      </c>
    </row>
    <row r="1664" spans="2:8" x14ac:dyDescent="0.25">
      <c r="B1664" t="s">
        <v>1093</v>
      </c>
      <c r="C1664">
        <f>INDEX(NationalTeams!B:B,MATCH(B1664,NationalTeams!C:C,0))</f>
        <v>324</v>
      </c>
      <c r="D1664" t="s">
        <v>1225</v>
      </c>
      <c r="E1664">
        <f>INDEX(TeamSports!B:B,MATCH(D1664,TeamSports!C:C,0))</f>
        <v>48</v>
      </c>
      <c r="F1664">
        <f>INDEX(RanksTable!V:V,MATCH(B1664,RanksTable!B:B,0))</f>
        <v>7</v>
      </c>
      <c r="H1664" t="str">
        <f t="shared" si="25"/>
        <v>INSERT INTO "TeamRanks" (team_id,team_sport_id,team_rank) VALUES (324,48,7);</v>
      </c>
    </row>
    <row r="1665" spans="2:8" x14ac:dyDescent="0.25">
      <c r="B1665" t="s">
        <v>1094</v>
      </c>
      <c r="C1665">
        <f>INDEX(NationalTeams!B:B,MATCH(B1665,NationalTeams!C:C,0))</f>
        <v>325</v>
      </c>
      <c r="D1665" t="s">
        <v>1225</v>
      </c>
      <c r="E1665">
        <f>INDEX(TeamSports!B:B,MATCH(D1665,TeamSports!C:C,0))</f>
        <v>48</v>
      </c>
      <c r="F1665">
        <f>INDEX(RanksTable!V:V,MATCH(B1665,RanksTable!B:B,0))</f>
        <v>6</v>
      </c>
      <c r="H1665" t="str">
        <f t="shared" si="25"/>
        <v>INSERT INTO "TeamRanks" (team_id,team_sport_id,team_rank) VALUES (325,48,6);</v>
      </c>
    </row>
    <row r="1666" spans="2:8" x14ac:dyDescent="0.25">
      <c r="B1666" t="s">
        <v>1095</v>
      </c>
      <c r="C1666">
        <f>INDEX(NationalTeams!B:B,MATCH(B1666,NationalTeams!C:C,0))</f>
        <v>326</v>
      </c>
      <c r="D1666" t="s">
        <v>1225</v>
      </c>
      <c r="E1666">
        <f>INDEX(TeamSports!B:B,MATCH(D1666,TeamSports!C:C,0))</f>
        <v>48</v>
      </c>
      <c r="F1666">
        <f>INDEX(RanksTable!V:V,MATCH(B1666,RanksTable!B:B,0))</f>
        <v>7</v>
      </c>
      <c r="H1666" t="str">
        <f t="shared" si="25"/>
        <v>INSERT INTO "TeamRanks" (team_id,team_sport_id,team_rank) VALUES (326,48,7);</v>
      </c>
    </row>
    <row r="1667" spans="2:8" x14ac:dyDescent="0.25">
      <c r="B1667" t="s">
        <v>1096</v>
      </c>
      <c r="C1667">
        <f>INDEX(NationalTeams!B:B,MATCH(B1667,NationalTeams!C:C,0))</f>
        <v>327</v>
      </c>
      <c r="D1667" t="s">
        <v>1225</v>
      </c>
      <c r="E1667">
        <f>INDEX(TeamSports!B:B,MATCH(D1667,TeamSports!C:C,0))</f>
        <v>48</v>
      </c>
      <c r="F1667">
        <f>INDEX(RanksTable!V:V,MATCH(B1667,RanksTable!B:B,0))</f>
        <v>7</v>
      </c>
      <c r="H1667" t="str">
        <f t="shared" si="25"/>
        <v>INSERT INTO "TeamRanks" (team_id,team_sport_id,team_rank) VALUES (327,48,7);</v>
      </c>
    </row>
    <row r="1668" spans="2:8" x14ac:dyDescent="0.25">
      <c r="B1668" t="s">
        <v>1097</v>
      </c>
      <c r="C1668">
        <f>INDEX(NationalTeams!B:B,MATCH(B1668,NationalTeams!C:C,0))</f>
        <v>328</v>
      </c>
      <c r="D1668" t="s">
        <v>1225</v>
      </c>
      <c r="E1668">
        <f>INDEX(TeamSports!B:B,MATCH(D1668,TeamSports!C:C,0))</f>
        <v>48</v>
      </c>
      <c r="F1668">
        <f>INDEX(RanksTable!V:V,MATCH(B1668,RanksTable!B:B,0))</f>
        <v>7</v>
      </c>
      <c r="H1668" t="str">
        <f t="shared" ref="H1668:H1731" si="26">_xlfn.CONCAT($H$1,$L$1,$C$1,$L$1," ",$J$1,$C$2,$N$1,$E$2,$N$1,$F$2,$K$1,$I$1,$J$1,C1668,$N$1,E1668,$N$1,F1668,$K$1,$O$1)</f>
        <v>INSERT INTO "TeamRanks" (team_id,team_sport_id,team_rank) VALUES (328,48,7);</v>
      </c>
    </row>
    <row r="1669" spans="2:8" x14ac:dyDescent="0.25">
      <c r="B1669" t="s">
        <v>1098</v>
      </c>
      <c r="C1669">
        <f>INDEX(NationalTeams!B:B,MATCH(B1669,NationalTeams!C:C,0))</f>
        <v>329</v>
      </c>
      <c r="D1669" t="s">
        <v>1225</v>
      </c>
      <c r="E1669">
        <f>INDEX(TeamSports!B:B,MATCH(D1669,TeamSports!C:C,0))</f>
        <v>48</v>
      </c>
      <c r="F1669">
        <f>INDEX(RanksTable!V:V,MATCH(B1669,RanksTable!B:B,0))</f>
        <v>7</v>
      </c>
      <c r="H1669" t="str">
        <f t="shared" si="26"/>
        <v>INSERT INTO "TeamRanks" (team_id,team_sport_id,team_rank) VALUES (329,48,7);</v>
      </c>
    </row>
    <row r="1670" spans="2:8" x14ac:dyDescent="0.25">
      <c r="B1670" t="s">
        <v>1099</v>
      </c>
      <c r="C1670">
        <f>INDEX(NationalTeams!B:B,MATCH(B1670,NationalTeams!C:C,0))</f>
        <v>330</v>
      </c>
      <c r="D1670" t="s">
        <v>1225</v>
      </c>
      <c r="E1670">
        <f>INDEX(TeamSports!B:B,MATCH(D1670,TeamSports!C:C,0))</f>
        <v>48</v>
      </c>
      <c r="F1670">
        <f>INDEX(RanksTable!V:V,MATCH(B1670,RanksTable!B:B,0))</f>
        <v>7</v>
      </c>
      <c r="H1670" t="str">
        <f t="shared" si="26"/>
        <v>INSERT INTO "TeamRanks" (team_id,team_sport_id,team_rank) VALUES (330,48,7);</v>
      </c>
    </row>
    <row r="1671" spans="2:8" x14ac:dyDescent="0.25">
      <c r="B1671" t="s">
        <v>1100</v>
      </c>
      <c r="C1671">
        <f>INDEX(NationalTeams!B:B,MATCH(B1671,NationalTeams!C:C,0))</f>
        <v>331</v>
      </c>
      <c r="D1671" t="s">
        <v>1225</v>
      </c>
      <c r="E1671">
        <f>INDEX(TeamSports!B:B,MATCH(D1671,TeamSports!C:C,0))</f>
        <v>48</v>
      </c>
      <c r="F1671">
        <f>INDEX(RanksTable!V:V,MATCH(B1671,RanksTable!B:B,0))</f>
        <v>4</v>
      </c>
      <c r="H1671" t="str">
        <f t="shared" si="26"/>
        <v>INSERT INTO "TeamRanks" (team_id,team_sport_id,team_rank) VALUES (331,48,4);</v>
      </c>
    </row>
    <row r="1672" spans="2:8" x14ac:dyDescent="0.25">
      <c r="B1672" t="s">
        <v>1101</v>
      </c>
      <c r="C1672">
        <f>INDEX(NationalTeams!B:B,MATCH(B1672,NationalTeams!C:C,0))</f>
        <v>332</v>
      </c>
      <c r="D1672" t="s">
        <v>1225</v>
      </c>
      <c r="E1672">
        <f>INDEX(TeamSports!B:B,MATCH(D1672,TeamSports!C:C,0))</f>
        <v>48</v>
      </c>
      <c r="F1672">
        <f>INDEX(RanksTable!V:V,MATCH(B1672,RanksTable!B:B,0))</f>
        <v>4</v>
      </c>
      <c r="H1672" t="str">
        <f t="shared" si="26"/>
        <v>INSERT INTO "TeamRanks" (team_id,team_sport_id,team_rank) VALUES (332,48,4);</v>
      </c>
    </row>
    <row r="1673" spans="2:8" x14ac:dyDescent="0.25">
      <c r="B1673" t="s">
        <v>1102</v>
      </c>
      <c r="C1673">
        <f>INDEX(NationalTeams!B:B,MATCH(B1673,NationalTeams!C:C,0))</f>
        <v>333</v>
      </c>
      <c r="D1673" t="s">
        <v>1225</v>
      </c>
      <c r="E1673">
        <f>INDEX(TeamSports!B:B,MATCH(D1673,TeamSports!C:C,0))</f>
        <v>48</v>
      </c>
      <c r="F1673">
        <f>INDEX(RanksTable!V:V,MATCH(B1673,RanksTable!B:B,0))</f>
        <v>2</v>
      </c>
      <c r="H1673" t="str">
        <f t="shared" si="26"/>
        <v>INSERT INTO "TeamRanks" (team_id,team_sport_id,team_rank) VALUES (333,48,2);</v>
      </c>
    </row>
    <row r="1674" spans="2:8" x14ac:dyDescent="0.25">
      <c r="B1674" t="s">
        <v>1103</v>
      </c>
      <c r="C1674">
        <f>INDEX(NationalTeams!B:B,MATCH(B1674,NationalTeams!C:C,0))</f>
        <v>334</v>
      </c>
      <c r="D1674" t="s">
        <v>1225</v>
      </c>
      <c r="E1674">
        <f>INDEX(TeamSports!B:B,MATCH(D1674,TeamSports!C:C,0))</f>
        <v>48</v>
      </c>
      <c r="F1674">
        <f>INDEX(RanksTable!V:V,MATCH(B1674,RanksTable!B:B,0))</f>
        <v>6</v>
      </c>
      <c r="H1674" t="str">
        <f t="shared" si="26"/>
        <v>INSERT INTO "TeamRanks" (team_id,team_sport_id,team_rank) VALUES (334,48,6);</v>
      </c>
    </row>
    <row r="1675" spans="2:8" x14ac:dyDescent="0.25">
      <c r="B1675" t="s">
        <v>1104</v>
      </c>
      <c r="C1675">
        <f>INDEX(NationalTeams!B:B,MATCH(B1675,NationalTeams!C:C,0))</f>
        <v>335</v>
      </c>
      <c r="D1675" t="s">
        <v>1225</v>
      </c>
      <c r="E1675">
        <f>INDEX(TeamSports!B:B,MATCH(D1675,TeamSports!C:C,0))</f>
        <v>48</v>
      </c>
      <c r="F1675">
        <f>INDEX(RanksTable!V:V,MATCH(B1675,RanksTable!B:B,0))</f>
        <v>2</v>
      </c>
      <c r="H1675" t="str">
        <f t="shared" si="26"/>
        <v>INSERT INTO "TeamRanks" (team_id,team_sport_id,team_rank) VALUES (335,48,2);</v>
      </c>
    </row>
    <row r="1676" spans="2:8" x14ac:dyDescent="0.25">
      <c r="B1676" t="s">
        <v>1105</v>
      </c>
      <c r="C1676">
        <f>INDEX(NationalTeams!B:B,MATCH(B1676,NationalTeams!C:C,0))</f>
        <v>336</v>
      </c>
      <c r="D1676" t="s">
        <v>1225</v>
      </c>
      <c r="E1676">
        <f>INDEX(TeamSports!B:B,MATCH(D1676,TeamSports!C:C,0))</f>
        <v>48</v>
      </c>
      <c r="F1676">
        <f>INDEX(RanksTable!V:V,MATCH(B1676,RanksTable!B:B,0))</f>
        <v>4</v>
      </c>
      <c r="H1676" t="str">
        <f t="shared" si="26"/>
        <v>INSERT INTO "TeamRanks" (team_id,team_sport_id,team_rank) VALUES (336,48,4);</v>
      </c>
    </row>
    <row r="1677" spans="2:8" x14ac:dyDescent="0.25">
      <c r="B1677" t="s">
        <v>1106</v>
      </c>
      <c r="C1677">
        <f>INDEX(NationalTeams!B:B,MATCH(B1677,NationalTeams!C:C,0))</f>
        <v>337</v>
      </c>
      <c r="D1677" t="s">
        <v>1225</v>
      </c>
      <c r="E1677">
        <f>INDEX(TeamSports!B:B,MATCH(D1677,TeamSports!C:C,0))</f>
        <v>48</v>
      </c>
      <c r="F1677">
        <f>INDEX(RanksTable!V:V,MATCH(B1677,RanksTable!B:B,0))</f>
        <v>4</v>
      </c>
      <c r="H1677" t="str">
        <f t="shared" si="26"/>
        <v>INSERT INTO "TeamRanks" (team_id,team_sport_id,team_rank) VALUES (337,48,4);</v>
      </c>
    </row>
    <row r="1678" spans="2:8" x14ac:dyDescent="0.25">
      <c r="B1678" t="s">
        <v>1107</v>
      </c>
      <c r="C1678">
        <f>INDEX(NationalTeams!B:B,MATCH(B1678,NationalTeams!C:C,0))</f>
        <v>338</v>
      </c>
      <c r="D1678" t="s">
        <v>1225</v>
      </c>
      <c r="E1678">
        <f>INDEX(TeamSports!B:B,MATCH(D1678,TeamSports!C:C,0))</f>
        <v>48</v>
      </c>
      <c r="F1678">
        <f>INDEX(RanksTable!V:V,MATCH(B1678,RanksTable!B:B,0))</f>
        <v>5</v>
      </c>
      <c r="H1678" t="str">
        <f t="shared" si="26"/>
        <v>INSERT INTO "TeamRanks" (team_id,team_sport_id,team_rank) VALUES (338,48,5);</v>
      </c>
    </row>
    <row r="1679" spans="2:8" x14ac:dyDescent="0.25">
      <c r="B1679" t="s">
        <v>1108</v>
      </c>
      <c r="C1679">
        <f>INDEX(NationalTeams!B:B,MATCH(B1679,NationalTeams!C:C,0))</f>
        <v>339</v>
      </c>
      <c r="D1679" t="s">
        <v>1225</v>
      </c>
      <c r="E1679">
        <f>INDEX(TeamSports!B:B,MATCH(D1679,TeamSports!C:C,0))</f>
        <v>48</v>
      </c>
      <c r="F1679">
        <f>INDEX(RanksTable!V:V,MATCH(B1679,RanksTable!B:B,0))</f>
        <v>6</v>
      </c>
      <c r="H1679" t="str">
        <f t="shared" si="26"/>
        <v>INSERT INTO "TeamRanks" (team_id,team_sport_id,team_rank) VALUES (339,48,6);</v>
      </c>
    </row>
    <row r="1680" spans="2:8" x14ac:dyDescent="0.25">
      <c r="B1680" t="s">
        <v>1109</v>
      </c>
      <c r="C1680">
        <f>INDEX(NationalTeams!B:B,MATCH(B1680,NationalTeams!C:C,0))</f>
        <v>340</v>
      </c>
      <c r="D1680" t="s">
        <v>1225</v>
      </c>
      <c r="E1680">
        <f>INDEX(TeamSports!B:B,MATCH(D1680,TeamSports!C:C,0))</f>
        <v>48</v>
      </c>
      <c r="F1680">
        <f>INDEX(RanksTable!V:V,MATCH(B1680,RanksTable!B:B,0))</f>
        <v>7</v>
      </c>
      <c r="H1680" t="str">
        <f t="shared" si="26"/>
        <v>INSERT INTO "TeamRanks" (team_id,team_sport_id,team_rank) VALUES (340,48,7);</v>
      </c>
    </row>
    <row r="1681" spans="2:8" x14ac:dyDescent="0.25">
      <c r="B1681" t="s">
        <v>1110</v>
      </c>
      <c r="C1681">
        <f>INDEX(NationalTeams!B:B,MATCH(B1681,NationalTeams!C:C,0))</f>
        <v>341</v>
      </c>
      <c r="D1681" t="s">
        <v>1225</v>
      </c>
      <c r="E1681">
        <f>INDEX(TeamSports!B:B,MATCH(D1681,TeamSports!C:C,0))</f>
        <v>48</v>
      </c>
      <c r="F1681">
        <f>INDEX(RanksTable!V:V,MATCH(B1681,RanksTable!B:B,0))</f>
        <v>5</v>
      </c>
      <c r="H1681" t="str">
        <f t="shared" si="26"/>
        <v>INSERT INTO "TeamRanks" (team_id,team_sport_id,team_rank) VALUES (341,48,5);</v>
      </c>
    </row>
    <row r="1682" spans="2:8" x14ac:dyDescent="0.25">
      <c r="B1682" t="s">
        <v>1111</v>
      </c>
      <c r="C1682">
        <f>INDEX(NationalTeams!B:B,MATCH(B1682,NationalTeams!C:C,0))</f>
        <v>342</v>
      </c>
      <c r="D1682" t="s">
        <v>1225</v>
      </c>
      <c r="E1682">
        <f>INDEX(TeamSports!B:B,MATCH(D1682,TeamSports!C:C,0))</f>
        <v>48</v>
      </c>
      <c r="F1682">
        <f>INDEX(RanksTable!V:V,MATCH(B1682,RanksTable!B:B,0))</f>
        <v>7</v>
      </c>
      <c r="H1682" t="str">
        <f t="shared" si="26"/>
        <v>INSERT INTO "TeamRanks" (team_id,team_sport_id,team_rank) VALUES (342,48,7);</v>
      </c>
    </row>
    <row r="1683" spans="2:8" x14ac:dyDescent="0.25">
      <c r="B1683" t="s">
        <v>1112</v>
      </c>
      <c r="C1683">
        <f>INDEX(NationalTeams!B:B,MATCH(B1683,NationalTeams!C:C,0))</f>
        <v>343</v>
      </c>
      <c r="D1683" t="s">
        <v>1225</v>
      </c>
      <c r="E1683">
        <f>INDEX(TeamSports!B:B,MATCH(D1683,TeamSports!C:C,0))</f>
        <v>48</v>
      </c>
      <c r="F1683">
        <f>INDEX(RanksTable!V:V,MATCH(B1683,RanksTable!B:B,0))</f>
        <v>7</v>
      </c>
      <c r="H1683" t="str">
        <f t="shared" si="26"/>
        <v>INSERT INTO "TeamRanks" (team_id,team_sport_id,team_rank) VALUES (343,48,7);</v>
      </c>
    </row>
    <row r="1684" spans="2:8" x14ac:dyDescent="0.25">
      <c r="B1684" t="s">
        <v>1113</v>
      </c>
      <c r="C1684">
        <f>INDEX(NationalTeams!B:B,MATCH(B1684,NationalTeams!C:C,0))</f>
        <v>344</v>
      </c>
      <c r="D1684" t="s">
        <v>1225</v>
      </c>
      <c r="E1684">
        <f>INDEX(TeamSports!B:B,MATCH(D1684,TeamSports!C:C,0))</f>
        <v>48</v>
      </c>
      <c r="F1684">
        <f>INDEX(RanksTable!V:V,MATCH(B1684,RanksTable!B:B,0))</f>
        <v>7</v>
      </c>
      <c r="H1684" t="str">
        <f t="shared" si="26"/>
        <v>INSERT INTO "TeamRanks" (team_id,team_sport_id,team_rank) VALUES (344,48,7);</v>
      </c>
    </row>
    <row r="1685" spans="2:8" x14ac:dyDescent="0.25">
      <c r="B1685" t="s">
        <v>1114</v>
      </c>
      <c r="C1685">
        <f>INDEX(NationalTeams!B:B,MATCH(B1685,NationalTeams!C:C,0))</f>
        <v>345</v>
      </c>
      <c r="D1685" t="s">
        <v>1225</v>
      </c>
      <c r="E1685">
        <f>INDEX(TeamSports!B:B,MATCH(D1685,TeamSports!C:C,0))</f>
        <v>48</v>
      </c>
      <c r="F1685">
        <f>INDEX(RanksTable!V:V,MATCH(B1685,RanksTable!B:B,0))</f>
        <v>3</v>
      </c>
      <c r="H1685" t="str">
        <f t="shared" si="26"/>
        <v>INSERT INTO "TeamRanks" (team_id,team_sport_id,team_rank) VALUES (345,48,3);</v>
      </c>
    </row>
    <row r="1686" spans="2:8" x14ac:dyDescent="0.25">
      <c r="B1686" t="s">
        <v>1115</v>
      </c>
      <c r="C1686">
        <f>INDEX(NationalTeams!B:B,MATCH(B1686,NationalTeams!C:C,0))</f>
        <v>346</v>
      </c>
      <c r="D1686" t="s">
        <v>1225</v>
      </c>
      <c r="E1686">
        <f>INDEX(TeamSports!B:B,MATCH(D1686,TeamSports!C:C,0))</f>
        <v>48</v>
      </c>
      <c r="F1686">
        <f>INDEX(RanksTable!V:V,MATCH(B1686,RanksTable!B:B,0))</f>
        <v>3</v>
      </c>
      <c r="H1686" t="str">
        <f t="shared" si="26"/>
        <v>INSERT INTO "TeamRanks" (team_id,team_sport_id,team_rank) VALUES (346,48,3);</v>
      </c>
    </row>
    <row r="1687" spans="2:8" x14ac:dyDescent="0.25">
      <c r="B1687" t="s">
        <v>1116</v>
      </c>
      <c r="C1687">
        <f>INDEX(NationalTeams!B:B,MATCH(B1687,NationalTeams!C:C,0))</f>
        <v>347</v>
      </c>
      <c r="D1687" t="s">
        <v>1225</v>
      </c>
      <c r="E1687">
        <f>INDEX(TeamSports!B:B,MATCH(D1687,TeamSports!C:C,0))</f>
        <v>48</v>
      </c>
      <c r="F1687">
        <f>INDEX(RanksTable!V:V,MATCH(B1687,RanksTable!B:B,0))</f>
        <v>7</v>
      </c>
      <c r="H1687" t="str">
        <f t="shared" si="26"/>
        <v>INSERT INTO "TeamRanks" (team_id,team_sport_id,team_rank) VALUES (347,48,7);</v>
      </c>
    </row>
    <row r="1688" spans="2:8" x14ac:dyDescent="0.25">
      <c r="B1688" t="s">
        <v>1117</v>
      </c>
      <c r="C1688">
        <f>INDEX(NationalTeams!B:B,MATCH(B1688,NationalTeams!C:C,0))</f>
        <v>348</v>
      </c>
      <c r="D1688" t="s">
        <v>1225</v>
      </c>
      <c r="E1688">
        <f>INDEX(TeamSports!B:B,MATCH(D1688,TeamSports!C:C,0))</f>
        <v>48</v>
      </c>
      <c r="F1688">
        <f>INDEX(RanksTable!V:V,MATCH(B1688,RanksTable!B:B,0))</f>
        <v>7</v>
      </c>
      <c r="H1688" t="str">
        <f t="shared" si="26"/>
        <v>INSERT INTO "TeamRanks" (team_id,team_sport_id,team_rank) VALUES (348,48,7);</v>
      </c>
    </row>
    <row r="1689" spans="2:8" x14ac:dyDescent="0.25">
      <c r="B1689" t="s">
        <v>1118</v>
      </c>
      <c r="C1689">
        <f>INDEX(NationalTeams!B:B,MATCH(B1689,NationalTeams!C:C,0))</f>
        <v>349</v>
      </c>
      <c r="D1689" t="s">
        <v>1225</v>
      </c>
      <c r="E1689">
        <f>INDEX(TeamSports!B:B,MATCH(D1689,TeamSports!C:C,0))</f>
        <v>48</v>
      </c>
      <c r="F1689">
        <f>INDEX(RanksTable!V:V,MATCH(B1689,RanksTable!B:B,0))</f>
        <v>7</v>
      </c>
      <c r="H1689" t="str">
        <f t="shared" si="26"/>
        <v>INSERT INTO "TeamRanks" (team_id,team_sport_id,team_rank) VALUES (349,48,7);</v>
      </c>
    </row>
    <row r="1690" spans="2:8" x14ac:dyDescent="0.25">
      <c r="B1690" t="s">
        <v>1119</v>
      </c>
      <c r="C1690">
        <f>INDEX(NationalTeams!B:B,MATCH(B1690,NationalTeams!C:C,0))</f>
        <v>350</v>
      </c>
      <c r="D1690" t="s">
        <v>1225</v>
      </c>
      <c r="E1690">
        <f>INDEX(TeamSports!B:B,MATCH(D1690,TeamSports!C:C,0))</f>
        <v>48</v>
      </c>
      <c r="F1690">
        <f>INDEX(RanksTable!V:V,MATCH(B1690,RanksTable!B:B,0))</f>
        <v>3</v>
      </c>
      <c r="H1690" t="str">
        <f t="shared" si="26"/>
        <v>INSERT INTO "TeamRanks" (team_id,team_sport_id,team_rank) VALUES (350,48,3);</v>
      </c>
    </row>
    <row r="1691" spans="2:8" x14ac:dyDescent="0.25">
      <c r="B1691" t="s">
        <v>1120</v>
      </c>
      <c r="C1691">
        <f>INDEX(NationalTeams!B:B,MATCH(B1691,NationalTeams!C:C,0))</f>
        <v>351</v>
      </c>
      <c r="D1691" t="s">
        <v>1225</v>
      </c>
      <c r="E1691">
        <f>INDEX(TeamSports!B:B,MATCH(D1691,TeamSports!C:C,0))</f>
        <v>48</v>
      </c>
      <c r="F1691">
        <f>INDEX(RanksTable!V:V,MATCH(B1691,RanksTable!B:B,0))</f>
        <v>4</v>
      </c>
      <c r="H1691" t="str">
        <f t="shared" si="26"/>
        <v>INSERT INTO "TeamRanks" (team_id,team_sport_id,team_rank) VALUES (351,48,4);</v>
      </c>
    </row>
    <row r="1692" spans="2:8" x14ac:dyDescent="0.25">
      <c r="B1692" t="s">
        <v>1121</v>
      </c>
      <c r="C1692">
        <f>INDEX(NationalTeams!B:B,MATCH(B1692,NationalTeams!C:C,0))</f>
        <v>352</v>
      </c>
      <c r="D1692" t="s">
        <v>1225</v>
      </c>
      <c r="E1692">
        <f>INDEX(TeamSports!B:B,MATCH(D1692,TeamSports!C:C,0))</f>
        <v>48</v>
      </c>
      <c r="F1692">
        <f>INDEX(RanksTable!V:V,MATCH(B1692,RanksTable!B:B,0))</f>
        <v>7</v>
      </c>
      <c r="H1692" t="str">
        <f t="shared" si="26"/>
        <v>INSERT INTO "TeamRanks" (team_id,team_sport_id,team_rank) VALUES (352,48,7);</v>
      </c>
    </row>
    <row r="1693" spans="2:8" x14ac:dyDescent="0.25">
      <c r="B1693" t="s">
        <v>1122</v>
      </c>
      <c r="C1693">
        <f>INDEX(NationalTeams!B:B,MATCH(B1693,NationalTeams!C:C,0))</f>
        <v>353</v>
      </c>
      <c r="D1693" t="s">
        <v>1225</v>
      </c>
      <c r="E1693">
        <f>INDEX(TeamSports!B:B,MATCH(D1693,TeamSports!C:C,0))</f>
        <v>48</v>
      </c>
      <c r="F1693">
        <f>INDEX(RanksTable!V:V,MATCH(B1693,RanksTable!B:B,0))</f>
        <v>5</v>
      </c>
      <c r="H1693" t="str">
        <f t="shared" si="26"/>
        <v>INSERT INTO "TeamRanks" (team_id,team_sport_id,team_rank) VALUES (353,48,5);</v>
      </c>
    </row>
    <row r="1694" spans="2:8" x14ac:dyDescent="0.25">
      <c r="B1694" t="s">
        <v>1123</v>
      </c>
      <c r="C1694">
        <f>INDEX(NationalTeams!B:B,MATCH(B1694,NationalTeams!C:C,0))</f>
        <v>354</v>
      </c>
      <c r="D1694" t="s">
        <v>1225</v>
      </c>
      <c r="E1694">
        <f>INDEX(TeamSports!B:B,MATCH(D1694,TeamSports!C:C,0))</f>
        <v>48</v>
      </c>
      <c r="F1694">
        <f>INDEX(RanksTable!V:V,MATCH(B1694,RanksTable!B:B,0))</f>
        <v>7</v>
      </c>
      <c r="H1694" t="str">
        <f t="shared" si="26"/>
        <v>INSERT INTO "TeamRanks" (team_id,team_sport_id,team_rank) VALUES (354,48,7);</v>
      </c>
    </row>
    <row r="1695" spans="2:8" x14ac:dyDescent="0.25">
      <c r="B1695" t="s">
        <v>1124</v>
      </c>
      <c r="C1695">
        <f>INDEX(NationalTeams!B:B,MATCH(B1695,NationalTeams!C:C,0))</f>
        <v>355</v>
      </c>
      <c r="D1695" t="s">
        <v>1225</v>
      </c>
      <c r="E1695">
        <f>INDEX(TeamSports!B:B,MATCH(D1695,TeamSports!C:C,0))</f>
        <v>48</v>
      </c>
      <c r="F1695">
        <f>INDEX(RanksTable!V:V,MATCH(B1695,RanksTable!B:B,0))</f>
        <v>5</v>
      </c>
      <c r="H1695" t="str">
        <f t="shared" si="26"/>
        <v>INSERT INTO "TeamRanks" (team_id,team_sport_id,team_rank) VALUES (355,48,5);</v>
      </c>
    </row>
    <row r="1696" spans="2:8" x14ac:dyDescent="0.25">
      <c r="B1696" t="s">
        <v>1125</v>
      </c>
      <c r="C1696">
        <f>INDEX(NationalTeams!B:B,MATCH(B1696,NationalTeams!C:C,0))</f>
        <v>356</v>
      </c>
      <c r="D1696" t="s">
        <v>1225</v>
      </c>
      <c r="E1696">
        <f>INDEX(TeamSports!B:B,MATCH(D1696,TeamSports!C:C,0))</f>
        <v>48</v>
      </c>
      <c r="F1696">
        <f>INDEX(RanksTable!V:V,MATCH(B1696,RanksTable!B:B,0))</f>
        <v>7</v>
      </c>
      <c r="H1696" t="str">
        <f t="shared" si="26"/>
        <v>INSERT INTO "TeamRanks" (team_id,team_sport_id,team_rank) VALUES (356,48,7);</v>
      </c>
    </row>
    <row r="1697" spans="2:8" x14ac:dyDescent="0.25">
      <c r="B1697" t="s">
        <v>1126</v>
      </c>
      <c r="C1697">
        <f>INDEX(NationalTeams!B:B,MATCH(B1697,NationalTeams!C:C,0))</f>
        <v>357</v>
      </c>
      <c r="D1697" t="s">
        <v>1225</v>
      </c>
      <c r="E1697">
        <f>INDEX(TeamSports!B:B,MATCH(D1697,TeamSports!C:C,0))</f>
        <v>48</v>
      </c>
      <c r="F1697">
        <f>INDEX(RanksTable!V:V,MATCH(B1697,RanksTable!B:B,0))</f>
        <v>6</v>
      </c>
      <c r="H1697" t="str">
        <f t="shared" si="26"/>
        <v>INSERT INTO "TeamRanks" (team_id,team_sport_id,team_rank) VALUES (357,48,6);</v>
      </c>
    </row>
    <row r="1698" spans="2:8" x14ac:dyDescent="0.25">
      <c r="B1698" t="s">
        <v>1127</v>
      </c>
      <c r="C1698">
        <f>INDEX(NationalTeams!B:B,MATCH(B1698,NationalTeams!C:C,0))</f>
        <v>358</v>
      </c>
      <c r="D1698" t="s">
        <v>1225</v>
      </c>
      <c r="E1698">
        <f>INDEX(TeamSports!B:B,MATCH(D1698,TeamSports!C:C,0))</f>
        <v>48</v>
      </c>
      <c r="F1698">
        <f>INDEX(RanksTable!V:V,MATCH(B1698,RanksTable!B:B,0))</f>
        <v>2</v>
      </c>
      <c r="H1698" t="str">
        <f t="shared" si="26"/>
        <v>INSERT INTO "TeamRanks" (team_id,team_sport_id,team_rank) VALUES (358,48,2);</v>
      </c>
    </row>
    <row r="1699" spans="2:8" x14ac:dyDescent="0.25">
      <c r="B1699" t="s">
        <v>1128</v>
      </c>
      <c r="C1699">
        <f>INDEX(NationalTeams!B:B,MATCH(B1699,NationalTeams!C:C,0))</f>
        <v>359</v>
      </c>
      <c r="D1699" t="s">
        <v>1225</v>
      </c>
      <c r="E1699">
        <f>INDEX(TeamSports!B:B,MATCH(D1699,TeamSports!C:C,0))</f>
        <v>48</v>
      </c>
      <c r="F1699">
        <f>INDEX(RanksTable!V:V,MATCH(B1699,RanksTable!B:B,0))</f>
        <v>5</v>
      </c>
      <c r="H1699" t="str">
        <f t="shared" si="26"/>
        <v>INSERT INTO "TeamRanks" (team_id,team_sport_id,team_rank) VALUES (359,48,5);</v>
      </c>
    </row>
    <row r="1700" spans="2:8" x14ac:dyDescent="0.25">
      <c r="B1700" t="s">
        <v>1129</v>
      </c>
      <c r="C1700">
        <f>INDEX(NationalTeams!B:B,MATCH(B1700,NationalTeams!C:C,0))</f>
        <v>360</v>
      </c>
      <c r="D1700" t="s">
        <v>1225</v>
      </c>
      <c r="E1700">
        <f>INDEX(TeamSports!B:B,MATCH(D1700,TeamSports!C:C,0))</f>
        <v>48</v>
      </c>
      <c r="F1700">
        <f>INDEX(RanksTable!V:V,MATCH(B1700,RanksTable!B:B,0))</f>
        <v>7</v>
      </c>
      <c r="H1700" t="str">
        <f t="shared" si="26"/>
        <v>INSERT INTO "TeamRanks" (team_id,team_sport_id,team_rank) VALUES (360,48,7);</v>
      </c>
    </row>
    <row r="1701" spans="2:8" x14ac:dyDescent="0.25">
      <c r="B1701" t="s">
        <v>1130</v>
      </c>
      <c r="C1701">
        <f>INDEX(NationalTeams!B:B,MATCH(B1701,NationalTeams!C:C,0))</f>
        <v>361</v>
      </c>
      <c r="D1701" t="s">
        <v>1225</v>
      </c>
      <c r="E1701">
        <f>INDEX(TeamSports!B:B,MATCH(D1701,TeamSports!C:C,0))</f>
        <v>48</v>
      </c>
      <c r="F1701">
        <f>INDEX(RanksTable!V:V,MATCH(B1701,RanksTable!B:B,0))</f>
        <v>7</v>
      </c>
      <c r="H1701" t="str">
        <f t="shared" si="26"/>
        <v>INSERT INTO "TeamRanks" (team_id,team_sport_id,team_rank) VALUES (361,48,7);</v>
      </c>
    </row>
    <row r="1702" spans="2:8" x14ac:dyDescent="0.25">
      <c r="B1702" t="s">
        <v>1131</v>
      </c>
      <c r="C1702">
        <f>INDEX(NationalTeams!B:B,MATCH(B1702,NationalTeams!C:C,0))</f>
        <v>362</v>
      </c>
      <c r="D1702" t="s">
        <v>1225</v>
      </c>
      <c r="E1702">
        <f>INDEX(TeamSports!B:B,MATCH(D1702,TeamSports!C:C,0))</f>
        <v>48</v>
      </c>
      <c r="F1702">
        <f>INDEX(RanksTable!V:V,MATCH(B1702,RanksTable!B:B,0))</f>
        <v>7</v>
      </c>
      <c r="H1702" t="str">
        <f t="shared" si="26"/>
        <v>INSERT INTO "TeamRanks" (team_id,team_sport_id,team_rank) VALUES (362,48,7);</v>
      </c>
    </row>
    <row r="1703" spans="2:8" x14ac:dyDescent="0.25">
      <c r="B1703" t="s">
        <v>1132</v>
      </c>
      <c r="C1703">
        <f>INDEX(NationalTeams!B:B,MATCH(B1703,NationalTeams!C:C,0))</f>
        <v>363</v>
      </c>
      <c r="D1703" t="s">
        <v>1225</v>
      </c>
      <c r="E1703">
        <f>INDEX(TeamSports!B:B,MATCH(D1703,TeamSports!C:C,0))</f>
        <v>48</v>
      </c>
      <c r="F1703">
        <f>INDEX(RanksTable!V:V,MATCH(B1703,RanksTable!B:B,0))</f>
        <v>3</v>
      </c>
      <c r="H1703" t="str">
        <f t="shared" si="26"/>
        <v>INSERT INTO "TeamRanks" (team_id,team_sport_id,team_rank) VALUES (363,48,3);</v>
      </c>
    </row>
    <row r="1704" spans="2:8" x14ac:dyDescent="0.25">
      <c r="B1704" t="s">
        <v>1133</v>
      </c>
      <c r="C1704">
        <f>INDEX(NationalTeams!B:B,MATCH(B1704,NationalTeams!C:C,0))</f>
        <v>364</v>
      </c>
      <c r="D1704" t="s">
        <v>1225</v>
      </c>
      <c r="E1704">
        <f>INDEX(TeamSports!B:B,MATCH(D1704,TeamSports!C:C,0))</f>
        <v>48</v>
      </c>
      <c r="F1704">
        <f>INDEX(RanksTable!V:V,MATCH(B1704,RanksTable!B:B,0))</f>
        <v>7</v>
      </c>
      <c r="H1704" t="str">
        <f t="shared" si="26"/>
        <v>INSERT INTO "TeamRanks" (team_id,team_sport_id,team_rank) VALUES (364,48,7);</v>
      </c>
    </row>
    <row r="1705" spans="2:8" x14ac:dyDescent="0.25">
      <c r="B1705" t="s">
        <v>1134</v>
      </c>
      <c r="C1705">
        <f>INDEX(NationalTeams!B:B,MATCH(B1705,NationalTeams!C:C,0))</f>
        <v>365</v>
      </c>
      <c r="D1705" t="s">
        <v>1225</v>
      </c>
      <c r="E1705">
        <f>INDEX(TeamSports!B:B,MATCH(D1705,TeamSports!C:C,0))</f>
        <v>48</v>
      </c>
      <c r="F1705">
        <f>INDEX(RanksTable!V:V,MATCH(B1705,RanksTable!B:B,0))</f>
        <v>6</v>
      </c>
      <c r="H1705" t="str">
        <f t="shared" si="26"/>
        <v>INSERT INTO "TeamRanks" (team_id,team_sport_id,team_rank) VALUES (365,48,6);</v>
      </c>
    </row>
    <row r="1706" spans="2:8" x14ac:dyDescent="0.25">
      <c r="B1706" t="s">
        <v>1135</v>
      </c>
      <c r="C1706">
        <f>INDEX(NationalTeams!B:B,MATCH(B1706,NationalTeams!C:C,0))</f>
        <v>366</v>
      </c>
      <c r="D1706" t="s">
        <v>1225</v>
      </c>
      <c r="E1706">
        <f>INDEX(TeamSports!B:B,MATCH(D1706,TeamSports!C:C,0))</f>
        <v>48</v>
      </c>
      <c r="F1706">
        <f>INDEX(RanksTable!V:V,MATCH(B1706,RanksTable!B:B,0))</f>
        <v>7</v>
      </c>
      <c r="H1706" t="str">
        <f t="shared" si="26"/>
        <v>INSERT INTO "TeamRanks" (team_id,team_sport_id,team_rank) VALUES (366,48,7);</v>
      </c>
    </row>
    <row r="1707" spans="2:8" x14ac:dyDescent="0.25">
      <c r="B1707" t="s">
        <v>1136</v>
      </c>
      <c r="C1707">
        <f>INDEX(NationalTeams!B:B,MATCH(B1707,NationalTeams!C:C,0))</f>
        <v>367</v>
      </c>
      <c r="D1707" t="s">
        <v>1225</v>
      </c>
      <c r="E1707">
        <f>INDEX(TeamSports!B:B,MATCH(D1707,TeamSports!C:C,0))</f>
        <v>48</v>
      </c>
      <c r="F1707">
        <f>INDEX(RanksTable!V:V,MATCH(B1707,RanksTable!B:B,0))</f>
        <v>4</v>
      </c>
      <c r="H1707" t="str">
        <f t="shared" si="26"/>
        <v>INSERT INTO "TeamRanks" (team_id,team_sport_id,team_rank) VALUES (367,48,4);</v>
      </c>
    </row>
    <row r="1708" spans="2:8" x14ac:dyDescent="0.25">
      <c r="B1708" t="s">
        <v>1137</v>
      </c>
      <c r="C1708">
        <f>INDEX(NationalTeams!B:B,MATCH(B1708,NationalTeams!C:C,0))</f>
        <v>368</v>
      </c>
      <c r="D1708" t="s">
        <v>1225</v>
      </c>
      <c r="E1708">
        <f>INDEX(TeamSports!B:B,MATCH(D1708,TeamSports!C:C,0))</f>
        <v>48</v>
      </c>
      <c r="F1708">
        <f>INDEX(RanksTable!V:V,MATCH(B1708,RanksTable!B:B,0))</f>
        <v>3</v>
      </c>
      <c r="H1708" t="str">
        <f t="shared" si="26"/>
        <v>INSERT INTO "TeamRanks" (team_id,team_sport_id,team_rank) VALUES (368,48,3);</v>
      </c>
    </row>
    <row r="1709" spans="2:8" x14ac:dyDescent="0.25">
      <c r="B1709" t="s">
        <v>1138</v>
      </c>
      <c r="C1709">
        <f>INDEX(NationalTeams!B:B,MATCH(B1709,NationalTeams!C:C,0))</f>
        <v>369</v>
      </c>
      <c r="D1709" t="s">
        <v>1225</v>
      </c>
      <c r="E1709">
        <f>INDEX(TeamSports!B:B,MATCH(D1709,TeamSports!C:C,0))</f>
        <v>48</v>
      </c>
      <c r="F1709">
        <f>INDEX(RanksTable!V:V,MATCH(B1709,RanksTable!B:B,0))</f>
        <v>7</v>
      </c>
      <c r="H1709" t="str">
        <f t="shared" si="26"/>
        <v>INSERT INTO "TeamRanks" (team_id,team_sport_id,team_rank) VALUES (369,48,7);</v>
      </c>
    </row>
    <row r="1710" spans="2:8" x14ac:dyDescent="0.25">
      <c r="B1710" t="s">
        <v>1139</v>
      </c>
      <c r="C1710">
        <f>INDEX(NationalTeams!B:B,MATCH(B1710,NationalTeams!C:C,0))</f>
        <v>370</v>
      </c>
      <c r="D1710" t="s">
        <v>1225</v>
      </c>
      <c r="E1710">
        <f>INDEX(TeamSports!B:B,MATCH(D1710,TeamSports!C:C,0))</f>
        <v>48</v>
      </c>
      <c r="F1710">
        <f>INDEX(RanksTable!V:V,MATCH(B1710,RanksTable!B:B,0))</f>
        <v>3</v>
      </c>
      <c r="H1710" t="str">
        <f t="shared" si="26"/>
        <v>INSERT INTO "TeamRanks" (team_id,team_sport_id,team_rank) VALUES (370,48,3);</v>
      </c>
    </row>
    <row r="1711" spans="2:8" x14ac:dyDescent="0.25">
      <c r="B1711" t="s">
        <v>1140</v>
      </c>
      <c r="C1711">
        <f>INDEX(NationalTeams!B:B,MATCH(B1711,NationalTeams!C:C,0))</f>
        <v>371</v>
      </c>
      <c r="D1711" t="s">
        <v>1225</v>
      </c>
      <c r="E1711">
        <f>INDEX(TeamSports!B:B,MATCH(D1711,TeamSports!C:C,0))</f>
        <v>48</v>
      </c>
      <c r="F1711">
        <f>INDEX(RanksTable!V:V,MATCH(B1711,RanksTable!B:B,0))</f>
        <v>7</v>
      </c>
      <c r="H1711" t="str">
        <f t="shared" si="26"/>
        <v>INSERT INTO "TeamRanks" (team_id,team_sport_id,team_rank) VALUES (371,48,7);</v>
      </c>
    </row>
    <row r="1712" spans="2:8" x14ac:dyDescent="0.25">
      <c r="B1712" t="s">
        <v>1141</v>
      </c>
      <c r="C1712">
        <f>INDEX(NationalTeams!B:B,MATCH(B1712,NationalTeams!C:C,0))</f>
        <v>372</v>
      </c>
      <c r="D1712" t="s">
        <v>1225</v>
      </c>
      <c r="E1712">
        <f>INDEX(TeamSports!B:B,MATCH(D1712,TeamSports!C:C,0))</f>
        <v>48</v>
      </c>
      <c r="F1712">
        <f>INDEX(RanksTable!V:V,MATCH(B1712,RanksTable!B:B,0))</f>
        <v>7</v>
      </c>
      <c r="H1712" t="str">
        <f t="shared" si="26"/>
        <v>INSERT INTO "TeamRanks" (team_id,team_sport_id,team_rank) VALUES (372,48,7);</v>
      </c>
    </row>
    <row r="1713" spans="2:8" x14ac:dyDescent="0.25">
      <c r="B1713" t="s">
        <v>1142</v>
      </c>
      <c r="C1713">
        <f>INDEX(NationalTeams!B:B,MATCH(B1713,NationalTeams!C:C,0))</f>
        <v>373</v>
      </c>
      <c r="D1713" t="s">
        <v>1225</v>
      </c>
      <c r="E1713">
        <f>INDEX(TeamSports!B:B,MATCH(D1713,TeamSports!C:C,0))</f>
        <v>48</v>
      </c>
      <c r="F1713">
        <f>INDEX(RanksTable!V:V,MATCH(B1713,RanksTable!B:B,0))</f>
        <v>6</v>
      </c>
      <c r="H1713" t="str">
        <f t="shared" si="26"/>
        <v>INSERT INTO "TeamRanks" (team_id,team_sport_id,team_rank) VALUES (373,48,6);</v>
      </c>
    </row>
    <row r="1714" spans="2:8" x14ac:dyDescent="0.25">
      <c r="B1714" t="s">
        <v>1143</v>
      </c>
      <c r="C1714">
        <f>INDEX(NationalTeams!B:B,MATCH(B1714,NationalTeams!C:C,0))</f>
        <v>374</v>
      </c>
      <c r="D1714" t="s">
        <v>1225</v>
      </c>
      <c r="E1714">
        <f>INDEX(TeamSports!B:B,MATCH(D1714,TeamSports!C:C,0))</f>
        <v>48</v>
      </c>
      <c r="F1714">
        <f>INDEX(RanksTable!V:V,MATCH(B1714,RanksTable!B:B,0))</f>
        <v>5</v>
      </c>
      <c r="H1714" t="str">
        <f t="shared" si="26"/>
        <v>INSERT INTO "TeamRanks" (team_id,team_sport_id,team_rank) VALUES (374,48,5);</v>
      </c>
    </row>
    <row r="1715" spans="2:8" x14ac:dyDescent="0.25">
      <c r="B1715" t="s">
        <v>1144</v>
      </c>
      <c r="C1715">
        <f>INDEX(NationalTeams!B:B,MATCH(B1715,NationalTeams!C:C,0))</f>
        <v>375</v>
      </c>
      <c r="D1715" t="s">
        <v>1225</v>
      </c>
      <c r="E1715">
        <f>INDEX(TeamSports!B:B,MATCH(D1715,TeamSports!C:C,0))</f>
        <v>48</v>
      </c>
      <c r="F1715">
        <f>INDEX(RanksTable!V:V,MATCH(B1715,RanksTable!B:B,0))</f>
        <v>7</v>
      </c>
      <c r="H1715" t="str">
        <f t="shared" si="26"/>
        <v>INSERT INTO "TeamRanks" (team_id,team_sport_id,team_rank) VALUES (375,48,7);</v>
      </c>
    </row>
    <row r="1716" spans="2:8" x14ac:dyDescent="0.25">
      <c r="B1716" t="s">
        <v>1145</v>
      </c>
      <c r="C1716">
        <f>INDEX(NationalTeams!B:B,MATCH(B1716,NationalTeams!C:C,0))</f>
        <v>376</v>
      </c>
      <c r="D1716" t="s">
        <v>1225</v>
      </c>
      <c r="E1716">
        <f>INDEX(TeamSports!B:B,MATCH(D1716,TeamSports!C:C,0))</f>
        <v>48</v>
      </c>
      <c r="F1716">
        <f>INDEX(RanksTable!V:V,MATCH(B1716,RanksTable!B:B,0))</f>
        <v>1</v>
      </c>
      <c r="H1716" t="str">
        <f t="shared" si="26"/>
        <v>INSERT INTO "TeamRanks" (team_id,team_sport_id,team_rank) VALUES (376,48,1);</v>
      </c>
    </row>
    <row r="1717" spans="2:8" x14ac:dyDescent="0.25">
      <c r="B1717" t="s">
        <v>1146</v>
      </c>
      <c r="C1717">
        <f>INDEX(NationalTeams!B:B,MATCH(B1717,NationalTeams!C:C,0))</f>
        <v>377</v>
      </c>
      <c r="D1717" t="s">
        <v>1225</v>
      </c>
      <c r="E1717">
        <f>INDEX(TeamSports!B:B,MATCH(D1717,TeamSports!C:C,0))</f>
        <v>48</v>
      </c>
      <c r="F1717">
        <f>INDEX(RanksTable!V:V,MATCH(B1717,RanksTable!B:B,0))</f>
        <v>4</v>
      </c>
      <c r="H1717" t="str">
        <f t="shared" si="26"/>
        <v>INSERT INTO "TeamRanks" (team_id,team_sport_id,team_rank) VALUES (377,48,4);</v>
      </c>
    </row>
    <row r="1718" spans="2:8" x14ac:dyDescent="0.25">
      <c r="B1718" t="s">
        <v>1147</v>
      </c>
      <c r="C1718">
        <f>INDEX(NationalTeams!B:B,MATCH(B1718,NationalTeams!C:C,0))</f>
        <v>378</v>
      </c>
      <c r="D1718" t="s">
        <v>1225</v>
      </c>
      <c r="E1718">
        <f>INDEX(TeamSports!B:B,MATCH(D1718,TeamSports!C:C,0))</f>
        <v>48</v>
      </c>
      <c r="F1718">
        <f>INDEX(RanksTable!V:V,MATCH(B1718,RanksTable!B:B,0))</f>
        <v>7</v>
      </c>
      <c r="H1718" t="str">
        <f t="shared" si="26"/>
        <v>INSERT INTO "TeamRanks" (team_id,team_sport_id,team_rank) VALUES (378,48,7);</v>
      </c>
    </row>
    <row r="1719" spans="2:8" x14ac:dyDescent="0.25">
      <c r="B1719" t="s">
        <v>1148</v>
      </c>
      <c r="C1719">
        <f>INDEX(NationalTeams!B:B,MATCH(B1719,NationalTeams!C:C,0))</f>
        <v>379</v>
      </c>
      <c r="D1719" t="s">
        <v>1225</v>
      </c>
      <c r="E1719">
        <f>INDEX(TeamSports!B:B,MATCH(D1719,TeamSports!C:C,0))</f>
        <v>48</v>
      </c>
      <c r="F1719">
        <f>INDEX(RanksTable!V:V,MATCH(B1719,RanksTable!B:B,0))</f>
        <v>3</v>
      </c>
      <c r="H1719" t="str">
        <f t="shared" si="26"/>
        <v>INSERT INTO "TeamRanks" (team_id,team_sport_id,team_rank) VALUES (379,48,3);</v>
      </c>
    </row>
    <row r="1720" spans="2:8" x14ac:dyDescent="0.25">
      <c r="B1720" t="s">
        <v>1149</v>
      </c>
      <c r="C1720">
        <f>INDEX(NationalTeams!B:B,MATCH(B1720,NationalTeams!C:C,0))</f>
        <v>380</v>
      </c>
      <c r="D1720" t="s">
        <v>1225</v>
      </c>
      <c r="E1720">
        <f>INDEX(TeamSports!B:B,MATCH(D1720,TeamSports!C:C,0))</f>
        <v>48</v>
      </c>
      <c r="F1720">
        <f>INDEX(RanksTable!V:V,MATCH(B1720,RanksTable!B:B,0))</f>
        <v>7</v>
      </c>
      <c r="H1720" t="str">
        <f t="shared" si="26"/>
        <v>INSERT INTO "TeamRanks" (team_id,team_sport_id,team_rank) VALUES (380,48,7);</v>
      </c>
    </row>
    <row r="1721" spans="2:8" x14ac:dyDescent="0.25">
      <c r="B1721" t="s">
        <v>1150</v>
      </c>
      <c r="C1721">
        <f>INDEX(NationalTeams!B:B,MATCH(B1721,NationalTeams!C:C,0))</f>
        <v>381</v>
      </c>
      <c r="D1721" t="s">
        <v>1225</v>
      </c>
      <c r="E1721">
        <f>INDEX(TeamSports!B:B,MATCH(D1721,TeamSports!C:C,0))</f>
        <v>48</v>
      </c>
      <c r="F1721">
        <f>INDEX(RanksTable!V:V,MATCH(B1721,RanksTable!B:B,0))</f>
        <v>4</v>
      </c>
      <c r="H1721" t="str">
        <f t="shared" si="26"/>
        <v>INSERT INTO "TeamRanks" (team_id,team_sport_id,team_rank) VALUES (381,48,4);</v>
      </c>
    </row>
    <row r="1722" spans="2:8" x14ac:dyDescent="0.25">
      <c r="B1722" t="s">
        <v>1151</v>
      </c>
      <c r="C1722">
        <f>INDEX(NationalTeams!B:B,MATCH(B1722,NationalTeams!C:C,0))</f>
        <v>382</v>
      </c>
      <c r="D1722" t="s">
        <v>1225</v>
      </c>
      <c r="E1722">
        <f>INDEX(TeamSports!B:B,MATCH(D1722,TeamSports!C:C,0))</f>
        <v>48</v>
      </c>
      <c r="F1722">
        <f>INDEX(RanksTable!V:V,MATCH(B1722,RanksTable!B:B,0))</f>
        <v>7</v>
      </c>
      <c r="H1722" t="str">
        <f t="shared" si="26"/>
        <v>INSERT INTO "TeamRanks" (team_id,team_sport_id,team_rank) VALUES (382,48,7);</v>
      </c>
    </row>
    <row r="1723" spans="2:8" x14ac:dyDescent="0.25">
      <c r="B1723" t="s">
        <v>1152</v>
      </c>
      <c r="C1723">
        <f>INDEX(NationalTeams!B:B,MATCH(B1723,NationalTeams!C:C,0))</f>
        <v>383</v>
      </c>
      <c r="D1723" t="s">
        <v>1225</v>
      </c>
      <c r="E1723">
        <f>INDEX(TeamSports!B:B,MATCH(D1723,TeamSports!C:C,0))</f>
        <v>48</v>
      </c>
      <c r="F1723">
        <f>INDEX(RanksTable!V:V,MATCH(B1723,RanksTable!B:B,0))</f>
        <v>7</v>
      </c>
      <c r="H1723" t="str">
        <f t="shared" si="26"/>
        <v>INSERT INTO "TeamRanks" (team_id,team_sport_id,team_rank) VALUES (383,48,7);</v>
      </c>
    </row>
    <row r="1724" spans="2:8" x14ac:dyDescent="0.25">
      <c r="B1724" t="s">
        <v>1153</v>
      </c>
      <c r="C1724">
        <f>INDEX(NationalTeams!B:B,MATCH(B1724,NationalTeams!C:C,0))</f>
        <v>384</v>
      </c>
      <c r="D1724" t="s">
        <v>1225</v>
      </c>
      <c r="E1724">
        <f>INDEX(TeamSports!B:B,MATCH(D1724,TeamSports!C:C,0))</f>
        <v>48</v>
      </c>
      <c r="F1724">
        <f>INDEX(RanksTable!V:V,MATCH(B1724,RanksTable!B:B,0))</f>
        <v>7</v>
      </c>
      <c r="H1724" t="str">
        <f t="shared" si="26"/>
        <v>INSERT INTO "TeamRanks" (team_id,team_sport_id,team_rank) VALUES (384,48,7);</v>
      </c>
    </row>
    <row r="1725" spans="2:8" x14ac:dyDescent="0.25">
      <c r="B1725" t="s">
        <v>1154</v>
      </c>
      <c r="C1725">
        <f>INDEX(NationalTeams!B:B,MATCH(B1725,NationalTeams!C:C,0))</f>
        <v>385</v>
      </c>
      <c r="D1725" t="s">
        <v>1225</v>
      </c>
      <c r="E1725">
        <f>INDEX(TeamSports!B:B,MATCH(D1725,TeamSports!C:C,0))</f>
        <v>48</v>
      </c>
      <c r="F1725">
        <f>INDEX(RanksTable!V:V,MATCH(B1725,RanksTable!B:B,0))</f>
        <v>5</v>
      </c>
      <c r="H1725" t="str">
        <f t="shared" si="26"/>
        <v>INSERT INTO "TeamRanks" (team_id,team_sport_id,team_rank) VALUES (385,48,5);</v>
      </c>
    </row>
    <row r="1726" spans="2:8" x14ac:dyDescent="0.25">
      <c r="B1726" t="s">
        <v>1155</v>
      </c>
      <c r="C1726">
        <f>INDEX(NationalTeams!B:B,MATCH(B1726,NationalTeams!C:C,0))</f>
        <v>386</v>
      </c>
      <c r="D1726" t="s">
        <v>1225</v>
      </c>
      <c r="E1726">
        <f>INDEX(TeamSports!B:B,MATCH(D1726,TeamSports!C:C,0))</f>
        <v>48</v>
      </c>
      <c r="F1726">
        <f>INDEX(RanksTable!V:V,MATCH(B1726,RanksTable!B:B,0))</f>
        <v>7</v>
      </c>
      <c r="H1726" t="str">
        <f t="shared" si="26"/>
        <v>INSERT INTO "TeamRanks" (team_id,team_sport_id,team_rank) VALUES (386,48,7);</v>
      </c>
    </row>
    <row r="1727" spans="2:8" x14ac:dyDescent="0.25">
      <c r="B1727" t="s">
        <v>1156</v>
      </c>
      <c r="C1727">
        <f>INDEX(NationalTeams!B:B,MATCH(B1727,NationalTeams!C:C,0))</f>
        <v>387</v>
      </c>
      <c r="D1727" t="s">
        <v>1225</v>
      </c>
      <c r="E1727">
        <f>INDEX(TeamSports!B:B,MATCH(D1727,TeamSports!C:C,0))</f>
        <v>48</v>
      </c>
      <c r="F1727">
        <f>INDEX(RanksTable!V:V,MATCH(B1727,RanksTable!B:B,0))</f>
        <v>5</v>
      </c>
      <c r="H1727" t="str">
        <f t="shared" si="26"/>
        <v>INSERT INTO "TeamRanks" (team_id,team_sport_id,team_rank) VALUES (387,48,5);</v>
      </c>
    </row>
    <row r="1728" spans="2:8" x14ac:dyDescent="0.25">
      <c r="B1728" t="s">
        <v>1157</v>
      </c>
      <c r="C1728">
        <f>INDEX(NationalTeams!B:B,MATCH(B1728,NationalTeams!C:C,0))</f>
        <v>388</v>
      </c>
      <c r="D1728" t="s">
        <v>1225</v>
      </c>
      <c r="E1728">
        <f>INDEX(TeamSports!B:B,MATCH(D1728,TeamSports!C:C,0))</f>
        <v>48</v>
      </c>
      <c r="F1728">
        <f>INDEX(RanksTable!V:V,MATCH(B1728,RanksTable!B:B,0))</f>
        <v>7</v>
      </c>
      <c r="H1728" t="str">
        <f t="shared" si="26"/>
        <v>INSERT INTO "TeamRanks" (team_id,team_sport_id,team_rank) VALUES (388,48,7);</v>
      </c>
    </row>
    <row r="1729" spans="2:8" x14ac:dyDescent="0.25">
      <c r="B1729" t="s">
        <v>1158</v>
      </c>
      <c r="C1729">
        <f>INDEX(NationalTeams!B:B,MATCH(B1729,NationalTeams!C:C,0))</f>
        <v>389</v>
      </c>
      <c r="D1729" t="s">
        <v>1225</v>
      </c>
      <c r="E1729">
        <f>INDEX(TeamSports!B:B,MATCH(D1729,TeamSports!C:C,0))</f>
        <v>48</v>
      </c>
      <c r="F1729">
        <f>INDEX(RanksTable!V:V,MATCH(B1729,RanksTable!B:B,0))</f>
        <v>3</v>
      </c>
      <c r="H1729" t="str">
        <f t="shared" si="26"/>
        <v>INSERT INTO "TeamRanks" (team_id,team_sport_id,team_rank) VALUES (389,48,3);</v>
      </c>
    </row>
    <row r="1730" spans="2:8" x14ac:dyDescent="0.25">
      <c r="B1730" t="s">
        <v>1159</v>
      </c>
      <c r="C1730">
        <f>INDEX(NationalTeams!B:B,MATCH(B1730,NationalTeams!C:C,0))</f>
        <v>390</v>
      </c>
      <c r="D1730" t="s">
        <v>1225</v>
      </c>
      <c r="E1730">
        <f>INDEX(TeamSports!B:B,MATCH(D1730,TeamSports!C:C,0))</f>
        <v>48</v>
      </c>
      <c r="F1730">
        <f>INDEX(RanksTable!V:V,MATCH(B1730,RanksTable!B:B,0))</f>
        <v>3</v>
      </c>
      <c r="H1730" t="str">
        <f t="shared" si="26"/>
        <v>INSERT INTO "TeamRanks" (team_id,team_sport_id,team_rank) VALUES (390,48,3);</v>
      </c>
    </row>
    <row r="1731" spans="2:8" x14ac:dyDescent="0.25">
      <c r="B1731" t="s">
        <v>1160</v>
      </c>
      <c r="C1731">
        <f>INDEX(NationalTeams!B:B,MATCH(B1731,NationalTeams!C:C,0))</f>
        <v>391</v>
      </c>
      <c r="D1731" t="s">
        <v>1225</v>
      </c>
      <c r="E1731">
        <f>INDEX(TeamSports!B:B,MATCH(D1731,TeamSports!C:C,0))</f>
        <v>48</v>
      </c>
      <c r="F1731">
        <f>INDEX(RanksTable!V:V,MATCH(B1731,RanksTable!B:B,0))</f>
        <v>2</v>
      </c>
      <c r="H1731" t="str">
        <f t="shared" si="26"/>
        <v>INSERT INTO "TeamRanks" (team_id,team_sport_id,team_rank) VALUES (391,48,2);</v>
      </c>
    </row>
    <row r="1732" spans="2:8" x14ac:dyDescent="0.25">
      <c r="B1732" t="s">
        <v>1161</v>
      </c>
      <c r="C1732">
        <f>INDEX(NationalTeams!B:B,MATCH(B1732,NationalTeams!C:C,0))</f>
        <v>392</v>
      </c>
      <c r="D1732" t="s">
        <v>1225</v>
      </c>
      <c r="E1732">
        <f>INDEX(TeamSports!B:B,MATCH(D1732,TeamSports!C:C,0))</f>
        <v>48</v>
      </c>
      <c r="F1732">
        <f>INDEX(RanksTable!V:V,MATCH(B1732,RanksTable!B:B,0))</f>
        <v>7</v>
      </c>
      <c r="H1732" t="str">
        <f t="shared" ref="H1732:H1795" si="27">_xlfn.CONCAT($H$1,$L$1,$C$1,$L$1," ",$J$1,$C$2,$N$1,$E$2,$N$1,$F$2,$K$1,$I$1,$J$1,C1732,$N$1,E1732,$N$1,F1732,$K$1,$O$1)</f>
        <v>INSERT INTO "TeamRanks" (team_id,team_sport_id,team_rank) VALUES (392,48,7);</v>
      </c>
    </row>
    <row r="1733" spans="2:8" x14ac:dyDescent="0.25">
      <c r="B1733" t="s">
        <v>1162</v>
      </c>
      <c r="C1733">
        <f>INDEX(NationalTeams!B:B,MATCH(B1733,NationalTeams!C:C,0))</f>
        <v>393</v>
      </c>
      <c r="D1733" t="s">
        <v>1225</v>
      </c>
      <c r="E1733">
        <f>INDEX(TeamSports!B:B,MATCH(D1733,TeamSports!C:C,0))</f>
        <v>48</v>
      </c>
      <c r="F1733">
        <f>INDEX(RanksTable!V:V,MATCH(B1733,RanksTable!B:B,0))</f>
        <v>6</v>
      </c>
      <c r="H1733" t="str">
        <f t="shared" si="27"/>
        <v>INSERT INTO "TeamRanks" (team_id,team_sport_id,team_rank) VALUES (393,48,6);</v>
      </c>
    </row>
    <row r="1734" spans="2:8" x14ac:dyDescent="0.25">
      <c r="B1734" t="s">
        <v>1163</v>
      </c>
      <c r="C1734">
        <f>INDEX(NationalTeams!B:B,MATCH(B1734,NationalTeams!C:C,0))</f>
        <v>394</v>
      </c>
      <c r="D1734" t="s">
        <v>1225</v>
      </c>
      <c r="E1734">
        <f>INDEX(TeamSports!B:B,MATCH(D1734,TeamSports!C:C,0))</f>
        <v>48</v>
      </c>
      <c r="F1734">
        <f>INDEX(RanksTable!V:V,MATCH(B1734,RanksTable!B:B,0))</f>
        <v>2</v>
      </c>
      <c r="H1734" t="str">
        <f t="shared" si="27"/>
        <v>INSERT INTO "TeamRanks" (team_id,team_sport_id,team_rank) VALUES (394,48,2);</v>
      </c>
    </row>
    <row r="1735" spans="2:8" x14ac:dyDescent="0.25">
      <c r="B1735" t="s">
        <v>1164</v>
      </c>
      <c r="C1735">
        <f>INDEX(NationalTeams!B:B,MATCH(B1735,NationalTeams!C:C,0))</f>
        <v>395</v>
      </c>
      <c r="D1735" t="s">
        <v>1225</v>
      </c>
      <c r="E1735">
        <f>INDEX(TeamSports!B:B,MATCH(D1735,TeamSports!C:C,0))</f>
        <v>48</v>
      </c>
      <c r="F1735">
        <f>INDEX(RanksTable!V:V,MATCH(B1735,RanksTable!B:B,0))</f>
        <v>5</v>
      </c>
      <c r="H1735" t="str">
        <f t="shared" si="27"/>
        <v>INSERT INTO "TeamRanks" (team_id,team_sport_id,team_rank) VALUES (395,48,5);</v>
      </c>
    </row>
    <row r="1736" spans="2:8" x14ac:dyDescent="0.25">
      <c r="B1736" t="s">
        <v>1165</v>
      </c>
      <c r="C1736">
        <f>INDEX(NationalTeams!B:B,MATCH(B1736,NationalTeams!C:C,0))</f>
        <v>396</v>
      </c>
      <c r="D1736" t="s">
        <v>1225</v>
      </c>
      <c r="E1736">
        <f>INDEX(TeamSports!B:B,MATCH(D1736,TeamSports!C:C,0))</f>
        <v>48</v>
      </c>
      <c r="F1736">
        <f>INDEX(RanksTable!V:V,MATCH(B1736,RanksTable!B:B,0))</f>
        <v>3</v>
      </c>
      <c r="H1736" t="str">
        <f t="shared" si="27"/>
        <v>INSERT INTO "TeamRanks" (team_id,team_sport_id,team_rank) VALUES (396,48,3);</v>
      </c>
    </row>
    <row r="1737" spans="2:8" x14ac:dyDescent="0.25">
      <c r="B1737" t="s">
        <v>1166</v>
      </c>
      <c r="C1737">
        <f>INDEX(NationalTeams!B:B,MATCH(B1737,NationalTeams!C:C,0))</f>
        <v>397</v>
      </c>
      <c r="D1737" t="s">
        <v>1225</v>
      </c>
      <c r="E1737">
        <f>INDEX(TeamSports!B:B,MATCH(D1737,TeamSports!C:C,0))</f>
        <v>48</v>
      </c>
      <c r="F1737">
        <f>INDEX(RanksTable!V:V,MATCH(B1737,RanksTable!B:B,0))</f>
        <v>5</v>
      </c>
      <c r="H1737" t="str">
        <f t="shared" si="27"/>
        <v>INSERT INTO "TeamRanks" (team_id,team_sport_id,team_rank) VALUES (397,48,5);</v>
      </c>
    </row>
    <row r="1738" spans="2:8" x14ac:dyDescent="0.25">
      <c r="B1738" t="s">
        <v>1167</v>
      </c>
      <c r="C1738">
        <f>INDEX(NationalTeams!B:B,MATCH(B1738,NationalTeams!C:C,0))</f>
        <v>398</v>
      </c>
      <c r="D1738" t="s">
        <v>1225</v>
      </c>
      <c r="E1738">
        <f>INDEX(TeamSports!B:B,MATCH(D1738,TeamSports!C:C,0))</f>
        <v>48</v>
      </c>
      <c r="F1738">
        <f>INDEX(RanksTable!V:V,MATCH(B1738,RanksTable!B:B,0))</f>
        <v>4</v>
      </c>
      <c r="H1738" t="str">
        <f t="shared" si="27"/>
        <v>INSERT INTO "TeamRanks" (team_id,team_sport_id,team_rank) VALUES (398,48,4);</v>
      </c>
    </row>
    <row r="1739" spans="2:8" x14ac:dyDescent="0.25">
      <c r="B1739" t="s">
        <v>1168</v>
      </c>
      <c r="C1739">
        <f>INDEX(NationalTeams!B:B,MATCH(B1739,NationalTeams!C:C,0))</f>
        <v>399</v>
      </c>
      <c r="D1739" t="s">
        <v>1225</v>
      </c>
      <c r="E1739">
        <f>INDEX(TeamSports!B:B,MATCH(D1739,TeamSports!C:C,0))</f>
        <v>48</v>
      </c>
      <c r="F1739">
        <f>INDEX(RanksTable!V:V,MATCH(B1739,RanksTable!B:B,0))</f>
        <v>7</v>
      </c>
      <c r="H1739" t="str">
        <f t="shared" si="27"/>
        <v>INSERT INTO "TeamRanks" (team_id,team_sport_id,team_rank) VALUES (399,48,7);</v>
      </c>
    </row>
    <row r="1740" spans="2:8" x14ac:dyDescent="0.25">
      <c r="B1740" t="s">
        <v>1169</v>
      </c>
      <c r="C1740">
        <f>INDEX(NationalTeams!B:B,MATCH(B1740,NationalTeams!C:C,0))</f>
        <v>400</v>
      </c>
      <c r="D1740" t="s">
        <v>1225</v>
      </c>
      <c r="E1740">
        <f>INDEX(TeamSports!B:B,MATCH(D1740,TeamSports!C:C,0))</f>
        <v>48</v>
      </c>
      <c r="F1740">
        <f>INDEX(RanksTable!V:V,MATCH(B1740,RanksTable!B:B,0))</f>
        <v>7</v>
      </c>
      <c r="H1740" t="str">
        <f t="shared" si="27"/>
        <v>INSERT INTO "TeamRanks" (team_id,team_sport_id,team_rank) VALUES (400,48,7);</v>
      </c>
    </row>
    <row r="1741" spans="2:8" x14ac:dyDescent="0.25">
      <c r="B1741" t="s">
        <v>1170</v>
      </c>
      <c r="C1741">
        <f>INDEX(NationalTeams!B:B,MATCH(B1741,NationalTeams!C:C,0))</f>
        <v>401</v>
      </c>
      <c r="D1741" t="s">
        <v>1225</v>
      </c>
      <c r="E1741">
        <f>INDEX(TeamSports!B:B,MATCH(D1741,TeamSports!C:C,0))</f>
        <v>48</v>
      </c>
      <c r="F1741">
        <f>INDEX(RanksTable!V:V,MATCH(B1741,RanksTable!B:B,0))</f>
        <v>7</v>
      </c>
      <c r="H1741" t="str">
        <f t="shared" si="27"/>
        <v>INSERT INTO "TeamRanks" (team_id,team_sport_id,team_rank) VALUES (401,48,7);</v>
      </c>
    </row>
    <row r="1742" spans="2:8" x14ac:dyDescent="0.25">
      <c r="B1742" t="s">
        <v>1171</v>
      </c>
      <c r="C1742">
        <f>INDEX(NationalTeams!B:B,MATCH(B1742,NationalTeams!C:C,0))</f>
        <v>402</v>
      </c>
      <c r="D1742" t="s">
        <v>1225</v>
      </c>
      <c r="E1742">
        <f>INDEX(TeamSports!B:B,MATCH(D1742,TeamSports!C:C,0))</f>
        <v>48</v>
      </c>
      <c r="F1742">
        <f>INDEX(RanksTable!V:V,MATCH(B1742,RanksTable!B:B,0))</f>
        <v>7</v>
      </c>
      <c r="H1742" t="str">
        <f t="shared" si="27"/>
        <v>INSERT INTO "TeamRanks" (team_id,team_sport_id,team_rank) VALUES (402,48,7);</v>
      </c>
    </row>
    <row r="1743" spans="2:8" x14ac:dyDescent="0.25">
      <c r="B1743" t="s">
        <v>1172</v>
      </c>
      <c r="C1743">
        <f>INDEX(NationalTeams!B:B,MATCH(B1743,NationalTeams!C:C,0))</f>
        <v>403</v>
      </c>
      <c r="D1743" t="s">
        <v>1225</v>
      </c>
      <c r="E1743">
        <f>INDEX(TeamSports!B:B,MATCH(D1743,TeamSports!C:C,0))</f>
        <v>48</v>
      </c>
      <c r="F1743">
        <f>INDEX(RanksTable!V:V,MATCH(B1743,RanksTable!B:B,0))</f>
        <v>7</v>
      </c>
      <c r="H1743" t="str">
        <f t="shared" si="27"/>
        <v>INSERT INTO "TeamRanks" (team_id,team_sport_id,team_rank) VALUES (403,48,7);</v>
      </c>
    </row>
    <row r="1744" spans="2:8" x14ac:dyDescent="0.25">
      <c r="B1744" t="s">
        <v>1173</v>
      </c>
      <c r="C1744">
        <f>INDEX(NationalTeams!B:B,MATCH(B1744,NationalTeams!C:C,0))</f>
        <v>404</v>
      </c>
      <c r="D1744" t="s">
        <v>1225</v>
      </c>
      <c r="E1744">
        <f>INDEX(TeamSports!B:B,MATCH(D1744,TeamSports!C:C,0))</f>
        <v>48</v>
      </c>
      <c r="F1744">
        <f>INDEX(RanksTable!V:V,MATCH(B1744,RanksTable!B:B,0))</f>
        <v>6</v>
      </c>
      <c r="H1744" t="str">
        <f t="shared" si="27"/>
        <v>INSERT INTO "TeamRanks" (team_id,team_sport_id,team_rank) VALUES (404,48,6);</v>
      </c>
    </row>
    <row r="1745" spans="2:8" x14ac:dyDescent="0.25">
      <c r="B1745" t="s">
        <v>1174</v>
      </c>
      <c r="C1745">
        <f>INDEX(NationalTeams!B:B,MATCH(B1745,NationalTeams!C:C,0))</f>
        <v>405</v>
      </c>
      <c r="D1745" t="s">
        <v>1225</v>
      </c>
      <c r="E1745">
        <f>INDEX(TeamSports!B:B,MATCH(D1745,TeamSports!C:C,0))</f>
        <v>48</v>
      </c>
      <c r="F1745">
        <f>INDEX(RanksTable!V:V,MATCH(B1745,RanksTable!B:B,0))</f>
        <v>7</v>
      </c>
      <c r="H1745" t="str">
        <f t="shared" si="27"/>
        <v>INSERT INTO "TeamRanks" (team_id,team_sport_id,team_rank) VALUES (405,48,7);</v>
      </c>
    </row>
    <row r="1746" spans="2:8" x14ac:dyDescent="0.25">
      <c r="B1746" t="s">
        <v>1175</v>
      </c>
      <c r="C1746">
        <f>INDEX(NationalTeams!B:B,MATCH(B1746,NationalTeams!C:C,0))</f>
        <v>406</v>
      </c>
      <c r="D1746" t="s">
        <v>1225</v>
      </c>
      <c r="E1746">
        <f>INDEX(TeamSports!B:B,MATCH(D1746,TeamSports!C:C,0))</f>
        <v>48</v>
      </c>
      <c r="F1746">
        <f>INDEX(RanksTable!V:V,MATCH(B1746,RanksTable!B:B,0))</f>
        <v>7</v>
      </c>
      <c r="H1746" t="str">
        <f t="shared" si="27"/>
        <v>INSERT INTO "TeamRanks" (team_id,team_sport_id,team_rank) VALUES (406,48,7);</v>
      </c>
    </row>
    <row r="1747" spans="2:8" x14ac:dyDescent="0.25">
      <c r="B1747" t="s">
        <v>1176</v>
      </c>
      <c r="C1747">
        <f>INDEX(NationalTeams!B:B,MATCH(B1747,NationalTeams!C:C,0))</f>
        <v>407</v>
      </c>
      <c r="D1747" t="s">
        <v>1225</v>
      </c>
      <c r="E1747">
        <f>INDEX(TeamSports!B:B,MATCH(D1747,TeamSports!C:C,0))</f>
        <v>48</v>
      </c>
      <c r="F1747">
        <f>INDEX(RanksTable!V:V,MATCH(B1747,RanksTable!B:B,0))</f>
        <v>3</v>
      </c>
      <c r="H1747" t="str">
        <f t="shared" si="27"/>
        <v>INSERT INTO "TeamRanks" (team_id,team_sport_id,team_rank) VALUES (407,48,3);</v>
      </c>
    </row>
    <row r="1748" spans="2:8" x14ac:dyDescent="0.25">
      <c r="B1748" t="s">
        <v>1177</v>
      </c>
      <c r="C1748">
        <f>INDEX(NationalTeams!B:B,MATCH(B1748,NationalTeams!C:C,0))</f>
        <v>408</v>
      </c>
      <c r="D1748" t="s">
        <v>1225</v>
      </c>
      <c r="E1748">
        <f>INDEX(TeamSports!B:B,MATCH(D1748,TeamSports!C:C,0))</f>
        <v>48</v>
      </c>
      <c r="F1748">
        <f>INDEX(RanksTable!V:V,MATCH(B1748,RanksTable!B:B,0))</f>
        <v>1</v>
      </c>
      <c r="H1748" t="str">
        <f t="shared" si="27"/>
        <v>INSERT INTO "TeamRanks" (team_id,team_sport_id,team_rank) VALUES (408,48,1);</v>
      </c>
    </row>
    <row r="1749" spans="2:8" x14ac:dyDescent="0.25">
      <c r="B1749" t="s">
        <v>1178</v>
      </c>
      <c r="C1749">
        <f>INDEX(NationalTeams!B:B,MATCH(B1749,NationalTeams!C:C,0))</f>
        <v>409</v>
      </c>
      <c r="D1749" t="s">
        <v>1225</v>
      </c>
      <c r="E1749">
        <f>INDEX(TeamSports!B:B,MATCH(D1749,TeamSports!C:C,0))</f>
        <v>48</v>
      </c>
      <c r="F1749">
        <f>INDEX(RanksTable!V:V,MATCH(B1749,RanksTable!B:B,0))</f>
        <v>7</v>
      </c>
      <c r="H1749" t="str">
        <f t="shared" si="27"/>
        <v>INSERT INTO "TeamRanks" (team_id,team_sport_id,team_rank) VALUES (409,48,7);</v>
      </c>
    </row>
    <row r="1750" spans="2:8" x14ac:dyDescent="0.25">
      <c r="B1750" t="s">
        <v>1179</v>
      </c>
      <c r="C1750">
        <f>INDEX(NationalTeams!B:B,MATCH(B1750,NationalTeams!C:C,0))</f>
        <v>410</v>
      </c>
      <c r="D1750" t="s">
        <v>1225</v>
      </c>
      <c r="E1750">
        <f>INDEX(TeamSports!B:B,MATCH(D1750,TeamSports!C:C,0))</f>
        <v>48</v>
      </c>
      <c r="F1750">
        <f>INDEX(RanksTable!V:V,MATCH(B1750,RanksTable!B:B,0))</f>
        <v>7</v>
      </c>
      <c r="H1750" t="str">
        <f t="shared" si="27"/>
        <v>INSERT INTO "TeamRanks" (team_id,team_sport_id,team_rank) VALUES (410,48,7);</v>
      </c>
    </row>
    <row r="1751" spans="2:8" x14ac:dyDescent="0.25">
      <c r="B1751" t="s">
        <v>1180</v>
      </c>
      <c r="C1751">
        <f>INDEX(NationalTeams!B:B,MATCH(B1751,NationalTeams!C:C,0))</f>
        <v>411</v>
      </c>
      <c r="D1751" t="s">
        <v>1225</v>
      </c>
      <c r="E1751">
        <f>INDEX(TeamSports!B:B,MATCH(D1751,TeamSports!C:C,0))</f>
        <v>48</v>
      </c>
      <c r="F1751">
        <f>INDEX(RanksTable!V:V,MATCH(B1751,RanksTable!B:B,0))</f>
        <v>7</v>
      </c>
      <c r="H1751" t="str">
        <f t="shared" si="27"/>
        <v>INSERT INTO "TeamRanks" (team_id,team_sport_id,team_rank) VALUES (411,48,7);</v>
      </c>
    </row>
    <row r="1752" spans="2:8" x14ac:dyDescent="0.25">
      <c r="B1752" t="s">
        <v>1181</v>
      </c>
      <c r="C1752">
        <f>INDEX(NationalTeams!B:B,MATCH(B1752,NationalTeams!C:C,0))</f>
        <v>412</v>
      </c>
      <c r="D1752" t="s">
        <v>1225</v>
      </c>
      <c r="E1752">
        <f>INDEX(TeamSports!B:B,MATCH(D1752,TeamSports!C:C,0))</f>
        <v>48</v>
      </c>
      <c r="F1752">
        <f>INDEX(RanksTable!V:V,MATCH(B1752,RanksTable!B:B,0))</f>
        <v>5</v>
      </c>
      <c r="H1752" t="str">
        <f t="shared" si="27"/>
        <v>INSERT INTO "TeamRanks" (team_id,team_sport_id,team_rank) VALUES (412,48,5);</v>
      </c>
    </row>
    <row r="1753" spans="2:8" x14ac:dyDescent="0.25">
      <c r="B1753" t="s">
        <v>1182</v>
      </c>
      <c r="C1753">
        <f>INDEX(NationalTeams!B:B,MATCH(B1753,NationalTeams!C:C,0))</f>
        <v>413</v>
      </c>
      <c r="D1753" t="s">
        <v>1225</v>
      </c>
      <c r="E1753">
        <f>INDEX(TeamSports!B:B,MATCH(D1753,TeamSports!C:C,0))</f>
        <v>48</v>
      </c>
      <c r="F1753">
        <f>INDEX(RanksTable!V:V,MATCH(B1753,RanksTable!B:B,0))</f>
        <v>7</v>
      </c>
      <c r="H1753" t="str">
        <f t="shared" si="27"/>
        <v>INSERT INTO "TeamRanks" (team_id,team_sport_id,team_rank) VALUES (413,48,7);</v>
      </c>
    </row>
    <row r="1754" spans="2:8" x14ac:dyDescent="0.25">
      <c r="B1754" t="s">
        <v>1183</v>
      </c>
      <c r="C1754">
        <f>INDEX(NationalTeams!B:B,MATCH(B1754,NationalTeams!C:C,0))</f>
        <v>414</v>
      </c>
      <c r="D1754" t="s">
        <v>1225</v>
      </c>
      <c r="E1754">
        <f>INDEX(TeamSports!B:B,MATCH(D1754,TeamSports!C:C,0))</f>
        <v>48</v>
      </c>
      <c r="F1754">
        <f>INDEX(RanksTable!V:V,MATCH(B1754,RanksTable!B:B,0))</f>
        <v>6</v>
      </c>
      <c r="H1754" t="str">
        <f t="shared" si="27"/>
        <v>INSERT INTO "TeamRanks" (team_id,team_sport_id,team_rank) VALUES (414,48,6);</v>
      </c>
    </row>
    <row r="1755" spans="2:8" x14ac:dyDescent="0.25">
      <c r="B1755" t="s">
        <v>1184</v>
      </c>
      <c r="C1755">
        <f>INDEX(NationalTeams!B:B,MATCH(B1755,NationalTeams!C:C,0))</f>
        <v>415</v>
      </c>
      <c r="D1755" t="s">
        <v>1225</v>
      </c>
      <c r="E1755">
        <f>INDEX(TeamSports!B:B,MATCH(D1755,TeamSports!C:C,0))</f>
        <v>48</v>
      </c>
      <c r="F1755">
        <f>INDEX(RanksTable!V:V,MATCH(B1755,RanksTable!B:B,0))</f>
        <v>7</v>
      </c>
      <c r="H1755" t="str">
        <f t="shared" si="27"/>
        <v>INSERT INTO "TeamRanks" (team_id,team_sport_id,team_rank) VALUES (415,48,7);</v>
      </c>
    </row>
    <row r="1756" spans="2:8" x14ac:dyDescent="0.25">
      <c r="B1756" t="s">
        <v>1185</v>
      </c>
      <c r="C1756">
        <f>INDEX(NationalTeams!B:B,MATCH(B1756,NationalTeams!C:C,0))</f>
        <v>416</v>
      </c>
      <c r="D1756" t="s">
        <v>1225</v>
      </c>
      <c r="E1756">
        <f>INDEX(TeamSports!B:B,MATCH(D1756,TeamSports!C:C,0))</f>
        <v>48</v>
      </c>
      <c r="F1756">
        <f>INDEX(RanksTable!V:V,MATCH(B1756,RanksTable!B:B,0))</f>
        <v>7</v>
      </c>
      <c r="H1756" t="str">
        <f t="shared" si="27"/>
        <v>INSERT INTO "TeamRanks" (team_id,team_sport_id,team_rank) VALUES (416,48,7);</v>
      </c>
    </row>
    <row r="1757" spans="2:8" x14ac:dyDescent="0.25">
      <c r="B1757" t="s">
        <v>1186</v>
      </c>
      <c r="C1757">
        <f>INDEX(NationalTeams!B:B,MATCH(B1757,NationalTeams!C:C,0))</f>
        <v>417</v>
      </c>
      <c r="D1757" t="s">
        <v>1225</v>
      </c>
      <c r="E1757">
        <f>INDEX(TeamSports!B:B,MATCH(D1757,TeamSports!C:C,0))</f>
        <v>48</v>
      </c>
      <c r="F1757">
        <f>INDEX(RanksTable!V:V,MATCH(B1757,RanksTable!B:B,0))</f>
        <v>7</v>
      </c>
      <c r="H1757" t="str">
        <f t="shared" si="27"/>
        <v>INSERT INTO "TeamRanks" (team_id,team_sport_id,team_rank) VALUES (417,48,7);</v>
      </c>
    </row>
    <row r="1758" spans="2:8" x14ac:dyDescent="0.25">
      <c r="B1758" t="s">
        <v>1187</v>
      </c>
      <c r="C1758">
        <f>INDEX(NationalTeams!B:B,MATCH(B1758,NationalTeams!C:C,0))</f>
        <v>418</v>
      </c>
      <c r="D1758" t="s">
        <v>1225</v>
      </c>
      <c r="E1758">
        <f>INDEX(TeamSports!B:B,MATCH(D1758,TeamSports!C:C,0))</f>
        <v>48</v>
      </c>
      <c r="F1758">
        <f>INDEX(RanksTable!V:V,MATCH(B1758,RanksTable!B:B,0))</f>
        <v>4</v>
      </c>
      <c r="H1758" t="str">
        <f t="shared" si="27"/>
        <v>INSERT INTO "TeamRanks" (team_id,team_sport_id,team_rank) VALUES (418,48,4);</v>
      </c>
    </row>
    <row r="1759" spans="2:8" x14ac:dyDescent="0.25">
      <c r="B1759" t="s">
        <v>1188</v>
      </c>
      <c r="C1759">
        <f>INDEX(NationalTeams!B:B,MATCH(B1759,NationalTeams!C:C,0))</f>
        <v>419</v>
      </c>
      <c r="D1759" t="s">
        <v>1225</v>
      </c>
      <c r="E1759">
        <f>INDEX(TeamSports!B:B,MATCH(D1759,TeamSports!C:C,0))</f>
        <v>48</v>
      </c>
      <c r="F1759">
        <f>INDEX(RanksTable!V:V,MATCH(B1759,RanksTable!B:B,0))</f>
        <v>3</v>
      </c>
      <c r="H1759" t="str">
        <f t="shared" si="27"/>
        <v>INSERT INTO "TeamRanks" (team_id,team_sport_id,team_rank) VALUES (419,48,3);</v>
      </c>
    </row>
    <row r="1760" spans="2:8" x14ac:dyDescent="0.25">
      <c r="B1760" t="s">
        <v>1189</v>
      </c>
      <c r="C1760">
        <f>INDEX(NationalTeams!B:B,MATCH(B1760,NationalTeams!C:C,0))</f>
        <v>420</v>
      </c>
      <c r="D1760" t="s">
        <v>1225</v>
      </c>
      <c r="E1760">
        <f>INDEX(TeamSports!B:B,MATCH(D1760,TeamSports!C:C,0))</f>
        <v>48</v>
      </c>
      <c r="F1760">
        <f>INDEX(RanksTable!V:V,MATCH(B1760,RanksTable!B:B,0))</f>
        <v>4</v>
      </c>
      <c r="H1760" t="str">
        <f t="shared" si="27"/>
        <v>INSERT INTO "TeamRanks" (team_id,team_sport_id,team_rank) VALUES (420,48,4);</v>
      </c>
    </row>
    <row r="1761" spans="2:8" x14ac:dyDescent="0.25">
      <c r="B1761" t="s">
        <v>1190</v>
      </c>
      <c r="C1761">
        <f>INDEX(NationalTeams!B:B,MATCH(B1761,NationalTeams!C:C,0))</f>
        <v>421</v>
      </c>
      <c r="D1761" t="s">
        <v>1225</v>
      </c>
      <c r="E1761">
        <f>INDEX(TeamSports!B:B,MATCH(D1761,TeamSports!C:C,0))</f>
        <v>48</v>
      </c>
      <c r="F1761">
        <f>INDEX(RanksTable!V:V,MATCH(B1761,RanksTable!B:B,0))</f>
        <v>6</v>
      </c>
      <c r="H1761" t="str">
        <f t="shared" si="27"/>
        <v>INSERT INTO "TeamRanks" (team_id,team_sport_id,team_rank) VALUES (421,48,6);</v>
      </c>
    </row>
    <row r="1762" spans="2:8" x14ac:dyDescent="0.25">
      <c r="B1762" t="s">
        <v>1191</v>
      </c>
      <c r="C1762">
        <f>INDEX(NationalTeams!B:B,MATCH(B1762,NationalTeams!C:C,0))</f>
        <v>422</v>
      </c>
      <c r="D1762" t="s">
        <v>1225</v>
      </c>
      <c r="E1762">
        <f>INDEX(TeamSports!B:B,MATCH(D1762,TeamSports!C:C,0))</f>
        <v>48</v>
      </c>
      <c r="F1762">
        <f>INDEX(RanksTable!V:V,MATCH(B1762,RanksTable!B:B,0))</f>
        <v>6</v>
      </c>
      <c r="H1762" t="str">
        <f t="shared" si="27"/>
        <v>INSERT INTO "TeamRanks" (team_id,team_sport_id,team_rank) VALUES (422,48,6);</v>
      </c>
    </row>
    <row r="1763" spans="2:8" x14ac:dyDescent="0.25">
      <c r="B1763" t="s">
        <v>1192</v>
      </c>
      <c r="C1763">
        <f>INDEX(NationalTeams!B:B,MATCH(B1763,NationalTeams!C:C,0))</f>
        <v>423</v>
      </c>
      <c r="D1763" t="s">
        <v>1225</v>
      </c>
      <c r="E1763">
        <f>INDEX(TeamSports!B:B,MATCH(D1763,TeamSports!C:C,0))</f>
        <v>48</v>
      </c>
      <c r="F1763">
        <f>INDEX(RanksTable!V:V,MATCH(B1763,RanksTable!B:B,0))</f>
        <v>4</v>
      </c>
      <c r="H1763" t="str">
        <f t="shared" si="27"/>
        <v>INSERT INTO "TeamRanks" (team_id,team_sport_id,team_rank) VALUES (423,48,4);</v>
      </c>
    </row>
    <row r="1764" spans="2:8" x14ac:dyDescent="0.25">
      <c r="B1764" t="s">
        <v>1193</v>
      </c>
      <c r="C1764">
        <f>INDEX(NationalTeams!B:B,MATCH(B1764,NationalTeams!C:C,0))</f>
        <v>424</v>
      </c>
      <c r="D1764" t="s">
        <v>1225</v>
      </c>
      <c r="E1764">
        <f>INDEX(TeamSports!B:B,MATCH(D1764,TeamSports!C:C,0))</f>
        <v>48</v>
      </c>
      <c r="F1764">
        <f>INDEX(RanksTable!V:V,MATCH(B1764,RanksTable!B:B,0))</f>
        <v>3</v>
      </c>
      <c r="H1764" t="str">
        <f t="shared" si="27"/>
        <v>INSERT INTO "TeamRanks" (team_id,team_sport_id,team_rank) VALUES (424,48,3);</v>
      </c>
    </row>
    <row r="1765" spans="2:8" x14ac:dyDescent="0.25">
      <c r="B1765" t="s">
        <v>1194</v>
      </c>
      <c r="C1765">
        <f>INDEX(NationalTeams!B:B,MATCH(B1765,NationalTeams!C:C,0))</f>
        <v>425</v>
      </c>
      <c r="D1765" t="s">
        <v>1225</v>
      </c>
      <c r="E1765">
        <f>INDEX(TeamSports!B:B,MATCH(D1765,TeamSports!C:C,0))</f>
        <v>48</v>
      </c>
      <c r="F1765">
        <f>INDEX(RanksTable!V:V,MATCH(B1765,RanksTable!B:B,0))</f>
        <v>7</v>
      </c>
      <c r="H1765" t="str">
        <f t="shared" si="27"/>
        <v>INSERT INTO "TeamRanks" (team_id,team_sport_id,team_rank) VALUES (425,48,7);</v>
      </c>
    </row>
    <row r="1766" spans="2:8" x14ac:dyDescent="0.25">
      <c r="B1766" t="s">
        <v>1195</v>
      </c>
      <c r="C1766">
        <f>INDEX(NationalTeams!B:B,MATCH(B1766,NationalTeams!C:C,0))</f>
        <v>426</v>
      </c>
      <c r="D1766" t="s">
        <v>1225</v>
      </c>
      <c r="E1766">
        <f>INDEX(TeamSports!B:B,MATCH(D1766,TeamSports!C:C,0))</f>
        <v>48</v>
      </c>
      <c r="F1766">
        <f>INDEX(RanksTable!V:V,MATCH(B1766,RanksTable!B:B,0))</f>
        <v>7</v>
      </c>
      <c r="H1766" t="str">
        <f t="shared" si="27"/>
        <v>INSERT INTO "TeamRanks" (team_id,team_sport_id,team_rank) VALUES (426,48,7);</v>
      </c>
    </row>
    <row r="1767" spans="2:8" x14ac:dyDescent="0.25">
      <c r="B1767" t="s">
        <v>1196</v>
      </c>
      <c r="C1767">
        <f>INDEX(NationalTeams!B:B,MATCH(B1767,NationalTeams!C:C,0))</f>
        <v>427</v>
      </c>
      <c r="D1767" t="s">
        <v>1225</v>
      </c>
      <c r="E1767">
        <f>INDEX(TeamSports!B:B,MATCH(D1767,TeamSports!C:C,0))</f>
        <v>48</v>
      </c>
      <c r="F1767">
        <f>INDEX(RanksTable!V:V,MATCH(B1767,RanksTable!B:B,0))</f>
        <v>7</v>
      </c>
      <c r="H1767" t="str">
        <f t="shared" si="27"/>
        <v>INSERT INTO "TeamRanks" (team_id,team_sport_id,team_rank) VALUES (427,48,7);</v>
      </c>
    </row>
    <row r="1768" spans="2:8" x14ac:dyDescent="0.25">
      <c r="B1768" t="s">
        <v>1197</v>
      </c>
      <c r="C1768">
        <f>INDEX(NationalTeams!B:B,MATCH(B1768,NationalTeams!C:C,0))</f>
        <v>428</v>
      </c>
      <c r="D1768" t="s">
        <v>1225</v>
      </c>
      <c r="E1768">
        <f>INDEX(TeamSports!B:B,MATCH(D1768,TeamSports!C:C,0))</f>
        <v>48</v>
      </c>
      <c r="F1768">
        <f>INDEX(RanksTable!V:V,MATCH(B1768,RanksTable!B:B,0))</f>
        <v>7</v>
      </c>
      <c r="H1768" t="str">
        <f t="shared" si="27"/>
        <v>INSERT INTO "TeamRanks" (team_id,team_sport_id,team_rank) VALUES (428,48,7);</v>
      </c>
    </row>
    <row r="1769" spans="2:8" x14ac:dyDescent="0.25">
      <c r="B1769" t="s">
        <v>1198</v>
      </c>
      <c r="C1769">
        <f>INDEX(NationalTeams!B:B,MATCH(B1769,NationalTeams!C:C,0))</f>
        <v>429</v>
      </c>
      <c r="D1769" t="s">
        <v>1225</v>
      </c>
      <c r="E1769">
        <f>INDEX(TeamSports!B:B,MATCH(D1769,TeamSports!C:C,0))</f>
        <v>48</v>
      </c>
      <c r="F1769">
        <f>INDEX(RanksTable!V:V,MATCH(B1769,RanksTable!B:B,0))</f>
        <v>7</v>
      </c>
      <c r="H1769" t="str">
        <f t="shared" si="27"/>
        <v>INSERT INTO "TeamRanks" (team_id,team_sport_id,team_rank) VALUES (429,48,7);</v>
      </c>
    </row>
    <row r="1770" spans="2:8" x14ac:dyDescent="0.25">
      <c r="B1770" t="s">
        <v>1199</v>
      </c>
      <c r="C1770">
        <f>INDEX(NationalTeams!B:B,MATCH(B1770,NationalTeams!C:C,0))</f>
        <v>430</v>
      </c>
      <c r="D1770" t="s">
        <v>1225</v>
      </c>
      <c r="E1770">
        <f>INDEX(TeamSports!B:B,MATCH(D1770,TeamSports!C:C,0))</f>
        <v>48</v>
      </c>
      <c r="F1770">
        <f>INDEX(RanksTable!V:V,MATCH(B1770,RanksTable!B:B,0))</f>
        <v>7</v>
      </c>
      <c r="H1770" t="str">
        <f t="shared" si="27"/>
        <v>INSERT INTO "TeamRanks" (team_id,team_sport_id,team_rank) VALUES (430,48,7);</v>
      </c>
    </row>
    <row r="1771" spans="2:8" x14ac:dyDescent="0.25">
      <c r="B1771" t="s">
        <v>1200</v>
      </c>
      <c r="C1771">
        <f>INDEX(NationalTeams!B:B,MATCH(B1771,NationalTeams!C:C,0))</f>
        <v>431</v>
      </c>
      <c r="D1771" t="s">
        <v>1225</v>
      </c>
      <c r="E1771">
        <f>INDEX(TeamSports!B:B,MATCH(D1771,TeamSports!C:C,0))</f>
        <v>48</v>
      </c>
      <c r="F1771">
        <f>INDEX(RanksTable!V:V,MATCH(B1771,RanksTable!B:B,0))</f>
        <v>6</v>
      </c>
      <c r="H1771" t="str">
        <f t="shared" si="27"/>
        <v>INSERT INTO "TeamRanks" (team_id,team_sport_id,team_rank) VALUES (431,48,6);</v>
      </c>
    </row>
    <row r="1772" spans="2:8" x14ac:dyDescent="0.25">
      <c r="B1772" t="s">
        <v>1201</v>
      </c>
      <c r="C1772">
        <f>INDEX(NationalTeams!B:B,MATCH(B1772,NationalTeams!C:C,0))</f>
        <v>432</v>
      </c>
      <c r="D1772" t="s">
        <v>1225</v>
      </c>
      <c r="E1772">
        <f>INDEX(TeamSports!B:B,MATCH(D1772,TeamSports!C:C,0))</f>
        <v>48</v>
      </c>
      <c r="F1772">
        <f>INDEX(RanksTable!V:V,MATCH(B1772,RanksTable!B:B,0))</f>
        <v>7</v>
      </c>
      <c r="H1772" t="str">
        <f t="shared" si="27"/>
        <v>INSERT INTO "TeamRanks" (team_id,team_sport_id,team_rank) VALUES (432,48,7);</v>
      </c>
    </row>
    <row r="1773" spans="2:8" x14ac:dyDescent="0.25">
      <c r="B1773" t="s">
        <v>1202</v>
      </c>
      <c r="C1773">
        <f>INDEX(NationalTeams!B:B,MATCH(B1773,NationalTeams!C:C,0))</f>
        <v>433</v>
      </c>
      <c r="D1773" t="s">
        <v>1225</v>
      </c>
      <c r="E1773">
        <f>INDEX(TeamSports!B:B,MATCH(D1773,TeamSports!C:C,0))</f>
        <v>48</v>
      </c>
      <c r="F1773">
        <f>INDEX(RanksTable!V:V,MATCH(B1773,RanksTable!B:B,0))</f>
        <v>2</v>
      </c>
      <c r="H1773" t="str">
        <f t="shared" si="27"/>
        <v>INSERT INTO "TeamRanks" (team_id,team_sport_id,team_rank) VALUES (433,48,2);</v>
      </c>
    </row>
    <row r="1774" spans="2:8" x14ac:dyDescent="0.25">
      <c r="B1774" t="s">
        <v>1203</v>
      </c>
      <c r="C1774">
        <f>INDEX(NationalTeams!B:B,MATCH(B1774,NationalTeams!C:C,0))</f>
        <v>434</v>
      </c>
      <c r="D1774" t="s">
        <v>1225</v>
      </c>
      <c r="E1774">
        <f>INDEX(TeamSports!B:B,MATCH(D1774,TeamSports!C:C,0))</f>
        <v>48</v>
      </c>
      <c r="F1774">
        <f>INDEX(RanksTable!V:V,MATCH(B1774,RanksTable!B:B,0))</f>
        <v>7</v>
      </c>
      <c r="H1774" t="str">
        <f t="shared" si="27"/>
        <v>INSERT INTO "TeamRanks" (team_id,team_sport_id,team_rank) VALUES (434,48,7);</v>
      </c>
    </row>
    <row r="1775" spans="2:8" x14ac:dyDescent="0.25">
      <c r="B1775" t="s">
        <v>1204</v>
      </c>
      <c r="C1775">
        <f>INDEX(NationalTeams!B:B,MATCH(B1775,NationalTeams!C:C,0))</f>
        <v>435</v>
      </c>
      <c r="D1775" t="s">
        <v>1225</v>
      </c>
      <c r="E1775">
        <f>INDEX(TeamSports!B:B,MATCH(D1775,TeamSports!C:C,0))</f>
        <v>48</v>
      </c>
      <c r="F1775">
        <f>INDEX(RanksTable!V:V,MATCH(B1775,RanksTable!B:B,0))</f>
        <v>3</v>
      </c>
      <c r="H1775" t="str">
        <f t="shared" si="27"/>
        <v>INSERT INTO "TeamRanks" (team_id,team_sport_id,team_rank) VALUES (435,48,3);</v>
      </c>
    </row>
    <row r="1776" spans="2:8" x14ac:dyDescent="0.25">
      <c r="B1776" t="s">
        <v>1205</v>
      </c>
      <c r="C1776">
        <f>INDEX(NationalTeams!B:B,MATCH(B1776,NationalTeams!C:C,0))</f>
        <v>436</v>
      </c>
      <c r="D1776" t="s">
        <v>1225</v>
      </c>
      <c r="E1776">
        <f>INDEX(TeamSports!B:B,MATCH(D1776,TeamSports!C:C,0))</f>
        <v>48</v>
      </c>
      <c r="F1776">
        <f>INDEX(RanksTable!V:V,MATCH(B1776,RanksTable!B:B,0))</f>
        <v>4</v>
      </c>
      <c r="H1776" t="str">
        <f t="shared" si="27"/>
        <v>INSERT INTO "TeamRanks" (team_id,team_sport_id,team_rank) VALUES (436,48,4);</v>
      </c>
    </row>
    <row r="1777" spans="2:8" x14ac:dyDescent="0.25">
      <c r="B1777" t="s">
        <v>1206</v>
      </c>
      <c r="C1777">
        <f>INDEX(NationalTeams!B:B,MATCH(B1777,NationalTeams!C:C,0))</f>
        <v>437</v>
      </c>
      <c r="D1777" t="s">
        <v>1225</v>
      </c>
      <c r="E1777">
        <f>INDEX(TeamSports!B:B,MATCH(D1777,TeamSports!C:C,0))</f>
        <v>48</v>
      </c>
      <c r="F1777">
        <f>INDEX(RanksTable!V:V,MATCH(B1777,RanksTable!B:B,0))</f>
        <v>6</v>
      </c>
      <c r="H1777" t="str">
        <f t="shared" si="27"/>
        <v>INSERT INTO "TeamRanks" (team_id,team_sport_id,team_rank) VALUES (437,48,6);</v>
      </c>
    </row>
    <row r="1778" spans="2:8" x14ac:dyDescent="0.25">
      <c r="B1778" t="s">
        <v>1207</v>
      </c>
      <c r="C1778">
        <f>INDEX(NationalTeams!B:B,MATCH(B1778,NationalTeams!C:C,0))</f>
        <v>438</v>
      </c>
      <c r="D1778" t="s">
        <v>1225</v>
      </c>
      <c r="E1778">
        <f>INDEX(TeamSports!B:B,MATCH(D1778,TeamSports!C:C,0))</f>
        <v>48</v>
      </c>
      <c r="F1778">
        <f>INDEX(RanksTable!V:V,MATCH(B1778,RanksTable!B:B,0))</f>
        <v>5</v>
      </c>
      <c r="H1778" t="str">
        <f t="shared" si="27"/>
        <v>INSERT INTO "TeamRanks" (team_id,team_sport_id,team_rank) VALUES (438,48,5);</v>
      </c>
    </row>
    <row r="1779" spans="2:8" x14ac:dyDescent="0.25">
      <c r="B1779" t="s">
        <v>1208</v>
      </c>
      <c r="C1779">
        <f>INDEX(NationalTeams!B:B,MATCH(B1779,NationalTeams!C:C,0))</f>
        <v>439</v>
      </c>
      <c r="D1779" t="s">
        <v>1225</v>
      </c>
      <c r="E1779">
        <f>INDEX(TeamSports!B:B,MATCH(D1779,TeamSports!C:C,0))</f>
        <v>48</v>
      </c>
      <c r="F1779">
        <f>INDEX(RanksTable!V:V,MATCH(B1779,RanksTable!B:B,0))</f>
        <v>7</v>
      </c>
      <c r="H1779" t="str">
        <f t="shared" si="27"/>
        <v>INSERT INTO "TeamRanks" (team_id,team_sport_id,team_rank) VALUES (439,48,7);</v>
      </c>
    </row>
    <row r="1780" spans="2:8" x14ac:dyDescent="0.25">
      <c r="B1780" t="s">
        <v>1209</v>
      </c>
      <c r="C1780">
        <f>INDEX(NationalTeams!B:B,MATCH(B1780,NationalTeams!C:C,0))</f>
        <v>440</v>
      </c>
      <c r="D1780" t="s">
        <v>1225</v>
      </c>
      <c r="E1780">
        <f>INDEX(TeamSports!B:B,MATCH(D1780,TeamSports!C:C,0))</f>
        <v>48</v>
      </c>
      <c r="F1780">
        <f>INDEX(RanksTable!V:V,MATCH(B1780,RanksTable!B:B,0))</f>
        <v>4</v>
      </c>
      <c r="H1780" t="str">
        <f t="shared" si="27"/>
        <v>INSERT INTO "TeamRanks" (team_id,team_sport_id,team_rank) VALUES (440,48,4);</v>
      </c>
    </row>
    <row r="1781" spans="2:8" x14ac:dyDescent="0.25">
      <c r="B1781" t="s">
        <v>1210</v>
      </c>
      <c r="C1781">
        <f>INDEX(NationalTeams!B:B,MATCH(B1781,NationalTeams!C:C,0))</f>
        <v>441</v>
      </c>
      <c r="D1781" t="s">
        <v>1225</v>
      </c>
      <c r="E1781">
        <f>INDEX(TeamSports!B:B,MATCH(D1781,TeamSports!C:C,0))</f>
        <v>48</v>
      </c>
      <c r="F1781">
        <f>INDEX(RanksTable!V:V,MATCH(B1781,RanksTable!B:B,0))</f>
        <v>7</v>
      </c>
      <c r="H1781" t="str">
        <f t="shared" si="27"/>
        <v>INSERT INTO "TeamRanks" (team_id,team_sport_id,team_rank) VALUES (441,48,7);</v>
      </c>
    </row>
    <row r="1782" spans="2:8" x14ac:dyDescent="0.25">
      <c r="B1782" t="s">
        <v>1211</v>
      </c>
      <c r="C1782">
        <f>INDEX(NationalTeams!B:B,MATCH(B1782,NationalTeams!C:C,0))</f>
        <v>442</v>
      </c>
      <c r="D1782" t="s">
        <v>1225</v>
      </c>
      <c r="E1782">
        <f>INDEX(TeamSports!B:B,MATCH(D1782,TeamSports!C:C,0))</f>
        <v>48</v>
      </c>
      <c r="F1782">
        <f>INDEX(RanksTable!V:V,MATCH(B1782,RanksTable!B:B,0))</f>
        <v>7</v>
      </c>
      <c r="H1782" t="str">
        <f t="shared" si="27"/>
        <v>INSERT INTO "TeamRanks" (team_id,team_sport_id,team_rank) VALUES (442,48,7);</v>
      </c>
    </row>
    <row r="1783" spans="2:8" x14ac:dyDescent="0.25">
      <c r="B1783" t="s">
        <v>1212</v>
      </c>
      <c r="C1783">
        <f>INDEX(NationalTeams!B:B,MATCH(B1783,NationalTeams!C:C,0))</f>
        <v>443</v>
      </c>
      <c r="D1783" t="s">
        <v>1225</v>
      </c>
      <c r="E1783">
        <f>INDEX(TeamSports!B:B,MATCH(D1783,TeamSports!C:C,0))</f>
        <v>48</v>
      </c>
      <c r="F1783">
        <f>INDEX(RanksTable!V:V,MATCH(B1783,RanksTable!B:B,0))</f>
        <v>7</v>
      </c>
      <c r="H1783" t="str">
        <f t="shared" si="27"/>
        <v>INSERT INTO "TeamRanks" (team_id,team_sport_id,team_rank) VALUES (443,48,7);</v>
      </c>
    </row>
    <row r="1784" spans="2:8" x14ac:dyDescent="0.25">
      <c r="B1784" t="s">
        <v>1213</v>
      </c>
      <c r="C1784">
        <f>INDEX(NationalTeams!B:B,MATCH(B1784,NationalTeams!C:C,0))</f>
        <v>444</v>
      </c>
      <c r="D1784" t="s">
        <v>1225</v>
      </c>
      <c r="E1784">
        <f>INDEX(TeamSports!B:B,MATCH(D1784,TeamSports!C:C,0))</f>
        <v>48</v>
      </c>
      <c r="F1784">
        <f>INDEX(RanksTable!V:V,MATCH(B1784,RanksTable!B:B,0))</f>
        <v>7</v>
      </c>
      <c r="H1784" t="str">
        <f t="shared" si="27"/>
        <v>INSERT INTO "TeamRanks" (team_id,team_sport_id,team_rank) VALUES (444,48,7);</v>
      </c>
    </row>
    <row r="1785" spans="2:8" x14ac:dyDescent="0.25">
      <c r="B1785" t="s">
        <v>1214</v>
      </c>
      <c r="C1785">
        <f>INDEX(NationalTeams!B:B,MATCH(B1785,NationalTeams!C:C,0))</f>
        <v>445</v>
      </c>
      <c r="D1785" t="s">
        <v>1225</v>
      </c>
      <c r="E1785">
        <f>INDEX(TeamSports!B:B,MATCH(D1785,TeamSports!C:C,0))</f>
        <v>48</v>
      </c>
      <c r="F1785">
        <f>INDEX(RanksTable!V:V,MATCH(B1785,RanksTable!B:B,0))</f>
        <v>6</v>
      </c>
      <c r="H1785" t="str">
        <f t="shared" si="27"/>
        <v>INSERT INTO "TeamRanks" (team_id,team_sport_id,team_rank) VALUES (445,48,6);</v>
      </c>
    </row>
    <row r="1786" spans="2:8" x14ac:dyDescent="0.25">
      <c r="B1786" t="s">
        <v>1215</v>
      </c>
      <c r="C1786">
        <f>INDEX(NationalTeams!B:B,MATCH(B1786,NationalTeams!C:C,0))</f>
        <v>446</v>
      </c>
      <c r="D1786" t="s">
        <v>1225</v>
      </c>
      <c r="E1786">
        <f>INDEX(TeamSports!B:B,MATCH(D1786,TeamSports!C:C,0))</f>
        <v>48</v>
      </c>
      <c r="F1786">
        <f>INDEX(RanksTable!V:V,MATCH(B1786,RanksTable!B:B,0))</f>
        <v>6</v>
      </c>
      <c r="H1786" t="str">
        <f t="shared" si="27"/>
        <v>INSERT INTO "TeamRanks" (team_id,team_sport_id,team_rank) VALUES (446,48,6);</v>
      </c>
    </row>
    <row r="1787" spans="2:8" x14ac:dyDescent="0.25">
      <c r="B1787" t="s">
        <v>440</v>
      </c>
      <c r="C1787">
        <f>INDEX(NationalTeams!B:B,MATCH(B1787,NationalTeams!C:C,0))</f>
        <v>1</v>
      </c>
      <c r="D1787" t="s">
        <v>1242</v>
      </c>
      <c r="E1787">
        <f>INDEX(TeamSports!B:B,MATCH(D1787,TeamSports!C:C,0))</f>
        <v>27</v>
      </c>
      <c r="F1787">
        <f>INDEX(RanksTable!I:I,MATCH(B1787,RanksTable!B:B,0))</f>
        <v>6</v>
      </c>
      <c r="H1787" t="str">
        <f t="shared" si="27"/>
        <v>INSERT INTO "TeamRanks" (team_id,team_sport_id,team_rank) VALUES (1,27,6);</v>
      </c>
    </row>
    <row r="1788" spans="2:8" x14ac:dyDescent="0.25">
      <c r="B1788" t="s">
        <v>321</v>
      </c>
      <c r="C1788">
        <f>INDEX(NationalTeams!B:B,MATCH(B1788,NationalTeams!C:C,0))</f>
        <v>2</v>
      </c>
      <c r="D1788" t="s">
        <v>1242</v>
      </c>
      <c r="E1788">
        <f>INDEX(TeamSports!B:B,MATCH(D1788,TeamSports!C:C,0))</f>
        <v>27</v>
      </c>
      <c r="F1788">
        <f>INDEX(RanksTable!I:I,MATCH(B1788,RanksTable!B:B,0))</f>
        <v>7</v>
      </c>
      <c r="H1788" t="str">
        <f t="shared" si="27"/>
        <v>INSERT INTO "TeamRanks" (team_id,team_sport_id,team_rank) VALUES (2,27,7);</v>
      </c>
    </row>
    <row r="1789" spans="2:8" x14ac:dyDescent="0.25">
      <c r="B1789" t="s">
        <v>520</v>
      </c>
      <c r="C1789">
        <f>INDEX(NationalTeams!B:B,MATCH(B1789,NationalTeams!C:C,0))</f>
        <v>3</v>
      </c>
      <c r="D1789" t="s">
        <v>1242</v>
      </c>
      <c r="E1789">
        <f>INDEX(TeamSports!B:B,MATCH(D1789,TeamSports!C:C,0))</f>
        <v>27</v>
      </c>
      <c r="F1789">
        <f>INDEX(RanksTable!I:I,MATCH(B1789,RanksTable!B:B,0))</f>
        <v>7</v>
      </c>
      <c r="H1789" t="str">
        <f t="shared" si="27"/>
        <v>INSERT INTO "TeamRanks" (team_id,team_sport_id,team_rank) VALUES (3,27,7);</v>
      </c>
    </row>
    <row r="1790" spans="2:8" x14ac:dyDescent="0.25">
      <c r="B1790" t="s">
        <v>489</v>
      </c>
      <c r="C1790">
        <f>INDEX(NationalTeams!B:B,MATCH(B1790,NationalTeams!C:C,0))</f>
        <v>4</v>
      </c>
      <c r="D1790" t="s">
        <v>1242</v>
      </c>
      <c r="E1790">
        <f>INDEX(TeamSports!B:B,MATCH(D1790,TeamSports!C:C,0))</f>
        <v>27</v>
      </c>
      <c r="F1790">
        <f>INDEX(RanksTable!I:I,MATCH(B1790,RanksTable!B:B,0))</f>
        <v>3</v>
      </c>
      <c r="H1790" t="str">
        <f t="shared" si="27"/>
        <v>INSERT INTO "TeamRanks" (team_id,team_sport_id,team_rank) VALUES (4,27,3);</v>
      </c>
    </row>
    <row r="1791" spans="2:8" x14ac:dyDescent="0.25">
      <c r="B1791" t="s">
        <v>329</v>
      </c>
      <c r="C1791">
        <f>INDEX(NationalTeams!B:B,MATCH(B1791,NationalTeams!C:C,0))</f>
        <v>5</v>
      </c>
      <c r="D1791" t="s">
        <v>1242</v>
      </c>
      <c r="E1791">
        <f>INDEX(TeamSports!B:B,MATCH(D1791,TeamSports!C:C,0))</f>
        <v>27</v>
      </c>
      <c r="F1791">
        <f>INDEX(RanksTable!I:I,MATCH(B1791,RanksTable!B:B,0))</f>
        <v>7</v>
      </c>
      <c r="H1791" t="str">
        <f t="shared" si="27"/>
        <v>INSERT INTO "TeamRanks" (team_id,team_sport_id,team_rank) VALUES (5,27,7);</v>
      </c>
    </row>
    <row r="1792" spans="2:8" x14ac:dyDescent="0.25">
      <c r="B1792" t="s">
        <v>538</v>
      </c>
      <c r="C1792">
        <f>INDEX(NationalTeams!B:B,MATCH(B1792,NationalTeams!C:C,0))</f>
        <v>6</v>
      </c>
      <c r="D1792" t="s">
        <v>1242</v>
      </c>
      <c r="E1792">
        <f>INDEX(TeamSports!B:B,MATCH(D1792,TeamSports!C:C,0))</f>
        <v>27</v>
      </c>
      <c r="F1792">
        <f>INDEX(RanksTable!I:I,MATCH(B1792,RanksTable!B:B,0))</f>
        <v>7</v>
      </c>
      <c r="H1792" t="str">
        <f t="shared" si="27"/>
        <v>INSERT INTO "TeamRanks" (team_id,team_sport_id,team_rank) VALUES (6,27,7);</v>
      </c>
    </row>
    <row r="1793" spans="2:8" x14ac:dyDescent="0.25">
      <c r="B1793" t="s">
        <v>357</v>
      </c>
      <c r="C1793">
        <f>INDEX(NationalTeams!B:B,MATCH(B1793,NationalTeams!C:C,0))</f>
        <v>7</v>
      </c>
      <c r="D1793" t="s">
        <v>1242</v>
      </c>
      <c r="E1793">
        <f>INDEX(TeamSports!B:B,MATCH(D1793,TeamSports!C:C,0))</f>
        <v>27</v>
      </c>
      <c r="F1793">
        <f>INDEX(RanksTable!I:I,MATCH(B1793,RanksTable!B:B,0))</f>
        <v>7</v>
      </c>
      <c r="H1793" t="str">
        <f t="shared" si="27"/>
        <v>INSERT INTO "TeamRanks" (team_id,team_sport_id,team_rank) VALUES (7,27,7);</v>
      </c>
    </row>
    <row r="1794" spans="2:8" x14ac:dyDescent="0.25">
      <c r="B1794" t="s">
        <v>420</v>
      </c>
      <c r="C1794">
        <f>INDEX(NationalTeams!B:B,MATCH(B1794,NationalTeams!C:C,0))</f>
        <v>8</v>
      </c>
      <c r="D1794" t="s">
        <v>1242</v>
      </c>
      <c r="E1794">
        <f>INDEX(TeamSports!B:B,MATCH(D1794,TeamSports!C:C,0))</f>
        <v>27</v>
      </c>
      <c r="F1794">
        <f>INDEX(RanksTable!I:I,MATCH(B1794,RanksTable!B:B,0))</f>
        <v>7</v>
      </c>
      <c r="H1794" t="str">
        <f t="shared" si="27"/>
        <v>INSERT INTO "TeamRanks" (team_id,team_sport_id,team_rank) VALUES (8,27,7);</v>
      </c>
    </row>
    <row r="1795" spans="2:8" x14ac:dyDescent="0.25">
      <c r="B1795" t="s">
        <v>400</v>
      </c>
      <c r="C1795">
        <f>INDEX(NationalTeams!B:B,MATCH(B1795,NationalTeams!C:C,0))</f>
        <v>9</v>
      </c>
      <c r="D1795" t="s">
        <v>1242</v>
      </c>
      <c r="E1795">
        <f>INDEX(TeamSports!B:B,MATCH(D1795,TeamSports!C:C,0))</f>
        <v>27</v>
      </c>
      <c r="F1795">
        <f>INDEX(RanksTable!I:I,MATCH(B1795,RanksTable!B:B,0))</f>
        <v>7</v>
      </c>
      <c r="H1795" t="str">
        <f t="shared" si="27"/>
        <v>INSERT INTO "TeamRanks" (team_id,team_sport_id,team_rank) VALUES (9,27,7);</v>
      </c>
    </row>
    <row r="1796" spans="2:8" x14ac:dyDescent="0.25">
      <c r="B1796" t="s">
        <v>428</v>
      </c>
      <c r="C1796">
        <f>INDEX(NationalTeams!B:B,MATCH(B1796,NationalTeams!C:C,0))</f>
        <v>10</v>
      </c>
      <c r="D1796" t="s">
        <v>1242</v>
      </c>
      <c r="E1796">
        <f>INDEX(TeamSports!B:B,MATCH(D1796,TeamSports!C:C,0))</f>
        <v>27</v>
      </c>
      <c r="F1796">
        <f>INDEX(RanksTable!I:I,MATCH(B1796,RanksTable!B:B,0))</f>
        <v>7</v>
      </c>
      <c r="H1796" t="str">
        <f t="shared" ref="H1796:H1859" si="28">_xlfn.CONCAT($H$1,$L$1,$C$1,$L$1," ",$J$1,$C$2,$N$1,$E$2,$N$1,$F$2,$K$1,$I$1,$J$1,C1796,$N$1,E1796,$N$1,F1796,$K$1,$O$1)</f>
        <v>INSERT INTO "TeamRanks" (team_id,team_sport_id,team_rank) VALUES (10,27,7);</v>
      </c>
    </row>
    <row r="1797" spans="2:8" x14ac:dyDescent="0.25">
      <c r="B1797" t="s">
        <v>324</v>
      </c>
      <c r="C1797">
        <f>INDEX(NationalTeams!B:B,MATCH(B1797,NationalTeams!C:C,0))</f>
        <v>11</v>
      </c>
      <c r="D1797" t="s">
        <v>1242</v>
      </c>
      <c r="E1797">
        <f>INDEX(TeamSports!B:B,MATCH(D1797,TeamSports!C:C,0))</f>
        <v>27</v>
      </c>
      <c r="F1797">
        <f>INDEX(RanksTable!I:I,MATCH(B1797,RanksTable!B:B,0))</f>
        <v>7</v>
      </c>
      <c r="H1797" t="str">
        <f t="shared" si="28"/>
        <v>INSERT INTO "TeamRanks" (team_id,team_sport_id,team_rank) VALUES (11,27,7);</v>
      </c>
    </row>
    <row r="1798" spans="2:8" x14ac:dyDescent="0.25">
      <c r="B1798" t="s">
        <v>376</v>
      </c>
      <c r="C1798">
        <f>INDEX(NationalTeams!B:B,MATCH(B1798,NationalTeams!C:C,0))</f>
        <v>12</v>
      </c>
      <c r="D1798" t="s">
        <v>1242</v>
      </c>
      <c r="E1798">
        <f>INDEX(TeamSports!B:B,MATCH(D1798,TeamSports!C:C,0))</f>
        <v>27</v>
      </c>
      <c r="F1798">
        <f>INDEX(RanksTable!I:I,MATCH(B1798,RanksTable!B:B,0))</f>
        <v>4</v>
      </c>
      <c r="H1798" t="str">
        <f t="shared" si="28"/>
        <v>INSERT INTO "TeamRanks" (team_id,team_sport_id,team_rank) VALUES (12,27,4);</v>
      </c>
    </row>
    <row r="1799" spans="2:8" x14ac:dyDescent="0.25">
      <c r="B1799" t="s">
        <v>529</v>
      </c>
      <c r="C1799">
        <f>INDEX(NationalTeams!B:B,MATCH(B1799,NationalTeams!C:C,0))</f>
        <v>13</v>
      </c>
      <c r="D1799" t="s">
        <v>1242</v>
      </c>
      <c r="E1799">
        <f>INDEX(TeamSports!B:B,MATCH(D1799,TeamSports!C:C,0))</f>
        <v>27</v>
      </c>
      <c r="F1799">
        <f>INDEX(RanksTable!I:I,MATCH(B1799,RanksTable!B:B,0))</f>
        <v>7</v>
      </c>
      <c r="H1799" t="str">
        <f t="shared" si="28"/>
        <v>INSERT INTO "TeamRanks" (team_id,team_sport_id,team_rank) VALUES (13,27,7);</v>
      </c>
    </row>
    <row r="1800" spans="2:8" x14ac:dyDescent="0.25">
      <c r="B1800" t="s">
        <v>415</v>
      </c>
      <c r="C1800">
        <f>INDEX(NationalTeams!B:B,MATCH(B1800,NationalTeams!C:C,0))</f>
        <v>14</v>
      </c>
      <c r="D1800" t="s">
        <v>1242</v>
      </c>
      <c r="E1800">
        <f>INDEX(TeamSports!B:B,MATCH(D1800,TeamSports!C:C,0))</f>
        <v>27</v>
      </c>
      <c r="F1800">
        <f>INDEX(RanksTable!I:I,MATCH(B1800,RanksTable!B:B,0))</f>
        <v>5</v>
      </c>
      <c r="H1800" t="str">
        <f t="shared" si="28"/>
        <v>INSERT INTO "TeamRanks" (team_id,team_sport_id,team_rank) VALUES (14,27,5);</v>
      </c>
    </row>
    <row r="1801" spans="2:8" x14ac:dyDescent="0.25">
      <c r="B1801" t="s">
        <v>424</v>
      </c>
      <c r="C1801">
        <f>INDEX(NationalTeams!B:B,MATCH(B1801,NationalTeams!C:C,0))</f>
        <v>15</v>
      </c>
      <c r="D1801" t="s">
        <v>1242</v>
      </c>
      <c r="E1801">
        <f>INDEX(TeamSports!B:B,MATCH(D1801,TeamSports!C:C,0))</f>
        <v>27</v>
      </c>
      <c r="F1801">
        <f>INDEX(RanksTable!I:I,MATCH(B1801,RanksTable!B:B,0))</f>
        <v>7</v>
      </c>
      <c r="H1801" t="str">
        <f t="shared" si="28"/>
        <v>INSERT INTO "TeamRanks" (team_id,team_sport_id,team_rank) VALUES (15,27,7);</v>
      </c>
    </row>
    <row r="1802" spans="2:8" x14ac:dyDescent="0.25">
      <c r="B1802" t="s">
        <v>426</v>
      </c>
      <c r="C1802">
        <f>INDEX(NationalTeams!B:B,MATCH(B1802,NationalTeams!C:C,0))</f>
        <v>16</v>
      </c>
      <c r="D1802" t="s">
        <v>1242</v>
      </c>
      <c r="E1802">
        <f>INDEX(TeamSports!B:B,MATCH(D1802,TeamSports!C:C,0))</f>
        <v>27</v>
      </c>
      <c r="F1802">
        <f>INDEX(RanksTable!I:I,MATCH(B1802,RanksTable!B:B,0))</f>
        <v>3</v>
      </c>
      <c r="H1802" t="str">
        <f t="shared" si="28"/>
        <v>INSERT INTO "TeamRanks" (team_id,team_sport_id,team_rank) VALUES (16,27,3);</v>
      </c>
    </row>
    <row r="1803" spans="2:8" x14ac:dyDescent="0.25">
      <c r="B1803" t="s">
        <v>514</v>
      </c>
      <c r="C1803">
        <f>INDEX(NationalTeams!B:B,MATCH(B1803,NationalTeams!C:C,0))</f>
        <v>17</v>
      </c>
      <c r="D1803" t="s">
        <v>1242</v>
      </c>
      <c r="E1803">
        <f>INDEX(TeamSports!B:B,MATCH(D1803,TeamSports!C:C,0))</f>
        <v>27</v>
      </c>
      <c r="F1803">
        <f>INDEX(RanksTable!I:I,MATCH(B1803,RanksTable!B:B,0))</f>
        <v>3</v>
      </c>
      <c r="H1803" t="str">
        <f t="shared" si="28"/>
        <v>INSERT INTO "TeamRanks" (team_id,team_sport_id,team_rank) VALUES (17,27,3);</v>
      </c>
    </row>
    <row r="1804" spans="2:8" x14ac:dyDescent="0.25">
      <c r="B1804" t="s">
        <v>535</v>
      </c>
      <c r="C1804">
        <f>INDEX(NationalTeams!B:B,MATCH(B1804,NationalTeams!C:C,0))</f>
        <v>18</v>
      </c>
      <c r="D1804" t="s">
        <v>1242</v>
      </c>
      <c r="E1804">
        <f>INDEX(TeamSports!B:B,MATCH(D1804,TeamSports!C:C,0))</f>
        <v>27</v>
      </c>
      <c r="F1804">
        <f>INDEX(RanksTable!I:I,MATCH(B1804,RanksTable!B:B,0))</f>
        <v>7</v>
      </c>
      <c r="H1804" t="str">
        <f t="shared" si="28"/>
        <v>INSERT INTO "TeamRanks" (team_id,team_sport_id,team_rank) VALUES (18,27,7);</v>
      </c>
    </row>
    <row r="1805" spans="2:8" x14ac:dyDescent="0.25">
      <c r="B1805" t="s">
        <v>419</v>
      </c>
      <c r="C1805">
        <f>INDEX(NationalTeams!B:B,MATCH(B1805,NationalTeams!C:C,0))</f>
        <v>19</v>
      </c>
      <c r="D1805" t="s">
        <v>1242</v>
      </c>
      <c r="E1805">
        <f>INDEX(TeamSports!B:B,MATCH(D1805,TeamSports!C:C,0))</f>
        <v>27</v>
      </c>
      <c r="F1805">
        <f>INDEX(RanksTable!I:I,MATCH(B1805,RanksTable!B:B,0))</f>
        <v>4</v>
      </c>
      <c r="H1805" t="str">
        <f t="shared" si="28"/>
        <v>INSERT INTO "TeamRanks" (team_id,team_sport_id,team_rank) VALUES (19,27,4);</v>
      </c>
    </row>
    <row r="1806" spans="2:8" x14ac:dyDescent="0.25">
      <c r="B1806" t="s">
        <v>433</v>
      </c>
      <c r="C1806">
        <f>INDEX(NationalTeams!B:B,MATCH(B1806,NationalTeams!C:C,0))</f>
        <v>20</v>
      </c>
      <c r="D1806" t="s">
        <v>1242</v>
      </c>
      <c r="E1806">
        <f>INDEX(TeamSports!B:B,MATCH(D1806,TeamSports!C:C,0))</f>
        <v>27</v>
      </c>
      <c r="F1806">
        <f>INDEX(RanksTable!I:I,MATCH(B1806,RanksTable!B:B,0))</f>
        <v>7</v>
      </c>
      <c r="H1806" t="str">
        <f t="shared" si="28"/>
        <v>INSERT INTO "TeamRanks" (team_id,team_sport_id,team_rank) VALUES (20,27,7);</v>
      </c>
    </row>
    <row r="1807" spans="2:8" x14ac:dyDescent="0.25">
      <c r="B1807" t="s">
        <v>465</v>
      </c>
      <c r="C1807">
        <f>INDEX(NationalTeams!B:B,MATCH(B1807,NationalTeams!C:C,0))</f>
        <v>21</v>
      </c>
      <c r="D1807" t="s">
        <v>1242</v>
      </c>
      <c r="E1807">
        <f>INDEX(TeamSports!B:B,MATCH(D1807,TeamSports!C:C,0))</f>
        <v>27</v>
      </c>
      <c r="F1807">
        <f>INDEX(RanksTable!I:I,MATCH(B1807,RanksTable!B:B,0))</f>
        <v>6</v>
      </c>
      <c r="H1807" t="str">
        <f t="shared" si="28"/>
        <v>INSERT INTO "TeamRanks" (team_id,team_sport_id,team_rank) VALUES (21,27,6);</v>
      </c>
    </row>
    <row r="1808" spans="2:8" x14ac:dyDescent="0.25">
      <c r="B1808" t="s">
        <v>408</v>
      </c>
      <c r="C1808">
        <f>INDEX(NationalTeams!B:B,MATCH(B1808,NationalTeams!C:C,0))</f>
        <v>22</v>
      </c>
      <c r="D1808" t="s">
        <v>1242</v>
      </c>
      <c r="E1808">
        <f>INDEX(TeamSports!B:B,MATCH(D1808,TeamSports!C:C,0))</f>
        <v>27</v>
      </c>
      <c r="F1808">
        <f>INDEX(RanksTable!I:I,MATCH(B1808,RanksTable!B:B,0))</f>
        <v>7</v>
      </c>
      <c r="H1808" t="str">
        <f t="shared" si="28"/>
        <v>INSERT INTO "TeamRanks" (team_id,team_sport_id,team_rank) VALUES (22,27,7);</v>
      </c>
    </row>
    <row r="1809" spans="2:8" x14ac:dyDescent="0.25">
      <c r="B1809" t="s">
        <v>505</v>
      </c>
      <c r="C1809">
        <f>INDEX(NationalTeams!B:B,MATCH(B1809,NationalTeams!C:C,0))</f>
        <v>23</v>
      </c>
      <c r="D1809" t="s">
        <v>1242</v>
      </c>
      <c r="E1809">
        <f>INDEX(TeamSports!B:B,MATCH(D1809,TeamSports!C:C,0))</f>
        <v>27</v>
      </c>
      <c r="F1809">
        <f>INDEX(RanksTable!I:I,MATCH(B1809,RanksTable!B:B,0))</f>
        <v>4</v>
      </c>
      <c r="H1809" t="str">
        <f t="shared" si="28"/>
        <v>INSERT INTO "TeamRanks" (team_id,team_sport_id,team_rank) VALUES (23,27,4);</v>
      </c>
    </row>
    <row r="1810" spans="2:8" x14ac:dyDescent="0.25">
      <c r="B1810" t="s">
        <v>334</v>
      </c>
      <c r="C1810">
        <f>INDEX(NationalTeams!B:B,MATCH(B1810,NationalTeams!C:C,0))</f>
        <v>24</v>
      </c>
      <c r="D1810" t="s">
        <v>1242</v>
      </c>
      <c r="E1810">
        <f>INDEX(TeamSports!B:B,MATCH(D1810,TeamSports!C:C,0))</f>
        <v>27</v>
      </c>
      <c r="F1810">
        <f>INDEX(RanksTable!I:I,MATCH(B1810,RanksTable!B:B,0))</f>
        <v>7</v>
      </c>
      <c r="H1810" t="str">
        <f t="shared" si="28"/>
        <v>INSERT INTO "TeamRanks" (team_id,team_sport_id,team_rank) VALUES (24,27,7);</v>
      </c>
    </row>
    <row r="1811" spans="2:8" x14ac:dyDescent="0.25">
      <c r="B1811" t="s">
        <v>337</v>
      </c>
      <c r="C1811">
        <f>INDEX(NationalTeams!B:B,MATCH(B1811,NationalTeams!C:C,0))</f>
        <v>25</v>
      </c>
      <c r="D1811" t="s">
        <v>1242</v>
      </c>
      <c r="E1811">
        <f>INDEX(TeamSports!B:B,MATCH(D1811,TeamSports!C:C,0))</f>
        <v>27</v>
      </c>
      <c r="F1811">
        <f>INDEX(RanksTable!I:I,MATCH(B1811,RanksTable!B:B,0))</f>
        <v>6</v>
      </c>
      <c r="H1811" t="str">
        <f t="shared" si="28"/>
        <v>INSERT INTO "TeamRanks" (team_id,team_sport_id,team_rank) VALUES (25,27,6);</v>
      </c>
    </row>
    <row r="1812" spans="2:8" x14ac:dyDescent="0.25">
      <c r="B1812" t="s">
        <v>403</v>
      </c>
      <c r="C1812">
        <f>INDEX(NationalTeams!B:B,MATCH(B1812,NationalTeams!C:C,0))</f>
        <v>26</v>
      </c>
      <c r="D1812" t="s">
        <v>1242</v>
      </c>
      <c r="E1812">
        <f>INDEX(TeamSports!B:B,MATCH(D1812,TeamSports!C:C,0))</f>
        <v>27</v>
      </c>
      <c r="F1812">
        <f>INDEX(RanksTable!I:I,MATCH(B1812,RanksTable!B:B,0))</f>
        <v>7</v>
      </c>
      <c r="H1812" t="str">
        <f t="shared" si="28"/>
        <v>INSERT INTO "TeamRanks" (team_id,team_sport_id,team_rank) VALUES (26,27,7);</v>
      </c>
    </row>
    <row r="1813" spans="2:8" x14ac:dyDescent="0.25">
      <c r="B1813" t="s">
        <v>525</v>
      </c>
      <c r="C1813">
        <f>INDEX(NationalTeams!B:B,MATCH(B1813,NationalTeams!C:C,0))</f>
        <v>27</v>
      </c>
      <c r="D1813" t="s">
        <v>1242</v>
      </c>
      <c r="E1813">
        <f>INDEX(TeamSports!B:B,MATCH(D1813,TeamSports!C:C,0))</f>
        <v>27</v>
      </c>
      <c r="F1813">
        <f>INDEX(RanksTable!I:I,MATCH(B1813,RanksTable!B:B,0))</f>
        <v>7</v>
      </c>
      <c r="H1813" t="str">
        <f t="shared" si="28"/>
        <v>INSERT INTO "TeamRanks" (team_id,team_sport_id,team_rank) VALUES (27,27,7);</v>
      </c>
    </row>
    <row r="1814" spans="2:8" x14ac:dyDescent="0.25">
      <c r="B1814" t="s">
        <v>453</v>
      </c>
      <c r="C1814">
        <f>INDEX(NationalTeams!B:B,MATCH(B1814,NationalTeams!C:C,0))</f>
        <v>28</v>
      </c>
      <c r="D1814" t="s">
        <v>1242</v>
      </c>
      <c r="E1814">
        <f>INDEX(TeamSports!B:B,MATCH(D1814,TeamSports!C:C,0))</f>
        <v>27</v>
      </c>
      <c r="F1814">
        <f>INDEX(RanksTable!I:I,MATCH(B1814,RanksTable!B:B,0))</f>
        <v>7</v>
      </c>
      <c r="H1814" t="str">
        <f t="shared" si="28"/>
        <v>INSERT INTO "TeamRanks" (team_id,team_sport_id,team_rank) VALUES (28,27,7);</v>
      </c>
    </row>
    <row r="1815" spans="2:8" x14ac:dyDescent="0.25">
      <c r="B1815" t="s">
        <v>353</v>
      </c>
      <c r="C1815">
        <f>INDEX(NationalTeams!B:B,MATCH(B1815,NationalTeams!C:C,0))</f>
        <v>29</v>
      </c>
      <c r="D1815" t="s">
        <v>1242</v>
      </c>
      <c r="E1815">
        <f>INDEX(TeamSports!B:B,MATCH(D1815,TeamSports!C:C,0))</f>
        <v>27</v>
      </c>
      <c r="F1815">
        <f>INDEX(RanksTable!I:I,MATCH(B1815,RanksTable!B:B,0))</f>
        <v>7</v>
      </c>
      <c r="H1815" t="str">
        <f t="shared" si="28"/>
        <v>INSERT INTO "TeamRanks" (team_id,team_sport_id,team_rank) VALUES (29,27,7);</v>
      </c>
    </row>
    <row r="1816" spans="2:8" x14ac:dyDescent="0.25">
      <c r="B1816" t="s">
        <v>516</v>
      </c>
      <c r="C1816">
        <f>INDEX(NationalTeams!B:B,MATCH(B1816,NationalTeams!C:C,0))</f>
        <v>30</v>
      </c>
      <c r="D1816" t="s">
        <v>1242</v>
      </c>
      <c r="E1816">
        <f>INDEX(TeamSports!B:B,MATCH(D1816,TeamSports!C:C,0))</f>
        <v>27</v>
      </c>
      <c r="F1816">
        <f>INDEX(RanksTable!I:I,MATCH(B1816,RanksTable!B:B,0))</f>
        <v>7</v>
      </c>
      <c r="H1816" t="str">
        <f t="shared" si="28"/>
        <v>INSERT INTO "TeamRanks" (team_id,team_sport_id,team_rank) VALUES (30,27,7);</v>
      </c>
    </row>
    <row r="1817" spans="2:8" x14ac:dyDescent="0.25">
      <c r="B1817" t="s">
        <v>340</v>
      </c>
      <c r="C1817">
        <f>INDEX(NationalTeams!B:B,MATCH(B1817,NationalTeams!C:C,0))</f>
        <v>31</v>
      </c>
      <c r="D1817" t="s">
        <v>1242</v>
      </c>
      <c r="E1817">
        <f>INDEX(TeamSports!B:B,MATCH(D1817,TeamSports!C:C,0))</f>
        <v>27</v>
      </c>
      <c r="F1817">
        <f>INDEX(RanksTable!I:I,MATCH(B1817,RanksTable!B:B,0))</f>
        <v>7</v>
      </c>
      <c r="H1817" t="str">
        <f t="shared" si="28"/>
        <v>INSERT INTO "TeamRanks" (team_id,team_sport_id,team_rank) VALUES (31,27,7);</v>
      </c>
    </row>
    <row r="1818" spans="2:8" x14ac:dyDescent="0.25">
      <c r="B1818" t="s">
        <v>327</v>
      </c>
      <c r="C1818">
        <f>INDEX(NationalTeams!B:B,MATCH(B1818,NationalTeams!C:C,0))</f>
        <v>32</v>
      </c>
      <c r="D1818" t="s">
        <v>1242</v>
      </c>
      <c r="E1818">
        <f>INDEX(TeamSports!B:B,MATCH(D1818,TeamSports!C:C,0))</f>
        <v>27</v>
      </c>
      <c r="F1818">
        <f>INDEX(RanksTable!I:I,MATCH(B1818,RanksTable!B:B,0))</f>
        <v>3</v>
      </c>
      <c r="H1818" t="str">
        <f t="shared" si="28"/>
        <v>INSERT INTO "TeamRanks" (team_id,team_sport_id,team_rank) VALUES (32,27,3);</v>
      </c>
    </row>
    <row r="1819" spans="2:8" x14ac:dyDescent="0.25">
      <c r="B1819" t="s">
        <v>478</v>
      </c>
      <c r="C1819">
        <f>INDEX(NationalTeams!B:B,MATCH(B1819,NationalTeams!C:C,0))</f>
        <v>33</v>
      </c>
      <c r="D1819" t="s">
        <v>1242</v>
      </c>
      <c r="E1819">
        <f>INDEX(TeamSports!B:B,MATCH(D1819,TeamSports!C:C,0))</f>
        <v>27</v>
      </c>
      <c r="F1819">
        <f>INDEX(RanksTable!I:I,MATCH(B1819,RanksTable!B:B,0))</f>
        <v>7</v>
      </c>
      <c r="H1819" t="str">
        <f t="shared" si="28"/>
        <v>INSERT INTO "TeamRanks" (team_id,team_sport_id,team_rank) VALUES (33,27,7);</v>
      </c>
    </row>
    <row r="1820" spans="2:8" x14ac:dyDescent="0.25">
      <c r="B1820" t="s">
        <v>510</v>
      </c>
      <c r="C1820">
        <f>INDEX(NationalTeams!B:B,MATCH(B1820,NationalTeams!C:C,0))</f>
        <v>34</v>
      </c>
      <c r="D1820" t="s">
        <v>1242</v>
      </c>
      <c r="E1820">
        <f>INDEX(TeamSports!B:B,MATCH(D1820,TeamSports!C:C,0))</f>
        <v>27</v>
      </c>
      <c r="F1820">
        <f>INDEX(RanksTable!I:I,MATCH(B1820,RanksTable!B:B,0))</f>
        <v>6</v>
      </c>
      <c r="H1820" t="str">
        <f t="shared" si="28"/>
        <v>INSERT INTO "TeamRanks" (team_id,team_sport_id,team_rank) VALUES (34,27,6);</v>
      </c>
    </row>
    <row r="1821" spans="2:8" x14ac:dyDescent="0.25">
      <c r="B1821" t="s">
        <v>366</v>
      </c>
      <c r="C1821">
        <f>INDEX(NationalTeams!B:B,MATCH(B1821,NationalTeams!C:C,0))</f>
        <v>35</v>
      </c>
      <c r="D1821" t="s">
        <v>1242</v>
      </c>
      <c r="E1821">
        <f>INDEX(TeamSports!B:B,MATCH(D1821,TeamSports!C:C,0))</f>
        <v>27</v>
      </c>
      <c r="F1821">
        <f>INDEX(RanksTable!I:I,MATCH(B1821,RanksTable!B:B,0))</f>
        <v>7</v>
      </c>
      <c r="H1821" t="str">
        <f t="shared" si="28"/>
        <v>INSERT INTO "TeamRanks" (team_id,team_sport_id,team_rank) VALUES (35,27,7);</v>
      </c>
    </row>
    <row r="1822" spans="2:8" x14ac:dyDescent="0.25">
      <c r="B1822" t="s">
        <v>341</v>
      </c>
      <c r="C1822">
        <f>INDEX(NationalTeams!B:B,MATCH(B1822,NationalTeams!C:C,0))</f>
        <v>36</v>
      </c>
      <c r="D1822" t="s">
        <v>1242</v>
      </c>
      <c r="E1822">
        <f>INDEX(TeamSports!B:B,MATCH(D1822,TeamSports!C:C,0))</f>
        <v>27</v>
      </c>
      <c r="F1822">
        <f>INDEX(RanksTable!I:I,MATCH(B1822,RanksTable!B:B,0))</f>
        <v>7</v>
      </c>
      <c r="H1822" t="str">
        <f t="shared" si="28"/>
        <v>INSERT INTO "TeamRanks" (team_id,team_sport_id,team_rank) VALUES (36,27,7);</v>
      </c>
    </row>
    <row r="1823" spans="2:8" x14ac:dyDescent="0.25">
      <c r="B1823" t="s">
        <v>454</v>
      </c>
      <c r="C1823">
        <f>INDEX(NationalTeams!B:B,MATCH(B1823,NationalTeams!C:C,0))</f>
        <v>37</v>
      </c>
      <c r="D1823" t="s">
        <v>1242</v>
      </c>
      <c r="E1823">
        <f>INDEX(TeamSports!B:B,MATCH(D1823,TeamSports!C:C,0))</f>
        <v>27</v>
      </c>
      <c r="F1823">
        <f>INDEX(RanksTable!I:I,MATCH(B1823,RanksTable!B:B,0))</f>
        <v>7</v>
      </c>
      <c r="H1823" t="str">
        <f t="shared" si="28"/>
        <v>INSERT INTO "TeamRanks" (team_id,team_sport_id,team_rank) VALUES (37,27,7);</v>
      </c>
    </row>
    <row r="1824" spans="2:8" x14ac:dyDescent="0.25">
      <c r="B1824" t="s">
        <v>371</v>
      </c>
      <c r="C1824">
        <f>INDEX(NationalTeams!B:B,MATCH(B1824,NationalTeams!C:C,0))</f>
        <v>38</v>
      </c>
      <c r="D1824" t="s">
        <v>1242</v>
      </c>
      <c r="E1824">
        <f>INDEX(TeamSports!B:B,MATCH(D1824,TeamSports!C:C,0))</f>
        <v>27</v>
      </c>
      <c r="F1824">
        <f>INDEX(RanksTable!I:I,MATCH(B1824,RanksTable!B:B,0))</f>
        <v>7</v>
      </c>
      <c r="H1824" t="str">
        <f t="shared" si="28"/>
        <v>INSERT INTO "TeamRanks" (team_id,team_sport_id,team_rank) VALUES (38,27,7);</v>
      </c>
    </row>
    <row r="1825" spans="2:8" x14ac:dyDescent="0.25">
      <c r="B1825" t="s">
        <v>462</v>
      </c>
      <c r="C1825">
        <f>INDEX(NationalTeams!B:B,MATCH(B1825,NationalTeams!C:C,0))</f>
        <v>39</v>
      </c>
      <c r="D1825" t="s">
        <v>1242</v>
      </c>
      <c r="E1825">
        <f>INDEX(TeamSports!B:B,MATCH(D1825,TeamSports!C:C,0))</f>
        <v>27</v>
      </c>
      <c r="F1825">
        <f>INDEX(RanksTable!I:I,MATCH(B1825,RanksTable!B:B,0))</f>
        <v>6</v>
      </c>
      <c r="H1825" t="str">
        <f t="shared" si="28"/>
        <v>INSERT INTO "TeamRanks" (team_id,team_sport_id,team_rank) VALUES (39,27,6);</v>
      </c>
    </row>
    <row r="1826" spans="2:8" x14ac:dyDescent="0.25">
      <c r="B1826" t="s">
        <v>322</v>
      </c>
      <c r="C1826">
        <f>INDEX(NationalTeams!B:B,MATCH(B1826,NationalTeams!C:C,0))</f>
        <v>40</v>
      </c>
      <c r="D1826" t="s">
        <v>1242</v>
      </c>
      <c r="E1826">
        <f>INDEX(TeamSports!B:B,MATCH(D1826,TeamSports!C:C,0))</f>
        <v>27</v>
      </c>
      <c r="F1826">
        <f>INDEX(RanksTable!I:I,MATCH(B1826,RanksTable!B:B,0))</f>
        <v>7</v>
      </c>
      <c r="H1826" t="str">
        <f t="shared" si="28"/>
        <v>INSERT INTO "TeamRanks" (team_id,team_sport_id,team_rank) VALUES (40,27,7);</v>
      </c>
    </row>
    <row r="1827" spans="2:8" x14ac:dyDescent="0.25">
      <c r="B1827" t="s">
        <v>355</v>
      </c>
      <c r="C1827">
        <f>INDEX(NationalTeams!B:B,MATCH(B1827,NationalTeams!C:C,0))</f>
        <v>41</v>
      </c>
      <c r="D1827" t="s">
        <v>1242</v>
      </c>
      <c r="E1827">
        <f>INDEX(TeamSports!B:B,MATCH(D1827,TeamSports!C:C,0))</f>
        <v>27</v>
      </c>
      <c r="F1827">
        <f>INDEX(RanksTable!I:I,MATCH(B1827,RanksTable!B:B,0))</f>
        <v>3</v>
      </c>
      <c r="H1827" t="str">
        <f t="shared" si="28"/>
        <v>INSERT INTO "TeamRanks" (team_id,team_sport_id,team_rank) VALUES (41,27,3);</v>
      </c>
    </row>
    <row r="1828" spans="2:8" x14ac:dyDescent="0.25">
      <c r="B1828" t="s">
        <v>344</v>
      </c>
      <c r="C1828">
        <f>INDEX(NationalTeams!B:B,MATCH(B1828,NationalTeams!C:C,0))</f>
        <v>42</v>
      </c>
      <c r="D1828" t="s">
        <v>1242</v>
      </c>
      <c r="E1828">
        <f>INDEX(TeamSports!B:B,MATCH(D1828,TeamSports!C:C,0))</f>
        <v>27</v>
      </c>
      <c r="F1828">
        <f>INDEX(RanksTable!I:I,MATCH(B1828,RanksTable!B:B,0))</f>
        <v>7</v>
      </c>
      <c r="H1828" t="str">
        <f t="shared" si="28"/>
        <v>INSERT INTO "TeamRanks" (team_id,team_sport_id,team_rank) VALUES (42,27,7);</v>
      </c>
    </row>
    <row r="1829" spans="2:8" x14ac:dyDescent="0.25">
      <c r="B1829" t="s">
        <v>330</v>
      </c>
      <c r="C1829">
        <f>INDEX(NationalTeams!B:B,MATCH(B1829,NationalTeams!C:C,0))</f>
        <v>43</v>
      </c>
      <c r="D1829" t="s">
        <v>1242</v>
      </c>
      <c r="E1829">
        <f>INDEX(TeamSports!B:B,MATCH(D1829,TeamSports!C:C,0))</f>
        <v>27</v>
      </c>
      <c r="F1829">
        <f>INDEX(RanksTable!I:I,MATCH(B1829,RanksTable!B:B,0))</f>
        <v>5</v>
      </c>
      <c r="H1829" t="str">
        <f t="shared" si="28"/>
        <v>INSERT INTO "TeamRanks" (team_id,team_sport_id,team_rank) VALUES (43,27,5);</v>
      </c>
    </row>
    <row r="1830" spans="2:8" x14ac:dyDescent="0.25">
      <c r="B1830" t="s">
        <v>429</v>
      </c>
      <c r="C1830">
        <f>INDEX(NationalTeams!B:B,MATCH(B1830,NationalTeams!C:C,0))</f>
        <v>44</v>
      </c>
      <c r="D1830" t="s">
        <v>1242</v>
      </c>
      <c r="E1830">
        <f>INDEX(TeamSports!B:B,MATCH(D1830,TeamSports!C:C,0))</f>
        <v>27</v>
      </c>
      <c r="F1830">
        <f>INDEX(RanksTable!I:I,MATCH(B1830,RanksTable!B:B,0))</f>
        <v>3</v>
      </c>
      <c r="H1830" t="str">
        <f t="shared" si="28"/>
        <v>INSERT INTO "TeamRanks" (team_id,team_sport_id,team_rank) VALUES (44,27,3);</v>
      </c>
    </row>
    <row r="1831" spans="2:8" x14ac:dyDescent="0.25">
      <c r="B1831" t="s">
        <v>534</v>
      </c>
      <c r="C1831">
        <f>INDEX(NationalTeams!B:B,MATCH(B1831,NationalTeams!C:C,0))</f>
        <v>45</v>
      </c>
      <c r="D1831" t="s">
        <v>1242</v>
      </c>
      <c r="E1831">
        <f>INDEX(TeamSports!B:B,MATCH(D1831,TeamSports!C:C,0))</f>
        <v>27</v>
      </c>
      <c r="F1831">
        <f>INDEX(RanksTable!I:I,MATCH(B1831,RanksTable!B:B,0))</f>
        <v>7</v>
      </c>
      <c r="H1831" t="str">
        <f t="shared" si="28"/>
        <v>INSERT INTO "TeamRanks" (team_id,team_sport_id,team_rank) VALUES (45,27,7);</v>
      </c>
    </row>
    <row r="1832" spans="2:8" x14ac:dyDescent="0.25">
      <c r="B1832" t="s">
        <v>328</v>
      </c>
      <c r="C1832">
        <f>INDEX(NationalTeams!B:B,MATCH(B1832,NationalTeams!C:C,0))</f>
        <v>46</v>
      </c>
      <c r="D1832" t="s">
        <v>1242</v>
      </c>
      <c r="E1832">
        <f>INDEX(TeamSports!B:B,MATCH(D1832,TeamSports!C:C,0))</f>
        <v>27</v>
      </c>
      <c r="F1832">
        <f>INDEX(RanksTable!I:I,MATCH(B1832,RanksTable!B:B,0))</f>
        <v>3</v>
      </c>
      <c r="H1832" t="str">
        <f t="shared" si="28"/>
        <v>INSERT INTO "TeamRanks" (team_id,team_sport_id,team_rank) VALUES (46,27,3);</v>
      </c>
    </row>
    <row r="1833" spans="2:8" x14ac:dyDescent="0.25">
      <c r="B1833" t="s">
        <v>368</v>
      </c>
      <c r="C1833">
        <f>INDEX(NationalTeams!B:B,MATCH(B1833,NationalTeams!C:C,0))</f>
        <v>47</v>
      </c>
      <c r="D1833" t="s">
        <v>1242</v>
      </c>
      <c r="E1833">
        <f>INDEX(TeamSports!B:B,MATCH(D1833,TeamSports!C:C,0))</f>
        <v>27</v>
      </c>
      <c r="F1833">
        <f>INDEX(RanksTable!I:I,MATCH(B1833,RanksTable!B:B,0))</f>
        <v>7</v>
      </c>
      <c r="H1833" t="str">
        <f t="shared" si="28"/>
        <v>INSERT INTO "TeamRanks" (team_id,team_sport_id,team_rank) VALUES (47,27,7);</v>
      </c>
    </row>
    <row r="1834" spans="2:8" x14ac:dyDescent="0.25">
      <c r="B1834" t="s">
        <v>369</v>
      </c>
      <c r="C1834">
        <f>INDEX(NationalTeams!B:B,MATCH(B1834,NationalTeams!C:C,0))</f>
        <v>48</v>
      </c>
      <c r="D1834" t="s">
        <v>1242</v>
      </c>
      <c r="E1834">
        <f>INDEX(TeamSports!B:B,MATCH(D1834,TeamSports!C:C,0))</f>
        <v>27</v>
      </c>
      <c r="F1834">
        <f>INDEX(RanksTable!I:I,MATCH(B1834,RanksTable!B:B,0))</f>
        <v>7</v>
      </c>
      <c r="H1834" t="str">
        <f t="shared" si="28"/>
        <v>INSERT INTO "TeamRanks" (team_id,team_sport_id,team_rank) VALUES (48,27,7);</v>
      </c>
    </row>
    <row r="1835" spans="2:8" x14ac:dyDescent="0.25">
      <c r="B1835" t="s">
        <v>447</v>
      </c>
      <c r="C1835">
        <f>INDEX(NationalTeams!B:B,MATCH(B1835,NationalTeams!C:C,0))</f>
        <v>49</v>
      </c>
      <c r="D1835" t="s">
        <v>1242</v>
      </c>
      <c r="E1835">
        <f>INDEX(TeamSports!B:B,MATCH(D1835,TeamSports!C:C,0))</f>
        <v>27</v>
      </c>
      <c r="F1835">
        <f>INDEX(RanksTable!I:I,MATCH(B1835,RanksTable!B:B,0))</f>
        <v>7</v>
      </c>
      <c r="H1835" t="str">
        <f t="shared" si="28"/>
        <v>INSERT INTO "TeamRanks" (team_id,team_sport_id,team_rank) VALUES (49,27,7);</v>
      </c>
    </row>
    <row r="1836" spans="2:8" x14ac:dyDescent="0.25">
      <c r="B1836" t="s">
        <v>425</v>
      </c>
      <c r="C1836">
        <f>INDEX(NationalTeams!B:B,MATCH(B1836,NationalTeams!C:C,0))</f>
        <v>50</v>
      </c>
      <c r="D1836" t="s">
        <v>1242</v>
      </c>
      <c r="E1836">
        <f>INDEX(TeamSports!B:B,MATCH(D1836,TeamSports!C:C,0))</f>
        <v>27</v>
      </c>
      <c r="F1836">
        <f>INDEX(RanksTable!I:I,MATCH(B1836,RanksTable!B:B,0))</f>
        <v>1</v>
      </c>
      <c r="H1836" t="str">
        <f t="shared" si="28"/>
        <v>INSERT INTO "TeamRanks" (team_id,team_sport_id,team_rank) VALUES (50,27,1);</v>
      </c>
    </row>
    <row r="1837" spans="2:8" x14ac:dyDescent="0.25">
      <c r="B1837" t="s">
        <v>323</v>
      </c>
      <c r="C1837">
        <f>INDEX(NationalTeams!B:B,MATCH(B1837,NationalTeams!C:C,0))</f>
        <v>51</v>
      </c>
      <c r="D1837" t="s">
        <v>1242</v>
      </c>
      <c r="E1837">
        <f>INDEX(TeamSports!B:B,MATCH(D1837,TeamSports!C:C,0))</f>
        <v>27</v>
      </c>
      <c r="F1837">
        <f>INDEX(RanksTable!I:I,MATCH(B1837,RanksTable!B:B,0))</f>
        <v>7</v>
      </c>
      <c r="H1837" t="str">
        <f t="shared" si="28"/>
        <v>INSERT INTO "TeamRanks" (team_id,team_sport_id,team_rank) VALUES (51,27,7);</v>
      </c>
    </row>
    <row r="1838" spans="2:8" x14ac:dyDescent="0.25">
      <c r="B1838" t="s">
        <v>354</v>
      </c>
      <c r="C1838">
        <f>INDEX(NationalTeams!B:B,MATCH(B1838,NationalTeams!C:C,0))</f>
        <v>52</v>
      </c>
      <c r="D1838" t="s">
        <v>1242</v>
      </c>
      <c r="E1838">
        <f>INDEX(TeamSports!B:B,MATCH(D1838,TeamSports!C:C,0))</f>
        <v>27</v>
      </c>
      <c r="F1838">
        <f>INDEX(RanksTable!I:I,MATCH(B1838,RanksTable!B:B,0))</f>
        <v>4</v>
      </c>
      <c r="H1838" t="str">
        <f t="shared" si="28"/>
        <v>INSERT INTO "TeamRanks" (team_id,team_sport_id,team_rank) VALUES (52,27,4);</v>
      </c>
    </row>
    <row r="1839" spans="2:8" x14ac:dyDescent="0.25">
      <c r="B1839" t="s">
        <v>498</v>
      </c>
      <c r="C1839">
        <f>INDEX(NationalTeams!B:B,MATCH(B1839,NationalTeams!C:C,0))</f>
        <v>53</v>
      </c>
      <c r="D1839" t="s">
        <v>1242</v>
      </c>
      <c r="E1839">
        <f>INDEX(TeamSports!B:B,MATCH(D1839,TeamSports!C:C,0))</f>
        <v>27</v>
      </c>
      <c r="F1839">
        <f>INDEX(RanksTable!I:I,MATCH(B1839,RanksTable!B:B,0))</f>
        <v>4</v>
      </c>
      <c r="H1839" t="str">
        <f t="shared" si="28"/>
        <v>INSERT INTO "TeamRanks" (team_id,team_sport_id,team_rank) VALUES (53,27,4);</v>
      </c>
    </row>
    <row r="1840" spans="2:8" x14ac:dyDescent="0.25">
      <c r="B1840" t="s">
        <v>406</v>
      </c>
      <c r="C1840">
        <f>INDEX(NationalTeams!B:B,MATCH(B1840,NationalTeams!C:C,0))</f>
        <v>54</v>
      </c>
      <c r="D1840" t="s">
        <v>1242</v>
      </c>
      <c r="E1840">
        <f>INDEX(TeamSports!B:B,MATCH(D1840,TeamSports!C:C,0))</f>
        <v>27</v>
      </c>
      <c r="F1840">
        <f>INDEX(RanksTable!I:I,MATCH(B1840,RanksTable!B:B,0))</f>
        <v>2</v>
      </c>
      <c r="H1840" t="str">
        <f t="shared" si="28"/>
        <v>INSERT INTO "TeamRanks" (team_id,team_sport_id,team_rank) VALUES (54,27,2);</v>
      </c>
    </row>
    <row r="1841" spans="2:8" x14ac:dyDescent="0.25">
      <c r="B1841" t="s">
        <v>404</v>
      </c>
      <c r="C1841">
        <f>INDEX(NationalTeams!B:B,MATCH(B1841,NationalTeams!C:C,0))</f>
        <v>55</v>
      </c>
      <c r="D1841" t="s">
        <v>1242</v>
      </c>
      <c r="E1841">
        <f>INDEX(TeamSports!B:B,MATCH(D1841,TeamSports!C:C,0))</f>
        <v>27</v>
      </c>
      <c r="F1841">
        <f>INDEX(RanksTable!I:I,MATCH(B1841,RanksTable!B:B,0))</f>
        <v>4</v>
      </c>
      <c r="H1841" t="str">
        <f t="shared" si="28"/>
        <v>INSERT INTO "TeamRanks" (team_id,team_sport_id,team_rank) VALUES (55,27,4);</v>
      </c>
    </row>
    <row r="1842" spans="2:8" x14ac:dyDescent="0.25">
      <c r="B1842" t="s">
        <v>495</v>
      </c>
      <c r="C1842">
        <f>INDEX(NationalTeams!B:B,MATCH(B1842,NationalTeams!C:C,0))</f>
        <v>56</v>
      </c>
      <c r="D1842" t="s">
        <v>1242</v>
      </c>
      <c r="E1842">
        <f>INDEX(TeamSports!B:B,MATCH(D1842,TeamSports!C:C,0))</f>
        <v>27</v>
      </c>
      <c r="F1842">
        <f>INDEX(RanksTable!I:I,MATCH(B1842,RanksTable!B:B,0))</f>
        <v>7</v>
      </c>
      <c r="H1842" t="str">
        <f t="shared" si="28"/>
        <v>INSERT INTO "TeamRanks" (team_id,team_sport_id,team_rank) VALUES (56,27,7);</v>
      </c>
    </row>
    <row r="1843" spans="2:8" x14ac:dyDescent="0.25">
      <c r="B1843" t="s">
        <v>413</v>
      </c>
      <c r="C1843">
        <f>INDEX(NationalTeams!B:B,MATCH(B1843,NationalTeams!C:C,0))</f>
        <v>57</v>
      </c>
      <c r="D1843" t="s">
        <v>1242</v>
      </c>
      <c r="E1843">
        <f>INDEX(TeamSports!B:B,MATCH(D1843,TeamSports!C:C,0))</f>
        <v>27</v>
      </c>
      <c r="F1843">
        <f>INDEX(RanksTable!I:I,MATCH(B1843,RanksTable!B:B,0))</f>
        <v>7</v>
      </c>
      <c r="H1843" t="str">
        <f t="shared" si="28"/>
        <v>INSERT INTO "TeamRanks" (team_id,team_sport_id,team_rank) VALUES (57,27,7);</v>
      </c>
    </row>
    <row r="1844" spans="2:8" x14ac:dyDescent="0.25">
      <c r="B1844" t="s">
        <v>331</v>
      </c>
      <c r="C1844">
        <f>INDEX(NationalTeams!B:B,MATCH(B1844,NationalTeams!C:C,0))</f>
        <v>58</v>
      </c>
      <c r="D1844" t="s">
        <v>1242</v>
      </c>
      <c r="E1844">
        <f>INDEX(TeamSports!B:B,MATCH(D1844,TeamSports!C:C,0))</f>
        <v>27</v>
      </c>
      <c r="F1844">
        <f>INDEX(RanksTable!I:I,MATCH(B1844,RanksTable!B:B,0))</f>
        <v>5</v>
      </c>
      <c r="H1844" t="str">
        <f t="shared" si="28"/>
        <v>INSERT INTO "TeamRanks" (team_id,team_sport_id,team_rank) VALUES (58,27,5);</v>
      </c>
    </row>
    <row r="1845" spans="2:8" x14ac:dyDescent="0.25">
      <c r="B1845" t="s">
        <v>365</v>
      </c>
      <c r="C1845">
        <f>INDEX(NationalTeams!B:B,MATCH(B1845,NationalTeams!C:C,0))</f>
        <v>59</v>
      </c>
      <c r="D1845" t="s">
        <v>1242</v>
      </c>
      <c r="E1845">
        <f>INDEX(TeamSports!B:B,MATCH(D1845,TeamSports!C:C,0))</f>
        <v>27</v>
      </c>
      <c r="F1845">
        <f>INDEX(RanksTable!I:I,MATCH(B1845,RanksTable!B:B,0))</f>
        <v>7</v>
      </c>
      <c r="H1845" t="str">
        <f t="shared" si="28"/>
        <v>INSERT INTO "TeamRanks" (team_id,team_sport_id,team_rank) VALUES (59,27,7);</v>
      </c>
    </row>
    <row r="1846" spans="2:8" x14ac:dyDescent="0.25">
      <c r="B1846" t="s">
        <v>332</v>
      </c>
      <c r="C1846">
        <f>INDEX(NationalTeams!B:B,MATCH(B1846,NationalTeams!C:C,0))</f>
        <v>60</v>
      </c>
      <c r="D1846" t="s">
        <v>1242</v>
      </c>
      <c r="E1846">
        <f>INDEX(TeamSports!B:B,MATCH(D1846,TeamSports!C:C,0))</f>
        <v>27</v>
      </c>
      <c r="F1846">
        <f>INDEX(RanksTable!I:I,MATCH(B1846,RanksTable!B:B,0))</f>
        <v>5</v>
      </c>
      <c r="H1846" t="str">
        <f t="shared" si="28"/>
        <v>INSERT INTO "TeamRanks" (team_id,team_sport_id,team_rank) VALUES (60,27,5);</v>
      </c>
    </row>
    <row r="1847" spans="2:8" x14ac:dyDescent="0.25">
      <c r="B1847" t="s">
        <v>435</v>
      </c>
      <c r="C1847">
        <f>INDEX(NationalTeams!B:B,MATCH(B1847,NationalTeams!C:C,0))</f>
        <v>61</v>
      </c>
      <c r="D1847" t="s">
        <v>1242</v>
      </c>
      <c r="E1847">
        <f>INDEX(TeamSports!B:B,MATCH(D1847,TeamSports!C:C,0))</f>
        <v>27</v>
      </c>
      <c r="F1847">
        <f>INDEX(RanksTable!I:I,MATCH(B1847,RanksTable!B:B,0))</f>
        <v>7</v>
      </c>
      <c r="H1847" t="str">
        <f t="shared" si="28"/>
        <v>INSERT INTO "TeamRanks" (team_id,team_sport_id,team_rank) VALUES (61,27,7);</v>
      </c>
    </row>
    <row r="1848" spans="2:8" x14ac:dyDescent="0.25">
      <c r="B1848" t="s">
        <v>346</v>
      </c>
      <c r="C1848">
        <f>INDEX(NationalTeams!B:B,MATCH(B1848,NationalTeams!C:C,0))</f>
        <v>62</v>
      </c>
      <c r="D1848" t="s">
        <v>1242</v>
      </c>
      <c r="E1848">
        <f>INDEX(TeamSports!B:B,MATCH(D1848,TeamSports!C:C,0))</f>
        <v>27</v>
      </c>
      <c r="F1848">
        <f>INDEX(RanksTable!I:I,MATCH(B1848,RanksTable!B:B,0))</f>
        <v>7</v>
      </c>
      <c r="H1848" t="str">
        <f t="shared" si="28"/>
        <v>INSERT INTO "TeamRanks" (team_id,team_sport_id,team_rank) VALUES (62,27,7);</v>
      </c>
    </row>
    <row r="1849" spans="2:8" x14ac:dyDescent="0.25">
      <c r="B1849" t="s">
        <v>515</v>
      </c>
      <c r="C1849">
        <f>INDEX(NationalTeams!B:B,MATCH(B1849,NationalTeams!C:C,0))</f>
        <v>63</v>
      </c>
      <c r="D1849" t="s">
        <v>1242</v>
      </c>
      <c r="E1849">
        <f>INDEX(TeamSports!B:B,MATCH(D1849,TeamSports!C:C,0))</f>
        <v>27</v>
      </c>
      <c r="F1849">
        <f>INDEX(RanksTable!I:I,MATCH(B1849,RanksTable!B:B,0))</f>
        <v>7</v>
      </c>
      <c r="H1849" t="str">
        <f t="shared" si="28"/>
        <v>INSERT INTO "TeamRanks" (team_id,team_sport_id,team_rank) VALUES (63,27,7);</v>
      </c>
    </row>
    <row r="1850" spans="2:8" x14ac:dyDescent="0.25">
      <c r="B1850" t="s">
        <v>509</v>
      </c>
      <c r="C1850">
        <f>INDEX(NationalTeams!B:B,MATCH(B1850,NationalTeams!C:C,0))</f>
        <v>64</v>
      </c>
      <c r="D1850" t="s">
        <v>1242</v>
      </c>
      <c r="E1850">
        <f>INDEX(TeamSports!B:B,MATCH(D1850,TeamSports!C:C,0))</f>
        <v>27</v>
      </c>
      <c r="F1850">
        <f>INDEX(RanksTable!I:I,MATCH(B1850,RanksTable!B:B,0))</f>
        <v>5</v>
      </c>
      <c r="H1850" t="str">
        <f t="shared" si="28"/>
        <v>INSERT INTO "TeamRanks" (team_id,team_sport_id,team_rank) VALUES (64,27,5);</v>
      </c>
    </row>
    <row r="1851" spans="2:8" x14ac:dyDescent="0.25">
      <c r="B1851" t="s">
        <v>518</v>
      </c>
      <c r="C1851">
        <f>INDEX(NationalTeams!B:B,MATCH(B1851,NationalTeams!C:C,0))</f>
        <v>65</v>
      </c>
      <c r="D1851" t="s">
        <v>1242</v>
      </c>
      <c r="E1851">
        <f>INDEX(TeamSports!B:B,MATCH(D1851,TeamSports!C:C,0))</f>
        <v>27</v>
      </c>
      <c r="F1851">
        <f>INDEX(RanksTable!I:I,MATCH(B1851,RanksTable!B:B,0))</f>
        <v>6</v>
      </c>
      <c r="H1851" t="str">
        <f t="shared" si="28"/>
        <v>INSERT INTO "TeamRanks" (team_id,team_sport_id,team_rank) VALUES (65,27,6);</v>
      </c>
    </row>
    <row r="1852" spans="2:8" x14ac:dyDescent="0.25">
      <c r="B1852" t="s">
        <v>490</v>
      </c>
      <c r="C1852">
        <f>INDEX(NationalTeams!B:B,MATCH(B1852,NationalTeams!C:C,0))</f>
        <v>66</v>
      </c>
      <c r="D1852" t="s">
        <v>1242</v>
      </c>
      <c r="E1852">
        <f>INDEX(TeamSports!B:B,MATCH(D1852,TeamSports!C:C,0))</f>
        <v>27</v>
      </c>
      <c r="F1852">
        <f>INDEX(RanksTable!I:I,MATCH(B1852,RanksTable!B:B,0))</f>
        <v>3</v>
      </c>
      <c r="H1852" t="str">
        <f t="shared" si="28"/>
        <v>INSERT INTO "TeamRanks" (team_id,team_sport_id,team_rank) VALUES (66,27,3);</v>
      </c>
    </row>
    <row r="1853" spans="2:8" x14ac:dyDescent="0.25">
      <c r="B1853" t="s">
        <v>349</v>
      </c>
      <c r="C1853">
        <f>INDEX(NationalTeams!B:B,MATCH(B1853,NationalTeams!C:C,0))</f>
        <v>67</v>
      </c>
      <c r="D1853" t="s">
        <v>1242</v>
      </c>
      <c r="E1853">
        <f>INDEX(TeamSports!B:B,MATCH(D1853,TeamSports!C:C,0))</f>
        <v>27</v>
      </c>
      <c r="F1853">
        <f>INDEX(RanksTable!I:I,MATCH(B1853,RanksTable!B:B,0))</f>
        <v>1</v>
      </c>
      <c r="H1853" t="str">
        <f t="shared" si="28"/>
        <v>INSERT INTO "TeamRanks" (team_id,team_sport_id,team_rank) VALUES (67,27,1);</v>
      </c>
    </row>
    <row r="1854" spans="2:8" x14ac:dyDescent="0.25">
      <c r="B1854" t="s">
        <v>531</v>
      </c>
      <c r="C1854">
        <f>INDEX(NationalTeams!B:B,MATCH(B1854,NationalTeams!C:C,0))</f>
        <v>68</v>
      </c>
      <c r="D1854" t="s">
        <v>1242</v>
      </c>
      <c r="E1854">
        <f>INDEX(TeamSports!B:B,MATCH(D1854,TeamSports!C:C,0))</f>
        <v>27</v>
      </c>
      <c r="F1854">
        <f>INDEX(RanksTable!I:I,MATCH(B1854,RanksTable!B:B,0))</f>
        <v>7</v>
      </c>
      <c r="H1854" t="str">
        <f t="shared" si="28"/>
        <v>INSERT INTO "TeamRanks" (team_id,team_sport_id,team_rank) VALUES (68,27,7);</v>
      </c>
    </row>
    <row r="1855" spans="2:8" x14ac:dyDescent="0.25">
      <c r="B1855" t="s">
        <v>326</v>
      </c>
      <c r="C1855">
        <f>INDEX(NationalTeams!B:B,MATCH(B1855,NationalTeams!C:C,0))</f>
        <v>69</v>
      </c>
      <c r="D1855" t="s">
        <v>1242</v>
      </c>
      <c r="E1855">
        <f>INDEX(TeamSports!B:B,MATCH(D1855,TeamSports!C:C,0))</f>
        <v>27</v>
      </c>
      <c r="F1855">
        <f>INDEX(RanksTable!I:I,MATCH(B1855,RanksTable!B:B,0))</f>
        <v>7</v>
      </c>
      <c r="H1855" t="str">
        <f t="shared" si="28"/>
        <v>INSERT INTO "TeamRanks" (team_id,team_sport_id,team_rank) VALUES (69,27,7);</v>
      </c>
    </row>
    <row r="1856" spans="2:8" x14ac:dyDescent="0.25">
      <c r="B1856" t="s">
        <v>320</v>
      </c>
      <c r="C1856">
        <f>INDEX(NationalTeams!B:B,MATCH(B1856,NationalTeams!C:C,0))</f>
        <v>70</v>
      </c>
      <c r="D1856" t="s">
        <v>1242</v>
      </c>
      <c r="E1856">
        <f>INDEX(TeamSports!B:B,MATCH(D1856,TeamSports!C:C,0))</f>
        <v>27</v>
      </c>
      <c r="F1856">
        <f>INDEX(RanksTable!I:I,MATCH(B1856,RanksTable!B:B,0))</f>
        <v>7</v>
      </c>
      <c r="H1856" t="str">
        <f t="shared" si="28"/>
        <v>INSERT INTO "TeamRanks" (team_id,team_sport_id,team_rank) VALUES (70,27,7);</v>
      </c>
    </row>
    <row r="1857" spans="2:8" x14ac:dyDescent="0.25">
      <c r="B1857" t="s">
        <v>459</v>
      </c>
      <c r="C1857">
        <f>INDEX(NationalTeams!B:B,MATCH(B1857,NationalTeams!C:C,0))</f>
        <v>71</v>
      </c>
      <c r="D1857" t="s">
        <v>1242</v>
      </c>
      <c r="E1857">
        <f>INDEX(TeamSports!B:B,MATCH(D1857,TeamSports!C:C,0))</f>
        <v>27</v>
      </c>
      <c r="F1857">
        <f>INDEX(RanksTable!I:I,MATCH(B1857,RanksTable!B:B,0))</f>
        <v>6</v>
      </c>
      <c r="H1857" t="str">
        <f t="shared" si="28"/>
        <v>INSERT INTO "TeamRanks" (team_id,team_sport_id,team_rank) VALUES (71,27,6);</v>
      </c>
    </row>
    <row r="1858" spans="2:8" x14ac:dyDescent="0.25">
      <c r="B1858" t="s">
        <v>445</v>
      </c>
      <c r="C1858">
        <f>INDEX(NationalTeams!B:B,MATCH(B1858,NationalTeams!C:C,0))</f>
        <v>72</v>
      </c>
      <c r="D1858" t="s">
        <v>1242</v>
      </c>
      <c r="E1858">
        <f>INDEX(TeamSports!B:B,MATCH(D1858,TeamSports!C:C,0))</f>
        <v>27</v>
      </c>
      <c r="F1858">
        <f>INDEX(RanksTable!I:I,MATCH(B1858,RanksTable!B:B,0))</f>
        <v>3</v>
      </c>
      <c r="H1858" t="str">
        <f t="shared" si="28"/>
        <v>INSERT INTO "TeamRanks" (team_id,team_sport_id,team_rank) VALUES (72,27,3);</v>
      </c>
    </row>
    <row r="1859" spans="2:8" x14ac:dyDescent="0.25">
      <c r="B1859" t="s">
        <v>511</v>
      </c>
      <c r="C1859">
        <f>INDEX(NationalTeams!B:B,MATCH(B1859,NationalTeams!C:C,0))</f>
        <v>73</v>
      </c>
      <c r="D1859" t="s">
        <v>1242</v>
      </c>
      <c r="E1859">
        <f>INDEX(TeamSports!B:B,MATCH(D1859,TeamSports!C:C,0))</f>
        <v>27</v>
      </c>
      <c r="F1859">
        <f>INDEX(RanksTable!I:I,MATCH(B1859,RanksTable!B:B,0))</f>
        <v>6</v>
      </c>
      <c r="H1859" t="str">
        <f t="shared" si="28"/>
        <v>INSERT INTO "TeamRanks" (team_id,team_sport_id,team_rank) VALUES (73,27,6);</v>
      </c>
    </row>
    <row r="1860" spans="2:8" x14ac:dyDescent="0.25">
      <c r="B1860" t="s">
        <v>487</v>
      </c>
      <c r="C1860">
        <f>INDEX(NationalTeams!B:B,MATCH(B1860,NationalTeams!C:C,0))</f>
        <v>74</v>
      </c>
      <c r="D1860" t="s">
        <v>1242</v>
      </c>
      <c r="E1860">
        <f>INDEX(TeamSports!B:B,MATCH(D1860,TeamSports!C:C,0))</f>
        <v>27</v>
      </c>
      <c r="F1860">
        <f>INDEX(RanksTable!I:I,MATCH(B1860,RanksTable!B:B,0))</f>
        <v>3</v>
      </c>
      <c r="H1860" t="str">
        <f t="shared" ref="H1860:H1923" si="29">_xlfn.CONCAT($H$1,$L$1,$C$1,$L$1," ",$J$1,$C$2,$N$1,$E$2,$N$1,$F$2,$K$1,$I$1,$J$1,C1860,$N$1,E1860,$N$1,F1860,$K$1,$O$1)</f>
        <v>INSERT INTO "TeamRanks" (team_id,team_sport_id,team_rank) VALUES (74,27,3);</v>
      </c>
    </row>
    <row r="1861" spans="2:8" x14ac:dyDescent="0.25">
      <c r="B1861" t="s">
        <v>383</v>
      </c>
      <c r="C1861">
        <f>INDEX(NationalTeams!B:B,MATCH(B1861,NationalTeams!C:C,0))</f>
        <v>75</v>
      </c>
      <c r="D1861" t="s">
        <v>1242</v>
      </c>
      <c r="E1861">
        <f>INDEX(TeamSports!B:B,MATCH(D1861,TeamSports!C:C,0))</f>
        <v>27</v>
      </c>
      <c r="F1861">
        <f>INDEX(RanksTable!I:I,MATCH(B1861,RanksTable!B:B,0))</f>
        <v>7</v>
      </c>
      <c r="H1861" t="str">
        <f t="shared" si="29"/>
        <v>INSERT INTO "TeamRanks" (team_id,team_sport_id,team_rank) VALUES (75,27,7);</v>
      </c>
    </row>
    <row r="1862" spans="2:8" x14ac:dyDescent="0.25">
      <c r="B1862" t="s">
        <v>517</v>
      </c>
      <c r="C1862">
        <f>INDEX(NationalTeams!B:B,MATCH(B1862,NationalTeams!C:C,0))</f>
        <v>76</v>
      </c>
      <c r="D1862" t="s">
        <v>1242</v>
      </c>
      <c r="E1862">
        <f>INDEX(TeamSports!B:B,MATCH(D1862,TeamSports!C:C,0))</f>
        <v>27</v>
      </c>
      <c r="F1862">
        <f>INDEX(RanksTable!I:I,MATCH(B1862,RanksTable!B:B,0))</f>
        <v>7</v>
      </c>
      <c r="H1862" t="str">
        <f t="shared" si="29"/>
        <v>INSERT INTO "TeamRanks" (team_id,team_sport_id,team_rank) VALUES (76,27,7);</v>
      </c>
    </row>
    <row r="1863" spans="2:8" x14ac:dyDescent="0.25">
      <c r="B1863" t="s">
        <v>391</v>
      </c>
      <c r="C1863">
        <f>INDEX(NationalTeams!B:B,MATCH(B1863,NationalTeams!C:C,0))</f>
        <v>77</v>
      </c>
      <c r="D1863" t="s">
        <v>1242</v>
      </c>
      <c r="E1863">
        <f>INDEX(TeamSports!B:B,MATCH(D1863,TeamSports!C:C,0))</f>
        <v>27</v>
      </c>
      <c r="F1863">
        <f>INDEX(RanksTable!I:I,MATCH(B1863,RanksTable!B:B,0))</f>
        <v>7</v>
      </c>
      <c r="H1863" t="str">
        <f t="shared" si="29"/>
        <v>INSERT INTO "TeamRanks" (team_id,team_sport_id,team_rank) VALUES (77,27,7);</v>
      </c>
    </row>
    <row r="1864" spans="2:8" x14ac:dyDescent="0.25">
      <c r="B1864" t="s">
        <v>524</v>
      </c>
      <c r="C1864">
        <f>INDEX(NationalTeams!B:B,MATCH(B1864,NationalTeams!C:C,0))</f>
        <v>78</v>
      </c>
      <c r="D1864" t="s">
        <v>1242</v>
      </c>
      <c r="E1864">
        <f>INDEX(TeamSports!B:B,MATCH(D1864,TeamSports!C:C,0))</f>
        <v>27</v>
      </c>
      <c r="F1864">
        <f>INDEX(RanksTable!I:I,MATCH(B1864,RanksTable!B:B,0))</f>
        <v>7</v>
      </c>
      <c r="H1864" t="str">
        <f t="shared" si="29"/>
        <v>INSERT INTO "TeamRanks" (team_id,team_sport_id,team_rank) VALUES (78,27,7);</v>
      </c>
    </row>
    <row r="1865" spans="2:8" x14ac:dyDescent="0.25">
      <c r="B1865" t="s">
        <v>325</v>
      </c>
      <c r="C1865">
        <f>INDEX(NationalTeams!B:B,MATCH(B1865,NationalTeams!C:C,0))</f>
        <v>79</v>
      </c>
      <c r="D1865" t="s">
        <v>1242</v>
      </c>
      <c r="E1865">
        <f>INDEX(TeamSports!B:B,MATCH(D1865,TeamSports!C:C,0))</f>
        <v>27</v>
      </c>
      <c r="F1865">
        <f>INDEX(RanksTable!I:I,MATCH(B1865,RanksTable!B:B,0))</f>
        <v>7</v>
      </c>
      <c r="H1865" t="str">
        <f t="shared" si="29"/>
        <v>INSERT INTO "TeamRanks" (team_id,team_sport_id,team_rank) VALUES (79,27,7);</v>
      </c>
    </row>
    <row r="1866" spans="2:8" x14ac:dyDescent="0.25">
      <c r="B1866" t="s">
        <v>536</v>
      </c>
      <c r="C1866">
        <f>INDEX(NationalTeams!B:B,MATCH(B1866,NationalTeams!C:C,0))</f>
        <v>80</v>
      </c>
      <c r="D1866" t="s">
        <v>1242</v>
      </c>
      <c r="E1866">
        <f>INDEX(TeamSports!B:B,MATCH(D1866,TeamSports!C:C,0))</f>
        <v>27</v>
      </c>
      <c r="F1866">
        <f>INDEX(RanksTable!I:I,MATCH(B1866,RanksTable!B:B,0))</f>
        <v>7</v>
      </c>
      <c r="H1866" t="str">
        <f t="shared" si="29"/>
        <v>INSERT INTO "TeamRanks" (team_id,team_sport_id,team_rank) VALUES (80,27,7);</v>
      </c>
    </row>
    <row r="1867" spans="2:8" x14ac:dyDescent="0.25">
      <c r="B1867" t="s">
        <v>405</v>
      </c>
      <c r="C1867">
        <f>INDEX(NationalTeams!B:B,MATCH(B1867,NationalTeams!C:C,0))</f>
        <v>81</v>
      </c>
      <c r="D1867" t="s">
        <v>1242</v>
      </c>
      <c r="E1867">
        <f>INDEX(TeamSports!B:B,MATCH(D1867,TeamSports!C:C,0))</f>
        <v>27</v>
      </c>
      <c r="F1867">
        <f>INDEX(RanksTable!I:I,MATCH(B1867,RanksTable!B:B,0))</f>
        <v>7</v>
      </c>
      <c r="H1867" t="str">
        <f t="shared" si="29"/>
        <v>INSERT INTO "TeamRanks" (team_id,team_sport_id,team_rank) VALUES (81,27,7);</v>
      </c>
    </row>
    <row r="1868" spans="2:8" x14ac:dyDescent="0.25">
      <c r="B1868" t="s">
        <v>508</v>
      </c>
      <c r="C1868">
        <f>INDEX(NationalTeams!B:B,MATCH(B1868,NationalTeams!C:C,0))</f>
        <v>82</v>
      </c>
      <c r="D1868" t="s">
        <v>1242</v>
      </c>
      <c r="E1868">
        <f>INDEX(TeamSports!B:B,MATCH(D1868,TeamSports!C:C,0))</f>
        <v>27</v>
      </c>
      <c r="F1868">
        <f>INDEX(RanksTable!I:I,MATCH(B1868,RanksTable!B:B,0))</f>
        <v>5</v>
      </c>
      <c r="H1868" t="str">
        <f t="shared" si="29"/>
        <v>INSERT INTO "TeamRanks" (team_id,team_sport_id,team_rank) VALUES (82,27,5);</v>
      </c>
    </row>
    <row r="1869" spans="2:8" x14ac:dyDescent="0.25">
      <c r="B1869" t="s">
        <v>477</v>
      </c>
      <c r="C1869">
        <f>INDEX(NationalTeams!B:B,MATCH(B1869,NationalTeams!C:C,0))</f>
        <v>83</v>
      </c>
      <c r="D1869" t="s">
        <v>1242</v>
      </c>
      <c r="E1869">
        <f>INDEX(TeamSports!B:B,MATCH(D1869,TeamSports!C:C,0))</f>
        <v>27</v>
      </c>
      <c r="F1869">
        <f>INDEX(RanksTable!I:I,MATCH(B1869,RanksTable!B:B,0))</f>
        <v>4</v>
      </c>
      <c r="H1869" t="str">
        <f t="shared" si="29"/>
        <v>INSERT INTO "TeamRanks" (team_id,team_sport_id,team_rank) VALUES (83,27,4);</v>
      </c>
    </row>
    <row r="1870" spans="2:8" x14ac:dyDescent="0.25">
      <c r="B1870" t="s">
        <v>396</v>
      </c>
      <c r="C1870">
        <f>INDEX(NationalTeams!B:B,MATCH(B1870,NationalTeams!C:C,0))</f>
        <v>84</v>
      </c>
      <c r="D1870" t="s">
        <v>1242</v>
      </c>
      <c r="E1870">
        <f>INDEX(TeamSports!B:B,MATCH(D1870,TeamSports!C:C,0))</f>
        <v>27</v>
      </c>
      <c r="F1870">
        <f>INDEX(RanksTable!I:I,MATCH(B1870,RanksTable!B:B,0))</f>
        <v>4</v>
      </c>
      <c r="H1870" t="str">
        <f t="shared" si="29"/>
        <v>INSERT INTO "TeamRanks" (team_id,team_sport_id,team_rank) VALUES (84,27,4);</v>
      </c>
    </row>
    <row r="1871" spans="2:8" x14ac:dyDescent="0.25">
      <c r="B1871" t="s">
        <v>382</v>
      </c>
      <c r="C1871">
        <f>INDEX(NationalTeams!B:B,MATCH(B1871,NationalTeams!C:C,0))</f>
        <v>85</v>
      </c>
      <c r="D1871" t="s">
        <v>1242</v>
      </c>
      <c r="E1871">
        <f>INDEX(TeamSports!B:B,MATCH(D1871,TeamSports!C:C,0))</f>
        <v>27</v>
      </c>
      <c r="F1871">
        <f>INDEX(RanksTable!I:I,MATCH(B1871,RanksTable!B:B,0))</f>
        <v>7</v>
      </c>
      <c r="H1871" t="str">
        <f t="shared" si="29"/>
        <v>INSERT INTO "TeamRanks" (team_id,team_sport_id,team_rank) VALUES (85,27,7);</v>
      </c>
    </row>
    <row r="1872" spans="2:8" x14ac:dyDescent="0.25">
      <c r="B1872" t="s">
        <v>338</v>
      </c>
      <c r="C1872">
        <f>INDEX(NationalTeams!B:B,MATCH(B1872,NationalTeams!C:C,0))</f>
        <v>86</v>
      </c>
      <c r="D1872" t="s">
        <v>1242</v>
      </c>
      <c r="E1872">
        <f>INDEX(TeamSports!B:B,MATCH(D1872,TeamSports!C:C,0))</f>
        <v>27</v>
      </c>
      <c r="F1872">
        <f>INDEX(RanksTable!I:I,MATCH(B1872,RanksTable!B:B,0))</f>
        <v>7</v>
      </c>
      <c r="H1872" t="str">
        <f t="shared" si="29"/>
        <v>INSERT INTO "TeamRanks" (team_id,team_sport_id,team_rank) VALUES (86,27,7);</v>
      </c>
    </row>
    <row r="1873" spans="2:8" x14ac:dyDescent="0.25">
      <c r="B1873" t="s">
        <v>392</v>
      </c>
      <c r="C1873">
        <f>INDEX(NationalTeams!B:B,MATCH(B1873,NationalTeams!C:C,0))</f>
        <v>87</v>
      </c>
      <c r="D1873" t="s">
        <v>1242</v>
      </c>
      <c r="E1873">
        <f>INDEX(TeamSports!B:B,MATCH(D1873,TeamSports!C:C,0))</f>
        <v>27</v>
      </c>
      <c r="F1873">
        <f>INDEX(RanksTable!I:I,MATCH(B1873,RanksTable!B:B,0))</f>
        <v>7</v>
      </c>
      <c r="H1873" t="str">
        <f t="shared" si="29"/>
        <v>INSERT INTO "TeamRanks" (team_id,team_sport_id,team_rank) VALUES (87,27,7);</v>
      </c>
    </row>
    <row r="1874" spans="2:8" x14ac:dyDescent="0.25">
      <c r="B1874" t="s">
        <v>335</v>
      </c>
      <c r="C1874">
        <f>INDEX(NationalTeams!B:B,MATCH(B1874,NationalTeams!C:C,0))</f>
        <v>88</v>
      </c>
      <c r="D1874" t="s">
        <v>1242</v>
      </c>
      <c r="E1874">
        <f>INDEX(TeamSports!B:B,MATCH(D1874,TeamSports!C:C,0))</f>
        <v>27</v>
      </c>
      <c r="F1874">
        <f>INDEX(RanksTable!I:I,MATCH(B1874,RanksTable!B:B,0))</f>
        <v>7</v>
      </c>
      <c r="H1874" t="str">
        <f t="shared" si="29"/>
        <v>INSERT INTO "TeamRanks" (team_id,team_sport_id,team_rank) VALUES (88,27,7);</v>
      </c>
    </row>
    <row r="1875" spans="2:8" x14ac:dyDescent="0.25">
      <c r="B1875" t="s">
        <v>333</v>
      </c>
      <c r="C1875">
        <f>INDEX(NationalTeams!B:B,MATCH(B1875,NationalTeams!C:C,0))</f>
        <v>89</v>
      </c>
      <c r="D1875" t="s">
        <v>1242</v>
      </c>
      <c r="E1875">
        <f>INDEX(TeamSports!B:B,MATCH(D1875,TeamSports!C:C,0))</f>
        <v>27</v>
      </c>
      <c r="F1875">
        <f>INDEX(RanksTable!I:I,MATCH(B1875,RanksTable!B:B,0))</f>
        <v>7</v>
      </c>
      <c r="H1875" t="str">
        <f t="shared" si="29"/>
        <v>INSERT INTO "TeamRanks" (team_id,team_sport_id,team_rank) VALUES (89,27,7);</v>
      </c>
    </row>
    <row r="1876" spans="2:8" x14ac:dyDescent="0.25">
      <c r="B1876" t="s">
        <v>397</v>
      </c>
      <c r="C1876">
        <f>INDEX(NationalTeams!B:B,MATCH(B1876,NationalTeams!C:C,0))</f>
        <v>90</v>
      </c>
      <c r="D1876" t="s">
        <v>1242</v>
      </c>
      <c r="E1876">
        <f>INDEX(TeamSports!B:B,MATCH(D1876,TeamSports!C:C,0))</f>
        <v>27</v>
      </c>
      <c r="F1876">
        <f>INDEX(RanksTable!I:I,MATCH(B1876,RanksTable!B:B,0))</f>
        <v>4</v>
      </c>
      <c r="H1876" t="str">
        <f t="shared" si="29"/>
        <v>INSERT INTO "TeamRanks" (team_id,team_sport_id,team_rank) VALUES (90,27,4);</v>
      </c>
    </row>
    <row r="1877" spans="2:8" x14ac:dyDescent="0.25">
      <c r="B1877" t="s">
        <v>469</v>
      </c>
      <c r="C1877">
        <f>INDEX(NationalTeams!B:B,MATCH(B1877,NationalTeams!C:C,0))</f>
        <v>91</v>
      </c>
      <c r="D1877" t="s">
        <v>1242</v>
      </c>
      <c r="E1877">
        <f>INDEX(TeamSports!B:B,MATCH(D1877,TeamSports!C:C,0))</f>
        <v>27</v>
      </c>
      <c r="F1877">
        <f>INDEX(RanksTable!I:I,MATCH(B1877,RanksTable!B:B,0))</f>
        <v>3</v>
      </c>
      <c r="H1877" t="str">
        <f t="shared" si="29"/>
        <v>INSERT INTO "TeamRanks" (team_id,team_sport_id,team_rank) VALUES (91,27,3);</v>
      </c>
    </row>
    <row r="1878" spans="2:8" x14ac:dyDescent="0.25">
      <c r="B1878" t="s">
        <v>512</v>
      </c>
      <c r="C1878">
        <f>INDEX(NationalTeams!B:B,MATCH(B1878,NationalTeams!C:C,0))</f>
        <v>92</v>
      </c>
      <c r="D1878" t="s">
        <v>1242</v>
      </c>
      <c r="E1878">
        <f>INDEX(TeamSports!B:B,MATCH(D1878,TeamSports!C:C,0))</f>
        <v>27</v>
      </c>
      <c r="F1878">
        <f>INDEX(RanksTable!I:I,MATCH(B1878,RanksTable!B:B,0))</f>
        <v>5</v>
      </c>
      <c r="H1878" t="str">
        <f t="shared" si="29"/>
        <v>INSERT INTO "TeamRanks" (team_id,team_sport_id,team_rank) VALUES (92,27,5);</v>
      </c>
    </row>
    <row r="1879" spans="2:8" x14ac:dyDescent="0.25">
      <c r="B1879" t="s">
        <v>458</v>
      </c>
      <c r="C1879">
        <f>INDEX(NationalTeams!B:B,MATCH(B1879,NationalTeams!C:C,0))</f>
        <v>93</v>
      </c>
      <c r="D1879" t="s">
        <v>1242</v>
      </c>
      <c r="E1879">
        <f>INDEX(TeamSports!B:B,MATCH(D1879,TeamSports!C:C,0))</f>
        <v>27</v>
      </c>
      <c r="F1879">
        <f>INDEX(RanksTable!I:I,MATCH(B1879,RanksTable!B:B,0))</f>
        <v>5</v>
      </c>
      <c r="H1879" t="str">
        <f t="shared" si="29"/>
        <v>INSERT INTO "TeamRanks" (team_id,team_sport_id,team_rank) VALUES (93,27,5);</v>
      </c>
    </row>
    <row r="1880" spans="2:8" x14ac:dyDescent="0.25">
      <c r="B1880" t="s">
        <v>444</v>
      </c>
      <c r="C1880">
        <f>INDEX(NationalTeams!B:B,MATCH(B1880,NationalTeams!C:C,0))</f>
        <v>94</v>
      </c>
      <c r="D1880" t="s">
        <v>1242</v>
      </c>
      <c r="E1880">
        <f>INDEX(TeamSports!B:B,MATCH(D1880,TeamSports!C:C,0))</f>
        <v>27</v>
      </c>
      <c r="F1880">
        <f>INDEX(RanksTable!I:I,MATCH(B1880,RanksTable!B:B,0))</f>
        <v>5</v>
      </c>
      <c r="H1880" t="str">
        <f t="shared" si="29"/>
        <v>INSERT INTO "TeamRanks" (team_id,team_sport_id,team_rank) VALUES (94,27,5);</v>
      </c>
    </row>
    <row r="1881" spans="2:8" x14ac:dyDescent="0.25">
      <c r="B1881" t="s">
        <v>493</v>
      </c>
      <c r="C1881">
        <f>INDEX(NationalTeams!B:B,MATCH(B1881,NationalTeams!C:C,0))</f>
        <v>95</v>
      </c>
      <c r="D1881" t="s">
        <v>1242</v>
      </c>
      <c r="E1881">
        <f>INDEX(TeamSports!B:B,MATCH(D1881,TeamSports!C:C,0))</f>
        <v>27</v>
      </c>
      <c r="F1881">
        <f>INDEX(RanksTable!I:I,MATCH(B1881,RanksTable!B:B,0))</f>
        <v>3</v>
      </c>
      <c r="H1881" t="str">
        <f t="shared" si="29"/>
        <v>INSERT INTO "TeamRanks" (team_id,team_sport_id,team_rank) VALUES (95,27,3);</v>
      </c>
    </row>
    <row r="1882" spans="2:8" x14ac:dyDescent="0.25">
      <c r="B1882" t="s">
        <v>431</v>
      </c>
      <c r="C1882">
        <f>INDEX(NationalTeams!B:B,MATCH(B1882,NationalTeams!C:C,0))</f>
        <v>96</v>
      </c>
      <c r="D1882" t="s">
        <v>1242</v>
      </c>
      <c r="E1882">
        <f>INDEX(TeamSports!B:B,MATCH(D1882,TeamSports!C:C,0))</f>
        <v>27</v>
      </c>
      <c r="F1882">
        <f>INDEX(RanksTable!I:I,MATCH(B1882,RanksTable!B:B,0))</f>
        <v>7</v>
      </c>
      <c r="H1882" t="str">
        <f t="shared" si="29"/>
        <v>INSERT INTO "TeamRanks" (team_id,team_sport_id,team_rank) VALUES (96,27,7);</v>
      </c>
    </row>
    <row r="1883" spans="2:8" x14ac:dyDescent="0.25">
      <c r="B1883" t="s">
        <v>427</v>
      </c>
      <c r="C1883">
        <f>INDEX(NationalTeams!B:B,MATCH(B1883,NationalTeams!C:C,0))</f>
        <v>97</v>
      </c>
      <c r="D1883" t="s">
        <v>1242</v>
      </c>
      <c r="E1883">
        <f>INDEX(TeamSports!B:B,MATCH(D1883,TeamSports!C:C,0))</f>
        <v>27</v>
      </c>
      <c r="F1883">
        <f>INDEX(RanksTable!I:I,MATCH(B1883,RanksTable!B:B,0))</f>
        <v>5</v>
      </c>
      <c r="H1883" t="str">
        <f t="shared" si="29"/>
        <v>INSERT INTO "TeamRanks" (team_id,team_sport_id,team_rank) VALUES (97,27,5);</v>
      </c>
    </row>
    <row r="1884" spans="2:8" x14ac:dyDescent="0.25">
      <c r="B1884" t="s">
        <v>513</v>
      </c>
      <c r="C1884">
        <f>INDEX(NationalTeams!B:B,MATCH(B1884,NationalTeams!C:C,0))</f>
        <v>98</v>
      </c>
      <c r="D1884" t="s">
        <v>1242</v>
      </c>
      <c r="E1884">
        <f>INDEX(TeamSports!B:B,MATCH(D1884,TeamSports!C:C,0))</f>
        <v>27</v>
      </c>
      <c r="F1884">
        <f>INDEX(RanksTable!I:I,MATCH(B1884,RanksTable!B:B,0))</f>
        <v>6</v>
      </c>
      <c r="H1884" t="str">
        <f t="shared" si="29"/>
        <v>INSERT INTO "TeamRanks" (team_id,team_sport_id,team_rank) VALUES (98,27,6);</v>
      </c>
    </row>
    <row r="1885" spans="2:8" x14ac:dyDescent="0.25">
      <c r="B1885" t="s">
        <v>503</v>
      </c>
      <c r="C1885">
        <f>INDEX(NationalTeams!B:B,MATCH(B1885,NationalTeams!C:C,0))</f>
        <v>99</v>
      </c>
      <c r="D1885" t="s">
        <v>1242</v>
      </c>
      <c r="E1885">
        <f>INDEX(TeamSports!B:B,MATCH(D1885,TeamSports!C:C,0))</f>
        <v>27</v>
      </c>
      <c r="F1885">
        <f>INDEX(RanksTable!I:I,MATCH(B1885,RanksTable!B:B,0))</f>
        <v>7</v>
      </c>
      <c r="H1885" t="str">
        <f t="shared" si="29"/>
        <v>INSERT INTO "TeamRanks" (team_id,team_sport_id,team_rank) VALUES (99,27,7);</v>
      </c>
    </row>
    <row r="1886" spans="2:8" x14ac:dyDescent="0.25">
      <c r="B1886" t="s">
        <v>519</v>
      </c>
      <c r="C1886">
        <f>INDEX(NationalTeams!B:B,MATCH(B1886,NationalTeams!C:C,0))</f>
        <v>100</v>
      </c>
      <c r="D1886" t="s">
        <v>1242</v>
      </c>
      <c r="E1886">
        <f>INDEX(TeamSports!B:B,MATCH(D1886,TeamSports!C:C,0))</f>
        <v>27</v>
      </c>
      <c r="F1886">
        <f>INDEX(RanksTable!I:I,MATCH(B1886,RanksTable!B:B,0))</f>
        <v>7</v>
      </c>
      <c r="H1886" t="str">
        <f t="shared" si="29"/>
        <v>INSERT INTO "TeamRanks" (team_id,team_sport_id,team_rank) VALUES (100,27,7);</v>
      </c>
    </row>
    <row r="1887" spans="2:8" x14ac:dyDescent="0.25">
      <c r="B1887" t="s">
        <v>410</v>
      </c>
      <c r="C1887">
        <f>INDEX(NationalTeams!B:B,MATCH(B1887,NationalTeams!C:C,0))</f>
        <v>101</v>
      </c>
      <c r="D1887" t="s">
        <v>1242</v>
      </c>
      <c r="E1887">
        <f>INDEX(TeamSports!B:B,MATCH(D1887,TeamSports!C:C,0))</f>
        <v>27</v>
      </c>
      <c r="F1887">
        <f>INDEX(RanksTable!I:I,MATCH(B1887,RanksTable!B:B,0))</f>
        <v>7</v>
      </c>
      <c r="H1887" t="str">
        <f t="shared" si="29"/>
        <v>INSERT INTO "TeamRanks" (team_id,team_sport_id,team_rank) VALUES (101,27,7);</v>
      </c>
    </row>
    <row r="1888" spans="2:8" x14ac:dyDescent="0.25">
      <c r="B1888" t="s">
        <v>486</v>
      </c>
      <c r="C1888">
        <f>INDEX(NationalTeams!B:B,MATCH(B1888,NationalTeams!C:C,0))</f>
        <v>102</v>
      </c>
      <c r="D1888" t="s">
        <v>1242</v>
      </c>
      <c r="E1888">
        <f>INDEX(TeamSports!B:B,MATCH(D1888,TeamSports!C:C,0))</f>
        <v>27</v>
      </c>
      <c r="F1888">
        <f>INDEX(RanksTable!I:I,MATCH(B1888,RanksTable!B:B,0))</f>
        <v>7</v>
      </c>
      <c r="H1888" t="str">
        <f t="shared" si="29"/>
        <v>INSERT INTO "TeamRanks" (team_id,team_sport_id,team_rank) VALUES (102,27,7);</v>
      </c>
    </row>
    <row r="1889" spans="2:8" x14ac:dyDescent="0.25">
      <c r="B1889" t="s">
        <v>526</v>
      </c>
      <c r="C1889">
        <f>INDEX(NationalTeams!B:B,MATCH(B1889,NationalTeams!C:C,0))</f>
        <v>103</v>
      </c>
      <c r="D1889" t="s">
        <v>1242</v>
      </c>
      <c r="E1889">
        <f>INDEX(TeamSports!B:B,MATCH(D1889,TeamSports!C:C,0))</f>
        <v>27</v>
      </c>
      <c r="F1889">
        <f>INDEX(RanksTable!I:I,MATCH(B1889,RanksTable!B:B,0))</f>
        <v>7</v>
      </c>
      <c r="H1889" t="str">
        <f t="shared" si="29"/>
        <v>INSERT INTO "TeamRanks" (team_id,team_sport_id,team_rank) VALUES (103,27,7);</v>
      </c>
    </row>
    <row r="1890" spans="2:8" x14ac:dyDescent="0.25">
      <c r="B1890" t="s">
        <v>470</v>
      </c>
      <c r="C1890">
        <f>INDEX(NationalTeams!B:B,MATCH(B1890,NationalTeams!C:C,0))</f>
        <v>104</v>
      </c>
      <c r="D1890" t="s">
        <v>1242</v>
      </c>
      <c r="E1890">
        <f>INDEX(TeamSports!B:B,MATCH(D1890,TeamSports!C:C,0))</f>
        <v>27</v>
      </c>
      <c r="F1890">
        <f>INDEX(RanksTable!I:I,MATCH(B1890,RanksTable!B:B,0))</f>
        <v>7</v>
      </c>
      <c r="H1890" t="str">
        <f t="shared" si="29"/>
        <v>INSERT INTO "TeamRanks" (team_id,team_sport_id,team_rank) VALUES (104,27,7);</v>
      </c>
    </row>
    <row r="1891" spans="2:8" x14ac:dyDescent="0.25">
      <c r="B1891" t="s">
        <v>461</v>
      </c>
      <c r="C1891">
        <f>INDEX(NationalTeams!B:B,MATCH(B1891,NationalTeams!C:C,0))</f>
        <v>105</v>
      </c>
      <c r="D1891" t="s">
        <v>1242</v>
      </c>
      <c r="E1891">
        <f>INDEX(TeamSports!B:B,MATCH(D1891,TeamSports!C:C,0))</f>
        <v>27</v>
      </c>
      <c r="F1891">
        <f>INDEX(RanksTable!I:I,MATCH(B1891,RanksTable!B:B,0))</f>
        <v>7</v>
      </c>
      <c r="H1891" t="str">
        <f t="shared" si="29"/>
        <v>INSERT INTO "TeamRanks" (team_id,team_sport_id,team_rank) VALUES (105,27,7);</v>
      </c>
    </row>
    <row r="1892" spans="2:8" x14ac:dyDescent="0.25">
      <c r="B1892" t="s">
        <v>418</v>
      </c>
      <c r="C1892">
        <f>INDEX(NationalTeams!B:B,MATCH(B1892,NationalTeams!C:C,0))</f>
        <v>106</v>
      </c>
      <c r="D1892" t="s">
        <v>1242</v>
      </c>
      <c r="E1892">
        <f>INDEX(TeamSports!B:B,MATCH(D1892,TeamSports!C:C,0))</f>
        <v>27</v>
      </c>
      <c r="F1892">
        <f>INDEX(RanksTable!I:I,MATCH(B1892,RanksTable!B:B,0))</f>
        <v>7</v>
      </c>
      <c r="H1892" t="str">
        <f t="shared" si="29"/>
        <v>INSERT INTO "TeamRanks" (team_id,team_sport_id,team_rank) VALUES (106,27,7);</v>
      </c>
    </row>
    <row r="1893" spans="2:8" x14ac:dyDescent="0.25">
      <c r="B1893" t="s">
        <v>417</v>
      </c>
      <c r="C1893">
        <f>INDEX(NationalTeams!B:B,MATCH(B1893,NationalTeams!C:C,0))</f>
        <v>107</v>
      </c>
      <c r="D1893" t="s">
        <v>1242</v>
      </c>
      <c r="E1893">
        <f>INDEX(TeamSports!B:B,MATCH(D1893,TeamSports!C:C,0))</f>
        <v>27</v>
      </c>
      <c r="F1893">
        <f>INDEX(RanksTable!I:I,MATCH(B1893,RanksTable!B:B,0))</f>
        <v>7</v>
      </c>
      <c r="H1893" t="str">
        <f t="shared" si="29"/>
        <v>INSERT INTO "TeamRanks" (team_id,team_sport_id,team_rank) VALUES (107,27,7);</v>
      </c>
    </row>
    <row r="1894" spans="2:8" x14ac:dyDescent="0.25">
      <c r="B1894" t="s">
        <v>421</v>
      </c>
      <c r="C1894">
        <f>INDEX(NationalTeams!B:B,MATCH(B1894,NationalTeams!C:C,0))</f>
        <v>108</v>
      </c>
      <c r="D1894" t="s">
        <v>1242</v>
      </c>
      <c r="E1894">
        <f>INDEX(TeamSports!B:B,MATCH(D1894,TeamSports!C:C,0))</f>
        <v>27</v>
      </c>
      <c r="F1894">
        <f>INDEX(RanksTable!I:I,MATCH(B1894,RanksTable!B:B,0))</f>
        <v>4</v>
      </c>
      <c r="H1894" t="str">
        <f t="shared" si="29"/>
        <v>INSERT INTO "TeamRanks" (team_id,team_sport_id,team_rank) VALUES (108,27,4);</v>
      </c>
    </row>
    <row r="1895" spans="2:8" x14ac:dyDescent="0.25">
      <c r="B1895" t="s">
        <v>530</v>
      </c>
      <c r="C1895">
        <f>INDEX(NationalTeams!B:B,MATCH(B1895,NationalTeams!C:C,0))</f>
        <v>109</v>
      </c>
      <c r="D1895" t="s">
        <v>1242</v>
      </c>
      <c r="E1895">
        <f>INDEX(TeamSports!B:B,MATCH(D1895,TeamSports!C:C,0))</f>
        <v>27</v>
      </c>
      <c r="F1895">
        <f>INDEX(RanksTable!I:I,MATCH(B1895,RanksTable!B:B,0))</f>
        <v>3</v>
      </c>
      <c r="H1895" t="str">
        <f t="shared" si="29"/>
        <v>INSERT INTO "TeamRanks" (team_id,team_sport_id,team_rank) VALUES (109,27,3);</v>
      </c>
    </row>
    <row r="1896" spans="2:8" x14ac:dyDescent="0.25">
      <c r="B1896" t="s">
        <v>488</v>
      </c>
      <c r="C1896">
        <f>INDEX(NationalTeams!B:B,MATCH(B1896,NationalTeams!C:C,0))</f>
        <v>110</v>
      </c>
      <c r="D1896" t="s">
        <v>1242</v>
      </c>
      <c r="E1896">
        <f>INDEX(TeamSports!B:B,MATCH(D1896,TeamSports!C:C,0))</f>
        <v>27</v>
      </c>
      <c r="F1896">
        <f>INDEX(RanksTable!I:I,MATCH(B1896,RanksTable!B:B,0))</f>
        <v>3</v>
      </c>
      <c r="H1896" t="str">
        <f t="shared" si="29"/>
        <v>INSERT INTO "TeamRanks" (team_id,team_sport_id,team_rank) VALUES (110,27,3);</v>
      </c>
    </row>
    <row r="1897" spans="2:8" x14ac:dyDescent="0.25">
      <c r="B1897" t="s">
        <v>352</v>
      </c>
      <c r="C1897">
        <f>INDEX(NationalTeams!B:B,MATCH(B1897,NationalTeams!C:C,0))</f>
        <v>111</v>
      </c>
      <c r="D1897" t="s">
        <v>1242</v>
      </c>
      <c r="E1897">
        <f>INDEX(TeamSports!B:B,MATCH(D1897,TeamSports!C:C,0))</f>
        <v>27</v>
      </c>
      <c r="F1897">
        <f>INDEX(RanksTable!I:I,MATCH(B1897,RanksTable!B:B,0))</f>
        <v>7</v>
      </c>
      <c r="H1897" t="str">
        <f t="shared" si="29"/>
        <v>INSERT INTO "TeamRanks" (team_id,team_sport_id,team_rank) VALUES (111,27,7);</v>
      </c>
    </row>
    <row r="1898" spans="2:8" x14ac:dyDescent="0.25">
      <c r="B1898" t="s">
        <v>422</v>
      </c>
      <c r="C1898">
        <f>INDEX(NationalTeams!B:B,MATCH(B1898,NationalTeams!C:C,0))</f>
        <v>112</v>
      </c>
      <c r="D1898" t="s">
        <v>1242</v>
      </c>
      <c r="E1898">
        <f>INDEX(TeamSports!B:B,MATCH(D1898,TeamSports!C:C,0))</f>
        <v>27</v>
      </c>
      <c r="F1898">
        <f>INDEX(RanksTable!I:I,MATCH(B1898,RanksTable!B:B,0))</f>
        <v>1</v>
      </c>
      <c r="H1898" t="str">
        <f t="shared" si="29"/>
        <v>INSERT INTO "TeamRanks" (team_id,team_sport_id,team_rank) VALUES (112,27,1);</v>
      </c>
    </row>
    <row r="1899" spans="2:8" x14ac:dyDescent="0.25">
      <c r="B1899" t="s">
        <v>451</v>
      </c>
      <c r="C1899">
        <f>INDEX(NationalTeams!B:B,MATCH(B1899,NationalTeams!C:C,0))</f>
        <v>113</v>
      </c>
      <c r="D1899" t="s">
        <v>1242</v>
      </c>
      <c r="E1899">
        <f>INDEX(TeamSports!B:B,MATCH(D1899,TeamSports!C:C,0))</f>
        <v>27</v>
      </c>
      <c r="F1899">
        <f>INDEX(RanksTable!I:I,MATCH(B1899,RanksTable!B:B,0))</f>
        <v>7</v>
      </c>
      <c r="H1899" t="str">
        <f t="shared" si="29"/>
        <v>INSERT INTO "TeamRanks" (team_id,team_sport_id,team_rank) VALUES (113,27,7);</v>
      </c>
    </row>
    <row r="1900" spans="2:8" x14ac:dyDescent="0.25">
      <c r="B1900" t="s">
        <v>430</v>
      </c>
      <c r="C1900">
        <f>INDEX(NationalTeams!B:B,MATCH(B1900,NationalTeams!C:C,0))</f>
        <v>114</v>
      </c>
      <c r="D1900" t="s">
        <v>1242</v>
      </c>
      <c r="E1900">
        <f>INDEX(TeamSports!B:B,MATCH(D1900,TeamSports!C:C,0))</f>
        <v>27</v>
      </c>
      <c r="F1900">
        <f>INDEX(RanksTable!I:I,MATCH(B1900,RanksTable!B:B,0))</f>
        <v>7</v>
      </c>
      <c r="H1900" t="str">
        <f t="shared" si="29"/>
        <v>INSERT INTO "TeamRanks" (team_id,team_sport_id,team_rank) VALUES (114,27,7);</v>
      </c>
    </row>
    <row r="1901" spans="2:8" x14ac:dyDescent="0.25">
      <c r="B1901" t="s">
        <v>381</v>
      </c>
      <c r="C1901">
        <f>INDEX(NationalTeams!B:B,MATCH(B1901,NationalTeams!C:C,0))</f>
        <v>115</v>
      </c>
      <c r="D1901" t="s">
        <v>1242</v>
      </c>
      <c r="E1901">
        <f>INDEX(TeamSports!B:B,MATCH(D1901,TeamSports!C:C,0))</f>
        <v>27</v>
      </c>
      <c r="F1901">
        <f>INDEX(RanksTable!I:I,MATCH(B1901,RanksTable!B:B,0))</f>
        <v>5</v>
      </c>
      <c r="H1901" t="str">
        <f t="shared" si="29"/>
        <v>INSERT INTO "TeamRanks" (team_id,team_sport_id,team_rank) VALUES (115,27,5);</v>
      </c>
    </row>
    <row r="1902" spans="2:8" x14ac:dyDescent="0.25">
      <c r="B1902" t="s">
        <v>434</v>
      </c>
      <c r="C1902">
        <f>INDEX(NationalTeams!B:B,MATCH(B1902,NationalTeams!C:C,0))</f>
        <v>116</v>
      </c>
      <c r="D1902" t="s">
        <v>1242</v>
      </c>
      <c r="E1902">
        <f>INDEX(TeamSports!B:B,MATCH(D1902,TeamSports!C:C,0))</f>
        <v>27</v>
      </c>
      <c r="F1902">
        <f>INDEX(RanksTable!I:I,MATCH(B1902,RanksTable!B:B,0))</f>
        <v>7</v>
      </c>
      <c r="H1902" t="str">
        <f t="shared" si="29"/>
        <v>INSERT INTO "TeamRanks" (team_id,team_sport_id,team_rank) VALUES (116,27,7);</v>
      </c>
    </row>
    <row r="1903" spans="2:8" x14ac:dyDescent="0.25">
      <c r="B1903" t="s">
        <v>475</v>
      </c>
      <c r="C1903">
        <f>INDEX(NationalTeams!B:B,MATCH(B1903,NationalTeams!C:C,0))</f>
        <v>117</v>
      </c>
      <c r="D1903" t="s">
        <v>1242</v>
      </c>
      <c r="E1903">
        <f>INDEX(TeamSports!B:B,MATCH(D1903,TeamSports!C:C,0))</f>
        <v>27</v>
      </c>
      <c r="F1903">
        <f>INDEX(RanksTable!I:I,MATCH(B1903,RanksTable!B:B,0))</f>
        <v>7</v>
      </c>
      <c r="H1903" t="str">
        <f t="shared" si="29"/>
        <v>INSERT INTO "TeamRanks" (team_id,team_sport_id,team_rank) VALUES (117,27,7);</v>
      </c>
    </row>
    <row r="1904" spans="2:8" x14ac:dyDescent="0.25">
      <c r="B1904" t="s">
        <v>528</v>
      </c>
      <c r="C1904">
        <f>INDEX(NationalTeams!B:B,MATCH(B1904,NationalTeams!C:C,0))</f>
        <v>118</v>
      </c>
      <c r="D1904" t="s">
        <v>1242</v>
      </c>
      <c r="E1904">
        <f>INDEX(TeamSports!B:B,MATCH(D1904,TeamSports!C:C,0))</f>
        <v>27</v>
      </c>
      <c r="F1904">
        <f>INDEX(RanksTable!I:I,MATCH(B1904,RanksTable!B:B,0))</f>
        <v>7</v>
      </c>
      <c r="H1904" t="str">
        <f t="shared" si="29"/>
        <v>INSERT INTO "TeamRanks" (team_id,team_sport_id,team_rank) VALUES (118,27,7);</v>
      </c>
    </row>
    <row r="1905" spans="2:8" x14ac:dyDescent="0.25">
      <c r="B1905" t="s">
        <v>436</v>
      </c>
      <c r="C1905">
        <f>INDEX(NationalTeams!B:B,MATCH(B1905,NationalTeams!C:C,0))</f>
        <v>119</v>
      </c>
      <c r="D1905" t="s">
        <v>1242</v>
      </c>
      <c r="E1905">
        <f>INDEX(TeamSports!B:B,MATCH(D1905,TeamSports!C:C,0))</f>
        <v>27</v>
      </c>
      <c r="F1905">
        <f>INDEX(RanksTable!I:I,MATCH(B1905,RanksTable!B:B,0))</f>
        <v>7</v>
      </c>
      <c r="H1905" t="str">
        <f t="shared" si="29"/>
        <v>INSERT INTO "TeamRanks" (team_id,team_sport_id,team_rank) VALUES (119,27,7);</v>
      </c>
    </row>
    <row r="1906" spans="2:8" x14ac:dyDescent="0.25">
      <c r="B1906" t="s">
        <v>455</v>
      </c>
      <c r="C1906">
        <f>INDEX(NationalTeams!B:B,MATCH(B1906,NationalTeams!C:C,0))</f>
        <v>120</v>
      </c>
      <c r="D1906" t="s">
        <v>1242</v>
      </c>
      <c r="E1906">
        <f>INDEX(TeamSports!B:B,MATCH(D1906,TeamSports!C:C,0))</f>
        <v>27</v>
      </c>
      <c r="F1906">
        <f>INDEX(RanksTable!I:I,MATCH(B1906,RanksTable!B:B,0))</f>
        <v>5</v>
      </c>
      <c r="H1906" t="str">
        <f t="shared" si="29"/>
        <v>INSERT INTO "TeamRanks" (team_id,team_sport_id,team_rank) VALUES (120,27,5);</v>
      </c>
    </row>
    <row r="1907" spans="2:8" x14ac:dyDescent="0.25">
      <c r="B1907" t="s">
        <v>345</v>
      </c>
      <c r="C1907">
        <f>INDEX(NationalTeams!B:B,MATCH(B1907,NationalTeams!C:C,0))</f>
        <v>121</v>
      </c>
      <c r="D1907" t="s">
        <v>1242</v>
      </c>
      <c r="E1907">
        <f>INDEX(TeamSports!B:B,MATCH(D1907,TeamSports!C:C,0))</f>
        <v>27</v>
      </c>
      <c r="F1907">
        <f>INDEX(RanksTable!I:I,MATCH(B1907,RanksTable!B:B,0))</f>
        <v>7</v>
      </c>
      <c r="H1907" t="str">
        <f t="shared" si="29"/>
        <v>INSERT INTO "TeamRanks" (team_id,team_sport_id,team_rank) VALUES (121,27,7);</v>
      </c>
    </row>
    <row r="1908" spans="2:8" x14ac:dyDescent="0.25">
      <c r="B1908" t="s">
        <v>532</v>
      </c>
      <c r="C1908">
        <f>INDEX(NationalTeams!B:B,MATCH(B1908,NationalTeams!C:C,0))</f>
        <v>122</v>
      </c>
      <c r="D1908" t="s">
        <v>1242</v>
      </c>
      <c r="E1908">
        <f>INDEX(TeamSports!B:B,MATCH(D1908,TeamSports!C:C,0))</f>
        <v>27</v>
      </c>
      <c r="F1908">
        <f>INDEX(RanksTable!I:I,MATCH(B1908,RanksTable!B:B,0))</f>
        <v>7</v>
      </c>
      <c r="H1908" t="str">
        <f t="shared" si="29"/>
        <v>INSERT INTO "TeamRanks" (team_id,team_sport_id,team_rank) VALUES (122,27,7);</v>
      </c>
    </row>
    <row r="1909" spans="2:8" x14ac:dyDescent="0.25">
      <c r="B1909" t="s">
        <v>468</v>
      </c>
      <c r="C1909">
        <f>INDEX(NationalTeams!B:B,MATCH(B1909,NationalTeams!C:C,0))</f>
        <v>123</v>
      </c>
      <c r="D1909" t="s">
        <v>1242</v>
      </c>
      <c r="E1909">
        <f>INDEX(TeamSports!B:B,MATCH(D1909,TeamSports!C:C,0))</f>
        <v>27</v>
      </c>
      <c r="F1909">
        <f>INDEX(RanksTable!I:I,MATCH(B1909,RanksTable!B:B,0))</f>
        <v>7</v>
      </c>
      <c r="H1909" t="str">
        <f t="shared" si="29"/>
        <v>INSERT INTO "TeamRanks" (team_id,team_sport_id,team_rank) VALUES (123,27,7);</v>
      </c>
    </row>
    <row r="1910" spans="2:8" x14ac:dyDescent="0.25">
      <c r="B1910" t="s">
        <v>347</v>
      </c>
      <c r="C1910">
        <f>INDEX(NationalTeams!B:B,MATCH(B1910,NationalTeams!C:C,0))</f>
        <v>124</v>
      </c>
      <c r="D1910" t="s">
        <v>1242</v>
      </c>
      <c r="E1910">
        <f>INDEX(TeamSports!B:B,MATCH(D1910,TeamSports!C:C,0))</f>
        <v>27</v>
      </c>
      <c r="F1910">
        <f>INDEX(RanksTable!I:I,MATCH(B1910,RanksTable!B:B,0))</f>
        <v>7</v>
      </c>
      <c r="H1910" t="str">
        <f t="shared" si="29"/>
        <v>INSERT INTO "TeamRanks" (team_id,team_sport_id,team_rank) VALUES (124,27,7);</v>
      </c>
    </row>
    <row r="1911" spans="2:8" x14ac:dyDescent="0.25">
      <c r="B1911" t="s">
        <v>390</v>
      </c>
      <c r="C1911">
        <f>INDEX(NationalTeams!B:B,MATCH(B1911,NationalTeams!C:C,0))</f>
        <v>125</v>
      </c>
      <c r="D1911" t="s">
        <v>1242</v>
      </c>
      <c r="E1911">
        <f>INDEX(TeamSports!B:B,MATCH(D1911,TeamSports!C:C,0))</f>
        <v>27</v>
      </c>
      <c r="F1911">
        <f>INDEX(RanksTable!I:I,MATCH(B1911,RanksTable!B:B,0))</f>
        <v>7</v>
      </c>
      <c r="H1911" t="str">
        <f t="shared" si="29"/>
        <v>INSERT INTO "TeamRanks" (team_id,team_sport_id,team_rank) VALUES (125,27,7);</v>
      </c>
    </row>
    <row r="1912" spans="2:8" x14ac:dyDescent="0.25">
      <c r="B1912" t="s">
        <v>540</v>
      </c>
      <c r="C1912">
        <f>INDEX(NationalTeams!B:B,MATCH(B1912,NationalTeams!C:C,0))</f>
        <v>126</v>
      </c>
      <c r="D1912" t="s">
        <v>1242</v>
      </c>
      <c r="E1912">
        <f>INDEX(TeamSports!B:B,MATCH(D1912,TeamSports!C:C,0))</f>
        <v>27</v>
      </c>
      <c r="F1912">
        <f>INDEX(RanksTable!I:I,MATCH(B1912,RanksTable!B:B,0))</f>
        <v>7</v>
      </c>
      <c r="H1912" t="str">
        <f t="shared" si="29"/>
        <v>INSERT INTO "TeamRanks" (team_id,team_sport_id,team_rank) VALUES (126,27,7);</v>
      </c>
    </row>
    <row r="1913" spans="2:8" x14ac:dyDescent="0.25">
      <c r="B1913" t="s">
        <v>527</v>
      </c>
      <c r="C1913">
        <f>INDEX(NationalTeams!B:B,MATCH(B1913,NationalTeams!C:C,0))</f>
        <v>127</v>
      </c>
      <c r="D1913" t="s">
        <v>1242</v>
      </c>
      <c r="E1913">
        <f>INDEX(TeamSports!B:B,MATCH(D1913,TeamSports!C:C,0))</f>
        <v>27</v>
      </c>
      <c r="F1913">
        <f>INDEX(RanksTable!I:I,MATCH(B1913,RanksTable!B:B,0))</f>
        <v>4</v>
      </c>
      <c r="H1913" t="str">
        <f t="shared" si="29"/>
        <v>INSERT INTO "TeamRanks" (team_id,team_sport_id,team_rank) VALUES (127,27,4);</v>
      </c>
    </row>
    <row r="1914" spans="2:8" x14ac:dyDescent="0.25">
      <c r="B1914" t="s">
        <v>523</v>
      </c>
      <c r="C1914">
        <f>INDEX(NationalTeams!B:B,MATCH(B1914,NationalTeams!C:C,0))</f>
        <v>128</v>
      </c>
      <c r="D1914" t="s">
        <v>1242</v>
      </c>
      <c r="E1914">
        <f>INDEX(TeamSports!B:B,MATCH(D1914,TeamSports!C:C,0))</f>
        <v>27</v>
      </c>
      <c r="F1914">
        <f>INDEX(RanksTable!I:I,MATCH(B1914,RanksTable!B:B,0))</f>
        <v>7</v>
      </c>
      <c r="H1914" t="str">
        <f t="shared" si="29"/>
        <v>INSERT INTO "TeamRanks" (team_id,team_sport_id,team_rank) VALUES (128,27,7);</v>
      </c>
    </row>
    <row r="1915" spans="2:8" x14ac:dyDescent="0.25">
      <c r="B1915" t="s">
        <v>484</v>
      </c>
      <c r="C1915">
        <f>INDEX(NationalTeams!B:B,MATCH(B1915,NationalTeams!C:C,0))</f>
        <v>129</v>
      </c>
      <c r="D1915" t="s">
        <v>1242</v>
      </c>
      <c r="E1915">
        <f>INDEX(TeamSports!B:B,MATCH(D1915,TeamSports!C:C,0))</f>
        <v>27</v>
      </c>
      <c r="F1915">
        <f>INDEX(RanksTable!I:I,MATCH(B1915,RanksTable!B:B,0))</f>
        <v>7</v>
      </c>
      <c r="H1915" t="str">
        <f t="shared" si="29"/>
        <v>INSERT INTO "TeamRanks" (team_id,team_sport_id,team_rank) VALUES (129,27,7);</v>
      </c>
    </row>
    <row r="1916" spans="2:8" x14ac:dyDescent="0.25">
      <c r="B1916" t="s">
        <v>522</v>
      </c>
      <c r="C1916">
        <f>INDEX(NationalTeams!B:B,MATCH(B1916,NationalTeams!C:C,0))</f>
        <v>130</v>
      </c>
      <c r="D1916" t="s">
        <v>1242</v>
      </c>
      <c r="E1916">
        <f>INDEX(TeamSports!B:B,MATCH(D1916,TeamSports!C:C,0))</f>
        <v>27</v>
      </c>
      <c r="F1916">
        <f>INDEX(RanksTable!I:I,MATCH(B1916,RanksTable!B:B,0))</f>
        <v>7</v>
      </c>
      <c r="H1916" t="str">
        <f t="shared" si="29"/>
        <v>INSERT INTO "TeamRanks" (team_id,team_sport_id,team_rank) VALUES (130,27,7);</v>
      </c>
    </row>
    <row r="1917" spans="2:8" x14ac:dyDescent="0.25">
      <c r="B1917" t="s">
        <v>386</v>
      </c>
      <c r="C1917">
        <f>INDEX(NationalTeams!B:B,MATCH(B1917,NationalTeams!C:C,0))</f>
        <v>131</v>
      </c>
      <c r="D1917" t="s">
        <v>1242</v>
      </c>
      <c r="E1917">
        <f>INDEX(TeamSports!B:B,MATCH(D1917,TeamSports!C:C,0))</f>
        <v>27</v>
      </c>
      <c r="F1917">
        <f>INDEX(RanksTable!I:I,MATCH(B1917,RanksTable!B:B,0))</f>
        <v>7</v>
      </c>
      <c r="H1917" t="str">
        <f t="shared" si="29"/>
        <v>INSERT INTO "TeamRanks" (team_id,team_sport_id,team_rank) VALUES (131,27,7);</v>
      </c>
    </row>
    <row r="1918" spans="2:8" x14ac:dyDescent="0.25">
      <c r="B1918" t="s">
        <v>463</v>
      </c>
      <c r="C1918">
        <f>INDEX(NationalTeams!B:B,MATCH(B1918,NationalTeams!C:C,0))</f>
        <v>132</v>
      </c>
      <c r="D1918" t="s">
        <v>1242</v>
      </c>
      <c r="E1918">
        <f>INDEX(TeamSports!B:B,MATCH(D1918,TeamSports!C:C,0))</f>
        <v>27</v>
      </c>
      <c r="F1918">
        <f>INDEX(RanksTable!I:I,MATCH(B1918,RanksTable!B:B,0))</f>
        <v>6</v>
      </c>
      <c r="H1918" t="str">
        <f t="shared" si="29"/>
        <v>INSERT INTO "TeamRanks" (team_id,team_sport_id,team_rank) VALUES (132,27,6);</v>
      </c>
    </row>
    <row r="1919" spans="2:8" x14ac:dyDescent="0.25">
      <c r="B1919" t="s">
        <v>339</v>
      </c>
      <c r="C1919">
        <f>INDEX(NationalTeams!B:B,MATCH(B1919,NationalTeams!C:C,0))</f>
        <v>133</v>
      </c>
      <c r="D1919" t="s">
        <v>1242</v>
      </c>
      <c r="E1919">
        <f>INDEX(TeamSports!B:B,MATCH(D1919,TeamSports!C:C,0))</f>
        <v>27</v>
      </c>
      <c r="F1919">
        <f>INDEX(RanksTable!I:I,MATCH(B1919,RanksTable!B:B,0))</f>
        <v>7</v>
      </c>
      <c r="H1919" t="str">
        <f t="shared" si="29"/>
        <v>INSERT INTO "TeamRanks" (team_id,team_sport_id,team_rank) VALUES (133,27,7);</v>
      </c>
    </row>
    <row r="1920" spans="2:8" x14ac:dyDescent="0.25">
      <c r="B1920" t="s">
        <v>464</v>
      </c>
      <c r="C1920">
        <f>INDEX(NationalTeams!B:B,MATCH(B1920,NationalTeams!C:C,0))</f>
        <v>134</v>
      </c>
      <c r="D1920" t="s">
        <v>1242</v>
      </c>
      <c r="E1920">
        <f>INDEX(TeamSports!B:B,MATCH(D1920,TeamSports!C:C,0))</f>
        <v>27</v>
      </c>
      <c r="F1920">
        <f>INDEX(RanksTable!I:I,MATCH(B1920,RanksTable!B:B,0))</f>
        <v>7</v>
      </c>
      <c r="H1920" t="str">
        <f t="shared" si="29"/>
        <v>INSERT INTO "TeamRanks" (team_id,team_sport_id,team_rank) VALUES (134,27,7);</v>
      </c>
    </row>
    <row r="1921" spans="2:8" x14ac:dyDescent="0.25">
      <c r="B1921" t="s">
        <v>379</v>
      </c>
      <c r="C1921">
        <f>INDEX(NationalTeams!B:B,MATCH(B1921,NationalTeams!C:C,0))</f>
        <v>135</v>
      </c>
      <c r="D1921" t="s">
        <v>1242</v>
      </c>
      <c r="E1921">
        <f>INDEX(TeamSports!B:B,MATCH(D1921,TeamSports!C:C,0))</f>
        <v>27</v>
      </c>
      <c r="F1921">
        <f>INDEX(RanksTable!I:I,MATCH(B1921,RanksTable!B:B,0))</f>
        <v>7</v>
      </c>
      <c r="H1921" t="str">
        <f t="shared" si="29"/>
        <v>INSERT INTO "TeamRanks" (team_id,team_sport_id,team_rank) VALUES (135,27,7);</v>
      </c>
    </row>
    <row r="1922" spans="2:8" x14ac:dyDescent="0.25">
      <c r="B1922" t="s">
        <v>539</v>
      </c>
      <c r="C1922">
        <f>INDEX(NationalTeams!B:B,MATCH(B1922,NationalTeams!C:C,0))</f>
        <v>136</v>
      </c>
      <c r="D1922" t="s">
        <v>1242</v>
      </c>
      <c r="E1922">
        <f>INDEX(TeamSports!B:B,MATCH(D1922,TeamSports!C:C,0))</f>
        <v>27</v>
      </c>
      <c r="F1922">
        <f>INDEX(RanksTable!I:I,MATCH(B1922,RanksTable!B:B,0))</f>
        <v>7</v>
      </c>
      <c r="H1922" t="str">
        <f t="shared" si="29"/>
        <v>INSERT INTO "TeamRanks" (team_id,team_sport_id,team_rank) VALUES (136,27,7);</v>
      </c>
    </row>
    <row r="1923" spans="2:8" x14ac:dyDescent="0.25">
      <c r="B1923" t="s">
        <v>342</v>
      </c>
      <c r="C1923">
        <f>INDEX(NationalTeams!B:B,MATCH(B1923,NationalTeams!C:C,0))</f>
        <v>137</v>
      </c>
      <c r="D1923" t="s">
        <v>1242</v>
      </c>
      <c r="E1923">
        <f>INDEX(TeamSports!B:B,MATCH(D1923,TeamSports!C:C,0))</f>
        <v>27</v>
      </c>
      <c r="F1923">
        <f>INDEX(RanksTable!I:I,MATCH(B1923,RanksTable!B:B,0))</f>
        <v>7</v>
      </c>
      <c r="H1923" t="str">
        <f t="shared" si="29"/>
        <v>INSERT INTO "TeamRanks" (team_id,team_sport_id,team_rank) VALUES (137,27,7);</v>
      </c>
    </row>
    <row r="1924" spans="2:8" x14ac:dyDescent="0.25">
      <c r="B1924" t="s">
        <v>343</v>
      </c>
      <c r="C1924">
        <f>INDEX(NationalTeams!B:B,MATCH(B1924,NationalTeams!C:C,0))</f>
        <v>138</v>
      </c>
      <c r="D1924" t="s">
        <v>1242</v>
      </c>
      <c r="E1924">
        <f>INDEX(TeamSports!B:B,MATCH(D1924,TeamSports!C:C,0))</f>
        <v>27</v>
      </c>
      <c r="F1924">
        <f>INDEX(RanksTable!I:I,MATCH(B1924,RanksTable!B:B,0))</f>
        <v>7</v>
      </c>
      <c r="H1924" t="str">
        <f t="shared" ref="H1924:H1987" si="30">_xlfn.CONCAT($H$1,$L$1,$C$1,$L$1," ",$J$1,$C$2,$N$1,$E$2,$N$1,$F$2,$K$1,$I$1,$J$1,C1924,$N$1,E1924,$N$1,F1924,$K$1,$O$1)</f>
        <v>INSERT INTO "TeamRanks" (team_id,team_sport_id,team_rank) VALUES (138,27,7);</v>
      </c>
    </row>
    <row r="1925" spans="2:8" x14ac:dyDescent="0.25">
      <c r="B1925" t="s">
        <v>360</v>
      </c>
      <c r="C1925">
        <f>INDEX(NationalTeams!B:B,MATCH(B1925,NationalTeams!C:C,0))</f>
        <v>139</v>
      </c>
      <c r="D1925" t="s">
        <v>1242</v>
      </c>
      <c r="E1925">
        <f>INDEX(TeamSports!B:B,MATCH(D1925,TeamSports!C:C,0))</f>
        <v>27</v>
      </c>
      <c r="F1925">
        <f>INDEX(RanksTable!I:I,MATCH(B1925,RanksTable!B:B,0))</f>
        <v>7</v>
      </c>
      <c r="H1925" t="str">
        <f t="shared" si="30"/>
        <v>INSERT INTO "TeamRanks" (team_id,team_sport_id,team_rank) VALUES (139,27,7);</v>
      </c>
    </row>
    <row r="1926" spans="2:8" x14ac:dyDescent="0.25">
      <c r="B1926" t="s">
        <v>378</v>
      </c>
      <c r="C1926">
        <f>INDEX(NationalTeams!B:B,MATCH(B1926,NationalTeams!C:C,0))</f>
        <v>140</v>
      </c>
      <c r="D1926" t="s">
        <v>1242</v>
      </c>
      <c r="E1926">
        <f>INDEX(TeamSports!B:B,MATCH(D1926,TeamSports!C:C,0))</f>
        <v>27</v>
      </c>
      <c r="F1926">
        <f>INDEX(RanksTable!I:I,MATCH(B1926,RanksTable!B:B,0))</f>
        <v>2</v>
      </c>
      <c r="H1926" t="str">
        <f t="shared" si="30"/>
        <v>INSERT INTO "TeamRanks" (team_id,team_sport_id,team_rank) VALUES (140,27,2);</v>
      </c>
    </row>
    <row r="1927" spans="2:8" x14ac:dyDescent="0.25">
      <c r="B1927" t="s">
        <v>456</v>
      </c>
      <c r="C1927">
        <f>INDEX(NationalTeams!B:B,MATCH(B1927,NationalTeams!C:C,0))</f>
        <v>141</v>
      </c>
      <c r="D1927" t="s">
        <v>1242</v>
      </c>
      <c r="E1927">
        <f>INDEX(TeamSports!B:B,MATCH(D1927,TeamSports!C:C,0))</f>
        <v>27</v>
      </c>
      <c r="F1927">
        <f>INDEX(RanksTable!I:I,MATCH(B1927,RanksTable!B:B,0))</f>
        <v>6</v>
      </c>
      <c r="H1927" t="str">
        <f t="shared" si="30"/>
        <v>INSERT INTO "TeamRanks" (team_id,team_sport_id,team_rank) VALUES (141,27,6);</v>
      </c>
    </row>
    <row r="1928" spans="2:8" x14ac:dyDescent="0.25">
      <c r="B1928" t="s">
        <v>537</v>
      </c>
      <c r="C1928">
        <f>INDEX(NationalTeams!B:B,MATCH(B1928,NationalTeams!C:C,0))</f>
        <v>142</v>
      </c>
      <c r="D1928" t="s">
        <v>1242</v>
      </c>
      <c r="E1928">
        <f>INDEX(TeamSports!B:B,MATCH(D1928,TeamSports!C:C,0))</f>
        <v>27</v>
      </c>
      <c r="F1928">
        <f>INDEX(RanksTable!I:I,MATCH(B1928,RanksTable!B:B,0))</f>
        <v>7</v>
      </c>
      <c r="H1928" t="str">
        <f t="shared" si="30"/>
        <v>INSERT INTO "TeamRanks" (team_id,team_sport_id,team_rank) VALUES (142,27,7);</v>
      </c>
    </row>
    <row r="1929" spans="2:8" x14ac:dyDescent="0.25">
      <c r="B1929" t="s">
        <v>533</v>
      </c>
      <c r="C1929">
        <f>INDEX(NationalTeams!B:B,MATCH(B1929,NationalTeams!C:C,0))</f>
        <v>143</v>
      </c>
      <c r="D1929" t="s">
        <v>1242</v>
      </c>
      <c r="E1929">
        <f>INDEX(TeamSports!B:B,MATCH(D1929,TeamSports!C:C,0))</f>
        <v>27</v>
      </c>
      <c r="F1929">
        <f>INDEX(RanksTable!I:I,MATCH(B1929,RanksTable!B:B,0))</f>
        <v>7</v>
      </c>
      <c r="H1929" t="str">
        <f t="shared" si="30"/>
        <v>INSERT INTO "TeamRanks" (team_id,team_sport_id,team_rank) VALUES (143,27,7);</v>
      </c>
    </row>
    <row r="1930" spans="2:8" x14ac:dyDescent="0.25">
      <c r="B1930" t="s">
        <v>460</v>
      </c>
      <c r="C1930">
        <f>INDEX(NationalTeams!B:B,MATCH(B1930,NationalTeams!C:C,0))</f>
        <v>144</v>
      </c>
      <c r="D1930" t="s">
        <v>1242</v>
      </c>
      <c r="E1930">
        <f>INDEX(TeamSports!B:B,MATCH(D1930,TeamSports!C:C,0))</f>
        <v>27</v>
      </c>
      <c r="F1930">
        <f>INDEX(RanksTable!I:I,MATCH(B1930,RanksTable!B:B,0))</f>
        <v>7</v>
      </c>
      <c r="H1930" t="str">
        <f t="shared" si="30"/>
        <v>INSERT INTO "TeamRanks" (team_id,team_sport_id,team_rank) VALUES (144,27,7);</v>
      </c>
    </row>
    <row r="1931" spans="2:8" x14ac:dyDescent="0.25">
      <c r="B1931" t="s">
        <v>521</v>
      </c>
      <c r="C1931">
        <f>INDEX(NationalTeams!B:B,MATCH(B1931,NationalTeams!C:C,0))</f>
        <v>145</v>
      </c>
      <c r="D1931" t="s">
        <v>1242</v>
      </c>
      <c r="E1931">
        <f>INDEX(TeamSports!B:B,MATCH(D1931,TeamSports!C:C,0))</f>
        <v>27</v>
      </c>
      <c r="F1931">
        <f>INDEX(RanksTable!I:I,MATCH(B1931,RanksTable!B:B,0))</f>
        <v>7</v>
      </c>
      <c r="H1931" t="str">
        <f t="shared" si="30"/>
        <v>INSERT INTO "TeamRanks" (team_id,team_sport_id,team_rank) VALUES (145,27,7);</v>
      </c>
    </row>
    <row r="1932" spans="2:8" x14ac:dyDescent="0.25">
      <c r="B1932" t="s">
        <v>416</v>
      </c>
      <c r="C1932">
        <f>INDEX(NationalTeams!B:B,MATCH(B1932,NationalTeams!C:C,0))</f>
        <v>146</v>
      </c>
      <c r="D1932" t="s">
        <v>1242</v>
      </c>
      <c r="E1932">
        <f>INDEX(TeamSports!B:B,MATCH(D1932,TeamSports!C:C,0))</f>
        <v>27</v>
      </c>
      <c r="F1932">
        <f>INDEX(RanksTable!I:I,MATCH(B1932,RanksTable!B:B,0))</f>
        <v>7</v>
      </c>
      <c r="H1932" t="str">
        <f t="shared" si="30"/>
        <v>INSERT INTO "TeamRanks" (team_id,team_sport_id,team_rank) VALUES (146,27,7);</v>
      </c>
    </row>
    <row r="1933" spans="2:8" x14ac:dyDescent="0.25">
      <c r="B1933" t="s">
        <v>393</v>
      </c>
      <c r="C1933">
        <f>INDEX(NationalTeams!B:B,MATCH(B1933,NationalTeams!C:C,0))</f>
        <v>147</v>
      </c>
      <c r="D1933" t="s">
        <v>1242</v>
      </c>
      <c r="E1933">
        <f>INDEX(TeamSports!B:B,MATCH(D1933,TeamSports!C:C,0))</f>
        <v>27</v>
      </c>
      <c r="F1933">
        <f>INDEX(RanksTable!I:I,MATCH(B1933,RanksTable!B:B,0))</f>
        <v>7</v>
      </c>
      <c r="H1933" t="str">
        <f t="shared" si="30"/>
        <v>INSERT INTO "TeamRanks" (team_id,team_sport_id,team_rank) VALUES (147,27,7);</v>
      </c>
    </row>
    <row r="1934" spans="2:8" x14ac:dyDescent="0.25">
      <c r="B1934" t="s">
        <v>372</v>
      </c>
      <c r="C1934">
        <f>INDEX(NationalTeams!B:B,MATCH(B1934,NationalTeams!C:C,0))</f>
        <v>148</v>
      </c>
      <c r="D1934" t="s">
        <v>1242</v>
      </c>
      <c r="E1934">
        <f>INDEX(TeamSports!B:B,MATCH(D1934,TeamSports!C:C,0))</f>
        <v>27</v>
      </c>
      <c r="F1934">
        <f>INDEX(RanksTable!I:I,MATCH(B1934,RanksTable!B:B,0))</f>
        <v>7</v>
      </c>
      <c r="H1934" t="str">
        <f t="shared" si="30"/>
        <v>INSERT INTO "TeamRanks" (team_id,team_sport_id,team_rank) VALUES (148,27,7);</v>
      </c>
    </row>
    <row r="1935" spans="2:8" x14ac:dyDescent="0.25">
      <c r="B1935" t="s">
        <v>480</v>
      </c>
      <c r="C1935">
        <f>INDEX(NationalTeams!B:B,MATCH(B1935,NationalTeams!C:C,0))</f>
        <v>149</v>
      </c>
      <c r="D1935" t="s">
        <v>1242</v>
      </c>
      <c r="E1935">
        <f>INDEX(TeamSports!B:B,MATCH(D1935,TeamSports!C:C,0))</f>
        <v>27</v>
      </c>
      <c r="F1935">
        <f>INDEX(RanksTable!I:I,MATCH(B1935,RanksTable!B:B,0))</f>
        <v>7</v>
      </c>
      <c r="H1935" t="str">
        <f t="shared" si="30"/>
        <v>INSERT INTO "TeamRanks" (team_id,team_sport_id,team_rank) VALUES (149,27,7);</v>
      </c>
    </row>
    <row r="1936" spans="2:8" x14ac:dyDescent="0.25">
      <c r="B1936" t="s">
        <v>446</v>
      </c>
      <c r="C1936">
        <f>INDEX(NationalTeams!B:B,MATCH(B1936,NationalTeams!C:C,0))</f>
        <v>150</v>
      </c>
      <c r="D1936" t="s">
        <v>1242</v>
      </c>
      <c r="E1936">
        <f>INDEX(TeamSports!B:B,MATCH(D1936,TeamSports!C:C,0))</f>
        <v>27</v>
      </c>
      <c r="F1936">
        <f>INDEX(RanksTable!I:I,MATCH(B1936,RanksTable!B:B,0))</f>
        <v>7</v>
      </c>
      <c r="H1936" t="str">
        <f t="shared" si="30"/>
        <v>INSERT INTO "TeamRanks" (team_id,team_sport_id,team_rank) VALUES (150,27,7);</v>
      </c>
    </row>
    <row r="1937" spans="2:8" x14ac:dyDescent="0.25">
      <c r="B1937" t="s">
        <v>356</v>
      </c>
      <c r="C1937">
        <f>INDEX(NationalTeams!B:B,MATCH(B1937,NationalTeams!C:C,0))</f>
        <v>151</v>
      </c>
      <c r="D1937" t="s">
        <v>1242</v>
      </c>
      <c r="E1937">
        <f>INDEX(TeamSports!B:B,MATCH(D1937,TeamSports!C:C,0))</f>
        <v>27</v>
      </c>
      <c r="F1937">
        <f>INDEX(RanksTable!I:I,MATCH(B1937,RanksTable!B:B,0))</f>
        <v>3</v>
      </c>
      <c r="H1937" t="str">
        <f t="shared" si="30"/>
        <v>INSERT INTO "TeamRanks" (team_id,team_sport_id,team_rank) VALUES (151,27,3);</v>
      </c>
    </row>
    <row r="1938" spans="2:8" x14ac:dyDescent="0.25">
      <c r="B1938" t="s">
        <v>387</v>
      </c>
      <c r="C1938">
        <f>INDEX(NationalTeams!B:B,MATCH(B1938,NationalTeams!C:C,0))</f>
        <v>152</v>
      </c>
      <c r="D1938" t="s">
        <v>1242</v>
      </c>
      <c r="E1938">
        <f>INDEX(TeamSports!B:B,MATCH(D1938,TeamSports!C:C,0))</f>
        <v>27</v>
      </c>
      <c r="F1938">
        <f>INDEX(RanksTable!I:I,MATCH(B1938,RanksTable!B:B,0))</f>
        <v>7</v>
      </c>
      <c r="H1938" t="str">
        <f t="shared" si="30"/>
        <v>INSERT INTO "TeamRanks" (team_id,team_sport_id,team_rank) VALUES (152,27,7);</v>
      </c>
    </row>
    <row r="1939" spans="2:8" x14ac:dyDescent="0.25">
      <c r="B1939" t="s">
        <v>361</v>
      </c>
      <c r="C1939">
        <f>INDEX(NationalTeams!B:B,MATCH(B1939,NationalTeams!C:C,0))</f>
        <v>153</v>
      </c>
      <c r="D1939" t="s">
        <v>1242</v>
      </c>
      <c r="E1939">
        <f>INDEX(TeamSports!B:B,MATCH(D1939,TeamSports!C:C,0))</f>
        <v>27</v>
      </c>
      <c r="F1939">
        <f>INDEX(RanksTable!I:I,MATCH(B1939,RanksTable!B:B,0))</f>
        <v>7</v>
      </c>
      <c r="H1939" t="str">
        <f t="shared" si="30"/>
        <v>INSERT INTO "TeamRanks" (team_id,team_sport_id,team_rank) VALUES (153,27,7);</v>
      </c>
    </row>
    <row r="1940" spans="2:8" x14ac:dyDescent="0.25">
      <c r="B1940" t="s">
        <v>492</v>
      </c>
      <c r="C1940">
        <f>INDEX(NationalTeams!B:B,MATCH(B1940,NationalTeams!C:C,0))</f>
        <v>154</v>
      </c>
      <c r="D1940" t="s">
        <v>1242</v>
      </c>
      <c r="E1940">
        <f>INDEX(TeamSports!B:B,MATCH(D1940,TeamSports!C:C,0))</f>
        <v>27</v>
      </c>
      <c r="F1940">
        <f>INDEX(RanksTable!I:I,MATCH(B1940,RanksTable!B:B,0))</f>
        <v>6</v>
      </c>
      <c r="H1940" t="str">
        <f t="shared" si="30"/>
        <v>INSERT INTO "TeamRanks" (team_id,team_sport_id,team_rank) VALUES (154,27,6);</v>
      </c>
    </row>
    <row r="1941" spans="2:8" x14ac:dyDescent="0.25">
      <c r="B1941" t="s">
        <v>485</v>
      </c>
      <c r="C1941">
        <f>INDEX(NationalTeams!B:B,MATCH(B1941,NationalTeams!C:C,0))</f>
        <v>155</v>
      </c>
      <c r="D1941" t="s">
        <v>1242</v>
      </c>
      <c r="E1941">
        <f>INDEX(TeamSports!B:B,MATCH(D1941,TeamSports!C:C,0))</f>
        <v>27</v>
      </c>
      <c r="F1941">
        <f>INDEX(RanksTable!I:I,MATCH(B1941,RanksTable!B:B,0))</f>
        <v>7</v>
      </c>
      <c r="H1941" t="str">
        <f t="shared" si="30"/>
        <v>INSERT INTO "TeamRanks" (team_id,team_sport_id,team_rank) VALUES (155,27,7);</v>
      </c>
    </row>
    <row r="1942" spans="2:8" x14ac:dyDescent="0.25">
      <c r="B1942" t="s">
        <v>423</v>
      </c>
      <c r="C1942">
        <f>INDEX(NationalTeams!B:B,MATCH(B1942,NationalTeams!C:C,0))</f>
        <v>156</v>
      </c>
      <c r="D1942" t="s">
        <v>1242</v>
      </c>
      <c r="E1942">
        <f>INDEX(TeamSports!B:B,MATCH(D1942,TeamSports!C:C,0))</f>
        <v>27</v>
      </c>
      <c r="F1942">
        <f>INDEX(RanksTable!I:I,MATCH(B1942,RanksTable!B:B,0))</f>
        <v>5</v>
      </c>
      <c r="H1942" t="str">
        <f t="shared" si="30"/>
        <v>INSERT INTO "TeamRanks" (team_id,team_sport_id,team_rank) VALUES (156,27,5);</v>
      </c>
    </row>
    <row r="1943" spans="2:8" x14ac:dyDescent="0.25">
      <c r="B1943" t="s">
        <v>457</v>
      </c>
      <c r="C1943">
        <f>INDEX(NationalTeams!B:B,MATCH(B1943,NationalTeams!C:C,0))</f>
        <v>157</v>
      </c>
      <c r="D1943" t="s">
        <v>1242</v>
      </c>
      <c r="E1943">
        <f>INDEX(TeamSports!B:B,MATCH(D1943,TeamSports!C:C,0))</f>
        <v>27</v>
      </c>
      <c r="F1943">
        <f>INDEX(RanksTable!I:I,MATCH(B1943,RanksTable!B:B,0))</f>
        <v>7</v>
      </c>
      <c r="H1943" t="str">
        <f t="shared" si="30"/>
        <v>INSERT INTO "TeamRanks" (team_id,team_sport_id,team_rank) VALUES (157,27,7);</v>
      </c>
    </row>
    <row r="1944" spans="2:8" x14ac:dyDescent="0.25">
      <c r="B1944" t="s">
        <v>491</v>
      </c>
      <c r="C1944">
        <f>INDEX(NationalTeams!B:B,MATCH(B1944,NationalTeams!C:C,0))</f>
        <v>158</v>
      </c>
      <c r="D1944" t="s">
        <v>1242</v>
      </c>
      <c r="E1944">
        <f>INDEX(TeamSports!B:B,MATCH(D1944,TeamSports!C:C,0))</f>
        <v>27</v>
      </c>
      <c r="F1944">
        <f>INDEX(RanksTable!I:I,MATCH(B1944,RanksTable!B:B,0))</f>
        <v>2</v>
      </c>
      <c r="H1944" t="str">
        <f t="shared" si="30"/>
        <v>INSERT INTO "TeamRanks" (team_id,team_sport_id,team_rank) VALUES (158,27,2);</v>
      </c>
    </row>
    <row r="1945" spans="2:8" x14ac:dyDescent="0.25">
      <c r="B1945" t="s">
        <v>474</v>
      </c>
      <c r="C1945">
        <f>INDEX(NationalTeams!B:B,MATCH(B1945,NationalTeams!C:C,0))</f>
        <v>159</v>
      </c>
      <c r="D1945" t="s">
        <v>1242</v>
      </c>
      <c r="E1945">
        <f>INDEX(TeamSports!B:B,MATCH(D1945,TeamSports!C:C,0))</f>
        <v>27</v>
      </c>
      <c r="F1945">
        <f>INDEX(RanksTable!I:I,MATCH(B1945,RanksTable!B:B,0))</f>
        <v>4</v>
      </c>
      <c r="H1945" t="str">
        <f t="shared" si="30"/>
        <v>INSERT INTO "TeamRanks" (team_id,team_sport_id,team_rank) VALUES (159,27,4);</v>
      </c>
    </row>
    <row r="1946" spans="2:8" x14ac:dyDescent="0.25">
      <c r="B1946" t="s">
        <v>479</v>
      </c>
      <c r="C1946">
        <f>INDEX(NationalTeams!B:B,MATCH(B1946,NationalTeams!C:C,0))</f>
        <v>160</v>
      </c>
      <c r="D1946" t="s">
        <v>1242</v>
      </c>
      <c r="E1946">
        <f>INDEX(TeamSports!B:B,MATCH(D1946,TeamSports!C:C,0))</f>
        <v>27</v>
      </c>
      <c r="F1946">
        <f>INDEX(RanksTable!I:I,MATCH(B1946,RanksTable!B:B,0))</f>
        <v>5</v>
      </c>
      <c r="H1946" t="str">
        <f t="shared" si="30"/>
        <v>INSERT INTO "TeamRanks" (team_id,team_sport_id,team_rank) VALUES (160,27,5);</v>
      </c>
    </row>
    <row r="1947" spans="2:8" x14ac:dyDescent="0.25">
      <c r="B1947" t="s">
        <v>449</v>
      </c>
      <c r="C1947">
        <f>INDEX(NationalTeams!B:B,MATCH(B1947,NationalTeams!C:C,0))</f>
        <v>161</v>
      </c>
      <c r="D1947" t="s">
        <v>1242</v>
      </c>
      <c r="E1947">
        <f>INDEX(TeamSports!B:B,MATCH(D1947,TeamSports!C:C,0))</f>
        <v>27</v>
      </c>
      <c r="F1947">
        <f>INDEX(RanksTable!I:I,MATCH(B1947,RanksTable!B:B,0))</f>
        <v>4</v>
      </c>
      <c r="H1947" t="str">
        <f t="shared" si="30"/>
        <v>INSERT INTO "TeamRanks" (team_id,team_sport_id,team_rank) VALUES (161,27,4);</v>
      </c>
    </row>
    <row r="1948" spans="2:8" x14ac:dyDescent="0.25">
      <c r="B1948" t="s">
        <v>398</v>
      </c>
      <c r="C1948">
        <f>INDEX(NationalTeams!B:B,MATCH(B1948,NationalTeams!C:C,0))</f>
        <v>162</v>
      </c>
      <c r="D1948" t="s">
        <v>1242</v>
      </c>
      <c r="E1948">
        <f>INDEX(TeamSports!B:B,MATCH(D1948,TeamSports!C:C,0))</f>
        <v>27</v>
      </c>
      <c r="F1948">
        <f>INDEX(RanksTable!I:I,MATCH(B1948,RanksTable!B:B,0))</f>
        <v>2</v>
      </c>
      <c r="H1948" t="str">
        <f t="shared" si="30"/>
        <v>INSERT INTO "TeamRanks" (team_id,team_sport_id,team_rank) VALUES (162,27,2);</v>
      </c>
    </row>
    <row r="1949" spans="2:8" x14ac:dyDescent="0.25">
      <c r="B1949" t="s">
        <v>441</v>
      </c>
      <c r="C1949">
        <f>INDEX(NationalTeams!B:B,MATCH(B1949,NationalTeams!C:C,0))</f>
        <v>163</v>
      </c>
      <c r="D1949" t="s">
        <v>1242</v>
      </c>
      <c r="E1949">
        <f>INDEX(TeamSports!B:B,MATCH(D1949,TeamSports!C:C,0))</f>
        <v>27</v>
      </c>
      <c r="F1949">
        <f>INDEX(RanksTable!I:I,MATCH(B1949,RanksTable!B:B,0))</f>
        <v>7</v>
      </c>
      <c r="H1949" t="str">
        <f t="shared" si="30"/>
        <v>INSERT INTO "TeamRanks" (team_id,team_sport_id,team_rank) VALUES (163,27,7);</v>
      </c>
    </row>
    <row r="1950" spans="2:8" x14ac:dyDescent="0.25">
      <c r="B1950" t="s">
        <v>348</v>
      </c>
      <c r="C1950">
        <f>INDEX(NationalTeams!B:B,MATCH(B1950,NationalTeams!C:C,0))</f>
        <v>164</v>
      </c>
      <c r="D1950" t="s">
        <v>1242</v>
      </c>
      <c r="E1950">
        <f>INDEX(TeamSports!B:B,MATCH(D1950,TeamSports!C:C,0))</f>
        <v>27</v>
      </c>
      <c r="F1950">
        <f>INDEX(RanksTable!I:I,MATCH(B1950,RanksTable!B:B,0))</f>
        <v>7</v>
      </c>
      <c r="H1950" t="str">
        <f t="shared" si="30"/>
        <v>INSERT INTO "TeamRanks" (team_id,team_sport_id,team_rank) VALUES (164,27,7);</v>
      </c>
    </row>
    <row r="1951" spans="2:8" x14ac:dyDescent="0.25">
      <c r="B1951" t="s">
        <v>350</v>
      </c>
      <c r="C1951">
        <f>INDEX(NationalTeams!B:B,MATCH(B1951,NationalTeams!C:C,0))</f>
        <v>165</v>
      </c>
      <c r="D1951" t="s">
        <v>1242</v>
      </c>
      <c r="E1951">
        <f>INDEX(TeamSports!B:B,MATCH(D1951,TeamSports!C:C,0))</f>
        <v>27</v>
      </c>
      <c r="F1951">
        <f>INDEX(RanksTable!I:I,MATCH(B1951,RanksTable!B:B,0))</f>
        <v>4</v>
      </c>
      <c r="H1951" t="str">
        <f t="shared" si="30"/>
        <v>INSERT INTO "TeamRanks" (team_id,team_sport_id,team_rank) VALUES (165,27,4);</v>
      </c>
    </row>
    <row r="1952" spans="2:8" x14ac:dyDescent="0.25">
      <c r="B1952" t="s">
        <v>494</v>
      </c>
      <c r="C1952">
        <f>INDEX(NationalTeams!B:B,MATCH(B1952,NationalTeams!C:C,0))</f>
        <v>166</v>
      </c>
      <c r="D1952" t="s">
        <v>1242</v>
      </c>
      <c r="E1952">
        <f>INDEX(TeamSports!B:B,MATCH(D1952,TeamSports!C:C,0))</f>
        <v>27</v>
      </c>
      <c r="F1952">
        <f>INDEX(RanksTable!I:I,MATCH(B1952,RanksTable!B:B,0))</f>
        <v>5</v>
      </c>
      <c r="H1952" t="str">
        <f t="shared" si="30"/>
        <v>INSERT INTO "TeamRanks" (team_id,team_sport_id,team_rank) VALUES (166,27,5);</v>
      </c>
    </row>
    <row r="1953" spans="2:8" x14ac:dyDescent="0.25">
      <c r="B1953" t="s">
        <v>504</v>
      </c>
      <c r="C1953">
        <f>INDEX(NationalTeams!B:B,MATCH(B1953,NationalTeams!C:C,0))</f>
        <v>167</v>
      </c>
      <c r="D1953" t="s">
        <v>1242</v>
      </c>
      <c r="E1953">
        <f>INDEX(TeamSports!B:B,MATCH(D1953,TeamSports!C:C,0))</f>
        <v>27</v>
      </c>
      <c r="F1953">
        <f>INDEX(RanksTable!I:I,MATCH(B1953,RanksTable!B:B,0))</f>
        <v>7</v>
      </c>
      <c r="H1953" t="str">
        <f t="shared" si="30"/>
        <v>INSERT INTO "TeamRanks" (team_id,team_sport_id,team_rank) VALUES (167,27,7);</v>
      </c>
    </row>
    <row r="1954" spans="2:8" x14ac:dyDescent="0.25">
      <c r="B1954" t="s">
        <v>401</v>
      </c>
      <c r="C1954">
        <f>INDEX(NationalTeams!B:B,MATCH(B1954,NationalTeams!C:C,0))</f>
        <v>168</v>
      </c>
      <c r="D1954" t="s">
        <v>1242</v>
      </c>
      <c r="E1954">
        <f>INDEX(TeamSports!B:B,MATCH(D1954,TeamSports!C:C,0))</f>
        <v>27</v>
      </c>
      <c r="F1954">
        <f>INDEX(RanksTable!I:I,MATCH(B1954,RanksTable!B:B,0))</f>
        <v>2</v>
      </c>
      <c r="H1954" t="str">
        <f t="shared" si="30"/>
        <v>INSERT INTO "TeamRanks" (team_id,team_sport_id,team_rank) VALUES (168,27,2);</v>
      </c>
    </row>
    <row r="1955" spans="2:8" x14ac:dyDescent="0.25">
      <c r="B1955" t="s">
        <v>432</v>
      </c>
      <c r="C1955">
        <f>INDEX(NationalTeams!B:B,MATCH(B1955,NationalTeams!C:C,0))</f>
        <v>169</v>
      </c>
      <c r="D1955" t="s">
        <v>1242</v>
      </c>
      <c r="E1955">
        <f>INDEX(TeamSports!B:B,MATCH(D1955,TeamSports!C:C,0))</f>
        <v>27</v>
      </c>
      <c r="F1955">
        <f>INDEX(RanksTable!I:I,MATCH(B1955,RanksTable!B:B,0))</f>
        <v>7</v>
      </c>
      <c r="H1955" t="str">
        <f t="shared" si="30"/>
        <v>INSERT INTO "TeamRanks" (team_id,team_sport_id,team_rank) VALUES (169,27,7);</v>
      </c>
    </row>
    <row r="1956" spans="2:8" x14ac:dyDescent="0.25">
      <c r="B1956" t="s">
        <v>336</v>
      </c>
      <c r="C1956">
        <f>INDEX(NationalTeams!B:B,MATCH(B1956,NationalTeams!C:C,0))</f>
        <v>170</v>
      </c>
      <c r="D1956" t="s">
        <v>1242</v>
      </c>
      <c r="E1956">
        <f>INDEX(TeamSports!B:B,MATCH(D1956,TeamSports!C:C,0))</f>
        <v>27</v>
      </c>
      <c r="F1956">
        <f>INDEX(RanksTable!I:I,MATCH(B1956,RanksTable!B:B,0))</f>
        <v>7</v>
      </c>
      <c r="H1956" t="str">
        <f t="shared" si="30"/>
        <v>INSERT INTO "TeamRanks" (team_id,team_sport_id,team_rank) VALUES (170,27,7);</v>
      </c>
    </row>
    <row r="1957" spans="2:8" x14ac:dyDescent="0.25">
      <c r="B1957" t="s">
        <v>497</v>
      </c>
      <c r="C1957">
        <f>INDEX(NationalTeams!B:B,MATCH(B1957,NationalTeams!C:C,0))</f>
        <v>171</v>
      </c>
      <c r="D1957" t="s">
        <v>1242</v>
      </c>
      <c r="E1957">
        <f>INDEX(TeamSports!B:B,MATCH(D1957,TeamSports!C:C,0))</f>
        <v>27</v>
      </c>
      <c r="F1957">
        <f>INDEX(RanksTable!I:I,MATCH(B1957,RanksTable!B:B,0))</f>
        <v>3</v>
      </c>
      <c r="H1957" t="str">
        <f t="shared" si="30"/>
        <v>INSERT INTO "TeamRanks" (team_id,team_sport_id,team_rank) VALUES (171,27,3);</v>
      </c>
    </row>
    <row r="1958" spans="2:8" x14ac:dyDescent="0.25">
      <c r="B1958" t="s">
        <v>380</v>
      </c>
      <c r="C1958">
        <f>INDEX(NationalTeams!B:B,MATCH(B1958,NationalTeams!C:C,0))</f>
        <v>172</v>
      </c>
      <c r="D1958" t="s">
        <v>1242</v>
      </c>
      <c r="E1958">
        <f>INDEX(TeamSports!B:B,MATCH(D1958,TeamSports!C:C,0))</f>
        <v>27</v>
      </c>
      <c r="F1958">
        <f>INDEX(RanksTable!I:I,MATCH(B1958,RanksTable!B:B,0))</f>
        <v>7</v>
      </c>
      <c r="H1958" t="str">
        <f t="shared" si="30"/>
        <v>INSERT INTO "TeamRanks" (team_id,team_sport_id,team_rank) VALUES (172,27,7);</v>
      </c>
    </row>
    <row r="1959" spans="2:8" x14ac:dyDescent="0.25">
      <c r="B1959" t="s">
        <v>402</v>
      </c>
      <c r="C1959">
        <f>INDEX(NationalTeams!B:B,MATCH(B1959,NationalTeams!C:C,0))</f>
        <v>173</v>
      </c>
      <c r="D1959" t="s">
        <v>1242</v>
      </c>
      <c r="E1959">
        <f>INDEX(TeamSports!B:B,MATCH(D1959,TeamSports!C:C,0))</f>
        <v>27</v>
      </c>
      <c r="F1959">
        <f>INDEX(RanksTable!I:I,MATCH(B1959,RanksTable!B:B,0))</f>
        <v>3</v>
      </c>
      <c r="H1959" t="str">
        <f t="shared" si="30"/>
        <v>INSERT INTO "TeamRanks" (team_id,team_sport_id,team_rank) VALUES (173,27,3);</v>
      </c>
    </row>
    <row r="1960" spans="2:8" x14ac:dyDescent="0.25">
      <c r="B1960" t="s">
        <v>370</v>
      </c>
      <c r="C1960">
        <f>INDEX(NationalTeams!B:B,MATCH(B1960,NationalTeams!C:C,0))</f>
        <v>174</v>
      </c>
      <c r="D1960" t="s">
        <v>1242</v>
      </c>
      <c r="E1960">
        <f>INDEX(TeamSports!B:B,MATCH(D1960,TeamSports!C:C,0))</f>
        <v>27</v>
      </c>
      <c r="F1960">
        <f>INDEX(RanksTable!I:I,MATCH(B1960,RanksTable!B:B,0))</f>
        <v>7</v>
      </c>
      <c r="H1960" t="str">
        <f t="shared" si="30"/>
        <v>INSERT INTO "TeamRanks" (team_id,team_sport_id,team_rank) VALUES (174,27,7);</v>
      </c>
    </row>
    <row r="1961" spans="2:8" x14ac:dyDescent="0.25">
      <c r="B1961" t="s">
        <v>506</v>
      </c>
      <c r="C1961">
        <f>INDEX(NationalTeams!B:B,MATCH(B1961,NationalTeams!C:C,0))</f>
        <v>175</v>
      </c>
      <c r="D1961" t="s">
        <v>1242</v>
      </c>
      <c r="E1961">
        <f>INDEX(TeamSports!B:B,MATCH(D1961,TeamSports!C:C,0))</f>
        <v>27</v>
      </c>
      <c r="F1961">
        <f>INDEX(RanksTable!I:I,MATCH(B1961,RanksTable!B:B,0))</f>
        <v>6</v>
      </c>
      <c r="H1961" t="str">
        <f t="shared" si="30"/>
        <v>INSERT INTO "TeamRanks" (team_id,team_sport_id,team_rank) VALUES (175,27,6);</v>
      </c>
    </row>
    <row r="1962" spans="2:8" x14ac:dyDescent="0.25">
      <c r="B1962" t="s">
        <v>500</v>
      </c>
      <c r="C1962">
        <f>INDEX(NationalTeams!B:B,MATCH(B1962,NationalTeams!C:C,0))</f>
        <v>176</v>
      </c>
      <c r="D1962" t="s">
        <v>1242</v>
      </c>
      <c r="E1962">
        <f>INDEX(TeamSports!B:B,MATCH(D1962,TeamSports!C:C,0))</f>
        <v>27</v>
      </c>
      <c r="F1962">
        <f>INDEX(RanksTable!I:I,MATCH(B1962,RanksTable!B:B,0))</f>
        <v>7</v>
      </c>
      <c r="H1962" t="str">
        <f t="shared" si="30"/>
        <v>INSERT INTO "TeamRanks" (team_id,team_sport_id,team_rank) VALUES (176,27,7);</v>
      </c>
    </row>
    <row r="1963" spans="2:8" x14ac:dyDescent="0.25">
      <c r="B1963" t="s">
        <v>473</v>
      </c>
      <c r="C1963">
        <f>INDEX(NationalTeams!B:B,MATCH(B1963,NationalTeams!C:C,0))</f>
        <v>177</v>
      </c>
      <c r="D1963" t="s">
        <v>1242</v>
      </c>
      <c r="E1963">
        <f>INDEX(TeamSports!B:B,MATCH(D1963,TeamSports!C:C,0))</f>
        <v>27</v>
      </c>
      <c r="F1963">
        <f>INDEX(RanksTable!I:I,MATCH(B1963,RanksTable!B:B,0))</f>
        <v>7</v>
      </c>
      <c r="H1963" t="str">
        <f t="shared" si="30"/>
        <v>INSERT INTO "TeamRanks" (team_id,team_sport_id,team_rank) VALUES (177,27,7);</v>
      </c>
    </row>
    <row r="1964" spans="2:8" x14ac:dyDescent="0.25">
      <c r="B1964" t="s">
        <v>482</v>
      </c>
      <c r="C1964">
        <f>INDEX(NationalTeams!B:B,MATCH(B1964,NationalTeams!C:C,0))</f>
        <v>178</v>
      </c>
      <c r="D1964" t="s">
        <v>1242</v>
      </c>
      <c r="E1964">
        <f>INDEX(TeamSports!B:B,MATCH(D1964,TeamSports!C:C,0))</f>
        <v>27</v>
      </c>
      <c r="F1964">
        <f>INDEX(RanksTable!I:I,MATCH(B1964,RanksTable!B:B,0))</f>
        <v>7</v>
      </c>
      <c r="H1964" t="str">
        <f t="shared" si="30"/>
        <v>INSERT INTO "TeamRanks" (team_id,team_sport_id,team_rank) VALUES (178,27,7);</v>
      </c>
    </row>
    <row r="1965" spans="2:8" x14ac:dyDescent="0.25">
      <c r="B1965" t="s">
        <v>411</v>
      </c>
      <c r="C1965">
        <f>INDEX(NationalTeams!B:B,MATCH(B1965,NationalTeams!C:C,0))</f>
        <v>179</v>
      </c>
      <c r="D1965" t="s">
        <v>1242</v>
      </c>
      <c r="E1965">
        <f>INDEX(TeamSports!B:B,MATCH(D1965,TeamSports!C:C,0))</f>
        <v>27</v>
      </c>
      <c r="F1965">
        <f>INDEX(RanksTable!I:I,MATCH(B1965,RanksTable!B:B,0))</f>
        <v>7</v>
      </c>
      <c r="H1965" t="str">
        <f t="shared" si="30"/>
        <v>INSERT INTO "TeamRanks" (team_id,team_sport_id,team_rank) VALUES (179,27,7);</v>
      </c>
    </row>
    <row r="1966" spans="2:8" x14ac:dyDescent="0.25">
      <c r="B1966" t="s">
        <v>541</v>
      </c>
      <c r="C1966">
        <f>INDEX(NationalTeams!B:B,MATCH(B1966,NationalTeams!C:C,0))</f>
        <v>180</v>
      </c>
      <c r="D1966" t="s">
        <v>1242</v>
      </c>
      <c r="E1966">
        <f>INDEX(TeamSports!B:B,MATCH(D1966,TeamSports!C:C,0))</f>
        <v>27</v>
      </c>
      <c r="F1966">
        <f>INDEX(RanksTable!I:I,MATCH(B1966,RanksTable!B:B,0))</f>
        <v>7</v>
      </c>
      <c r="H1966" t="str">
        <f t="shared" si="30"/>
        <v>INSERT INTO "TeamRanks" (team_id,team_sport_id,team_rank) VALUES (180,27,7);</v>
      </c>
    </row>
    <row r="1967" spans="2:8" x14ac:dyDescent="0.25">
      <c r="B1967" t="s">
        <v>412</v>
      </c>
      <c r="C1967">
        <f>INDEX(NationalTeams!B:B,MATCH(B1967,NationalTeams!C:C,0))</f>
        <v>181</v>
      </c>
      <c r="D1967" t="s">
        <v>1242</v>
      </c>
      <c r="E1967">
        <f>INDEX(TeamSports!B:B,MATCH(D1967,TeamSports!C:C,0))</f>
        <v>27</v>
      </c>
      <c r="F1967">
        <f>INDEX(RanksTable!I:I,MATCH(B1967,RanksTable!B:B,0))</f>
        <v>7</v>
      </c>
      <c r="H1967" t="str">
        <f t="shared" si="30"/>
        <v>INSERT INTO "TeamRanks" (team_id,team_sport_id,team_rank) VALUES (181,27,7);</v>
      </c>
    </row>
    <row r="1968" spans="2:8" x14ac:dyDescent="0.25">
      <c r="B1968" t="s">
        <v>409</v>
      </c>
      <c r="C1968">
        <f>INDEX(NationalTeams!B:B,MATCH(B1968,NationalTeams!C:C,0))</f>
        <v>182</v>
      </c>
      <c r="D1968" t="s">
        <v>1242</v>
      </c>
      <c r="E1968">
        <f>INDEX(TeamSports!B:B,MATCH(D1968,TeamSports!C:C,0))</f>
        <v>27</v>
      </c>
      <c r="F1968">
        <f>INDEX(RanksTable!I:I,MATCH(B1968,RanksTable!B:B,0))</f>
        <v>7</v>
      </c>
      <c r="H1968" t="str">
        <f t="shared" si="30"/>
        <v>INSERT INTO "TeamRanks" (team_id,team_sport_id,team_rank) VALUES (182,27,7);</v>
      </c>
    </row>
    <row r="1969" spans="2:8" x14ac:dyDescent="0.25">
      <c r="B1969" t="s">
        <v>414</v>
      </c>
      <c r="C1969">
        <f>INDEX(NationalTeams!B:B,MATCH(B1969,NationalTeams!C:C,0))</f>
        <v>183</v>
      </c>
      <c r="D1969" t="s">
        <v>1242</v>
      </c>
      <c r="E1969">
        <f>INDEX(TeamSports!B:B,MATCH(D1969,TeamSports!C:C,0))</f>
        <v>27</v>
      </c>
      <c r="F1969">
        <f>INDEX(RanksTable!I:I,MATCH(B1969,RanksTable!B:B,0))</f>
        <v>7</v>
      </c>
      <c r="H1969" t="str">
        <f t="shared" si="30"/>
        <v>INSERT INTO "TeamRanks" (team_id,team_sport_id,team_rank) VALUES (183,27,7);</v>
      </c>
    </row>
    <row r="1970" spans="2:8" x14ac:dyDescent="0.25">
      <c r="B1970" t="s">
        <v>362</v>
      </c>
      <c r="C1970">
        <f>INDEX(NationalTeams!B:B,MATCH(B1970,NationalTeams!C:C,0))</f>
        <v>184</v>
      </c>
      <c r="D1970" t="s">
        <v>1242</v>
      </c>
      <c r="E1970">
        <f>INDEX(TeamSports!B:B,MATCH(D1970,TeamSports!C:C,0))</f>
        <v>27</v>
      </c>
      <c r="F1970">
        <f>INDEX(RanksTable!I:I,MATCH(B1970,RanksTable!B:B,0))</f>
        <v>7</v>
      </c>
      <c r="H1970" t="str">
        <f t="shared" si="30"/>
        <v>INSERT INTO "TeamRanks" (team_id,team_sport_id,team_rank) VALUES (184,27,7);</v>
      </c>
    </row>
    <row r="1971" spans="2:8" x14ac:dyDescent="0.25">
      <c r="B1971" t="s">
        <v>499</v>
      </c>
      <c r="C1971">
        <f>INDEX(NationalTeams!B:B,MATCH(B1971,NationalTeams!C:C,0))</f>
        <v>185</v>
      </c>
      <c r="D1971" t="s">
        <v>1242</v>
      </c>
      <c r="E1971">
        <f>INDEX(TeamSports!B:B,MATCH(D1971,TeamSports!C:C,0))</f>
        <v>27</v>
      </c>
      <c r="F1971">
        <f>INDEX(RanksTable!I:I,MATCH(B1971,RanksTable!B:B,0))</f>
        <v>6</v>
      </c>
      <c r="H1971" t="str">
        <f t="shared" si="30"/>
        <v>INSERT INTO "TeamRanks" (team_id,team_sport_id,team_rank) VALUES (185,27,6);</v>
      </c>
    </row>
    <row r="1972" spans="2:8" x14ac:dyDescent="0.25">
      <c r="B1972" t="s">
        <v>374</v>
      </c>
      <c r="C1972">
        <f>INDEX(NationalTeams!B:B,MATCH(B1972,NationalTeams!C:C,0))</f>
        <v>186</v>
      </c>
      <c r="D1972" t="s">
        <v>1242</v>
      </c>
      <c r="E1972">
        <f>INDEX(TeamSports!B:B,MATCH(D1972,TeamSports!C:C,0))</f>
        <v>27</v>
      </c>
      <c r="F1972">
        <f>INDEX(RanksTable!I:I,MATCH(B1972,RanksTable!B:B,0))</f>
        <v>7</v>
      </c>
      <c r="H1972" t="str">
        <f t="shared" si="30"/>
        <v>INSERT INTO "TeamRanks" (team_id,team_sport_id,team_rank) VALUES (186,27,7);</v>
      </c>
    </row>
    <row r="1973" spans="2:8" x14ac:dyDescent="0.25">
      <c r="B1973" t="s">
        <v>385</v>
      </c>
      <c r="C1973">
        <f>INDEX(NationalTeams!B:B,MATCH(B1973,NationalTeams!C:C,0))</f>
        <v>187</v>
      </c>
      <c r="D1973" t="s">
        <v>1242</v>
      </c>
      <c r="E1973">
        <f>INDEX(TeamSports!B:B,MATCH(D1973,TeamSports!C:C,0))</f>
        <v>27</v>
      </c>
      <c r="F1973">
        <f>INDEX(RanksTable!I:I,MATCH(B1973,RanksTable!B:B,0))</f>
        <v>7</v>
      </c>
      <c r="H1973" t="str">
        <f t="shared" si="30"/>
        <v>INSERT INTO "TeamRanks" (team_id,team_sport_id,team_rank) VALUES (187,27,7);</v>
      </c>
    </row>
    <row r="1974" spans="2:8" x14ac:dyDescent="0.25">
      <c r="B1974" t="s">
        <v>450</v>
      </c>
      <c r="C1974">
        <f>INDEX(NationalTeams!B:B,MATCH(B1974,NationalTeams!C:C,0))</f>
        <v>188</v>
      </c>
      <c r="D1974" t="s">
        <v>1242</v>
      </c>
      <c r="E1974">
        <f>INDEX(TeamSports!B:B,MATCH(D1974,TeamSports!C:C,0))</f>
        <v>27</v>
      </c>
      <c r="F1974">
        <f>INDEX(RanksTable!I:I,MATCH(B1974,RanksTable!B:B,0))</f>
        <v>5</v>
      </c>
      <c r="H1974" t="str">
        <f t="shared" si="30"/>
        <v>INSERT INTO "TeamRanks" (team_id,team_sport_id,team_rank) VALUES (188,27,5);</v>
      </c>
    </row>
    <row r="1975" spans="2:8" x14ac:dyDescent="0.25">
      <c r="B1975" t="s">
        <v>448</v>
      </c>
      <c r="C1975">
        <f>INDEX(NationalTeams!B:B,MATCH(B1975,NationalTeams!C:C,0))</f>
        <v>189</v>
      </c>
      <c r="D1975" t="s">
        <v>1242</v>
      </c>
      <c r="E1975">
        <f>INDEX(TeamSports!B:B,MATCH(D1975,TeamSports!C:C,0))</f>
        <v>27</v>
      </c>
      <c r="F1975">
        <f>INDEX(RanksTable!I:I,MATCH(B1975,RanksTable!B:B,0))</f>
        <v>7</v>
      </c>
      <c r="H1975" t="str">
        <f t="shared" si="30"/>
        <v>INSERT INTO "TeamRanks" (team_id,team_sport_id,team_rank) VALUES (189,27,7);</v>
      </c>
    </row>
    <row r="1976" spans="2:8" x14ac:dyDescent="0.25">
      <c r="B1976" t="s">
        <v>375</v>
      </c>
      <c r="C1976">
        <f>INDEX(NationalTeams!B:B,MATCH(B1976,NationalTeams!C:C,0))</f>
        <v>190</v>
      </c>
      <c r="D1976" t="s">
        <v>1242</v>
      </c>
      <c r="E1976">
        <f>INDEX(TeamSports!B:B,MATCH(D1976,TeamSports!C:C,0))</f>
        <v>27</v>
      </c>
      <c r="F1976">
        <f>INDEX(RanksTable!I:I,MATCH(B1976,RanksTable!B:B,0))</f>
        <v>7</v>
      </c>
      <c r="H1976" t="str">
        <f t="shared" si="30"/>
        <v>INSERT INTO "TeamRanks" (team_id,team_sport_id,team_rank) VALUES (190,27,7);</v>
      </c>
    </row>
    <row r="1977" spans="2:8" x14ac:dyDescent="0.25">
      <c r="B1977" t="s">
        <v>483</v>
      </c>
      <c r="C1977">
        <f>INDEX(NationalTeams!B:B,MATCH(B1977,NationalTeams!C:C,0))</f>
        <v>191</v>
      </c>
      <c r="D1977" t="s">
        <v>1242</v>
      </c>
      <c r="E1977">
        <f>INDEX(TeamSports!B:B,MATCH(D1977,TeamSports!C:C,0))</f>
        <v>27</v>
      </c>
      <c r="F1977">
        <f>INDEX(RanksTable!I:I,MATCH(B1977,RanksTable!B:B,0))</f>
        <v>5</v>
      </c>
      <c r="H1977" t="str">
        <f t="shared" si="30"/>
        <v>INSERT INTO "TeamRanks" (team_id,team_sport_id,team_rank) VALUES (191,27,5);</v>
      </c>
    </row>
    <row r="1978" spans="2:8" x14ac:dyDescent="0.25">
      <c r="B1978" t="s">
        <v>395</v>
      </c>
      <c r="C1978">
        <f>INDEX(NationalTeams!B:B,MATCH(B1978,NationalTeams!C:C,0))</f>
        <v>192</v>
      </c>
      <c r="D1978" t="s">
        <v>1242</v>
      </c>
      <c r="E1978">
        <f>INDEX(TeamSports!B:B,MATCH(D1978,TeamSports!C:C,0))</f>
        <v>27</v>
      </c>
      <c r="F1978">
        <f>INDEX(RanksTable!I:I,MATCH(B1978,RanksTable!B:B,0))</f>
        <v>7</v>
      </c>
      <c r="H1978" t="str">
        <f t="shared" si="30"/>
        <v>INSERT INTO "TeamRanks" (team_id,team_sport_id,team_rank) VALUES (192,27,7);</v>
      </c>
    </row>
    <row r="1979" spans="2:8" x14ac:dyDescent="0.25">
      <c r="B1979" t="s">
        <v>363</v>
      </c>
      <c r="C1979">
        <f>INDEX(NationalTeams!B:B,MATCH(B1979,NationalTeams!C:C,0))</f>
        <v>193</v>
      </c>
      <c r="D1979" t="s">
        <v>1242</v>
      </c>
      <c r="E1979">
        <f>INDEX(TeamSports!B:B,MATCH(D1979,TeamSports!C:C,0))</f>
        <v>27</v>
      </c>
      <c r="F1979">
        <f>INDEX(RanksTable!I:I,MATCH(B1979,RanksTable!B:B,0))</f>
        <v>3</v>
      </c>
      <c r="H1979" t="str">
        <f t="shared" si="30"/>
        <v>INSERT INTO "TeamRanks" (team_id,team_sport_id,team_rank) VALUES (193,27,3);</v>
      </c>
    </row>
    <row r="1980" spans="2:8" x14ac:dyDescent="0.25">
      <c r="B1980" t="s">
        <v>394</v>
      </c>
      <c r="C1980">
        <f>INDEX(NationalTeams!B:B,MATCH(B1980,NationalTeams!C:C,0))</f>
        <v>194</v>
      </c>
      <c r="D1980" t="s">
        <v>1242</v>
      </c>
      <c r="E1980">
        <f>INDEX(TeamSports!B:B,MATCH(D1980,TeamSports!C:C,0))</f>
        <v>27</v>
      </c>
      <c r="F1980">
        <f>INDEX(RanksTable!I:I,MATCH(B1980,RanksTable!B:B,0))</f>
        <v>7</v>
      </c>
      <c r="H1980" t="str">
        <f t="shared" si="30"/>
        <v>INSERT INTO "TeamRanks" (team_id,team_sport_id,team_rank) VALUES (194,27,7);</v>
      </c>
    </row>
    <row r="1981" spans="2:8" x14ac:dyDescent="0.25">
      <c r="B1981" t="s">
        <v>389</v>
      </c>
      <c r="C1981">
        <f>INDEX(NationalTeams!B:B,MATCH(B1981,NationalTeams!C:C,0))</f>
        <v>195</v>
      </c>
      <c r="D1981" t="s">
        <v>1242</v>
      </c>
      <c r="E1981">
        <f>INDEX(TeamSports!B:B,MATCH(D1981,TeamSports!C:C,0))</f>
        <v>27</v>
      </c>
      <c r="F1981">
        <f>INDEX(RanksTable!I:I,MATCH(B1981,RanksTable!B:B,0))</f>
        <v>5</v>
      </c>
      <c r="H1981" t="str">
        <f t="shared" si="30"/>
        <v>INSERT INTO "TeamRanks" (team_id,team_sport_id,team_rank) VALUES (195,27,5);</v>
      </c>
    </row>
    <row r="1982" spans="2:8" x14ac:dyDescent="0.25">
      <c r="B1982" t="s">
        <v>496</v>
      </c>
      <c r="C1982">
        <f>INDEX(NationalTeams!B:B,MATCH(B1982,NationalTeams!C:C,0))</f>
        <v>196</v>
      </c>
      <c r="D1982" t="s">
        <v>1242</v>
      </c>
      <c r="E1982">
        <f>INDEX(TeamSports!B:B,MATCH(D1982,TeamSports!C:C,0))</f>
        <v>27</v>
      </c>
      <c r="F1982">
        <f>INDEX(RanksTable!I:I,MATCH(B1982,RanksTable!B:B,0))</f>
        <v>4</v>
      </c>
      <c r="H1982" t="str">
        <f t="shared" si="30"/>
        <v>INSERT INTO "TeamRanks" (team_id,team_sport_id,team_rank) VALUES (196,27,4);</v>
      </c>
    </row>
    <row r="1983" spans="2:8" x14ac:dyDescent="0.25">
      <c r="B1983" t="s">
        <v>507</v>
      </c>
      <c r="C1983">
        <f>INDEX(NationalTeams!B:B,MATCH(B1983,NationalTeams!C:C,0))</f>
        <v>197</v>
      </c>
      <c r="D1983" t="s">
        <v>1242</v>
      </c>
      <c r="E1983">
        <f>INDEX(TeamSports!B:B,MATCH(D1983,TeamSports!C:C,0))</f>
        <v>27</v>
      </c>
      <c r="F1983">
        <f>INDEX(RanksTable!I:I,MATCH(B1983,RanksTable!B:B,0))</f>
        <v>4</v>
      </c>
      <c r="H1983" t="str">
        <f t="shared" si="30"/>
        <v>INSERT INTO "TeamRanks" (team_id,team_sport_id,team_rank) VALUES (197,27,4);</v>
      </c>
    </row>
    <row r="1984" spans="2:8" x14ac:dyDescent="0.25">
      <c r="B1984" t="s">
        <v>399</v>
      </c>
      <c r="C1984">
        <f>INDEX(NationalTeams!B:B,MATCH(B1984,NationalTeams!C:C,0))</f>
        <v>198</v>
      </c>
      <c r="D1984" t="s">
        <v>1242</v>
      </c>
      <c r="E1984">
        <f>INDEX(TeamSports!B:B,MATCH(D1984,TeamSports!C:C,0))</f>
        <v>27</v>
      </c>
      <c r="F1984">
        <f>INDEX(RanksTable!I:I,MATCH(B1984,RanksTable!B:B,0))</f>
        <v>7</v>
      </c>
      <c r="H1984" t="str">
        <f t="shared" si="30"/>
        <v>INSERT INTO "TeamRanks" (team_id,team_sport_id,team_rank) VALUES (198,27,7);</v>
      </c>
    </row>
    <row r="1985" spans="2:8" x14ac:dyDescent="0.25">
      <c r="B1985" t="s">
        <v>467</v>
      </c>
      <c r="C1985">
        <f>INDEX(NationalTeams!B:B,MATCH(B1985,NationalTeams!C:C,0))</f>
        <v>199</v>
      </c>
      <c r="D1985" t="s">
        <v>1242</v>
      </c>
      <c r="E1985">
        <f>INDEX(TeamSports!B:B,MATCH(D1985,TeamSports!C:C,0))</f>
        <v>27</v>
      </c>
      <c r="F1985">
        <f>INDEX(RanksTable!I:I,MATCH(B1985,RanksTable!B:B,0))</f>
        <v>7</v>
      </c>
      <c r="H1985" t="str">
        <f t="shared" si="30"/>
        <v>INSERT INTO "TeamRanks" (team_id,team_sport_id,team_rank) VALUES (199,27,7);</v>
      </c>
    </row>
    <row r="1986" spans="2:8" x14ac:dyDescent="0.25">
      <c r="B1986" t="s">
        <v>437</v>
      </c>
      <c r="C1986">
        <f>INDEX(NationalTeams!B:B,MATCH(B1986,NationalTeams!C:C,0))</f>
        <v>200</v>
      </c>
      <c r="D1986" t="s">
        <v>1242</v>
      </c>
      <c r="E1986">
        <f>INDEX(TeamSports!B:B,MATCH(D1986,TeamSports!C:C,0))</f>
        <v>27</v>
      </c>
      <c r="F1986">
        <f>INDEX(RanksTable!I:I,MATCH(B1986,RanksTable!B:B,0))</f>
        <v>4</v>
      </c>
      <c r="H1986" t="str">
        <f t="shared" si="30"/>
        <v>INSERT INTO "TeamRanks" (team_id,team_sport_id,team_rank) VALUES (200,27,4);</v>
      </c>
    </row>
    <row r="1987" spans="2:8" x14ac:dyDescent="0.25">
      <c r="B1987" t="s">
        <v>452</v>
      </c>
      <c r="C1987">
        <f>INDEX(NationalTeams!B:B,MATCH(B1987,NationalTeams!C:C,0))</f>
        <v>201</v>
      </c>
      <c r="D1987" t="s">
        <v>1242</v>
      </c>
      <c r="E1987">
        <f>INDEX(TeamSports!B:B,MATCH(D1987,TeamSports!C:C,0))</f>
        <v>27</v>
      </c>
      <c r="F1987">
        <f>INDEX(RanksTable!I:I,MATCH(B1987,RanksTable!B:B,0))</f>
        <v>1</v>
      </c>
      <c r="H1987" t="str">
        <f t="shared" si="30"/>
        <v>INSERT INTO "TeamRanks" (team_id,team_sport_id,team_rank) VALUES (201,27,1);</v>
      </c>
    </row>
    <row r="1988" spans="2:8" x14ac:dyDescent="0.25">
      <c r="B1988" t="s">
        <v>384</v>
      </c>
      <c r="C1988">
        <f>INDEX(NationalTeams!B:B,MATCH(B1988,NationalTeams!C:C,0))</f>
        <v>202</v>
      </c>
      <c r="D1988" t="s">
        <v>1242</v>
      </c>
      <c r="E1988">
        <f>INDEX(TeamSports!B:B,MATCH(D1988,TeamSports!C:C,0))</f>
        <v>27</v>
      </c>
      <c r="F1988">
        <f>INDEX(RanksTable!I:I,MATCH(B1988,RanksTable!B:B,0))</f>
        <v>6</v>
      </c>
      <c r="H1988" t="str">
        <f t="shared" ref="H1988:H2051" si="31">_xlfn.CONCAT($H$1,$L$1,$C$1,$L$1," ",$J$1,$C$2,$N$1,$E$2,$N$1,$F$2,$K$1,$I$1,$J$1,C1988,$N$1,E1988,$N$1,F1988,$K$1,$O$1)</f>
        <v>INSERT INTO "TeamRanks" (team_id,team_sport_id,team_rank) VALUES (202,27,6);</v>
      </c>
    </row>
    <row r="1989" spans="2:8" x14ac:dyDescent="0.25">
      <c r="B1989" t="s">
        <v>442</v>
      </c>
      <c r="C1989">
        <f>INDEX(NationalTeams!B:B,MATCH(B1989,NationalTeams!C:C,0))</f>
        <v>203</v>
      </c>
      <c r="D1989" t="s">
        <v>1242</v>
      </c>
      <c r="E1989">
        <f>INDEX(TeamSports!B:B,MATCH(D1989,TeamSports!C:C,0))</f>
        <v>27</v>
      </c>
      <c r="F1989">
        <f>INDEX(RanksTable!I:I,MATCH(B1989,RanksTable!B:B,0))</f>
        <v>7</v>
      </c>
      <c r="H1989" t="str">
        <f t="shared" si="31"/>
        <v>INSERT INTO "TeamRanks" (team_id,team_sport_id,team_rank) VALUES (203,27,7);</v>
      </c>
    </row>
    <row r="1990" spans="2:8" x14ac:dyDescent="0.25">
      <c r="B1990" t="s">
        <v>472</v>
      </c>
      <c r="C1990">
        <f>INDEX(NationalTeams!B:B,MATCH(B1990,NationalTeams!C:C,0))</f>
        <v>204</v>
      </c>
      <c r="D1990" t="s">
        <v>1242</v>
      </c>
      <c r="E1990">
        <f>INDEX(TeamSports!B:B,MATCH(D1990,TeamSports!C:C,0))</f>
        <v>27</v>
      </c>
      <c r="F1990">
        <f>INDEX(RanksTable!I:I,MATCH(B1990,RanksTable!B:B,0))</f>
        <v>7</v>
      </c>
      <c r="H1990" t="str">
        <f t="shared" si="31"/>
        <v>INSERT INTO "TeamRanks" (team_id,team_sport_id,team_rank) VALUES (204,27,7);</v>
      </c>
    </row>
    <row r="1991" spans="2:8" x14ac:dyDescent="0.25">
      <c r="B1991" t="s">
        <v>388</v>
      </c>
      <c r="C1991">
        <f>INDEX(NationalTeams!B:B,MATCH(B1991,NationalTeams!C:C,0))</f>
        <v>205</v>
      </c>
      <c r="D1991" t="s">
        <v>1242</v>
      </c>
      <c r="E1991">
        <f>INDEX(TeamSports!B:B,MATCH(D1991,TeamSports!C:C,0))</f>
        <v>27</v>
      </c>
      <c r="F1991">
        <f>INDEX(RanksTable!I:I,MATCH(B1991,RanksTable!B:B,0))</f>
        <v>7</v>
      </c>
      <c r="H1991" t="str">
        <f t="shared" si="31"/>
        <v>INSERT INTO "TeamRanks" (team_id,team_sport_id,team_rank) VALUES (205,27,7);</v>
      </c>
    </row>
    <row r="1992" spans="2:8" x14ac:dyDescent="0.25">
      <c r="B1992" t="s">
        <v>476</v>
      </c>
      <c r="C1992">
        <f>INDEX(NationalTeams!B:B,MATCH(B1992,NationalTeams!C:C,0))</f>
        <v>206</v>
      </c>
      <c r="D1992" t="s">
        <v>1242</v>
      </c>
      <c r="E1992">
        <f>INDEX(TeamSports!B:B,MATCH(D1992,TeamSports!C:C,0))</f>
        <v>27</v>
      </c>
      <c r="F1992">
        <f>INDEX(RanksTable!I:I,MATCH(B1992,RanksTable!B:B,0))</f>
        <v>7</v>
      </c>
      <c r="H1992" t="str">
        <f t="shared" si="31"/>
        <v>INSERT INTO "TeamRanks" (team_id,team_sport_id,team_rank) VALUES (206,27,7);</v>
      </c>
    </row>
    <row r="1993" spans="2:8" x14ac:dyDescent="0.25">
      <c r="B1993" t="s">
        <v>407</v>
      </c>
      <c r="C1993">
        <f>INDEX(NationalTeams!B:B,MATCH(B1993,NationalTeams!C:C,0))</f>
        <v>207</v>
      </c>
      <c r="D1993" t="s">
        <v>1242</v>
      </c>
      <c r="E1993">
        <f>INDEX(TeamSports!B:B,MATCH(D1993,TeamSports!C:C,0))</f>
        <v>27</v>
      </c>
      <c r="F1993">
        <f>INDEX(RanksTable!I:I,MATCH(B1993,RanksTable!B:B,0))</f>
        <v>7</v>
      </c>
      <c r="H1993" t="str">
        <f t="shared" si="31"/>
        <v>INSERT INTO "TeamRanks" (team_id,team_sport_id,team_rank) VALUES (207,27,7);</v>
      </c>
    </row>
    <row r="1994" spans="2:8" x14ac:dyDescent="0.25">
      <c r="B1994" t="s">
        <v>364</v>
      </c>
      <c r="C1994">
        <f>INDEX(NationalTeams!B:B,MATCH(B1994,NationalTeams!C:C,0))</f>
        <v>208</v>
      </c>
      <c r="D1994" t="s">
        <v>1242</v>
      </c>
      <c r="E1994">
        <f>INDEX(TeamSports!B:B,MATCH(D1994,TeamSports!C:C,0))</f>
        <v>27</v>
      </c>
      <c r="F1994">
        <f>INDEX(RanksTable!I:I,MATCH(B1994,RanksTable!B:B,0))</f>
        <v>7</v>
      </c>
      <c r="H1994" t="str">
        <f t="shared" si="31"/>
        <v>INSERT INTO "TeamRanks" (team_id,team_sport_id,team_rank) VALUES (208,27,7);</v>
      </c>
    </row>
    <row r="1995" spans="2:8" x14ac:dyDescent="0.25">
      <c r="B1995" t="s">
        <v>439</v>
      </c>
      <c r="C1995">
        <f>INDEX(NationalTeams!B:B,MATCH(B1995,NationalTeams!C:C,0))</f>
        <v>209</v>
      </c>
      <c r="D1995" t="s">
        <v>1242</v>
      </c>
      <c r="E1995">
        <f>INDEX(TeamSports!B:B,MATCH(D1995,TeamSports!C:C,0))</f>
        <v>27</v>
      </c>
      <c r="F1995">
        <f>INDEX(RanksTable!I:I,MATCH(B1995,RanksTable!B:B,0))</f>
        <v>7</v>
      </c>
      <c r="H1995" t="str">
        <f t="shared" si="31"/>
        <v>INSERT INTO "TeamRanks" (team_id,team_sport_id,team_rank) VALUES (209,27,7);</v>
      </c>
    </row>
    <row r="1996" spans="2:8" x14ac:dyDescent="0.25">
      <c r="B1996" t="s">
        <v>501</v>
      </c>
      <c r="C1996">
        <f>INDEX(NationalTeams!B:B,MATCH(B1996,NationalTeams!C:C,0))</f>
        <v>210</v>
      </c>
      <c r="D1996" t="s">
        <v>1242</v>
      </c>
      <c r="E1996">
        <f>INDEX(TeamSports!B:B,MATCH(D1996,TeamSports!C:C,0))</f>
        <v>27</v>
      </c>
      <c r="F1996">
        <f>INDEX(RanksTable!I:I,MATCH(B1996,RanksTable!B:B,0))</f>
        <v>6</v>
      </c>
      <c r="H1996" t="str">
        <f t="shared" si="31"/>
        <v>INSERT INTO "TeamRanks" (team_id,team_sport_id,team_rank) VALUES (210,27,6);</v>
      </c>
    </row>
    <row r="1997" spans="2:8" x14ac:dyDescent="0.25">
      <c r="B1997" t="s">
        <v>466</v>
      </c>
      <c r="C1997">
        <f>INDEX(NationalTeams!B:B,MATCH(B1997,NationalTeams!C:C,0))</f>
        <v>211</v>
      </c>
      <c r="D1997" t="s">
        <v>1242</v>
      </c>
      <c r="E1997">
        <f>INDEX(TeamSports!B:B,MATCH(D1997,TeamSports!C:C,0))</f>
        <v>27</v>
      </c>
      <c r="F1997">
        <f>INDEX(RanksTable!I:I,MATCH(B1997,RanksTable!B:B,0))</f>
        <v>7</v>
      </c>
      <c r="H1997" t="str">
        <f t="shared" si="31"/>
        <v>INSERT INTO "TeamRanks" (team_id,team_sport_id,team_rank) VALUES (211,27,7);</v>
      </c>
    </row>
    <row r="1998" spans="2:8" x14ac:dyDescent="0.25">
      <c r="B1998" t="s">
        <v>502</v>
      </c>
      <c r="C1998">
        <f>INDEX(NationalTeams!B:B,MATCH(B1998,NationalTeams!C:C,0))</f>
        <v>212</v>
      </c>
      <c r="D1998" t="s">
        <v>1242</v>
      </c>
      <c r="E1998">
        <f>INDEX(TeamSports!B:B,MATCH(D1998,TeamSports!C:C,0))</f>
        <v>27</v>
      </c>
      <c r="F1998">
        <f>INDEX(RanksTable!I:I,MATCH(B1998,RanksTable!B:B,0))</f>
        <v>6</v>
      </c>
      <c r="H1998" t="str">
        <f t="shared" si="31"/>
        <v>INSERT INTO "TeamRanks" (team_id,team_sport_id,team_rank) VALUES (212,27,6);</v>
      </c>
    </row>
    <row r="1999" spans="2:8" x14ac:dyDescent="0.25">
      <c r="B1999" t="s">
        <v>359</v>
      </c>
      <c r="C1999">
        <f>INDEX(NationalTeams!B:B,MATCH(B1999,NationalTeams!C:C,0))</f>
        <v>213</v>
      </c>
      <c r="D1999" t="s">
        <v>1242</v>
      </c>
      <c r="E1999">
        <f>INDEX(TeamSports!B:B,MATCH(D1999,TeamSports!C:C,0))</f>
        <v>27</v>
      </c>
      <c r="F1999">
        <f>INDEX(RanksTable!I:I,MATCH(B1999,RanksTable!B:B,0))</f>
        <v>5</v>
      </c>
      <c r="H1999" t="str">
        <f t="shared" si="31"/>
        <v>INSERT INTO "TeamRanks" (team_id,team_sport_id,team_rank) VALUES (213,27,5);</v>
      </c>
    </row>
    <row r="2000" spans="2:8" x14ac:dyDescent="0.25">
      <c r="B2000" t="s">
        <v>377</v>
      </c>
      <c r="C2000">
        <f>INDEX(NationalTeams!B:B,MATCH(B2000,NationalTeams!C:C,0))</f>
        <v>214</v>
      </c>
      <c r="D2000" t="s">
        <v>1242</v>
      </c>
      <c r="E2000">
        <f>INDEX(TeamSports!B:B,MATCH(D2000,TeamSports!C:C,0))</f>
        <v>27</v>
      </c>
      <c r="F2000">
        <f>INDEX(RanksTable!I:I,MATCH(B2000,RanksTable!B:B,0))</f>
        <v>7</v>
      </c>
      <c r="H2000" t="str">
        <f t="shared" si="31"/>
        <v>INSERT INTO "TeamRanks" (team_id,team_sport_id,team_rank) VALUES (214,27,7);</v>
      </c>
    </row>
    <row r="2001" spans="2:8" x14ac:dyDescent="0.25">
      <c r="B2001" t="s">
        <v>443</v>
      </c>
      <c r="C2001">
        <f>INDEX(NationalTeams!B:B,MATCH(B2001,NationalTeams!C:C,0))</f>
        <v>215</v>
      </c>
      <c r="D2001" t="s">
        <v>1242</v>
      </c>
      <c r="E2001">
        <f>INDEX(TeamSports!B:B,MATCH(D2001,TeamSports!C:C,0))</f>
        <v>27</v>
      </c>
      <c r="F2001">
        <f>INDEX(RanksTable!I:I,MATCH(B2001,RanksTable!B:B,0))</f>
        <v>7</v>
      </c>
      <c r="H2001" t="str">
        <f t="shared" si="31"/>
        <v>INSERT INTO "TeamRanks" (team_id,team_sport_id,team_rank) VALUES (215,27,7);</v>
      </c>
    </row>
    <row r="2002" spans="2:8" x14ac:dyDescent="0.25">
      <c r="B2002" t="s">
        <v>481</v>
      </c>
      <c r="C2002">
        <f>INDEX(NationalTeams!B:B,MATCH(B2002,NationalTeams!C:C,0))</f>
        <v>216</v>
      </c>
      <c r="D2002" t="s">
        <v>1242</v>
      </c>
      <c r="E2002">
        <f>INDEX(TeamSports!B:B,MATCH(D2002,TeamSports!C:C,0))</f>
        <v>27</v>
      </c>
      <c r="F2002">
        <f>INDEX(RanksTable!I:I,MATCH(B2002,RanksTable!B:B,0))</f>
        <v>7</v>
      </c>
      <c r="H2002" t="str">
        <f t="shared" si="31"/>
        <v>INSERT INTO "TeamRanks" (team_id,team_sport_id,team_rank) VALUES (216,27,7);</v>
      </c>
    </row>
    <row r="2003" spans="2:8" x14ac:dyDescent="0.25">
      <c r="B2003" t="s">
        <v>351</v>
      </c>
      <c r="C2003">
        <f>INDEX(NationalTeams!B:B,MATCH(B2003,NationalTeams!C:C,0))</f>
        <v>217</v>
      </c>
      <c r="D2003" t="s">
        <v>1242</v>
      </c>
      <c r="E2003">
        <f>INDEX(TeamSports!B:B,MATCH(D2003,TeamSports!C:C,0))</f>
        <v>27</v>
      </c>
      <c r="F2003">
        <f>INDEX(RanksTable!I:I,MATCH(B2003,RanksTable!B:B,0))</f>
        <v>1</v>
      </c>
      <c r="H2003" t="str">
        <f t="shared" si="31"/>
        <v>INSERT INTO "TeamRanks" (team_id,team_sport_id,team_rank) VALUES (217,27,1);</v>
      </c>
    </row>
    <row r="2004" spans="2:8" x14ac:dyDescent="0.25">
      <c r="B2004" t="s">
        <v>438</v>
      </c>
      <c r="C2004">
        <f>INDEX(NationalTeams!B:B,MATCH(B2004,NationalTeams!C:C,0))</f>
        <v>218</v>
      </c>
      <c r="D2004" t="s">
        <v>1242</v>
      </c>
      <c r="E2004">
        <f>INDEX(TeamSports!B:B,MATCH(D2004,TeamSports!C:C,0))</f>
        <v>27</v>
      </c>
      <c r="F2004">
        <f>INDEX(RanksTable!I:I,MATCH(B2004,RanksTable!B:B,0))</f>
        <v>6</v>
      </c>
      <c r="H2004" t="str">
        <f t="shared" si="31"/>
        <v>INSERT INTO "TeamRanks" (team_id,team_sport_id,team_rank) VALUES (218,27,6);</v>
      </c>
    </row>
    <row r="2005" spans="2:8" x14ac:dyDescent="0.25">
      <c r="B2005" t="s">
        <v>319</v>
      </c>
      <c r="C2005">
        <f>INDEX(NationalTeams!B:B,MATCH(B2005,NationalTeams!C:C,0))</f>
        <v>219</v>
      </c>
      <c r="D2005" t="s">
        <v>1242</v>
      </c>
      <c r="E2005">
        <f>INDEX(TeamSports!B:B,MATCH(D2005,TeamSports!C:C,0))</f>
        <v>27</v>
      </c>
      <c r="F2005">
        <f>INDEX(RanksTable!I:I,MATCH(B2005,RanksTable!B:B,0))</f>
        <v>7</v>
      </c>
      <c r="H2005" t="str">
        <f t="shared" si="31"/>
        <v>INSERT INTO "TeamRanks" (team_id,team_sport_id,team_rank) VALUES (219,27,7);</v>
      </c>
    </row>
    <row r="2006" spans="2:8" x14ac:dyDescent="0.25">
      <c r="B2006" t="s">
        <v>471</v>
      </c>
      <c r="C2006">
        <f>INDEX(NationalTeams!B:B,MATCH(B2006,NationalTeams!C:C,0))</f>
        <v>220</v>
      </c>
      <c r="D2006" t="s">
        <v>1242</v>
      </c>
      <c r="E2006">
        <f>INDEX(TeamSports!B:B,MATCH(D2006,TeamSports!C:C,0))</f>
        <v>27</v>
      </c>
      <c r="F2006">
        <f>INDEX(RanksTable!I:I,MATCH(B2006,RanksTable!B:B,0))</f>
        <v>7</v>
      </c>
      <c r="H2006" t="str">
        <f t="shared" si="31"/>
        <v>INSERT INTO "TeamRanks" (team_id,team_sport_id,team_rank) VALUES (220,27,7);</v>
      </c>
    </row>
    <row r="2007" spans="2:8" x14ac:dyDescent="0.25">
      <c r="B2007" t="s">
        <v>373</v>
      </c>
      <c r="C2007">
        <f>INDEX(NationalTeams!B:B,MATCH(B2007,NationalTeams!C:C,0))</f>
        <v>221</v>
      </c>
      <c r="D2007" t="s">
        <v>1242</v>
      </c>
      <c r="E2007">
        <f>INDEX(TeamSports!B:B,MATCH(D2007,TeamSports!C:C,0))</f>
        <v>27</v>
      </c>
      <c r="F2007">
        <f>INDEX(RanksTable!I:I,MATCH(B2007,RanksTable!B:B,0))</f>
        <v>7</v>
      </c>
      <c r="H2007" t="str">
        <f t="shared" si="31"/>
        <v>INSERT INTO "TeamRanks" (team_id,team_sport_id,team_rank) VALUES (221,27,7);</v>
      </c>
    </row>
    <row r="2008" spans="2:8" x14ac:dyDescent="0.25">
      <c r="B2008" t="s">
        <v>367</v>
      </c>
      <c r="C2008">
        <f>INDEX(NationalTeams!B:B,MATCH(B2008,NationalTeams!C:C,0))</f>
        <v>222</v>
      </c>
      <c r="D2008" t="s">
        <v>1242</v>
      </c>
      <c r="E2008">
        <f>INDEX(TeamSports!B:B,MATCH(D2008,TeamSports!C:C,0))</f>
        <v>27</v>
      </c>
      <c r="F2008">
        <f>INDEX(RanksTable!I:I,MATCH(B2008,RanksTable!B:B,0))</f>
        <v>7</v>
      </c>
      <c r="H2008" t="str">
        <f t="shared" si="31"/>
        <v>INSERT INTO "TeamRanks" (team_id,team_sport_id,team_rank) VALUES (222,27,7);</v>
      </c>
    </row>
    <row r="2009" spans="2:8" x14ac:dyDescent="0.25">
      <c r="B2009" t="s">
        <v>358</v>
      </c>
      <c r="C2009">
        <f>INDEX(NationalTeams!B:B,MATCH(B2009,NationalTeams!C:C,0))</f>
        <v>223</v>
      </c>
      <c r="D2009" t="s">
        <v>1242</v>
      </c>
      <c r="E2009">
        <f>INDEX(TeamSports!B:B,MATCH(D2009,TeamSports!C:C,0))</f>
        <v>27</v>
      </c>
      <c r="F2009">
        <f>INDEX(RanksTable!I:I,MATCH(B2009,RanksTable!B:B,0))</f>
        <v>5</v>
      </c>
      <c r="H2009" t="str">
        <f t="shared" si="31"/>
        <v>INSERT INTO "TeamRanks" (team_id,team_sport_id,team_rank) VALUES (223,27,5);</v>
      </c>
    </row>
    <row r="2010" spans="2:8" x14ac:dyDescent="0.25">
      <c r="B2010" t="s">
        <v>993</v>
      </c>
      <c r="C2010">
        <f>INDEX(NationalTeams!B:B,MATCH(B2010,NationalTeams!C:C,0))</f>
        <v>224</v>
      </c>
      <c r="D2010" t="s">
        <v>1226</v>
      </c>
      <c r="E2010">
        <f>INDEX(TeamSports!B:B,MATCH(D2010,TeamSports!C:C,0))</f>
        <v>49</v>
      </c>
      <c r="F2010">
        <f>INDEX(RanksTable!W:W,MATCH(B2010,RanksTable!B:B,0))</f>
        <v>7</v>
      </c>
      <c r="H2010" t="str">
        <f t="shared" si="31"/>
        <v>INSERT INTO "TeamRanks" (team_id,team_sport_id,team_rank) VALUES (224,49,7);</v>
      </c>
    </row>
    <row r="2011" spans="2:8" x14ac:dyDescent="0.25">
      <c r="B2011" t="s">
        <v>994</v>
      </c>
      <c r="C2011">
        <f>INDEX(NationalTeams!B:B,MATCH(B2011,NationalTeams!C:C,0))</f>
        <v>225</v>
      </c>
      <c r="D2011" t="s">
        <v>1226</v>
      </c>
      <c r="E2011">
        <f>INDEX(TeamSports!B:B,MATCH(D2011,TeamSports!C:C,0))</f>
        <v>49</v>
      </c>
      <c r="F2011">
        <f>INDEX(RanksTable!W:W,MATCH(B2011,RanksTable!B:B,0))</f>
        <v>7</v>
      </c>
      <c r="H2011" t="str">
        <f t="shared" si="31"/>
        <v>INSERT INTO "TeamRanks" (team_id,team_sport_id,team_rank) VALUES (225,49,7);</v>
      </c>
    </row>
    <row r="2012" spans="2:8" x14ac:dyDescent="0.25">
      <c r="B2012" t="s">
        <v>995</v>
      </c>
      <c r="C2012">
        <f>INDEX(NationalTeams!B:B,MATCH(B2012,NationalTeams!C:C,0))</f>
        <v>226</v>
      </c>
      <c r="D2012" t="s">
        <v>1226</v>
      </c>
      <c r="E2012">
        <f>INDEX(TeamSports!B:B,MATCH(D2012,TeamSports!C:C,0))</f>
        <v>49</v>
      </c>
      <c r="F2012">
        <f>INDEX(RanksTable!W:W,MATCH(B2012,RanksTable!B:B,0))</f>
        <v>7</v>
      </c>
      <c r="H2012" t="str">
        <f t="shared" si="31"/>
        <v>INSERT INTO "TeamRanks" (team_id,team_sport_id,team_rank) VALUES (226,49,7);</v>
      </c>
    </row>
    <row r="2013" spans="2:8" x14ac:dyDescent="0.25">
      <c r="B2013" t="s">
        <v>996</v>
      </c>
      <c r="C2013">
        <f>INDEX(NationalTeams!B:B,MATCH(B2013,NationalTeams!C:C,0))</f>
        <v>227</v>
      </c>
      <c r="D2013" t="s">
        <v>1226</v>
      </c>
      <c r="E2013">
        <f>INDEX(TeamSports!B:B,MATCH(D2013,TeamSports!C:C,0))</f>
        <v>49</v>
      </c>
      <c r="F2013">
        <f>INDEX(RanksTable!W:W,MATCH(B2013,RanksTable!B:B,0))</f>
        <v>7</v>
      </c>
      <c r="H2013" t="str">
        <f t="shared" si="31"/>
        <v>INSERT INTO "TeamRanks" (team_id,team_sport_id,team_rank) VALUES (227,49,7);</v>
      </c>
    </row>
    <row r="2014" spans="2:8" x14ac:dyDescent="0.25">
      <c r="B2014" t="s">
        <v>997</v>
      </c>
      <c r="C2014">
        <f>INDEX(NationalTeams!B:B,MATCH(B2014,NationalTeams!C:C,0))</f>
        <v>228</v>
      </c>
      <c r="D2014" t="s">
        <v>1226</v>
      </c>
      <c r="E2014">
        <f>INDEX(TeamSports!B:B,MATCH(D2014,TeamSports!C:C,0))</f>
        <v>49</v>
      </c>
      <c r="F2014">
        <f>INDEX(RanksTable!W:W,MATCH(B2014,RanksTable!B:B,0))</f>
        <v>7</v>
      </c>
      <c r="H2014" t="str">
        <f t="shared" si="31"/>
        <v>INSERT INTO "TeamRanks" (team_id,team_sport_id,team_rank) VALUES (228,49,7);</v>
      </c>
    </row>
    <row r="2015" spans="2:8" x14ac:dyDescent="0.25">
      <c r="B2015" t="s">
        <v>998</v>
      </c>
      <c r="C2015">
        <f>INDEX(NationalTeams!B:B,MATCH(B2015,NationalTeams!C:C,0))</f>
        <v>229</v>
      </c>
      <c r="D2015" t="s">
        <v>1226</v>
      </c>
      <c r="E2015">
        <f>INDEX(TeamSports!B:B,MATCH(D2015,TeamSports!C:C,0))</f>
        <v>49</v>
      </c>
      <c r="F2015">
        <f>INDEX(RanksTable!W:W,MATCH(B2015,RanksTable!B:B,0))</f>
        <v>7</v>
      </c>
      <c r="H2015" t="str">
        <f t="shared" si="31"/>
        <v>INSERT INTO "TeamRanks" (team_id,team_sport_id,team_rank) VALUES (229,49,7);</v>
      </c>
    </row>
    <row r="2016" spans="2:8" x14ac:dyDescent="0.25">
      <c r="B2016" t="s">
        <v>999</v>
      </c>
      <c r="C2016">
        <f>INDEX(NationalTeams!B:B,MATCH(B2016,NationalTeams!C:C,0))</f>
        <v>230</v>
      </c>
      <c r="D2016" t="s">
        <v>1226</v>
      </c>
      <c r="E2016">
        <f>INDEX(TeamSports!B:B,MATCH(D2016,TeamSports!C:C,0))</f>
        <v>49</v>
      </c>
      <c r="F2016">
        <f>INDEX(RanksTable!W:W,MATCH(B2016,RanksTable!B:B,0))</f>
        <v>7</v>
      </c>
      <c r="H2016" t="str">
        <f t="shared" si="31"/>
        <v>INSERT INTO "TeamRanks" (team_id,team_sport_id,team_rank) VALUES (230,49,7);</v>
      </c>
    </row>
    <row r="2017" spans="2:8" x14ac:dyDescent="0.25">
      <c r="B2017" t="s">
        <v>1000</v>
      </c>
      <c r="C2017">
        <f>INDEX(NationalTeams!B:B,MATCH(B2017,NationalTeams!C:C,0))</f>
        <v>231</v>
      </c>
      <c r="D2017" t="s">
        <v>1226</v>
      </c>
      <c r="E2017">
        <f>INDEX(TeamSports!B:B,MATCH(D2017,TeamSports!C:C,0))</f>
        <v>49</v>
      </c>
      <c r="F2017">
        <f>INDEX(RanksTable!W:W,MATCH(B2017,RanksTable!B:B,0))</f>
        <v>7</v>
      </c>
      <c r="H2017" t="str">
        <f t="shared" si="31"/>
        <v>INSERT INTO "TeamRanks" (team_id,team_sport_id,team_rank) VALUES (231,49,7);</v>
      </c>
    </row>
    <row r="2018" spans="2:8" x14ac:dyDescent="0.25">
      <c r="B2018" t="s">
        <v>1001</v>
      </c>
      <c r="C2018">
        <f>INDEX(NationalTeams!B:B,MATCH(B2018,NationalTeams!C:C,0))</f>
        <v>232</v>
      </c>
      <c r="D2018" t="s">
        <v>1226</v>
      </c>
      <c r="E2018">
        <f>INDEX(TeamSports!B:B,MATCH(D2018,TeamSports!C:C,0))</f>
        <v>49</v>
      </c>
      <c r="F2018">
        <f>INDEX(RanksTable!W:W,MATCH(B2018,RanksTable!B:B,0))</f>
        <v>7</v>
      </c>
      <c r="H2018" t="str">
        <f t="shared" si="31"/>
        <v>INSERT INTO "TeamRanks" (team_id,team_sport_id,team_rank) VALUES (232,49,7);</v>
      </c>
    </row>
    <row r="2019" spans="2:8" x14ac:dyDescent="0.25">
      <c r="B2019" t="s">
        <v>1002</v>
      </c>
      <c r="C2019">
        <f>INDEX(NationalTeams!B:B,MATCH(B2019,NationalTeams!C:C,0))</f>
        <v>233</v>
      </c>
      <c r="D2019" t="s">
        <v>1226</v>
      </c>
      <c r="E2019">
        <f>INDEX(TeamSports!B:B,MATCH(D2019,TeamSports!C:C,0))</f>
        <v>49</v>
      </c>
      <c r="F2019">
        <f>INDEX(RanksTable!W:W,MATCH(B2019,RanksTable!B:B,0))</f>
        <v>7</v>
      </c>
      <c r="H2019" t="str">
        <f t="shared" si="31"/>
        <v>INSERT INTO "TeamRanks" (team_id,team_sport_id,team_rank) VALUES (233,49,7);</v>
      </c>
    </row>
    <row r="2020" spans="2:8" x14ac:dyDescent="0.25">
      <c r="B2020" t="s">
        <v>1003</v>
      </c>
      <c r="C2020">
        <f>INDEX(NationalTeams!B:B,MATCH(B2020,NationalTeams!C:C,0))</f>
        <v>234</v>
      </c>
      <c r="D2020" t="s">
        <v>1226</v>
      </c>
      <c r="E2020">
        <f>INDEX(TeamSports!B:B,MATCH(D2020,TeamSports!C:C,0))</f>
        <v>49</v>
      </c>
      <c r="F2020">
        <f>INDEX(RanksTable!W:W,MATCH(B2020,RanksTable!B:B,0))</f>
        <v>7</v>
      </c>
      <c r="H2020" t="str">
        <f t="shared" si="31"/>
        <v>INSERT INTO "TeamRanks" (team_id,team_sport_id,team_rank) VALUES (234,49,7);</v>
      </c>
    </row>
    <row r="2021" spans="2:8" x14ac:dyDescent="0.25">
      <c r="B2021" t="s">
        <v>1004</v>
      </c>
      <c r="C2021">
        <f>INDEX(NationalTeams!B:B,MATCH(B2021,NationalTeams!C:C,0))</f>
        <v>235</v>
      </c>
      <c r="D2021" t="s">
        <v>1226</v>
      </c>
      <c r="E2021">
        <f>INDEX(TeamSports!B:B,MATCH(D2021,TeamSports!C:C,0))</f>
        <v>49</v>
      </c>
      <c r="F2021">
        <f>INDEX(RanksTable!W:W,MATCH(B2021,RanksTable!B:B,0))</f>
        <v>6</v>
      </c>
      <c r="H2021" t="str">
        <f t="shared" si="31"/>
        <v>INSERT INTO "TeamRanks" (team_id,team_sport_id,team_rank) VALUES (235,49,6);</v>
      </c>
    </row>
    <row r="2022" spans="2:8" x14ac:dyDescent="0.25">
      <c r="B2022" t="s">
        <v>1005</v>
      </c>
      <c r="C2022">
        <f>INDEX(NationalTeams!B:B,MATCH(B2022,NationalTeams!C:C,0))</f>
        <v>236</v>
      </c>
      <c r="D2022" t="s">
        <v>1226</v>
      </c>
      <c r="E2022">
        <f>INDEX(TeamSports!B:B,MATCH(D2022,TeamSports!C:C,0))</f>
        <v>49</v>
      </c>
      <c r="F2022">
        <f>INDEX(RanksTable!W:W,MATCH(B2022,RanksTable!B:B,0))</f>
        <v>7</v>
      </c>
      <c r="H2022" t="str">
        <f t="shared" si="31"/>
        <v>INSERT INTO "TeamRanks" (team_id,team_sport_id,team_rank) VALUES (236,49,7);</v>
      </c>
    </row>
    <row r="2023" spans="2:8" x14ac:dyDescent="0.25">
      <c r="B2023" t="s">
        <v>1006</v>
      </c>
      <c r="C2023">
        <f>INDEX(NationalTeams!B:B,MATCH(B2023,NationalTeams!C:C,0))</f>
        <v>237</v>
      </c>
      <c r="D2023" t="s">
        <v>1226</v>
      </c>
      <c r="E2023">
        <f>INDEX(TeamSports!B:B,MATCH(D2023,TeamSports!C:C,0))</f>
        <v>49</v>
      </c>
      <c r="F2023">
        <f>INDEX(RanksTable!W:W,MATCH(B2023,RanksTable!B:B,0))</f>
        <v>7</v>
      </c>
      <c r="H2023" t="str">
        <f t="shared" si="31"/>
        <v>INSERT INTO "TeamRanks" (team_id,team_sport_id,team_rank) VALUES (237,49,7);</v>
      </c>
    </row>
    <row r="2024" spans="2:8" x14ac:dyDescent="0.25">
      <c r="B2024" t="s">
        <v>1007</v>
      </c>
      <c r="C2024">
        <f>INDEX(NationalTeams!B:B,MATCH(B2024,NationalTeams!C:C,0))</f>
        <v>238</v>
      </c>
      <c r="D2024" t="s">
        <v>1226</v>
      </c>
      <c r="E2024">
        <f>INDEX(TeamSports!B:B,MATCH(D2024,TeamSports!C:C,0))</f>
        <v>49</v>
      </c>
      <c r="F2024">
        <f>INDEX(RanksTable!W:W,MATCH(B2024,RanksTable!B:B,0))</f>
        <v>7</v>
      </c>
      <c r="H2024" t="str">
        <f t="shared" si="31"/>
        <v>INSERT INTO "TeamRanks" (team_id,team_sport_id,team_rank) VALUES (238,49,7);</v>
      </c>
    </row>
    <row r="2025" spans="2:8" x14ac:dyDescent="0.25">
      <c r="B2025" t="s">
        <v>1008</v>
      </c>
      <c r="C2025">
        <f>INDEX(NationalTeams!B:B,MATCH(B2025,NationalTeams!C:C,0))</f>
        <v>239</v>
      </c>
      <c r="D2025" t="s">
        <v>1226</v>
      </c>
      <c r="E2025">
        <f>INDEX(TeamSports!B:B,MATCH(D2025,TeamSports!C:C,0))</f>
        <v>49</v>
      </c>
      <c r="F2025">
        <f>INDEX(RanksTable!W:W,MATCH(B2025,RanksTable!B:B,0))</f>
        <v>3</v>
      </c>
      <c r="H2025" t="str">
        <f t="shared" si="31"/>
        <v>INSERT INTO "TeamRanks" (team_id,team_sport_id,team_rank) VALUES (239,49,3);</v>
      </c>
    </row>
    <row r="2026" spans="2:8" x14ac:dyDescent="0.25">
      <c r="B2026" t="s">
        <v>1009</v>
      </c>
      <c r="C2026">
        <f>INDEX(NationalTeams!B:B,MATCH(B2026,NationalTeams!C:C,0))</f>
        <v>240</v>
      </c>
      <c r="D2026" t="s">
        <v>1226</v>
      </c>
      <c r="E2026">
        <f>INDEX(TeamSports!B:B,MATCH(D2026,TeamSports!C:C,0))</f>
        <v>49</v>
      </c>
      <c r="F2026">
        <f>INDEX(RanksTable!W:W,MATCH(B2026,RanksTable!B:B,0))</f>
        <v>7</v>
      </c>
      <c r="H2026" t="str">
        <f t="shared" si="31"/>
        <v>INSERT INTO "TeamRanks" (team_id,team_sport_id,team_rank) VALUES (240,49,7);</v>
      </c>
    </row>
    <row r="2027" spans="2:8" x14ac:dyDescent="0.25">
      <c r="B2027" t="s">
        <v>1010</v>
      </c>
      <c r="C2027">
        <f>INDEX(NationalTeams!B:B,MATCH(B2027,NationalTeams!C:C,0))</f>
        <v>241</v>
      </c>
      <c r="D2027" t="s">
        <v>1226</v>
      </c>
      <c r="E2027">
        <f>INDEX(TeamSports!B:B,MATCH(D2027,TeamSports!C:C,0))</f>
        <v>49</v>
      </c>
      <c r="F2027">
        <f>INDEX(RanksTable!W:W,MATCH(B2027,RanksTable!B:B,0))</f>
        <v>7</v>
      </c>
      <c r="H2027" t="str">
        <f t="shared" si="31"/>
        <v>INSERT INTO "TeamRanks" (team_id,team_sport_id,team_rank) VALUES (241,49,7);</v>
      </c>
    </row>
    <row r="2028" spans="2:8" x14ac:dyDescent="0.25">
      <c r="B2028" t="s">
        <v>1011</v>
      </c>
      <c r="C2028">
        <f>INDEX(NationalTeams!B:B,MATCH(B2028,NationalTeams!C:C,0))</f>
        <v>242</v>
      </c>
      <c r="D2028" t="s">
        <v>1226</v>
      </c>
      <c r="E2028">
        <f>INDEX(TeamSports!B:B,MATCH(D2028,TeamSports!C:C,0))</f>
        <v>49</v>
      </c>
      <c r="F2028">
        <f>INDEX(RanksTable!W:W,MATCH(B2028,RanksTable!B:B,0))</f>
        <v>7</v>
      </c>
      <c r="H2028" t="str">
        <f t="shared" si="31"/>
        <v>INSERT INTO "TeamRanks" (team_id,team_sport_id,team_rank) VALUES (242,49,7);</v>
      </c>
    </row>
    <row r="2029" spans="2:8" x14ac:dyDescent="0.25">
      <c r="B2029" t="s">
        <v>1012</v>
      </c>
      <c r="C2029">
        <f>INDEX(NationalTeams!B:B,MATCH(B2029,NationalTeams!C:C,0))</f>
        <v>243</v>
      </c>
      <c r="D2029" t="s">
        <v>1226</v>
      </c>
      <c r="E2029">
        <f>INDEX(TeamSports!B:B,MATCH(D2029,TeamSports!C:C,0))</f>
        <v>49</v>
      </c>
      <c r="F2029">
        <f>INDEX(RanksTable!W:W,MATCH(B2029,RanksTable!B:B,0))</f>
        <v>7</v>
      </c>
      <c r="H2029" t="str">
        <f t="shared" si="31"/>
        <v>INSERT INTO "TeamRanks" (team_id,team_sport_id,team_rank) VALUES (243,49,7);</v>
      </c>
    </row>
    <row r="2030" spans="2:8" x14ac:dyDescent="0.25">
      <c r="B2030" t="s">
        <v>1013</v>
      </c>
      <c r="C2030">
        <f>INDEX(NationalTeams!B:B,MATCH(B2030,NationalTeams!C:C,0))</f>
        <v>244</v>
      </c>
      <c r="D2030" t="s">
        <v>1226</v>
      </c>
      <c r="E2030">
        <f>INDEX(TeamSports!B:B,MATCH(D2030,TeamSports!C:C,0))</f>
        <v>49</v>
      </c>
      <c r="F2030">
        <f>INDEX(RanksTable!W:W,MATCH(B2030,RanksTable!B:B,0))</f>
        <v>7</v>
      </c>
      <c r="H2030" t="str">
        <f t="shared" si="31"/>
        <v>INSERT INTO "TeamRanks" (team_id,team_sport_id,team_rank) VALUES (244,49,7);</v>
      </c>
    </row>
    <row r="2031" spans="2:8" x14ac:dyDescent="0.25">
      <c r="B2031" t="s">
        <v>1014</v>
      </c>
      <c r="C2031">
        <f>INDEX(NationalTeams!B:B,MATCH(B2031,NationalTeams!C:C,0))</f>
        <v>245</v>
      </c>
      <c r="D2031" t="s">
        <v>1226</v>
      </c>
      <c r="E2031">
        <f>INDEX(TeamSports!B:B,MATCH(D2031,TeamSports!C:C,0))</f>
        <v>49</v>
      </c>
      <c r="F2031">
        <f>INDEX(RanksTable!W:W,MATCH(B2031,RanksTable!B:B,0))</f>
        <v>7</v>
      </c>
      <c r="H2031" t="str">
        <f t="shared" si="31"/>
        <v>INSERT INTO "TeamRanks" (team_id,team_sport_id,team_rank) VALUES (245,49,7);</v>
      </c>
    </row>
    <row r="2032" spans="2:8" x14ac:dyDescent="0.25">
      <c r="B2032" t="s">
        <v>1015</v>
      </c>
      <c r="C2032">
        <f>INDEX(NationalTeams!B:B,MATCH(B2032,NationalTeams!C:C,0))</f>
        <v>246</v>
      </c>
      <c r="D2032" t="s">
        <v>1226</v>
      </c>
      <c r="E2032">
        <f>INDEX(TeamSports!B:B,MATCH(D2032,TeamSports!C:C,0))</f>
        <v>49</v>
      </c>
      <c r="F2032">
        <f>INDEX(RanksTable!W:W,MATCH(B2032,RanksTable!B:B,0))</f>
        <v>7</v>
      </c>
      <c r="H2032" t="str">
        <f t="shared" si="31"/>
        <v>INSERT INTO "TeamRanks" (team_id,team_sport_id,team_rank) VALUES (246,49,7);</v>
      </c>
    </row>
    <row r="2033" spans="2:8" x14ac:dyDescent="0.25">
      <c r="B2033" t="s">
        <v>1016</v>
      </c>
      <c r="C2033">
        <f>INDEX(NationalTeams!B:B,MATCH(B2033,NationalTeams!C:C,0))</f>
        <v>247</v>
      </c>
      <c r="D2033" t="s">
        <v>1226</v>
      </c>
      <c r="E2033">
        <f>INDEX(TeamSports!B:B,MATCH(D2033,TeamSports!C:C,0))</f>
        <v>49</v>
      </c>
      <c r="F2033">
        <f>INDEX(RanksTable!W:W,MATCH(B2033,RanksTable!B:B,0))</f>
        <v>7</v>
      </c>
      <c r="H2033" t="str">
        <f t="shared" si="31"/>
        <v>INSERT INTO "TeamRanks" (team_id,team_sport_id,team_rank) VALUES (247,49,7);</v>
      </c>
    </row>
    <row r="2034" spans="2:8" x14ac:dyDescent="0.25">
      <c r="B2034" t="s">
        <v>1017</v>
      </c>
      <c r="C2034">
        <f>INDEX(NationalTeams!B:B,MATCH(B2034,NationalTeams!C:C,0))</f>
        <v>248</v>
      </c>
      <c r="D2034" t="s">
        <v>1226</v>
      </c>
      <c r="E2034">
        <f>INDEX(TeamSports!B:B,MATCH(D2034,TeamSports!C:C,0))</f>
        <v>49</v>
      </c>
      <c r="F2034">
        <f>INDEX(RanksTable!W:W,MATCH(B2034,RanksTable!B:B,0))</f>
        <v>7</v>
      </c>
      <c r="H2034" t="str">
        <f t="shared" si="31"/>
        <v>INSERT INTO "TeamRanks" (team_id,team_sport_id,team_rank) VALUES (248,49,7);</v>
      </c>
    </row>
    <row r="2035" spans="2:8" x14ac:dyDescent="0.25">
      <c r="B2035" t="s">
        <v>1018</v>
      </c>
      <c r="C2035">
        <f>INDEX(NationalTeams!B:B,MATCH(B2035,NationalTeams!C:C,0))</f>
        <v>249</v>
      </c>
      <c r="D2035" t="s">
        <v>1226</v>
      </c>
      <c r="E2035">
        <f>INDEX(TeamSports!B:B,MATCH(D2035,TeamSports!C:C,0))</f>
        <v>49</v>
      </c>
      <c r="F2035">
        <f>INDEX(RanksTable!W:W,MATCH(B2035,RanksTable!B:B,0))</f>
        <v>7</v>
      </c>
      <c r="H2035" t="str">
        <f t="shared" si="31"/>
        <v>INSERT INTO "TeamRanks" (team_id,team_sport_id,team_rank) VALUES (249,49,7);</v>
      </c>
    </row>
    <row r="2036" spans="2:8" x14ac:dyDescent="0.25">
      <c r="B2036" t="s">
        <v>1019</v>
      </c>
      <c r="C2036">
        <f>INDEX(NationalTeams!B:B,MATCH(B2036,NationalTeams!C:C,0))</f>
        <v>250</v>
      </c>
      <c r="D2036" t="s">
        <v>1226</v>
      </c>
      <c r="E2036">
        <f>INDEX(TeamSports!B:B,MATCH(D2036,TeamSports!C:C,0))</f>
        <v>49</v>
      </c>
      <c r="F2036">
        <f>INDEX(RanksTable!W:W,MATCH(B2036,RanksTable!B:B,0))</f>
        <v>7</v>
      </c>
      <c r="H2036" t="str">
        <f t="shared" si="31"/>
        <v>INSERT INTO "TeamRanks" (team_id,team_sport_id,team_rank) VALUES (250,49,7);</v>
      </c>
    </row>
    <row r="2037" spans="2:8" x14ac:dyDescent="0.25">
      <c r="B2037" t="s">
        <v>1020</v>
      </c>
      <c r="C2037">
        <f>INDEX(NationalTeams!B:B,MATCH(B2037,NationalTeams!C:C,0))</f>
        <v>251</v>
      </c>
      <c r="D2037" t="s">
        <v>1226</v>
      </c>
      <c r="E2037">
        <f>INDEX(TeamSports!B:B,MATCH(D2037,TeamSports!C:C,0))</f>
        <v>49</v>
      </c>
      <c r="F2037">
        <f>INDEX(RanksTable!W:W,MATCH(B2037,RanksTable!B:B,0))</f>
        <v>7</v>
      </c>
      <c r="H2037" t="str">
        <f t="shared" si="31"/>
        <v>INSERT INTO "TeamRanks" (team_id,team_sport_id,team_rank) VALUES (251,49,7);</v>
      </c>
    </row>
    <row r="2038" spans="2:8" x14ac:dyDescent="0.25">
      <c r="B2038" t="s">
        <v>1021</v>
      </c>
      <c r="C2038">
        <f>INDEX(NationalTeams!B:B,MATCH(B2038,NationalTeams!C:C,0))</f>
        <v>252</v>
      </c>
      <c r="D2038" t="s">
        <v>1226</v>
      </c>
      <c r="E2038">
        <f>INDEX(TeamSports!B:B,MATCH(D2038,TeamSports!C:C,0))</f>
        <v>49</v>
      </c>
      <c r="F2038">
        <f>INDEX(RanksTable!W:W,MATCH(B2038,RanksTable!B:B,0))</f>
        <v>7</v>
      </c>
      <c r="H2038" t="str">
        <f t="shared" si="31"/>
        <v>INSERT INTO "TeamRanks" (team_id,team_sport_id,team_rank) VALUES (252,49,7);</v>
      </c>
    </row>
    <row r="2039" spans="2:8" x14ac:dyDescent="0.25">
      <c r="B2039" t="s">
        <v>1022</v>
      </c>
      <c r="C2039">
        <f>INDEX(NationalTeams!B:B,MATCH(B2039,NationalTeams!C:C,0))</f>
        <v>253</v>
      </c>
      <c r="D2039" t="s">
        <v>1226</v>
      </c>
      <c r="E2039">
        <f>INDEX(TeamSports!B:B,MATCH(D2039,TeamSports!C:C,0))</f>
        <v>49</v>
      </c>
      <c r="F2039">
        <f>INDEX(RanksTable!W:W,MATCH(B2039,RanksTable!B:B,0))</f>
        <v>7</v>
      </c>
      <c r="H2039" t="str">
        <f t="shared" si="31"/>
        <v>INSERT INTO "TeamRanks" (team_id,team_sport_id,team_rank) VALUES (253,49,7);</v>
      </c>
    </row>
    <row r="2040" spans="2:8" x14ac:dyDescent="0.25">
      <c r="B2040" t="s">
        <v>1023</v>
      </c>
      <c r="C2040">
        <f>INDEX(NationalTeams!B:B,MATCH(B2040,NationalTeams!C:C,0))</f>
        <v>254</v>
      </c>
      <c r="D2040" t="s">
        <v>1226</v>
      </c>
      <c r="E2040">
        <f>INDEX(TeamSports!B:B,MATCH(D2040,TeamSports!C:C,0))</f>
        <v>49</v>
      </c>
      <c r="F2040">
        <f>INDEX(RanksTable!W:W,MATCH(B2040,RanksTable!B:B,0))</f>
        <v>7</v>
      </c>
      <c r="H2040" t="str">
        <f t="shared" si="31"/>
        <v>INSERT INTO "TeamRanks" (team_id,team_sport_id,team_rank) VALUES (254,49,7);</v>
      </c>
    </row>
    <row r="2041" spans="2:8" x14ac:dyDescent="0.25">
      <c r="B2041" t="s">
        <v>1024</v>
      </c>
      <c r="C2041">
        <f>INDEX(NationalTeams!B:B,MATCH(B2041,NationalTeams!C:C,0))</f>
        <v>255</v>
      </c>
      <c r="D2041" t="s">
        <v>1226</v>
      </c>
      <c r="E2041">
        <f>INDEX(TeamSports!B:B,MATCH(D2041,TeamSports!C:C,0))</f>
        <v>49</v>
      </c>
      <c r="F2041">
        <f>INDEX(RanksTable!W:W,MATCH(B2041,RanksTable!B:B,0))</f>
        <v>7</v>
      </c>
      <c r="H2041" t="str">
        <f t="shared" si="31"/>
        <v>INSERT INTO "TeamRanks" (team_id,team_sport_id,team_rank) VALUES (255,49,7);</v>
      </c>
    </row>
    <row r="2042" spans="2:8" x14ac:dyDescent="0.25">
      <c r="B2042" t="s">
        <v>1025</v>
      </c>
      <c r="C2042">
        <f>INDEX(NationalTeams!B:B,MATCH(B2042,NationalTeams!C:C,0))</f>
        <v>256</v>
      </c>
      <c r="D2042" t="s">
        <v>1226</v>
      </c>
      <c r="E2042">
        <f>INDEX(TeamSports!B:B,MATCH(D2042,TeamSports!C:C,0))</f>
        <v>49</v>
      </c>
      <c r="F2042">
        <f>INDEX(RanksTable!W:W,MATCH(B2042,RanksTable!B:B,0))</f>
        <v>7</v>
      </c>
      <c r="H2042" t="str">
        <f t="shared" si="31"/>
        <v>INSERT INTO "TeamRanks" (team_id,team_sport_id,team_rank) VALUES (256,49,7);</v>
      </c>
    </row>
    <row r="2043" spans="2:8" x14ac:dyDescent="0.25">
      <c r="B2043" t="s">
        <v>1026</v>
      </c>
      <c r="C2043">
        <f>INDEX(NationalTeams!B:B,MATCH(B2043,NationalTeams!C:C,0))</f>
        <v>257</v>
      </c>
      <c r="D2043" t="s">
        <v>1226</v>
      </c>
      <c r="E2043">
        <f>INDEX(TeamSports!B:B,MATCH(D2043,TeamSports!C:C,0))</f>
        <v>49</v>
      </c>
      <c r="F2043">
        <f>INDEX(RanksTable!W:W,MATCH(B2043,RanksTable!B:B,0))</f>
        <v>7</v>
      </c>
      <c r="H2043" t="str">
        <f t="shared" si="31"/>
        <v>INSERT INTO "TeamRanks" (team_id,team_sport_id,team_rank) VALUES (257,49,7);</v>
      </c>
    </row>
    <row r="2044" spans="2:8" x14ac:dyDescent="0.25">
      <c r="B2044" t="s">
        <v>1027</v>
      </c>
      <c r="C2044">
        <f>INDEX(NationalTeams!B:B,MATCH(B2044,NationalTeams!C:C,0))</f>
        <v>258</v>
      </c>
      <c r="D2044" t="s">
        <v>1226</v>
      </c>
      <c r="E2044">
        <f>INDEX(TeamSports!B:B,MATCH(D2044,TeamSports!C:C,0))</f>
        <v>49</v>
      </c>
      <c r="F2044">
        <f>INDEX(RanksTable!W:W,MATCH(B2044,RanksTable!B:B,0))</f>
        <v>7</v>
      </c>
      <c r="H2044" t="str">
        <f t="shared" si="31"/>
        <v>INSERT INTO "TeamRanks" (team_id,team_sport_id,team_rank) VALUES (258,49,7);</v>
      </c>
    </row>
    <row r="2045" spans="2:8" x14ac:dyDescent="0.25">
      <c r="B2045" t="s">
        <v>1028</v>
      </c>
      <c r="C2045">
        <f>INDEX(NationalTeams!B:B,MATCH(B2045,NationalTeams!C:C,0))</f>
        <v>259</v>
      </c>
      <c r="D2045" t="s">
        <v>1226</v>
      </c>
      <c r="E2045">
        <f>INDEX(TeamSports!B:B,MATCH(D2045,TeamSports!C:C,0))</f>
        <v>49</v>
      </c>
      <c r="F2045">
        <f>INDEX(RanksTable!W:W,MATCH(B2045,RanksTable!B:B,0))</f>
        <v>7</v>
      </c>
      <c r="H2045" t="str">
        <f t="shared" si="31"/>
        <v>INSERT INTO "TeamRanks" (team_id,team_sport_id,team_rank) VALUES (259,49,7);</v>
      </c>
    </row>
    <row r="2046" spans="2:8" x14ac:dyDescent="0.25">
      <c r="B2046" t="s">
        <v>1029</v>
      </c>
      <c r="C2046">
        <f>INDEX(NationalTeams!B:B,MATCH(B2046,NationalTeams!C:C,0))</f>
        <v>260</v>
      </c>
      <c r="D2046" t="s">
        <v>1226</v>
      </c>
      <c r="E2046">
        <f>INDEX(TeamSports!B:B,MATCH(D2046,TeamSports!C:C,0))</f>
        <v>49</v>
      </c>
      <c r="F2046">
        <f>INDEX(RanksTable!W:W,MATCH(B2046,RanksTable!B:B,0))</f>
        <v>7</v>
      </c>
      <c r="H2046" t="str">
        <f t="shared" si="31"/>
        <v>INSERT INTO "TeamRanks" (team_id,team_sport_id,team_rank) VALUES (260,49,7);</v>
      </c>
    </row>
    <row r="2047" spans="2:8" x14ac:dyDescent="0.25">
      <c r="B2047" t="s">
        <v>1030</v>
      </c>
      <c r="C2047">
        <f>INDEX(NationalTeams!B:B,MATCH(B2047,NationalTeams!C:C,0))</f>
        <v>261</v>
      </c>
      <c r="D2047" t="s">
        <v>1226</v>
      </c>
      <c r="E2047">
        <f>INDEX(TeamSports!B:B,MATCH(D2047,TeamSports!C:C,0))</f>
        <v>49</v>
      </c>
      <c r="F2047">
        <f>INDEX(RanksTable!W:W,MATCH(B2047,RanksTable!B:B,0))</f>
        <v>7</v>
      </c>
      <c r="H2047" t="str">
        <f t="shared" si="31"/>
        <v>INSERT INTO "TeamRanks" (team_id,team_sport_id,team_rank) VALUES (261,49,7);</v>
      </c>
    </row>
    <row r="2048" spans="2:8" x14ac:dyDescent="0.25">
      <c r="B2048" t="s">
        <v>1031</v>
      </c>
      <c r="C2048">
        <f>INDEX(NationalTeams!B:B,MATCH(B2048,NationalTeams!C:C,0))</f>
        <v>262</v>
      </c>
      <c r="D2048" t="s">
        <v>1226</v>
      </c>
      <c r="E2048">
        <f>INDEX(TeamSports!B:B,MATCH(D2048,TeamSports!C:C,0))</f>
        <v>49</v>
      </c>
      <c r="F2048">
        <f>INDEX(RanksTable!W:W,MATCH(B2048,RanksTable!B:B,0))</f>
        <v>5</v>
      </c>
      <c r="H2048" t="str">
        <f t="shared" si="31"/>
        <v>INSERT INTO "TeamRanks" (team_id,team_sport_id,team_rank) VALUES (262,49,5);</v>
      </c>
    </row>
    <row r="2049" spans="2:8" x14ac:dyDescent="0.25">
      <c r="B2049" t="s">
        <v>1032</v>
      </c>
      <c r="C2049">
        <f>INDEX(NationalTeams!B:B,MATCH(B2049,NationalTeams!C:C,0))</f>
        <v>263</v>
      </c>
      <c r="D2049" t="s">
        <v>1226</v>
      </c>
      <c r="E2049">
        <f>INDEX(TeamSports!B:B,MATCH(D2049,TeamSports!C:C,0))</f>
        <v>49</v>
      </c>
      <c r="F2049">
        <f>INDEX(RanksTable!W:W,MATCH(B2049,RanksTable!B:B,0))</f>
        <v>7</v>
      </c>
      <c r="H2049" t="str">
        <f t="shared" si="31"/>
        <v>INSERT INTO "TeamRanks" (team_id,team_sport_id,team_rank) VALUES (263,49,7);</v>
      </c>
    </row>
    <row r="2050" spans="2:8" x14ac:dyDescent="0.25">
      <c r="B2050" t="s">
        <v>1033</v>
      </c>
      <c r="C2050">
        <f>INDEX(NationalTeams!B:B,MATCH(B2050,NationalTeams!C:C,0))</f>
        <v>264</v>
      </c>
      <c r="D2050" t="s">
        <v>1226</v>
      </c>
      <c r="E2050">
        <f>INDEX(TeamSports!B:B,MATCH(D2050,TeamSports!C:C,0))</f>
        <v>49</v>
      </c>
      <c r="F2050">
        <f>INDEX(RanksTable!W:W,MATCH(B2050,RanksTable!B:B,0))</f>
        <v>1</v>
      </c>
      <c r="H2050" t="str">
        <f t="shared" si="31"/>
        <v>INSERT INTO "TeamRanks" (team_id,team_sport_id,team_rank) VALUES (264,49,1);</v>
      </c>
    </row>
    <row r="2051" spans="2:8" x14ac:dyDescent="0.25">
      <c r="B2051" t="s">
        <v>1034</v>
      </c>
      <c r="C2051">
        <f>INDEX(NationalTeams!B:B,MATCH(B2051,NationalTeams!C:C,0))</f>
        <v>265</v>
      </c>
      <c r="D2051" t="s">
        <v>1226</v>
      </c>
      <c r="E2051">
        <f>INDEX(TeamSports!B:B,MATCH(D2051,TeamSports!C:C,0))</f>
        <v>49</v>
      </c>
      <c r="F2051">
        <f>INDEX(RanksTable!W:W,MATCH(B2051,RanksTable!B:B,0))</f>
        <v>7</v>
      </c>
      <c r="H2051" t="str">
        <f t="shared" si="31"/>
        <v>INSERT INTO "TeamRanks" (team_id,team_sport_id,team_rank) VALUES (265,49,7);</v>
      </c>
    </row>
    <row r="2052" spans="2:8" x14ac:dyDescent="0.25">
      <c r="B2052" t="s">
        <v>1035</v>
      </c>
      <c r="C2052">
        <f>INDEX(NationalTeams!B:B,MATCH(B2052,NationalTeams!C:C,0))</f>
        <v>266</v>
      </c>
      <c r="D2052" t="s">
        <v>1226</v>
      </c>
      <c r="E2052">
        <f>INDEX(TeamSports!B:B,MATCH(D2052,TeamSports!C:C,0))</f>
        <v>49</v>
      </c>
      <c r="F2052">
        <f>INDEX(RanksTable!W:W,MATCH(B2052,RanksTable!B:B,0))</f>
        <v>7</v>
      </c>
      <c r="H2052" t="str">
        <f t="shared" ref="H2052:H2115" si="32">_xlfn.CONCAT($H$1,$L$1,$C$1,$L$1," ",$J$1,$C$2,$N$1,$E$2,$N$1,$F$2,$K$1,$I$1,$J$1,C2052,$N$1,E2052,$N$1,F2052,$K$1,$O$1)</f>
        <v>INSERT INTO "TeamRanks" (team_id,team_sport_id,team_rank) VALUES (266,49,7);</v>
      </c>
    </row>
    <row r="2053" spans="2:8" x14ac:dyDescent="0.25">
      <c r="B2053" t="s">
        <v>1036</v>
      </c>
      <c r="C2053">
        <f>INDEX(NationalTeams!B:B,MATCH(B2053,NationalTeams!C:C,0))</f>
        <v>267</v>
      </c>
      <c r="D2053" t="s">
        <v>1226</v>
      </c>
      <c r="E2053">
        <f>INDEX(TeamSports!B:B,MATCH(D2053,TeamSports!C:C,0))</f>
        <v>49</v>
      </c>
      <c r="F2053">
        <f>INDEX(RanksTable!W:W,MATCH(B2053,RanksTable!B:B,0))</f>
        <v>5</v>
      </c>
      <c r="H2053" t="str">
        <f t="shared" si="32"/>
        <v>INSERT INTO "TeamRanks" (team_id,team_sport_id,team_rank) VALUES (267,49,5);</v>
      </c>
    </row>
    <row r="2054" spans="2:8" x14ac:dyDescent="0.25">
      <c r="B2054" t="s">
        <v>1037</v>
      </c>
      <c r="C2054">
        <f>INDEX(NationalTeams!B:B,MATCH(B2054,NationalTeams!C:C,0))</f>
        <v>268</v>
      </c>
      <c r="D2054" t="s">
        <v>1226</v>
      </c>
      <c r="E2054">
        <f>INDEX(TeamSports!B:B,MATCH(D2054,TeamSports!C:C,0))</f>
        <v>49</v>
      </c>
      <c r="F2054">
        <f>INDEX(RanksTable!W:W,MATCH(B2054,RanksTable!B:B,0))</f>
        <v>7</v>
      </c>
      <c r="H2054" t="str">
        <f t="shared" si="32"/>
        <v>INSERT INTO "TeamRanks" (team_id,team_sport_id,team_rank) VALUES (268,49,7);</v>
      </c>
    </row>
    <row r="2055" spans="2:8" x14ac:dyDescent="0.25">
      <c r="B2055" t="s">
        <v>1038</v>
      </c>
      <c r="C2055">
        <f>INDEX(NationalTeams!B:B,MATCH(B2055,NationalTeams!C:C,0))</f>
        <v>269</v>
      </c>
      <c r="D2055" t="s">
        <v>1226</v>
      </c>
      <c r="E2055">
        <f>INDEX(TeamSports!B:B,MATCH(D2055,TeamSports!C:C,0))</f>
        <v>49</v>
      </c>
      <c r="F2055">
        <f>INDEX(RanksTable!W:W,MATCH(B2055,RanksTable!B:B,0))</f>
        <v>7</v>
      </c>
      <c r="H2055" t="str">
        <f t="shared" si="32"/>
        <v>INSERT INTO "TeamRanks" (team_id,team_sport_id,team_rank) VALUES (269,49,7);</v>
      </c>
    </row>
    <row r="2056" spans="2:8" x14ac:dyDescent="0.25">
      <c r="B2056" t="s">
        <v>1039</v>
      </c>
      <c r="C2056">
        <f>INDEX(NationalTeams!B:B,MATCH(B2056,NationalTeams!C:C,0))</f>
        <v>270</v>
      </c>
      <c r="D2056" t="s">
        <v>1226</v>
      </c>
      <c r="E2056">
        <f>INDEX(TeamSports!B:B,MATCH(D2056,TeamSports!C:C,0))</f>
        <v>49</v>
      </c>
      <c r="F2056">
        <f>INDEX(RanksTable!W:W,MATCH(B2056,RanksTable!B:B,0))</f>
        <v>7</v>
      </c>
      <c r="H2056" t="str">
        <f t="shared" si="32"/>
        <v>INSERT INTO "TeamRanks" (team_id,team_sport_id,team_rank) VALUES (270,49,7);</v>
      </c>
    </row>
    <row r="2057" spans="2:8" x14ac:dyDescent="0.25">
      <c r="B2057" t="s">
        <v>1040</v>
      </c>
      <c r="C2057">
        <f>INDEX(NationalTeams!B:B,MATCH(B2057,NationalTeams!C:C,0))</f>
        <v>271</v>
      </c>
      <c r="D2057" t="s">
        <v>1226</v>
      </c>
      <c r="E2057">
        <f>INDEX(TeamSports!B:B,MATCH(D2057,TeamSports!C:C,0))</f>
        <v>49</v>
      </c>
      <c r="F2057">
        <f>INDEX(RanksTable!W:W,MATCH(B2057,RanksTable!B:B,0))</f>
        <v>7</v>
      </c>
      <c r="H2057" t="str">
        <f t="shared" si="32"/>
        <v>INSERT INTO "TeamRanks" (team_id,team_sport_id,team_rank) VALUES (271,49,7);</v>
      </c>
    </row>
    <row r="2058" spans="2:8" x14ac:dyDescent="0.25">
      <c r="B2058" t="s">
        <v>1041</v>
      </c>
      <c r="C2058">
        <f>INDEX(NationalTeams!B:B,MATCH(B2058,NationalTeams!C:C,0))</f>
        <v>272</v>
      </c>
      <c r="D2058" t="s">
        <v>1226</v>
      </c>
      <c r="E2058">
        <f>INDEX(TeamSports!B:B,MATCH(D2058,TeamSports!C:C,0))</f>
        <v>49</v>
      </c>
      <c r="F2058">
        <f>INDEX(RanksTable!W:W,MATCH(B2058,RanksTable!B:B,0))</f>
        <v>7</v>
      </c>
      <c r="H2058" t="str">
        <f t="shared" si="32"/>
        <v>INSERT INTO "TeamRanks" (team_id,team_sport_id,team_rank) VALUES (272,49,7);</v>
      </c>
    </row>
    <row r="2059" spans="2:8" x14ac:dyDescent="0.25">
      <c r="B2059" t="s">
        <v>1042</v>
      </c>
      <c r="C2059">
        <f>INDEX(NationalTeams!B:B,MATCH(B2059,NationalTeams!C:C,0))</f>
        <v>273</v>
      </c>
      <c r="D2059" t="s">
        <v>1226</v>
      </c>
      <c r="E2059">
        <f>INDEX(TeamSports!B:B,MATCH(D2059,TeamSports!C:C,0))</f>
        <v>49</v>
      </c>
      <c r="F2059">
        <f>INDEX(RanksTable!W:W,MATCH(B2059,RanksTable!B:B,0))</f>
        <v>3</v>
      </c>
      <c r="H2059" t="str">
        <f t="shared" si="32"/>
        <v>INSERT INTO "TeamRanks" (team_id,team_sport_id,team_rank) VALUES (273,49,3);</v>
      </c>
    </row>
    <row r="2060" spans="2:8" x14ac:dyDescent="0.25">
      <c r="B2060" t="s">
        <v>1043</v>
      </c>
      <c r="C2060">
        <f>INDEX(NationalTeams!B:B,MATCH(B2060,NationalTeams!C:C,0))</f>
        <v>274</v>
      </c>
      <c r="D2060" t="s">
        <v>1226</v>
      </c>
      <c r="E2060">
        <f>INDEX(TeamSports!B:B,MATCH(D2060,TeamSports!C:C,0))</f>
        <v>49</v>
      </c>
      <c r="F2060">
        <f>INDEX(RanksTable!W:W,MATCH(B2060,RanksTable!B:B,0))</f>
        <v>7</v>
      </c>
      <c r="H2060" t="str">
        <f t="shared" si="32"/>
        <v>INSERT INTO "TeamRanks" (team_id,team_sport_id,team_rank) VALUES (274,49,7);</v>
      </c>
    </row>
    <row r="2061" spans="2:8" x14ac:dyDescent="0.25">
      <c r="B2061" t="s">
        <v>1044</v>
      </c>
      <c r="C2061">
        <f>INDEX(NationalTeams!B:B,MATCH(B2061,NationalTeams!C:C,0))</f>
        <v>275</v>
      </c>
      <c r="D2061" t="s">
        <v>1226</v>
      </c>
      <c r="E2061">
        <f>INDEX(TeamSports!B:B,MATCH(D2061,TeamSports!C:C,0))</f>
        <v>49</v>
      </c>
      <c r="F2061">
        <f>INDEX(RanksTable!W:W,MATCH(B2061,RanksTable!B:B,0))</f>
        <v>7</v>
      </c>
      <c r="H2061" t="str">
        <f t="shared" si="32"/>
        <v>INSERT INTO "TeamRanks" (team_id,team_sport_id,team_rank) VALUES (275,49,7);</v>
      </c>
    </row>
    <row r="2062" spans="2:8" x14ac:dyDescent="0.25">
      <c r="B2062" t="s">
        <v>1045</v>
      </c>
      <c r="C2062">
        <f>INDEX(NationalTeams!B:B,MATCH(B2062,NationalTeams!C:C,0))</f>
        <v>276</v>
      </c>
      <c r="D2062" t="s">
        <v>1226</v>
      </c>
      <c r="E2062">
        <f>INDEX(TeamSports!B:B,MATCH(D2062,TeamSports!C:C,0))</f>
        <v>49</v>
      </c>
      <c r="F2062">
        <f>INDEX(RanksTable!W:W,MATCH(B2062,RanksTable!B:B,0))</f>
        <v>7</v>
      </c>
      <c r="H2062" t="str">
        <f t="shared" si="32"/>
        <v>INSERT INTO "TeamRanks" (team_id,team_sport_id,team_rank) VALUES (276,49,7);</v>
      </c>
    </row>
    <row r="2063" spans="2:8" x14ac:dyDescent="0.25">
      <c r="B2063" t="s">
        <v>1046</v>
      </c>
      <c r="C2063">
        <f>INDEX(NationalTeams!B:B,MATCH(B2063,NationalTeams!C:C,0))</f>
        <v>277</v>
      </c>
      <c r="D2063" t="s">
        <v>1226</v>
      </c>
      <c r="E2063">
        <f>INDEX(TeamSports!B:B,MATCH(D2063,TeamSports!C:C,0))</f>
        <v>49</v>
      </c>
      <c r="F2063">
        <f>INDEX(RanksTable!W:W,MATCH(B2063,RanksTable!B:B,0))</f>
        <v>3</v>
      </c>
      <c r="H2063" t="str">
        <f t="shared" si="32"/>
        <v>INSERT INTO "TeamRanks" (team_id,team_sport_id,team_rank) VALUES (277,49,3);</v>
      </c>
    </row>
    <row r="2064" spans="2:8" x14ac:dyDescent="0.25">
      <c r="B2064" t="s">
        <v>1047</v>
      </c>
      <c r="C2064">
        <f>INDEX(NationalTeams!B:B,MATCH(B2064,NationalTeams!C:C,0))</f>
        <v>278</v>
      </c>
      <c r="D2064" t="s">
        <v>1226</v>
      </c>
      <c r="E2064">
        <f>INDEX(TeamSports!B:B,MATCH(D2064,TeamSports!C:C,0))</f>
        <v>49</v>
      </c>
      <c r="F2064">
        <f>INDEX(RanksTable!W:W,MATCH(B2064,RanksTable!B:B,0))</f>
        <v>7</v>
      </c>
      <c r="H2064" t="str">
        <f t="shared" si="32"/>
        <v>INSERT INTO "TeamRanks" (team_id,team_sport_id,team_rank) VALUES (278,49,7);</v>
      </c>
    </row>
    <row r="2065" spans="2:8" x14ac:dyDescent="0.25">
      <c r="B2065" t="s">
        <v>1048</v>
      </c>
      <c r="C2065">
        <f>INDEX(NationalTeams!B:B,MATCH(B2065,NationalTeams!C:C,0))</f>
        <v>279</v>
      </c>
      <c r="D2065" t="s">
        <v>1226</v>
      </c>
      <c r="E2065">
        <f>INDEX(TeamSports!B:B,MATCH(D2065,TeamSports!C:C,0))</f>
        <v>49</v>
      </c>
      <c r="F2065">
        <f>INDEX(RanksTable!W:W,MATCH(B2065,RanksTable!B:B,0))</f>
        <v>7</v>
      </c>
      <c r="H2065" t="str">
        <f t="shared" si="32"/>
        <v>INSERT INTO "TeamRanks" (team_id,team_sport_id,team_rank) VALUES (279,49,7);</v>
      </c>
    </row>
    <row r="2066" spans="2:8" x14ac:dyDescent="0.25">
      <c r="B2066" t="s">
        <v>1049</v>
      </c>
      <c r="C2066">
        <f>INDEX(NationalTeams!B:B,MATCH(B2066,NationalTeams!C:C,0))</f>
        <v>280</v>
      </c>
      <c r="D2066" t="s">
        <v>1226</v>
      </c>
      <c r="E2066">
        <f>INDEX(TeamSports!B:B,MATCH(D2066,TeamSports!C:C,0))</f>
        <v>49</v>
      </c>
      <c r="F2066">
        <f>INDEX(RanksTable!W:W,MATCH(B2066,RanksTable!B:B,0))</f>
        <v>7</v>
      </c>
      <c r="H2066" t="str">
        <f t="shared" si="32"/>
        <v>INSERT INTO "TeamRanks" (team_id,team_sport_id,team_rank) VALUES (280,49,7);</v>
      </c>
    </row>
    <row r="2067" spans="2:8" x14ac:dyDescent="0.25">
      <c r="B2067" t="s">
        <v>1050</v>
      </c>
      <c r="C2067">
        <f>INDEX(NationalTeams!B:B,MATCH(B2067,NationalTeams!C:C,0))</f>
        <v>281</v>
      </c>
      <c r="D2067" t="s">
        <v>1226</v>
      </c>
      <c r="E2067">
        <f>INDEX(TeamSports!B:B,MATCH(D2067,TeamSports!C:C,0))</f>
        <v>49</v>
      </c>
      <c r="F2067">
        <f>INDEX(RanksTable!W:W,MATCH(B2067,RanksTable!B:B,0))</f>
        <v>7</v>
      </c>
      <c r="H2067" t="str">
        <f t="shared" si="32"/>
        <v>INSERT INTO "TeamRanks" (team_id,team_sport_id,team_rank) VALUES (281,49,7);</v>
      </c>
    </row>
    <row r="2068" spans="2:8" x14ac:dyDescent="0.25">
      <c r="B2068" t="s">
        <v>1051</v>
      </c>
      <c r="C2068">
        <f>INDEX(NationalTeams!B:B,MATCH(B2068,NationalTeams!C:C,0))</f>
        <v>282</v>
      </c>
      <c r="D2068" t="s">
        <v>1226</v>
      </c>
      <c r="E2068">
        <f>INDEX(TeamSports!B:B,MATCH(D2068,TeamSports!C:C,0))</f>
        <v>49</v>
      </c>
      <c r="F2068">
        <f>INDEX(RanksTable!W:W,MATCH(B2068,RanksTable!B:B,0))</f>
        <v>7</v>
      </c>
      <c r="H2068" t="str">
        <f t="shared" si="32"/>
        <v>INSERT INTO "TeamRanks" (team_id,team_sport_id,team_rank) VALUES (282,49,7);</v>
      </c>
    </row>
    <row r="2069" spans="2:8" x14ac:dyDescent="0.25">
      <c r="B2069" t="s">
        <v>1052</v>
      </c>
      <c r="C2069">
        <f>INDEX(NationalTeams!B:B,MATCH(B2069,NationalTeams!C:C,0))</f>
        <v>283</v>
      </c>
      <c r="D2069" t="s">
        <v>1226</v>
      </c>
      <c r="E2069">
        <f>INDEX(TeamSports!B:B,MATCH(D2069,TeamSports!C:C,0))</f>
        <v>49</v>
      </c>
      <c r="F2069">
        <f>INDEX(RanksTable!W:W,MATCH(B2069,RanksTable!B:B,0))</f>
        <v>7</v>
      </c>
      <c r="H2069" t="str">
        <f t="shared" si="32"/>
        <v>INSERT INTO "TeamRanks" (team_id,team_sport_id,team_rank) VALUES (283,49,7);</v>
      </c>
    </row>
    <row r="2070" spans="2:8" x14ac:dyDescent="0.25">
      <c r="B2070" t="s">
        <v>1053</v>
      </c>
      <c r="C2070">
        <f>INDEX(NationalTeams!B:B,MATCH(B2070,NationalTeams!C:C,0))</f>
        <v>284</v>
      </c>
      <c r="D2070" t="s">
        <v>1226</v>
      </c>
      <c r="E2070">
        <f>INDEX(TeamSports!B:B,MATCH(D2070,TeamSports!C:C,0))</f>
        <v>49</v>
      </c>
      <c r="F2070">
        <f>INDEX(RanksTable!W:W,MATCH(B2070,RanksTable!B:B,0))</f>
        <v>7</v>
      </c>
      <c r="H2070" t="str">
        <f t="shared" si="32"/>
        <v>INSERT INTO "TeamRanks" (team_id,team_sport_id,team_rank) VALUES (284,49,7);</v>
      </c>
    </row>
    <row r="2071" spans="2:8" x14ac:dyDescent="0.25">
      <c r="B2071" t="s">
        <v>1054</v>
      </c>
      <c r="C2071">
        <f>INDEX(NationalTeams!B:B,MATCH(B2071,NationalTeams!C:C,0))</f>
        <v>285</v>
      </c>
      <c r="D2071" t="s">
        <v>1226</v>
      </c>
      <c r="E2071">
        <f>INDEX(TeamSports!B:B,MATCH(D2071,TeamSports!C:C,0))</f>
        <v>49</v>
      </c>
      <c r="F2071">
        <f>INDEX(RanksTable!W:W,MATCH(B2071,RanksTable!B:B,0))</f>
        <v>7</v>
      </c>
      <c r="H2071" t="str">
        <f t="shared" si="32"/>
        <v>INSERT INTO "TeamRanks" (team_id,team_sport_id,team_rank) VALUES (285,49,7);</v>
      </c>
    </row>
    <row r="2072" spans="2:8" x14ac:dyDescent="0.25">
      <c r="B2072" t="s">
        <v>1055</v>
      </c>
      <c r="C2072">
        <f>INDEX(NationalTeams!B:B,MATCH(B2072,NationalTeams!C:C,0))</f>
        <v>286</v>
      </c>
      <c r="D2072" t="s">
        <v>1226</v>
      </c>
      <c r="E2072">
        <f>INDEX(TeamSports!B:B,MATCH(D2072,TeamSports!C:C,0))</f>
        <v>49</v>
      </c>
      <c r="F2072">
        <f>INDEX(RanksTable!W:W,MATCH(B2072,RanksTable!B:B,0))</f>
        <v>7</v>
      </c>
      <c r="H2072" t="str">
        <f t="shared" si="32"/>
        <v>INSERT INTO "TeamRanks" (team_id,team_sport_id,team_rank) VALUES (286,49,7);</v>
      </c>
    </row>
    <row r="2073" spans="2:8" x14ac:dyDescent="0.25">
      <c r="B2073" t="s">
        <v>1056</v>
      </c>
      <c r="C2073">
        <f>INDEX(NationalTeams!B:B,MATCH(B2073,NationalTeams!C:C,0))</f>
        <v>287</v>
      </c>
      <c r="D2073" t="s">
        <v>1226</v>
      </c>
      <c r="E2073">
        <f>INDEX(TeamSports!B:B,MATCH(D2073,TeamSports!C:C,0))</f>
        <v>49</v>
      </c>
      <c r="F2073">
        <f>INDEX(RanksTable!W:W,MATCH(B2073,RanksTable!B:B,0))</f>
        <v>7</v>
      </c>
      <c r="H2073" t="str">
        <f t="shared" si="32"/>
        <v>INSERT INTO "TeamRanks" (team_id,team_sport_id,team_rank) VALUES (287,49,7);</v>
      </c>
    </row>
    <row r="2074" spans="2:8" x14ac:dyDescent="0.25">
      <c r="B2074" t="s">
        <v>1057</v>
      </c>
      <c r="C2074">
        <f>INDEX(NationalTeams!B:B,MATCH(B2074,NationalTeams!C:C,0))</f>
        <v>288</v>
      </c>
      <c r="D2074" t="s">
        <v>1226</v>
      </c>
      <c r="E2074">
        <f>INDEX(TeamSports!B:B,MATCH(D2074,TeamSports!C:C,0))</f>
        <v>49</v>
      </c>
      <c r="F2074">
        <f>INDEX(RanksTable!W:W,MATCH(B2074,RanksTable!B:B,0))</f>
        <v>7</v>
      </c>
      <c r="H2074" t="str">
        <f t="shared" si="32"/>
        <v>INSERT INTO "TeamRanks" (team_id,team_sport_id,team_rank) VALUES (288,49,7);</v>
      </c>
    </row>
    <row r="2075" spans="2:8" x14ac:dyDescent="0.25">
      <c r="B2075" t="s">
        <v>1058</v>
      </c>
      <c r="C2075">
        <f>INDEX(NationalTeams!B:B,MATCH(B2075,NationalTeams!C:C,0))</f>
        <v>289</v>
      </c>
      <c r="D2075" t="s">
        <v>1226</v>
      </c>
      <c r="E2075">
        <f>INDEX(TeamSports!B:B,MATCH(D2075,TeamSports!C:C,0))</f>
        <v>49</v>
      </c>
      <c r="F2075">
        <f>INDEX(RanksTable!W:W,MATCH(B2075,RanksTable!B:B,0))</f>
        <v>7</v>
      </c>
      <c r="H2075" t="str">
        <f t="shared" si="32"/>
        <v>INSERT INTO "TeamRanks" (team_id,team_sport_id,team_rank) VALUES (289,49,7);</v>
      </c>
    </row>
    <row r="2076" spans="2:8" x14ac:dyDescent="0.25">
      <c r="B2076" t="s">
        <v>1059</v>
      </c>
      <c r="C2076">
        <f>INDEX(NationalTeams!B:B,MATCH(B2076,NationalTeams!C:C,0))</f>
        <v>290</v>
      </c>
      <c r="D2076" t="s">
        <v>1226</v>
      </c>
      <c r="E2076">
        <f>INDEX(TeamSports!B:B,MATCH(D2076,TeamSports!C:C,0))</f>
        <v>49</v>
      </c>
      <c r="F2076">
        <f>INDEX(RanksTable!W:W,MATCH(B2076,RanksTable!B:B,0))</f>
        <v>1</v>
      </c>
      <c r="H2076" t="str">
        <f t="shared" si="32"/>
        <v>INSERT INTO "TeamRanks" (team_id,team_sport_id,team_rank) VALUES (290,49,1);</v>
      </c>
    </row>
    <row r="2077" spans="2:8" x14ac:dyDescent="0.25">
      <c r="B2077" t="s">
        <v>1060</v>
      </c>
      <c r="C2077">
        <f>INDEX(NationalTeams!B:B,MATCH(B2077,NationalTeams!C:C,0))</f>
        <v>291</v>
      </c>
      <c r="D2077" t="s">
        <v>1226</v>
      </c>
      <c r="E2077">
        <f>INDEX(TeamSports!B:B,MATCH(D2077,TeamSports!C:C,0))</f>
        <v>49</v>
      </c>
      <c r="F2077">
        <f>INDEX(RanksTable!W:W,MATCH(B2077,RanksTable!B:B,0))</f>
        <v>7</v>
      </c>
      <c r="H2077" t="str">
        <f t="shared" si="32"/>
        <v>INSERT INTO "TeamRanks" (team_id,team_sport_id,team_rank) VALUES (291,49,7);</v>
      </c>
    </row>
    <row r="2078" spans="2:8" x14ac:dyDescent="0.25">
      <c r="B2078" t="s">
        <v>1061</v>
      </c>
      <c r="C2078">
        <f>INDEX(NationalTeams!B:B,MATCH(B2078,NationalTeams!C:C,0))</f>
        <v>292</v>
      </c>
      <c r="D2078" t="s">
        <v>1226</v>
      </c>
      <c r="E2078">
        <f>INDEX(TeamSports!B:B,MATCH(D2078,TeamSports!C:C,0))</f>
        <v>49</v>
      </c>
      <c r="F2078">
        <f>INDEX(RanksTable!W:W,MATCH(B2078,RanksTable!B:B,0))</f>
        <v>7</v>
      </c>
      <c r="H2078" t="str">
        <f t="shared" si="32"/>
        <v>INSERT INTO "TeamRanks" (team_id,team_sport_id,team_rank) VALUES (292,49,7);</v>
      </c>
    </row>
    <row r="2079" spans="2:8" x14ac:dyDescent="0.25">
      <c r="B2079" t="s">
        <v>1062</v>
      </c>
      <c r="C2079">
        <f>INDEX(NationalTeams!B:B,MATCH(B2079,NationalTeams!C:C,0))</f>
        <v>293</v>
      </c>
      <c r="D2079" t="s">
        <v>1226</v>
      </c>
      <c r="E2079">
        <f>INDEX(TeamSports!B:B,MATCH(D2079,TeamSports!C:C,0))</f>
        <v>49</v>
      </c>
      <c r="F2079">
        <f>INDEX(RanksTable!W:W,MATCH(B2079,RanksTable!B:B,0))</f>
        <v>7</v>
      </c>
      <c r="H2079" t="str">
        <f t="shared" si="32"/>
        <v>INSERT INTO "TeamRanks" (team_id,team_sport_id,team_rank) VALUES (293,49,7);</v>
      </c>
    </row>
    <row r="2080" spans="2:8" x14ac:dyDescent="0.25">
      <c r="B2080" t="s">
        <v>1063</v>
      </c>
      <c r="C2080">
        <f>INDEX(NationalTeams!B:B,MATCH(B2080,NationalTeams!C:C,0))</f>
        <v>294</v>
      </c>
      <c r="D2080" t="s">
        <v>1226</v>
      </c>
      <c r="E2080">
        <f>INDEX(TeamSports!B:B,MATCH(D2080,TeamSports!C:C,0))</f>
        <v>49</v>
      </c>
      <c r="F2080">
        <f>INDEX(RanksTable!W:W,MATCH(B2080,RanksTable!B:B,0))</f>
        <v>7</v>
      </c>
      <c r="H2080" t="str">
        <f t="shared" si="32"/>
        <v>INSERT INTO "TeamRanks" (team_id,team_sport_id,team_rank) VALUES (294,49,7);</v>
      </c>
    </row>
    <row r="2081" spans="2:8" x14ac:dyDescent="0.25">
      <c r="B2081" t="s">
        <v>1064</v>
      </c>
      <c r="C2081">
        <f>INDEX(NationalTeams!B:B,MATCH(B2081,NationalTeams!C:C,0))</f>
        <v>295</v>
      </c>
      <c r="D2081" t="s">
        <v>1226</v>
      </c>
      <c r="E2081">
        <f>INDEX(TeamSports!B:B,MATCH(D2081,TeamSports!C:C,0))</f>
        <v>49</v>
      </c>
      <c r="F2081">
        <f>INDEX(RanksTable!W:W,MATCH(B2081,RanksTable!B:B,0))</f>
        <v>5</v>
      </c>
      <c r="H2081" t="str">
        <f t="shared" si="32"/>
        <v>INSERT INTO "TeamRanks" (team_id,team_sport_id,team_rank) VALUES (295,49,5);</v>
      </c>
    </row>
    <row r="2082" spans="2:8" x14ac:dyDescent="0.25">
      <c r="B2082" t="s">
        <v>1065</v>
      </c>
      <c r="C2082">
        <f>INDEX(NationalTeams!B:B,MATCH(B2082,NationalTeams!C:C,0))</f>
        <v>296</v>
      </c>
      <c r="D2082" t="s">
        <v>1226</v>
      </c>
      <c r="E2082">
        <f>INDEX(TeamSports!B:B,MATCH(D2082,TeamSports!C:C,0))</f>
        <v>49</v>
      </c>
      <c r="F2082">
        <f>INDEX(RanksTable!W:W,MATCH(B2082,RanksTable!B:B,0))</f>
        <v>7</v>
      </c>
      <c r="H2082" t="str">
        <f t="shared" si="32"/>
        <v>INSERT INTO "TeamRanks" (team_id,team_sport_id,team_rank) VALUES (296,49,7);</v>
      </c>
    </row>
    <row r="2083" spans="2:8" x14ac:dyDescent="0.25">
      <c r="B2083" t="s">
        <v>1066</v>
      </c>
      <c r="C2083">
        <f>INDEX(NationalTeams!B:B,MATCH(B2083,NationalTeams!C:C,0))</f>
        <v>297</v>
      </c>
      <c r="D2083" t="s">
        <v>1226</v>
      </c>
      <c r="E2083">
        <f>INDEX(TeamSports!B:B,MATCH(D2083,TeamSports!C:C,0))</f>
        <v>49</v>
      </c>
      <c r="F2083">
        <f>INDEX(RanksTable!W:W,MATCH(B2083,RanksTable!B:B,0))</f>
        <v>4</v>
      </c>
      <c r="H2083" t="str">
        <f t="shared" si="32"/>
        <v>INSERT INTO "TeamRanks" (team_id,team_sport_id,team_rank) VALUES (297,49,4);</v>
      </c>
    </row>
    <row r="2084" spans="2:8" x14ac:dyDescent="0.25">
      <c r="B2084" t="s">
        <v>1067</v>
      </c>
      <c r="C2084">
        <f>INDEX(NationalTeams!B:B,MATCH(B2084,NationalTeams!C:C,0))</f>
        <v>298</v>
      </c>
      <c r="D2084" t="s">
        <v>1226</v>
      </c>
      <c r="E2084">
        <f>INDEX(TeamSports!B:B,MATCH(D2084,TeamSports!C:C,0))</f>
        <v>49</v>
      </c>
      <c r="F2084">
        <f>INDEX(RanksTable!W:W,MATCH(B2084,RanksTable!B:B,0))</f>
        <v>7</v>
      </c>
      <c r="H2084" t="str">
        <f t="shared" si="32"/>
        <v>INSERT INTO "TeamRanks" (team_id,team_sport_id,team_rank) VALUES (298,49,7);</v>
      </c>
    </row>
    <row r="2085" spans="2:8" x14ac:dyDescent="0.25">
      <c r="B2085" t="s">
        <v>1068</v>
      </c>
      <c r="C2085">
        <f>INDEX(NationalTeams!B:B,MATCH(B2085,NationalTeams!C:C,0))</f>
        <v>299</v>
      </c>
      <c r="D2085" t="s">
        <v>1226</v>
      </c>
      <c r="E2085">
        <f>INDEX(TeamSports!B:B,MATCH(D2085,TeamSports!C:C,0))</f>
        <v>49</v>
      </c>
      <c r="F2085">
        <f>INDEX(RanksTable!W:W,MATCH(B2085,RanksTable!B:B,0))</f>
        <v>7</v>
      </c>
      <c r="H2085" t="str">
        <f t="shared" si="32"/>
        <v>INSERT INTO "TeamRanks" (team_id,team_sport_id,team_rank) VALUES (299,49,7);</v>
      </c>
    </row>
    <row r="2086" spans="2:8" x14ac:dyDescent="0.25">
      <c r="B2086" t="s">
        <v>1069</v>
      </c>
      <c r="C2086">
        <f>INDEX(NationalTeams!B:B,MATCH(B2086,NationalTeams!C:C,0))</f>
        <v>300</v>
      </c>
      <c r="D2086" t="s">
        <v>1226</v>
      </c>
      <c r="E2086">
        <f>INDEX(TeamSports!B:B,MATCH(D2086,TeamSports!C:C,0))</f>
        <v>49</v>
      </c>
      <c r="F2086">
        <f>INDEX(RanksTable!W:W,MATCH(B2086,RanksTable!B:B,0))</f>
        <v>7</v>
      </c>
      <c r="H2086" t="str">
        <f t="shared" si="32"/>
        <v>INSERT INTO "TeamRanks" (team_id,team_sport_id,team_rank) VALUES (300,49,7);</v>
      </c>
    </row>
    <row r="2087" spans="2:8" x14ac:dyDescent="0.25">
      <c r="B2087" t="s">
        <v>1070</v>
      </c>
      <c r="C2087">
        <f>INDEX(NationalTeams!B:B,MATCH(B2087,NationalTeams!C:C,0))</f>
        <v>301</v>
      </c>
      <c r="D2087" t="s">
        <v>1226</v>
      </c>
      <c r="E2087">
        <f>INDEX(TeamSports!B:B,MATCH(D2087,TeamSports!C:C,0))</f>
        <v>49</v>
      </c>
      <c r="F2087">
        <f>INDEX(RanksTable!W:W,MATCH(B2087,RanksTable!B:B,0))</f>
        <v>7</v>
      </c>
      <c r="H2087" t="str">
        <f t="shared" si="32"/>
        <v>INSERT INTO "TeamRanks" (team_id,team_sport_id,team_rank) VALUES (301,49,7);</v>
      </c>
    </row>
    <row r="2088" spans="2:8" x14ac:dyDescent="0.25">
      <c r="B2088" t="s">
        <v>1071</v>
      </c>
      <c r="C2088">
        <f>INDEX(NationalTeams!B:B,MATCH(B2088,NationalTeams!C:C,0))</f>
        <v>302</v>
      </c>
      <c r="D2088" t="s">
        <v>1226</v>
      </c>
      <c r="E2088">
        <f>INDEX(TeamSports!B:B,MATCH(D2088,TeamSports!C:C,0))</f>
        <v>49</v>
      </c>
      <c r="F2088">
        <f>INDEX(RanksTable!W:W,MATCH(B2088,RanksTable!B:B,0))</f>
        <v>7</v>
      </c>
      <c r="H2088" t="str">
        <f t="shared" si="32"/>
        <v>INSERT INTO "TeamRanks" (team_id,team_sport_id,team_rank) VALUES (302,49,7);</v>
      </c>
    </row>
    <row r="2089" spans="2:8" x14ac:dyDescent="0.25">
      <c r="B2089" t="s">
        <v>1072</v>
      </c>
      <c r="C2089">
        <f>INDEX(NationalTeams!B:B,MATCH(B2089,NationalTeams!C:C,0))</f>
        <v>303</v>
      </c>
      <c r="D2089" t="s">
        <v>1226</v>
      </c>
      <c r="E2089">
        <f>INDEX(TeamSports!B:B,MATCH(D2089,TeamSports!C:C,0))</f>
        <v>49</v>
      </c>
      <c r="F2089">
        <f>INDEX(RanksTable!W:W,MATCH(B2089,RanksTable!B:B,0))</f>
        <v>7</v>
      </c>
      <c r="H2089" t="str">
        <f t="shared" si="32"/>
        <v>INSERT INTO "TeamRanks" (team_id,team_sport_id,team_rank) VALUES (303,49,7);</v>
      </c>
    </row>
    <row r="2090" spans="2:8" x14ac:dyDescent="0.25">
      <c r="B2090" t="s">
        <v>1073</v>
      </c>
      <c r="C2090">
        <f>INDEX(NationalTeams!B:B,MATCH(B2090,NationalTeams!C:C,0))</f>
        <v>304</v>
      </c>
      <c r="D2090" t="s">
        <v>1226</v>
      </c>
      <c r="E2090">
        <f>INDEX(TeamSports!B:B,MATCH(D2090,TeamSports!C:C,0))</f>
        <v>49</v>
      </c>
      <c r="F2090">
        <f>INDEX(RanksTable!W:W,MATCH(B2090,RanksTable!B:B,0))</f>
        <v>7</v>
      </c>
      <c r="H2090" t="str">
        <f t="shared" si="32"/>
        <v>INSERT INTO "TeamRanks" (team_id,team_sport_id,team_rank) VALUES (304,49,7);</v>
      </c>
    </row>
    <row r="2091" spans="2:8" x14ac:dyDescent="0.25">
      <c r="B2091" t="s">
        <v>1074</v>
      </c>
      <c r="C2091">
        <f>INDEX(NationalTeams!B:B,MATCH(B2091,NationalTeams!C:C,0))</f>
        <v>305</v>
      </c>
      <c r="D2091" t="s">
        <v>1226</v>
      </c>
      <c r="E2091">
        <f>INDEX(TeamSports!B:B,MATCH(D2091,TeamSports!C:C,0))</f>
        <v>49</v>
      </c>
      <c r="F2091">
        <f>INDEX(RanksTable!W:W,MATCH(B2091,RanksTable!B:B,0))</f>
        <v>7</v>
      </c>
      <c r="H2091" t="str">
        <f t="shared" si="32"/>
        <v>INSERT INTO "TeamRanks" (team_id,team_sport_id,team_rank) VALUES (305,49,7);</v>
      </c>
    </row>
    <row r="2092" spans="2:8" x14ac:dyDescent="0.25">
      <c r="B2092" t="s">
        <v>1075</v>
      </c>
      <c r="C2092">
        <f>INDEX(NationalTeams!B:B,MATCH(B2092,NationalTeams!C:C,0))</f>
        <v>306</v>
      </c>
      <c r="D2092" t="s">
        <v>1226</v>
      </c>
      <c r="E2092">
        <f>INDEX(TeamSports!B:B,MATCH(D2092,TeamSports!C:C,0))</f>
        <v>49</v>
      </c>
      <c r="F2092">
        <f>INDEX(RanksTable!W:W,MATCH(B2092,RanksTable!B:B,0))</f>
        <v>7</v>
      </c>
      <c r="H2092" t="str">
        <f t="shared" si="32"/>
        <v>INSERT INTO "TeamRanks" (team_id,team_sport_id,team_rank) VALUES (306,49,7);</v>
      </c>
    </row>
    <row r="2093" spans="2:8" x14ac:dyDescent="0.25">
      <c r="B2093" t="s">
        <v>1076</v>
      </c>
      <c r="C2093">
        <f>INDEX(NationalTeams!B:B,MATCH(B2093,NationalTeams!C:C,0))</f>
        <v>307</v>
      </c>
      <c r="D2093" t="s">
        <v>1226</v>
      </c>
      <c r="E2093">
        <f>INDEX(TeamSports!B:B,MATCH(D2093,TeamSports!C:C,0))</f>
        <v>49</v>
      </c>
      <c r="F2093">
        <f>INDEX(RanksTable!W:W,MATCH(B2093,RanksTable!B:B,0))</f>
        <v>7</v>
      </c>
      <c r="H2093" t="str">
        <f t="shared" si="32"/>
        <v>INSERT INTO "TeamRanks" (team_id,team_sport_id,team_rank) VALUES (307,49,7);</v>
      </c>
    </row>
    <row r="2094" spans="2:8" x14ac:dyDescent="0.25">
      <c r="B2094" t="s">
        <v>1077</v>
      </c>
      <c r="C2094">
        <f>INDEX(NationalTeams!B:B,MATCH(B2094,NationalTeams!C:C,0))</f>
        <v>308</v>
      </c>
      <c r="D2094" t="s">
        <v>1226</v>
      </c>
      <c r="E2094">
        <f>INDEX(TeamSports!B:B,MATCH(D2094,TeamSports!C:C,0))</f>
        <v>49</v>
      </c>
      <c r="F2094">
        <f>INDEX(RanksTable!W:W,MATCH(B2094,RanksTable!B:B,0))</f>
        <v>7</v>
      </c>
      <c r="H2094" t="str">
        <f t="shared" si="32"/>
        <v>INSERT INTO "TeamRanks" (team_id,team_sport_id,team_rank) VALUES (308,49,7);</v>
      </c>
    </row>
    <row r="2095" spans="2:8" x14ac:dyDescent="0.25">
      <c r="B2095" t="s">
        <v>1078</v>
      </c>
      <c r="C2095">
        <f>INDEX(NationalTeams!B:B,MATCH(B2095,NationalTeams!C:C,0))</f>
        <v>309</v>
      </c>
      <c r="D2095" t="s">
        <v>1226</v>
      </c>
      <c r="E2095">
        <f>INDEX(TeamSports!B:B,MATCH(D2095,TeamSports!C:C,0))</f>
        <v>49</v>
      </c>
      <c r="F2095">
        <f>INDEX(RanksTable!W:W,MATCH(B2095,RanksTable!B:B,0))</f>
        <v>7</v>
      </c>
      <c r="H2095" t="str">
        <f t="shared" si="32"/>
        <v>INSERT INTO "TeamRanks" (team_id,team_sport_id,team_rank) VALUES (309,49,7);</v>
      </c>
    </row>
    <row r="2096" spans="2:8" x14ac:dyDescent="0.25">
      <c r="B2096" t="s">
        <v>1079</v>
      </c>
      <c r="C2096">
        <f>INDEX(NationalTeams!B:B,MATCH(B2096,NationalTeams!C:C,0))</f>
        <v>310</v>
      </c>
      <c r="D2096" t="s">
        <v>1226</v>
      </c>
      <c r="E2096">
        <f>INDEX(TeamSports!B:B,MATCH(D2096,TeamSports!C:C,0))</f>
        <v>49</v>
      </c>
      <c r="F2096">
        <f>INDEX(RanksTable!W:W,MATCH(B2096,RanksTable!B:B,0))</f>
        <v>7</v>
      </c>
      <c r="H2096" t="str">
        <f t="shared" si="32"/>
        <v>INSERT INTO "TeamRanks" (team_id,team_sport_id,team_rank) VALUES (310,49,7);</v>
      </c>
    </row>
    <row r="2097" spans="2:8" x14ac:dyDescent="0.25">
      <c r="B2097" t="s">
        <v>1080</v>
      </c>
      <c r="C2097">
        <f>INDEX(NationalTeams!B:B,MATCH(B2097,NationalTeams!C:C,0))</f>
        <v>311</v>
      </c>
      <c r="D2097" t="s">
        <v>1226</v>
      </c>
      <c r="E2097">
        <f>INDEX(TeamSports!B:B,MATCH(D2097,TeamSports!C:C,0))</f>
        <v>49</v>
      </c>
      <c r="F2097">
        <f>INDEX(RanksTable!W:W,MATCH(B2097,RanksTable!B:B,0))</f>
        <v>7</v>
      </c>
      <c r="H2097" t="str">
        <f t="shared" si="32"/>
        <v>INSERT INTO "TeamRanks" (team_id,team_sport_id,team_rank) VALUES (311,49,7);</v>
      </c>
    </row>
    <row r="2098" spans="2:8" x14ac:dyDescent="0.25">
      <c r="B2098" t="s">
        <v>1081</v>
      </c>
      <c r="C2098">
        <f>INDEX(NationalTeams!B:B,MATCH(B2098,NationalTeams!C:C,0))</f>
        <v>312</v>
      </c>
      <c r="D2098" t="s">
        <v>1226</v>
      </c>
      <c r="E2098">
        <f>INDEX(TeamSports!B:B,MATCH(D2098,TeamSports!C:C,0))</f>
        <v>49</v>
      </c>
      <c r="F2098">
        <f>INDEX(RanksTable!W:W,MATCH(B2098,RanksTable!B:B,0))</f>
        <v>7</v>
      </c>
      <c r="H2098" t="str">
        <f t="shared" si="32"/>
        <v>INSERT INTO "TeamRanks" (team_id,team_sport_id,team_rank) VALUES (312,49,7);</v>
      </c>
    </row>
    <row r="2099" spans="2:8" x14ac:dyDescent="0.25">
      <c r="B2099" t="s">
        <v>1082</v>
      </c>
      <c r="C2099">
        <f>INDEX(NationalTeams!B:B,MATCH(B2099,NationalTeams!C:C,0))</f>
        <v>313</v>
      </c>
      <c r="D2099" t="s">
        <v>1226</v>
      </c>
      <c r="E2099">
        <f>INDEX(TeamSports!B:B,MATCH(D2099,TeamSports!C:C,0))</f>
        <v>49</v>
      </c>
      <c r="F2099">
        <f>INDEX(RanksTable!W:W,MATCH(B2099,RanksTable!B:B,0))</f>
        <v>7</v>
      </c>
      <c r="H2099" t="str">
        <f t="shared" si="32"/>
        <v>INSERT INTO "TeamRanks" (team_id,team_sport_id,team_rank) VALUES (313,49,7);</v>
      </c>
    </row>
    <row r="2100" spans="2:8" x14ac:dyDescent="0.25">
      <c r="B2100" t="s">
        <v>1083</v>
      </c>
      <c r="C2100">
        <f>INDEX(NationalTeams!B:B,MATCH(B2100,NationalTeams!C:C,0))</f>
        <v>314</v>
      </c>
      <c r="D2100" t="s">
        <v>1226</v>
      </c>
      <c r="E2100">
        <f>INDEX(TeamSports!B:B,MATCH(D2100,TeamSports!C:C,0))</f>
        <v>49</v>
      </c>
      <c r="F2100">
        <f>INDEX(RanksTable!W:W,MATCH(B2100,RanksTable!B:B,0))</f>
        <v>3</v>
      </c>
      <c r="H2100" t="str">
        <f t="shared" si="32"/>
        <v>INSERT INTO "TeamRanks" (team_id,team_sport_id,team_rank) VALUES (314,49,3);</v>
      </c>
    </row>
    <row r="2101" spans="2:8" x14ac:dyDescent="0.25">
      <c r="B2101" t="s">
        <v>1084</v>
      </c>
      <c r="C2101">
        <f>INDEX(NationalTeams!B:B,MATCH(B2101,NationalTeams!C:C,0))</f>
        <v>315</v>
      </c>
      <c r="D2101" t="s">
        <v>1226</v>
      </c>
      <c r="E2101">
        <f>INDEX(TeamSports!B:B,MATCH(D2101,TeamSports!C:C,0))</f>
        <v>49</v>
      </c>
      <c r="F2101">
        <f>INDEX(RanksTable!W:W,MATCH(B2101,RanksTable!B:B,0))</f>
        <v>7</v>
      </c>
      <c r="H2101" t="str">
        <f t="shared" si="32"/>
        <v>INSERT INTO "TeamRanks" (team_id,team_sport_id,team_rank) VALUES (315,49,7);</v>
      </c>
    </row>
    <row r="2102" spans="2:8" x14ac:dyDescent="0.25">
      <c r="B2102" t="s">
        <v>1085</v>
      </c>
      <c r="C2102">
        <f>INDEX(NationalTeams!B:B,MATCH(B2102,NationalTeams!C:C,0))</f>
        <v>316</v>
      </c>
      <c r="D2102" t="s">
        <v>1226</v>
      </c>
      <c r="E2102">
        <f>INDEX(TeamSports!B:B,MATCH(D2102,TeamSports!C:C,0))</f>
        <v>49</v>
      </c>
      <c r="F2102">
        <f>INDEX(RanksTable!W:W,MATCH(B2102,RanksTable!B:B,0))</f>
        <v>4</v>
      </c>
      <c r="H2102" t="str">
        <f t="shared" si="32"/>
        <v>INSERT INTO "TeamRanks" (team_id,team_sport_id,team_rank) VALUES (316,49,4);</v>
      </c>
    </row>
    <row r="2103" spans="2:8" x14ac:dyDescent="0.25">
      <c r="B2103" t="s">
        <v>1086</v>
      </c>
      <c r="C2103">
        <f>INDEX(NationalTeams!B:B,MATCH(B2103,NationalTeams!C:C,0))</f>
        <v>317</v>
      </c>
      <c r="D2103" t="s">
        <v>1226</v>
      </c>
      <c r="E2103">
        <f>INDEX(TeamSports!B:B,MATCH(D2103,TeamSports!C:C,0))</f>
        <v>49</v>
      </c>
      <c r="F2103">
        <f>INDEX(RanksTable!W:W,MATCH(B2103,RanksTable!B:B,0))</f>
        <v>3</v>
      </c>
      <c r="H2103" t="str">
        <f t="shared" si="32"/>
        <v>INSERT INTO "TeamRanks" (team_id,team_sport_id,team_rank) VALUES (317,49,3);</v>
      </c>
    </row>
    <row r="2104" spans="2:8" x14ac:dyDescent="0.25">
      <c r="B2104" t="s">
        <v>1087</v>
      </c>
      <c r="C2104">
        <f>INDEX(NationalTeams!B:B,MATCH(B2104,NationalTeams!C:C,0))</f>
        <v>318</v>
      </c>
      <c r="D2104" t="s">
        <v>1226</v>
      </c>
      <c r="E2104">
        <f>INDEX(TeamSports!B:B,MATCH(D2104,TeamSports!C:C,0))</f>
        <v>49</v>
      </c>
      <c r="F2104">
        <f>INDEX(RanksTable!W:W,MATCH(B2104,RanksTable!B:B,0))</f>
        <v>4</v>
      </c>
      <c r="H2104" t="str">
        <f t="shared" si="32"/>
        <v>INSERT INTO "TeamRanks" (team_id,team_sport_id,team_rank) VALUES (318,49,4);</v>
      </c>
    </row>
    <row r="2105" spans="2:8" x14ac:dyDescent="0.25">
      <c r="B2105" t="s">
        <v>1088</v>
      </c>
      <c r="C2105">
        <f>INDEX(NationalTeams!B:B,MATCH(B2105,NationalTeams!C:C,0))</f>
        <v>319</v>
      </c>
      <c r="D2105" t="s">
        <v>1226</v>
      </c>
      <c r="E2105">
        <f>INDEX(TeamSports!B:B,MATCH(D2105,TeamSports!C:C,0))</f>
        <v>49</v>
      </c>
      <c r="F2105">
        <f>INDEX(RanksTable!W:W,MATCH(B2105,RanksTable!B:B,0))</f>
        <v>7</v>
      </c>
      <c r="H2105" t="str">
        <f t="shared" si="32"/>
        <v>INSERT INTO "TeamRanks" (team_id,team_sport_id,team_rank) VALUES (319,49,7);</v>
      </c>
    </row>
    <row r="2106" spans="2:8" x14ac:dyDescent="0.25">
      <c r="B2106" t="s">
        <v>1089</v>
      </c>
      <c r="C2106">
        <f>INDEX(NationalTeams!B:B,MATCH(B2106,NationalTeams!C:C,0))</f>
        <v>320</v>
      </c>
      <c r="D2106" t="s">
        <v>1226</v>
      </c>
      <c r="E2106">
        <f>INDEX(TeamSports!B:B,MATCH(D2106,TeamSports!C:C,0))</f>
        <v>49</v>
      </c>
      <c r="F2106">
        <f>INDEX(RanksTable!W:W,MATCH(B2106,RanksTable!B:B,0))</f>
        <v>6</v>
      </c>
      <c r="H2106" t="str">
        <f t="shared" si="32"/>
        <v>INSERT INTO "TeamRanks" (team_id,team_sport_id,team_rank) VALUES (320,49,6);</v>
      </c>
    </row>
    <row r="2107" spans="2:8" x14ac:dyDescent="0.25">
      <c r="B2107" t="s">
        <v>1090</v>
      </c>
      <c r="C2107">
        <f>INDEX(NationalTeams!B:B,MATCH(B2107,NationalTeams!C:C,0))</f>
        <v>321</v>
      </c>
      <c r="D2107" t="s">
        <v>1226</v>
      </c>
      <c r="E2107">
        <f>INDEX(TeamSports!B:B,MATCH(D2107,TeamSports!C:C,0))</f>
        <v>49</v>
      </c>
      <c r="F2107">
        <f>INDEX(RanksTable!W:W,MATCH(B2107,RanksTable!B:B,0))</f>
        <v>7</v>
      </c>
      <c r="H2107" t="str">
        <f t="shared" si="32"/>
        <v>INSERT INTO "TeamRanks" (team_id,team_sport_id,team_rank) VALUES (321,49,7);</v>
      </c>
    </row>
    <row r="2108" spans="2:8" x14ac:dyDescent="0.25">
      <c r="B2108" t="s">
        <v>1091</v>
      </c>
      <c r="C2108">
        <f>INDEX(NationalTeams!B:B,MATCH(B2108,NationalTeams!C:C,0))</f>
        <v>322</v>
      </c>
      <c r="D2108" t="s">
        <v>1226</v>
      </c>
      <c r="E2108">
        <f>INDEX(TeamSports!B:B,MATCH(D2108,TeamSports!C:C,0))</f>
        <v>49</v>
      </c>
      <c r="F2108">
        <f>INDEX(RanksTable!W:W,MATCH(B2108,RanksTable!B:B,0))</f>
        <v>7</v>
      </c>
      <c r="H2108" t="str">
        <f t="shared" si="32"/>
        <v>INSERT INTO "TeamRanks" (team_id,team_sport_id,team_rank) VALUES (322,49,7);</v>
      </c>
    </row>
    <row r="2109" spans="2:8" x14ac:dyDescent="0.25">
      <c r="B2109" t="s">
        <v>1092</v>
      </c>
      <c r="C2109">
        <f>INDEX(NationalTeams!B:B,MATCH(B2109,NationalTeams!C:C,0))</f>
        <v>323</v>
      </c>
      <c r="D2109" t="s">
        <v>1226</v>
      </c>
      <c r="E2109">
        <f>INDEX(TeamSports!B:B,MATCH(D2109,TeamSports!C:C,0))</f>
        <v>49</v>
      </c>
      <c r="F2109">
        <f>INDEX(RanksTable!W:W,MATCH(B2109,RanksTable!B:B,0))</f>
        <v>7</v>
      </c>
      <c r="H2109" t="str">
        <f t="shared" si="32"/>
        <v>INSERT INTO "TeamRanks" (team_id,team_sport_id,team_rank) VALUES (323,49,7);</v>
      </c>
    </row>
    <row r="2110" spans="2:8" x14ac:dyDescent="0.25">
      <c r="B2110" t="s">
        <v>1093</v>
      </c>
      <c r="C2110">
        <f>INDEX(NationalTeams!B:B,MATCH(B2110,NationalTeams!C:C,0))</f>
        <v>324</v>
      </c>
      <c r="D2110" t="s">
        <v>1226</v>
      </c>
      <c r="E2110">
        <f>INDEX(TeamSports!B:B,MATCH(D2110,TeamSports!C:C,0))</f>
        <v>49</v>
      </c>
      <c r="F2110">
        <f>INDEX(RanksTable!W:W,MATCH(B2110,RanksTable!B:B,0))</f>
        <v>7</v>
      </c>
      <c r="H2110" t="str">
        <f t="shared" si="32"/>
        <v>INSERT INTO "TeamRanks" (team_id,team_sport_id,team_rank) VALUES (324,49,7);</v>
      </c>
    </row>
    <row r="2111" spans="2:8" x14ac:dyDescent="0.25">
      <c r="B2111" t="s">
        <v>1094</v>
      </c>
      <c r="C2111">
        <f>INDEX(NationalTeams!B:B,MATCH(B2111,NationalTeams!C:C,0))</f>
        <v>325</v>
      </c>
      <c r="D2111" t="s">
        <v>1226</v>
      </c>
      <c r="E2111">
        <f>INDEX(TeamSports!B:B,MATCH(D2111,TeamSports!C:C,0))</f>
        <v>49</v>
      </c>
      <c r="F2111">
        <f>INDEX(RanksTable!W:W,MATCH(B2111,RanksTable!B:B,0))</f>
        <v>7</v>
      </c>
      <c r="H2111" t="str">
        <f t="shared" si="32"/>
        <v>INSERT INTO "TeamRanks" (team_id,team_sport_id,team_rank) VALUES (325,49,7);</v>
      </c>
    </row>
    <row r="2112" spans="2:8" x14ac:dyDescent="0.25">
      <c r="B2112" t="s">
        <v>1095</v>
      </c>
      <c r="C2112">
        <f>INDEX(NationalTeams!B:B,MATCH(B2112,NationalTeams!C:C,0))</f>
        <v>326</v>
      </c>
      <c r="D2112" t="s">
        <v>1226</v>
      </c>
      <c r="E2112">
        <f>INDEX(TeamSports!B:B,MATCH(D2112,TeamSports!C:C,0))</f>
        <v>49</v>
      </c>
      <c r="F2112">
        <f>INDEX(RanksTable!W:W,MATCH(B2112,RanksTable!B:B,0))</f>
        <v>7</v>
      </c>
      <c r="H2112" t="str">
        <f t="shared" si="32"/>
        <v>INSERT INTO "TeamRanks" (team_id,team_sport_id,team_rank) VALUES (326,49,7);</v>
      </c>
    </row>
    <row r="2113" spans="2:8" x14ac:dyDescent="0.25">
      <c r="B2113" t="s">
        <v>1096</v>
      </c>
      <c r="C2113">
        <f>INDEX(NationalTeams!B:B,MATCH(B2113,NationalTeams!C:C,0))</f>
        <v>327</v>
      </c>
      <c r="D2113" t="s">
        <v>1226</v>
      </c>
      <c r="E2113">
        <f>INDEX(TeamSports!B:B,MATCH(D2113,TeamSports!C:C,0))</f>
        <v>49</v>
      </c>
      <c r="F2113">
        <f>INDEX(RanksTable!W:W,MATCH(B2113,RanksTable!B:B,0))</f>
        <v>7</v>
      </c>
      <c r="H2113" t="str">
        <f t="shared" si="32"/>
        <v>INSERT INTO "TeamRanks" (team_id,team_sport_id,team_rank) VALUES (327,49,7);</v>
      </c>
    </row>
    <row r="2114" spans="2:8" x14ac:dyDescent="0.25">
      <c r="B2114" t="s">
        <v>1097</v>
      </c>
      <c r="C2114">
        <f>INDEX(NationalTeams!B:B,MATCH(B2114,NationalTeams!C:C,0))</f>
        <v>328</v>
      </c>
      <c r="D2114" t="s">
        <v>1226</v>
      </c>
      <c r="E2114">
        <f>INDEX(TeamSports!B:B,MATCH(D2114,TeamSports!C:C,0))</f>
        <v>49</v>
      </c>
      <c r="F2114">
        <f>INDEX(RanksTable!W:W,MATCH(B2114,RanksTable!B:B,0))</f>
        <v>7</v>
      </c>
      <c r="H2114" t="str">
        <f t="shared" si="32"/>
        <v>INSERT INTO "TeamRanks" (team_id,team_sport_id,team_rank) VALUES (328,49,7);</v>
      </c>
    </row>
    <row r="2115" spans="2:8" x14ac:dyDescent="0.25">
      <c r="B2115" t="s">
        <v>1098</v>
      </c>
      <c r="C2115">
        <f>INDEX(NationalTeams!B:B,MATCH(B2115,NationalTeams!C:C,0))</f>
        <v>329</v>
      </c>
      <c r="D2115" t="s">
        <v>1226</v>
      </c>
      <c r="E2115">
        <f>INDEX(TeamSports!B:B,MATCH(D2115,TeamSports!C:C,0))</f>
        <v>49</v>
      </c>
      <c r="F2115">
        <f>INDEX(RanksTable!W:W,MATCH(B2115,RanksTable!B:B,0))</f>
        <v>7</v>
      </c>
      <c r="H2115" t="str">
        <f t="shared" si="32"/>
        <v>INSERT INTO "TeamRanks" (team_id,team_sport_id,team_rank) VALUES (329,49,7);</v>
      </c>
    </row>
    <row r="2116" spans="2:8" x14ac:dyDescent="0.25">
      <c r="B2116" t="s">
        <v>1099</v>
      </c>
      <c r="C2116">
        <f>INDEX(NationalTeams!B:B,MATCH(B2116,NationalTeams!C:C,0))</f>
        <v>330</v>
      </c>
      <c r="D2116" t="s">
        <v>1226</v>
      </c>
      <c r="E2116">
        <f>INDEX(TeamSports!B:B,MATCH(D2116,TeamSports!C:C,0))</f>
        <v>49</v>
      </c>
      <c r="F2116">
        <f>INDEX(RanksTable!W:W,MATCH(B2116,RanksTable!B:B,0))</f>
        <v>7</v>
      </c>
      <c r="H2116" t="str">
        <f t="shared" ref="H2116:H2179" si="33">_xlfn.CONCAT($H$1,$L$1,$C$1,$L$1," ",$J$1,$C$2,$N$1,$E$2,$N$1,$F$2,$K$1,$I$1,$J$1,C2116,$N$1,E2116,$N$1,F2116,$K$1,$O$1)</f>
        <v>INSERT INTO "TeamRanks" (team_id,team_sport_id,team_rank) VALUES (330,49,7);</v>
      </c>
    </row>
    <row r="2117" spans="2:8" x14ac:dyDescent="0.25">
      <c r="B2117" t="s">
        <v>1100</v>
      </c>
      <c r="C2117">
        <f>INDEX(NationalTeams!B:B,MATCH(B2117,NationalTeams!C:C,0))</f>
        <v>331</v>
      </c>
      <c r="D2117" t="s">
        <v>1226</v>
      </c>
      <c r="E2117">
        <f>INDEX(TeamSports!B:B,MATCH(D2117,TeamSports!C:C,0))</f>
        <v>49</v>
      </c>
      <c r="F2117">
        <f>INDEX(RanksTable!W:W,MATCH(B2117,RanksTable!B:B,0))</f>
        <v>7</v>
      </c>
      <c r="H2117" t="str">
        <f t="shared" si="33"/>
        <v>INSERT INTO "TeamRanks" (team_id,team_sport_id,team_rank) VALUES (331,49,7);</v>
      </c>
    </row>
    <row r="2118" spans="2:8" x14ac:dyDescent="0.25">
      <c r="B2118" t="s">
        <v>1101</v>
      </c>
      <c r="C2118">
        <f>INDEX(NationalTeams!B:B,MATCH(B2118,NationalTeams!C:C,0))</f>
        <v>332</v>
      </c>
      <c r="D2118" t="s">
        <v>1226</v>
      </c>
      <c r="E2118">
        <f>INDEX(TeamSports!B:B,MATCH(D2118,TeamSports!C:C,0))</f>
        <v>49</v>
      </c>
      <c r="F2118">
        <f>INDEX(RanksTable!W:W,MATCH(B2118,RanksTable!B:B,0))</f>
        <v>7</v>
      </c>
      <c r="H2118" t="str">
        <f t="shared" si="33"/>
        <v>INSERT INTO "TeamRanks" (team_id,team_sport_id,team_rank) VALUES (332,49,7);</v>
      </c>
    </row>
    <row r="2119" spans="2:8" x14ac:dyDescent="0.25">
      <c r="B2119" t="s">
        <v>1102</v>
      </c>
      <c r="C2119">
        <f>INDEX(NationalTeams!B:B,MATCH(B2119,NationalTeams!C:C,0))</f>
        <v>333</v>
      </c>
      <c r="D2119" t="s">
        <v>1226</v>
      </c>
      <c r="E2119">
        <f>INDEX(TeamSports!B:B,MATCH(D2119,TeamSports!C:C,0))</f>
        <v>49</v>
      </c>
      <c r="F2119">
        <f>INDEX(RanksTable!W:W,MATCH(B2119,RanksTable!B:B,0))</f>
        <v>7</v>
      </c>
      <c r="H2119" t="str">
        <f t="shared" si="33"/>
        <v>INSERT INTO "TeamRanks" (team_id,team_sport_id,team_rank) VALUES (333,49,7);</v>
      </c>
    </row>
    <row r="2120" spans="2:8" x14ac:dyDescent="0.25">
      <c r="B2120" t="s">
        <v>1103</v>
      </c>
      <c r="C2120">
        <f>INDEX(NationalTeams!B:B,MATCH(B2120,NationalTeams!C:C,0))</f>
        <v>334</v>
      </c>
      <c r="D2120" t="s">
        <v>1226</v>
      </c>
      <c r="E2120">
        <f>INDEX(TeamSports!B:B,MATCH(D2120,TeamSports!C:C,0))</f>
        <v>49</v>
      </c>
      <c r="F2120">
        <f>INDEX(RanksTable!W:W,MATCH(B2120,RanksTable!B:B,0))</f>
        <v>7</v>
      </c>
      <c r="H2120" t="str">
        <f t="shared" si="33"/>
        <v>INSERT INTO "TeamRanks" (team_id,team_sport_id,team_rank) VALUES (334,49,7);</v>
      </c>
    </row>
    <row r="2121" spans="2:8" x14ac:dyDescent="0.25">
      <c r="B2121" t="s">
        <v>1104</v>
      </c>
      <c r="C2121">
        <f>INDEX(NationalTeams!B:B,MATCH(B2121,NationalTeams!C:C,0))</f>
        <v>335</v>
      </c>
      <c r="D2121" t="s">
        <v>1226</v>
      </c>
      <c r="E2121">
        <f>INDEX(TeamSports!B:B,MATCH(D2121,TeamSports!C:C,0))</f>
        <v>49</v>
      </c>
      <c r="F2121">
        <f>INDEX(RanksTable!W:W,MATCH(B2121,RanksTable!B:B,0))</f>
        <v>1</v>
      </c>
      <c r="H2121" t="str">
        <f t="shared" si="33"/>
        <v>INSERT INTO "TeamRanks" (team_id,team_sport_id,team_rank) VALUES (335,49,1);</v>
      </c>
    </row>
    <row r="2122" spans="2:8" x14ac:dyDescent="0.25">
      <c r="B2122" t="s">
        <v>1105</v>
      </c>
      <c r="C2122">
        <f>INDEX(NationalTeams!B:B,MATCH(B2122,NationalTeams!C:C,0))</f>
        <v>336</v>
      </c>
      <c r="D2122" t="s">
        <v>1226</v>
      </c>
      <c r="E2122">
        <f>INDEX(TeamSports!B:B,MATCH(D2122,TeamSports!C:C,0))</f>
        <v>49</v>
      </c>
      <c r="F2122">
        <f>INDEX(RanksTable!W:W,MATCH(B2122,RanksTable!B:B,0))</f>
        <v>7</v>
      </c>
      <c r="H2122" t="str">
        <f t="shared" si="33"/>
        <v>INSERT INTO "TeamRanks" (team_id,team_sport_id,team_rank) VALUES (336,49,7);</v>
      </c>
    </row>
    <row r="2123" spans="2:8" x14ac:dyDescent="0.25">
      <c r="B2123" t="s">
        <v>1106</v>
      </c>
      <c r="C2123">
        <f>INDEX(NationalTeams!B:B,MATCH(B2123,NationalTeams!C:C,0))</f>
        <v>337</v>
      </c>
      <c r="D2123" t="s">
        <v>1226</v>
      </c>
      <c r="E2123">
        <f>INDEX(TeamSports!B:B,MATCH(D2123,TeamSports!C:C,0))</f>
        <v>49</v>
      </c>
      <c r="F2123">
        <f>INDEX(RanksTable!W:W,MATCH(B2123,RanksTable!B:B,0))</f>
        <v>7</v>
      </c>
      <c r="H2123" t="str">
        <f t="shared" si="33"/>
        <v>INSERT INTO "TeamRanks" (team_id,team_sport_id,team_rank) VALUES (337,49,7);</v>
      </c>
    </row>
    <row r="2124" spans="2:8" x14ac:dyDescent="0.25">
      <c r="B2124" t="s">
        <v>1107</v>
      </c>
      <c r="C2124">
        <f>INDEX(NationalTeams!B:B,MATCH(B2124,NationalTeams!C:C,0))</f>
        <v>338</v>
      </c>
      <c r="D2124" t="s">
        <v>1226</v>
      </c>
      <c r="E2124">
        <f>INDEX(TeamSports!B:B,MATCH(D2124,TeamSports!C:C,0))</f>
        <v>49</v>
      </c>
      <c r="F2124">
        <f>INDEX(RanksTable!W:W,MATCH(B2124,RanksTable!B:B,0))</f>
        <v>7</v>
      </c>
      <c r="H2124" t="str">
        <f t="shared" si="33"/>
        <v>INSERT INTO "TeamRanks" (team_id,team_sport_id,team_rank) VALUES (338,49,7);</v>
      </c>
    </row>
    <row r="2125" spans="2:8" x14ac:dyDescent="0.25">
      <c r="B2125" t="s">
        <v>1108</v>
      </c>
      <c r="C2125">
        <f>INDEX(NationalTeams!B:B,MATCH(B2125,NationalTeams!C:C,0))</f>
        <v>339</v>
      </c>
      <c r="D2125" t="s">
        <v>1226</v>
      </c>
      <c r="E2125">
        <f>INDEX(TeamSports!B:B,MATCH(D2125,TeamSports!C:C,0))</f>
        <v>49</v>
      </c>
      <c r="F2125">
        <f>INDEX(RanksTable!W:W,MATCH(B2125,RanksTable!B:B,0))</f>
        <v>7</v>
      </c>
      <c r="H2125" t="str">
        <f t="shared" si="33"/>
        <v>INSERT INTO "TeamRanks" (team_id,team_sport_id,team_rank) VALUES (339,49,7);</v>
      </c>
    </row>
    <row r="2126" spans="2:8" x14ac:dyDescent="0.25">
      <c r="B2126" t="s">
        <v>1109</v>
      </c>
      <c r="C2126">
        <f>INDEX(NationalTeams!B:B,MATCH(B2126,NationalTeams!C:C,0))</f>
        <v>340</v>
      </c>
      <c r="D2126" t="s">
        <v>1226</v>
      </c>
      <c r="E2126">
        <f>INDEX(TeamSports!B:B,MATCH(D2126,TeamSports!C:C,0))</f>
        <v>49</v>
      </c>
      <c r="F2126">
        <f>INDEX(RanksTable!W:W,MATCH(B2126,RanksTable!B:B,0))</f>
        <v>7</v>
      </c>
      <c r="H2126" t="str">
        <f t="shared" si="33"/>
        <v>INSERT INTO "TeamRanks" (team_id,team_sport_id,team_rank) VALUES (340,49,7);</v>
      </c>
    </row>
    <row r="2127" spans="2:8" x14ac:dyDescent="0.25">
      <c r="B2127" t="s">
        <v>1110</v>
      </c>
      <c r="C2127">
        <f>INDEX(NationalTeams!B:B,MATCH(B2127,NationalTeams!C:C,0))</f>
        <v>341</v>
      </c>
      <c r="D2127" t="s">
        <v>1226</v>
      </c>
      <c r="E2127">
        <f>INDEX(TeamSports!B:B,MATCH(D2127,TeamSports!C:C,0))</f>
        <v>49</v>
      </c>
      <c r="F2127">
        <f>INDEX(RanksTable!W:W,MATCH(B2127,RanksTable!B:B,0))</f>
        <v>7</v>
      </c>
      <c r="H2127" t="str">
        <f t="shared" si="33"/>
        <v>INSERT INTO "TeamRanks" (team_id,team_sport_id,team_rank) VALUES (341,49,7);</v>
      </c>
    </row>
    <row r="2128" spans="2:8" x14ac:dyDescent="0.25">
      <c r="B2128" t="s">
        <v>1111</v>
      </c>
      <c r="C2128">
        <f>INDEX(NationalTeams!B:B,MATCH(B2128,NationalTeams!C:C,0))</f>
        <v>342</v>
      </c>
      <c r="D2128" t="s">
        <v>1226</v>
      </c>
      <c r="E2128">
        <f>INDEX(TeamSports!B:B,MATCH(D2128,TeamSports!C:C,0))</f>
        <v>49</v>
      </c>
      <c r="F2128">
        <f>INDEX(RanksTable!W:W,MATCH(B2128,RanksTable!B:B,0))</f>
        <v>7</v>
      </c>
      <c r="H2128" t="str">
        <f t="shared" si="33"/>
        <v>INSERT INTO "TeamRanks" (team_id,team_sport_id,team_rank) VALUES (342,49,7);</v>
      </c>
    </row>
    <row r="2129" spans="2:8" x14ac:dyDescent="0.25">
      <c r="B2129" t="s">
        <v>1112</v>
      </c>
      <c r="C2129">
        <f>INDEX(NationalTeams!B:B,MATCH(B2129,NationalTeams!C:C,0))</f>
        <v>343</v>
      </c>
      <c r="D2129" t="s">
        <v>1226</v>
      </c>
      <c r="E2129">
        <f>INDEX(TeamSports!B:B,MATCH(D2129,TeamSports!C:C,0))</f>
        <v>49</v>
      </c>
      <c r="F2129">
        <f>INDEX(RanksTable!W:W,MATCH(B2129,RanksTable!B:B,0))</f>
        <v>7</v>
      </c>
      <c r="H2129" t="str">
        <f t="shared" si="33"/>
        <v>INSERT INTO "TeamRanks" (team_id,team_sport_id,team_rank) VALUES (343,49,7);</v>
      </c>
    </row>
    <row r="2130" spans="2:8" x14ac:dyDescent="0.25">
      <c r="B2130" t="s">
        <v>1113</v>
      </c>
      <c r="C2130">
        <f>INDEX(NationalTeams!B:B,MATCH(B2130,NationalTeams!C:C,0))</f>
        <v>344</v>
      </c>
      <c r="D2130" t="s">
        <v>1226</v>
      </c>
      <c r="E2130">
        <f>INDEX(TeamSports!B:B,MATCH(D2130,TeamSports!C:C,0))</f>
        <v>49</v>
      </c>
      <c r="F2130">
        <f>INDEX(RanksTable!W:W,MATCH(B2130,RanksTable!B:B,0))</f>
        <v>7</v>
      </c>
      <c r="H2130" t="str">
        <f t="shared" si="33"/>
        <v>INSERT INTO "TeamRanks" (team_id,team_sport_id,team_rank) VALUES (344,49,7);</v>
      </c>
    </row>
    <row r="2131" spans="2:8" x14ac:dyDescent="0.25">
      <c r="B2131" t="s">
        <v>1114</v>
      </c>
      <c r="C2131">
        <f>INDEX(NationalTeams!B:B,MATCH(B2131,NationalTeams!C:C,0))</f>
        <v>345</v>
      </c>
      <c r="D2131" t="s">
        <v>1226</v>
      </c>
      <c r="E2131">
        <f>INDEX(TeamSports!B:B,MATCH(D2131,TeamSports!C:C,0))</f>
        <v>49</v>
      </c>
      <c r="F2131">
        <f>INDEX(RanksTable!W:W,MATCH(B2131,RanksTable!B:B,0))</f>
        <v>7</v>
      </c>
      <c r="H2131" t="str">
        <f t="shared" si="33"/>
        <v>INSERT INTO "TeamRanks" (team_id,team_sport_id,team_rank) VALUES (345,49,7);</v>
      </c>
    </row>
    <row r="2132" spans="2:8" x14ac:dyDescent="0.25">
      <c r="B2132" t="s">
        <v>1115</v>
      </c>
      <c r="C2132">
        <f>INDEX(NationalTeams!B:B,MATCH(B2132,NationalTeams!C:C,0))</f>
        <v>346</v>
      </c>
      <c r="D2132" t="s">
        <v>1226</v>
      </c>
      <c r="E2132">
        <f>INDEX(TeamSports!B:B,MATCH(D2132,TeamSports!C:C,0))</f>
        <v>49</v>
      </c>
      <c r="F2132">
        <f>INDEX(RanksTable!W:W,MATCH(B2132,RanksTable!B:B,0))</f>
        <v>7</v>
      </c>
      <c r="H2132" t="str">
        <f t="shared" si="33"/>
        <v>INSERT INTO "TeamRanks" (team_id,team_sport_id,team_rank) VALUES (346,49,7);</v>
      </c>
    </row>
    <row r="2133" spans="2:8" x14ac:dyDescent="0.25">
      <c r="B2133" t="s">
        <v>1116</v>
      </c>
      <c r="C2133">
        <f>INDEX(NationalTeams!B:B,MATCH(B2133,NationalTeams!C:C,0))</f>
        <v>347</v>
      </c>
      <c r="D2133" t="s">
        <v>1226</v>
      </c>
      <c r="E2133">
        <f>INDEX(TeamSports!B:B,MATCH(D2133,TeamSports!C:C,0))</f>
        <v>49</v>
      </c>
      <c r="F2133">
        <f>INDEX(RanksTable!W:W,MATCH(B2133,RanksTable!B:B,0))</f>
        <v>7</v>
      </c>
      <c r="H2133" t="str">
        <f t="shared" si="33"/>
        <v>INSERT INTO "TeamRanks" (team_id,team_sport_id,team_rank) VALUES (347,49,7);</v>
      </c>
    </row>
    <row r="2134" spans="2:8" x14ac:dyDescent="0.25">
      <c r="B2134" t="s">
        <v>1117</v>
      </c>
      <c r="C2134">
        <f>INDEX(NationalTeams!B:B,MATCH(B2134,NationalTeams!C:C,0))</f>
        <v>348</v>
      </c>
      <c r="D2134" t="s">
        <v>1226</v>
      </c>
      <c r="E2134">
        <f>INDEX(TeamSports!B:B,MATCH(D2134,TeamSports!C:C,0))</f>
        <v>49</v>
      </c>
      <c r="F2134">
        <f>INDEX(RanksTable!W:W,MATCH(B2134,RanksTable!B:B,0))</f>
        <v>7</v>
      </c>
      <c r="H2134" t="str">
        <f t="shared" si="33"/>
        <v>INSERT INTO "TeamRanks" (team_id,team_sport_id,team_rank) VALUES (348,49,7);</v>
      </c>
    </row>
    <row r="2135" spans="2:8" x14ac:dyDescent="0.25">
      <c r="B2135" t="s">
        <v>1118</v>
      </c>
      <c r="C2135">
        <f>INDEX(NationalTeams!B:B,MATCH(B2135,NationalTeams!C:C,0))</f>
        <v>349</v>
      </c>
      <c r="D2135" t="s">
        <v>1226</v>
      </c>
      <c r="E2135">
        <f>INDEX(TeamSports!B:B,MATCH(D2135,TeamSports!C:C,0))</f>
        <v>49</v>
      </c>
      <c r="F2135">
        <f>INDEX(RanksTable!W:W,MATCH(B2135,RanksTable!B:B,0))</f>
        <v>7</v>
      </c>
      <c r="H2135" t="str">
        <f t="shared" si="33"/>
        <v>INSERT INTO "TeamRanks" (team_id,team_sport_id,team_rank) VALUES (349,49,7);</v>
      </c>
    </row>
    <row r="2136" spans="2:8" x14ac:dyDescent="0.25">
      <c r="B2136" t="s">
        <v>1119</v>
      </c>
      <c r="C2136">
        <f>INDEX(NationalTeams!B:B,MATCH(B2136,NationalTeams!C:C,0))</f>
        <v>350</v>
      </c>
      <c r="D2136" t="s">
        <v>1226</v>
      </c>
      <c r="E2136">
        <f>INDEX(TeamSports!B:B,MATCH(D2136,TeamSports!C:C,0))</f>
        <v>49</v>
      </c>
      <c r="F2136">
        <f>INDEX(RanksTable!W:W,MATCH(B2136,RanksTable!B:B,0))</f>
        <v>7</v>
      </c>
      <c r="H2136" t="str">
        <f t="shared" si="33"/>
        <v>INSERT INTO "TeamRanks" (team_id,team_sport_id,team_rank) VALUES (350,49,7);</v>
      </c>
    </row>
    <row r="2137" spans="2:8" x14ac:dyDescent="0.25">
      <c r="B2137" t="s">
        <v>1120</v>
      </c>
      <c r="C2137">
        <f>INDEX(NationalTeams!B:B,MATCH(B2137,NationalTeams!C:C,0))</f>
        <v>351</v>
      </c>
      <c r="D2137" t="s">
        <v>1226</v>
      </c>
      <c r="E2137">
        <f>INDEX(TeamSports!B:B,MATCH(D2137,TeamSports!C:C,0))</f>
        <v>49</v>
      </c>
      <c r="F2137">
        <f>INDEX(RanksTable!W:W,MATCH(B2137,RanksTable!B:B,0))</f>
        <v>7</v>
      </c>
      <c r="H2137" t="str">
        <f t="shared" si="33"/>
        <v>INSERT INTO "TeamRanks" (team_id,team_sport_id,team_rank) VALUES (351,49,7);</v>
      </c>
    </row>
    <row r="2138" spans="2:8" x14ac:dyDescent="0.25">
      <c r="B2138" t="s">
        <v>1121</v>
      </c>
      <c r="C2138">
        <f>INDEX(NationalTeams!B:B,MATCH(B2138,NationalTeams!C:C,0))</f>
        <v>352</v>
      </c>
      <c r="D2138" t="s">
        <v>1226</v>
      </c>
      <c r="E2138">
        <f>INDEX(TeamSports!B:B,MATCH(D2138,TeamSports!C:C,0))</f>
        <v>49</v>
      </c>
      <c r="F2138">
        <f>INDEX(RanksTable!W:W,MATCH(B2138,RanksTable!B:B,0))</f>
        <v>7</v>
      </c>
      <c r="H2138" t="str">
        <f t="shared" si="33"/>
        <v>INSERT INTO "TeamRanks" (team_id,team_sport_id,team_rank) VALUES (352,49,7);</v>
      </c>
    </row>
    <row r="2139" spans="2:8" x14ac:dyDescent="0.25">
      <c r="B2139" t="s">
        <v>1122</v>
      </c>
      <c r="C2139">
        <f>INDEX(NationalTeams!B:B,MATCH(B2139,NationalTeams!C:C,0))</f>
        <v>353</v>
      </c>
      <c r="D2139" t="s">
        <v>1226</v>
      </c>
      <c r="E2139">
        <f>INDEX(TeamSports!B:B,MATCH(D2139,TeamSports!C:C,0))</f>
        <v>49</v>
      </c>
      <c r="F2139">
        <f>INDEX(RanksTable!W:W,MATCH(B2139,RanksTable!B:B,0))</f>
        <v>7</v>
      </c>
      <c r="H2139" t="str">
        <f t="shared" si="33"/>
        <v>INSERT INTO "TeamRanks" (team_id,team_sport_id,team_rank) VALUES (353,49,7);</v>
      </c>
    </row>
    <row r="2140" spans="2:8" x14ac:dyDescent="0.25">
      <c r="B2140" t="s">
        <v>1123</v>
      </c>
      <c r="C2140">
        <f>INDEX(NationalTeams!B:B,MATCH(B2140,NationalTeams!C:C,0))</f>
        <v>354</v>
      </c>
      <c r="D2140" t="s">
        <v>1226</v>
      </c>
      <c r="E2140">
        <f>INDEX(TeamSports!B:B,MATCH(D2140,TeamSports!C:C,0))</f>
        <v>49</v>
      </c>
      <c r="F2140">
        <f>INDEX(RanksTable!W:W,MATCH(B2140,RanksTable!B:B,0))</f>
        <v>7</v>
      </c>
      <c r="H2140" t="str">
        <f t="shared" si="33"/>
        <v>INSERT INTO "TeamRanks" (team_id,team_sport_id,team_rank) VALUES (354,49,7);</v>
      </c>
    </row>
    <row r="2141" spans="2:8" x14ac:dyDescent="0.25">
      <c r="B2141" t="s">
        <v>1124</v>
      </c>
      <c r="C2141">
        <f>INDEX(NationalTeams!B:B,MATCH(B2141,NationalTeams!C:C,0))</f>
        <v>355</v>
      </c>
      <c r="D2141" t="s">
        <v>1226</v>
      </c>
      <c r="E2141">
        <f>INDEX(TeamSports!B:B,MATCH(D2141,TeamSports!C:C,0))</f>
        <v>49</v>
      </c>
      <c r="F2141">
        <f>INDEX(RanksTable!W:W,MATCH(B2141,RanksTable!B:B,0))</f>
        <v>5</v>
      </c>
      <c r="H2141" t="str">
        <f t="shared" si="33"/>
        <v>INSERT INTO "TeamRanks" (team_id,team_sport_id,team_rank) VALUES (355,49,5);</v>
      </c>
    </row>
    <row r="2142" spans="2:8" x14ac:dyDescent="0.25">
      <c r="B2142" t="s">
        <v>1125</v>
      </c>
      <c r="C2142">
        <f>INDEX(NationalTeams!B:B,MATCH(B2142,NationalTeams!C:C,0))</f>
        <v>356</v>
      </c>
      <c r="D2142" t="s">
        <v>1226</v>
      </c>
      <c r="E2142">
        <f>INDEX(TeamSports!B:B,MATCH(D2142,TeamSports!C:C,0))</f>
        <v>49</v>
      </c>
      <c r="F2142">
        <f>INDEX(RanksTable!W:W,MATCH(B2142,RanksTable!B:B,0))</f>
        <v>7</v>
      </c>
      <c r="H2142" t="str">
        <f t="shared" si="33"/>
        <v>INSERT INTO "TeamRanks" (team_id,team_sport_id,team_rank) VALUES (356,49,7);</v>
      </c>
    </row>
    <row r="2143" spans="2:8" x14ac:dyDescent="0.25">
      <c r="B2143" t="s">
        <v>1126</v>
      </c>
      <c r="C2143">
        <f>INDEX(NationalTeams!B:B,MATCH(B2143,NationalTeams!C:C,0))</f>
        <v>357</v>
      </c>
      <c r="D2143" t="s">
        <v>1226</v>
      </c>
      <c r="E2143">
        <f>INDEX(TeamSports!B:B,MATCH(D2143,TeamSports!C:C,0))</f>
        <v>49</v>
      </c>
      <c r="F2143">
        <f>INDEX(RanksTable!W:W,MATCH(B2143,RanksTable!B:B,0))</f>
        <v>7</v>
      </c>
      <c r="H2143" t="str">
        <f t="shared" si="33"/>
        <v>INSERT INTO "TeamRanks" (team_id,team_sport_id,team_rank) VALUES (357,49,7);</v>
      </c>
    </row>
    <row r="2144" spans="2:8" x14ac:dyDescent="0.25">
      <c r="B2144" t="s">
        <v>1127</v>
      </c>
      <c r="C2144">
        <f>INDEX(NationalTeams!B:B,MATCH(B2144,NationalTeams!C:C,0))</f>
        <v>358</v>
      </c>
      <c r="D2144" t="s">
        <v>1226</v>
      </c>
      <c r="E2144">
        <f>INDEX(TeamSports!B:B,MATCH(D2144,TeamSports!C:C,0))</f>
        <v>49</v>
      </c>
      <c r="F2144">
        <f>INDEX(RanksTable!W:W,MATCH(B2144,RanksTable!B:B,0))</f>
        <v>7</v>
      </c>
      <c r="H2144" t="str">
        <f t="shared" si="33"/>
        <v>INSERT INTO "TeamRanks" (team_id,team_sport_id,team_rank) VALUES (358,49,7);</v>
      </c>
    </row>
    <row r="2145" spans="2:8" x14ac:dyDescent="0.25">
      <c r="B2145" t="s">
        <v>1128</v>
      </c>
      <c r="C2145">
        <f>INDEX(NationalTeams!B:B,MATCH(B2145,NationalTeams!C:C,0))</f>
        <v>359</v>
      </c>
      <c r="D2145" t="s">
        <v>1226</v>
      </c>
      <c r="E2145">
        <f>INDEX(TeamSports!B:B,MATCH(D2145,TeamSports!C:C,0))</f>
        <v>49</v>
      </c>
      <c r="F2145">
        <f>INDEX(RanksTable!W:W,MATCH(B2145,RanksTable!B:B,0))</f>
        <v>7</v>
      </c>
      <c r="H2145" t="str">
        <f t="shared" si="33"/>
        <v>INSERT INTO "TeamRanks" (team_id,team_sport_id,team_rank) VALUES (359,49,7);</v>
      </c>
    </row>
    <row r="2146" spans="2:8" x14ac:dyDescent="0.25">
      <c r="B2146" t="s">
        <v>1129</v>
      </c>
      <c r="C2146">
        <f>INDEX(NationalTeams!B:B,MATCH(B2146,NationalTeams!C:C,0))</f>
        <v>360</v>
      </c>
      <c r="D2146" t="s">
        <v>1226</v>
      </c>
      <c r="E2146">
        <f>INDEX(TeamSports!B:B,MATCH(D2146,TeamSports!C:C,0))</f>
        <v>49</v>
      </c>
      <c r="F2146">
        <f>INDEX(RanksTable!W:W,MATCH(B2146,RanksTable!B:B,0))</f>
        <v>7</v>
      </c>
      <c r="H2146" t="str">
        <f t="shared" si="33"/>
        <v>INSERT INTO "TeamRanks" (team_id,team_sport_id,team_rank) VALUES (360,49,7);</v>
      </c>
    </row>
    <row r="2147" spans="2:8" x14ac:dyDescent="0.25">
      <c r="B2147" t="s">
        <v>1130</v>
      </c>
      <c r="C2147">
        <f>INDEX(NationalTeams!B:B,MATCH(B2147,NationalTeams!C:C,0))</f>
        <v>361</v>
      </c>
      <c r="D2147" t="s">
        <v>1226</v>
      </c>
      <c r="E2147">
        <f>INDEX(TeamSports!B:B,MATCH(D2147,TeamSports!C:C,0))</f>
        <v>49</v>
      </c>
      <c r="F2147">
        <f>INDEX(RanksTable!W:W,MATCH(B2147,RanksTable!B:B,0))</f>
        <v>7</v>
      </c>
      <c r="H2147" t="str">
        <f t="shared" si="33"/>
        <v>INSERT INTO "TeamRanks" (team_id,team_sport_id,team_rank) VALUES (361,49,7);</v>
      </c>
    </row>
    <row r="2148" spans="2:8" x14ac:dyDescent="0.25">
      <c r="B2148" t="s">
        <v>1131</v>
      </c>
      <c r="C2148">
        <f>INDEX(NationalTeams!B:B,MATCH(B2148,NationalTeams!C:C,0))</f>
        <v>362</v>
      </c>
      <c r="D2148" t="s">
        <v>1226</v>
      </c>
      <c r="E2148">
        <f>INDEX(TeamSports!B:B,MATCH(D2148,TeamSports!C:C,0))</f>
        <v>49</v>
      </c>
      <c r="F2148">
        <f>INDEX(RanksTable!W:W,MATCH(B2148,RanksTable!B:B,0))</f>
        <v>7</v>
      </c>
      <c r="H2148" t="str">
        <f t="shared" si="33"/>
        <v>INSERT INTO "TeamRanks" (team_id,team_sport_id,team_rank) VALUES (362,49,7);</v>
      </c>
    </row>
    <row r="2149" spans="2:8" x14ac:dyDescent="0.25">
      <c r="B2149" t="s">
        <v>1132</v>
      </c>
      <c r="C2149">
        <f>INDEX(NationalTeams!B:B,MATCH(B2149,NationalTeams!C:C,0))</f>
        <v>363</v>
      </c>
      <c r="D2149" t="s">
        <v>1226</v>
      </c>
      <c r="E2149">
        <f>INDEX(TeamSports!B:B,MATCH(D2149,TeamSports!C:C,0))</f>
        <v>49</v>
      </c>
      <c r="F2149">
        <f>INDEX(RanksTable!W:W,MATCH(B2149,RanksTable!B:B,0))</f>
        <v>2</v>
      </c>
      <c r="H2149" t="str">
        <f t="shared" si="33"/>
        <v>INSERT INTO "TeamRanks" (team_id,team_sport_id,team_rank) VALUES (363,49,2);</v>
      </c>
    </row>
    <row r="2150" spans="2:8" x14ac:dyDescent="0.25">
      <c r="B2150" t="s">
        <v>1133</v>
      </c>
      <c r="C2150">
        <f>INDEX(NationalTeams!B:B,MATCH(B2150,NationalTeams!C:C,0))</f>
        <v>364</v>
      </c>
      <c r="D2150" t="s">
        <v>1226</v>
      </c>
      <c r="E2150">
        <f>INDEX(TeamSports!B:B,MATCH(D2150,TeamSports!C:C,0))</f>
        <v>49</v>
      </c>
      <c r="F2150">
        <f>INDEX(RanksTable!W:W,MATCH(B2150,RanksTable!B:B,0))</f>
        <v>7</v>
      </c>
      <c r="H2150" t="str">
        <f t="shared" si="33"/>
        <v>INSERT INTO "TeamRanks" (team_id,team_sport_id,team_rank) VALUES (364,49,7);</v>
      </c>
    </row>
    <row r="2151" spans="2:8" x14ac:dyDescent="0.25">
      <c r="B2151" t="s">
        <v>1134</v>
      </c>
      <c r="C2151">
        <f>INDEX(NationalTeams!B:B,MATCH(B2151,NationalTeams!C:C,0))</f>
        <v>365</v>
      </c>
      <c r="D2151" t="s">
        <v>1226</v>
      </c>
      <c r="E2151">
        <f>INDEX(TeamSports!B:B,MATCH(D2151,TeamSports!C:C,0))</f>
        <v>49</v>
      </c>
      <c r="F2151">
        <f>INDEX(RanksTable!W:W,MATCH(B2151,RanksTable!B:B,0))</f>
        <v>7</v>
      </c>
      <c r="H2151" t="str">
        <f t="shared" si="33"/>
        <v>INSERT INTO "TeamRanks" (team_id,team_sport_id,team_rank) VALUES (365,49,7);</v>
      </c>
    </row>
    <row r="2152" spans="2:8" x14ac:dyDescent="0.25">
      <c r="B2152" t="s">
        <v>1135</v>
      </c>
      <c r="C2152">
        <f>INDEX(NationalTeams!B:B,MATCH(B2152,NationalTeams!C:C,0))</f>
        <v>366</v>
      </c>
      <c r="D2152" t="s">
        <v>1226</v>
      </c>
      <c r="E2152">
        <f>INDEX(TeamSports!B:B,MATCH(D2152,TeamSports!C:C,0))</f>
        <v>49</v>
      </c>
      <c r="F2152">
        <f>INDEX(RanksTable!W:W,MATCH(B2152,RanksTable!B:B,0))</f>
        <v>7</v>
      </c>
      <c r="H2152" t="str">
        <f t="shared" si="33"/>
        <v>INSERT INTO "TeamRanks" (team_id,team_sport_id,team_rank) VALUES (366,49,7);</v>
      </c>
    </row>
    <row r="2153" spans="2:8" x14ac:dyDescent="0.25">
      <c r="B2153" t="s">
        <v>1136</v>
      </c>
      <c r="C2153">
        <f>INDEX(NationalTeams!B:B,MATCH(B2153,NationalTeams!C:C,0))</f>
        <v>367</v>
      </c>
      <c r="D2153" t="s">
        <v>1226</v>
      </c>
      <c r="E2153">
        <f>INDEX(TeamSports!B:B,MATCH(D2153,TeamSports!C:C,0))</f>
        <v>49</v>
      </c>
      <c r="F2153">
        <f>INDEX(RanksTable!W:W,MATCH(B2153,RanksTable!B:B,0))</f>
        <v>7</v>
      </c>
      <c r="H2153" t="str">
        <f t="shared" si="33"/>
        <v>INSERT INTO "TeamRanks" (team_id,team_sport_id,team_rank) VALUES (367,49,7);</v>
      </c>
    </row>
    <row r="2154" spans="2:8" x14ac:dyDescent="0.25">
      <c r="B2154" t="s">
        <v>1137</v>
      </c>
      <c r="C2154">
        <f>INDEX(NationalTeams!B:B,MATCH(B2154,NationalTeams!C:C,0))</f>
        <v>368</v>
      </c>
      <c r="D2154" t="s">
        <v>1226</v>
      </c>
      <c r="E2154">
        <f>INDEX(TeamSports!B:B,MATCH(D2154,TeamSports!C:C,0))</f>
        <v>49</v>
      </c>
      <c r="F2154">
        <f>INDEX(RanksTable!W:W,MATCH(B2154,RanksTable!B:B,0))</f>
        <v>7</v>
      </c>
      <c r="H2154" t="str">
        <f t="shared" si="33"/>
        <v>INSERT INTO "TeamRanks" (team_id,team_sport_id,team_rank) VALUES (368,49,7);</v>
      </c>
    </row>
    <row r="2155" spans="2:8" x14ac:dyDescent="0.25">
      <c r="B2155" t="s">
        <v>1138</v>
      </c>
      <c r="C2155">
        <f>INDEX(NationalTeams!B:B,MATCH(B2155,NationalTeams!C:C,0))</f>
        <v>369</v>
      </c>
      <c r="D2155" t="s">
        <v>1226</v>
      </c>
      <c r="E2155">
        <f>INDEX(TeamSports!B:B,MATCH(D2155,TeamSports!C:C,0))</f>
        <v>49</v>
      </c>
      <c r="F2155">
        <f>INDEX(RanksTable!W:W,MATCH(B2155,RanksTable!B:B,0))</f>
        <v>7</v>
      </c>
      <c r="H2155" t="str">
        <f t="shared" si="33"/>
        <v>INSERT INTO "TeamRanks" (team_id,team_sport_id,team_rank) VALUES (369,49,7);</v>
      </c>
    </row>
    <row r="2156" spans="2:8" x14ac:dyDescent="0.25">
      <c r="B2156" t="s">
        <v>1139</v>
      </c>
      <c r="C2156">
        <f>INDEX(NationalTeams!B:B,MATCH(B2156,NationalTeams!C:C,0))</f>
        <v>370</v>
      </c>
      <c r="D2156" t="s">
        <v>1226</v>
      </c>
      <c r="E2156">
        <f>INDEX(TeamSports!B:B,MATCH(D2156,TeamSports!C:C,0))</f>
        <v>49</v>
      </c>
      <c r="F2156">
        <f>INDEX(RanksTable!W:W,MATCH(B2156,RanksTable!B:B,0))</f>
        <v>7</v>
      </c>
      <c r="H2156" t="str">
        <f t="shared" si="33"/>
        <v>INSERT INTO "TeamRanks" (team_id,team_sport_id,team_rank) VALUES (370,49,7);</v>
      </c>
    </row>
    <row r="2157" spans="2:8" x14ac:dyDescent="0.25">
      <c r="B2157" t="s">
        <v>1140</v>
      </c>
      <c r="C2157">
        <f>INDEX(NationalTeams!B:B,MATCH(B2157,NationalTeams!C:C,0))</f>
        <v>371</v>
      </c>
      <c r="D2157" t="s">
        <v>1226</v>
      </c>
      <c r="E2157">
        <f>INDEX(TeamSports!B:B,MATCH(D2157,TeamSports!C:C,0))</f>
        <v>49</v>
      </c>
      <c r="F2157">
        <f>INDEX(RanksTable!W:W,MATCH(B2157,RanksTable!B:B,0))</f>
        <v>7</v>
      </c>
      <c r="H2157" t="str">
        <f t="shared" si="33"/>
        <v>INSERT INTO "TeamRanks" (team_id,team_sport_id,team_rank) VALUES (371,49,7);</v>
      </c>
    </row>
    <row r="2158" spans="2:8" x14ac:dyDescent="0.25">
      <c r="B2158" t="s">
        <v>1141</v>
      </c>
      <c r="C2158">
        <f>INDEX(NationalTeams!B:B,MATCH(B2158,NationalTeams!C:C,0))</f>
        <v>372</v>
      </c>
      <c r="D2158" t="s">
        <v>1226</v>
      </c>
      <c r="E2158">
        <f>INDEX(TeamSports!B:B,MATCH(D2158,TeamSports!C:C,0))</f>
        <v>49</v>
      </c>
      <c r="F2158">
        <f>INDEX(RanksTable!W:W,MATCH(B2158,RanksTable!B:B,0))</f>
        <v>7</v>
      </c>
      <c r="H2158" t="str">
        <f t="shared" si="33"/>
        <v>INSERT INTO "TeamRanks" (team_id,team_sport_id,team_rank) VALUES (372,49,7);</v>
      </c>
    </row>
    <row r="2159" spans="2:8" x14ac:dyDescent="0.25">
      <c r="B2159" t="s">
        <v>1142</v>
      </c>
      <c r="C2159">
        <f>INDEX(NationalTeams!B:B,MATCH(B2159,NationalTeams!C:C,0))</f>
        <v>373</v>
      </c>
      <c r="D2159" t="s">
        <v>1226</v>
      </c>
      <c r="E2159">
        <f>INDEX(TeamSports!B:B,MATCH(D2159,TeamSports!C:C,0))</f>
        <v>49</v>
      </c>
      <c r="F2159">
        <f>INDEX(RanksTable!W:W,MATCH(B2159,RanksTable!B:B,0))</f>
        <v>7</v>
      </c>
      <c r="H2159" t="str">
        <f t="shared" si="33"/>
        <v>INSERT INTO "TeamRanks" (team_id,team_sport_id,team_rank) VALUES (373,49,7);</v>
      </c>
    </row>
    <row r="2160" spans="2:8" x14ac:dyDescent="0.25">
      <c r="B2160" t="s">
        <v>1143</v>
      </c>
      <c r="C2160">
        <f>INDEX(NationalTeams!B:B,MATCH(B2160,NationalTeams!C:C,0))</f>
        <v>374</v>
      </c>
      <c r="D2160" t="s">
        <v>1226</v>
      </c>
      <c r="E2160">
        <f>INDEX(TeamSports!B:B,MATCH(D2160,TeamSports!C:C,0))</f>
        <v>49</v>
      </c>
      <c r="F2160">
        <f>INDEX(RanksTable!W:W,MATCH(B2160,RanksTable!B:B,0))</f>
        <v>5</v>
      </c>
      <c r="H2160" t="str">
        <f t="shared" si="33"/>
        <v>INSERT INTO "TeamRanks" (team_id,team_sport_id,team_rank) VALUES (374,49,5);</v>
      </c>
    </row>
    <row r="2161" spans="2:8" x14ac:dyDescent="0.25">
      <c r="B2161" t="s">
        <v>1144</v>
      </c>
      <c r="C2161">
        <f>INDEX(NationalTeams!B:B,MATCH(B2161,NationalTeams!C:C,0))</f>
        <v>375</v>
      </c>
      <c r="D2161" t="s">
        <v>1226</v>
      </c>
      <c r="E2161">
        <f>INDEX(TeamSports!B:B,MATCH(D2161,TeamSports!C:C,0))</f>
        <v>49</v>
      </c>
      <c r="F2161">
        <f>INDEX(RanksTable!W:W,MATCH(B2161,RanksTable!B:B,0))</f>
        <v>7</v>
      </c>
      <c r="H2161" t="str">
        <f t="shared" si="33"/>
        <v>INSERT INTO "TeamRanks" (team_id,team_sport_id,team_rank) VALUES (375,49,7);</v>
      </c>
    </row>
    <row r="2162" spans="2:8" x14ac:dyDescent="0.25">
      <c r="B2162" t="s">
        <v>1145</v>
      </c>
      <c r="C2162">
        <f>INDEX(NationalTeams!B:B,MATCH(B2162,NationalTeams!C:C,0))</f>
        <v>376</v>
      </c>
      <c r="D2162" t="s">
        <v>1226</v>
      </c>
      <c r="E2162">
        <f>INDEX(TeamSports!B:B,MATCH(D2162,TeamSports!C:C,0))</f>
        <v>49</v>
      </c>
      <c r="F2162">
        <f>INDEX(RanksTable!W:W,MATCH(B2162,RanksTable!B:B,0))</f>
        <v>7</v>
      </c>
      <c r="H2162" t="str">
        <f t="shared" si="33"/>
        <v>INSERT INTO "TeamRanks" (team_id,team_sport_id,team_rank) VALUES (376,49,7);</v>
      </c>
    </row>
    <row r="2163" spans="2:8" x14ac:dyDescent="0.25">
      <c r="B2163" t="s">
        <v>1146</v>
      </c>
      <c r="C2163">
        <f>INDEX(NationalTeams!B:B,MATCH(B2163,NationalTeams!C:C,0))</f>
        <v>377</v>
      </c>
      <c r="D2163" t="s">
        <v>1226</v>
      </c>
      <c r="E2163">
        <f>INDEX(TeamSports!B:B,MATCH(D2163,TeamSports!C:C,0))</f>
        <v>49</v>
      </c>
      <c r="F2163">
        <f>INDEX(RanksTable!W:W,MATCH(B2163,RanksTable!B:B,0))</f>
        <v>7</v>
      </c>
      <c r="H2163" t="str">
        <f t="shared" si="33"/>
        <v>INSERT INTO "TeamRanks" (team_id,team_sport_id,team_rank) VALUES (377,49,7);</v>
      </c>
    </row>
    <row r="2164" spans="2:8" x14ac:dyDescent="0.25">
      <c r="B2164" t="s">
        <v>1147</v>
      </c>
      <c r="C2164">
        <f>INDEX(NationalTeams!B:B,MATCH(B2164,NationalTeams!C:C,0))</f>
        <v>378</v>
      </c>
      <c r="D2164" t="s">
        <v>1226</v>
      </c>
      <c r="E2164">
        <f>INDEX(TeamSports!B:B,MATCH(D2164,TeamSports!C:C,0))</f>
        <v>49</v>
      </c>
      <c r="F2164">
        <f>INDEX(RanksTable!W:W,MATCH(B2164,RanksTable!B:B,0))</f>
        <v>7</v>
      </c>
      <c r="H2164" t="str">
        <f t="shared" si="33"/>
        <v>INSERT INTO "TeamRanks" (team_id,team_sport_id,team_rank) VALUES (378,49,7);</v>
      </c>
    </row>
    <row r="2165" spans="2:8" x14ac:dyDescent="0.25">
      <c r="B2165" t="s">
        <v>1148</v>
      </c>
      <c r="C2165">
        <f>INDEX(NationalTeams!B:B,MATCH(B2165,NationalTeams!C:C,0))</f>
        <v>379</v>
      </c>
      <c r="D2165" t="s">
        <v>1226</v>
      </c>
      <c r="E2165">
        <f>INDEX(TeamSports!B:B,MATCH(D2165,TeamSports!C:C,0))</f>
        <v>49</v>
      </c>
      <c r="F2165">
        <f>INDEX(RanksTable!W:W,MATCH(B2165,RanksTable!B:B,0))</f>
        <v>7</v>
      </c>
      <c r="H2165" t="str">
        <f t="shared" si="33"/>
        <v>INSERT INTO "TeamRanks" (team_id,team_sport_id,team_rank) VALUES (379,49,7);</v>
      </c>
    </row>
    <row r="2166" spans="2:8" x14ac:dyDescent="0.25">
      <c r="B2166" t="s">
        <v>1149</v>
      </c>
      <c r="C2166">
        <f>INDEX(NationalTeams!B:B,MATCH(B2166,NationalTeams!C:C,0))</f>
        <v>380</v>
      </c>
      <c r="D2166" t="s">
        <v>1226</v>
      </c>
      <c r="E2166">
        <f>INDEX(TeamSports!B:B,MATCH(D2166,TeamSports!C:C,0))</f>
        <v>49</v>
      </c>
      <c r="F2166">
        <f>INDEX(RanksTable!W:W,MATCH(B2166,RanksTable!B:B,0))</f>
        <v>7</v>
      </c>
      <c r="H2166" t="str">
        <f t="shared" si="33"/>
        <v>INSERT INTO "TeamRanks" (team_id,team_sport_id,team_rank) VALUES (380,49,7);</v>
      </c>
    </row>
    <row r="2167" spans="2:8" x14ac:dyDescent="0.25">
      <c r="B2167" t="s">
        <v>1150</v>
      </c>
      <c r="C2167">
        <f>INDEX(NationalTeams!B:B,MATCH(B2167,NationalTeams!C:C,0))</f>
        <v>381</v>
      </c>
      <c r="D2167" t="s">
        <v>1226</v>
      </c>
      <c r="E2167">
        <f>INDEX(TeamSports!B:B,MATCH(D2167,TeamSports!C:C,0))</f>
        <v>49</v>
      </c>
      <c r="F2167">
        <f>INDEX(RanksTable!W:W,MATCH(B2167,RanksTable!B:B,0))</f>
        <v>6</v>
      </c>
      <c r="H2167" t="str">
        <f t="shared" si="33"/>
        <v>INSERT INTO "TeamRanks" (team_id,team_sport_id,team_rank) VALUES (381,49,6);</v>
      </c>
    </row>
    <row r="2168" spans="2:8" x14ac:dyDescent="0.25">
      <c r="B2168" t="s">
        <v>1151</v>
      </c>
      <c r="C2168">
        <f>INDEX(NationalTeams!B:B,MATCH(B2168,NationalTeams!C:C,0))</f>
        <v>382</v>
      </c>
      <c r="D2168" t="s">
        <v>1226</v>
      </c>
      <c r="E2168">
        <f>INDEX(TeamSports!B:B,MATCH(D2168,TeamSports!C:C,0))</f>
        <v>49</v>
      </c>
      <c r="F2168">
        <f>INDEX(RanksTable!W:W,MATCH(B2168,RanksTable!B:B,0))</f>
        <v>4</v>
      </c>
      <c r="H2168" t="str">
        <f t="shared" si="33"/>
        <v>INSERT INTO "TeamRanks" (team_id,team_sport_id,team_rank) VALUES (382,49,4);</v>
      </c>
    </row>
    <row r="2169" spans="2:8" x14ac:dyDescent="0.25">
      <c r="B2169" t="s">
        <v>1152</v>
      </c>
      <c r="C2169">
        <f>INDEX(NationalTeams!B:B,MATCH(B2169,NationalTeams!C:C,0))</f>
        <v>383</v>
      </c>
      <c r="D2169" t="s">
        <v>1226</v>
      </c>
      <c r="E2169">
        <f>INDEX(TeamSports!B:B,MATCH(D2169,TeamSports!C:C,0))</f>
        <v>49</v>
      </c>
      <c r="F2169">
        <f>INDEX(RanksTable!W:W,MATCH(B2169,RanksTable!B:B,0))</f>
        <v>7</v>
      </c>
      <c r="H2169" t="str">
        <f t="shared" si="33"/>
        <v>INSERT INTO "TeamRanks" (team_id,team_sport_id,team_rank) VALUES (383,49,7);</v>
      </c>
    </row>
    <row r="2170" spans="2:8" x14ac:dyDescent="0.25">
      <c r="B2170" t="s">
        <v>1153</v>
      </c>
      <c r="C2170">
        <f>INDEX(NationalTeams!B:B,MATCH(B2170,NationalTeams!C:C,0))</f>
        <v>384</v>
      </c>
      <c r="D2170" t="s">
        <v>1226</v>
      </c>
      <c r="E2170">
        <f>INDEX(TeamSports!B:B,MATCH(D2170,TeamSports!C:C,0))</f>
        <v>49</v>
      </c>
      <c r="F2170">
        <f>INDEX(RanksTable!W:W,MATCH(B2170,RanksTable!B:B,0))</f>
        <v>7</v>
      </c>
      <c r="H2170" t="str">
        <f t="shared" si="33"/>
        <v>INSERT INTO "TeamRanks" (team_id,team_sport_id,team_rank) VALUES (384,49,7);</v>
      </c>
    </row>
    <row r="2171" spans="2:8" x14ac:dyDescent="0.25">
      <c r="B2171" t="s">
        <v>1154</v>
      </c>
      <c r="C2171">
        <f>INDEX(NationalTeams!B:B,MATCH(B2171,NationalTeams!C:C,0))</f>
        <v>385</v>
      </c>
      <c r="D2171" t="s">
        <v>1226</v>
      </c>
      <c r="E2171">
        <f>INDEX(TeamSports!B:B,MATCH(D2171,TeamSports!C:C,0))</f>
        <v>49</v>
      </c>
      <c r="F2171">
        <f>INDEX(RanksTable!W:W,MATCH(B2171,RanksTable!B:B,0))</f>
        <v>7</v>
      </c>
      <c r="H2171" t="str">
        <f t="shared" si="33"/>
        <v>INSERT INTO "TeamRanks" (team_id,team_sport_id,team_rank) VALUES (385,49,7);</v>
      </c>
    </row>
    <row r="2172" spans="2:8" x14ac:dyDescent="0.25">
      <c r="B2172" t="s">
        <v>1155</v>
      </c>
      <c r="C2172">
        <f>INDEX(NationalTeams!B:B,MATCH(B2172,NationalTeams!C:C,0))</f>
        <v>386</v>
      </c>
      <c r="D2172" t="s">
        <v>1226</v>
      </c>
      <c r="E2172">
        <f>INDEX(TeamSports!B:B,MATCH(D2172,TeamSports!C:C,0))</f>
        <v>49</v>
      </c>
      <c r="F2172">
        <f>INDEX(RanksTable!W:W,MATCH(B2172,RanksTable!B:B,0))</f>
        <v>7</v>
      </c>
      <c r="H2172" t="str">
        <f t="shared" si="33"/>
        <v>INSERT INTO "TeamRanks" (team_id,team_sport_id,team_rank) VALUES (386,49,7);</v>
      </c>
    </row>
    <row r="2173" spans="2:8" x14ac:dyDescent="0.25">
      <c r="B2173" t="s">
        <v>1156</v>
      </c>
      <c r="C2173">
        <f>INDEX(NationalTeams!B:B,MATCH(B2173,NationalTeams!C:C,0))</f>
        <v>387</v>
      </c>
      <c r="D2173" t="s">
        <v>1226</v>
      </c>
      <c r="E2173">
        <f>INDEX(TeamSports!B:B,MATCH(D2173,TeamSports!C:C,0))</f>
        <v>49</v>
      </c>
      <c r="F2173">
        <f>INDEX(RanksTable!W:W,MATCH(B2173,RanksTable!B:B,0))</f>
        <v>7</v>
      </c>
      <c r="H2173" t="str">
        <f t="shared" si="33"/>
        <v>INSERT INTO "TeamRanks" (team_id,team_sport_id,team_rank) VALUES (387,49,7);</v>
      </c>
    </row>
    <row r="2174" spans="2:8" x14ac:dyDescent="0.25">
      <c r="B2174" t="s">
        <v>1157</v>
      </c>
      <c r="C2174">
        <f>INDEX(NationalTeams!B:B,MATCH(B2174,NationalTeams!C:C,0))</f>
        <v>388</v>
      </c>
      <c r="D2174" t="s">
        <v>1226</v>
      </c>
      <c r="E2174">
        <f>INDEX(TeamSports!B:B,MATCH(D2174,TeamSports!C:C,0))</f>
        <v>49</v>
      </c>
      <c r="F2174">
        <f>INDEX(RanksTable!W:W,MATCH(B2174,RanksTable!B:B,0))</f>
        <v>7</v>
      </c>
      <c r="H2174" t="str">
        <f t="shared" si="33"/>
        <v>INSERT INTO "TeamRanks" (team_id,team_sport_id,team_rank) VALUES (388,49,7);</v>
      </c>
    </row>
    <row r="2175" spans="2:8" x14ac:dyDescent="0.25">
      <c r="B2175" t="s">
        <v>1158</v>
      </c>
      <c r="C2175">
        <f>INDEX(NationalTeams!B:B,MATCH(B2175,NationalTeams!C:C,0))</f>
        <v>389</v>
      </c>
      <c r="D2175" t="s">
        <v>1226</v>
      </c>
      <c r="E2175">
        <f>INDEX(TeamSports!B:B,MATCH(D2175,TeamSports!C:C,0))</f>
        <v>49</v>
      </c>
      <c r="F2175">
        <f>INDEX(RanksTable!W:W,MATCH(B2175,RanksTable!B:B,0))</f>
        <v>7</v>
      </c>
      <c r="H2175" t="str">
        <f t="shared" si="33"/>
        <v>INSERT INTO "TeamRanks" (team_id,team_sport_id,team_rank) VALUES (389,49,7);</v>
      </c>
    </row>
    <row r="2176" spans="2:8" x14ac:dyDescent="0.25">
      <c r="B2176" t="s">
        <v>1159</v>
      </c>
      <c r="C2176">
        <f>INDEX(NationalTeams!B:B,MATCH(B2176,NationalTeams!C:C,0))</f>
        <v>390</v>
      </c>
      <c r="D2176" t="s">
        <v>1226</v>
      </c>
      <c r="E2176">
        <f>INDEX(TeamSports!B:B,MATCH(D2176,TeamSports!C:C,0))</f>
        <v>49</v>
      </c>
      <c r="F2176">
        <f>INDEX(RanksTable!W:W,MATCH(B2176,RanksTable!B:B,0))</f>
        <v>7</v>
      </c>
      <c r="H2176" t="str">
        <f t="shared" si="33"/>
        <v>INSERT INTO "TeamRanks" (team_id,team_sport_id,team_rank) VALUES (390,49,7);</v>
      </c>
    </row>
    <row r="2177" spans="2:8" x14ac:dyDescent="0.25">
      <c r="B2177" t="s">
        <v>1160</v>
      </c>
      <c r="C2177">
        <f>INDEX(NationalTeams!B:B,MATCH(B2177,NationalTeams!C:C,0))</f>
        <v>391</v>
      </c>
      <c r="D2177" t="s">
        <v>1226</v>
      </c>
      <c r="E2177">
        <f>INDEX(TeamSports!B:B,MATCH(D2177,TeamSports!C:C,0))</f>
        <v>49</v>
      </c>
      <c r="F2177">
        <f>INDEX(RanksTable!W:W,MATCH(B2177,RanksTable!B:B,0))</f>
        <v>3</v>
      </c>
      <c r="H2177" t="str">
        <f t="shared" si="33"/>
        <v>INSERT INTO "TeamRanks" (team_id,team_sport_id,team_rank) VALUES (391,49,3);</v>
      </c>
    </row>
    <row r="2178" spans="2:8" x14ac:dyDescent="0.25">
      <c r="B2178" t="s">
        <v>1161</v>
      </c>
      <c r="C2178">
        <f>INDEX(NationalTeams!B:B,MATCH(B2178,NationalTeams!C:C,0))</f>
        <v>392</v>
      </c>
      <c r="D2178" t="s">
        <v>1226</v>
      </c>
      <c r="E2178">
        <f>INDEX(TeamSports!B:B,MATCH(D2178,TeamSports!C:C,0))</f>
        <v>49</v>
      </c>
      <c r="F2178">
        <f>INDEX(RanksTable!W:W,MATCH(B2178,RanksTable!B:B,0))</f>
        <v>7</v>
      </c>
      <c r="H2178" t="str">
        <f t="shared" si="33"/>
        <v>INSERT INTO "TeamRanks" (team_id,team_sport_id,team_rank) VALUES (392,49,7);</v>
      </c>
    </row>
    <row r="2179" spans="2:8" x14ac:dyDescent="0.25">
      <c r="B2179" t="s">
        <v>1162</v>
      </c>
      <c r="C2179">
        <f>INDEX(NationalTeams!B:B,MATCH(B2179,NationalTeams!C:C,0))</f>
        <v>393</v>
      </c>
      <c r="D2179" t="s">
        <v>1226</v>
      </c>
      <c r="E2179">
        <f>INDEX(TeamSports!B:B,MATCH(D2179,TeamSports!C:C,0))</f>
        <v>49</v>
      </c>
      <c r="F2179">
        <f>INDEX(RanksTable!W:W,MATCH(B2179,RanksTable!B:B,0))</f>
        <v>7</v>
      </c>
      <c r="H2179" t="str">
        <f t="shared" si="33"/>
        <v>INSERT INTO "TeamRanks" (team_id,team_sport_id,team_rank) VALUES (393,49,7);</v>
      </c>
    </row>
    <row r="2180" spans="2:8" x14ac:dyDescent="0.25">
      <c r="B2180" t="s">
        <v>1163</v>
      </c>
      <c r="C2180">
        <f>INDEX(NationalTeams!B:B,MATCH(B2180,NationalTeams!C:C,0))</f>
        <v>394</v>
      </c>
      <c r="D2180" t="s">
        <v>1226</v>
      </c>
      <c r="E2180">
        <f>INDEX(TeamSports!B:B,MATCH(D2180,TeamSports!C:C,0))</f>
        <v>49</v>
      </c>
      <c r="F2180">
        <f>INDEX(RanksTable!W:W,MATCH(B2180,RanksTable!B:B,0))</f>
        <v>4</v>
      </c>
      <c r="H2180" t="str">
        <f t="shared" ref="H2180:H2243" si="34">_xlfn.CONCAT($H$1,$L$1,$C$1,$L$1," ",$J$1,$C$2,$N$1,$E$2,$N$1,$F$2,$K$1,$I$1,$J$1,C2180,$N$1,E2180,$N$1,F2180,$K$1,$O$1)</f>
        <v>INSERT INTO "TeamRanks" (team_id,team_sport_id,team_rank) VALUES (394,49,4);</v>
      </c>
    </row>
    <row r="2181" spans="2:8" x14ac:dyDescent="0.25">
      <c r="B2181" t="s">
        <v>1164</v>
      </c>
      <c r="C2181">
        <f>INDEX(NationalTeams!B:B,MATCH(B2181,NationalTeams!C:C,0))</f>
        <v>395</v>
      </c>
      <c r="D2181" t="s">
        <v>1226</v>
      </c>
      <c r="E2181">
        <f>INDEX(TeamSports!B:B,MATCH(D2181,TeamSports!C:C,0))</f>
        <v>49</v>
      </c>
      <c r="F2181">
        <f>INDEX(RanksTable!W:W,MATCH(B2181,RanksTable!B:B,0))</f>
        <v>7</v>
      </c>
      <c r="H2181" t="str">
        <f t="shared" si="34"/>
        <v>INSERT INTO "TeamRanks" (team_id,team_sport_id,team_rank) VALUES (395,49,7);</v>
      </c>
    </row>
    <row r="2182" spans="2:8" x14ac:dyDescent="0.25">
      <c r="B2182" t="s">
        <v>1165</v>
      </c>
      <c r="C2182">
        <f>INDEX(NationalTeams!B:B,MATCH(B2182,NationalTeams!C:C,0))</f>
        <v>396</v>
      </c>
      <c r="D2182" t="s">
        <v>1226</v>
      </c>
      <c r="E2182">
        <f>INDEX(TeamSports!B:B,MATCH(D2182,TeamSports!C:C,0))</f>
        <v>49</v>
      </c>
      <c r="F2182">
        <f>INDEX(RanksTable!W:W,MATCH(B2182,RanksTable!B:B,0))</f>
        <v>6</v>
      </c>
      <c r="H2182" t="str">
        <f t="shared" si="34"/>
        <v>INSERT INTO "TeamRanks" (team_id,team_sport_id,team_rank) VALUES (396,49,6);</v>
      </c>
    </row>
    <row r="2183" spans="2:8" x14ac:dyDescent="0.25">
      <c r="B2183" t="s">
        <v>1166</v>
      </c>
      <c r="C2183">
        <f>INDEX(NationalTeams!B:B,MATCH(B2183,NationalTeams!C:C,0))</f>
        <v>397</v>
      </c>
      <c r="D2183" t="s">
        <v>1226</v>
      </c>
      <c r="E2183">
        <f>INDEX(TeamSports!B:B,MATCH(D2183,TeamSports!C:C,0))</f>
        <v>49</v>
      </c>
      <c r="F2183">
        <f>INDEX(RanksTable!W:W,MATCH(B2183,RanksTable!B:B,0))</f>
        <v>7</v>
      </c>
      <c r="H2183" t="str">
        <f t="shared" si="34"/>
        <v>INSERT INTO "TeamRanks" (team_id,team_sport_id,team_rank) VALUES (397,49,7);</v>
      </c>
    </row>
    <row r="2184" spans="2:8" x14ac:dyDescent="0.25">
      <c r="B2184" t="s">
        <v>1167</v>
      </c>
      <c r="C2184">
        <f>INDEX(NationalTeams!B:B,MATCH(B2184,NationalTeams!C:C,0))</f>
        <v>398</v>
      </c>
      <c r="D2184" t="s">
        <v>1226</v>
      </c>
      <c r="E2184">
        <f>INDEX(TeamSports!B:B,MATCH(D2184,TeamSports!C:C,0))</f>
        <v>49</v>
      </c>
      <c r="F2184">
        <f>INDEX(RanksTable!W:W,MATCH(B2184,RanksTable!B:B,0))</f>
        <v>7</v>
      </c>
      <c r="H2184" t="str">
        <f t="shared" si="34"/>
        <v>INSERT INTO "TeamRanks" (team_id,team_sport_id,team_rank) VALUES (398,49,7);</v>
      </c>
    </row>
    <row r="2185" spans="2:8" x14ac:dyDescent="0.25">
      <c r="B2185" t="s">
        <v>1168</v>
      </c>
      <c r="C2185">
        <f>INDEX(NationalTeams!B:B,MATCH(B2185,NationalTeams!C:C,0))</f>
        <v>399</v>
      </c>
      <c r="D2185" t="s">
        <v>1226</v>
      </c>
      <c r="E2185">
        <f>INDEX(TeamSports!B:B,MATCH(D2185,TeamSports!C:C,0))</f>
        <v>49</v>
      </c>
      <c r="F2185">
        <f>INDEX(RanksTable!W:W,MATCH(B2185,RanksTable!B:B,0))</f>
        <v>7</v>
      </c>
      <c r="H2185" t="str">
        <f t="shared" si="34"/>
        <v>INSERT INTO "TeamRanks" (team_id,team_sport_id,team_rank) VALUES (399,49,7);</v>
      </c>
    </row>
    <row r="2186" spans="2:8" x14ac:dyDescent="0.25">
      <c r="B2186" t="s">
        <v>1169</v>
      </c>
      <c r="C2186">
        <f>INDEX(NationalTeams!B:B,MATCH(B2186,NationalTeams!C:C,0))</f>
        <v>400</v>
      </c>
      <c r="D2186" t="s">
        <v>1226</v>
      </c>
      <c r="E2186">
        <f>INDEX(TeamSports!B:B,MATCH(D2186,TeamSports!C:C,0))</f>
        <v>49</v>
      </c>
      <c r="F2186">
        <f>INDEX(RanksTable!W:W,MATCH(B2186,RanksTable!B:B,0))</f>
        <v>7</v>
      </c>
      <c r="H2186" t="str">
        <f t="shared" si="34"/>
        <v>INSERT INTO "TeamRanks" (team_id,team_sport_id,team_rank) VALUES (400,49,7);</v>
      </c>
    </row>
    <row r="2187" spans="2:8" x14ac:dyDescent="0.25">
      <c r="B2187" t="s">
        <v>1170</v>
      </c>
      <c r="C2187">
        <f>INDEX(NationalTeams!B:B,MATCH(B2187,NationalTeams!C:C,0))</f>
        <v>401</v>
      </c>
      <c r="D2187" t="s">
        <v>1226</v>
      </c>
      <c r="E2187">
        <f>INDEX(TeamSports!B:B,MATCH(D2187,TeamSports!C:C,0))</f>
        <v>49</v>
      </c>
      <c r="F2187">
        <f>INDEX(RanksTable!W:W,MATCH(B2187,RanksTable!B:B,0))</f>
        <v>7</v>
      </c>
      <c r="H2187" t="str">
        <f t="shared" si="34"/>
        <v>INSERT INTO "TeamRanks" (team_id,team_sport_id,team_rank) VALUES (401,49,7);</v>
      </c>
    </row>
    <row r="2188" spans="2:8" x14ac:dyDescent="0.25">
      <c r="B2188" t="s">
        <v>1171</v>
      </c>
      <c r="C2188">
        <f>INDEX(NationalTeams!B:B,MATCH(B2188,NationalTeams!C:C,0))</f>
        <v>402</v>
      </c>
      <c r="D2188" t="s">
        <v>1226</v>
      </c>
      <c r="E2188">
        <f>INDEX(TeamSports!B:B,MATCH(D2188,TeamSports!C:C,0))</f>
        <v>49</v>
      </c>
      <c r="F2188">
        <f>INDEX(RanksTable!W:W,MATCH(B2188,RanksTable!B:B,0))</f>
        <v>7</v>
      </c>
      <c r="H2188" t="str">
        <f t="shared" si="34"/>
        <v>INSERT INTO "TeamRanks" (team_id,team_sport_id,team_rank) VALUES (402,49,7);</v>
      </c>
    </row>
    <row r="2189" spans="2:8" x14ac:dyDescent="0.25">
      <c r="B2189" t="s">
        <v>1172</v>
      </c>
      <c r="C2189">
        <f>INDEX(NationalTeams!B:B,MATCH(B2189,NationalTeams!C:C,0))</f>
        <v>403</v>
      </c>
      <c r="D2189" t="s">
        <v>1226</v>
      </c>
      <c r="E2189">
        <f>INDEX(TeamSports!B:B,MATCH(D2189,TeamSports!C:C,0))</f>
        <v>49</v>
      </c>
      <c r="F2189">
        <f>INDEX(RanksTable!W:W,MATCH(B2189,RanksTable!B:B,0))</f>
        <v>7</v>
      </c>
      <c r="H2189" t="str">
        <f t="shared" si="34"/>
        <v>INSERT INTO "TeamRanks" (team_id,team_sport_id,team_rank) VALUES (403,49,7);</v>
      </c>
    </row>
    <row r="2190" spans="2:8" x14ac:dyDescent="0.25">
      <c r="B2190" t="s">
        <v>1173</v>
      </c>
      <c r="C2190">
        <f>INDEX(NationalTeams!B:B,MATCH(B2190,NationalTeams!C:C,0))</f>
        <v>404</v>
      </c>
      <c r="D2190" t="s">
        <v>1226</v>
      </c>
      <c r="E2190">
        <f>INDEX(TeamSports!B:B,MATCH(D2190,TeamSports!C:C,0))</f>
        <v>49</v>
      </c>
      <c r="F2190">
        <f>INDEX(RanksTable!W:W,MATCH(B2190,RanksTable!B:B,0))</f>
        <v>7</v>
      </c>
      <c r="H2190" t="str">
        <f t="shared" si="34"/>
        <v>INSERT INTO "TeamRanks" (team_id,team_sport_id,team_rank) VALUES (404,49,7);</v>
      </c>
    </row>
    <row r="2191" spans="2:8" x14ac:dyDescent="0.25">
      <c r="B2191" t="s">
        <v>1174</v>
      </c>
      <c r="C2191">
        <f>INDEX(NationalTeams!B:B,MATCH(B2191,NationalTeams!C:C,0))</f>
        <v>405</v>
      </c>
      <c r="D2191" t="s">
        <v>1226</v>
      </c>
      <c r="E2191">
        <f>INDEX(TeamSports!B:B,MATCH(D2191,TeamSports!C:C,0))</f>
        <v>49</v>
      </c>
      <c r="F2191">
        <f>INDEX(RanksTable!W:W,MATCH(B2191,RanksTable!B:B,0))</f>
        <v>7</v>
      </c>
      <c r="H2191" t="str">
        <f t="shared" si="34"/>
        <v>INSERT INTO "TeamRanks" (team_id,team_sport_id,team_rank) VALUES (405,49,7);</v>
      </c>
    </row>
    <row r="2192" spans="2:8" x14ac:dyDescent="0.25">
      <c r="B2192" t="s">
        <v>1175</v>
      </c>
      <c r="C2192">
        <f>INDEX(NationalTeams!B:B,MATCH(B2192,NationalTeams!C:C,0))</f>
        <v>406</v>
      </c>
      <c r="D2192" t="s">
        <v>1226</v>
      </c>
      <c r="E2192">
        <f>INDEX(TeamSports!B:B,MATCH(D2192,TeamSports!C:C,0))</f>
        <v>49</v>
      </c>
      <c r="F2192">
        <f>INDEX(RanksTable!W:W,MATCH(B2192,RanksTable!B:B,0))</f>
        <v>7</v>
      </c>
      <c r="H2192" t="str">
        <f t="shared" si="34"/>
        <v>INSERT INTO "TeamRanks" (team_id,team_sport_id,team_rank) VALUES (406,49,7);</v>
      </c>
    </row>
    <row r="2193" spans="2:8" x14ac:dyDescent="0.25">
      <c r="B2193" t="s">
        <v>1176</v>
      </c>
      <c r="C2193">
        <f>INDEX(NationalTeams!B:B,MATCH(B2193,NationalTeams!C:C,0))</f>
        <v>407</v>
      </c>
      <c r="D2193" t="s">
        <v>1226</v>
      </c>
      <c r="E2193">
        <f>INDEX(TeamSports!B:B,MATCH(D2193,TeamSports!C:C,0))</f>
        <v>49</v>
      </c>
      <c r="F2193">
        <f>INDEX(RanksTable!W:W,MATCH(B2193,RanksTable!B:B,0))</f>
        <v>7</v>
      </c>
      <c r="H2193" t="str">
        <f t="shared" si="34"/>
        <v>INSERT INTO "TeamRanks" (team_id,team_sport_id,team_rank) VALUES (407,49,7);</v>
      </c>
    </row>
    <row r="2194" spans="2:8" x14ac:dyDescent="0.25">
      <c r="B2194" t="s">
        <v>1177</v>
      </c>
      <c r="C2194">
        <f>INDEX(NationalTeams!B:B,MATCH(B2194,NationalTeams!C:C,0))</f>
        <v>408</v>
      </c>
      <c r="D2194" t="s">
        <v>1226</v>
      </c>
      <c r="E2194">
        <f>INDEX(TeamSports!B:B,MATCH(D2194,TeamSports!C:C,0))</f>
        <v>49</v>
      </c>
      <c r="F2194">
        <f>INDEX(RanksTable!W:W,MATCH(B2194,RanksTable!B:B,0))</f>
        <v>7</v>
      </c>
      <c r="H2194" t="str">
        <f t="shared" si="34"/>
        <v>INSERT INTO "TeamRanks" (team_id,team_sport_id,team_rank) VALUES (408,49,7);</v>
      </c>
    </row>
    <row r="2195" spans="2:8" x14ac:dyDescent="0.25">
      <c r="B2195" t="s">
        <v>1178</v>
      </c>
      <c r="C2195">
        <f>INDEX(NationalTeams!B:B,MATCH(B2195,NationalTeams!C:C,0))</f>
        <v>409</v>
      </c>
      <c r="D2195" t="s">
        <v>1226</v>
      </c>
      <c r="E2195">
        <f>INDEX(TeamSports!B:B,MATCH(D2195,TeamSports!C:C,0))</f>
        <v>49</v>
      </c>
      <c r="F2195">
        <f>INDEX(RanksTable!W:W,MATCH(B2195,RanksTable!B:B,0))</f>
        <v>7</v>
      </c>
      <c r="H2195" t="str">
        <f t="shared" si="34"/>
        <v>INSERT INTO "TeamRanks" (team_id,team_sport_id,team_rank) VALUES (409,49,7);</v>
      </c>
    </row>
    <row r="2196" spans="2:8" x14ac:dyDescent="0.25">
      <c r="B2196" t="s">
        <v>1179</v>
      </c>
      <c r="C2196">
        <f>INDEX(NationalTeams!B:B,MATCH(B2196,NationalTeams!C:C,0))</f>
        <v>410</v>
      </c>
      <c r="D2196" t="s">
        <v>1226</v>
      </c>
      <c r="E2196">
        <f>INDEX(TeamSports!B:B,MATCH(D2196,TeamSports!C:C,0))</f>
        <v>49</v>
      </c>
      <c r="F2196">
        <f>INDEX(RanksTable!W:W,MATCH(B2196,RanksTable!B:B,0))</f>
        <v>7</v>
      </c>
      <c r="H2196" t="str">
        <f t="shared" si="34"/>
        <v>INSERT INTO "TeamRanks" (team_id,team_sport_id,team_rank) VALUES (410,49,7);</v>
      </c>
    </row>
    <row r="2197" spans="2:8" x14ac:dyDescent="0.25">
      <c r="B2197" t="s">
        <v>1180</v>
      </c>
      <c r="C2197">
        <f>INDEX(NationalTeams!B:B,MATCH(B2197,NationalTeams!C:C,0))</f>
        <v>411</v>
      </c>
      <c r="D2197" t="s">
        <v>1226</v>
      </c>
      <c r="E2197">
        <f>INDEX(TeamSports!B:B,MATCH(D2197,TeamSports!C:C,0))</f>
        <v>49</v>
      </c>
      <c r="F2197">
        <f>INDEX(RanksTable!W:W,MATCH(B2197,RanksTable!B:B,0))</f>
        <v>7</v>
      </c>
      <c r="H2197" t="str">
        <f t="shared" si="34"/>
        <v>INSERT INTO "TeamRanks" (team_id,team_sport_id,team_rank) VALUES (411,49,7);</v>
      </c>
    </row>
    <row r="2198" spans="2:8" x14ac:dyDescent="0.25">
      <c r="B2198" t="s">
        <v>1181</v>
      </c>
      <c r="C2198">
        <f>INDEX(NationalTeams!B:B,MATCH(B2198,NationalTeams!C:C,0))</f>
        <v>412</v>
      </c>
      <c r="D2198" t="s">
        <v>1226</v>
      </c>
      <c r="E2198">
        <f>INDEX(TeamSports!B:B,MATCH(D2198,TeamSports!C:C,0))</f>
        <v>49</v>
      </c>
      <c r="F2198">
        <f>INDEX(RanksTable!W:W,MATCH(B2198,RanksTable!B:B,0))</f>
        <v>7</v>
      </c>
      <c r="H2198" t="str">
        <f t="shared" si="34"/>
        <v>INSERT INTO "TeamRanks" (team_id,team_sport_id,team_rank) VALUES (412,49,7);</v>
      </c>
    </row>
    <row r="2199" spans="2:8" x14ac:dyDescent="0.25">
      <c r="B2199" t="s">
        <v>1182</v>
      </c>
      <c r="C2199">
        <f>INDEX(NationalTeams!B:B,MATCH(B2199,NationalTeams!C:C,0))</f>
        <v>413</v>
      </c>
      <c r="D2199" t="s">
        <v>1226</v>
      </c>
      <c r="E2199">
        <f>INDEX(TeamSports!B:B,MATCH(D2199,TeamSports!C:C,0))</f>
        <v>49</v>
      </c>
      <c r="F2199">
        <f>INDEX(RanksTable!W:W,MATCH(B2199,RanksTable!B:B,0))</f>
        <v>7</v>
      </c>
      <c r="H2199" t="str">
        <f t="shared" si="34"/>
        <v>INSERT INTO "TeamRanks" (team_id,team_sport_id,team_rank) VALUES (413,49,7);</v>
      </c>
    </row>
    <row r="2200" spans="2:8" x14ac:dyDescent="0.25">
      <c r="B2200" t="s">
        <v>1183</v>
      </c>
      <c r="C2200">
        <f>INDEX(NationalTeams!B:B,MATCH(B2200,NationalTeams!C:C,0))</f>
        <v>414</v>
      </c>
      <c r="D2200" t="s">
        <v>1226</v>
      </c>
      <c r="E2200">
        <f>INDEX(TeamSports!B:B,MATCH(D2200,TeamSports!C:C,0))</f>
        <v>49</v>
      </c>
      <c r="F2200">
        <f>INDEX(RanksTable!W:W,MATCH(B2200,RanksTable!B:B,0))</f>
        <v>5</v>
      </c>
      <c r="H2200" t="str">
        <f t="shared" si="34"/>
        <v>INSERT INTO "TeamRanks" (team_id,team_sport_id,team_rank) VALUES (414,49,5);</v>
      </c>
    </row>
    <row r="2201" spans="2:8" x14ac:dyDescent="0.25">
      <c r="B2201" t="s">
        <v>1184</v>
      </c>
      <c r="C2201">
        <f>INDEX(NationalTeams!B:B,MATCH(B2201,NationalTeams!C:C,0))</f>
        <v>415</v>
      </c>
      <c r="D2201" t="s">
        <v>1226</v>
      </c>
      <c r="E2201">
        <f>INDEX(TeamSports!B:B,MATCH(D2201,TeamSports!C:C,0))</f>
        <v>49</v>
      </c>
      <c r="F2201">
        <f>INDEX(RanksTable!W:W,MATCH(B2201,RanksTable!B:B,0))</f>
        <v>7</v>
      </c>
      <c r="H2201" t="str">
        <f t="shared" si="34"/>
        <v>INSERT INTO "TeamRanks" (team_id,team_sport_id,team_rank) VALUES (415,49,7);</v>
      </c>
    </row>
    <row r="2202" spans="2:8" x14ac:dyDescent="0.25">
      <c r="B2202" t="s">
        <v>1185</v>
      </c>
      <c r="C2202">
        <f>INDEX(NationalTeams!B:B,MATCH(B2202,NationalTeams!C:C,0))</f>
        <v>416</v>
      </c>
      <c r="D2202" t="s">
        <v>1226</v>
      </c>
      <c r="E2202">
        <f>INDEX(TeamSports!B:B,MATCH(D2202,TeamSports!C:C,0))</f>
        <v>49</v>
      </c>
      <c r="F2202">
        <f>INDEX(RanksTable!W:W,MATCH(B2202,RanksTable!B:B,0))</f>
        <v>6</v>
      </c>
      <c r="H2202" t="str">
        <f t="shared" si="34"/>
        <v>INSERT INTO "TeamRanks" (team_id,team_sport_id,team_rank) VALUES (416,49,6);</v>
      </c>
    </row>
    <row r="2203" spans="2:8" x14ac:dyDescent="0.25">
      <c r="B2203" t="s">
        <v>1186</v>
      </c>
      <c r="C2203">
        <f>INDEX(NationalTeams!B:B,MATCH(B2203,NationalTeams!C:C,0))</f>
        <v>417</v>
      </c>
      <c r="D2203" t="s">
        <v>1226</v>
      </c>
      <c r="E2203">
        <f>INDEX(TeamSports!B:B,MATCH(D2203,TeamSports!C:C,0))</f>
        <v>49</v>
      </c>
      <c r="F2203">
        <f>INDEX(RanksTable!W:W,MATCH(B2203,RanksTable!B:B,0))</f>
        <v>7</v>
      </c>
      <c r="H2203" t="str">
        <f t="shared" si="34"/>
        <v>INSERT INTO "TeamRanks" (team_id,team_sport_id,team_rank) VALUES (417,49,7);</v>
      </c>
    </row>
    <row r="2204" spans="2:8" x14ac:dyDescent="0.25">
      <c r="B2204" t="s">
        <v>1187</v>
      </c>
      <c r="C2204">
        <f>INDEX(NationalTeams!B:B,MATCH(B2204,NationalTeams!C:C,0))</f>
        <v>418</v>
      </c>
      <c r="D2204" t="s">
        <v>1226</v>
      </c>
      <c r="E2204">
        <f>INDEX(TeamSports!B:B,MATCH(D2204,TeamSports!C:C,0))</f>
        <v>49</v>
      </c>
      <c r="F2204">
        <f>INDEX(RanksTable!W:W,MATCH(B2204,RanksTable!B:B,0))</f>
        <v>7</v>
      </c>
      <c r="H2204" t="str">
        <f t="shared" si="34"/>
        <v>INSERT INTO "TeamRanks" (team_id,team_sport_id,team_rank) VALUES (418,49,7);</v>
      </c>
    </row>
    <row r="2205" spans="2:8" x14ac:dyDescent="0.25">
      <c r="B2205" t="s">
        <v>1188</v>
      </c>
      <c r="C2205">
        <f>INDEX(NationalTeams!B:B,MATCH(B2205,NationalTeams!C:C,0))</f>
        <v>419</v>
      </c>
      <c r="D2205" t="s">
        <v>1226</v>
      </c>
      <c r="E2205">
        <f>INDEX(TeamSports!B:B,MATCH(D2205,TeamSports!C:C,0))</f>
        <v>49</v>
      </c>
      <c r="F2205">
        <f>INDEX(RanksTable!W:W,MATCH(B2205,RanksTable!B:B,0))</f>
        <v>7</v>
      </c>
      <c r="H2205" t="str">
        <f t="shared" si="34"/>
        <v>INSERT INTO "TeamRanks" (team_id,team_sport_id,team_rank) VALUES (419,49,7);</v>
      </c>
    </row>
    <row r="2206" spans="2:8" x14ac:dyDescent="0.25">
      <c r="B2206" t="s">
        <v>1189</v>
      </c>
      <c r="C2206">
        <f>INDEX(NationalTeams!B:B,MATCH(B2206,NationalTeams!C:C,0))</f>
        <v>420</v>
      </c>
      <c r="D2206" t="s">
        <v>1226</v>
      </c>
      <c r="E2206">
        <f>INDEX(TeamSports!B:B,MATCH(D2206,TeamSports!C:C,0))</f>
        <v>49</v>
      </c>
      <c r="F2206">
        <f>INDEX(RanksTable!W:W,MATCH(B2206,RanksTable!B:B,0))</f>
        <v>7</v>
      </c>
      <c r="H2206" t="str">
        <f t="shared" si="34"/>
        <v>INSERT INTO "TeamRanks" (team_id,team_sport_id,team_rank) VALUES (420,49,7);</v>
      </c>
    </row>
    <row r="2207" spans="2:8" x14ac:dyDescent="0.25">
      <c r="B2207" t="s">
        <v>1190</v>
      </c>
      <c r="C2207">
        <f>INDEX(NationalTeams!B:B,MATCH(B2207,NationalTeams!C:C,0))</f>
        <v>421</v>
      </c>
      <c r="D2207" t="s">
        <v>1226</v>
      </c>
      <c r="E2207">
        <f>INDEX(TeamSports!B:B,MATCH(D2207,TeamSports!C:C,0))</f>
        <v>49</v>
      </c>
      <c r="F2207">
        <f>INDEX(RanksTable!W:W,MATCH(B2207,RanksTable!B:B,0))</f>
        <v>7</v>
      </c>
      <c r="H2207" t="str">
        <f t="shared" si="34"/>
        <v>INSERT INTO "TeamRanks" (team_id,team_sport_id,team_rank) VALUES (421,49,7);</v>
      </c>
    </row>
    <row r="2208" spans="2:8" x14ac:dyDescent="0.25">
      <c r="B2208" t="s">
        <v>1191</v>
      </c>
      <c r="C2208">
        <f>INDEX(NationalTeams!B:B,MATCH(B2208,NationalTeams!C:C,0))</f>
        <v>422</v>
      </c>
      <c r="D2208" t="s">
        <v>1226</v>
      </c>
      <c r="E2208">
        <f>INDEX(TeamSports!B:B,MATCH(D2208,TeamSports!C:C,0))</f>
        <v>49</v>
      </c>
      <c r="F2208">
        <f>INDEX(RanksTable!W:W,MATCH(B2208,RanksTable!B:B,0))</f>
        <v>7</v>
      </c>
      <c r="H2208" t="str">
        <f t="shared" si="34"/>
        <v>INSERT INTO "TeamRanks" (team_id,team_sport_id,team_rank) VALUES (422,49,7);</v>
      </c>
    </row>
    <row r="2209" spans="2:8" x14ac:dyDescent="0.25">
      <c r="B2209" t="s">
        <v>1192</v>
      </c>
      <c r="C2209">
        <f>INDEX(NationalTeams!B:B,MATCH(B2209,NationalTeams!C:C,0))</f>
        <v>423</v>
      </c>
      <c r="D2209" t="s">
        <v>1226</v>
      </c>
      <c r="E2209">
        <f>INDEX(TeamSports!B:B,MATCH(D2209,TeamSports!C:C,0))</f>
        <v>49</v>
      </c>
      <c r="F2209">
        <f>INDEX(RanksTable!W:W,MATCH(B2209,RanksTable!B:B,0))</f>
        <v>4</v>
      </c>
      <c r="H2209" t="str">
        <f t="shared" si="34"/>
        <v>INSERT INTO "TeamRanks" (team_id,team_sport_id,team_rank) VALUES (423,49,4);</v>
      </c>
    </row>
    <row r="2210" spans="2:8" x14ac:dyDescent="0.25">
      <c r="B2210" t="s">
        <v>1193</v>
      </c>
      <c r="C2210">
        <f>INDEX(NationalTeams!B:B,MATCH(B2210,NationalTeams!C:C,0))</f>
        <v>424</v>
      </c>
      <c r="D2210" t="s">
        <v>1226</v>
      </c>
      <c r="E2210">
        <f>INDEX(TeamSports!B:B,MATCH(D2210,TeamSports!C:C,0))</f>
        <v>49</v>
      </c>
      <c r="F2210">
        <f>INDEX(RanksTable!W:W,MATCH(B2210,RanksTable!B:B,0))</f>
        <v>2</v>
      </c>
      <c r="H2210" t="str">
        <f t="shared" si="34"/>
        <v>INSERT INTO "TeamRanks" (team_id,team_sport_id,team_rank) VALUES (424,49,2);</v>
      </c>
    </row>
    <row r="2211" spans="2:8" x14ac:dyDescent="0.25">
      <c r="B2211" t="s">
        <v>1194</v>
      </c>
      <c r="C2211">
        <f>INDEX(NationalTeams!B:B,MATCH(B2211,NationalTeams!C:C,0))</f>
        <v>425</v>
      </c>
      <c r="D2211" t="s">
        <v>1226</v>
      </c>
      <c r="E2211">
        <f>INDEX(TeamSports!B:B,MATCH(D2211,TeamSports!C:C,0))</f>
        <v>49</v>
      </c>
      <c r="F2211">
        <f>INDEX(RanksTable!W:W,MATCH(B2211,RanksTable!B:B,0))</f>
        <v>7</v>
      </c>
      <c r="H2211" t="str">
        <f t="shared" si="34"/>
        <v>INSERT INTO "TeamRanks" (team_id,team_sport_id,team_rank) VALUES (425,49,7);</v>
      </c>
    </row>
    <row r="2212" spans="2:8" x14ac:dyDescent="0.25">
      <c r="B2212" t="s">
        <v>1195</v>
      </c>
      <c r="C2212">
        <f>INDEX(NationalTeams!B:B,MATCH(B2212,NationalTeams!C:C,0))</f>
        <v>426</v>
      </c>
      <c r="D2212" t="s">
        <v>1226</v>
      </c>
      <c r="E2212">
        <f>INDEX(TeamSports!B:B,MATCH(D2212,TeamSports!C:C,0))</f>
        <v>49</v>
      </c>
      <c r="F2212">
        <f>INDEX(RanksTable!W:W,MATCH(B2212,RanksTable!B:B,0))</f>
        <v>7</v>
      </c>
      <c r="H2212" t="str">
        <f t="shared" si="34"/>
        <v>INSERT INTO "TeamRanks" (team_id,team_sport_id,team_rank) VALUES (426,49,7);</v>
      </c>
    </row>
    <row r="2213" spans="2:8" x14ac:dyDescent="0.25">
      <c r="B2213" t="s">
        <v>1196</v>
      </c>
      <c r="C2213">
        <f>INDEX(NationalTeams!B:B,MATCH(B2213,NationalTeams!C:C,0))</f>
        <v>427</v>
      </c>
      <c r="D2213" t="s">
        <v>1226</v>
      </c>
      <c r="E2213">
        <f>INDEX(TeamSports!B:B,MATCH(D2213,TeamSports!C:C,0))</f>
        <v>49</v>
      </c>
      <c r="F2213">
        <f>INDEX(RanksTable!W:W,MATCH(B2213,RanksTable!B:B,0))</f>
        <v>7</v>
      </c>
      <c r="H2213" t="str">
        <f t="shared" si="34"/>
        <v>INSERT INTO "TeamRanks" (team_id,team_sport_id,team_rank) VALUES (427,49,7);</v>
      </c>
    </row>
    <row r="2214" spans="2:8" x14ac:dyDescent="0.25">
      <c r="B2214" t="s">
        <v>1197</v>
      </c>
      <c r="C2214">
        <f>INDEX(NationalTeams!B:B,MATCH(B2214,NationalTeams!C:C,0))</f>
        <v>428</v>
      </c>
      <c r="D2214" t="s">
        <v>1226</v>
      </c>
      <c r="E2214">
        <f>INDEX(TeamSports!B:B,MATCH(D2214,TeamSports!C:C,0))</f>
        <v>49</v>
      </c>
      <c r="F2214">
        <f>INDEX(RanksTable!W:W,MATCH(B2214,RanksTable!B:B,0))</f>
        <v>7</v>
      </c>
      <c r="H2214" t="str">
        <f t="shared" si="34"/>
        <v>INSERT INTO "TeamRanks" (team_id,team_sport_id,team_rank) VALUES (428,49,7);</v>
      </c>
    </row>
    <row r="2215" spans="2:8" x14ac:dyDescent="0.25">
      <c r="B2215" t="s">
        <v>1198</v>
      </c>
      <c r="C2215">
        <f>INDEX(NationalTeams!B:B,MATCH(B2215,NationalTeams!C:C,0))</f>
        <v>429</v>
      </c>
      <c r="D2215" t="s">
        <v>1226</v>
      </c>
      <c r="E2215">
        <f>INDEX(TeamSports!B:B,MATCH(D2215,TeamSports!C:C,0))</f>
        <v>49</v>
      </c>
      <c r="F2215">
        <f>INDEX(RanksTable!W:W,MATCH(B2215,RanksTable!B:B,0))</f>
        <v>7</v>
      </c>
      <c r="H2215" t="str">
        <f t="shared" si="34"/>
        <v>INSERT INTO "TeamRanks" (team_id,team_sport_id,team_rank) VALUES (429,49,7);</v>
      </c>
    </row>
    <row r="2216" spans="2:8" x14ac:dyDescent="0.25">
      <c r="B2216" t="s">
        <v>1199</v>
      </c>
      <c r="C2216">
        <f>INDEX(NationalTeams!B:B,MATCH(B2216,NationalTeams!C:C,0))</f>
        <v>430</v>
      </c>
      <c r="D2216" t="s">
        <v>1226</v>
      </c>
      <c r="E2216">
        <f>INDEX(TeamSports!B:B,MATCH(D2216,TeamSports!C:C,0))</f>
        <v>49</v>
      </c>
      <c r="F2216">
        <f>INDEX(RanksTable!W:W,MATCH(B2216,RanksTable!B:B,0))</f>
        <v>7</v>
      </c>
      <c r="H2216" t="str">
        <f t="shared" si="34"/>
        <v>INSERT INTO "TeamRanks" (team_id,team_sport_id,team_rank) VALUES (430,49,7);</v>
      </c>
    </row>
    <row r="2217" spans="2:8" x14ac:dyDescent="0.25">
      <c r="B2217" t="s">
        <v>1200</v>
      </c>
      <c r="C2217">
        <f>INDEX(NationalTeams!B:B,MATCH(B2217,NationalTeams!C:C,0))</f>
        <v>431</v>
      </c>
      <c r="D2217" t="s">
        <v>1226</v>
      </c>
      <c r="E2217">
        <f>INDEX(TeamSports!B:B,MATCH(D2217,TeamSports!C:C,0))</f>
        <v>49</v>
      </c>
      <c r="F2217">
        <f>INDEX(RanksTable!W:W,MATCH(B2217,RanksTable!B:B,0))</f>
        <v>7</v>
      </c>
      <c r="H2217" t="str">
        <f t="shared" si="34"/>
        <v>INSERT INTO "TeamRanks" (team_id,team_sport_id,team_rank) VALUES (431,49,7);</v>
      </c>
    </row>
    <row r="2218" spans="2:8" x14ac:dyDescent="0.25">
      <c r="B2218" t="s">
        <v>1201</v>
      </c>
      <c r="C2218">
        <f>INDEX(NationalTeams!B:B,MATCH(B2218,NationalTeams!C:C,0))</f>
        <v>432</v>
      </c>
      <c r="D2218" t="s">
        <v>1226</v>
      </c>
      <c r="E2218">
        <f>INDEX(TeamSports!B:B,MATCH(D2218,TeamSports!C:C,0))</f>
        <v>49</v>
      </c>
      <c r="F2218">
        <f>INDEX(RanksTable!W:W,MATCH(B2218,RanksTable!B:B,0))</f>
        <v>7</v>
      </c>
      <c r="H2218" t="str">
        <f t="shared" si="34"/>
        <v>INSERT INTO "TeamRanks" (team_id,team_sport_id,team_rank) VALUES (432,49,7);</v>
      </c>
    </row>
    <row r="2219" spans="2:8" x14ac:dyDescent="0.25">
      <c r="B2219" t="s">
        <v>1202</v>
      </c>
      <c r="C2219">
        <f>INDEX(NationalTeams!B:B,MATCH(B2219,NationalTeams!C:C,0))</f>
        <v>433</v>
      </c>
      <c r="D2219" t="s">
        <v>1226</v>
      </c>
      <c r="E2219">
        <f>INDEX(TeamSports!B:B,MATCH(D2219,TeamSports!C:C,0))</f>
        <v>49</v>
      </c>
      <c r="F2219">
        <f>INDEX(RanksTable!W:W,MATCH(B2219,RanksTable!B:B,0))</f>
        <v>7</v>
      </c>
      <c r="H2219" t="str">
        <f t="shared" si="34"/>
        <v>INSERT INTO "TeamRanks" (team_id,team_sport_id,team_rank) VALUES (433,49,7);</v>
      </c>
    </row>
    <row r="2220" spans="2:8" x14ac:dyDescent="0.25">
      <c r="B2220" t="s">
        <v>1203</v>
      </c>
      <c r="C2220">
        <f>INDEX(NationalTeams!B:B,MATCH(B2220,NationalTeams!C:C,0))</f>
        <v>434</v>
      </c>
      <c r="D2220" t="s">
        <v>1226</v>
      </c>
      <c r="E2220">
        <f>INDEX(TeamSports!B:B,MATCH(D2220,TeamSports!C:C,0))</f>
        <v>49</v>
      </c>
      <c r="F2220">
        <f>INDEX(RanksTable!W:W,MATCH(B2220,RanksTable!B:B,0))</f>
        <v>7</v>
      </c>
      <c r="H2220" t="str">
        <f t="shared" si="34"/>
        <v>INSERT INTO "TeamRanks" (team_id,team_sport_id,team_rank) VALUES (434,49,7);</v>
      </c>
    </row>
    <row r="2221" spans="2:8" x14ac:dyDescent="0.25">
      <c r="B2221" t="s">
        <v>1204</v>
      </c>
      <c r="C2221">
        <f>INDEX(NationalTeams!B:B,MATCH(B2221,NationalTeams!C:C,0))</f>
        <v>435</v>
      </c>
      <c r="D2221" t="s">
        <v>1226</v>
      </c>
      <c r="E2221">
        <f>INDEX(TeamSports!B:B,MATCH(D2221,TeamSports!C:C,0))</f>
        <v>49</v>
      </c>
      <c r="F2221">
        <f>INDEX(RanksTable!W:W,MATCH(B2221,RanksTable!B:B,0))</f>
        <v>7</v>
      </c>
      <c r="H2221" t="str">
        <f t="shared" si="34"/>
        <v>INSERT INTO "TeamRanks" (team_id,team_sport_id,team_rank) VALUES (435,49,7);</v>
      </c>
    </row>
    <row r="2222" spans="2:8" x14ac:dyDescent="0.25">
      <c r="B2222" t="s">
        <v>1205</v>
      </c>
      <c r="C2222">
        <f>INDEX(NationalTeams!B:B,MATCH(B2222,NationalTeams!C:C,0))</f>
        <v>436</v>
      </c>
      <c r="D2222" t="s">
        <v>1226</v>
      </c>
      <c r="E2222">
        <f>INDEX(TeamSports!B:B,MATCH(D2222,TeamSports!C:C,0))</f>
        <v>49</v>
      </c>
      <c r="F2222">
        <f>INDEX(RanksTable!W:W,MATCH(B2222,RanksTable!B:B,0))</f>
        <v>7</v>
      </c>
      <c r="H2222" t="str">
        <f t="shared" si="34"/>
        <v>INSERT INTO "TeamRanks" (team_id,team_sport_id,team_rank) VALUES (436,49,7);</v>
      </c>
    </row>
    <row r="2223" spans="2:8" x14ac:dyDescent="0.25">
      <c r="B2223" t="s">
        <v>1206</v>
      </c>
      <c r="C2223">
        <f>INDEX(NationalTeams!B:B,MATCH(B2223,NationalTeams!C:C,0))</f>
        <v>437</v>
      </c>
      <c r="D2223" t="s">
        <v>1226</v>
      </c>
      <c r="E2223">
        <f>INDEX(TeamSports!B:B,MATCH(D2223,TeamSports!C:C,0))</f>
        <v>49</v>
      </c>
      <c r="F2223">
        <f>INDEX(RanksTable!W:W,MATCH(B2223,RanksTable!B:B,0))</f>
        <v>7</v>
      </c>
      <c r="H2223" t="str">
        <f t="shared" si="34"/>
        <v>INSERT INTO "TeamRanks" (team_id,team_sport_id,team_rank) VALUES (437,49,7);</v>
      </c>
    </row>
    <row r="2224" spans="2:8" x14ac:dyDescent="0.25">
      <c r="B2224" t="s">
        <v>1207</v>
      </c>
      <c r="C2224">
        <f>INDEX(NationalTeams!B:B,MATCH(B2224,NationalTeams!C:C,0))</f>
        <v>438</v>
      </c>
      <c r="D2224" t="s">
        <v>1226</v>
      </c>
      <c r="E2224">
        <f>INDEX(TeamSports!B:B,MATCH(D2224,TeamSports!C:C,0))</f>
        <v>49</v>
      </c>
      <c r="F2224">
        <f>INDEX(RanksTable!W:W,MATCH(B2224,RanksTable!B:B,0))</f>
        <v>7</v>
      </c>
      <c r="H2224" t="str">
        <f t="shared" si="34"/>
        <v>INSERT INTO "TeamRanks" (team_id,team_sport_id,team_rank) VALUES (438,49,7);</v>
      </c>
    </row>
    <row r="2225" spans="2:8" x14ac:dyDescent="0.25">
      <c r="B2225" t="s">
        <v>1208</v>
      </c>
      <c r="C2225">
        <f>INDEX(NationalTeams!B:B,MATCH(B2225,NationalTeams!C:C,0))</f>
        <v>439</v>
      </c>
      <c r="D2225" t="s">
        <v>1226</v>
      </c>
      <c r="E2225">
        <f>INDEX(TeamSports!B:B,MATCH(D2225,TeamSports!C:C,0))</f>
        <v>49</v>
      </c>
      <c r="F2225">
        <f>INDEX(RanksTable!W:W,MATCH(B2225,RanksTable!B:B,0))</f>
        <v>7</v>
      </c>
      <c r="H2225" t="str">
        <f t="shared" si="34"/>
        <v>INSERT INTO "TeamRanks" (team_id,team_sport_id,team_rank) VALUES (439,49,7);</v>
      </c>
    </row>
    <row r="2226" spans="2:8" x14ac:dyDescent="0.25">
      <c r="B2226" t="s">
        <v>1209</v>
      </c>
      <c r="C2226">
        <f>INDEX(NationalTeams!B:B,MATCH(B2226,NationalTeams!C:C,0))</f>
        <v>440</v>
      </c>
      <c r="D2226" t="s">
        <v>1226</v>
      </c>
      <c r="E2226">
        <f>INDEX(TeamSports!B:B,MATCH(D2226,TeamSports!C:C,0))</f>
        <v>49</v>
      </c>
      <c r="F2226">
        <f>INDEX(RanksTable!W:W,MATCH(B2226,RanksTable!B:B,0))</f>
        <v>2</v>
      </c>
      <c r="H2226" t="str">
        <f t="shared" si="34"/>
        <v>INSERT INTO "TeamRanks" (team_id,team_sport_id,team_rank) VALUES (440,49,2);</v>
      </c>
    </row>
    <row r="2227" spans="2:8" x14ac:dyDescent="0.25">
      <c r="B2227" t="s">
        <v>1210</v>
      </c>
      <c r="C2227">
        <f>INDEX(NationalTeams!B:B,MATCH(B2227,NationalTeams!C:C,0))</f>
        <v>441</v>
      </c>
      <c r="D2227" t="s">
        <v>1226</v>
      </c>
      <c r="E2227">
        <f>INDEX(TeamSports!B:B,MATCH(D2227,TeamSports!C:C,0))</f>
        <v>49</v>
      </c>
      <c r="F2227">
        <f>INDEX(RanksTable!W:W,MATCH(B2227,RanksTable!B:B,0))</f>
        <v>7</v>
      </c>
      <c r="H2227" t="str">
        <f t="shared" si="34"/>
        <v>INSERT INTO "TeamRanks" (team_id,team_sport_id,team_rank) VALUES (441,49,7);</v>
      </c>
    </row>
    <row r="2228" spans="2:8" x14ac:dyDescent="0.25">
      <c r="B2228" t="s">
        <v>1211</v>
      </c>
      <c r="C2228">
        <f>INDEX(NationalTeams!B:B,MATCH(B2228,NationalTeams!C:C,0))</f>
        <v>442</v>
      </c>
      <c r="D2228" t="s">
        <v>1226</v>
      </c>
      <c r="E2228">
        <f>INDEX(TeamSports!B:B,MATCH(D2228,TeamSports!C:C,0))</f>
        <v>49</v>
      </c>
      <c r="F2228">
        <f>INDEX(RanksTable!W:W,MATCH(B2228,RanksTable!B:B,0))</f>
        <v>7</v>
      </c>
      <c r="H2228" t="str">
        <f t="shared" si="34"/>
        <v>INSERT INTO "TeamRanks" (team_id,team_sport_id,team_rank) VALUES (442,49,7);</v>
      </c>
    </row>
    <row r="2229" spans="2:8" x14ac:dyDescent="0.25">
      <c r="B2229" t="s">
        <v>1212</v>
      </c>
      <c r="C2229">
        <f>INDEX(NationalTeams!B:B,MATCH(B2229,NationalTeams!C:C,0))</f>
        <v>443</v>
      </c>
      <c r="D2229" t="s">
        <v>1226</v>
      </c>
      <c r="E2229">
        <f>INDEX(TeamSports!B:B,MATCH(D2229,TeamSports!C:C,0))</f>
        <v>49</v>
      </c>
      <c r="F2229">
        <f>INDEX(RanksTable!W:W,MATCH(B2229,RanksTable!B:B,0))</f>
        <v>7</v>
      </c>
      <c r="H2229" t="str">
        <f t="shared" si="34"/>
        <v>INSERT INTO "TeamRanks" (team_id,team_sport_id,team_rank) VALUES (443,49,7);</v>
      </c>
    </row>
    <row r="2230" spans="2:8" x14ac:dyDescent="0.25">
      <c r="B2230" t="s">
        <v>1213</v>
      </c>
      <c r="C2230">
        <f>INDEX(NationalTeams!B:B,MATCH(B2230,NationalTeams!C:C,0))</f>
        <v>444</v>
      </c>
      <c r="D2230" t="s">
        <v>1226</v>
      </c>
      <c r="E2230">
        <f>INDEX(TeamSports!B:B,MATCH(D2230,TeamSports!C:C,0))</f>
        <v>49</v>
      </c>
      <c r="F2230">
        <f>INDEX(RanksTable!W:W,MATCH(B2230,RanksTable!B:B,0))</f>
        <v>7</v>
      </c>
      <c r="H2230" t="str">
        <f t="shared" si="34"/>
        <v>INSERT INTO "TeamRanks" (team_id,team_sport_id,team_rank) VALUES (444,49,7);</v>
      </c>
    </row>
    <row r="2231" spans="2:8" x14ac:dyDescent="0.25">
      <c r="B2231" t="s">
        <v>1214</v>
      </c>
      <c r="C2231">
        <f>INDEX(NationalTeams!B:B,MATCH(B2231,NationalTeams!C:C,0))</f>
        <v>445</v>
      </c>
      <c r="D2231" t="s">
        <v>1226</v>
      </c>
      <c r="E2231">
        <f>INDEX(TeamSports!B:B,MATCH(D2231,TeamSports!C:C,0))</f>
        <v>49</v>
      </c>
      <c r="F2231">
        <f>INDEX(RanksTable!W:W,MATCH(B2231,RanksTable!B:B,0))</f>
        <v>7</v>
      </c>
      <c r="H2231" t="str">
        <f t="shared" si="34"/>
        <v>INSERT INTO "TeamRanks" (team_id,team_sport_id,team_rank) VALUES (445,49,7);</v>
      </c>
    </row>
    <row r="2232" spans="2:8" x14ac:dyDescent="0.25">
      <c r="B2232" t="s">
        <v>1215</v>
      </c>
      <c r="C2232">
        <f>INDEX(NationalTeams!B:B,MATCH(B2232,NationalTeams!C:C,0))</f>
        <v>446</v>
      </c>
      <c r="D2232" t="s">
        <v>1226</v>
      </c>
      <c r="E2232">
        <f>INDEX(TeamSports!B:B,MATCH(D2232,TeamSports!C:C,0))</f>
        <v>49</v>
      </c>
      <c r="F2232">
        <f>INDEX(RanksTable!W:W,MATCH(B2232,RanksTable!B:B,0))</f>
        <v>7</v>
      </c>
      <c r="H2232" t="str">
        <f t="shared" si="34"/>
        <v>INSERT INTO "TeamRanks" (team_id,team_sport_id,team_rank) VALUES (446,49,7);</v>
      </c>
    </row>
    <row r="2233" spans="2:8" x14ac:dyDescent="0.25">
      <c r="B2233" t="s">
        <v>440</v>
      </c>
      <c r="C2233">
        <f>INDEX(NationalTeams!B:B,MATCH(B2233,NationalTeams!C:C,0))</f>
        <v>1</v>
      </c>
      <c r="D2233" t="s">
        <v>1243</v>
      </c>
      <c r="E2233">
        <f>INDEX(TeamSports!B:B,MATCH(D2233,TeamSports!C:C,0))</f>
        <v>28</v>
      </c>
      <c r="F2233">
        <f>INDEX(RanksTable!J:J,MATCH(B2233,RanksTable!B:B,0))</f>
        <v>7</v>
      </c>
      <c r="H2233" t="str">
        <f t="shared" si="34"/>
        <v>INSERT INTO "TeamRanks" (team_id,team_sport_id,team_rank) VALUES (1,28,7);</v>
      </c>
    </row>
    <row r="2234" spans="2:8" x14ac:dyDescent="0.25">
      <c r="B2234" t="s">
        <v>321</v>
      </c>
      <c r="C2234">
        <f>INDEX(NationalTeams!B:B,MATCH(B2234,NationalTeams!C:C,0))</f>
        <v>2</v>
      </c>
      <c r="D2234" t="s">
        <v>1243</v>
      </c>
      <c r="E2234">
        <f>INDEX(TeamSports!B:B,MATCH(D2234,TeamSports!C:C,0))</f>
        <v>28</v>
      </c>
      <c r="F2234">
        <f>INDEX(RanksTable!J:J,MATCH(B2234,RanksTable!B:B,0))</f>
        <v>7</v>
      </c>
      <c r="H2234" t="str">
        <f t="shared" si="34"/>
        <v>INSERT INTO "TeamRanks" (team_id,team_sport_id,team_rank) VALUES (2,28,7);</v>
      </c>
    </row>
    <row r="2235" spans="2:8" x14ac:dyDescent="0.25">
      <c r="B2235" t="s">
        <v>520</v>
      </c>
      <c r="C2235">
        <f>INDEX(NationalTeams!B:B,MATCH(B2235,NationalTeams!C:C,0))</f>
        <v>3</v>
      </c>
      <c r="D2235" t="s">
        <v>1243</v>
      </c>
      <c r="E2235">
        <f>INDEX(TeamSports!B:B,MATCH(D2235,TeamSports!C:C,0))</f>
        <v>28</v>
      </c>
      <c r="F2235">
        <f>INDEX(RanksTable!J:J,MATCH(B2235,RanksTable!B:B,0))</f>
        <v>7</v>
      </c>
      <c r="H2235" t="str">
        <f t="shared" si="34"/>
        <v>INSERT INTO "TeamRanks" (team_id,team_sport_id,team_rank) VALUES (3,28,7);</v>
      </c>
    </row>
    <row r="2236" spans="2:8" x14ac:dyDescent="0.25">
      <c r="B2236" t="s">
        <v>489</v>
      </c>
      <c r="C2236">
        <f>INDEX(NationalTeams!B:B,MATCH(B2236,NationalTeams!C:C,0))</f>
        <v>4</v>
      </c>
      <c r="D2236" t="s">
        <v>1243</v>
      </c>
      <c r="E2236">
        <f>INDEX(TeamSports!B:B,MATCH(D2236,TeamSports!C:C,0))</f>
        <v>28</v>
      </c>
      <c r="F2236">
        <f>INDEX(RanksTable!J:J,MATCH(B2236,RanksTable!B:B,0))</f>
        <v>5</v>
      </c>
      <c r="H2236" t="str">
        <f t="shared" si="34"/>
        <v>INSERT INTO "TeamRanks" (team_id,team_sport_id,team_rank) VALUES (4,28,5);</v>
      </c>
    </row>
    <row r="2237" spans="2:8" x14ac:dyDescent="0.25">
      <c r="B2237" t="s">
        <v>329</v>
      </c>
      <c r="C2237">
        <f>INDEX(NationalTeams!B:B,MATCH(B2237,NationalTeams!C:C,0))</f>
        <v>5</v>
      </c>
      <c r="D2237" t="s">
        <v>1243</v>
      </c>
      <c r="E2237">
        <f>INDEX(TeamSports!B:B,MATCH(D2237,TeamSports!C:C,0))</f>
        <v>28</v>
      </c>
      <c r="F2237">
        <f>INDEX(RanksTable!J:J,MATCH(B2237,RanksTable!B:B,0))</f>
        <v>7</v>
      </c>
      <c r="H2237" t="str">
        <f t="shared" si="34"/>
        <v>INSERT INTO "TeamRanks" (team_id,team_sport_id,team_rank) VALUES (5,28,7);</v>
      </c>
    </row>
    <row r="2238" spans="2:8" x14ac:dyDescent="0.25">
      <c r="B2238" t="s">
        <v>538</v>
      </c>
      <c r="C2238">
        <f>INDEX(NationalTeams!B:B,MATCH(B2238,NationalTeams!C:C,0))</f>
        <v>6</v>
      </c>
      <c r="D2238" t="s">
        <v>1243</v>
      </c>
      <c r="E2238">
        <f>INDEX(TeamSports!B:B,MATCH(D2238,TeamSports!C:C,0))</f>
        <v>28</v>
      </c>
      <c r="F2238">
        <f>INDEX(RanksTable!J:J,MATCH(B2238,RanksTable!B:B,0))</f>
        <v>7</v>
      </c>
      <c r="H2238" t="str">
        <f t="shared" si="34"/>
        <v>INSERT INTO "TeamRanks" (team_id,team_sport_id,team_rank) VALUES (6,28,7);</v>
      </c>
    </row>
    <row r="2239" spans="2:8" x14ac:dyDescent="0.25">
      <c r="B2239" t="s">
        <v>357</v>
      </c>
      <c r="C2239">
        <f>INDEX(NationalTeams!B:B,MATCH(B2239,NationalTeams!C:C,0))</f>
        <v>7</v>
      </c>
      <c r="D2239" t="s">
        <v>1243</v>
      </c>
      <c r="E2239">
        <f>INDEX(TeamSports!B:B,MATCH(D2239,TeamSports!C:C,0))</f>
        <v>28</v>
      </c>
      <c r="F2239">
        <f>INDEX(RanksTable!J:J,MATCH(B2239,RanksTable!B:B,0))</f>
        <v>7</v>
      </c>
      <c r="H2239" t="str">
        <f t="shared" si="34"/>
        <v>INSERT INTO "TeamRanks" (team_id,team_sport_id,team_rank) VALUES (7,28,7);</v>
      </c>
    </row>
    <row r="2240" spans="2:8" x14ac:dyDescent="0.25">
      <c r="B2240" t="s">
        <v>420</v>
      </c>
      <c r="C2240">
        <f>INDEX(NationalTeams!B:B,MATCH(B2240,NationalTeams!C:C,0))</f>
        <v>8</v>
      </c>
      <c r="D2240" t="s">
        <v>1243</v>
      </c>
      <c r="E2240">
        <f>INDEX(TeamSports!B:B,MATCH(D2240,TeamSports!C:C,0))</f>
        <v>28</v>
      </c>
      <c r="F2240">
        <f>INDEX(RanksTable!J:J,MATCH(B2240,RanksTable!B:B,0))</f>
        <v>7</v>
      </c>
      <c r="H2240" t="str">
        <f t="shared" si="34"/>
        <v>INSERT INTO "TeamRanks" (team_id,team_sport_id,team_rank) VALUES (8,28,7);</v>
      </c>
    </row>
    <row r="2241" spans="2:8" x14ac:dyDescent="0.25">
      <c r="B2241" t="s">
        <v>400</v>
      </c>
      <c r="C2241">
        <f>INDEX(NationalTeams!B:B,MATCH(B2241,NationalTeams!C:C,0))</f>
        <v>9</v>
      </c>
      <c r="D2241" t="s">
        <v>1243</v>
      </c>
      <c r="E2241">
        <f>INDEX(TeamSports!B:B,MATCH(D2241,TeamSports!C:C,0))</f>
        <v>28</v>
      </c>
      <c r="F2241">
        <f>INDEX(RanksTable!J:J,MATCH(B2241,RanksTable!B:B,0))</f>
        <v>7</v>
      </c>
      <c r="H2241" t="str">
        <f t="shared" si="34"/>
        <v>INSERT INTO "TeamRanks" (team_id,team_sport_id,team_rank) VALUES (9,28,7);</v>
      </c>
    </row>
    <row r="2242" spans="2:8" x14ac:dyDescent="0.25">
      <c r="B2242" t="s">
        <v>428</v>
      </c>
      <c r="C2242">
        <f>INDEX(NationalTeams!B:B,MATCH(B2242,NationalTeams!C:C,0))</f>
        <v>10</v>
      </c>
      <c r="D2242" t="s">
        <v>1243</v>
      </c>
      <c r="E2242">
        <f>INDEX(TeamSports!B:B,MATCH(D2242,TeamSports!C:C,0))</f>
        <v>28</v>
      </c>
      <c r="F2242">
        <f>INDEX(RanksTable!J:J,MATCH(B2242,RanksTable!B:B,0))</f>
        <v>7</v>
      </c>
      <c r="H2242" t="str">
        <f t="shared" si="34"/>
        <v>INSERT INTO "TeamRanks" (team_id,team_sport_id,team_rank) VALUES (10,28,7);</v>
      </c>
    </row>
    <row r="2243" spans="2:8" x14ac:dyDescent="0.25">
      <c r="B2243" t="s">
        <v>324</v>
      </c>
      <c r="C2243">
        <f>INDEX(NationalTeams!B:B,MATCH(B2243,NationalTeams!C:C,0))</f>
        <v>11</v>
      </c>
      <c r="D2243" t="s">
        <v>1243</v>
      </c>
      <c r="E2243">
        <f>INDEX(TeamSports!B:B,MATCH(D2243,TeamSports!C:C,0))</f>
        <v>28</v>
      </c>
      <c r="F2243">
        <f>INDEX(RanksTable!J:J,MATCH(B2243,RanksTable!B:B,0))</f>
        <v>7</v>
      </c>
      <c r="H2243" t="str">
        <f t="shared" si="34"/>
        <v>INSERT INTO "TeamRanks" (team_id,team_sport_id,team_rank) VALUES (11,28,7);</v>
      </c>
    </row>
    <row r="2244" spans="2:8" x14ac:dyDescent="0.25">
      <c r="B2244" t="s">
        <v>376</v>
      </c>
      <c r="C2244">
        <f>INDEX(NationalTeams!B:B,MATCH(B2244,NationalTeams!C:C,0))</f>
        <v>12</v>
      </c>
      <c r="D2244" t="s">
        <v>1243</v>
      </c>
      <c r="E2244">
        <f>INDEX(TeamSports!B:B,MATCH(D2244,TeamSports!C:C,0))</f>
        <v>28</v>
      </c>
      <c r="F2244">
        <f>INDEX(RanksTable!J:J,MATCH(B2244,RanksTable!B:B,0))</f>
        <v>7</v>
      </c>
      <c r="H2244" t="str">
        <f t="shared" ref="H2244:H2307" si="35">_xlfn.CONCAT($H$1,$L$1,$C$1,$L$1," ",$J$1,$C$2,$N$1,$E$2,$N$1,$F$2,$K$1,$I$1,$J$1,C2244,$N$1,E2244,$N$1,F2244,$K$1,$O$1)</f>
        <v>INSERT INTO "TeamRanks" (team_id,team_sport_id,team_rank) VALUES (12,28,7);</v>
      </c>
    </row>
    <row r="2245" spans="2:8" x14ac:dyDescent="0.25">
      <c r="B2245" t="s">
        <v>529</v>
      </c>
      <c r="C2245">
        <f>INDEX(NationalTeams!B:B,MATCH(B2245,NationalTeams!C:C,0))</f>
        <v>13</v>
      </c>
      <c r="D2245" t="s">
        <v>1243</v>
      </c>
      <c r="E2245">
        <f>INDEX(TeamSports!B:B,MATCH(D2245,TeamSports!C:C,0))</f>
        <v>28</v>
      </c>
      <c r="F2245">
        <f>INDEX(RanksTable!J:J,MATCH(B2245,RanksTable!B:B,0))</f>
        <v>7</v>
      </c>
      <c r="H2245" t="str">
        <f t="shared" si="35"/>
        <v>INSERT INTO "TeamRanks" (team_id,team_sport_id,team_rank) VALUES (13,28,7);</v>
      </c>
    </row>
    <row r="2246" spans="2:8" x14ac:dyDescent="0.25">
      <c r="B2246" t="s">
        <v>415</v>
      </c>
      <c r="C2246">
        <f>INDEX(NationalTeams!B:B,MATCH(B2246,NationalTeams!C:C,0))</f>
        <v>14</v>
      </c>
      <c r="D2246" t="s">
        <v>1243</v>
      </c>
      <c r="E2246">
        <f>INDEX(TeamSports!B:B,MATCH(D2246,TeamSports!C:C,0))</f>
        <v>28</v>
      </c>
      <c r="F2246">
        <f>INDEX(RanksTable!J:J,MATCH(B2246,RanksTable!B:B,0))</f>
        <v>7</v>
      </c>
      <c r="H2246" t="str">
        <f t="shared" si="35"/>
        <v>INSERT INTO "TeamRanks" (team_id,team_sport_id,team_rank) VALUES (14,28,7);</v>
      </c>
    </row>
    <row r="2247" spans="2:8" x14ac:dyDescent="0.25">
      <c r="B2247" t="s">
        <v>424</v>
      </c>
      <c r="C2247">
        <f>INDEX(NationalTeams!B:B,MATCH(B2247,NationalTeams!C:C,0))</f>
        <v>15</v>
      </c>
      <c r="D2247" t="s">
        <v>1243</v>
      </c>
      <c r="E2247">
        <f>INDEX(TeamSports!B:B,MATCH(D2247,TeamSports!C:C,0))</f>
        <v>28</v>
      </c>
      <c r="F2247">
        <f>INDEX(RanksTable!J:J,MATCH(B2247,RanksTable!B:B,0))</f>
        <v>7</v>
      </c>
      <c r="H2247" t="str">
        <f t="shared" si="35"/>
        <v>INSERT INTO "TeamRanks" (team_id,team_sport_id,team_rank) VALUES (15,28,7);</v>
      </c>
    </row>
    <row r="2248" spans="2:8" x14ac:dyDescent="0.25">
      <c r="B2248" t="s">
        <v>426</v>
      </c>
      <c r="C2248">
        <f>INDEX(NationalTeams!B:B,MATCH(B2248,NationalTeams!C:C,0))</f>
        <v>16</v>
      </c>
      <c r="D2248" t="s">
        <v>1243</v>
      </c>
      <c r="E2248">
        <f>INDEX(TeamSports!B:B,MATCH(D2248,TeamSports!C:C,0))</f>
        <v>28</v>
      </c>
      <c r="F2248">
        <f>INDEX(RanksTable!J:J,MATCH(B2248,RanksTable!B:B,0))</f>
        <v>7</v>
      </c>
      <c r="H2248" t="str">
        <f t="shared" si="35"/>
        <v>INSERT INTO "TeamRanks" (team_id,team_sport_id,team_rank) VALUES (16,28,7);</v>
      </c>
    </row>
    <row r="2249" spans="2:8" x14ac:dyDescent="0.25">
      <c r="B2249" t="s">
        <v>514</v>
      </c>
      <c r="C2249">
        <f>INDEX(NationalTeams!B:B,MATCH(B2249,NationalTeams!C:C,0))</f>
        <v>17</v>
      </c>
      <c r="D2249" t="s">
        <v>1243</v>
      </c>
      <c r="E2249">
        <f>INDEX(TeamSports!B:B,MATCH(D2249,TeamSports!C:C,0))</f>
        <v>28</v>
      </c>
      <c r="F2249">
        <f>INDEX(RanksTable!J:J,MATCH(B2249,RanksTable!B:B,0))</f>
        <v>7</v>
      </c>
      <c r="H2249" t="str">
        <f t="shared" si="35"/>
        <v>INSERT INTO "TeamRanks" (team_id,team_sport_id,team_rank) VALUES (17,28,7);</v>
      </c>
    </row>
    <row r="2250" spans="2:8" x14ac:dyDescent="0.25">
      <c r="B2250" t="s">
        <v>535</v>
      </c>
      <c r="C2250">
        <f>INDEX(NationalTeams!B:B,MATCH(B2250,NationalTeams!C:C,0))</f>
        <v>18</v>
      </c>
      <c r="D2250" t="s">
        <v>1243</v>
      </c>
      <c r="E2250">
        <f>INDEX(TeamSports!B:B,MATCH(D2250,TeamSports!C:C,0))</f>
        <v>28</v>
      </c>
      <c r="F2250">
        <f>INDEX(RanksTable!J:J,MATCH(B2250,RanksTable!B:B,0))</f>
        <v>7</v>
      </c>
      <c r="H2250" t="str">
        <f t="shared" si="35"/>
        <v>INSERT INTO "TeamRanks" (team_id,team_sport_id,team_rank) VALUES (18,28,7);</v>
      </c>
    </row>
    <row r="2251" spans="2:8" x14ac:dyDescent="0.25">
      <c r="B2251" t="s">
        <v>419</v>
      </c>
      <c r="C2251">
        <f>INDEX(NationalTeams!B:B,MATCH(B2251,NationalTeams!C:C,0))</f>
        <v>19</v>
      </c>
      <c r="D2251" t="s">
        <v>1243</v>
      </c>
      <c r="E2251">
        <f>INDEX(TeamSports!B:B,MATCH(D2251,TeamSports!C:C,0))</f>
        <v>28</v>
      </c>
      <c r="F2251">
        <f>INDEX(RanksTable!J:J,MATCH(B2251,RanksTable!B:B,0))</f>
        <v>7</v>
      </c>
      <c r="H2251" t="str">
        <f t="shared" si="35"/>
        <v>INSERT INTO "TeamRanks" (team_id,team_sport_id,team_rank) VALUES (19,28,7);</v>
      </c>
    </row>
    <row r="2252" spans="2:8" x14ac:dyDescent="0.25">
      <c r="B2252" t="s">
        <v>433</v>
      </c>
      <c r="C2252">
        <f>INDEX(NationalTeams!B:B,MATCH(B2252,NationalTeams!C:C,0))</f>
        <v>20</v>
      </c>
      <c r="D2252" t="s">
        <v>1243</v>
      </c>
      <c r="E2252">
        <f>INDEX(TeamSports!B:B,MATCH(D2252,TeamSports!C:C,0))</f>
        <v>28</v>
      </c>
      <c r="F2252">
        <f>INDEX(RanksTable!J:J,MATCH(B2252,RanksTable!B:B,0))</f>
        <v>7</v>
      </c>
      <c r="H2252" t="str">
        <f t="shared" si="35"/>
        <v>INSERT INTO "TeamRanks" (team_id,team_sport_id,team_rank) VALUES (20,28,7);</v>
      </c>
    </row>
    <row r="2253" spans="2:8" x14ac:dyDescent="0.25">
      <c r="B2253" t="s">
        <v>465</v>
      </c>
      <c r="C2253">
        <f>INDEX(NationalTeams!B:B,MATCH(B2253,NationalTeams!C:C,0))</f>
        <v>21</v>
      </c>
      <c r="D2253" t="s">
        <v>1243</v>
      </c>
      <c r="E2253">
        <f>INDEX(TeamSports!B:B,MATCH(D2253,TeamSports!C:C,0))</f>
        <v>28</v>
      </c>
      <c r="F2253">
        <f>INDEX(RanksTable!J:J,MATCH(B2253,RanksTable!B:B,0))</f>
        <v>7</v>
      </c>
      <c r="H2253" t="str">
        <f t="shared" si="35"/>
        <v>INSERT INTO "TeamRanks" (team_id,team_sport_id,team_rank) VALUES (21,28,7);</v>
      </c>
    </row>
    <row r="2254" spans="2:8" x14ac:dyDescent="0.25">
      <c r="B2254" t="s">
        <v>408</v>
      </c>
      <c r="C2254">
        <f>INDEX(NationalTeams!B:B,MATCH(B2254,NationalTeams!C:C,0))</f>
        <v>22</v>
      </c>
      <c r="D2254" t="s">
        <v>1243</v>
      </c>
      <c r="E2254">
        <f>INDEX(TeamSports!B:B,MATCH(D2254,TeamSports!C:C,0))</f>
        <v>28</v>
      </c>
      <c r="F2254">
        <f>INDEX(RanksTable!J:J,MATCH(B2254,RanksTable!B:B,0))</f>
        <v>7</v>
      </c>
      <c r="H2254" t="str">
        <f t="shared" si="35"/>
        <v>INSERT INTO "TeamRanks" (team_id,team_sport_id,team_rank) VALUES (22,28,7);</v>
      </c>
    </row>
    <row r="2255" spans="2:8" x14ac:dyDescent="0.25">
      <c r="B2255" t="s">
        <v>505</v>
      </c>
      <c r="C2255">
        <f>INDEX(NationalTeams!B:B,MATCH(B2255,NationalTeams!C:C,0))</f>
        <v>23</v>
      </c>
      <c r="D2255" t="s">
        <v>1243</v>
      </c>
      <c r="E2255">
        <f>INDEX(TeamSports!B:B,MATCH(D2255,TeamSports!C:C,0))</f>
        <v>28</v>
      </c>
      <c r="F2255">
        <f>INDEX(RanksTable!J:J,MATCH(B2255,RanksTable!B:B,0))</f>
        <v>7</v>
      </c>
      <c r="H2255" t="str">
        <f t="shared" si="35"/>
        <v>INSERT INTO "TeamRanks" (team_id,team_sport_id,team_rank) VALUES (23,28,7);</v>
      </c>
    </row>
    <row r="2256" spans="2:8" x14ac:dyDescent="0.25">
      <c r="B2256" t="s">
        <v>334</v>
      </c>
      <c r="C2256">
        <f>INDEX(NationalTeams!B:B,MATCH(B2256,NationalTeams!C:C,0))</f>
        <v>24</v>
      </c>
      <c r="D2256" t="s">
        <v>1243</v>
      </c>
      <c r="E2256">
        <f>INDEX(TeamSports!B:B,MATCH(D2256,TeamSports!C:C,0))</f>
        <v>28</v>
      </c>
      <c r="F2256">
        <f>INDEX(RanksTable!J:J,MATCH(B2256,RanksTable!B:B,0))</f>
        <v>7</v>
      </c>
      <c r="H2256" t="str">
        <f t="shared" si="35"/>
        <v>INSERT INTO "TeamRanks" (team_id,team_sport_id,team_rank) VALUES (24,28,7);</v>
      </c>
    </row>
    <row r="2257" spans="2:8" x14ac:dyDescent="0.25">
      <c r="B2257" t="s">
        <v>337</v>
      </c>
      <c r="C2257">
        <f>INDEX(NationalTeams!B:B,MATCH(B2257,NationalTeams!C:C,0))</f>
        <v>25</v>
      </c>
      <c r="D2257" t="s">
        <v>1243</v>
      </c>
      <c r="E2257">
        <f>INDEX(TeamSports!B:B,MATCH(D2257,TeamSports!C:C,0))</f>
        <v>28</v>
      </c>
      <c r="F2257">
        <f>INDEX(RanksTable!J:J,MATCH(B2257,RanksTable!B:B,0))</f>
        <v>7</v>
      </c>
      <c r="H2257" t="str">
        <f t="shared" si="35"/>
        <v>INSERT INTO "TeamRanks" (team_id,team_sport_id,team_rank) VALUES (25,28,7);</v>
      </c>
    </row>
    <row r="2258" spans="2:8" x14ac:dyDescent="0.25">
      <c r="B2258" t="s">
        <v>403</v>
      </c>
      <c r="C2258">
        <f>INDEX(NationalTeams!B:B,MATCH(B2258,NationalTeams!C:C,0))</f>
        <v>26</v>
      </c>
      <c r="D2258" t="s">
        <v>1243</v>
      </c>
      <c r="E2258">
        <f>INDEX(TeamSports!B:B,MATCH(D2258,TeamSports!C:C,0))</f>
        <v>28</v>
      </c>
      <c r="F2258">
        <f>INDEX(RanksTable!J:J,MATCH(B2258,RanksTable!B:B,0))</f>
        <v>7</v>
      </c>
      <c r="H2258" t="str">
        <f t="shared" si="35"/>
        <v>INSERT INTO "TeamRanks" (team_id,team_sport_id,team_rank) VALUES (26,28,7);</v>
      </c>
    </row>
    <row r="2259" spans="2:8" x14ac:dyDescent="0.25">
      <c r="B2259" t="s">
        <v>525</v>
      </c>
      <c r="C2259">
        <f>INDEX(NationalTeams!B:B,MATCH(B2259,NationalTeams!C:C,0))</f>
        <v>27</v>
      </c>
      <c r="D2259" t="s">
        <v>1243</v>
      </c>
      <c r="E2259">
        <f>INDEX(TeamSports!B:B,MATCH(D2259,TeamSports!C:C,0))</f>
        <v>28</v>
      </c>
      <c r="F2259">
        <f>INDEX(RanksTable!J:J,MATCH(B2259,RanksTable!B:B,0))</f>
        <v>7</v>
      </c>
      <c r="H2259" t="str">
        <f t="shared" si="35"/>
        <v>INSERT INTO "TeamRanks" (team_id,team_sport_id,team_rank) VALUES (27,28,7);</v>
      </c>
    </row>
    <row r="2260" spans="2:8" x14ac:dyDescent="0.25">
      <c r="B2260" t="s">
        <v>453</v>
      </c>
      <c r="C2260">
        <f>INDEX(NationalTeams!B:B,MATCH(B2260,NationalTeams!C:C,0))</f>
        <v>28</v>
      </c>
      <c r="D2260" t="s">
        <v>1243</v>
      </c>
      <c r="E2260">
        <f>INDEX(TeamSports!B:B,MATCH(D2260,TeamSports!C:C,0))</f>
        <v>28</v>
      </c>
      <c r="F2260">
        <f>INDEX(RanksTable!J:J,MATCH(B2260,RanksTable!B:B,0))</f>
        <v>7</v>
      </c>
      <c r="H2260" t="str">
        <f t="shared" si="35"/>
        <v>INSERT INTO "TeamRanks" (team_id,team_sport_id,team_rank) VALUES (28,28,7);</v>
      </c>
    </row>
    <row r="2261" spans="2:8" x14ac:dyDescent="0.25">
      <c r="B2261" t="s">
        <v>353</v>
      </c>
      <c r="C2261">
        <f>INDEX(NationalTeams!B:B,MATCH(B2261,NationalTeams!C:C,0))</f>
        <v>29</v>
      </c>
      <c r="D2261" t="s">
        <v>1243</v>
      </c>
      <c r="E2261">
        <f>INDEX(TeamSports!B:B,MATCH(D2261,TeamSports!C:C,0))</f>
        <v>28</v>
      </c>
      <c r="F2261">
        <f>INDEX(RanksTable!J:J,MATCH(B2261,RanksTable!B:B,0))</f>
        <v>7</v>
      </c>
      <c r="H2261" t="str">
        <f t="shared" si="35"/>
        <v>INSERT INTO "TeamRanks" (team_id,team_sport_id,team_rank) VALUES (29,28,7);</v>
      </c>
    </row>
    <row r="2262" spans="2:8" x14ac:dyDescent="0.25">
      <c r="B2262" t="s">
        <v>516</v>
      </c>
      <c r="C2262">
        <f>INDEX(NationalTeams!B:B,MATCH(B2262,NationalTeams!C:C,0))</f>
        <v>30</v>
      </c>
      <c r="D2262" t="s">
        <v>1243</v>
      </c>
      <c r="E2262">
        <f>INDEX(TeamSports!B:B,MATCH(D2262,TeamSports!C:C,0))</f>
        <v>28</v>
      </c>
      <c r="F2262">
        <f>INDEX(RanksTable!J:J,MATCH(B2262,RanksTable!B:B,0))</f>
        <v>7</v>
      </c>
      <c r="H2262" t="str">
        <f t="shared" si="35"/>
        <v>INSERT INTO "TeamRanks" (team_id,team_sport_id,team_rank) VALUES (30,28,7);</v>
      </c>
    </row>
    <row r="2263" spans="2:8" x14ac:dyDescent="0.25">
      <c r="B2263" t="s">
        <v>340</v>
      </c>
      <c r="C2263">
        <f>INDEX(NationalTeams!B:B,MATCH(B2263,NationalTeams!C:C,0))</f>
        <v>31</v>
      </c>
      <c r="D2263" t="s">
        <v>1243</v>
      </c>
      <c r="E2263">
        <f>INDEX(TeamSports!B:B,MATCH(D2263,TeamSports!C:C,0))</f>
        <v>28</v>
      </c>
      <c r="F2263">
        <f>INDEX(RanksTable!J:J,MATCH(B2263,RanksTable!B:B,0))</f>
        <v>7</v>
      </c>
      <c r="H2263" t="str">
        <f t="shared" si="35"/>
        <v>INSERT INTO "TeamRanks" (team_id,team_sport_id,team_rank) VALUES (31,28,7);</v>
      </c>
    </row>
    <row r="2264" spans="2:8" x14ac:dyDescent="0.25">
      <c r="B2264" t="s">
        <v>327</v>
      </c>
      <c r="C2264">
        <f>INDEX(NationalTeams!B:B,MATCH(B2264,NationalTeams!C:C,0))</f>
        <v>32</v>
      </c>
      <c r="D2264" t="s">
        <v>1243</v>
      </c>
      <c r="E2264">
        <f>INDEX(TeamSports!B:B,MATCH(D2264,TeamSports!C:C,0))</f>
        <v>28</v>
      </c>
      <c r="F2264">
        <f>INDEX(RanksTable!J:J,MATCH(B2264,RanksTable!B:B,0))</f>
        <v>7</v>
      </c>
      <c r="H2264" t="str">
        <f t="shared" si="35"/>
        <v>INSERT INTO "TeamRanks" (team_id,team_sport_id,team_rank) VALUES (32,28,7);</v>
      </c>
    </row>
    <row r="2265" spans="2:8" x14ac:dyDescent="0.25">
      <c r="B2265" t="s">
        <v>478</v>
      </c>
      <c r="C2265">
        <f>INDEX(NationalTeams!B:B,MATCH(B2265,NationalTeams!C:C,0))</f>
        <v>33</v>
      </c>
      <c r="D2265" t="s">
        <v>1243</v>
      </c>
      <c r="E2265">
        <f>INDEX(TeamSports!B:B,MATCH(D2265,TeamSports!C:C,0))</f>
        <v>28</v>
      </c>
      <c r="F2265">
        <f>INDEX(RanksTable!J:J,MATCH(B2265,RanksTable!B:B,0))</f>
        <v>7</v>
      </c>
      <c r="H2265" t="str">
        <f t="shared" si="35"/>
        <v>INSERT INTO "TeamRanks" (team_id,team_sport_id,team_rank) VALUES (33,28,7);</v>
      </c>
    </row>
    <row r="2266" spans="2:8" x14ac:dyDescent="0.25">
      <c r="B2266" t="s">
        <v>510</v>
      </c>
      <c r="C2266">
        <f>INDEX(NationalTeams!B:B,MATCH(B2266,NationalTeams!C:C,0))</f>
        <v>34</v>
      </c>
      <c r="D2266" t="s">
        <v>1243</v>
      </c>
      <c r="E2266">
        <f>INDEX(TeamSports!B:B,MATCH(D2266,TeamSports!C:C,0))</f>
        <v>28</v>
      </c>
      <c r="F2266">
        <f>INDEX(RanksTable!J:J,MATCH(B2266,RanksTable!B:B,0))</f>
        <v>7</v>
      </c>
      <c r="H2266" t="str">
        <f t="shared" si="35"/>
        <v>INSERT INTO "TeamRanks" (team_id,team_sport_id,team_rank) VALUES (34,28,7);</v>
      </c>
    </row>
    <row r="2267" spans="2:8" x14ac:dyDescent="0.25">
      <c r="B2267" t="s">
        <v>366</v>
      </c>
      <c r="C2267">
        <f>INDEX(NationalTeams!B:B,MATCH(B2267,NationalTeams!C:C,0))</f>
        <v>35</v>
      </c>
      <c r="D2267" t="s">
        <v>1243</v>
      </c>
      <c r="E2267">
        <f>INDEX(TeamSports!B:B,MATCH(D2267,TeamSports!C:C,0))</f>
        <v>28</v>
      </c>
      <c r="F2267">
        <f>INDEX(RanksTable!J:J,MATCH(B2267,RanksTable!B:B,0))</f>
        <v>7</v>
      </c>
      <c r="H2267" t="str">
        <f t="shared" si="35"/>
        <v>INSERT INTO "TeamRanks" (team_id,team_sport_id,team_rank) VALUES (35,28,7);</v>
      </c>
    </row>
    <row r="2268" spans="2:8" x14ac:dyDescent="0.25">
      <c r="B2268" t="s">
        <v>341</v>
      </c>
      <c r="C2268">
        <f>INDEX(NationalTeams!B:B,MATCH(B2268,NationalTeams!C:C,0))</f>
        <v>36</v>
      </c>
      <c r="D2268" t="s">
        <v>1243</v>
      </c>
      <c r="E2268">
        <f>INDEX(TeamSports!B:B,MATCH(D2268,TeamSports!C:C,0))</f>
        <v>28</v>
      </c>
      <c r="F2268">
        <f>INDEX(RanksTable!J:J,MATCH(B2268,RanksTable!B:B,0))</f>
        <v>7</v>
      </c>
      <c r="H2268" t="str">
        <f t="shared" si="35"/>
        <v>INSERT INTO "TeamRanks" (team_id,team_sport_id,team_rank) VALUES (36,28,7);</v>
      </c>
    </row>
    <row r="2269" spans="2:8" x14ac:dyDescent="0.25">
      <c r="B2269" t="s">
        <v>454</v>
      </c>
      <c r="C2269">
        <f>INDEX(NationalTeams!B:B,MATCH(B2269,NationalTeams!C:C,0))</f>
        <v>37</v>
      </c>
      <c r="D2269" t="s">
        <v>1243</v>
      </c>
      <c r="E2269">
        <f>INDEX(TeamSports!B:B,MATCH(D2269,TeamSports!C:C,0))</f>
        <v>28</v>
      </c>
      <c r="F2269">
        <f>INDEX(RanksTable!J:J,MATCH(B2269,RanksTable!B:B,0))</f>
        <v>7</v>
      </c>
      <c r="H2269" t="str">
        <f t="shared" si="35"/>
        <v>INSERT INTO "TeamRanks" (team_id,team_sport_id,team_rank) VALUES (37,28,7);</v>
      </c>
    </row>
    <row r="2270" spans="2:8" x14ac:dyDescent="0.25">
      <c r="B2270" t="s">
        <v>371</v>
      </c>
      <c r="C2270">
        <f>INDEX(NationalTeams!B:B,MATCH(B2270,NationalTeams!C:C,0))</f>
        <v>38</v>
      </c>
      <c r="D2270" t="s">
        <v>1243</v>
      </c>
      <c r="E2270">
        <f>INDEX(TeamSports!B:B,MATCH(D2270,TeamSports!C:C,0))</f>
        <v>28</v>
      </c>
      <c r="F2270">
        <f>INDEX(RanksTable!J:J,MATCH(B2270,RanksTable!B:B,0))</f>
        <v>7</v>
      </c>
      <c r="H2270" t="str">
        <f t="shared" si="35"/>
        <v>INSERT INTO "TeamRanks" (team_id,team_sport_id,team_rank) VALUES (38,28,7);</v>
      </c>
    </row>
    <row r="2271" spans="2:8" x14ac:dyDescent="0.25">
      <c r="B2271" t="s">
        <v>462</v>
      </c>
      <c r="C2271">
        <f>INDEX(NationalTeams!B:B,MATCH(B2271,NationalTeams!C:C,0))</f>
        <v>39</v>
      </c>
      <c r="D2271" t="s">
        <v>1243</v>
      </c>
      <c r="E2271">
        <f>INDEX(TeamSports!B:B,MATCH(D2271,TeamSports!C:C,0))</f>
        <v>28</v>
      </c>
      <c r="F2271">
        <f>INDEX(RanksTable!J:J,MATCH(B2271,RanksTable!B:B,0))</f>
        <v>7</v>
      </c>
      <c r="H2271" t="str">
        <f t="shared" si="35"/>
        <v>INSERT INTO "TeamRanks" (team_id,team_sport_id,team_rank) VALUES (39,28,7);</v>
      </c>
    </row>
    <row r="2272" spans="2:8" x14ac:dyDescent="0.25">
      <c r="B2272" t="s">
        <v>322</v>
      </c>
      <c r="C2272">
        <f>INDEX(NationalTeams!B:B,MATCH(B2272,NationalTeams!C:C,0))</f>
        <v>40</v>
      </c>
      <c r="D2272" t="s">
        <v>1243</v>
      </c>
      <c r="E2272">
        <f>INDEX(TeamSports!B:B,MATCH(D2272,TeamSports!C:C,0))</f>
        <v>28</v>
      </c>
      <c r="F2272">
        <f>INDEX(RanksTable!J:J,MATCH(B2272,RanksTable!B:B,0))</f>
        <v>7</v>
      </c>
      <c r="H2272" t="str">
        <f t="shared" si="35"/>
        <v>INSERT INTO "TeamRanks" (team_id,team_sport_id,team_rank) VALUES (40,28,7);</v>
      </c>
    </row>
    <row r="2273" spans="2:8" x14ac:dyDescent="0.25">
      <c r="B2273" t="s">
        <v>355</v>
      </c>
      <c r="C2273">
        <f>INDEX(NationalTeams!B:B,MATCH(B2273,NationalTeams!C:C,0))</f>
        <v>41</v>
      </c>
      <c r="D2273" t="s">
        <v>1243</v>
      </c>
      <c r="E2273">
        <f>INDEX(TeamSports!B:B,MATCH(D2273,TeamSports!C:C,0))</f>
        <v>28</v>
      </c>
      <c r="F2273">
        <f>INDEX(RanksTable!J:J,MATCH(B2273,RanksTable!B:B,0))</f>
        <v>6</v>
      </c>
      <c r="H2273" t="str">
        <f t="shared" si="35"/>
        <v>INSERT INTO "TeamRanks" (team_id,team_sport_id,team_rank) VALUES (41,28,6);</v>
      </c>
    </row>
    <row r="2274" spans="2:8" x14ac:dyDescent="0.25">
      <c r="B2274" t="s">
        <v>344</v>
      </c>
      <c r="C2274">
        <f>INDEX(NationalTeams!B:B,MATCH(B2274,NationalTeams!C:C,0))</f>
        <v>42</v>
      </c>
      <c r="D2274" t="s">
        <v>1243</v>
      </c>
      <c r="E2274">
        <f>INDEX(TeamSports!B:B,MATCH(D2274,TeamSports!C:C,0))</f>
        <v>28</v>
      </c>
      <c r="F2274">
        <f>INDEX(RanksTable!J:J,MATCH(B2274,RanksTable!B:B,0))</f>
        <v>7</v>
      </c>
      <c r="H2274" t="str">
        <f t="shared" si="35"/>
        <v>INSERT INTO "TeamRanks" (team_id,team_sport_id,team_rank) VALUES (42,28,7);</v>
      </c>
    </row>
    <row r="2275" spans="2:8" x14ac:dyDescent="0.25">
      <c r="B2275" t="s">
        <v>330</v>
      </c>
      <c r="C2275">
        <f>INDEX(NationalTeams!B:B,MATCH(B2275,NationalTeams!C:C,0))</f>
        <v>43</v>
      </c>
      <c r="D2275" t="s">
        <v>1243</v>
      </c>
      <c r="E2275">
        <f>INDEX(TeamSports!B:B,MATCH(D2275,TeamSports!C:C,0))</f>
        <v>28</v>
      </c>
      <c r="F2275">
        <f>INDEX(RanksTable!J:J,MATCH(B2275,RanksTable!B:B,0))</f>
        <v>7</v>
      </c>
      <c r="H2275" t="str">
        <f t="shared" si="35"/>
        <v>INSERT INTO "TeamRanks" (team_id,team_sport_id,team_rank) VALUES (43,28,7);</v>
      </c>
    </row>
    <row r="2276" spans="2:8" x14ac:dyDescent="0.25">
      <c r="B2276" t="s">
        <v>429</v>
      </c>
      <c r="C2276">
        <f>INDEX(NationalTeams!B:B,MATCH(B2276,NationalTeams!C:C,0))</f>
        <v>44</v>
      </c>
      <c r="D2276" t="s">
        <v>1243</v>
      </c>
      <c r="E2276">
        <f>INDEX(TeamSports!B:B,MATCH(D2276,TeamSports!C:C,0))</f>
        <v>28</v>
      </c>
      <c r="F2276">
        <f>INDEX(RanksTable!J:J,MATCH(B2276,RanksTable!B:B,0))</f>
        <v>1</v>
      </c>
      <c r="H2276" t="str">
        <f t="shared" si="35"/>
        <v>INSERT INTO "TeamRanks" (team_id,team_sport_id,team_rank) VALUES (44,28,1);</v>
      </c>
    </row>
    <row r="2277" spans="2:8" x14ac:dyDescent="0.25">
      <c r="B2277" t="s">
        <v>534</v>
      </c>
      <c r="C2277">
        <f>INDEX(NationalTeams!B:B,MATCH(B2277,NationalTeams!C:C,0))</f>
        <v>45</v>
      </c>
      <c r="D2277" t="s">
        <v>1243</v>
      </c>
      <c r="E2277">
        <f>INDEX(TeamSports!B:B,MATCH(D2277,TeamSports!C:C,0))</f>
        <v>28</v>
      </c>
      <c r="F2277">
        <f>INDEX(RanksTable!J:J,MATCH(B2277,RanksTable!B:B,0))</f>
        <v>7</v>
      </c>
      <c r="H2277" t="str">
        <f t="shared" si="35"/>
        <v>INSERT INTO "TeamRanks" (team_id,team_sport_id,team_rank) VALUES (45,28,7);</v>
      </c>
    </row>
    <row r="2278" spans="2:8" x14ac:dyDescent="0.25">
      <c r="B2278" t="s">
        <v>328</v>
      </c>
      <c r="C2278">
        <f>INDEX(NationalTeams!B:B,MATCH(B2278,NationalTeams!C:C,0))</f>
        <v>46</v>
      </c>
      <c r="D2278" t="s">
        <v>1243</v>
      </c>
      <c r="E2278">
        <f>INDEX(TeamSports!B:B,MATCH(D2278,TeamSports!C:C,0))</f>
        <v>28</v>
      </c>
      <c r="F2278">
        <f>INDEX(RanksTable!J:J,MATCH(B2278,RanksTable!B:B,0))</f>
        <v>7</v>
      </c>
      <c r="H2278" t="str">
        <f t="shared" si="35"/>
        <v>INSERT INTO "TeamRanks" (team_id,team_sport_id,team_rank) VALUES (46,28,7);</v>
      </c>
    </row>
    <row r="2279" spans="2:8" x14ac:dyDescent="0.25">
      <c r="B2279" t="s">
        <v>368</v>
      </c>
      <c r="C2279">
        <f>INDEX(NationalTeams!B:B,MATCH(B2279,NationalTeams!C:C,0))</f>
        <v>47</v>
      </c>
      <c r="D2279" t="s">
        <v>1243</v>
      </c>
      <c r="E2279">
        <f>INDEX(TeamSports!B:B,MATCH(D2279,TeamSports!C:C,0))</f>
        <v>28</v>
      </c>
      <c r="F2279">
        <f>INDEX(RanksTable!J:J,MATCH(B2279,RanksTable!B:B,0))</f>
        <v>7</v>
      </c>
      <c r="H2279" t="str">
        <f t="shared" si="35"/>
        <v>INSERT INTO "TeamRanks" (team_id,team_sport_id,team_rank) VALUES (47,28,7);</v>
      </c>
    </row>
    <row r="2280" spans="2:8" x14ac:dyDescent="0.25">
      <c r="B2280" t="s">
        <v>369</v>
      </c>
      <c r="C2280">
        <f>INDEX(NationalTeams!B:B,MATCH(B2280,NationalTeams!C:C,0))</f>
        <v>48</v>
      </c>
      <c r="D2280" t="s">
        <v>1243</v>
      </c>
      <c r="E2280">
        <f>INDEX(TeamSports!B:B,MATCH(D2280,TeamSports!C:C,0))</f>
        <v>28</v>
      </c>
      <c r="F2280">
        <f>INDEX(RanksTable!J:J,MATCH(B2280,RanksTable!B:B,0))</f>
        <v>7</v>
      </c>
      <c r="H2280" t="str">
        <f t="shared" si="35"/>
        <v>INSERT INTO "TeamRanks" (team_id,team_sport_id,team_rank) VALUES (48,28,7);</v>
      </c>
    </row>
    <row r="2281" spans="2:8" x14ac:dyDescent="0.25">
      <c r="B2281" t="s">
        <v>447</v>
      </c>
      <c r="C2281">
        <f>INDEX(NationalTeams!B:B,MATCH(B2281,NationalTeams!C:C,0))</f>
        <v>49</v>
      </c>
      <c r="D2281" t="s">
        <v>1243</v>
      </c>
      <c r="E2281">
        <f>INDEX(TeamSports!B:B,MATCH(D2281,TeamSports!C:C,0))</f>
        <v>28</v>
      </c>
      <c r="F2281">
        <f>INDEX(RanksTable!J:J,MATCH(B2281,RanksTable!B:B,0))</f>
        <v>7</v>
      </c>
      <c r="H2281" t="str">
        <f t="shared" si="35"/>
        <v>INSERT INTO "TeamRanks" (team_id,team_sport_id,team_rank) VALUES (49,28,7);</v>
      </c>
    </row>
    <row r="2282" spans="2:8" x14ac:dyDescent="0.25">
      <c r="B2282" t="s">
        <v>425</v>
      </c>
      <c r="C2282">
        <f>INDEX(NationalTeams!B:B,MATCH(B2282,NationalTeams!C:C,0))</f>
        <v>50</v>
      </c>
      <c r="D2282" t="s">
        <v>1243</v>
      </c>
      <c r="E2282">
        <f>INDEX(TeamSports!B:B,MATCH(D2282,TeamSports!C:C,0))</f>
        <v>28</v>
      </c>
      <c r="F2282">
        <f>INDEX(RanksTable!J:J,MATCH(B2282,RanksTable!B:B,0))</f>
        <v>1</v>
      </c>
      <c r="H2282" t="str">
        <f t="shared" si="35"/>
        <v>INSERT INTO "TeamRanks" (team_id,team_sport_id,team_rank) VALUES (50,28,1);</v>
      </c>
    </row>
    <row r="2283" spans="2:8" x14ac:dyDescent="0.25">
      <c r="B2283" t="s">
        <v>323</v>
      </c>
      <c r="C2283">
        <f>INDEX(NationalTeams!B:B,MATCH(B2283,NationalTeams!C:C,0))</f>
        <v>51</v>
      </c>
      <c r="D2283" t="s">
        <v>1243</v>
      </c>
      <c r="E2283">
        <f>INDEX(TeamSports!B:B,MATCH(D2283,TeamSports!C:C,0))</f>
        <v>28</v>
      </c>
      <c r="F2283">
        <f>INDEX(RanksTable!J:J,MATCH(B2283,RanksTable!B:B,0))</f>
        <v>7</v>
      </c>
      <c r="H2283" t="str">
        <f t="shared" si="35"/>
        <v>INSERT INTO "TeamRanks" (team_id,team_sport_id,team_rank) VALUES (51,28,7);</v>
      </c>
    </row>
    <row r="2284" spans="2:8" x14ac:dyDescent="0.25">
      <c r="B2284" t="s">
        <v>354</v>
      </c>
      <c r="C2284">
        <f>INDEX(NationalTeams!B:B,MATCH(B2284,NationalTeams!C:C,0))</f>
        <v>52</v>
      </c>
      <c r="D2284" t="s">
        <v>1243</v>
      </c>
      <c r="E2284">
        <f>INDEX(TeamSports!B:B,MATCH(D2284,TeamSports!C:C,0))</f>
        <v>28</v>
      </c>
      <c r="F2284">
        <f>INDEX(RanksTable!J:J,MATCH(B2284,RanksTable!B:B,0))</f>
        <v>7</v>
      </c>
      <c r="H2284" t="str">
        <f t="shared" si="35"/>
        <v>INSERT INTO "TeamRanks" (team_id,team_sport_id,team_rank) VALUES (52,28,7);</v>
      </c>
    </row>
    <row r="2285" spans="2:8" x14ac:dyDescent="0.25">
      <c r="B2285" t="s">
        <v>498</v>
      </c>
      <c r="C2285">
        <f>INDEX(NationalTeams!B:B,MATCH(B2285,NationalTeams!C:C,0))</f>
        <v>53</v>
      </c>
      <c r="D2285" t="s">
        <v>1243</v>
      </c>
      <c r="E2285">
        <f>INDEX(TeamSports!B:B,MATCH(D2285,TeamSports!C:C,0))</f>
        <v>28</v>
      </c>
      <c r="F2285">
        <f>INDEX(RanksTable!J:J,MATCH(B2285,RanksTable!B:B,0))</f>
        <v>7</v>
      </c>
      <c r="H2285" t="str">
        <f t="shared" si="35"/>
        <v>INSERT INTO "TeamRanks" (team_id,team_sport_id,team_rank) VALUES (53,28,7);</v>
      </c>
    </row>
    <row r="2286" spans="2:8" x14ac:dyDescent="0.25">
      <c r="B2286" t="s">
        <v>406</v>
      </c>
      <c r="C2286">
        <f>INDEX(NationalTeams!B:B,MATCH(B2286,NationalTeams!C:C,0))</f>
        <v>54</v>
      </c>
      <c r="D2286" t="s">
        <v>1243</v>
      </c>
      <c r="E2286">
        <f>INDEX(TeamSports!B:B,MATCH(D2286,TeamSports!C:C,0))</f>
        <v>28</v>
      </c>
      <c r="F2286">
        <f>INDEX(RanksTable!J:J,MATCH(B2286,RanksTable!B:B,0))</f>
        <v>7</v>
      </c>
      <c r="H2286" t="str">
        <f t="shared" si="35"/>
        <v>INSERT INTO "TeamRanks" (team_id,team_sport_id,team_rank) VALUES (54,28,7);</v>
      </c>
    </row>
    <row r="2287" spans="2:8" x14ac:dyDescent="0.25">
      <c r="B2287" t="s">
        <v>404</v>
      </c>
      <c r="C2287">
        <f>INDEX(NationalTeams!B:B,MATCH(B2287,NationalTeams!C:C,0))</f>
        <v>55</v>
      </c>
      <c r="D2287" t="s">
        <v>1243</v>
      </c>
      <c r="E2287">
        <f>INDEX(TeamSports!B:B,MATCH(D2287,TeamSports!C:C,0))</f>
        <v>28</v>
      </c>
      <c r="F2287">
        <f>INDEX(RanksTable!J:J,MATCH(B2287,RanksTable!B:B,0))</f>
        <v>7</v>
      </c>
      <c r="H2287" t="str">
        <f t="shared" si="35"/>
        <v>INSERT INTO "TeamRanks" (team_id,team_sport_id,team_rank) VALUES (55,28,7);</v>
      </c>
    </row>
    <row r="2288" spans="2:8" x14ac:dyDescent="0.25">
      <c r="B2288" t="s">
        <v>495</v>
      </c>
      <c r="C2288">
        <f>INDEX(NationalTeams!B:B,MATCH(B2288,NationalTeams!C:C,0))</f>
        <v>56</v>
      </c>
      <c r="D2288" t="s">
        <v>1243</v>
      </c>
      <c r="E2288">
        <f>INDEX(TeamSports!B:B,MATCH(D2288,TeamSports!C:C,0))</f>
        <v>28</v>
      </c>
      <c r="F2288">
        <f>INDEX(RanksTable!J:J,MATCH(B2288,RanksTable!B:B,0))</f>
        <v>2</v>
      </c>
      <c r="H2288" t="str">
        <f t="shared" si="35"/>
        <v>INSERT INTO "TeamRanks" (team_id,team_sport_id,team_rank) VALUES (56,28,2);</v>
      </c>
    </row>
    <row r="2289" spans="2:8" x14ac:dyDescent="0.25">
      <c r="B2289" t="s">
        <v>413</v>
      </c>
      <c r="C2289">
        <f>INDEX(NationalTeams!B:B,MATCH(B2289,NationalTeams!C:C,0))</f>
        <v>57</v>
      </c>
      <c r="D2289" t="s">
        <v>1243</v>
      </c>
      <c r="E2289">
        <f>INDEX(TeamSports!B:B,MATCH(D2289,TeamSports!C:C,0))</f>
        <v>28</v>
      </c>
      <c r="F2289">
        <f>INDEX(RanksTable!J:J,MATCH(B2289,RanksTable!B:B,0))</f>
        <v>7</v>
      </c>
      <c r="H2289" t="str">
        <f t="shared" si="35"/>
        <v>INSERT INTO "TeamRanks" (team_id,team_sport_id,team_rank) VALUES (57,28,7);</v>
      </c>
    </row>
    <row r="2290" spans="2:8" x14ac:dyDescent="0.25">
      <c r="B2290" t="s">
        <v>331</v>
      </c>
      <c r="C2290">
        <f>INDEX(NationalTeams!B:B,MATCH(B2290,NationalTeams!C:C,0))</f>
        <v>58</v>
      </c>
      <c r="D2290" t="s">
        <v>1243</v>
      </c>
      <c r="E2290">
        <f>INDEX(TeamSports!B:B,MATCH(D2290,TeamSports!C:C,0))</f>
        <v>28</v>
      </c>
      <c r="F2290">
        <f>INDEX(RanksTable!J:J,MATCH(B2290,RanksTable!B:B,0))</f>
        <v>7</v>
      </c>
      <c r="H2290" t="str">
        <f t="shared" si="35"/>
        <v>INSERT INTO "TeamRanks" (team_id,team_sport_id,team_rank) VALUES (58,28,7);</v>
      </c>
    </row>
    <row r="2291" spans="2:8" x14ac:dyDescent="0.25">
      <c r="B2291" t="s">
        <v>365</v>
      </c>
      <c r="C2291">
        <f>INDEX(NationalTeams!B:B,MATCH(B2291,NationalTeams!C:C,0))</f>
        <v>59</v>
      </c>
      <c r="D2291" t="s">
        <v>1243</v>
      </c>
      <c r="E2291">
        <f>INDEX(TeamSports!B:B,MATCH(D2291,TeamSports!C:C,0))</f>
        <v>28</v>
      </c>
      <c r="F2291">
        <f>INDEX(RanksTable!J:J,MATCH(B2291,RanksTable!B:B,0))</f>
        <v>7</v>
      </c>
      <c r="H2291" t="str">
        <f t="shared" si="35"/>
        <v>INSERT INTO "TeamRanks" (team_id,team_sport_id,team_rank) VALUES (59,28,7);</v>
      </c>
    </row>
    <row r="2292" spans="2:8" x14ac:dyDescent="0.25">
      <c r="B2292" t="s">
        <v>332</v>
      </c>
      <c r="C2292">
        <f>INDEX(NationalTeams!B:B,MATCH(B2292,NationalTeams!C:C,0))</f>
        <v>60</v>
      </c>
      <c r="D2292" t="s">
        <v>1243</v>
      </c>
      <c r="E2292">
        <f>INDEX(TeamSports!B:B,MATCH(D2292,TeamSports!C:C,0))</f>
        <v>28</v>
      </c>
      <c r="F2292">
        <f>INDEX(RanksTable!J:J,MATCH(B2292,RanksTable!B:B,0))</f>
        <v>7</v>
      </c>
      <c r="H2292" t="str">
        <f t="shared" si="35"/>
        <v>INSERT INTO "TeamRanks" (team_id,team_sport_id,team_rank) VALUES (60,28,7);</v>
      </c>
    </row>
    <row r="2293" spans="2:8" x14ac:dyDescent="0.25">
      <c r="B2293" t="s">
        <v>435</v>
      </c>
      <c r="C2293">
        <f>INDEX(NationalTeams!B:B,MATCH(B2293,NationalTeams!C:C,0))</f>
        <v>61</v>
      </c>
      <c r="D2293" t="s">
        <v>1243</v>
      </c>
      <c r="E2293">
        <f>INDEX(TeamSports!B:B,MATCH(D2293,TeamSports!C:C,0))</f>
        <v>28</v>
      </c>
      <c r="F2293">
        <f>INDEX(RanksTable!J:J,MATCH(B2293,RanksTable!B:B,0))</f>
        <v>7</v>
      </c>
      <c r="H2293" t="str">
        <f t="shared" si="35"/>
        <v>INSERT INTO "TeamRanks" (team_id,team_sport_id,team_rank) VALUES (61,28,7);</v>
      </c>
    </row>
    <row r="2294" spans="2:8" x14ac:dyDescent="0.25">
      <c r="B2294" t="s">
        <v>346</v>
      </c>
      <c r="C2294">
        <f>INDEX(NationalTeams!B:B,MATCH(B2294,NationalTeams!C:C,0))</f>
        <v>62</v>
      </c>
      <c r="D2294" t="s">
        <v>1243</v>
      </c>
      <c r="E2294">
        <f>INDEX(TeamSports!B:B,MATCH(D2294,TeamSports!C:C,0))</f>
        <v>28</v>
      </c>
      <c r="F2294">
        <f>INDEX(RanksTable!J:J,MATCH(B2294,RanksTable!B:B,0))</f>
        <v>7</v>
      </c>
      <c r="H2294" t="str">
        <f t="shared" si="35"/>
        <v>INSERT INTO "TeamRanks" (team_id,team_sport_id,team_rank) VALUES (62,28,7);</v>
      </c>
    </row>
    <row r="2295" spans="2:8" x14ac:dyDescent="0.25">
      <c r="B2295" t="s">
        <v>515</v>
      </c>
      <c r="C2295">
        <f>INDEX(NationalTeams!B:B,MATCH(B2295,NationalTeams!C:C,0))</f>
        <v>63</v>
      </c>
      <c r="D2295" t="s">
        <v>1243</v>
      </c>
      <c r="E2295">
        <f>INDEX(TeamSports!B:B,MATCH(D2295,TeamSports!C:C,0))</f>
        <v>28</v>
      </c>
      <c r="F2295">
        <f>INDEX(RanksTable!J:J,MATCH(B2295,RanksTable!B:B,0))</f>
        <v>5</v>
      </c>
      <c r="H2295" t="str">
        <f t="shared" si="35"/>
        <v>INSERT INTO "TeamRanks" (team_id,team_sport_id,team_rank) VALUES (63,28,5);</v>
      </c>
    </row>
    <row r="2296" spans="2:8" x14ac:dyDescent="0.25">
      <c r="B2296" t="s">
        <v>509</v>
      </c>
      <c r="C2296">
        <f>INDEX(NationalTeams!B:B,MATCH(B2296,NationalTeams!C:C,0))</f>
        <v>64</v>
      </c>
      <c r="D2296" t="s">
        <v>1243</v>
      </c>
      <c r="E2296">
        <f>INDEX(TeamSports!B:B,MATCH(D2296,TeamSports!C:C,0))</f>
        <v>28</v>
      </c>
      <c r="F2296">
        <f>INDEX(RanksTable!J:J,MATCH(B2296,RanksTable!B:B,0))</f>
        <v>7</v>
      </c>
      <c r="H2296" t="str">
        <f t="shared" si="35"/>
        <v>INSERT INTO "TeamRanks" (team_id,team_sport_id,team_rank) VALUES (64,28,7);</v>
      </c>
    </row>
    <row r="2297" spans="2:8" x14ac:dyDescent="0.25">
      <c r="B2297" t="s">
        <v>518</v>
      </c>
      <c r="C2297">
        <f>INDEX(NationalTeams!B:B,MATCH(B2297,NationalTeams!C:C,0))</f>
        <v>65</v>
      </c>
      <c r="D2297" t="s">
        <v>1243</v>
      </c>
      <c r="E2297">
        <f>INDEX(TeamSports!B:B,MATCH(D2297,TeamSports!C:C,0))</f>
        <v>28</v>
      </c>
      <c r="F2297">
        <f>INDEX(RanksTable!J:J,MATCH(B2297,RanksTable!B:B,0))</f>
        <v>7</v>
      </c>
      <c r="H2297" t="str">
        <f t="shared" si="35"/>
        <v>INSERT INTO "TeamRanks" (team_id,team_sport_id,team_rank) VALUES (65,28,7);</v>
      </c>
    </row>
    <row r="2298" spans="2:8" x14ac:dyDescent="0.25">
      <c r="B2298" t="s">
        <v>490</v>
      </c>
      <c r="C2298">
        <f>INDEX(NationalTeams!B:B,MATCH(B2298,NationalTeams!C:C,0))</f>
        <v>66</v>
      </c>
      <c r="D2298" t="s">
        <v>1243</v>
      </c>
      <c r="E2298">
        <f>INDEX(TeamSports!B:B,MATCH(D2298,TeamSports!C:C,0))</f>
        <v>28</v>
      </c>
      <c r="F2298">
        <f>INDEX(RanksTable!J:J,MATCH(B2298,RanksTable!B:B,0))</f>
        <v>3</v>
      </c>
      <c r="H2298" t="str">
        <f t="shared" si="35"/>
        <v>INSERT INTO "TeamRanks" (team_id,team_sport_id,team_rank) VALUES (66,28,3);</v>
      </c>
    </row>
    <row r="2299" spans="2:8" x14ac:dyDescent="0.25">
      <c r="B2299" t="s">
        <v>349</v>
      </c>
      <c r="C2299">
        <f>INDEX(NationalTeams!B:B,MATCH(B2299,NationalTeams!C:C,0))</f>
        <v>67</v>
      </c>
      <c r="D2299" t="s">
        <v>1243</v>
      </c>
      <c r="E2299">
        <f>INDEX(TeamSports!B:B,MATCH(D2299,TeamSports!C:C,0))</f>
        <v>28</v>
      </c>
      <c r="F2299">
        <f>INDEX(RanksTable!J:J,MATCH(B2299,RanksTable!B:B,0))</f>
        <v>4</v>
      </c>
      <c r="H2299" t="str">
        <f t="shared" si="35"/>
        <v>INSERT INTO "TeamRanks" (team_id,team_sport_id,team_rank) VALUES (67,28,4);</v>
      </c>
    </row>
    <row r="2300" spans="2:8" x14ac:dyDescent="0.25">
      <c r="B2300" t="s">
        <v>531</v>
      </c>
      <c r="C2300">
        <f>INDEX(NationalTeams!B:B,MATCH(B2300,NationalTeams!C:C,0))</f>
        <v>68</v>
      </c>
      <c r="D2300" t="s">
        <v>1243</v>
      </c>
      <c r="E2300">
        <f>INDEX(TeamSports!B:B,MATCH(D2300,TeamSports!C:C,0))</f>
        <v>28</v>
      </c>
      <c r="F2300">
        <f>INDEX(RanksTable!J:J,MATCH(B2300,RanksTable!B:B,0))</f>
        <v>7</v>
      </c>
      <c r="H2300" t="str">
        <f t="shared" si="35"/>
        <v>INSERT INTO "TeamRanks" (team_id,team_sport_id,team_rank) VALUES (68,28,7);</v>
      </c>
    </row>
    <row r="2301" spans="2:8" x14ac:dyDescent="0.25">
      <c r="B2301" t="s">
        <v>326</v>
      </c>
      <c r="C2301">
        <f>INDEX(NationalTeams!B:B,MATCH(B2301,NationalTeams!C:C,0))</f>
        <v>69</v>
      </c>
      <c r="D2301" t="s">
        <v>1243</v>
      </c>
      <c r="E2301">
        <f>INDEX(TeamSports!B:B,MATCH(D2301,TeamSports!C:C,0))</f>
        <v>28</v>
      </c>
      <c r="F2301">
        <f>INDEX(RanksTable!J:J,MATCH(B2301,RanksTable!B:B,0))</f>
        <v>7</v>
      </c>
      <c r="H2301" t="str">
        <f t="shared" si="35"/>
        <v>INSERT INTO "TeamRanks" (team_id,team_sport_id,team_rank) VALUES (69,28,7);</v>
      </c>
    </row>
    <row r="2302" spans="2:8" x14ac:dyDescent="0.25">
      <c r="B2302" t="s">
        <v>320</v>
      </c>
      <c r="C2302">
        <f>INDEX(NationalTeams!B:B,MATCH(B2302,NationalTeams!C:C,0))</f>
        <v>70</v>
      </c>
      <c r="D2302" t="s">
        <v>1243</v>
      </c>
      <c r="E2302">
        <f>INDEX(TeamSports!B:B,MATCH(D2302,TeamSports!C:C,0))</f>
        <v>28</v>
      </c>
      <c r="F2302">
        <f>INDEX(RanksTable!J:J,MATCH(B2302,RanksTable!B:B,0))</f>
        <v>7</v>
      </c>
      <c r="H2302" t="str">
        <f t="shared" si="35"/>
        <v>INSERT INTO "TeamRanks" (team_id,team_sport_id,team_rank) VALUES (70,28,7);</v>
      </c>
    </row>
    <row r="2303" spans="2:8" x14ac:dyDescent="0.25">
      <c r="B2303" t="s">
        <v>459</v>
      </c>
      <c r="C2303">
        <f>INDEX(NationalTeams!B:B,MATCH(B2303,NationalTeams!C:C,0))</f>
        <v>71</v>
      </c>
      <c r="D2303" t="s">
        <v>1243</v>
      </c>
      <c r="E2303">
        <f>INDEX(TeamSports!B:B,MATCH(D2303,TeamSports!C:C,0))</f>
        <v>28</v>
      </c>
      <c r="F2303">
        <f>INDEX(RanksTable!J:J,MATCH(B2303,RanksTable!B:B,0))</f>
        <v>7</v>
      </c>
      <c r="H2303" t="str">
        <f t="shared" si="35"/>
        <v>INSERT INTO "TeamRanks" (team_id,team_sport_id,team_rank) VALUES (71,28,7);</v>
      </c>
    </row>
    <row r="2304" spans="2:8" x14ac:dyDescent="0.25">
      <c r="B2304" t="s">
        <v>445</v>
      </c>
      <c r="C2304">
        <f>INDEX(NationalTeams!B:B,MATCH(B2304,NationalTeams!C:C,0))</f>
        <v>72</v>
      </c>
      <c r="D2304" t="s">
        <v>1243</v>
      </c>
      <c r="E2304">
        <f>INDEX(TeamSports!B:B,MATCH(D2304,TeamSports!C:C,0))</f>
        <v>28</v>
      </c>
      <c r="F2304">
        <f>INDEX(RanksTable!J:J,MATCH(B2304,RanksTable!B:B,0))</f>
        <v>7</v>
      </c>
      <c r="H2304" t="str">
        <f t="shared" si="35"/>
        <v>INSERT INTO "TeamRanks" (team_id,team_sport_id,team_rank) VALUES (72,28,7);</v>
      </c>
    </row>
    <row r="2305" spans="2:8" x14ac:dyDescent="0.25">
      <c r="B2305" t="s">
        <v>511</v>
      </c>
      <c r="C2305">
        <f>INDEX(NationalTeams!B:B,MATCH(B2305,NationalTeams!C:C,0))</f>
        <v>73</v>
      </c>
      <c r="D2305" t="s">
        <v>1243</v>
      </c>
      <c r="E2305">
        <f>INDEX(TeamSports!B:B,MATCH(D2305,TeamSports!C:C,0))</f>
        <v>28</v>
      </c>
      <c r="F2305">
        <f>INDEX(RanksTable!J:J,MATCH(B2305,RanksTable!B:B,0))</f>
        <v>7</v>
      </c>
      <c r="H2305" t="str">
        <f t="shared" si="35"/>
        <v>INSERT INTO "TeamRanks" (team_id,team_sport_id,team_rank) VALUES (73,28,7);</v>
      </c>
    </row>
    <row r="2306" spans="2:8" x14ac:dyDescent="0.25">
      <c r="B2306" t="s">
        <v>487</v>
      </c>
      <c r="C2306">
        <f>INDEX(NationalTeams!B:B,MATCH(B2306,NationalTeams!C:C,0))</f>
        <v>74</v>
      </c>
      <c r="D2306" t="s">
        <v>1243</v>
      </c>
      <c r="E2306">
        <f>INDEX(TeamSports!B:B,MATCH(D2306,TeamSports!C:C,0))</f>
        <v>28</v>
      </c>
      <c r="F2306">
        <f>INDEX(RanksTable!J:J,MATCH(B2306,RanksTable!B:B,0))</f>
        <v>6</v>
      </c>
      <c r="H2306" t="str">
        <f t="shared" si="35"/>
        <v>INSERT INTO "TeamRanks" (team_id,team_sport_id,team_rank) VALUES (74,28,6);</v>
      </c>
    </row>
    <row r="2307" spans="2:8" x14ac:dyDescent="0.25">
      <c r="B2307" t="s">
        <v>383</v>
      </c>
      <c r="C2307">
        <f>INDEX(NationalTeams!B:B,MATCH(B2307,NationalTeams!C:C,0))</f>
        <v>75</v>
      </c>
      <c r="D2307" t="s">
        <v>1243</v>
      </c>
      <c r="E2307">
        <f>INDEX(TeamSports!B:B,MATCH(D2307,TeamSports!C:C,0))</f>
        <v>28</v>
      </c>
      <c r="F2307">
        <f>INDEX(RanksTable!J:J,MATCH(B2307,RanksTable!B:B,0))</f>
        <v>7</v>
      </c>
      <c r="H2307" t="str">
        <f t="shared" si="35"/>
        <v>INSERT INTO "TeamRanks" (team_id,team_sport_id,team_rank) VALUES (75,28,7);</v>
      </c>
    </row>
    <row r="2308" spans="2:8" x14ac:dyDescent="0.25">
      <c r="B2308" t="s">
        <v>517</v>
      </c>
      <c r="C2308">
        <f>INDEX(NationalTeams!B:B,MATCH(B2308,NationalTeams!C:C,0))</f>
        <v>76</v>
      </c>
      <c r="D2308" t="s">
        <v>1243</v>
      </c>
      <c r="E2308">
        <f>INDEX(TeamSports!B:B,MATCH(D2308,TeamSports!C:C,0))</f>
        <v>28</v>
      </c>
      <c r="F2308">
        <f>INDEX(RanksTable!J:J,MATCH(B2308,RanksTable!B:B,0))</f>
        <v>7</v>
      </c>
      <c r="H2308" t="str">
        <f t="shared" ref="H2308:H2371" si="36">_xlfn.CONCAT($H$1,$L$1,$C$1,$L$1," ",$J$1,$C$2,$N$1,$E$2,$N$1,$F$2,$K$1,$I$1,$J$1,C2308,$N$1,E2308,$N$1,F2308,$K$1,$O$1)</f>
        <v>INSERT INTO "TeamRanks" (team_id,team_sport_id,team_rank) VALUES (76,28,7);</v>
      </c>
    </row>
    <row r="2309" spans="2:8" x14ac:dyDescent="0.25">
      <c r="B2309" t="s">
        <v>391</v>
      </c>
      <c r="C2309">
        <f>INDEX(NationalTeams!B:B,MATCH(B2309,NationalTeams!C:C,0))</f>
        <v>77</v>
      </c>
      <c r="D2309" t="s">
        <v>1243</v>
      </c>
      <c r="E2309">
        <f>INDEX(TeamSports!B:B,MATCH(D2309,TeamSports!C:C,0))</f>
        <v>28</v>
      </c>
      <c r="F2309">
        <f>INDEX(RanksTable!J:J,MATCH(B2309,RanksTable!B:B,0))</f>
        <v>7</v>
      </c>
      <c r="H2309" t="str">
        <f t="shared" si="36"/>
        <v>INSERT INTO "TeamRanks" (team_id,team_sport_id,team_rank) VALUES (77,28,7);</v>
      </c>
    </row>
    <row r="2310" spans="2:8" x14ac:dyDescent="0.25">
      <c r="B2310" t="s">
        <v>524</v>
      </c>
      <c r="C2310">
        <f>INDEX(NationalTeams!B:B,MATCH(B2310,NationalTeams!C:C,0))</f>
        <v>78</v>
      </c>
      <c r="D2310" t="s">
        <v>1243</v>
      </c>
      <c r="E2310">
        <f>INDEX(TeamSports!B:B,MATCH(D2310,TeamSports!C:C,0))</f>
        <v>28</v>
      </c>
      <c r="F2310">
        <f>INDEX(RanksTable!J:J,MATCH(B2310,RanksTable!B:B,0))</f>
        <v>7</v>
      </c>
      <c r="H2310" t="str">
        <f t="shared" si="36"/>
        <v>INSERT INTO "TeamRanks" (team_id,team_sport_id,team_rank) VALUES (78,28,7);</v>
      </c>
    </row>
    <row r="2311" spans="2:8" x14ac:dyDescent="0.25">
      <c r="B2311" t="s">
        <v>325</v>
      </c>
      <c r="C2311">
        <f>INDEX(NationalTeams!B:B,MATCH(B2311,NationalTeams!C:C,0))</f>
        <v>79</v>
      </c>
      <c r="D2311" t="s">
        <v>1243</v>
      </c>
      <c r="E2311">
        <f>INDEX(TeamSports!B:B,MATCH(D2311,TeamSports!C:C,0))</f>
        <v>28</v>
      </c>
      <c r="F2311">
        <f>INDEX(RanksTable!J:J,MATCH(B2311,RanksTable!B:B,0))</f>
        <v>7</v>
      </c>
      <c r="H2311" t="str">
        <f t="shared" si="36"/>
        <v>INSERT INTO "TeamRanks" (team_id,team_sport_id,team_rank) VALUES (79,28,7);</v>
      </c>
    </row>
    <row r="2312" spans="2:8" x14ac:dyDescent="0.25">
      <c r="B2312" t="s">
        <v>536</v>
      </c>
      <c r="C2312">
        <f>INDEX(NationalTeams!B:B,MATCH(B2312,NationalTeams!C:C,0))</f>
        <v>80</v>
      </c>
      <c r="D2312" t="s">
        <v>1243</v>
      </c>
      <c r="E2312">
        <f>INDEX(TeamSports!B:B,MATCH(D2312,TeamSports!C:C,0))</f>
        <v>28</v>
      </c>
      <c r="F2312">
        <f>INDEX(RanksTable!J:J,MATCH(B2312,RanksTable!B:B,0))</f>
        <v>7</v>
      </c>
      <c r="H2312" t="str">
        <f t="shared" si="36"/>
        <v>INSERT INTO "TeamRanks" (team_id,team_sport_id,team_rank) VALUES (80,28,7);</v>
      </c>
    </row>
    <row r="2313" spans="2:8" x14ac:dyDescent="0.25">
      <c r="B2313" t="s">
        <v>405</v>
      </c>
      <c r="C2313">
        <f>INDEX(NationalTeams!B:B,MATCH(B2313,NationalTeams!C:C,0))</f>
        <v>81</v>
      </c>
      <c r="D2313" t="s">
        <v>1243</v>
      </c>
      <c r="E2313">
        <f>INDEX(TeamSports!B:B,MATCH(D2313,TeamSports!C:C,0))</f>
        <v>28</v>
      </c>
      <c r="F2313">
        <f>INDEX(RanksTable!J:J,MATCH(B2313,RanksTable!B:B,0))</f>
        <v>7</v>
      </c>
      <c r="H2313" t="str">
        <f t="shared" si="36"/>
        <v>INSERT INTO "TeamRanks" (team_id,team_sport_id,team_rank) VALUES (81,28,7);</v>
      </c>
    </row>
    <row r="2314" spans="2:8" x14ac:dyDescent="0.25">
      <c r="B2314" t="s">
        <v>508</v>
      </c>
      <c r="C2314">
        <f>INDEX(NationalTeams!B:B,MATCH(B2314,NationalTeams!C:C,0))</f>
        <v>82</v>
      </c>
      <c r="D2314" t="s">
        <v>1243</v>
      </c>
      <c r="E2314">
        <f>INDEX(TeamSports!B:B,MATCH(D2314,TeamSports!C:C,0))</f>
        <v>28</v>
      </c>
      <c r="F2314">
        <f>INDEX(RanksTable!J:J,MATCH(B2314,RanksTable!B:B,0))</f>
        <v>7</v>
      </c>
      <c r="H2314" t="str">
        <f t="shared" si="36"/>
        <v>INSERT INTO "TeamRanks" (team_id,team_sport_id,team_rank) VALUES (82,28,7);</v>
      </c>
    </row>
    <row r="2315" spans="2:8" x14ac:dyDescent="0.25">
      <c r="B2315" t="s">
        <v>477</v>
      </c>
      <c r="C2315">
        <f>INDEX(NationalTeams!B:B,MATCH(B2315,NationalTeams!C:C,0))</f>
        <v>83</v>
      </c>
      <c r="D2315" t="s">
        <v>1243</v>
      </c>
      <c r="E2315">
        <f>INDEX(TeamSports!B:B,MATCH(D2315,TeamSports!C:C,0))</f>
        <v>28</v>
      </c>
      <c r="F2315">
        <f>INDEX(RanksTable!J:J,MATCH(B2315,RanksTable!B:B,0))</f>
        <v>7</v>
      </c>
      <c r="H2315" t="str">
        <f t="shared" si="36"/>
        <v>INSERT INTO "TeamRanks" (team_id,team_sport_id,team_rank) VALUES (83,28,7);</v>
      </c>
    </row>
    <row r="2316" spans="2:8" x14ac:dyDescent="0.25">
      <c r="B2316" t="s">
        <v>396</v>
      </c>
      <c r="C2316">
        <f>INDEX(NationalTeams!B:B,MATCH(B2316,NationalTeams!C:C,0))</f>
        <v>84</v>
      </c>
      <c r="D2316" t="s">
        <v>1243</v>
      </c>
      <c r="E2316">
        <f>INDEX(TeamSports!B:B,MATCH(D2316,TeamSports!C:C,0))</f>
        <v>28</v>
      </c>
      <c r="F2316">
        <f>INDEX(RanksTable!J:J,MATCH(B2316,RanksTable!B:B,0))</f>
        <v>7</v>
      </c>
      <c r="H2316" t="str">
        <f t="shared" si="36"/>
        <v>INSERT INTO "TeamRanks" (team_id,team_sport_id,team_rank) VALUES (84,28,7);</v>
      </c>
    </row>
    <row r="2317" spans="2:8" x14ac:dyDescent="0.25">
      <c r="B2317" t="s">
        <v>382</v>
      </c>
      <c r="C2317">
        <f>INDEX(NationalTeams!B:B,MATCH(B2317,NationalTeams!C:C,0))</f>
        <v>85</v>
      </c>
      <c r="D2317" t="s">
        <v>1243</v>
      </c>
      <c r="E2317">
        <f>INDEX(TeamSports!B:B,MATCH(D2317,TeamSports!C:C,0))</f>
        <v>28</v>
      </c>
      <c r="F2317">
        <f>INDEX(RanksTable!J:J,MATCH(B2317,RanksTable!B:B,0))</f>
        <v>7</v>
      </c>
      <c r="H2317" t="str">
        <f t="shared" si="36"/>
        <v>INSERT INTO "TeamRanks" (team_id,team_sport_id,team_rank) VALUES (85,28,7);</v>
      </c>
    </row>
    <row r="2318" spans="2:8" x14ac:dyDescent="0.25">
      <c r="B2318" t="s">
        <v>338</v>
      </c>
      <c r="C2318">
        <f>INDEX(NationalTeams!B:B,MATCH(B2318,NationalTeams!C:C,0))</f>
        <v>86</v>
      </c>
      <c r="D2318" t="s">
        <v>1243</v>
      </c>
      <c r="E2318">
        <f>INDEX(TeamSports!B:B,MATCH(D2318,TeamSports!C:C,0))</f>
        <v>28</v>
      </c>
      <c r="F2318">
        <f>INDEX(RanksTable!J:J,MATCH(B2318,RanksTable!B:B,0))</f>
        <v>7</v>
      </c>
      <c r="H2318" t="str">
        <f t="shared" si="36"/>
        <v>INSERT INTO "TeamRanks" (team_id,team_sport_id,team_rank) VALUES (86,28,7);</v>
      </c>
    </row>
    <row r="2319" spans="2:8" x14ac:dyDescent="0.25">
      <c r="B2319" t="s">
        <v>392</v>
      </c>
      <c r="C2319">
        <f>INDEX(NationalTeams!B:B,MATCH(B2319,NationalTeams!C:C,0))</f>
        <v>87</v>
      </c>
      <c r="D2319" t="s">
        <v>1243</v>
      </c>
      <c r="E2319">
        <f>INDEX(TeamSports!B:B,MATCH(D2319,TeamSports!C:C,0))</f>
        <v>28</v>
      </c>
      <c r="F2319">
        <f>INDEX(RanksTable!J:J,MATCH(B2319,RanksTable!B:B,0))</f>
        <v>7</v>
      </c>
      <c r="H2319" t="str">
        <f t="shared" si="36"/>
        <v>INSERT INTO "TeamRanks" (team_id,team_sport_id,team_rank) VALUES (87,28,7);</v>
      </c>
    </row>
    <row r="2320" spans="2:8" x14ac:dyDescent="0.25">
      <c r="B2320" t="s">
        <v>335</v>
      </c>
      <c r="C2320">
        <f>INDEX(NationalTeams!B:B,MATCH(B2320,NationalTeams!C:C,0))</f>
        <v>88</v>
      </c>
      <c r="D2320" t="s">
        <v>1243</v>
      </c>
      <c r="E2320">
        <f>INDEX(TeamSports!B:B,MATCH(D2320,TeamSports!C:C,0))</f>
        <v>28</v>
      </c>
      <c r="F2320">
        <f>INDEX(RanksTable!J:J,MATCH(B2320,RanksTable!B:B,0))</f>
        <v>7</v>
      </c>
      <c r="H2320" t="str">
        <f t="shared" si="36"/>
        <v>INSERT INTO "TeamRanks" (team_id,team_sport_id,team_rank) VALUES (88,28,7);</v>
      </c>
    </row>
    <row r="2321" spans="2:8" x14ac:dyDescent="0.25">
      <c r="B2321" t="s">
        <v>333</v>
      </c>
      <c r="C2321">
        <f>INDEX(NationalTeams!B:B,MATCH(B2321,NationalTeams!C:C,0))</f>
        <v>89</v>
      </c>
      <c r="D2321" t="s">
        <v>1243</v>
      </c>
      <c r="E2321">
        <f>INDEX(TeamSports!B:B,MATCH(D2321,TeamSports!C:C,0))</f>
        <v>28</v>
      </c>
      <c r="F2321">
        <f>INDEX(RanksTable!J:J,MATCH(B2321,RanksTable!B:B,0))</f>
        <v>7</v>
      </c>
      <c r="H2321" t="str">
        <f t="shared" si="36"/>
        <v>INSERT INTO "TeamRanks" (team_id,team_sport_id,team_rank) VALUES (89,28,7);</v>
      </c>
    </row>
    <row r="2322" spans="2:8" x14ac:dyDescent="0.25">
      <c r="B2322" t="s">
        <v>397</v>
      </c>
      <c r="C2322">
        <f>INDEX(NationalTeams!B:B,MATCH(B2322,NationalTeams!C:C,0))</f>
        <v>90</v>
      </c>
      <c r="D2322" t="s">
        <v>1243</v>
      </c>
      <c r="E2322">
        <f>INDEX(TeamSports!B:B,MATCH(D2322,TeamSports!C:C,0))</f>
        <v>28</v>
      </c>
      <c r="F2322">
        <f>INDEX(RanksTable!J:J,MATCH(B2322,RanksTable!B:B,0))</f>
        <v>7</v>
      </c>
      <c r="H2322" t="str">
        <f t="shared" si="36"/>
        <v>INSERT INTO "TeamRanks" (team_id,team_sport_id,team_rank) VALUES (90,28,7);</v>
      </c>
    </row>
    <row r="2323" spans="2:8" x14ac:dyDescent="0.25">
      <c r="B2323" t="s">
        <v>469</v>
      </c>
      <c r="C2323">
        <f>INDEX(NationalTeams!B:B,MATCH(B2323,NationalTeams!C:C,0))</f>
        <v>91</v>
      </c>
      <c r="D2323" t="s">
        <v>1243</v>
      </c>
      <c r="E2323">
        <f>INDEX(TeamSports!B:B,MATCH(D2323,TeamSports!C:C,0))</f>
        <v>28</v>
      </c>
      <c r="F2323">
        <f>INDEX(RanksTable!J:J,MATCH(B2323,RanksTable!B:B,0))</f>
        <v>5</v>
      </c>
      <c r="H2323" t="str">
        <f t="shared" si="36"/>
        <v>INSERT INTO "TeamRanks" (team_id,team_sport_id,team_rank) VALUES (91,28,5);</v>
      </c>
    </row>
    <row r="2324" spans="2:8" x14ac:dyDescent="0.25">
      <c r="B2324" t="s">
        <v>512</v>
      </c>
      <c r="C2324">
        <f>INDEX(NationalTeams!B:B,MATCH(B2324,NationalTeams!C:C,0))</f>
        <v>92</v>
      </c>
      <c r="D2324" t="s">
        <v>1243</v>
      </c>
      <c r="E2324">
        <f>INDEX(TeamSports!B:B,MATCH(D2324,TeamSports!C:C,0))</f>
        <v>28</v>
      </c>
      <c r="F2324">
        <f>INDEX(RanksTable!J:J,MATCH(B2324,RanksTable!B:B,0))</f>
        <v>7</v>
      </c>
      <c r="H2324" t="str">
        <f t="shared" si="36"/>
        <v>INSERT INTO "TeamRanks" (team_id,team_sport_id,team_rank) VALUES (92,28,7);</v>
      </c>
    </row>
    <row r="2325" spans="2:8" x14ac:dyDescent="0.25">
      <c r="B2325" t="s">
        <v>458</v>
      </c>
      <c r="C2325">
        <f>INDEX(NationalTeams!B:B,MATCH(B2325,NationalTeams!C:C,0))</f>
        <v>93</v>
      </c>
      <c r="D2325" t="s">
        <v>1243</v>
      </c>
      <c r="E2325">
        <f>INDEX(TeamSports!B:B,MATCH(D2325,TeamSports!C:C,0))</f>
        <v>28</v>
      </c>
      <c r="F2325">
        <f>INDEX(RanksTable!J:J,MATCH(B2325,RanksTable!B:B,0))</f>
        <v>3</v>
      </c>
      <c r="H2325" t="str">
        <f t="shared" si="36"/>
        <v>INSERT INTO "TeamRanks" (team_id,team_sport_id,team_rank) VALUES (93,28,3);</v>
      </c>
    </row>
    <row r="2326" spans="2:8" x14ac:dyDescent="0.25">
      <c r="B2326" t="s">
        <v>444</v>
      </c>
      <c r="C2326">
        <f>INDEX(NationalTeams!B:B,MATCH(B2326,NationalTeams!C:C,0))</f>
        <v>94</v>
      </c>
      <c r="D2326" t="s">
        <v>1243</v>
      </c>
      <c r="E2326">
        <f>INDEX(TeamSports!B:B,MATCH(D2326,TeamSports!C:C,0))</f>
        <v>28</v>
      </c>
      <c r="F2326">
        <f>INDEX(RanksTable!J:J,MATCH(B2326,RanksTable!B:B,0))</f>
        <v>1</v>
      </c>
      <c r="H2326" t="str">
        <f t="shared" si="36"/>
        <v>INSERT INTO "TeamRanks" (team_id,team_sport_id,team_rank) VALUES (94,28,1);</v>
      </c>
    </row>
    <row r="2327" spans="2:8" x14ac:dyDescent="0.25">
      <c r="B2327" t="s">
        <v>493</v>
      </c>
      <c r="C2327">
        <f>INDEX(NationalTeams!B:B,MATCH(B2327,NationalTeams!C:C,0))</f>
        <v>95</v>
      </c>
      <c r="D2327" t="s">
        <v>1243</v>
      </c>
      <c r="E2327">
        <f>INDEX(TeamSports!B:B,MATCH(D2327,TeamSports!C:C,0))</f>
        <v>28</v>
      </c>
      <c r="F2327">
        <f>INDEX(RanksTable!J:J,MATCH(B2327,RanksTable!B:B,0))</f>
        <v>3</v>
      </c>
      <c r="H2327" t="str">
        <f t="shared" si="36"/>
        <v>INSERT INTO "TeamRanks" (team_id,team_sport_id,team_rank) VALUES (95,28,3);</v>
      </c>
    </row>
    <row r="2328" spans="2:8" x14ac:dyDescent="0.25">
      <c r="B2328" t="s">
        <v>431</v>
      </c>
      <c r="C2328">
        <f>INDEX(NationalTeams!B:B,MATCH(B2328,NationalTeams!C:C,0))</f>
        <v>96</v>
      </c>
      <c r="D2328" t="s">
        <v>1243</v>
      </c>
      <c r="E2328">
        <f>INDEX(TeamSports!B:B,MATCH(D2328,TeamSports!C:C,0))</f>
        <v>28</v>
      </c>
      <c r="F2328">
        <f>INDEX(RanksTable!J:J,MATCH(B2328,RanksTable!B:B,0))</f>
        <v>7</v>
      </c>
      <c r="H2328" t="str">
        <f t="shared" si="36"/>
        <v>INSERT INTO "TeamRanks" (team_id,team_sport_id,team_rank) VALUES (96,28,7);</v>
      </c>
    </row>
    <row r="2329" spans="2:8" x14ac:dyDescent="0.25">
      <c r="B2329" t="s">
        <v>427</v>
      </c>
      <c r="C2329">
        <f>INDEX(NationalTeams!B:B,MATCH(B2329,NationalTeams!C:C,0))</f>
        <v>97</v>
      </c>
      <c r="D2329" t="s">
        <v>1243</v>
      </c>
      <c r="E2329">
        <f>INDEX(TeamSports!B:B,MATCH(D2329,TeamSports!C:C,0))</f>
        <v>28</v>
      </c>
      <c r="F2329">
        <f>INDEX(RanksTable!J:J,MATCH(B2329,RanksTable!B:B,0))</f>
        <v>7</v>
      </c>
      <c r="H2329" t="str">
        <f t="shared" si="36"/>
        <v>INSERT INTO "TeamRanks" (team_id,team_sport_id,team_rank) VALUES (97,28,7);</v>
      </c>
    </row>
    <row r="2330" spans="2:8" x14ac:dyDescent="0.25">
      <c r="B2330" t="s">
        <v>513</v>
      </c>
      <c r="C2330">
        <f>INDEX(NationalTeams!B:B,MATCH(B2330,NationalTeams!C:C,0))</f>
        <v>98</v>
      </c>
      <c r="D2330" t="s">
        <v>1243</v>
      </c>
      <c r="E2330">
        <f>INDEX(TeamSports!B:B,MATCH(D2330,TeamSports!C:C,0))</f>
        <v>28</v>
      </c>
      <c r="F2330">
        <f>INDEX(RanksTable!J:J,MATCH(B2330,RanksTable!B:B,0))</f>
        <v>7</v>
      </c>
      <c r="H2330" t="str">
        <f t="shared" si="36"/>
        <v>INSERT INTO "TeamRanks" (team_id,team_sport_id,team_rank) VALUES (98,28,7);</v>
      </c>
    </row>
    <row r="2331" spans="2:8" x14ac:dyDescent="0.25">
      <c r="B2331" t="s">
        <v>503</v>
      </c>
      <c r="C2331">
        <f>INDEX(NationalTeams!B:B,MATCH(B2331,NationalTeams!C:C,0))</f>
        <v>99</v>
      </c>
      <c r="D2331" t="s">
        <v>1243</v>
      </c>
      <c r="E2331">
        <f>INDEX(TeamSports!B:B,MATCH(D2331,TeamSports!C:C,0))</f>
        <v>28</v>
      </c>
      <c r="F2331">
        <f>INDEX(RanksTable!J:J,MATCH(B2331,RanksTable!B:B,0))</f>
        <v>7</v>
      </c>
      <c r="H2331" t="str">
        <f t="shared" si="36"/>
        <v>INSERT INTO "TeamRanks" (team_id,team_sport_id,team_rank) VALUES (99,28,7);</v>
      </c>
    </row>
    <row r="2332" spans="2:8" x14ac:dyDescent="0.25">
      <c r="B2332" t="s">
        <v>519</v>
      </c>
      <c r="C2332">
        <f>INDEX(NationalTeams!B:B,MATCH(B2332,NationalTeams!C:C,0))</f>
        <v>100</v>
      </c>
      <c r="D2332" t="s">
        <v>1243</v>
      </c>
      <c r="E2332">
        <f>INDEX(TeamSports!B:B,MATCH(D2332,TeamSports!C:C,0))</f>
        <v>28</v>
      </c>
      <c r="F2332">
        <f>INDEX(RanksTable!J:J,MATCH(B2332,RanksTable!B:B,0))</f>
        <v>7</v>
      </c>
      <c r="H2332" t="str">
        <f t="shared" si="36"/>
        <v>INSERT INTO "TeamRanks" (team_id,team_sport_id,team_rank) VALUES (100,28,7);</v>
      </c>
    </row>
    <row r="2333" spans="2:8" x14ac:dyDescent="0.25">
      <c r="B2333" t="s">
        <v>410</v>
      </c>
      <c r="C2333">
        <f>INDEX(NationalTeams!B:B,MATCH(B2333,NationalTeams!C:C,0))</f>
        <v>101</v>
      </c>
      <c r="D2333" t="s">
        <v>1243</v>
      </c>
      <c r="E2333">
        <f>INDEX(TeamSports!B:B,MATCH(D2333,TeamSports!C:C,0))</f>
        <v>28</v>
      </c>
      <c r="F2333">
        <f>INDEX(RanksTable!J:J,MATCH(B2333,RanksTable!B:B,0))</f>
        <v>7</v>
      </c>
      <c r="H2333" t="str">
        <f t="shared" si="36"/>
        <v>INSERT INTO "TeamRanks" (team_id,team_sport_id,team_rank) VALUES (101,28,7);</v>
      </c>
    </row>
    <row r="2334" spans="2:8" x14ac:dyDescent="0.25">
      <c r="B2334" t="s">
        <v>486</v>
      </c>
      <c r="C2334">
        <f>INDEX(NationalTeams!B:B,MATCH(B2334,NationalTeams!C:C,0))</f>
        <v>102</v>
      </c>
      <c r="D2334" t="s">
        <v>1243</v>
      </c>
      <c r="E2334">
        <f>INDEX(TeamSports!B:B,MATCH(D2334,TeamSports!C:C,0))</f>
        <v>28</v>
      </c>
      <c r="F2334">
        <f>INDEX(RanksTable!J:J,MATCH(B2334,RanksTable!B:B,0))</f>
        <v>7</v>
      </c>
      <c r="H2334" t="str">
        <f t="shared" si="36"/>
        <v>INSERT INTO "TeamRanks" (team_id,team_sport_id,team_rank) VALUES (102,28,7);</v>
      </c>
    </row>
    <row r="2335" spans="2:8" x14ac:dyDescent="0.25">
      <c r="B2335" t="s">
        <v>526</v>
      </c>
      <c r="C2335">
        <f>INDEX(NationalTeams!B:B,MATCH(B2335,NationalTeams!C:C,0))</f>
        <v>103</v>
      </c>
      <c r="D2335" t="s">
        <v>1243</v>
      </c>
      <c r="E2335">
        <f>INDEX(TeamSports!B:B,MATCH(D2335,TeamSports!C:C,0))</f>
        <v>28</v>
      </c>
      <c r="F2335">
        <f>INDEX(RanksTable!J:J,MATCH(B2335,RanksTable!B:B,0))</f>
        <v>7</v>
      </c>
      <c r="H2335" t="str">
        <f t="shared" si="36"/>
        <v>INSERT INTO "TeamRanks" (team_id,team_sport_id,team_rank) VALUES (103,28,7);</v>
      </c>
    </row>
    <row r="2336" spans="2:8" x14ac:dyDescent="0.25">
      <c r="B2336" t="s">
        <v>470</v>
      </c>
      <c r="C2336">
        <f>INDEX(NationalTeams!B:B,MATCH(B2336,NationalTeams!C:C,0))</f>
        <v>104</v>
      </c>
      <c r="D2336" t="s">
        <v>1243</v>
      </c>
      <c r="E2336">
        <f>INDEX(TeamSports!B:B,MATCH(D2336,TeamSports!C:C,0))</f>
        <v>28</v>
      </c>
      <c r="F2336">
        <f>INDEX(RanksTable!J:J,MATCH(B2336,RanksTable!B:B,0))</f>
        <v>7</v>
      </c>
      <c r="H2336" t="str">
        <f t="shared" si="36"/>
        <v>INSERT INTO "TeamRanks" (team_id,team_sport_id,team_rank) VALUES (104,28,7);</v>
      </c>
    </row>
    <row r="2337" spans="2:8" x14ac:dyDescent="0.25">
      <c r="B2337" t="s">
        <v>461</v>
      </c>
      <c r="C2337">
        <f>INDEX(NationalTeams!B:B,MATCH(B2337,NationalTeams!C:C,0))</f>
        <v>105</v>
      </c>
      <c r="D2337" t="s">
        <v>1243</v>
      </c>
      <c r="E2337">
        <f>INDEX(TeamSports!B:B,MATCH(D2337,TeamSports!C:C,0))</f>
        <v>28</v>
      </c>
      <c r="F2337">
        <f>INDEX(RanksTable!J:J,MATCH(B2337,RanksTable!B:B,0))</f>
        <v>7</v>
      </c>
      <c r="H2337" t="str">
        <f t="shared" si="36"/>
        <v>INSERT INTO "TeamRanks" (team_id,team_sport_id,team_rank) VALUES (105,28,7);</v>
      </c>
    </row>
    <row r="2338" spans="2:8" x14ac:dyDescent="0.25">
      <c r="B2338" t="s">
        <v>418</v>
      </c>
      <c r="C2338">
        <f>INDEX(NationalTeams!B:B,MATCH(B2338,NationalTeams!C:C,0))</f>
        <v>106</v>
      </c>
      <c r="D2338" t="s">
        <v>1243</v>
      </c>
      <c r="E2338">
        <f>INDEX(TeamSports!B:B,MATCH(D2338,TeamSports!C:C,0))</f>
        <v>28</v>
      </c>
      <c r="F2338">
        <f>INDEX(RanksTable!J:J,MATCH(B2338,RanksTable!B:B,0))</f>
        <v>7</v>
      </c>
      <c r="H2338" t="str">
        <f t="shared" si="36"/>
        <v>INSERT INTO "TeamRanks" (team_id,team_sport_id,team_rank) VALUES (106,28,7);</v>
      </c>
    </row>
    <row r="2339" spans="2:8" x14ac:dyDescent="0.25">
      <c r="B2339" t="s">
        <v>417</v>
      </c>
      <c r="C2339">
        <f>INDEX(NationalTeams!B:B,MATCH(B2339,NationalTeams!C:C,0))</f>
        <v>107</v>
      </c>
      <c r="D2339" t="s">
        <v>1243</v>
      </c>
      <c r="E2339">
        <f>INDEX(TeamSports!B:B,MATCH(D2339,TeamSports!C:C,0))</f>
        <v>28</v>
      </c>
      <c r="F2339">
        <f>INDEX(RanksTable!J:J,MATCH(B2339,RanksTable!B:B,0))</f>
        <v>7</v>
      </c>
      <c r="H2339" t="str">
        <f t="shared" si="36"/>
        <v>INSERT INTO "TeamRanks" (team_id,team_sport_id,team_rank) VALUES (107,28,7);</v>
      </c>
    </row>
    <row r="2340" spans="2:8" x14ac:dyDescent="0.25">
      <c r="B2340" t="s">
        <v>421</v>
      </c>
      <c r="C2340">
        <f>INDEX(NationalTeams!B:B,MATCH(B2340,NationalTeams!C:C,0))</f>
        <v>108</v>
      </c>
      <c r="D2340" t="s">
        <v>1243</v>
      </c>
      <c r="E2340">
        <f>INDEX(TeamSports!B:B,MATCH(D2340,TeamSports!C:C,0))</f>
        <v>28</v>
      </c>
      <c r="F2340">
        <f>INDEX(RanksTable!J:J,MATCH(B2340,RanksTable!B:B,0))</f>
        <v>7</v>
      </c>
      <c r="H2340" t="str">
        <f t="shared" si="36"/>
        <v>INSERT INTO "TeamRanks" (team_id,team_sport_id,team_rank) VALUES (108,28,7);</v>
      </c>
    </row>
    <row r="2341" spans="2:8" x14ac:dyDescent="0.25">
      <c r="B2341" t="s">
        <v>530</v>
      </c>
      <c r="C2341">
        <f>INDEX(NationalTeams!B:B,MATCH(B2341,NationalTeams!C:C,0))</f>
        <v>109</v>
      </c>
      <c r="D2341" t="s">
        <v>1243</v>
      </c>
      <c r="E2341">
        <f>INDEX(TeamSports!B:B,MATCH(D2341,TeamSports!C:C,0))</f>
        <v>28</v>
      </c>
      <c r="F2341">
        <f>INDEX(RanksTable!J:J,MATCH(B2341,RanksTable!B:B,0))</f>
        <v>7</v>
      </c>
      <c r="H2341" t="str">
        <f t="shared" si="36"/>
        <v>INSERT INTO "TeamRanks" (team_id,team_sport_id,team_rank) VALUES (109,28,7);</v>
      </c>
    </row>
    <row r="2342" spans="2:8" x14ac:dyDescent="0.25">
      <c r="B2342" t="s">
        <v>488</v>
      </c>
      <c r="C2342">
        <f>INDEX(NationalTeams!B:B,MATCH(B2342,NationalTeams!C:C,0))</f>
        <v>110</v>
      </c>
      <c r="D2342" t="s">
        <v>1243</v>
      </c>
      <c r="E2342">
        <f>INDEX(TeamSports!B:B,MATCH(D2342,TeamSports!C:C,0))</f>
        <v>28</v>
      </c>
      <c r="F2342">
        <f>INDEX(RanksTable!J:J,MATCH(B2342,RanksTable!B:B,0))</f>
        <v>7</v>
      </c>
      <c r="H2342" t="str">
        <f t="shared" si="36"/>
        <v>INSERT INTO "TeamRanks" (team_id,team_sport_id,team_rank) VALUES (110,28,7);</v>
      </c>
    </row>
    <row r="2343" spans="2:8" x14ac:dyDescent="0.25">
      <c r="B2343" t="s">
        <v>352</v>
      </c>
      <c r="C2343">
        <f>INDEX(NationalTeams!B:B,MATCH(B2343,NationalTeams!C:C,0))</f>
        <v>111</v>
      </c>
      <c r="D2343" t="s">
        <v>1243</v>
      </c>
      <c r="E2343">
        <f>INDEX(TeamSports!B:B,MATCH(D2343,TeamSports!C:C,0))</f>
        <v>28</v>
      </c>
      <c r="F2343">
        <f>INDEX(RanksTable!J:J,MATCH(B2343,RanksTable!B:B,0))</f>
        <v>7</v>
      </c>
      <c r="H2343" t="str">
        <f t="shared" si="36"/>
        <v>INSERT INTO "TeamRanks" (team_id,team_sport_id,team_rank) VALUES (111,28,7);</v>
      </c>
    </row>
    <row r="2344" spans="2:8" x14ac:dyDescent="0.25">
      <c r="B2344" t="s">
        <v>422</v>
      </c>
      <c r="C2344">
        <f>INDEX(NationalTeams!B:B,MATCH(B2344,NationalTeams!C:C,0))</f>
        <v>112</v>
      </c>
      <c r="D2344" t="s">
        <v>1243</v>
      </c>
      <c r="E2344">
        <f>INDEX(TeamSports!B:B,MATCH(D2344,TeamSports!C:C,0))</f>
        <v>28</v>
      </c>
      <c r="F2344">
        <f>INDEX(RanksTable!J:J,MATCH(B2344,RanksTable!B:B,0))</f>
        <v>2</v>
      </c>
      <c r="H2344" t="str">
        <f t="shared" si="36"/>
        <v>INSERT INTO "TeamRanks" (team_id,team_sport_id,team_rank) VALUES (112,28,2);</v>
      </c>
    </row>
    <row r="2345" spans="2:8" x14ac:dyDescent="0.25">
      <c r="B2345" t="s">
        <v>451</v>
      </c>
      <c r="C2345">
        <f>INDEX(NationalTeams!B:B,MATCH(B2345,NationalTeams!C:C,0))</f>
        <v>113</v>
      </c>
      <c r="D2345" t="s">
        <v>1243</v>
      </c>
      <c r="E2345">
        <f>INDEX(TeamSports!B:B,MATCH(D2345,TeamSports!C:C,0))</f>
        <v>28</v>
      </c>
      <c r="F2345">
        <f>INDEX(RanksTable!J:J,MATCH(B2345,RanksTable!B:B,0))</f>
        <v>7</v>
      </c>
      <c r="H2345" t="str">
        <f t="shared" si="36"/>
        <v>INSERT INTO "TeamRanks" (team_id,team_sport_id,team_rank) VALUES (113,28,7);</v>
      </c>
    </row>
    <row r="2346" spans="2:8" x14ac:dyDescent="0.25">
      <c r="B2346" t="s">
        <v>430</v>
      </c>
      <c r="C2346">
        <f>INDEX(NationalTeams!B:B,MATCH(B2346,NationalTeams!C:C,0))</f>
        <v>114</v>
      </c>
      <c r="D2346" t="s">
        <v>1243</v>
      </c>
      <c r="E2346">
        <f>INDEX(TeamSports!B:B,MATCH(D2346,TeamSports!C:C,0))</f>
        <v>28</v>
      </c>
      <c r="F2346">
        <f>INDEX(RanksTable!J:J,MATCH(B2346,RanksTable!B:B,0))</f>
        <v>7</v>
      </c>
      <c r="H2346" t="str">
        <f t="shared" si="36"/>
        <v>INSERT INTO "TeamRanks" (team_id,team_sport_id,team_rank) VALUES (114,28,7);</v>
      </c>
    </row>
    <row r="2347" spans="2:8" x14ac:dyDescent="0.25">
      <c r="B2347" t="s">
        <v>381</v>
      </c>
      <c r="C2347">
        <f>INDEX(NationalTeams!B:B,MATCH(B2347,NationalTeams!C:C,0))</f>
        <v>115</v>
      </c>
      <c r="D2347" t="s">
        <v>1243</v>
      </c>
      <c r="E2347">
        <f>INDEX(TeamSports!B:B,MATCH(D2347,TeamSports!C:C,0))</f>
        <v>28</v>
      </c>
      <c r="F2347">
        <f>INDEX(RanksTable!J:J,MATCH(B2347,RanksTable!B:B,0))</f>
        <v>7</v>
      </c>
      <c r="H2347" t="str">
        <f t="shared" si="36"/>
        <v>INSERT INTO "TeamRanks" (team_id,team_sport_id,team_rank) VALUES (115,28,7);</v>
      </c>
    </row>
    <row r="2348" spans="2:8" x14ac:dyDescent="0.25">
      <c r="B2348" t="s">
        <v>434</v>
      </c>
      <c r="C2348">
        <f>INDEX(NationalTeams!B:B,MATCH(B2348,NationalTeams!C:C,0))</f>
        <v>116</v>
      </c>
      <c r="D2348" t="s">
        <v>1243</v>
      </c>
      <c r="E2348">
        <f>INDEX(TeamSports!B:B,MATCH(D2348,TeamSports!C:C,0))</f>
        <v>28</v>
      </c>
      <c r="F2348">
        <f>INDEX(RanksTable!J:J,MATCH(B2348,RanksTable!B:B,0))</f>
        <v>7</v>
      </c>
      <c r="H2348" t="str">
        <f t="shared" si="36"/>
        <v>INSERT INTO "TeamRanks" (team_id,team_sport_id,team_rank) VALUES (116,28,7);</v>
      </c>
    </row>
    <row r="2349" spans="2:8" x14ac:dyDescent="0.25">
      <c r="B2349" t="s">
        <v>475</v>
      </c>
      <c r="C2349">
        <f>INDEX(NationalTeams!B:B,MATCH(B2349,NationalTeams!C:C,0))</f>
        <v>117</v>
      </c>
      <c r="D2349" t="s">
        <v>1243</v>
      </c>
      <c r="E2349">
        <f>INDEX(TeamSports!B:B,MATCH(D2349,TeamSports!C:C,0))</f>
        <v>28</v>
      </c>
      <c r="F2349">
        <f>INDEX(RanksTable!J:J,MATCH(B2349,RanksTable!B:B,0))</f>
        <v>7</v>
      </c>
      <c r="H2349" t="str">
        <f t="shared" si="36"/>
        <v>INSERT INTO "TeamRanks" (team_id,team_sport_id,team_rank) VALUES (117,28,7);</v>
      </c>
    </row>
    <row r="2350" spans="2:8" x14ac:dyDescent="0.25">
      <c r="B2350" t="s">
        <v>528</v>
      </c>
      <c r="C2350">
        <f>INDEX(NationalTeams!B:B,MATCH(B2350,NationalTeams!C:C,0))</f>
        <v>118</v>
      </c>
      <c r="D2350" t="s">
        <v>1243</v>
      </c>
      <c r="E2350">
        <f>INDEX(TeamSports!B:B,MATCH(D2350,TeamSports!C:C,0))</f>
        <v>28</v>
      </c>
      <c r="F2350">
        <f>INDEX(RanksTable!J:J,MATCH(B2350,RanksTable!B:B,0))</f>
        <v>7</v>
      </c>
      <c r="H2350" t="str">
        <f t="shared" si="36"/>
        <v>INSERT INTO "TeamRanks" (team_id,team_sport_id,team_rank) VALUES (118,28,7);</v>
      </c>
    </row>
    <row r="2351" spans="2:8" x14ac:dyDescent="0.25">
      <c r="B2351" t="s">
        <v>436</v>
      </c>
      <c r="C2351">
        <f>INDEX(NationalTeams!B:B,MATCH(B2351,NationalTeams!C:C,0))</f>
        <v>119</v>
      </c>
      <c r="D2351" t="s">
        <v>1243</v>
      </c>
      <c r="E2351">
        <f>INDEX(TeamSports!B:B,MATCH(D2351,TeamSports!C:C,0))</f>
        <v>28</v>
      </c>
      <c r="F2351">
        <f>INDEX(RanksTable!J:J,MATCH(B2351,RanksTable!B:B,0))</f>
        <v>7</v>
      </c>
      <c r="H2351" t="str">
        <f t="shared" si="36"/>
        <v>INSERT INTO "TeamRanks" (team_id,team_sport_id,team_rank) VALUES (119,28,7);</v>
      </c>
    </row>
    <row r="2352" spans="2:8" x14ac:dyDescent="0.25">
      <c r="B2352" t="s">
        <v>455</v>
      </c>
      <c r="C2352">
        <f>INDEX(NationalTeams!B:B,MATCH(B2352,NationalTeams!C:C,0))</f>
        <v>120</v>
      </c>
      <c r="D2352" t="s">
        <v>1243</v>
      </c>
      <c r="E2352">
        <f>INDEX(TeamSports!B:B,MATCH(D2352,TeamSports!C:C,0))</f>
        <v>28</v>
      </c>
      <c r="F2352">
        <f>INDEX(RanksTable!J:J,MATCH(B2352,RanksTable!B:B,0))</f>
        <v>7</v>
      </c>
      <c r="H2352" t="str">
        <f t="shared" si="36"/>
        <v>INSERT INTO "TeamRanks" (team_id,team_sport_id,team_rank) VALUES (120,28,7);</v>
      </c>
    </row>
    <row r="2353" spans="2:8" x14ac:dyDescent="0.25">
      <c r="B2353" t="s">
        <v>345</v>
      </c>
      <c r="C2353">
        <f>INDEX(NationalTeams!B:B,MATCH(B2353,NationalTeams!C:C,0))</f>
        <v>121</v>
      </c>
      <c r="D2353" t="s">
        <v>1243</v>
      </c>
      <c r="E2353">
        <f>INDEX(TeamSports!B:B,MATCH(D2353,TeamSports!C:C,0))</f>
        <v>28</v>
      </c>
      <c r="F2353">
        <f>INDEX(RanksTable!J:J,MATCH(B2353,RanksTable!B:B,0))</f>
        <v>7</v>
      </c>
      <c r="H2353" t="str">
        <f t="shared" si="36"/>
        <v>INSERT INTO "TeamRanks" (team_id,team_sport_id,team_rank) VALUES (121,28,7);</v>
      </c>
    </row>
    <row r="2354" spans="2:8" x14ac:dyDescent="0.25">
      <c r="B2354" t="s">
        <v>532</v>
      </c>
      <c r="C2354">
        <f>INDEX(NationalTeams!B:B,MATCH(B2354,NationalTeams!C:C,0))</f>
        <v>122</v>
      </c>
      <c r="D2354" t="s">
        <v>1243</v>
      </c>
      <c r="E2354">
        <f>INDEX(TeamSports!B:B,MATCH(D2354,TeamSports!C:C,0))</f>
        <v>28</v>
      </c>
      <c r="F2354">
        <f>INDEX(RanksTable!J:J,MATCH(B2354,RanksTable!B:B,0))</f>
        <v>7</v>
      </c>
      <c r="H2354" t="str">
        <f t="shared" si="36"/>
        <v>INSERT INTO "TeamRanks" (team_id,team_sport_id,team_rank) VALUES (122,28,7);</v>
      </c>
    </row>
    <row r="2355" spans="2:8" x14ac:dyDescent="0.25">
      <c r="B2355" t="s">
        <v>468</v>
      </c>
      <c r="C2355">
        <f>INDEX(NationalTeams!B:B,MATCH(B2355,NationalTeams!C:C,0))</f>
        <v>123</v>
      </c>
      <c r="D2355" t="s">
        <v>1243</v>
      </c>
      <c r="E2355">
        <f>INDEX(TeamSports!B:B,MATCH(D2355,TeamSports!C:C,0))</f>
        <v>28</v>
      </c>
      <c r="F2355">
        <f>INDEX(RanksTable!J:J,MATCH(B2355,RanksTable!B:B,0))</f>
        <v>7</v>
      </c>
      <c r="H2355" t="str">
        <f t="shared" si="36"/>
        <v>INSERT INTO "TeamRanks" (team_id,team_sport_id,team_rank) VALUES (123,28,7);</v>
      </c>
    </row>
    <row r="2356" spans="2:8" x14ac:dyDescent="0.25">
      <c r="B2356" t="s">
        <v>347</v>
      </c>
      <c r="C2356">
        <f>INDEX(NationalTeams!B:B,MATCH(B2356,NationalTeams!C:C,0))</f>
        <v>124</v>
      </c>
      <c r="D2356" t="s">
        <v>1243</v>
      </c>
      <c r="E2356">
        <f>INDEX(TeamSports!B:B,MATCH(D2356,TeamSports!C:C,0))</f>
        <v>28</v>
      </c>
      <c r="F2356">
        <f>INDEX(RanksTable!J:J,MATCH(B2356,RanksTable!B:B,0))</f>
        <v>7</v>
      </c>
      <c r="H2356" t="str">
        <f t="shared" si="36"/>
        <v>INSERT INTO "TeamRanks" (team_id,team_sport_id,team_rank) VALUES (124,28,7);</v>
      </c>
    </row>
    <row r="2357" spans="2:8" x14ac:dyDescent="0.25">
      <c r="B2357" t="s">
        <v>390</v>
      </c>
      <c r="C2357">
        <f>INDEX(NationalTeams!B:B,MATCH(B2357,NationalTeams!C:C,0))</f>
        <v>125</v>
      </c>
      <c r="D2357" t="s">
        <v>1243</v>
      </c>
      <c r="E2357">
        <f>INDEX(TeamSports!B:B,MATCH(D2357,TeamSports!C:C,0))</f>
        <v>28</v>
      </c>
      <c r="F2357">
        <f>INDEX(RanksTable!J:J,MATCH(B2357,RanksTable!B:B,0))</f>
        <v>7</v>
      </c>
      <c r="H2357" t="str">
        <f t="shared" si="36"/>
        <v>INSERT INTO "TeamRanks" (team_id,team_sport_id,team_rank) VALUES (125,28,7);</v>
      </c>
    </row>
    <row r="2358" spans="2:8" x14ac:dyDescent="0.25">
      <c r="B2358" t="s">
        <v>540</v>
      </c>
      <c r="C2358">
        <f>INDEX(NationalTeams!B:B,MATCH(B2358,NationalTeams!C:C,0))</f>
        <v>126</v>
      </c>
      <c r="D2358" t="s">
        <v>1243</v>
      </c>
      <c r="E2358">
        <f>INDEX(TeamSports!B:B,MATCH(D2358,TeamSports!C:C,0))</f>
        <v>28</v>
      </c>
      <c r="F2358">
        <f>INDEX(RanksTable!J:J,MATCH(B2358,RanksTable!B:B,0))</f>
        <v>7</v>
      </c>
      <c r="H2358" t="str">
        <f t="shared" si="36"/>
        <v>INSERT INTO "TeamRanks" (team_id,team_sport_id,team_rank) VALUES (126,28,7);</v>
      </c>
    </row>
    <row r="2359" spans="2:8" x14ac:dyDescent="0.25">
      <c r="B2359" t="s">
        <v>527</v>
      </c>
      <c r="C2359">
        <f>INDEX(NationalTeams!B:B,MATCH(B2359,NationalTeams!C:C,0))</f>
        <v>127</v>
      </c>
      <c r="D2359" t="s">
        <v>1243</v>
      </c>
      <c r="E2359">
        <f>INDEX(TeamSports!B:B,MATCH(D2359,TeamSports!C:C,0))</f>
        <v>28</v>
      </c>
      <c r="F2359">
        <f>INDEX(RanksTable!J:J,MATCH(B2359,RanksTable!B:B,0))</f>
        <v>7</v>
      </c>
      <c r="H2359" t="str">
        <f t="shared" si="36"/>
        <v>INSERT INTO "TeamRanks" (team_id,team_sport_id,team_rank) VALUES (127,28,7);</v>
      </c>
    </row>
    <row r="2360" spans="2:8" x14ac:dyDescent="0.25">
      <c r="B2360" t="s">
        <v>523</v>
      </c>
      <c r="C2360">
        <f>INDEX(NationalTeams!B:B,MATCH(B2360,NationalTeams!C:C,0))</f>
        <v>128</v>
      </c>
      <c r="D2360" t="s">
        <v>1243</v>
      </c>
      <c r="E2360">
        <f>INDEX(TeamSports!B:B,MATCH(D2360,TeamSports!C:C,0))</f>
        <v>28</v>
      </c>
      <c r="F2360">
        <f>INDEX(RanksTable!J:J,MATCH(B2360,RanksTable!B:B,0))</f>
        <v>7</v>
      </c>
      <c r="H2360" t="str">
        <f t="shared" si="36"/>
        <v>INSERT INTO "TeamRanks" (team_id,team_sport_id,team_rank) VALUES (128,28,7);</v>
      </c>
    </row>
    <row r="2361" spans="2:8" x14ac:dyDescent="0.25">
      <c r="B2361" t="s">
        <v>484</v>
      </c>
      <c r="C2361">
        <f>INDEX(NationalTeams!B:B,MATCH(B2361,NationalTeams!C:C,0))</f>
        <v>129</v>
      </c>
      <c r="D2361" t="s">
        <v>1243</v>
      </c>
      <c r="E2361">
        <f>INDEX(TeamSports!B:B,MATCH(D2361,TeamSports!C:C,0))</f>
        <v>28</v>
      </c>
      <c r="F2361">
        <f>INDEX(RanksTable!J:J,MATCH(B2361,RanksTable!B:B,0))</f>
        <v>7</v>
      </c>
      <c r="H2361" t="str">
        <f t="shared" si="36"/>
        <v>INSERT INTO "TeamRanks" (team_id,team_sport_id,team_rank) VALUES (129,28,7);</v>
      </c>
    </row>
    <row r="2362" spans="2:8" x14ac:dyDescent="0.25">
      <c r="B2362" t="s">
        <v>522</v>
      </c>
      <c r="C2362">
        <f>INDEX(NationalTeams!B:B,MATCH(B2362,NationalTeams!C:C,0))</f>
        <v>130</v>
      </c>
      <c r="D2362" t="s">
        <v>1243</v>
      </c>
      <c r="E2362">
        <f>INDEX(TeamSports!B:B,MATCH(D2362,TeamSports!C:C,0))</f>
        <v>28</v>
      </c>
      <c r="F2362">
        <f>INDEX(RanksTable!J:J,MATCH(B2362,RanksTable!B:B,0))</f>
        <v>7</v>
      </c>
      <c r="H2362" t="str">
        <f t="shared" si="36"/>
        <v>INSERT INTO "TeamRanks" (team_id,team_sport_id,team_rank) VALUES (130,28,7);</v>
      </c>
    </row>
    <row r="2363" spans="2:8" x14ac:dyDescent="0.25">
      <c r="B2363" t="s">
        <v>386</v>
      </c>
      <c r="C2363">
        <f>INDEX(NationalTeams!B:B,MATCH(B2363,NationalTeams!C:C,0))</f>
        <v>131</v>
      </c>
      <c r="D2363" t="s">
        <v>1243</v>
      </c>
      <c r="E2363">
        <f>INDEX(TeamSports!B:B,MATCH(D2363,TeamSports!C:C,0))</f>
        <v>28</v>
      </c>
      <c r="F2363">
        <f>INDEX(RanksTable!J:J,MATCH(B2363,RanksTable!B:B,0))</f>
        <v>7</v>
      </c>
      <c r="H2363" t="str">
        <f t="shared" si="36"/>
        <v>INSERT INTO "TeamRanks" (team_id,team_sport_id,team_rank) VALUES (131,28,7);</v>
      </c>
    </row>
    <row r="2364" spans="2:8" x14ac:dyDescent="0.25">
      <c r="B2364" t="s">
        <v>463</v>
      </c>
      <c r="C2364">
        <f>INDEX(NationalTeams!B:B,MATCH(B2364,NationalTeams!C:C,0))</f>
        <v>132</v>
      </c>
      <c r="D2364" t="s">
        <v>1243</v>
      </c>
      <c r="E2364">
        <f>INDEX(TeamSports!B:B,MATCH(D2364,TeamSports!C:C,0))</f>
        <v>28</v>
      </c>
      <c r="F2364">
        <f>INDEX(RanksTable!J:J,MATCH(B2364,RanksTable!B:B,0))</f>
        <v>3</v>
      </c>
      <c r="H2364" t="str">
        <f t="shared" si="36"/>
        <v>INSERT INTO "TeamRanks" (team_id,team_sport_id,team_rank) VALUES (132,28,3);</v>
      </c>
    </row>
    <row r="2365" spans="2:8" x14ac:dyDescent="0.25">
      <c r="B2365" t="s">
        <v>339</v>
      </c>
      <c r="C2365">
        <f>INDEX(NationalTeams!B:B,MATCH(B2365,NationalTeams!C:C,0))</f>
        <v>133</v>
      </c>
      <c r="D2365" t="s">
        <v>1243</v>
      </c>
      <c r="E2365">
        <f>INDEX(TeamSports!B:B,MATCH(D2365,TeamSports!C:C,0))</f>
        <v>28</v>
      </c>
      <c r="F2365">
        <f>INDEX(RanksTable!J:J,MATCH(B2365,RanksTable!B:B,0))</f>
        <v>7</v>
      </c>
      <c r="H2365" t="str">
        <f t="shared" si="36"/>
        <v>INSERT INTO "TeamRanks" (team_id,team_sport_id,team_rank) VALUES (133,28,7);</v>
      </c>
    </row>
    <row r="2366" spans="2:8" x14ac:dyDescent="0.25">
      <c r="B2366" t="s">
        <v>464</v>
      </c>
      <c r="C2366">
        <f>INDEX(NationalTeams!B:B,MATCH(B2366,NationalTeams!C:C,0))</f>
        <v>134</v>
      </c>
      <c r="D2366" t="s">
        <v>1243</v>
      </c>
      <c r="E2366">
        <f>INDEX(TeamSports!B:B,MATCH(D2366,TeamSports!C:C,0))</f>
        <v>28</v>
      </c>
      <c r="F2366">
        <f>INDEX(RanksTable!J:J,MATCH(B2366,RanksTable!B:B,0))</f>
        <v>7</v>
      </c>
      <c r="H2366" t="str">
        <f t="shared" si="36"/>
        <v>INSERT INTO "TeamRanks" (team_id,team_sport_id,team_rank) VALUES (134,28,7);</v>
      </c>
    </row>
    <row r="2367" spans="2:8" x14ac:dyDescent="0.25">
      <c r="B2367" t="s">
        <v>379</v>
      </c>
      <c r="C2367">
        <f>INDEX(NationalTeams!B:B,MATCH(B2367,NationalTeams!C:C,0))</f>
        <v>135</v>
      </c>
      <c r="D2367" t="s">
        <v>1243</v>
      </c>
      <c r="E2367">
        <f>INDEX(TeamSports!B:B,MATCH(D2367,TeamSports!C:C,0))</f>
        <v>28</v>
      </c>
      <c r="F2367">
        <f>INDEX(RanksTable!J:J,MATCH(B2367,RanksTable!B:B,0))</f>
        <v>7</v>
      </c>
      <c r="H2367" t="str">
        <f t="shared" si="36"/>
        <v>INSERT INTO "TeamRanks" (team_id,team_sport_id,team_rank) VALUES (135,28,7);</v>
      </c>
    </row>
    <row r="2368" spans="2:8" x14ac:dyDescent="0.25">
      <c r="B2368" t="s">
        <v>539</v>
      </c>
      <c r="C2368">
        <f>INDEX(NationalTeams!B:B,MATCH(B2368,NationalTeams!C:C,0))</f>
        <v>136</v>
      </c>
      <c r="D2368" t="s">
        <v>1243</v>
      </c>
      <c r="E2368">
        <f>INDEX(TeamSports!B:B,MATCH(D2368,TeamSports!C:C,0))</f>
        <v>28</v>
      </c>
      <c r="F2368">
        <f>INDEX(RanksTable!J:J,MATCH(B2368,RanksTable!B:B,0))</f>
        <v>7</v>
      </c>
      <c r="H2368" t="str">
        <f t="shared" si="36"/>
        <v>INSERT INTO "TeamRanks" (team_id,team_sport_id,team_rank) VALUES (136,28,7);</v>
      </c>
    </row>
    <row r="2369" spans="2:8" x14ac:dyDescent="0.25">
      <c r="B2369" t="s">
        <v>342</v>
      </c>
      <c r="C2369">
        <f>INDEX(NationalTeams!B:B,MATCH(B2369,NationalTeams!C:C,0))</f>
        <v>137</v>
      </c>
      <c r="D2369" t="s">
        <v>1243</v>
      </c>
      <c r="E2369">
        <f>INDEX(TeamSports!B:B,MATCH(D2369,TeamSports!C:C,0))</f>
        <v>28</v>
      </c>
      <c r="F2369">
        <f>INDEX(RanksTable!J:J,MATCH(B2369,RanksTable!B:B,0))</f>
        <v>7</v>
      </c>
      <c r="H2369" t="str">
        <f t="shared" si="36"/>
        <v>INSERT INTO "TeamRanks" (team_id,team_sport_id,team_rank) VALUES (137,28,7);</v>
      </c>
    </row>
    <row r="2370" spans="2:8" x14ac:dyDescent="0.25">
      <c r="B2370" t="s">
        <v>343</v>
      </c>
      <c r="C2370">
        <f>INDEX(NationalTeams!B:B,MATCH(B2370,NationalTeams!C:C,0))</f>
        <v>138</v>
      </c>
      <c r="D2370" t="s">
        <v>1243</v>
      </c>
      <c r="E2370">
        <f>INDEX(TeamSports!B:B,MATCH(D2370,TeamSports!C:C,0))</f>
        <v>28</v>
      </c>
      <c r="F2370">
        <f>INDEX(RanksTable!J:J,MATCH(B2370,RanksTable!B:B,0))</f>
        <v>7</v>
      </c>
      <c r="H2370" t="str">
        <f t="shared" si="36"/>
        <v>INSERT INTO "TeamRanks" (team_id,team_sport_id,team_rank) VALUES (138,28,7);</v>
      </c>
    </row>
    <row r="2371" spans="2:8" x14ac:dyDescent="0.25">
      <c r="B2371" t="s">
        <v>360</v>
      </c>
      <c r="C2371">
        <f>INDEX(NationalTeams!B:B,MATCH(B2371,NationalTeams!C:C,0))</f>
        <v>139</v>
      </c>
      <c r="D2371" t="s">
        <v>1243</v>
      </c>
      <c r="E2371">
        <f>INDEX(TeamSports!B:B,MATCH(D2371,TeamSports!C:C,0))</f>
        <v>28</v>
      </c>
      <c r="F2371">
        <f>INDEX(RanksTable!J:J,MATCH(B2371,RanksTable!B:B,0))</f>
        <v>7</v>
      </c>
      <c r="H2371" t="str">
        <f t="shared" si="36"/>
        <v>INSERT INTO "TeamRanks" (team_id,team_sport_id,team_rank) VALUES (139,28,7);</v>
      </c>
    </row>
    <row r="2372" spans="2:8" x14ac:dyDescent="0.25">
      <c r="B2372" t="s">
        <v>378</v>
      </c>
      <c r="C2372">
        <f>INDEX(NationalTeams!B:B,MATCH(B2372,NationalTeams!C:C,0))</f>
        <v>140</v>
      </c>
      <c r="D2372" t="s">
        <v>1243</v>
      </c>
      <c r="E2372">
        <f>INDEX(TeamSports!B:B,MATCH(D2372,TeamSports!C:C,0))</f>
        <v>28</v>
      </c>
      <c r="F2372">
        <f>INDEX(RanksTable!J:J,MATCH(B2372,RanksTable!B:B,0))</f>
        <v>7</v>
      </c>
      <c r="H2372" t="str">
        <f t="shared" ref="H2372:H2435" si="37">_xlfn.CONCAT($H$1,$L$1,$C$1,$L$1," ",$J$1,$C$2,$N$1,$E$2,$N$1,$F$2,$K$1,$I$1,$J$1,C2372,$N$1,E2372,$N$1,F2372,$K$1,$O$1)</f>
        <v>INSERT INTO "TeamRanks" (team_id,team_sport_id,team_rank) VALUES (140,28,7);</v>
      </c>
    </row>
    <row r="2373" spans="2:8" x14ac:dyDescent="0.25">
      <c r="B2373" t="s">
        <v>456</v>
      </c>
      <c r="C2373">
        <f>INDEX(NationalTeams!B:B,MATCH(B2373,NationalTeams!C:C,0))</f>
        <v>141</v>
      </c>
      <c r="D2373" t="s">
        <v>1243</v>
      </c>
      <c r="E2373">
        <f>INDEX(TeamSports!B:B,MATCH(D2373,TeamSports!C:C,0))</f>
        <v>28</v>
      </c>
      <c r="F2373">
        <f>INDEX(RanksTable!J:J,MATCH(B2373,RanksTable!B:B,0))</f>
        <v>7</v>
      </c>
      <c r="H2373" t="str">
        <f t="shared" si="37"/>
        <v>INSERT INTO "TeamRanks" (team_id,team_sport_id,team_rank) VALUES (141,28,7);</v>
      </c>
    </row>
    <row r="2374" spans="2:8" x14ac:dyDescent="0.25">
      <c r="B2374" t="s">
        <v>537</v>
      </c>
      <c r="C2374">
        <f>INDEX(NationalTeams!B:B,MATCH(B2374,NationalTeams!C:C,0))</f>
        <v>142</v>
      </c>
      <c r="D2374" t="s">
        <v>1243</v>
      </c>
      <c r="E2374">
        <f>INDEX(TeamSports!B:B,MATCH(D2374,TeamSports!C:C,0))</f>
        <v>28</v>
      </c>
      <c r="F2374">
        <f>INDEX(RanksTable!J:J,MATCH(B2374,RanksTable!B:B,0))</f>
        <v>7</v>
      </c>
      <c r="H2374" t="str">
        <f t="shared" si="37"/>
        <v>INSERT INTO "TeamRanks" (team_id,team_sport_id,team_rank) VALUES (142,28,7);</v>
      </c>
    </row>
    <row r="2375" spans="2:8" x14ac:dyDescent="0.25">
      <c r="B2375" t="s">
        <v>533</v>
      </c>
      <c r="C2375">
        <f>INDEX(NationalTeams!B:B,MATCH(B2375,NationalTeams!C:C,0))</f>
        <v>143</v>
      </c>
      <c r="D2375" t="s">
        <v>1243</v>
      </c>
      <c r="E2375">
        <f>INDEX(TeamSports!B:B,MATCH(D2375,TeamSports!C:C,0))</f>
        <v>28</v>
      </c>
      <c r="F2375">
        <f>INDEX(RanksTable!J:J,MATCH(B2375,RanksTable!B:B,0))</f>
        <v>7</v>
      </c>
      <c r="H2375" t="str">
        <f t="shared" si="37"/>
        <v>INSERT INTO "TeamRanks" (team_id,team_sport_id,team_rank) VALUES (143,28,7);</v>
      </c>
    </row>
    <row r="2376" spans="2:8" x14ac:dyDescent="0.25">
      <c r="B2376" t="s">
        <v>460</v>
      </c>
      <c r="C2376">
        <f>INDEX(NationalTeams!B:B,MATCH(B2376,NationalTeams!C:C,0))</f>
        <v>144</v>
      </c>
      <c r="D2376" t="s">
        <v>1243</v>
      </c>
      <c r="E2376">
        <f>INDEX(TeamSports!B:B,MATCH(D2376,TeamSports!C:C,0))</f>
        <v>28</v>
      </c>
      <c r="F2376">
        <f>INDEX(RanksTable!J:J,MATCH(B2376,RanksTable!B:B,0))</f>
        <v>7</v>
      </c>
      <c r="H2376" t="str">
        <f t="shared" si="37"/>
        <v>INSERT INTO "TeamRanks" (team_id,team_sport_id,team_rank) VALUES (144,28,7);</v>
      </c>
    </row>
    <row r="2377" spans="2:8" x14ac:dyDescent="0.25">
      <c r="B2377" t="s">
        <v>521</v>
      </c>
      <c r="C2377">
        <f>INDEX(NationalTeams!B:B,MATCH(B2377,NationalTeams!C:C,0))</f>
        <v>145</v>
      </c>
      <c r="D2377" t="s">
        <v>1243</v>
      </c>
      <c r="E2377">
        <f>INDEX(TeamSports!B:B,MATCH(D2377,TeamSports!C:C,0))</f>
        <v>28</v>
      </c>
      <c r="F2377">
        <f>INDEX(RanksTable!J:J,MATCH(B2377,RanksTable!B:B,0))</f>
        <v>7</v>
      </c>
      <c r="H2377" t="str">
        <f t="shared" si="37"/>
        <v>INSERT INTO "TeamRanks" (team_id,team_sport_id,team_rank) VALUES (145,28,7);</v>
      </c>
    </row>
    <row r="2378" spans="2:8" x14ac:dyDescent="0.25">
      <c r="B2378" t="s">
        <v>416</v>
      </c>
      <c r="C2378">
        <f>INDEX(NationalTeams!B:B,MATCH(B2378,NationalTeams!C:C,0))</f>
        <v>146</v>
      </c>
      <c r="D2378" t="s">
        <v>1243</v>
      </c>
      <c r="E2378">
        <f>INDEX(TeamSports!B:B,MATCH(D2378,TeamSports!C:C,0))</f>
        <v>28</v>
      </c>
      <c r="F2378">
        <f>INDEX(RanksTable!J:J,MATCH(B2378,RanksTable!B:B,0))</f>
        <v>7</v>
      </c>
      <c r="H2378" t="str">
        <f t="shared" si="37"/>
        <v>INSERT INTO "TeamRanks" (team_id,team_sport_id,team_rank) VALUES (146,28,7);</v>
      </c>
    </row>
    <row r="2379" spans="2:8" x14ac:dyDescent="0.25">
      <c r="B2379" t="s">
        <v>393</v>
      </c>
      <c r="C2379">
        <f>INDEX(NationalTeams!B:B,MATCH(B2379,NationalTeams!C:C,0))</f>
        <v>147</v>
      </c>
      <c r="D2379" t="s">
        <v>1243</v>
      </c>
      <c r="E2379">
        <f>INDEX(TeamSports!B:B,MATCH(D2379,TeamSports!C:C,0))</f>
        <v>28</v>
      </c>
      <c r="F2379">
        <f>INDEX(RanksTable!J:J,MATCH(B2379,RanksTable!B:B,0))</f>
        <v>7</v>
      </c>
      <c r="H2379" t="str">
        <f t="shared" si="37"/>
        <v>INSERT INTO "TeamRanks" (team_id,team_sport_id,team_rank) VALUES (147,28,7);</v>
      </c>
    </row>
    <row r="2380" spans="2:8" x14ac:dyDescent="0.25">
      <c r="B2380" t="s">
        <v>372</v>
      </c>
      <c r="C2380">
        <f>INDEX(NationalTeams!B:B,MATCH(B2380,NationalTeams!C:C,0))</f>
        <v>148</v>
      </c>
      <c r="D2380" t="s">
        <v>1243</v>
      </c>
      <c r="E2380">
        <f>INDEX(TeamSports!B:B,MATCH(D2380,TeamSports!C:C,0))</f>
        <v>28</v>
      </c>
      <c r="F2380">
        <f>INDEX(RanksTable!J:J,MATCH(B2380,RanksTable!B:B,0))</f>
        <v>7</v>
      </c>
      <c r="H2380" t="str">
        <f t="shared" si="37"/>
        <v>INSERT INTO "TeamRanks" (team_id,team_sport_id,team_rank) VALUES (148,28,7);</v>
      </c>
    </row>
    <row r="2381" spans="2:8" x14ac:dyDescent="0.25">
      <c r="B2381" t="s">
        <v>480</v>
      </c>
      <c r="C2381">
        <f>INDEX(NationalTeams!B:B,MATCH(B2381,NationalTeams!C:C,0))</f>
        <v>149</v>
      </c>
      <c r="D2381" t="s">
        <v>1243</v>
      </c>
      <c r="E2381">
        <f>INDEX(TeamSports!B:B,MATCH(D2381,TeamSports!C:C,0))</f>
        <v>28</v>
      </c>
      <c r="F2381">
        <f>INDEX(RanksTable!J:J,MATCH(B2381,RanksTable!B:B,0))</f>
        <v>7</v>
      </c>
      <c r="H2381" t="str">
        <f t="shared" si="37"/>
        <v>INSERT INTO "TeamRanks" (team_id,team_sport_id,team_rank) VALUES (149,28,7);</v>
      </c>
    </row>
    <row r="2382" spans="2:8" x14ac:dyDescent="0.25">
      <c r="B2382" t="s">
        <v>446</v>
      </c>
      <c r="C2382">
        <f>INDEX(NationalTeams!B:B,MATCH(B2382,NationalTeams!C:C,0))</f>
        <v>150</v>
      </c>
      <c r="D2382" t="s">
        <v>1243</v>
      </c>
      <c r="E2382">
        <f>INDEX(TeamSports!B:B,MATCH(D2382,TeamSports!C:C,0))</f>
        <v>28</v>
      </c>
      <c r="F2382">
        <f>INDEX(RanksTable!J:J,MATCH(B2382,RanksTable!B:B,0))</f>
        <v>7</v>
      </c>
      <c r="H2382" t="str">
        <f t="shared" si="37"/>
        <v>INSERT INTO "TeamRanks" (team_id,team_sport_id,team_rank) VALUES (150,28,7);</v>
      </c>
    </row>
    <row r="2383" spans="2:8" x14ac:dyDescent="0.25">
      <c r="B2383" t="s">
        <v>356</v>
      </c>
      <c r="C2383">
        <f>INDEX(NationalTeams!B:B,MATCH(B2383,NationalTeams!C:C,0))</f>
        <v>151</v>
      </c>
      <c r="D2383" t="s">
        <v>1243</v>
      </c>
      <c r="E2383">
        <f>INDEX(TeamSports!B:B,MATCH(D2383,TeamSports!C:C,0))</f>
        <v>28</v>
      </c>
      <c r="F2383">
        <f>INDEX(RanksTable!J:J,MATCH(B2383,RanksTable!B:B,0))</f>
        <v>7</v>
      </c>
      <c r="H2383" t="str">
        <f t="shared" si="37"/>
        <v>INSERT INTO "TeamRanks" (team_id,team_sport_id,team_rank) VALUES (151,28,7);</v>
      </c>
    </row>
    <row r="2384" spans="2:8" x14ac:dyDescent="0.25">
      <c r="B2384" t="s">
        <v>387</v>
      </c>
      <c r="C2384">
        <f>INDEX(NationalTeams!B:B,MATCH(B2384,NationalTeams!C:C,0))</f>
        <v>152</v>
      </c>
      <c r="D2384" t="s">
        <v>1243</v>
      </c>
      <c r="E2384">
        <f>INDEX(TeamSports!B:B,MATCH(D2384,TeamSports!C:C,0))</f>
        <v>28</v>
      </c>
      <c r="F2384">
        <f>INDEX(RanksTable!J:J,MATCH(B2384,RanksTable!B:B,0))</f>
        <v>7</v>
      </c>
      <c r="H2384" t="str">
        <f t="shared" si="37"/>
        <v>INSERT INTO "TeamRanks" (team_id,team_sport_id,team_rank) VALUES (152,28,7);</v>
      </c>
    </row>
    <row r="2385" spans="2:8" x14ac:dyDescent="0.25">
      <c r="B2385" t="s">
        <v>361</v>
      </c>
      <c r="C2385">
        <f>INDEX(NationalTeams!B:B,MATCH(B2385,NationalTeams!C:C,0))</f>
        <v>153</v>
      </c>
      <c r="D2385" t="s">
        <v>1243</v>
      </c>
      <c r="E2385">
        <f>INDEX(TeamSports!B:B,MATCH(D2385,TeamSports!C:C,0))</f>
        <v>28</v>
      </c>
      <c r="F2385">
        <f>INDEX(RanksTable!J:J,MATCH(B2385,RanksTable!B:B,0))</f>
        <v>7</v>
      </c>
      <c r="H2385" t="str">
        <f t="shared" si="37"/>
        <v>INSERT INTO "TeamRanks" (team_id,team_sport_id,team_rank) VALUES (153,28,7);</v>
      </c>
    </row>
    <row r="2386" spans="2:8" x14ac:dyDescent="0.25">
      <c r="B2386" t="s">
        <v>492</v>
      </c>
      <c r="C2386">
        <f>INDEX(NationalTeams!B:B,MATCH(B2386,NationalTeams!C:C,0))</f>
        <v>154</v>
      </c>
      <c r="D2386" t="s">
        <v>1243</v>
      </c>
      <c r="E2386">
        <f>INDEX(TeamSports!B:B,MATCH(D2386,TeamSports!C:C,0))</f>
        <v>28</v>
      </c>
      <c r="F2386">
        <f>INDEX(RanksTable!J:J,MATCH(B2386,RanksTable!B:B,0))</f>
        <v>7</v>
      </c>
      <c r="H2386" t="str">
        <f t="shared" si="37"/>
        <v>INSERT INTO "TeamRanks" (team_id,team_sport_id,team_rank) VALUES (154,28,7);</v>
      </c>
    </row>
    <row r="2387" spans="2:8" x14ac:dyDescent="0.25">
      <c r="B2387" t="s">
        <v>485</v>
      </c>
      <c r="C2387">
        <f>INDEX(NationalTeams!B:B,MATCH(B2387,NationalTeams!C:C,0))</f>
        <v>155</v>
      </c>
      <c r="D2387" t="s">
        <v>1243</v>
      </c>
      <c r="E2387">
        <f>INDEX(TeamSports!B:B,MATCH(D2387,TeamSports!C:C,0))</f>
        <v>28</v>
      </c>
      <c r="F2387">
        <f>INDEX(RanksTable!J:J,MATCH(B2387,RanksTable!B:B,0))</f>
        <v>7</v>
      </c>
      <c r="H2387" t="str">
        <f t="shared" si="37"/>
        <v>INSERT INTO "TeamRanks" (team_id,team_sport_id,team_rank) VALUES (155,28,7);</v>
      </c>
    </row>
    <row r="2388" spans="2:8" x14ac:dyDescent="0.25">
      <c r="B2388" t="s">
        <v>423</v>
      </c>
      <c r="C2388">
        <f>INDEX(NationalTeams!B:B,MATCH(B2388,NationalTeams!C:C,0))</f>
        <v>156</v>
      </c>
      <c r="D2388" t="s">
        <v>1243</v>
      </c>
      <c r="E2388">
        <f>INDEX(TeamSports!B:B,MATCH(D2388,TeamSports!C:C,0))</f>
        <v>28</v>
      </c>
      <c r="F2388">
        <f>INDEX(RanksTable!J:J,MATCH(B2388,RanksTable!B:B,0))</f>
        <v>6</v>
      </c>
      <c r="H2388" t="str">
        <f t="shared" si="37"/>
        <v>INSERT INTO "TeamRanks" (team_id,team_sport_id,team_rank) VALUES (156,28,6);</v>
      </c>
    </row>
    <row r="2389" spans="2:8" x14ac:dyDescent="0.25">
      <c r="B2389" t="s">
        <v>457</v>
      </c>
      <c r="C2389">
        <f>INDEX(NationalTeams!B:B,MATCH(B2389,NationalTeams!C:C,0))</f>
        <v>157</v>
      </c>
      <c r="D2389" t="s">
        <v>1243</v>
      </c>
      <c r="E2389">
        <f>INDEX(TeamSports!B:B,MATCH(D2389,TeamSports!C:C,0))</f>
        <v>28</v>
      </c>
      <c r="F2389">
        <f>INDEX(RanksTable!J:J,MATCH(B2389,RanksTable!B:B,0))</f>
        <v>7</v>
      </c>
      <c r="H2389" t="str">
        <f t="shared" si="37"/>
        <v>INSERT INTO "TeamRanks" (team_id,team_sport_id,team_rank) VALUES (157,28,7);</v>
      </c>
    </row>
    <row r="2390" spans="2:8" x14ac:dyDescent="0.25">
      <c r="B2390" t="s">
        <v>491</v>
      </c>
      <c r="C2390">
        <f>INDEX(NationalTeams!B:B,MATCH(B2390,NationalTeams!C:C,0))</f>
        <v>158</v>
      </c>
      <c r="D2390" t="s">
        <v>1243</v>
      </c>
      <c r="E2390">
        <f>INDEX(TeamSports!B:B,MATCH(D2390,TeamSports!C:C,0))</f>
        <v>28</v>
      </c>
      <c r="F2390">
        <f>INDEX(RanksTable!J:J,MATCH(B2390,RanksTable!B:B,0))</f>
        <v>5</v>
      </c>
      <c r="H2390" t="str">
        <f t="shared" si="37"/>
        <v>INSERT INTO "TeamRanks" (team_id,team_sport_id,team_rank) VALUES (158,28,5);</v>
      </c>
    </row>
    <row r="2391" spans="2:8" x14ac:dyDescent="0.25">
      <c r="B2391" t="s">
        <v>474</v>
      </c>
      <c r="C2391">
        <f>INDEX(NationalTeams!B:B,MATCH(B2391,NationalTeams!C:C,0))</f>
        <v>159</v>
      </c>
      <c r="D2391" t="s">
        <v>1243</v>
      </c>
      <c r="E2391">
        <f>INDEX(TeamSports!B:B,MATCH(D2391,TeamSports!C:C,0))</f>
        <v>28</v>
      </c>
      <c r="F2391">
        <f>INDEX(RanksTable!J:J,MATCH(B2391,RanksTable!B:B,0))</f>
        <v>7</v>
      </c>
      <c r="H2391" t="str">
        <f t="shared" si="37"/>
        <v>INSERT INTO "TeamRanks" (team_id,team_sport_id,team_rank) VALUES (159,28,7);</v>
      </c>
    </row>
    <row r="2392" spans="2:8" x14ac:dyDescent="0.25">
      <c r="B2392" t="s">
        <v>479</v>
      </c>
      <c r="C2392">
        <f>INDEX(NationalTeams!B:B,MATCH(B2392,NationalTeams!C:C,0))</f>
        <v>160</v>
      </c>
      <c r="D2392" t="s">
        <v>1243</v>
      </c>
      <c r="E2392">
        <f>INDEX(TeamSports!B:B,MATCH(D2392,TeamSports!C:C,0))</f>
        <v>28</v>
      </c>
      <c r="F2392">
        <f>INDEX(RanksTable!J:J,MATCH(B2392,RanksTable!B:B,0))</f>
        <v>7</v>
      </c>
      <c r="H2392" t="str">
        <f t="shared" si="37"/>
        <v>INSERT INTO "TeamRanks" (team_id,team_sport_id,team_rank) VALUES (160,28,7);</v>
      </c>
    </row>
    <row r="2393" spans="2:8" x14ac:dyDescent="0.25">
      <c r="B2393" t="s">
        <v>449</v>
      </c>
      <c r="C2393">
        <f>INDEX(NationalTeams!B:B,MATCH(B2393,NationalTeams!C:C,0))</f>
        <v>161</v>
      </c>
      <c r="D2393" t="s">
        <v>1243</v>
      </c>
      <c r="E2393">
        <f>INDEX(TeamSports!B:B,MATCH(D2393,TeamSports!C:C,0))</f>
        <v>28</v>
      </c>
      <c r="F2393">
        <f>INDEX(RanksTable!J:J,MATCH(B2393,RanksTable!B:B,0))</f>
        <v>7</v>
      </c>
      <c r="H2393" t="str">
        <f t="shared" si="37"/>
        <v>INSERT INTO "TeamRanks" (team_id,team_sport_id,team_rank) VALUES (161,28,7);</v>
      </c>
    </row>
    <row r="2394" spans="2:8" x14ac:dyDescent="0.25">
      <c r="B2394" t="s">
        <v>398</v>
      </c>
      <c r="C2394">
        <f>INDEX(NationalTeams!B:B,MATCH(B2394,NationalTeams!C:C,0))</f>
        <v>162</v>
      </c>
      <c r="D2394" t="s">
        <v>1243</v>
      </c>
      <c r="E2394">
        <f>INDEX(TeamSports!B:B,MATCH(D2394,TeamSports!C:C,0))</f>
        <v>28</v>
      </c>
      <c r="F2394">
        <f>INDEX(RanksTable!J:J,MATCH(B2394,RanksTable!B:B,0))</f>
        <v>7</v>
      </c>
      <c r="H2394" t="str">
        <f t="shared" si="37"/>
        <v>INSERT INTO "TeamRanks" (team_id,team_sport_id,team_rank) VALUES (162,28,7);</v>
      </c>
    </row>
    <row r="2395" spans="2:8" x14ac:dyDescent="0.25">
      <c r="B2395" t="s">
        <v>441</v>
      </c>
      <c r="C2395">
        <f>INDEX(NationalTeams!B:B,MATCH(B2395,NationalTeams!C:C,0))</f>
        <v>163</v>
      </c>
      <c r="D2395" t="s">
        <v>1243</v>
      </c>
      <c r="E2395">
        <f>INDEX(TeamSports!B:B,MATCH(D2395,TeamSports!C:C,0))</f>
        <v>28</v>
      </c>
      <c r="F2395">
        <f>INDEX(RanksTable!J:J,MATCH(B2395,RanksTable!B:B,0))</f>
        <v>7</v>
      </c>
      <c r="H2395" t="str">
        <f t="shared" si="37"/>
        <v>INSERT INTO "TeamRanks" (team_id,team_sport_id,team_rank) VALUES (163,28,7);</v>
      </c>
    </row>
    <row r="2396" spans="2:8" x14ac:dyDescent="0.25">
      <c r="B2396" t="s">
        <v>348</v>
      </c>
      <c r="C2396">
        <f>INDEX(NationalTeams!B:B,MATCH(B2396,NationalTeams!C:C,0))</f>
        <v>164</v>
      </c>
      <c r="D2396" t="s">
        <v>1243</v>
      </c>
      <c r="E2396">
        <f>INDEX(TeamSports!B:B,MATCH(D2396,TeamSports!C:C,0))</f>
        <v>28</v>
      </c>
      <c r="F2396">
        <f>INDEX(RanksTable!J:J,MATCH(B2396,RanksTable!B:B,0))</f>
        <v>7</v>
      </c>
      <c r="H2396" t="str">
        <f t="shared" si="37"/>
        <v>INSERT INTO "TeamRanks" (team_id,team_sport_id,team_rank) VALUES (164,28,7);</v>
      </c>
    </row>
    <row r="2397" spans="2:8" x14ac:dyDescent="0.25">
      <c r="B2397" t="s">
        <v>350</v>
      </c>
      <c r="C2397">
        <f>INDEX(NationalTeams!B:B,MATCH(B2397,NationalTeams!C:C,0))</f>
        <v>165</v>
      </c>
      <c r="D2397" t="s">
        <v>1243</v>
      </c>
      <c r="E2397">
        <f>INDEX(TeamSports!B:B,MATCH(D2397,TeamSports!C:C,0))</f>
        <v>28</v>
      </c>
      <c r="F2397">
        <f>INDEX(RanksTable!J:J,MATCH(B2397,RanksTable!B:B,0))</f>
        <v>7</v>
      </c>
      <c r="H2397" t="str">
        <f t="shared" si="37"/>
        <v>INSERT INTO "TeamRanks" (team_id,team_sport_id,team_rank) VALUES (165,28,7);</v>
      </c>
    </row>
    <row r="2398" spans="2:8" x14ac:dyDescent="0.25">
      <c r="B2398" t="s">
        <v>494</v>
      </c>
      <c r="C2398">
        <f>INDEX(NationalTeams!B:B,MATCH(B2398,NationalTeams!C:C,0))</f>
        <v>166</v>
      </c>
      <c r="D2398" t="s">
        <v>1243</v>
      </c>
      <c r="E2398">
        <f>INDEX(TeamSports!B:B,MATCH(D2398,TeamSports!C:C,0))</f>
        <v>28</v>
      </c>
      <c r="F2398">
        <f>INDEX(RanksTable!J:J,MATCH(B2398,RanksTable!B:B,0))</f>
        <v>7</v>
      </c>
      <c r="H2398" t="str">
        <f t="shared" si="37"/>
        <v>INSERT INTO "TeamRanks" (team_id,team_sport_id,team_rank) VALUES (166,28,7);</v>
      </c>
    </row>
    <row r="2399" spans="2:8" x14ac:dyDescent="0.25">
      <c r="B2399" t="s">
        <v>504</v>
      </c>
      <c r="C2399">
        <f>INDEX(NationalTeams!B:B,MATCH(B2399,NationalTeams!C:C,0))</f>
        <v>167</v>
      </c>
      <c r="D2399" t="s">
        <v>1243</v>
      </c>
      <c r="E2399">
        <f>INDEX(TeamSports!B:B,MATCH(D2399,TeamSports!C:C,0))</f>
        <v>28</v>
      </c>
      <c r="F2399">
        <f>INDEX(RanksTable!J:J,MATCH(B2399,RanksTable!B:B,0))</f>
        <v>7</v>
      </c>
      <c r="H2399" t="str">
        <f t="shared" si="37"/>
        <v>INSERT INTO "TeamRanks" (team_id,team_sport_id,team_rank) VALUES (167,28,7);</v>
      </c>
    </row>
    <row r="2400" spans="2:8" x14ac:dyDescent="0.25">
      <c r="B2400" t="s">
        <v>401</v>
      </c>
      <c r="C2400">
        <f>INDEX(NationalTeams!B:B,MATCH(B2400,NationalTeams!C:C,0))</f>
        <v>168</v>
      </c>
      <c r="D2400" t="s">
        <v>1243</v>
      </c>
      <c r="E2400">
        <f>INDEX(TeamSports!B:B,MATCH(D2400,TeamSports!C:C,0))</f>
        <v>28</v>
      </c>
      <c r="F2400">
        <f>INDEX(RanksTable!J:J,MATCH(B2400,RanksTable!B:B,0))</f>
        <v>7</v>
      </c>
      <c r="H2400" t="str">
        <f t="shared" si="37"/>
        <v>INSERT INTO "TeamRanks" (team_id,team_sport_id,team_rank) VALUES (168,28,7);</v>
      </c>
    </row>
    <row r="2401" spans="2:8" x14ac:dyDescent="0.25">
      <c r="B2401" t="s">
        <v>432</v>
      </c>
      <c r="C2401">
        <f>INDEX(NationalTeams!B:B,MATCH(B2401,NationalTeams!C:C,0))</f>
        <v>169</v>
      </c>
      <c r="D2401" t="s">
        <v>1243</v>
      </c>
      <c r="E2401">
        <f>INDEX(TeamSports!B:B,MATCH(D2401,TeamSports!C:C,0))</f>
        <v>28</v>
      </c>
      <c r="F2401">
        <f>INDEX(RanksTable!J:J,MATCH(B2401,RanksTable!B:B,0))</f>
        <v>7</v>
      </c>
      <c r="H2401" t="str">
        <f t="shared" si="37"/>
        <v>INSERT INTO "TeamRanks" (team_id,team_sport_id,team_rank) VALUES (169,28,7);</v>
      </c>
    </row>
    <row r="2402" spans="2:8" x14ac:dyDescent="0.25">
      <c r="B2402" t="s">
        <v>336</v>
      </c>
      <c r="C2402">
        <f>INDEX(NationalTeams!B:B,MATCH(B2402,NationalTeams!C:C,0))</f>
        <v>170</v>
      </c>
      <c r="D2402" t="s">
        <v>1243</v>
      </c>
      <c r="E2402">
        <f>INDEX(TeamSports!B:B,MATCH(D2402,TeamSports!C:C,0))</f>
        <v>28</v>
      </c>
      <c r="F2402">
        <f>INDEX(RanksTable!J:J,MATCH(B2402,RanksTable!B:B,0))</f>
        <v>7</v>
      </c>
      <c r="H2402" t="str">
        <f t="shared" si="37"/>
        <v>INSERT INTO "TeamRanks" (team_id,team_sport_id,team_rank) VALUES (170,28,7);</v>
      </c>
    </row>
    <row r="2403" spans="2:8" x14ac:dyDescent="0.25">
      <c r="B2403" t="s">
        <v>497</v>
      </c>
      <c r="C2403">
        <f>INDEX(NationalTeams!B:B,MATCH(B2403,NationalTeams!C:C,0))</f>
        <v>171</v>
      </c>
      <c r="D2403" t="s">
        <v>1243</v>
      </c>
      <c r="E2403">
        <f>INDEX(TeamSports!B:B,MATCH(D2403,TeamSports!C:C,0))</f>
        <v>28</v>
      </c>
      <c r="F2403">
        <f>INDEX(RanksTable!J:J,MATCH(B2403,RanksTable!B:B,0))</f>
        <v>7</v>
      </c>
      <c r="H2403" t="str">
        <f t="shared" si="37"/>
        <v>INSERT INTO "TeamRanks" (team_id,team_sport_id,team_rank) VALUES (171,28,7);</v>
      </c>
    </row>
    <row r="2404" spans="2:8" x14ac:dyDescent="0.25">
      <c r="B2404" t="s">
        <v>380</v>
      </c>
      <c r="C2404">
        <f>INDEX(NationalTeams!B:B,MATCH(B2404,NationalTeams!C:C,0))</f>
        <v>172</v>
      </c>
      <c r="D2404" t="s">
        <v>1243</v>
      </c>
      <c r="E2404">
        <f>INDEX(TeamSports!B:B,MATCH(D2404,TeamSports!C:C,0))</f>
        <v>28</v>
      </c>
      <c r="F2404">
        <f>INDEX(RanksTable!J:J,MATCH(B2404,RanksTable!B:B,0))</f>
        <v>7</v>
      </c>
      <c r="H2404" t="str">
        <f t="shared" si="37"/>
        <v>INSERT INTO "TeamRanks" (team_id,team_sport_id,team_rank) VALUES (172,28,7);</v>
      </c>
    </row>
    <row r="2405" spans="2:8" x14ac:dyDescent="0.25">
      <c r="B2405" t="s">
        <v>402</v>
      </c>
      <c r="C2405">
        <f>INDEX(NationalTeams!B:B,MATCH(B2405,NationalTeams!C:C,0))</f>
        <v>173</v>
      </c>
      <c r="D2405" t="s">
        <v>1243</v>
      </c>
      <c r="E2405">
        <f>INDEX(TeamSports!B:B,MATCH(D2405,TeamSports!C:C,0))</f>
        <v>28</v>
      </c>
      <c r="F2405">
        <f>INDEX(RanksTable!J:J,MATCH(B2405,RanksTable!B:B,0))</f>
        <v>7</v>
      </c>
      <c r="H2405" t="str">
        <f t="shared" si="37"/>
        <v>INSERT INTO "TeamRanks" (team_id,team_sport_id,team_rank) VALUES (173,28,7);</v>
      </c>
    </row>
    <row r="2406" spans="2:8" x14ac:dyDescent="0.25">
      <c r="B2406" t="s">
        <v>370</v>
      </c>
      <c r="C2406">
        <f>INDEX(NationalTeams!B:B,MATCH(B2406,NationalTeams!C:C,0))</f>
        <v>174</v>
      </c>
      <c r="D2406" t="s">
        <v>1243</v>
      </c>
      <c r="E2406">
        <f>INDEX(TeamSports!B:B,MATCH(D2406,TeamSports!C:C,0))</f>
        <v>28</v>
      </c>
      <c r="F2406">
        <f>INDEX(RanksTable!J:J,MATCH(B2406,RanksTable!B:B,0))</f>
        <v>7</v>
      </c>
      <c r="H2406" t="str">
        <f t="shared" si="37"/>
        <v>INSERT INTO "TeamRanks" (team_id,team_sport_id,team_rank) VALUES (174,28,7);</v>
      </c>
    </row>
    <row r="2407" spans="2:8" x14ac:dyDescent="0.25">
      <c r="B2407" t="s">
        <v>506</v>
      </c>
      <c r="C2407">
        <f>INDEX(NationalTeams!B:B,MATCH(B2407,NationalTeams!C:C,0))</f>
        <v>175</v>
      </c>
      <c r="D2407" t="s">
        <v>1243</v>
      </c>
      <c r="E2407">
        <f>INDEX(TeamSports!B:B,MATCH(D2407,TeamSports!C:C,0))</f>
        <v>28</v>
      </c>
      <c r="F2407">
        <f>INDEX(RanksTable!J:J,MATCH(B2407,RanksTable!B:B,0))</f>
        <v>7</v>
      </c>
      <c r="H2407" t="str">
        <f t="shared" si="37"/>
        <v>INSERT INTO "TeamRanks" (team_id,team_sport_id,team_rank) VALUES (175,28,7);</v>
      </c>
    </row>
    <row r="2408" spans="2:8" x14ac:dyDescent="0.25">
      <c r="B2408" t="s">
        <v>500</v>
      </c>
      <c r="C2408">
        <f>INDEX(NationalTeams!B:B,MATCH(B2408,NationalTeams!C:C,0))</f>
        <v>176</v>
      </c>
      <c r="D2408" t="s">
        <v>1243</v>
      </c>
      <c r="E2408">
        <f>INDEX(TeamSports!B:B,MATCH(D2408,TeamSports!C:C,0))</f>
        <v>28</v>
      </c>
      <c r="F2408">
        <f>INDEX(RanksTable!J:J,MATCH(B2408,RanksTable!B:B,0))</f>
        <v>7</v>
      </c>
      <c r="H2408" t="str">
        <f t="shared" si="37"/>
        <v>INSERT INTO "TeamRanks" (team_id,team_sport_id,team_rank) VALUES (176,28,7);</v>
      </c>
    </row>
    <row r="2409" spans="2:8" x14ac:dyDescent="0.25">
      <c r="B2409" t="s">
        <v>473</v>
      </c>
      <c r="C2409">
        <f>INDEX(NationalTeams!B:B,MATCH(B2409,NationalTeams!C:C,0))</f>
        <v>177</v>
      </c>
      <c r="D2409" t="s">
        <v>1243</v>
      </c>
      <c r="E2409">
        <f>INDEX(TeamSports!B:B,MATCH(D2409,TeamSports!C:C,0))</f>
        <v>28</v>
      </c>
      <c r="F2409">
        <f>INDEX(RanksTable!J:J,MATCH(B2409,RanksTable!B:B,0))</f>
        <v>7</v>
      </c>
      <c r="H2409" t="str">
        <f t="shared" si="37"/>
        <v>INSERT INTO "TeamRanks" (team_id,team_sport_id,team_rank) VALUES (177,28,7);</v>
      </c>
    </row>
    <row r="2410" spans="2:8" x14ac:dyDescent="0.25">
      <c r="B2410" t="s">
        <v>482</v>
      </c>
      <c r="C2410">
        <f>INDEX(NationalTeams!B:B,MATCH(B2410,NationalTeams!C:C,0))</f>
        <v>178</v>
      </c>
      <c r="D2410" t="s">
        <v>1243</v>
      </c>
      <c r="E2410">
        <f>INDEX(TeamSports!B:B,MATCH(D2410,TeamSports!C:C,0))</f>
        <v>28</v>
      </c>
      <c r="F2410">
        <f>INDEX(RanksTable!J:J,MATCH(B2410,RanksTable!B:B,0))</f>
        <v>7</v>
      </c>
      <c r="H2410" t="str">
        <f t="shared" si="37"/>
        <v>INSERT INTO "TeamRanks" (team_id,team_sport_id,team_rank) VALUES (178,28,7);</v>
      </c>
    </row>
    <row r="2411" spans="2:8" x14ac:dyDescent="0.25">
      <c r="B2411" t="s">
        <v>411</v>
      </c>
      <c r="C2411">
        <f>INDEX(NationalTeams!B:B,MATCH(B2411,NationalTeams!C:C,0))</f>
        <v>179</v>
      </c>
      <c r="D2411" t="s">
        <v>1243</v>
      </c>
      <c r="E2411">
        <f>INDEX(TeamSports!B:B,MATCH(D2411,TeamSports!C:C,0))</f>
        <v>28</v>
      </c>
      <c r="F2411">
        <f>INDEX(RanksTable!J:J,MATCH(B2411,RanksTable!B:B,0))</f>
        <v>7</v>
      </c>
      <c r="H2411" t="str">
        <f t="shared" si="37"/>
        <v>INSERT INTO "TeamRanks" (team_id,team_sport_id,team_rank) VALUES (179,28,7);</v>
      </c>
    </row>
    <row r="2412" spans="2:8" x14ac:dyDescent="0.25">
      <c r="B2412" t="s">
        <v>541</v>
      </c>
      <c r="C2412">
        <f>INDEX(NationalTeams!B:B,MATCH(B2412,NationalTeams!C:C,0))</f>
        <v>180</v>
      </c>
      <c r="D2412" t="s">
        <v>1243</v>
      </c>
      <c r="E2412">
        <f>INDEX(TeamSports!B:B,MATCH(D2412,TeamSports!C:C,0))</f>
        <v>28</v>
      </c>
      <c r="F2412">
        <f>INDEX(RanksTable!J:J,MATCH(B2412,RanksTable!B:B,0))</f>
        <v>7</v>
      </c>
      <c r="H2412" t="str">
        <f t="shared" si="37"/>
        <v>INSERT INTO "TeamRanks" (team_id,team_sport_id,team_rank) VALUES (180,28,7);</v>
      </c>
    </row>
    <row r="2413" spans="2:8" x14ac:dyDescent="0.25">
      <c r="B2413" t="s">
        <v>412</v>
      </c>
      <c r="C2413">
        <f>INDEX(NationalTeams!B:B,MATCH(B2413,NationalTeams!C:C,0))</f>
        <v>181</v>
      </c>
      <c r="D2413" t="s">
        <v>1243</v>
      </c>
      <c r="E2413">
        <f>INDEX(TeamSports!B:B,MATCH(D2413,TeamSports!C:C,0))</f>
        <v>28</v>
      </c>
      <c r="F2413">
        <f>INDEX(RanksTable!J:J,MATCH(B2413,RanksTable!B:B,0))</f>
        <v>7</v>
      </c>
      <c r="H2413" t="str">
        <f t="shared" si="37"/>
        <v>INSERT INTO "TeamRanks" (team_id,team_sport_id,team_rank) VALUES (181,28,7);</v>
      </c>
    </row>
    <row r="2414" spans="2:8" x14ac:dyDescent="0.25">
      <c r="B2414" t="s">
        <v>409</v>
      </c>
      <c r="C2414">
        <f>INDEX(NationalTeams!B:B,MATCH(B2414,NationalTeams!C:C,0))</f>
        <v>182</v>
      </c>
      <c r="D2414" t="s">
        <v>1243</v>
      </c>
      <c r="E2414">
        <f>INDEX(TeamSports!B:B,MATCH(D2414,TeamSports!C:C,0))</f>
        <v>28</v>
      </c>
      <c r="F2414">
        <f>INDEX(RanksTable!J:J,MATCH(B2414,RanksTable!B:B,0))</f>
        <v>7</v>
      </c>
      <c r="H2414" t="str">
        <f t="shared" si="37"/>
        <v>INSERT INTO "TeamRanks" (team_id,team_sport_id,team_rank) VALUES (182,28,7);</v>
      </c>
    </row>
    <row r="2415" spans="2:8" x14ac:dyDescent="0.25">
      <c r="B2415" t="s">
        <v>414</v>
      </c>
      <c r="C2415">
        <f>INDEX(NationalTeams!B:B,MATCH(B2415,NationalTeams!C:C,0))</f>
        <v>183</v>
      </c>
      <c r="D2415" t="s">
        <v>1243</v>
      </c>
      <c r="E2415">
        <f>INDEX(TeamSports!B:B,MATCH(D2415,TeamSports!C:C,0))</f>
        <v>28</v>
      </c>
      <c r="F2415">
        <f>INDEX(RanksTable!J:J,MATCH(B2415,RanksTable!B:B,0))</f>
        <v>7</v>
      </c>
      <c r="H2415" t="str">
        <f t="shared" si="37"/>
        <v>INSERT INTO "TeamRanks" (team_id,team_sport_id,team_rank) VALUES (183,28,7);</v>
      </c>
    </row>
    <row r="2416" spans="2:8" x14ac:dyDescent="0.25">
      <c r="B2416" t="s">
        <v>362</v>
      </c>
      <c r="C2416">
        <f>INDEX(NationalTeams!B:B,MATCH(B2416,NationalTeams!C:C,0))</f>
        <v>184</v>
      </c>
      <c r="D2416" t="s">
        <v>1243</v>
      </c>
      <c r="E2416">
        <f>INDEX(TeamSports!B:B,MATCH(D2416,TeamSports!C:C,0))</f>
        <v>28</v>
      </c>
      <c r="F2416">
        <f>INDEX(RanksTable!J:J,MATCH(B2416,RanksTable!B:B,0))</f>
        <v>7</v>
      </c>
      <c r="H2416" t="str">
        <f t="shared" si="37"/>
        <v>INSERT INTO "TeamRanks" (team_id,team_sport_id,team_rank) VALUES (184,28,7);</v>
      </c>
    </row>
    <row r="2417" spans="2:8" x14ac:dyDescent="0.25">
      <c r="B2417" t="s">
        <v>499</v>
      </c>
      <c r="C2417">
        <f>INDEX(NationalTeams!B:B,MATCH(B2417,NationalTeams!C:C,0))</f>
        <v>185</v>
      </c>
      <c r="D2417" t="s">
        <v>1243</v>
      </c>
      <c r="E2417">
        <f>INDEX(TeamSports!B:B,MATCH(D2417,TeamSports!C:C,0))</f>
        <v>28</v>
      </c>
      <c r="F2417">
        <f>INDEX(RanksTable!J:J,MATCH(B2417,RanksTable!B:B,0))</f>
        <v>7</v>
      </c>
      <c r="H2417" t="str">
        <f t="shared" si="37"/>
        <v>INSERT INTO "TeamRanks" (team_id,team_sport_id,team_rank) VALUES (185,28,7);</v>
      </c>
    </row>
    <row r="2418" spans="2:8" x14ac:dyDescent="0.25">
      <c r="B2418" t="s">
        <v>374</v>
      </c>
      <c r="C2418">
        <f>INDEX(NationalTeams!B:B,MATCH(B2418,NationalTeams!C:C,0))</f>
        <v>186</v>
      </c>
      <c r="D2418" t="s">
        <v>1243</v>
      </c>
      <c r="E2418">
        <f>INDEX(TeamSports!B:B,MATCH(D2418,TeamSports!C:C,0))</f>
        <v>28</v>
      </c>
      <c r="F2418">
        <f>INDEX(RanksTable!J:J,MATCH(B2418,RanksTable!B:B,0))</f>
        <v>7</v>
      </c>
      <c r="H2418" t="str">
        <f t="shared" si="37"/>
        <v>INSERT INTO "TeamRanks" (team_id,team_sport_id,team_rank) VALUES (186,28,7);</v>
      </c>
    </row>
    <row r="2419" spans="2:8" x14ac:dyDescent="0.25">
      <c r="B2419" t="s">
        <v>385</v>
      </c>
      <c r="C2419">
        <f>INDEX(NationalTeams!B:B,MATCH(B2419,NationalTeams!C:C,0))</f>
        <v>187</v>
      </c>
      <c r="D2419" t="s">
        <v>1243</v>
      </c>
      <c r="E2419">
        <f>INDEX(TeamSports!B:B,MATCH(D2419,TeamSports!C:C,0))</f>
        <v>28</v>
      </c>
      <c r="F2419">
        <f>INDEX(RanksTable!J:J,MATCH(B2419,RanksTable!B:B,0))</f>
        <v>7</v>
      </c>
      <c r="H2419" t="str">
        <f t="shared" si="37"/>
        <v>INSERT INTO "TeamRanks" (team_id,team_sport_id,team_rank) VALUES (187,28,7);</v>
      </c>
    </row>
    <row r="2420" spans="2:8" x14ac:dyDescent="0.25">
      <c r="B2420" t="s">
        <v>450</v>
      </c>
      <c r="C2420">
        <f>INDEX(NationalTeams!B:B,MATCH(B2420,NationalTeams!C:C,0))</f>
        <v>188</v>
      </c>
      <c r="D2420" t="s">
        <v>1243</v>
      </c>
      <c r="E2420">
        <f>INDEX(TeamSports!B:B,MATCH(D2420,TeamSports!C:C,0))</f>
        <v>28</v>
      </c>
      <c r="F2420">
        <f>INDEX(RanksTable!J:J,MATCH(B2420,RanksTable!B:B,0))</f>
        <v>4</v>
      </c>
      <c r="H2420" t="str">
        <f t="shared" si="37"/>
        <v>INSERT INTO "TeamRanks" (team_id,team_sport_id,team_rank) VALUES (188,28,4);</v>
      </c>
    </row>
    <row r="2421" spans="2:8" x14ac:dyDescent="0.25">
      <c r="B2421" t="s">
        <v>448</v>
      </c>
      <c r="C2421">
        <f>INDEX(NationalTeams!B:B,MATCH(B2421,NationalTeams!C:C,0))</f>
        <v>189</v>
      </c>
      <c r="D2421" t="s">
        <v>1243</v>
      </c>
      <c r="E2421">
        <f>INDEX(TeamSports!B:B,MATCH(D2421,TeamSports!C:C,0))</f>
        <v>28</v>
      </c>
      <c r="F2421">
        <f>INDEX(RanksTable!J:J,MATCH(B2421,RanksTable!B:B,0))</f>
        <v>7</v>
      </c>
      <c r="H2421" t="str">
        <f t="shared" si="37"/>
        <v>INSERT INTO "TeamRanks" (team_id,team_sport_id,team_rank) VALUES (189,28,7);</v>
      </c>
    </row>
    <row r="2422" spans="2:8" x14ac:dyDescent="0.25">
      <c r="B2422" t="s">
        <v>375</v>
      </c>
      <c r="C2422">
        <f>INDEX(NationalTeams!B:B,MATCH(B2422,NationalTeams!C:C,0))</f>
        <v>190</v>
      </c>
      <c r="D2422" t="s">
        <v>1243</v>
      </c>
      <c r="E2422">
        <f>INDEX(TeamSports!B:B,MATCH(D2422,TeamSports!C:C,0))</f>
        <v>28</v>
      </c>
      <c r="F2422">
        <f>INDEX(RanksTable!J:J,MATCH(B2422,RanksTable!B:B,0))</f>
        <v>7</v>
      </c>
      <c r="H2422" t="str">
        <f t="shared" si="37"/>
        <v>INSERT INTO "TeamRanks" (team_id,team_sport_id,team_rank) VALUES (190,28,7);</v>
      </c>
    </row>
    <row r="2423" spans="2:8" x14ac:dyDescent="0.25">
      <c r="B2423" t="s">
        <v>483</v>
      </c>
      <c r="C2423">
        <f>INDEX(NationalTeams!B:B,MATCH(B2423,NationalTeams!C:C,0))</f>
        <v>191</v>
      </c>
      <c r="D2423" t="s">
        <v>1243</v>
      </c>
      <c r="E2423">
        <f>INDEX(TeamSports!B:B,MATCH(D2423,TeamSports!C:C,0))</f>
        <v>28</v>
      </c>
      <c r="F2423">
        <f>INDEX(RanksTable!J:J,MATCH(B2423,RanksTable!B:B,0))</f>
        <v>7</v>
      </c>
      <c r="H2423" t="str">
        <f t="shared" si="37"/>
        <v>INSERT INTO "TeamRanks" (team_id,team_sport_id,team_rank) VALUES (191,28,7);</v>
      </c>
    </row>
    <row r="2424" spans="2:8" x14ac:dyDescent="0.25">
      <c r="B2424" t="s">
        <v>395</v>
      </c>
      <c r="C2424">
        <f>INDEX(NationalTeams!B:B,MATCH(B2424,NationalTeams!C:C,0))</f>
        <v>192</v>
      </c>
      <c r="D2424" t="s">
        <v>1243</v>
      </c>
      <c r="E2424">
        <f>INDEX(TeamSports!B:B,MATCH(D2424,TeamSports!C:C,0))</f>
        <v>28</v>
      </c>
      <c r="F2424">
        <f>INDEX(RanksTable!J:J,MATCH(B2424,RanksTable!B:B,0))</f>
        <v>7</v>
      </c>
      <c r="H2424" t="str">
        <f t="shared" si="37"/>
        <v>INSERT INTO "TeamRanks" (team_id,team_sport_id,team_rank) VALUES (192,28,7);</v>
      </c>
    </row>
    <row r="2425" spans="2:8" x14ac:dyDescent="0.25">
      <c r="B2425" t="s">
        <v>363</v>
      </c>
      <c r="C2425">
        <f>INDEX(NationalTeams!B:B,MATCH(B2425,NationalTeams!C:C,0))</f>
        <v>193</v>
      </c>
      <c r="D2425" t="s">
        <v>1243</v>
      </c>
      <c r="E2425">
        <f>INDEX(TeamSports!B:B,MATCH(D2425,TeamSports!C:C,0))</f>
        <v>28</v>
      </c>
      <c r="F2425">
        <f>INDEX(RanksTable!J:J,MATCH(B2425,RanksTable!B:B,0))</f>
        <v>7</v>
      </c>
      <c r="H2425" t="str">
        <f t="shared" si="37"/>
        <v>INSERT INTO "TeamRanks" (team_id,team_sport_id,team_rank) VALUES (193,28,7);</v>
      </c>
    </row>
    <row r="2426" spans="2:8" x14ac:dyDescent="0.25">
      <c r="B2426" t="s">
        <v>394</v>
      </c>
      <c r="C2426">
        <f>INDEX(NationalTeams!B:B,MATCH(B2426,NationalTeams!C:C,0))</f>
        <v>194</v>
      </c>
      <c r="D2426" t="s">
        <v>1243</v>
      </c>
      <c r="E2426">
        <f>INDEX(TeamSports!B:B,MATCH(D2426,TeamSports!C:C,0))</f>
        <v>28</v>
      </c>
      <c r="F2426">
        <f>INDEX(RanksTable!J:J,MATCH(B2426,RanksTable!B:B,0))</f>
        <v>7</v>
      </c>
      <c r="H2426" t="str">
        <f t="shared" si="37"/>
        <v>INSERT INTO "TeamRanks" (team_id,team_sport_id,team_rank) VALUES (194,28,7);</v>
      </c>
    </row>
    <row r="2427" spans="2:8" x14ac:dyDescent="0.25">
      <c r="B2427" t="s">
        <v>389</v>
      </c>
      <c r="C2427">
        <f>INDEX(NationalTeams!B:B,MATCH(B2427,NationalTeams!C:C,0))</f>
        <v>195</v>
      </c>
      <c r="D2427" t="s">
        <v>1243</v>
      </c>
      <c r="E2427">
        <f>INDEX(TeamSports!B:B,MATCH(D2427,TeamSports!C:C,0))</f>
        <v>28</v>
      </c>
      <c r="F2427">
        <f>INDEX(RanksTable!J:J,MATCH(B2427,RanksTable!B:B,0))</f>
        <v>7</v>
      </c>
      <c r="H2427" t="str">
        <f t="shared" si="37"/>
        <v>INSERT INTO "TeamRanks" (team_id,team_sport_id,team_rank) VALUES (195,28,7);</v>
      </c>
    </row>
    <row r="2428" spans="2:8" x14ac:dyDescent="0.25">
      <c r="B2428" t="s">
        <v>496</v>
      </c>
      <c r="C2428">
        <f>INDEX(NationalTeams!B:B,MATCH(B2428,NationalTeams!C:C,0))</f>
        <v>196</v>
      </c>
      <c r="D2428" t="s">
        <v>1243</v>
      </c>
      <c r="E2428">
        <f>INDEX(TeamSports!B:B,MATCH(D2428,TeamSports!C:C,0))</f>
        <v>28</v>
      </c>
      <c r="F2428">
        <f>INDEX(RanksTable!J:J,MATCH(B2428,RanksTable!B:B,0))</f>
        <v>4</v>
      </c>
      <c r="H2428" t="str">
        <f t="shared" si="37"/>
        <v>INSERT INTO "TeamRanks" (team_id,team_sport_id,team_rank) VALUES (196,28,4);</v>
      </c>
    </row>
    <row r="2429" spans="2:8" x14ac:dyDescent="0.25">
      <c r="B2429" t="s">
        <v>507</v>
      </c>
      <c r="C2429">
        <f>INDEX(NationalTeams!B:B,MATCH(B2429,NationalTeams!C:C,0))</f>
        <v>197</v>
      </c>
      <c r="D2429" t="s">
        <v>1243</v>
      </c>
      <c r="E2429">
        <f>INDEX(TeamSports!B:B,MATCH(D2429,TeamSports!C:C,0))</f>
        <v>28</v>
      </c>
      <c r="F2429">
        <f>INDEX(RanksTable!J:J,MATCH(B2429,RanksTable!B:B,0))</f>
        <v>7</v>
      </c>
      <c r="H2429" t="str">
        <f t="shared" si="37"/>
        <v>INSERT INTO "TeamRanks" (team_id,team_sport_id,team_rank) VALUES (197,28,7);</v>
      </c>
    </row>
    <row r="2430" spans="2:8" x14ac:dyDescent="0.25">
      <c r="B2430" t="s">
        <v>399</v>
      </c>
      <c r="C2430">
        <f>INDEX(NationalTeams!B:B,MATCH(B2430,NationalTeams!C:C,0))</f>
        <v>198</v>
      </c>
      <c r="D2430" t="s">
        <v>1243</v>
      </c>
      <c r="E2430">
        <f>INDEX(TeamSports!B:B,MATCH(D2430,TeamSports!C:C,0))</f>
        <v>28</v>
      </c>
      <c r="F2430">
        <f>INDEX(RanksTable!J:J,MATCH(B2430,RanksTable!B:B,0))</f>
        <v>7</v>
      </c>
      <c r="H2430" t="str">
        <f t="shared" si="37"/>
        <v>INSERT INTO "TeamRanks" (team_id,team_sport_id,team_rank) VALUES (198,28,7);</v>
      </c>
    </row>
    <row r="2431" spans="2:8" x14ac:dyDescent="0.25">
      <c r="B2431" t="s">
        <v>467</v>
      </c>
      <c r="C2431">
        <f>INDEX(NationalTeams!B:B,MATCH(B2431,NationalTeams!C:C,0))</f>
        <v>199</v>
      </c>
      <c r="D2431" t="s">
        <v>1243</v>
      </c>
      <c r="E2431">
        <f>INDEX(TeamSports!B:B,MATCH(D2431,TeamSports!C:C,0))</f>
        <v>28</v>
      </c>
      <c r="F2431">
        <f>INDEX(RanksTable!J:J,MATCH(B2431,RanksTable!B:B,0))</f>
        <v>7</v>
      </c>
      <c r="H2431" t="str">
        <f t="shared" si="37"/>
        <v>INSERT INTO "TeamRanks" (team_id,team_sport_id,team_rank) VALUES (199,28,7);</v>
      </c>
    </row>
    <row r="2432" spans="2:8" x14ac:dyDescent="0.25">
      <c r="B2432" t="s">
        <v>437</v>
      </c>
      <c r="C2432">
        <f>INDEX(NationalTeams!B:B,MATCH(B2432,NationalTeams!C:C,0))</f>
        <v>200</v>
      </c>
      <c r="D2432" t="s">
        <v>1243</v>
      </c>
      <c r="E2432">
        <f>INDEX(TeamSports!B:B,MATCH(D2432,TeamSports!C:C,0))</f>
        <v>28</v>
      </c>
      <c r="F2432">
        <f>INDEX(RanksTable!J:J,MATCH(B2432,RanksTable!B:B,0))</f>
        <v>2</v>
      </c>
      <c r="H2432" t="str">
        <f t="shared" si="37"/>
        <v>INSERT INTO "TeamRanks" (team_id,team_sport_id,team_rank) VALUES (200,28,2);</v>
      </c>
    </row>
    <row r="2433" spans="2:8" x14ac:dyDescent="0.25">
      <c r="B2433" t="s">
        <v>452</v>
      </c>
      <c r="C2433">
        <f>INDEX(NationalTeams!B:B,MATCH(B2433,NationalTeams!C:C,0))</f>
        <v>201</v>
      </c>
      <c r="D2433" t="s">
        <v>1243</v>
      </c>
      <c r="E2433">
        <f>INDEX(TeamSports!B:B,MATCH(D2433,TeamSports!C:C,0))</f>
        <v>28</v>
      </c>
      <c r="F2433">
        <f>INDEX(RanksTable!J:J,MATCH(B2433,RanksTable!B:B,0))</f>
        <v>4</v>
      </c>
      <c r="H2433" t="str">
        <f t="shared" si="37"/>
        <v>INSERT INTO "TeamRanks" (team_id,team_sport_id,team_rank) VALUES (201,28,4);</v>
      </c>
    </row>
    <row r="2434" spans="2:8" x14ac:dyDescent="0.25">
      <c r="B2434" t="s">
        <v>384</v>
      </c>
      <c r="C2434">
        <f>INDEX(NationalTeams!B:B,MATCH(B2434,NationalTeams!C:C,0))</f>
        <v>202</v>
      </c>
      <c r="D2434" t="s">
        <v>1243</v>
      </c>
      <c r="E2434">
        <f>INDEX(TeamSports!B:B,MATCH(D2434,TeamSports!C:C,0))</f>
        <v>28</v>
      </c>
      <c r="F2434">
        <f>INDEX(RanksTable!J:J,MATCH(B2434,RanksTable!B:B,0))</f>
        <v>7</v>
      </c>
      <c r="H2434" t="str">
        <f t="shared" si="37"/>
        <v>INSERT INTO "TeamRanks" (team_id,team_sport_id,team_rank) VALUES (202,28,7);</v>
      </c>
    </row>
    <row r="2435" spans="2:8" x14ac:dyDescent="0.25">
      <c r="B2435" t="s">
        <v>442</v>
      </c>
      <c r="C2435">
        <f>INDEX(NationalTeams!B:B,MATCH(B2435,NationalTeams!C:C,0))</f>
        <v>203</v>
      </c>
      <c r="D2435" t="s">
        <v>1243</v>
      </c>
      <c r="E2435">
        <f>INDEX(TeamSports!B:B,MATCH(D2435,TeamSports!C:C,0))</f>
        <v>28</v>
      </c>
      <c r="F2435">
        <f>INDEX(RanksTable!J:J,MATCH(B2435,RanksTable!B:B,0))</f>
        <v>7</v>
      </c>
      <c r="H2435" t="str">
        <f t="shared" si="37"/>
        <v>INSERT INTO "TeamRanks" (team_id,team_sport_id,team_rank) VALUES (203,28,7);</v>
      </c>
    </row>
    <row r="2436" spans="2:8" x14ac:dyDescent="0.25">
      <c r="B2436" t="s">
        <v>472</v>
      </c>
      <c r="C2436">
        <f>INDEX(NationalTeams!B:B,MATCH(B2436,NationalTeams!C:C,0))</f>
        <v>204</v>
      </c>
      <c r="D2436" t="s">
        <v>1243</v>
      </c>
      <c r="E2436">
        <f>INDEX(TeamSports!B:B,MATCH(D2436,TeamSports!C:C,0))</f>
        <v>28</v>
      </c>
      <c r="F2436">
        <f>INDEX(RanksTable!J:J,MATCH(B2436,RanksTable!B:B,0))</f>
        <v>7</v>
      </c>
      <c r="H2436" t="str">
        <f t="shared" ref="H2436:H2499" si="38">_xlfn.CONCAT($H$1,$L$1,$C$1,$L$1," ",$J$1,$C$2,$N$1,$E$2,$N$1,$F$2,$K$1,$I$1,$J$1,C2436,$N$1,E2436,$N$1,F2436,$K$1,$O$1)</f>
        <v>INSERT INTO "TeamRanks" (team_id,team_sport_id,team_rank) VALUES (204,28,7);</v>
      </c>
    </row>
    <row r="2437" spans="2:8" x14ac:dyDescent="0.25">
      <c r="B2437" t="s">
        <v>388</v>
      </c>
      <c r="C2437">
        <f>INDEX(NationalTeams!B:B,MATCH(B2437,NationalTeams!C:C,0))</f>
        <v>205</v>
      </c>
      <c r="D2437" t="s">
        <v>1243</v>
      </c>
      <c r="E2437">
        <f>INDEX(TeamSports!B:B,MATCH(D2437,TeamSports!C:C,0))</f>
        <v>28</v>
      </c>
      <c r="F2437">
        <f>INDEX(RanksTable!J:J,MATCH(B2437,RanksTable!B:B,0))</f>
        <v>7</v>
      </c>
      <c r="H2437" t="str">
        <f t="shared" si="38"/>
        <v>INSERT INTO "TeamRanks" (team_id,team_sport_id,team_rank) VALUES (205,28,7);</v>
      </c>
    </row>
    <row r="2438" spans="2:8" x14ac:dyDescent="0.25">
      <c r="B2438" t="s">
        <v>476</v>
      </c>
      <c r="C2438">
        <f>INDEX(NationalTeams!B:B,MATCH(B2438,NationalTeams!C:C,0))</f>
        <v>206</v>
      </c>
      <c r="D2438" t="s">
        <v>1243</v>
      </c>
      <c r="E2438">
        <f>INDEX(TeamSports!B:B,MATCH(D2438,TeamSports!C:C,0))</f>
        <v>28</v>
      </c>
      <c r="F2438">
        <f>INDEX(RanksTable!J:J,MATCH(B2438,RanksTable!B:B,0))</f>
        <v>7</v>
      </c>
      <c r="H2438" t="str">
        <f t="shared" si="38"/>
        <v>INSERT INTO "TeamRanks" (team_id,team_sport_id,team_rank) VALUES (206,28,7);</v>
      </c>
    </row>
    <row r="2439" spans="2:8" x14ac:dyDescent="0.25">
      <c r="B2439" t="s">
        <v>407</v>
      </c>
      <c r="C2439">
        <f>INDEX(NationalTeams!B:B,MATCH(B2439,NationalTeams!C:C,0))</f>
        <v>207</v>
      </c>
      <c r="D2439" t="s">
        <v>1243</v>
      </c>
      <c r="E2439">
        <f>INDEX(TeamSports!B:B,MATCH(D2439,TeamSports!C:C,0))</f>
        <v>28</v>
      </c>
      <c r="F2439">
        <f>INDEX(RanksTable!J:J,MATCH(B2439,RanksTable!B:B,0))</f>
        <v>7</v>
      </c>
      <c r="H2439" t="str">
        <f t="shared" si="38"/>
        <v>INSERT INTO "TeamRanks" (team_id,team_sport_id,team_rank) VALUES (207,28,7);</v>
      </c>
    </row>
    <row r="2440" spans="2:8" x14ac:dyDescent="0.25">
      <c r="B2440" t="s">
        <v>364</v>
      </c>
      <c r="C2440">
        <f>INDEX(NationalTeams!B:B,MATCH(B2440,NationalTeams!C:C,0))</f>
        <v>208</v>
      </c>
      <c r="D2440" t="s">
        <v>1243</v>
      </c>
      <c r="E2440">
        <f>INDEX(TeamSports!B:B,MATCH(D2440,TeamSports!C:C,0))</f>
        <v>28</v>
      </c>
      <c r="F2440">
        <f>INDEX(RanksTable!J:J,MATCH(B2440,RanksTable!B:B,0))</f>
        <v>7</v>
      </c>
      <c r="H2440" t="str">
        <f t="shared" si="38"/>
        <v>INSERT INTO "TeamRanks" (team_id,team_sport_id,team_rank) VALUES (208,28,7);</v>
      </c>
    </row>
    <row r="2441" spans="2:8" x14ac:dyDescent="0.25">
      <c r="B2441" t="s">
        <v>439</v>
      </c>
      <c r="C2441">
        <f>INDEX(NationalTeams!B:B,MATCH(B2441,NationalTeams!C:C,0))</f>
        <v>209</v>
      </c>
      <c r="D2441" t="s">
        <v>1243</v>
      </c>
      <c r="E2441">
        <f>INDEX(TeamSports!B:B,MATCH(D2441,TeamSports!C:C,0))</f>
        <v>28</v>
      </c>
      <c r="F2441">
        <f>INDEX(RanksTable!J:J,MATCH(B2441,RanksTable!B:B,0))</f>
        <v>7</v>
      </c>
      <c r="H2441" t="str">
        <f t="shared" si="38"/>
        <v>INSERT INTO "TeamRanks" (team_id,team_sport_id,team_rank) VALUES (209,28,7);</v>
      </c>
    </row>
    <row r="2442" spans="2:8" x14ac:dyDescent="0.25">
      <c r="B2442" t="s">
        <v>501</v>
      </c>
      <c r="C2442">
        <f>INDEX(NationalTeams!B:B,MATCH(B2442,NationalTeams!C:C,0))</f>
        <v>210</v>
      </c>
      <c r="D2442" t="s">
        <v>1243</v>
      </c>
      <c r="E2442">
        <f>INDEX(TeamSports!B:B,MATCH(D2442,TeamSports!C:C,0))</f>
        <v>28</v>
      </c>
      <c r="F2442">
        <f>INDEX(RanksTable!J:J,MATCH(B2442,RanksTable!B:B,0))</f>
        <v>7</v>
      </c>
      <c r="H2442" t="str">
        <f t="shared" si="38"/>
        <v>INSERT INTO "TeamRanks" (team_id,team_sport_id,team_rank) VALUES (210,28,7);</v>
      </c>
    </row>
    <row r="2443" spans="2:8" x14ac:dyDescent="0.25">
      <c r="B2443" t="s">
        <v>466</v>
      </c>
      <c r="C2443">
        <f>INDEX(NationalTeams!B:B,MATCH(B2443,NationalTeams!C:C,0))</f>
        <v>211</v>
      </c>
      <c r="D2443" t="s">
        <v>1243</v>
      </c>
      <c r="E2443">
        <f>INDEX(TeamSports!B:B,MATCH(D2443,TeamSports!C:C,0))</f>
        <v>28</v>
      </c>
      <c r="F2443">
        <f>INDEX(RanksTable!J:J,MATCH(B2443,RanksTable!B:B,0))</f>
        <v>7</v>
      </c>
      <c r="H2443" t="str">
        <f t="shared" si="38"/>
        <v>INSERT INTO "TeamRanks" (team_id,team_sport_id,team_rank) VALUES (211,28,7);</v>
      </c>
    </row>
    <row r="2444" spans="2:8" x14ac:dyDescent="0.25">
      <c r="B2444" t="s">
        <v>502</v>
      </c>
      <c r="C2444">
        <f>INDEX(NationalTeams!B:B,MATCH(B2444,NationalTeams!C:C,0))</f>
        <v>212</v>
      </c>
      <c r="D2444" t="s">
        <v>1243</v>
      </c>
      <c r="E2444">
        <f>INDEX(TeamSports!B:B,MATCH(D2444,TeamSports!C:C,0))</f>
        <v>28</v>
      </c>
      <c r="F2444">
        <f>INDEX(RanksTable!J:J,MATCH(B2444,RanksTable!B:B,0))</f>
        <v>7</v>
      </c>
      <c r="H2444" t="str">
        <f t="shared" si="38"/>
        <v>INSERT INTO "TeamRanks" (team_id,team_sport_id,team_rank) VALUES (212,28,7);</v>
      </c>
    </row>
    <row r="2445" spans="2:8" x14ac:dyDescent="0.25">
      <c r="B2445" t="s">
        <v>359</v>
      </c>
      <c r="C2445">
        <f>INDEX(NationalTeams!B:B,MATCH(B2445,NationalTeams!C:C,0))</f>
        <v>213</v>
      </c>
      <c r="D2445" t="s">
        <v>1243</v>
      </c>
      <c r="E2445">
        <f>INDEX(TeamSports!B:B,MATCH(D2445,TeamSports!C:C,0))</f>
        <v>28</v>
      </c>
      <c r="F2445">
        <f>INDEX(RanksTable!J:J,MATCH(B2445,RanksTable!B:B,0))</f>
        <v>7</v>
      </c>
      <c r="H2445" t="str">
        <f t="shared" si="38"/>
        <v>INSERT INTO "TeamRanks" (team_id,team_sport_id,team_rank) VALUES (213,28,7);</v>
      </c>
    </row>
    <row r="2446" spans="2:8" x14ac:dyDescent="0.25">
      <c r="B2446" t="s">
        <v>377</v>
      </c>
      <c r="C2446">
        <f>INDEX(NationalTeams!B:B,MATCH(B2446,NationalTeams!C:C,0))</f>
        <v>214</v>
      </c>
      <c r="D2446" t="s">
        <v>1243</v>
      </c>
      <c r="E2446">
        <f>INDEX(TeamSports!B:B,MATCH(D2446,TeamSports!C:C,0))</f>
        <v>28</v>
      </c>
      <c r="F2446">
        <f>INDEX(RanksTable!J:J,MATCH(B2446,RanksTable!B:B,0))</f>
        <v>7</v>
      </c>
      <c r="H2446" t="str">
        <f t="shared" si="38"/>
        <v>INSERT INTO "TeamRanks" (team_id,team_sport_id,team_rank) VALUES (214,28,7);</v>
      </c>
    </row>
    <row r="2447" spans="2:8" x14ac:dyDescent="0.25">
      <c r="B2447" t="s">
        <v>443</v>
      </c>
      <c r="C2447">
        <f>INDEX(NationalTeams!B:B,MATCH(B2447,NationalTeams!C:C,0))</f>
        <v>215</v>
      </c>
      <c r="D2447" t="s">
        <v>1243</v>
      </c>
      <c r="E2447">
        <f>INDEX(TeamSports!B:B,MATCH(D2447,TeamSports!C:C,0))</f>
        <v>28</v>
      </c>
      <c r="F2447">
        <f>INDEX(RanksTable!J:J,MATCH(B2447,RanksTable!B:B,0))</f>
        <v>7</v>
      </c>
      <c r="H2447" t="str">
        <f t="shared" si="38"/>
        <v>INSERT INTO "TeamRanks" (team_id,team_sport_id,team_rank) VALUES (215,28,7);</v>
      </c>
    </row>
    <row r="2448" spans="2:8" x14ac:dyDescent="0.25">
      <c r="B2448" t="s">
        <v>481</v>
      </c>
      <c r="C2448">
        <f>INDEX(NationalTeams!B:B,MATCH(B2448,NationalTeams!C:C,0))</f>
        <v>216</v>
      </c>
      <c r="D2448" t="s">
        <v>1243</v>
      </c>
      <c r="E2448">
        <f>INDEX(TeamSports!B:B,MATCH(D2448,TeamSports!C:C,0))</f>
        <v>28</v>
      </c>
      <c r="F2448">
        <f>INDEX(RanksTable!J:J,MATCH(B2448,RanksTable!B:B,0))</f>
        <v>7</v>
      </c>
      <c r="H2448" t="str">
        <f t="shared" si="38"/>
        <v>INSERT INTO "TeamRanks" (team_id,team_sport_id,team_rank) VALUES (216,28,7);</v>
      </c>
    </row>
    <row r="2449" spans="2:8" x14ac:dyDescent="0.25">
      <c r="B2449" t="s">
        <v>351</v>
      </c>
      <c r="C2449">
        <f>INDEX(NationalTeams!B:B,MATCH(B2449,NationalTeams!C:C,0))</f>
        <v>217</v>
      </c>
      <c r="D2449" t="s">
        <v>1243</v>
      </c>
      <c r="E2449">
        <f>INDEX(TeamSports!B:B,MATCH(D2449,TeamSports!C:C,0))</f>
        <v>28</v>
      </c>
      <c r="F2449">
        <f>INDEX(RanksTable!J:J,MATCH(B2449,RanksTable!B:B,0))</f>
        <v>7</v>
      </c>
      <c r="H2449" t="str">
        <f t="shared" si="38"/>
        <v>INSERT INTO "TeamRanks" (team_id,team_sport_id,team_rank) VALUES (217,28,7);</v>
      </c>
    </row>
    <row r="2450" spans="2:8" x14ac:dyDescent="0.25">
      <c r="B2450" t="s">
        <v>438</v>
      </c>
      <c r="C2450">
        <f>INDEX(NationalTeams!B:B,MATCH(B2450,NationalTeams!C:C,0))</f>
        <v>218</v>
      </c>
      <c r="D2450" t="s">
        <v>1243</v>
      </c>
      <c r="E2450">
        <f>INDEX(TeamSports!B:B,MATCH(D2450,TeamSports!C:C,0))</f>
        <v>28</v>
      </c>
      <c r="F2450">
        <f>INDEX(RanksTable!J:J,MATCH(B2450,RanksTable!B:B,0))</f>
        <v>6</v>
      </c>
      <c r="H2450" t="str">
        <f t="shared" si="38"/>
        <v>INSERT INTO "TeamRanks" (team_id,team_sport_id,team_rank) VALUES (218,28,6);</v>
      </c>
    </row>
    <row r="2451" spans="2:8" x14ac:dyDescent="0.25">
      <c r="B2451" t="s">
        <v>319</v>
      </c>
      <c r="C2451">
        <f>INDEX(NationalTeams!B:B,MATCH(B2451,NationalTeams!C:C,0))</f>
        <v>219</v>
      </c>
      <c r="D2451" t="s">
        <v>1243</v>
      </c>
      <c r="E2451">
        <f>INDEX(TeamSports!B:B,MATCH(D2451,TeamSports!C:C,0))</f>
        <v>28</v>
      </c>
      <c r="F2451">
        <f>INDEX(RanksTable!J:J,MATCH(B2451,RanksTable!B:B,0))</f>
        <v>7</v>
      </c>
      <c r="H2451" t="str">
        <f t="shared" si="38"/>
        <v>INSERT INTO "TeamRanks" (team_id,team_sport_id,team_rank) VALUES (219,28,7);</v>
      </c>
    </row>
    <row r="2452" spans="2:8" x14ac:dyDescent="0.25">
      <c r="B2452" t="s">
        <v>471</v>
      </c>
      <c r="C2452">
        <f>INDEX(NationalTeams!B:B,MATCH(B2452,NationalTeams!C:C,0))</f>
        <v>220</v>
      </c>
      <c r="D2452" t="s">
        <v>1243</v>
      </c>
      <c r="E2452">
        <f>INDEX(TeamSports!B:B,MATCH(D2452,TeamSports!C:C,0))</f>
        <v>28</v>
      </c>
      <c r="F2452">
        <f>INDEX(RanksTable!J:J,MATCH(B2452,RanksTable!B:B,0))</f>
        <v>7</v>
      </c>
      <c r="H2452" t="str">
        <f t="shared" si="38"/>
        <v>INSERT INTO "TeamRanks" (team_id,team_sport_id,team_rank) VALUES (220,28,7);</v>
      </c>
    </row>
    <row r="2453" spans="2:8" x14ac:dyDescent="0.25">
      <c r="B2453" t="s">
        <v>373</v>
      </c>
      <c r="C2453">
        <f>INDEX(NationalTeams!B:B,MATCH(B2453,NationalTeams!C:C,0))</f>
        <v>221</v>
      </c>
      <c r="D2453" t="s">
        <v>1243</v>
      </c>
      <c r="E2453">
        <f>INDEX(TeamSports!B:B,MATCH(D2453,TeamSports!C:C,0))</f>
        <v>28</v>
      </c>
      <c r="F2453">
        <f>INDEX(RanksTable!J:J,MATCH(B2453,RanksTable!B:B,0))</f>
        <v>7</v>
      </c>
      <c r="H2453" t="str">
        <f t="shared" si="38"/>
        <v>INSERT INTO "TeamRanks" (team_id,team_sport_id,team_rank) VALUES (221,28,7);</v>
      </c>
    </row>
    <row r="2454" spans="2:8" x14ac:dyDescent="0.25">
      <c r="B2454" t="s">
        <v>367</v>
      </c>
      <c r="C2454">
        <f>INDEX(NationalTeams!B:B,MATCH(B2454,NationalTeams!C:C,0))</f>
        <v>222</v>
      </c>
      <c r="D2454" t="s">
        <v>1243</v>
      </c>
      <c r="E2454">
        <f>INDEX(TeamSports!B:B,MATCH(D2454,TeamSports!C:C,0))</f>
        <v>28</v>
      </c>
      <c r="F2454">
        <f>INDEX(RanksTable!J:J,MATCH(B2454,RanksTable!B:B,0))</f>
        <v>7</v>
      </c>
      <c r="H2454" t="str">
        <f t="shared" si="38"/>
        <v>INSERT INTO "TeamRanks" (team_id,team_sport_id,team_rank) VALUES (222,28,7);</v>
      </c>
    </row>
    <row r="2455" spans="2:8" x14ac:dyDescent="0.25">
      <c r="B2455" t="s">
        <v>358</v>
      </c>
      <c r="C2455">
        <f>INDEX(NationalTeams!B:B,MATCH(B2455,NationalTeams!C:C,0))</f>
        <v>223</v>
      </c>
      <c r="D2455" t="s">
        <v>1243</v>
      </c>
      <c r="E2455">
        <f>INDEX(TeamSports!B:B,MATCH(D2455,TeamSports!C:C,0))</f>
        <v>28</v>
      </c>
      <c r="F2455">
        <f>INDEX(RanksTable!J:J,MATCH(B2455,RanksTable!B:B,0))</f>
        <v>7</v>
      </c>
      <c r="H2455" t="str">
        <f t="shared" si="38"/>
        <v>INSERT INTO "TeamRanks" (team_id,team_sport_id,team_rank) VALUES (223,28,7);</v>
      </c>
    </row>
    <row r="2456" spans="2:8" x14ac:dyDescent="0.25">
      <c r="B2456" t="s">
        <v>993</v>
      </c>
      <c r="C2456">
        <f>INDEX(NationalTeams!B:B,MATCH(B2456,NationalTeams!C:C,0))</f>
        <v>224</v>
      </c>
      <c r="D2456" t="s">
        <v>1227</v>
      </c>
      <c r="E2456">
        <f>INDEX(TeamSports!B:B,MATCH(D2456,TeamSports!C:C,0))</f>
        <v>50</v>
      </c>
      <c r="F2456">
        <f>INDEX(RanksTable!X:X,MATCH(B2456,RanksTable!B:B,0))</f>
        <v>7</v>
      </c>
      <c r="H2456" t="str">
        <f t="shared" si="38"/>
        <v>INSERT INTO "TeamRanks" (team_id,team_sport_id,team_rank) VALUES (224,50,7);</v>
      </c>
    </row>
    <row r="2457" spans="2:8" x14ac:dyDescent="0.25">
      <c r="B2457" t="s">
        <v>994</v>
      </c>
      <c r="C2457">
        <f>INDEX(NationalTeams!B:B,MATCH(B2457,NationalTeams!C:C,0))</f>
        <v>225</v>
      </c>
      <c r="D2457" t="s">
        <v>1227</v>
      </c>
      <c r="E2457">
        <f>INDEX(TeamSports!B:B,MATCH(D2457,TeamSports!C:C,0))</f>
        <v>50</v>
      </c>
      <c r="F2457">
        <f>INDEX(RanksTable!X:X,MATCH(B2457,RanksTable!B:B,0))</f>
        <v>7</v>
      </c>
      <c r="H2457" t="str">
        <f t="shared" si="38"/>
        <v>INSERT INTO "TeamRanks" (team_id,team_sport_id,team_rank) VALUES (225,50,7);</v>
      </c>
    </row>
    <row r="2458" spans="2:8" x14ac:dyDescent="0.25">
      <c r="B2458" t="s">
        <v>995</v>
      </c>
      <c r="C2458">
        <f>INDEX(NationalTeams!B:B,MATCH(B2458,NationalTeams!C:C,0))</f>
        <v>226</v>
      </c>
      <c r="D2458" t="s">
        <v>1227</v>
      </c>
      <c r="E2458">
        <f>INDEX(TeamSports!B:B,MATCH(D2458,TeamSports!C:C,0))</f>
        <v>50</v>
      </c>
      <c r="F2458">
        <f>INDEX(RanksTable!X:X,MATCH(B2458,RanksTable!B:B,0))</f>
        <v>7</v>
      </c>
      <c r="H2458" t="str">
        <f t="shared" si="38"/>
        <v>INSERT INTO "TeamRanks" (team_id,team_sport_id,team_rank) VALUES (226,50,7);</v>
      </c>
    </row>
    <row r="2459" spans="2:8" x14ac:dyDescent="0.25">
      <c r="B2459" t="s">
        <v>996</v>
      </c>
      <c r="C2459">
        <f>INDEX(NationalTeams!B:B,MATCH(B2459,NationalTeams!C:C,0))</f>
        <v>227</v>
      </c>
      <c r="D2459" t="s">
        <v>1227</v>
      </c>
      <c r="E2459">
        <f>INDEX(TeamSports!B:B,MATCH(D2459,TeamSports!C:C,0))</f>
        <v>50</v>
      </c>
      <c r="F2459">
        <f>INDEX(RanksTable!X:X,MATCH(B2459,RanksTable!B:B,0))</f>
        <v>5</v>
      </c>
      <c r="H2459" t="str">
        <f t="shared" si="38"/>
        <v>INSERT INTO "TeamRanks" (team_id,team_sport_id,team_rank) VALUES (227,50,5);</v>
      </c>
    </row>
    <row r="2460" spans="2:8" x14ac:dyDescent="0.25">
      <c r="B2460" t="s">
        <v>997</v>
      </c>
      <c r="C2460">
        <f>INDEX(NationalTeams!B:B,MATCH(B2460,NationalTeams!C:C,0))</f>
        <v>228</v>
      </c>
      <c r="D2460" t="s">
        <v>1227</v>
      </c>
      <c r="E2460">
        <f>INDEX(TeamSports!B:B,MATCH(D2460,TeamSports!C:C,0))</f>
        <v>50</v>
      </c>
      <c r="F2460">
        <f>INDEX(RanksTable!X:X,MATCH(B2460,RanksTable!B:B,0))</f>
        <v>7</v>
      </c>
      <c r="H2460" t="str">
        <f t="shared" si="38"/>
        <v>INSERT INTO "TeamRanks" (team_id,team_sport_id,team_rank) VALUES (228,50,7);</v>
      </c>
    </row>
    <row r="2461" spans="2:8" x14ac:dyDescent="0.25">
      <c r="B2461" t="s">
        <v>998</v>
      </c>
      <c r="C2461">
        <f>INDEX(NationalTeams!B:B,MATCH(B2461,NationalTeams!C:C,0))</f>
        <v>229</v>
      </c>
      <c r="D2461" t="s">
        <v>1227</v>
      </c>
      <c r="E2461">
        <f>INDEX(TeamSports!B:B,MATCH(D2461,TeamSports!C:C,0))</f>
        <v>50</v>
      </c>
      <c r="F2461">
        <f>INDEX(RanksTable!X:X,MATCH(B2461,RanksTable!B:B,0))</f>
        <v>7</v>
      </c>
      <c r="H2461" t="str">
        <f t="shared" si="38"/>
        <v>INSERT INTO "TeamRanks" (team_id,team_sport_id,team_rank) VALUES (229,50,7);</v>
      </c>
    </row>
    <row r="2462" spans="2:8" x14ac:dyDescent="0.25">
      <c r="B2462" t="s">
        <v>999</v>
      </c>
      <c r="C2462">
        <f>INDEX(NationalTeams!B:B,MATCH(B2462,NationalTeams!C:C,0))</f>
        <v>230</v>
      </c>
      <c r="D2462" t="s">
        <v>1227</v>
      </c>
      <c r="E2462">
        <f>INDEX(TeamSports!B:B,MATCH(D2462,TeamSports!C:C,0))</f>
        <v>50</v>
      </c>
      <c r="F2462">
        <f>INDEX(RanksTable!X:X,MATCH(B2462,RanksTable!B:B,0))</f>
        <v>7</v>
      </c>
      <c r="H2462" t="str">
        <f t="shared" si="38"/>
        <v>INSERT INTO "TeamRanks" (team_id,team_sport_id,team_rank) VALUES (230,50,7);</v>
      </c>
    </row>
    <row r="2463" spans="2:8" x14ac:dyDescent="0.25">
      <c r="B2463" t="s">
        <v>1000</v>
      </c>
      <c r="C2463">
        <f>INDEX(NationalTeams!B:B,MATCH(B2463,NationalTeams!C:C,0))</f>
        <v>231</v>
      </c>
      <c r="D2463" t="s">
        <v>1227</v>
      </c>
      <c r="E2463">
        <f>INDEX(TeamSports!B:B,MATCH(D2463,TeamSports!C:C,0))</f>
        <v>50</v>
      </c>
      <c r="F2463">
        <f>INDEX(RanksTable!X:X,MATCH(B2463,RanksTable!B:B,0))</f>
        <v>7</v>
      </c>
      <c r="H2463" t="str">
        <f t="shared" si="38"/>
        <v>INSERT INTO "TeamRanks" (team_id,team_sport_id,team_rank) VALUES (231,50,7);</v>
      </c>
    </row>
    <row r="2464" spans="2:8" x14ac:dyDescent="0.25">
      <c r="B2464" t="s">
        <v>1001</v>
      </c>
      <c r="C2464">
        <f>INDEX(NationalTeams!B:B,MATCH(B2464,NationalTeams!C:C,0))</f>
        <v>232</v>
      </c>
      <c r="D2464" t="s">
        <v>1227</v>
      </c>
      <c r="E2464">
        <f>INDEX(TeamSports!B:B,MATCH(D2464,TeamSports!C:C,0))</f>
        <v>50</v>
      </c>
      <c r="F2464">
        <f>INDEX(RanksTable!X:X,MATCH(B2464,RanksTable!B:B,0))</f>
        <v>7</v>
      </c>
      <c r="H2464" t="str">
        <f t="shared" si="38"/>
        <v>INSERT INTO "TeamRanks" (team_id,team_sport_id,team_rank) VALUES (232,50,7);</v>
      </c>
    </row>
    <row r="2465" spans="2:8" x14ac:dyDescent="0.25">
      <c r="B2465" t="s">
        <v>1002</v>
      </c>
      <c r="C2465">
        <f>INDEX(NationalTeams!B:B,MATCH(B2465,NationalTeams!C:C,0))</f>
        <v>233</v>
      </c>
      <c r="D2465" t="s">
        <v>1227</v>
      </c>
      <c r="E2465">
        <f>INDEX(TeamSports!B:B,MATCH(D2465,TeamSports!C:C,0))</f>
        <v>50</v>
      </c>
      <c r="F2465">
        <f>INDEX(RanksTable!X:X,MATCH(B2465,RanksTable!B:B,0))</f>
        <v>7</v>
      </c>
      <c r="H2465" t="str">
        <f t="shared" si="38"/>
        <v>INSERT INTO "TeamRanks" (team_id,team_sport_id,team_rank) VALUES (233,50,7);</v>
      </c>
    </row>
    <row r="2466" spans="2:8" x14ac:dyDescent="0.25">
      <c r="B2466" t="s">
        <v>1003</v>
      </c>
      <c r="C2466">
        <f>INDEX(NationalTeams!B:B,MATCH(B2466,NationalTeams!C:C,0))</f>
        <v>234</v>
      </c>
      <c r="D2466" t="s">
        <v>1227</v>
      </c>
      <c r="E2466">
        <f>INDEX(TeamSports!B:B,MATCH(D2466,TeamSports!C:C,0))</f>
        <v>50</v>
      </c>
      <c r="F2466">
        <f>INDEX(RanksTable!X:X,MATCH(B2466,RanksTable!B:B,0))</f>
        <v>7</v>
      </c>
      <c r="H2466" t="str">
        <f t="shared" si="38"/>
        <v>INSERT INTO "TeamRanks" (team_id,team_sport_id,team_rank) VALUES (234,50,7);</v>
      </c>
    </row>
    <row r="2467" spans="2:8" x14ac:dyDescent="0.25">
      <c r="B2467" t="s">
        <v>1004</v>
      </c>
      <c r="C2467">
        <f>INDEX(NationalTeams!B:B,MATCH(B2467,NationalTeams!C:C,0))</f>
        <v>235</v>
      </c>
      <c r="D2467" t="s">
        <v>1227</v>
      </c>
      <c r="E2467">
        <f>INDEX(TeamSports!B:B,MATCH(D2467,TeamSports!C:C,0))</f>
        <v>50</v>
      </c>
      <c r="F2467">
        <f>INDEX(RanksTable!X:X,MATCH(B2467,RanksTable!B:B,0))</f>
        <v>7</v>
      </c>
      <c r="H2467" t="str">
        <f t="shared" si="38"/>
        <v>INSERT INTO "TeamRanks" (team_id,team_sport_id,team_rank) VALUES (235,50,7);</v>
      </c>
    </row>
    <row r="2468" spans="2:8" x14ac:dyDescent="0.25">
      <c r="B2468" t="s">
        <v>1005</v>
      </c>
      <c r="C2468">
        <f>INDEX(NationalTeams!B:B,MATCH(B2468,NationalTeams!C:C,0))</f>
        <v>236</v>
      </c>
      <c r="D2468" t="s">
        <v>1227</v>
      </c>
      <c r="E2468">
        <f>INDEX(TeamSports!B:B,MATCH(D2468,TeamSports!C:C,0))</f>
        <v>50</v>
      </c>
      <c r="F2468">
        <f>INDEX(RanksTable!X:X,MATCH(B2468,RanksTable!B:B,0))</f>
        <v>7</v>
      </c>
      <c r="H2468" t="str">
        <f t="shared" si="38"/>
        <v>INSERT INTO "TeamRanks" (team_id,team_sport_id,team_rank) VALUES (236,50,7);</v>
      </c>
    </row>
    <row r="2469" spans="2:8" x14ac:dyDescent="0.25">
      <c r="B2469" t="s">
        <v>1006</v>
      </c>
      <c r="C2469">
        <f>INDEX(NationalTeams!B:B,MATCH(B2469,NationalTeams!C:C,0))</f>
        <v>237</v>
      </c>
      <c r="D2469" t="s">
        <v>1227</v>
      </c>
      <c r="E2469">
        <f>INDEX(TeamSports!B:B,MATCH(D2469,TeamSports!C:C,0))</f>
        <v>50</v>
      </c>
      <c r="F2469">
        <f>INDEX(RanksTable!X:X,MATCH(B2469,RanksTable!B:B,0))</f>
        <v>7</v>
      </c>
      <c r="H2469" t="str">
        <f t="shared" si="38"/>
        <v>INSERT INTO "TeamRanks" (team_id,team_sport_id,team_rank) VALUES (237,50,7);</v>
      </c>
    </row>
    <row r="2470" spans="2:8" x14ac:dyDescent="0.25">
      <c r="B2470" t="s">
        <v>1007</v>
      </c>
      <c r="C2470">
        <f>INDEX(NationalTeams!B:B,MATCH(B2470,NationalTeams!C:C,0))</f>
        <v>238</v>
      </c>
      <c r="D2470" t="s">
        <v>1227</v>
      </c>
      <c r="E2470">
        <f>INDEX(TeamSports!B:B,MATCH(D2470,TeamSports!C:C,0))</f>
        <v>50</v>
      </c>
      <c r="F2470">
        <f>INDEX(RanksTable!X:X,MATCH(B2470,RanksTable!B:B,0))</f>
        <v>7</v>
      </c>
      <c r="H2470" t="str">
        <f t="shared" si="38"/>
        <v>INSERT INTO "TeamRanks" (team_id,team_sport_id,team_rank) VALUES (238,50,7);</v>
      </c>
    </row>
    <row r="2471" spans="2:8" x14ac:dyDescent="0.25">
      <c r="B2471" t="s">
        <v>1008</v>
      </c>
      <c r="C2471">
        <f>INDEX(NationalTeams!B:B,MATCH(B2471,NationalTeams!C:C,0))</f>
        <v>239</v>
      </c>
      <c r="D2471" t="s">
        <v>1227</v>
      </c>
      <c r="E2471">
        <f>INDEX(TeamSports!B:B,MATCH(D2471,TeamSports!C:C,0))</f>
        <v>50</v>
      </c>
      <c r="F2471">
        <f>INDEX(RanksTable!X:X,MATCH(B2471,RanksTable!B:B,0))</f>
        <v>7</v>
      </c>
      <c r="H2471" t="str">
        <f t="shared" si="38"/>
        <v>INSERT INTO "TeamRanks" (team_id,team_sport_id,team_rank) VALUES (239,50,7);</v>
      </c>
    </row>
    <row r="2472" spans="2:8" x14ac:dyDescent="0.25">
      <c r="B2472" t="s">
        <v>1009</v>
      </c>
      <c r="C2472">
        <f>INDEX(NationalTeams!B:B,MATCH(B2472,NationalTeams!C:C,0))</f>
        <v>240</v>
      </c>
      <c r="D2472" t="s">
        <v>1227</v>
      </c>
      <c r="E2472">
        <f>INDEX(TeamSports!B:B,MATCH(D2472,TeamSports!C:C,0))</f>
        <v>50</v>
      </c>
      <c r="F2472">
        <f>INDEX(RanksTable!X:X,MATCH(B2472,RanksTable!B:B,0))</f>
        <v>7</v>
      </c>
      <c r="H2472" t="str">
        <f t="shared" si="38"/>
        <v>INSERT INTO "TeamRanks" (team_id,team_sport_id,team_rank) VALUES (240,50,7);</v>
      </c>
    </row>
    <row r="2473" spans="2:8" x14ac:dyDescent="0.25">
      <c r="B2473" t="s">
        <v>1010</v>
      </c>
      <c r="C2473">
        <f>INDEX(NationalTeams!B:B,MATCH(B2473,NationalTeams!C:C,0))</f>
        <v>241</v>
      </c>
      <c r="D2473" t="s">
        <v>1227</v>
      </c>
      <c r="E2473">
        <f>INDEX(TeamSports!B:B,MATCH(D2473,TeamSports!C:C,0))</f>
        <v>50</v>
      </c>
      <c r="F2473">
        <f>INDEX(RanksTable!X:X,MATCH(B2473,RanksTable!B:B,0))</f>
        <v>7</v>
      </c>
      <c r="H2473" t="str">
        <f t="shared" si="38"/>
        <v>INSERT INTO "TeamRanks" (team_id,team_sport_id,team_rank) VALUES (241,50,7);</v>
      </c>
    </row>
    <row r="2474" spans="2:8" x14ac:dyDescent="0.25">
      <c r="B2474" t="s">
        <v>1011</v>
      </c>
      <c r="C2474">
        <f>INDEX(NationalTeams!B:B,MATCH(B2474,NationalTeams!C:C,0))</f>
        <v>242</v>
      </c>
      <c r="D2474" t="s">
        <v>1227</v>
      </c>
      <c r="E2474">
        <f>INDEX(TeamSports!B:B,MATCH(D2474,TeamSports!C:C,0))</f>
        <v>50</v>
      </c>
      <c r="F2474">
        <f>INDEX(RanksTable!X:X,MATCH(B2474,RanksTable!B:B,0))</f>
        <v>7</v>
      </c>
      <c r="H2474" t="str">
        <f t="shared" si="38"/>
        <v>INSERT INTO "TeamRanks" (team_id,team_sport_id,team_rank) VALUES (242,50,7);</v>
      </c>
    </row>
    <row r="2475" spans="2:8" x14ac:dyDescent="0.25">
      <c r="B2475" t="s">
        <v>1012</v>
      </c>
      <c r="C2475">
        <f>INDEX(NationalTeams!B:B,MATCH(B2475,NationalTeams!C:C,0))</f>
        <v>243</v>
      </c>
      <c r="D2475" t="s">
        <v>1227</v>
      </c>
      <c r="E2475">
        <f>INDEX(TeamSports!B:B,MATCH(D2475,TeamSports!C:C,0))</f>
        <v>50</v>
      </c>
      <c r="F2475">
        <f>INDEX(RanksTable!X:X,MATCH(B2475,RanksTable!B:B,0))</f>
        <v>7</v>
      </c>
      <c r="H2475" t="str">
        <f t="shared" si="38"/>
        <v>INSERT INTO "TeamRanks" (team_id,team_sport_id,team_rank) VALUES (243,50,7);</v>
      </c>
    </row>
    <row r="2476" spans="2:8" x14ac:dyDescent="0.25">
      <c r="B2476" t="s">
        <v>1013</v>
      </c>
      <c r="C2476">
        <f>INDEX(NationalTeams!B:B,MATCH(B2476,NationalTeams!C:C,0))</f>
        <v>244</v>
      </c>
      <c r="D2476" t="s">
        <v>1227</v>
      </c>
      <c r="E2476">
        <f>INDEX(TeamSports!B:B,MATCH(D2476,TeamSports!C:C,0))</f>
        <v>50</v>
      </c>
      <c r="F2476">
        <f>INDEX(RanksTable!X:X,MATCH(B2476,RanksTable!B:B,0))</f>
        <v>7</v>
      </c>
      <c r="H2476" t="str">
        <f t="shared" si="38"/>
        <v>INSERT INTO "TeamRanks" (team_id,team_sport_id,team_rank) VALUES (244,50,7);</v>
      </c>
    </row>
    <row r="2477" spans="2:8" x14ac:dyDescent="0.25">
      <c r="B2477" t="s">
        <v>1014</v>
      </c>
      <c r="C2477">
        <f>INDEX(NationalTeams!B:B,MATCH(B2477,NationalTeams!C:C,0))</f>
        <v>245</v>
      </c>
      <c r="D2477" t="s">
        <v>1227</v>
      </c>
      <c r="E2477">
        <f>INDEX(TeamSports!B:B,MATCH(D2477,TeamSports!C:C,0))</f>
        <v>50</v>
      </c>
      <c r="F2477">
        <f>INDEX(RanksTable!X:X,MATCH(B2477,RanksTable!B:B,0))</f>
        <v>7</v>
      </c>
      <c r="H2477" t="str">
        <f t="shared" si="38"/>
        <v>INSERT INTO "TeamRanks" (team_id,team_sport_id,team_rank) VALUES (245,50,7);</v>
      </c>
    </row>
    <row r="2478" spans="2:8" x14ac:dyDescent="0.25">
      <c r="B2478" t="s">
        <v>1015</v>
      </c>
      <c r="C2478">
        <f>INDEX(NationalTeams!B:B,MATCH(B2478,NationalTeams!C:C,0))</f>
        <v>246</v>
      </c>
      <c r="D2478" t="s">
        <v>1227</v>
      </c>
      <c r="E2478">
        <f>INDEX(TeamSports!B:B,MATCH(D2478,TeamSports!C:C,0))</f>
        <v>50</v>
      </c>
      <c r="F2478">
        <f>INDEX(RanksTable!X:X,MATCH(B2478,RanksTable!B:B,0))</f>
        <v>7</v>
      </c>
      <c r="H2478" t="str">
        <f t="shared" si="38"/>
        <v>INSERT INTO "TeamRanks" (team_id,team_sport_id,team_rank) VALUES (246,50,7);</v>
      </c>
    </row>
    <row r="2479" spans="2:8" x14ac:dyDescent="0.25">
      <c r="B2479" t="s">
        <v>1016</v>
      </c>
      <c r="C2479">
        <f>INDEX(NationalTeams!B:B,MATCH(B2479,NationalTeams!C:C,0))</f>
        <v>247</v>
      </c>
      <c r="D2479" t="s">
        <v>1227</v>
      </c>
      <c r="E2479">
        <f>INDEX(TeamSports!B:B,MATCH(D2479,TeamSports!C:C,0))</f>
        <v>50</v>
      </c>
      <c r="F2479">
        <f>INDEX(RanksTable!X:X,MATCH(B2479,RanksTable!B:B,0))</f>
        <v>7</v>
      </c>
      <c r="H2479" t="str">
        <f t="shared" si="38"/>
        <v>INSERT INTO "TeamRanks" (team_id,team_sport_id,team_rank) VALUES (247,50,7);</v>
      </c>
    </row>
    <row r="2480" spans="2:8" x14ac:dyDescent="0.25">
      <c r="B2480" t="s">
        <v>1017</v>
      </c>
      <c r="C2480">
        <f>INDEX(NationalTeams!B:B,MATCH(B2480,NationalTeams!C:C,0))</f>
        <v>248</v>
      </c>
      <c r="D2480" t="s">
        <v>1227</v>
      </c>
      <c r="E2480">
        <f>INDEX(TeamSports!B:B,MATCH(D2480,TeamSports!C:C,0))</f>
        <v>50</v>
      </c>
      <c r="F2480">
        <f>INDEX(RanksTable!X:X,MATCH(B2480,RanksTable!B:B,0))</f>
        <v>7</v>
      </c>
      <c r="H2480" t="str">
        <f t="shared" si="38"/>
        <v>INSERT INTO "TeamRanks" (team_id,team_sport_id,team_rank) VALUES (248,50,7);</v>
      </c>
    </row>
    <row r="2481" spans="2:8" x14ac:dyDescent="0.25">
      <c r="B2481" t="s">
        <v>1018</v>
      </c>
      <c r="C2481">
        <f>INDEX(NationalTeams!B:B,MATCH(B2481,NationalTeams!C:C,0))</f>
        <v>249</v>
      </c>
      <c r="D2481" t="s">
        <v>1227</v>
      </c>
      <c r="E2481">
        <f>INDEX(TeamSports!B:B,MATCH(D2481,TeamSports!C:C,0))</f>
        <v>50</v>
      </c>
      <c r="F2481">
        <f>INDEX(RanksTable!X:X,MATCH(B2481,RanksTable!B:B,0))</f>
        <v>7</v>
      </c>
      <c r="H2481" t="str">
        <f t="shared" si="38"/>
        <v>INSERT INTO "TeamRanks" (team_id,team_sport_id,team_rank) VALUES (249,50,7);</v>
      </c>
    </row>
    <row r="2482" spans="2:8" x14ac:dyDescent="0.25">
      <c r="B2482" t="s">
        <v>1019</v>
      </c>
      <c r="C2482">
        <f>INDEX(NationalTeams!B:B,MATCH(B2482,NationalTeams!C:C,0))</f>
        <v>250</v>
      </c>
      <c r="D2482" t="s">
        <v>1227</v>
      </c>
      <c r="E2482">
        <f>INDEX(TeamSports!B:B,MATCH(D2482,TeamSports!C:C,0))</f>
        <v>50</v>
      </c>
      <c r="F2482">
        <f>INDEX(RanksTable!X:X,MATCH(B2482,RanksTable!B:B,0))</f>
        <v>7</v>
      </c>
      <c r="H2482" t="str">
        <f t="shared" si="38"/>
        <v>INSERT INTO "TeamRanks" (team_id,team_sport_id,team_rank) VALUES (250,50,7);</v>
      </c>
    </row>
    <row r="2483" spans="2:8" x14ac:dyDescent="0.25">
      <c r="B2483" t="s">
        <v>1020</v>
      </c>
      <c r="C2483">
        <f>INDEX(NationalTeams!B:B,MATCH(B2483,NationalTeams!C:C,0))</f>
        <v>251</v>
      </c>
      <c r="D2483" t="s">
        <v>1227</v>
      </c>
      <c r="E2483">
        <f>INDEX(TeamSports!B:B,MATCH(D2483,TeamSports!C:C,0))</f>
        <v>50</v>
      </c>
      <c r="F2483">
        <f>INDEX(RanksTable!X:X,MATCH(B2483,RanksTable!B:B,0))</f>
        <v>7</v>
      </c>
      <c r="H2483" t="str">
        <f t="shared" si="38"/>
        <v>INSERT INTO "TeamRanks" (team_id,team_sport_id,team_rank) VALUES (251,50,7);</v>
      </c>
    </row>
    <row r="2484" spans="2:8" x14ac:dyDescent="0.25">
      <c r="B2484" t="s">
        <v>1021</v>
      </c>
      <c r="C2484">
        <f>INDEX(NationalTeams!B:B,MATCH(B2484,NationalTeams!C:C,0))</f>
        <v>252</v>
      </c>
      <c r="D2484" t="s">
        <v>1227</v>
      </c>
      <c r="E2484">
        <f>INDEX(TeamSports!B:B,MATCH(D2484,TeamSports!C:C,0))</f>
        <v>50</v>
      </c>
      <c r="F2484">
        <f>INDEX(RanksTable!X:X,MATCH(B2484,RanksTable!B:B,0))</f>
        <v>7</v>
      </c>
      <c r="H2484" t="str">
        <f t="shared" si="38"/>
        <v>INSERT INTO "TeamRanks" (team_id,team_sport_id,team_rank) VALUES (252,50,7);</v>
      </c>
    </row>
    <row r="2485" spans="2:8" x14ac:dyDescent="0.25">
      <c r="B2485" t="s">
        <v>1022</v>
      </c>
      <c r="C2485">
        <f>INDEX(NationalTeams!B:B,MATCH(B2485,NationalTeams!C:C,0))</f>
        <v>253</v>
      </c>
      <c r="D2485" t="s">
        <v>1227</v>
      </c>
      <c r="E2485">
        <f>INDEX(TeamSports!B:B,MATCH(D2485,TeamSports!C:C,0))</f>
        <v>50</v>
      </c>
      <c r="F2485">
        <f>INDEX(RanksTable!X:X,MATCH(B2485,RanksTable!B:B,0))</f>
        <v>7</v>
      </c>
      <c r="H2485" t="str">
        <f t="shared" si="38"/>
        <v>INSERT INTO "TeamRanks" (team_id,team_sport_id,team_rank) VALUES (253,50,7);</v>
      </c>
    </row>
    <row r="2486" spans="2:8" x14ac:dyDescent="0.25">
      <c r="B2486" t="s">
        <v>1023</v>
      </c>
      <c r="C2486">
        <f>INDEX(NationalTeams!B:B,MATCH(B2486,NationalTeams!C:C,0))</f>
        <v>254</v>
      </c>
      <c r="D2486" t="s">
        <v>1227</v>
      </c>
      <c r="E2486">
        <f>INDEX(TeamSports!B:B,MATCH(D2486,TeamSports!C:C,0))</f>
        <v>50</v>
      </c>
      <c r="F2486">
        <f>INDEX(RanksTable!X:X,MATCH(B2486,RanksTable!B:B,0))</f>
        <v>7</v>
      </c>
      <c r="H2486" t="str">
        <f t="shared" si="38"/>
        <v>INSERT INTO "TeamRanks" (team_id,team_sport_id,team_rank) VALUES (254,50,7);</v>
      </c>
    </row>
    <row r="2487" spans="2:8" x14ac:dyDescent="0.25">
      <c r="B2487" t="s">
        <v>1024</v>
      </c>
      <c r="C2487">
        <f>INDEX(NationalTeams!B:B,MATCH(B2487,NationalTeams!C:C,0))</f>
        <v>255</v>
      </c>
      <c r="D2487" t="s">
        <v>1227</v>
      </c>
      <c r="E2487">
        <f>INDEX(TeamSports!B:B,MATCH(D2487,TeamSports!C:C,0))</f>
        <v>50</v>
      </c>
      <c r="F2487">
        <f>INDEX(RanksTable!X:X,MATCH(B2487,RanksTable!B:B,0))</f>
        <v>7</v>
      </c>
      <c r="H2487" t="str">
        <f t="shared" si="38"/>
        <v>INSERT INTO "TeamRanks" (team_id,team_sport_id,team_rank) VALUES (255,50,7);</v>
      </c>
    </row>
    <row r="2488" spans="2:8" x14ac:dyDescent="0.25">
      <c r="B2488" t="s">
        <v>1025</v>
      </c>
      <c r="C2488">
        <f>INDEX(NationalTeams!B:B,MATCH(B2488,NationalTeams!C:C,0))</f>
        <v>256</v>
      </c>
      <c r="D2488" t="s">
        <v>1227</v>
      </c>
      <c r="E2488">
        <f>INDEX(TeamSports!B:B,MATCH(D2488,TeamSports!C:C,0))</f>
        <v>50</v>
      </c>
      <c r="F2488">
        <f>INDEX(RanksTable!X:X,MATCH(B2488,RanksTable!B:B,0))</f>
        <v>7</v>
      </c>
      <c r="H2488" t="str">
        <f t="shared" si="38"/>
        <v>INSERT INTO "TeamRanks" (team_id,team_sport_id,team_rank) VALUES (256,50,7);</v>
      </c>
    </row>
    <row r="2489" spans="2:8" x14ac:dyDescent="0.25">
      <c r="B2489" t="s">
        <v>1026</v>
      </c>
      <c r="C2489">
        <f>INDEX(NationalTeams!B:B,MATCH(B2489,NationalTeams!C:C,0))</f>
        <v>257</v>
      </c>
      <c r="D2489" t="s">
        <v>1227</v>
      </c>
      <c r="E2489">
        <f>INDEX(TeamSports!B:B,MATCH(D2489,TeamSports!C:C,0))</f>
        <v>50</v>
      </c>
      <c r="F2489">
        <f>INDEX(RanksTable!X:X,MATCH(B2489,RanksTable!B:B,0))</f>
        <v>7</v>
      </c>
      <c r="H2489" t="str">
        <f t="shared" si="38"/>
        <v>INSERT INTO "TeamRanks" (team_id,team_sport_id,team_rank) VALUES (257,50,7);</v>
      </c>
    </row>
    <row r="2490" spans="2:8" x14ac:dyDescent="0.25">
      <c r="B2490" t="s">
        <v>1027</v>
      </c>
      <c r="C2490">
        <f>INDEX(NationalTeams!B:B,MATCH(B2490,NationalTeams!C:C,0))</f>
        <v>258</v>
      </c>
      <c r="D2490" t="s">
        <v>1227</v>
      </c>
      <c r="E2490">
        <f>INDEX(TeamSports!B:B,MATCH(D2490,TeamSports!C:C,0))</f>
        <v>50</v>
      </c>
      <c r="F2490">
        <f>INDEX(RanksTable!X:X,MATCH(B2490,RanksTable!B:B,0))</f>
        <v>7</v>
      </c>
      <c r="H2490" t="str">
        <f t="shared" si="38"/>
        <v>INSERT INTO "TeamRanks" (team_id,team_sport_id,team_rank) VALUES (258,50,7);</v>
      </c>
    </row>
    <row r="2491" spans="2:8" x14ac:dyDescent="0.25">
      <c r="B2491" t="s">
        <v>1028</v>
      </c>
      <c r="C2491">
        <f>INDEX(NationalTeams!B:B,MATCH(B2491,NationalTeams!C:C,0))</f>
        <v>259</v>
      </c>
      <c r="D2491" t="s">
        <v>1227</v>
      </c>
      <c r="E2491">
        <f>INDEX(TeamSports!B:B,MATCH(D2491,TeamSports!C:C,0))</f>
        <v>50</v>
      </c>
      <c r="F2491">
        <f>INDEX(RanksTable!X:X,MATCH(B2491,RanksTable!B:B,0))</f>
        <v>7</v>
      </c>
      <c r="H2491" t="str">
        <f t="shared" si="38"/>
        <v>INSERT INTO "TeamRanks" (team_id,team_sport_id,team_rank) VALUES (259,50,7);</v>
      </c>
    </row>
    <row r="2492" spans="2:8" x14ac:dyDescent="0.25">
      <c r="B2492" t="s">
        <v>1029</v>
      </c>
      <c r="C2492">
        <f>INDEX(NationalTeams!B:B,MATCH(B2492,NationalTeams!C:C,0))</f>
        <v>260</v>
      </c>
      <c r="D2492" t="s">
        <v>1227</v>
      </c>
      <c r="E2492">
        <f>INDEX(TeamSports!B:B,MATCH(D2492,TeamSports!C:C,0))</f>
        <v>50</v>
      </c>
      <c r="F2492">
        <f>INDEX(RanksTable!X:X,MATCH(B2492,RanksTable!B:B,0))</f>
        <v>7</v>
      </c>
      <c r="H2492" t="str">
        <f t="shared" si="38"/>
        <v>INSERT INTO "TeamRanks" (team_id,team_sport_id,team_rank) VALUES (260,50,7);</v>
      </c>
    </row>
    <row r="2493" spans="2:8" x14ac:dyDescent="0.25">
      <c r="B2493" t="s">
        <v>1030</v>
      </c>
      <c r="C2493">
        <f>INDEX(NationalTeams!B:B,MATCH(B2493,NationalTeams!C:C,0))</f>
        <v>261</v>
      </c>
      <c r="D2493" t="s">
        <v>1227</v>
      </c>
      <c r="E2493">
        <f>INDEX(TeamSports!B:B,MATCH(D2493,TeamSports!C:C,0))</f>
        <v>50</v>
      </c>
      <c r="F2493">
        <f>INDEX(RanksTable!X:X,MATCH(B2493,RanksTable!B:B,0))</f>
        <v>7</v>
      </c>
      <c r="H2493" t="str">
        <f t="shared" si="38"/>
        <v>INSERT INTO "TeamRanks" (team_id,team_sport_id,team_rank) VALUES (261,50,7);</v>
      </c>
    </row>
    <row r="2494" spans="2:8" x14ac:dyDescent="0.25">
      <c r="B2494" t="s">
        <v>1031</v>
      </c>
      <c r="C2494">
        <f>INDEX(NationalTeams!B:B,MATCH(B2494,NationalTeams!C:C,0))</f>
        <v>262</v>
      </c>
      <c r="D2494" t="s">
        <v>1227</v>
      </c>
      <c r="E2494">
        <f>INDEX(TeamSports!B:B,MATCH(D2494,TeamSports!C:C,0))</f>
        <v>50</v>
      </c>
      <c r="F2494">
        <f>INDEX(RanksTable!X:X,MATCH(B2494,RanksTable!B:B,0))</f>
        <v>7</v>
      </c>
      <c r="H2494" t="str">
        <f t="shared" si="38"/>
        <v>INSERT INTO "TeamRanks" (team_id,team_sport_id,team_rank) VALUES (262,50,7);</v>
      </c>
    </row>
    <row r="2495" spans="2:8" x14ac:dyDescent="0.25">
      <c r="B2495" t="s">
        <v>1032</v>
      </c>
      <c r="C2495">
        <f>INDEX(NationalTeams!B:B,MATCH(B2495,NationalTeams!C:C,0))</f>
        <v>263</v>
      </c>
      <c r="D2495" t="s">
        <v>1227</v>
      </c>
      <c r="E2495">
        <f>INDEX(TeamSports!B:B,MATCH(D2495,TeamSports!C:C,0))</f>
        <v>50</v>
      </c>
      <c r="F2495">
        <f>INDEX(RanksTable!X:X,MATCH(B2495,RanksTable!B:B,0))</f>
        <v>7</v>
      </c>
      <c r="H2495" t="str">
        <f t="shared" si="38"/>
        <v>INSERT INTO "TeamRanks" (team_id,team_sport_id,team_rank) VALUES (263,50,7);</v>
      </c>
    </row>
    <row r="2496" spans="2:8" x14ac:dyDescent="0.25">
      <c r="B2496" t="s">
        <v>1033</v>
      </c>
      <c r="C2496">
        <f>INDEX(NationalTeams!B:B,MATCH(B2496,NationalTeams!C:C,0))</f>
        <v>264</v>
      </c>
      <c r="D2496" t="s">
        <v>1227</v>
      </c>
      <c r="E2496">
        <f>INDEX(TeamSports!B:B,MATCH(D2496,TeamSports!C:C,0))</f>
        <v>50</v>
      </c>
      <c r="F2496">
        <f>INDEX(RanksTable!X:X,MATCH(B2496,RanksTable!B:B,0))</f>
        <v>6</v>
      </c>
      <c r="H2496" t="str">
        <f t="shared" si="38"/>
        <v>INSERT INTO "TeamRanks" (team_id,team_sport_id,team_rank) VALUES (264,50,6);</v>
      </c>
    </row>
    <row r="2497" spans="2:8" x14ac:dyDescent="0.25">
      <c r="B2497" t="s">
        <v>1034</v>
      </c>
      <c r="C2497">
        <f>INDEX(NationalTeams!B:B,MATCH(B2497,NationalTeams!C:C,0))</f>
        <v>265</v>
      </c>
      <c r="D2497" t="s">
        <v>1227</v>
      </c>
      <c r="E2497">
        <f>INDEX(TeamSports!B:B,MATCH(D2497,TeamSports!C:C,0))</f>
        <v>50</v>
      </c>
      <c r="F2497">
        <f>INDEX(RanksTable!X:X,MATCH(B2497,RanksTable!B:B,0))</f>
        <v>7</v>
      </c>
      <c r="H2497" t="str">
        <f t="shared" si="38"/>
        <v>INSERT INTO "TeamRanks" (team_id,team_sport_id,team_rank) VALUES (265,50,7);</v>
      </c>
    </row>
    <row r="2498" spans="2:8" x14ac:dyDescent="0.25">
      <c r="B2498" t="s">
        <v>1035</v>
      </c>
      <c r="C2498">
        <f>INDEX(NationalTeams!B:B,MATCH(B2498,NationalTeams!C:C,0))</f>
        <v>266</v>
      </c>
      <c r="D2498" t="s">
        <v>1227</v>
      </c>
      <c r="E2498">
        <f>INDEX(TeamSports!B:B,MATCH(D2498,TeamSports!C:C,0))</f>
        <v>50</v>
      </c>
      <c r="F2498">
        <f>INDEX(RanksTable!X:X,MATCH(B2498,RanksTable!B:B,0))</f>
        <v>7</v>
      </c>
      <c r="H2498" t="str">
        <f t="shared" si="38"/>
        <v>INSERT INTO "TeamRanks" (team_id,team_sport_id,team_rank) VALUES (266,50,7);</v>
      </c>
    </row>
    <row r="2499" spans="2:8" x14ac:dyDescent="0.25">
      <c r="B2499" t="s">
        <v>1036</v>
      </c>
      <c r="C2499">
        <f>INDEX(NationalTeams!B:B,MATCH(B2499,NationalTeams!C:C,0))</f>
        <v>267</v>
      </c>
      <c r="D2499" t="s">
        <v>1227</v>
      </c>
      <c r="E2499">
        <f>INDEX(TeamSports!B:B,MATCH(D2499,TeamSports!C:C,0))</f>
        <v>50</v>
      </c>
      <c r="F2499">
        <f>INDEX(RanksTable!X:X,MATCH(B2499,RanksTable!B:B,0))</f>
        <v>1</v>
      </c>
      <c r="H2499" t="str">
        <f t="shared" si="38"/>
        <v>INSERT INTO "TeamRanks" (team_id,team_sport_id,team_rank) VALUES (267,50,1);</v>
      </c>
    </row>
    <row r="2500" spans="2:8" x14ac:dyDescent="0.25">
      <c r="B2500" t="s">
        <v>1037</v>
      </c>
      <c r="C2500">
        <f>INDEX(NationalTeams!B:B,MATCH(B2500,NationalTeams!C:C,0))</f>
        <v>268</v>
      </c>
      <c r="D2500" t="s">
        <v>1227</v>
      </c>
      <c r="E2500">
        <f>INDEX(TeamSports!B:B,MATCH(D2500,TeamSports!C:C,0))</f>
        <v>50</v>
      </c>
      <c r="F2500">
        <f>INDEX(RanksTable!X:X,MATCH(B2500,RanksTable!B:B,0))</f>
        <v>7</v>
      </c>
      <c r="H2500" t="str">
        <f t="shared" ref="H2500:H2563" si="39">_xlfn.CONCAT($H$1,$L$1,$C$1,$L$1," ",$J$1,$C$2,$N$1,$E$2,$N$1,$F$2,$K$1,$I$1,$J$1,C2500,$N$1,E2500,$N$1,F2500,$K$1,$O$1)</f>
        <v>INSERT INTO "TeamRanks" (team_id,team_sport_id,team_rank) VALUES (268,50,7);</v>
      </c>
    </row>
    <row r="2501" spans="2:8" x14ac:dyDescent="0.25">
      <c r="B2501" t="s">
        <v>1038</v>
      </c>
      <c r="C2501">
        <f>INDEX(NationalTeams!B:B,MATCH(B2501,NationalTeams!C:C,0))</f>
        <v>269</v>
      </c>
      <c r="D2501" t="s">
        <v>1227</v>
      </c>
      <c r="E2501">
        <f>INDEX(TeamSports!B:B,MATCH(D2501,TeamSports!C:C,0))</f>
        <v>50</v>
      </c>
      <c r="F2501">
        <f>INDEX(RanksTable!X:X,MATCH(B2501,RanksTable!B:B,0))</f>
        <v>7</v>
      </c>
      <c r="H2501" t="str">
        <f t="shared" si="39"/>
        <v>INSERT INTO "TeamRanks" (team_id,team_sport_id,team_rank) VALUES (269,50,7);</v>
      </c>
    </row>
    <row r="2502" spans="2:8" x14ac:dyDescent="0.25">
      <c r="B2502" t="s">
        <v>1039</v>
      </c>
      <c r="C2502">
        <f>INDEX(NationalTeams!B:B,MATCH(B2502,NationalTeams!C:C,0))</f>
        <v>270</v>
      </c>
      <c r="D2502" t="s">
        <v>1227</v>
      </c>
      <c r="E2502">
        <f>INDEX(TeamSports!B:B,MATCH(D2502,TeamSports!C:C,0))</f>
        <v>50</v>
      </c>
      <c r="F2502">
        <f>INDEX(RanksTable!X:X,MATCH(B2502,RanksTable!B:B,0))</f>
        <v>7</v>
      </c>
      <c r="H2502" t="str">
        <f t="shared" si="39"/>
        <v>INSERT INTO "TeamRanks" (team_id,team_sport_id,team_rank) VALUES (270,50,7);</v>
      </c>
    </row>
    <row r="2503" spans="2:8" x14ac:dyDescent="0.25">
      <c r="B2503" t="s">
        <v>1040</v>
      </c>
      <c r="C2503">
        <f>INDEX(NationalTeams!B:B,MATCH(B2503,NationalTeams!C:C,0))</f>
        <v>271</v>
      </c>
      <c r="D2503" t="s">
        <v>1227</v>
      </c>
      <c r="E2503">
        <f>INDEX(TeamSports!B:B,MATCH(D2503,TeamSports!C:C,0))</f>
        <v>50</v>
      </c>
      <c r="F2503">
        <f>INDEX(RanksTable!X:X,MATCH(B2503,RanksTable!B:B,0))</f>
        <v>7</v>
      </c>
      <c r="H2503" t="str">
        <f t="shared" si="39"/>
        <v>INSERT INTO "TeamRanks" (team_id,team_sport_id,team_rank) VALUES (271,50,7);</v>
      </c>
    </row>
    <row r="2504" spans="2:8" x14ac:dyDescent="0.25">
      <c r="B2504" t="s">
        <v>1041</v>
      </c>
      <c r="C2504">
        <f>INDEX(NationalTeams!B:B,MATCH(B2504,NationalTeams!C:C,0))</f>
        <v>272</v>
      </c>
      <c r="D2504" t="s">
        <v>1227</v>
      </c>
      <c r="E2504">
        <f>INDEX(TeamSports!B:B,MATCH(D2504,TeamSports!C:C,0))</f>
        <v>50</v>
      </c>
      <c r="F2504">
        <f>INDEX(RanksTable!X:X,MATCH(B2504,RanksTable!B:B,0))</f>
        <v>7</v>
      </c>
      <c r="H2504" t="str">
        <f t="shared" si="39"/>
        <v>INSERT INTO "TeamRanks" (team_id,team_sport_id,team_rank) VALUES (272,50,7);</v>
      </c>
    </row>
    <row r="2505" spans="2:8" x14ac:dyDescent="0.25">
      <c r="B2505" t="s">
        <v>1042</v>
      </c>
      <c r="C2505">
        <f>INDEX(NationalTeams!B:B,MATCH(B2505,NationalTeams!C:C,0))</f>
        <v>273</v>
      </c>
      <c r="D2505" t="s">
        <v>1227</v>
      </c>
      <c r="E2505">
        <f>INDEX(TeamSports!B:B,MATCH(D2505,TeamSports!C:C,0))</f>
        <v>50</v>
      </c>
      <c r="F2505">
        <f>INDEX(RanksTable!X:X,MATCH(B2505,RanksTable!B:B,0))</f>
        <v>1</v>
      </c>
      <c r="H2505" t="str">
        <f t="shared" si="39"/>
        <v>INSERT INTO "TeamRanks" (team_id,team_sport_id,team_rank) VALUES (273,50,1);</v>
      </c>
    </row>
    <row r="2506" spans="2:8" x14ac:dyDescent="0.25">
      <c r="B2506" t="s">
        <v>1043</v>
      </c>
      <c r="C2506">
        <f>INDEX(NationalTeams!B:B,MATCH(B2506,NationalTeams!C:C,0))</f>
        <v>274</v>
      </c>
      <c r="D2506" t="s">
        <v>1227</v>
      </c>
      <c r="E2506">
        <f>INDEX(TeamSports!B:B,MATCH(D2506,TeamSports!C:C,0))</f>
        <v>50</v>
      </c>
      <c r="F2506">
        <f>INDEX(RanksTable!X:X,MATCH(B2506,RanksTable!B:B,0))</f>
        <v>7</v>
      </c>
      <c r="H2506" t="str">
        <f t="shared" si="39"/>
        <v>INSERT INTO "TeamRanks" (team_id,team_sport_id,team_rank) VALUES (274,50,7);</v>
      </c>
    </row>
    <row r="2507" spans="2:8" x14ac:dyDescent="0.25">
      <c r="B2507" t="s">
        <v>1044</v>
      </c>
      <c r="C2507">
        <f>INDEX(NationalTeams!B:B,MATCH(B2507,NationalTeams!C:C,0))</f>
        <v>275</v>
      </c>
      <c r="D2507" t="s">
        <v>1227</v>
      </c>
      <c r="E2507">
        <f>INDEX(TeamSports!B:B,MATCH(D2507,TeamSports!C:C,0))</f>
        <v>50</v>
      </c>
      <c r="F2507">
        <f>INDEX(RanksTable!X:X,MATCH(B2507,RanksTable!B:B,0))</f>
        <v>7</v>
      </c>
      <c r="H2507" t="str">
        <f t="shared" si="39"/>
        <v>INSERT INTO "TeamRanks" (team_id,team_sport_id,team_rank) VALUES (275,50,7);</v>
      </c>
    </row>
    <row r="2508" spans="2:8" x14ac:dyDescent="0.25">
      <c r="B2508" t="s">
        <v>1045</v>
      </c>
      <c r="C2508">
        <f>INDEX(NationalTeams!B:B,MATCH(B2508,NationalTeams!C:C,0))</f>
        <v>276</v>
      </c>
      <c r="D2508" t="s">
        <v>1227</v>
      </c>
      <c r="E2508">
        <f>INDEX(TeamSports!B:B,MATCH(D2508,TeamSports!C:C,0))</f>
        <v>50</v>
      </c>
      <c r="F2508">
        <f>INDEX(RanksTable!X:X,MATCH(B2508,RanksTable!B:B,0))</f>
        <v>7</v>
      </c>
      <c r="H2508" t="str">
        <f t="shared" si="39"/>
        <v>INSERT INTO "TeamRanks" (team_id,team_sport_id,team_rank) VALUES (276,50,7);</v>
      </c>
    </row>
    <row r="2509" spans="2:8" x14ac:dyDescent="0.25">
      <c r="B2509" t="s">
        <v>1046</v>
      </c>
      <c r="C2509">
        <f>INDEX(NationalTeams!B:B,MATCH(B2509,NationalTeams!C:C,0))</f>
        <v>277</v>
      </c>
      <c r="D2509" t="s">
        <v>1227</v>
      </c>
      <c r="E2509">
        <f>INDEX(TeamSports!B:B,MATCH(D2509,TeamSports!C:C,0))</f>
        <v>50</v>
      </c>
      <c r="F2509">
        <f>INDEX(RanksTable!X:X,MATCH(B2509,RanksTable!B:B,0))</f>
        <v>7</v>
      </c>
      <c r="H2509" t="str">
        <f t="shared" si="39"/>
        <v>INSERT INTO "TeamRanks" (team_id,team_sport_id,team_rank) VALUES (277,50,7);</v>
      </c>
    </row>
    <row r="2510" spans="2:8" x14ac:dyDescent="0.25">
      <c r="B2510" t="s">
        <v>1047</v>
      </c>
      <c r="C2510">
        <f>INDEX(NationalTeams!B:B,MATCH(B2510,NationalTeams!C:C,0))</f>
        <v>278</v>
      </c>
      <c r="D2510" t="s">
        <v>1227</v>
      </c>
      <c r="E2510">
        <f>INDEX(TeamSports!B:B,MATCH(D2510,TeamSports!C:C,0))</f>
        <v>50</v>
      </c>
      <c r="F2510">
        <f>INDEX(RanksTable!X:X,MATCH(B2510,RanksTable!B:B,0))</f>
        <v>7</v>
      </c>
      <c r="H2510" t="str">
        <f t="shared" si="39"/>
        <v>INSERT INTO "TeamRanks" (team_id,team_sport_id,team_rank) VALUES (278,50,7);</v>
      </c>
    </row>
    <row r="2511" spans="2:8" x14ac:dyDescent="0.25">
      <c r="B2511" t="s">
        <v>1048</v>
      </c>
      <c r="C2511">
        <f>INDEX(NationalTeams!B:B,MATCH(B2511,NationalTeams!C:C,0))</f>
        <v>279</v>
      </c>
      <c r="D2511" t="s">
        <v>1227</v>
      </c>
      <c r="E2511">
        <f>INDEX(TeamSports!B:B,MATCH(D2511,TeamSports!C:C,0))</f>
        <v>50</v>
      </c>
      <c r="F2511">
        <f>INDEX(RanksTable!X:X,MATCH(B2511,RanksTable!B:B,0))</f>
        <v>2</v>
      </c>
      <c r="H2511" t="str">
        <f t="shared" si="39"/>
        <v>INSERT INTO "TeamRanks" (team_id,team_sport_id,team_rank) VALUES (279,50,2);</v>
      </c>
    </row>
    <row r="2512" spans="2:8" x14ac:dyDescent="0.25">
      <c r="B2512" t="s">
        <v>1049</v>
      </c>
      <c r="C2512">
        <f>INDEX(NationalTeams!B:B,MATCH(B2512,NationalTeams!C:C,0))</f>
        <v>280</v>
      </c>
      <c r="D2512" t="s">
        <v>1227</v>
      </c>
      <c r="E2512">
        <f>INDEX(TeamSports!B:B,MATCH(D2512,TeamSports!C:C,0))</f>
        <v>50</v>
      </c>
      <c r="F2512">
        <f>INDEX(RanksTable!X:X,MATCH(B2512,RanksTable!B:B,0))</f>
        <v>7</v>
      </c>
      <c r="H2512" t="str">
        <f t="shared" si="39"/>
        <v>INSERT INTO "TeamRanks" (team_id,team_sport_id,team_rank) VALUES (280,50,7);</v>
      </c>
    </row>
    <row r="2513" spans="2:8" x14ac:dyDescent="0.25">
      <c r="B2513" t="s">
        <v>1050</v>
      </c>
      <c r="C2513">
        <f>INDEX(NationalTeams!B:B,MATCH(B2513,NationalTeams!C:C,0))</f>
        <v>281</v>
      </c>
      <c r="D2513" t="s">
        <v>1227</v>
      </c>
      <c r="E2513">
        <f>INDEX(TeamSports!B:B,MATCH(D2513,TeamSports!C:C,0))</f>
        <v>50</v>
      </c>
      <c r="F2513">
        <f>INDEX(RanksTable!X:X,MATCH(B2513,RanksTable!B:B,0))</f>
        <v>7</v>
      </c>
      <c r="H2513" t="str">
        <f t="shared" si="39"/>
        <v>INSERT INTO "TeamRanks" (team_id,team_sport_id,team_rank) VALUES (281,50,7);</v>
      </c>
    </row>
    <row r="2514" spans="2:8" x14ac:dyDescent="0.25">
      <c r="B2514" t="s">
        <v>1051</v>
      </c>
      <c r="C2514">
        <f>INDEX(NationalTeams!B:B,MATCH(B2514,NationalTeams!C:C,0))</f>
        <v>282</v>
      </c>
      <c r="D2514" t="s">
        <v>1227</v>
      </c>
      <c r="E2514">
        <f>INDEX(TeamSports!B:B,MATCH(D2514,TeamSports!C:C,0))</f>
        <v>50</v>
      </c>
      <c r="F2514">
        <f>INDEX(RanksTable!X:X,MATCH(B2514,RanksTable!B:B,0))</f>
        <v>7</v>
      </c>
      <c r="H2514" t="str">
        <f t="shared" si="39"/>
        <v>INSERT INTO "TeamRanks" (team_id,team_sport_id,team_rank) VALUES (282,50,7);</v>
      </c>
    </row>
    <row r="2515" spans="2:8" x14ac:dyDescent="0.25">
      <c r="B2515" t="s">
        <v>1052</v>
      </c>
      <c r="C2515">
        <f>INDEX(NationalTeams!B:B,MATCH(B2515,NationalTeams!C:C,0))</f>
        <v>283</v>
      </c>
      <c r="D2515" t="s">
        <v>1227</v>
      </c>
      <c r="E2515">
        <f>INDEX(TeamSports!B:B,MATCH(D2515,TeamSports!C:C,0))</f>
        <v>50</v>
      </c>
      <c r="F2515">
        <f>INDEX(RanksTable!X:X,MATCH(B2515,RanksTable!B:B,0))</f>
        <v>7</v>
      </c>
      <c r="H2515" t="str">
        <f t="shared" si="39"/>
        <v>INSERT INTO "TeamRanks" (team_id,team_sport_id,team_rank) VALUES (283,50,7);</v>
      </c>
    </row>
    <row r="2516" spans="2:8" x14ac:dyDescent="0.25">
      <c r="B2516" t="s">
        <v>1053</v>
      </c>
      <c r="C2516">
        <f>INDEX(NationalTeams!B:B,MATCH(B2516,NationalTeams!C:C,0))</f>
        <v>284</v>
      </c>
      <c r="D2516" t="s">
        <v>1227</v>
      </c>
      <c r="E2516">
        <f>INDEX(TeamSports!B:B,MATCH(D2516,TeamSports!C:C,0))</f>
        <v>50</v>
      </c>
      <c r="F2516">
        <f>INDEX(RanksTable!X:X,MATCH(B2516,RanksTable!B:B,0))</f>
        <v>7</v>
      </c>
      <c r="H2516" t="str">
        <f t="shared" si="39"/>
        <v>INSERT INTO "TeamRanks" (team_id,team_sport_id,team_rank) VALUES (284,50,7);</v>
      </c>
    </row>
    <row r="2517" spans="2:8" x14ac:dyDescent="0.25">
      <c r="B2517" t="s">
        <v>1054</v>
      </c>
      <c r="C2517">
        <f>INDEX(NationalTeams!B:B,MATCH(B2517,NationalTeams!C:C,0))</f>
        <v>285</v>
      </c>
      <c r="D2517" t="s">
        <v>1227</v>
      </c>
      <c r="E2517">
        <f>INDEX(TeamSports!B:B,MATCH(D2517,TeamSports!C:C,0))</f>
        <v>50</v>
      </c>
      <c r="F2517">
        <f>INDEX(RanksTable!X:X,MATCH(B2517,RanksTable!B:B,0))</f>
        <v>7</v>
      </c>
      <c r="H2517" t="str">
        <f t="shared" si="39"/>
        <v>INSERT INTO "TeamRanks" (team_id,team_sport_id,team_rank) VALUES (285,50,7);</v>
      </c>
    </row>
    <row r="2518" spans="2:8" x14ac:dyDescent="0.25">
      <c r="B2518" t="s">
        <v>1055</v>
      </c>
      <c r="C2518">
        <f>INDEX(NationalTeams!B:B,MATCH(B2518,NationalTeams!C:C,0))</f>
        <v>286</v>
      </c>
      <c r="D2518" t="s">
        <v>1227</v>
      </c>
      <c r="E2518">
        <f>INDEX(TeamSports!B:B,MATCH(D2518,TeamSports!C:C,0))</f>
        <v>50</v>
      </c>
      <c r="F2518">
        <f>INDEX(RanksTable!X:X,MATCH(B2518,RanksTable!B:B,0))</f>
        <v>5</v>
      </c>
      <c r="H2518" t="str">
        <f t="shared" si="39"/>
        <v>INSERT INTO "TeamRanks" (team_id,team_sport_id,team_rank) VALUES (286,50,5);</v>
      </c>
    </row>
    <row r="2519" spans="2:8" x14ac:dyDescent="0.25">
      <c r="B2519" t="s">
        <v>1056</v>
      </c>
      <c r="C2519">
        <f>INDEX(NationalTeams!B:B,MATCH(B2519,NationalTeams!C:C,0))</f>
        <v>287</v>
      </c>
      <c r="D2519" t="s">
        <v>1227</v>
      </c>
      <c r="E2519">
        <f>INDEX(TeamSports!B:B,MATCH(D2519,TeamSports!C:C,0))</f>
        <v>50</v>
      </c>
      <c r="F2519">
        <f>INDEX(RanksTable!X:X,MATCH(B2519,RanksTable!B:B,0))</f>
        <v>7</v>
      </c>
      <c r="H2519" t="str">
        <f t="shared" si="39"/>
        <v>INSERT INTO "TeamRanks" (team_id,team_sport_id,team_rank) VALUES (287,50,7);</v>
      </c>
    </row>
    <row r="2520" spans="2:8" x14ac:dyDescent="0.25">
      <c r="B2520" t="s">
        <v>1057</v>
      </c>
      <c r="C2520">
        <f>INDEX(NationalTeams!B:B,MATCH(B2520,NationalTeams!C:C,0))</f>
        <v>288</v>
      </c>
      <c r="D2520" t="s">
        <v>1227</v>
      </c>
      <c r="E2520">
        <f>INDEX(TeamSports!B:B,MATCH(D2520,TeamSports!C:C,0))</f>
        <v>50</v>
      </c>
      <c r="F2520">
        <f>INDEX(RanksTable!X:X,MATCH(B2520,RanksTable!B:B,0))</f>
        <v>7</v>
      </c>
      <c r="H2520" t="str">
        <f t="shared" si="39"/>
        <v>INSERT INTO "TeamRanks" (team_id,team_sport_id,team_rank) VALUES (288,50,7);</v>
      </c>
    </row>
    <row r="2521" spans="2:8" x14ac:dyDescent="0.25">
      <c r="B2521" t="s">
        <v>1058</v>
      </c>
      <c r="C2521">
        <f>INDEX(NationalTeams!B:B,MATCH(B2521,NationalTeams!C:C,0))</f>
        <v>289</v>
      </c>
      <c r="D2521" t="s">
        <v>1227</v>
      </c>
      <c r="E2521">
        <f>INDEX(TeamSports!B:B,MATCH(D2521,TeamSports!C:C,0))</f>
        <v>50</v>
      </c>
      <c r="F2521">
        <f>INDEX(RanksTable!X:X,MATCH(B2521,RanksTable!B:B,0))</f>
        <v>3</v>
      </c>
      <c r="H2521" t="str">
        <f t="shared" si="39"/>
        <v>INSERT INTO "TeamRanks" (team_id,team_sport_id,team_rank) VALUES (289,50,3);</v>
      </c>
    </row>
    <row r="2522" spans="2:8" x14ac:dyDescent="0.25">
      <c r="B2522" t="s">
        <v>1059</v>
      </c>
      <c r="C2522">
        <f>INDEX(NationalTeams!B:B,MATCH(B2522,NationalTeams!C:C,0))</f>
        <v>290</v>
      </c>
      <c r="D2522" t="s">
        <v>1227</v>
      </c>
      <c r="E2522">
        <f>INDEX(TeamSports!B:B,MATCH(D2522,TeamSports!C:C,0))</f>
        <v>50</v>
      </c>
      <c r="F2522">
        <f>INDEX(RanksTable!X:X,MATCH(B2522,RanksTable!B:B,0))</f>
        <v>4</v>
      </c>
      <c r="H2522" t="str">
        <f t="shared" si="39"/>
        <v>INSERT INTO "TeamRanks" (team_id,team_sport_id,team_rank) VALUES (290,50,4);</v>
      </c>
    </row>
    <row r="2523" spans="2:8" x14ac:dyDescent="0.25">
      <c r="B2523" t="s">
        <v>1060</v>
      </c>
      <c r="C2523">
        <f>INDEX(NationalTeams!B:B,MATCH(B2523,NationalTeams!C:C,0))</f>
        <v>291</v>
      </c>
      <c r="D2523" t="s">
        <v>1227</v>
      </c>
      <c r="E2523">
        <f>INDEX(TeamSports!B:B,MATCH(D2523,TeamSports!C:C,0))</f>
        <v>50</v>
      </c>
      <c r="F2523">
        <f>INDEX(RanksTable!X:X,MATCH(B2523,RanksTable!B:B,0))</f>
        <v>7</v>
      </c>
      <c r="H2523" t="str">
        <f t="shared" si="39"/>
        <v>INSERT INTO "TeamRanks" (team_id,team_sport_id,team_rank) VALUES (291,50,7);</v>
      </c>
    </row>
    <row r="2524" spans="2:8" x14ac:dyDescent="0.25">
      <c r="B2524" t="s">
        <v>1061</v>
      </c>
      <c r="C2524">
        <f>INDEX(NationalTeams!B:B,MATCH(B2524,NationalTeams!C:C,0))</f>
        <v>292</v>
      </c>
      <c r="D2524" t="s">
        <v>1227</v>
      </c>
      <c r="E2524">
        <f>INDEX(TeamSports!B:B,MATCH(D2524,TeamSports!C:C,0))</f>
        <v>50</v>
      </c>
      <c r="F2524">
        <f>INDEX(RanksTable!X:X,MATCH(B2524,RanksTable!B:B,0))</f>
        <v>7</v>
      </c>
      <c r="H2524" t="str">
        <f t="shared" si="39"/>
        <v>INSERT INTO "TeamRanks" (team_id,team_sport_id,team_rank) VALUES (292,50,7);</v>
      </c>
    </row>
    <row r="2525" spans="2:8" x14ac:dyDescent="0.25">
      <c r="B2525" t="s">
        <v>1062</v>
      </c>
      <c r="C2525">
        <f>INDEX(NationalTeams!B:B,MATCH(B2525,NationalTeams!C:C,0))</f>
        <v>293</v>
      </c>
      <c r="D2525" t="s">
        <v>1227</v>
      </c>
      <c r="E2525">
        <f>INDEX(TeamSports!B:B,MATCH(D2525,TeamSports!C:C,0))</f>
        <v>50</v>
      </c>
      <c r="F2525">
        <f>INDEX(RanksTable!X:X,MATCH(B2525,RanksTable!B:B,0))</f>
        <v>7</v>
      </c>
      <c r="H2525" t="str">
        <f t="shared" si="39"/>
        <v>INSERT INTO "TeamRanks" (team_id,team_sport_id,team_rank) VALUES (293,50,7);</v>
      </c>
    </row>
    <row r="2526" spans="2:8" x14ac:dyDescent="0.25">
      <c r="B2526" t="s">
        <v>1063</v>
      </c>
      <c r="C2526">
        <f>INDEX(NationalTeams!B:B,MATCH(B2526,NationalTeams!C:C,0))</f>
        <v>294</v>
      </c>
      <c r="D2526" t="s">
        <v>1227</v>
      </c>
      <c r="E2526">
        <f>INDEX(TeamSports!B:B,MATCH(D2526,TeamSports!C:C,0))</f>
        <v>50</v>
      </c>
      <c r="F2526">
        <f>INDEX(RanksTable!X:X,MATCH(B2526,RanksTable!B:B,0))</f>
        <v>7</v>
      </c>
      <c r="H2526" t="str">
        <f t="shared" si="39"/>
        <v>INSERT INTO "TeamRanks" (team_id,team_sport_id,team_rank) VALUES (294,50,7);</v>
      </c>
    </row>
    <row r="2527" spans="2:8" x14ac:dyDescent="0.25">
      <c r="B2527" t="s">
        <v>1064</v>
      </c>
      <c r="C2527">
        <f>INDEX(NationalTeams!B:B,MATCH(B2527,NationalTeams!C:C,0))</f>
        <v>295</v>
      </c>
      <c r="D2527" t="s">
        <v>1227</v>
      </c>
      <c r="E2527">
        <f>INDEX(TeamSports!B:B,MATCH(D2527,TeamSports!C:C,0))</f>
        <v>50</v>
      </c>
      <c r="F2527">
        <f>INDEX(RanksTable!X:X,MATCH(B2527,RanksTable!B:B,0))</f>
        <v>7</v>
      </c>
      <c r="H2527" t="str">
        <f t="shared" si="39"/>
        <v>INSERT INTO "TeamRanks" (team_id,team_sport_id,team_rank) VALUES (295,50,7);</v>
      </c>
    </row>
    <row r="2528" spans="2:8" x14ac:dyDescent="0.25">
      <c r="B2528" t="s">
        <v>1065</v>
      </c>
      <c r="C2528">
        <f>INDEX(NationalTeams!B:B,MATCH(B2528,NationalTeams!C:C,0))</f>
        <v>296</v>
      </c>
      <c r="D2528" t="s">
        <v>1227</v>
      </c>
      <c r="E2528">
        <f>INDEX(TeamSports!B:B,MATCH(D2528,TeamSports!C:C,0))</f>
        <v>50</v>
      </c>
      <c r="F2528">
        <f>INDEX(RanksTable!X:X,MATCH(B2528,RanksTable!B:B,0))</f>
        <v>7</v>
      </c>
      <c r="H2528" t="str">
        <f t="shared" si="39"/>
        <v>INSERT INTO "TeamRanks" (team_id,team_sport_id,team_rank) VALUES (296,50,7);</v>
      </c>
    </row>
    <row r="2529" spans="2:8" x14ac:dyDescent="0.25">
      <c r="B2529" t="s">
        <v>1066</v>
      </c>
      <c r="C2529">
        <f>INDEX(NationalTeams!B:B,MATCH(B2529,NationalTeams!C:C,0))</f>
        <v>297</v>
      </c>
      <c r="D2529" t="s">
        <v>1227</v>
      </c>
      <c r="E2529">
        <f>INDEX(TeamSports!B:B,MATCH(D2529,TeamSports!C:C,0))</f>
        <v>50</v>
      </c>
      <c r="F2529">
        <f>INDEX(RanksTable!X:X,MATCH(B2529,RanksTable!B:B,0))</f>
        <v>6</v>
      </c>
      <c r="H2529" t="str">
        <f t="shared" si="39"/>
        <v>INSERT INTO "TeamRanks" (team_id,team_sport_id,team_rank) VALUES (297,50,6);</v>
      </c>
    </row>
    <row r="2530" spans="2:8" x14ac:dyDescent="0.25">
      <c r="B2530" t="s">
        <v>1067</v>
      </c>
      <c r="C2530">
        <f>INDEX(NationalTeams!B:B,MATCH(B2530,NationalTeams!C:C,0))</f>
        <v>298</v>
      </c>
      <c r="D2530" t="s">
        <v>1227</v>
      </c>
      <c r="E2530">
        <f>INDEX(TeamSports!B:B,MATCH(D2530,TeamSports!C:C,0))</f>
        <v>50</v>
      </c>
      <c r="F2530">
        <f>INDEX(RanksTable!X:X,MATCH(B2530,RanksTable!B:B,0))</f>
        <v>7</v>
      </c>
      <c r="H2530" t="str">
        <f t="shared" si="39"/>
        <v>INSERT INTO "TeamRanks" (team_id,team_sport_id,team_rank) VALUES (298,50,7);</v>
      </c>
    </row>
    <row r="2531" spans="2:8" x14ac:dyDescent="0.25">
      <c r="B2531" t="s">
        <v>1068</v>
      </c>
      <c r="C2531">
        <f>INDEX(NationalTeams!B:B,MATCH(B2531,NationalTeams!C:C,0))</f>
        <v>299</v>
      </c>
      <c r="D2531" t="s">
        <v>1227</v>
      </c>
      <c r="E2531">
        <f>INDEX(TeamSports!B:B,MATCH(D2531,TeamSports!C:C,0))</f>
        <v>50</v>
      </c>
      <c r="F2531">
        <f>INDEX(RanksTable!X:X,MATCH(B2531,RanksTable!B:B,0))</f>
        <v>7</v>
      </c>
      <c r="H2531" t="str">
        <f t="shared" si="39"/>
        <v>INSERT INTO "TeamRanks" (team_id,team_sport_id,team_rank) VALUES (299,50,7);</v>
      </c>
    </row>
    <row r="2532" spans="2:8" x14ac:dyDescent="0.25">
      <c r="B2532" t="s">
        <v>1069</v>
      </c>
      <c r="C2532">
        <f>INDEX(NationalTeams!B:B,MATCH(B2532,NationalTeams!C:C,0))</f>
        <v>300</v>
      </c>
      <c r="D2532" t="s">
        <v>1227</v>
      </c>
      <c r="E2532">
        <f>INDEX(TeamSports!B:B,MATCH(D2532,TeamSports!C:C,0))</f>
        <v>50</v>
      </c>
      <c r="F2532">
        <f>INDEX(RanksTable!X:X,MATCH(B2532,RanksTable!B:B,0))</f>
        <v>7</v>
      </c>
      <c r="H2532" t="str">
        <f t="shared" si="39"/>
        <v>INSERT INTO "TeamRanks" (team_id,team_sport_id,team_rank) VALUES (300,50,7);</v>
      </c>
    </row>
    <row r="2533" spans="2:8" x14ac:dyDescent="0.25">
      <c r="B2533" t="s">
        <v>1070</v>
      </c>
      <c r="C2533">
        <f>INDEX(NationalTeams!B:B,MATCH(B2533,NationalTeams!C:C,0))</f>
        <v>301</v>
      </c>
      <c r="D2533" t="s">
        <v>1227</v>
      </c>
      <c r="E2533">
        <f>INDEX(TeamSports!B:B,MATCH(D2533,TeamSports!C:C,0))</f>
        <v>50</v>
      </c>
      <c r="F2533">
        <f>INDEX(RanksTable!X:X,MATCH(B2533,RanksTable!B:B,0))</f>
        <v>7</v>
      </c>
      <c r="H2533" t="str">
        <f t="shared" si="39"/>
        <v>INSERT INTO "TeamRanks" (team_id,team_sport_id,team_rank) VALUES (301,50,7);</v>
      </c>
    </row>
    <row r="2534" spans="2:8" x14ac:dyDescent="0.25">
      <c r="B2534" t="s">
        <v>1071</v>
      </c>
      <c r="C2534">
        <f>INDEX(NationalTeams!B:B,MATCH(B2534,NationalTeams!C:C,0))</f>
        <v>302</v>
      </c>
      <c r="D2534" t="s">
        <v>1227</v>
      </c>
      <c r="E2534">
        <f>INDEX(TeamSports!B:B,MATCH(D2534,TeamSports!C:C,0))</f>
        <v>50</v>
      </c>
      <c r="F2534">
        <f>INDEX(RanksTable!X:X,MATCH(B2534,RanksTable!B:B,0))</f>
        <v>7</v>
      </c>
      <c r="H2534" t="str">
        <f t="shared" si="39"/>
        <v>INSERT INTO "TeamRanks" (team_id,team_sport_id,team_rank) VALUES (302,50,7);</v>
      </c>
    </row>
    <row r="2535" spans="2:8" x14ac:dyDescent="0.25">
      <c r="B2535" t="s">
        <v>1072</v>
      </c>
      <c r="C2535">
        <f>INDEX(NationalTeams!B:B,MATCH(B2535,NationalTeams!C:C,0))</f>
        <v>303</v>
      </c>
      <c r="D2535" t="s">
        <v>1227</v>
      </c>
      <c r="E2535">
        <f>INDEX(TeamSports!B:B,MATCH(D2535,TeamSports!C:C,0))</f>
        <v>50</v>
      </c>
      <c r="F2535">
        <f>INDEX(RanksTable!X:X,MATCH(B2535,RanksTable!B:B,0))</f>
        <v>7</v>
      </c>
      <c r="H2535" t="str">
        <f t="shared" si="39"/>
        <v>INSERT INTO "TeamRanks" (team_id,team_sport_id,team_rank) VALUES (303,50,7);</v>
      </c>
    </row>
    <row r="2536" spans="2:8" x14ac:dyDescent="0.25">
      <c r="B2536" t="s">
        <v>1073</v>
      </c>
      <c r="C2536">
        <f>INDEX(NationalTeams!B:B,MATCH(B2536,NationalTeams!C:C,0))</f>
        <v>304</v>
      </c>
      <c r="D2536" t="s">
        <v>1227</v>
      </c>
      <c r="E2536">
        <f>INDEX(TeamSports!B:B,MATCH(D2536,TeamSports!C:C,0))</f>
        <v>50</v>
      </c>
      <c r="F2536">
        <f>INDEX(RanksTable!X:X,MATCH(B2536,RanksTable!B:B,0))</f>
        <v>7</v>
      </c>
      <c r="H2536" t="str">
        <f t="shared" si="39"/>
        <v>INSERT INTO "TeamRanks" (team_id,team_sport_id,team_rank) VALUES (304,50,7);</v>
      </c>
    </row>
    <row r="2537" spans="2:8" x14ac:dyDescent="0.25">
      <c r="B2537" t="s">
        <v>1074</v>
      </c>
      <c r="C2537">
        <f>INDEX(NationalTeams!B:B,MATCH(B2537,NationalTeams!C:C,0))</f>
        <v>305</v>
      </c>
      <c r="D2537" t="s">
        <v>1227</v>
      </c>
      <c r="E2537">
        <f>INDEX(TeamSports!B:B,MATCH(D2537,TeamSports!C:C,0))</f>
        <v>50</v>
      </c>
      <c r="F2537">
        <f>INDEX(RanksTable!X:X,MATCH(B2537,RanksTable!B:B,0))</f>
        <v>7</v>
      </c>
      <c r="H2537" t="str">
        <f t="shared" si="39"/>
        <v>INSERT INTO "TeamRanks" (team_id,team_sport_id,team_rank) VALUES (305,50,7);</v>
      </c>
    </row>
    <row r="2538" spans="2:8" x14ac:dyDescent="0.25">
      <c r="B2538" t="s">
        <v>1075</v>
      </c>
      <c r="C2538">
        <f>INDEX(NationalTeams!B:B,MATCH(B2538,NationalTeams!C:C,0))</f>
        <v>306</v>
      </c>
      <c r="D2538" t="s">
        <v>1227</v>
      </c>
      <c r="E2538">
        <f>INDEX(TeamSports!B:B,MATCH(D2538,TeamSports!C:C,0))</f>
        <v>50</v>
      </c>
      <c r="F2538">
        <f>INDEX(RanksTable!X:X,MATCH(B2538,RanksTable!B:B,0))</f>
        <v>7</v>
      </c>
      <c r="H2538" t="str">
        <f t="shared" si="39"/>
        <v>INSERT INTO "TeamRanks" (team_id,team_sport_id,team_rank) VALUES (306,50,7);</v>
      </c>
    </row>
    <row r="2539" spans="2:8" x14ac:dyDescent="0.25">
      <c r="B2539" t="s">
        <v>1076</v>
      </c>
      <c r="C2539">
        <f>INDEX(NationalTeams!B:B,MATCH(B2539,NationalTeams!C:C,0))</f>
        <v>307</v>
      </c>
      <c r="D2539" t="s">
        <v>1227</v>
      </c>
      <c r="E2539">
        <f>INDEX(TeamSports!B:B,MATCH(D2539,TeamSports!C:C,0))</f>
        <v>50</v>
      </c>
      <c r="F2539">
        <f>INDEX(RanksTable!X:X,MATCH(B2539,RanksTable!B:B,0))</f>
        <v>7</v>
      </c>
      <c r="H2539" t="str">
        <f t="shared" si="39"/>
        <v>INSERT INTO "TeamRanks" (team_id,team_sport_id,team_rank) VALUES (307,50,7);</v>
      </c>
    </row>
    <row r="2540" spans="2:8" x14ac:dyDescent="0.25">
      <c r="B2540" t="s">
        <v>1077</v>
      </c>
      <c r="C2540">
        <f>INDEX(NationalTeams!B:B,MATCH(B2540,NationalTeams!C:C,0))</f>
        <v>308</v>
      </c>
      <c r="D2540" t="s">
        <v>1227</v>
      </c>
      <c r="E2540">
        <f>INDEX(TeamSports!B:B,MATCH(D2540,TeamSports!C:C,0))</f>
        <v>50</v>
      </c>
      <c r="F2540">
        <f>INDEX(RanksTable!X:X,MATCH(B2540,RanksTable!B:B,0))</f>
        <v>7</v>
      </c>
      <c r="H2540" t="str">
        <f t="shared" si="39"/>
        <v>INSERT INTO "TeamRanks" (team_id,team_sport_id,team_rank) VALUES (308,50,7);</v>
      </c>
    </row>
    <row r="2541" spans="2:8" x14ac:dyDescent="0.25">
      <c r="B2541" t="s">
        <v>1078</v>
      </c>
      <c r="C2541">
        <f>INDEX(NationalTeams!B:B,MATCH(B2541,NationalTeams!C:C,0))</f>
        <v>309</v>
      </c>
      <c r="D2541" t="s">
        <v>1227</v>
      </c>
      <c r="E2541">
        <f>INDEX(TeamSports!B:B,MATCH(D2541,TeamSports!C:C,0))</f>
        <v>50</v>
      </c>
      <c r="F2541">
        <f>INDEX(RanksTable!X:X,MATCH(B2541,RanksTable!B:B,0))</f>
        <v>7</v>
      </c>
      <c r="H2541" t="str">
        <f t="shared" si="39"/>
        <v>INSERT INTO "TeamRanks" (team_id,team_sport_id,team_rank) VALUES (309,50,7);</v>
      </c>
    </row>
    <row r="2542" spans="2:8" x14ac:dyDescent="0.25">
      <c r="B2542" t="s">
        <v>1079</v>
      </c>
      <c r="C2542">
        <f>INDEX(NationalTeams!B:B,MATCH(B2542,NationalTeams!C:C,0))</f>
        <v>310</v>
      </c>
      <c r="D2542" t="s">
        <v>1227</v>
      </c>
      <c r="E2542">
        <f>INDEX(TeamSports!B:B,MATCH(D2542,TeamSports!C:C,0))</f>
        <v>50</v>
      </c>
      <c r="F2542">
        <f>INDEX(RanksTable!X:X,MATCH(B2542,RanksTable!B:B,0))</f>
        <v>7</v>
      </c>
      <c r="H2542" t="str">
        <f t="shared" si="39"/>
        <v>INSERT INTO "TeamRanks" (team_id,team_sport_id,team_rank) VALUES (310,50,7);</v>
      </c>
    </row>
    <row r="2543" spans="2:8" x14ac:dyDescent="0.25">
      <c r="B2543" t="s">
        <v>1080</v>
      </c>
      <c r="C2543">
        <f>INDEX(NationalTeams!B:B,MATCH(B2543,NationalTeams!C:C,0))</f>
        <v>311</v>
      </c>
      <c r="D2543" t="s">
        <v>1227</v>
      </c>
      <c r="E2543">
        <f>INDEX(TeamSports!B:B,MATCH(D2543,TeamSports!C:C,0))</f>
        <v>50</v>
      </c>
      <c r="F2543">
        <f>INDEX(RanksTable!X:X,MATCH(B2543,RanksTable!B:B,0))</f>
        <v>7</v>
      </c>
      <c r="H2543" t="str">
        <f t="shared" si="39"/>
        <v>INSERT INTO "TeamRanks" (team_id,team_sport_id,team_rank) VALUES (311,50,7);</v>
      </c>
    </row>
    <row r="2544" spans="2:8" x14ac:dyDescent="0.25">
      <c r="B2544" t="s">
        <v>1081</v>
      </c>
      <c r="C2544">
        <f>INDEX(NationalTeams!B:B,MATCH(B2544,NationalTeams!C:C,0))</f>
        <v>312</v>
      </c>
      <c r="D2544" t="s">
        <v>1227</v>
      </c>
      <c r="E2544">
        <f>INDEX(TeamSports!B:B,MATCH(D2544,TeamSports!C:C,0))</f>
        <v>50</v>
      </c>
      <c r="F2544">
        <f>INDEX(RanksTable!X:X,MATCH(B2544,RanksTable!B:B,0))</f>
        <v>7</v>
      </c>
      <c r="H2544" t="str">
        <f t="shared" si="39"/>
        <v>INSERT INTO "TeamRanks" (team_id,team_sport_id,team_rank) VALUES (312,50,7);</v>
      </c>
    </row>
    <row r="2545" spans="2:8" x14ac:dyDescent="0.25">
      <c r="B2545" t="s">
        <v>1082</v>
      </c>
      <c r="C2545">
        <f>INDEX(NationalTeams!B:B,MATCH(B2545,NationalTeams!C:C,0))</f>
        <v>313</v>
      </c>
      <c r="D2545" t="s">
        <v>1227</v>
      </c>
      <c r="E2545">
        <f>INDEX(TeamSports!B:B,MATCH(D2545,TeamSports!C:C,0))</f>
        <v>50</v>
      </c>
      <c r="F2545">
        <f>INDEX(RanksTable!X:X,MATCH(B2545,RanksTable!B:B,0))</f>
        <v>7</v>
      </c>
      <c r="H2545" t="str">
        <f t="shared" si="39"/>
        <v>INSERT INTO "TeamRanks" (team_id,team_sport_id,team_rank) VALUES (313,50,7);</v>
      </c>
    </row>
    <row r="2546" spans="2:8" x14ac:dyDescent="0.25">
      <c r="B2546" t="s">
        <v>1083</v>
      </c>
      <c r="C2546">
        <f>INDEX(NationalTeams!B:B,MATCH(B2546,NationalTeams!C:C,0))</f>
        <v>314</v>
      </c>
      <c r="D2546" t="s">
        <v>1227</v>
      </c>
      <c r="E2546">
        <f>INDEX(TeamSports!B:B,MATCH(D2546,TeamSports!C:C,0))</f>
        <v>50</v>
      </c>
      <c r="F2546">
        <f>INDEX(RanksTable!X:X,MATCH(B2546,RanksTable!B:B,0))</f>
        <v>5</v>
      </c>
      <c r="H2546" t="str">
        <f t="shared" si="39"/>
        <v>INSERT INTO "TeamRanks" (team_id,team_sport_id,team_rank) VALUES (314,50,5);</v>
      </c>
    </row>
    <row r="2547" spans="2:8" x14ac:dyDescent="0.25">
      <c r="B2547" t="s">
        <v>1084</v>
      </c>
      <c r="C2547">
        <f>INDEX(NationalTeams!B:B,MATCH(B2547,NationalTeams!C:C,0))</f>
        <v>315</v>
      </c>
      <c r="D2547" t="s">
        <v>1227</v>
      </c>
      <c r="E2547">
        <f>INDEX(TeamSports!B:B,MATCH(D2547,TeamSports!C:C,0))</f>
        <v>50</v>
      </c>
      <c r="F2547">
        <f>INDEX(RanksTable!X:X,MATCH(B2547,RanksTable!B:B,0))</f>
        <v>7</v>
      </c>
      <c r="H2547" t="str">
        <f t="shared" si="39"/>
        <v>INSERT INTO "TeamRanks" (team_id,team_sport_id,team_rank) VALUES (315,50,7);</v>
      </c>
    </row>
    <row r="2548" spans="2:8" x14ac:dyDescent="0.25">
      <c r="B2548" t="s">
        <v>1085</v>
      </c>
      <c r="C2548">
        <f>INDEX(NationalTeams!B:B,MATCH(B2548,NationalTeams!C:C,0))</f>
        <v>316</v>
      </c>
      <c r="D2548" t="s">
        <v>1227</v>
      </c>
      <c r="E2548">
        <f>INDEX(TeamSports!B:B,MATCH(D2548,TeamSports!C:C,0))</f>
        <v>50</v>
      </c>
      <c r="F2548">
        <f>INDEX(RanksTable!X:X,MATCH(B2548,RanksTable!B:B,0))</f>
        <v>3</v>
      </c>
      <c r="H2548" t="str">
        <f t="shared" si="39"/>
        <v>INSERT INTO "TeamRanks" (team_id,team_sport_id,team_rank) VALUES (316,50,3);</v>
      </c>
    </row>
    <row r="2549" spans="2:8" x14ac:dyDescent="0.25">
      <c r="B2549" t="s">
        <v>1086</v>
      </c>
      <c r="C2549">
        <f>INDEX(NationalTeams!B:B,MATCH(B2549,NationalTeams!C:C,0))</f>
        <v>317</v>
      </c>
      <c r="D2549" t="s">
        <v>1227</v>
      </c>
      <c r="E2549">
        <f>INDEX(TeamSports!B:B,MATCH(D2549,TeamSports!C:C,0))</f>
        <v>50</v>
      </c>
      <c r="F2549">
        <f>INDEX(RanksTable!X:X,MATCH(B2549,RanksTable!B:B,0))</f>
        <v>1</v>
      </c>
      <c r="H2549" t="str">
        <f t="shared" si="39"/>
        <v>INSERT INTO "TeamRanks" (team_id,team_sport_id,team_rank) VALUES (317,50,1);</v>
      </c>
    </row>
    <row r="2550" spans="2:8" x14ac:dyDescent="0.25">
      <c r="B2550" t="s">
        <v>1087</v>
      </c>
      <c r="C2550">
        <f>INDEX(NationalTeams!B:B,MATCH(B2550,NationalTeams!C:C,0))</f>
        <v>318</v>
      </c>
      <c r="D2550" t="s">
        <v>1227</v>
      </c>
      <c r="E2550">
        <f>INDEX(TeamSports!B:B,MATCH(D2550,TeamSports!C:C,0))</f>
        <v>50</v>
      </c>
      <c r="F2550">
        <f>INDEX(RanksTable!X:X,MATCH(B2550,RanksTable!B:B,0))</f>
        <v>3</v>
      </c>
      <c r="H2550" t="str">
        <f t="shared" si="39"/>
        <v>INSERT INTO "TeamRanks" (team_id,team_sport_id,team_rank) VALUES (318,50,3);</v>
      </c>
    </row>
    <row r="2551" spans="2:8" x14ac:dyDescent="0.25">
      <c r="B2551" t="s">
        <v>1088</v>
      </c>
      <c r="C2551">
        <f>INDEX(NationalTeams!B:B,MATCH(B2551,NationalTeams!C:C,0))</f>
        <v>319</v>
      </c>
      <c r="D2551" t="s">
        <v>1227</v>
      </c>
      <c r="E2551">
        <f>INDEX(TeamSports!B:B,MATCH(D2551,TeamSports!C:C,0))</f>
        <v>50</v>
      </c>
      <c r="F2551">
        <f>INDEX(RanksTable!X:X,MATCH(B2551,RanksTable!B:B,0))</f>
        <v>7</v>
      </c>
      <c r="H2551" t="str">
        <f t="shared" si="39"/>
        <v>INSERT INTO "TeamRanks" (team_id,team_sport_id,team_rank) VALUES (319,50,7);</v>
      </c>
    </row>
    <row r="2552" spans="2:8" x14ac:dyDescent="0.25">
      <c r="B2552" t="s">
        <v>1089</v>
      </c>
      <c r="C2552">
        <f>INDEX(NationalTeams!B:B,MATCH(B2552,NationalTeams!C:C,0))</f>
        <v>320</v>
      </c>
      <c r="D2552" t="s">
        <v>1227</v>
      </c>
      <c r="E2552">
        <f>INDEX(TeamSports!B:B,MATCH(D2552,TeamSports!C:C,0))</f>
        <v>50</v>
      </c>
      <c r="F2552">
        <f>INDEX(RanksTable!X:X,MATCH(B2552,RanksTable!B:B,0))</f>
        <v>7</v>
      </c>
      <c r="H2552" t="str">
        <f t="shared" si="39"/>
        <v>INSERT INTO "TeamRanks" (team_id,team_sport_id,team_rank) VALUES (320,50,7);</v>
      </c>
    </row>
    <row r="2553" spans="2:8" x14ac:dyDescent="0.25">
      <c r="B2553" t="s">
        <v>1090</v>
      </c>
      <c r="C2553">
        <f>INDEX(NationalTeams!B:B,MATCH(B2553,NationalTeams!C:C,0))</f>
        <v>321</v>
      </c>
      <c r="D2553" t="s">
        <v>1227</v>
      </c>
      <c r="E2553">
        <f>INDEX(TeamSports!B:B,MATCH(D2553,TeamSports!C:C,0))</f>
        <v>50</v>
      </c>
      <c r="F2553">
        <f>INDEX(RanksTable!X:X,MATCH(B2553,RanksTable!B:B,0))</f>
        <v>7</v>
      </c>
      <c r="H2553" t="str">
        <f t="shared" si="39"/>
        <v>INSERT INTO "TeamRanks" (team_id,team_sport_id,team_rank) VALUES (321,50,7);</v>
      </c>
    </row>
    <row r="2554" spans="2:8" x14ac:dyDescent="0.25">
      <c r="B2554" t="s">
        <v>1091</v>
      </c>
      <c r="C2554">
        <f>INDEX(NationalTeams!B:B,MATCH(B2554,NationalTeams!C:C,0))</f>
        <v>322</v>
      </c>
      <c r="D2554" t="s">
        <v>1227</v>
      </c>
      <c r="E2554">
        <f>INDEX(TeamSports!B:B,MATCH(D2554,TeamSports!C:C,0))</f>
        <v>50</v>
      </c>
      <c r="F2554">
        <f>INDEX(RanksTable!X:X,MATCH(B2554,RanksTable!B:B,0))</f>
        <v>7</v>
      </c>
      <c r="H2554" t="str">
        <f t="shared" si="39"/>
        <v>INSERT INTO "TeamRanks" (team_id,team_sport_id,team_rank) VALUES (322,50,7);</v>
      </c>
    </row>
    <row r="2555" spans="2:8" x14ac:dyDescent="0.25">
      <c r="B2555" t="s">
        <v>1092</v>
      </c>
      <c r="C2555">
        <f>INDEX(NationalTeams!B:B,MATCH(B2555,NationalTeams!C:C,0))</f>
        <v>323</v>
      </c>
      <c r="D2555" t="s">
        <v>1227</v>
      </c>
      <c r="E2555">
        <f>INDEX(TeamSports!B:B,MATCH(D2555,TeamSports!C:C,0))</f>
        <v>50</v>
      </c>
      <c r="F2555">
        <f>INDEX(RanksTable!X:X,MATCH(B2555,RanksTable!B:B,0))</f>
        <v>7</v>
      </c>
      <c r="H2555" t="str">
        <f t="shared" si="39"/>
        <v>INSERT INTO "TeamRanks" (team_id,team_sport_id,team_rank) VALUES (323,50,7);</v>
      </c>
    </row>
    <row r="2556" spans="2:8" x14ac:dyDescent="0.25">
      <c r="B2556" t="s">
        <v>1093</v>
      </c>
      <c r="C2556">
        <f>INDEX(NationalTeams!B:B,MATCH(B2556,NationalTeams!C:C,0))</f>
        <v>324</v>
      </c>
      <c r="D2556" t="s">
        <v>1227</v>
      </c>
      <c r="E2556">
        <f>INDEX(TeamSports!B:B,MATCH(D2556,TeamSports!C:C,0))</f>
        <v>50</v>
      </c>
      <c r="F2556">
        <f>INDEX(RanksTable!X:X,MATCH(B2556,RanksTable!B:B,0))</f>
        <v>7</v>
      </c>
      <c r="H2556" t="str">
        <f t="shared" si="39"/>
        <v>INSERT INTO "TeamRanks" (team_id,team_sport_id,team_rank) VALUES (324,50,7);</v>
      </c>
    </row>
    <row r="2557" spans="2:8" x14ac:dyDescent="0.25">
      <c r="B2557" t="s">
        <v>1094</v>
      </c>
      <c r="C2557">
        <f>INDEX(NationalTeams!B:B,MATCH(B2557,NationalTeams!C:C,0))</f>
        <v>325</v>
      </c>
      <c r="D2557" t="s">
        <v>1227</v>
      </c>
      <c r="E2557">
        <f>INDEX(TeamSports!B:B,MATCH(D2557,TeamSports!C:C,0))</f>
        <v>50</v>
      </c>
      <c r="F2557">
        <f>INDEX(RanksTable!X:X,MATCH(B2557,RanksTable!B:B,0))</f>
        <v>7</v>
      </c>
      <c r="H2557" t="str">
        <f t="shared" si="39"/>
        <v>INSERT INTO "TeamRanks" (team_id,team_sport_id,team_rank) VALUES (325,50,7);</v>
      </c>
    </row>
    <row r="2558" spans="2:8" x14ac:dyDescent="0.25">
      <c r="B2558" t="s">
        <v>1095</v>
      </c>
      <c r="C2558">
        <f>INDEX(NationalTeams!B:B,MATCH(B2558,NationalTeams!C:C,0))</f>
        <v>326</v>
      </c>
      <c r="D2558" t="s">
        <v>1227</v>
      </c>
      <c r="E2558">
        <f>INDEX(TeamSports!B:B,MATCH(D2558,TeamSports!C:C,0))</f>
        <v>50</v>
      </c>
      <c r="F2558">
        <f>INDEX(RanksTable!X:X,MATCH(B2558,RanksTable!B:B,0))</f>
        <v>7</v>
      </c>
      <c r="H2558" t="str">
        <f t="shared" si="39"/>
        <v>INSERT INTO "TeamRanks" (team_id,team_sport_id,team_rank) VALUES (326,50,7);</v>
      </c>
    </row>
    <row r="2559" spans="2:8" x14ac:dyDescent="0.25">
      <c r="B2559" t="s">
        <v>1096</v>
      </c>
      <c r="C2559">
        <f>INDEX(NationalTeams!B:B,MATCH(B2559,NationalTeams!C:C,0))</f>
        <v>327</v>
      </c>
      <c r="D2559" t="s">
        <v>1227</v>
      </c>
      <c r="E2559">
        <f>INDEX(TeamSports!B:B,MATCH(D2559,TeamSports!C:C,0))</f>
        <v>50</v>
      </c>
      <c r="F2559">
        <f>INDEX(RanksTable!X:X,MATCH(B2559,RanksTable!B:B,0))</f>
        <v>7</v>
      </c>
      <c r="H2559" t="str">
        <f t="shared" si="39"/>
        <v>INSERT INTO "TeamRanks" (team_id,team_sport_id,team_rank) VALUES (327,50,7);</v>
      </c>
    </row>
    <row r="2560" spans="2:8" x14ac:dyDescent="0.25">
      <c r="B2560" t="s">
        <v>1097</v>
      </c>
      <c r="C2560">
        <f>INDEX(NationalTeams!B:B,MATCH(B2560,NationalTeams!C:C,0))</f>
        <v>328</v>
      </c>
      <c r="D2560" t="s">
        <v>1227</v>
      </c>
      <c r="E2560">
        <f>INDEX(TeamSports!B:B,MATCH(D2560,TeamSports!C:C,0))</f>
        <v>50</v>
      </c>
      <c r="F2560">
        <f>INDEX(RanksTable!X:X,MATCH(B2560,RanksTable!B:B,0))</f>
        <v>7</v>
      </c>
      <c r="H2560" t="str">
        <f t="shared" si="39"/>
        <v>INSERT INTO "TeamRanks" (team_id,team_sport_id,team_rank) VALUES (328,50,7);</v>
      </c>
    </row>
    <row r="2561" spans="2:8" x14ac:dyDescent="0.25">
      <c r="B2561" t="s">
        <v>1098</v>
      </c>
      <c r="C2561">
        <f>INDEX(NationalTeams!B:B,MATCH(B2561,NationalTeams!C:C,0))</f>
        <v>329</v>
      </c>
      <c r="D2561" t="s">
        <v>1227</v>
      </c>
      <c r="E2561">
        <f>INDEX(TeamSports!B:B,MATCH(D2561,TeamSports!C:C,0))</f>
        <v>50</v>
      </c>
      <c r="F2561">
        <f>INDEX(RanksTable!X:X,MATCH(B2561,RanksTable!B:B,0))</f>
        <v>7</v>
      </c>
      <c r="H2561" t="str">
        <f t="shared" si="39"/>
        <v>INSERT INTO "TeamRanks" (team_id,team_sport_id,team_rank) VALUES (329,50,7);</v>
      </c>
    </row>
    <row r="2562" spans="2:8" x14ac:dyDescent="0.25">
      <c r="B2562" t="s">
        <v>1099</v>
      </c>
      <c r="C2562">
        <f>INDEX(NationalTeams!B:B,MATCH(B2562,NationalTeams!C:C,0))</f>
        <v>330</v>
      </c>
      <c r="D2562" t="s">
        <v>1227</v>
      </c>
      <c r="E2562">
        <f>INDEX(TeamSports!B:B,MATCH(D2562,TeamSports!C:C,0))</f>
        <v>50</v>
      </c>
      <c r="F2562">
        <f>INDEX(RanksTable!X:X,MATCH(B2562,RanksTable!B:B,0))</f>
        <v>7</v>
      </c>
      <c r="H2562" t="str">
        <f t="shared" si="39"/>
        <v>INSERT INTO "TeamRanks" (team_id,team_sport_id,team_rank) VALUES (330,50,7);</v>
      </c>
    </row>
    <row r="2563" spans="2:8" x14ac:dyDescent="0.25">
      <c r="B2563" t="s">
        <v>1100</v>
      </c>
      <c r="C2563">
        <f>INDEX(NationalTeams!B:B,MATCH(B2563,NationalTeams!C:C,0))</f>
        <v>331</v>
      </c>
      <c r="D2563" t="s">
        <v>1227</v>
      </c>
      <c r="E2563">
        <f>INDEX(TeamSports!B:B,MATCH(D2563,TeamSports!C:C,0))</f>
        <v>50</v>
      </c>
      <c r="F2563">
        <f>INDEX(RanksTable!X:X,MATCH(B2563,RanksTable!B:B,0))</f>
        <v>7</v>
      </c>
      <c r="H2563" t="str">
        <f t="shared" si="39"/>
        <v>INSERT INTO "TeamRanks" (team_id,team_sport_id,team_rank) VALUES (331,50,7);</v>
      </c>
    </row>
    <row r="2564" spans="2:8" x14ac:dyDescent="0.25">
      <c r="B2564" t="s">
        <v>1101</v>
      </c>
      <c r="C2564">
        <f>INDEX(NationalTeams!B:B,MATCH(B2564,NationalTeams!C:C,0))</f>
        <v>332</v>
      </c>
      <c r="D2564" t="s">
        <v>1227</v>
      </c>
      <c r="E2564">
        <f>INDEX(TeamSports!B:B,MATCH(D2564,TeamSports!C:C,0))</f>
        <v>50</v>
      </c>
      <c r="F2564">
        <f>INDEX(RanksTable!X:X,MATCH(B2564,RanksTable!B:B,0))</f>
        <v>7</v>
      </c>
      <c r="H2564" t="str">
        <f t="shared" ref="H2564:H2627" si="40">_xlfn.CONCAT($H$1,$L$1,$C$1,$L$1," ",$J$1,$C$2,$N$1,$E$2,$N$1,$F$2,$K$1,$I$1,$J$1,C2564,$N$1,E2564,$N$1,F2564,$K$1,$O$1)</f>
        <v>INSERT INTO "TeamRanks" (team_id,team_sport_id,team_rank) VALUES (332,50,7);</v>
      </c>
    </row>
    <row r="2565" spans="2:8" x14ac:dyDescent="0.25">
      <c r="B2565" t="s">
        <v>1102</v>
      </c>
      <c r="C2565">
        <f>INDEX(NationalTeams!B:B,MATCH(B2565,NationalTeams!C:C,0))</f>
        <v>333</v>
      </c>
      <c r="D2565" t="s">
        <v>1227</v>
      </c>
      <c r="E2565">
        <f>INDEX(TeamSports!B:B,MATCH(D2565,TeamSports!C:C,0))</f>
        <v>50</v>
      </c>
      <c r="F2565">
        <f>INDEX(RanksTable!X:X,MATCH(B2565,RanksTable!B:B,0))</f>
        <v>7</v>
      </c>
      <c r="H2565" t="str">
        <f t="shared" si="40"/>
        <v>INSERT INTO "TeamRanks" (team_id,team_sport_id,team_rank) VALUES (333,50,7);</v>
      </c>
    </row>
    <row r="2566" spans="2:8" x14ac:dyDescent="0.25">
      <c r="B2566" t="s">
        <v>1103</v>
      </c>
      <c r="C2566">
        <f>INDEX(NationalTeams!B:B,MATCH(B2566,NationalTeams!C:C,0))</f>
        <v>334</v>
      </c>
      <c r="D2566" t="s">
        <v>1227</v>
      </c>
      <c r="E2566">
        <f>INDEX(TeamSports!B:B,MATCH(D2566,TeamSports!C:C,0))</f>
        <v>50</v>
      </c>
      <c r="F2566">
        <f>INDEX(RanksTable!X:X,MATCH(B2566,RanksTable!B:B,0))</f>
        <v>7</v>
      </c>
      <c r="H2566" t="str">
        <f t="shared" si="40"/>
        <v>INSERT INTO "TeamRanks" (team_id,team_sport_id,team_rank) VALUES (334,50,7);</v>
      </c>
    </row>
    <row r="2567" spans="2:8" x14ac:dyDescent="0.25">
      <c r="B2567" t="s">
        <v>1104</v>
      </c>
      <c r="C2567">
        <f>INDEX(NationalTeams!B:B,MATCH(B2567,NationalTeams!C:C,0))</f>
        <v>335</v>
      </c>
      <c r="D2567" t="s">
        <v>1227</v>
      </c>
      <c r="E2567">
        <f>INDEX(TeamSports!B:B,MATCH(D2567,TeamSports!C:C,0))</f>
        <v>50</v>
      </c>
      <c r="F2567">
        <f>INDEX(RanksTable!X:X,MATCH(B2567,RanksTable!B:B,0))</f>
        <v>2</v>
      </c>
      <c r="H2567" t="str">
        <f t="shared" si="40"/>
        <v>INSERT INTO "TeamRanks" (team_id,team_sport_id,team_rank) VALUES (335,50,2);</v>
      </c>
    </row>
    <row r="2568" spans="2:8" x14ac:dyDescent="0.25">
      <c r="B2568" t="s">
        <v>1105</v>
      </c>
      <c r="C2568">
        <f>INDEX(NationalTeams!B:B,MATCH(B2568,NationalTeams!C:C,0))</f>
        <v>336</v>
      </c>
      <c r="D2568" t="s">
        <v>1227</v>
      </c>
      <c r="E2568">
        <f>INDEX(TeamSports!B:B,MATCH(D2568,TeamSports!C:C,0))</f>
        <v>50</v>
      </c>
      <c r="F2568">
        <f>INDEX(RanksTable!X:X,MATCH(B2568,RanksTable!B:B,0))</f>
        <v>7</v>
      </c>
      <c r="H2568" t="str">
        <f t="shared" si="40"/>
        <v>INSERT INTO "TeamRanks" (team_id,team_sport_id,team_rank) VALUES (336,50,7);</v>
      </c>
    </row>
    <row r="2569" spans="2:8" x14ac:dyDescent="0.25">
      <c r="B2569" t="s">
        <v>1106</v>
      </c>
      <c r="C2569">
        <f>INDEX(NationalTeams!B:B,MATCH(B2569,NationalTeams!C:C,0))</f>
        <v>337</v>
      </c>
      <c r="D2569" t="s">
        <v>1227</v>
      </c>
      <c r="E2569">
        <f>INDEX(TeamSports!B:B,MATCH(D2569,TeamSports!C:C,0))</f>
        <v>50</v>
      </c>
      <c r="F2569">
        <f>INDEX(RanksTable!X:X,MATCH(B2569,RanksTable!B:B,0))</f>
        <v>7</v>
      </c>
      <c r="H2569" t="str">
        <f t="shared" si="40"/>
        <v>INSERT INTO "TeamRanks" (team_id,team_sport_id,team_rank) VALUES (337,50,7);</v>
      </c>
    </row>
    <row r="2570" spans="2:8" x14ac:dyDescent="0.25">
      <c r="B2570" t="s">
        <v>1107</v>
      </c>
      <c r="C2570">
        <f>INDEX(NationalTeams!B:B,MATCH(B2570,NationalTeams!C:C,0))</f>
        <v>338</v>
      </c>
      <c r="D2570" t="s">
        <v>1227</v>
      </c>
      <c r="E2570">
        <f>INDEX(TeamSports!B:B,MATCH(D2570,TeamSports!C:C,0))</f>
        <v>50</v>
      </c>
      <c r="F2570">
        <f>INDEX(RanksTable!X:X,MATCH(B2570,RanksTable!B:B,0))</f>
        <v>7</v>
      </c>
      <c r="H2570" t="str">
        <f t="shared" si="40"/>
        <v>INSERT INTO "TeamRanks" (team_id,team_sport_id,team_rank) VALUES (338,50,7);</v>
      </c>
    </row>
    <row r="2571" spans="2:8" x14ac:dyDescent="0.25">
      <c r="B2571" t="s">
        <v>1108</v>
      </c>
      <c r="C2571">
        <f>INDEX(NationalTeams!B:B,MATCH(B2571,NationalTeams!C:C,0))</f>
        <v>339</v>
      </c>
      <c r="D2571" t="s">
        <v>1227</v>
      </c>
      <c r="E2571">
        <f>INDEX(TeamSports!B:B,MATCH(D2571,TeamSports!C:C,0))</f>
        <v>50</v>
      </c>
      <c r="F2571">
        <f>INDEX(RanksTable!X:X,MATCH(B2571,RanksTable!B:B,0))</f>
        <v>7</v>
      </c>
      <c r="H2571" t="str">
        <f t="shared" si="40"/>
        <v>INSERT INTO "TeamRanks" (team_id,team_sport_id,team_rank) VALUES (339,50,7);</v>
      </c>
    </row>
    <row r="2572" spans="2:8" x14ac:dyDescent="0.25">
      <c r="B2572" t="s">
        <v>1109</v>
      </c>
      <c r="C2572">
        <f>INDEX(NationalTeams!B:B,MATCH(B2572,NationalTeams!C:C,0))</f>
        <v>340</v>
      </c>
      <c r="D2572" t="s">
        <v>1227</v>
      </c>
      <c r="E2572">
        <f>INDEX(TeamSports!B:B,MATCH(D2572,TeamSports!C:C,0))</f>
        <v>50</v>
      </c>
      <c r="F2572">
        <f>INDEX(RanksTable!X:X,MATCH(B2572,RanksTable!B:B,0))</f>
        <v>7</v>
      </c>
      <c r="H2572" t="str">
        <f t="shared" si="40"/>
        <v>INSERT INTO "TeamRanks" (team_id,team_sport_id,team_rank) VALUES (340,50,7);</v>
      </c>
    </row>
    <row r="2573" spans="2:8" x14ac:dyDescent="0.25">
      <c r="B2573" t="s">
        <v>1110</v>
      </c>
      <c r="C2573">
        <f>INDEX(NationalTeams!B:B,MATCH(B2573,NationalTeams!C:C,0))</f>
        <v>341</v>
      </c>
      <c r="D2573" t="s">
        <v>1227</v>
      </c>
      <c r="E2573">
        <f>INDEX(TeamSports!B:B,MATCH(D2573,TeamSports!C:C,0))</f>
        <v>50</v>
      </c>
      <c r="F2573">
        <f>INDEX(RanksTable!X:X,MATCH(B2573,RanksTable!B:B,0))</f>
        <v>7</v>
      </c>
      <c r="H2573" t="str">
        <f t="shared" si="40"/>
        <v>INSERT INTO "TeamRanks" (team_id,team_sport_id,team_rank) VALUES (341,50,7);</v>
      </c>
    </row>
    <row r="2574" spans="2:8" x14ac:dyDescent="0.25">
      <c r="B2574" t="s">
        <v>1111</v>
      </c>
      <c r="C2574">
        <f>INDEX(NationalTeams!B:B,MATCH(B2574,NationalTeams!C:C,0))</f>
        <v>342</v>
      </c>
      <c r="D2574" t="s">
        <v>1227</v>
      </c>
      <c r="E2574">
        <f>INDEX(TeamSports!B:B,MATCH(D2574,TeamSports!C:C,0))</f>
        <v>50</v>
      </c>
      <c r="F2574">
        <f>INDEX(RanksTable!X:X,MATCH(B2574,RanksTable!B:B,0))</f>
        <v>7</v>
      </c>
      <c r="H2574" t="str">
        <f t="shared" si="40"/>
        <v>INSERT INTO "TeamRanks" (team_id,team_sport_id,team_rank) VALUES (342,50,7);</v>
      </c>
    </row>
    <row r="2575" spans="2:8" x14ac:dyDescent="0.25">
      <c r="B2575" t="s">
        <v>1112</v>
      </c>
      <c r="C2575">
        <f>INDEX(NationalTeams!B:B,MATCH(B2575,NationalTeams!C:C,0))</f>
        <v>343</v>
      </c>
      <c r="D2575" t="s">
        <v>1227</v>
      </c>
      <c r="E2575">
        <f>INDEX(TeamSports!B:B,MATCH(D2575,TeamSports!C:C,0))</f>
        <v>50</v>
      </c>
      <c r="F2575">
        <f>INDEX(RanksTable!X:X,MATCH(B2575,RanksTable!B:B,0))</f>
        <v>7</v>
      </c>
      <c r="H2575" t="str">
        <f t="shared" si="40"/>
        <v>INSERT INTO "TeamRanks" (team_id,team_sport_id,team_rank) VALUES (343,50,7);</v>
      </c>
    </row>
    <row r="2576" spans="2:8" x14ac:dyDescent="0.25">
      <c r="B2576" t="s">
        <v>1113</v>
      </c>
      <c r="C2576">
        <f>INDEX(NationalTeams!B:B,MATCH(B2576,NationalTeams!C:C,0))</f>
        <v>344</v>
      </c>
      <c r="D2576" t="s">
        <v>1227</v>
      </c>
      <c r="E2576">
        <f>INDEX(TeamSports!B:B,MATCH(D2576,TeamSports!C:C,0))</f>
        <v>50</v>
      </c>
      <c r="F2576">
        <f>INDEX(RanksTable!X:X,MATCH(B2576,RanksTable!B:B,0))</f>
        <v>7</v>
      </c>
      <c r="H2576" t="str">
        <f t="shared" si="40"/>
        <v>INSERT INTO "TeamRanks" (team_id,team_sport_id,team_rank) VALUES (344,50,7);</v>
      </c>
    </row>
    <row r="2577" spans="2:8" x14ac:dyDescent="0.25">
      <c r="B2577" t="s">
        <v>1114</v>
      </c>
      <c r="C2577">
        <f>INDEX(NationalTeams!B:B,MATCH(B2577,NationalTeams!C:C,0))</f>
        <v>345</v>
      </c>
      <c r="D2577" t="s">
        <v>1227</v>
      </c>
      <c r="E2577">
        <f>INDEX(TeamSports!B:B,MATCH(D2577,TeamSports!C:C,0))</f>
        <v>50</v>
      </c>
      <c r="F2577">
        <f>INDEX(RanksTable!X:X,MATCH(B2577,RanksTable!B:B,0))</f>
        <v>7</v>
      </c>
      <c r="H2577" t="str">
        <f t="shared" si="40"/>
        <v>INSERT INTO "TeamRanks" (team_id,team_sport_id,team_rank) VALUES (345,50,7);</v>
      </c>
    </row>
    <row r="2578" spans="2:8" x14ac:dyDescent="0.25">
      <c r="B2578" t="s">
        <v>1115</v>
      </c>
      <c r="C2578">
        <f>INDEX(NationalTeams!B:B,MATCH(B2578,NationalTeams!C:C,0))</f>
        <v>346</v>
      </c>
      <c r="D2578" t="s">
        <v>1227</v>
      </c>
      <c r="E2578">
        <f>INDEX(TeamSports!B:B,MATCH(D2578,TeamSports!C:C,0))</f>
        <v>50</v>
      </c>
      <c r="F2578">
        <f>INDEX(RanksTable!X:X,MATCH(B2578,RanksTable!B:B,0))</f>
        <v>7</v>
      </c>
      <c r="H2578" t="str">
        <f t="shared" si="40"/>
        <v>INSERT INTO "TeamRanks" (team_id,team_sport_id,team_rank) VALUES (346,50,7);</v>
      </c>
    </row>
    <row r="2579" spans="2:8" x14ac:dyDescent="0.25">
      <c r="B2579" t="s">
        <v>1116</v>
      </c>
      <c r="C2579">
        <f>INDEX(NationalTeams!B:B,MATCH(B2579,NationalTeams!C:C,0))</f>
        <v>347</v>
      </c>
      <c r="D2579" t="s">
        <v>1227</v>
      </c>
      <c r="E2579">
        <f>INDEX(TeamSports!B:B,MATCH(D2579,TeamSports!C:C,0))</f>
        <v>50</v>
      </c>
      <c r="F2579">
        <f>INDEX(RanksTable!X:X,MATCH(B2579,RanksTable!B:B,0))</f>
        <v>7</v>
      </c>
      <c r="H2579" t="str">
        <f t="shared" si="40"/>
        <v>INSERT INTO "TeamRanks" (team_id,team_sport_id,team_rank) VALUES (347,50,7);</v>
      </c>
    </row>
    <row r="2580" spans="2:8" x14ac:dyDescent="0.25">
      <c r="B2580" t="s">
        <v>1117</v>
      </c>
      <c r="C2580">
        <f>INDEX(NationalTeams!B:B,MATCH(B2580,NationalTeams!C:C,0))</f>
        <v>348</v>
      </c>
      <c r="D2580" t="s">
        <v>1227</v>
      </c>
      <c r="E2580">
        <f>INDEX(TeamSports!B:B,MATCH(D2580,TeamSports!C:C,0))</f>
        <v>50</v>
      </c>
      <c r="F2580">
        <f>INDEX(RanksTable!X:X,MATCH(B2580,RanksTable!B:B,0))</f>
        <v>7</v>
      </c>
      <c r="H2580" t="str">
        <f t="shared" si="40"/>
        <v>INSERT INTO "TeamRanks" (team_id,team_sport_id,team_rank) VALUES (348,50,7);</v>
      </c>
    </row>
    <row r="2581" spans="2:8" x14ac:dyDescent="0.25">
      <c r="B2581" t="s">
        <v>1118</v>
      </c>
      <c r="C2581">
        <f>INDEX(NationalTeams!B:B,MATCH(B2581,NationalTeams!C:C,0))</f>
        <v>349</v>
      </c>
      <c r="D2581" t="s">
        <v>1227</v>
      </c>
      <c r="E2581">
        <f>INDEX(TeamSports!B:B,MATCH(D2581,TeamSports!C:C,0))</f>
        <v>50</v>
      </c>
      <c r="F2581">
        <f>INDEX(RanksTable!X:X,MATCH(B2581,RanksTable!B:B,0))</f>
        <v>7</v>
      </c>
      <c r="H2581" t="str">
        <f t="shared" si="40"/>
        <v>INSERT INTO "TeamRanks" (team_id,team_sport_id,team_rank) VALUES (349,50,7);</v>
      </c>
    </row>
    <row r="2582" spans="2:8" x14ac:dyDescent="0.25">
      <c r="B2582" t="s">
        <v>1119</v>
      </c>
      <c r="C2582">
        <f>INDEX(NationalTeams!B:B,MATCH(B2582,NationalTeams!C:C,0))</f>
        <v>350</v>
      </c>
      <c r="D2582" t="s">
        <v>1227</v>
      </c>
      <c r="E2582">
        <f>INDEX(TeamSports!B:B,MATCH(D2582,TeamSports!C:C,0))</f>
        <v>50</v>
      </c>
      <c r="F2582">
        <f>INDEX(RanksTable!X:X,MATCH(B2582,RanksTable!B:B,0))</f>
        <v>7</v>
      </c>
      <c r="H2582" t="str">
        <f t="shared" si="40"/>
        <v>INSERT INTO "TeamRanks" (team_id,team_sport_id,team_rank) VALUES (350,50,7);</v>
      </c>
    </row>
    <row r="2583" spans="2:8" x14ac:dyDescent="0.25">
      <c r="B2583" t="s">
        <v>1120</v>
      </c>
      <c r="C2583">
        <f>INDEX(NationalTeams!B:B,MATCH(B2583,NationalTeams!C:C,0))</f>
        <v>351</v>
      </c>
      <c r="D2583" t="s">
        <v>1227</v>
      </c>
      <c r="E2583">
        <f>INDEX(TeamSports!B:B,MATCH(D2583,TeamSports!C:C,0))</f>
        <v>50</v>
      </c>
      <c r="F2583">
        <f>INDEX(RanksTable!X:X,MATCH(B2583,RanksTable!B:B,0))</f>
        <v>7</v>
      </c>
      <c r="H2583" t="str">
        <f t="shared" si="40"/>
        <v>INSERT INTO "TeamRanks" (team_id,team_sport_id,team_rank) VALUES (351,50,7);</v>
      </c>
    </row>
    <row r="2584" spans="2:8" x14ac:dyDescent="0.25">
      <c r="B2584" t="s">
        <v>1121</v>
      </c>
      <c r="C2584">
        <f>INDEX(NationalTeams!B:B,MATCH(B2584,NationalTeams!C:C,0))</f>
        <v>352</v>
      </c>
      <c r="D2584" t="s">
        <v>1227</v>
      </c>
      <c r="E2584">
        <f>INDEX(TeamSports!B:B,MATCH(D2584,TeamSports!C:C,0))</f>
        <v>50</v>
      </c>
      <c r="F2584">
        <f>INDEX(RanksTable!X:X,MATCH(B2584,RanksTable!B:B,0))</f>
        <v>7</v>
      </c>
      <c r="H2584" t="str">
        <f t="shared" si="40"/>
        <v>INSERT INTO "TeamRanks" (team_id,team_sport_id,team_rank) VALUES (352,50,7);</v>
      </c>
    </row>
    <row r="2585" spans="2:8" x14ac:dyDescent="0.25">
      <c r="B2585" t="s">
        <v>1122</v>
      </c>
      <c r="C2585">
        <f>INDEX(NationalTeams!B:B,MATCH(B2585,NationalTeams!C:C,0))</f>
        <v>353</v>
      </c>
      <c r="D2585" t="s">
        <v>1227</v>
      </c>
      <c r="E2585">
        <f>INDEX(TeamSports!B:B,MATCH(D2585,TeamSports!C:C,0))</f>
        <v>50</v>
      </c>
      <c r="F2585">
        <f>INDEX(RanksTable!X:X,MATCH(B2585,RanksTable!B:B,0))</f>
        <v>7</v>
      </c>
      <c r="H2585" t="str">
        <f t="shared" si="40"/>
        <v>INSERT INTO "TeamRanks" (team_id,team_sport_id,team_rank) VALUES (353,50,7);</v>
      </c>
    </row>
    <row r="2586" spans="2:8" x14ac:dyDescent="0.25">
      <c r="B2586" t="s">
        <v>1123</v>
      </c>
      <c r="C2586">
        <f>INDEX(NationalTeams!B:B,MATCH(B2586,NationalTeams!C:C,0))</f>
        <v>354</v>
      </c>
      <c r="D2586" t="s">
        <v>1227</v>
      </c>
      <c r="E2586">
        <f>INDEX(TeamSports!B:B,MATCH(D2586,TeamSports!C:C,0))</f>
        <v>50</v>
      </c>
      <c r="F2586">
        <f>INDEX(RanksTable!X:X,MATCH(B2586,RanksTable!B:B,0))</f>
        <v>7</v>
      </c>
      <c r="H2586" t="str">
        <f t="shared" si="40"/>
        <v>INSERT INTO "TeamRanks" (team_id,team_sport_id,team_rank) VALUES (354,50,7);</v>
      </c>
    </row>
    <row r="2587" spans="2:8" x14ac:dyDescent="0.25">
      <c r="B2587" t="s">
        <v>1124</v>
      </c>
      <c r="C2587">
        <f>INDEX(NationalTeams!B:B,MATCH(B2587,NationalTeams!C:C,0))</f>
        <v>355</v>
      </c>
      <c r="D2587" t="s">
        <v>1227</v>
      </c>
      <c r="E2587">
        <f>INDEX(TeamSports!B:B,MATCH(D2587,TeamSports!C:C,0))</f>
        <v>50</v>
      </c>
      <c r="F2587">
        <f>INDEX(RanksTable!X:X,MATCH(B2587,RanksTable!B:B,0))</f>
        <v>3</v>
      </c>
      <c r="H2587" t="str">
        <f t="shared" si="40"/>
        <v>INSERT INTO "TeamRanks" (team_id,team_sport_id,team_rank) VALUES (355,50,3);</v>
      </c>
    </row>
    <row r="2588" spans="2:8" x14ac:dyDescent="0.25">
      <c r="B2588" t="s">
        <v>1125</v>
      </c>
      <c r="C2588">
        <f>INDEX(NationalTeams!B:B,MATCH(B2588,NationalTeams!C:C,0))</f>
        <v>356</v>
      </c>
      <c r="D2588" t="s">
        <v>1227</v>
      </c>
      <c r="E2588">
        <f>INDEX(TeamSports!B:B,MATCH(D2588,TeamSports!C:C,0))</f>
        <v>50</v>
      </c>
      <c r="F2588">
        <f>INDEX(RanksTable!X:X,MATCH(B2588,RanksTable!B:B,0))</f>
        <v>7</v>
      </c>
      <c r="H2588" t="str">
        <f t="shared" si="40"/>
        <v>INSERT INTO "TeamRanks" (team_id,team_sport_id,team_rank) VALUES (356,50,7);</v>
      </c>
    </row>
    <row r="2589" spans="2:8" x14ac:dyDescent="0.25">
      <c r="B2589" t="s">
        <v>1126</v>
      </c>
      <c r="C2589">
        <f>INDEX(NationalTeams!B:B,MATCH(B2589,NationalTeams!C:C,0))</f>
        <v>357</v>
      </c>
      <c r="D2589" t="s">
        <v>1227</v>
      </c>
      <c r="E2589">
        <f>INDEX(TeamSports!B:B,MATCH(D2589,TeamSports!C:C,0))</f>
        <v>50</v>
      </c>
      <c r="F2589">
        <f>INDEX(RanksTable!X:X,MATCH(B2589,RanksTable!B:B,0))</f>
        <v>7</v>
      </c>
      <c r="H2589" t="str">
        <f t="shared" si="40"/>
        <v>INSERT INTO "TeamRanks" (team_id,team_sport_id,team_rank) VALUES (357,50,7);</v>
      </c>
    </row>
    <row r="2590" spans="2:8" x14ac:dyDescent="0.25">
      <c r="B2590" t="s">
        <v>1127</v>
      </c>
      <c r="C2590">
        <f>INDEX(NationalTeams!B:B,MATCH(B2590,NationalTeams!C:C,0))</f>
        <v>358</v>
      </c>
      <c r="D2590" t="s">
        <v>1227</v>
      </c>
      <c r="E2590">
        <f>INDEX(TeamSports!B:B,MATCH(D2590,TeamSports!C:C,0))</f>
        <v>50</v>
      </c>
      <c r="F2590">
        <f>INDEX(RanksTable!X:X,MATCH(B2590,RanksTable!B:B,0))</f>
        <v>7</v>
      </c>
      <c r="H2590" t="str">
        <f t="shared" si="40"/>
        <v>INSERT INTO "TeamRanks" (team_id,team_sport_id,team_rank) VALUES (358,50,7);</v>
      </c>
    </row>
    <row r="2591" spans="2:8" x14ac:dyDescent="0.25">
      <c r="B2591" t="s">
        <v>1128</v>
      </c>
      <c r="C2591">
        <f>INDEX(NationalTeams!B:B,MATCH(B2591,NationalTeams!C:C,0))</f>
        <v>359</v>
      </c>
      <c r="D2591" t="s">
        <v>1227</v>
      </c>
      <c r="E2591">
        <f>INDEX(TeamSports!B:B,MATCH(D2591,TeamSports!C:C,0))</f>
        <v>50</v>
      </c>
      <c r="F2591">
        <f>INDEX(RanksTable!X:X,MATCH(B2591,RanksTable!B:B,0))</f>
        <v>7</v>
      </c>
      <c r="H2591" t="str">
        <f t="shared" si="40"/>
        <v>INSERT INTO "TeamRanks" (team_id,team_sport_id,team_rank) VALUES (359,50,7);</v>
      </c>
    </row>
    <row r="2592" spans="2:8" x14ac:dyDescent="0.25">
      <c r="B2592" t="s">
        <v>1129</v>
      </c>
      <c r="C2592">
        <f>INDEX(NationalTeams!B:B,MATCH(B2592,NationalTeams!C:C,0))</f>
        <v>360</v>
      </c>
      <c r="D2592" t="s">
        <v>1227</v>
      </c>
      <c r="E2592">
        <f>INDEX(TeamSports!B:B,MATCH(D2592,TeamSports!C:C,0))</f>
        <v>50</v>
      </c>
      <c r="F2592">
        <f>INDEX(RanksTable!X:X,MATCH(B2592,RanksTable!B:B,0))</f>
        <v>7</v>
      </c>
      <c r="H2592" t="str">
        <f t="shared" si="40"/>
        <v>INSERT INTO "TeamRanks" (team_id,team_sport_id,team_rank) VALUES (360,50,7);</v>
      </c>
    </row>
    <row r="2593" spans="2:8" x14ac:dyDescent="0.25">
      <c r="B2593" t="s">
        <v>1130</v>
      </c>
      <c r="C2593">
        <f>INDEX(NationalTeams!B:B,MATCH(B2593,NationalTeams!C:C,0))</f>
        <v>361</v>
      </c>
      <c r="D2593" t="s">
        <v>1227</v>
      </c>
      <c r="E2593">
        <f>INDEX(TeamSports!B:B,MATCH(D2593,TeamSports!C:C,0))</f>
        <v>50</v>
      </c>
      <c r="F2593">
        <f>INDEX(RanksTable!X:X,MATCH(B2593,RanksTable!B:B,0))</f>
        <v>7</v>
      </c>
      <c r="H2593" t="str">
        <f t="shared" si="40"/>
        <v>INSERT INTO "TeamRanks" (team_id,team_sport_id,team_rank) VALUES (361,50,7);</v>
      </c>
    </row>
    <row r="2594" spans="2:8" x14ac:dyDescent="0.25">
      <c r="B2594" t="s">
        <v>1131</v>
      </c>
      <c r="C2594">
        <f>INDEX(NationalTeams!B:B,MATCH(B2594,NationalTeams!C:C,0))</f>
        <v>362</v>
      </c>
      <c r="D2594" t="s">
        <v>1227</v>
      </c>
      <c r="E2594">
        <f>INDEX(TeamSports!B:B,MATCH(D2594,TeamSports!C:C,0))</f>
        <v>50</v>
      </c>
      <c r="F2594">
        <f>INDEX(RanksTable!X:X,MATCH(B2594,RanksTable!B:B,0))</f>
        <v>7</v>
      </c>
      <c r="H2594" t="str">
        <f t="shared" si="40"/>
        <v>INSERT INTO "TeamRanks" (team_id,team_sport_id,team_rank) VALUES (362,50,7);</v>
      </c>
    </row>
    <row r="2595" spans="2:8" x14ac:dyDescent="0.25">
      <c r="B2595" t="s">
        <v>1132</v>
      </c>
      <c r="C2595">
        <f>INDEX(NationalTeams!B:B,MATCH(B2595,NationalTeams!C:C,0))</f>
        <v>363</v>
      </c>
      <c r="D2595" t="s">
        <v>1227</v>
      </c>
      <c r="E2595">
        <f>INDEX(TeamSports!B:B,MATCH(D2595,TeamSports!C:C,0))</f>
        <v>50</v>
      </c>
      <c r="F2595">
        <f>INDEX(RanksTable!X:X,MATCH(B2595,RanksTable!B:B,0))</f>
        <v>7</v>
      </c>
      <c r="H2595" t="str">
        <f t="shared" si="40"/>
        <v>INSERT INTO "TeamRanks" (team_id,team_sport_id,team_rank) VALUES (363,50,7);</v>
      </c>
    </row>
    <row r="2596" spans="2:8" x14ac:dyDescent="0.25">
      <c r="B2596" t="s">
        <v>1133</v>
      </c>
      <c r="C2596">
        <f>INDEX(NationalTeams!B:B,MATCH(B2596,NationalTeams!C:C,0))</f>
        <v>364</v>
      </c>
      <c r="D2596" t="s">
        <v>1227</v>
      </c>
      <c r="E2596">
        <f>INDEX(TeamSports!B:B,MATCH(D2596,TeamSports!C:C,0))</f>
        <v>50</v>
      </c>
      <c r="F2596">
        <f>INDEX(RanksTable!X:X,MATCH(B2596,RanksTable!B:B,0))</f>
        <v>7</v>
      </c>
      <c r="H2596" t="str">
        <f t="shared" si="40"/>
        <v>INSERT INTO "TeamRanks" (team_id,team_sport_id,team_rank) VALUES (364,50,7);</v>
      </c>
    </row>
    <row r="2597" spans="2:8" x14ac:dyDescent="0.25">
      <c r="B2597" t="s">
        <v>1134</v>
      </c>
      <c r="C2597">
        <f>INDEX(NationalTeams!B:B,MATCH(B2597,NationalTeams!C:C,0))</f>
        <v>365</v>
      </c>
      <c r="D2597" t="s">
        <v>1227</v>
      </c>
      <c r="E2597">
        <f>INDEX(TeamSports!B:B,MATCH(D2597,TeamSports!C:C,0))</f>
        <v>50</v>
      </c>
      <c r="F2597">
        <f>INDEX(RanksTable!X:X,MATCH(B2597,RanksTable!B:B,0))</f>
        <v>7</v>
      </c>
      <c r="H2597" t="str">
        <f t="shared" si="40"/>
        <v>INSERT INTO "TeamRanks" (team_id,team_sport_id,team_rank) VALUES (365,50,7);</v>
      </c>
    </row>
    <row r="2598" spans="2:8" x14ac:dyDescent="0.25">
      <c r="B2598" t="s">
        <v>1135</v>
      </c>
      <c r="C2598">
        <f>INDEX(NationalTeams!B:B,MATCH(B2598,NationalTeams!C:C,0))</f>
        <v>366</v>
      </c>
      <c r="D2598" t="s">
        <v>1227</v>
      </c>
      <c r="E2598">
        <f>INDEX(TeamSports!B:B,MATCH(D2598,TeamSports!C:C,0))</f>
        <v>50</v>
      </c>
      <c r="F2598">
        <f>INDEX(RanksTable!X:X,MATCH(B2598,RanksTable!B:B,0))</f>
        <v>7</v>
      </c>
      <c r="H2598" t="str">
        <f t="shared" si="40"/>
        <v>INSERT INTO "TeamRanks" (team_id,team_sport_id,team_rank) VALUES (366,50,7);</v>
      </c>
    </row>
    <row r="2599" spans="2:8" x14ac:dyDescent="0.25">
      <c r="B2599" t="s">
        <v>1136</v>
      </c>
      <c r="C2599">
        <f>INDEX(NationalTeams!B:B,MATCH(B2599,NationalTeams!C:C,0))</f>
        <v>367</v>
      </c>
      <c r="D2599" t="s">
        <v>1227</v>
      </c>
      <c r="E2599">
        <f>INDEX(TeamSports!B:B,MATCH(D2599,TeamSports!C:C,0))</f>
        <v>50</v>
      </c>
      <c r="F2599">
        <f>INDEX(RanksTable!X:X,MATCH(B2599,RanksTable!B:B,0))</f>
        <v>7</v>
      </c>
      <c r="H2599" t="str">
        <f t="shared" si="40"/>
        <v>INSERT INTO "TeamRanks" (team_id,team_sport_id,team_rank) VALUES (367,50,7);</v>
      </c>
    </row>
    <row r="2600" spans="2:8" x14ac:dyDescent="0.25">
      <c r="B2600" t="s">
        <v>1137</v>
      </c>
      <c r="C2600">
        <f>INDEX(NationalTeams!B:B,MATCH(B2600,NationalTeams!C:C,0))</f>
        <v>368</v>
      </c>
      <c r="D2600" t="s">
        <v>1227</v>
      </c>
      <c r="E2600">
        <f>INDEX(TeamSports!B:B,MATCH(D2600,TeamSports!C:C,0))</f>
        <v>50</v>
      </c>
      <c r="F2600">
        <f>INDEX(RanksTable!X:X,MATCH(B2600,RanksTable!B:B,0))</f>
        <v>7</v>
      </c>
      <c r="H2600" t="str">
        <f t="shared" si="40"/>
        <v>INSERT INTO "TeamRanks" (team_id,team_sport_id,team_rank) VALUES (368,50,7);</v>
      </c>
    </row>
    <row r="2601" spans="2:8" x14ac:dyDescent="0.25">
      <c r="B2601" t="s">
        <v>1138</v>
      </c>
      <c r="C2601">
        <f>INDEX(NationalTeams!B:B,MATCH(B2601,NationalTeams!C:C,0))</f>
        <v>369</v>
      </c>
      <c r="D2601" t="s">
        <v>1227</v>
      </c>
      <c r="E2601">
        <f>INDEX(TeamSports!B:B,MATCH(D2601,TeamSports!C:C,0))</f>
        <v>50</v>
      </c>
      <c r="F2601">
        <f>INDEX(RanksTable!X:X,MATCH(B2601,RanksTable!B:B,0))</f>
        <v>7</v>
      </c>
      <c r="H2601" t="str">
        <f t="shared" si="40"/>
        <v>INSERT INTO "TeamRanks" (team_id,team_sport_id,team_rank) VALUES (369,50,7);</v>
      </c>
    </row>
    <row r="2602" spans="2:8" x14ac:dyDescent="0.25">
      <c r="B2602" t="s">
        <v>1139</v>
      </c>
      <c r="C2602">
        <f>INDEX(NationalTeams!B:B,MATCH(B2602,NationalTeams!C:C,0))</f>
        <v>370</v>
      </c>
      <c r="D2602" t="s">
        <v>1227</v>
      </c>
      <c r="E2602">
        <f>INDEX(TeamSports!B:B,MATCH(D2602,TeamSports!C:C,0))</f>
        <v>50</v>
      </c>
      <c r="F2602">
        <f>INDEX(RanksTable!X:X,MATCH(B2602,RanksTable!B:B,0))</f>
        <v>7</v>
      </c>
      <c r="H2602" t="str">
        <f t="shared" si="40"/>
        <v>INSERT INTO "TeamRanks" (team_id,team_sport_id,team_rank) VALUES (370,50,7);</v>
      </c>
    </row>
    <row r="2603" spans="2:8" x14ac:dyDescent="0.25">
      <c r="B2603" t="s">
        <v>1140</v>
      </c>
      <c r="C2603">
        <f>INDEX(NationalTeams!B:B,MATCH(B2603,NationalTeams!C:C,0))</f>
        <v>371</v>
      </c>
      <c r="D2603" t="s">
        <v>1227</v>
      </c>
      <c r="E2603">
        <f>INDEX(TeamSports!B:B,MATCH(D2603,TeamSports!C:C,0))</f>
        <v>50</v>
      </c>
      <c r="F2603">
        <f>INDEX(RanksTable!X:X,MATCH(B2603,RanksTable!B:B,0))</f>
        <v>7</v>
      </c>
      <c r="H2603" t="str">
        <f t="shared" si="40"/>
        <v>INSERT INTO "TeamRanks" (team_id,team_sport_id,team_rank) VALUES (371,50,7);</v>
      </c>
    </row>
    <row r="2604" spans="2:8" x14ac:dyDescent="0.25">
      <c r="B2604" t="s">
        <v>1141</v>
      </c>
      <c r="C2604">
        <f>INDEX(NationalTeams!B:B,MATCH(B2604,NationalTeams!C:C,0))</f>
        <v>372</v>
      </c>
      <c r="D2604" t="s">
        <v>1227</v>
      </c>
      <c r="E2604">
        <f>INDEX(TeamSports!B:B,MATCH(D2604,TeamSports!C:C,0))</f>
        <v>50</v>
      </c>
      <c r="F2604">
        <f>INDEX(RanksTable!X:X,MATCH(B2604,RanksTable!B:B,0))</f>
        <v>7</v>
      </c>
      <c r="H2604" t="str">
        <f t="shared" si="40"/>
        <v>INSERT INTO "TeamRanks" (team_id,team_sport_id,team_rank) VALUES (372,50,7);</v>
      </c>
    </row>
    <row r="2605" spans="2:8" x14ac:dyDescent="0.25">
      <c r="B2605" t="s">
        <v>1142</v>
      </c>
      <c r="C2605">
        <f>INDEX(NationalTeams!B:B,MATCH(B2605,NationalTeams!C:C,0))</f>
        <v>373</v>
      </c>
      <c r="D2605" t="s">
        <v>1227</v>
      </c>
      <c r="E2605">
        <f>INDEX(TeamSports!B:B,MATCH(D2605,TeamSports!C:C,0))</f>
        <v>50</v>
      </c>
      <c r="F2605">
        <f>INDEX(RanksTable!X:X,MATCH(B2605,RanksTable!B:B,0))</f>
        <v>7</v>
      </c>
      <c r="H2605" t="str">
        <f t="shared" si="40"/>
        <v>INSERT INTO "TeamRanks" (team_id,team_sport_id,team_rank) VALUES (373,50,7);</v>
      </c>
    </row>
    <row r="2606" spans="2:8" x14ac:dyDescent="0.25">
      <c r="B2606" t="s">
        <v>1143</v>
      </c>
      <c r="C2606">
        <f>INDEX(NationalTeams!B:B,MATCH(B2606,NationalTeams!C:C,0))</f>
        <v>374</v>
      </c>
      <c r="D2606" t="s">
        <v>1227</v>
      </c>
      <c r="E2606">
        <f>INDEX(TeamSports!B:B,MATCH(D2606,TeamSports!C:C,0))</f>
        <v>50</v>
      </c>
      <c r="F2606">
        <f>INDEX(RanksTable!X:X,MATCH(B2606,RanksTable!B:B,0))</f>
        <v>7</v>
      </c>
      <c r="H2606" t="str">
        <f t="shared" si="40"/>
        <v>INSERT INTO "TeamRanks" (team_id,team_sport_id,team_rank) VALUES (374,50,7);</v>
      </c>
    </row>
    <row r="2607" spans="2:8" x14ac:dyDescent="0.25">
      <c r="B2607" t="s">
        <v>1144</v>
      </c>
      <c r="C2607">
        <f>INDEX(NationalTeams!B:B,MATCH(B2607,NationalTeams!C:C,0))</f>
        <v>375</v>
      </c>
      <c r="D2607" t="s">
        <v>1227</v>
      </c>
      <c r="E2607">
        <f>INDEX(TeamSports!B:B,MATCH(D2607,TeamSports!C:C,0))</f>
        <v>50</v>
      </c>
      <c r="F2607">
        <f>INDEX(RanksTable!X:X,MATCH(B2607,RanksTable!B:B,0))</f>
        <v>7</v>
      </c>
      <c r="H2607" t="str">
        <f t="shared" si="40"/>
        <v>INSERT INTO "TeamRanks" (team_id,team_sport_id,team_rank) VALUES (375,50,7);</v>
      </c>
    </row>
    <row r="2608" spans="2:8" x14ac:dyDescent="0.25">
      <c r="B2608" t="s">
        <v>1145</v>
      </c>
      <c r="C2608">
        <f>INDEX(NationalTeams!B:B,MATCH(B2608,NationalTeams!C:C,0))</f>
        <v>376</v>
      </c>
      <c r="D2608" t="s">
        <v>1227</v>
      </c>
      <c r="E2608">
        <f>INDEX(TeamSports!B:B,MATCH(D2608,TeamSports!C:C,0))</f>
        <v>50</v>
      </c>
      <c r="F2608">
        <f>INDEX(RanksTable!X:X,MATCH(B2608,RanksTable!B:B,0))</f>
        <v>7</v>
      </c>
      <c r="H2608" t="str">
        <f t="shared" si="40"/>
        <v>INSERT INTO "TeamRanks" (team_id,team_sport_id,team_rank) VALUES (376,50,7);</v>
      </c>
    </row>
    <row r="2609" spans="2:8" x14ac:dyDescent="0.25">
      <c r="B2609" t="s">
        <v>1146</v>
      </c>
      <c r="C2609">
        <f>INDEX(NationalTeams!B:B,MATCH(B2609,NationalTeams!C:C,0))</f>
        <v>377</v>
      </c>
      <c r="D2609" t="s">
        <v>1227</v>
      </c>
      <c r="E2609">
        <f>INDEX(TeamSports!B:B,MATCH(D2609,TeamSports!C:C,0))</f>
        <v>50</v>
      </c>
      <c r="F2609">
        <f>INDEX(RanksTable!X:X,MATCH(B2609,RanksTable!B:B,0))</f>
        <v>7</v>
      </c>
      <c r="H2609" t="str">
        <f t="shared" si="40"/>
        <v>INSERT INTO "TeamRanks" (team_id,team_sport_id,team_rank) VALUES (377,50,7);</v>
      </c>
    </row>
    <row r="2610" spans="2:8" x14ac:dyDescent="0.25">
      <c r="B2610" t="s">
        <v>1147</v>
      </c>
      <c r="C2610">
        <f>INDEX(NationalTeams!B:B,MATCH(B2610,NationalTeams!C:C,0))</f>
        <v>378</v>
      </c>
      <c r="D2610" t="s">
        <v>1227</v>
      </c>
      <c r="E2610">
        <f>INDEX(TeamSports!B:B,MATCH(D2610,TeamSports!C:C,0))</f>
        <v>50</v>
      </c>
      <c r="F2610">
        <f>INDEX(RanksTable!X:X,MATCH(B2610,RanksTable!B:B,0))</f>
        <v>7</v>
      </c>
      <c r="H2610" t="str">
        <f t="shared" si="40"/>
        <v>INSERT INTO "TeamRanks" (team_id,team_sport_id,team_rank) VALUES (378,50,7);</v>
      </c>
    </row>
    <row r="2611" spans="2:8" x14ac:dyDescent="0.25">
      <c r="B2611" t="s">
        <v>1148</v>
      </c>
      <c r="C2611">
        <f>INDEX(NationalTeams!B:B,MATCH(B2611,NationalTeams!C:C,0))</f>
        <v>379</v>
      </c>
      <c r="D2611" t="s">
        <v>1227</v>
      </c>
      <c r="E2611">
        <f>INDEX(TeamSports!B:B,MATCH(D2611,TeamSports!C:C,0))</f>
        <v>50</v>
      </c>
      <c r="F2611">
        <f>INDEX(RanksTable!X:X,MATCH(B2611,RanksTable!B:B,0))</f>
        <v>6</v>
      </c>
      <c r="H2611" t="str">
        <f t="shared" si="40"/>
        <v>INSERT INTO "TeamRanks" (team_id,team_sport_id,team_rank) VALUES (379,50,6);</v>
      </c>
    </row>
    <row r="2612" spans="2:8" x14ac:dyDescent="0.25">
      <c r="B2612" t="s">
        <v>1149</v>
      </c>
      <c r="C2612">
        <f>INDEX(NationalTeams!B:B,MATCH(B2612,NationalTeams!C:C,0))</f>
        <v>380</v>
      </c>
      <c r="D2612" t="s">
        <v>1227</v>
      </c>
      <c r="E2612">
        <f>INDEX(TeamSports!B:B,MATCH(D2612,TeamSports!C:C,0))</f>
        <v>50</v>
      </c>
      <c r="F2612">
        <f>INDEX(RanksTable!X:X,MATCH(B2612,RanksTable!B:B,0))</f>
        <v>7</v>
      </c>
      <c r="H2612" t="str">
        <f t="shared" si="40"/>
        <v>INSERT INTO "TeamRanks" (team_id,team_sport_id,team_rank) VALUES (380,50,7);</v>
      </c>
    </row>
    <row r="2613" spans="2:8" x14ac:dyDescent="0.25">
      <c r="B2613" t="s">
        <v>1150</v>
      </c>
      <c r="C2613">
        <f>INDEX(NationalTeams!B:B,MATCH(B2613,NationalTeams!C:C,0))</f>
        <v>381</v>
      </c>
      <c r="D2613" t="s">
        <v>1227</v>
      </c>
      <c r="E2613">
        <f>INDEX(TeamSports!B:B,MATCH(D2613,TeamSports!C:C,0))</f>
        <v>50</v>
      </c>
      <c r="F2613">
        <f>INDEX(RanksTable!X:X,MATCH(B2613,RanksTable!B:B,0))</f>
        <v>5</v>
      </c>
      <c r="H2613" t="str">
        <f t="shared" si="40"/>
        <v>INSERT INTO "TeamRanks" (team_id,team_sport_id,team_rank) VALUES (381,50,5);</v>
      </c>
    </row>
    <row r="2614" spans="2:8" x14ac:dyDescent="0.25">
      <c r="B2614" t="s">
        <v>1151</v>
      </c>
      <c r="C2614">
        <f>INDEX(NationalTeams!B:B,MATCH(B2614,NationalTeams!C:C,0))</f>
        <v>382</v>
      </c>
      <c r="D2614" t="s">
        <v>1227</v>
      </c>
      <c r="E2614">
        <f>INDEX(TeamSports!B:B,MATCH(D2614,TeamSports!C:C,0))</f>
        <v>50</v>
      </c>
      <c r="F2614">
        <f>INDEX(RanksTable!X:X,MATCH(B2614,RanksTable!B:B,0))</f>
        <v>7</v>
      </c>
      <c r="H2614" t="str">
        <f t="shared" si="40"/>
        <v>INSERT INTO "TeamRanks" (team_id,team_sport_id,team_rank) VALUES (382,50,7);</v>
      </c>
    </row>
    <row r="2615" spans="2:8" x14ac:dyDescent="0.25">
      <c r="B2615" t="s">
        <v>1152</v>
      </c>
      <c r="C2615">
        <f>INDEX(NationalTeams!B:B,MATCH(B2615,NationalTeams!C:C,0))</f>
        <v>383</v>
      </c>
      <c r="D2615" t="s">
        <v>1227</v>
      </c>
      <c r="E2615">
        <f>INDEX(TeamSports!B:B,MATCH(D2615,TeamSports!C:C,0))</f>
        <v>50</v>
      </c>
      <c r="F2615">
        <f>INDEX(RanksTable!X:X,MATCH(B2615,RanksTable!B:B,0))</f>
        <v>7</v>
      </c>
      <c r="H2615" t="str">
        <f t="shared" si="40"/>
        <v>INSERT INTO "TeamRanks" (team_id,team_sport_id,team_rank) VALUES (383,50,7);</v>
      </c>
    </row>
    <row r="2616" spans="2:8" x14ac:dyDescent="0.25">
      <c r="B2616" t="s">
        <v>1153</v>
      </c>
      <c r="C2616">
        <f>INDEX(NationalTeams!B:B,MATCH(B2616,NationalTeams!C:C,0))</f>
        <v>384</v>
      </c>
      <c r="D2616" t="s">
        <v>1227</v>
      </c>
      <c r="E2616">
        <f>INDEX(TeamSports!B:B,MATCH(D2616,TeamSports!C:C,0))</f>
        <v>50</v>
      </c>
      <c r="F2616">
        <f>INDEX(RanksTable!X:X,MATCH(B2616,RanksTable!B:B,0))</f>
        <v>7</v>
      </c>
      <c r="H2616" t="str">
        <f t="shared" si="40"/>
        <v>INSERT INTO "TeamRanks" (team_id,team_sport_id,team_rank) VALUES (384,50,7);</v>
      </c>
    </row>
    <row r="2617" spans="2:8" x14ac:dyDescent="0.25">
      <c r="B2617" t="s">
        <v>1154</v>
      </c>
      <c r="C2617">
        <f>INDEX(NationalTeams!B:B,MATCH(B2617,NationalTeams!C:C,0))</f>
        <v>385</v>
      </c>
      <c r="D2617" t="s">
        <v>1227</v>
      </c>
      <c r="E2617">
        <f>INDEX(TeamSports!B:B,MATCH(D2617,TeamSports!C:C,0))</f>
        <v>50</v>
      </c>
      <c r="F2617">
        <f>INDEX(RanksTable!X:X,MATCH(B2617,RanksTable!B:B,0))</f>
        <v>7</v>
      </c>
      <c r="H2617" t="str">
        <f t="shared" si="40"/>
        <v>INSERT INTO "TeamRanks" (team_id,team_sport_id,team_rank) VALUES (385,50,7);</v>
      </c>
    </row>
    <row r="2618" spans="2:8" x14ac:dyDescent="0.25">
      <c r="B2618" t="s">
        <v>1155</v>
      </c>
      <c r="C2618">
        <f>INDEX(NationalTeams!B:B,MATCH(B2618,NationalTeams!C:C,0))</f>
        <v>386</v>
      </c>
      <c r="D2618" t="s">
        <v>1227</v>
      </c>
      <c r="E2618">
        <f>INDEX(TeamSports!B:B,MATCH(D2618,TeamSports!C:C,0))</f>
        <v>50</v>
      </c>
      <c r="F2618">
        <f>INDEX(RanksTable!X:X,MATCH(B2618,RanksTable!B:B,0))</f>
        <v>7</v>
      </c>
      <c r="H2618" t="str">
        <f t="shared" si="40"/>
        <v>INSERT INTO "TeamRanks" (team_id,team_sport_id,team_rank) VALUES (386,50,7);</v>
      </c>
    </row>
    <row r="2619" spans="2:8" x14ac:dyDescent="0.25">
      <c r="B2619" t="s">
        <v>1156</v>
      </c>
      <c r="C2619">
        <f>INDEX(NationalTeams!B:B,MATCH(B2619,NationalTeams!C:C,0))</f>
        <v>387</v>
      </c>
      <c r="D2619" t="s">
        <v>1227</v>
      </c>
      <c r="E2619">
        <f>INDEX(TeamSports!B:B,MATCH(D2619,TeamSports!C:C,0))</f>
        <v>50</v>
      </c>
      <c r="F2619">
        <f>INDEX(RanksTable!X:X,MATCH(B2619,RanksTable!B:B,0))</f>
        <v>7</v>
      </c>
      <c r="H2619" t="str">
        <f t="shared" si="40"/>
        <v>INSERT INTO "TeamRanks" (team_id,team_sport_id,team_rank) VALUES (387,50,7);</v>
      </c>
    </row>
    <row r="2620" spans="2:8" x14ac:dyDescent="0.25">
      <c r="B2620" t="s">
        <v>1157</v>
      </c>
      <c r="C2620">
        <f>INDEX(NationalTeams!B:B,MATCH(B2620,NationalTeams!C:C,0))</f>
        <v>388</v>
      </c>
      <c r="D2620" t="s">
        <v>1227</v>
      </c>
      <c r="E2620">
        <f>INDEX(TeamSports!B:B,MATCH(D2620,TeamSports!C:C,0))</f>
        <v>50</v>
      </c>
      <c r="F2620">
        <f>INDEX(RanksTable!X:X,MATCH(B2620,RanksTable!B:B,0))</f>
        <v>7</v>
      </c>
      <c r="H2620" t="str">
        <f t="shared" si="40"/>
        <v>INSERT INTO "TeamRanks" (team_id,team_sport_id,team_rank) VALUES (388,50,7);</v>
      </c>
    </row>
    <row r="2621" spans="2:8" x14ac:dyDescent="0.25">
      <c r="B2621" t="s">
        <v>1158</v>
      </c>
      <c r="C2621">
        <f>INDEX(NationalTeams!B:B,MATCH(B2621,NationalTeams!C:C,0))</f>
        <v>389</v>
      </c>
      <c r="D2621" t="s">
        <v>1227</v>
      </c>
      <c r="E2621">
        <f>INDEX(TeamSports!B:B,MATCH(D2621,TeamSports!C:C,0))</f>
        <v>50</v>
      </c>
      <c r="F2621">
        <f>INDEX(RanksTable!X:X,MATCH(B2621,RanksTable!B:B,0))</f>
        <v>7</v>
      </c>
      <c r="H2621" t="str">
        <f t="shared" si="40"/>
        <v>INSERT INTO "TeamRanks" (team_id,team_sport_id,team_rank) VALUES (389,50,7);</v>
      </c>
    </row>
    <row r="2622" spans="2:8" x14ac:dyDescent="0.25">
      <c r="B2622" t="s">
        <v>1159</v>
      </c>
      <c r="C2622">
        <f>INDEX(NationalTeams!B:B,MATCH(B2622,NationalTeams!C:C,0))</f>
        <v>390</v>
      </c>
      <c r="D2622" t="s">
        <v>1227</v>
      </c>
      <c r="E2622">
        <f>INDEX(TeamSports!B:B,MATCH(D2622,TeamSports!C:C,0))</f>
        <v>50</v>
      </c>
      <c r="F2622">
        <f>INDEX(RanksTable!X:X,MATCH(B2622,RanksTable!B:B,0))</f>
        <v>7</v>
      </c>
      <c r="H2622" t="str">
        <f t="shared" si="40"/>
        <v>INSERT INTO "TeamRanks" (team_id,team_sport_id,team_rank) VALUES (390,50,7);</v>
      </c>
    </row>
    <row r="2623" spans="2:8" x14ac:dyDescent="0.25">
      <c r="B2623" t="s">
        <v>1160</v>
      </c>
      <c r="C2623">
        <f>INDEX(NationalTeams!B:B,MATCH(B2623,NationalTeams!C:C,0))</f>
        <v>391</v>
      </c>
      <c r="D2623" t="s">
        <v>1227</v>
      </c>
      <c r="E2623">
        <f>INDEX(TeamSports!B:B,MATCH(D2623,TeamSports!C:C,0))</f>
        <v>50</v>
      </c>
      <c r="F2623">
        <f>INDEX(RanksTable!X:X,MATCH(B2623,RanksTable!B:B,0))</f>
        <v>7</v>
      </c>
      <c r="H2623" t="str">
        <f t="shared" si="40"/>
        <v>INSERT INTO "TeamRanks" (team_id,team_sport_id,team_rank) VALUES (391,50,7);</v>
      </c>
    </row>
    <row r="2624" spans="2:8" x14ac:dyDescent="0.25">
      <c r="B2624" t="s">
        <v>1161</v>
      </c>
      <c r="C2624">
        <f>INDEX(NationalTeams!B:B,MATCH(B2624,NationalTeams!C:C,0))</f>
        <v>392</v>
      </c>
      <c r="D2624" t="s">
        <v>1227</v>
      </c>
      <c r="E2624">
        <f>INDEX(TeamSports!B:B,MATCH(D2624,TeamSports!C:C,0))</f>
        <v>50</v>
      </c>
      <c r="F2624">
        <f>INDEX(RanksTable!X:X,MATCH(B2624,RanksTable!B:B,0))</f>
        <v>7</v>
      </c>
      <c r="H2624" t="str">
        <f t="shared" si="40"/>
        <v>INSERT INTO "TeamRanks" (team_id,team_sport_id,team_rank) VALUES (392,50,7);</v>
      </c>
    </row>
    <row r="2625" spans="2:8" x14ac:dyDescent="0.25">
      <c r="B2625" t="s">
        <v>1162</v>
      </c>
      <c r="C2625">
        <f>INDEX(NationalTeams!B:B,MATCH(B2625,NationalTeams!C:C,0))</f>
        <v>393</v>
      </c>
      <c r="D2625" t="s">
        <v>1227</v>
      </c>
      <c r="E2625">
        <f>INDEX(TeamSports!B:B,MATCH(D2625,TeamSports!C:C,0))</f>
        <v>50</v>
      </c>
      <c r="F2625">
        <f>INDEX(RanksTable!X:X,MATCH(B2625,RanksTable!B:B,0))</f>
        <v>7</v>
      </c>
      <c r="H2625" t="str">
        <f t="shared" si="40"/>
        <v>INSERT INTO "TeamRanks" (team_id,team_sport_id,team_rank) VALUES (393,50,7);</v>
      </c>
    </row>
    <row r="2626" spans="2:8" x14ac:dyDescent="0.25">
      <c r="B2626" t="s">
        <v>1163</v>
      </c>
      <c r="C2626">
        <f>INDEX(NationalTeams!B:B,MATCH(B2626,NationalTeams!C:C,0))</f>
        <v>394</v>
      </c>
      <c r="D2626" t="s">
        <v>1227</v>
      </c>
      <c r="E2626">
        <f>INDEX(TeamSports!B:B,MATCH(D2626,TeamSports!C:C,0))</f>
        <v>50</v>
      </c>
      <c r="F2626">
        <f>INDEX(RanksTable!X:X,MATCH(B2626,RanksTable!B:B,0))</f>
        <v>7</v>
      </c>
      <c r="H2626" t="str">
        <f t="shared" si="40"/>
        <v>INSERT INTO "TeamRanks" (team_id,team_sport_id,team_rank) VALUES (394,50,7);</v>
      </c>
    </row>
    <row r="2627" spans="2:8" x14ac:dyDescent="0.25">
      <c r="B2627" t="s">
        <v>1164</v>
      </c>
      <c r="C2627">
        <f>INDEX(NationalTeams!B:B,MATCH(B2627,NationalTeams!C:C,0))</f>
        <v>395</v>
      </c>
      <c r="D2627" t="s">
        <v>1227</v>
      </c>
      <c r="E2627">
        <f>INDEX(TeamSports!B:B,MATCH(D2627,TeamSports!C:C,0))</f>
        <v>50</v>
      </c>
      <c r="F2627">
        <f>INDEX(RanksTable!X:X,MATCH(B2627,RanksTable!B:B,0))</f>
        <v>7</v>
      </c>
      <c r="H2627" t="str">
        <f t="shared" si="40"/>
        <v>INSERT INTO "TeamRanks" (team_id,team_sport_id,team_rank) VALUES (395,50,7);</v>
      </c>
    </row>
    <row r="2628" spans="2:8" x14ac:dyDescent="0.25">
      <c r="B2628" t="s">
        <v>1165</v>
      </c>
      <c r="C2628">
        <f>INDEX(NationalTeams!B:B,MATCH(B2628,NationalTeams!C:C,0))</f>
        <v>396</v>
      </c>
      <c r="D2628" t="s">
        <v>1227</v>
      </c>
      <c r="E2628">
        <f>INDEX(TeamSports!B:B,MATCH(D2628,TeamSports!C:C,0))</f>
        <v>50</v>
      </c>
      <c r="F2628">
        <f>INDEX(RanksTable!X:X,MATCH(B2628,RanksTable!B:B,0))</f>
        <v>7</v>
      </c>
      <c r="H2628" t="str">
        <f t="shared" ref="H2628:H2691" si="41">_xlfn.CONCAT($H$1,$L$1,$C$1,$L$1," ",$J$1,$C$2,$N$1,$E$2,$N$1,$F$2,$K$1,$I$1,$J$1,C2628,$N$1,E2628,$N$1,F2628,$K$1,$O$1)</f>
        <v>INSERT INTO "TeamRanks" (team_id,team_sport_id,team_rank) VALUES (396,50,7);</v>
      </c>
    </row>
    <row r="2629" spans="2:8" x14ac:dyDescent="0.25">
      <c r="B2629" t="s">
        <v>1166</v>
      </c>
      <c r="C2629">
        <f>INDEX(NationalTeams!B:B,MATCH(B2629,NationalTeams!C:C,0))</f>
        <v>397</v>
      </c>
      <c r="D2629" t="s">
        <v>1227</v>
      </c>
      <c r="E2629">
        <f>INDEX(TeamSports!B:B,MATCH(D2629,TeamSports!C:C,0))</f>
        <v>50</v>
      </c>
      <c r="F2629">
        <f>INDEX(RanksTable!X:X,MATCH(B2629,RanksTable!B:B,0))</f>
        <v>7</v>
      </c>
      <c r="H2629" t="str">
        <f t="shared" si="41"/>
        <v>INSERT INTO "TeamRanks" (team_id,team_sport_id,team_rank) VALUES (397,50,7);</v>
      </c>
    </row>
    <row r="2630" spans="2:8" x14ac:dyDescent="0.25">
      <c r="B2630" t="s">
        <v>1167</v>
      </c>
      <c r="C2630">
        <f>INDEX(NationalTeams!B:B,MATCH(B2630,NationalTeams!C:C,0))</f>
        <v>398</v>
      </c>
      <c r="D2630" t="s">
        <v>1227</v>
      </c>
      <c r="E2630">
        <f>INDEX(TeamSports!B:B,MATCH(D2630,TeamSports!C:C,0))</f>
        <v>50</v>
      </c>
      <c r="F2630">
        <f>INDEX(RanksTable!X:X,MATCH(B2630,RanksTable!B:B,0))</f>
        <v>7</v>
      </c>
      <c r="H2630" t="str">
        <f t="shared" si="41"/>
        <v>INSERT INTO "TeamRanks" (team_id,team_sport_id,team_rank) VALUES (398,50,7);</v>
      </c>
    </row>
    <row r="2631" spans="2:8" x14ac:dyDescent="0.25">
      <c r="B2631" t="s">
        <v>1168</v>
      </c>
      <c r="C2631">
        <f>INDEX(NationalTeams!B:B,MATCH(B2631,NationalTeams!C:C,0))</f>
        <v>399</v>
      </c>
      <c r="D2631" t="s">
        <v>1227</v>
      </c>
      <c r="E2631">
        <f>INDEX(TeamSports!B:B,MATCH(D2631,TeamSports!C:C,0))</f>
        <v>50</v>
      </c>
      <c r="F2631">
        <f>INDEX(RanksTable!X:X,MATCH(B2631,RanksTable!B:B,0))</f>
        <v>7</v>
      </c>
      <c r="H2631" t="str">
        <f t="shared" si="41"/>
        <v>INSERT INTO "TeamRanks" (team_id,team_sport_id,team_rank) VALUES (399,50,7);</v>
      </c>
    </row>
    <row r="2632" spans="2:8" x14ac:dyDescent="0.25">
      <c r="B2632" t="s">
        <v>1169</v>
      </c>
      <c r="C2632">
        <f>INDEX(NationalTeams!B:B,MATCH(B2632,NationalTeams!C:C,0))</f>
        <v>400</v>
      </c>
      <c r="D2632" t="s">
        <v>1227</v>
      </c>
      <c r="E2632">
        <f>INDEX(TeamSports!B:B,MATCH(D2632,TeamSports!C:C,0))</f>
        <v>50</v>
      </c>
      <c r="F2632">
        <f>INDEX(RanksTable!X:X,MATCH(B2632,RanksTable!B:B,0))</f>
        <v>7</v>
      </c>
      <c r="H2632" t="str">
        <f t="shared" si="41"/>
        <v>INSERT INTO "TeamRanks" (team_id,team_sport_id,team_rank) VALUES (400,50,7);</v>
      </c>
    </row>
    <row r="2633" spans="2:8" x14ac:dyDescent="0.25">
      <c r="B2633" t="s">
        <v>1170</v>
      </c>
      <c r="C2633">
        <f>INDEX(NationalTeams!B:B,MATCH(B2633,NationalTeams!C:C,0))</f>
        <v>401</v>
      </c>
      <c r="D2633" t="s">
        <v>1227</v>
      </c>
      <c r="E2633">
        <f>INDEX(TeamSports!B:B,MATCH(D2633,TeamSports!C:C,0))</f>
        <v>50</v>
      </c>
      <c r="F2633">
        <f>INDEX(RanksTable!X:X,MATCH(B2633,RanksTable!B:B,0))</f>
        <v>7</v>
      </c>
      <c r="H2633" t="str">
        <f t="shared" si="41"/>
        <v>INSERT INTO "TeamRanks" (team_id,team_sport_id,team_rank) VALUES (401,50,7);</v>
      </c>
    </row>
    <row r="2634" spans="2:8" x14ac:dyDescent="0.25">
      <c r="B2634" t="s">
        <v>1171</v>
      </c>
      <c r="C2634">
        <f>INDEX(NationalTeams!B:B,MATCH(B2634,NationalTeams!C:C,0))</f>
        <v>402</v>
      </c>
      <c r="D2634" t="s">
        <v>1227</v>
      </c>
      <c r="E2634">
        <f>INDEX(TeamSports!B:B,MATCH(D2634,TeamSports!C:C,0))</f>
        <v>50</v>
      </c>
      <c r="F2634">
        <f>INDEX(RanksTable!X:X,MATCH(B2634,RanksTable!B:B,0))</f>
        <v>7</v>
      </c>
      <c r="H2634" t="str">
        <f t="shared" si="41"/>
        <v>INSERT INTO "TeamRanks" (team_id,team_sport_id,team_rank) VALUES (402,50,7);</v>
      </c>
    </row>
    <row r="2635" spans="2:8" x14ac:dyDescent="0.25">
      <c r="B2635" t="s">
        <v>1172</v>
      </c>
      <c r="C2635">
        <f>INDEX(NationalTeams!B:B,MATCH(B2635,NationalTeams!C:C,0))</f>
        <v>403</v>
      </c>
      <c r="D2635" t="s">
        <v>1227</v>
      </c>
      <c r="E2635">
        <f>INDEX(TeamSports!B:B,MATCH(D2635,TeamSports!C:C,0))</f>
        <v>50</v>
      </c>
      <c r="F2635">
        <f>INDEX(RanksTable!X:X,MATCH(B2635,RanksTable!B:B,0))</f>
        <v>7</v>
      </c>
      <c r="H2635" t="str">
        <f t="shared" si="41"/>
        <v>INSERT INTO "TeamRanks" (team_id,team_sport_id,team_rank) VALUES (403,50,7);</v>
      </c>
    </row>
    <row r="2636" spans="2:8" x14ac:dyDescent="0.25">
      <c r="B2636" t="s">
        <v>1173</v>
      </c>
      <c r="C2636">
        <f>INDEX(NationalTeams!B:B,MATCH(B2636,NationalTeams!C:C,0))</f>
        <v>404</v>
      </c>
      <c r="D2636" t="s">
        <v>1227</v>
      </c>
      <c r="E2636">
        <f>INDEX(TeamSports!B:B,MATCH(D2636,TeamSports!C:C,0))</f>
        <v>50</v>
      </c>
      <c r="F2636">
        <f>INDEX(RanksTable!X:X,MATCH(B2636,RanksTable!B:B,0))</f>
        <v>7</v>
      </c>
      <c r="H2636" t="str">
        <f t="shared" si="41"/>
        <v>INSERT INTO "TeamRanks" (team_id,team_sport_id,team_rank) VALUES (404,50,7);</v>
      </c>
    </row>
    <row r="2637" spans="2:8" x14ac:dyDescent="0.25">
      <c r="B2637" t="s">
        <v>1174</v>
      </c>
      <c r="C2637">
        <f>INDEX(NationalTeams!B:B,MATCH(B2637,NationalTeams!C:C,0))</f>
        <v>405</v>
      </c>
      <c r="D2637" t="s">
        <v>1227</v>
      </c>
      <c r="E2637">
        <f>INDEX(TeamSports!B:B,MATCH(D2637,TeamSports!C:C,0))</f>
        <v>50</v>
      </c>
      <c r="F2637">
        <f>INDEX(RanksTable!X:X,MATCH(B2637,RanksTable!B:B,0))</f>
        <v>7</v>
      </c>
      <c r="H2637" t="str">
        <f t="shared" si="41"/>
        <v>INSERT INTO "TeamRanks" (team_id,team_sport_id,team_rank) VALUES (405,50,7);</v>
      </c>
    </row>
    <row r="2638" spans="2:8" x14ac:dyDescent="0.25">
      <c r="B2638" t="s">
        <v>1175</v>
      </c>
      <c r="C2638">
        <f>INDEX(NationalTeams!B:B,MATCH(B2638,NationalTeams!C:C,0))</f>
        <v>406</v>
      </c>
      <c r="D2638" t="s">
        <v>1227</v>
      </c>
      <c r="E2638">
        <f>INDEX(TeamSports!B:B,MATCH(D2638,TeamSports!C:C,0))</f>
        <v>50</v>
      </c>
      <c r="F2638">
        <f>INDEX(RanksTable!X:X,MATCH(B2638,RanksTable!B:B,0))</f>
        <v>7</v>
      </c>
      <c r="H2638" t="str">
        <f t="shared" si="41"/>
        <v>INSERT INTO "TeamRanks" (team_id,team_sport_id,team_rank) VALUES (406,50,7);</v>
      </c>
    </row>
    <row r="2639" spans="2:8" x14ac:dyDescent="0.25">
      <c r="B2639" t="s">
        <v>1176</v>
      </c>
      <c r="C2639">
        <f>INDEX(NationalTeams!B:B,MATCH(B2639,NationalTeams!C:C,0))</f>
        <v>407</v>
      </c>
      <c r="D2639" t="s">
        <v>1227</v>
      </c>
      <c r="E2639">
        <f>INDEX(TeamSports!B:B,MATCH(D2639,TeamSports!C:C,0))</f>
        <v>50</v>
      </c>
      <c r="F2639">
        <f>INDEX(RanksTable!X:X,MATCH(B2639,RanksTable!B:B,0))</f>
        <v>7</v>
      </c>
      <c r="H2639" t="str">
        <f t="shared" si="41"/>
        <v>INSERT INTO "TeamRanks" (team_id,team_sport_id,team_rank) VALUES (407,50,7);</v>
      </c>
    </row>
    <row r="2640" spans="2:8" x14ac:dyDescent="0.25">
      <c r="B2640" t="s">
        <v>1177</v>
      </c>
      <c r="C2640">
        <f>INDEX(NationalTeams!B:B,MATCH(B2640,NationalTeams!C:C,0))</f>
        <v>408</v>
      </c>
      <c r="D2640" t="s">
        <v>1227</v>
      </c>
      <c r="E2640">
        <f>INDEX(TeamSports!B:B,MATCH(D2640,TeamSports!C:C,0))</f>
        <v>50</v>
      </c>
      <c r="F2640">
        <f>INDEX(RanksTable!X:X,MATCH(B2640,RanksTable!B:B,0))</f>
        <v>7</v>
      </c>
      <c r="H2640" t="str">
        <f t="shared" si="41"/>
        <v>INSERT INTO "TeamRanks" (team_id,team_sport_id,team_rank) VALUES (408,50,7);</v>
      </c>
    </row>
    <row r="2641" spans="2:8" x14ac:dyDescent="0.25">
      <c r="B2641" t="s">
        <v>1178</v>
      </c>
      <c r="C2641">
        <f>INDEX(NationalTeams!B:B,MATCH(B2641,NationalTeams!C:C,0))</f>
        <v>409</v>
      </c>
      <c r="D2641" t="s">
        <v>1227</v>
      </c>
      <c r="E2641">
        <f>INDEX(TeamSports!B:B,MATCH(D2641,TeamSports!C:C,0))</f>
        <v>50</v>
      </c>
      <c r="F2641">
        <f>INDEX(RanksTable!X:X,MATCH(B2641,RanksTable!B:B,0))</f>
        <v>7</v>
      </c>
      <c r="H2641" t="str">
        <f t="shared" si="41"/>
        <v>INSERT INTO "TeamRanks" (team_id,team_sport_id,team_rank) VALUES (409,50,7);</v>
      </c>
    </row>
    <row r="2642" spans="2:8" x14ac:dyDescent="0.25">
      <c r="B2642" t="s">
        <v>1179</v>
      </c>
      <c r="C2642">
        <f>INDEX(NationalTeams!B:B,MATCH(B2642,NationalTeams!C:C,0))</f>
        <v>410</v>
      </c>
      <c r="D2642" t="s">
        <v>1227</v>
      </c>
      <c r="E2642">
        <f>INDEX(TeamSports!B:B,MATCH(D2642,TeamSports!C:C,0))</f>
        <v>50</v>
      </c>
      <c r="F2642">
        <f>INDEX(RanksTable!X:X,MATCH(B2642,RanksTable!B:B,0))</f>
        <v>7</v>
      </c>
      <c r="H2642" t="str">
        <f t="shared" si="41"/>
        <v>INSERT INTO "TeamRanks" (team_id,team_sport_id,team_rank) VALUES (410,50,7);</v>
      </c>
    </row>
    <row r="2643" spans="2:8" x14ac:dyDescent="0.25">
      <c r="B2643" t="s">
        <v>1180</v>
      </c>
      <c r="C2643">
        <f>INDEX(NationalTeams!B:B,MATCH(B2643,NationalTeams!C:C,0))</f>
        <v>411</v>
      </c>
      <c r="D2643" t="s">
        <v>1227</v>
      </c>
      <c r="E2643">
        <f>INDEX(TeamSports!B:B,MATCH(D2643,TeamSports!C:C,0))</f>
        <v>50</v>
      </c>
      <c r="F2643">
        <f>INDEX(RanksTable!X:X,MATCH(B2643,RanksTable!B:B,0))</f>
        <v>4</v>
      </c>
      <c r="H2643" t="str">
        <f t="shared" si="41"/>
        <v>INSERT INTO "TeamRanks" (team_id,team_sport_id,team_rank) VALUES (411,50,4);</v>
      </c>
    </row>
    <row r="2644" spans="2:8" x14ac:dyDescent="0.25">
      <c r="B2644" t="s">
        <v>1181</v>
      </c>
      <c r="C2644">
        <f>INDEX(NationalTeams!B:B,MATCH(B2644,NationalTeams!C:C,0))</f>
        <v>412</v>
      </c>
      <c r="D2644" t="s">
        <v>1227</v>
      </c>
      <c r="E2644">
        <f>INDEX(TeamSports!B:B,MATCH(D2644,TeamSports!C:C,0))</f>
        <v>50</v>
      </c>
      <c r="F2644">
        <f>INDEX(RanksTable!X:X,MATCH(B2644,RanksTable!B:B,0))</f>
        <v>7</v>
      </c>
      <c r="H2644" t="str">
        <f t="shared" si="41"/>
        <v>INSERT INTO "TeamRanks" (team_id,team_sport_id,team_rank) VALUES (412,50,7);</v>
      </c>
    </row>
    <row r="2645" spans="2:8" x14ac:dyDescent="0.25">
      <c r="B2645" t="s">
        <v>1182</v>
      </c>
      <c r="C2645">
        <f>INDEX(NationalTeams!B:B,MATCH(B2645,NationalTeams!C:C,0))</f>
        <v>413</v>
      </c>
      <c r="D2645" t="s">
        <v>1227</v>
      </c>
      <c r="E2645">
        <f>INDEX(TeamSports!B:B,MATCH(D2645,TeamSports!C:C,0))</f>
        <v>50</v>
      </c>
      <c r="F2645">
        <f>INDEX(RanksTable!X:X,MATCH(B2645,RanksTable!B:B,0))</f>
        <v>7</v>
      </c>
      <c r="H2645" t="str">
        <f t="shared" si="41"/>
        <v>INSERT INTO "TeamRanks" (team_id,team_sport_id,team_rank) VALUES (413,50,7);</v>
      </c>
    </row>
    <row r="2646" spans="2:8" x14ac:dyDescent="0.25">
      <c r="B2646" t="s">
        <v>1183</v>
      </c>
      <c r="C2646">
        <f>INDEX(NationalTeams!B:B,MATCH(B2646,NationalTeams!C:C,0))</f>
        <v>414</v>
      </c>
      <c r="D2646" t="s">
        <v>1227</v>
      </c>
      <c r="E2646">
        <f>INDEX(TeamSports!B:B,MATCH(D2646,TeamSports!C:C,0))</f>
        <v>50</v>
      </c>
      <c r="F2646">
        <f>INDEX(RanksTable!X:X,MATCH(B2646,RanksTable!B:B,0))</f>
        <v>7</v>
      </c>
      <c r="H2646" t="str">
        <f t="shared" si="41"/>
        <v>INSERT INTO "TeamRanks" (team_id,team_sport_id,team_rank) VALUES (414,50,7);</v>
      </c>
    </row>
    <row r="2647" spans="2:8" x14ac:dyDescent="0.25">
      <c r="B2647" t="s">
        <v>1184</v>
      </c>
      <c r="C2647">
        <f>INDEX(NationalTeams!B:B,MATCH(B2647,NationalTeams!C:C,0))</f>
        <v>415</v>
      </c>
      <c r="D2647" t="s">
        <v>1227</v>
      </c>
      <c r="E2647">
        <f>INDEX(TeamSports!B:B,MATCH(D2647,TeamSports!C:C,0))</f>
        <v>50</v>
      </c>
      <c r="F2647">
        <f>INDEX(RanksTable!X:X,MATCH(B2647,RanksTable!B:B,0))</f>
        <v>7</v>
      </c>
      <c r="H2647" t="str">
        <f t="shared" si="41"/>
        <v>INSERT INTO "TeamRanks" (team_id,team_sport_id,team_rank) VALUES (415,50,7);</v>
      </c>
    </row>
    <row r="2648" spans="2:8" x14ac:dyDescent="0.25">
      <c r="B2648" t="s">
        <v>1185</v>
      </c>
      <c r="C2648">
        <f>INDEX(NationalTeams!B:B,MATCH(B2648,NationalTeams!C:C,0))</f>
        <v>416</v>
      </c>
      <c r="D2648" t="s">
        <v>1227</v>
      </c>
      <c r="E2648">
        <f>INDEX(TeamSports!B:B,MATCH(D2648,TeamSports!C:C,0))</f>
        <v>50</v>
      </c>
      <c r="F2648">
        <f>INDEX(RanksTable!X:X,MATCH(B2648,RanksTable!B:B,0))</f>
        <v>7</v>
      </c>
      <c r="H2648" t="str">
        <f t="shared" si="41"/>
        <v>INSERT INTO "TeamRanks" (team_id,team_sport_id,team_rank) VALUES (416,50,7);</v>
      </c>
    </row>
    <row r="2649" spans="2:8" x14ac:dyDescent="0.25">
      <c r="B2649" t="s">
        <v>1186</v>
      </c>
      <c r="C2649">
        <f>INDEX(NationalTeams!B:B,MATCH(B2649,NationalTeams!C:C,0))</f>
        <v>417</v>
      </c>
      <c r="D2649" t="s">
        <v>1227</v>
      </c>
      <c r="E2649">
        <f>INDEX(TeamSports!B:B,MATCH(D2649,TeamSports!C:C,0))</f>
        <v>50</v>
      </c>
      <c r="F2649">
        <f>INDEX(RanksTable!X:X,MATCH(B2649,RanksTable!B:B,0))</f>
        <v>7</v>
      </c>
      <c r="H2649" t="str">
        <f t="shared" si="41"/>
        <v>INSERT INTO "TeamRanks" (team_id,team_sport_id,team_rank) VALUES (417,50,7);</v>
      </c>
    </row>
    <row r="2650" spans="2:8" x14ac:dyDescent="0.25">
      <c r="B2650" t="s">
        <v>1187</v>
      </c>
      <c r="C2650">
        <f>INDEX(NationalTeams!B:B,MATCH(B2650,NationalTeams!C:C,0))</f>
        <v>418</v>
      </c>
      <c r="D2650" t="s">
        <v>1227</v>
      </c>
      <c r="E2650">
        <f>INDEX(TeamSports!B:B,MATCH(D2650,TeamSports!C:C,0))</f>
        <v>50</v>
      </c>
      <c r="F2650">
        <f>INDEX(RanksTable!X:X,MATCH(B2650,RanksTable!B:B,0))</f>
        <v>7</v>
      </c>
      <c r="H2650" t="str">
        <f t="shared" si="41"/>
        <v>INSERT INTO "TeamRanks" (team_id,team_sport_id,team_rank) VALUES (418,50,7);</v>
      </c>
    </row>
    <row r="2651" spans="2:8" x14ac:dyDescent="0.25">
      <c r="B2651" t="s">
        <v>1188</v>
      </c>
      <c r="C2651">
        <f>INDEX(NationalTeams!B:B,MATCH(B2651,NationalTeams!C:C,0))</f>
        <v>419</v>
      </c>
      <c r="D2651" t="s">
        <v>1227</v>
      </c>
      <c r="E2651">
        <f>INDEX(TeamSports!B:B,MATCH(D2651,TeamSports!C:C,0))</f>
        <v>50</v>
      </c>
      <c r="F2651">
        <f>INDEX(RanksTable!X:X,MATCH(B2651,RanksTable!B:B,0))</f>
        <v>4</v>
      </c>
      <c r="H2651" t="str">
        <f t="shared" si="41"/>
        <v>INSERT INTO "TeamRanks" (team_id,team_sport_id,team_rank) VALUES (419,50,4);</v>
      </c>
    </row>
    <row r="2652" spans="2:8" x14ac:dyDescent="0.25">
      <c r="B2652" t="s">
        <v>1189</v>
      </c>
      <c r="C2652">
        <f>INDEX(NationalTeams!B:B,MATCH(B2652,NationalTeams!C:C,0))</f>
        <v>420</v>
      </c>
      <c r="D2652" t="s">
        <v>1227</v>
      </c>
      <c r="E2652">
        <f>INDEX(TeamSports!B:B,MATCH(D2652,TeamSports!C:C,0))</f>
        <v>50</v>
      </c>
      <c r="F2652">
        <f>INDEX(RanksTable!X:X,MATCH(B2652,RanksTable!B:B,0))</f>
        <v>7</v>
      </c>
      <c r="H2652" t="str">
        <f t="shared" si="41"/>
        <v>INSERT INTO "TeamRanks" (team_id,team_sport_id,team_rank) VALUES (420,50,7);</v>
      </c>
    </row>
    <row r="2653" spans="2:8" x14ac:dyDescent="0.25">
      <c r="B2653" t="s">
        <v>1190</v>
      </c>
      <c r="C2653">
        <f>INDEX(NationalTeams!B:B,MATCH(B2653,NationalTeams!C:C,0))</f>
        <v>421</v>
      </c>
      <c r="D2653" t="s">
        <v>1227</v>
      </c>
      <c r="E2653">
        <f>INDEX(TeamSports!B:B,MATCH(D2653,TeamSports!C:C,0))</f>
        <v>50</v>
      </c>
      <c r="F2653">
        <f>INDEX(RanksTable!X:X,MATCH(B2653,RanksTable!B:B,0))</f>
        <v>7</v>
      </c>
      <c r="H2653" t="str">
        <f t="shared" si="41"/>
        <v>INSERT INTO "TeamRanks" (team_id,team_sport_id,team_rank) VALUES (421,50,7);</v>
      </c>
    </row>
    <row r="2654" spans="2:8" x14ac:dyDescent="0.25">
      <c r="B2654" t="s">
        <v>1191</v>
      </c>
      <c r="C2654">
        <f>INDEX(NationalTeams!B:B,MATCH(B2654,NationalTeams!C:C,0))</f>
        <v>422</v>
      </c>
      <c r="D2654" t="s">
        <v>1227</v>
      </c>
      <c r="E2654">
        <f>INDEX(TeamSports!B:B,MATCH(D2654,TeamSports!C:C,0))</f>
        <v>50</v>
      </c>
      <c r="F2654">
        <f>INDEX(RanksTable!X:X,MATCH(B2654,RanksTable!B:B,0))</f>
        <v>7</v>
      </c>
      <c r="H2654" t="str">
        <f t="shared" si="41"/>
        <v>INSERT INTO "TeamRanks" (team_id,team_sport_id,team_rank) VALUES (422,50,7);</v>
      </c>
    </row>
    <row r="2655" spans="2:8" x14ac:dyDescent="0.25">
      <c r="B2655" t="s">
        <v>1192</v>
      </c>
      <c r="C2655">
        <f>INDEX(NationalTeams!B:B,MATCH(B2655,NationalTeams!C:C,0))</f>
        <v>423</v>
      </c>
      <c r="D2655" t="s">
        <v>1227</v>
      </c>
      <c r="E2655">
        <f>INDEX(TeamSports!B:B,MATCH(D2655,TeamSports!C:C,0))</f>
        <v>50</v>
      </c>
      <c r="F2655">
        <f>INDEX(RanksTable!X:X,MATCH(B2655,RanksTable!B:B,0))</f>
        <v>2</v>
      </c>
      <c r="H2655" t="str">
        <f t="shared" si="41"/>
        <v>INSERT INTO "TeamRanks" (team_id,team_sport_id,team_rank) VALUES (423,50,2);</v>
      </c>
    </row>
    <row r="2656" spans="2:8" x14ac:dyDescent="0.25">
      <c r="B2656" t="s">
        <v>1193</v>
      </c>
      <c r="C2656">
        <f>INDEX(NationalTeams!B:B,MATCH(B2656,NationalTeams!C:C,0))</f>
        <v>424</v>
      </c>
      <c r="D2656" t="s">
        <v>1227</v>
      </c>
      <c r="E2656">
        <f>INDEX(TeamSports!B:B,MATCH(D2656,TeamSports!C:C,0))</f>
        <v>50</v>
      </c>
      <c r="F2656">
        <f>INDEX(RanksTable!X:X,MATCH(B2656,RanksTable!B:B,0))</f>
        <v>4</v>
      </c>
      <c r="H2656" t="str">
        <f t="shared" si="41"/>
        <v>INSERT INTO "TeamRanks" (team_id,team_sport_id,team_rank) VALUES (424,50,4);</v>
      </c>
    </row>
    <row r="2657" spans="2:8" x14ac:dyDescent="0.25">
      <c r="B2657" t="s">
        <v>1194</v>
      </c>
      <c r="C2657">
        <f>INDEX(NationalTeams!B:B,MATCH(B2657,NationalTeams!C:C,0))</f>
        <v>425</v>
      </c>
      <c r="D2657" t="s">
        <v>1227</v>
      </c>
      <c r="E2657">
        <f>INDEX(TeamSports!B:B,MATCH(D2657,TeamSports!C:C,0))</f>
        <v>50</v>
      </c>
      <c r="F2657">
        <f>INDEX(RanksTable!X:X,MATCH(B2657,RanksTable!B:B,0))</f>
        <v>7</v>
      </c>
      <c r="H2657" t="str">
        <f t="shared" si="41"/>
        <v>INSERT INTO "TeamRanks" (team_id,team_sport_id,team_rank) VALUES (425,50,7);</v>
      </c>
    </row>
    <row r="2658" spans="2:8" x14ac:dyDescent="0.25">
      <c r="B2658" t="s">
        <v>1195</v>
      </c>
      <c r="C2658">
        <f>INDEX(NationalTeams!B:B,MATCH(B2658,NationalTeams!C:C,0))</f>
        <v>426</v>
      </c>
      <c r="D2658" t="s">
        <v>1227</v>
      </c>
      <c r="E2658">
        <f>INDEX(TeamSports!B:B,MATCH(D2658,TeamSports!C:C,0))</f>
        <v>50</v>
      </c>
      <c r="F2658">
        <f>INDEX(RanksTable!X:X,MATCH(B2658,RanksTable!B:B,0))</f>
        <v>7</v>
      </c>
      <c r="H2658" t="str">
        <f t="shared" si="41"/>
        <v>INSERT INTO "TeamRanks" (team_id,team_sport_id,team_rank) VALUES (426,50,7);</v>
      </c>
    </row>
    <row r="2659" spans="2:8" x14ac:dyDescent="0.25">
      <c r="B2659" t="s">
        <v>1196</v>
      </c>
      <c r="C2659">
        <f>INDEX(NationalTeams!B:B,MATCH(B2659,NationalTeams!C:C,0))</f>
        <v>427</v>
      </c>
      <c r="D2659" t="s">
        <v>1227</v>
      </c>
      <c r="E2659">
        <f>INDEX(TeamSports!B:B,MATCH(D2659,TeamSports!C:C,0))</f>
        <v>50</v>
      </c>
      <c r="F2659">
        <f>INDEX(RanksTable!X:X,MATCH(B2659,RanksTable!B:B,0))</f>
        <v>7</v>
      </c>
      <c r="H2659" t="str">
        <f t="shared" si="41"/>
        <v>INSERT INTO "TeamRanks" (team_id,team_sport_id,team_rank) VALUES (427,50,7);</v>
      </c>
    </row>
    <row r="2660" spans="2:8" x14ac:dyDescent="0.25">
      <c r="B2660" t="s">
        <v>1197</v>
      </c>
      <c r="C2660">
        <f>INDEX(NationalTeams!B:B,MATCH(B2660,NationalTeams!C:C,0))</f>
        <v>428</v>
      </c>
      <c r="D2660" t="s">
        <v>1227</v>
      </c>
      <c r="E2660">
        <f>INDEX(TeamSports!B:B,MATCH(D2660,TeamSports!C:C,0))</f>
        <v>50</v>
      </c>
      <c r="F2660">
        <f>INDEX(RanksTable!X:X,MATCH(B2660,RanksTable!B:B,0))</f>
        <v>7</v>
      </c>
      <c r="H2660" t="str">
        <f t="shared" si="41"/>
        <v>INSERT INTO "TeamRanks" (team_id,team_sport_id,team_rank) VALUES (428,50,7);</v>
      </c>
    </row>
    <row r="2661" spans="2:8" x14ac:dyDescent="0.25">
      <c r="B2661" t="s">
        <v>1198</v>
      </c>
      <c r="C2661">
        <f>INDEX(NationalTeams!B:B,MATCH(B2661,NationalTeams!C:C,0))</f>
        <v>429</v>
      </c>
      <c r="D2661" t="s">
        <v>1227</v>
      </c>
      <c r="E2661">
        <f>INDEX(TeamSports!B:B,MATCH(D2661,TeamSports!C:C,0))</f>
        <v>50</v>
      </c>
      <c r="F2661">
        <f>INDEX(RanksTable!X:X,MATCH(B2661,RanksTable!B:B,0))</f>
        <v>7</v>
      </c>
      <c r="H2661" t="str">
        <f t="shared" si="41"/>
        <v>INSERT INTO "TeamRanks" (team_id,team_sport_id,team_rank) VALUES (429,50,7);</v>
      </c>
    </row>
    <row r="2662" spans="2:8" x14ac:dyDescent="0.25">
      <c r="B2662" t="s">
        <v>1199</v>
      </c>
      <c r="C2662">
        <f>INDEX(NationalTeams!B:B,MATCH(B2662,NationalTeams!C:C,0))</f>
        <v>430</v>
      </c>
      <c r="D2662" t="s">
        <v>1227</v>
      </c>
      <c r="E2662">
        <f>INDEX(TeamSports!B:B,MATCH(D2662,TeamSports!C:C,0))</f>
        <v>50</v>
      </c>
      <c r="F2662">
        <f>INDEX(RanksTable!X:X,MATCH(B2662,RanksTable!B:B,0))</f>
        <v>7</v>
      </c>
      <c r="H2662" t="str">
        <f t="shared" si="41"/>
        <v>INSERT INTO "TeamRanks" (team_id,team_sport_id,team_rank) VALUES (430,50,7);</v>
      </c>
    </row>
    <row r="2663" spans="2:8" x14ac:dyDescent="0.25">
      <c r="B2663" t="s">
        <v>1200</v>
      </c>
      <c r="C2663">
        <f>INDEX(NationalTeams!B:B,MATCH(B2663,NationalTeams!C:C,0))</f>
        <v>431</v>
      </c>
      <c r="D2663" t="s">
        <v>1227</v>
      </c>
      <c r="E2663">
        <f>INDEX(TeamSports!B:B,MATCH(D2663,TeamSports!C:C,0))</f>
        <v>50</v>
      </c>
      <c r="F2663">
        <f>INDEX(RanksTable!X:X,MATCH(B2663,RanksTable!B:B,0))</f>
        <v>7</v>
      </c>
      <c r="H2663" t="str">
        <f t="shared" si="41"/>
        <v>INSERT INTO "TeamRanks" (team_id,team_sport_id,team_rank) VALUES (431,50,7);</v>
      </c>
    </row>
    <row r="2664" spans="2:8" x14ac:dyDescent="0.25">
      <c r="B2664" t="s">
        <v>1201</v>
      </c>
      <c r="C2664">
        <f>INDEX(NationalTeams!B:B,MATCH(B2664,NationalTeams!C:C,0))</f>
        <v>432</v>
      </c>
      <c r="D2664" t="s">
        <v>1227</v>
      </c>
      <c r="E2664">
        <f>INDEX(TeamSports!B:B,MATCH(D2664,TeamSports!C:C,0))</f>
        <v>50</v>
      </c>
      <c r="F2664">
        <f>INDEX(RanksTable!X:X,MATCH(B2664,RanksTable!B:B,0))</f>
        <v>7</v>
      </c>
      <c r="H2664" t="str">
        <f t="shared" si="41"/>
        <v>INSERT INTO "TeamRanks" (team_id,team_sport_id,team_rank) VALUES (432,50,7);</v>
      </c>
    </row>
    <row r="2665" spans="2:8" x14ac:dyDescent="0.25">
      <c r="B2665" t="s">
        <v>1202</v>
      </c>
      <c r="C2665">
        <f>INDEX(NationalTeams!B:B,MATCH(B2665,NationalTeams!C:C,0))</f>
        <v>433</v>
      </c>
      <c r="D2665" t="s">
        <v>1227</v>
      </c>
      <c r="E2665">
        <f>INDEX(TeamSports!B:B,MATCH(D2665,TeamSports!C:C,0))</f>
        <v>50</v>
      </c>
      <c r="F2665">
        <f>INDEX(RanksTable!X:X,MATCH(B2665,RanksTable!B:B,0))</f>
        <v>7</v>
      </c>
      <c r="H2665" t="str">
        <f t="shared" si="41"/>
        <v>INSERT INTO "TeamRanks" (team_id,team_sport_id,team_rank) VALUES (433,50,7);</v>
      </c>
    </row>
    <row r="2666" spans="2:8" x14ac:dyDescent="0.25">
      <c r="B2666" t="s">
        <v>1203</v>
      </c>
      <c r="C2666">
        <f>INDEX(NationalTeams!B:B,MATCH(B2666,NationalTeams!C:C,0))</f>
        <v>434</v>
      </c>
      <c r="D2666" t="s">
        <v>1227</v>
      </c>
      <c r="E2666">
        <f>INDEX(TeamSports!B:B,MATCH(D2666,TeamSports!C:C,0))</f>
        <v>50</v>
      </c>
      <c r="F2666">
        <f>INDEX(RanksTable!X:X,MATCH(B2666,RanksTable!B:B,0))</f>
        <v>7</v>
      </c>
      <c r="H2666" t="str">
        <f t="shared" si="41"/>
        <v>INSERT INTO "TeamRanks" (team_id,team_sport_id,team_rank) VALUES (434,50,7);</v>
      </c>
    </row>
    <row r="2667" spans="2:8" x14ac:dyDescent="0.25">
      <c r="B2667" t="s">
        <v>1204</v>
      </c>
      <c r="C2667">
        <f>INDEX(NationalTeams!B:B,MATCH(B2667,NationalTeams!C:C,0))</f>
        <v>435</v>
      </c>
      <c r="D2667" t="s">
        <v>1227</v>
      </c>
      <c r="E2667">
        <f>INDEX(TeamSports!B:B,MATCH(D2667,TeamSports!C:C,0))</f>
        <v>50</v>
      </c>
      <c r="F2667">
        <f>INDEX(RanksTable!X:X,MATCH(B2667,RanksTable!B:B,0))</f>
        <v>7</v>
      </c>
      <c r="H2667" t="str">
        <f t="shared" si="41"/>
        <v>INSERT INTO "TeamRanks" (team_id,team_sport_id,team_rank) VALUES (435,50,7);</v>
      </c>
    </row>
    <row r="2668" spans="2:8" x14ac:dyDescent="0.25">
      <c r="B2668" t="s">
        <v>1205</v>
      </c>
      <c r="C2668">
        <f>INDEX(NationalTeams!B:B,MATCH(B2668,NationalTeams!C:C,0))</f>
        <v>436</v>
      </c>
      <c r="D2668" t="s">
        <v>1227</v>
      </c>
      <c r="E2668">
        <f>INDEX(TeamSports!B:B,MATCH(D2668,TeamSports!C:C,0))</f>
        <v>50</v>
      </c>
      <c r="F2668">
        <f>INDEX(RanksTable!X:X,MATCH(B2668,RanksTable!B:B,0))</f>
        <v>7</v>
      </c>
      <c r="H2668" t="str">
        <f t="shared" si="41"/>
        <v>INSERT INTO "TeamRanks" (team_id,team_sport_id,team_rank) VALUES (436,50,7);</v>
      </c>
    </row>
    <row r="2669" spans="2:8" x14ac:dyDescent="0.25">
      <c r="B2669" t="s">
        <v>1206</v>
      </c>
      <c r="C2669">
        <f>INDEX(NationalTeams!B:B,MATCH(B2669,NationalTeams!C:C,0))</f>
        <v>437</v>
      </c>
      <c r="D2669" t="s">
        <v>1227</v>
      </c>
      <c r="E2669">
        <f>INDEX(TeamSports!B:B,MATCH(D2669,TeamSports!C:C,0))</f>
        <v>50</v>
      </c>
      <c r="F2669">
        <f>INDEX(RanksTable!X:X,MATCH(B2669,RanksTable!B:B,0))</f>
        <v>7</v>
      </c>
      <c r="H2669" t="str">
        <f t="shared" si="41"/>
        <v>INSERT INTO "TeamRanks" (team_id,team_sport_id,team_rank) VALUES (437,50,7);</v>
      </c>
    </row>
    <row r="2670" spans="2:8" x14ac:dyDescent="0.25">
      <c r="B2670" t="s">
        <v>1207</v>
      </c>
      <c r="C2670">
        <f>INDEX(NationalTeams!B:B,MATCH(B2670,NationalTeams!C:C,0))</f>
        <v>438</v>
      </c>
      <c r="D2670" t="s">
        <v>1227</v>
      </c>
      <c r="E2670">
        <f>INDEX(TeamSports!B:B,MATCH(D2670,TeamSports!C:C,0))</f>
        <v>50</v>
      </c>
      <c r="F2670">
        <f>INDEX(RanksTable!X:X,MATCH(B2670,RanksTable!B:B,0))</f>
        <v>7</v>
      </c>
      <c r="H2670" t="str">
        <f t="shared" si="41"/>
        <v>INSERT INTO "TeamRanks" (team_id,team_sport_id,team_rank) VALUES (438,50,7);</v>
      </c>
    </row>
    <row r="2671" spans="2:8" x14ac:dyDescent="0.25">
      <c r="B2671" t="s">
        <v>1208</v>
      </c>
      <c r="C2671">
        <f>INDEX(NationalTeams!B:B,MATCH(B2671,NationalTeams!C:C,0))</f>
        <v>439</v>
      </c>
      <c r="D2671" t="s">
        <v>1227</v>
      </c>
      <c r="E2671">
        <f>INDEX(TeamSports!B:B,MATCH(D2671,TeamSports!C:C,0))</f>
        <v>50</v>
      </c>
      <c r="F2671">
        <f>INDEX(RanksTable!X:X,MATCH(B2671,RanksTable!B:B,0))</f>
        <v>7</v>
      </c>
      <c r="H2671" t="str">
        <f t="shared" si="41"/>
        <v>INSERT INTO "TeamRanks" (team_id,team_sport_id,team_rank) VALUES (439,50,7);</v>
      </c>
    </row>
    <row r="2672" spans="2:8" x14ac:dyDescent="0.25">
      <c r="B2672" t="s">
        <v>1209</v>
      </c>
      <c r="C2672">
        <f>INDEX(NationalTeams!B:B,MATCH(B2672,NationalTeams!C:C,0))</f>
        <v>440</v>
      </c>
      <c r="D2672" t="s">
        <v>1227</v>
      </c>
      <c r="E2672">
        <f>INDEX(TeamSports!B:B,MATCH(D2672,TeamSports!C:C,0))</f>
        <v>50</v>
      </c>
      <c r="F2672">
        <f>INDEX(RanksTable!X:X,MATCH(B2672,RanksTable!B:B,0))</f>
        <v>7</v>
      </c>
      <c r="H2672" t="str">
        <f t="shared" si="41"/>
        <v>INSERT INTO "TeamRanks" (team_id,team_sport_id,team_rank) VALUES (440,50,7);</v>
      </c>
    </row>
    <row r="2673" spans="2:8" x14ac:dyDescent="0.25">
      <c r="B2673" t="s">
        <v>1210</v>
      </c>
      <c r="C2673">
        <f>INDEX(NationalTeams!B:B,MATCH(B2673,NationalTeams!C:C,0))</f>
        <v>441</v>
      </c>
      <c r="D2673" t="s">
        <v>1227</v>
      </c>
      <c r="E2673">
        <f>INDEX(TeamSports!B:B,MATCH(D2673,TeamSports!C:C,0))</f>
        <v>50</v>
      </c>
      <c r="F2673">
        <f>INDEX(RanksTable!X:X,MATCH(B2673,RanksTable!B:B,0))</f>
        <v>6</v>
      </c>
      <c r="H2673" t="str">
        <f t="shared" si="41"/>
        <v>INSERT INTO "TeamRanks" (team_id,team_sport_id,team_rank) VALUES (441,50,6);</v>
      </c>
    </row>
    <row r="2674" spans="2:8" x14ac:dyDescent="0.25">
      <c r="B2674" t="s">
        <v>1211</v>
      </c>
      <c r="C2674">
        <f>INDEX(NationalTeams!B:B,MATCH(B2674,NationalTeams!C:C,0))</f>
        <v>442</v>
      </c>
      <c r="D2674" t="s">
        <v>1227</v>
      </c>
      <c r="E2674">
        <f>INDEX(TeamSports!B:B,MATCH(D2674,TeamSports!C:C,0))</f>
        <v>50</v>
      </c>
      <c r="F2674">
        <f>INDEX(RanksTable!X:X,MATCH(B2674,RanksTable!B:B,0))</f>
        <v>7</v>
      </c>
      <c r="H2674" t="str">
        <f t="shared" si="41"/>
        <v>INSERT INTO "TeamRanks" (team_id,team_sport_id,team_rank) VALUES (442,50,7);</v>
      </c>
    </row>
    <row r="2675" spans="2:8" x14ac:dyDescent="0.25">
      <c r="B2675" t="s">
        <v>1212</v>
      </c>
      <c r="C2675">
        <f>INDEX(NationalTeams!B:B,MATCH(B2675,NationalTeams!C:C,0))</f>
        <v>443</v>
      </c>
      <c r="D2675" t="s">
        <v>1227</v>
      </c>
      <c r="E2675">
        <f>INDEX(TeamSports!B:B,MATCH(D2675,TeamSports!C:C,0))</f>
        <v>50</v>
      </c>
      <c r="F2675">
        <f>INDEX(RanksTable!X:X,MATCH(B2675,RanksTable!B:B,0))</f>
        <v>7</v>
      </c>
      <c r="H2675" t="str">
        <f t="shared" si="41"/>
        <v>INSERT INTO "TeamRanks" (team_id,team_sport_id,team_rank) VALUES (443,50,7);</v>
      </c>
    </row>
    <row r="2676" spans="2:8" x14ac:dyDescent="0.25">
      <c r="B2676" t="s">
        <v>1213</v>
      </c>
      <c r="C2676">
        <f>INDEX(NationalTeams!B:B,MATCH(B2676,NationalTeams!C:C,0))</f>
        <v>444</v>
      </c>
      <c r="D2676" t="s">
        <v>1227</v>
      </c>
      <c r="E2676">
        <f>INDEX(TeamSports!B:B,MATCH(D2676,TeamSports!C:C,0))</f>
        <v>50</v>
      </c>
      <c r="F2676">
        <f>INDEX(RanksTable!X:X,MATCH(B2676,RanksTable!B:B,0))</f>
        <v>7</v>
      </c>
      <c r="H2676" t="str">
        <f t="shared" si="41"/>
        <v>INSERT INTO "TeamRanks" (team_id,team_sport_id,team_rank) VALUES (444,50,7);</v>
      </c>
    </row>
    <row r="2677" spans="2:8" x14ac:dyDescent="0.25">
      <c r="B2677" t="s">
        <v>1214</v>
      </c>
      <c r="C2677">
        <f>INDEX(NationalTeams!B:B,MATCH(B2677,NationalTeams!C:C,0))</f>
        <v>445</v>
      </c>
      <c r="D2677" t="s">
        <v>1227</v>
      </c>
      <c r="E2677">
        <f>INDEX(TeamSports!B:B,MATCH(D2677,TeamSports!C:C,0))</f>
        <v>50</v>
      </c>
      <c r="F2677">
        <f>INDEX(RanksTable!X:X,MATCH(B2677,RanksTable!B:B,0))</f>
        <v>7</v>
      </c>
      <c r="H2677" t="str">
        <f t="shared" si="41"/>
        <v>INSERT INTO "TeamRanks" (team_id,team_sport_id,team_rank) VALUES (445,50,7);</v>
      </c>
    </row>
    <row r="2678" spans="2:8" x14ac:dyDescent="0.25">
      <c r="B2678" t="s">
        <v>1215</v>
      </c>
      <c r="C2678">
        <f>INDEX(NationalTeams!B:B,MATCH(B2678,NationalTeams!C:C,0))</f>
        <v>446</v>
      </c>
      <c r="D2678" t="s">
        <v>1227</v>
      </c>
      <c r="E2678">
        <f>INDEX(TeamSports!B:B,MATCH(D2678,TeamSports!C:C,0))</f>
        <v>50</v>
      </c>
      <c r="F2678">
        <f>INDEX(RanksTable!X:X,MATCH(B2678,RanksTable!B:B,0))</f>
        <v>7</v>
      </c>
      <c r="H2678" t="str">
        <f t="shared" si="41"/>
        <v>INSERT INTO "TeamRanks" (team_id,team_sport_id,team_rank) VALUES (446,50,7);</v>
      </c>
    </row>
    <row r="2679" spans="2:8" x14ac:dyDescent="0.25">
      <c r="B2679" t="s">
        <v>440</v>
      </c>
      <c r="C2679">
        <f>INDEX(NationalTeams!B:B,MATCH(B2679,NationalTeams!C:C,0))</f>
        <v>1</v>
      </c>
      <c r="D2679" t="s">
        <v>1244</v>
      </c>
      <c r="E2679">
        <f>INDEX(TeamSports!B:B,MATCH(D2679,TeamSports!C:C,0))</f>
        <v>29</v>
      </c>
      <c r="F2679">
        <f>INDEX(RanksTable!K:K,MATCH(B2679,RanksTable!B:B,0))</f>
        <v>7</v>
      </c>
      <c r="H2679" t="str">
        <f t="shared" si="41"/>
        <v>INSERT INTO "TeamRanks" (team_id,team_sport_id,team_rank) VALUES (1,29,7);</v>
      </c>
    </row>
    <row r="2680" spans="2:8" x14ac:dyDescent="0.25">
      <c r="B2680" t="s">
        <v>321</v>
      </c>
      <c r="C2680">
        <f>INDEX(NationalTeams!B:B,MATCH(B2680,NationalTeams!C:C,0))</f>
        <v>2</v>
      </c>
      <c r="D2680" t="s">
        <v>1244</v>
      </c>
      <c r="E2680">
        <f>INDEX(TeamSports!B:B,MATCH(D2680,TeamSports!C:C,0))</f>
        <v>29</v>
      </c>
      <c r="F2680">
        <f>INDEX(RanksTable!K:K,MATCH(B2680,RanksTable!B:B,0))</f>
        <v>7</v>
      </c>
      <c r="H2680" t="str">
        <f t="shared" si="41"/>
        <v>INSERT INTO "TeamRanks" (team_id,team_sport_id,team_rank) VALUES (2,29,7);</v>
      </c>
    </row>
    <row r="2681" spans="2:8" x14ac:dyDescent="0.25">
      <c r="B2681" t="s">
        <v>520</v>
      </c>
      <c r="C2681">
        <f>INDEX(NationalTeams!B:B,MATCH(B2681,NationalTeams!C:C,0))</f>
        <v>3</v>
      </c>
      <c r="D2681" t="s">
        <v>1244</v>
      </c>
      <c r="E2681">
        <f>INDEX(TeamSports!B:B,MATCH(D2681,TeamSports!C:C,0))</f>
        <v>29</v>
      </c>
      <c r="F2681">
        <f>INDEX(RanksTable!K:K,MATCH(B2681,RanksTable!B:B,0))</f>
        <v>7</v>
      </c>
      <c r="H2681" t="str">
        <f t="shared" si="41"/>
        <v>INSERT INTO "TeamRanks" (team_id,team_sport_id,team_rank) VALUES (3,29,7);</v>
      </c>
    </row>
    <row r="2682" spans="2:8" x14ac:dyDescent="0.25">
      <c r="B2682" t="s">
        <v>489</v>
      </c>
      <c r="C2682">
        <f>INDEX(NationalTeams!B:B,MATCH(B2682,NationalTeams!C:C,0))</f>
        <v>4</v>
      </c>
      <c r="D2682" t="s">
        <v>1244</v>
      </c>
      <c r="E2682">
        <f>INDEX(TeamSports!B:B,MATCH(D2682,TeamSports!C:C,0))</f>
        <v>29</v>
      </c>
      <c r="F2682">
        <f>INDEX(RanksTable!K:K,MATCH(B2682,RanksTable!B:B,0))</f>
        <v>2</v>
      </c>
      <c r="H2682" t="str">
        <f t="shared" si="41"/>
        <v>INSERT INTO "TeamRanks" (team_id,team_sport_id,team_rank) VALUES (4,29,2);</v>
      </c>
    </row>
    <row r="2683" spans="2:8" x14ac:dyDescent="0.25">
      <c r="B2683" t="s">
        <v>329</v>
      </c>
      <c r="C2683">
        <f>INDEX(NationalTeams!B:B,MATCH(B2683,NationalTeams!C:C,0))</f>
        <v>5</v>
      </c>
      <c r="D2683" t="s">
        <v>1244</v>
      </c>
      <c r="E2683">
        <f>INDEX(TeamSports!B:B,MATCH(D2683,TeamSports!C:C,0))</f>
        <v>29</v>
      </c>
      <c r="F2683">
        <f>INDEX(RanksTable!K:K,MATCH(B2683,RanksTable!B:B,0))</f>
        <v>7</v>
      </c>
      <c r="H2683" t="str">
        <f t="shared" si="41"/>
        <v>INSERT INTO "TeamRanks" (team_id,team_sport_id,team_rank) VALUES (5,29,7);</v>
      </c>
    </row>
    <row r="2684" spans="2:8" x14ac:dyDescent="0.25">
      <c r="B2684" t="s">
        <v>538</v>
      </c>
      <c r="C2684">
        <f>INDEX(NationalTeams!B:B,MATCH(B2684,NationalTeams!C:C,0))</f>
        <v>6</v>
      </c>
      <c r="D2684" t="s">
        <v>1244</v>
      </c>
      <c r="E2684">
        <f>INDEX(TeamSports!B:B,MATCH(D2684,TeamSports!C:C,0))</f>
        <v>29</v>
      </c>
      <c r="F2684">
        <f>INDEX(RanksTable!K:K,MATCH(B2684,RanksTable!B:B,0))</f>
        <v>5</v>
      </c>
      <c r="H2684" t="str">
        <f t="shared" si="41"/>
        <v>INSERT INTO "TeamRanks" (team_id,team_sport_id,team_rank) VALUES (6,29,5);</v>
      </c>
    </row>
    <row r="2685" spans="2:8" x14ac:dyDescent="0.25">
      <c r="B2685" t="s">
        <v>357</v>
      </c>
      <c r="C2685">
        <f>INDEX(NationalTeams!B:B,MATCH(B2685,NationalTeams!C:C,0))</f>
        <v>7</v>
      </c>
      <c r="D2685" t="s">
        <v>1244</v>
      </c>
      <c r="E2685">
        <f>INDEX(TeamSports!B:B,MATCH(D2685,TeamSports!C:C,0))</f>
        <v>29</v>
      </c>
      <c r="F2685">
        <f>INDEX(RanksTable!K:K,MATCH(B2685,RanksTable!B:B,0))</f>
        <v>7</v>
      </c>
      <c r="H2685" t="str">
        <f t="shared" si="41"/>
        <v>INSERT INTO "TeamRanks" (team_id,team_sport_id,team_rank) VALUES (7,29,7);</v>
      </c>
    </row>
    <row r="2686" spans="2:8" x14ac:dyDescent="0.25">
      <c r="B2686" t="s">
        <v>420</v>
      </c>
      <c r="C2686">
        <f>INDEX(NationalTeams!B:B,MATCH(B2686,NationalTeams!C:C,0))</f>
        <v>8</v>
      </c>
      <c r="D2686" t="s">
        <v>1244</v>
      </c>
      <c r="E2686">
        <f>INDEX(TeamSports!B:B,MATCH(D2686,TeamSports!C:C,0))</f>
        <v>29</v>
      </c>
      <c r="F2686">
        <f>INDEX(RanksTable!K:K,MATCH(B2686,RanksTable!B:B,0))</f>
        <v>7</v>
      </c>
      <c r="H2686" t="str">
        <f t="shared" si="41"/>
        <v>INSERT INTO "TeamRanks" (team_id,team_sport_id,team_rank) VALUES (8,29,7);</v>
      </c>
    </row>
    <row r="2687" spans="2:8" x14ac:dyDescent="0.25">
      <c r="B2687" t="s">
        <v>400</v>
      </c>
      <c r="C2687">
        <f>INDEX(NationalTeams!B:B,MATCH(B2687,NationalTeams!C:C,0))</f>
        <v>9</v>
      </c>
      <c r="D2687" t="s">
        <v>1244</v>
      </c>
      <c r="E2687">
        <f>INDEX(TeamSports!B:B,MATCH(D2687,TeamSports!C:C,0))</f>
        <v>29</v>
      </c>
      <c r="F2687">
        <f>INDEX(RanksTable!K:K,MATCH(B2687,RanksTable!B:B,0))</f>
        <v>7</v>
      </c>
      <c r="H2687" t="str">
        <f t="shared" si="41"/>
        <v>INSERT INTO "TeamRanks" (team_id,team_sport_id,team_rank) VALUES (9,29,7);</v>
      </c>
    </row>
    <row r="2688" spans="2:8" x14ac:dyDescent="0.25">
      <c r="B2688" t="s">
        <v>428</v>
      </c>
      <c r="C2688">
        <f>INDEX(NationalTeams!B:B,MATCH(B2688,NationalTeams!C:C,0))</f>
        <v>10</v>
      </c>
      <c r="D2688" t="s">
        <v>1244</v>
      </c>
      <c r="E2688">
        <f>INDEX(TeamSports!B:B,MATCH(D2688,TeamSports!C:C,0))</f>
        <v>29</v>
      </c>
      <c r="F2688">
        <f>INDEX(RanksTable!K:K,MATCH(B2688,RanksTable!B:B,0))</f>
        <v>5</v>
      </c>
      <c r="H2688" t="str">
        <f t="shared" si="41"/>
        <v>INSERT INTO "TeamRanks" (team_id,team_sport_id,team_rank) VALUES (10,29,5);</v>
      </c>
    </row>
    <row r="2689" spans="2:8" x14ac:dyDescent="0.25">
      <c r="B2689" t="s">
        <v>324</v>
      </c>
      <c r="C2689">
        <f>INDEX(NationalTeams!B:B,MATCH(B2689,NationalTeams!C:C,0))</f>
        <v>11</v>
      </c>
      <c r="D2689" t="s">
        <v>1244</v>
      </c>
      <c r="E2689">
        <f>INDEX(TeamSports!B:B,MATCH(D2689,TeamSports!C:C,0))</f>
        <v>29</v>
      </c>
      <c r="F2689">
        <f>INDEX(RanksTable!K:K,MATCH(B2689,RanksTable!B:B,0))</f>
        <v>7</v>
      </c>
      <c r="H2689" t="str">
        <f t="shared" si="41"/>
        <v>INSERT INTO "TeamRanks" (team_id,team_sport_id,team_rank) VALUES (11,29,7);</v>
      </c>
    </row>
    <row r="2690" spans="2:8" x14ac:dyDescent="0.25">
      <c r="B2690" t="s">
        <v>376</v>
      </c>
      <c r="C2690">
        <f>INDEX(NationalTeams!B:B,MATCH(B2690,NationalTeams!C:C,0))</f>
        <v>12</v>
      </c>
      <c r="D2690" t="s">
        <v>1244</v>
      </c>
      <c r="E2690">
        <f>INDEX(TeamSports!B:B,MATCH(D2690,TeamSports!C:C,0))</f>
        <v>29</v>
      </c>
      <c r="F2690">
        <f>INDEX(RanksTable!K:K,MATCH(B2690,RanksTable!B:B,0))</f>
        <v>7</v>
      </c>
      <c r="H2690" t="str">
        <f t="shared" si="41"/>
        <v>INSERT INTO "TeamRanks" (team_id,team_sport_id,team_rank) VALUES (12,29,7);</v>
      </c>
    </row>
    <row r="2691" spans="2:8" x14ac:dyDescent="0.25">
      <c r="B2691" t="s">
        <v>529</v>
      </c>
      <c r="C2691">
        <f>INDEX(NationalTeams!B:B,MATCH(B2691,NationalTeams!C:C,0))</f>
        <v>13</v>
      </c>
      <c r="D2691" t="s">
        <v>1244</v>
      </c>
      <c r="E2691">
        <f>INDEX(TeamSports!B:B,MATCH(D2691,TeamSports!C:C,0))</f>
        <v>29</v>
      </c>
      <c r="F2691">
        <f>INDEX(RanksTable!K:K,MATCH(B2691,RanksTable!B:B,0))</f>
        <v>7</v>
      </c>
      <c r="H2691" t="str">
        <f t="shared" si="41"/>
        <v>INSERT INTO "TeamRanks" (team_id,team_sport_id,team_rank) VALUES (13,29,7);</v>
      </c>
    </row>
    <row r="2692" spans="2:8" x14ac:dyDescent="0.25">
      <c r="B2692" t="s">
        <v>415</v>
      </c>
      <c r="C2692">
        <f>INDEX(NationalTeams!B:B,MATCH(B2692,NationalTeams!C:C,0))</f>
        <v>14</v>
      </c>
      <c r="D2692" t="s">
        <v>1244</v>
      </c>
      <c r="E2692">
        <f>INDEX(TeamSports!B:B,MATCH(D2692,TeamSports!C:C,0))</f>
        <v>29</v>
      </c>
      <c r="F2692">
        <f>INDEX(RanksTable!K:K,MATCH(B2692,RanksTable!B:B,0))</f>
        <v>7</v>
      </c>
      <c r="H2692" t="str">
        <f t="shared" ref="H2692:H2755" si="42">_xlfn.CONCAT($H$1,$L$1,$C$1,$L$1," ",$J$1,$C$2,$N$1,$E$2,$N$1,$F$2,$K$1,$I$1,$J$1,C2692,$N$1,E2692,$N$1,F2692,$K$1,$O$1)</f>
        <v>INSERT INTO "TeamRanks" (team_id,team_sport_id,team_rank) VALUES (14,29,7);</v>
      </c>
    </row>
    <row r="2693" spans="2:8" x14ac:dyDescent="0.25">
      <c r="B2693" t="s">
        <v>424</v>
      </c>
      <c r="C2693">
        <f>INDEX(NationalTeams!B:B,MATCH(B2693,NationalTeams!C:C,0))</f>
        <v>15</v>
      </c>
      <c r="D2693" t="s">
        <v>1244</v>
      </c>
      <c r="E2693">
        <f>INDEX(TeamSports!B:B,MATCH(D2693,TeamSports!C:C,0))</f>
        <v>29</v>
      </c>
      <c r="F2693">
        <f>INDEX(RanksTable!K:K,MATCH(B2693,RanksTable!B:B,0))</f>
        <v>7</v>
      </c>
      <c r="H2693" t="str">
        <f t="shared" si="42"/>
        <v>INSERT INTO "TeamRanks" (team_id,team_sport_id,team_rank) VALUES (15,29,7);</v>
      </c>
    </row>
    <row r="2694" spans="2:8" x14ac:dyDescent="0.25">
      <c r="B2694" t="s">
        <v>426</v>
      </c>
      <c r="C2694">
        <f>INDEX(NationalTeams!B:B,MATCH(B2694,NationalTeams!C:C,0))</f>
        <v>16</v>
      </c>
      <c r="D2694" t="s">
        <v>1244</v>
      </c>
      <c r="E2694">
        <f>INDEX(TeamSports!B:B,MATCH(D2694,TeamSports!C:C,0))</f>
        <v>29</v>
      </c>
      <c r="F2694">
        <f>INDEX(RanksTable!K:K,MATCH(B2694,RanksTable!B:B,0))</f>
        <v>3</v>
      </c>
      <c r="H2694" t="str">
        <f t="shared" si="42"/>
        <v>INSERT INTO "TeamRanks" (team_id,team_sport_id,team_rank) VALUES (16,29,3);</v>
      </c>
    </row>
    <row r="2695" spans="2:8" x14ac:dyDescent="0.25">
      <c r="B2695" t="s">
        <v>514</v>
      </c>
      <c r="C2695">
        <f>INDEX(NationalTeams!B:B,MATCH(B2695,NationalTeams!C:C,0))</f>
        <v>17</v>
      </c>
      <c r="D2695" t="s">
        <v>1244</v>
      </c>
      <c r="E2695">
        <f>INDEX(TeamSports!B:B,MATCH(D2695,TeamSports!C:C,0))</f>
        <v>29</v>
      </c>
      <c r="F2695">
        <f>INDEX(RanksTable!K:K,MATCH(B2695,RanksTable!B:B,0))</f>
        <v>3</v>
      </c>
      <c r="H2695" t="str">
        <f t="shared" si="42"/>
        <v>INSERT INTO "TeamRanks" (team_id,team_sport_id,team_rank) VALUES (17,29,3);</v>
      </c>
    </row>
    <row r="2696" spans="2:8" x14ac:dyDescent="0.25">
      <c r="B2696" t="s">
        <v>535</v>
      </c>
      <c r="C2696">
        <f>INDEX(NationalTeams!B:B,MATCH(B2696,NationalTeams!C:C,0))</f>
        <v>18</v>
      </c>
      <c r="D2696" t="s">
        <v>1244</v>
      </c>
      <c r="E2696">
        <f>INDEX(TeamSports!B:B,MATCH(D2696,TeamSports!C:C,0))</f>
        <v>29</v>
      </c>
      <c r="F2696">
        <f>INDEX(RanksTable!K:K,MATCH(B2696,RanksTable!B:B,0))</f>
        <v>7</v>
      </c>
      <c r="H2696" t="str">
        <f t="shared" si="42"/>
        <v>INSERT INTO "TeamRanks" (team_id,team_sport_id,team_rank) VALUES (18,29,7);</v>
      </c>
    </row>
    <row r="2697" spans="2:8" x14ac:dyDescent="0.25">
      <c r="B2697" t="s">
        <v>419</v>
      </c>
      <c r="C2697">
        <f>INDEX(NationalTeams!B:B,MATCH(B2697,NationalTeams!C:C,0))</f>
        <v>19</v>
      </c>
      <c r="D2697" t="s">
        <v>1244</v>
      </c>
      <c r="E2697">
        <f>INDEX(TeamSports!B:B,MATCH(D2697,TeamSports!C:C,0))</f>
        <v>29</v>
      </c>
      <c r="F2697">
        <f>INDEX(RanksTable!K:K,MATCH(B2697,RanksTable!B:B,0))</f>
        <v>7</v>
      </c>
      <c r="H2697" t="str">
        <f t="shared" si="42"/>
        <v>INSERT INTO "TeamRanks" (team_id,team_sport_id,team_rank) VALUES (19,29,7);</v>
      </c>
    </row>
    <row r="2698" spans="2:8" x14ac:dyDescent="0.25">
      <c r="B2698" t="s">
        <v>433</v>
      </c>
      <c r="C2698">
        <f>INDEX(NationalTeams!B:B,MATCH(B2698,NationalTeams!C:C,0))</f>
        <v>20</v>
      </c>
      <c r="D2698" t="s">
        <v>1244</v>
      </c>
      <c r="E2698">
        <f>INDEX(TeamSports!B:B,MATCH(D2698,TeamSports!C:C,0))</f>
        <v>29</v>
      </c>
      <c r="F2698">
        <f>INDEX(RanksTable!K:K,MATCH(B2698,RanksTable!B:B,0))</f>
        <v>7</v>
      </c>
      <c r="H2698" t="str">
        <f t="shared" si="42"/>
        <v>INSERT INTO "TeamRanks" (team_id,team_sport_id,team_rank) VALUES (20,29,7);</v>
      </c>
    </row>
    <row r="2699" spans="2:8" x14ac:dyDescent="0.25">
      <c r="B2699" t="s">
        <v>465</v>
      </c>
      <c r="C2699">
        <f>INDEX(NationalTeams!B:B,MATCH(B2699,NationalTeams!C:C,0))</f>
        <v>21</v>
      </c>
      <c r="D2699" t="s">
        <v>1244</v>
      </c>
      <c r="E2699">
        <f>INDEX(TeamSports!B:B,MATCH(D2699,TeamSports!C:C,0))</f>
        <v>29</v>
      </c>
      <c r="F2699">
        <f>INDEX(RanksTable!K:K,MATCH(B2699,RanksTable!B:B,0))</f>
        <v>7</v>
      </c>
      <c r="H2699" t="str">
        <f t="shared" si="42"/>
        <v>INSERT INTO "TeamRanks" (team_id,team_sport_id,team_rank) VALUES (21,29,7);</v>
      </c>
    </row>
    <row r="2700" spans="2:8" x14ac:dyDescent="0.25">
      <c r="B2700" t="s">
        <v>408</v>
      </c>
      <c r="C2700">
        <f>INDEX(NationalTeams!B:B,MATCH(B2700,NationalTeams!C:C,0))</f>
        <v>22</v>
      </c>
      <c r="D2700" t="s">
        <v>1244</v>
      </c>
      <c r="E2700">
        <f>INDEX(TeamSports!B:B,MATCH(D2700,TeamSports!C:C,0))</f>
        <v>29</v>
      </c>
      <c r="F2700">
        <f>INDEX(RanksTable!K:K,MATCH(B2700,RanksTable!B:B,0))</f>
        <v>7</v>
      </c>
      <c r="H2700" t="str">
        <f t="shared" si="42"/>
        <v>INSERT INTO "TeamRanks" (team_id,team_sport_id,team_rank) VALUES (22,29,7);</v>
      </c>
    </row>
    <row r="2701" spans="2:8" x14ac:dyDescent="0.25">
      <c r="B2701" t="s">
        <v>505</v>
      </c>
      <c r="C2701">
        <f>INDEX(NationalTeams!B:B,MATCH(B2701,NationalTeams!C:C,0))</f>
        <v>23</v>
      </c>
      <c r="D2701" t="s">
        <v>1244</v>
      </c>
      <c r="E2701">
        <f>INDEX(TeamSports!B:B,MATCH(D2701,TeamSports!C:C,0))</f>
        <v>29</v>
      </c>
      <c r="F2701">
        <f>INDEX(RanksTable!K:K,MATCH(B2701,RanksTable!B:B,0))</f>
        <v>4</v>
      </c>
      <c r="H2701" t="str">
        <f t="shared" si="42"/>
        <v>INSERT INTO "TeamRanks" (team_id,team_sport_id,team_rank) VALUES (23,29,4);</v>
      </c>
    </row>
    <row r="2702" spans="2:8" x14ac:dyDescent="0.25">
      <c r="B2702" t="s">
        <v>334</v>
      </c>
      <c r="C2702">
        <f>INDEX(NationalTeams!B:B,MATCH(B2702,NationalTeams!C:C,0))</f>
        <v>24</v>
      </c>
      <c r="D2702" t="s">
        <v>1244</v>
      </c>
      <c r="E2702">
        <f>INDEX(TeamSports!B:B,MATCH(D2702,TeamSports!C:C,0))</f>
        <v>29</v>
      </c>
      <c r="F2702">
        <f>INDEX(RanksTable!K:K,MATCH(B2702,RanksTable!B:B,0))</f>
        <v>7</v>
      </c>
      <c r="H2702" t="str">
        <f t="shared" si="42"/>
        <v>INSERT INTO "TeamRanks" (team_id,team_sport_id,team_rank) VALUES (24,29,7);</v>
      </c>
    </row>
    <row r="2703" spans="2:8" x14ac:dyDescent="0.25">
      <c r="B2703" t="s">
        <v>337</v>
      </c>
      <c r="C2703">
        <f>INDEX(NationalTeams!B:B,MATCH(B2703,NationalTeams!C:C,0))</f>
        <v>25</v>
      </c>
      <c r="D2703" t="s">
        <v>1244</v>
      </c>
      <c r="E2703">
        <f>INDEX(TeamSports!B:B,MATCH(D2703,TeamSports!C:C,0))</f>
        <v>29</v>
      </c>
      <c r="F2703">
        <f>INDEX(RanksTable!K:K,MATCH(B2703,RanksTable!B:B,0))</f>
        <v>7</v>
      </c>
      <c r="H2703" t="str">
        <f t="shared" si="42"/>
        <v>INSERT INTO "TeamRanks" (team_id,team_sport_id,team_rank) VALUES (25,29,7);</v>
      </c>
    </row>
    <row r="2704" spans="2:8" x14ac:dyDescent="0.25">
      <c r="B2704" t="s">
        <v>403</v>
      </c>
      <c r="C2704">
        <f>INDEX(NationalTeams!B:B,MATCH(B2704,NationalTeams!C:C,0))</f>
        <v>26</v>
      </c>
      <c r="D2704" t="s">
        <v>1244</v>
      </c>
      <c r="E2704">
        <f>INDEX(TeamSports!B:B,MATCH(D2704,TeamSports!C:C,0))</f>
        <v>29</v>
      </c>
      <c r="F2704">
        <f>INDEX(RanksTable!K:K,MATCH(B2704,RanksTable!B:B,0))</f>
        <v>7</v>
      </c>
      <c r="H2704" t="str">
        <f t="shared" si="42"/>
        <v>INSERT INTO "TeamRanks" (team_id,team_sport_id,team_rank) VALUES (26,29,7);</v>
      </c>
    </row>
    <row r="2705" spans="2:8" x14ac:dyDescent="0.25">
      <c r="B2705" t="s">
        <v>525</v>
      </c>
      <c r="C2705">
        <f>INDEX(NationalTeams!B:B,MATCH(B2705,NationalTeams!C:C,0))</f>
        <v>27</v>
      </c>
      <c r="D2705" t="s">
        <v>1244</v>
      </c>
      <c r="E2705">
        <f>INDEX(TeamSports!B:B,MATCH(D2705,TeamSports!C:C,0))</f>
        <v>29</v>
      </c>
      <c r="F2705">
        <f>INDEX(RanksTable!K:K,MATCH(B2705,RanksTable!B:B,0))</f>
        <v>6</v>
      </c>
      <c r="H2705" t="str">
        <f t="shared" si="42"/>
        <v>INSERT INTO "TeamRanks" (team_id,team_sport_id,team_rank) VALUES (27,29,6);</v>
      </c>
    </row>
    <row r="2706" spans="2:8" x14ac:dyDescent="0.25">
      <c r="B2706" t="s">
        <v>453</v>
      </c>
      <c r="C2706">
        <f>INDEX(NationalTeams!B:B,MATCH(B2706,NationalTeams!C:C,0))</f>
        <v>28</v>
      </c>
      <c r="D2706" t="s">
        <v>1244</v>
      </c>
      <c r="E2706">
        <f>INDEX(TeamSports!B:B,MATCH(D2706,TeamSports!C:C,0))</f>
        <v>29</v>
      </c>
      <c r="F2706">
        <f>INDEX(RanksTable!K:K,MATCH(B2706,RanksTable!B:B,0))</f>
        <v>7</v>
      </c>
      <c r="H2706" t="str">
        <f t="shared" si="42"/>
        <v>INSERT INTO "TeamRanks" (team_id,team_sport_id,team_rank) VALUES (28,29,7);</v>
      </c>
    </row>
    <row r="2707" spans="2:8" x14ac:dyDescent="0.25">
      <c r="B2707" t="s">
        <v>353</v>
      </c>
      <c r="C2707">
        <f>INDEX(NationalTeams!B:B,MATCH(B2707,NationalTeams!C:C,0))</f>
        <v>29</v>
      </c>
      <c r="D2707" t="s">
        <v>1244</v>
      </c>
      <c r="E2707">
        <f>INDEX(TeamSports!B:B,MATCH(D2707,TeamSports!C:C,0))</f>
        <v>29</v>
      </c>
      <c r="F2707">
        <f>INDEX(RanksTable!K:K,MATCH(B2707,RanksTable!B:B,0))</f>
        <v>7</v>
      </c>
      <c r="H2707" t="str">
        <f t="shared" si="42"/>
        <v>INSERT INTO "TeamRanks" (team_id,team_sport_id,team_rank) VALUES (29,29,7);</v>
      </c>
    </row>
    <row r="2708" spans="2:8" x14ac:dyDescent="0.25">
      <c r="B2708" t="s">
        <v>516</v>
      </c>
      <c r="C2708">
        <f>INDEX(NationalTeams!B:B,MATCH(B2708,NationalTeams!C:C,0))</f>
        <v>30</v>
      </c>
      <c r="D2708" t="s">
        <v>1244</v>
      </c>
      <c r="E2708">
        <f>INDEX(TeamSports!B:B,MATCH(D2708,TeamSports!C:C,0))</f>
        <v>29</v>
      </c>
      <c r="F2708">
        <f>INDEX(RanksTable!K:K,MATCH(B2708,RanksTable!B:B,0))</f>
        <v>6</v>
      </c>
      <c r="H2708" t="str">
        <f t="shared" si="42"/>
        <v>INSERT INTO "TeamRanks" (team_id,team_sport_id,team_rank) VALUES (30,29,6);</v>
      </c>
    </row>
    <row r="2709" spans="2:8" x14ac:dyDescent="0.25">
      <c r="B2709" t="s">
        <v>340</v>
      </c>
      <c r="C2709">
        <f>INDEX(NationalTeams!B:B,MATCH(B2709,NationalTeams!C:C,0))</f>
        <v>31</v>
      </c>
      <c r="D2709" t="s">
        <v>1244</v>
      </c>
      <c r="E2709">
        <f>INDEX(TeamSports!B:B,MATCH(D2709,TeamSports!C:C,0))</f>
        <v>29</v>
      </c>
      <c r="F2709">
        <f>INDEX(RanksTable!K:K,MATCH(B2709,RanksTable!B:B,0))</f>
        <v>7</v>
      </c>
      <c r="H2709" t="str">
        <f t="shared" si="42"/>
        <v>INSERT INTO "TeamRanks" (team_id,team_sport_id,team_rank) VALUES (31,29,7);</v>
      </c>
    </row>
    <row r="2710" spans="2:8" x14ac:dyDescent="0.25">
      <c r="B2710" t="s">
        <v>327</v>
      </c>
      <c r="C2710">
        <f>INDEX(NationalTeams!B:B,MATCH(B2710,NationalTeams!C:C,0))</f>
        <v>32</v>
      </c>
      <c r="D2710" t="s">
        <v>1244</v>
      </c>
      <c r="E2710">
        <f>INDEX(TeamSports!B:B,MATCH(D2710,TeamSports!C:C,0))</f>
        <v>29</v>
      </c>
      <c r="F2710">
        <f>INDEX(RanksTable!K:K,MATCH(B2710,RanksTable!B:B,0))</f>
        <v>5</v>
      </c>
      <c r="H2710" t="str">
        <f t="shared" si="42"/>
        <v>INSERT INTO "TeamRanks" (team_id,team_sport_id,team_rank) VALUES (32,29,5);</v>
      </c>
    </row>
    <row r="2711" spans="2:8" x14ac:dyDescent="0.25">
      <c r="B2711" t="s">
        <v>478</v>
      </c>
      <c r="C2711">
        <f>INDEX(NationalTeams!B:B,MATCH(B2711,NationalTeams!C:C,0))</f>
        <v>33</v>
      </c>
      <c r="D2711" t="s">
        <v>1244</v>
      </c>
      <c r="E2711">
        <f>INDEX(TeamSports!B:B,MATCH(D2711,TeamSports!C:C,0))</f>
        <v>29</v>
      </c>
      <c r="F2711">
        <f>INDEX(RanksTable!K:K,MATCH(B2711,RanksTable!B:B,0))</f>
        <v>7</v>
      </c>
      <c r="H2711" t="str">
        <f t="shared" si="42"/>
        <v>INSERT INTO "TeamRanks" (team_id,team_sport_id,team_rank) VALUES (33,29,7);</v>
      </c>
    </row>
    <row r="2712" spans="2:8" x14ac:dyDescent="0.25">
      <c r="B2712" t="s">
        <v>510</v>
      </c>
      <c r="C2712">
        <f>INDEX(NationalTeams!B:B,MATCH(B2712,NationalTeams!C:C,0))</f>
        <v>34</v>
      </c>
      <c r="D2712" t="s">
        <v>1244</v>
      </c>
      <c r="E2712">
        <f>INDEX(TeamSports!B:B,MATCH(D2712,TeamSports!C:C,0))</f>
        <v>29</v>
      </c>
      <c r="F2712">
        <f>INDEX(RanksTable!K:K,MATCH(B2712,RanksTable!B:B,0))</f>
        <v>5</v>
      </c>
      <c r="H2712" t="str">
        <f t="shared" si="42"/>
        <v>INSERT INTO "TeamRanks" (team_id,team_sport_id,team_rank) VALUES (34,29,5);</v>
      </c>
    </row>
    <row r="2713" spans="2:8" x14ac:dyDescent="0.25">
      <c r="B2713" t="s">
        <v>366</v>
      </c>
      <c r="C2713">
        <f>INDEX(NationalTeams!B:B,MATCH(B2713,NationalTeams!C:C,0))</f>
        <v>35</v>
      </c>
      <c r="D2713" t="s">
        <v>1244</v>
      </c>
      <c r="E2713">
        <f>INDEX(TeamSports!B:B,MATCH(D2713,TeamSports!C:C,0))</f>
        <v>29</v>
      </c>
      <c r="F2713">
        <f>INDEX(RanksTable!K:K,MATCH(B2713,RanksTable!B:B,0))</f>
        <v>7</v>
      </c>
      <c r="H2713" t="str">
        <f t="shared" si="42"/>
        <v>INSERT INTO "TeamRanks" (team_id,team_sport_id,team_rank) VALUES (35,29,7);</v>
      </c>
    </row>
    <row r="2714" spans="2:8" x14ac:dyDescent="0.25">
      <c r="B2714" t="s">
        <v>341</v>
      </c>
      <c r="C2714">
        <f>INDEX(NationalTeams!B:B,MATCH(B2714,NationalTeams!C:C,0))</f>
        <v>36</v>
      </c>
      <c r="D2714" t="s">
        <v>1244</v>
      </c>
      <c r="E2714">
        <f>INDEX(TeamSports!B:B,MATCH(D2714,TeamSports!C:C,0))</f>
        <v>29</v>
      </c>
      <c r="F2714">
        <f>INDEX(RanksTable!K:K,MATCH(B2714,RanksTable!B:B,0))</f>
        <v>7</v>
      </c>
      <c r="H2714" t="str">
        <f t="shared" si="42"/>
        <v>INSERT INTO "TeamRanks" (team_id,team_sport_id,team_rank) VALUES (36,29,7);</v>
      </c>
    </row>
    <row r="2715" spans="2:8" x14ac:dyDescent="0.25">
      <c r="B2715" t="s">
        <v>454</v>
      </c>
      <c r="C2715">
        <f>INDEX(NationalTeams!B:B,MATCH(B2715,NationalTeams!C:C,0))</f>
        <v>37</v>
      </c>
      <c r="D2715" t="s">
        <v>1244</v>
      </c>
      <c r="E2715">
        <f>INDEX(TeamSports!B:B,MATCH(D2715,TeamSports!C:C,0))</f>
        <v>29</v>
      </c>
      <c r="F2715">
        <f>INDEX(RanksTable!K:K,MATCH(B2715,RanksTable!B:B,0))</f>
        <v>7</v>
      </c>
      <c r="H2715" t="str">
        <f t="shared" si="42"/>
        <v>INSERT INTO "TeamRanks" (team_id,team_sport_id,team_rank) VALUES (37,29,7);</v>
      </c>
    </row>
    <row r="2716" spans="2:8" x14ac:dyDescent="0.25">
      <c r="B2716" t="s">
        <v>371</v>
      </c>
      <c r="C2716">
        <f>INDEX(NationalTeams!B:B,MATCH(B2716,NationalTeams!C:C,0))</f>
        <v>38</v>
      </c>
      <c r="D2716" t="s">
        <v>1244</v>
      </c>
      <c r="E2716">
        <f>INDEX(TeamSports!B:B,MATCH(D2716,TeamSports!C:C,0))</f>
        <v>29</v>
      </c>
      <c r="F2716">
        <f>INDEX(RanksTable!K:K,MATCH(B2716,RanksTable!B:B,0))</f>
        <v>7</v>
      </c>
      <c r="H2716" t="str">
        <f t="shared" si="42"/>
        <v>INSERT INTO "TeamRanks" (team_id,team_sport_id,team_rank) VALUES (38,29,7);</v>
      </c>
    </row>
    <row r="2717" spans="2:8" x14ac:dyDescent="0.25">
      <c r="B2717" t="s">
        <v>462</v>
      </c>
      <c r="C2717">
        <f>INDEX(NationalTeams!B:B,MATCH(B2717,NationalTeams!C:C,0))</f>
        <v>39</v>
      </c>
      <c r="D2717" t="s">
        <v>1244</v>
      </c>
      <c r="E2717">
        <f>INDEX(TeamSports!B:B,MATCH(D2717,TeamSports!C:C,0))</f>
        <v>29</v>
      </c>
      <c r="F2717">
        <f>INDEX(RanksTable!K:K,MATCH(B2717,RanksTable!B:B,0))</f>
        <v>7</v>
      </c>
      <c r="H2717" t="str">
        <f t="shared" si="42"/>
        <v>INSERT INTO "TeamRanks" (team_id,team_sport_id,team_rank) VALUES (39,29,7);</v>
      </c>
    </row>
    <row r="2718" spans="2:8" x14ac:dyDescent="0.25">
      <c r="B2718" t="s">
        <v>322</v>
      </c>
      <c r="C2718">
        <f>INDEX(NationalTeams!B:B,MATCH(B2718,NationalTeams!C:C,0))</f>
        <v>40</v>
      </c>
      <c r="D2718" t="s">
        <v>1244</v>
      </c>
      <c r="E2718">
        <f>INDEX(TeamSports!B:B,MATCH(D2718,TeamSports!C:C,0))</f>
        <v>29</v>
      </c>
      <c r="F2718">
        <f>INDEX(RanksTable!K:K,MATCH(B2718,RanksTable!B:B,0))</f>
        <v>7</v>
      </c>
      <c r="H2718" t="str">
        <f t="shared" si="42"/>
        <v>INSERT INTO "TeamRanks" (team_id,team_sport_id,team_rank) VALUES (40,29,7);</v>
      </c>
    </row>
    <row r="2719" spans="2:8" x14ac:dyDescent="0.25">
      <c r="B2719" t="s">
        <v>355</v>
      </c>
      <c r="C2719">
        <f>INDEX(NationalTeams!B:B,MATCH(B2719,NationalTeams!C:C,0))</f>
        <v>41</v>
      </c>
      <c r="D2719" t="s">
        <v>1244</v>
      </c>
      <c r="E2719">
        <f>INDEX(TeamSports!B:B,MATCH(D2719,TeamSports!C:C,0))</f>
        <v>29</v>
      </c>
      <c r="F2719">
        <f>INDEX(RanksTable!K:K,MATCH(B2719,RanksTable!B:B,0))</f>
        <v>1</v>
      </c>
      <c r="H2719" t="str">
        <f t="shared" si="42"/>
        <v>INSERT INTO "TeamRanks" (team_id,team_sport_id,team_rank) VALUES (41,29,1);</v>
      </c>
    </row>
    <row r="2720" spans="2:8" x14ac:dyDescent="0.25">
      <c r="B2720" t="s">
        <v>344</v>
      </c>
      <c r="C2720">
        <f>INDEX(NationalTeams!B:B,MATCH(B2720,NationalTeams!C:C,0))</f>
        <v>42</v>
      </c>
      <c r="D2720" t="s">
        <v>1244</v>
      </c>
      <c r="E2720">
        <f>INDEX(TeamSports!B:B,MATCH(D2720,TeamSports!C:C,0))</f>
        <v>29</v>
      </c>
      <c r="F2720">
        <f>INDEX(RanksTable!K:K,MATCH(B2720,RanksTable!B:B,0))</f>
        <v>7</v>
      </c>
      <c r="H2720" t="str">
        <f t="shared" si="42"/>
        <v>INSERT INTO "TeamRanks" (team_id,team_sport_id,team_rank) VALUES (42,29,7);</v>
      </c>
    </row>
    <row r="2721" spans="2:8" x14ac:dyDescent="0.25">
      <c r="B2721" t="s">
        <v>330</v>
      </c>
      <c r="C2721">
        <f>INDEX(NationalTeams!B:B,MATCH(B2721,NationalTeams!C:C,0))</f>
        <v>43</v>
      </c>
      <c r="D2721" t="s">
        <v>1244</v>
      </c>
      <c r="E2721">
        <f>INDEX(TeamSports!B:B,MATCH(D2721,TeamSports!C:C,0))</f>
        <v>29</v>
      </c>
      <c r="F2721">
        <f>INDEX(RanksTable!K:K,MATCH(B2721,RanksTable!B:B,0))</f>
        <v>7</v>
      </c>
      <c r="H2721" t="str">
        <f t="shared" si="42"/>
        <v>INSERT INTO "TeamRanks" (team_id,team_sport_id,team_rank) VALUES (43,29,7);</v>
      </c>
    </row>
    <row r="2722" spans="2:8" x14ac:dyDescent="0.25">
      <c r="B2722" t="s">
        <v>429</v>
      </c>
      <c r="C2722">
        <f>INDEX(NationalTeams!B:B,MATCH(B2722,NationalTeams!C:C,0))</f>
        <v>44</v>
      </c>
      <c r="D2722" t="s">
        <v>1244</v>
      </c>
      <c r="E2722">
        <f>INDEX(TeamSports!B:B,MATCH(D2722,TeamSports!C:C,0))</f>
        <v>29</v>
      </c>
      <c r="F2722">
        <f>INDEX(RanksTable!K:K,MATCH(B2722,RanksTable!B:B,0))</f>
        <v>2</v>
      </c>
      <c r="H2722" t="str">
        <f t="shared" si="42"/>
        <v>INSERT INTO "TeamRanks" (team_id,team_sport_id,team_rank) VALUES (44,29,2);</v>
      </c>
    </row>
    <row r="2723" spans="2:8" x14ac:dyDescent="0.25">
      <c r="B2723" t="s">
        <v>534</v>
      </c>
      <c r="C2723">
        <f>INDEX(NationalTeams!B:B,MATCH(B2723,NationalTeams!C:C,0))</f>
        <v>45</v>
      </c>
      <c r="D2723" t="s">
        <v>1244</v>
      </c>
      <c r="E2723">
        <f>INDEX(TeamSports!B:B,MATCH(D2723,TeamSports!C:C,0))</f>
        <v>29</v>
      </c>
      <c r="F2723">
        <f>INDEX(RanksTable!K:K,MATCH(B2723,RanksTable!B:B,0))</f>
        <v>7</v>
      </c>
      <c r="H2723" t="str">
        <f t="shared" si="42"/>
        <v>INSERT INTO "TeamRanks" (team_id,team_sport_id,team_rank) VALUES (45,29,7);</v>
      </c>
    </row>
    <row r="2724" spans="2:8" x14ac:dyDescent="0.25">
      <c r="B2724" t="s">
        <v>328</v>
      </c>
      <c r="C2724">
        <f>INDEX(NationalTeams!B:B,MATCH(B2724,NationalTeams!C:C,0))</f>
        <v>46</v>
      </c>
      <c r="D2724" t="s">
        <v>1244</v>
      </c>
      <c r="E2724">
        <f>INDEX(TeamSports!B:B,MATCH(D2724,TeamSports!C:C,0))</f>
        <v>29</v>
      </c>
      <c r="F2724">
        <f>INDEX(RanksTable!K:K,MATCH(B2724,RanksTable!B:B,0))</f>
        <v>7</v>
      </c>
      <c r="H2724" t="str">
        <f t="shared" si="42"/>
        <v>INSERT INTO "TeamRanks" (team_id,team_sport_id,team_rank) VALUES (46,29,7);</v>
      </c>
    </row>
    <row r="2725" spans="2:8" x14ac:dyDescent="0.25">
      <c r="B2725" t="s">
        <v>368</v>
      </c>
      <c r="C2725">
        <f>INDEX(NationalTeams!B:B,MATCH(B2725,NationalTeams!C:C,0))</f>
        <v>47</v>
      </c>
      <c r="D2725" t="s">
        <v>1244</v>
      </c>
      <c r="E2725">
        <f>INDEX(TeamSports!B:B,MATCH(D2725,TeamSports!C:C,0))</f>
        <v>29</v>
      </c>
      <c r="F2725">
        <f>INDEX(RanksTable!K:K,MATCH(B2725,RanksTable!B:B,0))</f>
        <v>7</v>
      </c>
      <c r="H2725" t="str">
        <f t="shared" si="42"/>
        <v>INSERT INTO "TeamRanks" (team_id,team_sport_id,team_rank) VALUES (47,29,7);</v>
      </c>
    </row>
    <row r="2726" spans="2:8" x14ac:dyDescent="0.25">
      <c r="B2726" t="s">
        <v>369</v>
      </c>
      <c r="C2726">
        <f>INDEX(NationalTeams!B:B,MATCH(B2726,NationalTeams!C:C,0))</f>
        <v>48</v>
      </c>
      <c r="D2726" t="s">
        <v>1244</v>
      </c>
      <c r="E2726">
        <f>INDEX(TeamSports!B:B,MATCH(D2726,TeamSports!C:C,0))</f>
        <v>29</v>
      </c>
      <c r="F2726">
        <f>INDEX(RanksTable!K:K,MATCH(B2726,RanksTable!B:B,0))</f>
        <v>7</v>
      </c>
      <c r="H2726" t="str">
        <f t="shared" si="42"/>
        <v>INSERT INTO "TeamRanks" (team_id,team_sport_id,team_rank) VALUES (48,29,7);</v>
      </c>
    </row>
    <row r="2727" spans="2:8" x14ac:dyDescent="0.25">
      <c r="B2727" t="s">
        <v>447</v>
      </c>
      <c r="C2727">
        <f>INDEX(NationalTeams!B:B,MATCH(B2727,NationalTeams!C:C,0))</f>
        <v>49</v>
      </c>
      <c r="D2727" t="s">
        <v>1244</v>
      </c>
      <c r="E2727">
        <f>INDEX(TeamSports!B:B,MATCH(D2727,TeamSports!C:C,0))</f>
        <v>29</v>
      </c>
      <c r="F2727">
        <f>INDEX(RanksTable!K:K,MATCH(B2727,RanksTable!B:B,0))</f>
        <v>7</v>
      </c>
      <c r="H2727" t="str">
        <f t="shared" si="42"/>
        <v>INSERT INTO "TeamRanks" (team_id,team_sport_id,team_rank) VALUES (49,29,7);</v>
      </c>
    </row>
    <row r="2728" spans="2:8" x14ac:dyDescent="0.25">
      <c r="B2728" t="s">
        <v>425</v>
      </c>
      <c r="C2728">
        <f>INDEX(NationalTeams!B:B,MATCH(B2728,NationalTeams!C:C,0))</f>
        <v>50</v>
      </c>
      <c r="D2728" t="s">
        <v>1244</v>
      </c>
      <c r="E2728">
        <f>INDEX(TeamSports!B:B,MATCH(D2728,TeamSports!C:C,0))</f>
        <v>29</v>
      </c>
      <c r="F2728">
        <f>INDEX(RanksTable!K:K,MATCH(B2728,RanksTable!B:B,0))</f>
        <v>3</v>
      </c>
      <c r="H2728" t="str">
        <f t="shared" si="42"/>
        <v>INSERT INTO "TeamRanks" (team_id,team_sport_id,team_rank) VALUES (50,29,3);</v>
      </c>
    </row>
    <row r="2729" spans="2:8" x14ac:dyDescent="0.25">
      <c r="B2729" t="s">
        <v>323</v>
      </c>
      <c r="C2729">
        <f>INDEX(NationalTeams!B:B,MATCH(B2729,NationalTeams!C:C,0))</f>
        <v>51</v>
      </c>
      <c r="D2729" t="s">
        <v>1244</v>
      </c>
      <c r="E2729">
        <f>INDEX(TeamSports!B:B,MATCH(D2729,TeamSports!C:C,0))</f>
        <v>29</v>
      </c>
      <c r="F2729">
        <f>INDEX(RanksTable!K:K,MATCH(B2729,RanksTable!B:B,0))</f>
        <v>7</v>
      </c>
      <c r="H2729" t="str">
        <f t="shared" si="42"/>
        <v>INSERT INTO "TeamRanks" (team_id,team_sport_id,team_rank) VALUES (51,29,7);</v>
      </c>
    </row>
    <row r="2730" spans="2:8" x14ac:dyDescent="0.25">
      <c r="B2730" t="s">
        <v>354</v>
      </c>
      <c r="C2730">
        <f>INDEX(NationalTeams!B:B,MATCH(B2730,NationalTeams!C:C,0))</f>
        <v>52</v>
      </c>
      <c r="D2730" t="s">
        <v>1244</v>
      </c>
      <c r="E2730">
        <f>INDEX(TeamSports!B:B,MATCH(D2730,TeamSports!C:C,0))</f>
        <v>29</v>
      </c>
      <c r="F2730">
        <f>INDEX(RanksTable!K:K,MATCH(B2730,RanksTable!B:B,0))</f>
        <v>7</v>
      </c>
      <c r="H2730" t="str">
        <f t="shared" si="42"/>
        <v>INSERT INTO "TeamRanks" (team_id,team_sport_id,team_rank) VALUES (52,29,7);</v>
      </c>
    </row>
    <row r="2731" spans="2:8" x14ac:dyDescent="0.25">
      <c r="B2731" t="s">
        <v>498</v>
      </c>
      <c r="C2731">
        <f>INDEX(NationalTeams!B:B,MATCH(B2731,NationalTeams!C:C,0))</f>
        <v>53</v>
      </c>
      <c r="D2731" t="s">
        <v>1244</v>
      </c>
      <c r="E2731">
        <f>INDEX(TeamSports!B:B,MATCH(D2731,TeamSports!C:C,0))</f>
        <v>29</v>
      </c>
      <c r="F2731">
        <f>INDEX(RanksTable!K:K,MATCH(B2731,RanksTable!B:B,0))</f>
        <v>5</v>
      </c>
      <c r="H2731" t="str">
        <f t="shared" si="42"/>
        <v>INSERT INTO "TeamRanks" (team_id,team_sport_id,team_rank) VALUES (53,29,5);</v>
      </c>
    </row>
    <row r="2732" spans="2:8" x14ac:dyDescent="0.25">
      <c r="B2732" t="s">
        <v>406</v>
      </c>
      <c r="C2732">
        <f>INDEX(NationalTeams!B:B,MATCH(B2732,NationalTeams!C:C,0))</f>
        <v>54</v>
      </c>
      <c r="D2732" t="s">
        <v>1244</v>
      </c>
      <c r="E2732">
        <f>INDEX(TeamSports!B:B,MATCH(D2732,TeamSports!C:C,0))</f>
        <v>29</v>
      </c>
      <c r="F2732">
        <f>INDEX(RanksTable!K:K,MATCH(B2732,RanksTable!B:B,0))</f>
        <v>7</v>
      </c>
      <c r="H2732" t="str">
        <f t="shared" si="42"/>
        <v>INSERT INTO "TeamRanks" (team_id,team_sport_id,team_rank) VALUES (54,29,7);</v>
      </c>
    </row>
    <row r="2733" spans="2:8" x14ac:dyDescent="0.25">
      <c r="B2733" t="s">
        <v>404</v>
      </c>
      <c r="C2733">
        <f>INDEX(NationalTeams!B:B,MATCH(B2733,NationalTeams!C:C,0))</f>
        <v>55</v>
      </c>
      <c r="D2733" t="s">
        <v>1244</v>
      </c>
      <c r="E2733">
        <f>INDEX(TeamSports!B:B,MATCH(D2733,TeamSports!C:C,0))</f>
        <v>29</v>
      </c>
      <c r="F2733">
        <f>INDEX(RanksTable!K:K,MATCH(B2733,RanksTable!B:B,0))</f>
        <v>7</v>
      </c>
      <c r="H2733" t="str">
        <f t="shared" si="42"/>
        <v>INSERT INTO "TeamRanks" (team_id,team_sport_id,team_rank) VALUES (55,29,7);</v>
      </c>
    </row>
    <row r="2734" spans="2:8" x14ac:dyDescent="0.25">
      <c r="B2734" t="s">
        <v>495</v>
      </c>
      <c r="C2734">
        <f>INDEX(NationalTeams!B:B,MATCH(B2734,NationalTeams!C:C,0))</f>
        <v>56</v>
      </c>
      <c r="D2734" t="s">
        <v>1244</v>
      </c>
      <c r="E2734">
        <f>INDEX(TeamSports!B:B,MATCH(D2734,TeamSports!C:C,0))</f>
        <v>29</v>
      </c>
      <c r="F2734">
        <f>INDEX(RanksTable!K:K,MATCH(B2734,RanksTable!B:B,0))</f>
        <v>3</v>
      </c>
      <c r="H2734" t="str">
        <f t="shared" si="42"/>
        <v>INSERT INTO "TeamRanks" (team_id,team_sport_id,team_rank) VALUES (56,29,3);</v>
      </c>
    </row>
    <row r="2735" spans="2:8" x14ac:dyDescent="0.25">
      <c r="B2735" t="s">
        <v>413</v>
      </c>
      <c r="C2735">
        <f>INDEX(NationalTeams!B:B,MATCH(B2735,NationalTeams!C:C,0))</f>
        <v>57</v>
      </c>
      <c r="D2735" t="s">
        <v>1244</v>
      </c>
      <c r="E2735">
        <f>INDEX(TeamSports!B:B,MATCH(D2735,TeamSports!C:C,0))</f>
        <v>29</v>
      </c>
      <c r="F2735">
        <f>INDEX(RanksTable!K:K,MATCH(B2735,RanksTable!B:B,0))</f>
        <v>7</v>
      </c>
      <c r="H2735" t="str">
        <f t="shared" si="42"/>
        <v>INSERT INTO "TeamRanks" (team_id,team_sport_id,team_rank) VALUES (57,29,7);</v>
      </c>
    </row>
    <row r="2736" spans="2:8" x14ac:dyDescent="0.25">
      <c r="B2736" t="s">
        <v>331</v>
      </c>
      <c r="C2736">
        <f>INDEX(NationalTeams!B:B,MATCH(B2736,NationalTeams!C:C,0))</f>
        <v>58</v>
      </c>
      <c r="D2736" t="s">
        <v>1244</v>
      </c>
      <c r="E2736">
        <f>INDEX(TeamSports!B:B,MATCH(D2736,TeamSports!C:C,0))</f>
        <v>29</v>
      </c>
      <c r="F2736">
        <f>INDEX(RanksTable!K:K,MATCH(B2736,RanksTable!B:B,0))</f>
        <v>7</v>
      </c>
      <c r="H2736" t="str">
        <f t="shared" si="42"/>
        <v>INSERT INTO "TeamRanks" (team_id,team_sport_id,team_rank) VALUES (58,29,7);</v>
      </c>
    </row>
    <row r="2737" spans="2:8" x14ac:dyDescent="0.25">
      <c r="B2737" t="s">
        <v>365</v>
      </c>
      <c r="C2737">
        <f>INDEX(NationalTeams!B:B,MATCH(B2737,NationalTeams!C:C,0))</f>
        <v>59</v>
      </c>
      <c r="D2737" t="s">
        <v>1244</v>
      </c>
      <c r="E2737">
        <f>INDEX(TeamSports!B:B,MATCH(D2737,TeamSports!C:C,0))</f>
        <v>29</v>
      </c>
      <c r="F2737">
        <f>INDEX(RanksTable!K:K,MATCH(B2737,RanksTable!B:B,0))</f>
        <v>7</v>
      </c>
      <c r="H2737" t="str">
        <f t="shared" si="42"/>
        <v>INSERT INTO "TeamRanks" (team_id,team_sport_id,team_rank) VALUES (59,29,7);</v>
      </c>
    </row>
    <row r="2738" spans="2:8" x14ac:dyDescent="0.25">
      <c r="B2738" t="s">
        <v>332</v>
      </c>
      <c r="C2738">
        <f>INDEX(NationalTeams!B:B,MATCH(B2738,NationalTeams!C:C,0))</f>
        <v>60</v>
      </c>
      <c r="D2738" t="s">
        <v>1244</v>
      </c>
      <c r="E2738">
        <f>INDEX(TeamSports!B:B,MATCH(D2738,TeamSports!C:C,0))</f>
        <v>29</v>
      </c>
      <c r="F2738">
        <f>INDEX(RanksTable!K:K,MATCH(B2738,RanksTable!B:B,0))</f>
        <v>7</v>
      </c>
      <c r="H2738" t="str">
        <f t="shared" si="42"/>
        <v>INSERT INTO "TeamRanks" (team_id,team_sport_id,team_rank) VALUES (60,29,7);</v>
      </c>
    </row>
    <row r="2739" spans="2:8" x14ac:dyDescent="0.25">
      <c r="B2739" t="s">
        <v>435</v>
      </c>
      <c r="C2739">
        <f>INDEX(NationalTeams!B:B,MATCH(B2739,NationalTeams!C:C,0))</f>
        <v>61</v>
      </c>
      <c r="D2739" t="s">
        <v>1244</v>
      </c>
      <c r="E2739">
        <f>INDEX(TeamSports!B:B,MATCH(D2739,TeamSports!C:C,0))</f>
        <v>29</v>
      </c>
      <c r="F2739">
        <f>INDEX(RanksTable!K:K,MATCH(B2739,RanksTable!B:B,0))</f>
        <v>7</v>
      </c>
      <c r="H2739" t="str">
        <f t="shared" si="42"/>
        <v>INSERT INTO "TeamRanks" (team_id,team_sport_id,team_rank) VALUES (61,29,7);</v>
      </c>
    </row>
    <row r="2740" spans="2:8" x14ac:dyDescent="0.25">
      <c r="B2740" t="s">
        <v>346</v>
      </c>
      <c r="C2740">
        <f>INDEX(NationalTeams!B:B,MATCH(B2740,NationalTeams!C:C,0))</f>
        <v>62</v>
      </c>
      <c r="D2740" t="s">
        <v>1244</v>
      </c>
      <c r="E2740">
        <f>INDEX(TeamSports!B:B,MATCH(D2740,TeamSports!C:C,0))</f>
        <v>29</v>
      </c>
      <c r="F2740">
        <f>INDEX(RanksTable!K:K,MATCH(B2740,RanksTable!B:B,0))</f>
        <v>7</v>
      </c>
      <c r="H2740" t="str">
        <f t="shared" si="42"/>
        <v>INSERT INTO "TeamRanks" (team_id,team_sport_id,team_rank) VALUES (62,29,7);</v>
      </c>
    </row>
    <row r="2741" spans="2:8" x14ac:dyDescent="0.25">
      <c r="B2741" t="s">
        <v>515</v>
      </c>
      <c r="C2741">
        <f>INDEX(NationalTeams!B:B,MATCH(B2741,NationalTeams!C:C,0))</f>
        <v>63</v>
      </c>
      <c r="D2741" t="s">
        <v>1244</v>
      </c>
      <c r="E2741">
        <f>INDEX(TeamSports!B:B,MATCH(D2741,TeamSports!C:C,0))</f>
        <v>29</v>
      </c>
      <c r="F2741">
        <f>INDEX(RanksTable!K:K,MATCH(B2741,RanksTable!B:B,0))</f>
        <v>1</v>
      </c>
      <c r="H2741" t="str">
        <f t="shared" si="42"/>
        <v>INSERT INTO "TeamRanks" (team_id,team_sport_id,team_rank) VALUES (63,29,1);</v>
      </c>
    </row>
    <row r="2742" spans="2:8" x14ac:dyDescent="0.25">
      <c r="B2742" t="s">
        <v>509</v>
      </c>
      <c r="C2742">
        <f>INDEX(NationalTeams!B:B,MATCH(B2742,NationalTeams!C:C,0))</f>
        <v>64</v>
      </c>
      <c r="D2742" t="s">
        <v>1244</v>
      </c>
      <c r="E2742">
        <f>INDEX(TeamSports!B:B,MATCH(D2742,TeamSports!C:C,0))</f>
        <v>29</v>
      </c>
      <c r="F2742">
        <f>INDEX(RanksTable!K:K,MATCH(B2742,RanksTable!B:B,0))</f>
        <v>4</v>
      </c>
      <c r="H2742" t="str">
        <f t="shared" si="42"/>
        <v>INSERT INTO "TeamRanks" (team_id,team_sport_id,team_rank) VALUES (64,29,4);</v>
      </c>
    </row>
    <row r="2743" spans="2:8" x14ac:dyDescent="0.25">
      <c r="B2743" t="s">
        <v>518</v>
      </c>
      <c r="C2743">
        <f>INDEX(NationalTeams!B:B,MATCH(B2743,NationalTeams!C:C,0))</f>
        <v>65</v>
      </c>
      <c r="D2743" t="s">
        <v>1244</v>
      </c>
      <c r="E2743">
        <f>INDEX(TeamSports!B:B,MATCH(D2743,TeamSports!C:C,0))</f>
        <v>29</v>
      </c>
      <c r="F2743">
        <f>INDEX(RanksTable!K:K,MATCH(B2743,RanksTable!B:B,0))</f>
        <v>5</v>
      </c>
      <c r="H2743" t="str">
        <f t="shared" si="42"/>
        <v>INSERT INTO "TeamRanks" (team_id,team_sport_id,team_rank) VALUES (65,29,5);</v>
      </c>
    </row>
    <row r="2744" spans="2:8" x14ac:dyDescent="0.25">
      <c r="B2744" t="s">
        <v>490</v>
      </c>
      <c r="C2744">
        <f>INDEX(NationalTeams!B:B,MATCH(B2744,NationalTeams!C:C,0))</f>
        <v>66</v>
      </c>
      <c r="D2744" t="s">
        <v>1244</v>
      </c>
      <c r="E2744">
        <f>INDEX(TeamSports!B:B,MATCH(D2744,TeamSports!C:C,0))</f>
        <v>29</v>
      </c>
      <c r="F2744">
        <f>INDEX(RanksTable!K:K,MATCH(B2744,RanksTable!B:B,0))</f>
        <v>3</v>
      </c>
      <c r="H2744" t="str">
        <f t="shared" si="42"/>
        <v>INSERT INTO "TeamRanks" (team_id,team_sport_id,team_rank) VALUES (66,29,3);</v>
      </c>
    </row>
    <row r="2745" spans="2:8" x14ac:dyDescent="0.25">
      <c r="B2745" t="s">
        <v>349</v>
      </c>
      <c r="C2745">
        <f>INDEX(NationalTeams!B:B,MATCH(B2745,NationalTeams!C:C,0))</f>
        <v>67</v>
      </c>
      <c r="D2745" t="s">
        <v>1244</v>
      </c>
      <c r="E2745">
        <f>INDEX(TeamSports!B:B,MATCH(D2745,TeamSports!C:C,0))</f>
        <v>29</v>
      </c>
      <c r="F2745">
        <f>INDEX(RanksTable!K:K,MATCH(B2745,RanksTable!B:B,0))</f>
        <v>2</v>
      </c>
      <c r="H2745" t="str">
        <f t="shared" si="42"/>
        <v>INSERT INTO "TeamRanks" (team_id,team_sport_id,team_rank) VALUES (67,29,2);</v>
      </c>
    </row>
    <row r="2746" spans="2:8" x14ac:dyDescent="0.25">
      <c r="B2746" t="s">
        <v>531</v>
      </c>
      <c r="C2746">
        <f>INDEX(NationalTeams!B:B,MATCH(B2746,NationalTeams!C:C,0))</f>
        <v>68</v>
      </c>
      <c r="D2746" t="s">
        <v>1244</v>
      </c>
      <c r="E2746">
        <f>INDEX(TeamSports!B:B,MATCH(D2746,TeamSports!C:C,0))</f>
        <v>29</v>
      </c>
      <c r="F2746">
        <f>INDEX(RanksTable!K:K,MATCH(B2746,RanksTable!B:B,0))</f>
        <v>4</v>
      </c>
      <c r="H2746" t="str">
        <f t="shared" si="42"/>
        <v>INSERT INTO "TeamRanks" (team_id,team_sport_id,team_rank) VALUES (68,29,4);</v>
      </c>
    </row>
    <row r="2747" spans="2:8" x14ac:dyDescent="0.25">
      <c r="B2747" t="s">
        <v>326</v>
      </c>
      <c r="C2747">
        <f>INDEX(NationalTeams!B:B,MATCH(B2747,NationalTeams!C:C,0))</f>
        <v>69</v>
      </c>
      <c r="D2747" t="s">
        <v>1244</v>
      </c>
      <c r="E2747">
        <f>INDEX(TeamSports!B:B,MATCH(D2747,TeamSports!C:C,0))</f>
        <v>29</v>
      </c>
      <c r="F2747">
        <f>INDEX(RanksTable!K:K,MATCH(B2747,RanksTable!B:B,0))</f>
        <v>7</v>
      </c>
      <c r="H2747" t="str">
        <f t="shared" si="42"/>
        <v>INSERT INTO "TeamRanks" (team_id,team_sport_id,team_rank) VALUES (69,29,7);</v>
      </c>
    </row>
    <row r="2748" spans="2:8" x14ac:dyDescent="0.25">
      <c r="B2748" t="s">
        <v>320</v>
      </c>
      <c r="C2748">
        <f>INDEX(NationalTeams!B:B,MATCH(B2748,NationalTeams!C:C,0))</f>
        <v>70</v>
      </c>
      <c r="D2748" t="s">
        <v>1244</v>
      </c>
      <c r="E2748">
        <f>INDEX(TeamSports!B:B,MATCH(D2748,TeamSports!C:C,0))</f>
        <v>29</v>
      </c>
      <c r="F2748">
        <f>INDEX(RanksTable!K:K,MATCH(B2748,RanksTable!B:B,0))</f>
        <v>7</v>
      </c>
      <c r="H2748" t="str">
        <f t="shared" si="42"/>
        <v>INSERT INTO "TeamRanks" (team_id,team_sport_id,team_rank) VALUES (70,29,7);</v>
      </c>
    </row>
    <row r="2749" spans="2:8" x14ac:dyDescent="0.25">
      <c r="B2749" t="s">
        <v>459</v>
      </c>
      <c r="C2749">
        <f>INDEX(NationalTeams!B:B,MATCH(B2749,NationalTeams!C:C,0))</f>
        <v>71</v>
      </c>
      <c r="D2749" t="s">
        <v>1244</v>
      </c>
      <c r="E2749">
        <f>INDEX(TeamSports!B:B,MATCH(D2749,TeamSports!C:C,0))</f>
        <v>29</v>
      </c>
      <c r="F2749">
        <f>INDEX(RanksTable!K:K,MATCH(B2749,RanksTable!B:B,0))</f>
        <v>7</v>
      </c>
      <c r="H2749" t="str">
        <f t="shared" si="42"/>
        <v>INSERT INTO "TeamRanks" (team_id,team_sport_id,team_rank) VALUES (71,29,7);</v>
      </c>
    </row>
    <row r="2750" spans="2:8" x14ac:dyDescent="0.25">
      <c r="B2750" t="s">
        <v>445</v>
      </c>
      <c r="C2750">
        <f>INDEX(NationalTeams!B:B,MATCH(B2750,NationalTeams!C:C,0))</f>
        <v>72</v>
      </c>
      <c r="D2750" t="s">
        <v>1244</v>
      </c>
      <c r="E2750">
        <f>INDEX(TeamSports!B:B,MATCH(D2750,TeamSports!C:C,0))</f>
        <v>29</v>
      </c>
      <c r="F2750">
        <f>INDEX(RanksTable!K:K,MATCH(B2750,RanksTable!B:B,0))</f>
        <v>5</v>
      </c>
      <c r="H2750" t="str">
        <f t="shared" si="42"/>
        <v>INSERT INTO "TeamRanks" (team_id,team_sport_id,team_rank) VALUES (72,29,5);</v>
      </c>
    </row>
    <row r="2751" spans="2:8" x14ac:dyDescent="0.25">
      <c r="B2751" t="s">
        <v>511</v>
      </c>
      <c r="C2751">
        <f>INDEX(NationalTeams!B:B,MATCH(B2751,NationalTeams!C:C,0))</f>
        <v>73</v>
      </c>
      <c r="D2751" t="s">
        <v>1244</v>
      </c>
      <c r="E2751">
        <f>INDEX(TeamSports!B:B,MATCH(D2751,TeamSports!C:C,0))</f>
        <v>29</v>
      </c>
      <c r="F2751">
        <f>INDEX(RanksTable!K:K,MATCH(B2751,RanksTable!B:B,0))</f>
        <v>3</v>
      </c>
      <c r="H2751" t="str">
        <f t="shared" si="42"/>
        <v>INSERT INTO "TeamRanks" (team_id,team_sport_id,team_rank) VALUES (73,29,3);</v>
      </c>
    </row>
    <row r="2752" spans="2:8" x14ac:dyDescent="0.25">
      <c r="B2752" t="s">
        <v>487</v>
      </c>
      <c r="C2752">
        <f>INDEX(NationalTeams!B:B,MATCH(B2752,NationalTeams!C:C,0))</f>
        <v>74</v>
      </c>
      <c r="D2752" t="s">
        <v>1244</v>
      </c>
      <c r="E2752">
        <f>INDEX(TeamSports!B:B,MATCH(D2752,TeamSports!C:C,0))</f>
        <v>29</v>
      </c>
      <c r="F2752">
        <f>INDEX(RanksTable!K:K,MATCH(B2752,RanksTable!B:B,0))</f>
        <v>4</v>
      </c>
      <c r="H2752" t="str">
        <f t="shared" si="42"/>
        <v>INSERT INTO "TeamRanks" (team_id,team_sport_id,team_rank) VALUES (74,29,4);</v>
      </c>
    </row>
    <row r="2753" spans="2:8" x14ac:dyDescent="0.25">
      <c r="B2753" t="s">
        <v>383</v>
      </c>
      <c r="C2753">
        <f>INDEX(NationalTeams!B:B,MATCH(B2753,NationalTeams!C:C,0))</f>
        <v>75</v>
      </c>
      <c r="D2753" t="s">
        <v>1244</v>
      </c>
      <c r="E2753">
        <f>INDEX(TeamSports!B:B,MATCH(D2753,TeamSports!C:C,0))</f>
        <v>29</v>
      </c>
      <c r="F2753">
        <f>INDEX(RanksTable!K:K,MATCH(B2753,RanksTable!B:B,0))</f>
        <v>7</v>
      </c>
      <c r="H2753" t="str">
        <f t="shared" si="42"/>
        <v>INSERT INTO "TeamRanks" (team_id,team_sport_id,team_rank) VALUES (75,29,7);</v>
      </c>
    </row>
    <row r="2754" spans="2:8" x14ac:dyDescent="0.25">
      <c r="B2754" t="s">
        <v>517</v>
      </c>
      <c r="C2754">
        <f>INDEX(NationalTeams!B:B,MATCH(B2754,NationalTeams!C:C,0))</f>
        <v>76</v>
      </c>
      <c r="D2754" t="s">
        <v>1244</v>
      </c>
      <c r="E2754">
        <f>INDEX(TeamSports!B:B,MATCH(D2754,TeamSports!C:C,0))</f>
        <v>29</v>
      </c>
      <c r="F2754">
        <f>INDEX(RanksTable!K:K,MATCH(B2754,RanksTable!B:B,0))</f>
        <v>4</v>
      </c>
      <c r="H2754" t="str">
        <f t="shared" si="42"/>
        <v>INSERT INTO "TeamRanks" (team_id,team_sport_id,team_rank) VALUES (76,29,4);</v>
      </c>
    </row>
    <row r="2755" spans="2:8" x14ac:dyDescent="0.25">
      <c r="B2755" t="s">
        <v>391</v>
      </c>
      <c r="C2755">
        <f>INDEX(NationalTeams!B:B,MATCH(B2755,NationalTeams!C:C,0))</f>
        <v>77</v>
      </c>
      <c r="D2755" t="s">
        <v>1244</v>
      </c>
      <c r="E2755">
        <f>INDEX(TeamSports!B:B,MATCH(D2755,TeamSports!C:C,0))</f>
        <v>29</v>
      </c>
      <c r="F2755">
        <f>INDEX(RanksTable!K:K,MATCH(B2755,RanksTable!B:B,0))</f>
        <v>7</v>
      </c>
      <c r="H2755" t="str">
        <f t="shared" si="42"/>
        <v>INSERT INTO "TeamRanks" (team_id,team_sport_id,team_rank) VALUES (77,29,7);</v>
      </c>
    </row>
    <row r="2756" spans="2:8" x14ac:dyDescent="0.25">
      <c r="B2756" t="s">
        <v>524</v>
      </c>
      <c r="C2756">
        <f>INDEX(NationalTeams!B:B,MATCH(B2756,NationalTeams!C:C,0))</f>
        <v>78</v>
      </c>
      <c r="D2756" t="s">
        <v>1244</v>
      </c>
      <c r="E2756">
        <f>INDEX(TeamSports!B:B,MATCH(D2756,TeamSports!C:C,0))</f>
        <v>29</v>
      </c>
      <c r="F2756">
        <f>INDEX(RanksTable!K:K,MATCH(B2756,RanksTable!B:B,0))</f>
        <v>6</v>
      </c>
      <c r="H2756" t="str">
        <f t="shared" ref="H2756:H2819" si="43">_xlfn.CONCAT($H$1,$L$1,$C$1,$L$1," ",$J$1,$C$2,$N$1,$E$2,$N$1,$F$2,$K$1,$I$1,$J$1,C2756,$N$1,E2756,$N$1,F2756,$K$1,$O$1)</f>
        <v>INSERT INTO "TeamRanks" (team_id,team_sport_id,team_rank) VALUES (78,29,6);</v>
      </c>
    </row>
    <row r="2757" spans="2:8" x14ac:dyDescent="0.25">
      <c r="B2757" t="s">
        <v>325</v>
      </c>
      <c r="C2757">
        <f>INDEX(NationalTeams!B:B,MATCH(B2757,NationalTeams!C:C,0))</f>
        <v>79</v>
      </c>
      <c r="D2757" t="s">
        <v>1244</v>
      </c>
      <c r="E2757">
        <f>INDEX(TeamSports!B:B,MATCH(D2757,TeamSports!C:C,0))</f>
        <v>29</v>
      </c>
      <c r="F2757">
        <f>INDEX(RanksTable!K:K,MATCH(B2757,RanksTable!B:B,0))</f>
        <v>7</v>
      </c>
      <c r="H2757" t="str">
        <f t="shared" si="43"/>
        <v>INSERT INTO "TeamRanks" (team_id,team_sport_id,team_rank) VALUES (79,29,7);</v>
      </c>
    </row>
    <row r="2758" spans="2:8" x14ac:dyDescent="0.25">
      <c r="B2758" t="s">
        <v>536</v>
      </c>
      <c r="C2758">
        <f>INDEX(NationalTeams!B:B,MATCH(B2758,NationalTeams!C:C,0))</f>
        <v>80</v>
      </c>
      <c r="D2758" t="s">
        <v>1244</v>
      </c>
      <c r="E2758">
        <f>INDEX(TeamSports!B:B,MATCH(D2758,TeamSports!C:C,0))</f>
        <v>29</v>
      </c>
      <c r="F2758">
        <f>INDEX(RanksTable!K:K,MATCH(B2758,RanksTable!B:B,0))</f>
        <v>7</v>
      </c>
      <c r="H2758" t="str">
        <f t="shared" si="43"/>
        <v>INSERT INTO "TeamRanks" (team_id,team_sport_id,team_rank) VALUES (80,29,7);</v>
      </c>
    </row>
    <row r="2759" spans="2:8" x14ac:dyDescent="0.25">
      <c r="B2759" t="s">
        <v>405</v>
      </c>
      <c r="C2759">
        <f>INDEX(NationalTeams!B:B,MATCH(B2759,NationalTeams!C:C,0))</f>
        <v>81</v>
      </c>
      <c r="D2759" t="s">
        <v>1244</v>
      </c>
      <c r="E2759">
        <f>INDEX(TeamSports!B:B,MATCH(D2759,TeamSports!C:C,0))</f>
        <v>29</v>
      </c>
      <c r="F2759">
        <f>INDEX(RanksTable!K:K,MATCH(B2759,RanksTable!B:B,0))</f>
        <v>7</v>
      </c>
      <c r="H2759" t="str">
        <f t="shared" si="43"/>
        <v>INSERT INTO "TeamRanks" (team_id,team_sport_id,team_rank) VALUES (81,29,7);</v>
      </c>
    </row>
    <row r="2760" spans="2:8" x14ac:dyDescent="0.25">
      <c r="B2760" t="s">
        <v>508</v>
      </c>
      <c r="C2760">
        <f>INDEX(NationalTeams!B:B,MATCH(B2760,NationalTeams!C:C,0))</f>
        <v>82</v>
      </c>
      <c r="D2760" t="s">
        <v>1244</v>
      </c>
      <c r="E2760">
        <f>INDEX(TeamSports!B:B,MATCH(D2760,TeamSports!C:C,0))</f>
        <v>29</v>
      </c>
      <c r="F2760">
        <f>INDEX(RanksTable!K:K,MATCH(B2760,RanksTable!B:B,0))</f>
        <v>6</v>
      </c>
      <c r="H2760" t="str">
        <f t="shared" si="43"/>
        <v>INSERT INTO "TeamRanks" (team_id,team_sport_id,team_rank) VALUES (82,29,6);</v>
      </c>
    </row>
    <row r="2761" spans="2:8" x14ac:dyDescent="0.25">
      <c r="B2761" t="s">
        <v>477</v>
      </c>
      <c r="C2761">
        <f>INDEX(NationalTeams!B:B,MATCH(B2761,NationalTeams!C:C,0))</f>
        <v>83</v>
      </c>
      <c r="D2761" t="s">
        <v>1244</v>
      </c>
      <c r="E2761">
        <f>INDEX(TeamSports!B:B,MATCH(D2761,TeamSports!C:C,0))</f>
        <v>29</v>
      </c>
      <c r="F2761">
        <f>INDEX(RanksTable!K:K,MATCH(B2761,RanksTable!B:B,0))</f>
        <v>7</v>
      </c>
      <c r="H2761" t="str">
        <f t="shared" si="43"/>
        <v>INSERT INTO "TeamRanks" (team_id,team_sport_id,team_rank) VALUES (83,29,7);</v>
      </c>
    </row>
    <row r="2762" spans="2:8" x14ac:dyDescent="0.25">
      <c r="B2762" t="s">
        <v>396</v>
      </c>
      <c r="C2762">
        <f>INDEX(NationalTeams!B:B,MATCH(B2762,NationalTeams!C:C,0))</f>
        <v>84</v>
      </c>
      <c r="D2762" t="s">
        <v>1244</v>
      </c>
      <c r="E2762">
        <f>INDEX(TeamSports!B:B,MATCH(D2762,TeamSports!C:C,0))</f>
        <v>29</v>
      </c>
      <c r="F2762">
        <f>INDEX(RanksTable!K:K,MATCH(B2762,RanksTable!B:B,0))</f>
        <v>7</v>
      </c>
      <c r="H2762" t="str">
        <f t="shared" si="43"/>
        <v>INSERT INTO "TeamRanks" (team_id,team_sport_id,team_rank) VALUES (84,29,7);</v>
      </c>
    </row>
    <row r="2763" spans="2:8" x14ac:dyDescent="0.25">
      <c r="B2763" t="s">
        <v>382</v>
      </c>
      <c r="C2763">
        <f>INDEX(NationalTeams!B:B,MATCH(B2763,NationalTeams!C:C,0))</f>
        <v>85</v>
      </c>
      <c r="D2763" t="s">
        <v>1244</v>
      </c>
      <c r="E2763">
        <f>INDEX(TeamSports!B:B,MATCH(D2763,TeamSports!C:C,0))</f>
        <v>29</v>
      </c>
      <c r="F2763">
        <f>INDEX(RanksTable!K:K,MATCH(B2763,RanksTable!B:B,0))</f>
        <v>7</v>
      </c>
      <c r="H2763" t="str">
        <f t="shared" si="43"/>
        <v>INSERT INTO "TeamRanks" (team_id,team_sport_id,team_rank) VALUES (85,29,7);</v>
      </c>
    </row>
    <row r="2764" spans="2:8" x14ac:dyDescent="0.25">
      <c r="B2764" t="s">
        <v>338</v>
      </c>
      <c r="C2764">
        <f>INDEX(NationalTeams!B:B,MATCH(B2764,NationalTeams!C:C,0))</f>
        <v>86</v>
      </c>
      <c r="D2764" t="s">
        <v>1244</v>
      </c>
      <c r="E2764">
        <f>INDEX(TeamSports!B:B,MATCH(D2764,TeamSports!C:C,0))</f>
        <v>29</v>
      </c>
      <c r="F2764">
        <f>INDEX(RanksTable!K:K,MATCH(B2764,RanksTable!B:B,0))</f>
        <v>7</v>
      </c>
      <c r="H2764" t="str">
        <f t="shared" si="43"/>
        <v>INSERT INTO "TeamRanks" (team_id,team_sport_id,team_rank) VALUES (86,29,7);</v>
      </c>
    </row>
    <row r="2765" spans="2:8" x14ac:dyDescent="0.25">
      <c r="B2765" t="s">
        <v>392</v>
      </c>
      <c r="C2765">
        <f>INDEX(NationalTeams!B:B,MATCH(B2765,NationalTeams!C:C,0))</f>
        <v>87</v>
      </c>
      <c r="D2765" t="s">
        <v>1244</v>
      </c>
      <c r="E2765">
        <f>INDEX(TeamSports!B:B,MATCH(D2765,TeamSports!C:C,0))</f>
        <v>29</v>
      </c>
      <c r="F2765">
        <f>INDEX(RanksTable!K:K,MATCH(B2765,RanksTable!B:B,0))</f>
        <v>7</v>
      </c>
      <c r="H2765" t="str">
        <f t="shared" si="43"/>
        <v>INSERT INTO "TeamRanks" (team_id,team_sport_id,team_rank) VALUES (87,29,7);</v>
      </c>
    </row>
    <row r="2766" spans="2:8" x14ac:dyDescent="0.25">
      <c r="B2766" t="s">
        <v>335</v>
      </c>
      <c r="C2766">
        <f>INDEX(NationalTeams!B:B,MATCH(B2766,NationalTeams!C:C,0))</f>
        <v>88</v>
      </c>
      <c r="D2766" t="s">
        <v>1244</v>
      </c>
      <c r="E2766">
        <f>INDEX(TeamSports!B:B,MATCH(D2766,TeamSports!C:C,0))</f>
        <v>29</v>
      </c>
      <c r="F2766">
        <f>INDEX(RanksTable!K:K,MATCH(B2766,RanksTable!B:B,0))</f>
        <v>5</v>
      </c>
      <c r="H2766" t="str">
        <f t="shared" si="43"/>
        <v>INSERT INTO "TeamRanks" (team_id,team_sport_id,team_rank) VALUES (88,29,5);</v>
      </c>
    </row>
    <row r="2767" spans="2:8" x14ac:dyDescent="0.25">
      <c r="B2767" t="s">
        <v>333</v>
      </c>
      <c r="C2767">
        <f>INDEX(NationalTeams!B:B,MATCH(B2767,NationalTeams!C:C,0))</f>
        <v>89</v>
      </c>
      <c r="D2767" t="s">
        <v>1244</v>
      </c>
      <c r="E2767">
        <f>INDEX(TeamSports!B:B,MATCH(D2767,TeamSports!C:C,0))</f>
        <v>29</v>
      </c>
      <c r="F2767">
        <f>INDEX(RanksTable!K:K,MATCH(B2767,RanksTable!B:B,0))</f>
        <v>7</v>
      </c>
      <c r="H2767" t="str">
        <f t="shared" si="43"/>
        <v>INSERT INTO "TeamRanks" (team_id,team_sport_id,team_rank) VALUES (89,29,7);</v>
      </c>
    </row>
    <row r="2768" spans="2:8" x14ac:dyDescent="0.25">
      <c r="B2768" t="s">
        <v>397</v>
      </c>
      <c r="C2768">
        <f>INDEX(NationalTeams!B:B,MATCH(B2768,NationalTeams!C:C,0))</f>
        <v>90</v>
      </c>
      <c r="D2768" t="s">
        <v>1244</v>
      </c>
      <c r="E2768">
        <f>INDEX(TeamSports!B:B,MATCH(D2768,TeamSports!C:C,0))</f>
        <v>29</v>
      </c>
      <c r="F2768">
        <f>INDEX(RanksTable!K:K,MATCH(B2768,RanksTable!B:B,0))</f>
        <v>7</v>
      </c>
      <c r="H2768" t="str">
        <f t="shared" si="43"/>
        <v>INSERT INTO "TeamRanks" (team_id,team_sport_id,team_rank) VALUES (90,29,7);</v>
      </c>
    </row>
    <row r="2769" spans="2:8" x14ac:dyDescent="0.25">
      <c r="B2769" t="s">
        <v>469</v>
      </c>
      <c r="C2769">
        <f>INDEX(NationalTeams!B:B,MATCH(B2769,NationalTeams!C:C,0))</f>
        <v>91</v>
      </c>
      <c r="D2769" t="s">
        <v>1244</v>
      </c>
      <c r="E2769">
        <f>INDEX(TeamSports!B:B,MATCH(D2769,TeamSports!C:C,0))</f>
        <v>29</v>
      </c>
      <c r="F2769">
        <f>INDEX(RanksTable!K:K,MATCH(B2769,RanksTable!B:B,0))</f>
        <v>5</v>
      </c>
      <c r="H2769" t="str">
        <f t="shared" si="43"/>
        <v>INSERT INTO "TeamRanks" (team_id,team_sport_id,team_rank) VALUES (91,29,5);</v>
      </c>
    </row>
    <row r="2770" spans="2:8" x14ac:dyDescent="0.25">
      <c r="B2770" t="s">
        <v>512</v>
      </c>
      <c r="C2770">
        <f>INDEX(NationalTeams!B:B,MATCH(B2770,NationalTeams!C:C,0))</f>
        <v>92</v>
      </c>
      <c r="D2770" t="s">
        <v>1244</v>
      </c>
      <c r="E2770">
        <f>INDEX(TeamSports!B:B,MATCH(D2770,TeamSports!C:C,0))</f>
        <v>29</v>
      </c>
      <c r="F2770">
        <f>INDEX(RanksTable!K:K,MATCH(B2770,RanksTable!B:B,0))</f>
        <v>4</v>
      </c>
      <c r="H2770" t="str">
        <f t="shared" si="43"/>
        <v>INSERT INTO "TeamRanks" (team_id,team_sport_id,team_rank) VALUES (92,29,4);</v>
      </c>
    </row>
    <row r="2771" spans="2:8" x14ac:dyDescent="0.25">
      <c r="B2771" t="s">
        <v>458</v>
      </c>
      <c r="C2771">
        <f>INDEX(NationalTeams!B:B,MATCH(B2771,NationalTeams!C:C,0))</f>
        <v>93</v>
      </c>
      <c r="D2771" t="s">
        <v>1244</v>
      </c>
      <c r="E2771">
        <f>INDEX(TeamSports!B:B,MATCH(D2771,TeamSports!C:C,0))</f>
        <v>29</v>
      </c>
      <c r="F2771">
        <f>INDEX(RanksTable!K:K,MATCH(B2771,RanksTable!B:B,0))</f>
        <v>5</v>
      </c>
      <c r="H2771" t="str">
        <f t="shared" si="43"/>
        <v>INSERT INTO "TeamRanks" (team_id,team_sport_id,team_rank) VALUES (93,29,5);</v>
      </c>
    </row>
    <row r="2772" spans="2:8" x14ac:dyDescent="0.25">
      <c r="B2772" t="s">
        <v>444</v>
      </c>
      <c r="C2772">
        <f>INDEX(NationalTeams!B:B,MATCH(B2772,NationalTeams!C:C,0))</f>
        <v>94</v>
      </c>
      <c r="D2772" t="s">
        <v>1244</v>
      </c>
      <c r="E2772">
        <f>INDEX(TeamSports!B:B,MATCH(D2772,TeamSports!C:C,0))</f>
        <v>29</v>
      </c>
      <c r="F2772">
        <f>INDEX(RanksTable!K:K,MATCH(B2772,RanksTable!B:B,0))</f>
        <v>7</v>
      </c>
      <c r="H2772" t="str">
        <f t="shared" si="43"/>
        <v>INSERT INTO "TeamRanks" (team_id,team_sport_id,team_rank) VALUES (94,29,7);</v>
      </c>
    </row>
    <row r="2773" spans="2:8" x14ac:dyDescent="0.25">
      <c r="B2773" t="s">
        <v>493</v>
      </c>
      <c r="C2773">
        <f>INDEX(NationalTeams!B:B,MATCH(B2773,NationalTeams!C:C,0))</f>
        <v>95</v>
      </c>
      <c r="D2773" t="s">
        <v>1244</v>
      </c>
      <c r="E2773">
        <f>INDEX(TeamSports!B:B,MATCH(D2773,TeamSports!C:C,0))</f>
        <v>29</v>
      </c>
      <c r="F2773">
        <f>INDEX(RanksTable!K:K,MATCH(B2773,RanksTable!B:B,0))</f>
        <v>3</v>
      </c>
      <c r="H2773" t="str">
        <f t="shared" si="43"/>
        <v>INSERT INTO "TeamRanks" (team_id,team_sport_id,team_rank) VALUES (95,29,3);</v>
      </c>
    </row>
    <row r="2774" spans="2:8" x14ac:dyDescent="0.25">
      <c r="B2774" t="s">
        <v>431</v>
      </c>
      <c r="C2774">
        <f>INDEX(NationalTeams!B:B,MATCH(B2774,NationalTeams!C:C,0))</f>
        <v>96</v>
      </c>
      <c r="D2774" t="s">
        <v>1244</v>
      </c>
      <c r="E2774">
        <f>INDEX(TeamSports!B:B,MATCH(D2774,TeamSports!C:C,0))</f>
        <v>29</v>
      </c>
      <c r="F2774">
        <f>INDEX(RanksTable!K:K,MATCH(B2774,RanksTable!B:B,0))</f>
        <v>7</v>
      </c>
      <c r="H2774" t="str">
        <f t="shared" si="43"/>
        <v>INSERT INTO "TeamRanks" (team_id,team_sport_id,team_rank) VALUES (96,29,7);</v>
      </c>
    </row>
    <row r="2775" spans="2:8" x14ac:dyDescent="0.25">
      <c r="B2775" t="s">
        <v>427</v>
      </c>
      <c r="C2775">
        <f>INDEX(NationalTeams!B:B,MATCH(B2775,NationalTeams!C:C,0))</f>
        <v>97</v>
      </c>
      <c r="D2775" t="s">
        <v>1244</v>
      </c>
      <c r="E2775">
        <f>INDEX(TeamSports!B:B,MATCH(D2775,TeamSports!C:C,0))</f>
        <v>29</v>
      </c>
      <c r="F2775">
        <f>INDEX(RanksTable!K:K,MATCH(B2775,RanksTable!B:B,0))</f>
        <v>7</v>
      </c>
      <c r="H2775" t="str">
        <f t="shared" si="43"/>
        <v>INSERT INTO "TeamRanks" (team_id,team_sport_id,team_rank) VALUES (97,29,7);</v>
      </c>
    </row>
    <row r="2776" spans="2:8" x14ac:dyDescent="0.25">
      <c r="B2776" t="s">
        <v>513</v>
      </c>
      <c r="C2776">
        <f>INDEX(NationalTeams!B:B,MATCH(B2776,NationalTeams!C:C,0))</f>
        <v>98</v>
      </c>
      <c r="D2776" t="s">
        <v>1244</v>
      </c>
      <c r="E2776">
        <f>INDEX(TeamSports!B:B,MATCH(D2776,TeamSports!C:C,0))</f>
        <v>29</v>
      </c>
      <c r="F2776">
        <f>INDEX(RanksTable!K:K,MATCH(B2776,RanksTable!B:B,0))</f>
        <v>4</v>
      </c>
      <c r="H2776" t="str">
        <f t="shared" si="43"/>
        <v>INSERT INTO "TeamRanks" (team_id,team_sport_id,team_rank) VALUES (98,29,4);</v>
      </c>
    </row>
    <row r="2777" spans="2:8" x14ac:dyDescent="0.25">
      <c r="B2777" t="s">
        <v>503</v>
      </c>
      <c r="C2777">
        <f>INDEX(NationalTeams!B:B,MATCH(B2777,NationalTeams!C:C,0))</f>
        <v>99</v>
      </c>
      <c r="D2777" t="s">
        <v>1244</v>
      </c>
      <c r="E2777">
        <f>INDEX(TeamSports!B:B,MATCH(D2777,TeamSports!C:C,0))</f>
        <v>29</v>
      </c>
      <c r="F2777">
        <f>INDEX(RanksTable!K:K,MATCH(B2777,RanksTable!B:B,0))</f>
        <v>7</v>
      </c>
      <c r="H2777" t="str">
        <f t="shared" si="43"/>
        <v>INSERT INTO "TeamRanks" (team_id,team_sport_id,team_rank) VALUES (99,29,7);</v>
      </c>
    </row>
    <row r="2778" spans="2:8" x14ac:dyDescent="0.25">
      <c r="B2778" t="s">
        <v>519</v>
      </c>
      <c r="C2778">
        <f>INDEX(NationalTeams!B:B,MATCH(B2778,NationalTeams!C:C,0))</f>
        <v>100</v>
      </c>
      <c r="D2778" t="s">
        <v>1244</v>
      </c>
      <c r="E2778">
        <f>INDEX(TeamSports!B:B,MATCH(D2778,TeamSports!C:C,0))</f>
        <v>29</v>
      </c>
      <c r="F2778">
        <f>INDEX(RanksTable!K:K,MATCH(B2778,RanksTable!B:B,0))</f>
        <v>7</v>
      </c>
      <c r="H2778" t="str">
        <f t="shared" si="43"/>
        <v>INSERT INTO "TeamRanks" (team_id,team_sport_id,team_rank) VALUES (100,29,7);</v>
      </c>
    </row>
    <row r="2779" spans="2:8" x14ac:dyDescent="0.25">
      <c r="B2779" t="s">
        <v>410</v>
      </c>
      <c r="C2779">
        <f>INDEX(NationalTeams!B:B,MATCH(B2779,NationalTeams!C:C,0))</f>
        <v>101</v>
      </c>
      <c r="D2779" t="s">
        <v>1244</v>
      </c>
      <c r="E2779">
        <f>INDEX(TeamSports!B:B,MATCH(D2779,TeamSports!C:C,0))</f>
        <v>29</v>
      </c>
      <c r="F2779">
        <f>INDEX(RanksTable!K:K,MATCH(B2779,RanksTable!B:B,0))</f>
        <v>7</v>
      </c>
      <c r="H2779" t="str">
        <f t="shared" si="43"/>
        <v>INSERT INTO "TeamRanks" (team_id,team_sport_id,team_rank) VALUES (101,29,7);</v>
      </c>
    </row>
    <row r="2780" spans="2:8" x14ac:dyDescent="0.25">
      <c r="B2780" t="s">
        <v>486</v>
      </c>
      <c r="C2780">
        <f>INDEX(NationalTeams!B:B,MATCH(B2780,NationalTeams!C:C,0))</f>
        <v>102</v>
      </c>
      <c r="D2780" t="s">
        <v>1244</v>
      </c>
      <c r="E2780">
        <f>INDEX(TeamSports!B:B,MATCH(D2780,TeamSports!C:C,0))</f>
        <v>29</v>
      </c>
      <c r="F2780">
        <f>INDEX(RanksTable!K:K,MATCH(B2780,RanksTable!B:B,0))</f>
        <v>7</v>
      </c>
      <c r="H2780" t="str">
        <f t="shared" si="43"/>
        <v>INSERT INTO "TeamRanks" (team_id,team_sport_id,team_rank) VALUES (102,29,7);</v>
      </c>
    </row>
    <row r="2781" spans="2:8" x14ac:dyDescent="0.25">
      <c r="B2781" t="s">
        <v>526</v>
      </c>
      <c r="C2781">
        <f>INDEX(NationalTeams!B:B,MATCH(B2781,NationalTeams!C:C,0))</f>
        <v>103</v>
      </c>
      <c r="D2781" t="s">
        <v>1244</v>
      </c>
      <c r="E2781">
        <f>INDEX(TeamSports!B:B,MATCH(D2781,TeamSports!C:C,0))</f>
        <v>29</v>
      </c>
      <c r="F2781">
        <f>INDEX(RanksTable!K:K,MATCH(B2781,RanksTable!B:B,0))</f>
        <v>7</v>
      </c>
      <c r="H2781" t="str">
        <f t="shared" si="43"/>
        <v>INSERT INTO "TeamRanks" (team_id,team_sport_id,team_rank) VALUES (103,29,7);</v>
      </c>
    </row>
    <row r="2782" spans="2:8" x14ac:dyDescent="0.25">
      <c r="B2782" t="s">
        <v>470</v>
      </c>
      <c r="C2782">
        <f>INDEX(NationalTeams!B:B,MATCH(B2782,NationalTeams!C:C,0))</f>
        <v>104</v>
      </c>
      <c r="D2782" t="s">
        <v>1244</v>
      </c>
      <c r="E2782">
        <f>INDEX(TeamSports!B:B,MATCH(D2782,TeamSports!C:C,0))</f>
        <v>29</v>
      </c>
      <c r="F2782">
        <f>INDEX(RanksTable!K:K,MATCH(B2782,RanksTable!B:B,0))</f>
        <v>7</v>
      </c>
      <c r="H2782" t="str">
        <f t="shared" si="43"/>
        <v>INSERT INTO "TeamRanks" (team_id,team_sport_id,team_rank) VALUES (104,29,7);</v>
      </c>
    </row>
    <row r="2783" spans="2:8" x14ac:dyDescent="0.25">
      <c r="B2783" t="s">
        <v>461</v>
      </c>
      <c r="C2783">
        <f>INDEX(NationalTeams!B:B,MATCH(B2783,NationalTeams!C:C,0))</f>
        <v>105</v>
      </c>
      <c r="D2783" t="s">
        <v>1244</v>
      </c>
      <c r="E2783">
        <f>INDEX(TeamSports!B:B,MATCH(D2783,TeamSports!C:C,0))</f>
        <v>29</v>
      </c>
      <c r="F2783">
        <f>INDEX(RanksTable!K:K,MATCH(B2783,RanksTable!B:B,0))</f>
        <v>7</v>
      </c>
      <c r="H2783" t="str">
        <f t="shared" si="43"/>
        <v>INSERT INTO "TeamRanks" (team_id,team_sport_id,team_rank) VALUES (105,29,7);</v>
      </c>
    </row>
    <row r="2784" spans="2:8" x14ac:dyDescent="0.25">
      <c r="B2784" t="s">
        <v>418</v>
      </c>
      <c r="C2784">
        <f>INDEX(NationalTeams!B:B,MATCH(B2784,NationalTeams!C:C,0))</f>
        <v>106</v>
      </c>
      <c r="D2784" t="s">
        <v>1244</v>
      </c>
      <c r="E2784">
        <f>INDEX(TeamSports!B:B,MATCH(D2784,TeamSports!C:C,0))</f>
        <v>29</v>
      </c>
      <c r="F2784">
        <f>INDEX(RanksTable!K:K,MATCH(B2784,RanksTable!B:B,0))</f>
        <v>7</v>
      </c>
      <c r="H2784" t="str">
        <f t="shared" si="43"/>
        <v>INSERT INTO "TeamRanks" (team_id,team_sport_id,team_rank) VALUES (106,29,7);</v>
      </c>
    </row>
    <row r="2785" spans="2:8" x14ac:dyDescent="0.25">
      <c r="B2785" t="s">
        <v>417</v>
      </c>
      <c r="C2785">
        <f>INDEX(NationalTeams!B:B,MATCH(B2785,NationalTeams!C:C,0))</f>
        <v>107</v>
      </c>
      <c r="D2785" t="s">
        <v>1244</v>
      </c>
      <c r="E2785">
        <f>INDEX(TeamSports!B:B,MATCH(D2785,TeamSports!C:C,0))</f>
        <v>29</v>
      </c>
      <c r="F2785">
        <f>INDEX(RanksTable!K:K,MATCH(B2785,RanksTable!B:B,0))</f>
        <v>7</v>
      </c>
      <c r="H2785" t="str">
        <f t="shared" si="43"/>
        <v>INSERT INTO "TeamRanks" (team_id,team_sport_id,team_rank) VALUES (107,29,7);</v>
      </c>
    </row>
    <row r="2786" spans="2:8" x14ac:dyDescent="0.25">
      <c r="B2786" t="s">
        <v>421</v>
      </c>
      <c r="C2786">
        <f>INDEX(NationalTeams!B:B,MATCH(B2786,NationalTeams!C:C,0))</f>
        <v>108</v>
      </c>
      <c r="D2786" t="s">
        <v>1244</v>
      </c>
      <c r="E2786">
        <f>INDEX(TeamSports!B:B,MATCH(D2786,TeamSports!C:C,0))</f>
        <v>29</v>
      </c>
      <c r="F2786">
        <f>INDEX(RanksTable!K:K,MATCH(B2786,RanksTable!B:B,0))</f>
        <v>7</v>
      </c>
      <c r="H2786" t="str">
        <f t="shared" si="43"/>
        <v>INSERT INTO "TeamRanks" (team_id,team_sport_id,team_rank) VALUES (108,29,7);</v>
      </c>
    </row>
    <row r="2787" spans="2:8" x14ac:dyDescent="0.25">
      <c r="B2787" t="s">
        <v>530</v>
      </c>
      <c r="C2787">
        <f>INDEX(NationalTeams!B:B,MATCH(B2787,NationalTeams!C:C,0))</f>
        <v>109</v>
      </c>
      <c r="D2787" t="s">
        <v>1244</v>
      </c>
      <c r="E2787">
        <f>INDEX(TeamSports!B:B,MATCH(D2787,TeamSports!C:C,0))</f>
        <v>29</v>
      </c>
      <c r="F2787">
        <f>INDEX(RanksTable!K:K,MATCH(B2787,RanksTable!B:B,0))</f>
        <v>6</v>
      </c>
      <c r="H2787" t="str">
        <f t="shared" si="43"/>
        <v>INSERT INTO "TeamRanks" (team_id,team_sport_id,team_rank) VALUES (109,29,6);</v>
      </c>
    </row>
    <row r="2788" spans="2:8" x14ac:dyDescent="0.25">
      <c r="B2788" t="s">
        <v>488</v>
      </c>
      <c r="C2788">
        <f>INDEX(NationalTeams!B:B,MATCH(B2788,NationalTeams!C:C,0))</f>
        <v>110</v>
      </c>
      <c r="D2788" t="s">
        <v>1244</v>
      </c>
      <c r="E2788">
        <f>INDEX(TeamSports!B:B,MATCH(D2788,TeamSports!C:C,0))</f>
        <v>29</v>
      </c>
      <c r="F2788">
        <f>INDEX(RanksTable!K:K,MATCH(B2788,RanksTable!B:B,0))</f>
        <v>1</v>
      </c>
      <c r="H2788" t="str">
        <f t="shared" si="43"/>
        <v>INSERT INTO "TeamRanks" (team_id,team_sport_id,team_rank) VALUES (110,29,1);</v>
      </c>
    </row>
    <row r="2789" spans="2:8" x14ac:dyDescent="0.25">
      <c r="B2789" t="s">
        <v>352</v>
      </c>
      <c r="C2789">
        <f>INDEX(NationalTeams!B:B,MATCH(B2789,NationalTeams!C:C,0))</f>
        <v>111</v>
      </c>
      <c r="D2789" t="s">
        <v>1244</v>
      </c>
      <c r="E2789">
        <f>INDEX(TeamSports!B:B,MATCH(D2789,TeamSports!C:C,0))</f>
        <v>29</v>
      </c>
      <c r="F2789">
        <f>INDEX(RanksTable!K:K,MATCH(B2789,RanksTable!B:B,0))</f>
        <v>6</v>
      </c>
      <c r="H2789" t="str">
        <f t="shared" si="43"/>
        <v>INSERT INTO "TeamRanks" (team_id,team_sport_id,team_rank) VALUES (111,29,6);</v>
      </c>
    </row>
    <row r="2790" spans="2:8" x14ac:dyDescent="0.25">
      <c r="B2790" t="s">
        <v>422</v>
      </c>
      <c r="C2790">
        <f>INDEX(NationalTeams!B:B,MATCH(B2790,NationalTeams!C:C,0))</f>
        <v>112</v>
      </c>
      <c r="D2790" t="s">
        <v>1244</v>
      </c>
      <c r="E2790">
        <f>INDEX(TeamSports!B:B,MATCH(D2790,TeamSports!C:C,0))</f>
        <v>29</v>
      </c>
      <c r="F2790">
        <f>INDEX(RanksTable!K:K,MATCH(B2790,RanksTable!B:B,0))</f>
        <v>2</v>
      </c>
      <c r="H2790" t="str">
        <f t="shared" si="43"/>
        <v>INSERT INTO "TeamRanks" (team_id,team_sport_id,team_rank) VALUES (112,29,2);</v>
      </c>
    </row>
    <row r="2791" spans="2:8" x14ac:dyDescent="0.25">
      <c r="B2791" t="s">
        <v>451</v>
      </c>
      <c r="C2791">
        <f>INDEX(NationalTeams!B:B,MATCH(B2791,NationalTeams!C:C,0))</f>
        <v>113</v>
      </c>
      <c r="D2791" t="s">
        <v>1244</v>
      </c>
      <c r="E2791">
        <f>INDEX(TeamSports!B:B,MATCH(D2791,TeamSports!C:C,0))</f>
        <v>29</v>
      </c>
      <c r="F2791">
        <f>INDEX(RanksTable!K:K,MATCH(B2791,RanksTable!B:B,0))</f>
        <v>7</v>
      </c>
      <c r="H2791" t="str">
        <f t="shared" si="43"/>
        <v>INSERT INTO "TeamRanks" (team_id,team_sport_id,team_rank) VALUES (113,29,7);</v>
      </c>
    </row>
    <row r="2792" spans="2:8" x14ac:dyDescent="0.25">
      <c r="B2792" t="s">
        <v>430</v>
      </c>
      <c r="C2792">
        <f>INDEX(NationalTeams!B:B,MATCH(B2792,NationalTeams!C:C,0))</f>
        <v>114</v>
      </c>
      <c r="D2792" t="s">
        <v>1244</v>
      </c>
      <c r="E2792">
        <f>INDEX(TeamSports!B:B,MATCH(D2792,TeamSports!C:C,0))</f>
        <v>29</v>
      </c>
      <c r="F2792">
        <f>INDEX(RanksTable!K:K,MATCH(B2792,RanksTable!B:B,0))</f>
        <v>4</v>
      </c>
      <c r="H2792" t="str">
        <f t="shared" si="43"/>
        <v>INSERT INTO "TeamRanks" (team_id,team_sport_id,team_rank) VALUES (114,29,4);</v>
      </c>
    </row>
    <row r="2793" spans="2:8" x14ac:dyDescent="0.25">
      <c r="B2793" t="s">
        <v>381</v>
      </c>
      <c r="C2793">
        <f>INDEX(NationalTeams!B:B,MATCH(B2793,NationalTeams!C:C,0))</f>
        <v>115</v>
      </c>
      <c r="D2793" t="s">
        <v>1244</v>
      </c>
      <c r="E2793">
        <f>INDEX(TeamSports!B:B,MATCH(D2793,TeamSports!C:C,0))</f>
        <v>29</v>
      </c>
      <c r="F2793">
        <f>INDEX(RanksTable!K:K,MATCH(B2793,RanksTable!B:B,0))</f>
        <v>6</v>
      </c>
      <c r="H2793" t="str">
        <f t="shared" si="43"/>
        <v>INSERT INTO "TeamRanks" (team_id,team_sport_id,team_rank) VALUES (115,29,6);</v>
      </c>
    </row>
    <row r="2794" spans="2:8" x14ac:dyDescent="0.25">
      <c r="B2794" t="s">
        <v>434</v>
      </c>
      <c r="C2794">
        <f>INDEX(NationalTeams!B:B,MATCH(B2794,NationalTeams!C:C,0))</f>
        <v>116</v>
      </c>
      <c r="D2794" t="s">
        <v>1244</v>
      </c>
      <c r="E2794">
        <f>INDEX(TeamSports!B:B,MATCH(D2794,TeamSports!C:C,0))</f>
        <v>29</v>
      </c>
      <c r="F2794">
        <f>INDEX(RanksTable!K:K,MATCH(B2794,RanksTable!B:B,0))</f>
        <v>6</v>
      </c>
      <c r="H2794" t="str">
        <f t="shared" si="43"/>
        <v>INSERT INTO "TeamRanks" (team_id,team_sport_id,team_rank) VALUES (116,29,6);</v>
      </c>
    </row>
    <row r="2795" spans="2:8" x14ac:dyDescent="0.25">
      <c r="B2795" t="s">
        <v>475</v>
      </c>
      <c r="C2795">
        <f>INDEX(NationalTeams!B:B,MATCH(B2795,NationalTeams!C:C,0))</f>
        <v>117</v>
      </c>
      <c r="D2795" t="s">
        <v>1244</v>
      </c>
      <c r="E2795">
        <f>INDEX(TeamSports!B:B,MATCH(D2795,TeamSports!C:C,0))</f>
        <v>29</v>
      </c>
      <c r="F2795">
        <f>INDEX(RanksTable!K:K,MATCH(B2795,RanksTable!B:B,0))</f>
        <v>7</v>
      </c>
      <c r="H2795" t="str">
        <f t="shared" si="43"/>
        <v>INSERT INTO "TeamRanks" (team_id,team_sport_id,team_rank) VALUES (117,29,7);</v>
      </c>
    </row>
    <row r="2796" spans="2:8" x14ac:dyDescent="0.25">
      <c r="B2796" t="s">
        <v>528</v>
      </c>
      <c r="C2796">
        <f>INDEX(NationalTeams!B:B,MATCH(B2796,NationalTeams!C:C,0))</f>
        <v>118</v>
      </c>
      <c r="D2796" t="s">
        <v>1244</v>
      </c>
      <c r="E2796">
        <f>INDEX(TeamSports!B:B,MATCH(D2796,TeamSports!C:C,0))</f>
        <v>29</v>
      </c>
      <c r="F2796">
        <f>INDEX(RanksTable!K:K,MATCH(B2796,RanksTable!B:B,0))</f>
        <v>7</v>
      </c>
      <c r="H2796" t="str">
        <f t="shared" si="43"/>
        <v>INSERT INTO "TeamRanks" (team_id,team_sport_id,team_rank) VALUES (118,29,7);</v>
      </c>
    </row>
    <row r="2797" spans="2:8" x14ac:dyDescent="0.25">
      <c r="B2797" t="s">
        <v>436</v>
      </c>
      <c r="C2797">
        <f>INDEX(NationalTeams!B:B,MATCH(B2797,NationalTeams!C:C,0))</f>
        <v>119</v>
      </c>
      <c r="D2797" t="s">
        <v>1244</v>
      </c>
      <c r="E2797">
        <f>INDEX(TeamSports!B:B,MATCH(D2797,TeamSports!C:C,0))</f>
        <v>29</v>
      </c>
      <c r="F2797">
        <f>INDEX(RanksTable!K:K,MATCH(B2797,RanksTable!B:B,0))</f>
        <v>7</v>
      </c>
      <c r="H2797" t="str">
        <f t="shared" si="43"/>
        <v>INSERT INTO "TeamRanks" (team_id,team_sport_id,team_rank) VALUES (119,29,7);</v>
      </c>
    </row>
    <row r="2798" spans="2:8" x14ac:dyDescent="0.25">
      <c r="B2798" t="s">
        <v>455</v>
      </c>
      <c r="C2798">
        <f>INDEX(NationalTeams!B:B,MATCH(B2798,NationalTeams!C:C,0))</f>
        <v>120</v>
      </c>
      <c r="D2798" t="s">
        <v>1244</v>
      </c>
      <c r="E2798">
        <f>INDEX(TeamSports!B:B,MATCH(D2798,TeamSports!C:C,0))</f>
        <v>29</v>
      </c>
      <c r="F2798">
        <f>INDEX(RanksTable!K:K,MATCH(B2798,RanksTable!B:B,0))</f>
        <v>7</v>
      </c>
      <c r="H2798" t="str">
        <f t="shared" si="43"/>
        <v>INSERT INTO "TeamRanks" (team_id,team_sport_id,team_rank) VALUES (120,29,7);</v>
      </c>
    </row>
    <row r="2799" spans="2:8" x14ac:dyDescent="0.25">
      <c r="B2799" t="s">
        <v>345</v>
      </c>
      <c r="C2799">
        <f>INDEX(NationalTeams!B:B,MATCH(B2799,NationalTeams!C:C,0))</f>
        <v>121</v>
      </c>
      <c r="D2799" t="s">
        <v>1244</v>
      </c>
      <c r="E2799">
        <f>INDEX(TeamSports!B:B,MATCH(D2799,TeamSports!C:C,0))</f>
        <v>29</v>
      </c>
      <c r="F2799">
        <f>INDEX(RanksTable!K:K,MATCH(B2799,RanksTable!B:B,0))</f>
        <v>7</v>
      </c>
      <c r="H2799" t="str">
        <f t="shared" si="43"/>
        <v>INSERT INTO "TeamRanks" (team_id,team_sport_id,team_rank) VALUES (121,29,7);</v>
      </c>
    </row>
    <row r="2800" spans="2:8" x14ac:dyDescent="0.25">
      <c r="B2800" t="s">
        <v>532</v>
      </c>
      <c r="C2800">
        <f>INDEX(NationalTeams!B:B,MATCH(B2800,NationalTeams!C:C,0))</f>
        <v>122</v>
      </c>
      <c r="D2800" t="s">
        <v>1244</v>
      </c>
      <c r="E2800">
        <f>INDEX(TeamSports!B:B,MATCH(D2800,TeamSports!C:C,0))</f>
        <v>29</v>
      </c>
      <c r="F2800">
        <f>INDEX(RanksTable!K:K,MATCH(B2800,RanksTable!B:B,0))</f>
        <v>4</v>
      </c>
      <c r="H2800" t="str">
        <f t="shared" si="43"/>
        <v>INSERT INTO "TeamRanks" (team_id,team_sport_id,team_rank) VALUES (122,29,4);</v>
      </c>
    </row>
    <row r="2801" spans="2:8" x14ac:dyDescent="0.25">
      <c r="B2801" t="s">
        <v>468</v>
      </c>
      <c r="C2801">
        <f>INDEX(NationalTeams!B:B,MATCH(B2801,NationalTeams!C:C,0))</f>
        <v>123</v>
      </c>
      <c r="D2801" t="s">
        <v>1244</v>
      </c>
      <c r="E2801">
        <f>INDEX(TeamSports!B:B,MATCH(D2801,TeamSports!C:C,0))</f>
        <v>29</v>
      </c>
      <c r="F2801">
        <f>INDEX(RanksTable!K:K,MATCH(B2801,RanksTable!B:B,0))</f>
        <v>7</v>
      </c>
      <c r="H2801" t="str">
        <f t="shared" si="43"/>
        <v>INSERT INTO "TeamRanks" (team_id,team_sport_id,team_rank) VALUES (123,29,7);</v>
      </c>
    </row>
    <row r="2802" spans="2:8" x14ac:dyDescent="0.25">
      <c r="B2802" t="s">
        <v>347</v>
      </c>
      <c r="C2802">
        <f>INDEX(NationalTeams!B:B,MATCH(B2802,NationalTeams!C:C,0))</f>
        <v>124</v>
      </c>
      <c r="D2802" t="s">
        <v>1244</v>
      </c>
      <c r="E2802">
        <f>INDEX(TeamSports!B:B,MATCH(D2802,TeamSports!C:C,0))</f>
        <v>29</v>
      </c>
      <c r="F2802">
        <f>INDEX(RanksTable!K:K,MATCH(B2802,RanksTable!B:B,0))</f>
        <v>7</v>
      </c>
      <c r="H2802" t="str">
        <f t="shared" si="43"/>
        <v>INSERT INTO "TeamRanks" (team_id,team_sport_id,team_rank) VALUES (124,29,7);</v>
      </c>
    </row>
    <row r="2803" spans="2:8" x14ac:dyDescent="0.25">
      <c r="B2803" t="s">
        <v>390</v>
      </c>
      <c r="C2803">
        <f>INDEX(NationalTeams!B:B,MATCH(B2803,NationalTeams!C:C,0))</f>
        <v>125</v>
      </c>
      <c r="D2803" t="s">
        <v>1244</v>
      </c>
      <c r="E2803">
        <f>INDEX(TeamSports!B:B,MATCH(D2803,TeamSports!C:C,0))</f>
        <v>29</v>
      </c>
      <c r="F2803">
        <f>INDEX(RanksTable!K:K,MATCH(B2803,RanksTable!B:B,0))</f>
        <v>7</v>
      </c>
      <c r="H2803" t="str">
        <f t="shared" si="43"/>
        <v>INSERT INTO "TeamRanks" (team_id,team_sport_id,team_rank) VALUES (125,29,7);</v>
      </c>
    </row>
    <row r="2804" spans="2:8" x14ac:dyDescent="0.25">
      <c r="B2804" t="s">
        <v>540</v>
      </c>
      <c r="C2804">
        <f>INDEX(NationalTeams!B:B,MATCH(B2804,NationalTeams!C:C,0))</f>
        <v>126</v>
      </c>
      <c r="D2804" t="s">
        <v>1244</v>
      </c>
      <c r="E2804">
        <f>INDEX(TeamSports!B:B,MATCH(D2804,TeamSports!C:C,0))</f>
        <v>29</v>
      </c>
      <c r="F2804">
        <f>INDEX(RanksTable!K:K,MATCH(B2804,RanksTable!B:B,0))</f>
        <v>5</v>
      </c>
      <c r="H2804" t="str">
        <f t="shared" si="43"/>
        <v>INSERT INTO "TeamRanks" (team_id,team_sport_id,team_rank) VALUES (126,29,5);</v>
      </c>
    </row>
    <row r="2805" spans="2:8" x14ac:dyDescent="0.25">
      <c r="B2805" t="s">
        <v>527</v>
      </c>
      <c r="C2805">
        <f>INDEX(NationalTeams!B:B,MATCH(B2805,NationalTeams!C:C,0))</f>
        <v>127</v>
      </c>
      <c r="D2805" t="s">
        <v>1244</v>
      </c>
      <c r="E2805">
        <f>INDEX(TeamSports!B:B,MATCH(D2805,TeamSports!C:C,0))</f>
        <v>29</v>
      </c>
      <c r="F2805">
        <f>INDEX(RanksTable!K:K,MATCH(B2805,RanksTable!B:B,0))</f>
        <v>6</v>
      </c>
      <c r="H2805" t="str">
        <f t="shared" si="43"/>
        <v>INSERT INTO "TeamRanks" (team_id,team_sport_id,team_rank) VALUES (127,29,6);</v>
      </c>
    </row>
    <row r="2806" spans="2:8" x14ac:dyDescent="0.25">
      <c r="B2806" t="s">
        <v>523</v>
      </c>
      <c r="C2806">
        <f>INDEX(NationalTeams!B:B,MATCH(B2806,NationalTeams!C:C,0))</f>
        <v>128</v>
      </c>
      <c r="D2806" t="s">
        <v>1244</v>
      </c>
      <c r="E2806">
        <f>INDEX(TeamSports!B:B,MATCH(D2806,TeamSports!C:C,0))</f>
        <v>29</v>
      </c>
      <c r="F2806">
        <f>INDEX(RanksTable!K:K,MATCH(B2806,RanksTable!B:B,0))</f>
        <v>6</v>
      </c>
      <c r="H2806" t="str">
        <f t="shared" si="43"/>
        <v>INSERT INTO "TeamRanks" (team_id,team_sport_id,team_rank) VALUES (128,29,6);</v>
      </c>
    </row>
    <row r="2807" spans="2:8" x14ac:dyDescent="0.25">
      <c r="B2807" t="s">
        <v>484</v>
      </c>
      <c r="C2807">
        <f>INDEX(NationalTeams!B:B,MATCH(B2807,NationalTeams!C:C,0))</f>
        <v>129</v>
      </c>
      <c r="D2807" t="s">
        <v>1244</v>
      </c>
      <c r="E2807">
        <f>INDEX(TeamSports!B:B,MATCH(D2807,TeamSports!C:C,0))</f>
        <v>29</v>
      </c>
      <c r="F2807">
        <f>INDEX(RanksTable!K:K,MATCH(B2807,RanksTable!B:B,0))</f>
        <v>7</v>
      </c>
      <c r="H2807" t="str">
        <f t="shared" si="43"/>
        <v>INSERT INTO "TeamRanks" (team_id,team_sport_id,team_rank) VALUES (129,29,7);</v>
      </c>
    </row>
    <row r="2808" spans="2:8" x14ac:dyDescent="0.25">
      <c r="B2808" t="s">
        <v>522</v>
      </c>
      <c r="C2808">
        <f>INDEX(NationalTeams!B:B,MATCH(B2808,NationalTeams!C:C,0))</f>
        <v>130</v>
      </c>
      <c r="D2808" t="s">
        <v>1244</v>
      </c>
      <c r="E2808">
        <f>INDEX(TeamSports!B:B,MATCH(D2808,TeamSports!C:C,0))</f>
        <v>29</v>
      </c>
      <c r="F2808">
        <f>INDEX(RanksTable!K:K,MATCH(B2808,RanksTable!B:B,0))</f>
        <v>7</v>
      </c>
      <c r="H2808" t="str">
        <f t="shared" si="43"/>
        <v>INSERT INTO "TeamRanks" (team_id,team_sport_id,team_rank) VALUES (130,29,7);</v>
      </c>
    </row>
    <row r="2809" spans="2:8" x14ac:dyDescent="0.25">
      <c r="B2809" t="s">
        <v>386</v>
      </c>
      <c r="C2809">
        <f>INDEX(NationalTeams!B:B,MATCH(B2809,NationalTeams!C:C,0))</f>
        <v>131</v>
      </c>
      <c r="D2809" t="s">
        <v>1244</v>
      </c>
      <c r="E2809">
        <f>INDEX(TeamSports!B:B,MATCH(D2809,TeamSports!C:C,0))</f>
        <v>29</v>
      </c>
      <c r="F2809">
        <f>INDEX(RanksTable!K:K,MATCH(B2809,RanksTable!B:B,0))</f>
        <v>7</v>
      </c>
      <c r="H2809" t="str">
        <f t="shared" si="43"/>
        <v>INSERT INTO "TeamRanks" (team_id,team_sport_id,team_rank) VALUES (131,29,7);</v>
      </c>
    </row>
    <row r="2810" spans="2:8" x14ac:dyDescent="0.25">
      <c r="B2810" t="s">
        <v>463</v>
      </c>
      <c r="C2810">
        <f>INDEX(NationalTeams!B:B,MATCH(B2810,NationalTeams!C:C,0))</f>
        <v>132</v>
      </c>
      <c r="D2810" t="s">
        <v>1244</v>
      </c>
      <c r="E2810">
        <f>INDEX(TeamSports!B:B,MATCH(D2810,TeamSports!C:C,0))</f>
        <v>29</v>
      </c>
      <c r="F2810">
        <f>INDEX(RanksTable!K:K,MATCH(B2810,RanksTable!B:B,0))</f>
        <v>7</v>
      </c>
      <c r="H2810" t="str">
        <f t="shared" si="43"/>
        <v>INSERT INTO "TeamRanks" (team_id,team_sport_id,team_rank) VALUES (132,29,7);</v>
      </c>
    </row>
    <row r="2811" spans="2:8" x14ac:dyDescent="0.25">
      <c r="B2811" t="s">
        <v>339</v>
      </c>
      <c r="C2811">
        <f>INDEX(NationalTeams!B:B,MATCH(B2811,NationalTeams!C:C,0))</f>
        <v>133</v>
      </c>
      <c r="D2811" t="s">
        <v>1244</v>
      </c>
      <c r="E2811">
        <f>INDEX(TeamSports!B:B,MATCH(D2811,TeamSports!C:C,0))</f>
        <v>29</v>
      </c>
      <c r="F2811">
        <f>INDEX(RanksTable!K:K,MATCH(B2811,RanksTable!B:B,0))</f>
        <v>7</v>
      </c>
      <c r="H2811" t="str">
        <f t="shared" si="43"/>
        <v>INSERT INTO "TeamRanks" (team_id,team_sport_id,team_rank) VALUES (133,29,7);</v>
      </c>
    </row>
    <row r="2812" spans="2:8" x14ac:dyDescent="0.25">
      <c r="B2812" t="s">
        <v>464</v>
      </c>
      <c r="C2812">
        <f>INDEX(NationalTeams!B:B,MATCH(B2812,NationalTeams!C:C,0))</f>
        <v>134</v>
      </c>
      <c r="D2812" t="s">
        <v>1244</v>
      </c>
      <c r="E2812">
        <f>INDEX(TeamSports!B:B,MATCH(D2812,TeamSports!C:C,0))</f>
        <v>29</v>
      </c>
      <c r="F2812">
        <f>INDEX(RanksTable!K:K,MATCH(B2812,RanksTable!B:B,0))</f>
        <v>7</v>
      </c>
      <c r="H2812" t="str">
        <f t="shared" si="43"/>
        <v>INSERT INTO "TeamRanks" (team_id,team_sport_id,team_rank) VALUES (134,29,7);</v>
      </c>
    </row>
    <row r="2813" spans="2:8" x14ac:dyDescent="0.25">
      <c r="B2813" t="s">
        <v>379</v>
      </c>
      <c r="C2813">
        <f>INDEX(NationalTeams!B:B,MATCH(B2813,NationalTeams!C:C,0))</f>
        <v>135</v>
      </c>
      <c r="D2813" t="s">
        <v>1244</v>
      </c>
      <c r="E2813">
        <f>INDEX(TeamSports!B:B,MATCH(D2813,TeamSports!C:C,0))</f>
        <v>29</v>
      </c>
      <c r="F2813">
        <f>INDEX(RanksTable!K:K,MATCH(B2813,RanksTable!B:B,0))</f>
        <v>7</v>
      </c>
      <c r="H2813" t="str">
        <f t="shared" si="43"/>
        <v>INSERT INTO "TeamRanks" (team_id,team_sport_id,team_rank) VALUES (135,29,7);</v>
      </c>
    </row>
    <row r="2814" spans="2:8" x14ac:dyDescent="0.25">
      <c r="B2814" t="s">
        <v>539</v>
      </c>
      <c r="C2814">
        <f>INDEX(NationalTeams!B:B,MATCH(B2814,NationalTeams!C:C,0))</f>
        <v>136</v>
      </c>
      <c r="D2814" t="s">
        <v>1244</v>
      </c>
      <c r="E2814">
        <f>INDEX(TeamSports!B:B,MATCH(D2814,TeamSports!C:C,0))</f>
        <v>29</v>
      </c>
      <c r="F2814">
        <f>INDEX(RanksTable!K:K,MATCH(B2814,RanksTable!B:B,0))</f>
        <v>7</v>
      </c>
      <c r="H2814" t="str">
        <f t="shared" si="43"/>
        <v>INSERT INTO "TeamRanks" (team_id,team_sport_id,team_rank) VALUES (136,29,7);</v>
      </c>
    </row>
    <row r="2815" spans="2:8" x14ac:dyDescent="0.25">
      <c r="B2815" t="s">
        <v>342</v>
      </c>
      <c r="C2815">
        <f>INDEX(NationalTeams!B:B,MATCH(B2815,NationalTeams!C:C,0))</f>
        <v>137</v>
      </c>
      <c r="D2815" t="s">
        <v>1244</v>
      </c>
      <c r="E2815">
        <f>INDEX(TeamSports!B:B,MATCH(D2815,TeamSports!C:C,0))</f>
        <v>29</v>
      </c>
      <c r="F2815">
        <f>INDEX(RanksTable!K:K,MATCH(B2815,RanksTable!B:B,0))</f>
        <v>7</v>
      </c>
      <c r="H2815" t="str">
        <f t="shared" si="43"/>
        <v>INSERT INTO "TeamRanks" (team_id,team_sport_id,team_rank) VALUES (137,29,7);</v>
      </c>
    </row>
    <row r="2816" spans="2:8" x14ac:dyDescent="0.25">
      <c r="B2816" t="s">
        <v>343</v>
      </c>
      <c r="C2816">
        <f>INDEX(NationalTeams!B:B,MATCH(B2816,NationalTeams!C:C,0))</f>
        <v>138</v>
      </c>
      <c r="D2816" t="s">
        <v>1244</v>
      </c>
      <c r="E2816">
        <f>INDEX(TeamSports!B:B,MATCH(D2816,TeamSports!C:C,0))</f>
        <v>29</v>
      </c>
      <c r="F2816">
        <f>INDEX(RanksTable!K:K,MATCH(B2816,RanksTable!B:B,0))</f>
        <v>7</v>
      </c>
      <c r="H2816" t="str">
        <f t="shared" si="43"/>
        <v>INSERT INTO "TeamRanks" (team_id,team_sport_id,team_rank) VALUES (138,29,7);</v>
      </c>
    </row>
    <row r="2817" spans="2:8" x14ac:dyDescent="0.25">
      <c r="B2817" t="s">
        <v>360</v>
      </c>
      <c r="C2817">
        <f>INDEX(NationalTeams!B:B,MATCH(B2817,NationalTeams!C:C,0))</f>
        <v>139</v>
      </c>
      <c r="D2817" t="s">
        <v>1244</v>
      </c>
      <c r="E2817">
        <f>INDEX(TeamSports!B:B,MATCH(D2817,TeamSports!C:C,0))</f>
        <v>29</v>
      </c>
      <c r="F2817">
        <f>INDEX(RanksTable!K:K,MATCH(B2817,RanksTable!B:B,0))</f>
        <v>7</v>
      </c>
      <c r="H2817" t="str">
        <f t="shared" si="43"/>
        <v>INSERT INTO "TeamRanks" (team_id,team_sport_id,team_rank) VALUES (139,29,7);</v>
      </c>
    </row>
    <row r="2818" spans="2:8" x14ac:dyDescent="0.25">
      <c r="B2818" t="s">
        <v>378</v>
      </c>
      <c r="C2818">
        <f>INDEX(NationalTeams!B:B,MATCH(B2818,NationalTeams!C:C,0))</f>
        <v>140</v>
      </c>
      <c r="D2818" t="s">
        <v>1244</v>
      </c>
      <c r="E2818">
        <f>INDEX(TeamSports!B:B,MATCH(D2818,TeamSports!C:C,0))</f>
        <v>29</v>
      </c>
      <c r="F2818">
        <f>INDEX(RanksTable!K:K,MATCH(B2818,RanksTable!B:B,0))</f>
        <v>6</v>
      </c>
      <c r="H2818" t="str">
        <f t="shared" si="43"/>
        <v>INSERT INTO "TeamRanks" (team_id,team_sport_id,team_rank) VALUES (140,29,6);</v>
      </c>
    </row>
    <row r="2819" spans="2:8" x14ac:dyDescent="0.25">
      <c r="B2819" t="s">
        <v>456</v>
      </c>
      <c r="C2819">
        <f>INDEX(NationalTeams!B:B,MATCH(B2819,NationalTeams!C:C,0))</f>
        <v>141</v>
      </c>
      <c r="D2819" t="s">
        <v>1244</v>
      </c>
      <c r="E2819">
        <f>INDEX(TeamSports!B:B,MATCH(D2819,TeamSports!C:C,0))</f>
        <v>29</v>
      </c>
      <c r="F2819">
        <f>INDEX(RanksTable!K:K,MATCH(B2819,RanksTable!B:B,0))</f>
        <v>7</v>
      </c>
      <c r="H2819" t="str">
        <f t="shared" si="43"/>
        <v>INSERT INTO "TeamRanks" (team_id,team_sport_id,team_rank) VALUES (141,29,7);</v>
      </c>
    </row>
    <row r="2820" spans="2:8" x14ac:dyDescent="0.25">
      <c r="B2820" t="s">
        <v>537</v>
      </c>
      <c r="C2820">
        <f>INDEX(NationalTeams!B:B,MATCH(B2820,NationalTeams!C:C,0))</f>
        <v>142</v>
      </c>
      <c r="D2820" t="s">
        <v>1244</v>
      </c>
      <c r="E2820">
        <f>INDEX(TeamSports!B:B,MATCH(D2820,TeamSports!C:C,0))</f>
        <v>29</v>
      </c>
      <c r="F2820">
        <f>INDEX(RanksTable!K:K,MATCH(B2820,RanksTable!B:B,0))</f>
        <v>7</v>
      </c>
      <c r="H2820" t="str">
        <f t="shared" ref="H2820:H2883" si="44">_xlfn.CONCAT($H$1,$L$1,$C$1,$L$1," ",$J$1,$C$2,$N$1,$E$2,$N$1,$F$2,$K$1,$I$1,$J$1,C2820,$N$1,E2820,$N$1,F2820,$K$1,$O$1)</f>
        <v>INSERT INTO "TeamRanks" (team_id,team_sport_id,team_rank) VALUES (142,29,7);</v>
      </c>
    </row>
    <row r="2821" spans="2:8" x14ac:dyDescent="0.25">
      <c r="B2821" t="s">
        <v>533</v>
      </c>
      <c r="C2821">
        <f>INDEX(NationalTeams!B:B,MATCH(B2821,NationalTeams!C:C,0))</f>
        <v>143</v>
      </c>
      <c r="D2821" t="s">
        <v>1244</v>
      </c>
      <c r="E2821">
        <f>INDEX(TeamSports!B:B,MATCH(D2821,TeamSports!C:C,0))</f>
        <v>29</v>
      </c>
      <c r="F2821">
        <f>INDEX(RanksTable!K:K,MATCH(B2821,RanksTable!B:B,0))</f>
        <v>7</v>
      </c>
      <c r="H2821" t="str">
        <f t="shared" si="44"/>
        <v>INSERT INTO "TeamRanks" (team_id,team_sport_id,team_rank) VALUES (143,29,7);</v>
      </c>
    </row>
    <row r="2822" spans="2:8" x14ac:dyDescent="0.25">
      <c r="B2822" t="s">
        <v>460</v>
      </c>
      <c r="C2822">
        <f>INDEX(NationalTeams!B:B,MATCH(B2822,NationalTeams!C:C,0))</f>
        <v>144</v>
      </c>
      <c r="D2822" t="s">
        <v>1244</v>
      </c>
      <c r="E2822">
        <f>INDEX(TeamSports!B:B,MATCH(D2822,TeamSports!C:C,0))</f>
        <v>29</v>
      </c>
      <c r="F2822">
        <f>INDEX(RanksTable!K:K,MATCH(B2822,RanksTable!B:B,0))</f>
        <v>7</v>
      </c>
      <c r="H2822" t="str">
        <f t="shared" si="44"/>
        <v>INSERT INTO "TeamRanks" (team_id,team_sport_id,team_rank) VALUES (144,29,7);</v>
      </c>
    </row>
    <row r="2823" spans="2:8" x14ac:dyDescent="0.25">
      <c r="B2823" t="s">
        <v>521</v>
      </c>
      <c r="C2823">
        <f>INDEX(NationalTeams!B:B,MATCH(B2823,NationalTeams!C:C,0))</f>
        <v>145</v>
      </c>
      <c r="D2823" t="s">
        <v>1244</v>
      </c>
      <c r="E2823">
        <f>INDEX(TeamSports!B:B,MATCH(D2823,TeamSports!C:C,0))</f>
        <v>29</v>
      </c>
      <c r="F2823">
        <f>INDEX(RanksTable!K:K,MATCH(B2823,RanksTable!B:B,0))</f>
        <v>7</v>
      </c>
      <c r="H2823" t="str">
        <f t="shared" si="44"/>
        <v>INSERT INTO "TeamRanks" (team_id,team_sport_id,team_rank) VALUES (145,29,7);</v>
      </c>
    </row>
    <row r="2824" spans="2:8" x14ac:dyDescent="0.25">
      <c r="B2824" t="s">
        <v>416</v>
      </c>
      <c r="C2824">
        <f>INDEX(NationalTeams!B:B,MATCH(B2824,NationalTeams!C:C,0))</f>
        <v>146</v>
      </c>
      <c r="D2824" t="s">
        <v>1244</v>
      </c>
      <c r="E2824">
        <f>INDEX(TeamSports!B:B,MATCH(D2824,TeamSports!C:C,0))</f>
        <v>29</v>
      </c>
      <c r="F2824">
        <f>INDEX(RanksTable!K:K,MATCH(B2824,RanksTable!B:B,0))</f>
        <v>7</v>
      </c>
      <c r="H2824" t="str">
        <f t="shared" si="44"/>
        <v>INSERT INTO "TeamRanks" (team_id,team_sport_id,team_rank) VALUES (146,29,7);</v>
      </c>
    </row>
    <row r="2825" spans="2:8" x14ac:dyDescent="0.25">
      <c r="B2825" t="s">
        <v>393</v>
      </c>
      <c r="C2825">
        <f>INDEX(NationalTeams!B:B,MATCH(B2825,NationalTeams!C:C,0))</f>
        <v>147</v>
      </c>
      <c r="D2825" t="s">
        <v>1244</v>
      </c>
      <c r="E2825">
        <f>INDEX(TeamSports!B:B,MATCH(D2825,TeamSports!C:C,0))</f>
        <v>29</v>
      </c>
      <c r="F2825">
        <f>INDEX(RanksTable!K:K,MATCH(B2825,RanksTable!B:B,0))</f>
        <v>7</v>
      </c>
      <c r="H2825" t="str">
        <f t="shared" si="44"/>
        <v>INSERT INTO "TeamRanks" (team_id,team_sport_id,team_rank) VALUES (147,29,7);</v>
      </c>
    </row>
    <row r="2826" spans="2:8" x14ac:dyDescent="0.25">
      <c r="B2826" t="s">
        <v>372</v>
      </c>
      <c r="C2826">
        <f>INDEX(NationalTeams!B:B,MATCH(B2826,NationalTeams!C:C,0))</f>
        <v>148</v>
      </c>
      <c r="D2826" t="s">
        <v>1244</v>
      </c>
      <c r="E2826">
        <f>INDEX(TeamSports!B:B,MATCH(D2826,TeamSports!C:C,0))</f>
        <v>29</v>
      </c>
      <c r="F2826">
        <f>INDEX(RanksTable!K:K,MATCH(B2826,RanksTable!B:B,0))</f>
        <v>7</v>
      </c>
      <c r="H2826" t="str">
        <f t="shared" si="44"/>
        <v>INSERT INTO "TeamRanks" (team_id,team_sport_id,team_rank) VALUES (148,29,7);</v>
      </c>
    </row>
    <row r="2827" spans="2:8" x14ac:dyDescent="0.25">
      <c r="B2827" t="s">
        <v>480</v>
      </c>
      <c r="C2827">
        <f>INDEX(NationalTeams!B:B,MATCH(B2827,NationalTeams!C:C,0))</f>
        <v>149</v>
      </c>
      <c r="D2827" t="s">
        <v>1244</v>
      </c>
      <c r="E2827">
        <f>INDEX(TeamSports!B:B,MATCH(D2827,TeamSports!C:C,0))</f>
        <v>29</v>
      </c>
      <c r="F2827">
        <f>INDEX(RanksTable!K:K,MATCH(B2827,RanksTable!B:B,0))</f>
        <v>7</v>
      </c>
      <c r="H2827" t="str">
        <f t="shared" si="44"/>
        <v>INSERT INTO "TeamRanks" (team_id,team_sport_id,team_rank) VALUES (149,29,7);</v>
      </c>
    </row>
    <row r="2828" spans="2:8" x14ac:dyDescent="0.25">
      <c r="B2828" t="s">
        <v>446</v>
      </c>
      <c r="C2828">
        <f>INDEX(NationalTeams!B:B,MATCH(B2828,NationalTeams!C:C,0))</f>
        <v>150</v>
      </c>
      <c r="D2828" t="s">
        <v>1244</v>
      </c>
      <c r="E2828">
        <f>INDEX(TeamSports!B:B,MATCH(D2828,TeamSports!C:C,0))</f>
        <v>29</v>
      </c>
      <c r="F2828">
        <f>INDEX(RanksTable!K:K,MATCH(B2828,RanksTable!B:B,0))</f>
        <v>7</v>
      </c>
      <c r="H2828" t="str">
        <f t="shared" si="44"/>
        <v>INSERT INTO "TeamRanks" (team_id,team_sport_id,team_rank) VALUES (150,29,7);</v>
      </c>
    </row>
    <row r="2829" spans="2:8" x14ac:dyDescent="0.25">
      <c r="B2829" t="s">
        <v>356</v>
      </c>
      <c r="C2829">
        <f>INDEX(NationalTeams!B:B,MATCH(B2829,NationalTeams!C:C,0))</f>
        <v>151</v>
      </c>
      <c r="D2829" t="s">
        <v>1244</v>
      </c>
      <c r="E2829">
        <f>INDEX(TeamSports!B:B,MATCH(D2829,TeamSports!C:C,0))</f>
        <v>29</v>
      </c>
      <c r="F2829">
        <f>INDEX(RanksTable!K:K,MATCH(B2829,RanksTable!B:B,0))</f>
        <v>7</v>
      </c>
      <c r="H2829" t="str">
        <f t="shared" si="44"/>
        <v>INSERT INTO "TeamRanks" (team_id,team_sport_id,team_rank) VALUES (151,29,7);</v>
      </c>
    </row>
    <row r="2830" spans="2:8" x14ac:dyDescent="0.25">
      <c r="B2830" t="s">
        <v>387</v>
      </c>
      <c r="C2830">
        <f>INDEX(NationalTeams!B:B,MATCH(B2830,NationalTeams!C:C,0))</f>
        <v>152</v>
      </c>
      <c r="D2830" t="s">
        <v>1244</v>
      </c>
      <c r="E2830">
        <f>INDEX(TeamSports!B:B,MATCH(D2830,TeamSports!C:C,0))</f>
        <v>29</v>
      </c>
      <c r="F2830">
        <f>INDEX(RanksTable!K:K,MATCH(B2830,RanksTable!B:B,0))</f>
        <v>7</v>
      </c>
      <c r="H2830" t="str">
        <f t="shared" si="44"/>
        <v>INSERT INTO "TeamRanks" (team_id,team_sport_id,team_rank) VALUES (152,29,7);</v>
      </c>
    </row>
    <row r="2831" spans="2:8" x14ac:dyDescent="0.25">
      <c r="B2831" t="s">
        <v>361</v>
      </c>
      <c r="C2831">
        <f>INDEX(NationalTeams!B:B,MATCH(B2831,NationalTeams!C:C,0))</f>
        <v>153</v>
      </c>
      <c r="D2831" t="s">
        <v>1244</v>
      </c>
      <c r="E2831">
        <f>INDEX(TeamSports!B:B,MATCH(D2831,TeamSports!C:C,0))</f>
        <v>29</v>
      </c>
      <c r="F2831">
        <f>INDEX(RanksTable!K:K,MATCH(B2831,RanksTable!B:B,0))</f>
        <v>6</v>
      </c>
      <c r="H2831" t="str">
        <f t="shared" si="44"/>
        <v>INSERT INTO "TeamRanks" (team_id,team_sport_id,team_rank) VALUES (153,29,6);</v>
      </c>
    </row>
    <row r="2832" spans="2:8" x14ac:dyDescent="0.25">
      <c r="B2832" t="s">
        <v>492</v>
      </c>
      <c r="C2832">
        <f>INDEX(NationalTeams!B:B,MATCH(B2832,NationalTeams!C:C,0))</f>
        <v>154</v>
      </c>
      <c r="D2832" t="s">
        <v>1244</v>
      </c>
      <c r="E2832">
        <f>INDEX(TeamSports!B:B,MATCH(D2832,TeamSports!C:C,0))</f>
        <v>29</v>
      </c>
      <c r="F2832">
        <f>INDEX(RanksTable!K:K,MATCH(B2832,RanksTable!B:B,0))</f>
        <v>2</v>
      </c>
      <c r="H2832" t="str">
        <f t="shared" si="44"/>
        <v>INSERT INTO "TeamRanks" (team_id,team_sport_id,team_rank) VALUES (154,29,2);</v>
      </c>
    </row>
    <row r="2833" spans="2:8" x14ac:dyDescent="0.25">
      <c r="B2833" t="s">
        <v>485</v>
      </c>
      <c r="C2833">
        <f>INDEX(NationalTeams!B:B,MATCH(B2833,NationalTeams!C:C,0))</f>
        <v>155</v>
      </c>
      <c r="D2833" t="s">
        <v>1244</v>
      </c>
      <c r="E2833">
        <f>INDEX(TeamSports!B:B,MATCH(D2833,TeamSports!C:C,0))</f>
        <v>29</v>
      </c>
      <c r="F2833">
        <f>INDEX(RanksTable!K:K,MATCH(B2833,RanksTable!B:B,0))</f>
        <v>7</v>
      </c>
      <c r="H2833" t="str">
        <f t="shared" si="44"/>
        <v>INSERT INTO "TeamRanks" (team_id,team_sport_id,team_rank) VALUES (155,29,7);</v>
      </c>
    </row>
    <row r="2834" spans="2:8" x14ac:dyDescent="0.25">
      <c r="B2834" t="s">
        <v>423</v>
      </c>
      <c r="C2834">
        <f>INDEX(NationalTeams!B:B,MATCH(B2834,NationalTeams!C:C,0))</f>
        <v>156</v>
      </c>
      <c r="D2834" t="s">
        <v>1244</v>
      </c>
      <c r="E2834">
        <f>INDEX(TeamSports!B:B,MATCH(D2834,TeamSports!C:C,0))</f>
        <v>29</v>
      </c>
      <c r="F2834">
        <f>INDEX(RanksTable!K:K,MATCH(B2834,RanksTable!B:B,0))</f>
        <v>3</v>
      </c>
      <c r="H2834" t="str">
        <f t="shared" si="44"/>
        <v>INSERT INTO "TeamRanks" (team_id,team_sport_id,team_rank) VALUES (156,29,3);</v>
      </c>
    </row>
    <row r="2835" spans="2:8" x14ac:dyDescent="0.25">
      <c r="B2835" t="s">
        <v>457</v>
      </c>
      <c r="C2835">
        <f>INDEX(NationalTeams!B:B,MATCH(B2835,NationalTeams!C:C,0))</f>
        <v>157</v>
      </c>
      <c r="D2835" t="s">
        <v>1244</v>
      </c>
      <c r="E2835">
        <f>INDEX(TeamSports!B:B,MATCH(D2835,TeamSports!C:C,0))</f>
        <v>29</v>
      </c>
      <c r="F2835">
        <f>INDEX(RanksTable!K:K,MATCH(B2835,RanksTable!B:B,0))</f>
        <v>7</v>
      </c>
      <c r="H2835" t="str">
        <f t="shared" si="44"/>
        <v>INSERT INTO "TeamRanks" (team_id,team_sport_id,team_rank) VALUES (157,29,7);</v>
      </c>
    </row>
    <row r="2836" spans="2:8" x14ac:dyDescent="0.25">
      <c r="B2836" t="s">
        <v>491</v>
      </c>
      <c r="C2836">
        <f>INDEX(NationalTeams!B:B,MATCH(B2836,NationalTeams!C:C,0))</f>
        <v>158</v>
      </c>
      <c r="D2836" t="s">
        <v>1244</v>
      </c>
      <c r="E2836">
        <f>INDEX(TeamSports!B:B,MATCH(D2836,TeamSports!C:C,0))</f>
        <v>29</v>
      </c>
      <c r="F2836">
        <f>INDEX(RanksTable!K:K,MATCH(B2836,RanksTable!B:B,0))</f>
        <v>3</v>
      </c>
      <c r="H2836" t="str">
        <f t="shared" si="44"/>
        <v>INSERT INTO "TeamRanks" (team_id,team_sport_id,team_rank) VALUES (158,29,3);</v>
      </c>
    </row>
    <row r="2837" spans="2:8" x14ac:dyDescent="0.25">
      <c r="B2837" t="s">
        <v>474</v>
      </c>
      <c r="C2837">
        <f>INDEX(NationalTeams!B:B,MATCH(B2837,NationalTeams!C:C,0))</f>
        <v>159</v>
      </c>
      <c r="D2837" t="s">
        <v>1244</v>
      </c>
      <c r="E2837">
        <f>INDEX(TeamSports!B:B,MATCH(D2837,TeamSports!C:C,0))</f>
        <v>29</v>
      </c>
      <c r="F2837">
        <f>INDEX(RanksTable!K:K,MATCH(B2837,RanksTable!B:B,0))</f>
        <v>7</v>
      </c>
      <c r="H2837" t="str">
        <f t="shared" si="44"/>
        <v>INSERT INTO "TeamRanks" (team_id,team_sport_id,team_rank) VALUES (159,29,7);</v>
      </c>
    </row>
    <row r="2838" spans="2:8" x14ac:dyDescent="0.25">
      <c r="B2838" t="s">
        <v>479</v>
      </c>
      <c r="C2838">
        <f>INDEX(NationalTeams!B:B,MATCH(B2838,NationalTeams!C:C,0))</f>
        <v>160</v>
      </c>
      <c r="D2838" t="s">
        <v>1244</v>
      </c>
      <c r="E2838">
        <f>INDEX(TeamSports!B:B,MATCH(D2838,TeamSports!C:C,0))</f>
        <v>29</v>
      </c>
      <c r="F2838">
        <f>INDEX(RanksTable!K:K,MATCH(B2838,RanksTable!B:B,0))</f>
        <v>7</v>
      </c>
      <c r="H2838" t="str">
        <f t="shared" si="44"/>
        <v>INSERT INTO "TeamRanks" (team_id,team_sport_id,team_rank) VALUES (160,29,7);</v>
      </c>
    </row>
    <row r="2839" spans="2:8" x14ac:dyDescent="0.25">
      <c r="B2839" t="s">
        <v>449</v>
      </c>
      <c r="C2839">
        <f>INDEX(NationalTeams!B:B,MATCH(B2839,NationalTeams!C:C,0))</f>
        <v>161</v>
      </c>
      <c r="D2839" t="s">
        <v>1244</v>
      </c>
      <c r="E2839">
        <f>INDEX(TeamSports!B:B,MATCH(D2839,TeamSports!C:C,0))</f>
        <v>29</v>
      </c>
      <c r="F2839">
        <f>INDEX(RanksTable!K:K,MATCH(B2839,RanksTable!B:B,0))</f>
        <v>7</v>
      </c>
      <c r="H2839" t="str">
        <f t="shared" si="44"/>
        <v>INSERT INTO "TeamRanks" (team_id,team_sport_id,team_rank) VALUES (161,29,7);</v>
      </c>
    </row>
    <row r="2840" spans="2:8" x14ac:dyDescent="0.25">
      <c r="B2840" t="s">
        <v>398</v>
      </c>
      <c r="C2840">
        <f>INDEX(NationalTeams!B:B,MATCH(B2840,NationalTeams!C:C,0))</f>
        <v>162</v>
      </c>
      <c r="D2840" t="s">
        <v>1244</v>
      </c>
      <c r="E2840">
        <f>INDEX(TeamSports!B:B,MATCH(D2840,TeamSports!C:C,0))</f>
        <v>29</v>
      </c>
      <c r="F2840">
        <f>INDEX(RanksTable!K:K,MATCH(B2840,RanksTable!B:B,0))</f>
        <v>7</v>
      </c>
      <c r="H2840" t="str">
        <f t="shared" si="44"/>
        <v>INSERT INTO "TeamRanks" (team_id,team_sport_id,team_rank) VALUES (162,29,7);</v>
      </c>
    </row>
    <row r="2841" spans="2:8" x14ac:dyDescent="0.25">
      <c r="B2841" t="s">
        <v>441</v>
      </c>
      <c r="C2841">
        <f>INDEX(NationalTeams!B:B,MATCH(B2841,NationalTeams!C:C,0))</f>
        <v>163</v>
      </c>
      <c r="D2841" t="s">
        <v>1244</v>
      </c>
      <c r="E2841">
        <f>INDEX(TeamSports!B:B,MATCH(D2841,TeamSports!C:C,0))</f>
        <v>29</v>
      </c>
      <c r="F2841">
        <f>INDEX(RanksTable!K:K,MATCH(B2841,RanksTable!B:B,0))</f>
        <v>7</v>
      </c>
      <c r="H2841" t="str">
        <f t="shared" si="44"/>
        <v>INSERT INTO "TeamRanks" (team_id,team_sport_id,team_rank) VALUES (163,29,7);</v>
      </c>
    </row>
    <row r="2842" spans="2:8" x14ac:dyDescent="0.25">
      <c r="B2842" t="s">
        <v>348</v>
      </c>
      <c r="C2842">
        <f>INDEX(NationalTeams!B:B,MATCH(B2842,NationalTeams!C:C,0))</f>
        <v>164</v>
      </c>
      <c r="D2842" t="s">
        <v>1244</v>
      </c>
      <c r="E2842">
        <f>INDEX(TeamSports!B:B,MATCH(D2842,TeamSports!C:C,0))</f>
        <v>29</v>
      </c>
      <c r="F2842">
        <f>INDEX(RanksTable!K:K,MATCH(B2842,RanksTable!B:B,0))</f>
        <v>7</v>
      </c>
      <c r="H2842" t="str">
        <f t="shared" si="44"/>
        <v>INSERT INTO "TeamRanks" (team_id,team_sport_id,team_rank) VALUES (164,29,7);</v>
      </c>
    </row>
    <row r="2843" spans="2:8" x14ac:dyDescent="0.25">
      <c r="B2843" t="s">
        <v>350</v>
      </c>
      <c r="C2843">
        <f>INDEX(NationalTeams!B:B,MATCH(B2843,NationalTeams!C:C,0))</f>
        <v>165</v>
      </c>
      <c r="D2843" t="s">
        <v>1244</v>
      </c>
      <c r="E2843">
        <f>INDEX(TeamSports!B:B,MATCH(D2843,TeamSports!C:C,0))</f>
        <v>29</v>
      </c>
      <c r="F2843">
        <f>INDEX(RanksTable!K:K,MATCH(B2843,RanksTable!B:B,0))</f>
        <v>7</v>
      </c>
      <c r="H2843" t="str">
        <f t="shared" si="44"/>
        <v>INSERT INTO "TeamRanks" (team_id,team_sport_id,team_rank) VALUES (165,29,7);</v>
      </c>
    </row>
    <row r="2844" spans="2:8" x14ac:dyDescent="0.25">
      <c r="B2844" t="s">
        <v>494</v>
      </c>
      <c r="C2844">
        <f>INDEX(NationalTeams!B:B,MATCH(B2844,NationalTeams!C:C,0))</f>
        <v>166</v>
      </c>
      <c r="D2844" t="s">
        <v>1244</v>
      </c>
      <c r="E2844">
        <f>INDEX(TeamSports!B:B,MATCH(D2844,TeamSports!C:C,0))</f>
        <v>29</v>
      </c>
      <c r="F2844">
        <f>INDEX(RanksTable!K:K,MATCH(B2844,RanksTable!B:B,0))</f>
        <v>4</v>
      </c>
      <c r="H2844" t="str">
        <f t="shared" si="44"/>
        <v>INSERT INTO "TeamRanks" (team_id,team_sport_id,team_rank) VALUES (166,29,4);</v>
      </c>
    </row>
    <row r="2845" spans="2:8" x14ac:dyDescent="0.25">
      <c r="B2845" t="s">
        <v>504</v>
      </c>
      <c r="C2845">
        <f>INDEX(NationalTeams!B:B,MATCH(B2845,NationalTeams!C:C,0))</f>
        <v>167</v>
      </c>
      <c r="D2845" t="s">
        <v>1244</v>
      </c>
      <c r="E2845">
        <f>INDEX(TeamSports!B:B,MATCH(D2845,TeamSports!C:C,0))</f>
        <v>29</v>
      </c>
      <c r="F2845">
        <f>INDEX(RanksTable!K:K,MATCH(B2845,RanksTable!B:B,0))</f>
        <v>5</v>
      </c>
      <c r="H2845" t="str">
        <f t="shared" si="44"/>
        <v>INSERT INTO "TeamRanks" (team_id,team_sport_id,team_rank) VALUES (167,29,5);</v>
      </c>
    </row>
    <row r="2846" spans="2:8" x14ac:dyDescent="0.25">
      <c r="B2846" t="s">
        <v>401</v>
      </c>
      <c r="C2846">
        <f>INDEX(NationalTeams!B:B,MATCH(B2846,NationalTeams!C:C,0))</f>
        <v>168</v>
      </c>
      <c r="D2846" t="s">
        <v>1244</v>
      </c>
      <c r="E2846">
        <f>INDEX(TeamSports!B:B,MATCH(D2846,TeamSports!C:C,0))</f>
        <v>29</v>
      </c>
      <c r="F2846">
        <f>INDEX(RanksTable!K:K,MATCH(B2846,RanksTable!B:B,0))</f>
        <v>6</v>
      </c>
      <c r="H2846" t="str">
        <f t="shared" si="44"/>
        <v>INSERT INTO "TeamRanks" (team_id,team_sport_id,team_rank) VALUES (168,29,6);</v>
      </c>
    </row>
    <row r="2847" spans="2:8" x14ac:dyDescent="0.25">
      <c r="B2847" t="s">
        <v>432</v>
      </c>
      <c r="C2847">
        <f>INDEX(NationalTeams!B:B,MATCH(B2847,NationalTeams!C:C,0))</f>
        <v>169</v>
      </c>
      <c r="D2847" t="s">
        <v>1244</v>
      </c>
      <c r="E2847">
        <f>INDEX(TeamSports!B:B,MATCH(D2847,TeamSports!C:C,0))</f>
        <v>29</v>
      </c>
      <c r="F2847">
        <f>INDEX(RanksTable!K:K,MATCH(B2847,RanksTable!B:B,0))</f>
        <v>6</v>
      </c>
      <c r="H2847" t="str">
        <f t="shared" si="44"/>
        <v>INSERT INTO "TeamRanks" (team_id,team_sport_id,team_rank) VALUES (169,29,6);</v>
      </c>
    </row>
    <row r="2848" spans="2:8" x14ac:dyDescent="0.25">
      <c r="B2848" t="s">
        <v>336</v>
      </c>
      <c r="C2848">
        <f>INDEX(NationalTeams!B:B,MATCH(B2848,NationalTeams!C:C,0))</f>
        <v>170</v>
      </c>
      <c r="D2848" t="s">
        <v>1244</v>
      </c>
      <c r="E2848">
        <f>INDEX(TeamSports!B:B,MATCH(D2848,TeamSports!C:C,0))</f>
        <v>29</v>
      </c>
      <c r="F2848">
        <f>INDEX(RanksTable!K:K,MATCH(B2848,RanksTable!B:B,0))</f>
        <v>7</v>
      </c>
      <c r="H2848" t="str">
        <f t="shared" si="44"/>
        <v>INSERT INTO "TeamRanks" (team_id,team_sport_id,team_rank) VALUES (170,29,7);</v>
      </c>
    </row>
    <row r="2849" spans="2:8" x14ac:dyDescent="0.25">
      <c r="B2849" t="s">
        <v>497</v>
      </c>
      <c r="C2849">
        <f>INDEX(NationalTeams!B:B,MATCH(B2849,NationalTeams!C:C,0))</f>
        <v>171</v>
      </c>
      <c r="D2849" t="s">
        <v>1244</v>
      </c>
      <c r="E2849">
        <f>INDEX(TeamSports!B:B,MATCH(D2849,TeamSports!C:C,0))</f>
        <v>29</v>
      </c>
      <c r="F2849">
        <f>INDEX(RanksTable!K:K,MATCH(B2849,RanksTable!B:B,0))</f>
        <v>3</v>
      </c>
      <c r="H2849" t="str">
        <f t="shared" si="44"/>
        <v>INSERT INTO "TeamRanks" (team_id,team_sport_id,team_rank) VALUES (171,29,3);</v>
      </c>
    </row>
    <row r="2850" spans="2:8" x14ac:dyDescent="0.25">
      <c r="B2850" t="s">
        <v>380</v>
      </c>
      <c r="C2850">
        <f>INDEX(NationalTeams!B:B,MATCH(B2850,NationalTeams!C:C,0))</f>
        <v>172</v>
      </c>
      <c r="D2850" t="s">
        <v>1244</v>
      </c>
      <c r="E2850">
        <f>INDEX(TeamSports!B:B,MATCH(D2850,TeamSports!C:C,0))</f>
        <v>29</v>
      </c>
      <c r="F2850">
        <f>INDEX(RanksTable!K:K,MATCH(B2850,RanksTable!B:B,0))</f>
        <v>7</v>
      </c>
      <c r="H2850" t="str">
        <f t="shared" si="44"/>
        <v>INSERT INTO "TeamRanks" (team_id,team_sport_id,team_rank) VALUES (172,29,7);</v>
      </c>
    </row>
    <row r="2851" spans="2:8" x14ac:dyDescent="0.25">
      <c r="B2851" t="s">
        <v>402</v>
      </c>
      <c r="C2851">
        <f>INDEX(NationalTeams!B:B,MATCH(B2851,NationalTeams!C:C,0))</f>
        <v>173</v>
      </c>
      <c r="D2851" t="s">
        <v>1244</v>
      </c>
      <c r="E2851">
        <f>INDEX(TeamSports!B:B,MATCH(D2851,TeamSports!C:C,0))</f>
        <v>29</v>
      </c>
      <c r="F2851">
        <f>INDEX(RanksTable!K:K,MATCH(B2851,RanksTable!B:B,0))</f>
        <v>7</v>
      </c>
      <c r="H2851" t="str">
        <f t="shared" si="44"/>
        <v>INSERT INTO "TeamRanks" (team_id,team_sport_id,team_rank) VALUES (173,29,7);</v>
      </c>
    </row>
    <row r="2852" spans="2:8" x14ac:dyDescent="0.25">
      <c r="B2852" t="s">
        <v>370</v>
      </c>
      <c r="C2852">
        <f>INDEX(NationalTeams!B:B,MATCH(B2852,NationalTeams!C:C,0))</f>
        <v>174</v>
      </c>
      <c r="D2852" t="s">
        <v>1244</v>
      </c>
      <c r="E2852">
        <f>INDEX(TeamSports!B:B,MATCH(D2852,TeamSports!C:C,0))</f>
        <v>29</v>
      </c>
      <c r="F2852">
        <f>INDEX(RanksTable!K:K,MATCH(B2852,RanksTable!B:B,0))</f>
        <v>7</v>
      </c>
      <c r="H2852" t="str">
        <f t="shared" si="44"/>
        <v>INSERT INTO "TeamRanks" (team_id,team_sport_id,team_rank) VALUES (174,29,7);</v>
      </c>
    </row>
    <row r="2853" spans="2:8" x14ac:dyDescent="0.25">
      <c r="B2853" t="s">
        <v>506</v>
      </c>
      <c r="C2853">
        <f>INDEX(NationalTeams!B:B,MATCH(B2853,NationalTeams!C:C,0))</f>
        <v>175</v>
      </c>
      <c r="D2853" t="s">
        <v>1244</v>
      </c>
      <c r="E2853">
        <f>INDEX(TeamSports!B:B,MATCH(D2853,TeamSports!C:C,0))</f>
        <v>29</v>
      </c>
      <c r="F2853">
        <f>INDEX(RanksTable!K:K,MATCH(B2853,RanksTable!B:B,0))</f>
        <v>5</v>
      </c>
      <c r="H2853" t="str">
        <f t="shared" si="44"/>
        <v>INSERT INTO "TeamRanks" (team_id,team_sport_id,team_rank) VALUES (175,29,5);</v>
      </c>
    </row>
    <row r="2854" spans="2:8" x14ac:dyDescent="0.25">
      <c r="B2854" t="s">
        <v>500</v>
      </c>
      <c r="C2854">
        <f>INDEX(NationalTeams!B:B,MATCH(B2854,NationalTeams!C:C,0))</f>
        <v>176</v>
      </c>
      <c r="D2854" t="s">
        <v>1244</v>
      </c>
      <c r="E2854">
        <f>INDEX(TeamSports!B:B,MATCH(D2854,TeamSports!C:C,0))</f>
        <v>29</v>
      </c>
      <c r="F2854">
        <f>INDEX(RanksTable!K:K,MATCH(B2854,RanksTable!B:B,0))</f>
        <v>4</v>
      </c>
      <c r="H2854" t="str">
        <f t="shared" si="44"/>
        <v>INSERT INTO "TeamRanks" (team_id,team_sport_id,team_rank) VALUES (176,29,4);</v>
      </c>
    </row>
    <row r="2855" spans="2:8" x14ac:dyDescent="0.25">
      <c r="B2855" t="s">
        <v>473</v>
      </c>
      <c r="C2855">
        <f>INDEX(NationalTeams!B:B,MATCH(B2855,NationalTeams!C:C,0))</f>
        <v>177</v>
      </c>
      <c r="D2855" t="s">
        <v>1244</v>
      </c>
      <c r="E2855">
        <f>INDEX(TeamSports!B:B,MATCH(D2855,TeamSports!C:C,0))</f>
        <v>29</v>
      </c>
      <c r="F2855">
        <f>INDEX(RanksTable!K:K,MATCH(B2855,RanksTable!B:B,0))</f>
        <v>7</v>
      </c>
      <c r="H2855" t="str">
        <f t="shared" si="44"/>
        <v>INSERT INTO "TeamRanks" (team_id,team_sport_id,team_rank) VALUES (177,29,7);</v>
      </c>
    </row>
    <row r="2856" spans="2:8" x14ac:dyDescent="0.25">
      <c r="B2856" t="s">
        <v>482</v>
      </c>
      <c r="C2856">
        <f>INDEX(NationalTeams!B:B,MATCH(B2856,NationalTeams!C:C,0))</f>
        <v>178</v>
      </c>
      <c r="D2856" t="s">
        <v>1244</v>
      </c>
      <c r="E2856">
        <f>INDEX(TeamSports!B:B,MATCH(D2856,TeamSports!C:C,0))</f>
        <v>29</v>
      </c>
      <c r="F2856">
        <f>INDEX(RanksTable!K:K,MATCH(B2856,RanksTable!B:B,0))</f>
        <v>7</v>
      </c>
      <c r="H2856" t="str">
        <f t="shared" si="44"/>
        <v>INSERT INTO "TeamRanks" (team_id,team_sport_id,team_rank) VALUES (178,29,7);</v>
      </c>
    </row>
    <row r="2857" spans="2:8" x14ac:dyDescent="0.25">
      <c r="B2857" t="s">
        <v>411</v>
      </c>
      <c r="C2857">
        <f>INDEX(NationalTeams!B:B,MATCH(B2857,NationalTeams!C:C,0))</f>
        <v>179</v>
      </c>
      <c r="D2857" t="s">
        <v>1244</v>
      </c>
      <c r="E2857">
        <f>INDEX(TeamSports!B:B,MATCH(D2857,TeamSports!C:C,0))</f>
        <v>29</v>
      </c>
      <c r="F2857">
        <f>INDEX(RanksTable!K:K,MATCH(B2857,RanksTable!B:B,0))</f>
        <v>7</v>
      </c>
      <c r="H2857" t="str">
        <f t="shared" si="44"/>
        <v>INSERT INTO "TeamRanks" (team_id,team_sport_id,team_rank) VALUES (179,29,7);</v>
      </c>
    </row>
    <row r="2858" spans="2:8" x14ac:dyDescent="0.25">
      <c r="B2858" t="s">
        <v>541</v>
      </c>
      <c r="C2858">
        <f>INDEX(NationalTeams!B:B,MATCH(B2858,NationalTeams!C:C,0))</f>
        <v>180</v>
      </c>
      <c r="D2858" t="s">
        <v>1244</v>
      </c>
      <c r="E2858">
        <f>INDEX(TeamSports!B:B,MATCH(D2858,TeamSports!C:C,0))</f>
        <v>29</v>
      </c>
      <c r="F2858">
        <f>INDEX(RanksTable!K:K,MATCH(B2858,RanksTable!B:B,0))</f>
        <v>7</v>
      </c>
      <c r="H2858" t="str">
        <f t="shared" si="44"/>
        <v>INSERT INTO "TeamRanks" (team_id,team_sport_id,team_rank) VALUES (180,29,7);</v>
      </c>
    </row>
    <row r="2859" spans="2:8" x14ac:dyDescent="0.25">
      <c r="B2859" t="s">
        <v>412</v>
      </c>
      <c r="C2859">
        <f>INDEX(NationalTeams!B:B,MATCH(B2859,NationalTeams!C:C,0))</f>
        <v>181</v>
      </c>
      <c r="D2859" t="s">
        <v>1244</v>
      </c>
      <c r="E2859">
        <f>INDEX(TeamSports!B:B,MATCH(D2859,TeamSports!C:C,0))</f>
        <v>29</v>
      </c>
      <c r="F2859">
        <f>INDEX(RanksTable!K:K,MATCH(B2859,RanksTable!B:B,0))</f>
        <v>7</v>
      </c>
      <c r="H2859" t="str">
        <f t="shared" si="44"/>
        <v>INSERT INTO "TeamRanks" (team_id,team_sport_id,team_rank) VALUES (181,29,7);</v>
      </c>
    </row>
    <row r="2860" spans="2:8" x14ac:dyDescent="0.25">
      <c r="B2860" t="s">
        <v>409</v>
      </c>
      <c r="C2860">
        <f>INDEX(NationalTeams!B:B,MATCH(B2860,NationalTeams!C:C,0))</f>
        <v>182</v>
      </c>
      <c r="D2860" t="s">
        <v>1244</v>
      </c>
      <c r="E2860">
        <f>INDEX(TeamSports!B:B,MATCH(D2860,TeamSports!C:C,0))</f>
        <v>29</v>
      </c>
      <c r="F2860">
        <f>INDEX(RanksTable!K:K,MATCH(B2860,RanksTable!B:B,0))</f>
        <v>7</v>
      </c>
      <c r="H2860" t="str">
        <f t="shared" si="44"/>
        <v>INSERT INTO "TeamRanks" (team_id,team_sport_id,team_rank) VALUES (182,29,7);</v>
      </c>
    </row>
    <row r="2861" spans="2:8" x14ac:dyDescent="0.25">
      <c r="B2861" t="s">
        <v>414</v>
      </c>
      <c r="C2861">
        <f>INDEX(NationalTeams!B:B,MATCH(B2861,NationalTeams!C:C,0))</f>
        <v>183</v>
      </c>
      <c r="D2861" t="s">
        <v>1244</v>
      </c>
      <c r="E2861">
        <f>INDEX(TeamSports!B:B,MATCH(D2861,TeamSports!C:C,0))</f>
        <v>29</v>
      </c>
      <c r="F2861">
        <f>INDEX(RanksTable!K:K,MATCH(B2861,RanksTable!B:B,0))</f>
        <v>7</v>
      </c>
      <c r="H2861" t="str">
        <f t="shared" si="44"/>
        <v>INSERT INTO "TeamRanks" (team_id,team_sport_id,team_rank) VALUES (183,29,7);</v>
      </c>
    </row>
    <row r="2862" spans="2:8" x14ac:dyDescent="0.25">
      <c r="B2862" t="s">
        <v>362</v>
      </c>
      <c r="C2862">
        <f>INDEX(NationalTeams!B:B,MATCH(B2862,NationalTeams!C:C,0))</f>
        <v>184</v>
      </c>
      <c r="D2862" t="s">
        <v>1244</v>
      </c>
      <c r="E2862">
        <f>INDEX(TeamSports!B:B,MATCH(D2862,TeamSports!C:C,0))</f>
        <v>29</v>
      </c>
      <c r="F2862">
        <f>INDEX(RanksTable!K:K,MATCH(B2862,RanksTable!B:B,0))</f>
        <v>7</v>
      </c>
      <c r="H2862" t="str">
        <f t="shared" si="44"/>
        <v>INSERT INTO "TeamRanks" (team_id,team_sport_id,team_rank) VALUES (184,29,7);</v>
      </c>
    </row>
    <row r="2863" spans="2:8" x14ac:dyDescent="0.25">
      <c r="B2863" t="s">
        <v>499</v>
      </c>
      <c r="C2863">
        <f>INDEX(NationalTeams!B:B,MATCH(B2863,NationalTeams!C:C,0))</f>
        <v>185</v>
      </c>
      <c r="D2863" t="s">
        <v>1244</v>
      </c>
      <c r="E2863">
        <f>INDEX(TeamSports!B:B,MATCH(D2863,TeamSports!C:C,0))</f>
        <v>29</v>
      </c>
      <c r="F2863">
        <f>INDEX(RanksTable!K:K,MATCH(B2863,RanksTable!B:B,0))</f>
        <v>7</v>
      </c>
      <c r="H2863" t="str">
        <f t="shared" si="44"/>
        <v>INSERT INTO "TeamRanks" (team_id,team_sport_id,team_rank) VALUES (185,29,7);</v>
      </c>
    </row>
    <row r="2864" spans="2:8" x14ac:dyDescent="0.25">
      <c r="B2864" t="s">
        <v>374</v>
      </c>
      <c r="C2864">
        <f>INDEX(NationalTeams!B:B,MATCH(B2864,NationalTeams!C:C,0))</f>
        <v>186</v>
      </c>
      <c r="D2864" t="s">
        <v>1244</v>
      </c>
      <c r="E2864">
        <f>INDEX(TeamSports!B:B,MATCH(D2864,TeamSports!C:C,0))</f>
        <v>29</v>
      </c>
      <c r="F2864">
        <f>INDEX(RanksTable!K:K,MATCH(B2864,RanksTable!B:B,0))</f>
        <v>7</v>
      </c>
      <c r="H2864" t="str">
        <f t="shared" si="44"/>
        <v>INSERT INTO "TeamRanks" (team_id,team_sport_id,team_rank) VALUES (186,29,7);</v>
      </c>
    </row>
    <row r="2865" spans="2:8" x14ac:dyDescent="0.25">
      <c r="B2865" t="s">
        <v>385</v>
      </c>
      <c r="C2865">
        <f>INDEX(NationalTeams!B:B,MATCH(B2865,NationalTeams!C:C,0))</f>
        <v>187</v>
      </c>
      <c r="D2865" t="s">
        <v>1244</v>
      </c>
      <c r="E2865">
        <f>INDEX(TeamSports!B:B,MATCH(D2865,TeamSports!C:C,0))</f>
        <v>29</v>
      </c>
      <c r="F2865">
        <f>INDEX(RanksTable!K:K,MATCH(B2865,RanksTable!B:B,0))</f>
        <v>7</v>
      </c>
      <c r="H2865" t="str">
        <f t="shared" si="44"/>
        <v>INSERT INTO "TeamRanks" (team_id,team_sport_id,team_rank) VALUES (187,29,7);</v>
      </c>
    </row>
    <row r="2866" spans="2:8" x14ac:dyDescent="0.25">
      <c r="B2866" t="s">
        <v>450</v>
      </c>
      <c r="C2866">
        <f>INDEX(NationalTeams!B:B,MATCH(B2866,NationalTeams!C:C,0))</f>
        <v>188</v>
      </c>
      <c r="D2866" t="s">
        <v>1244</v>
      </c>
      <c r="E2866">
        <f>INDEX(TeamSports!B:B,MATCH(D2866,TeamSports!C:C,0))</f>
        <v>29</v>
      </c>
      <c r="F2866">
        <f>INDEX(RanksTable!K:K,MATCH(B2866,RanksTable!B:B,0))</f>
        <v>7</v>
      </c>
      <c r="H2866" t="str">
        <f t="shared" si="44"/>
        <v>INSERT INTO "TeamRanks" (team_id,team_sport_id,team_rank) VALUES (188,29,7);</v>
      </c>
    </row>
    <row r="2867" spans="2:8" x14ac:dyDescent="0.25">
      <c r="B2867" t="s">
        <v>448</v>
      </c>
      <c r="C2867">
        <f>INDEX(NationalTeams!B:B,MATCH(B2867,NationalTeams!C:C,0))</f>
        <v>189</v>
      </c>
      <c r="D2867" t="s">
        <v>1244</v>
      </c>
      <c r="E2867">
        <f>INDEX(TeamSports!B:B,MATCH(D2867,TeamSports!C:C,0))</f>
        <v>29</v>
      </c>
      <c r="F2867">
        <f>INDEX(RanksTable!K:K,MATCH(B2867,RanksTable!B:B,0))</f>
        <v>7</v>
      </c>
      <c r="H2867" t="str">
        <f t="shared" si="44"/>
        <v>INSERT INTO "TeamRanks" (team_id,team_sport_id,team_rank) VALUES (189,29,7);</v>
      </c>
    </row>
    <row r="2868" spans="2:8" x14ac:dyDescent="0.25">
      <c r="B2868" t="s">
        <v>375</v>
      </c>
      <c r="C2868">
        <f>INDEX(NationalTeams!B:B,MATCH(B2868,NationalTeams!C:C,0))</f>
        <v>190</v>
      </c>
      <c r="D2868" t="s">
        <v>1244</v>
      </c>
      <c r="E2868">
        <f>INDEX(TeamSports!B:B,MATCH(D2868,TeamSports!C:C,0))</f>
        <v>29</v>
      </c>
      <c r="F2868">
        <f>INDEX(RanksTable!K:K,MATCH(B2868,RanksTable!B:B,0))</f>
        <v>7</v>
      </c>
      <c r="H2868" t="str">
        <f t="shared" si="44"/>
        <v>INSERT INTO "TeamRanks" (team_id,team_sport_id,team_rank) VALUES (190,29,7);</v>
      </c>
    </row>
    <row r="2869" spans="2:8" x14ac:dyDescent="0.25">
      <c r="B2869" t="s">
        <v>483</v>
      </c>
      <c r="C2869">
        <f>INDEX(NationalTeams!B:B,MATCH(B2869,NationalTeams!C:C,0))</f>
        <v>191</v>
      </c>
      <c r="D2869" t="s">
        <v>1244</v>
      </c>
      <c r="E2869">
        <f>INDEX(TeamSports!B:B,MATCH(D2869,TeamSports!C:C,0))</f>
        <v>29</v>
      </c>
      <c r="F2869">
        <f>INDEX(RanksTable!K:K,MATCH(B2869,RanksTable!B:B,0))</f>
        <v>7</v>
      </c>
      <c r="H2869" t="str">
        <f t="shared" si="44"/>
        <v>INSERT INTO "TeamRanks" (team_id,team_sport_id,team_rank) VALUES (191,29,7);</v>
      </c>
    </row>
    <row r="2870" spans="2:8" x14ac:dyDescent="0.25">
      <c r="B2870" t="s">
        <v>395</v>
      </c>
      <c r="C2870">
        <f>INDEX(NationalTeams!B:B,MATCH(B2870,NationalTeams!C:C,0))</f>
        <v>192</v>
      </c>
      <c r="D2870" t="s">
        <v>1244</v>
      </c>
      <c r="E2870">
        <f>INDEX(TeamSports!B:B,MATCH(D2870,TeamSports!C:C,0))</f>
        <v>29</v>
      </c>
      <c r="F2870">
        <f>INDEX(RanksTable!K:K,MATCH(B2870,RanksTable!B:B,0))</f>
        <v>7</v>
      </c>
      <c r="H2870" t="str">
        <f t="shared" si="44"/>
        <v>INSERT INTO "TeamRanks" (team_id,team_sport_id,team_rank) VALUES (192,29,7);</v>
      </c>
    </row>
    <row r="2871" spans="2:8" x14ac:dyDescent="0.25">
      <c r="B2871" t="s">
        <v>363</v>
      </c>
      <c r="C2871">
        <f>INDEX(NationalTeams!B:B,MATCH(B2871,NationalTeams!C:C,0))</f>
        <v>193</v>
      </c>
      <c r="D2871" t="s">
        <v>1244</v>
      </c>
      <c r="E2871">
        <f>INDEX(TeamSports!B:B,MATCH(D2871,TeamSports!C:C,0))</f>
        <v>29</v>
      </c>
      <c r="F2871">
        <f>INDEX(RanksTable!K:K,MATCH(B2871,RanksTable!B:B,0))</f>
        <v>7</v>
      </c>
      <c r="H2871" t="str">
        <f t="shared" si="44"/>
        <v>INSERT INTO "TeamRanks" (team_id,team_sport_id,team_rank) VALUES (193,29,7);</v>
      </c>
    </row>
    <row r="2872" spans="2:8" x14ac:dyDescent="0.25">
      <c r="B2872" t="s">
        <v>394</v>
      </c>
      <c r="C2872">
        <f>INDEX(NationalTeams!B:B,MATCH(B2872,NationalTeams!C:C,0))</f>
        <v>194</v>
      </c>
      <c r="D2872" t="s">
        <v>1244</v>
      </c>
      <c r="E2872">
        <f>INDEX(TeamSports!B:B,MATCH(D2872,TeamSports!C:C,0))</f>
        <v>29</v>
      </c>
      <c r="F2872">
        <f>INDEX(RanksTable!K:K,MATCH(B2872,RanksTable!B:B,0))</f>
        <v>7</v>
      </c>
      <c r="H2872" t="str">
        <f t="shared" si="44"/>
        <v>INSERT INTO "TeamRanks" (team_id,team_sport_id,team_rank) VALUES (194,29,7);</v>
      </c>
    </row>
    <row r="2873" spans="2:8" x14ac:dyDescent="0.25">
      <c r="B2873" t="s">
        <v>389</v>
      </c>
      <c r="C2873">
        <f>INDEX(NationalTeams!B:B,MATCH(B2873,NationalTeams!C:C,0))</f>
        <v>195</v>
      </c>
      <c r="D2873" t="s">
        <v>1244</v>
      </c>
      <c r="E2873">
        <f>INDEX(TeamSports!B:B,MATCH(D2873,TeamSports!C:C,0))</f>
        <v>29</v>
      </c>
      <c r="F2873">
        <f>INDEX(RanksTable!K:K,MATCH(B2873,RanksTable!B:B,0))</f>
        <v>7</v>
      </c>
      <c r="H2873" t="str">
        <f t="shared" si="44"/>
        <v>INSERT INTO "TeamRanks" (team_id,team_sport_id,team_rank) VALUES (195,29,7);</v>
      </c>
    </row>
    <row r="2874" spans="2:8" x14ac:dyDescent="0.25">
      <c r="B2874" t="s">
        <v>496</v>
      </c>
      <c r="C2874">
        <f>INDEX(NationalTeams!B:B,MATCH(B2874,NationalTeams!C:C,0))</f>
        <v>196</v>
      </c>
      <c r="D2874" t="s">
        <v>1244</v>
      </c>
      <c r="E2874">
        <f>INDEX(TeamSports!B:B,MATCH(D2874,TeamSports!C:C,0))</f>
        <v>29</v>
      </c>
      <c r="F2874">
        <f>INDEX(RanksTable!K:K,MATCH(B2874,RanksTable!B:B,0))</f>
        <v>1</v>
      </c>
      <c r="H2874" t="str">
        <f t="shared" si="44"/>
        <v>INSERT INTO "TeamRanks" (team_id,team_sport_id,team_rank) VALUES (196,29,1);</v>
      </c>
    </row>
    <row r="2875" spans="2:8" x14ac:dyDescent="0.25">
      <c r="B2875" t="s">
        <v>507</v>
      </c>
      <c r="C2875">
        <f>INDEX(NationalTeams!B:B,MATCH(B2875,NationalTeams!C:C,0))</f>
        <v>197</v>
      </c>
      <c r="D2875" t="s">
        <v>1244</v>
      </c>
      <c r="E2875">
        <f>INDEX(TeamSports!B:B,MATCH(D2875,TeamSports!C:C,0))</f>
        <v>29</v>
      </c>
      <c r="F2875">
        <f>INDEX(RanksTable!K:K,MATCH(B2875,RanksTable!B:B,0))</f>
        <v>1</v>
      </c>
      <c r="H2875" t="str">
        <f t="shared" si="44"/>
        <v>INSERT INTO "TeamRanks" (team_id,team_sport_id,team_rank) VALUES (197,29,1);</v>
      </c>
    </row>
    <row r="2876" spans="2:8" x14ac:dyDescent="0.25">
      <c r="B2876" t="s">
        <v>399</v>
      </c>
      <c r="C2876">
        <f>INDEX(NationalTeams!B:B,MATCH(B2876,NationalTeams!C:C,0))</f>
        <v>198</v>
      </c>
      <c r="D2876" t="s">
        <v>1244</v>
      </c>
      <c r="E2876">
        <f>INDEX(TeamSports!B:B,MATCH(D2876,TeamSports!C:C,0))</f>
        <v>29</v>
      </c>
      <c r="F2876">
        <f>INDEX(RanksTable!K:K,MATCH(B2876,RanksTable!B:B,0))</f>
        <v>7</v>
      </c>
      <c r="H2876" t="str">
        <f t="shared" si="44"/>
        <v>INSERT INTO "TeamRanks" (team_id,team_sport_id,team_rank) VALUES (198,29,7);</v>
      </c>
    </row>
    <row r="2877" spans="2:8" x14ac:dyDescent="0.25">
      <c r="B2877" t="s">
        <v>467</v>
      </c>
      <c r="C2877">
        <f>INDEX(NationalTeams!B:B,MATCH(B2877,NationalTeams!C:C,0))</f>
        <v>199</v>
      </c>
      <c r="D2877" t="s">
        <v>1244</v>
      </c>
      <c r="E2877">
        <f>INDEX(TeamSports!B:B,MATCH(D2877,TeamSports!C:C,0))</f>
        <v>29</v>
      </c>
      <c r="F2877">
        <f>INDEX(RanksTable!K:K,MATCH(B2877,RanksTable!B:B,0))</f>
        <v>7</v>
      </c>
      <c r="H2877" t="str">
        <f t="shared" si="44"/>
        <v>INSERT INTO "TeamRanks" (team_id,team_sport_id,team_rank) VALUES (199,29,7);</v>
      </c>
    </row>
    <row r="2878" spans="2:8" x14ac:dyDescent="0.25">
      <c r="B2878" t="s">
        <v>437</v>
      </c>
      <c r="C2878">
        <f>INDEX(NationalTeams!B:B,MATCH(B2878,NationalTeams!C:C,0))</f>
        <v>200</v>
      </c>
      <c r="D2878" t="s">
        <v>1244</v>
      </c>
      <c r="E2878">
        <f>INDEX(TeamSports!B:B,MATCH(D2878,TeamSports!C:C,0))</f>
        <v>29</v>
      </c>
      <c r="F2878">
        <f>INDEX(RanksTable!K:K,MATCH(B2878,RanksTable!B:B,0))</f>
        <v>7</v>
      </c>
      <c r="H2878" t="str">
        <f t="shared" si="44"/>
        <v>INSERT INTO "TeamRanks" (team_id,team_sport_id,team_rank) VALUES (200,29,7);</v>
      </c>
    </row>
    <row r="2879" spans="2:8" x14ac:dyDescent="0.25">
      <c r="B2879" t="s">
        <v>452</v>
      </c>
      <c r="C2879">
        <f>INDEX(NationalTeams!B:B,MATCH(B2879,NationalTeams!C:C,0))</f>
        <v>201</v>
      </c>
      <c r="D2879" t="s">
        <v>1244</v>
      </c>
      <c r="E2879">
        <f>INDEX(TeamSports!B:B,MATCH(D2879,TeamSports!C:C,0))</f>
        <v>29</v>
      </c>
      <c r="F2879">
        <f>INDEX(RanksTable!K:K,MATCH(B2879,RanksTable!B:B,0))</f>
        <v>3</v>
      </c>
      <c r="H2879" t="str">
        <f t="shared" si="44"/>
        <v>INSERT INTO "TeamRanks" (team_id,team_sport_id,team_rank) VALUES (201,29,3);</v>
      </c>
    </row>
    <row r="2880" spans="2:8" x14ac:dyDescent="0.25">
      <c r="B2880" t="s">
        <v>384</v>
      </c>
      <c r="C2880">
        <f>INDEX(NationalTeams!B:B,MATCH(B2880,NationalTeams!C:C,0))</f>
        <v>202</v>
      </c>
      <c r="D2880" t="s">
        <v>1244</v>
      </c>
      <c r="E2880">
        <f>INDEX(TeamSports!B:B,MATCH(D2880,TeamSports!C:C,0))</f>
        <v>29</v>
      </c>
      <c r="F2880">
        <f>INDEX(RanksTable!K:K,MATCH(B2880,RanksTable!B:B,0))</f>
        <v>7</v>
      </c>
      <c r="H2880" t="str">
        <f t="shared" si="44"/>
        <v>INSERT INTO "TeamRanks" (team_id,team_sport_id,team_rank) VALUES (202,29,7);</v>
      </c>
    </row>
    <row r="2881" spans="2:8" x14ac:dyDescent="0.25">
      <c r="B2881" t="s">
        <v>442</v>
      </c>
      <c r="C2881">
        <f>INDEX(NationalTeams!B:B,MATCH(B2881,NationalTeams!C:C,0))</f>
        <v>203</v>
      </c>
      <c r="D2881" t="s">
        <v>1244</v>
      </c>
      <c r="E2881">
        <f>INDEX(TeamSports!B:B,MATCH(D2881,TeamSports!C:C,0))</f>
        <v>29</v>
      </c>
      <c r="F2881">
        <f>INDEX(RanksTable!K:K,MATCH(B2881,RanksTable!B:B,0))</f>
        <v>7</v>
      </c>
      <c r="H2881" t="str">
        <f t="shared" si="44"/>
        <v>INSERT INTO "TeamRanks" (team_id,team_sport_id,team_rank) VALUES (203,29,7);</v>
      </c>
    </row>
    <row r="2882" spans="2:8" x14ac:dyDescent="0.25">
      <c r="B2882" t="s">
        <v>472</v>
      </c>
      <c r="C2882">
        <f>INDEX(NationalTeams!B:B,MATCH(B2882,NationalTeams!C:C,0))</f>
        <v>204</v>
      </c>
      <c r="D2882" t="s">
        <v>1244</v>
      </c>
      <c r="E2882">
        <f>INDEX(TeamSports!B:B,MATCH(D2882,TeamSports!C:C,0))</f>
        <v>29</v>
      </c>
      <c r="F2882">
        <f>INDEX(RanksTable!K:K,MATCH(B2882,RanksTable!B:B,0))</f>
        <v>7</v>
      </c>
      <c r="H2882" t="str">
        <f t="shared" si="44"/>
        <v>INSERT INTO "TeamRanks" (team_id,team_sport_id,team_rank) VALUES (204,29,7);</v>
      </c>
    </row>
    <row r="2883" spans="2:8" x14ac:dyDescent="0.25">
      <c r="B2883" t="s">
        <v>388</v>
      </c>
      <c r="C2883">
        <f>INDEX(NationalTeams!B:B,MATCH(B2883,NationalTeams!C:C,0))</f>
        <v>205</v>
      </c>
      <c r="D2883" t="s">
        <v>1244</v>
      </c>
      <c r="E2883">
        <f>INDEX(TeamSports!B:B,MATCH(D2883,TeamSports!C:C,0))</f>
        <v>29</v>
      </c>
      <c r="F2883">
        <f>INDEX(RanksTable!K:K,MATCH(B2883,RanksTable!B:B,0))</f>
        <v>7</v>
      </c>
      <c r="H2883" t="str">
        <f t="shared" si="44"/>
        <v>INSERT INTO "TeamRanks" (team_id,team_sport_id,team_rank) VALUES (205,29,7);</v>
      </c>
    </row>
    <row r="2884" spans="2:8" x14ac:dyDescent="0.25">
      <c r="B2884" t="s">
        <v>476</v>
      </c>
      <c r="C2884">
        <f>INDEX(NationalTeams!B:B,MATCH(B2884,NationalTeams!C:C,0))</f>
        <v>206</v>
      </c>
      <c r="D2884" t="s">
        <v>1244</v>
      </c>
      <c r="E2884">
        <f>INDEX(TeamSports!B:B,MATCH(D2884,TeamSports!C:C,0))</f>
        <v>29</v>
      </c>
      <c r="F2884">
        <f>INDEX(RanksTable!K:K,MATCH(B2884,RanksTable!B:B,0))</f>
        <v>7</v>
      </c>
      <c r="H2884" t="str">
        <f t="shared" ref="H2884:H2947" si="45">_xlfn.CONCAT($H$1,$L$1,$C$1,$L$1," ",$J$1,$C$2,$N$1,$E$2,$N$1,$F$2,$K$1,$I$1,$J$1,C2884,$N$1,E2884,$N$1,F2884,$K$1,$O$1)</f>
        <v>INSERT INTO "TeamRanks" (team_id,team_sport_id,team_rank) VALUES (206,29,7);</v>
      </c>
    </row>
    <row r="2885" spans="2:8" x14ac:dyDescent="0.25">
      <c r="B2885" t="s">
        <v>407</v>
      </c>
      <c r="C2885">
        <f>INDEX(NationalTeams!B:B,MATCH(B2885,NationalTeams!C:C,0))</f>
        <v>207</v>
      </c>
      <c r="D2885" t="s">
        <v>1244</v>
      </c>
      <c r="E2885">
        <f>INDEX(TeamSports!B:B,MATCH(D2885,TeamSports!C:C,0))</f>
        <v>29</v>
      </c>
      <c r="F2885">
        <f>INDEX(RanksTable!K:K,MATCH(B2885,RanksTable!B:B,0))</f>
        <v>7</v>
      </c>
      <c r="H2885" t="str">
        <f t="shared" si="45"/>
        <v>INSERT INTO "TeamRanks" (team_id,team_sport_id,team_rank) VALUES (207,29,7);</v>
      </c>
    </row>
    <row r="2886" spans="2:8" x14ac:dyDescent="0.25">
      <c r="B2886" t="s">
        <v>364</v>
      </c>
      <c r="C2886">
        <f>INDEX(NationalTeams!B:B,MATCH(B2886,NationalTeams!C:C,0))</f>
        <v>208</v>
      </c>
      <c r="D2886" t="s">
        <v>1244</v>
      </c>
      <c r="E2886">
        <f>INDEX(TeamSports!B:B,MATCH(D2886,TeamSports!C:C,0))</f>
        <v>29</v>
      </c>
      <c r="F2886">
        <f>INDEX(RanksTable!K:K,MATCH(B2886,RanksTable!B:B,0))</f>
        <v>7</v>
      </c>
      <c r="H2886" t="str">
        <f t="shared" si="45"/>
        <v>INSERT INTO "TeamRanks" (team_id,team_sport_id,team_rank) VALUES (208,29,7);</v>
      </c>
    </row>
    <row r="2887" spans="2:8" x14ac:dyDescent="0.25">
      <c r="B2887" t="s">
        <v>439</v>
      </c>
      <c r="C2887">
        <f>INDEX(NationalTeams!B:B,MATCH(B2887,NationalTeams!C:C,0))</f>
        <v>209</v>
      </c>
      <c r="D2887" t="s">
        <v>1244</v>
      </c>
      <c r="E2887">
        <f>INDEX(TeamSports!B:B,MATCH(D2887,TeamSports!C:C,0))</f>
        <v>29</v>
      </c>
      <c r="F2887">
        <f>INDEX(RanksTable!K:K,MATCH(B2887,RanksTable!B:B,0))</f>
        <v>7</v>
      </c>
      <c r="H2887" t="str">
        <f t="shared" si="45"/>
        <v>INSERT INTO "TeamRanks" (team_id,team_sport_id,team_rank) VALUES (209,29,7);</v>
      </c>
    </row>
    <row r="2888" spans="2:8" x14ac:dyDescent="0.25">
      <c r="B2888" t="s">
        <v>501</v>
      </c>
      <c r="C2888">
        <f>INDEX(NationalTeams!B:B,MATCH(B2888,NationalTeams!C:C,0))</f>
        <v>210</v>
      </c>
      <c r="D2888" t="s">
        <v>1244</v>
      </c>
      <c r="E2888">
        <f>INDEX(TeamSports!B:B,MATCH(D2888,TeamSports!C:C,0))</f>
        <v>29</v>
      </c>
      <c r="F2888">
        <f>INDEX(RanksTable!K:K,MATCH(B2888,RanksTable!B:B,0))</f>
        <v>3</v>
      </c>
      <c r="H2888" t="str">
        <f t="shared" si="45"/>
        <v>INSERT INTO "TeamRanks" (team_id,team_sport_id,team_rank) VALUES (210,29,3);</v>
      </c>
    </row>
    <row r="2889" spans="2:8" x14ac:dyDescent="0.25">
      <c r="B2889" t="s">
        <v>466</v>
      </c>
      <c r="C2889">
        <f>INDEX(NationalTeams!B:B,MATCH(B2889,NationalTeams!C:C,0))</f>
        <v>211</v>
      </c>
      <c r="D2889" t="s">
        <v>1244</v>
      </c>
      <c r="E2889">
        <f>INDEX(TeamSports!B:B,MATCH(D2889,TeamSports!C:C,0))</f>
        <v>29</v>
      </c>
      <c r="F2889">
        <f>INDEX(RanksTable!K:K,MATCH(B2889,RanksTable!B:B,0))</f>
        <v>7</v>
      </c>
      <c r="H2889" t="str">
        <f t="shared" si="45"/>
        <v>INSERT INTO "TeamRanks" (team_id,team_sport_id,team_rank) VALUES (211,29,7);</v>
      </c>
    </row>
    <row r="2890" spans="2:8" x14ac:dyDescent="0.25">
      <c r="B2890" t="s">
        <v>502</v>
      </c>
      <c r="C2890">
        <f>INDEX(NationalTeams!B:B,MATCH(B2890,NationalTeams!C:C,0))</f>
        <v>212</v>
      </c>
      <c r="D2890" t="s">
        <v>1244</v>
      </c>
      <c r="E2890">
        <f>INDEX(TeamSports!B:B,MATCH(D2890,TeamSports!C:C,0))</f>
        <v>29</v>
      </c>
      <c r="F2890">
        <f>INDEX(RanksTable!K:K,MATCH(B2890,RanksTable!B:B,0))</f>
        <v>4</v>
      </c>
      <c r="H2890" t="str">
        <f t="shared" si="45"/>
        <v>INSERT INTO "TeamRanks" (team_id,team_sport_id,team_rank) VALUES (212,29,4);</v>
      </c>
    </row>
    <row r="2891" spans="2:8" x14ac:dyDescent="0.25">
      <c r="B2891" t="s">
        <v>359</v>
      </c>
      <c r="C2891">
        <f>INDEX(NationalTeams!B:B,MATCH(B2891,NationalTeams!C:C,0))</f>
        <v>213</v>
      </c>
      <c r="D2891" t="s">
        <v>1244</v>
      </c>
      <c r="E2891">
        <f>INDEX(TeamSports!B:B,MATCH(D2891,TeamSports!C:C,0))</f>
        <v>29</v>
      </c>
      <c r="F2891">
        <f>INDEX(RanksTable!K:K,MATCH(B2891,RanksTable!B:B,0))</f>
        <v>7</v>
      </c>
      <c r="H2891" t="str">
        <f t="shared" si="45"/>
        <v>INSERT INTO "TeamRanks" (team_id,team_sport_id,team_rank) VALUES (213,29,7);</v>
      </c>
    </row>
    <row r="2892" spans="2:8" x14ac:dyDescent="0.25">
      <c r="B2892" t="s">
        <v>377</v>
      </c>
      <c r="C2892">
        <f>INDEX(NationalTeams!B:B,MATCH(B2892,NationalTeams!C:C,0))</f>
        <v>214</v>
      </c>
      <c r="D2892" t="s">
        <v>1244</v>
      </c>
      <c r="E2892">
        <f>INDEX(TeamSports!B:B,MATCH(D2892,TeamSports!C:C,0))</f>
        <v>29</v>
      </c>
      <c r="F2892">
        <f>INDEX(RanksTable!K:K,MATCH(B2892,RanksTable!B:B,0))</f>
        <v>7</v>
      </c>
      <c r="H2892" t="str">
        <f t="shared" si="45"/>
        <v>INSERT INTO "TeamRanks" (team_id,team_sport_id,team_rank) VALUES (214,29,7);</v>
      </c>
    </row>
    <row r="2893" spans="2:8" x14ac:dyDescent="0.25">
      <c r="B2893" t="s">
        <v>443</v>
      </c>
      <c r="C2893">
        <f>INDEX(NationalTeams!B:B,MATCH(B2893,NationalTeams!C:C,0))</f>
        <v>215</v>
      </c>
      <c r="D2893" t="s">
        <v>1244</v>
      </c>
      <c r="E2893">
        <f>INDEX(TeamSports!B:B,MATCH(D2893,TeamSports!C:C,0))</f>
        <v>29</v>
      </c>
      <c r="F2893">
        <f>INDEX(RanksTable!K:K,MATCH(B2893,RanksTable!B:B,0))</f>
        <v>7</v>
      </c>
      <c r="H2893" t="str">
        <f t="shared" si="45"/>
        <v>INSERT INTO "TeamRanks" (team_id,team_sport_id,team_rank) VALUES (215,29,7);</v>
      </c>
    </row>
    <row r="2894" spans="2:8" x14ac:dyDescent="0.25">
      <c r="B2894" t="s">
        <v>481</v>
      </c>
      <c r="C2894">
        <f>INDEX(NationalTeams!B:B,MATCH(B2894,NationalTeams!C:C,0))</f>
        <v>216</v>
      </c>
      <c r="D2894" t="s">
        <v>1244</v>
      </c>
      <c r="E2894">
        <f>INDEX(TeamSports!B:B,MATCH(D2894,TeamSports!C:C,0))</f>
        <v>29</v>
      </c>
      <c r="F2894">
        <f>INDEX(RanksTable!K:K,MATCH(B2894,RanksTable!B:B,0))</f>
        <v>7</v>
      </c>
      <c r="H2894" t="str">
        <f t="shared" si="45"/>
        <v>INSERT INTO "TeamRanks" (team_id,team_sport_id,team_rank) VALUES (216,29,7);</v>
      </c>
    </row>
    <row r="2895" spans="2:8" x14ac:dyDescent="0.25">
      <c r="B2895" t="s">
        <v>351</v>
      </c>
      <c r="C2895">
        <f>INDEX(NationalTeams!B:B,MATCH(B2895,NationalTeams!C:C,0))</f>
        <v>217</v>
      </c>
      <c r="D2895" t="s">
        <v>1244</v>
      </c>
      <c r="E2895">
        <f>INDEX(TeamSports!B:B,MATCH(D2895,TeamSports!C:C,0))</f>
        <v>29</v>
      </c>
      <c r="F2895">
        <f>INDEX(RanksTable!K:K,MATCH(B2895,RanksTable!B:B,0))</f>
        <v>7</v>
      </c>
      <c r="H2895" t="str">
        <f t="shared" si="45"/>
        <v>INSERT INTO "TeamRanks" (team_id,team_sport_id,team_rank) VALUES (217,29,7);</v>
      </c>
    </row>
    <row r="2896" spans="2:8" x14ac:dyDescent="0.25">
      <c r="B2896" t="s">
        <v>438</v>
      </c>
      <c r="C2896">
        <f>INDEX(NationalTeams!B:B,MATCH(B2896,NationalTeams!C:C,0))</f>
        <v>218</v>
      </c>
      <c r="D2896" t="s">
        <v>1244</v>
      </c>
      <c r="E2896">
        <f>INDEX(TeamSports!B:B,MATCH(D2896,TeamSports!C:C,0))</f>
        <v>29</v>
      </c>
      <c r="F2896">
        <f>INDEX(RanksTable!K:K,MATCH(B2896,RanksTable!B:B,0))</f>
        <v>7</v>
      </c>
      <c r="H2896" t="str">
        <f t="shared" si="45"/>
        <v>INSERT INTO "TeamRanks" (team_id,team_sport_id,team_rank) VALUES (218,29,7);</v>
      </c>
    </row>
    <row r="2897" spans="2:8" x14ac:dyDescent="0.25">
      <c r="B2897" t="s">
        <v>319</v>
      </c>
      <c r="C2897">
        <f>INDEX(NationalTeams!B:B,MATCH(B2897,NationalTeams!C:C,0))</f>
        <v>219</v>
      </c>
      <c r="D2897" t="s">
        <v>1244</v>
      </c>
      <c r="E2897">
        <f>INDEX(TeamSports!B:B,MATCH(D2897,TeamSports!C:C,0))</f>
        <v>29</v>
      </c>
      <c r="F2897">
        <f>INDEX(RanksTable!K:K,MATCH(B2897,RanksTable!B:B,0))</f>
        <v>7</v>
      </c>
      <c r="H2897" t="str">
        <f t="shared" si="45"/>
        <v>INSERT INTO "TeamRanks" (team_id,team_sport_id,team_rank) VALUES (219,29,7);</v>
      </c>
    </row>
    <row r="2898" spans="2:8" x14ac:dyDescent="0.25">
      <c r="B2898" t="s">
        <v>471</v>
      </c>
      <c r="C2898">
        <f>INDEX(NationalTeams!B:B,MATCH(B2898,NationalTeams!C:C,0))</f>
        <v>220</v>
      </c>
      <c r="D2898" t="s">
        <v>1244</v>
      </c>
      <c r="E2898">
        <f>INDEX(TeamSports!B:B,MATCH(D2898,TeamSports!C:C,0))</f>
        <v>29</v>
      </c>
      <c r="F2898">
        <f>INDEX(RanksTable!K:K,MATCH(B2898,RanksTable!B:B,0))</f>
        <v>7</v>
      </c>
      <c r="H2898" t="str">
        <f t="shared" si="45"/>
        <v>INSERT INTO "TeamRanks" (team_id,team_sport_id,team_rank) VALUES (220,29,7);</v>
      </c>
    </row>
    <row r="2899" spans="2:8" x14ac:dyDescent="0.25">
      <c r="B2899" t="s">
        <v>373</v>
      </c>
      <c r="C2899">
        <f>INDEX(NationalTeams!B:B,MATCH(B2899,NationalTeams!C:C,0))</f>
        <v>221</v>
      </c>
      <c r="D2899" t="s">
        <v>1244</v>
      </c>
      <c r="E2899">
        <f>INDEX(TeamSports!B:B,MATCH(D2899,TeamSports!C:C,0))</f>
        <v>29</v>
      </c>
      <c r="F2899">
        <f>INDEX(RanksTable!K:K,MATCH(B2899,RanksTable!B:B,0))</f>
        <v>7</v>
      </c>
      <c r="H2899" t="str">
        <f t="shared" si="45"/>
        <v>INSERT INTO "TeamRanks" (team_id,team_sport_id,team_rank) VALUES (221,29,7);</v>
      </c>
    </row>
    <row r="2900" spans="2:8" x14ac:dyDescent="0.25">
      <c r="B2900" t="s">
        <v>367</v>
      </c>
      <c r="C2900">
        <f>INDEX(NationalTeams!B:B,MATCH(B2900,NationalTeams!C:C,0))</f>
        <v>222</v>
      </c>
      <c r="D2900" t="s">
        <v>1244</v>
      </c>
      <c r="E2900">
        <f>INDEX(TeamSports!B:B,MATCH(D2900,TeamSports!C:C,0))</f>
        <v>29</v>
      </c>
      <c r="F2900">
        <f>INDEX(RanksTable!K:K,MATCH(B2900,RanksTable!B:B,0))</f>
        <v>7</v>
      </c>
      <c r="H2900" t="str">
        <f t="shared" si="45"/>
        <v>INSERT INTO "TeamRanks" (team_id,team_sport_id,team_rank) VALUES (222,29,7);</v>
      </c>
    </row>
    <row r="2901" spans="2:8" x14ac:dyDescent="0.25">
      <c r="B2901" t="s">
        <v>358</v>
      </c>
      <c r="C2901">
        <f>INDEX(NationalTeams!B:B,MATCH(B2901,NationalTeams!C:C,0))</f>
        <v>223</v>
      </c>
      <c r="D2901" t="s">
        <v>1244</v>
      </c>
      <c r="E2901">
        <f>INDEX(TeamSports!B:B,MATCH(D2901,TeamSports!C:C,0))</f>
        <v>29</v>
      </c>
      <c r="F2901">
        <f>INDEX(RanksTable!K:K,MATCH(B2901,RanksTable!B:B,0))</f>
        <v>7</v>
      </c>
      <c r="H2901" t="str">
        <f t="shared" si="45"/>
        <v>INSERT INTO "TeamRanks" (team_id,team_sport_id,team_rank) VALUES (223,29,7);</v>
      </c>
    </row>
    <row r="2902" spans="2:8" x14ac:dyDescent="0.25">
      <c r="B2902" t="s">
        <v>993</v>
      </c>
      <c r="C2902">
        <f>INDEX(NationalTeams!B:B,MATCH(B2902,NationalTeams!C:C,0))</f>
        <v>224</v>
      </c>
      <c r="D2902" t="s">
        <v>1228</v>
      </c>
      <c r="E2902">
        <f>INDEX(TeamSports!B:B,MATCH(D2902,TeamSports!C:C,0))</f>
        <v>51</v>
      </c>
      <c r="F2902">
        <f>INDEX(RanksTable!Y:Y,MATCH(B2902,RanksTable!B:B,0))</f>
        <v>7</v>
      </c>
      <c r="H2902" t="str">
        <f t="shared" si="45"/>
        <v>INSERT INTO "TeamRanks" (team_id,team_sport_id,team_rank) VALUES (224,51,7);</v>
      </c>
    </row>
    <row r="2903" spans="2:8" x14ac:dyDescent="0.25">
      <c r="B2903" t="s">
        <v>994</v>
      </c>
      <c r="C2903">
        <f>INDEX(NationalTeams!B:B,MATCH(B2903,NationalTeams!C:C,0))</f>
        <v>225</v>
      </c>
      <c r="D2903" t="s">
        <v>1228</v>
      </c>
      <c r="E2903">
        <f>INDEX(TeamSports!B:B,MATCH(D2903,TeamSports!C:C,0))</f>
        <v>51</v>
      </c>
      <c r="F2903">
        <f>INDEX(RanksTable!Y:Y,MATCH(B2903,RanksTable!B:B,0))</f>
        <v>7</v>
      </c>
      <c r="H2903" t="str">
        <f t="shared" si="45"/>
        <v>INSERT INTO "TeamRanks" (team_id,team_sport_id,team_rank) VALUES (225,51,7);</v>
      </c>
    </row>
    <row r="2904" spans="2:8" x14ac:dyDescent="0.25">
      <c r="B2904" t="s">
        <v>995</v>
      </c>
      <c r="C2904">
        <f>INDEX(NationalTeams!B:B,MATCH(B2904,NationalTeams!C:C,0))</f>
        <v>226</v>
      </c>
      <c r="D2904" t="s">
        <v>1228</v>
      </c>
      <c r="E2904">
        <f>INDEX(TeamSports!B:B,MATCH(D2904,TeamSports!C:C,0))</f>
        <v>51</v>
      </c>
      <c r="F2904">
        <f>INDEX(RanksTable!Y:Y,MATCH(B2904,RanksTable!B:B,0))</f>
        <v>7</v>
      </c>
      <c r="H2904" t="str">
        <f t="shared" si="45"/>
        <v>INSERT INTO "TeamRanks" (team_id,team_sport_id,team_rank) VALUES (226,51,7);</v>
      </c>
    </row>
    <row r="2905" spans="2:8" x14ac:dyDescent="0.25">
      <c r="B2905" t="s">
        <v>996</v>
      </c>
      <c r="C2905">
        <f>INDEX(NationalTeams!B:B,MATCH(B2905,NationalTeams!C:C,0))</f>
        <v>227</v>
      </c>
      <c r="D2905" t="s">
        <v>1228</v>
      </c>
      <c r="E2905">
        <f>INDEX(TeamSports!B:B,MATCH(D2905,TeamSports!C:C,0))</f>
        <v>51</v>
      </c>
      <c r="F2905">
        <f>INDEX(RanksTable!Y:Y,MATCH(B2905,RanksTable!B:B,0))</f>
        <v>3</v>
      </c>
      <c r="H2905" t="str">
        <f t="shared" si="45"/>
        <v>INSERT INTO "TeamRanks" (team_id,team_sport_id,team_rank) VALUES (227,51,3);</v>
      </c>
    </row>
    <row r="2906" spans="2:8" x14ac:dyDescent="0.25">
      <c r="B2906" t="s">
        <v>997</v>
      </c>
      <c r="C2906">
        <f>INDEX(NationalTeams!B:B,MATCH(B2906,NationalTeams!C:C,0))</f>
        <v>228</v>
      </c>
      <c r="D2906" t="s">
        <v>1228</v>
      </c>
      <c r="E2906">
        <f>INDEX(TeamSports!B:B,MATCH(D2906,TeamSports!C:C,0))</f>
        <v>51</v>
      </c>
      <c r="F2906">
        <f>INDEX(RanksTable!Y:Y,MATCH(B2906,RanksTable!B:B,0))</f>
        <v>7</v>
      </c>
      <c r="H2906" t="str">
        <f t="shared" si="45"/>
        <v>INSERT INTO "TeamRanks" (team_id,team_sport_id,team_rank) VALUES (228,51,7);</v>
      </c>
    </row>
    <row r="2907" spans="2:8" x14ac:dyDescent="0.25">
      <c r="B2907" t="s">
        <v>998</v>
      </c>
      <c r="C2907">
        <f>INDEX(NationalTeams!B:B,MATCH(B2907,NationalTeams!C:C,0))</f>
        <v>229</v>
      </c>
      <c r="D2907" t="s">
        <v>1228</v>
      </c>
      <c r="E2907">
        <f>INDEX(TeamSports!B:B,MATCH(D2907,TeamSports!C:C,0))</f>
        <v>51</v>
      </c>
      <c r="F2907">
        <f>INDEX(RanksTable!Y:Y,MATCH(B2907,RanksTable!B:B,0))</f>
        <v>7</v>
      </c>
      <c r="H2907" t="str">
        <f t="shared" si="45"/>
        <v>INSERT INTO "TeamRanks" (team_id,team_sport_id,team_rank) VALUES (229,51,7);</v>
      </c>
    </row>
    <row r="2908" spans="2:8" x14ac:dyDescent="0.25">
      <c r="B2908" t="s">
        <v>999</v>
      </c>
      <c r="C2908">
        <f>INDEX(NationalTeams!B:B,MATCH(B2908,NationalTeams!C:C,0))</f>
        <v>230</v>
      </c>
      <c r="D2908" t="s">
        <v>1228</v>
      </c>
      <c r="E2908">
        <f>INDEX(TeamSports!B:B,MATCH(D2908,TeamSports!C:C,0))</f>
        <v>51</v>
      </c>
      <c r="F2908">
        <f>INDEX(RanksTable!Y:Y,MATCH(B2908,RanksTable!B:B,0))</f>
        <v>7</v>
      </c>
      <c r="H2908" t="str">
        <f t="shared" si="45"/>
        <v>INSERT INTO "TeamRanks" (team_id,team_sport_id,team_rank) VALUES (230,51,7);</v>
      </c>
    </row>
    <row r="2909" spans="2:8" x14ac:dyDescent="0.25">
      <c r="B2909" t="s">
        <v>1000</v>
      </c>
      <c r="C2909">
        <f>INDEX(NationalTeams!B:B,MATCH(B2909,NationalTeams!C:C,0))</f>
        <v>231</v>
      </c>
      <c r="D2909" t="s">
        <v>1228</v>
      </c>
      <c r="E2909">
        <f>INDEX(TeamSports!B:B,MATCH(D2909,TeamSports!C:C,0))</f>
        <v>51</v>
      </c>
      <c r="F2909">
        <f>INDEX(RanksTable!Y:Y,MATCH(B2909,RanksTable!B:B,0))</f>
        <v>7</v>
      </c>
      <c r="H2909" t="str">
        <f t="shared" si="45"/>
        <v>INSERT INTO "TeamRanks" (team_id,team_sport_id,team_rank) VALUES (231,51,7);</v>
      </c>
    </row>
    <row r="2910" spans="2:8" x14ac:dyDescent="0.25">
      <c r="B2910" t="s">
        <v>1001</v>
      </c>
      <c r="C2910">
        <f>INDEX(NationalTeams!B:B,MATCH(B2910,NationalTeams!C:C,0))</f>
        <v>232</v>
      </c>
      <c r="D2910" t="s">
        <v>1228</v>
      </c>
      <c r="E2910">
        <f>INDEX(TeamSports!B:B,MATCH(D2910,TeamSports!C:C,0))</f>
        <v>51</v>
      </c>
      <c r="F2910">
        <f>INDEX(RanksTable!Y:Y,MATCH(B2910,RanksTable!B:B,0))</f>
        <v>7</v>
      </c>
      <c r="H2910" t="str">
        <f t="shared" si="45"/>
        <v>INSERT INTO "TeamRanks" (team_id,team_sport_id,team_rank) VALUES (232,51,7);</v>
      </c>
    </row>
    <row r="2911" spans="2:8" x14ac:dyDescent="0.25">
      <c r="B2911" t="s">
        <v>1002</v>
      </c>
      <c r="C2911">
        <f>INDEX(NationalTeams!B:B,MATCH(B2911,NationalTeams!C:C,0))</f>
        <v>233</v>
      </c>
      <c r="D2911" t="s">
        <v>1228</v>
      </c>
      <c r="E2911">
        <f>INDEX(TeamSports!B:B,MATCH(D2911,TeamSports!C:C,0))</f>
        <v>51</v>
      </c>
      <c r="F2911">
        <f>INDEX(RanksTable!Y:Y,MATCH(B2911,RanksTable!B:B,0))</f>
        <v>7</v>
      </c>
      <c r="H2911" t="str">
        <f t="shared" si="45"/>
        <v>INSERT INTO "TeamRanks" (team_id,team_sport_id,team_rank) VALUES (233,51,7);</v>
      </c>
    </row>
    <row r="2912" spans="2:8" x14ac:dyDescent="0.25">
      <c r="B2912" t="s">
        <v>1003</v>
      </c>
      <c r="C2912">
        <f>INDEX(NationalTeams!B:B,MATCH(B2912,NationalTeams!C:C,0))</f>
        <v>234</v>
      </c>
      <c r="D2912" t="s">
        <v>1228</v>
      </c>
      <c r="E2912">
        <f>INDEX(TeamSports!B:B,MATCH(D2912,TeamSports!C:C,0))</f>
        <v>51</v>
      </c>
      <c r="F2912">
        <f>INDEX(RanksTable!Y:Y,MATCH(B2912,RanksTable!B:B,0))</f>
        <v>7</v>
      </c>
      <c r="H2912" t="str">
        <f t="shared" si="45"/>
        <v>INSERT INTO "TeamRanks" (team_id,team_sport_id,team_rank) VALUES (234,51,7);</v>
      </c>
    </row>
    <row r="2913" spans="2:8" x14ac:dyDescent="0.25">
      <c r="B2913" t="s">
        <v>1004</v>
      </c>
      <c r="C2913">
        <f>INDEX(NationalTeams!B:B,MATCH(B2913,NationalTeams!C:C,0))</f>
        <v>235</v>
      </c>
      <c r="D2913" t="s">
        <v>1228</v>
      </c>
      <c r="E2913">
        <f>INDEX(TeamSports!B:B,MATCH(D2913,TeamSports!C:C,0))</f>
        <v>51</v>
      </c>
      <c r="F2913">
        <f>INDEX(RanksTable!Y:Y,MATCH(B2913,RanksTable!B:B,0))</f>
        <v>7</v>
      </c>
      <c r="H2913" t="str">
        <f t="shared" si="45"/>
        <v>INSERT INTO "TeamRanks" (team_id,team_sport_id,team_rank) VALUES (235,51,7);</v>
      </c>
    </row>
    <row r="2914" spans="2:8" x14ac:dyDescent="0.25">
      <c r="B2914" t="s">
        <v>1005</v>
      </c>
      <c r="C2914">
        <f>INDEX(NationalTeams!B:B,MATCH(B2914,NationalTeams!C:C,0))</f>
        <v>236</v>
      </c>
      <c r="D2914" t="s">
        <v>1228</v>
      </c>
      <c r="E2914">
        <f>INDEX(TeamSports!B:B,MATCH(D2914,TeamSports!C:C,0))</f>
        <v>51</v>
      </c>
      <c r="F2914">
        <f>INDEX(RanksTable!Y:Y,MATCH(B2914,RanksTable!B:B,0))</f>
        <v>7</v>
      </c>
      <c r="H2914" t="str">
        <f t="shared" si="45"/>
        <v>INSERT INTO "TeamRanks" (team_id,team_sport_id,team_rank) VALUES (236,51,7);</v>
      </c>
    </row>
    <row r="2915" spans="2:8" x14ac:dyDescent="0.25">
      <c r="B2915" t="s">
        <v>1006</v>
      </c>
      <c r="C2915">
        <f>INDEX(NationalTeams!B:B,MATCH(B2915,NationalTeams!C:C,0))</f>
        <v>237</v>
      </c>
      <c r="D2915" t="s">
        <v>1228</v>
      </c>
      <c r="E2915">
        <f>INDEX(TeamSports!B:B,MATCH(D2915,TeamSports!C:C,0))</f>
        <v>51</v>
      </c>
      <c r="F2915">
        <f>INDEX(RanksTable!Y:Y,MATCH(B2915,RanksTable!B:B,0))</f>
        <v>7</v>
      </c>
      <c r="H2915" t="str">
        <f t="shared" si="45"/>
        <v>INSERT INTO "TeamRanks" (team_id,team_sport_id,team_rank) VALUES (237,51,7);</v>
      </c>
    </row>
    <row r="2916" spans="2:8" x14ac:dyDescent="0.25">
      <c r="B2916" t="s">
        <v>1007</v>
      </c>
      <c r="C2916">
        <f>INDEX(NationalTeams!B:B,MATCH(B2916,NationalTeams!C:C,0))</f>
        <v>238</v>
      </c>
      <c r="D2916" t="s">
        <v>1228</v>
      </c>
      <c r="E2916">
        <f>INDEX(TeamSports!B:B,MATCH(D2916,TeamSports!C:C,0))</f>
        <v>51</v>
      </c>
      <c r="F2916">
        <f>INDEX(RanksTable!Y:Y,MATCH(B2916,RanksTable!B:B,0))</f>
        <v>7</v>
      </c>
      <c r="H2916" t="str">
        <f t="shared" si="45"/>
        <v>INSERT INTO "TeamRanks" (team_id,team_sport_id,team_rank) VALUES (238,51,7);</v>
      </c>
    </row>
    <row r="2917" spans="2:8" x14ac:dyDescent="0.25">
      <c r="B2917" t="s">
        <v>1008</v>
      </c>
      <c r="C2917">
        <f>INDEX(NationalTeams!B:B,MATCH(B2917,NationalTeams!C:C,0))</f>
        <v>239</v>
      </c>
      <c r="D2917" t="s">
        <v>1228</v>
      </c>
      <c r="E2917">
        <f>INDEX(TeamSports!B:B,MATCH(D2917,TeamSports!C:C,0))</f>
        <v>51</v>
      </c>
      <c r="F2917">
        <f>INDEX(RanksTable!Y:Y,MATCH(B2917,RanksTable!B:B,0))</f>
        <v>4</v>
      </c>
      <c r="H2917" t="str">
        <f t="shared" si="45"/>
        <v>INSERT INTO "TeamRanks" (team_id,team_sport_id,team_rank) VALUES (239,51,4);</v>
      </c>
    </row>
    <row r="2918" spans="2:8" x14ac:dyDescent="0.25">
      <c r="B2918" t="s">
        <v>1009</v>
      </c>
      <c r="C2918">
        <f>INDEX(NationalTeams!B:B,MATCH(B2918,NationalTeams!C:C,0))</f>
        <v>240</v>
      </c>
      <c r="D2918" t="s">
        <v>1228</v>
      </c>
      <c r="E2918">
        <f>INDEX(TeamSports!B:B,MATCH(D2918,TeamSports!C:C,0))</f>
        <v>51</v>
      </c>
      <c r="F2918">
        <f>INDEX(RanksTable!Y:Y,MATCH(B2918,RanksTable!B:B,0))</f>
        <v>4</v>
      </c>
      <c r="H2918" t="str">
        <f t="shared" si="45"/>
        <v>INSERT INTO "TeamRanks" (team_id,team_sport_id,team_rank) VALUES (240,51,4);</v>
      </c>
    </row>
    <row r="2919" spans="2:8" x14ac:dyDescent="0.25">
      <c r="B2919" t="s">
        <v>1010</v>
      </c>
      <c r="C2919">
        <f>INDEX(NationalTeams!B:B,MATCH(B2919,NationalTeams!C:C,0))</f>
        <v>241</v>
      </c>
      <c r="D2919" t="s">
        <v>1228</v>
      </c>
      <c r="E2919">
        <f>INDEX(TeamSports!B:B,MATCH(D2919,TeamSports!C:C,0))</f>
        <v>51</v>
      </c>
      <c r="F2919">
        <f>INDEX(RanksTable!Y:Y,MATCH(B2919,RanksTable!B:B,0))</f>
        <v>7</v>
      </c>
      <c r="H2919" t="str">
        <f t="shared" si="45"/>
        <v>INSERT INTO "TeamRanks" (team_id,team_sport_id,team_rank) VALUES (241,51,7);</v>
      </c>
    </row>
    <row r="2920" spans="2:8" x14ac:dyDescent="0.25">
      <c r="B2920" t="s">
        <v>1011</v>
      </c>
      <c r="C2920">
        <f>INDEX(NationalTeams!B:B,MATCH(B2920,NationalTeams!C:C,0))</f>
        <v>242</v>
      </c>
      <c r="D2920" t="s">
        <v>1228</v>
      </c>
      <c r="E2920">
        <f>INDEX(TeamSports!B:B,MATCH(D2920,TeamSports!C:C,0))</f>
        <v>51</v>
      </c>
      <c r="F2920">
        <f>INDEX(RanksTable!Y:Y,MATCH(B2920,RanksTable!B:B,0))</f>
        <v>7</v>
      </c>
      <c r="H2920" t="str">
        <f t="shared" si="45"/>
        <v>INSERT INTO "TeamRanks" (team_id,team_sport_id,team_rank) VALUES (242,51,7);</v>
      </c>
    </row>
    <row r="2921" spans="2:8" x14ac:dyDescent="0.25">
      <c r="B2921" t="s">
        <v>1012</v>
      </c>
      <c r="C2921">
        <f>INDEX(NationalTeams!B:B,MATCH(B2921,NationalTeams!C:C,0))</f>
        <v>243</v>
      </c>
      <c r="D2921" t="s">
        <v>1228</v>
      </c>
      <c r="E2921">
        <f>INDEX(TeamSports!B:B,MATCH(D2921,TeamSports!C:C,0))</f>
        <v>51</v>
      </c>
      <c r="F2921">
        <f>INDEX(RanksTable!Y:Y,MATCH(B2921,RanksTable!B:B,0))</f>
        <v>7</v>
      </c>
      <c r="H2921" t="str">
        <f t="shared" si="45"/>
        <v>INSERT INTO "TeamRanks" (team_id,team_sport_id,team_rank) VALUES (243,51,7);</v>
      </c>
    </row>
    <row r="2922" spans="2:8" x14ac:dyDescent="0.25">
      <c r="B2922" t="s">
        <v>1013</v>
      </c>
      <c r="C2922">
        <f>INDEX(NationalTeams!B:B,MATCH(B2922,NationalTeams!C:C,0))</f>
        <v>244</v>
      </c>
      <c r="D2922" t="s">
        <v>1228</v>
      </c>
      <c r="E2922">
        <f>INDEX(TeamSports!B:B,MATCH(D2922,TeamSports!C:C,0))</f>
        <v>51</v>
      </c>
      <c r="F2922">
        <f>INDEX(RanksTable!Y:Y,MATCH(B2922,RanksTable!B:B,0))</f>
        <v>7</v>
      </c>
      <c r="H2922" t="str">
        <f t="shared" si="45"/>
        <v>INSERT INTO "TeamRanks" (team_id,team_sport_id,team_rank) VALUES (244,51,7);</v>
      </c>
    </row>
    <row r="2923" spans="2:8" x14ac:dyDescent="0.25">
      <c r="B2923" t="s">
        <v>1014</v>
      </c>
      <c r="C2923">
        <f>INDEX(NationalTeams!B:B,MATCH(B2923,NationalTeams!C:C,0))</f>
        <v>245</v>
      </c>
      <c r="D2923" t="s">
        <v>1228</v>
      </c>
      <c r="E2923">
        <f>INDEX(TeamSports!B:B,MATCH(D2923,TeamSports!C:C,0))</f>
        <v>51</v>
      </c>
      <c r="F2923">
        <f>INDEX(RanksTable!Y:Y,MATCH(B2923,RanksTable!B:B,0))</f>
        <v>7</v>
      </c>
      <c r="H2923" t="str">
        <f t="shared" si="45"/>
        <v>INSERT INTO "TeamRanks" (team_id,team_sport_id,team_rank) VALUES (245,51,7);</v>
      </c>
    </row>
    <row r="2924" spans="2:8" x14ac:dyDescent="0.25">
      <c r="B2924" t="s">
        <v>1015</v>
      </c>
      <c r="C2924">
        <f>INDEX(NationalTeams!B:B,MATCH(B2924,NationalTeams!C:C,0))</f>
        <v>246</v>
      </c>
      <c r="D2924" t="s">
        <v>1228</v>
      </c>
      <c r="E2924">
        <f>INDEX(TeamSports!B:B,MATCH(D2924,TeamSports!C:C,0))</f>
        <v>51</v>
      </c>
      <c r="F2924">
        <f>INDEX(RanksTable!Y:Y,MATCH(B2924,RanksTable!B:B,0))</f>
        <v>5</v>
      </c>
      <c r="H2924" t="str">
        <f t="shared" si="45"/>
        <v>INSERT INTO "TeamRanks" (team_id,team_sport_id,team_rank) VALUES (246,51,5);</v>
      </c>
    </row>
    <row r="2925" spans="2:8" x14ac:dyDescent="0.25">
      <c r="B2925" t="s">
        <v>1016</v>
      </c>
      <c r="C2925">
        <f>INDEX(NationalTeams!B:B,MATCH(B2925,NationalTeams!C:C,0))</f>
        <v>247</v>
      </c>
      <c r="D2925" t="s">
        <v>1228</v>
      </c>
      <c r="E2925">
        <f>INDEX(TeamSports!B:B,MATCH(D2925,TeamSports!C:C,0))</f>
        <v>51</v>
      </c>
      <c r="F2925">
        <f>INDEX(RanksTable!Y:Y,MATCH(B2925,RanksTable!B:B,0))</f>
        <v>7</v>
      </c>
      <c r="H2925" t="str">
        <f t="shared" si="45"/>
        <v>INSERT INTO "TeamRanks" (team_id,team_sport_id,team_rank) VALUES (247,51,7);</v>
      </c>
    </row>
    <row r="2926" spans="2:8" x14ac:dyDescent="0.25">
      <c r="B2926" t="s">
        <v>1017</v>
      </c>
      <c r="C2926">
        <f>INDEX(NationalTeams!B:B,MATCH(B2926,NationalTeams!C:C,0))</f>
        <v>248</v>
      </c>
      <c r="D2926" t="s">
        <v>1228</v>
      </c>
      <c r="E2926">
        <f>INDEX(TeamSports!B:B,MATCH(D2926,TeamSports!C:C,0))</f>
        <v>51</v>
      </c>
      <c r="F2926">
        <f>INDEX(RanksTable!Y:Y,MATCH(B2926,RanksTable!B:B,0))</f>
        <v>7</v>
      </c>
      <c r="H2926" t="str">
        <f t="shared" si="45"/>
        <v>INSERT INTO "TeamRanks" (team_id,team_sport_id,team_rank) VALUES (248,51,7);</v>
      </c>
    </row>
    <row r="2927" spans="2:8" x14ac:dyDescent="0.25">
      <c r="B2927" t="s">
        <v>1018</v>
      </c>
      <c r="C2927">
        <f>INDEX(NationalTeams!B:B,MATCH(B2927,NationalTeams!C:C,0))</f>
        <v>249</v>
      </c>
      <c r="D2927" t="s">
        <v>1228</v>
      </c>
      <c r="E2927">
        <f>INDEX(TeamSports!B:B,MATCH(D2927,TeamSports!C:C,0))</f>
        <v>51</v>
      </c>
      <c r="F2927">
        <f>INDEX(RanksTable!Y:Y,MATCH(B2927,RanksTable!B:B,0))</f>
        <v>7</v>
      </c>
      <c r="H2927" t="str">
        <f t="shared" si="45"/>
        <v>INSERT INTO "TeamRanks" (team_id,team_sport_id,team_rank) VALUES (249,51,7);</v>
      </c>
    </row>
    <row r="2928" spans="2:8" x14ac:dyDescent="0.25">
      <c r="B2928" t="s">
        <v>1019</v>
      </c>
      <c r="C2928">
        <f>INDEX(NationalTeams!B:B,MATCH(B2928,NationalTeams!C:C,0))</f>
        <v>250</v>
      </c>
      <c r="D2928" t="s">
        <v>1228</v>
      </c>
      <c r="E2928">
        <f>INDEX(TeamSports!B:B,MATCH(D2928,TeamSports!C:C,0))</f>
        <v>51</v>
      </c>
      <c r="F2928">
        <f>INDEX(RanksTable!Y:Y,MATCH(B2928,RanksTable!B:B,0))</f>
        <v>7</v>
      </c>
      <c r="H2928" t="str">
        <f t="shared" si="45"/>
        <v>INSERT INTO "TeamRanks" (team_id,team_sport_id,team_rank) VALUES (250,51,7);</v>
      </c>
    </row>
    <row r="2929" spans="2:8" x14ac:dyDescent="0.25">
      <c r="B2929" t="s">
        <v>1020</v>
      </c>
      <c r="C2929">
        <f>INDEX(NationalTeams!B:B,MATCH(B2929,NationalTeams!C:C,0))</f>
        <v>251</v>
      </c>
      <c r="D2929" t="s">
        <v>1228</v>
      </c>
      <c r="E2929">
        <f>INDEX(TeamSports!B:B,MATCH(D2929,TeamSports!C:C,0))</f>
        <v>51</v>
      </c>
      <c r="F2929">
        <f>INDEX(RanksTable!Y:Y,MATCH(B2929,RanksTable!B:B,0))</f>
        <v>7</v>
      </c>
      <c r="H2929" t="str">
        <f t="shared" si="45"/>
        <v>INSERT INTO "TeamRanks" (team_id,team_sport_id,team_rank) VALUES (251,51,7);</v>
      </c>
    </row>
    <row r="2930" spans="2:8" x14ac:dyDescent="0.25">
      <c r="B2930" t="s">
        <v>1021</v>
      </c>
      <c r="C2930">
        <f>INDEX(NationalTeams!B:B,MATCH(B2930,NationalTeams!C:C,0))</f>
        <v>252</v>
      </c>
      <c r="D2930" t="s">
        <v>1228</v>
      </c>
      <c r="E2930">
        <f>INDEX(TeamSports!B:B,MATCH(D2930,TeamSports!C:C,0))</f>
        <v>51</v>
      </c>
      <c r="F2930">
        <f>INDEX(RanksTable!Y:Y,MATCH(B2930,RanksTable!B:B,0))</f>
        <v>7</v>
      </c>
      <c r="H2930" t="str">
        <f t="shared" si="45"/>
        <v>INSERT INTO "TeamRanks" (team_id,team_sport_id,team_rank) VALUES (252,51,7);</v>
      </c>
    </row>
    <row r="2931" spans="2:8" x14ac:dyDescent="0.25">
      <c r="B2931" t="s">
        <v>1022</v>
      </c>
      <c r="C2931">
        <f>INDEX(NationalTeams!B:B,MATCH(B2931,NationalTeams!C:C,0))</f>
        <v>253</v>
      </c>
      <c r="D2931" t="s">
        <v>1228</v>
      </c>
      <c r="E2931">
        <f>INDEX(TeamSports!B:B,MATCH(D2931,TeamSports!C:C,0))</f>
        <v>51</v>
      </c>
      <c r="F2931">
        <f>INDEX(RanksTable!Y:Y,MATCH(B2931,RanksTable!B:B,0))</f>
        <v>7</v>
      </c>
      <c r="H2931" t="str">
        <f t="shared" si="45"/>
        <v>INSERT INTO "TeamRanks" (team_id,team_sport_id,team_rank) VALUES (253,51,7);</v>
      </c>
    </row>
    <row r="2932" spans="2:8" x14ac:dyDescent="0.25">
      <c r="B2932" t="s">
        <v>1023</v>
      </c>
      <c r="C2932">
        <f>INDEX(NationalTeams!B:B,MATCH(B2932,NationalTeams!C:C,0))</f>
        <v>254</v>
      </c>
      <c r="D2932" t="s">
        <v>1228</v>
      </c>
      <c r="E2932">
        <f>INDEX(TeamSports!B:B,MATCH(D2932,TeamSports!C:C,0))</f>
        <v>51</v>
      </c>
      <c r="F2932">
        <f>INDEX(RanksTable!Y:Y,MATCH(B2932,RanksTable!B:B,0))</f>
        <v>7</v>
      </c>
      <c r="H2932" t="str">
        <f t="shared" si="45"/>
        <v>INSERT INTO "TeamRanks" (team_id,team_sport_id,team_rank) VALUES (254,51,7);</v>
      </c>
    </row>
    <row r="2933" spans="2:8" x14ac:dyDescent="0.25">
      <c r="B2933" t="s">
        <v>1024</v>
      </c>
      <c r="C2933">
        <f>INDEX(NationalTeams!B:B,MATCH(B2933,NationalTeams!C:C,0))</f>
        <v>255</v>
      </c>
      <c r="D2933" t="s">
        <v>1228</v>
      </c>
      <c r="E2933">
        <f>INDEX(TeamSports!B:B,MATCH(D2933,TeamSports!C:C,0))</f>
        <v>51</v>
      </c>
      <c r="F2933">
        <f>INDEX(RanksTable!Y:Y,MATCH(B2933,RanksTable!B:B,0))</f>
        <v>5</v>
      </c>
      <c r="H2933" t="str">
        <f t="shared" si="45"/>
        <v>INSERT INTO "TeamRanks" (team_id,team_sport_id,team_rank) VALUES (255,51,5);</v>
      </c>
    </row>
    <row r="2934" spans="2:8" x14ac:dyDescent="0.25">
      <c r="B2934" t="s">
        <v>1025</v>
      </c>
      <c r="C2934">
        <f>INDEX(NationalTeams!B:B,MATCH(B2934,NationalTeams!C:C,0))</f>
        <v>256</v>
      </c>
      <c r="D2934" t="s">
        <v>1228</v>
      </c>
      <c r="E2934">
        <f>INDEX(TeamSports!B:B,MATCH(D2934,TeamSports!C:C,0))</f>
        <v>51</v>
      </c>
      <c r="F2934">
        <f>INDEX(RanksTable!Y:Y,MATCH(B2934,RanksTable!B:B,0))</f>
        <v>7</v>
      </c>
      <c r="H2934" t="str">
        <f t="shared" si="45"/>
        <v>INSERT INTO "TeamRanks" (team_id,team_sport_id,team_rank) VALUES (256,51,7);</v>
      </c>
    </row>
    <row r="2935" spans="2:8" x14ac:dyDescent="0.25">
      <c r="B2935" t="s">
        <v>1026</v>
      </c>
      <c r="C2935">
        <f>INDEX(NationalTeams!B:B,MATCH(B2935,NationalTeams!C:C,0))</f>
        <v>257</v>
      </c>
      <c r="D2935" t="s">
        <v>1228</v>
      </c>
      <c r="E2935">
        <f>INDEX(TeamSports!B:B,MATCH(D2935,TeamSports!C:C,0))</f>
        <v>51</v>
      </c>
      <c r="F2935">
        <f>INDEX(RanksTable!Y:Y,MATCH(B2935,RanksTable!B:B,0))</f>
        <v>7</v>
      </c>
      <c r="H2935" t="str">
        <f t="shared" si="45"/>
        <v>INSERT INTO "TeamRanks" (team_id,team_sport_id,team_rank) VALUES (257,51,7);</v>
      </c>
    </row>
    <row r="2936" spans="2:8" x14ac:dyDescent="0.25">
      <c r="B2936" t="s">
        <v>1027</v>
      </c>
      <c r="C2936">
        <f>INDEX(NationalTeams!B:B,MATCH(B2936,NationalTeams!C:C,0))</f>
        <v>258</v>
      </c>
      <c r="D2936" t="s">
        <v>1228</v>
      </c>
      <c r="E2936">
        <f>INDEX(TeamSports!B:B,MATCH(D2936,TeamSports!C:C,0))</f>
        <v>51</v>
      </c>
      <c r="F2936">
        <f>INDEX(RanksTable!Y:Y,MATCH(B2936,RanksTable!B:B,0))</f>
        <v>7</v>
      </c>
      <c r="H2936" t="str">
        <f t="shared" si="45"/>
        <v>INSERT INTO "TeamRanks" (team_id,team_sport_id,team_rank) VALUES (258,51,7);</v>
      </c>
    </row>
    <row r="2937" spans="2:8" x14ac:dyDescent="0.25">
      <c r="B2937" t="s">
        <v>1028</v>
      </c>
      <c r="C2937">
        <f>INDEX(NationalTeams!B:B,MATCH(B2937,NationalTeams!C:C,0))</f>
        <v>259</v>
      </c>
      <c r="D2937" t="s">
        <v>1228</v>
      </c>
      <c r="E2937">
        <f>INDEX(TeamSports!B:B,MATCH(D2937,TeamSports!C:C,0))</f>
        <v>51</v>
      </c>
      <c r="F2937">
        <f>INDEX(RanksTable!Y:Y,MATCH(B2937,RanksTable!B:B,0))</f>
        <v>7</v>
      </c>
      <c r="H2937" t="str">
        <f t="shared" si="45"/>
        <v>INSERT INTO "TeamRanks" (team_id,team_sport_id,team_rank) VALUES (259,51,7);</v>
      </c>
    </row>
    <row r="2938" spans="2:8" x14ac:dyDescent="0.25">
      <c r="B2938" t="s">
        <v>1029</v>
      </c>
      <c r="C2938">
        <f>INDEX(NationalTeams!B:B,MATCH(B2938,NationalTeams!C:C,0))</f>
        <v>260</v>
      </c>
      <c r="D2938" t="s">
        <v>1228</v>
      </c>
      <c r="E2938">
        <f>INDEX(TeamSports!B:B,MATCH(D2938,TeamSports!C:C,0))</f>
        <v>51</v>
      </c>
      <c r="F2938">
        <f>INDEX(RanksTable!Y:Y,MATCH(B2938,RanksTable!B:B,0))</f>
        <v>7</v>
      </c>
      <c r="H2938" t="str">
        <f t="shared" si="45"/>
        <v>INSERT INTO "TeamRanks" (team_id,team_sport_id,team_rank) VALUES (260,51,7);</v>
      </c>
    </row>
    <row r="2939" spans="2:8" x14ac:dyDescent="0.25">
      <c r="B2939" t="s">
        <v>1030</v>
      </c>
      <c r="C2939">
        <f>INDEX(NationalTeams!B:B,MATCH(B2939,NationalTeams!C:C,0))</f>
        <v>261</v>
      </c>
      <c r="D2939" t="s">
        <v>1228</v>
      </c>
      <c r="E2939">
        <f>INDEX(TeamSports!B:B,MATCH(D2939,TeamSports!C:C,0))</f>
        <v>51</v>
      </c>
      <c r="F2939">
        <f>INDEX(RanksTable!Y:Y,MATCH(B2939,RanksTable!B:B,0))</f>
        <v>7</v>
      </c>
      <c r="H2939" t="str">
        <f t="shared" si="45"/>
        <v>INSERT INTO "TeamRanks" (team_id,team_sport_id,team_rank) VALUES (261,51,7);</v>
      </c>
    </row>
    <row r="2940" spans="2:8" x14ac:dyDescent="0.25">
      <c r="B2940" t="s">
        <v>1031</v>
      </c>
      <c r="C2940">
        <f>INDEX(NationalTeams!B:B,MATCH(B2940,NationalTeams!C:C,0))</f>
        <v>262</v>
      </c>
      <c r="D2940" t="s">
        <v>1228</v>
      </c>
      <c r="E2940">
        <f>INDEX(TeamSports!B:B,MATCH(D2940,TeamSports!C:C,0))</f>
        <v>51</v>
      </c>
      <c r="F2940">
        <f>INDEX(RanksTable!Y:Y,MATCH(B2940,RanksTable!B:B,0))</f>
        <v>7</v>
      </c>
      <c r="H2940" t="str">
        <f t="shared" si="45"/>
        <v>INSERT INTO "TeamRanks" (team_id,team_sport_id,team_rank) VALUES (262,51,7);</v>
      </c>
    </row>
    <row r="2941" spans="2:8" x14ac:dyDescent="0.25">
      <c r="B2941" t="s">
        <v>1032</v>
      </c>
      <c r="C2941">
        <f>INDEX(NationalTeams!B:B,MATCH(B2941,NationalTeams!C:C,0))</f>
        <v>263</v>
      </c>
      <c r="D2941" t="s">
        <v>1228</v>
      </c>
      <c r="E2941">
        <f>INDEX(TeamSports!B:B,MATCH(D2941,TeamSports!C:C,0))</f>
        <v>51</v>
      </c>
      <c r="F2941">
        <f>INDEX(RanksTable!Y:Y,MATCH(B2941,RanksTable!B:B,0))</f>
        <v>7</v>
      </c>
      <c r="H2941" t="str">
        <f t="shared" si="45"/>
        <v>INSERT INTO "TeamRanks" (team_id,team_sport_id,team_rank) VALUES (263,51,7);</v>
      </c>
    </row>
    <row r="2942" spans="2:8" x14ac:dyDescent="0.25">
      <c r="B2942" t="s">
        <v>1033</v>
      </c>
      <c r="C2942">
        <f>INDEX(NationalTeams!B:B,MATCH(B2942,NationalTeams!C:C,0))</f>
        <v>264</v>
      </c>
      <c r="D2942" t="s">
        <v>1228</v>
      </c>
      <c r="E2942">
        <f>INDEX(TeamSports!B:B,MATCH(D2942,TeamSports!C:C,0))</f>
        <v>51</v>
      </c>
      <c r="F2942">
        <f>INDEX(RanksTable!Y:Y,MATCH(B2942,RanksTable!B:B,0))</f>
        <v>1</v>
      </c>
      <c r="H2942" t="str">
        <f t="shared" si="45"/>
        <v>INSERT INTO "TeamRanks" (team_id,team_sport_id,team_rank) VALUES (264,51,1);</v>
      </c>
    </row>
    <row r="2943" spans="2:8" x14ac:dyDescent="0.25">
      <c r="B2943" t="s">
        <v>1034</v>
      </c>
      <c r="C2943">
        <f>INDEX(NationalTeams!B:B,MATCH(B2943,NationalTeams!C:C,0))</f>
        <v>265</v>
      </c>
      <c r="D2943" t="s">
        <v>1228</v>
      </c>
      <c r="E2943">
        <f>INDEX(TeamSports!B:B,MATCH(D2943,TeamSports!C:C,0))</f>
        <v>51</v>
      </c>
      <c r="F2943">
        <f>INDEX(RanksTable!Y:Y,MATCH(B2943,RanksTable!B:B,0))</f>
        <v>7</v>
      </c>
      <c r="H2943" t="str">
        <f t="shared" si="45"/>
        <v>INSERT INTO "TeamRanks" (team_id,team_sport_id,team_rank) VALUES (265,51,7);</v>
      </c>
    </row>
    <row r="2944" spans="2:8" x14ac:dyDescent="0.25">
      <c r="B2944" t="s">
        <v>1035</v>
      </c>
      <c r="C2944">
        <f>INDEX(NationalTeams!B:B,MATCH(B2944,NationalTeams!C:C,0))</f>
        <v>266</v>
      </c>
      <c r="D2944" t="s">
        <v>1228</v>
      </c>
      <c r="E2944">
        <f>INDEX(TeamSports!B:B,MATCH(D2944,TeamSports!C:C,0))</f>
        <v>51</v>
      </c>
      <c r="F2944">
        <f>INDEX(RanksTable!Y:Y,MATCH(B2944,RanksTable!B:B,0))</f>
        <v>7</v>
      </c>
      <c r="H2944" t="str">
        <f t="shared" si="45"/>
        <v>INSERT INTO "TeamRanks" (team_id,team_sport_id,team_rank) VALUES (266,51,7);</v>
      </c>
    </row>
    <row r="2945" spans="2:8" x14ac:dyDescent="0.25">
      <c r="B2945" t="s">
        <v>1036</v>
      </c>
      <c r="C2945">
        <f>INDEX(NationalTeams!B:B,MATCH(B2945,NationalTeams!C:C,0))</f>
        <v>267</v>
      </c>
      <c r="D2945" t="s">
        <v>1228</v>
      </c>
      <c r="E2945">
        <f>INDEX(TeamSports!B:B,MATCH(D2945,TeamSports!C:C,0))</f>
        <v>51</v>
      </c>
      <c r="F2945">
        <f>INDEX(RanksTable!Y:Y,MATCH(B2945,RanksTable!B:B,0))</f>
        <v>3</v>
      </c>
      <c r="H2945" t="str">
        <f t="shared" si="45"/>
        <v>INSERT INTO "TeamRanks" (team_id,team_sport_id,team_rank) VALUES (267,51,3);</v>
      </c>
    </row>
    <row r="2946" spans="2:8" x14ac:dyDescent="0.25">
      <c r="B2946" t="s">
        <v>1037</v>
      </c>
      <c r="C2946">
        <f>INDEX(NationalTeams!B:B,MATCH(B2946,NationalTeams!C:C,0))</f>
        <v>268</v>
      </c>
      <c r="D2946" t="s">
        <v>1228</v>
      </c>
      <c r="E2946">
        <f>INDEX(TeamSports!B:B,MATCH(D2946,TeamSports!C:C,0))</f>
        <v>51</v>
      </c>
      <c r="F2946">
        <f>INDEX(RanksTable!Y:Y,MATCH(B2946,RanksTable!B:B,0))</f>
        <v>7</v>
      </c>
      <c r="H2946" t="str">
        <f t="shared" si="45"/>
        <v>INSERT INTO "TeamRanks" (team_id,team_sport_id,team_rank) VALUES (268,51,7);</v>
      </c>
    </row>
    <row r="2947" spans="2:8" x14ac:dyDescent="0.25">
      <c r="B2947" t="s">
        <v>1038</v>
      </c>
      <c r="C2947">
        <f>INDEX(NationalTeams!B:B,MATCH(B2947,NationalTeams!C:C,0))</f>
        <v>269</v>
      </c>
      <c r="D2947" t="s">
        <v>1228</v>
      </c>
      <c r="E2947">
        <f>INDEX(TeamSports!B:B,MATCH(D2947,TeamSports!C:C,0))</f>
        <v>51</v>
      </c>
      <c r="F2947">
        <f>INDEX(RanksTable!Y:Y,MATCH(B2947,RanksTable!B:B,0))</f>
        <v>7</v>
      </c>
      <c r="H2947" t="str">
        <f t="shared" si="45"/>
        <v>INSERT INTO "TeamRanks" (team_id,team_sport_id,team_rank) VALUES (269,51,7);</v>
      </c>
    </row>
    <row r="2948" spans="2:8" x14ac:dyDescent="0.25">
      <c r="B2948" t="s">
        <v>1039</v>
      </c>
      <c r="C2948">
        <f>INDEX(NationalTeams!B:B,MATCH(B2948,NationalTeams!C:C,0))</f>
        <v>270</v>
      </c>
      <c r="D2948" t="s">
        <v>1228</v>
      </c>
      <c r="E2948">
        <f>INDEX(TeamSports!B:B,MATCH(D2948,TeamSports!C:C,0))</f>
        <v>51</v>
      </c>
      <c r="F2948">
        <f>INDEX(RanksTable!Y:Y,MATCH(B2948,RanksTable!B:B,0))</f>
        <v>7</v>
      </c>
      <c r="H2948" t="str">
        <f t="shared" ref="H2948:H3011" si="46">_xlfn.CONCAT($H$1,$L$1,$C$1,$L$1," ",$J$1,$C$2,$N$1,$E$2,$N$1,$F$2,$K$1,$I$1,$J$1,C2948,$N$1,E2948,$N$1,F2948,$K$1,$O$1)</f>
        <v>INSERT INTO "TeamRanks" (team_id,team_sport_id,team_rank) VALUES (270,51,7);</v>
      </c>
    </row>
    <row r="2949" spans="2:8" x14ac:dyDescent="0.25">
      <c r="B2949" t="s">
        <v>1040</v>
      </c>
      <c r="C2949">
        <f>INDEX(NationalTeams!B:B,MATCH(B2949,NationalTeams!C:C,0))</f>
        <v>271</v>
      </c>
      <c r="D2949" t="s">
        <v>1228</v>
      </c>
      <c r="E2949">
        <f>INDEX(TeamSports!B:B,MATCH(D2949,TeamSports!C:C,0))</f>
        <v>51</v>
      </c>
      <c r="F2949">
        <f>INDEX(RanksTable!Y:Y,MATCH(B2949,RanksTable!B:B,0))</f>
        <v>7</v>
      </c>
      <c r="H2949" t="str">
        <f t="shared" si="46"/>
        <v>INSERT INTO "TeamRanks" (team_id,team_sport_id,team_rank) VALUES (271,51,7);</v>
      </c>
    </row>
    <row r="2950" spans="2:8" x14ac:dyDescent="0.25">
      <c r="B2950" t="s">
        <v>1041</v>
      </c>
      <c r="C2950">
        <f>INDEX(NationalTeams!B:B,MATCH(B2950,NationalTeams!C:C,0))</f>
        <v>272</v>
      </c>
      <c r="D2950" t="s">
        <v>1228</v>
      </c>
      <c r="E2950">
        <f>INDEX(TeamSports!B:B,MATCH(D2950,TeamSports!C:C,0))</f>
        <v>51</v>
      </c>
      <c r="F2950">
        <f>INDEX(RanksTable!Y:Y,MATCH(B2950,RanksTable!B:B,0))</f>
        <v>7</v>
      </c>
      <c r="H2950" t="str">
        <f t="shared" si="46"/>
        <v>INSERT INTO "TeamRanks" (team_id,team_sport_id,team_rank) VALUES (272,51,7);</v>
      </c>
    </row>
    <row r="2951" spans="2:8" x14ac:dyDescent="0.25">
      <c r="B2951" t="s">
        <v>1042</v>
      </c>
      <c r="C2951">
        <f>INDEX(NationalTeams!B:B,MATCH(B2951,NationalTeams!C:C,0))</f>
        <v>273</v>
      </c>
      <c r="D2951" t="s">
        <v>1228</v>
      </c>
      <c r="E2951">
        <f>INDEX(TeamSports!B:B,MATCH(D2951,TeamSports!C:C,0))</f>
        <v>51</v>
      </c>
      <c r="F2951">
        <f>INDEX(RanksTable!Y:Y,MATCH(B2951,RanksTable!B:B,0))</f>
        <v>1</v>
      </c>
      <c r="H2951" t="str">
        <f t="shared" si="46"/>
        <v>INSERT INTO "TeamRanks" (team_id,team_sport_id,team_rank) VALUES (273,51,1);</v>
      </c>
    </row>
    <row r="2952" spans="2:8" x14ac:dyDescent="0.25">
      <c r="B2952" t="s">
        <v>1043</v>
      </c>
      <c r="C2952">
        <f>INDEX(NationalTeams!B:B,MATCH(B2952,NationalTeams!C:C,0))</f>
        <v>274</v>
      </c>
      <c r="D2952" t="s">
        <v>1228</v>
      </c>
      <c r="E2952">
        <f>INDEX(TeamSports!B:B,MATCH(D2952,TeamSports!C:C,0))</f>
        <v>51</v>
      </c>
      <c r="F2952">
        <f>INDEX(RanksTable!Y:Y,MATCH(B2952,RanksTable!B:B,0))</f>
        <v>7</v>
      </c>
      <c r="H2952" t="str">
        <f t="shared" si="46"/>
        <v>INSERT INTO "TeamRanks" (team_id,team_sport_id,team_rank) VALUES (274,51,7);</v>
      </c>
    </row>
    <row r="2953" spans="2:8" x14ac:dyDescent="0.25">
      <c r="B2953" t="s">
        <v>1044</v>
      </c>
      <c r="C2953">
        <f>INDEX(NationalTeams!B:B,MATCH(B2953,NationalTeams!C:C,0))</f>
        <v>275</v>
      </c>
      <c r="D2953" t="s">
        <v>1228</v>
      </c>
      <c r="E2953">
        <f>INDEX(TeamSports!B:B,MATCH(D2953,TeamSports!C:C,0))</f>
        <v>51</v>
      </c>
      <c r="F2953">
        <f>INDEX(RanksTable!Y:Y,MATCH(B2953,RanksTable!B:B,0))</f>
        <v>7</v>
      </c>
      <c r="H2953" t="str">
        <f t="shared" si="46"/>
        <v>INSERT INTO "TeamRanks" (team_id,team_sport_id,team_rank) VALUES (275,51,7);</v>
      </c>
    </row>
    <row r="2954" spans="2:8" x14ac:dyDescent="0.25">
      <c r="B2954" t="s">
        <v>1045</v>
      </c>
      <c r="C2954">
        <f>INDEX(NationalTeams!B:B,MATCH(B2954,NationalTeams!C:C,0))</f>
        <v>276</v>
      </c>
      <c r="D2954" t="s">
        <v>1228</v>
      </c>
      <c r="E2954">
        <f>INDEX(TeamSports!B:B,MATCH(D2954,TeamSports!C:C,0))</f>
        <v>51</v>
      </c>
      <c r="F2954">
        <f>INDEX(RanksTable!Y:Y,MATCH(B2954,RanksTable!B:B,0))</f>
        <v>6</v>
      </c>
      <c r="H2954" t="str">
        <f t="shared" si="46"/>
        <v>INSERT INTO "TeamRanks" (team_id,team_sport_id,team_rank) VALUES (276,51,6);</v>
      </c>
    </row>
    <row r="2955" spans="2:8" x14ac:dyDescent="0.25">
      <c r="B2955" t="s">
        <v>1046</v>
      </c>
      <c r="C2955">
        <f>INDEX(NationalTeams!B:B,MATCH(B2955,NationalTeams!C:C,0))</f>
        <v>277</v>
      </c>
      <c r="D2955" t="s">
        <v>1228</v>
      </c>
      <c r="E2955">
        <f>INDEX(TeamSports!B:B,MATCH(D2955,TeamSports!C:C,0))</f>
        <v>51</v>
      </c>
      <c r="F2955">
        <f>INDEX(RanksTable!Y:Y,MATCH(B2955,RanksTable!B:B,0))</f>
        <v>7</v>
      </c>
      <c r="H2955" t="str">
        <f t="shared" si="46"/>
        <v>INSERT INTO "TeamRanks" (team_id,team_sport_id,team_rank) VALUES (277,51,7);</v>
      </c>
    </row>
    <row r="2956" spans="2:8" x14ac:dyDescent="0.25">
      <c r="B2956" t="s">
        <v>1047</v>
      </c>
      <c r="C2956">
        <f>INDEX(NationalTeams!B:B,MATCH(B2956,NationalTeams!C:C,0))</f>
        <v>278</v>
      </c>
      <c r="D2956" t="s">
        <v>1228</v>
      </c>
      <c r="E2956">
        <f>INDEX(TeamSports!B:B,MATCH(D2956,TeamSports!C:C,0))</f>
        <v>51</v>
      </c>
      <c r="F2956">
        <f>INDEX(RanksTable!Y:Y,MATCH(B2956,RanksTable!B:B,0))</f>
        <v>7</v>
      </c>
      <c r="H2956" t="str">
        <f t="shared" si="46"/>
        <v>INSERT INTO "TeamRanks" (team_id,team_sport_id,team_rank) VALUES (278,51,7);</v>
      </c>
    </row>
    <row r="2957" spans="2:8" x14ac:dyDescent="0.25">
      <c r="B2957" t="s">
        <v>1048</v>
      </c>
      <c r="C2957">
        <f>INDEX(NationalTeams!B:B,MATCH(B2957,NationalTeams!C:C,0))</f>
        <v>279</v>
      </c>
      <c r="D2957" t="s">
        <v>1228</v>
      </c>
      <c r="E2957">
        <f>INDEX(TeamSports!B:B,MATCH(D2957,TeamSports!C:C,0))</f>
        <v>51</v>
      </c>
      <c r="F2957">
        <f>INDEX(RanksTable!Y:Y,MATCH(B2957,RanksTable!B:B,0))</f>
        <v>2</v>
      </c>
      <c r="H2957" t="str">
        <f t="shared" si="46"/>
        <v>INSERT INTO "TeamRanks" (team_id,team_sport_id,team_rank) VALUES (279,51,2);</v>
      </c>
    </row>
    <row r="2958" spans="2:8" x14ac:dyDescent="0.25">
      <c r="B2958" t="s">
        <v>1049</v>
      </c>
      <c r="C2958">
        <f>INDEX(NationalTeams!B:B,MATCH(B2958,NationalTeams!C:C,0))</f>
        <v>280</v>
      </c>
      <c r="D2958" t="s">
        <v>1228</v>
      </c>
      <c r="E2958">
        <f>INDEX(TeamSports!B:B,MATCH(D2958,TeamSports!C:C,0))</f>
        <v>51</v>
      </c>
      <c r="F2958">
        <f>INDEX(RanksTable!Y:Y,MATCH(B2958,RanksTable!B:B,0))</f>
        <v>7</v>
      </c>
      <c r="H2958" t="str">
        <f t="shared" si="46"/>
        <v>INSERT INTO "TeamRanks" (team_id,team_sport_id,team_rank) VALUES (280,51,7);</v>
      </c>
    </row>
    <row r="2959" spans="2:8" x14ac:dyDescent="0.25">
      <c r="B2959" t="s">
        <v>1050</v>
      </c>
      <c r="C2959">
        <f>INDEX(NationalTeams!B:B,MATCH(B2959,NationalTeams!C:C,0))</f>
        <v>281</v>
      </c>
      <c r="D2959" t="s">
        <v>1228</v>
      </c>
      <c r="E2959">
        <f>INDEX(TeamSports!B:B,MATCH(D2959,TeamSports!C:C,0))</f>
        <v>51</v>
      </c>
      <c r="F2959">
        <f>INDEX(RanksTable!Y:Y,MATCH(B2959,RanksTable!B:B,0))</f>
        <v>7</v>
      </c>
      <c r="H2959" t="str">
        <f t="shared" si="46"/>
        <v>INSERT INTO "TeamRanks" (team_id,team_sport_id,team_rank) VALUES (281,51,7);</v>
      </c>
    </row>
    <row r="2960" spans="2:8" x14ac:dyDescent="0.25">
      <c r="B2960" t="s">
        <v>1051</v>
      </c>
      <c r="C2960">
        <f>INDEX(NationalTeams!B:B,MATCH(B2960,NationalTeams!C:C,0))</f>
        <v>282</v>
      </c>
      <c r="D2960" t="s">
        <v>1228</v>
      </c>
      <c r="E2960">
        <f>INDEX(TeamSports!B:B,MATCH(D2960,TeamSports!C:C,0))</f>
        <v>51</v>
      </c>
      <c r="F2960">
        <f>INDEX(RanksTable!Y:Y,MATCH(B2960,RanksTable!B:B,0))</f>
        <v>7</v>
      </c>
      <c r="H2960" t="str">
        <f t="shared" si="46"/>
        <v>INSERT INTO "TeamRanks" (team_id,team_sport_id,team_rank) VALUES (282,51,7);</v>
      </c>
    </row>
    <row r="2961" spans="2:8" x14ac:dyDescent="0.25">
      <c r="B2961" t="s">
        <v>1052</v>
      </c>
      <c r="C2961">
        <f>INDEX(NationalTeams!B:B,MATCH(B2961,NationalTeams!C:C,0))</f>
        <v>283</v>
      </c>
      <c r="D2961" t="s">
        <v>1228</v>
      </c>
      <c r="E2961">
        <f>INDEX(TeamSports!B:B,MATCH(D2961,TeamSports!C:C,0))</f>
        <v>51</v>
      </c>
      <c r="F2961">
        <f>INDEX(RanksTable!Y:Y,MATCH(B2961,RanksTable!B:B,0))</f>
        <v>7</v>
      </c>
      <c r="H2961" t="str">
        <f t="shared" si="46"/>
        <v>INSERT INTO "TeamRanks" (team_id,team_sport_id,team_rank) VALUES (283,51,7);</v>
      </c>
    </row>
    <row r="2962" spans="2:8" x14ac:dyDescent="0.25">
      <c r="B2962" t="s">
        <v>1053</v>
      </c>
      <c r="C2962">
        <f>INDEX(NationalTeams!B:B,MATCH(B2962,NationalTeams!C:C,0))</f>
        <v>284</v>
      </c>
      <c r="D2962" t="s">
        <v>1228</v>
      </c>
      <c r="E2962">
        <f>INDEX(TeamSports!B:B,MATCH(D2962,TeamSports!C:C,0))</f>
        <v>51</v>
      </c>
      <c r="F2962">
        <f>INDEX(RanksTable!Y:Y,MATCH(B2962,RanksTable!B:B,0))</f>
        <v>7</v>
      </c>
      <c r="H2962" t="str">
        <f t="shared" si="46"/>
        <v>INSERT INTO "TeamRanks" (team_id,team_sport_id,team_rank) VALUES (284,51,7);</v>
      </c>
    </row>
    <row r="2963" spans="2:8" x14ac:dyDescent="0.25">
      <c r="B2963" t="s">
        <v>1054</v>
      </c>
      <c r="C2963">
        <f>INDEX(NationalTeams!B:B,MATCH(B2963,NationalTeams!C:C,0))</f>
        <v>285</v>
      </c>
      <c r="D2963" t="s">
        <v>1228</v>
      </c>
      <c r="E2963">
        <f>INDEX(TeamSports!B:B,MATCH(D2963,TeamSports!C:C,0))</f>
        <v>51</v>
      </c>
      <c r="F2963">
        <f>INDEX(RanksTable!Y:Y,MATCH(B2963,RanksTable!B:B,0))</f>
        <v>7</v>
      </c>
      <c r="H2963" t="str">
        <f t="shared" si="46"/>
        <v>INSERT INTO "TeamRanks" (team_id,team_sport_id,team_rank) VALUES (285,51,7);</v>
      </c>
    </row>
    <row r="2964" spans="2:8" x14ac:dyDescent="0.25">
      <c r="B2964" t="s">
        <v>1055</v>
      </c>
      <c r="C2964">
        <f>INDEX(NationalTeams!B:B,MATCH(B2964,NationalTeams!C:C,0))</f>
        <v>286</v>
      </c>
      <c r="D2964" t="s">
        <v>1228</v>
      </c>
      <c r="E2964">
        <f>INDEX(TeamSports!B:B,MATCH(D2964,TeamSports!C:C,0))</f>
        <v>51</v>
      </c>
      <c r="F2964">
        <f>INDEX(RanksTable!Y:Y,MATCH(B2964,RanksTable!B:B,0))</f>
        <v>2</v>
      </c>
      <c r="H2964" t="str">
        <f t="shared" si="46"/>
        <v>INSERT INTO "TeamRanks" (team_id,team_sport_id,team_rank) VALUES (286,51,2);</v>
      </c>
    </row>
    <row r="2965" spans="2:8" x14ac:dyDescent="0.25">
      <c r="B2965" t="s">
        <v>1056</v>
      </c>
      <c r="C2965">
        <f>INDEX(NationalTeams!B:B,MATCH(B2965,NationalTeams!C:C,0))</f>
        <v>287</v>
      </c>
      <c r="D2965" t="s">
        <v>1228</v>
      </c>
      <c r="E2965">
        <f>INDEX(TeamSports!B:B,MATCH(D2965,TeamSports!C:C,0))</f>
        <v>51</v>
      </c>
      <c r="F2965">
        <f>INDEX(RanksTable!Y:Y,MATCH(B2965,RanksTable!B:B,0))</f>
        <v>4</v>
      </c>
      <c r="H2965" t="str">
        <f t="shared" si="46"/>
        <v>INSERT INTO "TeamRanks" (team_id,team_sport_id,team_rank) VALUES (287,51,4);</v>
      </c>
    </row>
    <row r="2966" spans="2:8" x14ac:dyDescent="0.25">
      <c r="B2966" t="s">
        <v>1057</v>
      </c>
      <c r="C2966">
        <f>INDEX(NationalTeams!B:B,MATCH(B2966,NationalTeams!C:C,0))</f>
        <v>288</v>
      </c>
      <c r="D2966" t="s">
        <v>1228</v>
      </c>
      <c r="E2966">
        <f>INDEX(TeamSports!B:B,MATCH(D2966,TeamSports!C:C,0))</f>
        <v>51</v>
      </c>
      <c r="F2966">
        <f>INDEX(RanksTable!Y:Y,MATCH(B2966,RanksTable!B:B,0))</f>
        <v>4</v>
      </c>
      <c r="H2966" t="str">
        <f t="shared" si="46"/>
        <v>INSERT INTO "TeamRanks" (team_id,team_sport_id,team_rank) VALUES (288,51,4);</v>
      </c>
    </row>
    <row r="2967" spans="2:8" x14ac:dyDescent="0.25">
      <c r="B2967" t="s">
        <v>1058</v>
      </c>
      <c r="C2967">
        <f>INDEX(NationalTeams!B:B,MATCH(B2967,NationalTeams!C:C,0))</f>
        <v>289</v>
      </c>
      <c r="D2967" t="s">
        <v>1228</v>
      </c>
      <c r="E2967">
        <f>INDEX(TeamSports!B:B,MATCH(D2967,TeamSports!C:C,0))</f>
        <v>51</v>
      </c>
      <c r="F2967">
        <f>INDEX(RanksTable!Y:Y,MATCH(B2967,RanksTable!B:B,0))</f>
        <v>5</v>
      </c>
      <c r="H2967" t="str">
        <f t="shared" si="46"/>
        <v>INSERT INTO "TeamRanks" (team_id,team_sport_id,team_rank) VALUES (289,51,5);</v>
      </c>
    </row>
    <row r="2968" spans="2:8" x14ac:dyDescent="0.25">
      <c r="B2968" t="s">
        <v>1059</v>
      </c>
      <c r="C2968">
        <f>INDEX(NationalTeams!B:B,MATCH(B2968,NationalTeams!C:C,0))</f>
        <v>290</v>
      </c>
      <c r="D2968" t="s">
        <v>1228</v>
      </c>
      <c r="E2968">
        <f>INDEX(TeamSports!B:B,MATCH(D2968,TeamSports!C:C,0))</f>
        <v>51</v>
      </c>
      <c r="F2968">
        <f>INDEX(RanksTable!Y:Y,MATCH(B2968,RanksTable!B:B,0))</f>
        <v>3</v>
      </c>
      <c r="H2968" t="str">
        <f t="shared" si="46"/>
        <v>INSERT INTO "TeamRanks" (team_id,team_sport_id,team_rank) VALUES (290,51,3);</v>
      </c>
    </row>
    <row r="2969" spans="2:8" x14ac:dyDescent="0.25">
      <c r="B2969" t="s">
        <v>1060</v>
      </c>
      <c r="C2969">
        <f>INDEX(NationalTeams!B:B,MATCH(B2969,NationalTeams!C:C,0))</f>
        <v>291</v>
      </c>
      <c r="D2969" t="s">
        <v>1228</v>
      </c>
      <c r="E2969">
        <f>INDEX(TeamSports!B:B,MATCH(D2969,TeamSports!C:C,0))</f>
        <v>51</v>
      </c>
      <c r="F2969">
        <f>INDEX(RanksTable!Y:Y,MATCH(B2969,RanksTable!B:B,0))</f>
        <v>3</v>
      </c>
      <c r="H2969" t="str">
        <f t="shared" si="46"/>
        <v>INSERT INTO "TeamRanks" (team_id,team_sport_id,team_rank) VALUES (291,51,3);</v>
      </c>
    </row>
    <row r="2970" spans="2:8" x14ac:dyDescent="0.25">
      <c r="B2970" t="s">
        <v>1061</v>
      </c>
      <c r="C2970">
        <f>INDEX(NationalTeams!B:B,MATCH(B2970,NationalTeams!C:C,0))</f>
        <v>292</v>
      </c>
      <c r="D2970" t="s">
        <v>1228</v>
      </c>
      <c r="E2970">
        <f>INDEX(TeamSports!B:B,MATCH(D2970,TeamSports!C:C,0))</f>
        <v>51</v>
      </c>
      <c r="F2970">
        <f>INDEX(RanksTable!Y:Y,MATCH(B2970,RanksTable!B:B,0))</f>
        <v>7</v>
      </c>
      <c r="H2970" t="str">
        <f t="shared" si="46"/>
        <v>INSERT INTO "TeamRanks" (team_id,team_sport_id,team_rank) VALUES (292,51,7);</v>
      </c>
    </row>
    <row r="2971" spans="2:8" x14ac:dyDescent="0.25">
      <c r="B2971" t="s">
        <v>1062</v>
      </c>
      <c r="C2971">
        <f>INDEX(NationalTeams!B:B,MATCH(B2971,NationalTeams!C:C,0))</f>
        <v>293</v>
      </c>
      <c r="D2971" t="s">
        <v>1228</v>
      </c>
      <c r="E2971">
        <f>INDEX(TeamSports!B:B,MATCH(D2971,TeamSports!C:C,0))</f>
        <v>51</v>
      </c>
      <c r="F2971">
        <f>INDEX(RanksTable!Y:Y,MATCH(B2971,RanksTable!B:B,0))</f>
        <v>7</v>
      </c>
      <c r="H2971" t="str">
        <f t="shared" si="46"/>
        <v>INSERT INTO "TeamRanks" (team_id,team_sport_id,team_rank) VALUES (293,51,7);</v>
      </c>
    </row>
    <row r="2972" spans="2:8" x14ac:dyDescent="0.25">
      <c r="B2972" t="s">
        <v>1063</v>
      </c>
      <c r="C2972">
        <f>INDEX(NationalTeams!B:B,MATCH(B2972,NationalTeams!C:C,0))</f>
        <v>294</v>
      </c>
      <c r="D2972" t="s">
        <v>1228</v>
      </c>
      <c r="E2972">
        <f>INDEX(TeamSports!B:B,MATCH(D2972,TeamSports!C:C,0))</f>
        <v>51</v>
      </c>
      <c r="F2972">
        <f>INDEX(RanksTable!Y:Y,MATCH(B2972,RanksTable!B:B,0))</f>
        <v>7</v>
      </c>
      <c r="H2972" t="str">
        <f t="shared" si="46"/>
        <v>INSERT INTO "TeamRanks" (team_id,team_sport_id,team_rank) VALUES (294,51,7);</v>
      </c>
    </row>
    <row r="2973" spans="2:8" x14ac:dyDescent="0.25">
      <c r="B2973" t="s">
        <v>1064</v>
      </c>
      <c r="C2973">
        <f>INDEX(NationalTeams!B:B,MATCH(B2973,NationalTeams!C:C,0))</f>
        <v>295</v>
      </c>
      <c r="D2973" t="s">
        <v>1228</v>
      </c>
      <c r="E2973">
        <f>INDEX(TeamSports!B:B,MATCH(D2973,TeamSports!C:C,0))</f>
        <v>51</v>
      </c>
      <c r="F2973">
        <f>INDEX(RanksTable!Y:Y,MATCH(B2973,RanksTable!B:B,0))</f>
        <v>6</v>
      </c>
      <c r="H2973" t="str">
        <f t="shared" si="46"/>
        <v>INSERT INTO "TeamRanks" (team_id,team_sport_id,team_rank) VALUES (295,51,6);</v>
      </c>
    </row>
    <row r="2974" spans="2:8" x14ac:dyDescent="0.25">
      <c r="B2974" t="s">
        <v>1065</v>
      </c>
      <c r="C2974">
        <f>INDEX(NationalTeams!B:B,MATCH(B2974,NationalTeams!C:C,0))</f>
        <v>296</v>
      </c>
      <c r="D2974" t="s">
        <v>1228</v>
      </c>
      <c r="E2974">
        <f>INDEX(TeamSports!B:B,MATCH(D2974,TeamSports!C:C,0))</f>
        <v>51</v>
      </c>
      <c r="F2974">
        <f>INDEX(RanksTable!Y:Y,MATCH(B2974,RanksTable!B:B,0))</f>
        <v>4</v>
      </c>
      <c r="H2974" t="str">
        <f t="shared" si="46"/>
        <v>INSERT INTO "TeamRanks" (team_id,team_sport_id,team_rank) VALUES (296,51,4);</v>
      </c>
    </row>
    <row r="2975" spans="2:8" x14ac:dyDescent="0.25">
      <c r="B2975" t="s">
        <v>1066</v>
      </c>
      <c r="C2975">
        <f>INDEX(NationalTeams!B:B,MATCH(B2975,NationalTeams!C:C,0))</f>
        <v>297</v>
      </c>
      <c r="D2975" t="s">
        <v>1228</v>
      </c>
      <c r="E2975">
        <f>INDEX(TeamSports!B:B,MATCH(D2975,TeamSports!C:C,0))</f>
        <v>51</v>
      </c>
      <c r="F2975">
        <f>INDEX(RanksTable!Y:Y,MATCH(B2975,RanksTable!B:B,0))</f>
        <v>6</v>
      </c>
      <c r="H2975" t="str">
        <f t="shared" si="46"/>
        <v>INSERT INTO "TeamRanks" (team_id,team_sport_id,team_rank) VALUES (297,51,6);</v>
      </c>
    </row>
    <row r="2976" spans="2:8" x14ac:dyDescent="0.25">
      <c r="B2976" t="s">
        <v>1067</v>
      </c>
      <c r="C2976">
        <f>INDEX(NationalTeams!B:B,MATCH(B2976,NationalTeams!C:C,0))</f>
        <v>298</v>
      </c>
      <c r="D2976" t="s">
        <v>1228</v>
      </c>
      <c r="E2976">
        <f>INDEX(TeamSports!B:B,MATCH(D2976,TeamSports!C:C,0))</f>
        <v>51</v>
      </c>
      <c r="F2976">
        <f>INDEX(RanksTable!Y:Y,MATCH(B2976,RanksTable!B:B,0))</f>
        <v>7</v>
      </c>
      <c r="H2976" t="str">
        <f t="shared" si="46"/>
        <v>INSERT INTO "TeamRanks" (team_id,team_sport_id,team_rank) VALUES (298,51,7);</v>
      </c>
    </row>
    <row r="2977" spans="2:8" x14ac:dyDescent="0.25">
      <c r="B2977" t="s">
        <v>1068</v>
      </c>
      <c r="C2977">
        <f>INDEX(NationalTeams!B:B,MATCH(B2977,NationalTeams!C:C,0))</f>
        <v>299</v>
      </c>
      <c r="D2977" t="s">
        <v>1228</v>
      </c>
      <c r="E2977">
        <f>INDEX(TeamSports!B:B,MATCH(D2977,TeamSports!C:C,0))</f>
        <v>51</v>
      </c>
      <c r="F2977">
        <f>INDEX(RanksTable!Y:Y,MATCH(B2977,RanksTable!B:B,0))</f>
        <v>5</v>
      </c>
      <c r="H2977" t="str">
        <f t="shared" si="46"/>
        <v>INSERT INTO "TeamRanks" (team_id,team_sport_id,team_rank) VALUES (299,51,5);</v>
      </c>
    </row>
    <row r="2978" spans="2:8" x14ac:dyDescent="0.25">
      <c r="B2978" t="s">
        <v>1069</v>
      </c>
      <c r="C2978">
        <f>INDEX(NationalTeams!B:B,MATCH(B2978,NationalTeams!C:C,0))</f>
        <v>300</v>
      </c>
      <c r="D2978" t="s">
        <v>1228</v>
      </c>
      <c r="E2978">
        <f>INDEX(TeamSports!B:B,MATCH(D2978,TeamSports!C:C,0))</f>
        <v>51</v>
      </c>
      <c r="F2978">
        <f>INDEX(RanksTable!Y:Y,MATCH(B2978,RanksTable!B:B,0))</f>
        <v>7</v>
      </c>
      <c r="H2978" t="str">
        <f t="shared" si="46"/>
        <v>INSERT INTO "TeamRanks" (team_id,team_sport_id,team_rank) VALUES (300,51,7);</v>
      </c>
    </row>
    <row r="2979" spans="2:8" x14ac:dyDescent="0.25">
      <c r="B2979" t="s">
        <v>1070</v>
      </c>
      <c r="C2979">
        <f>INDEX(NationalTeams!B:B,MATCH(B2979,NationalTeams!C:C,0))</f>
        <v>301</v>
      </c>
      <c r="D2979" t="s">
        <v>1228</v>
      </c>
      <c r="E2979">
        <f>INDEX(TeamSports!B:B,MATCH(D2979,TeamSports!C:C,0))</f>
        <v>51</v>
      </c>
      <c r="F2979">
        <f>INDEX(RanksTable!Y:Y,MATCH(B2979,RanksTable!B:B,0))</f>
        <v>7</v>
      </c>
      <c r="H2979" t="str">
        <f t="shared" si="46"/>
        <v>INSERT INTO "TeamRanks" (team_id,team_sport_id,team_rank) VALUES (301,51,7);</v>
      </c>
    </row>
    <row r="2980" spans="2:8" x14ac:dyDescent="0.25">
      <c r="B2980" t="s">
        <v>1071</v>
      </c>
      <c r="C2980">
        <f>INDEX(NationalTeams!B:B,MATCH(B2980,NationalTeams!C:C,0))</f>
        <v>302</v>
      </c>
      <c r="D2980" t="s">
        <v>1228</v>
      </c>
      <c r="E2980">
        <f>INDEX(TeamSports!B:B,MATCH(D2980,TeamSports!C:C,0))</f>
        <v>51</v>
      </c>
      <c r="F2980">
        <f>INDEX(RanksTable!Y:Y,MATCH(B2980,RanksTable!B:B,0))</f>
        <v>7</v>
      </c>
      <c r="H2980" t="str">
        <f t="shared" si="46"/>
        <v>INSERT INTO "TeamRanks" (team_id,team_sport_id,team_rank) VALUES (302,51,7);</v>
      </c>
    </row>
    <row r="2981" spans="2:8" x14ac:dyDescent="0.25">
      <c r="B2981" t="s">
        <v>1072</v>
      </c>
      <c r="C2981">
        <f>INDEX(NationalTeams!B:B,MATCH(B2981,NationalTeams!C:C,0))</f>
        <v>303</v>
      </c>
      <c r="D2981" t="s">
        <v>1228</v>
      </c>
      <c r="E2981">
        <f>INDEX(TeamSports!B:B,MATCH(D2981,TeamSports!C:C,0))</f>
        <v>51</v>
      </c>
      <c r="F2981">
        <f>INDEX(RanksTable!Y:Y,MATCH(B2981,RanksTable!B:B,0))</f>
        <v>7</v>
      </c>
      <c r="H2981" t="str">
        <f t="shared" si="46"/>
        <v>INSERT INTO "TeamRanks" (team_id,team_sport_id,team_rank) VALUES (303,51,7);</v>
      </c>
    </row>
    <row r="2982" spans="2:8" x14ac:dyDescent="0.25">
      <c r="B2982" t="s">
        <v>1073</v>
      </c>
      <c r="C2982">
        <f>INDEX(NationalTeams!B:B,MATCH(B2982,NationalTeams!C:C,0))</f>
        <v>304</v>
      </c>
      <c r="D2982" t="s">
        <v>1228</v>
      </c>
      <c r="E2982">
        <f>INDEX(TeamSports!B:B,MATCH(D2982,TeamSports!C:C,0))</f>
        <v>51</v>
      </c>
      <c r="F2982">
        <f>INDEX(RanksTable!Y:Y,MATCH(B2982,RanksTable!B:B,0))</f>
        <v>7</v>
      </c>
      <c r="H2982" t="str">
        <f t="shared" si="46"/>
        <v>INSERT INTO "TeamRanks" (team_id,team_sport_id,team_rank) VALUES (304,51,7);</v>
      </c>
    </row>
    <row r="2983" spans="2:8" x14ac:dyDescent="0.25">
      <c r="B2983" t="s">
        <v>1074</v>
      </c>
      <c r="C2983">
        <f>INDEX(NationalTeams!B:B,MATCH(B2983,NationalTeams!C:C,0))</f>
        <v>305</v>
      </c>
      <c r="D2983" t="s">
        <v>1228</v>
      </c>
      <c r="E2983">
        <f>INDEX(TeamSports!B:B,MATCH(D2983,TeamSports!C:C,0))</f>
        <v>51</v>
      </c>
      <c r="F2983">
        <f>INDEX(RanksTable!Y:Y,MATCH(B2983,RanksTable!B:B,0))</f>
        <v>7</v>
      </c>
      <c r="H2983" t="str">
        <f t="shared" si="46"/>
        <v>INSERT INTO "TeamRanks" (team_id,team_sport_id,team_rank) VALUES (305,51,7);</v>
      </c>
    </row>
    <row r="2984" spans="2:8" x14ac:dyDescent="0.25">
      <c r="B2984" t="s">
        <v>1075</v>
      </c>
      <c r="C2984">
        <f>INDEX(NationalTeams!B:B,MATCH(B2984,NationalTeams!C:C,0))</f>
        <v>306</v>
      </c>
      <c r="D2984" t="s">
        <v>1228</v>
      </c>
      <c r="E2984">
        <f>INDEX(TeamSports!B:B,MATCH(D2984,TeamSports!C:C,0))</f>
        <v>51</v>
      </c>
      <c r="F2984">
        <f>INDEX(RanksTable!Y:Y,MATCH(B2984,RanksTable!B:B,0))</f>
        <v>7</v>
      </c>
      <c r="H2984" t="str">
        <f t="shared" si="46"/>
        <v>INSERT INTO "TeamRanks" (team_id,team_sport_id,team_rank) VALUES (306,51,7);</v>
      </c>
    </row>
    <row r="2985" spans="2:8" x14ac:dyDescent="0.25">
      <c r="B2985" t="s">
        <v>1076</v>
      </c>
      <c r="C2985">
        <f>INDEX(NationalTeams!B:B,MATCH(B2985,NationalTeams!C:C,0))</f>
        <v>307</v>
      </c>
      <c r="D2985" t="s">
        <v>1228</v>
      </c>
      <c r="E2985">
        <f>INDEX(TeamSports!B:B,MATCH(D2985,TeamSports!C:C,0))</f>
        <v>51</v>
      </c>
      <c r="F2985">
        <f>INDEX(RanksTable!Y:Y,MATCH(B2985,RanksTable!B:B,0))</f>
        <v>7</v>
      </c>
      <c r="H2985" t="str">
        <f t="shared" si="46"/>
        <v>INSERT INTO "TeamRanks" (team_id,team_sport_id,team_rank) VALUES (307,51,7);</v>
      </c>
    </row>
    <row r="2986" spans="2:8" x14ac:dyDescent="0.25">
      <c r="B2986" t="s">
        <v>1077</v>
      </c>
      <c r="C2986">
        <f>INDEX(NationalTeams!B:B,MATCH(B2986,NationalTeams!C:C,0))</f>
        <v>308</v>
      </c>
      <c r="D2986" t="s">
        <v>1228</v>
      </c>
      <c r="E2986">
        <f>INDEX(TeamSports!B:B,MATCH(D2986,TeamSports!C:C,0))</f>
        <v>51</v>
      </c>
      <c r="F2986">
        <f>INDEX(RanksTable!Y:Y,MATCH(B2986,RanksTable!B:B,0))</f>
        <v>7</v>
      </c>
      <c r="H2986" t="str">
        <f t="shared" si="46"/>
        <v>INSERT INTO "TeamRanks" (team_id,team_sport_id,team_rank) VALUES (308,51,7);</v>
      </c>
    </row>
    <row r="2987" spans="2:8" x14ac:dyDescent="0.25">
      <c r="B2987" t="s">
        <v>1078</v>
      </c>
      <c r="C2987">
        <f>INDEX(NationalTeams!B:B,MATCH(B2987,NationalTeams!C:C,0))</f>
        <v>309</v>
      </c>
      <c r="D2987" t="s">
        <v>1228</v>
      </c>
      <c r="E2987">
        <f>INDEX(TeamSports!B:B,MATCH(D2987,TeamSports!C:C,0))</f>
        <v>51</v>
      </c>
      <c r="F2987">
        <f>INDEX(RanksTable!Y:Y,MATCH(B2987,RanksTable!B:B,0))</f>
        <v>7</v>
      </c>
      <c r="H2987" t="str">
        <f t="shared" si="46"/>
        <v>INSERT INTO "TeamRanks" (team_id,team_sport_id,team_rank) VALUES (309,51,7);</v>
      </c>
    </row>
    <row r="2988" spans="2:8" x14ac:dyDescent="0.25">
      <c r="B2988" t="s">
        <v>1079</v>
      </c>
      <c r="C2988">
        <f>INDEX(NationalTeams!B:B,MATCH(B2988,NationalTeams!C:C,0))</f>
        <v>310</v>
      </c>
      <c r="D2988" t="s">
        <v>1228</v>
      </c>
      <c r="E2988">
        <f>INDEX(TeamSports!B:B,MATCH(D2988,TeamSports!C:C,0))</f>
        <v>51</v>
      </c>
      <c r="F2988">
        <f>INDEX(RanksTable!Y:Y,MATCH(B2988,RanksTable!B:B,0))</f>
        <v>7</v>
      </c>
      <c r="H2988" t="str">
        <f t="shared" si="46"/>
        <v>INSERT INTO "TeamRanks" (team_id,team_sport_id,team_rank) VALUES (310,51,7);</v>
      </c>
    </row>
    <row r="2989" spans="2:8" x14ac:dyDescent="0.25">
      <c r="B2989" t="s">
        <v>1080</v>
      </c>
      <c r="C2989">
        <f>INDEX(NationalTeams!B:B,MATCH(B2989,NationalTeams!C:C,0))</f>
        <v>311</v>
      </c>
      <c r="D2989" t="s">
        <v>1228</v>
      </c>
      <c r="E2989">
        <f>INDEX(TeamSports!B:B,MATCH(D2989,TeamSports!C:C,0))</f>
        <v>51</v>
      </c>
      <c r="F2989">
        <f>INDEX(RanksTable!Y:Y,MATCH(B2989,RanksTable!B:B,0))</f>
        <v>7</v>
      </c>
      <c r="H2989" t="str">
        <f t="shared" si="46"/>
        <v>INSERT INTO "TeamRanks" (team_id,team_sport_id,team_rank) VALUES (311,51,7);</v>
      </c>
    </row>
    <row r="2990" spans="2:8" x14ac:dyDescent="0.25">
      <c r="B2990" t="s">
        <v>1081</v>
      </c>
      <c r="C2990">
        <f>INDEX(NationalTeams!B:B,MATCH(B2990,NationalTeams!C:C,0))</f>
        <v>312</v>
      </c>
      <c r="D2990" t="s">
        <v>1228</v>
      </c>
      <c r="E2990">
        <f>INDEX(TeamSports!B:B,MATCH(D2990,TeamSports!C:C,0))</f>
        <v>51</v>
      </c>
      <c r="F2990">
        <f>INDEX(RanksTable!Y:Y,MATCH(B2990,RanksTable!B:B,0))</f>
        <v>7</v>
      </c>
      <c r="H2990" t="str">
        <f t="shared" si="46"/>
        <v>INSERT INTO "TeamRanks" (team_id,team_sport_id,team_rank) VALUES (312,51,7);</v>
      </c>
    </row>
    <row r="2991" spans="2:8" x14ac:dyDescent="0.25">
      <c r="B2991" t="s">
        <v>1082</v>
      </c>
      <c r="C2991">
        <f>INDEX(NationalTeams!B:B,MATCH(B2991,NationalTeams!C:C,0))</f>
        <v>313</v>
      </c>
      <c r="D2991" t="s">
        <v>1228</v>
      </c>
      <c r="E2991">
        <f>INDEX(TeamSports!B:B,MATCH(D2991,TeamSports!C:C,0))</f>
        <v>51</v>
      </c>
      <c r="F2991">
        <f>INDEX(RanksTable!Y:Y,MATCH(B2991,RanksTable!B:B,0))</f>
        <v>7</v>
      </c>
      <c r="H2991" t="str">
        <f t="shared" si="46"/>
        <v>INSERT INTO "TeamRanks" (team_id,team_sport_id,team_rank) VALUES (313,51,7);</v>
      </c>
    </row>
    <row r="2992" spans="2:8" x14ac:dyDescent="0.25">
      <c r="B2992" t="s">
        <v>1083</v>
      </c>
      <c r="C2992">
        <f>INDEX(NationalTeams!B:B,MATCH(B2992,NationalTeams!C:C,0))</f>
        <v>314</v>
      </c>
      <c r="D2992" t="s">
        <v>1228</v>
      </c>
      <c r="E2992">
        <f>INDEX(TeamSports!B:B,MATCH(D2992,TeamSports!C:C,0))</f>
        <v>51</v>
      </c>
      <c r="F2992">
        <f>INDEX(RanksTable!Y:Y,MATCH(B2992,RanksTable!B:B,0))</f>
        <v>5</v>
      </c>
      <c r="H2992" t="str">
        <f t="shared" si="46"/>
        <v>INSERT INTO "TeamRanks" (team_id,team_sport_id,team_rank) VALUES (314,51,5);</v>
      </c>
    </row>
    <row r="2993" spans="2:8" x14ac:dyDescent="0.25">
      <c r="B2993" t="s">
        <v>1084</v>
      </c>
      <c r="C2993">
        <f>INDEX(NationalTeams!B:B,MATCH(B2993,NationalTeams!C:C,0))</f>
        <v>315</v>
      </c>
      <c r="D2993" t="s">
        <v>1228</v>
      </c>
      <c r="E2993">
        <f>INDEX(TeamSports!B:B,MATCH(D2993,TeamSports!C:C,0))</f>
        <v>51</v>
      </c>
      <c r="F2993">
        <f>INDEX(RanksTable!Y:Y,MATCH(B2993,RanksTable!B:B,0))</f>
        <v>3</v>
      </c>
      <c r="H2993" t="str">
        <f t="shared" si="46"/>
        <v>INSERT INTO "TeamRanks" (team_id,team_sport_id,team_rank) VALUES (315,51,3);</v>
      </c>
    </row>
    <row r="2994" spans="2:8" x14ac:dyDescent="0.25">
      <c r="B2994" t="s">
        <v>1085</v>
      </c>
      <c r="C2994">
        <f>INDEX(NationalTeams!B:B,MATCH(B2994,NationalTeams!C:C,0))</f>
        <v>316</v>
      </c>
      <c r="D2994" t="s">
        <v>1228</v>
      </c>
      <c r="E2994">
        <f>INDEX(TeamSports!B:B,MATCH(D2994,TeamSports!C:C,0))</f>
        <v>51</v>
      </c>
      <c r="F2994">
        <f>INDEX(RanksTable!Y:Y,MATCH(B2994,RanksTable!B:B,0))</f>
        <v>7</v>
      </c>
      <c r="H2994" t="str">
        <f t="shared" si="46"/>
        <v>INSERT INTO "TeamRanks" (team_id,team_sport_id,team_rank) VALUES (316,51,7);</v>
      </c>
    </row>
    <row r="2995" spans="2:8" x14ac:dyDescent="0.25">
      <c r="B2995" t="s">
        <v>1086</v>
      </c>
      <c r="C2995">
        <f>INDEX(NationalTeams!B:B,MATCH(B2995,NationalTeams!C:C,0))</f>
        <v>317</v>
      </c>
      <c r="D2995" t="s">
        <v>1228</v>
      </c>
      <c r="E2995">
        <f>INDEX(TeamSports!B:B,MATCH(D2995,TeamSports!C:C,0))</f>
        <v>51</v>
      </c>
      <c r="F2995">
        <f>INDEX(RanksTable!Y:Y,MATCH(B2995,RanksTable!B:B,0))</f>
        <v>7</v>
      </c>
      <c r="H2995" t="str">
        <f t="shared" si="46"/>
        <v>INSERT INTO "TeamRanks" (team_id,team_sport_id,team_rank) VALUES (317,51,7);</v>
      </c>
    </row>
    <row r="2996" spans="2:8" x14ac:dyDescent="0.25">
      <c r="B2996" t="s">
        <v>1087</v>
      </c>
      <c r="C2996">
        <f>INDEX(NationalTeams!B:B,MATCH(B2996,NationalTeams!C:C,0))</f>
        <v>318</v>
      </c>
      <c r="D2996" t="s">
        <v>1228</v>
      </c>
      <c r="E2996">
        <f>INDEX(TeamSports!B:B,MATCH(D2996,TeamSports!C:C,0))</f>
        <v>51</v>
      </c>
      <c r="F2996">
        <f>INDEX(RanksTable!Y:Y,MATCH(B2996,RanksTable!B:B,0))</f>
        <v>4</v>
      </c>
      <c r="H2996" t="str">
        <f t="shared" si="46"/>
        <v>INSERT INTO "TeamRanks" (team_id,team_sport_id,team_rank) VALUES (318,51,4);</v>
      </c>
    </row>
    <row r="2997" spans="2:8" x14ac:dyDescent="0.25">
      <c r="B2997" t="s">
        <v>1088</v>
      </c>
      <c r="C2997">
        <f>INDEX(NationalTeams!B:B,MATCH(B2997,NationalTeams!C:C,0))</f>
        <v>319</v>
      </c>
      <c r="D2997" t="s">
        <v>1228</v>
      </c>
      <c r="E2997">
        <f>INDEX(TeamSports!B:B,MATCH(D2997,TeamSports!C:C,0))</f>
        <v>51</v>
      </c>
      <c r="F2997">
        <f>INDEX(RanksTable!Y:Y,MATCH(B2997,RanksTable!B:B,0))</f>
        <v>7</v>
      </c>
      <c r="H2997" t="str">
        <f t="shared" si="46"/>
        <v>INSERT INTO "TeamRanks" (team_id,team_sport_id,team_rank) VALUES (319,51,7);</v>
      </c>
    </row>
    <row r="2998" spans="2:8" x14ac:dyDescent="0.25">
      <c r="B2998" t="s">
        <v>1089</v>
      </c>
      <c r="C2998">
        <f>INDEX(NationalTeams!B:B,MATCH(B2998,NationalTeams!C:C,0))</f>
        <v>320</v>
      </c>
      <c r="D2998" t="s">
        <v>1228</v>
      </c>
      <c r="E2998">
        <f>INDEX(TeamSports!B:B,MATCH(D2998,TeamSports!C:C,0))</f>
        <v>51</v>
      </c>
      <c r="F2998">
        <f>INDEX(RanksTable!Y:Y,MATCH(B2998,RanksTable!B:B,0))</f>
        <v>7</v>
      </c>
      <c r="H2998" t="str">
        <f t="shared" si="46"/>
        <v>INSERT INTO "TeamRanks" (team_id,team_sport_id,team_rank) VALUES (320,51,7);</v>
      </c>
    </row>
    <row r="2999" spans="2:8" x14ac:dyDescent="0.25">
      <c r="B2999" t="s">
        <v>1090</v>
      </c>
      <c r="C2999">
        <f>INDEX(NationalTeams!B:B,MATCH(B2999,NationalTeams!C:C,0))</f>
        <v>321</v>
      </c>
      <c r="D2999" t="s">
        <v>1228</v>
      </c>
      <c r="E2999">
        <f>INDEX(TeamSports!B:B,MATCH(D2999,TeamSports!C:C,0))</f>
        <v>51</v>
      </c>
      <c r="F2999">
        <f>INDEX(RanksTable!Y:Y,MATCH(B2999,RanksTable!B:B,0))</f>
        <v>6</v>
      </c>
      <c r="H2999" t="str">
        <f t="shared" si="46"/>
        <v>INSERT INTO "TeamRanks" (team_id,team_sport_id,team_rank) VALUES (321,51,6);</v>
      </c>
    </row>
    <row r="3000" spans="2:8" x14ac:dyDescent="0.25">
      <c r="B3000" t="s">
        <v>1091</v>
      </c>
      <c r="C3000">
        <f>INDEX(NationalTeams!B:B,MATCH(B3000,NationalTeams!C:C,0))</f>
        <v>322</v>
      </c>
      <c r="D3000" t="s">
        <v>1228</v>
      </c>
      <c r="E3000">
        <f>INDEX(TeamSports!B:B,MATCH(D3000,TeamSports!C:C,0))</f>
        <v>51</v>
      </c>
      <c r="F3000">
        <f>INDEX(RanksTable!Y:Y,MATCH(B3000,RanksTable!B:B,0))</f>
        <v>7</v>
      </c>
      <c r="H3000" t="str">
        <f t="shared" si="46"/>
        <v>INSERT INTO "TeamRanks" (team_id,team_sport_id,team_rank) VALUES (322,51,7);</v>
      </c>
    </row>
    <row r="3001" spans="2:8" x14ac:dyDescent="0.25">
      <c r="B3001" t="s">
        <v>1092</v>
      </c>
      <c r="C3001">
        <f>INDEX(NationalTeams!B:B,MATCH(B3001,NationalTeams!C:C,0))</f>
        <v>323</v>
      </c>
      <c r="D3001" t="s">
        <v>1228</v>
      </c>
      <c r="E3001">
        <f>INDEX(TeamSports!B:B,MATCH(D3001,TeamSports!C:C,0))</f>
        <v>51</v>
      </c>
      <c r="F3001">
        <f>INDEX(RanksTable!Y:Y,MATCH(B3001,RanksTable!B:B,0))</f>
        <v>7</v>
      </c>
      <c r="H3001" t="str">
        <f t="shared" si="46"/>
        <v>INSERT INTO "TeamRanks" (team_id,team_sport_id,team_rank) VALUES (323,51,7);</v>
      </c>
    </row>
    <row r="3002" spans="2:8" x14ac:dyDescent="0.25">
      <c r="B3002" t="s">
        <v>1093</v>
      </c>
      <c r="C3002">
        <f>INDEX(NationalTeams!B:B,MATCH(B3002,NationalTeams!C:C,0))</f>
        <v>324</v>
      </c>
      <c r="D3002" t="s">
        <v>1228</v>
      </c>
      <c r="E3002">
        <f>INDEX(TeamSports!B:B,MATCH(D3002,TeamSports!C:C,0))</f>
        <v>51</v>
      </c>
      <c r="F3002">
        <f>INDEX(RanksTable!Y:Y,MATCH(B3002,RanksTable!B:B,0))</f>
        <v>7</v>
      </c>
      <c r="H3002" t="str">
        <f t="shared" si="46"/>
        <v>INSERT INTO "TeamRanks" (team_id,team_sport_id,team_rank) VALUES (324,51,7);</v>
      </c>
    </row>
    <row r="3003" spans="2:8" x14ac:dyDescent="0.25">
      <c r="B3003" t="s">
        <v>1094</v>
      </c>
      <c r="C3003">
        <f>INDEX(NationalTeams!B:B,MATCH(B3003,NationalTeams!C:C,0))</f>
        <v>325</v>
      </c>
      <c r="D3003" t="s">
        <v>1228</v>
      </c>
      <c r="E3003">
        <f>INDEX(TeamSports!B:B,MATCH(D3003,TeamSports!C:C,0))</f>
        <v>51</v>
      </c>
      <c r="F3003">
        <f>INDEX(RanksTable!Y:Y,MATCH(B3003,RanksTable!B:B,0))</f>
        <v>7</v>
      </c>
      <c r="H3003" t="str">
        <f t="shared" si="46"/>
        <v>INSERT INTO "TeamRanks" (team_id,team_sport_id,team_rank) VALUES (325,51,7);</v>
      </c>
    </row>
    <row r="3004" spans="2:8" x14ac:dyDescent="0.25">
      <c r="B3004" t="s">
        <v>1095</v>
      </c>
      <c r="C3004">
        <f>INDEX(NationalTeams!B:B,MATCH(B3004,NationalTeams!C:C,0))</f>
        <v>326</v>
      </c>
      <c r="D3004" t="s">
        <v>1228</v>
      </c>
      <c r="E3004">
        <f>INDEX(TeamSports!B:B,MATCH(D3004,TeamSports!C:C,0))</f>
        <v>51</v>
      </c>
      <c r="F3004">
        <f>INDEX(RanksTable!Y:Y,MATCH(B3004,RanksTable!B:B,0))</f>
        <v>7</v>
      </c>
      <c r="H3004" t="str">
        <f t="shared" si="46"/>
        <v>INSERT INTO "TeamRanks" (team_id,team_sport_id,team_rank) VALUES (326,51,7);</v>
      </c>
    </row>
    <row r="3005" spans="2:8" x14ac:dyDescent="0.25">
      <c r="B3005" t="s">
        <v>1096</v>
      </c>
      <c r="C3005">
        <f>INDEX(NationalTeams!B:B,MATCH(B3005,NationalTeams!C:C,0))</f>
        <v>327</v>
      </c>
      <c r="D3005" t="s">
        <v>1228</v>
      </c>
      <c r="E3005">
        <f>INDEX(TeamSports!B:B,MATCH(D3005,TeamSports!C:C,0))</f>
        <v>51</v>
      </c>
      <c r="F3005">
        <f>INDEX(RanksTable!Y:Y,MATCH(B3005,RanksTable!B:B,0))</f>
        <v>7</v>
      </c>
      <c r="H3005" t="str">
        <f t="shared" si="46"/>
        <v>INSERT INTO "TeamRanks" (team_id,team_sport_id,team_rank) VALUES (327,51,7);</v>
      </c>
    </row>
    <row r="3006" spans="2:8" x14ac:dyDescent="0.25">
      <c r="B3006" t="s">
        <v>1097</v>
      </c>
      <c r="C3006">
        <f>INDEX(NationalTeams!B:B,MATCH(B3006,NationalTeams!C:C,0))</f>
        <v>328</v>
      </c>
      <c r="D3006" t="s">
        <v>1228</v>
      </c>
      <c r="E3006">
        <f>INDEX(TeamSports!B:B,MATCH(D3006,TeamSports!C:C,0))</f>
        <v>51</v>
      </c>
      <c r="F3006">
        <f>INDEX(RanksTable!Y:Y,MATCH(B3006,RanksTable!B:B,0))</f>
        <v>7</v>
      </c>
      <c r="H3006" t="str">
        <f t="shared" si="46"/>
        <v>INSERT INTO "TeamRanks" (team_id,team_sport_id,team_rank) VALUES (328,51,7);</v>
      </c>
    </row>
    <row r="3007" spans="2:8" x14ac:dyDescent="0.25">
      <c r="B3007" t="s">
        <v>1098</v>
      </c>
      <c r="C3007">
        <f>INDEX(NationalTeams!B:B,MATCH(B3007,NationalTeams!C:C,0))</f>
        <v>329</v>
      </c>
      <c r="D3007" t="s">
        <v>1228</v>
      </c>
      <c r="E3007">
        <f>INDEX(TeamSports!B:B,MATCH(D3007,TeamSports!C:C,0))</f>
        <v>51</v>
      </c>
      <c r="F3007">
        <f>INDEX(RanksTable!Y:Y,MATCH(B3007,RanksTable!B:B,0))</f>
        <v>7</v>
      </c>
      <c r="H3007" t="str">
        <f t="shared" si="46"/>
        <v>INSERT INTO "TeamRanks" (team_id,team_sport_id,team_rank) VALUES (329,51,7);</v>
      </c>
    </row>
    <row r="3008" spans="2:8" x14ac:dyDescent="0.25">
      <c r="B3008" t="s">
        <v>1099</v>
      </c>
      <c r="C3008">
        <f>INDEX(NationalTeams!B:B,MATCH(B3008,NationalTeams!C:C,0))</f>
        <v>330</v>
      </c>
      <c r="D3008" t="s">
        <v>1228</v>
      </c>
      <c r="E3008">
        <f>INDEX(TeamSports!B:B,MATCH(D3008,TeamSports!C:C,0))</f>
        <v>51</v>
      </c>
      <c r="F3008">
        <f>INDEX(RanksTable!Y:Y,MATCH(B3008,RanksTable!B:B,0))</f>
        <v>7</v>
      </c>
      <c r="H3008" t="str">
        <f t="shared" si="46"/>
        <v>INSERT INTO "TeamRanks" (team_id,team_sport_id,team_rank) VALUES (330,51,7);</v>
      </c>
    </row>
    <row r="3009" spans="2:8" x14ac:dyDescent="0.25">
      <c r="B3009" t="s">
        <v>1100</v>
      </c>
      <c r="C3009">
        <f>INDEX(NationalTeams!B:B,MATCH(B3009,NationalTeams!C:C,0))</f>
        <v>331</v>
      </c>
      <c r="D3009" t="s">
        <v>1228</v>
      </c>
      <c r="E3009">
        <f>INDEX(TeamSports!B:B,MATCH(D3009,TeamSports!C:C,0))</f>
        <v>51</v>
      </c>
      <c r="F3009">
        <f>INDEX(RanksTable!Y:Y,MATCH(B3009,RanksTable!B:B,0))</f>
        <v>7</v>
      </c>
      <c r="H3009" t="str">
        <f t="shared" si="46"/>
        <v>INSERT INTO "TeamRanks" (team_id,team_sport_id,team_rank) VALUES (331,51,7);</v>
      </c>
    </row>
    <row r="3010" spans="2:8" x14ac:dyDescent="0.25">
      <c r="B3010" t="s">
        <v>1101</v>
      </c>
      <c r="C3010">
        <f>INDEX(NationalTeams!B:B,MATCH(B3010,NationalTeams!C:C,0))</f>
        <v>332</v>
      </c>
      <c r="D3010" t="s">
        <v>1228</v>
      </c>
      <c r="E3010">
        <f>INDEX(TeamSports!B:B,MATCH(D3010,TeamSports!C:C,0))</f>
        <v>51</v>
      </c>
      <c r="F3010">
        <f>INDEX(RanksTable!Y:Y,MATCH(B3010,RanksTable!B:B,0))</f>
        <v>7</v>
      </c>
      <c r="H3010" t="str">
        <f t="shared" si="46"/>
        <v>INSERT INTO "TeamRanks" (team_id,team_sport_id,team_rank) VALUES (332,51,7);</v>
      </c>
    </row>
    <row r="3011" spans="2:8" x14ac:dyDescent="0.25">
      <c r="B3011" t="s">
        <v>1102</v>
      </c>
      <c r="C3011">
        <f>INDEX(NationalTeams!B:B,MATCH(B3011,NationalTeams!C:C,0))</f>
        <v>333</v>
      </c>
      <c r="D3011" t="s">
        <v>1228</v>
      </c>
      <c r="E3011">
        <f>INDEX(TeamSports!B:B,MATCH(D3011,TeamSports!C:C,0))</f>
        <v>51</v>
      </c>
      <c r="F3011">
        <f>INDEX(RanksTable!Y:Y,MATCH(B3011,RanksTable!B:B,0))</f>
        <v>3</v>
      </c>
      <c r="H3011" t="str">
        <f t="shared" si="46"/>
        <v>INSERT INTO "TeamRanks" (team_id,team_sport_id,team_rank) VALUES (333,51,3);</v>
      </c>
    </row>
    <row r="3012" spans="2:8" x14ac:dyDescent="0.25">
      <c r="B3012" t="s">
        <v>1103</v>
      </c>
      <c r="C3012">
        <f>INDEX(NationalTeams!B:B,MATCH(B3012,NationalTeams!C:C,0))</f>
        <v>334</v>
      </c>
      <c r="D3012" t="s">
        <v>1228</v>
      </c>
      <c r="E3012">
        <f>INDEX(TeamSports!B:B,MATCH(D3012,TeamSports!C:C,0))</f>
        <v>51</v>
      </c>
      <c r="F3012">
        <f>INDEX(RanksTable!Y:Y,MATCH(B3012,RanksTable!B:B,0))</f>
        <v>5</v>
      </c>
      <c r="H3012" t="str">
        <f t="shared" ref="H3012:H3075" si="47">_xlfn.CONCAT($H$1,$L$1,$C$1,$L$1," ",$J$1,$C$2,$N$1,$E$2,$N$1,$F$2,$K$1,$I$1,$J$1,C3012,$N$1,E3012,$N$1,F3012,$K$1,$O$1)</f>
        <v>INSERT INTO "TeamRanks" (team_id,team_sport_id,team_rank) VALUES (334,51,5);</v>
      </c>
    </row>
    <row r="3013" spans="2:8" x14ac:dyDescent="0.25">
      <c r="B3013" t="s">
        <v>1104</v>
      </c>
      <c r="C3013">
        <f>INDEX(NationalTeams!B:B,MATCH(B3013,NationalTeams!C:C,0))</f>
        <v>335</v>
      </c>
      <c r="D3013" t="s">
        <v>1228</v>
      </c>
      <c r="E3013">
        <f>INDEX(TeamSports!B:B,MATCH(D3013,TeamSports!C:C,0))</f>
        <v>51</v>
      </c>
      <c r="F3013">
        <f>INDEX(RanksTable!Y:Y,MATCH(B3013,RanksTable!B:B,0))</f>
        <v>2</v>
      </c>
      <c r="H3013" t="str">
        <f t="shared" si="47"/>
        <v>INSERT INTO "TeamRanks" (team_id,team_sport_id,team_rank) VALUES (335,51,2);</v>
      </c>
    </row>
    <row r="3014" spans="2:8" x14ac:dyDescent="0.25">
      <c r="B3014" t="s">
        <v>1105</v>
      </c>
      <c r="C3014">
        <f>INDEX(NationalTeams!B:B,MATCH(B3014,NationalTeams!C:C,0))</f>
        <v>336</v>
      </c>
      <c r="D3014" t="s">
        <v>1228</v>
      </c>
      <c r="E3014">
        <f>INDEX(TeamSports!B:B,MATCH(D3014,TeamSports!C:C,0))</f>
        <v>51</v>
      </c>
      <c r="F3014">
        <f>INDEX(RanksTable!Y:Y,MATCH(B3014,RanksTable!B:B,0))</f>
        <v>7</v>
      </c>
      <c r="H3014" t="str">
        <f t="shared" si="47"/>
        <v>INSERT INTO "TeamRanks" (team_id,team_sport_id,team_rank) VALUES (336,51,7);</v>
      </c>
    </row>
    <row r="3015" spans="2:8" x14ac:dyDescent="0.25">
      <c r="B3015" t="s">
        <v>1106</v>
      </c>
      <c r="C3015">
        <f>INDEX(NationalTeams!B:B,MATCH(B3015,NationalTeams!C:C,0))</f>
        <v>337</v>
      </c>
      <c r="D3015" t="s">
        <v>1228</v>
      </c>
      <c r="E3015">
        <f>INDEX(TeamSports!B:B,MATCH(D3015,TeamSports!C:C,0))</f>
        <v>51</v>
      </c>
      <c r="F3015">
        <f>INDEX(RanksTable!Y:Y,MATCH(B3015,RanksTable!B:B,0))</f>
        <v>4</v>
      </c>
      <c r="H3015" t="str">
        <f t="shared" si="47"/>
        <v>INSERT INTO "TeamRanks" (team_id,team_sport_id,team_rank) VALUES (337,51,4);</v>
      </c>
    </row>
    <row r="3016" spans="2:8" x14ac:dyDescent="0.25">
      <c r="B3016" t="s">
        <v>1107</v>
      </c>
      <c r="C3016">
        <f>INDEX(NationalTeams!B:B,MATCH(B3016,NationalTeams!C:C,0))</f>
        <v>338</v>
      </c>
      <c r="D3016" t="s">
        <v>1228</v>
      </c>
      <c r="E3016">
        <f>INDEX(TeamSports!B:B,MATCH(D3016,TeamSports!C:C,0))</f>
        <v>51</v>
      </c>
      <c r="F3016">
        <f>INDEX(RanksTable!Y:Y,MATCH(B3016,RanksTable!B:B,0))</f>
        <v>6</v>
      </c>
      <c r="H3016" t="str">
        <f t="shared" si="47"/>
        <v>INSERT INTO "TeamRanks" (team_id,team_sport_id,team_rank) VALUES (338,51,6);</v>
      </c>
    </row>
    <row r="3017" spans="2:8" x14ac:dyDescent="0.25">
      <c r="B3017" t="s">
        <v>1108</v>
      </c>
      <c r="C3017">
        <f>INDEX(NationalTeams!B:B,MATCH(B3017,NationalTeams!C:C,0))</f>
        <v>339</v>
      </c>
      <c r="D3017" t="s">
        <v>1228</v>
      </c>
      <c r="E3017">
        <f>INDEX(TeamSports!B:B,MATCH(D3017,TeamSports!C:C,0))</f>
        <v>51</v>
      </c>
      <c r="F3017">
        <f>INDEX(RanksTable!Y:Y,MATCH(B3017,RanksTable!B:B,0))</f>
        <v>7</v>
      </c>
      <c r="H3017" t="str">
        <f t="shared" si="47"/>
        <v>INSERT INTO "TeamRanks" (team_id,team_sport_id,team_rank) VALUES (339,51,7);</v>
      </c>
    </row>
    <row r="3018" spans="2:8" x14ac:dyDescent="0.25">
      <c r="B3018" t="s">
        <v>1109</v>
      </c>
      <c r="C3018">
        <f>INDEX(NationalTeams!B:B,MATCH(B3018,NationalTeams!C:C,0))</f>
        <v>340</v>
      </c>
      <c r="D3018" t="s">
        <v>1228</v>
      </c>
      <c r="E3018">
        <f>INDEX(TeamSports!B:B,MATCH(D3018,TeamSports!C:C,0))</f>
        <v>51</v>
      </c>
      <c r="F3018">
        <f>INDEX(RanksTable!Y:Y,MATCH(B3018,RanksTable!B:B,0))</f>
        <v>7</v>
      </c>
      <c r="H3018" t="str">
        <f t="shared" si="47"/>
        <v>INSERT INTO "TeamRanks" (team_id,team_sport_id,team_rank) VALUES (340,51,7);</v>
      </c>
    </row>
    <row r="3019" spans="2:8" x14ac:dyDescent="0.25">
      <c r="B3019" t="s">
        <v>1110</v>
      </c>
      <c r="C3019">
        <f>INDEX(NationalTeams!B:B,MATCH(B3019,NationalTeams!C:C,0))</f>
        <v>341</v>
      </c>
      <c r="D3019" t="s">
        <v>1228</v>
      </c>
      <c r="E3019">
        <f>INDEX(TeamSports!B:B,MATCH(D3019,TeamSports!C:C,0))</f>
        <v>51</v>
      </c>
      <c r="F3019">
        <f>INDEX(RanksTable!Y:Y,MATCH(B3019,RanksTable!B:B,0))</f>
        <v>7</v>
      </c>
      <c r="H3019" t="str">
        <f t="shared" si="47"/>
        <v>INSERT INTO "TeamRanks" (team_id,team_sport_id,team_rank) VALUES (341,51,7);</v>
      </c>
    </row>
    <row r="3020" spans="2:8" x14ac:dyDescent="0.25">
      <c r="B3020" t="s">
        <v>1111</v>
      </c>
      <c r="C3020">
        <f>INDEX(NationalTeams!B:B,MATCH(B3020,NationalTeams!C:C,0))</f>
        <v>342</v>
      </c>
      <c r="D3020" t="s">
        <v>1228</v>
      </c>
      <c r="E3020">
        <f>INDEX(TeamSports!B:B,MATCH(D3020,TeamSports!C:C,0))</f>
        <v>51</v>
      </c>
      <c r="F3020">
        <f>INDEX(RanksTable!Y:Y,MATCH(B3020,RanksTable!B:B,0))</f>
        <v>7</v>
      </c>
      <c r="H3020" t="str">
        <f t="shared" si="47"/>
        <v>INSERT INTO "TeamRanks" (team_id,team_sport_id,team_rank) VALUES (342,51,7);</v>
      </c>
    </row>
    <row r="3021" spans="2:8" x14ac:dyDescent="0.25">
      <c r="B3021" t="s">
        <v>1112</v>
      </c>
      <c r="C3021">
        <f>INDEX(NationalTeams!B:B,MATCH(B3021,NationalTeams!C:C,0))</f>
        <v>343</v>
      </c>
      <c r="D3021" t="s">
        <v>1228</v>
      </c>
      <c r="E3021">
        <f>INDEX(TeamSports!B:B,MATCH(D3021,TeamSports!C:C,0))</f>
        <v>51</v>
      </c>
      <c r="F3021">
        <f>INDEX(RanksTable!Y:Y,MATCH(B3021,RanksTable!B:B,0))</f>
        <v>7</v>
      </c>
      <c r="H3021" t="str">
        <f t="shared" si="47"/>
        <v>INSERT INTO "TeamRanks" (team_id,team_sport_id,team_rank) VALUES (343,51,7);</v>
      </c>
    </row>
    <row r="3022" spans="2:8" x14ac:dyDescent="0.25">
      <c r="B3022" t="s">
        <v>1113</v>
      </c>
      <c r="C3022">
        <f>INDEX(NationalTeams!B:B,MATCH(B3022,NationalTeams!C:C,0))</f>
        <v>344</v>
      </c>
      <c r="D3022" t="s">
        <v>1228</v>
      </c>
      <c r="E3022">
        <f>INDEX(TeamSports!B:B,MATCH(D3022,TeamSports!C:C,0))</f>
        <v>51</v>
      </c>
      <c r="F3022">
        <f>INDEX(RanksTable!Y:Y,MATCH(B3022,RanksTable!B:B,0))</f>
        <v>7</v>
      </c>
      <c r="H3022" t="str">
        <f t="shared" si="47"/>
        <v>INSERT INTO "TeamRanks" (team_id,team_sport_id,team_rank) VALUES (344,51,7);</v>
      </c>
    </row>
    <row r="3023" spans="2:8" x14ac:dyDescent="0.25">
      <c r="B3023" t="s">
        <v>1114</v>
      </c>
      <c r="C3023">
        <f>INDEX(NationalTeams!B:B,MATCH(B3023,NationalTeams!C:C,0))</f>
        <v>345</v>
      </c>
      <c r="D3023" t="s">
        <v>1228</v>
      </c>
      <c r="E3023">
        <f>INDEX(TeamSports!B:B,MATCH(D3023,TeamSports!C:C,0))</f>
        <v>51</v>
      </c>
      <c r="F3023">
        <f>INDEX(RanksTable!Y:Y,MATCH(B3023,RanksTable!B:B,0))</f>
        <v>4</v>
      </c>
      <c r="H3023" t="str">
        <f t="shared" si="47"/>
        <v>INSERT INTO "TeamRanks" (team_id,team_sport_id,team_rank) VALUES (345,51,4);</v>
      </c>
    </row>
    <row r="3024" spans="2:8" x14ac:dyDescent="0.25">
      <c r="B3024" t="s">
        <v>1115</v>
      </c>
      <c r="C3024">
        <f>INDEX(NationalTeams!B:B,MATCH(B3024,NationalTeams!C:C,0))</f>
        <v>346</v>
      </c>
      <c r="D3024" t="s">
        <v>1228</v>
      </c>
      <c r="E3024">
        <f>INDEX(TeamSports!B:B,MATCH(D3024,TeamSports!C:C,0))</f>
        <v>51</v>
      </c>
      <c r="F3024">
        <f>INDEX(RanksTable!Y:Y,MATCH(B3024,RanksTable!B:B,0))</f>
        <v>7</v>
      </c>
      <c r="H3024" t="str">
        <f t="shared" si="47"/>
        <v>INSERT INTO "TeamRanks" (team_id,team_sport_id,team_rank) VALUES (346,51,7);</v>
      </c>
    </row>
    <row r="3025" spans="2:8" x14ac:dyDescent="0.25">
      <c r="B3025" t="s">
        <v>1116</v>
      </c>
      <c r="C3025">
        <f>INDEX(NationalTeams!B:B,MATCH(B3025,NationalTeams!C:C,0))</f>
        <v>347</v>
      </c>
      <c r="D3025" t="s">
        <v>1228</v>
      </c>
      <c r="E3025">
        <f>INDEX(TeamSports!B:B,MATCH(D3025,TeamSports!C:C,0))</f>
        <v>51</v>
      </c>
      <c r="F3025">
        <f>INDEX(RanksTable!Y:Y,MATCH(B3025,RanksTable!B:B,0))</f>
        <v>7</v>
      </c>
      <c r="H3025" t="str">
        <f t="shared" si="47"/>
        <v>INSERT INTO "TeamRanks" (team_id,team_sport_id,team_rank) VALUES (347,51,7);</v>
      </c>
    </row>
    <row r="3026" spans="2:8" x14ac:dyDescent="0.25">
      <c r="B3026" t="s">
        <v>1117</v>
      </c>
      <c r="C3026">
        <f>INDEX(NationalTeams!B:B,MATCH(B3026,NationalTeams!C:C,0))</f>
        <v>348</v>
      </c>
      <c r="D3026" t="s">
        <v>1228</v>
      </c>
      <c r="E3026">
        <f>INDEX(TeamSports!B:B,MATCH(D3026,TeamSports!C:C,0))</f>
        <v>51</v>
      </c>
      <c r="F3026">
        <f>INDEX(RanksTable!Y:Y,MATCH(B3026,RanksTable!B:B,0))</f>
        <v>7</v>
      </c>
      <c r="H3026" t="str">
        <f t="shared" si="47"/>
        <v>INSERT INTO "TeamRanks" (team_id,team_sport_id,team_rank) VALUES (348,51,7);</v>
      </c>
    </row>
    <row r="3027" spans="2:8" x14ac:dyDescent="0.25">
      <c r="B3027" t="s">
        <v>1118</v>
      </c>
      <c r="C3027">
        <f>INDEX(NationalTeams!B:B,MATCH(B3027,NationalTeams!C:C,0))</f>
        <v>349</v>
      </c>
      <c r="D3027" t="s">
        <v>1228</v>
      </c>
      <c r="E3027">
        <f>INDEX(TeamSports!B:B,MATCH(D3027,TeamSports!C:C,0))</f>
        <v>51</v>
      </c>
      <c r="F3027">
        <f>INDEX(RanksTable!Y:Y,MATCH(B3027,RanksTable!B:B,0))</f>
        <v>7</v>
      </c>
      <c r="H3027" t="str">
        <f t="shared" si="47"/>
        <v>INSERT INTO "TeamRanks" (team_id,team_sport_id,team_rank) VALUES (349,51,7);</v>
      </c>
    </row>
    <row r="3028" spans="2:8" x14ac:dyDescent="0.25">
      <c r="B3028" t="s">
        <v>1119</v>
      </c>
      <c r="C3028">
        <f>INDEX(NationalTeams!B:B,MATCH(B3028,NationalTeams!C:C,0))</f>
        <v>350</v>
      </c>
      <c r="D3028" t="s">
        <v>1228</v>
      </c>
      <c r="E3028">
        <f>INDEX(TeamSports!B:B,MATCH(D3028,TeamSports!C:C,0))</f>
        <v>51</v>
      </c>
      <c r="F3028">
        <f>INDEX(RanksTable!Y:Y,MATCH(B3028,RanksTable!B:B,0))</f>
        <v>3</v>
      </c>
      <c r="H3028" t="str">
        <f t="shared" si="47"/>
        <v>INSERT INTO "TeamRanks" (team_id,team_sport_id,team_rank) VALUES (350,51,3);</v>
      </c>
    </row>
    <row r="3029" spans="2:8" x14ac:dyDescent="0.25">
      <c r="B3029" t="s">
        <v>1120</v>
      </c>
      <c r="C3029">
        <f>INDEX(NationalTeams!B:B,MATCH(B3029,NationalTeams!C:C,0))</f>
        <v>351</v>
      </c>
      <c r="D3029" t="s">
        <v>1228</v>
      </c>
      <c r="E3029">
        <f>INDEX(TeamSports!B:B,MATCH(D3029,TeamSports!C:C,0))</f>
        <v>51</v>
      </c>
      <c r="F3029">
        <f>INDEX(RanksTable!Y:Y,MATCH(B3029,RanksTable!B:B,0))</f>
        <v>7</v>
      </c>
      <c r="H3029" t="str">
        <f t="shared" si="47"/>
        <v>INSERT INTO "TeamRanks" (team_id,team_sport_id,team_rank) VALUES (351,51,7);</v>
      </c>
    </row>
    <row r="3030" spans="2:8" x14ac:dyDescent="0.25">
      <c r="B3030" t="s">
        <v>1121</v>
      </c>
      <c r="C3030">
        <f>INDEX(NationalTeams!B:B,MATCH(B3030,NationalTeams!C:C,0))</f>
        <v>352</v>
      </c>
      <c r="D3030" t="s">
        <v>1228</v>
      </c>
      <c r="E3030">
        <f>INDEX(TeamSports!B:B,MATCH(D3030,TeamSports!C:C,0))</f>
        <v>51</v>
      </c>
      <c r="F3030">
        <f>INDEX(RanksTable!Y:Y,MATCH(B3030,RanksTable!B:B,0))</f>
        <v>7</v>
      </c>
      <c r="H3030" t="str">
        <f t="shared" si="47"/>
        <v>INSERT INTO "TeamRanks" (team_id,team_sport_id,team_rank) VALUES (352,51,7);</v>
      </c>
    </row>
    <row r="3031" spans="2:8" x14ac:dyDescent="0.25">
      <c r="B3031" t="s">
        <v>1122</v>
      </c>
      <c r="C3031">
        <f>INDEX(NationalTeams!B:B,MATCH(B3031,NationalTeams!C:C,0))</f>
        <v>353</v>
      </c>
      <c r="D3031" t="s">
        <v>1228</v>
      </c>
      <c r="E3031">
        <f>INDEX(TeamSports!B:B,MATCH(D3031,TeamSports!C:C,0))</f>
        <v>51</v>
      </c>
      <c r="F3031">
        <f>INDEX(RanksTable!Y:Y,MATCH(B3031,RanksTable!B:B,0))</f>
        <v>7</v>
      </c>
      <c r="H3031" t="str">
        <f t="shared" si="47"/>
        <v>INSERT INTO "TeamRanks" (team_id,team_sport_id,team_rank) VALUES (353,51,7);</v>
      </c>
    </row>
    <row r="3032" spans="2:8" x14ac:dyDescent="0.25">
      <c r="B3032" t="s">
        <v>1123</v>
      </c>
      <c r="C3032">
        <f>INDEX(NationalTeams!B:B,MATCH(B3032,NationalTeams!C:C,0))</f>
        <v>354</v>
      </c>
      <c r="D3032" t="s">
        <v>1228</v>
      </c>
      <c r="E3032">
        <f>INDEX(TeamSports!B:B,MATCH(D3032,TeamSports!C:C,0))</f>
        <v>51</v>
      </c>
      <c r="F3032">
        <f>INDEX(RanksTable!Y:Y,MATCH(B3032,RanksTable!B:B,0))</f>
        <v>7</v>
      </c>
      <c r="H3032" t="str">
        <f t="shared" si="47"/>
        <v>INSERT INTO "TeamRanks" (team_id,team_sport_id,team_rank) VALUES (354,51,7);</v>
      </c>
    </row>
    <row r="3033" spans="2:8" x14ac:dyDescent="0.25">
      <c r="B3033" t="s">
        <v>1124</v>
      </c>
      <c r="C3033">
        <f>INDEX(NationalTeams!B:B,MATCH(B3033,NationalTeams!C:C,0))</f>
        <v>355</v>
      </c>
      <c r="D3033" t="s">
        <v>1228</v>
      </c>
      <c r="E3033">
        <f>INDEX(TeamSports!B:B,MATCH(D3033,TeamSports!C:C,0))</f>
        <v>51</v>
      </c>
      <c r="F3033">
        <f>INDEX(RanksTable!Y:Y,MATCH(B3033,RanksTable!B:B,0))</f>
        <v>7</v>
      </c>
      <c r="H3033" t="str">
        <f t="shared" si="47"/>
        <v>INSERT INTO "TeamRanks" (team_id,team_sport_id,team_rank) VALUES (355,51,7);</v>
      </c>
    </row>
    <row r="3034" spans="2:8" x14ac:dyDescent="0.25">
      <c r="B3034" t="s">
        <v>1125</v>
      </c>
      <c r="C3034">
        <f>INDEX(NationalTeams!B:B,MATCH(B3034,NationalTeams!C:C,0))</f>
        <v>356</v>
      </c>
      <c r="D3034" t="s">
        <v>1228</v>
      </c>
      <c r="E3034">
        <f>INDEX(TeamSports!B:B,MATCH(D3034,TeamSports!C:C,0))</f>
        <v>51</v>
      </c>
      <c r="F3034">
        <f>INDEX(RanksTable!Y:Y,MATCH(B3034,RanksTable!B:B,0))</f>
        <v>7</v>
      </c>
      <c r="H3034" t="str">
        <f t="shared" si="47"/>
        <v>INSERT INTO "TeamRanks" (team_id,team_sport_id,team_rank) VALUES (356,51,7);</v>
      </c>
    </row>
    <row r="3035" spans="2:8" x14ac:dyDescent="0.25">
      <c r="B3035" t="s">
        <v>1126</v>
      </c>
      <c r="C3035">
        <f>INDEX(NationalTeams!B:B,MATCH(B3035,NationalTeams!C:C,0))</f>
        <v>357</v>
      </c>
      <c r="D3035" t="s">
        <v>1228</v>
      </c>
      <c r="E3035">
        <f>INDEX(TeamSports!B:B,MATCH(D3035,TeamSports!C:C,0))</f>
        <v>51</v>
      </c>
      <c r="F3035">
        <f>INDEX(RanksTable!Y:Y,MATCH(B3035,RanksTable!B:B,0))</f>
        <v>7</v>
      </c>
      <c r="H3035" t="str">
        <f t="shared" si="47"/>
        <v>INSERT INTO "TeamRanks" (team_id,team_sport_id,team_rank) VALUES (357,51,7);</v>
      </c>
    </row>
    <row r="3036" spans="2:8" x14ac:dyDescent="0.25">
      <c r="B3036" t="s">
        <v>1127</v>
      </c>
      <c r="C3036">
        <f>INDEX(NationalTeams!B:B,MATCH(B3036,NationalTeams!C:C,0))</f>
        <v>358</v>
      </c>
      <c r="D3036" t="s">
        <v>1228</v>
      </c>
      <c r="E3036">
        <f>INDEX(TeamSports!B:B,MATCH(D3036,TeamSports!C:C,0))</f>
        <v>51</v>
      </c>
      <c r="F3036">
        <f>INDEX(RanksTable!Y:Y,MATCH(B3036,RanksTable!B:B,0))</f>
        <v>7</v>
      </c>
      <c r="H3036" t="str">
        <f t="shared" si="47"/>
        <v>INSERT INTO "TeamRanks" (team_id,team_sport_id,team_rank) VALUES (358,51,7);</v>
      </c>
    </row>
    <row r="3037" spans="2:8" x14ac:dyDescent="0.25">
      <c r="B3037" t="s">
        <v>1128</v>
      </c>
      <c r="C3037">
        <f>INDEX(NationalTeams!B:B,MATCH(B3037,NationalTeams!C:C,0))</f>
        <v>359</v>
      </c>
      <c r="D3037" t="s">
        <v>1228</v>
      </c>
      <c r="E3037">
        <f>INDEX(TeamSports!B:B,MATCH(D3037,TeamSports!C:C,0))</f>
        <v>51</v>
      </c>
      <c r="F3037">
        <f>INDEX(RanksTable!Y:Y,MATCH(B3037,RanksTable!B:B,0))</f>
        <v>7</v>
      </c>
      <c r="H3037" t="str">
        <f t="shared" si="47"/>
        <v>INSERT INTO "TeamRanks" (team_id,team_sport_id,team_rank) VALUES (359,51,7);</v>
      </c>
    </row>
    <row r="3038" spans="2:8" x14ac:dyDescent="0.25">
      <c r="B3038" t="s">
        <v>1129</v>
      </c>
      <c r="C3038">
        <f>INDEX(NationalTeams!B:B,MATCH(B3038,NationalTeams!C:C,0))</f>
        <v>360</v>
      </c>
      <c r="D3038" t="s">
        <v>1228</v>
      </c>
      <c r="E3038">
        <f>INDEX(TeamSports!B:B,MATCH(D3038,TeamSports!C:C,0))</f>
        <v>51</v>
      </c>
      <c r="F3038">
        <f>INDEX(RanksTable!Y:Y,MATCH(B3038,RanksTable!B:B,0))</f>
        <v>7</v>
      </c>
      <c r="H3038" t="str">
        <f t="shared" si="47"/>
        <v>INSERT INTO "TeamRanks" (team_id,team_sport_id,team_rank) VALUES (360,51,7);</v>
      </c>
    </row>
    <row r="3039" spans="2:8" x14ac:dyDescent="0.25">
      <c r="B3039" t="s">
        <v>1130</v>
      </c>
      <c r="C3039">
        <f>INDEX(NationalTeams!B:B,MATCH(B3039,NationalTeams!C:C,0))</f>
        <v>361</v>
      </c>
      <c r="D3039" t="s">
        <v>1228</v>
      </c>
      <c r="E3039">
        <f>INDEX(TeamSports!B:B,MATCH(D3039,TeamSports!C:C,0))</f>
        <v>51</v>
      </c>
      <c r="F3039">
        <f>INDEX(RanksTable!Y:Y,MATCH(B3039,RanksTable!B:B,0))</f>
        <v>7</v>
      </c>
      <c r="H3039" t="str">
        <f t="shared" si="47"/>
        <v>INSERT INTO "TeamRanks" (team_id,team_sport_id,team_rank) VALUES (361,51,7);</v>
      </c>
    </row>
    <row r="3040" spans="2:8" x14ac:dyDescent="0.25">
      <c r="B3040" t="s">
        <v>1131</v>
      </c>
      <c r="C3040">
        <f>INDEX(NationalTeams!B:B,MATCH(B3040,NationalTeams!C:C,0))</f>
        <v>362</v>
      </c>
      <c r="D3040" t="s">
        <v>1228</v>
      </c>
      <c r="E3040">
        <f>INDEX(TeamSports!B:B,MATCH(D3040,TeamSports!C:C,0))</f>
        <v>51</v>
      </c>
      <c r="F3040">
        <f>INDEX(RanksTable!Y:Y,MATCH(B3040,RanksTable!B:B,0))</f>
        <v>7</v>
      </c>
      <c r="H3040" t="str">
        <f t="shared" si="47"/>
        <v>INSERT INTO "TeamRanks" (team_id,team_sport_id,team_rank) VALUES (362,51,7);</v>
      </c>
    </row>
    <row r="3041" spans="2:8" x14ac:dyDescent="0.25">
      <c r="B3041" t="s">
        <v>1132</v>
      </c>
      <c r="C3041">
        <f>INDEX(NationalTeams!B:B,MATCH(B3041,NationalTeams!C:C,0))</f>
        <v>363</v>
      </c>
      <c r="D3041" t="s">
        <v>1228</v>
      </c>
      <c r="E3041">
        <f>INDEX(TeamSports!B:B,MATCH(D3041,TeamSports!C:C,0))</f>
        <v>51</v>
      </c>
      <c r="F3041">
        <f>INDEX(RanksTable!Y:Y,MATCH(B3041,RanksTable!B:B,0))</f>
        <v>4</v>
      </c>
      <c r="H3041" t="str">
        <f t="shared" si="47"/>
        <v>INSERT INTO "TeamRanks" (team_id,team_sport_id,team_rank) VALUES (363,51,4);</v>
      </c>
    </row>
    <row r="3042" spans="2:8" x14ac:dyDescent="0.25">
      <c r="B3042" t="s">
        <v>1133</v>
      </c>
      <c r="C3042">
        <f>INDEX(NationalTeams!B:B,MATCH(B3042,NationalTeams!C:C,0))</f>
        <v>364</v>
      </c>
      <c r="D3042" t="s">
        <v>1228</v>
      </c>
      <c r="E3042">
        <f>INDEX(TeamSports!B:B,MATCH(D3042,TeamSports!C:C,0))</f>
        <v>51</v>
      </c>
      <c r="F3042">
        <f>INDEX(RanksTable!Y:Y,MATCH(B3042,RanksTable!B:B,0))</f>
        <v>7</v>
      </c>
      <c r="H3042" t="str">
        <f t="shared" si="47"/>
        <v>INSERT INTO "TeamRanks" (team_id,team_sport_id,team_rank) VALUES (364,51,7);</v>
      </c>
    </row>
    <row r="3043" spans="2:8" x14ac:dyDescent="0.25">
      <c r="B3043" t="s">
        <v>1134</v>
      </c>
      <c r="C3043">
        <f>INDEX(NationalTeams!B:B,MATCH(B3043,NationalTeams!C:C,0))</f>
        <v>365</v>
      </c>
      <c r="D3043" t="s">
        <v>1228</v>
      </c>
      <c r="E3043">
        <f>INDEX(TeamSports!B:B,MATCH(D3043,TeamSports!C:C,0))</f>
        <v>51</v>
      </c>
      <c r="F3043">
        <f>INDEX(RanksTable!Y:Y,MATCH(B3043,RanksTable!B:B,0))</f>
        <v>7</v>
      </c>
      <c r="H3043" t="str">
        <f t="shared" si="47"/>
        <v>INSERT INTO "TeamRanks" (team_id,team_sport_id,team_rank) VALUES (365,51,7);</v>
      </c>
    </row>
    <row r="3044" spans="2:8" x14ac:dyDescent="0.25">
      <c r="B3044" t="s">
        <v>1135</v>
      </c>
      <c r="C3044">
        <f>INDEX(NationalTeams!B:B,MATCH(B3044,NationalTeams!C:C,0))</f>
        <v>366</v>
      </c>
      <c r="D3044" t="s">
        <v>1228</v>
      </c>
      <c r="E3044">
        <f>INDEX(TeamSports!B:B,MATCH(D3044,TeamSports!C:C,0))</f>
        <v>51</v>
      </c>
      <c r="F3044">
        <f>INDEX(RanksTable!Y:Y,MATCH(B3044,RanksTable!B:B,0))</f>
        <v>7</v>
      </c>
      <c r="H3044" t="str">
        <f t="shared" si="47"/>
        <v>INSERT INTO "TeamRanks" (team_id,team_sport_id,team_rank) VALUES (366,51,7);</v>
      </c>
    </row>
    <row r="3045" spans="2:8" x14ac:dyDescent="0.25">
      <c r="B3045" t="s">
        <v>1136</v>
      </c>
      <c r="C3045">
        <f>INDEX(NationalTeams!B:B,MATCH(B3045,NationalTeams!C:C,0))</f>
        <v>367</v>
      </c>
      <c r="D3045" t="s">
        <v>1228</v>
      </c>
      <c r="E3045">
        <f>INDEX(TeamSports!B:B,MATCH(D3045,TeamSports!C:C,0))</f>
        <v>51</v>
      </c>
      <c r="F3045">
        <f>INDEX(RanksTable!Y:Y,MATCH(B3045,RanksTable!B:B,0))</f>
        <v>7</v>
      </c>
      <c r="H3045" t="str">
        <f t="shared" si="47"/>
        <v>INSERT INTO "TeamRanks" (team_id,team_sport_id,team_rank) VALUES (367,51,7);</v>
      </c>
    </row>
    <row r="3046" spans="2:8" x14ac:dyDescent="0.25">
      <c r="B3046" t="s">
        <v>1137</v>
      </c>
      <c r="C3046">
        <f>INDEX(NationalTeams!B:B,MATCH(B3046,NationalTeams!C:C,0))</f>
        <v>368</v>
      </c>
      <c r="D3046" t="s">
        <v>1228</v>
      </c>
      <c r="E3046">
        <f>INDEX(TeamSports!B:B,MATCH(D3046,TeamSports!C:C,0))</f>
        <v>51</v>
      </c>
      <c r="F3046">
        <f>INDEX(RanksTable!Y:Y,MATCH(B3046,RanksTable!B:B,0))</f>
        <v>7</v>
      </c>
      <c r="H3046" t="str">
        <f t="shared" si="47"/>
        <v>INSERT INTO "TeamRanks" (team_id,team_sport_id,team_rank) VALUES (368,51,7);</v>
      </c>
    </row>
    <row r="3047" spans="2:8" x14ac:dyDescent="0.25">
      <c r="B3047" t="s">
        <v>1138</v>
      </c>
      <c r="C3047">
        <f>INDEX(NationalTeams!B:B,MATCH(B3047,NationalTeams!C:C,0))</f>
        <v>369</v>
      </c>
      <c r="D3047" t="s">
        <v>1228</v>
      </c>
      <c r="E3047">
        <f>INDEX(TeamSports!B:B,MATCH(D3047,TeamSports!C:C,0))</f>
        <v>51</v>
      </c>
      <c r="F3047">
        <f>INDEX(RanksTable!Y:Y,MATCH(B3047,RanksTable!B:B,0))</f>
        <v>7</v>
      </c>
      <c r="H3047" t="str">
        <f t="shared" si="47"/>
        <v>INSERT INTO "TeamRanks" (team_id,team_sport_id,team_rank) VALUES (369,51,7);</v>
      </c>
    </row>
    <row r="3048" spans="2:8" x14ac:dyDescent="0.25">
      <c r="B3048" t="s">
        <v>1139</v>
      </c>
      <c r="C3048">
        <f>INDEX(NationalTeams!B:B,MATCH(B3048,NationalTeams!C:C,0))</f>
        <v>370</v>
      </c>
      <c r="D3048" t="s">
        <v>1228</v>
      </c>
      <c r="E3048">
        <f>INDEX(TeamSports!B:B,MATCH(D3048,TeamSports!C:C,0))</f>
        <v>51</v>
      </c>
      <c r="F3048">
        <f>INDEX(RanksTable!Y:Y,MATCH(B3048,RanksTable!B:B,0))</f>
        <v>7</v>
      </c>
      <c r="H3048" t="str">
        <f t="shared" si="47"/>
        <v>INSERT INTO "TeamRanks" (team_id,team_sport_id,team_rank) VALUES (370,51,7);</v>
      </c>
    </row>
    <row r="3049" spans="2:8" x14ac:dyDescent="0.25">
      <c r="B3049" t="s">
        <v>1140</v>
      </c>
      <c r="C3049">
        <f>INDEX(NationalTeams!B:B,MATCH(B3049,NationalTeams!C:C,0))</f>
        <v>371</v>
      </c>
      <c r="D3049" t="s">
        <v>1228</v>
      </c>
      <c r="E3049">
        <f>INDEX(TeamSports!B:B,MATCH(D3049,TeamSports!C:C,0))</f>
        <v>51</v>
      </c>
      <c r="F3049">
        <f>INDEX(RanksTable!Y:Y,MATCH(B3049,RanksTable!B:B,0))</f>
        <v>7</v>
      </c>
      <c r="H3049" t="str">
        <f t="shared" si="47"/>
        <v>INSERT INTO "TeamRanks" (team_id,team_sport_id,team_rank) VALUES (371,51,7);</v>
      </c>
    </row>
    <row r="3050" spans="2:8" x14ac:dyDescent="0.25">
      <c r="B3050" t="s">
        <v>1141</v>
      </c>
      <c r="C3050">
        <f>INDEX(NationalTeams!B:B,MATCH(B3050,NationalTeams!C:C,0))</f>
        <v>372</v>
      </c>
      <c r="D3050" t="s">
        <v>1228</v>
      </c>
      <c r="E3050">
        <f>INDEX(TeamSports!B:B,MATCH(D3050,TeamSports!C:C,0))</f>
        <v>51</v>
      </c>
      <c r="F3050">
        <f>INDEX(RanksTable!Y:Y,MATCH(B3050,RanksTable!B:B,0))</f>
        <v>7</v>
      </c>
      <c r="H3050" t="str">
        <f t="shared" si="47"/>
        <v>INSERT INTO "TeamRanks" (team_id,team_sport_id,team_rank) VALUES (372,51,7);</v>
      </c>
    </row>
    <row r="3051" spans="2:8" x14ac:dyDescent="0.25">
      <c r="B3051" t="s">
        <v>1142</v>
      </c>
      <c r="C3051">
        <f>INDEX(NationalTeams!B:B,MATCH(B3051,NationalTeams!C:C,0))</f>
        <v>373</v>
      </c>
      <c r="D3051" t="s">
        <v>1228</v>
      </c>
      <c r="E3051">
        <f>INDEX(TeamSports!B:B,MATCH(D3051,TeamSports!C:C,0))</f>
        <v>51</v>
      </c>
      <c r="F3051">
        <f>INDEX(RanksTable!Y:Y,MATCH(B3051,RanksTable!B:B,0))</f>
        <v>7</v>
      </c>
      <c r="H3051" t="str">
        <f t="shared" si="47"/>
        <v>INSERT INTO "TeamRanks" (team_id,team_sport_id,team_rank) VALUES (373,51,7);</v>
      </c>
    </row>
    <row r="3052" spans="2:8" x14ac:dyDescent="0.25">
      <c r="B3052" t="s">
        <v>1143</v>
      </c>
      <c r="C3052">
        <f>INDEX(NationalTeams!B:B,MATCH(B3052,NationalTeams!C:C,0))</f>
        <v>374</v>
      </c>
      <c r="D3052" t="s">
        <v>1228</v>
      </c>
      <c r="E3052">
        <f>INDEX(TeamSports!B:B,MATCH(D3052,TeamSports!C:C,0))</f>
        <v>51</v>
      </c>
      <c r="F3052">
        <f>INDEX(RanksTable!Y:Y,MATCH(B3052,RanksTable!B:B,0))</f>
        <v>7</v>
      </c>
      <c r="H3052" t="str">
        <f t="shared" si="47"/>
        <v>INSERT INTO "TeamRanks" (team_id,team_sport_id,team_rank) VALUES (374,51,7);</v>
      </c>
    </row>
    <row r="3053" spans="2:8" x14ac:dyDescent="0.25">
      <c r="B3053" t="s">
        <v>1144</v>
      </c>
      <c r="C3053">
        <f>INDEX(NationalTeams!B:B,MATCH(B3053,NationalTeams!C:C,0))</f>
        <v>375</v>
      </c>
      <c r="D3053" t="s">
        <v>1228</v>
      </c>
      <c r="E3053">
        <f>INDEX(TeamSports!B:B,MATCH(D3053,TeamSports!C:C,0))</f>
        <v>51</v>
      </c>
      <c r="F3053">
        <f>INDEX(RanksTable!Y:Y,MATCH(B3053,RanksTable!B:B,0))</f>
        <v>7</v>
      </c>
      <c r="H3053" t="str">
        <f t="shared" si="47"/>
        <v>INSERT INTO "TeamRanks" (team_id,team_sport_id,team_rank) VALUES (375,51,7);</v>
      </c>
    </row>
    <row r="3054" spans="2:8" x14ac:dyDescent="0.25">
      <c r="B3054" t="s">
        <v>1145</v>
      </c>
      <c r="C3054">
        <f>INDEX(NationalTeams!B:B,MATCH(B3054,NationalTeams!C:C,0))</f>
        <v>376</v>
      </c>
      <c r="D3054" t="s">
        <v>1228</v>
      </c>
      <c r="E3054">
        <f>INDEX(TeamSports!B:B,MATCH(D3054,TeamSports!C:C,0))</f>
        <v>51</v>
      </c>
      <c r="F3054">
        <f>INDEX(RanksTable!Y:Y,MATCH(B3054,RanksTable!B:B,0))</f>
        <v>6</v>
      </c>
      <c r="H3054" t="str">
        <f t="shared" si="47"/>
        <v>INSERT INTO "TeamRanks" (team_id,team_sport_id,team_rank) VALUES (376,51,6);</v>
      </c>
    </row>
    <row r="3055" spans="2:8" x14ac:dyDescent="0.25">
      <c r="B3055" t="s">
        <v>1146</v>
      </c>
      <c r="C3055">
        <f>INDEX(NationalTeams!B:B,MATCH(B3055,NationalTeams!C:C,0))</f>
        <v>377</v>
      </c>
      <c r="D3055" t="s">
        <v>1228</v>
      </c>
      <c r="E3055">
        <f>INDEX(TeamSports!B:B,MATCH(D3055,TeamSports!C:C,0))</f>
        <v>51</v>
      </c>
      <c r="F3055">
        <f>INDEX(RanksTable!Y:Y,MATCH(B3055,RanksTable!B:B,0))</f>
        <v>2</v>
      </c>
      <c r="H3055" t="str">
        <f t="shared" si="47"/>
        <v>INSERT INTO "TeamRanks" (team_id,team_sport_id,team_rank) VALUES (377,51,2);</v>
      </c>
    </row>
    <row r="3056" spans="2:8" x14ac:dyDescent="0.25">
      <c r="B3056" t="s">
        <v>1147</v>
      </c>
      <c r="C3056">
        <f>INDEX(NationalTeams!B:B,MATCH(B3056,NationalTeams!C:C,0))</f>
        <v>378</v>
      </c>
      <c r="D3056" t="s">
        <v>1228</v>
      </c>
      <c r="E3056">
        <f>INDEX(TeamSports!B:B,MATCH(D3056,TeamSports!C:C,0))</f>
        <v>51</v>
      </c>
      <c r="F3056">
        <f>INDEX(RanksTable!Y:Y,MATCH(B3056,RanksTable!B:B,0))</f>
        <v>7</v>
      </c>
      <c r="H3056" t="str">
        <f t="shared" si="47"/>
        <v>INSERT INTO "TeamRanks" (team_id,team_sport_id,team_rank) VALUES (378,51,7);</v>
      </c>
    </row>
    <row r="3057" spans="2:8" x14ac:dyDescent="0.25">
      <c r="B3057" t="s">
        <v>1148</v>
      </c>
      <c r="C3057">
        <f>INDEX(NationalTeams!B:B,MATCH(B3057,NationalTeams!C:C,0))</f>
        <v>379</v>
      </c>
      <c r="D3057" t="s">
        <v>1228</v>
      </c>
      <c r="E3057">
        <f>INDEX(TeamSports!B:B,MATCH(D3057,TeamSports!C:C,0))</f>
        <v>51</v>
      </c>
      <c r="F3057">
        <f>INDEX(RanksTable!Y:Y,MATCH(B3057,RanksTable!B:B,0))</f>
        <v>3</v>
      </c>
      <c r="H3057" t="str">
        <f t="shared" si="47"/>
        <v>INSERT INTO "TeamRanks" (team_id,team_sport_id,team_rank) VALUES (379,51,3);</v>
      </c>
    </row>
    <row r="3058" spans="2:8" x14ac:dyDescent="0.25">
      <c r="B3058" t="s">
        <v>1149</v>
      </c>
      <c r="C3058">
        <f>INDEX(NationalTeams!B:B,MATCH(B3058,NationalTeams!C:C,0))</f>
        <v>380</v>
      </c>
      <c r="D3058" t="s">
        <v>1228</v>
      </c>
      <c r="E3058">
        <f>INDEX(TeamSports!B:B,MATCH(D3058,TeamSports!C:C,0))</f>
        <v>51</v>
      </c>
      <c r="F3058">
        <f>INDEX(RanksTable!Y:Y,MATCH(B3058,RanksTable!B:B,0))</f>
        <v>7</v>
      </c>
      <c r="H3058" t="str">
        <f t="shared" si="47"/>
        <v>INSERT INTO "TeamRanks" (team_id,team_sport_id,team_rank) VALUES (380,51,7);</v>
      </c>
    </row>
    <row r="3059" spans="2:8" x14ac:dyDescent="0.25">
      <c r="B3059" t="s">
        <v>1150</v>
      </c>
      <c r="C3059">
        <f>INDEX(NationalTeams!B:B,MATCH(B3059,NationalTeams!C:C,0))</f>
        <v>381</v>
      </c>
      <c r="D3059" t="s">
        <v>1228</v>
      </c>
      <c r="E3059">
        <f>INDEX(TeamSports!B:B,MATCH(D3059,TeamSports!C:C,0))</f>
        <v>51</v>
      </c>
      <c r="F3059">
        <f>INDEX(RanksTable!Y:Y,MATCH(B3059,RanksTable!B:B,0))</f>
        <v>5</v>
      </c>
      <c r="H3059" t="str">
        <f t="shared" si="47"/>
        <v>INSERT INTO "TeamRanks" (team_id,team_sport_id,team_rank) VALUES (381,51,5);</v>
      </c>
    </row>
    <row r="3060" spans="2:8" x14ac:dyDescent="0.25">
      <c r="B3060" t="s">
        <v>1151</v>
      </c>
      <c r="C3060">
        <f>INDEX(NationalTeams!B:B,MATCH(B3060,NationalTeams!C:C,0))</f>
        <v>382</v>
      </c>
      <c r="D3060" t="s">
        <v>1228</v>
      </c>
      <c r="E3060">
        <f>INDEX(TeamSports!B:B,MATCH(D3060,TeamSports!C:C,0))</f>
        <v>51</v>
      </c>
      <c r="F3060">
        <f>INDEX(RanksTable!Y:Y,MATCH(B3060,RanksTable!B:B,0))</f>
        <v>7</v>
      </c>
      <c r="H3060" t="str">
        <f t="shared" si="47"/>
        <v>INSERT INTO "TeamRanks" (team_id,team_sport_id,team_rank) VALUES (382,51,7);</v>
      </c>
    </row>
    <row r="3061" spans="2:8" x14ac:dyDescent="0.25">
      <c r="B3061" t="s">
        <v>1152</v>
      </c>
      <c r="C3061">
        <f>INDEX(NationalTeams!B:B,MATCH(B3061,NationalTeams!C:C,0))</f>
        <v>383</v>
      </c>
      <c r="D3061" t="s">
        <v>1228</v>
      </c>
      <c r="E3061">
        <f>INDEX(TeamSports!B:B,MATCH(D3061,TeamSports!C:C,0))</f>
        <v>51</v>
      </c>
      <c r="F3061">
        <f>INDEX(RanksTable!Y:Y,MATCH(B3061,RanksTable!B:B,0))</f>
        <v>7</v>
      </c>
      <c r="H3061" t="str">
        <f t="shared" si="47"/>
        <v>INSERT INTO "TeamRanks" (team_id,team_sport_id,team_rank) VALUES (383,51,7);</v>
      </c>
    </row>
    <row r="3062" spans="2:8" x14ac:dyDescent="0.25">
      <c r="B3062" t="s">
        <v>1153</v>
      </c>
      <c r="C3062">
        <f>INDEX(NationalTeams!B:B,MATCH(B3062,NationalTeams!C:C,0))</f>
        <v>384</v>
      </c>
      <c r="D3062" t="s">
        <v>1228</v>
      </c>
      <c r="E3062">
        <f>INDEX(TeamSports!B:B,MATCH(D3062,TeamSports!C:C,0))</f>
        <v>51</v>
      </c>
      <c r="F3062">
        <f>INDEX(RanksTable!Y:Y,MATCH(B3062,RanksTable!B:B,0))</f>
        <v>7</v>
      </c>
      <c r="H3062" t="str">
        <f t="shared" si="47"/>
        <v>INSERT INTO "TeamRanks" (team_id,team_sport_id,team_rank) VALUES (384,51,7);</v>
      </c>
    </row>
    <row r="3063" spans="2:8" x14ac:dyDescent="0.25">
      <c r="B3063" t="s">
        <v>1154</v>
      </c>
      <c r="C3063">
        <f>INDEX(NationalTeams!B:B,MATCH(B3063,NationalTeams!C:C,0))</f>
        <v>385</v>
      </c>
      <c r="D3063" t="s">
        <v>1228</v>
      </c>
      <c r="E3063">
        <f>INDEX(TeamSports!B:B,MATCH(D3063,TeamSports!C:C,0))</f>
        <v>51</v>
      </c>
      <c r="F3063">
        <f>INDEX(RanksTable!Y:Y,MATCH(B3063,RanksTable!B:B,0))</f>
        <v>7</v>
      </c>
      <c r="H3063" t="str">
        <f t="shared" si="47"/>
        <v>INSERT INTO "TeamRanks" (team_id,team_sport_id,team_rank) VALUES (385,51,7);</v>
      </c>
    </row>
    <row r="3064" spans="2:8" x14ac:dyDescent="0.25">
      <c r="B3064" t="s">
        <v>1155</v>
      </c>
      <c r="C3064">
        <f>INDEX(NationalTeams!B:B,MATCH(B3064,NationalTeams!C:C,0))</f>
        <v>386</v>
      </c>
      <c r="D3064" t="s">
        <v>1228</v>
      </c>
      <c r="E3064">
        <f>INDEX(TeamSports!B:B,MATCH(D3064,TeamSports!C:C,0))</f>
        <v>51</v>
      </c>
      <c r="F3064">
        <f>INDEX(RanksTable!Y:Y,MATCH(B3064,RanksTable!B:B,0))</f>
        <v>7</v>
      </c>
      <c r="H3064" t="str">
        <f t="shared" si="47"/>
        <v>INSERT INTO "TeamRanks" (team_id,team_sport_id,team_rank) VALUES (386,51,7);</v>
      </c>
    </row>
    <row r="3065" spans="2:8" x14ac:dyDescent="0.25">
      <c r="B3065" t="s">
        <v>1156</v>
      </c>
      <c r="C3065">
        <f>INDEX(NationalTeams!B:B,MATCH(B3065,NationalTeams!C:C,0))</f>
        <v>387</v>
      </c>
      <c r="D3065" t="s">
        <v>1228</v>
      </c>
      <c r="E3065">
        <f>INDEX(TeamSports!B:B,MATCH(D3065,TeamSports!C:C,0))</f>
        <v>51</v>
      </c>
      <c r="F3065">
        <f>INDEX(RanksTable!Y:Y,MATCH(B3065,RanksTable!B:B,0))</f>
        <v>7</v>
      </c>
      <c r="H3065" t="str">
        <f t="shared" si="47"/>
        <v>INSERT INTO "TeamRanks" (team_id,team_sport_id,team_rank) VALUES (387,51,7);</v>
      </c>
    </row>
    <row r="3066" spans="2:8" x14ac:dyDescent="0.25">
      <c r="B3066" t="s">
        <v>1157</v>
      </c>
      <c r="C3066">
        <f>INDEX(NationalTeams!B:B,MATCH(B3066,NationalTeams!C:C,0))</f>
        <v>388</v>
      </c>
      <c r="D3066" t="s">
        <v>1228</v>
      </c>
      <c r="E3066">
        <f>INDEX(TeamSports!B:B,MATCH(D3066,TeamSports!C:C,0))</f>
        <v>51</v>
      </c>
      <c r="F3066">
        <f>INDEX(RanksTable!Y:Y,MATCH(B3066,RanksTable!B:B,0))</f>
        <v>7</v>
      </c>
      <c r="H3066" t="str">
        <f t="shared" si="47"/>
        <v>INSERT INTO "TeamRanks" (team_id,team_sport_id,team_rank) VALUES (388,51,7);</v>
      </c>
    </row>
    <row r="3067" spans="2:8" x14ac:dyDescent="0.25">
      <c r="B3067" t="s">
        <v>1158</v>
      </c>
      <c r="C3067">
        <f>INDEX(NationalTeams!B:B,MATCH(B3067,NationalTeams!C:C,0))</f>
        <v>389</v>
      </c>
      <c r="D3067" t="s">
        <v>1228</v>
      </c>
      <c r="E3067">
        <f>INDEX(TeamSports!B:B,MATCH(D3067,TeamSports!C:C,0))</f>
        <v>51</v>
      </c>
      <c r="F3067">
        <f>INDEX(RanksTable!Y:Y,MATCH(B3067,RanksTable!B:B,0))</f>
        <v>5</v>
      </c>
      <c r="H3067" t="str">
        <f t="shared" si="47"/>
        <v>INSERT INTO "TeamRanks" (team_id,team_sport_id,team_rank) VALUES (389,51,5);</v>
      </c>
    </row>
    <row r="3068" spans="2:8" x14ac:dyDescent="0.25">
      <c r="B3068" t="s">
        <v>1159</v>
      </c>
      <c r="C3068">
        <f>INDEX(NationalTeams!B:B,MATCH(B3068,NationalTeams!C:C,0))</f>
        <v>390</v>
      </c>
      <c r="D3068" t="s">
        <v>1228</v>
      </c>
      <c r="E3068">
        <f>INDEX(TeamSports!B:B,MATCH(D3068,TeamSports!C:C,0))</f>
        <v>51</v>
      </c>
      <c r="F3068">
        <f>INDEX(RanksTable!Y:Y,MATCH(B3068,RanksTable!B:B,0))</f>
        <v>6</v>
      </c>
      <c r="H3068" t="str">
        <f t="shared" si="47"/>
        <v>INSERT INTO "TeamRanks" (team_id,team_sport_id,team_rank) VALUES (390,51,6);</v>
      </c>
    </row>
    <row r="3069" spans="2:8" x14ac:dyDescent="0.25">
      <c r="B3069" t="s">
        <v>1160</v>
      </c>
      <c r="C3069">
        <f>INDEX(NationalTeams!B:B,MATCH(B3069,NationalTeams!C:C,0))</f>
        <v>391</v>
      </c>
      <c r="D3069" t="s">
        <v>1228</v>
      </c>
      <c r="E3069">
        <f>INDEX(TeamSports!B:B,MATCH(D3069,TeamSports!C:C,0))</f>
        <v>51</v>
      </c>
      <c r="F3069">
        <f>INDEX(RanksTable!Y:Y,MATCH(B3069,RanksTable!B:B,0))</f>
        <v>7</v>
      </c>
      <c r="H3069" t="str">
        <f t="shared" si="47"/>
        <v>INSERT INTO "TeamRanks" (team_id,team_sport_id,team_rank) VALUES (391,51,7);</v>
      </c>
    </row>
    <row r="3070" spans="2:8" x14ac:dyDescent="0.25">
      <c r="B3070" t="s">
        <v>1161</v>
      </c>
      <c r="C3070">
        <f>INDEX(NationalTeams!B:B,MATCH(B3070,NationalTeams!C:C,0))</f>
        <v>392</v>
      </c>
      <c r="D3070" t="s">
        <v>1228</v>
      </c>
      <c r="E3070">
        <f>INDEX(TeamSports!B:B,MATCH(D3070,TeamSports!C:C,0))</f>
        <v>51</v>
      </c>
      <c r="F3070">
        <f>INDEX(RanksTable!Y:Y,MATCH(B3070,RanksTable!B:B,0))</f>
        <v>7</v>
      </c>
      <c r="H3070" t="str">
        <f t="shared" si="47"/>
        <v>INSERT INTO "TeamRanks" (team_id,team_sport_id,team_rank) VALUES (392,51,7);</v>
      </c>
    </row>
    <row r="3071" spans="2:8" x14ac:dyDescent="0.25">
      <c r="B3071" t="s">
        <v>1162</v>
      </c>
      <c r="C3071">
        <f>INDEX(NationalTeams!B:B,MATCH(B3071,NationalTeams!C:C,0))</f>
        <v>393</v>
      </c>
      <c r="D3071" t="s">
        <v>1228</v>
      </c>
      <c r="E3071">
        <f>INDEX(TeamSports!B:B,MATCH(D3071,TeamSports!C:C,0))</f>
        <v>51</v>
      </c>
      <c r="F3071">
        <f>INDEX(RanksTable!Y:Y,MATCH(B3071,RanksTable!B:B,0))</f>
        <v>7</v>
      </c>
      <c r="H3071" t="str">
        <f t="shared" si="47"/>
        <v>INSERT INTO "TeamRanks" (team_id,team_sport_id,team_rank) VALUES (393,51,7);</v>
      </c>
    </row>
    <row r="3072" spans="2:8" x14ac:dyDescent="0.25">
      <c r="B3072" t="s">
        <v>1163</v>
      </c>
      <c r="C3072">
        <f>INDEX(NationalTeams!B:B,MATCH(B3072,NationalTeams!C:C,0))</f>
        <v>394</v>
      </c>
      <c r="D3072" t="s">
        <v>1228</v>
      </c>
      <c r="E3072">
        <f>INDEX(TeamSports!B:B,MATCH(D3072,TeamSports!C:C,0))</f>
        <v>51</v>
      </c>
      <c r="F3072">
        <f>INDEX(RanksTable!Y:Y,MATCH(B3072,RanksTable!B:B,0))</f>
        <v>3</v>
      </c>
      <c r="H3072" t="str">
        <f t="shared" si="47"/>
        <v>INSERT INTO "TeamRanks" (team_id,team_sport_id,team_rank) VALUES (394,51,3);</v>
      </c>
    </row>
    <row r="3073" spans="2:8" x14ac:dyDescent="0.25">
      <c r="B3073" t="s">
        <v>1164</v>
      </c>
      <c r="C3073">
        <f>INDEX(NationalTeams!B:B,MATCH(B3073,NationalTeams!C:C,0))</f>
        <v>395</v>
      </c>
      <c r="D3073" t="s">
        <v>1228</v>
      </c>
      <c r="E3073">
        <f>INDEX(TeamSports!B:B,MATCH(D3073,TeamSports!C:C,0))</f>
        <v>51</v>
      </c>
      <c r="F3073">
        <f>INDEX(RanksTable!Y:Y,MATCH(B3073,RanksTable!B:B,0))</f>
        <v>7</v>
      </c>
      <c r="H3073" t="str">
        <f t="shared" si="47"/>
        <v>INSERT INTO "TeamRanks" (team_id,team_sport_id,team_rank) VALUES (395,51,7);</v>
      </c>
    </row>
    <row r="3074" spans="2:8" x14ac:dyDescent="0.25">
      <c r="B3074" t="s">
        <v>1165</v>
      </c>
      <c r="C3074">
        <f>INDEX(NationalTeams!B:B,MATCH(B3074,NationalTeams!C:C,0))</f>
        <v>396</v>
      </c>
      <c r="D3074" t="s">
        <v>1228</v>
      </c>
      <c r="E3074">
        <f>INDEX(TeamSports!B:B,MATCH(D3074,TeamSports!C:C,0))</f>
        <v>51</v>
      </c>
      <c r="F3074">
        <f>INDEX(RanksTable!Y:Y,MATCH(B3074,RanksTable!B:B,0))</f>
        <v>7</v>
      </c>
      <c r="H3074" t="str">
        <f t="shared" si="47"/>
        <v>INSERT INTO "TeamRanks" (team_id,team_sport_id,team_rank) VALUES (396,51,7);</v>
      </c>
    </row>
    <row r="3075" spans="2:8" x14ac:dyDescent="0.25">
      <c r="B3075" t="s">
        <v>1166</v>
      </c>
      <c r="C3075">
        <f>INDEX(NationalTeams!B:B,MATCH(B3075,NationalTeams!C:C,0))</f>
        <v>397</v>
      </c>
      <c r="D3075" t="s">
        <v>1228</v>
      </c>
      <c r="E3075">
        <f>INDEX(TeamSports!B:B,MATCH(D3075,TeamSports!C:C,0))</f>
        <v>51</v>
      </c>
      <c r="F3075">
        <f>INDEX(RanksTable!Y:Y,MATCH(B3075,RanksTable!B:B,0))</f>
        <v>7</v>
      </c>
      <c r="H3075" t="str">
        <f t="shared" si="47"/>
        <v>INSERT INTO "TeamRanks" (team_id,team_sport_id,team_rank) VALUES (397,51,7);</v>
      </c>
    </row>
    <row r="3076" spans="2:8" x14ac:dyDescent="0.25">
      <c r="B3076" t="s">
        <v>1167</v>
      </c>
      <c r="C3076">
        <f>INDEX(NationalTeams!B:B,MATCH(B3076,NationalTeams!C:C,0))</f>
        <v>398</v>
      </c>
      <c r="D3076" t="s">
        <v>1228</v>
      </c>
      <c r="E3076">
        <f>INDEX(TeamSports!B:B,MATCH(D3076,TeamSports!C:C,0))</f>
        <v>51</v>
      </c>
      <c r="F3076">
        <f>INDEX(RanksTable!Y:Y,MATCH(B3076,RanksTable!B:B,0))</f>
        <v>6</v>
      </c>
      <c r="H3076" t="str">
        <f t="shared" ref="H3076:H3139" si="48">_xlfn.CONCAT($H$1,$L$1,$C$1,$L$1," ",$J$1,$C$2,$N$1,$E$2,$N$1,$F$2,$K$1,$I$1,$J$1,C3076,$N$1,E3076,$N$1,F3076,$K$1,$O$1)</f>
        <v>INSERT INTO "TeamRanks" (team_id,team_sport_id,team_rank) VALUES (398,51,6);</v>
      </c>
    </row>
    <row r="3077" spans="2:8" x14ac:dyDescent="0.25">
      <c r="B3077" t="s">
        <v>1168</v>
      </c>
      <c r="C3077">
        <f>INDEX(NationalTeams!B:B,MATCH(B3077,NationalTeams!C:C,0))</f>
        <v>399</v>
      </c>
      <c r="D3077" t="s">
        <v>1228</v>
      </c>
      <c r="E3077">
        <f>INDEX(TeamSports!B:B,MATCH(D3077,TeamSports!C:C,0))</f>
        <v>51</v>
      </c>
      <c r="F3077">
        <f>INDEX(RanksTable!Y:Y,MATCH(B3077,RanksTable!B:B,0))</f>
        <v>5</v>
      </c>
      <c r="H3077" t="str">
        <f t="shared" si="48"/>
        <v>INSERT INTO "TeamRanks" (team_id,team_sport_id,team_rank) VALUES (399,51,5);</v>
      </c>
    </row>
    <row r="3078" spans="2:8" x14ac:dyDescent="0.25">
      <c r="B3078" t="s">
        <v>1169</v>
      </c>
      <c r="C3078">
        <f>INDEX(NationalTeams!B:B,MATCH(B3078,NationalTeams!C:C,0))</f>
        <v>400</v>
      </c>
      <c r="D3078" t="s">
        <v>1228</v>
      </c>
      <c r="E3078">
        <f>INDEX(TeamSports!B:B,MATCH(D3078,TeamSports!C:C,0))</f>
        <v>51</v>
      </c>
      <c r="F3078">
        <f>INDEX(RanksTable!Y:Y,MATCH(B3078,RanksTable!B:B,0))</f>
        <v>7</v>
      </c>
      <c r="H3078" t="str">
        <f t="shared" si="48"/>
        <v>INSERT INTO "TeamRanks" (team_id,team_sport_id,team_rank) VALUES (400,51,7);</v>
      </c>
    </row>
    <row r="3079" spans="2:8" x14ac:dyDescent="0.25">
      <c r="B3079" t="s">
        <v>1170</v>
      </c>
      <c r="C3079">
        <f>INDEX(NationalTeams!B:B,MATCH(B3079,NationalTeams!C:C,0))</f>
        <v>401</v>
      </c>
      <c r="D3079" t="s">
        <v>1228</v>
      </c>
      <c r="E3079">
        <f>INDEX(TeamSports!B:B,MATCH(D3079,TeamSports!C:C,0))</f>
        <v>51</v>
      </c>
      <c r="F3079">
        <f>INDEX(RanksTable!Y:Y,MATCH(B3079,RanksTable!B:B,0))</f>
        <v>7</v>
      </c>
      <c r="H3079" t="str">
        <f t="shared" si="48"/>
        <v>INSERT INTO "TeamRanks" (team_id,team_sport_id,team_rank) VALUES (401,51,7);</v>
      </c>
    </row>
    <row r="3080" spans="2:8" x14ac:dyDescent="0.25">
      <c r="B3080" t="s">
        <v>1171</v>
      </c>
      <c r="C3080">
        <f>INDEX(NationalTeams!B:B,MATCH(B3080,NationalTeams!C:C,0))</f>
        <v>402</v>
      </c>
      <c r="D3080" t="s">
        <v>1228</v>
      </c>
      <c r="E3080">
        <f>INDEX(TeamSports!B:B,MATCH(D3080,TeamSports!C:C,0))</f>
        <v>51</v>
      </c>
      <c r="F3080">
        <f>INDEX(RanksTable!Y:Y,MATCH(B3080,RanksTable!B:B,0))</f>
        <v>7</v>
      </c>
      <c r="H3080" t="str">
        <f t="shared" si="48"/>
        <v>INSERT INTO "TeamRanks" (team_id,team_sport_id,team_rank) VALUES (402,51,7);</v>
      </c>
    </row>
    <row r="3081" spans="2:8" x14ac:dyDescent="0.25">
      <c r="B3081" t="s">
        <v>1172</v>
      </c>
      <c r="C3081">
        <f>INDEX(NationalTeams!B:B,MATCH(B3081,NationalTeams!C:C,0))</f>
        <v>403</v>
      </c>
      <c r="D3081" t="s">
        <v>1228</v>
      </c>
      <c r="E3081">
        <f>INDEX(TeamSports!B:B,MATCH(D3081,TeamSports!C:C,0))</f>
        <v>51</v>
      </c>
      <c r="F3081">
        <f>INDEX(RanksTable!Y:Y,MATCH(B3081,RanksTable!B:B,0))</f>
        <v>7</v>
      </c>
      <c r="H3081" t="str">
        <f t="shared" si="48"/>
        <v>INSERT INTO "TeamRanks" (team_id,team_sport_id,team_rank) VALUES (403,51,7);</v>
      </c>
    </row>
    <row r="3082" spans="2:8" x14ac:dyDescent="0.25">
      <c r="B3082" t="s">
        <v>1173</v>
      </c>
      <c r="C3082">
        <f>INDEX(NationalTeams!B:B,MATCH(B3082,NationalTeams!C:C,0))</f>
        <v>404</v>
      </c>
      <c r="D3082" t="s">
        <v>1228</v>
      </c>
      <c r="E3082">
        <f>INDEX(TeamSports!B:B,MATCH(D3082,TeamSports!C:C,0))</f>
        <v>51</v>
      </c>
      <c r="F3082">
        <f>INDEX(RanksTable!Y:Y,MATCH(B3082,RanksTable!B:B,0))</f>
        <v>7</v>
      </c>
      <c r="H3082" t="str">
        <f t="shared" si="48"/>
        <v>INSERT INTO "TeamRanks" (team_id,team_sport_id,team_rank) VALUES (404,51,7);</v>
      </c>
    </row>
    <row r="3083" spans="2:8" x14ac:dyDescent="0.25">
      <c r="B3083" t="s">
        <v>1174</v>
      </c>
      <c r="C3083">
        <f>INDEX(NationalTeams!B:B,MATCH(B3083,NationalTeams!C:C,0))</f>
        <v>405</v>
      </c>
      <c r="D3083" t="s">
        <v>1228</v>
      </c>
      <c r="E3083">
        <f>INDEX(TeamSports!B:B,MATCH(D3083,TeamSports!C:C,0))</f>
        <v>51</v>
      </c>
      <c r="F3083">
        <f>INDEX(RanksTable!Y:Y,MATCH(B3083,RanksTable!B:B,0))</f>
        <v>7</v>
      </c>
      <c r="H3083" t="str">
        <f t="shared" si="48"/>
        <v>INSERT INTO "TeamRanks" (team_id,team_sport_id,team_rank) VALUES (405,51,7);</v>
      </c>
    </row>
    <row r="3084" spans="2:8" x14ac:dyDescent="0.25">
      <c r="B3084" t="s">
        <v>1175</v>
      </c>
      <c r="C3084">
        <f>INDEX(NationalTeams!B:B,MATCH(B3084,NationalTeams!C:C,0))</f>
        <v>406</v>
      </c>
      <c r="D3084" t="s">
        <v>1228</v>
      </c>
      <c r="E3084">
        <f>INDEX(TeamSports!B:B,MATCH(D3084,TeamSports!C:C,0))</f>
        <v>51</v>
      </c>
      <c r="F3084">
        <f>INDEX(RanksTable!Y:Y,MATCH(B3084,RanksTable!B:B,0))</f>
        <v>7</v>
      </c>
      <c r="H3084" t="str">
        <f t="shared" si="48"/>
        <v>INSERT INTO "TeamRanks" (team_id,team_sport_id,team_rank) VALUES (406,51,7);</v>
      </c>
    </row>
    <row r="3085" spans="2:8" x14ac:dyDescent="0.25">
      <c r="B3085" t="s">
        <v>1176</v>
      </c>
      <c r="C3085">
        <f>INDEX(NationalTeams!B:B,MATCH(B3085,NationalTeams!C:C,0))</f>
        <v>407</v>
      </c>
      <c r="D3085" t="s">
        <v>1228</v>
      </c>
      <c r="E3085">
        <f>INDEX(TeamSports!B:B,MATCH(D3085,TeamSports!C:C,0))</f>
        <v>51</v>
      </c>
      <c r="F3085">
        <f>INDEX(RanksTable!Y:Y,MATCH(B3085,RanksTable!B:B,0))</f>
        <v>7</v>
      </c>
      <c r="H3085" t="str">
        <f t="shared" si="48"/>
        <v>INSERT INTO "TeamRanks" (team_id,team_sport_id,team_rank) VALUES (407,51,7);</v>
      </c>
    </row>
    <row r="3086" spans="2:8" x14ac:dyDescent="0.25">
      <c r="B3086" t="s">
        <v>1177</v>
      </c>
      <c r="C3086">
        <f>INDEX(NationalTeams!B:B,MATCH(B3086,NationalTeams!C:C,0))</f>
        <v>408</v>
      </c>
      <c r="D3086" t="s">
        <v>1228</v>
      </c>
      <c r="E3086">
        <f>INDEX(TeamSports!B:B,MATCH(D3086,TeamSports!C:C,0))</f>
        <v>51</v>
      </c>
      <c r="F3086">
        <f>INDEX(RanksTable!Y:Y,MATCH(B3086,RanksTable!B:B,0))</f>
        <v>6</v>
      </c>
      <c r="H3086" t="str">
        <f t="shared" si="48"/>
        <v>INSERT INTO "TeamRanks" (team_id,team_sport_id,team_rank) VALUES (408,51,6);</v>
      </c>
    </row>
    <row r="3087" spans="2:8" x14ac:dyDescent="0.25">
      <c r="B3087" t="s">
        <v>1178</v>
      </c>
      <c r="C3087">
        <f>INDEX(NationalTeams!B:B,MATCH(B3087,NationalTeams!C:C,0))</f>
        <v>409</v>
      </c>
      <c r="D3087" t="s">
        <v>1228</v>
      </c>
      <c r="E3087">
        <f>INDEX(TeamSports!B:B,MATCH(D3087,TeamSports!C:C,0))</f>
        <v>51</v>
      </c>
      <c r="F3087">
        <f>INDEX(RanksTable!Y:Y,MATCH(B3087,RanksTable!B:B,0))</f>
        <v>7</v>
      </c>
      <c r="H3087" t="str">
        <f t="shared" si="48"/>
        <v>INSERT INTO "TeamRanks" (team_id,team_sport_id,team_rank) VALUES (409,51,7);</v>
      </c>
    </row>
    <row r="3088" spans="2:8" x14ac:dyDescent="0.25">
      <c r="B3088" t="s">
        <v>1179</v>
      </c>
      <c r="C3088">
        <f>INDEX(NationalTeams!B:B,MATCH(B3088,NationalTeams!C:C,0))</f>
        <v>410</v>
      </c>
      <c r="D3088" t="s">
        <v>1228</v>
      </c>
      <c r="E3088">
        <f>INDEX(TeamSports!B:B,MATCH(D3088,TeamSports!C:C,0))</f>
        <v>51</v>
      </c>
      <c r="F3088">
        <f>INDEX(RanksTable!Y:Y,MATCH(B3088,RanksTable!B:B,0))</f>
        <v>7</v>
      </c>
      <c r="H3088" t="str">
        <f t="shared" si="48"/>
        <v>INSERT INTO "TeamRanks" (team_id,team_sport_id,team_rank) VALUES (410,51,7);</v>
      </c>
    </row>
    <row r="3089" spans="2:8" x14ac:dyDescent="0.25">
      <c r="B3089" t="s">
        <v>1180</v>
      </c>
      <c r="C3089">
        <f>INDEX(NationalTeams!B:B,MATCH(B3089,NationalTeams!C:C,0))</f>
        <v>411</v>
      </c>
      <c r="D3089" t="s">
        <v>1228</v>
      </c>
      <c r="E3089">
        <f>INDEX(TeamSports!B:B,MATCH(D3089,TeamSports!C:C,0))</f>
        <v>51</v>
      </c>
      <c r="F3089">
        <f>INDEX(RanksTable!Y:Y,MATCH(B3089,RanksTable!B:B,0))</f>
        <v>7</v>
      </c>
      <c r="H3089" t="str">
        <f t="shared" si="48"/>
        <v>INSERT INTO "TeamRanks" (team_id,team_sport_id,team_rank) VALUES (411,51,7);</v>
      </c>
    </row>
    <row r="3090" spans="2:8" x14ac:dyDescent="0.25">
      <c r="B3090" t="s">
        <v>1181</v>
      </c>
      <c r="C3090">
        <f>INDEX(NationalTeams!B:B,MATCH(B3090,NationalTeams!C:C,0))</f>
        <v>412</v>
      </c>
      <c r="D3090" t="s">
        <v>1228</v>
      </c>
      <c r="E3090">
        <f>INDEX(TeamSports!B:B,MATCH(D3090,TeamSports!C:C,0))</f>
        <v>51</v>
      </c>
      <c r="F3090">
        <f>INDEX(RanksTable!Y:Y,MATCH(B3090,RanksTable!B:B,0))</f>
        <v>7</v>
      </c>
      <c r="H3090" t="str">
        <f t="shared" si="48"/>
        <v>INSERT INTO "TeamRanks" (team_id,team_sport_id,team_rank) VALUES (412,51,7);</v>
      </c>
    </row>
    <row r="3091" spans="2:8" x14ac:dyDescent="0.25">
      <c r="B3091" t="s">
        <v>1182</v>
      </c>
      <c r="C3091">
        <f>INDEX(NationalTeams!B:B,MATCH(B3091,NationalTeams!C:C,0))</f>
        <v>413</v>
      </c>
      <c r="D3091" t="s">
        <v>1228</v>
      </c>
      <c r="E3091">
        <f>INDEX(TeamSports!B:B,MATCH(D3091,TeamSports!C:C,0))</f>
        <v>51</v>
      </c>
      <c r="F3091">
        <f>INDEX(RanksTable!Y:Y,MATCH(B3091,RanksTable!B:B,0))</f>
        <v>7</v>
      </c>
      <c r="H3091" t="str">
        <f t="shared" si="48"/>
        <v>INSERT INTO "TeamRanks" (team_id,team_sport_id,team_rank) VALUES (413,51,7);</v>
      </c>
    </row>
    <row r="3092" spans="2:8" x14ac:dyDescent="0.25">
      <c r="B3092" t="s">
        <v>1183</v>
      </c>
      <c r="C3092">
        <f>INDEX(NationalTeams!B:B,MATCH(B3092,NationalTeams!C:C,0))</f>
        <v>414</v>
      </c>
      <c r="D3092" t="s">
        <v>1228</v>
      </c>
      <c r="E3092">
        <f>INDEX(TeamSports!B:B,MATCH(D3092,TeamSports!C:C,0))</f>
        <v>51</v>
      </c>
      <c r="F3092">
        <f>INDEX(RanksTable!Y:Y,MATCH(B3092,RanksTable!B:B,0))</f>
        <v>7</v>
      </c>
      <c r="H3092" t="str">
        <f t="shared" si="48"/>
        <v>INSERT INTO "TeamRanks" (team_id,team_sport_id,team_rank) VALUES (414,51,7);</v>
      </c>
    </row>
    <row r="3093" spans="2:8" x14ac:dyDescent="0.25">
      <c r="B3093" t="s">
        <v>1184</v>
      </c>
      <c r="C3093">
        <f>INDEX(NationalTeams!B:B,MATCH(B3093,NationalTeams!C:C,0))</f>
        <v>415</v>
      </c>
      <c r="D3093" t="s">
        <v>1228</v>
      </c>
      <c r="E3093">
        <f>INDEX(TeamSports!B:B,MATCH(D3093,TeamSports!C:C,0))</f>
        <v>51</v>
      </c>
      <c r="F3093">
        <f>INDEX(RanksTable!Y:Y,MATCH(B3093,RanksTable!B:B,0))</f>
        <v>7</v>
      </c>
      <c r="H3093" t="str">
        <f t="shared" si="48"/>
        <v>INSERT INTO "TeamRanks" (team_id,team_sport_id,team_rank) VALUES (415,51,7);</v>
      </c>
    </row>
    <row r="3094" spans="2:8" x14ac:dyDescent="0.25">
      <c r="B3094" t="s">
        <v>1185</v>
      </c>
      <c r="C3094">
        <f>INDEX(NationalTeams!B:B,MATCH(B3094,NationalTeams!C:C,0))</f>
        <v>416</v>
      </c>
      <c r="D3094" t="s">
        <v>1228</v>
      </c>
      <c r="E3094">
        <f>INDEX(TeamSports!B:B,MATCH(D3094,TeamSports!C:C,0))</f>
        <v>51</v>
      </c>
      <c r="F3094">
        <f>INDEX(RanksTable!Y:Y,MATCH(B3094,RanksTable!B:B,0))</f>
        <v>7</v>
      </c>
      <c r="H3094" t="str">
        <f t="shared" si="48"/>
        <v>INSERT INTO "TeamRanks" (team_id,team_sport_id,team_rank) VALUES (416,51,7);</v>
      </c>
    </row>
    <row r="3095" spans="2:8" x14ac:dyDescent="0.25">
      <c r="B3095" t="s">
        <v>1186</v>
      </c>
      <c r="C3095">
        <f>INDEX(NationalTeams!B:B,MATCH(B3095,NationalTeams!C:C,0))</f>
        <v>417</v>
      </c>
      <c r="D3095" t="s">
        <v>1228</v>
      </c>
      <c r="E3095">
        <f>INDEX(TeamSports!B:B,MATCH(D3095,TeamSports!C:C,0))</f>
        <v>51</v>
      </c>
      <c r="F3095">
        <f>INDEX(RanksTable!Y:Y,MATCH(B3095,RanksTable!B:B,0))</f>
        <v>7</v>
      </c>
      <c r="H3095" t="str">
        <f t="shared" si="48"/>
        <v>INSERT INTO "TeamRanks" (team_id,team_sport_id,team_rank) VALUES (417,51,7);</v>
      </c>
    </row>
    <row r="3096" spans="2:8" x14ac:dyDescent="0.25">
      <c r="B3096" t="s">
        <v>1187</v>
      </c>
      <c r="C3096">
        <f>INDEX(NationalTeams!B:B,MATCH(B3096,NationalTeams!C:C,0))</f>
        <v>418</v>
      </c>
      <c r="D3096" t="s">
        <v>1228</v>
      </c>
      <c r="E3096">
        <f>INDEX(TeamSports!B:B,MATCH(D3096,TeamSports!C:C,0))</f>
        <v>51</v>
      </c>
      <c r="F3096">
        <f>INDEX(RanksTable!Y:Y,MATCH(B3096,RanksTable!B:B,0))</f>
        <v>7</v>
      </c>
      <c r="H3096" t="str">
        <f t="shared" si="48"/>
        <v>INSERT INTO "TeamRanks" (team_id,team_sport_id,team_rank) VALUES (418,51,7);</v>
      </c>
    </row>
    <row r="3097" spans="2:8" x14ac:dyDescent="0.25">
      <c r="B3097" t="s">
        <v>1188</v>
      </c>
      <c r="C3097">
        <f>INDEX(NationalTeams!B:B,MATCH(B3097,NationalTeams!C:C,0))</f>
        <v>419</v>
      </c>
      <c r="D3097" t="s">
        <v>1228</v>
      </c>
      <c r="E3097">
        <f>INDEX(TeamSports!B:B,MATCH(D3097,TeamSports!C:C,0))</f>
        <v>51</v>
      </c>
      <c r="F3097">
        <f>INDEX(RanksTable!Y:Y,MATCH(B3097,RanksTable!B:B,0))</f>
        <v>1</v>
      </c>
      <c r="H3097" t="str">
        <f t="shared" si="48"/>
        <v>INSERT INTO "TeamRanks" (team_id,team_sport_id,team_rank) VALUES (419,51,1);</v>
      </c>
    </row>
    <row r="3098" spans="2:8" x14ac:dyDescent="0.25">
      <c r="B3098" t="s">
        <v>1189</v>
      </c>
      <c r="C3098">
        <f>INDEX(NationalTeams!B:B,MATCH(B3098,NationalTeams!C:C,0))</f>
        <v>420</v>
      </c>
      <c r="D3098" t="s">
        <v>1228</v>
      </c>
      <c r="E3098">
        <f>INDEX(TeamSports!B:B,MATCH(D3098,TeamSports!C:C,0))</f>
        <v>51</v>
      </c>
      <c r="F3098">
        <f>INDEX(RanksTable!Y:Y,MATCH(B3098,RanksTable!B:B,0))</f>
        <v>1</v>
      </c>
      <c r="H3098" t="str">
        <f t="shared" si="48"/>
        <v>INSERT INTO "TeamRanks" (team_id,team_sport_id,team_rank) VALUES (420,51,1);</v>
      </c>
    </row>
    <row r="3099" spans="2:8" x14ac:dyDescent="0.25">
      <c r="B3099" t="s">
        <v>1190</v>
      </c>
      <c r="C3099">
        <f>INDEX(NationalTeams!B:B,MATCH(B3099,NationalTeams!C:C,0))</f>
        <v>421</v>
      </c>
      <c r="D3099" t="s">
        <v>1228</v>
      </c>
      <c r="E3099">
        <f>INDEX(TeamSports!B:B,MATCH(D3099,TeamSports!C:C,0))</f>
        <v>51</v>
      </c>
      <c r="F3099">
        <f>INDEX(RanksTable!Y:Y,MATCH(B3099,RanksTable!B:B,0))</f>
        <v>7</v>
      </c>
      <c r="H3099" t="str">
        <f t="shared" si="48"/>
        <v>INSERT INTO "TeamRanks" (team_id,team_sport_id,team_rank) VALUES (421,51,7);</v>
      </c>
    </row>
    <row r="3100" spans="2:8" x14ac:dyDescent="0.25">
      <c r="B3100" t="s">
        <v>1191</v>
      </c>
      <c r="C3100">
        <f>INDEX(NationalTeams!B:B,MATCH(B3100,NationalTeams!C:C,0))</f>
        <v>422</v>
      </c>
      <c r="D3100" t="s">
        <v>1228</v>
      </c>
      <c r="E3100">
        <f>INDEX(TeamSports!B:B,MATCH(D3100,TeamSports!C:C,0))</f>
        <v>51</v>
      </c>
      <c r="F3100">
        <f>INDEX(RanksTable!Y:Y,MATCH(B3100,RanksTable!B:B,0))</f>
        <v>7</v>
      </c>
      <c r="H3100" t="str">
        <f t="shared" si="48"/>
        <v>INSERT INTO "TeamRanks" (team_id,team_sport_id,team_rank) VALUES (422,51,7);</v>
      </c>
    </row>
    <row r="3101" spans="2:8" x14ac:dyDescent="0.25">
      <c r="B3101" t="s">
        <v>1192</v>
      </c>
      <c r="C3101">
        <f>INDEX(NationalTeams!B:B,MATCH(B3101,NationalTeams!C:C,0))</f>
        <v>423</v>
      </c>
      <c r="D3101" t="s">
        <v>1228</v>
      </c>
      <c r="E3101">
        <f>INDEX(TeamSports!B:B,MATCH(D3101,TeamSports!C:C,0))</f>
        <v>51</v>
      </c>
      <c r="F3101">
        <f>INDEX(RanksTable!Y:Y,MATCH(B3101,RanksTable!B:B,0))</f>
        <v>7</v>
      </c>
      <c r="H3101" t="str">
        <f t="shared" si="48"/>
        <v>INSERT INTO "TeamRanks" (team_id,team_sport_id,team_rank) VALUES (423,51,7);</v>
      </c>
    </row>
    <row r="3102" spans="2:8" x14ac:dyDescent="0.25">
      <c r="B3102" t="s">
        <v>1193</v>
      </c>
      <c r="C3102">
        <f>INDEX(NationalTeams!B:B,MATCH(B3102,NationalTeams!C:C,0))</f>
        <v>424</v>
      </c>
      <c r="D3102" t="s">
        <v>1228</v>
      </c>
      <c r="E3102">
        <f>INDEX(TeamSports!B:B,MATCH(D3102,TeamSports!C:C,0))</f>
        <v>51</v>
      </c>
      <c r="F3102">
        <f>INDEX(RanksTable!Y:Y,MATCH(B3102,RanksTable!B:B,0))</f>
        <v>4</v>
      </c>
      <c r="H3102" t="str">
        <f t="shared" si="48"/>
        <v>INSERT INTO "TeamRanks" (team_id,team_sport_id,team_rank) VALUES (424,51,4);</v>
      </c>
    </row>
    <row r="3103" spans="2:8" x14ac:dyDescent="0.25">
      <c r="B3103" t="s">
        <v>1194</v>
      </c>
      <c r="C3103">
        <f>INDEX(NationalTeams!B:B,MATCH(B3103,NationalTeams!C:C,0))</f>
        <v>425</v>
      </c>
      <c r="D3103" t="s">
        <v>1228</v>
      </c>
      <c r="E3103">
        <f>INDEX(TeamSports!B:B,MATCH(D3103,TeamSports!C:C,0))</f>
        <v>51</v>
      </c>
      <c r="F3103">
        <f>INDEX(RanksTable!Y:Y,MATCH(B3103,RanksTable!B:B,0))</f>
        <v>7</v>
      </c>
      <c r="H3103" t="str">
        <f t="shared" si="48"/>
        <v>INSERT INTO "TeamRanks" (team_id,team_sport_id,team_rank) VALUES (425,51,7);</v>
      </c>
    </row>
    <row r="3104" spans="2:8" x14ac:dyDescent="0.25">
      <c r="B3104" t="s">
        <v>1195</v>
      </c>
      <c r="C3104">
        <f>INDEX(NationalTeams!B:B,MATCH(B3104,NationalTeams!C:C,0))</f>
        <v>426</v>
      </c>
      <c r="D3104" t="s">
        <v>1228</v>
      </c>
      <c r="E3104">
        <f>INDEX(TeamSports!B:B,MATCH(D3104,TeamSports!C:C,0))</f>
        <v>51</v>
      </c>
      <c r="F3104">
        <f>INDEX(RanksTable!Y:Y,MATCH(B3104,RanksTable!B:B,0))</f>
        <v>7</v>
      </c>
      <c r="H3104" t="str">
        <f t="shared" si="48"/>
        <v>INSERT INTO "TeamRanks" (team_id,team_sport_id,team_rank) VALUES (426,51,7);</v>
      </c>
    </row>
    <row r="3105" spans="2:8" x14ac:dyDescent="0.25">
      <c r="B3105" t="s">
        <v>1196</v>
      </c>
      <c r="C3105">
        <f>INDEX(NationalTeams!B:B,MATCH(B3105,NationalTeams!C:C,0))</f>
        <v>427</v>
      </c>
      <c r="D3105" t="s">
        <v>1228</v>
      </c>
      <c r="E3105">
        <f>INDEX(TeamSports!B:B,MATCH(D3105,TeamSports!C:C,0))</f>
        <v>51</v>
      </c>
      <c r="F3105">
        <f>INDEX(RanksTable!Y:Y,MATCH(B3105,RanksTable!B:B,0))</f>
        <v>7</v>
      </c>
      <c r="H3105" t="str">
        <f t="shared" si="48"/>
        <v>INSERT INTO "TeamRanks" (team_id,team_sport_id,team_rank) VALUES (427,51,7);</v>
      </c>
    </row>
    <row r="3106" spans="2:8" x14ac:dyDescent="0.25">
      <c r="B3106" t="s">
        <v>1197</v>
      </c>
      <c r="C3106">
        <f>INDEX(NationalTeams!B:B,MATCH(B3106,NationalTeams!C:C,0))</f>
        <v>428</v>
      </c>
      <c r="D3106" t="s">
        <v>1228</v>
      </c>
      <c r="E3106">
        <f>INDEX(TeamSports!B:B,MATCH(D3106,TeamSports!C:C,0))</f>
        <v>51</v>
      </c>
      <c r="F3106">
        <f>INDEX(RanksTable!Y:Y,MATCH(B3106,RanksTable!B:B,0))</f>
        <v>7</v>
      </c>
      <c r="H3106" t="str">
        <f t="shared" si="48"/>
        <v>INSERT INTO "TeamRanks" (team_id,team_sport_id,team_rank) VALUES (428,51,7);</v>
      </c>
    </row>
    <row r="3107" spans="2:8" x14ac:dyDescent="0.25">
      <c r="B3107" t="s">
        <v>1198</v>
      </c>
      <c r="C3107">
        <f>INDEX(NationalTeams!B:B,MATCH(B3107,NationalTeams!C:C,0))</f>
        <v>429</v>
      </c>
      <c r="D3107" t="s">
        <v>1228</v>
      </c>
      <c r="E3107">
        <f>INDEX(TeamSports!B:B,MATCH(D3107,TeamSports!C:C,0))</f>
        <v>51</v>
      </c>
      <c r="F3107">
        <f>INDEX(RanksTable!Y:Y,MATCH(B3107,RanksTable!B:B,0))</f>
        <v>7</v>
      </c>
      <c r="H3107" t="str">
        <f t="shared" si="48"/>
        <v>INSERT INTO "TeamRanks" (team_id,team_sport_id,team_rank) VALUES (429,51,7);</v>
      </c>
    </row>
    <row r="3108" spans="2:8" x14ac:dyDescent="0.25">
      <c r="B3108" t="s">
        <v>1199</v>
      </c>
      <c r="C3108">
        <f>INDEX(NationalTeams!B:B,MATCH(B3108,NationalTeams!C:C,0))</f>
        <v>430</v>
      </c>
      <c r="D3108" t="s">
        <v>1228</v>
      </c>
      <c r="E3108">
        <f>INDEX(TeamSports!B:B,MATCH(D3108,TeamSports!C:C,0))</f>
        <v>51</v>
      </c>
      <c r="F3108">
        <f>INDEX(RanksTable!Y:Y,MATCH(B3108,RanksTable!B:B,0))</f>
        <v>7</v>
      </c>
      <c r="H3108" t="str">
        <f t="shared" si="48"/>
        <v>INSERT INTO "TeamRanks" (team_id,team_sport_id,team_rank) VALUES (430,51,7);</v>
      </c>
    </row>
    <row r="3109" spans="2:8" x14ac:dyDescent="0.25">
      <c r="B3109" t="s">
        <v>1200</v>
      </c>
      <c r="C3109">
        <f>INDEX(NationalTeams!B:B,MATCH(B3109,NationalTeams!C:C,0))</f>
        <v>431</v>
      </c>
      <c r="D3109" t="s">
        <v>1228</v>
      </c>
      <c r="E3109">
        <f>INDEX(TeamSports!B:B,MATCH(D3109,TeamSports!C:C,0))</f>
        <v>51</v>
      </c>
      <c r="F3109">
        <f>INDEX(RanksTable!Y:Y,MATCH(B3109,RanksTable!B:B,0))</f>
        <v>7</v>
      </c>
      <c r="H3109" t="str">
        <f t="shared" si="48"/>
        <v>INSERT INTO "TeamRanks" (team_id,team_sport_id,team_rank) VALUES (431,51,7);</v>
      </c>
    </row>
    <row r="3110" spans="2:8" x14ac:dyDescent="0.25">
      <c r="B3110" t="s">
        <v>1201</v>
      </c>
      <c r="C3110">
        <f>INDEX(NationalTeams!B:B,MATCH(B3110,NationalTeams!C:C,0))</f>
        <v>432</v>
      </c>
      <c r="D3110" t="s">
        <v>1228</v>
      </c>
      <c r="E3110">
        <f>INDEX(TeamSports!B:B,MATCH(D3110,TeamSports!C:C,0))</f>
        <v>51</v>
      </c>
      <c r="F3110">
        <f>INDEX(RanksTable!Y:Y,MATCH(B3110,RanksTable!B:B,0))</f>
        <v>7</v>
      </c>
      <c r="H3110" t="str">
        <f t="shared" si="48"/>
        <v>INSERT INTO "TeamRanks" (team_id,team_sport_id,team_rank) VALUES (432,51,7);</v>
      </c>
    </row>
    <row r="3111" spans="2:8" x14ac:dyDescent="0.25">
      <c r="B3111" t="s">
        <v>1202</v>
      </c>
      <c r="C3111">
        <f>INDEX(NationalTeams!B:B,MATCH(B3111,NationalTeams!C:C,0))</f>
        <v>433</v>
      </c>
      <c r="D3111" t="s">
        <v>1228</v>
      </c>
      <c r="E3111">
        <f>INDEX(TeamSports!B:B,MATCH(D3111,TeamSports!C:C,0))</f>
        <v>51</v>
      </c>
      <c r="F3111">
        <f>INDEX(RanksTable!Y:Y,MATCH(B3111,RanksTable!B:B,0))</f>
        <v>3</v>
      </c>
      <c r="H3111" t="str">
        <f t="shared" si="48"/>
        <v>INSERT INTO "TeamRanks" (team_id,team_sport_id,team_rank) VALUES (433,51,3);</v>
      </c>
    </row>
    <row r="3112" spans="2:8" x14ac:dyDescent="0.25">
      <c r="B3112" t="s">
        <v>1203</v>
      </c>
      <c r="C3112">
        <f>INDEX(NationalTeams!B:B,MATCH(B3112,NationalTeams!C:C,0))</f>
        <v>434</v>
      </c>
      <c r="D3112" t="s">
        <v>1228</v>
      </c>
      <c r="E3112">
        <f>INDEX(TeamSports!B:B,MATCH(D3112,TeamSports!C:C,0))</f>
        <v>51</v>
      </c>
      <c r="F3112">
        <f>INDEX(RanksTable!Y:Y,MATCH(B3112,RanksTable!B:B,0))</f>
        <v>7</v>
      </c>
      <c r="H3112" t="str">
        <f t="shared" si="48"/>
        <v>INSERT INTO "TeamRanks" (team_id,team_sport_id,team_rank) VALUES (434,51,7);</v>
      </c>
    </row>
    <row r="3113" spans="2:8" x14ac:dyDescent="0.25">
      <c r="B3113" t="s">
        <v>1204</v>
      </c>
      <c r="C3113">
        <f>INDEX(NationalTeams!B:B,MATCH(B3113,NationalTeams!C:C,0))</f>
        <v>435</v>
      </c>
      <c r="D3113" t="s">
        <v>1228</v>
      </c>
      <c r="E3113">
        <f>INDEX(TeamSports!B:B,MATCH(D3113,TeamSports!C:C,0))</f>
        <v>51</v>
      </c>
      <c r="F3113">
        <f>INDEX(RanksTable!Y:Y,MATCH(B3113,RanksTable!B:B,0))</f>
        <v>5</v>
      </c>
      <c r="H3113" t="str">
        <f t="shared" si="48"/>
        <v>INSERT INTO "TeamRanks" (team_id,team_sport_id,team_rank) VALUES (435,51,5);</v>
      </c>
    </row>
    <row r="3114" spans="2:8" x14ac:dyDescent="0.25">
      <c r="B3114" t="s">
        <v>1205</v>
      </c>
      <c r="C3114">
        <f>INDEX(NationalTeams!B:B,MATCH(B3114,NationalTeams!C:C,0))</f>
        <v>436</v>
      </c>
      <c r="D3114" t="s">
        <v>1228</v>
      </c>
      <c r="E3114">
        <f>INDEX(TeamSports!B:B,MATCH(D3114,TeamSports!C:C,0))</f>
        <v>51</v>
      </c>
      <c r="F3114">
        <f>INDEX(RanksTable!Y:Y,MATCH(B3114,RanksTable!B:B,0))</f>
        <v>7</v>
      </c>
      <c r="H3114" t="str">
        <f t="shared" si="48"/>
        <v>INSERT INTO "TeamRanks" (team_id,team_sport_id,team_rank) VALUES (436,51,7);</v>
      </c>
    </row>
    <row r="3115" spans="2:8" x14ac:dyDescent="0.25">
      <c r="B3115" t="s">
        <v>1206</v>
      </c>
      <c r="C3115">
        <f>INDEX(NationalTeams!B:B,MATCH(B3115,NationalTeams!C:C,0))</f>
        <v>437</v>
      </c>
      <c r="D3115" t="s">
        <v>1228</v>
      </c>
      <c r="E3115">
        <f>INDEX(TeamSports!B:B,MATCH(D3115,TeamSports!C:C,0))</f>
        <v>51</v>
      </c>
      <c r="F3115">
        <f>INDEX(RanksTable!Y:Y,MATCH(B3115,RanksTable!B:B,0))</f>
        <v>7</v>
      </c>
      <c r="H3115" t="str">
        <f t="shared" si="48"/>
        <v>INSERT INTO "TeamRanks" (team_id,team_sport_id,team_rank) VALUES (437,51,7);</v>
      </c>
    </row>
    <row r="3116" spans="2:8" x14ac:dyDescent="0.25">
      <c r="B3116" t="s">
        <v>1207</v>
      </c>
      <c r="C3116">
        <f>INDEX(NationalTeams!B:B,MATCH(B3116,NationalTeams!C:C,0))</f>
        <v>438</v>
      </c>
      <c r="D3116" t="s">
        <v>1228</v>
      </c>
      <c r="E3116">
        <f>INDEX(TeamSports!B:B,MATCH(D3116,TeamSports!C:C,0))</f>
        <v>51</v>
      </c>
      <c r="F3116">
        <f>INDEX(RanksTable!Y:Y,MATCH(B3116,RanksTable!B:B,0))</f>
        <v>7</v>
      </c>
      <c r="H3116" t="str">
        <f t="shared" si="48"/>
        <v>INSERT INTO "TeamRanks" (team_id,team_sport_id,team_rank) VALUES (438,51,7);</v>
      </c>
    </row>
    <row r="3117" spans="2:8" x14ac:dyDescent="0.25">
      <c r="B3117" t="s">
        <v>1208</v>
      </c>
      <c r="C3117">
        <f>INDEX(NationalTeams!B:B,MATCH(B3117,NationalTeams!C:C,0))</f>
        <v>439</v>
      </c>
      <c r="D3117" t="s">
        <v>1228</v>
      </c>
      <c r="E3117">
        <f>INDEX(TeamSports!B:B,MATCH(D3117,TeamSports!C:C,0))</f>
        <v>51</v>
      </c>
      <c r="F3117">
        <f>INDEX(RanksTable!Y:Y,MATCH(B3117,RanksTable!B:B,0))</f>
        <v>7</v>
      </c>
      <c r="H3117" t="str">
        <f t="shared" si="48"/>
        <v>INSERT INTO "TeamRanks" (team_id,team_sport_id,team_rank) VALUES (439,51,7);</v>
      </c>
    </row>
    <row r="3118" spans="2:8" x14ac:dyDescent="0.25">
      <c r="B3118" t="s">
        <v>1209</v>
      </c>
      <c r="C3118">
        <f>INDEX(NationalTeams!B:B,MATCH(B3118,NationalTeams!C:C,0))</f>
        <v>440</v>
      </c>
      <c r="D3118" t="s">
        <v>1228</v>
      </c>
      <c r="E3118">
        <f>INDEX(TeamSports!B:B,MATCH(D3118,TeamSports!C:C,0))</f>
        <v>51</v>
      </c>
      <c r="F3118">
        <f>INDEX(RanksTable!Y:Y,MATCH(B3118,RanksTable!B:B,0))</f>
        <v>7</v>
      </c>
      <c r="H3118" t="str">
        <f t="shared" si="48"/>
        <v>INSERT INTO "TeamRanks" (team_id,team_sport_id,team_rank) VALUES (440,51,7);</v>
      </c>
    </row>
    <row r="3119" spans="2:8" x14ac:dyDescent="0.25">
      <c r="B3119" t="s">
        <v>1210</v>
      </c>
      <c r="C3119">
        <f>INDEX(NationalTeams!B:B,MATCH(B3119,NationalTeams!C:C,0))</f>
        <v>441</v>
      </c>
      <c r="D3119" t="s">
        <v>1228</v>
      </c>
      <c r="E3119">
        <f>INDEX(TeamSports!B:B,MATCH(D3119,TeamSports!C:C,0))</f>
        <v>51</v>
      </c>
      <c r="F3119">
        <f>INDEX(RanksTable!Y:Y,MATCH(B3119,RanksTable!B:B,0))</f>
        <v>7</v>
      </c>
      <c r="H3119" t="str">
        <f t="shared" si="48"/>
        <v>INSERT INTO "TeamRanks" (team_id,team_sport_id,team_rank) VALUES (441,51,7);</v>
      </c>
    </row>
    <row r="3120" spans="2:8" x14ac:dyDescent="0.25">
      <c r="B3120" t="s">
        <v>1211</v>
      </c>
      <c r="C3120">
        <f>INDEX(NationalTeams!B:B,MATCH(B3120,NationalTeams!C:C,0))</f>
        <v>442</v>
      </c>
      <c r="D3120" t="s">
        <v>1228</v>
      </c>
      <c r="E3120">
        <f>INDEX(TeamSports!B:B,MATCH(D3120,TeamSports!C:C,0))</f>
        <v>51</v>
      </c>
      <c r="F3120">
        <f>INDEX(RanksTable!Y:Y,MATCH(B3120,RanksTable!B:B,0))</f>
        <v>7</v>
      </c>
      <c r="H3120" t="str">
        <f t="shared" si="48"/>
        <v>INSERT INTO "TeamRanks" (team_id,team_sport_id,team_rank) VALUES (442,51,7);</v>
      </c>
    </row>
    <row r="3121" spans="2:8" x14ac:dyDescent="0.25">
      <c r="B3121" t="s">
        <v>1212</v>
      </c>
      <c r="C3121">
        <f>INDEX(NationalTeams!B:B,MATCH(B3121,NationalTeams!C:C,0))</f>
        <v>443</v>
      </c>
      <c r="D3121" t="s">
        <v>1228</v>
      </c>
      <c r="E3121">
        <f>INDEX(TeamSports!B:B,MATCH(D3121,TeamSports!C:C,0))</f>
        <v>51</v>
      </c>
      <c r="F3121">
        <f>INDEX(RanksTable!Y:Y,MATCH(B3121,RanksTable!B:B,0))</f>
        <v>7</v>
      </c>
      <c r="H3121" t="str">
        <f t="shared" si="48"/>
        <v>INSERT INTO "TeamRanks" (team_id,team_sport_id,team_rank) VALUES (443,51,7);</v>
      </c>
    </row>
    <row r="3122" spans="2:8" x14ac:dyDescent="0.25">
      <c r="B3122" t="s">
        <v>1213</v>
      </c>
      <c r="C3122">
        <f>INDEX(NationalTeams!B:B,MATCH(B3122,NationalTeams!C:C,0))</f>
        <v>444</v>
      </c>
      <c r="D3122" t="s">
        <v>1228</v>
      </c>
      <c r="E3122">
        <f>INDEX(TeamSports!B:B,MATCH(D3122,TeamSports!C:C,0))</f>
        <v>51</v>
      </c>
      <c r="F3122">
        <f>INDEX(RanksTable!Y:Y,MATCH(B3122,RanksTable!B:B,0))</f>
        <v>7</v>
      </c>
      <c r="H3122" t="str">
        <f t="shared" si="48"/>
        <v>INSERT INTO "TeamRanks" (team_id,team_sport_id,team_rank) VALUES (444,51,7);</v>
      </c>
    </row>
    <row r="3123" spans="2:8" x14ac:dyDescent="0.25">
      <c r="B3123" t="s">
        <v>1214</v>
      </c>
      <c r="C3123">
        <f>INDEX(NationalTeams!B:B,MATCH(B3123,NationalTeams!C:C,0))</f>
        <v>445</v>
      </c>
      <c r="D3123" t="s">
        <v>1228</v>
      </c>
      <c r="E3123">
        <f>INDEX(TeamSports!B:B,MATCH(D3123,TeamSports!C:C,0))</f>
        <v>51</v>
      </c>
      <c r="F3123">
        <f>INDEX(RanksTable!Y:Y,MATCH(B3123,RanksTable!B:B,0))</f>
        <v>7</v>
      </c>
      <c r="H3123" t="str">
        <f t="shared" si="48"/>
        <v>INSERT INTO "TeamRanks" (team_id,team_sport_id,team_rank) VALUES (445,51,7);</v>
      </c>
    </row>
    <row r="3124" spans="2:8" x14ac:dyDescent="0.25">
      <c r="B3124" t="s">
        <v>1215</v>
      </c>
      <c r="C3124">
        <f>INDEX(NationalTeams!B:B,MATCH(B3124,NationalTeams!C:C,0))</f>
        <v>446</v>
      </c>
      <c r="D3124" t="s">
        <v>1228</v>
      </c>
      <c r="E3124">
        <f>INDEX(TeamSports!B:B,MATCH(D3124,TeamSports!C:C,0))</f>
        <v>51</v>
      </c>
      <c r="F3124">
        <f>INDEX(RanksTable!Y:Y,MATCH(B3124,RanksTable!B:B,0))</f>
        <v>7</v>
      </c>
      <c r="H3124" t="str">
        <f t="shared" si="48"/>
        <v>INSERT INTO "TeamRanks" (team_id,team_sport_id,team_rank) VALUES (446,51,7);</v>
      </c>
    </row>
    <row r="3125" spans="2:8" x14ac:dyDescent="0.25">
      <c r="B3125" t="s">
        <v>440</v>
      </c>
      <c r="C3125">
        <f>INDEX(NationalTeams!B:B,MATCH(B3125,NationalTeams!C:C,0))</f>
        <v>1</v>
      </c>
      <c r="D3125" t="s">
        <v>1245</v>
      </c>
      <c r="E3125">
        <f>INDEX(TeamSports!B:B,MATCH(D3125,TeamSports!C:C,0))</f>
        <v>30</v>
      </c>
      <c r="F3125">
        <f>INDEX(RanksTable!L:L,MATCH(B3125,RanksTable!B:B,0))</f>
        <v>7</v>
      </c>
      <c r="H3125" t="str">
        <f t="shared" si="48"/>
        <v>INSERT INTO "TeamRanks" (team_id,team_sport_id,team_rank) VALUES (1,30,7);</v>
      </c>
    </row>
    <row r="3126" spans="2:8" x14ac:dyDescent="0.25">
      <c r="B3126" t="s">
        <v>321</v>
      </c>
      <c r="C3126">
        <f>INDEX(NationalTeams!B:B,MATCH(B3126,NationalTeams!C:C,0))</f>
        <v>2</v>
      </c>
      <c r="D3126" t="s">
        <v>1245</v>
      </c>
      <c r="E3126">
        <f>INDEX(TeamSports!B:B,MATCH(D3126,TeamSports!C:C,0))</f>
        <v>30</v>
      </c>
      <c r="F3126">
        <f>INDEX(RanksTable!L:L,MATCH(B3126,RanksTable!B:B,0))</f>
        <v>7</v>
      </c>
      <c r="H3126" t="str">
        <f t="shared" si="48"/>
        <v>INSERT INTO "TeamRanks" (team_id,team_sport_id,team_rank) VALUES (2,30,7);</v>
      </c>
    </row>
    <row r="3127" spans="2:8" x14ac:dyDescent="0.25">
      <c r="B3127" t="s">
        <v>520</v>
      </c>
      <c r="C3127">
        <f>INDEX(NationalTeams!B:B,MATCH(B3127,NationalTeams!C:C,0))</f>
        <v>3</v>
      </c>
      <c r="D3127" t="s">
        <v>1245</v>
      </c>
      <c r="E3127">
        <f>INDEX(TeamSports!B:B,MATCH(D3127,TeamSports!C:C,0))</f>
        <v>30</v>
      </c>
      <c r="F3127">
        <f>INDEX(RanksTable!L:L,MATCH(B3127,RanksTable!B:B,0))</f>
        <v>7</v>
      </c>
      <c r="H3127" t="str">
        <f t="shared" si="48"/>
        <v>INSERT INTO "TeamRanks" (team_id,team_sport_id,team_rank) VALUES (3,30,7);</v>
      </c>
    </row>
    <row r="3128" spans="2:8" x14ac:dyDescent="0.25">
      <c r="B3128" t="s">
        <v>489</v>
      </c>
      <c r="C3128">
        <f>INDEX(NationalTeams!B:B,MATCH(B3128,NationalTeams!C:C,0))</f>
        <v>4</v>
      </c>
      <c r="D3128" t="s">
        <v>1245</v>
      </c>
      <c r="E3128">
        <f>INDEX(TeamSports!B:B,MATCH(D3128,TeamSports!C:C,0))</f>
        <v>30</v>
      </c>
      <c r="F3128">
        <f>INDEX(RanksTable!L:L,MATCH(B3128,RanksTable!B:B,0))</f>
        <v>1</v>
      </c>
      <c r="H3128" t="str">
        <f t="shared" si="48"/>
        <v>INSERT INTO "TeamRanks" (team_id,team_sport_id,team_rank) VALUES (4,30,1);</v>
      </c>
    </row>
    <row r="3129" spans="2:8" x14ac:dyDescent="0.25">
      <c r="B3129" t="s">
        <v>329</v>
      </c>
      <c r="C3129">
        <f>INDEX(NationalTeams!B:B,MATCH(B3129,NationalTeams!C:C,0))</f>
        <v>5</v>
      </c>
      <c r="D3129" t="s">
        <v>1245</v>
      </c>
      <c r="E3129">
        <f>INDEX(TeamSports!B:B,MATCH(D3129,TeamSports!C:C,0))</f>
        <v>30</v>
      </c>
      <c r="F3129">
        <f>INDEX(RanksTable!L:L,MATCH(B3129,RanksTable!B:B,0))</f>
        <v>7</v>
      </c>
      <c r="H3129" t="str">
        <f t="shared" si="48"/>
        <v>INSERT INTO "TeamRanks" (team_id,team_sport_id,team_rank) VALUES (5,30,7);</v>
      </c>
    </row>
    <row r="3130" spans="2:8" x14ac:dyDescent="0.25">
      <c r="B3130" t="s">
        <v>538</v>
      </c>
      <c r="C3130">
        <f>INDEX(NationalTeams!B:B,MATCH(B3130,NationalTeams!C:C,0))</f>
        <v>6</v>
      </c>
      <c r="D3130" t="s">
        <v>1245</v>
      </c>
      <c r="E3130">
        <f>INDEX(TeamSports!B:B,MATCH(D3130,TeamSports!C:C,0))</f>
        <v>30</v>
      </c>
      <c r="F3130">
        <f>INDEX(RanksTable!L:L,MATCH(B3130,RanksTable!B:B,0))</f>
        <v>7</v>
      </c>
      <c r="H3130" t="str">
        <f t="shared" si="48"/>
        <v>INSERT INTO "TeamRanks" (team_id,team_sport_id,team_rank) VALUES (6,30,7);</v>
      </c>
    </row>
    <row r="3131" spans="2:8" x14ac:dyDescent="0.25">
      <c r="B3131" t="s">
        <v>357</v>
      </c>
      <c r="C3131">
        <f>INDEX(NationalTeams!B:B,MATCH(B3131,NationalTeams!C:C,0))</f>
        <v>7</v>
      </c>
      <c r="D3131" t="s">
        <v>1245</v>
      </c>
      <c r="E3131">
        <f>INDEX(TeamSports!B:B,MATCH(D3131,TeamSports!C:C,0))</f>
        <v>30</v>
      </c>
      <c r="F3131">
        <f>INDEX(RanksTable!L:L,MATCH(B3131,RanksTable!B:B,0))</f>
        <v>7</v>
      </c>
      <c r="H3131" t="str">
        <f t="shared" si="48"/>
        <v>INSERT INTO "TeamRanks" (team_id,team_sport_id,team_rank) VALUES (7,30,7);</v>
      </c>
    </row>
    <row r="3132" spans="2:8" x14ac:dyDescent="0.25">
      <c r="B3132" t="s">
        <v>420</v>
      </c>
      <c r="C3132">
        <f>INDEX(NationalTeams!B:B,MATCH(B3132,NationalTeams!C:C,0))</f>
        <v>8</v>
      </c>
      <c r="D3132" t="s">
        <v>1245</v>
      </c>
      <c r="E3132">
        <f>INDEX(TeamSports!B:B,MATCH(D3132,TeamSports!C:C,0))</f>
        <v>30</v>
      </c>
      <c r="F3132">
        <f>INDEX(RanksTable!L:L,MATCH(B3132,RanksTable!B:B,0))</f>
        <v>7</v>
      </c>
      <c r="H3132" t="str">
        <f t="shared" si="48"/>
        <v>INSERT INTO "TeamRanks" (team_id,team_sport_id,team_rank) VALUES (8,30,7);</v>
      </c>
    </row>
    <row r="3133" spans="2:8" x14ac:dyDescent="0.25">
      <c r="B3133" t="s">
        <v>400</v>
      </c>
      <c r="C3133">
        <f>INDEX(NationalTeams!B:B,MATCH(B3133,NationalTeams!C:C,0))</f>
        <v>9</v>
      </c>
      <c r="D3133" t="s">
        <v>1245</v>
      </c>
      <c r="E3133">
        <f>INDEX(TeamSports!B:B,MATCH(D3133,TeamSports!C:C,0))</f>
        <v>30</v>
      </c>
      <c r="F3133">
        <f>INDEX(RanksTable!L:L,MATCH(B3133,RanksTable!B:B,0))</f>
        <v>7</v>
      </c>
      <c r="H3133" t="str">
        <f t="shared" si="48"/>
        <v>INSERT INTO "TeamRanks" (team_id,team_sport_id,team_rank) VALUES (9,30,7);</v>
      </c>
    </row>
    <row r="3134" spans="2:8" x14ac:dyDescent="0.25">
      <c r="B3134" t="s">
        <v>428</v>
      </c>
      <c r="C3134">
        <f>INDEX(NationalTeams!B:B,MATCH(B3134,NationalTeams!C:C,0))</f>
        <v>10</v>
      </c>
      <c r="D3134" t="s">
        <v>1245</v>
      </c>
      <c r="E3134">
        <f>INDEX(TeamSports!B:B,MATCH(D3134,TeamSports!C:C,0))</f>
        <v>30</v>
      </c>
      <c r="F3134">
        <f>INDEX(RanksTable!L:L,MATCH(B3134,RanksTable!B:B,0))</f>
        <v>7</v>
      </c>
      <c r="H3134" t="str">
        <f t="shared" si="48"/>
        <v>INSERT INTO "TeamRanks" (team_id,team_sport_id,team_rank) VALUES (10,30,7);</v>
      </c>
    </row>
    <row r="3135" spans="2:8" x14ac:dyDescent="0.25">
      <c r="B3135" t="s">
        <v>324</v>
      </c>
      <c r="C3135">
        <f>INDEX(NationalTeams!B:B,MATCH(B3135,NationalTeams!C:C,0))</f>
        <v>11</v>
      </c>
      <c r="D3135" t="s">
        <v>1245</v>
      </c>
      <c r="E3135">
        <f>INDEX(TeamSports!B:B,MATCH(D3135,TeamSports!C:C,0))</f>
        <v>30</v>
      </c>
      <c r="F3135">
        <f>INDEX(RanksTable!L:L,MATCH(B3135,RanksTable!B:B,0))</f>
        <v>7</v>
      </c>
      <c r="H3135" t="str">
        <f t="shared" si="48"/>
        <v>INSERT INTO "TeamRanks" (team_id,team_sport_id,team_rank) VALUES (11,30,7);</v>
      </c>
    </row>
    <row r="3136" spans="2:8" x14ac:dyDescent="0.25">
      <c r="B3136" t="s">
        <v>376</v>
      </c>
      <c r="C3136">
        <f>INDEX(NationalTeams!B:B,MATCH(B3136,NationalTeams!C:C,0))</f>
        <v>12</v>
      </c>
      <c r="D3136" t="s">
        <v>1245</v>
      </c>
      <c r="E3136">
        <f>INDEX(TeamSports!B:B,MATCH(D3136,TeamSports!C:C,0))</f>
        <v>30</v>
      </c>
      <c r="F3136">
        <f>INDEX(RanksTable!L:L,MATCH(B3136,RanksTable!B:B,0))</f>
        <v>3</v>
      </c>
      <c r="H3136" t="str">
        <f t="shared" si="48"/>
        <v>INSERT INTO "TeamRanks" (team_id,team_sport_id,team_rank) VALUES (12,30,3);</v>
      </c>
    </row>
    <row r="3137" spans="2:8" x14ac:dyDescent="0.25">
      <c r="B3137" t="s">
        <v>529</v>
      </c>
      <c r="C3137">
        <f>INDEX(NationalTeams!B:B,MATCH(B3137,NationalTeams!C:C,0))</f>
        <v>13</v>
      </c>
      <c r="D3137" t="s">
        <v>1245</v>
      </c>
      <c r="E3137">
        <f>INDEX(TeamSports!B:B,MATCH(D3137,TeamSports!C:C,0))</f>
        <v>30</v>
      </c>
      <c r="F3137">
        <f>INDEX(RanksTable!L:L,MATCH(B3137,RanksTable!B:B,0))</f>
        <v>7</v>
      </c>
      <c r="H3137" t="str">
        <f t="shared" si="48"/>
        <v>INSERT INTO "TeamRanks" (team_id,team_sport_id,team_rank) VALUES (13,30,7);</v>
      </c>
    </row>
    <row r="3138" spans="2:8" x14ac:dyDescent="0.25">
      <c r="B3138" t="s">
        <v>415</v>
      </c>
      <c r="C3138">
        <f>INDEX(NationalTeams!B:B,MATCH(B3138,NationalTeams!C:C,0))</f>
        <v>14</v>
      </c>
      <c r="D3138" t="s">
        <v>1245</v>
      </c>
      <c r="E3138">
        <f>INDEX(TeamSports!B:B,MATCH(D3138,TeamSports!C:C,0))</f>
        <v>30</v>
      </c>
      <c r="F3138">
        <f>INDEX(RanksTable!L:L,MATCH(B3138,RanksTable!B:B,0))</f>
        <v>7</v>
      </c>
      <c r="H3138" t="str">
        <f t="shared" si="48"/>
        <v>INSERT INTO "TeamRanks" (team_id,team_sport_id,team_rank) VALUES (14,30,7);</v>
      </c>
    </row>
    <row r="3139" spans="2:8" x14ac:dyDescent="0.25">
      <c r="B3139" t="s">
        <v>424</v>
      </c>
      <c r="C3139">
        <f>INDEX(NationalTeams!B:B,MATCH(B3139,NationalTeams!C:C,0))</f>
        <v>15</v>
      </c>
      <c r="D3139" t="s">
        <v>1245</v>
      </c>
      <c r="E3139">
        <f>INDEX(TeamSports!B:B,MATCH(D3139,TeamSports!C:C,0))</f>
        <v>30</v>
      </c>
      <c r="F3139">
        <f>INDEX(RanksTable!L:L,MATCH(B3139,RanksTable!B:B,0))</f>
        <v>7</v>
      </c>
      <c r="H3139" t="str">
        <f t="shared" si="48"/>
        <v>INSERT INTO "TeamRanks" (team_id,team_sport_id,team_rank) VALUES (15,30,7);</v>
      </c>
    </row>
    <row r="3140" spans="2:8" x14ac:dyDescent="0.25">
      <c r="B3140" t="s">
        <v>426</v>
      </c>
      <c r="C3140">
        <f>INDEX(NationalTeams!B:B,MATCH(B3140,NationalTeams!C:C,0))</f>
        <v>16</v>
      </c>
      <c r="D3140" t="s">
        <v>1245</v>
      </c>
      <c r="E3140">
        <f>INDEX(TeamSports!B:B,MATCH(D3140,TeamSports!C:C,0))</f>
        <v>30</v>
      </c>
      <c r="F3140">
        <f>INDEX(RanksTable!L:L,MATCH(B3140,RanksTable!B:B,0))</f>
        <v>2</v>
      </c>
      <c r="H3140" t="str">
        <f t="shared" ref="H3140:H3203" si="49">_xlfn.CONCAT($H$1,$L$1,$C$1,$L$1," ",$J$1,$C$2,$N$1,$E$2,$N$1,$F$2,$K$1,$I$1,$J$1,C3140,$N$1,E3140,$N$1,F3140,$K$1,$O$1)</f>
        <v>INSERT INTO "TeamRanks" (team_id,team_sport_id,team_rank) VALUES (16,30,2);</v>
      </c>
    </row>
    <row r="3141" spans="2:8" x14ac:dyDescent="0.25">
      <c r="B3141" t="s">
        <v>514</v>
      </c>
      <c r="C3141">
        <f>INDEX(NationalTeams!B:B,MATCH(B3141,NationalTeams!C:C,0))</f>
        <v>17</v>
      </c>
      <c r="D3141" t="s">
        <v>1245</v>
      </c>
      <c r="E3141">
        <f>INDEX(TeamSports!B:B,MATCH(D3141,TeamSports!C:C,0))</f>
        <v>30</v>
      </c>
      <c r="F3141">
        <f>INDEX(RanksTable!L:L,MATCH(B3141,RanksTable!B:B,0))</f>
        <v>5</v>
      </c>
      <c r="H3141" t="str">
        <f t="shared" si="49"/>
        <v>INSERT INTO "TeamRanks" (team_id,team_sport_id,team_rank) VALUES (17,30,5);</v>
      </c>
    </row>
    <row r="3142" spans="2:8" x14ac:dyDescent="0.25">
      <c r="B3142" t="s">
        <v>535</v>
      </c>
      <c r="C3142">
        <f>INDEX(NationalTeams!B:B,MATCH(B3142,NationalTeams!C:C,0))</f>
        <v>18</v>
      </c>
      <c r="D3142" t="s">
        <v>1245</v>
      </c>
      <c r="E3142">
        <f>INDEX(TeamSports!B:B,MATCH(D3142,TeamSports!C:C,0))</f>
        <v>30</v>
      </c>
      <c r="F3142">
        <f>INDEX(RanksTable!L:L,MATCH(B3142,RanksTable!B:B,0))</f>
        <v>7</v>
      </c>
      <c r="H3142" t="str">
        <f t="shared" si="49"/>
        <v>INSERT INTO "TeamRanks" (team_id,team_sport_id,team_rank) VALUES (18,30,7);</v>
      </c>
    </row>
    <row r="3143" spans="2:8" x14ac:dyDescent="0.25">
      <c r="B3143" t="s">
        <v>419</v>
      </c>
      <c r="C3143">
        <f>INDEX(NationalTeams!B:B,MATCH(B3143,NationalTeams!C:C,0))</f>
        <v>19</v>
      </c>
      <c r="D3143" t="s">
        <v>1245</v>
      </c>
      <c r="E3143">
        <f>INDEX(TeamSports!B:B,MATCH(D3143,TeamSports!C:C,0))</f>
        <v>30</v>
      </c>
      <c r="F3143">
        <f>INDEX(RanksTable!L:L,MATCH(B3143,RanksTable!B:B,0))</f>
        <v>7</v>
      </c>
      <c r="H3143" t="str">
        <f t="shared" si="49"/>
        <v>INSERT INTO "TeamRanks" (team_id,team_sport_id,team_rank) VALUES (19,30,7);</v>
      </c>
    </row>
    <row r="3144" spans="2:8" x14ac:dyDescent="0.25">
      <c r="B3144" t="s">
        <v>433</v>
      </c>
      <c r="C3144">
        <f>INDEX(NationalTeams!B:B,MATCH(B3144,NationalTeams!C:C,0))</f>
        <v>20</v>
      </c>
      <c r="D3144" t="s">
        <v>1245</v>
      </c>
      <c r="E3144">
        <f>INDEX(TeamSports!B:B,MATCH(D3144,TeamSports!C:C,0))</f>
        <v>30</v>
      </c>
      <c r="F3144">
        <f>INDEX(RanksTable!L:L,MATCH(B3144,RanksTable!B:B,0))</f>
        <v>7</v>
      </c>
      <c r="H3144" t="str">
        <f t="shared" si="49"/>
        <v>INSERT INTO "TeamRanks" (team_id,team_sport_id,team_rank) VALUES (20,30,7);</v>
      </c>
    </row>
    <row r="3145" spans="2:8" x14ac:dyDescent="0.25">
      <c r="B3145" t="s">
        <v>465</v>
      </c>
      <c r="C3145">
        <f>INDEX(NationalTeams!B:B,MATCH(B3145,NationalTeams!C:C,0))</f>
        <v>21</v>
      </c>
      <c r="D3145" t="s">
        <v>1245</v>
      </c>
      <c r="E3145">
        <f>INDEX(TeamSports!B:B,MATCH(D3145,TeamSports!C:C,0))</f>
        <v>30</v>
      </c>
      <c r="F3145">
        <f>INDEX(RanksTable!L:L,MATCH(B3145,RanksTable!B:B,0))</f>
        <v>7</v>
      </c>
      <c r="H3145" t="str">
        <f t="shared" si="49"/>
        <v>INSERT INTO "TeamRanks" (team_id,team_sport_id,team_rank) VALUES (21,30,7);</v>
      </c>
    </row>
    <row r="3146" spans="2:8" x14ac:dyDescent="0.25">
      <c r="B3146" t="s">
        <v>408</v>
      </c>
      <c r="C3146">
        <f>INDEX(NationalTeams!B:B,MATCH(B3146,NationalTeams!C:C,0))</f>
        <v>22</v>
      </c>
      <c r="D3146" t="s">
        <v>1245</v>
      </c>
      <c r="E3146">
        <f>INDEX(TeamSports!B:B,MATCH(D3146,TeamSports!C:C,0))</f>
        <v>30</v>
      </c>
      <c r="F3146">
        <f>INDEX(RanksTable!L:L,MATCH(B3146,RanksTable!B:B,0))</f>
        <v>7</v>
      </c>
      <c r="H3146" t="str">
        <f t="shared" si="49"/>
        <v>INSERT INTO "TeamRanks" (team_id,team_sport_id,team_rank) VALUES (22,30,7);</v>
      </c>
    </row>
    <row r="3147" spans="2:8" x14ac:dyDescent="0.25">
      <c r="B3147" t="s">
        <v>505</v>
      </c>
      <c r="C3147">
        <f>INDEX(NationalTeams!B:B,MATCH(B3147,NationalTeams!C:C,0))</f>
        <v>23</v>
      </c>
      <c r="D3147" t="s">
        <v>1245</v>
      </c>
      <c r="E3147">
        <f>INDEX(TeamSports!B:B,MATCH(D3147,TeamSports!C:C,0))</f>
        <v>30</v>
      </c>
      <c r="F3147">
        <f>INDEX(RanksTable!L:L,MATCH(B3147,RanksTable!B:B,0))</f>
        <v>3</v>
      </c>
      <c r="H3147" t="str">
        <f t="shared" si="49"/>
        <v>INSERT INTO "TeamRanks" (team_id,team_sport_id,team_rank) VALUES (23,30,3);</v>
      </c>
    </row>
    <row r="3148" spans="2:8" x14ac:dyDescent="0.25">
      <c r="B3148" t="s">
        <v>334</v>
      </c>
      <c r="C3148">
        <f>INDEX(NationalTeams!B:B,MATCH(B3148,NationalTeams!C:C,0))</f>
        <v>24</v>
      </c>
      <c r="D3148" t="s">
        <v>1245</v>
      </c>
      <c r="E3148">
        <f>INDEX(TeamSports!B:B,MATCH(D3148,TeamSports!C:C,0))</f>
        <v>30</v>
      </c>
      <c r="F3148">
        <f>INDEX(RanksTable!L:L,MATCH(B3148,RanksTable!B:B,0))</f>
        <v>7</v>
      </c>
      <c r="H3148" t="str">
        <f t="shared" si="49"/>
        <v>INSERT INTO "TeamRanks" (team_id,team_sport_id,team_rank) VALUES (24,30,7);</v>
      </c>
    </row>
    <row r="3149" spans="2:8" x14ac:dyDescent="0.25">
      <c r="B3149" t="s">
        <v>337</v>
      </c>
      <c r="C3149">
        <f>INDEX(NationalTeams!B:B,MATCH(B3149,NationalTeams!C:C,0))</f>
        <v>25</v>
      </c>
      <c r="D3149" t="s">
        <v>1245</v>
      </c>
      <c r="E3149">
        <f>INDEX(TeamSports!B:B,MATCH(D3149,TeamSports!C:C,0))</f>
        <v>30</v>
      </c>
      <c r="F3149">
        <f>INDEX(RanksTable!L:L,MATCH(B3149,RanksTable!B:B,0))</f>
        <v>7</v>
      </c>
      <c r="H3149" t="str">
        <f t="shared" si="49"/>
        <v>INSERT INTO "TeamRanks" (team_id,team_sport_id,team_rank) VALUES (25,30,7);</v>
      </c>
    </row>
    <row r="3150" spans="2:8" x14ac:dyDescent="0.25">
      <c r="B3150" t="s">
        <v>403</v>
      </c>
      <c r="C3150">
        <f>INDEX(NationalTeams!B:B,MATCH(B3150,NationalTeams!C:C,0))</f>
        <v>26</v>
      </c>
      <c r="D3150" t="s">
        <v>1245</v>
      </c>
      <c r="E3150">
        <f>INDEX(TeamSports!B:B,MATCH(D3150,TeamSports!C:C,0))</f>
        <v>30</v>
      </c>
      <c r="F3150">
        <f>INDEX(RanksTable!L:L,MATCH(B3150,RanksTable!B:B,0))</f>
        <v>7</v>
      </c>
      <c r="H3150" t="str">
        <f t="shared" si="49"/>
        <v>INSERT INTO "TeamRanks" (team_id,team_sport_id,team_rank) VALUES (26,30,7);</v>
      </c>
    </row>
    <row r="3151" spans="2:8" x14ac:dyDescent="0.25">
      <c r="B3151" t="s">
        <v>525</v>
      </c>
      <c r="C3151">
        <f>INDEX(NationalTeams!B:B,MATCH(B3151,NationalTeams!C:C,0))</f>
        <v>27</v>
      </c>
      <c r="D3151" t="s">
        <v>1245</v>
      </c>
      <c r="E3151">
        <f>INDEX(TeamSports!B:B,MATCH(D3151,TeamSports!C:C,0))</f>
        <v>30</v>
      </c>
      <c r="F3151">
        <f>INDEX(RanksTable!L:L,MATCH(B3151,RanksTable!B:B,0))</f>
        <v>7</v>
      </c>
      <c r="H3151" t="str">
        <f t="shared" si="49"/>
        <v>INSERT INTO "TeamRanks" (team_id,team_sport_id,team_rank) VALUES (27,30,7);</v>
      </c>
    </row>
    <row r="3152" spans="2:8" x14ac:dyDescent="0.25">
      <c r="B3152" t="s">
        <v>453</v>
      </c>
      <c r="C3152">
        <f>INDEX(NationalTeams!B:B,MATCH(B3152,NationalTeams!C:C,0))</f>
        <v>28</v>
      </c>
      <c r="D3152" t="s">
        <v>1245</v>
      </c>
      <c r="E3152">
        <f>INDEX(TeamSports!B:B,MATCH(D3152,TeamSports!C:C,0))</f>
        <v>30</v>
      </c>
      <c r="F3152">
        <f>INDEX(RanksTable!L:L,MATCH(B3152,RanksTable!B:B,0))</f>
        <v>7</v>
      </c>
      <c r="H3152" t="str">
        <f t="shared" si="49"/>
        <v>INSERT INTO "TeamRanks" (team_id,team_sport_id,team_rank) VALUES (28,30,7);</v>
      </c>
    </row>
    <row r="3153" spans="2:8" x14ac:dyDescent="0.25">
      <c r="B3153" t="s">
        <v>353</v>
      </c>
      <c r="C3153">
        <f>INDEX(NationalTeams!B:B,MATCH(B3153,NationalTeams!C:C,0))</f>
        <v>29</v>
      </c>
      <c r="D3153" t="s">
        <v>1245</v>
      </c>
      <c r="E3153">
        <f>INDEX(TeamSports!B:B,MATCH(D3153,TeamSports!C:C,0))</f>
        <v>30</v>
      </c>
      <c r="F3153">
        <f>INDEX(RanksTable!L:L,MATCH(B3153,RanksTable!B:B,0))</f>
        <v>7</v>
      </c>
      <c r="H3153" t="str">
        <f t="shared" si="49"/>
        <v>INSERT INTO "TeamRanks" (team_id,team_sport_id,team_rank) VALUES (29,30,7);</v>
      </c>
    </row>
    <row r="3154" spans="2:8" x14ac:dyDescent="0.25">
      <c r="B3154" t="s">
        <v>516</v>
      </c>
      <c r="C3154">
        <f>INDEX(NationalTeams!B:B,MATCH(B3154,NationalTeams!C:C,0))</f>
        <v>30</v>
      </c>
      <c r="D3154" t="s">
        <v>1245</v>
      </c>
      <c r="E3154">
        <f>INDEX(TeamSports!B:B,MATCH(D3154,TeamSports!C:C,0))</f>
        <v>30</v>
      </c>
      <c r="F3154">
        <f>INDEX(RanksTable!L:L,MATCH(B3154,RanksTable!B:B,0))</f>
        <v>4</v>
      </c>
      <c r="H3154" t="str">
        <f t="shared" si="49"/>
        <v>INSERT INTO "TeamRanks" (team_id,team_sport_id,team_rank) VALUES (30,30,4);</v>
      </c>
    </row>
    <row r="3155" spans="2:8" x14ac:dyDescent="0.25">
      <c r="B3155" t="s">
        <v>340</v>
      </c>
      <c r="C3155">
        <f>INDEX(NationalTeams!B:B,MATCH(B3155,NationalTeams!C:C,0))</f>
        <v>31</v>
      </c>
      <c r="D3155" t="s">
        <v>1245</v>
      </c>
      <c r="E3155">
        <f>INDEX(TeamSports!B:B,MATCH(D3155,TeamSports!C:C,0))</f>
        <v>30</v>
      </c>
      <c r="F3155">
        <f>INDEX(RanksTable!L:L,MATCH(B3155,RanksTable!B:B,0))</f>
        <v>7</v>
      </c>
      <c r="H3155" t="str">
        <f t="shared" si="49"/>
        <v>INSERT INTO "TeamRanks" (team_id,team_sport_id,team_rank) VALUES (31,30,7);</v>
      </c>
    </row>
    <row r="3156" spans="2:8" x14ac:dyDescent="0.25">
      <c r="B3156" t="s">
        <v>327</v>
      </c>
      <c r="C3156">
        <f>INDEX(NationalTeams!B:B,MATCH(B3156,NationalTeams!C:C,0))</f>
        <v>32</v>
      </c>
      <c r="D3156" t="s">
        <v>1245</v>
      </c>
      <c r="E3156">
        <f>INDEX(TeamSports!B:B,MATCH(D3156,TeamSports!C:C,0))</f>
        <v>30</v>
      </c>
      <c r="F3156">
        <f>INDEX(RanksTable!L:L,MATCH(B3156,RanksTable!B:B,0))</f>
        <v>3</v>
      </c>
      <c r="H3156" t="str">
        <f t="shared" si="49"/>
        <v>INSERT INTO "TeamRanks" (team_id,team_sport_id,team_rank) VALUES (32,30,3);</v>
      </c>
    </row>
    <row r="3157" spans="2:8" x14ac:dyDescent="0.25">
      <c r="B3157" t="s">
        <v>478</v>
      </c>
      <c r="C3157">
        <f>INDEX(NationalTeams!B:B,MATCH(B3157,NationalTeams!C:C,0))</f>
        <v>33</v>
      </c>
      <c r="D3157" t="s">
        <v>1245</v>
      </c>
      <c r="E3157">
        <f>INDEX(TeamSports!B:B,MATCH(D3157,TeamSports!C:C,0))</f>
        <v>30</v>
      </c>
      <c r="F3157">
        <f>INDEX(RanksTable!L:L,MATCH(B3157,RanksTable!B:B,0))</f>
        <v>7</v>
      </c>
      <c r="H3157" t="str">
        <f t="shared" si="49"/>
        <v>INSERT INTO "TeamRanks" (team_id,team_sport_id,team_rank) VALUES (33,30,7);</v>
      </c>
    </row>
    <row r="3158" spans="2:8" x14ac:dyDescent="0.25">
      <c r="B3158" t="s">
        <v>510</v>
      </c>
      <c r="C3158">
        <f>INDEX(NationalTeams!B:B,MATCH(B3158,NationalTeams!C:C,0))</f>
        <v>34</v>
      </c>
      <c r="D3158" t="s">
        <v>1245</v>
      </c>
      <c r="E3158">
        <f>INDEX(TeamSports!B:B,MATCH(D3158,TeamSports!C:C,0))</f>
        <v>30</v>
      </c>
      <c r="F3158">
        <f>INDEX(RanksTable!L:L,MATCH(B3158,RanksTable!B:B,0))</f>
        <v>3</v>
      </c>
      <c r="H3158" t="str">
        <f t="shared" si="49"/>
        <v>INSERT INTO "TeamRanks" (team_id,team_sport_id,team_rank) VALUES (34,30,3);</v>
      </c>
    </row>
    <row r="3159" spans="2:8" x14ac:dyDescent="0.25">
      <c r="B3159" t="s">
        <v>366</v>
      </c>
      <c r="C3159">
        <f>INDEX(NationalTeams!B:B,MATCH(B3159,NationalTeams!C:C,0))</f>
        <v>35</v>
      </c>
      <c r="D3159" t="s">
        <v>1245</v>
      </c>
      <c r="E3159">
        <f>INDEX(TeamSports!B:B,MATCH(D3159,TeamSports!C:C,0))</f>
        <v>30</v>
      </c>
      <c r="F3159">
        <f>INDEX(RanksTable!L:L,MATCH(B3159,RanksTable!B:B,0))</f>
        <v>7</v>
      </c>
      <c r="H3159" t="str">
        <f t="shared" si="49"/>
        <v>INSERT INTO "TeamRanks" (team_id,team_sport_id,team_rank) VALUES (35,30,7);</v>
      </c>
    </row>
    <row r="3160" spans="2:8" x14ac:dyDescent="0.25">
      <c r="B3160" t="s">
        <v>341</v>
      </c>
      <c r="C3160">
        <f>INDEX(NationalTeams!B:B,MATCH(B3160,NationalTeams!C:C,0))</f>
        <v>36</v>
      </c>
      <c r="D3160" t="s">
        <v>1245</v>
      </c>
      <c r="E3160">
        <f>INDEX(TeamSports!B:B,MATCH(D3160,TeamSports!C:C,0))</f>
        <v>30</v>
      </c>
      <c r="F3160">
        <f>INDEX(RanksTable!L:L,MATCH(B3160,RanksTable!B:B,0))</f>
        <v>7</v>
      </c>
      <c r="H3160" t="str">
        <f t="shared" si="49"/>
        <v>INSERT INTO "TeamRanks" (team_id,team_sport_id,team_rank) VALUES (36,30,7);</v>
      </c>
    </row>
    <row r="3161" spans="2:8" x14ac:dyDescent="0.25">
      <c r="B3161" t="s">
        <v>454</v>
      </c>
      <c r="C3161">
        <f>INDEX(NationalTeams!B:B,MATCH(B3161,NationalTeams!C:C,0))</f>
        <v>37</v>
      </c>
      <c r="D3161" t="s">
        <v>1245</v>
      </c>
      <c r="E3161">
        <f>INDEX(TeamSports!B:B,MATCH(D3161,TeamSports!C:C,0))</f>
        <v>30</v>
      </c>
      <c r="F3161">
        <f>INDEX(RanksTable!L:L,MATCH(B3161,RanksTable!B:B,0))</f>
        <v>7</v>
      </c>
      <c r="H3161" t="str">
        <f t="shared" si="49"/>
        <v>INSERT INTO "TeamRanks" (team_id,team_sport_id,team_rank) VALUES (37,30,7);</v>
      </c>
    </row>
    <row r="3162" spans="2:8" x14ac:dyDescent="0.25">
      <c r="B3162" t="s">
        <v>371</v>
      </c>
      <c r="C3162">
        <f>INDEX(NationalTeams!B:B,MATCH(B3162,NationalTeams!C:C,0))</f>
        <v>38</v>
      </c>
      <c r="D3162" t="s">
        <v>1245</v>
      </c>
      <c r="E3162">
        <f>INDEX(TeamSports!B:B,MATCH(D3162,TeamSports!C:C,0))</f>
        <v>30</v>
      </c>
      <c r="F3162">
        <f>INDEX(RanksTable!L:L,MATCH(B3162,RanksTable!B:B,0))</f>
        <v>7</v>
      </c>
      <c r="H3162" t="str">
        <f t="shared" si="49"/>
        <v>INSERT INTO "TeamRanks" (team_id,team_sport_id,team_rank) VALUES (38,30,7);</v>
      </c>
    </row>
    <row r="3163" spans="2:8" x14ac:dyDescent="0.25">
      <c r="B3163" t="s">
        <v>462</v>
      </c>
      <c r="C3163">
        <f>INDEX(NationalTeams!B:B,MATCH(B3163,NationalTeams!C:C,0))</f>
        <v>39</v>
      </c>
      <c r="D3163" t="s">
        <v>1245</v>
      </c>
      <c r="E3163">
        <f>INDEX(TeamSports!B:B,MATCH(D3163,TeamSports!C:C,0))</f>
        <v>30</v>
      </c>
      <c r="F3163">
        <f>INDEX(RanksTable!L:L,MATCH(B3163,RanksTable!B:B,0))</f>
        <v>7</v>
      </c>
      <c r="H3163" t="str">
        <f t="shared" si="49"/>
        <v>INSERT INTO "TeamRanks" (team_id,team_sport_id,team_rank) VALUES (39,30,7);</v>
      </c>
    </row>
    <row r="3164" spans="2:8" x14ac:dyDescent="0.25">
      <c r="B3164" t="s">
        <v>322</v>
      </c>
      <c r="C3164">
        <f>INDEX(NationalTeams!B:B,MATCH(B3164,NationalTeams!C:C,0))</f>
        <v>40</v>
      </c>
      <c r="D3164" t="s">
        <v>1245</v>
      </c>
      <c r="E3164">
        <f>INDEX(TeamSports!B:B,MATCH(D3164,TeamSports!C:C,0))</f>
        <v>30</v>
      </c>
      <c r="F3164">
        <f>INDEX(RanksTable!L:L,MATCH(B3164,RanksTable!B:B,0))</f>
        <v>7</v>
      </c>
      <c r="H3164" t="str">
        <f t="shared" si="49"/>
        <v>INSERT INTO "TeamRanks" (team_id,team_sport_id,team_rank) VALUES (40,30,7);</v>
      </c>
    </row>
    <row r="3165" spans="2:8" x14ac:dyDescent="0.25">
      <c r="B3165" t="s">
        <v>355</v>
      </c>
      <c r="C3165">
        <f>INDEX(NationalTeams!B:B,MATCH(B3165,NationalTeams!C:C,0))</f>
        <v>41</v>
      </c>
      <c r="D3165" t="s">
        <v>1245</v>
      </c>
      <c r="E3165">
        <f>INDEX(TeamSports!B:B,MATCH(D3165,TeamSports!C:C,0))</f>
        <v>30</v>
      </c>
      <c r="F3165">
        <f>INDEX(RanksTable!L:L,MATCH(B3165,RanksTable!B:B,0))</f>
        <v>2</v>
      </c>
      <c r="H3165" t="str">
        <f t="shared" si="49"/>
        <v>INSERT INTO "TeamRanks" (team_id,team_sport_id,team_rank) VALUES (41,30,2);</v>
      </c>
    </row>
    <row r="3166" spans="2:8" x14ac:dyDescent="0.25">
      <c r="B3166" t="s">
        <v>344</v>
      </c>
      <c r="C3166">
        <f>INDEX(NationalTeams!B:B,MATCH(B3166,NationalTeams!C:C,0))</f>
        <v>42</v>
      </c>
      <c r="D3166" t="s">
        <v>1245</v>
      </c>
      <c r="E3166">
        <f>INDEX(TeamSports!B:B,MATCH(D3166,TeamSports!C:C,0))</f>
        <v>30</v>
      </c>
      <c r="F3166">
        <f>INDEX(RanksTable!L:L,MATCH(B3166,RanksTable!B:B,0))</f>
        <v>7</v>
      </c>
      <c r="H3166" t="str">
        <f t="shared" si="49"/>
        <v>INSERT INTO "TeamRanks" (team_id,team_sport_id,team_rank) VALUES (42,30,7);</v>
      </c>
    </row>
    <row r="3167" spans="2:8" x14ac:dyDescent="0.25">
      <c r="B3167" t="s">
        <v>330</v>
      </c>
      <c r="C3167">
        <f>INDEX(NationalTeams!B:B,MATCH(B3167,NationalTeams!C:C,0))</f>
        <v>43</v>
      </c>
      <c r="D3167" t="s">
        <v>1245</v>
      </c>
      <c r="E3167">
        <f>INDEX(TeamSports!B:B,MATCH(D3167,TeamSports!C:C,0))</f>
        <v>30</v>
      </c>
      <c r="F3167">
        <f>INDEX(RanksTable!L:L,MATCH(B3167,RanksTable!B:B,0))</f>
        <v>4</v>
      </c>
      <c r="H3167" t="str">
        <f t="shared" si="49"/>
        <v>INSERT INTO "TeamRanks" (team_id,team_sport_id,team_rank) VALUES (43,30,4);</v>
      </c>
    </row>
    <row r="3168" spans="2:8" x14ac:dyDescent="0.25">
      <c r="B3168" t="s">
        <v>429</v>
      </c>
      <c r="C3168">
        <f>INDEX(NationalTeams!B:B,MATCH(B3168,NationalTeams!C:C,0))</f>
        <v>44</v>
      </c>
      <c r="D3168" t="s">
        <v>1245</v>
      </c>
      <c r="E3168">
        <f>INDEX(TeamSports!B:B,MATCH(D3168,TeamSports!C:C,0))</f>
        <v>30</v>
      </c>
      <c r="F3168">
        <f>INDEX(RanksTable!L:L,MATCH(B3168,RanksTable!B:B,0))</f>
        <v>4</v>
      </c>
      <c r="H3168" t="str">
        <f t="shared" si="49"/>
        <v>INSERT INTO "TeamRanks" (team_id,team_sport_id,team_rank) VALUES (44,30,4);</v>
      </c>
    </row>
    <row r="3169" spans="2:8" x14ac:dyDescent="0.25">
      <c r="B3169" t="s">
        <v>534</v>
      </c>
      <c r="C3169">
        <f>INDEX(NationalTeams!B:B,MATCH(B3169,NationalTeams!C:C,0))</f>
        <v>45</v>
      </c>
      <c r="D3169" t="s">
        <v>1245</v>
      </c>
      <c r="E3169">
        <f>INDEX(TeamSports!B:B,MATCH(D3169,TeamSports!C:C,0))</f>
        <v>30</v>
      </c>
      <c r="F3169">
        <f>INDEX(RanksTable!L:L,MATCH(B3169,RanksTable!B:B,0))</f>
        <v>7</v>
      </c>
      <c r="H3169" t="str">
        <f t="shared" si="49"/>
        <v>INSERT INTO "TeamRanks" (team_id,team_sport_id,team_rank) VALUES (45,30,7);</v>
      </c>
    </row>
    <row r="3170" spans="2:8" x14ac:dyDescent="0.25">
      <c r="B3170" t="s">
        <v>328</v>
      </c>
      <c r="C3170">
        <f>INDEX(NationalTeams!B:B,MATCH(B3170,NationalTeams!C:C,0))</f>
        <v>46</v>
      </c>
      <c r="D3170" t="s">
        <v>1245</v>
      </c>
      <c r="E3170">
        <f>INDEX(TeamSports!B:B,MATCH(D3170,TeamSports!C:C,0))</f>
        <v>30</v>
      </c>
      <c r="F3170">
        <f>INDEX(RanksTable!L:L,MATCH(B3170,RanksTable!B:B,0))</f>
        <v>6</v>
      </c>
      <c r="H3170" t="str">
        <f t="shared" si="49"/>
        <v>INSERT INTO "TeamRanks" (team_id,team_sport_id,team_rank) VALUES (46,30,6);</v>
      </c>
    </row>
    <row r="3171" spans="2:8" x14ac:dyDescent="0.25">
      <c r="B3171" t="s">
        <v>368</v>
      </c>
      <c r="C3171">
        <f>INDEX(NationalTeams!B:B,MATCH(B3171,NationalTeams!C:C,0))</f>
        <v>47</v>
      </c>
      <c r="D3171" t="s">
        <v>1245</v>
      </c>
      <c r="E3171">
        <f>INDEX(TeamSports!B:B,MATCH(D3171,TeamSports!C:C,0))</f>
        <v>30</v>
      </c>
      <c r="F3171">
        <f>INDEX(RanksTable!L:L,MATCH(B3171,RanksTable!B:B,0))</f>
        <v>7</v>
      </c>
      <c r="H3171" t="str">
        <f t="shared" si="49"/>
        <v>INSERT INTO "TeamRanks" (team_id,team_sport_id,team_rank) VALUES (47,30,7);</v>
      </c>
    </row>
    <row r="3172" spans="2:8" x14ac:dyDescent="0.25">
      <c r="B3172" t="s">
        <v>369</v>
      </c>
      <c r="C3172">
        <f>INDEX(NationalTeams!B:B,MATCH(B3172,NationalTeams!C:C,0))</f>
        <v>48</v>
      </c>
      <c r="D3172" t="s">
        <v>1245</v>
      </c>
      <c r="E3172">
        <f>INDEX(TeamSports!B:B,MATCH(D3172,TeamSports!C:C,0))</f>
        <v>30</v>
      </c>
      <c r="F3172">
        <f>INDEX(RanksTable!L:L,MATCH(B3172,RanksTable!B:B,0))</f>
        <v>7</v>
      </c>
      <c r="H3172" t="str">
        <f t="shared" si="49"/>
        <v>INSERT INTO "TeamRanks" (team_id,team_sport_id,team_rank) VALUES (48,30,7);</v>
      </c>
    </row>
    <row r="3173" spans="2:8" x14ac:dyDescent="0.25">
      <c r="B3173" t="s">
        <v>447</v>
      </c>
      <c r="C3173">
        <f>INDEX(NationalTeams!B:B,MATCH(B3173,NationalTeams!C:C,0))</f>
        <v>49</v>
      </c>
      <c r="D3173" t="s">
        <v>1245</v>
      </c>
      <c r="E3173">
        <f>INDEX(TeamSports!B:B,MATCH(D3173,TeamSports!C:C,0))</f>
        <v>30</v>
      </c>
      <c r="F3173">
        <f>INDEX(RanksTable!L:L,MATCH(B3173,RanksTable!B:B,0))</f>
        <v>7</v>
      </c>
      <c r="H3173" t="str">
        <f t="shared" si="49"/>
        <v>INSERT INTO "TeamRanks" (team_id,team_sport_id,team_rank) VALUES (49,30,7);</v>
      </c>
    </row>
    <row r="3174" spans="2:8" x14ac:dyDescent="0.25">
      <c r="B3174" t="s">
        <v>425</v>
      </c>
      <c r="C3174">
        <f>INDEX(NationalTeams!B:B,MATCH(B3174,NationalTeams!C:C,0))</f>
        <v>50</v>
      </c>
      <c r="D3174" t="s">
        <v>1245</v>
      </c>
      <c r="E3174">
        <f>INDEX(TeamSports!B:B,MATCH(D3174,TeamSports!C:C,0))</f>
        <v>30</v>
      </c>
      <c r="F3174">
        <f>INDEX(RanksTable!L:L,MATCH(B3174,RanksTable!B:B,0))</f>
        <v>7</v>
      </c>
      <c r="H3174" t="str">
        <f t="shared" si="49"/>
        <v>INSERT INTO "TeamRanks" (team_id,team_sport_id,team_rank) VALUES (50,30,7);</v>
      </c>
    </row>
    <row r="3175" spans="2:8" x14ac:dyDescent="0.25">
      <c r="B3175" t="s">
        <v>323</v>
      </c>
      <c r="C3175">
        <f>INDEX(NationalTeams!B:B,MATCH(B3175,NationalTeams!C:C,0))</f>
        <v>51</v>
      </c>
      <c r="D3175" t="s">
        <v>1245</v>
      </c>
      <c r="E3175">
        <f>INDEX(TeamSports!B:B,MATCH(D3175,TeamSports!C:C,0))</f>
        <v>30</v>
      </c>
      <c r="F3175">
        <f>INDEX(RanksTable!L:L,MATCH(B3175,RanksTable!B:B,0))</f>
        <v>7</v>
      </c>
      <c r="H3175" t="str">
        <f t="shared" si="49"/>
        <v>INSERT INTO "TeamRanks" (team_id,team_sport_id,team_rank) VALUES (51,30,7);</v>
      </c>
    </row>
    <row r="3176" spans="2:8" x14ac:dyDescent="0.25">
      <c r="B3176" t="s">
        <v>354</v>
      </c>
      <c r="C3176">
        <f>INDEX(NationalTeams!B:B,MATCH(B3176,NationalTeams!C:C,0))</f>
        <v>52</v>
      </c>
      <c r="D3176" t="s">
        <v>1245</v>
      </c>
      <c r="E3176">
        <f>INDEX(TeamSports!B:B,MATCH(D3176,TeamSports!C:C,0))</f>
        <v>30</v>
      </c>
      <c r="F3176">
        <f>INDEX(RanksTable!L:L,MATCH(B3176,RanksTable!B:B,0))</f>
        <v>7</v>
      </c>
      <c r="H3176" t="str">
        <f t="shared" si="49"/>
        <v>INSERT INTO "TeamRanks" (team_id,team_sport_id,team_rank) VALUES (52,30,7);</v>
      </c>
    </row>
    <row r="3177" spans="2:8" x14ac:dyDescent="0.25">
      <c r="B3177" t="s">
        <v>498</v>
      </c>
      <c r="C3177">
        <f>INDEX(NationalTeams!B:B,MATCH(B3177,NationalTeams!C:C,0))</f>
        <v>53</v>
      </c>
      <c r="D3177" t="s">
        <v>1245</v>
      </c>
      <c r="E3177">
        <f>INDEX(TeamSports!B:B,MATCH(D3177,TeamSports!C:C,0))</f>
        <v>30</v>
      </c>
      <c r="F3177">
        <f>INDEX(RanksTable!L:L,MATCH(B3177,RanksTable!B:B,0))</f>
        <v>7</v>
      </c>
      <c r="H3177" t="str">
        <f t="shared" si="49"/>
        <v>INSERT INTO "TeamRanks" (team_id,team_sport_id,team_rank) VALUES (53,30,7);</v>
      </c>
    </row>
    <row r="3178" spans="2:8" x14ac:dyDescent="0.25">
      <c r="B3178" t="s">
        <v>406</v>
      </c>
      <c r="C3178">
        <f>INDEX(NationalTeams!B:B,MATCH(B3178,NationalTeams!C:C,0))</f>
        <v>54</v>
      </c>
      <c r="D3178" t="s">
        <v>1245</v>
      </c>
      <c r="E3178">
        <f>INDEX(TeamSports!B:B,MATCH(D3178,TeamSports!C:C,0))</f>
        <v>30</v>
      </c>
      <c r="F3178">
        <f>INDEX(RanksTable!L:L,MATCH(B3178,RanksTable!B:B,0))</f>
        <v>7</v>
      </c>
      <c r="H3178" t="str">
        <f t="shared" si="49"/>
        <v>INSERT INTO "TeamRanks" (team_id,team_sport_id,team_rank) VALUES (54,30,7);</v>
      </c>
    </row>
    <row r="3179" spans="2:8" x14ac:dyDescent="0.25">
      <c r="B3179" t="s">
        <v>404</v>
      </c>
      <c r="C3179">
        <f>INDEX(NationalTeams!B:B,MATCH(B3179,NationalTeams!C:C,0))</f>
        <v>55</v>
      </c>
      <c r="D3179" t="s">
        <v>1245</v>
      </c>
      <c r="E3179">
        <f>INDEX(TeamSports!B:B,MATCH(D3179,TeamSports!C:C,0))</f>
        <v>30</v>
      </c>
      <c r="F3179">
        <f>INDEX(RanksTable!L:L,MATCH(B3179,RanksTable!B:B,0))</f>
        <v>7</v>
      </c>
      <c r="H3179" t="str">
        <f t="shared" si="49"/>
        <v>INSERT INTO "TeamRanks" (team_id,team_sport_id,team_rank) VALUES (55,30,7);</v>
      </c>
    </row>
    <row r="3180" spans="2:8" x14ac:dyDescent="0.25">
      <c r="B3180" t="s">
        <v>495</v>
      </c>
      <c r="C3180">
        <f>INDEX(NationalTeams!B:B,MATCH(B3180,NationalTeams!C:C,0))</f>
        <v>56</v>
      </c>
      <c r="D3180" t="s">
        <v>1245</v>
      </c>
      <c r="E3180">
        <f>INDEX(TeamSports!B:B,MATCH(D3180,TeamSports!C:C,0))</f>
        <v>30</v>
      </c>
      <c r="F3180">
        <f>INDEX(RanksTable!L:L,MATCH(B3180,RanksTable!B:B,0))</f>
        <v>3</v>
      </c>
      <c r="H3180" t="str">
        <f t="shared" si="49"/>
        <v>INSERT INTO "TeamRanks" (team_id,team_sport_id,team_rank) VALUES (56,30,3);</v>
      </c>
    </row>
    <row r="3181" spans="2:8" x14ac:dyDescent="0.25">
      <c r="B3181" t="s">
        <v>413</v>
      </c>
      <c r="C3181">
        <f>INDEX(NationalTeams!B:B,MATCH(B3181,NationalTeams!C:C,0))</f>
        <v>57</v>
      </c>
      <c r="D3181" t="s">
        <v>1245</v>
      </c>
      <c r="E3181">
        <f>INDEX(TeamSports!B:B,MATCH(D3181,TeamSports!C:C,0))</f>
        <v>30</v>
      </c>
      <c r="F3181">
        <f>INDEX(RanksTable!L:L,MATCH(B3181,RanksTable!B:B,0))</f>
        <v>7</v>
      </c>
      <c r="H3181" t="str">
        <f t="shared" si="49"/>
        <v>INSERT INTO "TeamRanks" (team_id,team_sport_id,team_rank) VALUES (57,30,7);</v>
      </c>
    </row>
    <row r="3182" spans="2:8" x14ac:dyDescent="0.25">
      <c r="B3182" t="s">
        <v>331</v>
      </c>
      <c r="C3182">
        <f>INDEX(NationalTeams!B:B,MATCH(B3182,NationalTeams!C:C,0))</f>
        <v>58</v>
      </c>
      <c r="D3182" t="s">
        <v>1245</v>
      </c>
      <c r="E3182">
        <f>INDEX(TeamSports!B:B,MATCH(D3182,TeamSports!C:C,0))</f>
        <v>30</v>
      </c>
      <c r="F3182">
        <f>INDEX(RanksTable!L:L,MATCH(B3182,RanksTable!B:B,0))</f>
        <v>6</v>
      </c>
      <c r="H3182" t="str">
        <f t="shared" si="49"/>
        <v>INSERT INTO "TeamRanks" (team_id,team_sport_id,team_rank) VALUES (58,30,6);</v>
      </c>
    </row>
    <row r="3183" spans="2:8" x14ac:dyDescent="0.25">
      <c r="B3183" t="s">
        <v>365</v>
      </c>
      <c r="C3183">
        <f>INDEX(NationalTeams!B:B,MATCH(B3183,NationalTeams!C:C,0))</f>
        <v>59</v>
      </c>
      <c r="D3183" t="s">
        <v>1245</v>
      </c>
      <c r="E3183">
        <f>INDEX(TeamSports!B:B,MATCH(D3183,TeamSports!C:C,0))</f>
        <v>30</v>
      </c>
      <c r="F3183">
        <f>INDEX(RanksTable!L:L,MATCH(B3183,RanksTable!B:B,0))</f>
        <v>7</v>
      </c>
      <c r="H3183" t="str">
        <f t="shared" si="49"/>
        <v>INSERT INTO "TeamRanks" (team_id,team_sport_id,team_rank) VALUES (59,30,7);</v>
      </c>
    </row>
    <row r="3184" spans="2:8" x14ac:dyDescent="0.25">
      <c r="B3184" t="s">
        <v>332</v>
      </c>
      <c r="C3184">
        <f>INDEX(NationalTeams!B:B,MATCH(B3184,NationalTeams!C:C,0))</f>
        <v>60</v>
      </c>
      <c r="D3184" t="s">
        <v>1245</v>
      </c>
      <c r="E3184">
        <f>INDEX(TeamSports!B:B,MATCH(D3184,TeamSports!C:C,0))</f>
        <v>30</v>
      </c>
      <c r="F3184">
        <f>INDEX(RanksTable!L:L,MATCH(B3184,RanksTable!B:B,0))</f>
        <v>7</v>
      </c>
      <c r="H3184" t="str">
        <f t="shared" si="49"/>
        <v>INSERT INTO "TeamRanks" (team_id,team_sport_id,team_rank) VALUES (60,30,7);</v>
      </c>
    </row>
    <row r="3185" spans="2:8" x14ac:dyDescent="0.25">
      <c r="B3185" t="s">
        <v>435</v>
      </c>
      <c r="C3185">
        <f>INDEX(NationalTeams!B:B,MATCH(B3185,NationalTeams!C:C,0))</f>
        <v>61</v>
      </c>
      <c r="D3185" t="s">
        <v>1245</v>
      </c>
      <c r="E3185">
        <f>INDEX(TeamSports!B:B,MATCH(D3185,TeamSports!C:C,0))</f>
        <v>30</v>
      </c>
      <c r="F3185">
        <f>INDEX(RanksTable!L:L,MATCH(B3185,RanksTable!B:B,0))</f>
        <v>7</v>
      </c>
      <c r="H3185" t="str">
        <f t="shared" si="49"/>
        <v>INSERT INTO "TeamRanks" (team_id,team_sport_id,team_rank) VALUES (61,30,7);</v>
      </c>
    </row>
    <row r="3186" spans="2:8" x14ac:dyDescent="0.25">
      <c r="B3186" t="s">
        <v>346</v>
      </c>
      <c r="C3186">
        <f>INDEX(NationalTeams!B:B,MATCH(B3186,NationalTeams!C:C,0))</f>
        <v>62</v>
      </c>
      <c r="D3186" t="s">
        <v>1245</v>
      </c>
      <c r="E3186">
        <f>INDEX(TeamSports!B:B,MATCH(D3186,TeamSports!C:C,0))</f>
        <v>30</v>
      </c>
      <c r="F3186">
        <f>INDEX(RanksTable!L:L,MATCH(B3186,RanksTable!B:B,0))</f>
        <v>7</v>
      </c>
      <c r="H3186" t="str">
        <f t="shared" si="49"/>
        <v>INSERT INTO "TeamRanks" (team_id,team_sport_id,team_rank) VALUES (62,30,7);</v>
      </c>
    </row>
    <row r="3187" spans="2:8" x14ac:dyDescent="0.25">
      <c r="B3187" t="s">
        <v>515</v>
      </c>
      <c r="C3187">
        <f>INDEX(NationalTeams!B:B,MATCH(B3187,NationalTeams!C:C,0))</f>
        <v>63</v>
      </c>
      <c r="D3187" t="s">
        <v>1245</v>
      </c>
      <c r="E3187">
        <f>INDEX(TeamSports!B:B,MATCH(D3187,TeamSports!C:C,0))</f>
        <v>30</v>
      </c>
      <c r="F3187">
        <f>INDEX(RanksTable!L:L,MATCH(B3187,RanksTable!B:B,0))</f>
        <v>7</v>
      </c>
      <c r="H3187" t="str">
        <f t="shared" si="49"/>
        <v>INSERT INTO "TeamRanks" (team_id,team_sport_id,team_rank) VALUES (63,30,7);</v>
      </c>
    </row>
    <row r="3188" spans="2:8" x14ac:dyDescent="0.25">
      <c r="B3188" t="s">
        <v>509</v>
      </c>
      <c r="C3188">
        <f>INDEX(NationalTeams!B:B,MATCH(B3188,NationalTeams!C:C,0))</f>
        <v>64</v>
      </c>
      <c r="D3188" t="s">
        <v>1245</v>
      </c>
      <c r="E3188">
        <f>INDEX(TeamSports!B:B,MATCH(D3188,TeamSports!C:C,0))</f>
        <v>30</v>
      </c>
      <c r="F3188">
        <f>INDEX(RanksTable!L:L,MATCH(B3188,RanksTable!B:B,0))</f>
        <v>7</v>
      </c>
      <c r="H3188" t="str">
        <f t="shared" si="49"/>
        <v>INSERT INTO "TeamRanks" (team_id,team_sport_id,team_rank) VALUES (64,30,7);</v>
      </c>
    </row>
    <row r="3189" spans="2:8" x14ac:dyDescent="0.25">
      <c r="B3189" t="s">
        <v>518</v>
      </c>
      <c r="C3189">
        <f>INDEX(NationalTeams!B:B,MATCH(B3189,NationalTeams!C:C,0))</f>
        <v>65</v>
      </c>
      <c r="D3189" t="s">
        <v>1245</v>
      </c>
      <c r="E3189">
        <f>INDEX(TeamSports!B:B,MATCH(D3189,TeamSports!C:C,0))</f>
        <v>30</v>
      </c>
      <c r="F3189">
        <f>INDEX(RanksTable!L:L,MATCH(B3189,RanksTable!B:B,0))</f>
        <v>7</v>
      </c>
      <c r="H3189" t="str">
        <f t="shared" si="49"/>
        <v>INSERT INTO "TeamRanks" (team_id,team_sport_id,team_rank) VALUES (65,30,7);</v>
      </c>
    </row>
    <row r="3190" spans="2:8" x14ac:dyDescent="0.25">
      <c r="B3190" t="s">
        <v>490</v>
      </c>
      <c r="C3190">
        <f>INDEX(NationalTeams!B:B,MATCH(B3190,NationalTeams!C:C,0))</f>
        <v>66</v>
      </c>
      <c r="D3190" t="s">
        <v>1245</v>
      </c>
      <c r="E3190">
        <f>INDEX(TeamSports!B:B,MATCH(D3190,TeamSports!C:C,0))</f>
        <v>30</v>
      </c>
      <c r="F3190">
        <f>INDEX(RanksTable!L:L,MATCH(B3190,RanksTable!B:B,0))</f>
        <v>1</v>
      </c>
      <c r="H3190" t="str">
        <f t="shared" si="49"/>
        <v>INSERT INTO "TeamRanks" (team_id,team_sport_id,team_rank) VALUES (66,30,1);</v>
      </c>
    </row>
    <row r="3191" spans="2:8" x14ac:dyDescent="0.25">
      <c r="B3191" t="s">
        <v>349</v>
      </c>
      <c r="C3191">
        <f>INDEX(NationalTeams!B:B,MATCH(B3191,NationalTeams!C:C,0))</f>
        <v>67</v>
      </c>
      <c r="D3191" t="s">
        <v>1245</v>
      </c>
      <c r="E3191">
        <f>INDEX(TeamSports!B:B,MATCH(D3191,TeamSports!C:C,0))</f>
        <v>30</v>
      </c>
      <c r="F3191">
        <f>INDEX(RanksTable!L:L,MATCH(B3191,RanksTable!B:B,0))</f>
        <v>2</v>
      </c>
      <c r="H3191" t="str">
        <f t="shared" si="49"/>
        <v>INSERT INTO "TeamRanks" (team_id,team_sport_id,team_rank) VALUES (67,30,2);</v>
      </c>
    </row>
    <row r="3192" spans="2:8" x14ac:dyDescent="0.25">
      <c r="B3192" t="s">
        <v>531</v>
      </c>
      <c r="C3192">
        <f>INDEX(NationalTeams!B:B,MATCH(B3192,NationalTeams!C:C,0))</f>
        <v>68</v>
      </c>
      <c r="D3192" t="s">
        <v>1245</v>
      </c>
      <c r="E3192">
        <f>INDEX(TeamSports!B:B,MATCH(D3192,TeamSports!C:C,0))</f>
        <v>30</v>
      </c>
      <c r="F3192">
        <f>INDEX(RanksTable!L:L,MATCH(B3192,RanksTable!B:B,0))</f>
        <v>5</v>
      </c>
      <c r="H3192" t="str">
        <f t="shared" si="49"/>
        <v>INSERT INTO "TeamRanks" (team_id,team_sport_id,team_rank) VALUES (68,30,5);</v>
      </c>
    </row>
    <row r="3193" spans="2:8" x14ac:dyDescent="0.25">
      <c r="B3193" t="s">
        <v>326</v>
      </c>
      <c r="C3193">
        <f>INDEX(NationalTeams!B:B,MATCH(B3193,NationalTeams!C:C,0))</f>
        <v>69</v>
      </c>
      <c r="D3193" t="s">
        <v>1245</v>
      </c>
      <c r="E3193">
        <f>INDEX(TeamSports!B:B,MATCH(D3193,TeamSports!C:C,0))</f>
        <v>30</v>
      </c>
      <c r="F3193">
        <f>INDEX(RanksTable!L:L,MATCH(B3193,RanksTable!B:B,0))</f>
        <v>7</v>
      </c>
      <c r="H3193" t="str">
        <f t="shared" si="49"/>
        <v>INSERT INTO "TeamRanks" (team_id,team_sport_id,team_rank) VALUES (69,30,7);</v>
      </c>
    </row>
    <row r="3194" spans="2:8" x14ac:dyDescent="0.25">
      <c r="B3194" t="s">
        <v>320</v>
      </c>
      <c r="C3194">
        <f>INDEX(NationalTeams!B:B,MATCH(B3194,NationalTeams!C:C,0))</f>
        <v>70</v>
      </c>
      <c r="D3194" t="s">
        <v>1245</v>
      </c>
      <c r="E3194">
        <f>INDEX(TeamSports!B:B,MATCH(D3194,TeamSports!C:C,0))</f>
        <v>30</v>
      </c>
      <c r="F3194">
        <f>INDEX(RanksTable!L:L,MATCH(B3194,RanksTable!B:B,0))</f>
        <v>7</v>
      </c>
      <c r="H3194" t="str">
        <f t="shared" si="49"/>
        <v>INSERT INTO "TeamRanks" (team_id,team_sport_id,team_rank) VALUES (70,30,7);</v>
      </c>
    </row>
    <row r="3195" spans="2:8" x14ac:dyDescent="0.25">
      <c r="B3195" t="s">
        <v>459</v>
      </c>
      <c r="C3195">
        <f>INDEX(NationalTeams!B:B,MATCH(B3195,NationalTeams!C:C,0))</f>
        <v>71</v>
      </c>
      <c r="D3195" t="s">
        <v>1245</v>
      </c>
      <c r="E3195">
        <f>INDEX(TeamSports!B:B,MATCH(D3195,TeamSports!C:C,0))</f>
        <v>30</v>
      </c>
      <c r="F3195">
        <f>INDEX(RanksTable!L:L,MATCH(B3195,RanksTable!B:B,0))</f>
        <v>7</v>
      </c>
      <c r="H3195" t="str">
        <f t="shared" si="49"/>
        <v>INSERT INTO "TeamRanks" (team_id,team_sport_id,team_rank) VALUES (71,30,7);</v>
      </c>
    </row>
    <row r="3196" spans="2:8" x14ac:dyDescent="0.25">
      <c r="B3196" t="s">
        <v>445</v>
      </c>
      <c r="C3196">
        <f>INDEX(NationalTeams!B:B,MATCH(B3196,NationalTeams!C:C,0))</f>
        <v>72</v>
      </c>
      <c r="D3196" t="s">
        <v>1245</v>
      </c>
      <c r="E3196">
        <f>INDEX(TeamSports!B:B,MATCH(D3196,TeamSports!C:C,0))</f>
        <v>30</v>
      </c>
      <c r="F3196">
        <f>INDEX(RanksTable!L:L,MATCH(B3196,RanksTable!B:B,0))</f>
        <v>7</v>
      </c>
      <c r="H3196" t="str">
        <f t="shared" si="49"/>
        <v>INSERT INTO "TeamRanks" (team_id,team_sport_id,team_rank) VALUES (72,30,7);</v>
      </c>
    </row>
    <row r="3197" spans="2:8" x14ac:dyDescent="0.25">
      <c r="B3197" t="s">
        <v>511</v>
      </c>
      <c r="C3197">
        <f>INDEX(NationalTeams!B:B,MATCH(B3197,NationalTeams!C:C,0))</f>
        <v>73</v>
      </c>
      <c r="D3197" t="s">
        <v>1245</v>
      </c>
      <c r="E3197">
        <f>INDEX(TeamSports!B:B,MATCH(D3197,TeamSports!C:C,0))</f>
        <v>30</v>
      </c>
      <c r="F3197">
        <f>INDEX(RanksTable!L:L,MATCH(B3197,RanksTable!B:B,0))</f>
        <v>5</v>
      </c>
      <c r="H3197" t="str">
        <f t="shared" si="49"/>
        <v>INSERT INTO "TeamRanks" (team_id,team_sport_id,team_rank) VALUES (73,30,5);</v>
      </c>
    </row>
    <row r="3198" spans="2:8" x14ac:dyDescent="0.25">
      <c r="B3198" t="s">
        <v>487</v>
      </c>
      <c r="C3198">
        <f>INDEX(NationalTeams!B:B,MATCH(B3198,NationalTeams!C:C,0))</f>
        <v>74</v>
      </c>
      <c r="D3198" t="s">
        <v>1245</v>
      </c>
      <c r="E3198">
        <f>INDEX(TeamSports!B:B,MATCH(D3198,TeamSports!C:C,0))</f>
        <v>30</v>
      </c>
      <c r="F3198">
        <f>INDEX(RanksTable!L:L,MATCH(B3198,RanksTable!B:B,0))</f>
        <v>4</v>
      </c>
      <c r="H3198" t="str">
        <f t="shared" si="49"/>
        <v>INSERT INTO "TeamRanks" (team_id,team_sport_id,team_rank) VALUES (74,30,4);</v>
      </c>
    </row>
    <row r="3199" spans="2:8" x14ac:dyDescent="0.25">
      <c r="B3199" t="s">
        <v>383</v>
      </c>
      <c r="C3199">
        <f>INDEX(NationalTeams!B:B,MATCH(B3199,NationalTeams!C:C,0))</f>
        <v>75</v>
      </c>
      <c r="D3199" t="s">
        <v>1245</v>
      </c>
      <c r="E3199">
        <f>INDEX(TeamSports!B:B,MATCH(D3199,TeamSports!C:C,0))</f>
        <v>30</v>
      </c>
      <c r="F3199">
        <f>INDEX(RanksTable!L:L,MATCH(B3199,RanksTable!B:B,0))</f>
        <v>7</v>
      </c>
      <c r="H3199" t="str">
        <f t="shared" si="49"/>
        <v>INSERT INTO "TeamRanks" (team_id,team_sport_id,team_rank) VALUES (75,30,7);</v>
      </c>
    </row>
    <row r="3200" spans="2:8" x14ac:dyDescent="0.25">
      <c r="B3200" t="s">
        <v>517</v>
      </c>
      <c r="C3200">
        <f>INDEX(NationalTeams!B:B,MATCH(B3200,NationalTeams!C:C,0))</f>
        <v>76</v>
      </c>
      <c r="D3200" t="s">
        <v>1245</v>
      </c>
      <c r="E3200">
        <f>INDEX(TeamSports!B:B,MATCH(D3200,TeamSports!C:C,0))</f>
        <v>30</v>
      </c>
      <c r="F3200">
        <f>INDEX(RanksTable!L:L,MATCH(B3200,RanksTable!B:B,0))</f>
        <v>7</v>
      </c>
      <c r="H3200" t="str">
        <f t="shared" si="49"/>
        <v>INSERT INTO "TeamRanks" (team_id,team_sport_id,team_rank) VALUES (76,30,7);</v>
      </c>
    </row>
    <row r="3201" spans="2:8" x14ac:dyDescent="0.25">
      <c r="B3201" t="s">
        <v>391</v>
      </c>
      <c r="C3201">
        <f>INDEX(NationalTeams!B:B,MATCH(B3201,NationalTeams!C:C,0))</f>
        <v>77</v>
      </c>
      <c r="D3201" t="s">
        <v>1245</v>
      </c>
      <c r="E3201">
        <f>INDEX(TeamSports!B:B,MATCH(D3201,TeamSports!C:C,0))</f>
        <v>30</v>
      </c>
      <c r="F3201">
        <f>INDEX(RanksTable!L:L,MATCH(B3201,RanksTable!B:B,0))</f>
        <v>7</v>
      </c>
      <c r="H3201" t="str">
        <f t="shared" si="49"/>
        <v>INSERT INTO "TeamRanks" (team_id,team_sport_id,team_rank) VALUES (77,30,7);</v>
      </c>
    </row>
    <row r="3202" spans="2:8" x14ac:dyDescent="0.25">
      <c r="B3202" t="s">
        <v>524</v>
      </c>
      <c r="C3202">
        <f>INDEX(NationalTeams!B:B,MATCH(B3202,NationalTeams!C:C,0))</f>
        <v>78</v>
      </c>
      <c r="D3202" t="s">
        <v>1245</v>
      </c>
      <c r="E3202">
        <f>INDEX(TeamSports!B:B,MATCH(D3202,TeamSports!C:C,0))</f>
        <v>30</v>
      </c>
      <c r="F3202">
        <f>INDEX(RanksTable!L:L,MATCH(B3202,RanksTable!B:B,0))</f>
        <v>4</v>
      </c>
      <c r="H3202" t="str">
        <f t="shared" si="49"/>
        <v>INSERT INTO "TeamRanks" (team_id,team_sport_id,team_rank) VALUES (78,30,4);</v>
      </c>
    </row>
    <row r="3203" spans="2:8" x14ac:dyDescent="0.25">
      <c r="B3203" t="s">
        <v>325</v>
      </c>
      <c r="C3203">
        <f>INDEX(NationalTeams!B:B,MATCH(B3203,NationalTeams!C:C,0))</f>
        <v>79</v>
      </c>
      <c r="D3203" t="s">
        <v>1245</v>
      </c>
      <c r="E3203">
        <f>INDEX(TeamSports!B:B,MATCH(D3203,TeamSports!C:C,0))</f>
        <v>30</v>
      </c>
      <c r="F3203">
        <f>INDEX(RanksTable!L:L,MATCH(B3203,RanksTable!B:B,0))</f>
        <v>5</v>
      </c>
      <c r="H3203" t="str">
        <f t="shared" si="49"/>
        <v>INSERT INTO "TeamRanks" (team_id,team_sport_id,team_rank) VALUES (79,30,5);</v>
      </c>
    </row>
    <row r="3204" spans="2:8" x14ac:dyDescent="0.25">
      <c r="B3204" t="s">
        <v>536</v>
      </c>
      <c r="C3204">
        <f>INDEX(NationalTeams!B:B,MATCH(B3204,NationalTeams!C:C,0))</f>
        <v>80</v>
      </c>
      <c r="D3204" t="s">
        <v>1245</v>
      </c>
      <c r="E3204">
        <f>INDEX(TeamSports!B:B,MATCH(D3204,TeamSports!C:C,0))</f>
        <v>30</v>
      </c>
      <c r="F3204">
        <f>INDEX(RanksTable!L:L,MATCH(B3204,RanksTable!B:B,0))</f>
        <v>7</v>
      </c>
      <c r="H3204" t="str">
        <f t="shared" ref="H3204:H3267" si="50">_xlfn.CONCAT($H$1,$L$1,$C$1,$L$1," ",$J$1,$C$2,$N$1,$E$2,$N$1,$F$2,$K$1,$I$1,$J$1,C3204,$N$1,E3204,$N$1,F3204,$K$1,$O$1)</f>
        <v>INSERT INTO "TeamRanks" (team_id,team_sport_id,team_rank) VALUES (80,30,7);</v>
      </c>
    </row>
    <row r="3205" spans="2:8" x14ac:dyDescent="0.25">
      <c r="B3205" t="s">
        <v>405</v>
      </c>
      <c r="C3205">
        <f>INDEX(NationalTeams!B:B,MATCH(B3205,NationalTeams!C:C,0))</f>
        <v>81</v>
      </c>
      <c r="D3205" t="s">
        <v>1245</v>
      </c>
      <c r="E3205">
        <f>INDEX(TeamSports!B:B,MATCH(D3205,TeamSports!C:C,0))</f>
        <v>30</v>
      </c>
      <c r="F3205">
        <f>INDEX(RanksTable!L:L,MATCH(B3205,RanksTable!B:B,0))</f>
        <v>7</v>
      </c>
      <c r="H3205" t="str">
        <f t="shared" si="50"/>
        <v>INSERT INTO "TeamRanks" (team_id,team_sport_id,team_rank) VALUES (81,30,7);</v>
      </c>
    </row>
    <row r="3206" spans="2:8" x14ac:dyDescent="0.25">
      <c r="B3206" t="s">
        <v>508</v>
      </c>
      <c r="C3206">
        <f>INDEX(NationalTeams!B:B,MATCH(B3206,NationalTeams!C:C,0))</f>
        <v>82</v>
      </c>
      <c r="D3206" t="s">
        <v>1245</v>
      </c>
      <c r="E3206">
        <f>INDEX(TeamSports!B:B,MATCH(D3206,TeamSports!C:C,0))</f>
        <v>30</v>
      </c>
      <c r="F3206">
        <f>INDEX(RanksTable!L:L,MATCH(B3206,RanksTable!B:B,0))</f>
        <v>6</v>
      </c>
      <c r="H3206" t="str">
        <f t="shared" si="50"/>
        <v>INSERT INTO "TeamRanks" (team_id,team_sport_id,team_rank) VALUES (82,30,6);</v>
      </c>
    </row>
    <row r="3207" spans="2:8" x14ac:dyDescent="0.25">
      <c r="B3207" t="s">
        <v>477</v>
      </c>
      <c r="C3207">
        <f>INDEX(NationalTeams!B:B,MATCH(B3207,NationalTeams!C:C,0))</f>
        <v>83</v>
      </c>
      <c r="D3207" t="s">
        <v>1245</v>
      </c>
      <c r="E3207">
        <f>INDEX(TeamSports!B:B,MATCH(D3207,TeamSports!C:C,0))</f>
        <v>30</v>
      </c>
      <c r="F3207">
        <f>INDEX(RanksTable!L:L,MATCH(B3207,RanksTable!B:B,0))</f>
        <v>7</v>
      </c>
      <c r="H3207" t="str">
        <f t="shared" si="50"/>
        <v>INSERT INTO "TeamRanks" (team_id,team_sport_id,team_rank) VALUES (83,30,7);</v>
      </c>
    </row>
    <row r="3208" spans="2:8" x14ac:dyDescent="0.25">
      <c r="B3208" t="s">
        <v>396</v>
      </c>
      <c r="C3208">
        <f>INDEX(NationalTeams!B:B,MATCH(B3208,NationalTeams!C:C,0))</f>
        <v>84</v>
      </c>
      <c r="D3208" t="s">
        <v>1245</v>
      </c>
      <c r="E3208">
        <f>INDEX(TeamSports!B:B,MATCH(D3208,TeamSports!C:C,0))</f>
        <v>30</v>
      </c>
      <c r="F3208">
        <f>INDEX(RanksTable!L:L,MATCH(B3208,RanksTable!B:B,0))</f>
        <v>7</v>
      </c>
      <c r="H3208" t="str">
        <f t="shared" si="50"/>
        <v>INSERT INTO "TeamRanks" (team_id,team_sport_id,team_rank) VALUES (84,30,7);</v>
      </c>
    </row>
    <row r="3209" spans="2:8" x14ac:dyDescent="0.25">
      <c r="B3209" t="s">
        <v>382</v>
      </c>
      <c r="C3209">
        <f>INDEX(NationalTeams!B:B,MATCH(B3209,NationalTeams!C:C,0))</f>
        <v>85</v>
      </c>
      <c r="D3209" t="s">
        <v>1245</v>
      </c>
      <c r="E3209">
        <f>INDEX(TeamSports!B:B,MATCH(D3209,TeamSports!C:C,0))</f>
        <v>30</v>
      </c>
      <c r="F3209">
        <f>INDEX(RanksTable!L:L,MATCH(B3209,RanksTable!B:B,0))</f>
        <v>7</v>
      </c>
      <c r="H3209" t="str">
        <f t="shared" si="50"/>
        <v>INSERT INTO "TeamRanks" (team_id,team_sport_id,team_rank) VALUES (85,30,7);</v>
      </c>
    </row>
    <row r="3210" spans="2:8" x14ac:dyDescent="0.25">
      <c r="B3210" t="s">
        <v>338</v>
      </c>
      <c r="C3210">
        <f>INDEX(NationalTeams!B:B,MATCH(B3210,NationalTeams!C:C,0))</f>
        <v>86</v>
      </c>
      <c r="D3210" t="s">
        <v>1245</v>
      </c>
      <c r="E3210">
        <f>INDEX(TeamSports!B:B,MATCH(D3210,TeamSports!C:C,0))</f>
        <v>30</v>
      </c>
      <c r="F3210">
        <f>INDEX(RanksTable!L:L,MATCH(B3210,RanksTable!B:B,0))</f>
        <v>7</v>
      </c>
      <c r="H3210" t="str">
        <f t="shared" si="50"/>
        <v>INSERT INTO "TeamRanks" (team_id,team_sport_id,team_rank) VALUES (86,30,7);</v>
      </c>
    </row>
    <row r="3211" spans="2:8" x14ac:dyDescent="0.25">
      <c r="B3211" t="s">
        <v>392</v>
      </c>
      <c r="C3211">
        <f>INDEX(NationalTeams!B:B,MATCH(B3211,NationalTeams!C:C,0))</f>
        <v>87</v>
      </c>
      <c r="D3211" t="s">
        <v>1245</v>
      </c>
      <c r="E3211">
        <f>INDEX(TeamSports!B:B,MATCH(D3211,TeamSports!C:C,0))</f>
        <v>30</v>
      </c>
      <c r="F3211">
        <f>INDEX(RanksTable!L:L,MATCH(B3211,RanksTable!B:B,0))</f>
        <v>7</v>
      </c>
      <c r="H3211" t="str">
        <f t="shared" si="50"/>
        <v>INSERT INTO "TeamRanks" (team_id,team_sport_id,team_rank) VALUES (87,30,7);</v>
      </c>
    </row>
    <row r="3212" spans="2:8" x14ac:dyDescent="0.25">
      <c r="B3212" t="s">
        <v>335</v>
      </c>
      <c r="C3212">
        <f>INDEX(NationalTeams!B:B,MATCH(B3212,NationalTeams!C:C,0))</f>
        <v>88</v>
      </c>
      <c r="D3212" t="s">
        <v>1245</v>
      </c>
      <c r="E3212">
        <f>INDEX(TeamSports!B:B,MATCH(D3212,TeamSports!C:C,0))</f>
        <v>30</v>
      </c>
      <c r="F3212">
        <f>INDEX(RanksTable!L:L,MATCH(B3212,RanksTable!B:B,0))</f>
        <v>7</v>
      </c>
      <c r="H3212" t="str">
        <f t="shared" si="50"/>
        <v>INSERT INTO "TeamRanks" (team_id,team_sport_id,team_rank) VALUES (88,30,7);</v>
      </c>
    </row>
    <row r="3213" spans="2:8" x14ac:dyDescent="0.25">
      <c r="B3213" t="s">
        <v>333</v>
      </c>
      <c r="C3213">
        <f>INDEX(NationalTeams!B:B,MATCH(B3213,NationalTeams!C:C,0))</f>
        <v>89</v>
      </c>
      <c r="D3213" t="s">
        <v>1245</v>
      </c>
      <c r="E3213">
        <f>INDEX(TeamSports!B:B,MATCH(D3213,TeamSports!C:C,0))</f>
        <v>30</v>
      </c>
      <c r="F3213">
        <f>INDEX(RanksTable!L:L,MATCH(B3213,RanksTable!B:B,0))</f>
        <v>7</v>
      </c>
      <c r="H3213" t="str">
        <f t="shared" si="50"/>
        <v>INSERT INTO "TeamRanks" (team_id,team_sport_id,team_rank) VALUES (89,30,7);</v>
      </c>
    </row>
    <row r="3214" spans="2:8" x14ac:dyDescent="0.25">
      <c r="B3214" t="s">
        <v>397</v>
      </c>
      <c r="C3214">
        <f>INDEX(NationalTeams!B:B,MATCH(B3214,NationalTeams!C:C,0))</f>
        <v>90</v>
      </c>
      <c r="D3214" t="s">
        <v>1245</v>
      </c>
      <c r="E3214">
        <f>INDEX(TeamSports!B:B,MATCH(D3214,TeamSports!C:C,0))</f>
        <v>30</v>
      </c>
      <c r="F3214">
        <f>INDEX(RanksTable!L:L,MATCH(B3214,RanksTable!B:B,0))</f>
        <v>7</v>
      </c>
      <c r="H3214" t="str">
        <f t="shared" si="50"/>
        <v>INSERT INTO "TeamRanks" (team_id,team_sport_id,team_rank) VALUES (90,30,7);</v>
      </c>
    </row>
    <row r="3215" spans="2:8" x14ac:dyDescent="0.25">
      <c r="B3215" t="s">
        <v>469</v>
      </c>
      <c r="C3215">
        <f>INDEX(NationalTeams!B:B,MATCH(B3215,NationalTeams!C:C,0))</f>
        <v>91</v>
      </c>
      <c r="D3215" t="s">
        <v>1245</v>
      </c>
      <c r="E3215">
        <f>INDEX(TeamSports!B:B,MATCH(D3215,TeamSports!C:C,0))</f>
        <v>30</v>
      </c>
      <c r="F3215">
        <f>INDEX(RanksTable!L:L,MATCH(B3215,RanksTable!B:B,0))</f>
        <v>5</v>
      </c>
      <c r="H3215" t="str">
        <f t="shared" si="50"/>
        <v>INSERT INTO "TeamRanks" (team_id,team_sport_id,team_rank) VALUES (91,30,5);</v>
      </c>
    </row>
    <row r="3216" spans="2:8" x14ac:dyDescent="0.25">
      <c r="B3216" t="s">
        <v>512</v>
      </c>
      <c r="C3216">
        <f>INDEX(NationalTeams!B:B,MATCH(B3216,NationalTeams!C:C,0))</f>
        <v>92</v>
      </c>
      <c r="D3216" t="s">
        <v>1245</v>
      </c>
      <c r="E3216">
        <f>INDEX(TeamSports!B:B,MATCH(D3216,TeamSports!C:C,0))</f>
        <v>30</v>
      </c>
      <c r="F3216">
        <f>INDEX(RanksTable!L:L,MATCH(B3216,RanksTable!B:B,0))</f>
        <v>7</v>
      </c>
      <c r="H3216" t="str">
        <f t="shared" si="50"/>
        <v>INSERT INTO "TeamRanks" (team_id,team_sport_id,team_rank) VALUES (92,30,7);</v>
      </c>
    </row>
    <row r="3217" spans="2:8" x14ac:dyDescent="0.25">
      <c r="B3217" t="s">
        <v>458</v>
      </c>
      <c r="C3217">
        <f>INDEX(NationalTeams!B:B,MATCH(B3217,NationalTeams!C:C,0))</f>
        <v>93</v>
      </c>
      <c r="D3217" t="s">
        <v>1245</v>
      </c>
      <c r="E3217">
        <f>INDEX(TeamSports!B:B,MATCH(D3217,TeamSports!C:C,0))</f>
        <v>30</v>
      </c>
      <c r="F3217">
        <f>INDEX(RanksTable!L:L,MATCH(B3217,RanksTable!B:B,0))</f>
        <v>6</v>
      </c>
      <c r="H3217" t="str">
        <f t="shared" si="50"/>
        <v>INSERT INTO "TeamRanks" (team_id,team_sport_id,team_rank) VALUES (93,30,6);</v>
      </c>
    </row>
    <row r="3218" spans="2:8" x14ac:dyDescent="0.25">
      <c r="B3218" t="s">
        <v>444</v>
      </c>
      <c r="C3218">
        <f>INDEX(NationalTeams!B:B,MATCH(B3218,NationalTeams!C:C,0))</f>
        <v>94</v>
      </c>
      <c r="D3218" t="s">
        <v>1245</v>
      </c>
      <c r="E3218">
        <f>INDEX(TeamSports!B:B,MATCH(D3218,TeamSports!C:C,0))</f>
        <v>30</v>
      </c>
      <c r="F3218">
        <f>INDEX(RanksTable!L:L,MATCH(B3218,RanksTable!B:B,0))</f>
        <v>7</v>
      </c>
      <c r="H3218" t="str">
        <f t="shared" si="50"/>
        <v>INSERT INTO "TeamRanks" (team_id,team_sport_id,team_rank) VALUES (94,30,7);</v>
      </c>
    </row>
    <row r="3219" spans="2:8" x14ac:dyDescent="0.25">
      <c r="B3219" t="s">
        <v>493</v>
      </c>
      <c r="C3219">
        <f>INDEX(NationalTeams!B:B,MATCH(B3219,NationalTeams!C:C,0))</f>
        <v>95</v>
      </c>
      <c r="D3219" t="s">
        <v>1245</v>
      </c>
      <c r="E3219">
        <f>INDEX(TeamSports!B:B,MATCH(D3219,TeamSports!C:C,0))</f>
        <v>30</v>
      </c>
      <c r="F3219">
        <f>INDEX(RanksTable!L:L,MATCH(B3219,RanksTable!B:B,0))</f>
        <v>3</v>
      </c>
      <c r="H3219" t="str">
        <f t="shared" si="50"/>
        <v>INSERT INTO "TeamRanks" (team_id,team_sport_id,team_rank) VALUES (95,30,3);</v>
      </c>
    </row>
    <row r="3220" spans="2:8" x14ac:dyDescent="0.25">
      <c r="B3220" t="s">
        <v>431</v>
      </c>
      <c r="C3220">
        <f>INDEX(NationalTeams!B:B,MATCH(B3220,NationalTeams!C:C,0))</f>
        <v>96</v>
      </c>
      <c r="D3220" t="s">
        <v>1245</v>
      </c>
      <c r="E3220">
        <f>INDEX(TeamSports!B:B,MATCH(D3220,TeamSports!C:C,0))</f>
        <v>30</v>
      </c>
      <c r="F3220">
        <f>INDEX(RanksTable!L:L,MATCH(B3220,RanksTable!B:B,0))</f>
        <v>7</v>
      </c>
      <c r="H3220" t="str">
        <f t="shared" si="50"/>
        <v>INSERT INTO "TeamRanks" (team_id,team_sport_id,team_rank) VALUES (96,30,7);</v>
      </c>
    </row>
    <row r="3221" spans="2:8" x14ac:dyDescent="0.25">
      <c r="B3221" t="s">
        <v>427</v>
      </c>
      <c r="C3221">
        <f>INDEX(NationalTeams!B:B,MATCH(B3221,NationalTeams!C:C,0))</f>
        <v>97</v>
      </c>
      <c r="D3221" t="s">
        <v>1245</v>
      </c>
      <c r="E3221">
        <f>INDEX(TeamSports!B:B,MATCH(D3221,TeamSports!C:C,0))</f>
        <v>30</v>
      </c>
      <c r="F3221">
        <f>INDEX(RanksTable!L:L,MATCH(B3221,RanksTable!B:B,0))</f>
        <v>7</v>
      </c>
      <c r="H3221" t="str">
        <f t="shared" si="50"/>
        <v>INSERT INTO "TeamRanks" (team_id,team_sport_id,team_rank) VALUES (97,30,7);</v>
      </c>
    </row>
    <row r="3222" spans="2:8" x14ac:dyDescent="0.25">
      <c r="B3222" t="s">
        <v>513</v>
      </c>
      <c r="C3222">
        <f>INDEX(NationalTeams!B:B,MATCH(B3222,NationalTeams!C:C,0))</f>
        <v>98</v>
      </c>
      <c r="D3222" t="s">
        <v>1245</v>
      </c>
      <c r="E3222">
        <f>INDEX(TeamSports!B:B,MATCH(D3222,TeamSports!C:C,0))</f>
        <v>30</v>
      </c>
      <c r="F3222">
        <f>INDEX(RanksTable!L:L,MATCH(B3222,RanksTable!B:B,0))</f>
        <v>7</v>
      </c>
      <c r="H3222" t="str">
        <f t="shared" si="50"/>
        <v>INSERT INTO "TeamRanks" (team_id,team_sport_id,team_rank) VALUES (98,30,7);</v>
      </c>
    </row>
    <row r="3223" spans="2:8" x14ac:dyDescent="0.25">
      <c r="B3223" t="s">
        <v>503</v>
      </c>
      <c r="C3223">
        <f>INDEX(NationalTeams!B:B,MATCH(B3223,NationalTeams!C:C,0))</f>
        <v>99</v>
      </c>
      <c r="D3223" t="s">
        <v>1245</v>
      </c>
      <c r="E3223">
        <f>INDEX(TeamSports!B:B,MATCH(D3223,TeamSports!C:C,0))</f>
        <v>30</v>
      </c>
      <c r="F3223">
        <f>INDEX(RanksTable!L:L,MATCH(B3223,RanksTable!B:B,0))</f>
        <v>7</v>
      </c>
      <c r="H3223" t="str">
        <f t="shared" si="50"/>
        <v>INSERT INTO "TeamRanks" (team_id,team_sport_id,team_rank) VALUES (99,30,7);</v>
      </c>
    </row>
    <row r="3224" spans="2:8" x14ac:dyDescent="0.25">
      <c r="B3224" t="s">
        <v>519</v>
      </c>
      <c r="C3224">
        <f>INDEX(NationalTeams!B:B,MATCH(B3224,NationalTeams!C:C,0))</f>
        <v>100</v>
      </c>
      <c r="D3224" t="s">
        <v>1245</v>
      </c>
      <c r="E3224">
        <f>INDEX(TeamSports!B:B,MATCH(D3224,TeamSports!C:C,0))</f>
        <v>30</v>
      </c>
      <c r="F3224">
        <f>INDEX(RanksTable!L:L,MATCH(B3224,RanksTable!B:B,0))</f>
        <v>7</v>
      </c>
      <c r="H3224" t="str">
        <f t="shared" si="50"/>
        <v>INSERT INTO "TeamRanks" (team_id,team_sport_id,team_rank) VALUES (100,30,7);</v>
      </c>
    </row>
    <row r="3225" spans="2:8" x14ac:dyDescent="0.25">
      <c r="B3225" t="s">
        <v>410</v>
      </c>
      <c r="C3225">
        <f>INDEX(NationalTeams!B:B,MATCH(B3225,NationalTeams!C:C,0))</f>
        <v>101</v>
      </c>
      <c r="D3225" t="s">
        <v>1245</v>
      </c>
      <c r="E3225">
        <f>INDEX(TeamSports!B:B,MATCH(D3225,TeamSports!C:C,0))</f>
        <v>30</v>
      </c>
      <c r="F3225">
        <f>INDEX(RanksTable!L:L,MATCH(B3225,RanksTable!B:B,0))</f>
        <v>7</v>
      </c>
      <c r="H3225" t="str">
        <f t="shared" si="50"/>
        <v>INSERT INTO "TeamRanks" (team_id,team_sport_id,team_rank) VALUES (101,30,7);</v>
      </c>
    </row>
    <row r="3226" spans="2:8" x14ac:dyDescent="0.25">
      <c r="B3226" t="s">
        <v>486</v>
      </c>
      <c r="C3226">
        <f>INDEX(NationalTeams!B:B,MATCH(B3226,NationalTeams!C:C,0))</f>
        <v>102</v>
      </c>
      <c r="D3226" t="s">
        <v>1245</v>
      </c>
      <c r="E3226">
        <f>INDEX(TeamSports!B:B,MATCH(D3226,TeamSports!C:C,0))</f>
        <v>30</v>
      </c>
      <c r="F3226">
        <f>INDEX(RanksTable!L:L,MATCH(B3226,RanksTable!B:B,0))</f>
        <v>7</v>
      </c>
      <c r="H3226" t="str">
        <f t="shared" si="50"/>
        <v>INSERT INTO "TeamRanks" (team_id,team_sport_id,team_rank) VALUES (102,30,7);</v>
      </c>
    </row>
    <row r="3227" spans="2:8" x14ac:dyDescent="0.25">
      <c r="B3227" t="s">
        <v>526</v>
      </c>
      <c r="C3227">
        <f>INDEX(NationalTeams!B:B,MATCH(B3227,NationalTeams!C:C,0))</f>
        <v>103</v>
      </c>
      <c r="D3227" t="s">
        <v>1245</v>
      </c>
      <c r="E3227">
        <f>INDEX(TeamSports!B:B,MATCH(D3227,TeamSports!C:C,0))</f>
        <v>30</v>
      </c>
      <c r="F3227">
        <f>INDEX(RanksTable!L:L,MATCH(B3227,RanksTable!B:B,0))</f>
        <v>7</v>
      </c>
      <c r="H3227" t="str">
        <f t="shared" si="50"/>
        <v>INSERT INTO "TeamRanks" (team_id,team_sport_id,team_rank) VALUES (103,30,7);</v>
      </c>
    </row>
    <row r="3228" spans="2:8" x14ac:dyDescent="0.25">
      <c r="B3228" t="s">
        <v>470</v>
      </c>
      <c r="C3228">
        <f>INDEX(NationalTeams!B:B,MATCH(B3228,NationalTeams!C:C,0))</f>
        <v>104</v>
      </c>
      <c r="D3228" t="s">
        <v>1245</v>
      </c>
      <c r="E3228">
        <f>INDEX(TeamSports!B:B,MATCH(D3228,TeamSports!C:C,0))</f>
        <v>30</v>
      </c>
      <c r="F3228">
        <f>INDEX(RanksTable!L:L,MATCH(B3228,RanksTable!B:B,0))</f>
        <v>7</v>
      </c>
      <c r="H3228" t="str">
        <f t="shared" si="50"/>
        <v>INSERT INTO "TeamRanks" (team_id,team_sport_id,team_rank) VALUES (104,30,7);</v>
      </c>
    </row>
    <row r="3229" spans="2:8" x14ac:dyDescent="0.25">
      <c r="B3229" t="s">
        <v>461</v>
      </c>
      <c r="C3229">
        <f>INDEX(NationalTeams!B:B,MATCH(B3229,NationalTeams!C:C,0))</f>
        <v>105</v>
      </c>
      <c r="D3229" t="s">
        <v>1245</v>
      </c>
      <c r="E3229">
        <f>INDEX(TeamSports!B:B,MATCH(D3229,TeamSports!C:C,0))</f>
        <v>30</v>
      </c>
      <c r="F3229">
        <f>INDEX(RanksTable!L:L,MATCH(B3229,RanksTable!B:B,0))</f>
        <v>7</v>
      </c>
      <c r="H3229" t="str">
        <f t="shared" si="50"/>
        <v>INSERT INTO "TeamRanks" (team_id,team_sport_id,team_rank) VALUES (105,30,7);</v>
      </c>
    </row>
    <row r="3230" spans="2:8" x14ac:dyDescent="0.25">
      <c r="B3230" t="s">
        <v>418</v>
      </c>
      <c r="C3230">
        <f>INDEX(NationalTeams!B:B,MATCH(B3230,NationalTeams!C:C,0))</f>
        <v>106</v>
      </c>
      <c r="D3230" t="s">
        <v>1245</v>
      </c>
      <c r="E3230">
        <f>INDEX(TeamSports!B:B,MATCH(D3230,TeamSports!C:C,0))</f>
        <v>30</v>
      </c>
      <c r="F3230">
        <f>INDEX(RanksTable!L:L,MATCH(B3230,RanksTable!B:B,0))</f>
        <v>7</v>
      </c>
      <c r="H3230" t="str">
        <f t="shared" si="50"/>
        <v>INSERT INTO "TeamRanks" (team_id,team_sport_id,team_rank) VALUES (106,30,7);</v>
      </c>
    </row>
    <row r="3231" spans="2:8" x14ac:dyDescent="0.25">
      <c r="B3231" t="s">
        <v>417</v>
      </c>
      <c r="C3231">
        <f>INDEX(NationalTeams!B:B,MATCH(B3231,NationalTeams!C:C,0))</f>
        <v>107</v>
      </c>
      <c r="D3231" t="s">
        <v>1245</v>
      </c>
      <c r="E3231">
        <f>INDEX(TeamSports!B:B,MATCH(D3231,TeamSports!C:C,0))</f>
        <v>30</v>
      </c>
      <c r="F3231">
        <f>INDEX(RanksTable!L:L,MATCH(B3231,RanksTable!B:B,0))</f>
        <v>7</v>
      </c>
      <c r="H3231" t="str">
        <f t="shared" si="50"/>
        <v>INSERT INTO "TeamRanks" (team_id,team_sport_id,team_rank) VALUES (107,30,7);</v>
      </c>
    </row>
    <row r="3232" spans="2:8" x14ac:dyDescent="0.25">
      <c r="B3232" t="s">
        <v>421</v>
      </c>
      <c r="C3232">
        <f>INDEX(NationalTeams!B:B,MATCH(B3232,NationalTeams!C:C,0))</f>
        <v>108</v>
      </c>
      <c r="D3232" t="s">
        <v>1245</v>
      </c>
      <c r="E3232">
        <f>INDEX(TeamSports!B:B,MATCH(D3232,TeamSports!C:C,0))</f>
        <v>30</v>
      </c>
      <c r="F3232">
        <f>INDEX(RanksTable!L:L,MATCH(B3232,RanksTable!B:B,0))</f>
        <v>7</v>
      </c>
      <c r="H3232" t="str">
        <f t="shared" si="50"/>
        <v>INSERT INTO "TeamRanks" (team_id,team_sport_id,team_rank) VALUES (108,30,7);</v>
      </c>
    </row>
    <row r="3233" spans="2:8" x14ac:dyDescent="0.25">
      <c r="B3233" t="s">
        <v>530</v>
      </c>
      <c r="C3233">
        <f>INDEX(NationalTeams!B:B,MATCH(B3233,NationalTeams!C:C,0))</f>
        <v>109</v>
      </c>
      <c r="D3233" t="s">
        <v>1245</v>
      </c>
      <c r="E3233">
        <f>INDEX(TeamSports!B:B,MATCH(D3233,TeamSports!C:C,0))</f>
        <v>30</v>
      </c>
      <c r="F3233">
        <f>INDEX(RanksTable!L:L,MATCH(B3233,RanksTable!B:B,0))</f>
        <v>7</v>
      </c>
      <c r="H3233" t="str">
        <f t="shared" si="50"/>
        <v>INSERT INTO "TeamRanks" (team_id,team_sport_id,team_rank) VALUES (109,30,7);</v>
      </c>
    </row>
    <row r="3234" spans="2:8" x14ac:dyDescent="0.25">
      <c r="B3234" t="s">
        <v>488</v>
      </c>
      <c r="C3234">
        <f>INDEX(NationalTeams!B:B,MATCH(B3234,NationalTeams!C:C,0))</f>
        <v>110</v>
      </c>
      <c r="D3234" t="s">
        <v>1245</v>
      </c>
      <c r="E3234">
        <f>INDEX(TeamSports!B:B,MATCH(D3234,TeamSports!C:C,0))</f>
        <v>30</v>
      </c>
      <c r="F3234">
        <f>INDEX(RanksTable!L:L,MATCH(B3234,RanksTable!B:B,0))</f>
        <v>1</v>
      </c>
      <c r="H3234" t="str">
        <f t="shared" si="50"/>
        <v>INSERT INTO "TeamRanks" (team_id,team_sport_id,team_rank) VALUES (110,30,1);</v>
      </c>
    </row>
    <row r="3235" spans="2:8" x14ac:dyDescent="0.25">
      <c r="B3235" t="s">
        <v>352</v>
      </c>
      <c r="C3235">
        <f>INDEX(NationalTeams!B:B,MATCH(B3235,NationalTeams!C:C,0))</f>
        <v>111</v>
      </c>
      <c r="D3235" t="s">
        <v>1245</v>
      </c>
      <c r="E3235">
        <f>INDEX(TeamSports!B:B,MATCH(D3235,TeamSports!C:C,0))</f>
        <v>30</v>
      </c>
      <c r="F3235">
        <f>INDEX(RanksTable!L:L,MATCH(B3235,RanksTable!B:B,0))</f>
        <v>7</v>
      </c>
      <c r="H3235" t="str">
        <f t="shared" si="50"/>
        <v>INSERT INTO "TeamRanks" (team_id,team_sport_id,team_rank) VALUES (111,30,7);</v>
      </c>
    </row>
    <row r="3236" spans="2:8" x14ac:dyDescent="0.25">
      <c r="B3236" t="s">
        <v>422</v>
      </c>
      <c r="C3236">
        <f>INDEX(NationalTeams!B:B,MATCH(B3236,NationalTeams!C:C,0))</f>
        <v>112</v>
      </c>
      <c r="D3236" t="s">
        <v>1245</v>
      </c>
      <c r="E3236">
        <f>INDEX(TeamSports!B:B,MATCH(D3236,TeamSports!C:C,0))</f>
        <v>30</v>
      </c>
      <c r="F3236">
        <f>INDEX(RanksTable!L:L,MATCH(B3236,RanksTable!B:B,0))</f>
        <v>4</v>
      </c>
      <c r="H3236" t="str">
        <f t="shared" si="50"/>
        <v>INSERT INTO "TeamRanks" (team_id,team_sport_id,team_rank) VALUES (112,30,4);</v>
      </c>
    </row>
    <row r="3237" spans="2:8" x14ac:dyDescent="0.25">
      <c r="B3237" t="s">
        <v>451</v>
      </c>
      <c r="C3237">
        <f>INDEX(NationalTeams!B:B,MATCH(B3237,NationalTeams!C:C,0))</f>
        <v>113</v>
      </c>
      <c r="D3237" t="s">
        <v>1245</v>
      </c>
      <c r="E3237">
        <f>INDEX(TeamSports!B:B,MATCH(D3237,TeamSports!C:C,0))</f>
        <v>30</v>
      </c>
      <c r="F3237">
        <f>INDEX(RanksTable!L:L,MATCH(B3237,RanksTable!B:B,0))</f>
        <v>6</v>
      </c>
      <c r="H3237" t="str">
        <f t="shared" si="50"/>
        <v>INSERT INTO "TeamRanks" (team_id,team_sport_id,team_rank) VALUES (113,30,6);</v>
      </c>
    </row>
    <row r="3238" spans="2:8" x14ac:dyDescent="0.25">
      <c r="B3238" t="s">
        <v>430</v>
      </c>
      <c r="C3238">
        <f>INDEX(NationalTeams!B:B,MATCH(B3238,NationalTeams!C:C,0))</f>
        <v>114</v>
      </c>
      <c r="D3238" t="s">
        <v>1245</v>
      </c>
      <c r="E3238">
        <f>INDEX(TeamSports!B:B,MATCH(D3238,TeamSports!C:C,0))</f>
        <v>30</v>
      </c>
      <c r="F3238">
        <f>INDEX(RanksTable!L:L,MATCH(B3238,RanksTable!B:B,0))</f>
        <v>2</v>
      </c>
      <c r="H3238" t="str">
        <f t="shared" si="50"/>
        <v>INSERT INTO "TeamRanks" (team_id,team_sport_id,team_rank) VALUES (114,30,2);</v>
      </c>
    </row>
    <row r="3239" spans="2:8" x14ac:dyDescent="0.25">
      <c r="B3239" t="s">
        <v>381</v>
      </c>
      <c r="C3239">
        <f>INDEX(NationalTeams!B:B,MATCH(B3239,NationalTeams!C:C,0))</f>
        <v>115</v>
      </c>
      <c r="D3239" t="s">
        <v>1245</v>
      </c>
      <c r="E3239">
        <f>INDEX(TeamSports!B:B,MATCH(D3239,TeamSports!C:C,0))</f>
        <v>30</v>
      </c>
      <c r="F3239">
        <f>INDEX(RanksTable!L:L,MATCH(B3239,RanksTable!B:B,0))</f>
        <v>7</v>
      </c>
      <c r="H3239" t="str">
        <f t="shared" si="50"/>
        <v>INSERT INTO "TeamRanks" (team_id,team_sport_id,team_rank) VALUES (115,30,7);</v>
      </c>
    </row>
    <row r="3240" spans="2:8" x14ac:dyDescent="0.25">
      <c r="B3240" t="s">
        <v>434</v>
      </c>
      <c r="C3240">
        <f>INDEX(NationalTeams!B:B,MATCH(B3240,NationalTeams!C:C,0))</f>
        <v>116</v>
      </c>
      <c r="D3240" t="s">
        <v>1245</v>
      </c>
      <c r="E3240">
        <f>INDEX(TeamSports!B:B,MATCH(D3240,TeamSports!C:C,0))</f>
        <v>30</v>
      </c>
      <c r="F3240">
        <f>INDEX(RanksTable!L:L,MATCH(B3240,RanksTable!B:B,0))</f>
        <v>7</v>
      </c>
      <c r="H3240" t="str">
        <f t="shared" si="50"/>
        <v>INSERT INTO "TeamRanks" (team_id,team_sport_id,team_rank) VALUES (116,30,7);</v>
      </c>
    </row>
    <row r="3241" spans="2:8" x14ac:dyDescent="0.25">
      <c r="B3241" t="s">
        <v>475</v>
      </c>
      <c r="C3241">
        <f>INDEX(NationalTeams!B:B,MATCH(B3241,NationalTeams!C:C,0))</f>
        <v>117</v>
      </c>
      <c r="D3241" t="s">
        <v>1245</v>
      </c>
      <c r="E3241">
        <f>INDEX(TeamSports!B:B,MATCH(D3241,TeamSports!C:C,0))</f>
        <v>30</v>
      </c>
      <c r="F3241">
        <f>INDEX(RanksTable!L:L,MATCH(B3241,RanksTable!B:B,0))</f>
        <v>7</v>
      </c>
      <c r="H3241" t="str">
        <f t="shared" si="50"/>
        <v>INSERT INTO "TeamRanks" (team_id,team_sport_id,team_rank) VALUES (117,30,7);</v>
      </c>
    </row>
    <row r="3242" spans="2:8" x14ac:dyDescent="0.25">
      <c r="B3242" t="s">
        <v>528</v>
      </c>
      <c r="C3242">
        <f>INDEX(NationalTeams!B:B,MATCH(B3242,NationalTeams!C:C,0))</f>
        <v>118</v>
      </c>
      <c r="D3242" t="s">
        <v>1245</v>
      </c>
      <c r="E3242">
        <f>INDEX(TeamSports!B:B,MATCH(D3242,TeamSports!C:C,0))</f>
        <v>30</v>
      </c>
      <c r="F3242">
        <f>INDEX(RanksTable!L:L,MATCH(B3242,RanksTable!B:B,0))</f>
        <v>7</v>
      </c>
      <c r="H3242" t="str">
        <f t="shared" si="50"/>
        <v>INSERT INTO "TeamRanks" (team_id,team_sport_id,team_rank) VALUES (118,30,7);</v>
      </c>
    </row>
    <row r="3243" spans="2:8" x14ac:dyDescent="0.25">
      <c r="B3243" t="s">
        <v>436</v>
      </c>
      <c r="C3243">
        <f>INDEX(NationalTeams!B:B,MATCH(B3243,NationalTeams!C:C,0))</f>
        <v>119</v>
      </c>
      <c r="D3243" t="s">
        <v>1245</v>
      </c>
      <c r="E3243">
        <f>INDEX(TeamSports!B:B,MATCH(D3243,TeamSports!C:C,0))</f>
        <v>30</v>
      </c>
      <c r="F3243">
        <f>INDEX(RanksTable!L:L,MATCH(B3243,RanksTable!B:B,0))</f>
        <v>7</v>
      </c>
      <c r="H3243" t="str">
        <f t="shared" si="50"/>
        <v>INSERT INTO "TeamRanks" (team_id,team_sport_id,team_rank) VALUES (119,30,7);</v>
      </c>
    </row>
    <row r="3244" spans="2:8" x14ac:dyDescent="0.25">
      <c r="B3244" t="s">
        <v>455</v>
      </c>
      <c r="C3244">
        <f>INDEX(NationalTeams!B:B,MATCH(B3244,NationalTeams!C:C,0))</f>
        <v>120</v>
      </c>
      <c r="D3244" t="s">
        <v>1245</v>
      </c>
      <c r="E3244">
        <f>INDEX(TeamSports!B:B,MATCH(D3244,TeamSports!C:C,0))</f>
        <v>30</v>
      </c>
      <c r="F3244">
        <f>INDEX(RanksTable!L:L,MATCH(B3244,RanksTable!B:B,0))</f>
        <v>7</v>
      </c>
      <c r="H3244" t="str">
        <f t="shared" si="50"/>
        <v>INSERT INTO "TeamRanks" (team_id,team_sport_id,team_rank) VALUES (120,30,7);</v>
      </c>
    </row>
    <row r="3245" spans="2:8" x14ac:dyDescent="0.25">
      <c r="B3245" t="s">
        <v>345</v>
      </c>
      <c r="C3245">
        <f>INDEX(NationalTeams!B:B,MATCH(B3245,NationalTeams!C:C,0))</f>
        <v>121</v>
      </c>
      <c r="D3245" t="s">
        <v>1245</v>
      </c>
      <c r="E3245">
        <f>INDEX(TeamSports!B:B,MATCH(D3245,TeamSports!C:C,0))</f>
        <v>30</v>
      </c>
      <c r="F3245">
        <f>INDEX(RanksTable!L:L,MATCH(B3245,RanksTable!B:B,0))</f>
        <v>7</v>
      </c>
      <c r="H3245" t="str">
        <f t="shared" si="50"/>
        <v>INSERT INTO "TeamRanks" (team_id,team_sport_id,team_rank) VALUES (121,30,7);</v>
      </c>
    </row>
    <row r="3246" spans="2:8" x14ac:dyDescent="0.25">
      <c r="B3246" t="s">
        <v>532</v>
      </c>
      <c r="C3246">
        <f>INDEX(NationalTeams!B:B,MATCH(B3246,NationalTeams!C:C,0))</f>
        <v>122</v>
      </c>
      <c r="D3246" t="s">
        <v>1245</v>
      </c>
      <c r="E3246">
        <f>INDEX(TeamSports!B:B,MATCH(D3246,TeamSports!C:C,0))</f>
        <v>30</v>
      </c>
      <c r="F3246">
        <f>INDEX(RanksTable!L:L,MATCH(B3246,RanksTable!B:B,0))</f>
        <v>7</v>
      </c>
      <c r="H3246" t="str">
        <f t="shared" si="50"/>
        <v>INSERT INTO "TeamRanks" (team_id,team_sport_id,team_rank) VALUES (122,30,7);</v>
      </c>
    </row>
    <row r="3247" spans="2:8" x14ac:dyDescent="0.25">
      <c r="B3247" t="s">
        <v>468</v>
      </c>
      <c r="C3247">
        <f>INDEX(NationalTeams!B:B,MATCH(B3247,NationalTeams!C:C,0))</f>
        <v>123</v>
      </c>
      <c r="D3247" t="s">
        <v>1245</v>
      </c>
      <c r="E3247">
        <f>INDEX(TeamSports!B:B,MATCH(D3247,TeamSports!C:C,0))</f>
        <v>30</v>
      </c>
      <c r="F3247">
        <f>INDEX(RanksTable!L:L,MATCH(B3247,RanksTable!B:B,0))</f>
        <v>6</v>
      </c>
      <c r="H3247" t="str">
        <f t="shared" si="50"/>
        <v>INSERT INTO "TeamRanks" (team_id,team_sport_id,team_rank) VALUES (123,30,6);</v>
      </c>
    </row>
    <row r="3248" spans="2:8" x14ac:dyDescent="0.25">
      <c r="B3248" t="s">
        <v>347</v>
      </c>
      <c r="C3248">
        <f>INDEX(NationalTeams!B:B,MATCH(B3248,NationalTeams!C:C,0))</f>
        <v>124</v>
      </c>
      <c r="D3248" t="s">
        <v>1245</v>
      </c>
      <c r="E3248">
        <f>INDEX(TeamSports!B:B,MATCH(D3248,TeamSports!C:C,0))</f>
        <v>30</v>
      </c>
      <c r="F3248">
        <f>INDEX(RanksTable!L:L,MATCH(B3248,RanksTable!B:B,0))</f>
        <v>7</v>
      </c>
      <c r="H3248" t="str">
        <f t="shared" si="50"/>
        <v>INSERT INTO "TeamRanks" (team_id,team_sport_id,team_rank) VALUES (124,30,7);</v>
      </c>
    </row>
    <row r="3249" spans="2:8" x14ac:dyDescent="0.25">
      <c r="B3249" t="s">
        <v>390</v>
      </c>
      <c r="C3249">
        <f>INDEX(NationalTeams!B:B,MATCH(B3249,NationalTeams!C:C,0))</f>
        <v>125</v>
      </c>
      <c r="D3249" t="s">
        <v>1245</v>
      </c>
      <c r="E3249">
        <f>INDEX(TeamSports!B:B,MATCH(D3249,TeamSports!C:C,0))</f>
        <v>30</v>
      </c>
      <c r="F3249">
        <f>INDEX(RanksTable!L:L,MATCH(B3249,RanksTable!B:B,0))</f>
        <v>7</v>
      </c>
      <c r="H3249" t="str">
        <f t="shared" si="50"/>
        <v>INSERT INTO "TeamRanks" (team_id,team_sport_id,team_rank) VALUES (125,30,7);</v>
      </c>
    </row>
    <row r="3250" spans="2:8" x14ac:dyDescent="0.25">
      <c r="B3250" t="s">
        <v>540</v>
      </c>
      <c r="C3250">
        <f>INDEX(NationalTeams!B:B,MATCH(B3250,NationalTeams!C:C,0))</f>
        <v>126</v>
      </c>
      <c r="D3250" t="s">
        <v>1245</v>
      </c>
      <c r="E3250">
        <f>INDEX(TeamSports!B:B,MATCH(D3250,TeamSports!C:C,0))</f>
        <v>30</v>
      </c>
      <c r="F3250">
        <f>INDEX(RanksTable!L:L,MATCH(B3250,RanksTable!B:B,0))</f>
        <v>7</v>
      </c>
      <c r="H3250" t="str">
        <f t="shared" si="50"/>
        <v>INSERT INTO "TeamRanks" (team_id,team_sport_id,team_rank) VALUES (126,30,7);</v>
      </c>
    </row>
    <row r="3251" spans="2:8" x14ac:dyDescent="0.25">
      <c r="B3251" t="s">
        <v>527</v>
      </c>
      <c r="C3251">
        <f>INDEX(NationalTeams!B:B,MATCH(B3251,NationalTeams!C:C,0))</f>
        <v>127</v>
      </c>
      <c r="D3251" t="s">
        <v>1245</v>
      </c>
      <c r="E3251">
        <f>INDEX(TeamSports!B:B,MATCH(D3251,TeamSports!C:C,0))</f>
        <v>30</v>
      </c>
      <c r="F3251">
        <f>INDEX(RanksTable!L:L,MATCH(B3251,RanksTable!B:B,0))</f>
        <v>5</v>
      </c>
      <c r="H3251" t="str">
        <f t="shared" si="50"/>
        <v>INSERT INTO "TeamRanks" (team_id,team_sport_id,team_rank) VALUES (127,30,5);</v>
      </c>
    </row>
    <row r="3252" spans="2:8" x14ac:dyDescent="0.25">
      <c r="B3252" t="s">
        <v>523</v>
      </c>
      <c r="C3252">
        <f>INDEX(NationalTeams!B:B,MATCH(B3252,NationalTeams!C:C,0))</f>
        <v>128</v>
      </c>
      <c r="D3252" t="s">
        <v>1245</v>
      </c>
      <c r="E3252">
        <f>INDEX(TeamSports!B:B,MATCH(D3252,TeamSports!C:C,0))</f>
        <v>30</v>
      </c>
      <c r="F3252">
        <f>INDEX(RanksTable!L:L,MATCH(B3252,RanksTable!B:B,0))</f>
        <v>6</v>
      </c>
      <c r="H3252" t="str">
        <f t="shared" si="50"/>
        <v>INSERT INTO "TeamRanks" (team_id,team_sport_id,team_rank) VALUES (128,30,6);</v>
      </c>
    </row>
    <row r="3253" spans="2:8" x14ac:dyDescent="0.25">
      <c r="B3253" t="s">
        <v>484</v>
      </c>
      <c r="C3253">
        <f>INDEX(NationalTeams!B:B,MATCH(B3253,NationalTeams!C:C,0))</f>
        <v>129</v>
      </c>
      <c r="D3253" t="s">
        <v>1245</v>
      </c>
      <c r="E3253">
        <f>INDEX(TeamSports!B:B,MATCH(D3253,TeamSports!C:C,0))</f>
        <v>30</v>
      </c>
      <c r="F3253">
        <f>INDEX(RanksTable!L:L,MATCH(B3253,RanksTable!B:B,0))</f>
        <v>7</v>
      </c>
      <c r="H3253" t="str">
        <f t="shared" si="50"/>
        <v>INSERT INTO "TeamRanks" (team_id,team_sport_id,team_rank) VALUES (129,30,7);</v>
      </c>
    </row>
    <row r="3254" spans="2:8" x14ac:dyDescent="0.25">
      <c r="B3254" t="s">
        <v>522</v>
      </c>
      <c r="C3254">
        <f>INDEX(NationalTeams!B:B,MATCH(B3254,NationalTeams!C:C,0))</f>
        <v>130</v>
      </c>
      <c r="D3254" t="s">
        <v>1245</v>
      </c>
      <c r="E3254">
        <f>INDEX(TeamSports!B:B,MATCH(D3254,TeamSports!C:C,0))</f>
        <v>30</v>
      </c>
      <c r="F3254">
        <f>INDEX(RanksTable!L:L,MATCH(B3254,RanksTable!B:B,0))</f>
        <v>7</v>
      </c>
      <c r="H3254" t="str">
        <f t="shared" si="50"/>
        <v>INSERT INTO "TeamRanks" (team_id,team_sport_id,team_rank) VALUES (130,30,7);</v>
      </c>
    </row>
    <row r="3255" spans="2:8" x14ac:dyDescent="0.25">
      <c r="B3255" t="s">
        <v>386</v>
      </c>
      <c r="C3255">
        <f>INDEX(NationalTeams!B:B,MATCH(B3255,NationalTeams!C:C,0))</f>
        <v>131</v>
      </c>
      <c r="D3255" t="s">
        <v>1245</v>
      </c>
      <c r="E3255">
        <f>INDEX(TeamSports!B:B,MATCH(D3255,TeamSports!C:C,0))</f>
        <v>30</v>
      </c>
      <c r="F3255">
        <f>INDEX(RanksTable!L:L,MATCH(B3255,RanksTable!B:B,0))</f>
        <v>7</v>
      </c>
      <c r="H3255" t="str">
        <f t="shared" si="50"/>
        <v>INSERT INTO "TeamRanks" (team_id,team_sport_id,team_rank) VALUES (131,30,7);</v>
      </c>
    </row>
    <row r="3256" spans="2:8" x14ac:dyDescent="0.25">
      <c r="B3256" t="s">
        <v>463</v>
      </c>
      <c r="C3256">
        <f>INDEX(NationalTeams!B:B,MATCH(B3256,NationalTeams!C:C,0))</f>
        <v>132</v>
      </c>
      <c r="D3256" t="s">
        <v>1245</v>
      </c>
      <c r="E3256">
        <f>INDEX(TeamSports!B:B,MATCH(D3256,TeamSports!C:C,0))</f>
        <v>30</v>
      </c>
      <c r="F3256">
        <f>INDEX(RanksTable!L:L,MATCH(B3256,RanksTable!B:B,0))</f>
        <v>7</v>
      </c>
      <c r="H3256" t="str">
        <f t="shared" si="50"/>
        <v>INSERT INTO "TeamRanks" (team_id,team_sport_id,team_rank) VALUES (132,30,7);</v>
      </c>
    </row>
    <row r="3257" spans="2:8" x14ac:dyDescent="0.25">
      <c r="B3257" t="s">
        <v>339</v>
      </c>
      <c r="C3257">
        <f>INDEX(NationalTeams!B:B,MATCH(B3257,NationalTeams!C:C,0))</f>
        <v>133</v>
      </c>
      <c r="D3257" t="s">
        <v>1245</v>
      </c>
      <c r="E3257">
        <f>INDEX(TeamSports!B:B,MATCH(D3257,TeamSports!C:C,0))</f>
        <v>30</v>
      </c>
      <c r="F3257">
        <f>INDEX(RanksTable!L:L,MATCH(B3257,RanksTable!B:B,0))</f>
        <v>7</v>
      </c>
      <c r="H3257" t="str">
        <f t="shared" si="50"/>
        <v>INSERT INTO "TeamRanks" (team_id,team_sport_id,team_rank) VALUES (133,30,7);</v>
      </c>
    </row>
    <row r="3258" spans="2:8" x14ac:dyDescent="0.25">
      <c r="B3258" t="s">
        <v>464</v>
      </c>
      <c r="C3258">
        <f>INDEX(NationalTeams!B:B,MATCH(B3258,NationalTeams!C:C,0))</f>
        <v>134</v>
      </c>
      <c r="D3258" t="s">
        <v>1245</v>
      </c>
      <c r="E3258">
        <f>INDEX(TeamSports!B:B,MATCH(D3258,TeamSports!C:C,0))</f>
        <v>30</v>
      </c>
      <c r="F3258">
        <f>INDEX(RanksTable!L:L,MATCH(B3258,RanksTable!B:B,0))</f>
        <v>7</v>
      </c>
      <c r="H3258" t="str">
        <f t="shared" si="50"/>
        <v>INSERT INTO "TeamRanks" (team_id,team_sport_id,team_rank) VALUES (134,30,7);</v>
      </c>
    </row>
    <row r="3259" spans="2:8" x14ac:dyDescent="0.25">
      <c r="B3259" t="s">
        <v>379</v>
      </c>
      <c r="C3259">
        <f>INDEX(NationalTeams!B:B,MATCH(B3259,NationalTeams!C:C,0))</f>
        <v>135</v>
      </c>
      <c r="D3259" t="s">
        <v>1245</v>
      </c>
      <c r="E3259">
        <f>INDEX(TeamSports!B:B,MATCH(D3259,TeamSports!C:C,0))</f>
        <v>30</v>
      </c>
      <c r="F3259">
        <f>INDEX(RanksTable!L:L,MATCH(B3259,RanksTable!B:B,0))</f>
        <v>7</v>
      </c>
      <c r="H3259" t="str">
        <f t="shared" si="50"/>
        <v>INSERT INTO "TeamRanks" (team_id,team_sport_id,team_rank) VALUES (135,30,7);</v>
      </c>
    </row>
    <row r="3260" spans="2:8" x14ac:dyDescent="0.25">
      <c r="B3260" t="s">
        <v>539</v>
      </c>
      <c r="C3260">
        <f>INDEX(NationalTeams!B:B,MATCH(B3260,NationalTeams!C:C,0))</f>
        <v>136</v>
      </c>
      <c r="D3260" t="s">
        <v>1245</v>
      </c>
      <c r="E3260">
        <f>INDEX(TeamSports!B:B,MATCH(D3260,TeamSports!C:C,0))</f>
        <v>30</v>
      </c>
      <c r="F3260">
        <f>INDEX(RanksTable!L:L,MATCH(B3260,RanksTable!B:B,0))</f>
        <v>7</v>
      </c>
      <c r="H3260" t="str">
        <f t="shared" si="50"/>
        <v>INSERT INTO "TeamRanks" (team_id,team_sport_id,team_rank) VALUES (136,30,7);</v>
      </c>
    </row>
    <row r="3261" spans="2:8" x14ac:dyDescent="0.25">
      <c r="B3261" t="s">
        <v>342</v>
      </c>
      <c r="C3261">
        <f>INDEX(NationalTeams!B:B,MATCH(B3261,NationalTeams!C:C,0))</f>
        <v>137</v>
      </c>
      <c r="D3261" t="s">
        <v>1245</v>
      </c>
      <c r="E3261">
        <f>INDEX(TeamSports!B:B,MATCH(D3261,TeamSports!C:C,0))</f>
        <v>30</v>
      </c>
      <c r="F3261">
        <f>INDEX(RanksTable!L:L,MATCH(B3261,RanksTable!B:B,0))</f>
        <v>7</v>
      </c>
      <c r="H3261" t="str">
        <f t="shared" si="50"/>
        <v>INSERT INTO "TeamRanks" (team_id,team_sport_id,team_rank) VALUES (137,30,7);</v>
      </c>
    </row>
    <row r="3262" spans="2:8" x14ac:dyDescent="0.25">
      <c r="B3262" t="s">
        <v>343</v>
      </c>
      <c r="C3262">
        <f>INDEX(NationalTeams!B:B,MATCH(B3262,NationalTeams!C:C,0))</f>
        <v>138</v>
      </c>
      <c r="D3262" t="s">
        <v>1245</v>
      </c>
      <c r="E3262">
        <f>INDEX(TeamSports!B:B,MATCH(D3262,TeamSports!C:C,0))</f>
        <v>30</v>
      </c>
      <c r="F3262">
        <f>INDEX(RanksTable!L:L,MATCH(B3262,RanksTable!B:B,0))</f>
        <v>7</v>
      </c>
      <c r="H3262" t="str">
        <f t="shared" si="50"/>
        <v>INSERT INTO "TeamRanks" (team_id,team_sport_id,team_rank) VALUES (138,30,7);</v>
      </c>
    </row>
    <row r="3263" spans="2:8" x14ac:dyDescent="0.25">
      <c r="B3263" t="s">
        <v>360</v>
      </c>
      <c r="C3263">
        <f>INDEX(NationalTeams!B:B,MATCH(B3263,NationalTeams!C:C,0))</f>
        <v>139</v>
      </c>
      <c r="D3263" t="s">
        <v>1245</v>
      </c>
      <c r="E3263">
        <f>INDEX(TeamSports!B:B,MATCH(D3263,TeamSports!C:C,0))</f>
        <v>30</v>
      </c>
      <c r="F3263">
        <f>INDEX(RanksTable!L:L,MATCH(B3263,RanksTable!B:B,0))</f>
        <v>7</v>
      </c>
      <c r="H3263" t="str">
        <f t="shared" si="50"/>
        <v>INSERT INTO "TeamRanks" (team_id,team_sport_id,team_rank) VALUES (139,30,7);</v>
      </c>
    </row>
    <row r="3264" spans="2:8" x14ac:dyDescent="0.25">
      <c r="B3264" t="s">
        <v>378</v>
      </c>
      <c r="C3264">
        <f>INDEX(NationalTeams!B:B,MATCH(B3264,NationalTeams!C:C,0))</f>
        <v>140</v>
      </c>
      <c r="D3264" t="s">
        <v>1245</v>
      </c>
      <c r="E3264">
        <f>INDEX(TeamSports!B:B,MATCH(D3264,TeamSports!C:C,0))</f>
        <v>30</v>
      </c>
      <c r="F3264">
        <f>INDEX(RanksTable!L:L,MATCH(B3264,RanksTable!B:B,0))</f>
        <v>6</v>
      </c>
      <c r="H3264" t="str">
        <f t="shared" si="50"/>
        <v>INSERT INTO "TeamRanks" (team_id,team_sport_id,team_rank) VALUES (140,30,6);</v>
      </c>
    </row>
    <row r="3265" spans="2:8" x14ac:dyDescent="0.25">
      <c r="B3265" t="s">
        <v>456</v>
      </c>
      <c r="C3265">
        <f>INDEX(NationalTeams!B:B,MATCH(B3265,NationalTeams!C:C,0))</f>
        <v>141</v>
      </c>
      <c r="D3265" t="s">
        <v>1245</v>
      </c>
      <c r="E3265">
        <f>INDEX(TeamSports!B:B,MATCH(D3265,TeamSports!C:C,0))</f>
        <v>30</v>
      </c>
      <c r="F3265">
        <f>INDEX(RanksTable!L:L,MATCH(B3265,RanksTable!B:B,0))</f>
        <v>7</v>
      </c>
      <c r="H3265" t="str">
        <f t="shared" si="50"/>
        <v>INSERT INTO "TeamRanks" (team_id,team_sport_id,team_rank) VALUES (141,30,7);</v>
      </c>
    </row>
    <row r="3266" spans="2:8" x14ac:dyDescent="0.25">
      <c r="B3266" t="s">
        <v>537</v>
      </c>
      <c r="C3266">
        <f>INDEX(NationalTeams!B:B,MATCH(B3266,NationalTeams!C:C,0))</f>
        <v>142</v>
      </c>
      <c r="D3266" t="s">
        <v>1245</v>
      </c>
      <c r="E3266">
        <f>INDEX(TeamSports!B:B,MATCH(D3266,TeamSports!C:C,0))</f>
        <v>30</v>
      </c>
      <c r="F3266">
        <f>INDEX(RanksTable!L:L,MATCH(B3266,RanksTable!B:B,0))</f>
        <v>7</v>
      </c>
      <c r="H3266" t="str">
        <f t="shared" si="50"/>
        <v>INSERT INTO "TeamRanks" (team_id,team_sport_id,team_rank) VALUES (142,30,7);</v>
      </c>
    </row>
    <row r="3267" spans="2:8" x14ac:dyDescent="0.25">
      <c r="B3267" t="s">
        <v>533</v>
      </c>
      <c r="C3267">
        <f>INDEX(NationalTeams!B:B,MATCH(B3267,NationalTeams!C:C,0))</f>
        <v>143</v>
      </c>
      <c r="D3267" t="s">
        <v>1245</v>
      </c>
      <c r="E3267">
        <f>INDEX(TeamSports!B:B,MATCH(D3267,TeamSports!C:C,0))</f>
        <v>30</v>
      </c>
      <c r="F3267">
        <f>INDEX(RanksTable!L:L,MATCH(B3267,RanksTable!B:B,0))</f>
        <v>7</v>
      </c>
      <c r="H3267" t="str">
        <f t="shared" si="50"/>
        <v>INSERT INTO "TeamRanks" (team_id,team_sport_id,team_rank) VALUES (143,30,7);</v>
      </c>
    </row>
    <row r="3268" spans="2:8" x14ac:dyDescent="0.25">
      <c r="B3268" t="s">
        <v>460</v>
      </c>
      <c r="C3268">
        <f>INDEX(NationalTeams!B:B,MATCH(B3268,NationalTeams!C:C,0))</f>
        <v>144</v>
      </c>
      <c r="D3268" t="s">
        <v>1245</v>
      </c>
      <c r="E3268">
        <f>INDEX(TeamSports!B:B,MATCH(D3268,TeamSports!C:C,0))</f>
        <v>30</v>
      </c>
      <c r="F3268">
        <f>INDEX(RanksTable!L:L,MATCH(B3268,RanksTable!B:B,0))</f>
        <v>7</v>
      </c>
      <c r="H3268" t="str">
        <f t="shared" ref="H3268:H3331" si="51">_xlfn.CONCAT($H$1,$L$1,$C$1,$L$1," ",$J$1,$C$2,$N$1,$E$2,$N$1,$F$2,$K$1,$I$1,$J$1,C3268,$N$1,E3268,$N$1,F3268,$K$1,$O$1)</f>
        <v>INSERT INTO "TeamRanks" (team_id,team_sport_id,team_rank) VALUES (144,30,7);</v>
      </c>
    </row>
    <row r="3269" spans="2:8" x14ac:dyDescent="0.25">
      <c r="B3269" t="s">
        <v>521</v>
      </c>
      <c r="C3269">
        <f>INDEX(NationalTeams!B:B,MATCH(B3269,NationalTeams!C:C,0))</f>
        <v>145</v>
      </c>
      <c r="D3269" t="s">
        <v>1245</v>
      </c>
      <c r="E3269">
        <f>INDEX(TeamSports!B:B,MATCH(D3269,TeamSports!C:C,0))</f>
        <v>30</v>
      </c>
      <c r="F3269">
        <f>INDEX(RanksTable!L:L,MATCH(B3269,RanksTable!B:B,0))</f>
        <v>7</v>
      </c>
      <c r="H3269" t="str">
        <f t="shared" si="51"/>
        <v>INSERT INTO "TeamRanks" (team_id,team_sport_id,team_rank) VALUES (145,30,7);</v>
      </c>
    </row>
    <row r="3270" spans="2:8" x14ac:dyDescent="0.25">
      <c r="B3270" t="s">
        <v>416</v>
      </c>
      <c r="C3270">
        <f>INDEX(NationalTeams!B:B,MATCH(B3270,NationalTeams!C:C,0))</f>
        <v>146</v>
      </c>
      <c r="D3270" t="s">
        <v>1245</v>
      </c>
      <c r="E3270">
        <f>INDEX(TeamSports!B:B,MATCH(D3270,TeamSports!C:C,0))</f>
        <v>30</v>
      </c>
      <c r="F3270">
        <f>INDEX(RanksTable!L:L,MATCH(B3270,RanksTable!B:B,0))</f>
        <v>7</v>
      </c>
      <c r="H3270" t="str">
        <f t="shared" si="51"/>
        <v>INSERT INTO "TeamRanks" (team_id,team_sport_id,team_rank) VALUES (146,30,7);</v>
      </c>
    </row>
    <row r="3271" spans="2:8" x14ac:dyDescent="0.25">
      <c r="B3271" t="s">
        <v>393</v>
      </c>
      <c r="C3271">
        <f>INDEX(NationalTeams!B:B,MATCH(B3271,NationalTeams!C:C,0))</f>
        <v>147</v>
      </c>
      <c r="D3271" t="s">
        <v>1245</v>
      </c>
      <c r="E3271">
        <f>INDEX(TeamSports!B:B,MATCH(D3271,TeamSports!C:C,0))</f>
        <v>30</v>
      </c>
      <c r="F3271">
        <f>INDEX(RanksTable!L:L,MATCH(B3271,RanksTable!B:B,0))</f>
        <v>7</v>
      </c>
      <c r="H3271" t="str">
        <f t="shared" si="51"/>
        <v>INSERT INTO "TeamRanks" (team_id,team_sport_id,team_rank) VALUES (147,30,7);</v>
      </c>
    </row>
    <row r="3272" spans="2:8" x14ac:dyDescent="0.25">
      <c r="B3272" t="s">
        <v>372</v>
      </c>
      <c r="C3272">
        <f>INDEX(NationalTeams!B:B,MATCH(B3272,NationalTeams!C:C,0))</f>
        <v>148</v>
      </c>
      <c r="D3272" t="s">
        <v>1245</v>
      </c>
      <c r="E3272">
        <f>INDEX(TeamSports!B:B,MATCH(D3272,TeamSports!C:C,0))</f>
        <v>30</v>
      </c>
      <c r="F3272">
        <f>INDEX(RanksTable!L:L,MATCH(B3272,RanksTable!B:B,0))</f>
        <v>7</v>
      </c>
      <c r="H3272" t="str">
        <f t="shared" si="51"/>
        <v>INSERT INTO "TeamRanks" (team_id,team_sport_id,team_rank) VALUES (148,30,7);</v>
      </c>
    </row>
    <row r="3273" spans="2:8" x14ac:dyDescent="0.25">
      <c r="B3273" t="s">
        <v>480</v>
      </c>
      <c r="C3273">
        <f>INDEX(NationalTeams!B:B,MATCH(B3273,NationalTeams!C:C,0))</f>
        <v>149</v>
      </c>
      <c r="D3273" t="s">
        <v>1245</v>
      </c>
      <c r="E3273">
        <f>INDEX(TeamSports!B:B,MATCH(D3273,TeamSports!C:C,0))</f>
        <v>30</v>
      </c>
      <c r="F3273">
        <f>INDEX(RanksTable!L:L,MATCH(B3273,RanksTable!B:B,0))</f>
        <v>7</v>
      </c>
      <c r="H3273" t="str">
        <f t="shared" si="51"/>
        <v>INSERT INTO "TeamRanks" (team_id,team_sport_id,team_rank) VALUES (149,30,7);</v>
      </c>
    </row>
    <row r="3274" spans="2:8" x14ac:dyDescent="0.25">
      <c r="B3274" t="s">
        <v>446</v>
      </c>
      <c r="C3274">
        <f>INDEX(NationalTeams!B:B,MATCH(B3274,NationalTeams!C:C,0))</f>
        <v>150</v>
      </c>
      <c r="D3274" t="s">
        <v>1245</v>
      </c>
      <c r="E3274">
        <f>INDEX(TeamSports!B:B,MATCH(D3274,TeamSports!C:C,0))</f>
        <v>30</v>
      </c>
      <c r="F3274">
        <f>INDEX(RanksTable!L:L,MATCH(B3274,RanksTable!B:B,0))</f>
        <v>7</v>
      </c>
      <c r="H3274" t="str">
        <f t="shared" si="51"/>
        <v>INSERT INTO "TeamRanks" (team_id,team_sport_id,team_rank) VALUES (150,30,7);</v>
      </c>
    </row>
    <row r="3275" spans="2:8" x14ac:dyDescent="0.25">
      <c r="B3275" t="s">
        <v>356</v>
      </c>
      <c r="C3275">
        <f>INDEX(NationalTeams!B:B,MATCH(B3275,NationalTeams!C:C,0))</f>
        <v>151</v>
      </c>
      <c r="D3275" t="s">
        <v>1245</v>
      </c>
      <c r="E3275">
        <f>INDEX(TeamSports!B:B,MATCH(D3275,TeamSports!C:C,0))</f>
        <v>30</v>
      </c>
      <c r="F3275">
        <f>INDEX(RanksTable!L:L,MATCH(B3275,RanksTable!B:B,0))</f>
        <v>7</v>
      </c>
      <c r="H3275" t="str">
        <f t="shared" si="51"/>
        <v>INSERT INTO "TeamRanks" (team_id,team_sport_id,team_rank) VALUES (151,30,7);</v>
      </c>
    </row>
    <row r="3276" spans="2:8" x14ac:dyDescent="0.25">
      <c r="B3276" t="s">
        <v>387</v>
      </c>
      <c r="C3276">
        <f>INDEX(NationalTeams!B:B,MATCH(B3276,NationalTeams!C:C,0))</f>
        <v>152</v>
      </c>
      <c r="D3276" t="s">
        <v>1245</v>
      </c>
      <c r="E3276">
        <f>INDEX(TeamSports!B:B,MATCH(D3276,TeamSports!C:C,0))</f>
        <v>30</v>
      </c>
      <c r="F3276">
        <f>INDEX(RanksTable!L:L,MATCH(B3276,RanksTable!B:B,0))</f>
        <v>7</v>
      </c>
      <c r="H3276" t="str">
        <f t="shared" si="51"/>
        <v>INSERT INTO "TeamRanks" (team_id,team_sport_id,team_rank) VALUES (152,30,7);</v>
      </c>
    </row>
    <row r="3277" spans="2:8" x14ac:dyDescent="0.25">
      <c r="B3277" t="s">
        <v>361</v>
      </c>
      <c r="C3277">
        <f>INDEX(NationalTeams!B:B,MATCH(B3277,NationalTeams!C:C,0))</f>
        <v>153</v>
      </c>
      <c r="D3277" t="s">
        <v>1245</v>
      </c>
      <c r="E3277">
        <f>INDEX(TeamSports!B:B,MATCH(D3277,TeamSports!C:C,0))</f>
        <v>30</v>
      </c>
      <c r="F3277">
        <f>INDEX(RanksTable!L:L,MATCH(B3277,RanksTable!B:B,0))</f>
        <v>7</v>
      </c>
      <c r="H3277" t="str">
        <f t="shared" si="51"/>
        <v>INSERT INTO "TeamRanks" (team_id,team_sport_id,team_rank) VALUES (153,30,7);</v>
      </c>
    </row>
    <row r="3278" spans="2:8" x14ac:dyDescent="0.25">
      <c r="B3278" t="s">
        <v>492</v>
      </c>
      <c r="C3278">
        <f>INDEX(NationalTeams!B:B,MATCH(B3278,NationalTeams!C:C,0))</f>
        <v>154</v>
      </c>
      <c r="D3278" t="s">
        <v>1245</v>
      </c>
      <c r="E3278">
        <f>INDEX(TeamSports!B:B,MATCH(D3278,TeamSports!C:C,0))</f>
        <v>30</v>
      </c>
      <c r="F3278">
        <f>INDEX(RanksTable!L:L,MATCH(B3278,RanksTable!B:B,0))</f>
        <v>3</v>
      </c>
      <c r="H3278" t="str">
        <f t="shared" si="51"/>
        <v>INSERT INTO "TeamRanks" (team_id,team_sport_id,team_rank) VALUES (154,30,3);</v>
      </c>
    </row>
    <row r="3279" spans="2:8" x14ac:dyDescent="0.25">
      <c r="B3279" t="s">
        <v>485</v>
      </c>
      <c r="C3279">
        <f>INDEX(NationalTeams!B:B,MATCH(B3279,NationalTeams!C:C,0))</f>
        <v>155</v>
      </c>
      <c r="D3279" t="s">
        <v>1245</v>
      </c>
      <c r="E3279">
        <f>INDEX(TeamSports!B:B,MATCH(D3279,TeamSports!C:C,0))</f>
        <v>30</v>
      </c>
      <c r="F3279">
        <f>INDEX(RanksTable!L:L,MATCH(B3279,RanksTable!B:B,0))</f>
        <v>7</v>
      </c>
      <c r="H3279" t="str">
        <f t="shared" si="51"/>
        <v>INSERT INTO "TeamRanks" (team_id,team_sport_id,team_rank) VALUES (155,30,7);</v>
      </c>
    </row>
    <row r="3280" spans="2:8" x14ac:dyDescent="0.25">
      <c r="B3280" t="s">
        <v>423</v>
      </c>
      <c r="C3280">
        <f>INDEX(NationalTeams!B:B,MATCH(B3280,NationalTeams!C:C,0))</f>
        <v>156</v>
      </c>
      <c r="D3280" t="s">
        <v>1245</v>
      </c>
      <c r="E3280">
        <f>INDEX(TeamSports!B:B,MATCH(D3280,TeamSports!C:C,0))</f>
        <v>30</v>
      </c>
      <c r="F3280">
        <f>INDEX(RanksTable!L:L,MATCH(B3280,RanksTable!B:B,0))</f>
        <v>7</v>
      </c>
      <c r="H3280" t="str">
        <f t="shared" si="51"/>
        <v>INSERT INTO "TeamRanks" (team_id,team_sport_id,team_rank) VALUES (156,30,7);</v>
      </c>
    </row>
    <row r="3281" spans="2:8" x14ac:dyDescent="0.25">
      <c r="B3281" t="s">
        <v>457</v>
      </c>
      <c r="C3281">
        <f>INDEX(NationalTeams!B:B,MATCH(B3281,NationalTeams!C:C,0))</f>
        <v>157</v>
      </c>
      <c r="D3281" t="s">
        <v>1245</v>
      </c>
      <c r="E3281">
        <f>INDEX(TeamSports!B:B,MATCH(D3281,TeamSports!C:C,0))</f>
        <v>30</v>
      </c>
      <c r="F3281">
        <f>INDEX(RanksTable!L:L,MATCH(B3281,RanksTable!B:B,0))</f>
        <v>7</v>
      </c>
      <c r="H3281" t="str">
        <f t="shared" si="51"/>
        <v>INSERT INTO "TeamRanks" (team_id,team_sport_id,team_rank) VALUES (157,30,7);</v>
      </c>
    </row>
    <row r="3282" spans="2:8" x14ac:dyDescent="0.25">
      <c r="B3282" t="s">
        <v>491</v>
      </c>
      <c r="C3282">
        <f>INDEX(NationalTeams!B:B,MATCH(B3282,NationalTeams!C:C,0))</f>
        <v>158</v>
      </c>
      <c r="D3282" t="s">
        <v>1245</v>
      </c>
      <c r="E3282">
        <f>INDEX(TeamSports!B:B,MATCH(D3282,TeamSports!C:C,0))</f>
        <v>30</v>
      </c>
      <c r="F3282">
        <f>INDEX(RanksTable!L:L,MATCH(B3282,RanksTable!B:B,0))</f>
        <v>3</v>
      </c>
      <c r="H3282" t="str">
        <f t="shared" si="51"/>
        <v>INSERT INTO "TeamRanks" (team_id,team_sport_id,team_rank) VALUES (158,30,3);</v>
      </c>
    </row>
    <row r="3283" spans="2:8" x14ac:dyDescent="0.25">
      <c r="B3283" t="s">
        <v>474</v>
      </c>
      <c r="C3283">
        <f>INDEX(NationalTeams!B:B,MATCH(B3283,NationalTeams!C:C,0))</f>
        <v>159</v>
      </c>
      <c r="D3283" t="s">
        <v>1245</v>
      </c>
      <c r="E3283">
        <f>INDEX(TeamSports!B:B,MATCH(D3283,TeamSports!C:C,0))</f>
        <v>30</v>
      </c>
      <c r="F3283">
        <f>INDEX(RanksTable!L:L,MATCH(B3283,RanksTable!B:B,0))</f>
        <v>7</v>
      </c>
      <c r="H3283" t="str">
        <f t="shared" si="51"/>
        <v>INSERT INTO "TeamRanks" (team_id,team_sport_id,team_rank) VALUES (159,30,7);</v>
      </c>
    </row>
    <row r="3284" spans="2:8" x14ac:dyDescent="0.25">
      <c r="B3284" t="s">
        <v>479</v>
      </c>
      <c r="C3284">
        <f>INDEX(NationalTeams!B:B,MATCH(B3284,NationalTeams!C:C,0))</f>
        <v>160</v>
      </c>
      <c r="D3284" t="s">
        <v>1245</v>
      </c>
      <c r="E3284">
        <f>INDEX(TeamSports!B:B,MATCH(D3284,TeamSports!C:C,0))</f>
        <v>30</v>
      </c>
      <c r="F3284">
        <f>INDEX(RanksTable!L:L,MATCH(B3284,RanksTable!B:B,0))</f>
        <v>7</v>
      </c>
      <c r="H3284" t="str">
        <f t="shared" si="51"/>
        <v>INSERT INTO "TeamRanks" (team_id,team_sport_id,team_rank) VALUES (160,30,7);</v>
      </c>
    </row>
    <row r="3285" spans="2:8" x14ac:dyDescent="0.25">
      <c r="B3285" t="s">
        <v>449</v>
      </c>
      <c r="C3285">
        <f>INDEX(NationalTeams!B:B,MATCH(B3285,NationalTeams!C:C,0))</f>
        <v>161</v>
      </c>
      <c r="D3285" t="s">
        <v>1245</v>
      </c>
      <c r="E3285">
        <f>INDEX(TeamSports!B:B,MATCH(D3285,TeamSports!C:C,0))</f>
        <v>30</v>
      </c>
      <c r="F3285">
        <f>INDEX(RanksTable!L:L,MATCH(B3285,RanksTable!B:B,0))</f>
        <v>7</v>
      </c>
      <c r="H3285" t="str">
        <f t="shared" si="51"/>
        <v>INSERT INTO "TeamRanks" (team_id,team_sport_id,team_rank) VALUES (161,30,7);</v>
      </c>
    </row>
    <row r="3286" spans="2:8" x14ac:dyDescent="0.25">
      <c r="B3286" t="s">
        <v>398</v>
      </c>
      <c r="C3286">
        <f>INDEX(NationalTeams!B:B,MATCH(B3286,NationalTeams!C:C,0))</f>
        <v>162</v>
      </c>
      <c r="D3286" t="s">
        <v>1245</v>
      </c>
      <c r="E3286">
        <f>INDEX(TeamSports!B:B,MATCH(D3286,TeamSports!C:C,0))</f>
        <v>30</v>
      </c>
      <c r="F3286">
        <f>INDEX(RanksTable!L:L,MATCH(B3286,RanksTable!B:B,0))</f>
        <v>7</v>
      </c>
      <c r="H3286" t="str">
        <f t="shared" si="51"/>
        <v>INSERT INTO "TeamRanks" (team_id,team_sport_id,team_rank) VALUES (162,30,7);</v>
      </c>
    </row>
    <row r="3287" spans="2:8" x14ac:dyDescent="0.25">
      <c r="B3287" t="s">
        <v>441</v>
      </c>
      <c r="C3287">
        <f>INDEX(NationalTeams!B:B,MATCH(B3287,NationalTeams!C:C,0))</f>
        <v>163</v>
      </c>
      <c r="D3287" t="s">
        <v>1245</v>
      </c>
      <c r="E3287">
        <f>INDEX(TeamSports!B:B,MATCH(D3287,TeamSports!C:C,0))</f>
        <v>30</v>
      </c>
      <c r="F3287">
        <f>INDEX(RanksTable!L:L,MATCH(B3287,RanksTable!B:B,0))</f>
        <v>7</v>
      </c>
      <c r="H3287" t="str">
        <f t="shared" si="51"/>
        <v>INSERT INTO "TeamRanks" (team_id,team_sport_id,team_rank) VALUES (163,30,7);</v>
      </c>
    </row>
    <row r="3288" spans="2:8" x14ac:dyDescent="0.25">
      <c r="B3288" t="s">
        <v>348</v>
      </c>
      <c r="C3288">
        <f>INDEX(NationalTeams!B:B,MATCH(B3288,NationalTeams!C:C,0))</f>
        <v>164</v>
      </c>
      <c r="D3288" t="s">
        <v>1245</v>
      </c>
      <c r="E3288">
        <f>INDEX(TeamSports!B:B,MATCH(D3288,TeamSports!C:C,0))</f>
        <v>30</v>
      </c>
      <c r="F3288">
        <f>INDEX(RanksTable!L:L,MATCH(B3288,RanksTable!B:B,0))</f>
        <v>5</v>
      </c>
      <c r="H3288" t="str">
        <f t="shared" si="51"/>
        <v>INSERT INTO "TeamRanks" (team_id,team_sport_id,team_rank) VALUES (164,30,5);</v>
      </c>
    </row>
    <row r="3289" spans="2:8" x14ac:dyDescent="0.25">
      <c r="B3289" t="s">
        <v>350</v>
      </c>
      <c r="C3289">
        <f>INDEX(NationalTeams!B:B,MATCH(B3289,NationalTeams!C:C,0))</f>
        <v>165</v>
      </c>
      <c r="D3289" t="s">
        <v>1245</v>
      </c>
      <c r="E3289">
        <f>INDEX(TeamSports!B:B,MATCH(D3289,TeamSports!C:C,0))</f>
        <v>30</v>
      </c>
      <c r="F3289">
        <f>INDEX(RanksTable!L:L,MATCH(B3289,RanksTable!B:B,0))</f>
        <v>4</v>
      </c>
      <c r="H3289" t="str">
        <f t="shared" si="51"/>
        <v>INSERT INTO "TeamRanks" (team_id,team_sport_id,team_rank) VALUES (165,30,4);</v>
      </c>
    </row>
    <row r="3290" spans="2:8" x14ac:dyDescent="0.25">
      <c r="B3290" t="s">
        <v>494</v>
      </c>
      <c r="C3290">
        <f>INDEX(NationalTeams!B:B,MATCH(B3290,NationalTeams!C:C,0))</f>
        <v>166</v>
      </c>
      <c r="D3290" t="s">
        <v>1245</v>
      </c>
      <c r="E3290">
        <f>INDEX(TeamSports!B:B,MATCH(D3290,TeamSports!C:C,0))</f>
        <v>30</v>
      </c>
      <c r="F3290">
        <f>INDEX(RanksTable!L:L,MATCH(B3290,RanksTable!B:B,0))</f>
        <v>4</v>
      </c>
      <c r="H3290" t="str">
        <f t="shared" si="51"/>
        <v>INSERT INTO "TeamRanks" (team_id,team_sport_id,team_rank) VALUES (166,30,4);</v>
      </c>
    </row>
    <row r="3291" spans="2:8" x14ac:dyDescent="0.25">
      <c r="B3291" t="s">
        <v>504</v>
      </c>
      <c r="C3291">
        <f>INDEX(NationalTeams!B:B,MATCH(B3291,NationalTeams!C:C,0))</f>
        <v>167</v>
      </c>
      <c r="D3291" t="s">
        <v>1245</v>
      </c>
      <c r="E3291">
        <f>INDEX(TeamSports!B:B,MATCH(D3291,TeamSports!C:C,0))</f>
        <v>30</v>
      </c>
      <c r="F3291">
        <f>INDEX(RanksTable!L:L,MATCH(B3291,RanksTable!B:B,0))</f>
        <v>4</v>
      </c>
      <c r="H3291" t="str">
        <f t="shared" si="51"/>
        <v>INSERT INTO "TeamRanks" (team_id,team_sport_id,team_rank) VALUES (167,30,4);</v>
      </c>
    </row>
    <row r="3292" spans="2:8" x14ac:dyDescent="0.25">
      <c r="B3292" t="s">
        <v>401</v>
      </c>
      <c r="C3292">
        <f>INDEX(NationalTeams!B:B,MATCH(B3292,NationalTeams!C:C,0))</f>
        <v>168</v>
      </c>
      <c r="D3292" t="s">
        <v>1245</v>
      </c>
      <c r="E3292">
        <f>INDEX(TeamSports!B:B,MATCH(D3292,TeamSports!C:C,0))</f>
        <v>30</v>
      </c>
      <c r="F3292">
        <f>INDEX(RanksTable!L:L,MATCH(B3292,RanksTable!B:B,0))</f>
        <v>7</v>
      </c>
      <c r="H3292" t="str">
        <f t="shared" si="51"/>
        <v>INSERT INTO "TeamRanks" (team_id,team_sport_id,team_rank) VALUES (168,30,7);</v>
      </c>
    </row>
    <row r="3293" spans="2:8" x14ac:dyDescent="0.25">
      <c r="B3293" t="s">
        <v>432</v>
      </c>
      <c r="C3293">
        <f>INDEX(NationalTeams!B:B,MATCH(B3293,NationalTeams!C:C,0))</f>
        <v>169</v>
      </c>
      <c r="D3293" t="s">
        <v>1245</v>
      </c>
      <c r="E3293">
        <f>INDEX(TeamSports!B:B,MATCH(D3293,TeamSports!C:C,0))</f>
        <v>30</v>
      </c>
      <c r="F3293">
        <f>INDEX(RanksTable!L:L,MATCH(B3293,RanksTable!B:B,0))</f>
        <v>7</v>
      </c>
      <c r="H3293" t="str">
        <f t="shared" si="51"/>
        <v>INSERT INTO "TeamRanks" (team_id,team_sport_id,team_rank) VALUES (169,30,7);</v>
      </c>
    </row>
    <row r="3294" spans="2:8" x14ac:dyDescent="0.25">
      <c r="B3294" t="s">
        <v>336</v>
      </c>
      <c r="C3294">
        <f>INDEX(NationalTeams!B:B,MATCH(B3294,NationalTeams!C:C,0))</f>
        <v>170</v>
      </c>
      <c r="D3294" t="s">
        <v>1245</v>
      </c>
      <c r="E3294">
        <f>INDEX(TeamSports!B:B,MATCH(D3294,TeamSports!C:C,0))</f>
        <v>30</v>
      </c>
      <c r="F3294">
        <f>INDEX(RanksTable!L:L,MATCH(B3294,RanksTable!B:B,0))</f>
        <v>7</v>
      </c>
      <c r="H3294" t="str">
        <f t="shared" si="51"/>
        <v>INSERT INTO "TeamRanks" (team_id,team_sport_id,team_rank) VALUES (170,30,7);</v>
      </c>
    </row>
    <row r="3295" spans="2:8" x14ac:dyDescent="0.25">
      <c r="B3295" t="s">
        <v>497</v>
      </c>
      <c r="C3295">
        <f>INDEX(NationalTeams!B:B,MATCH(B3295,NationalTeams!C:C,0))</f>
        <v>171</v>
      </c>
      <c r="D3295" t="s">
        <v>1245</v>
      </c>
      <c r="E3295">
        <f>INDEX(TeamSports!B:B,MATCH(D3295,TeamSports!C:C,0))</f>
        <v>30</v>
      </c>
      <c r="F3295">
        <f>INDEX(RanksTable!L:L,MATCH(B3295,RanksTable!B:B,0))</f>
        <v>3</v>
      </c>
      <c r="H3295" t="str">
        <f t="shared" si="51"/>
        <v>INSERT INTO "TeamRanks" (team_id,team_sport_id,team_rank) VALUES (171,30,3);</v>
      </c>
    </row>
    <row r="3296" spans="2:8" x14ac:dyDescent="0.25">
      <c r="B3296" t="s">
        <v>380</v>
      </c>
      <c r="C3296">
        <f>INDEX(NationalTeams!B:B,MATCH(B3296,NationalTeams!C:C,0))</f>
        <v>172</v>
      </c>
      <c r="D3296" t="s">
        <v>1245</v>
      </c>
      <c r="E3296">
        <f>INDEX(TeamSports!B:B,MATCH(D3296,TeamSports!C:C,0))</f>
        <v>30</v>
      </c>
      <c r="F3296">
        <f>INDEX(RanksTable!L:L,MATCH(B3296,RanksTable!B:B,0))</f>
        <v>7</v>
      </c>
      <c r="H3296" t="str">
        <f t="shared" si="51"/>
        <v>INSERT INTO "TeamRanks" (team_id,team_sport_id,team_rank) VALUES (172,30,7);</v>
      </c>
    </row>
    <row r="3297" spans="2:8" x14ac:dyDescent="0.25">
      <c r="B3297" t="s">
        <v>402</v>
      </c>
      <c r="C3297">
        <f>INDEX(NationalTeams!B:B,MATCH(B3297,NationalTeams!C:C,0))</f>
        <v>173</v>
      </c>
      <c r="D3297" t="s">
        <v>1245</v>
      </c>
      <c r="E3297">
        <f>INDEX(TeamSports!B:B,MATCH(D3297,TeamSports!C:C,0))</f>
        <v>30</v>
      </c>
      <c r="F3297">
        <f>INDEX(RanksTable!L:L,MATCH(B3297,RanksTable!B:B,0))</f>
        <v>7</v>
      </c>
      <c r="H3297" t="str">
        <f t="shared" si="51"/>
        <v>INSERT INTO "TeamRanks" (team_id,team_sport_id,team_rank) VALUES (173,30,7);</v>
      </c>
    </row>
    <row r="3298" spans="2:8" x14ac:dyDescent="0.25">
      <c r="B3298" t="s">
        <v>370</v>
      </c>
      <c r="C3298">
        <f>INDEX(NationalTeams!B:B,MATCH(B3298,NationalTeams!C:C,0))</f>
        <v>174</v>
      </c>
      <c r="D3298" t="s">
        <v>1245</v>
      </c>
      <c r="E3298">
        <f>INDEX(TeamSports!B:B,MATCH(D3298,TeamSports!C:C,0))</f>
        <v>30</v>
      </c>
      <c r="F3298">
        <f>INDEX(RanksTable!L:L,MATCH(B3298,RanksTable!B:B,0))</f>
        <v>7</v>
      </c>
      <c r="H3298" t="str">
        <f t="shared" si="51"/>
        <v>INSERT INTO "TeamRanks" (team_id,team_sport_id,team_rank) VALUES (174,30,7);</v>
      </c>
    </row>
    <row r="3299" spans="2:8" x14ac:dyDescent="0.25">
      <c r="B3299" t="s">
        <v>506</v>
      </c>
      <c r="C3299">
        <f>INDEX(NationalTeams!B:B,MATCH(B3299,NationalTeams!C:C,0))</f>
        <v>175</v>
      </c>
      <c r="D3299" t="s">
        <v>1245</v>
      </c>
      <c r="E3299">
        <f>INDEX(TeamSports!B:B,MATCH(D3299,TeamSports!C:C,0))</f>
        <v>30</v>
      </c>
      <c r="F3299">
        <f>INDEX(RanksTable!L:L,MATCH(B3299,RanksTable!B:B,0))</f>
        <v>7</v>
      </c>
      <c r="H3299" t="str">
        <f t="shared" si="51"/>
        <v>INSERT INTO "TeamRanks" (team_id,team_sport_id,team_rank) VALUES (175,30,7);</v>
      </c>
    </row>
    <row r="3300" spans="2:8" x14ac:dyDescent="0.25">
      <c r="B3300" t="s">
        <v>500</v>
      </c>
      <c r="C3300">
        <f>INDEX(NationalTeams!B:B,MATCH(B3300,NationalTeams!C:C,0))</f>
        <v>176</v>
      </c>
      <c r="D3300" t="s">
        <v>1245</v>
      </c>
      <c r="E3300">
        <f>INDEX(TeamSports!B:B,MATCH(D3300,TeamSports!C:C,0))</f>
        <v>30</v>
      </c>
      <c r="F3300">
        <f>INDEX(RanksTable!L:L,MATCH(B3300,RanksTable!B:B,0))</f>
        <v>3</v>
      </c>
      <c r="H3300" t="str">
        <f t="shared" si="51"/>
        <v>INSERT INTO "TeamRanks" (team_id,team_sport_id,team_rank) VALUES (176,30,3);</v>
      </c>
    </row>
    <row r="3301" spans="2:8" x14ac:dyDescent="0.25">
      <c r="B3301" t="s">
        <v>473</v>
      </c>
      <c r="C3301">
        <f>INDEX(NationalTeams!B:B,MATCH(B3301,NationalTeams!C:C,0))</f>
        <v>177</v>
      </c>
      <c r="D3301" t="s">
        <v>1245</v>
      </c>
      <c r="E3301">
        <f>INDEX(TeamSports!B:B,MATCH(D3301,TeamSports!C:C,0))</f>
        <v>30</v>
      </c>
      <c r="F3301">
        <f>INDEX(RanksTable!L:L,MATCH(B3301,RanksTable!B:B,0))</f>
        <v>7</v>
      </c>
      <c r="H3301" t="str">
        <f t="shared" si="51"/>
        <v>INSERT INTO "TeamRanks" (team_id,team_sport_id,team_rank) VALUES (177,30,7);</v>
      </c>
    </row>
    <row r="3302" spans="2:8" x14ac:dyDescent="0.25">
      <c r="B3302" t="s">
        <v>482</v>
      </c>
      <c r="C3302">
        <f>INDEX(NationalTeams!B:B,MATCH(B3302,NationalTeams!C:C,0))</f>
        <v>178</v>
      </c>
      <c r="D3302" t="s">
        <v>1245</v>
      </c>
      <c r="E3302">
        <f>INDEX(TeamSports!B:B,MATCH(D3302,TeamSports!C:C,0))</f>
        <v>30</v>
      </c>
      <c r="F3302">
        <f>INDEX(RanksTable!L:L,MATCH(B3302,RanksTable!B:B,0))</f>
        <v>7</v>
      </c>
      <c r="H3302" t="str">
        <f t="shared" si="51"/>
        <v>INSERT INTO "TeamRanks" (team_id,team_sport_id,team_rank) VALUES (178,30,7);</v>
      </c>
    </row>
    <row r="3303" spans="2:8" x14ac:dyDescent="0.25">
      <c r="B3303" t="s">
        <v>411</v>
      </c>
      <c r="C3303">
        <f>INDEX(NationalTeams!B:B,MATCH(B3303,NationalTeams!C:C,0))</f>
        <v>179</v>
      </c>
      <c r="D3303" t="s">
        <v>1245</v>
      </c>
      <c r="E3303">
        <f>INDEX(TeamSports!B:B,MATCH(D3303,TeamSports!C:C,0))</f>
        <v>30</v>
      </c>
      <c r="F3303">
        <f>INDEX(RanksTable!L:L,MATCH(B3303,RanksTable!B:B,0))</f>
        <v>7</v>
      </c>
      <c r="H3303" t="str">
        <f t="shared" si="51"/>
        <v>INSERT INTO "TeamRanks" (team_id,team_sport_id,team_rank) VALUES (179,30,7);</v>
      </c>
    </row>
    <row r="3304" spans="2:8" x14ac:dyDescent="0.25">
      <c r="B3304" t="s">
        <v>541</v>
      </c>
      <c r="C3304">
        <f>INDEX(NationalTeams!B:B,MATCH(B3304,NationalTeams!C:C,0))</f>
        <v>180</v>
      </c>
      <c r="D3304" t="s">
        <v>1245</v>
      </c>
      <c r="E3304">
        <f>INDEX(TeamSports!B:B,MATCH(D3304,TeamSports!C:C,0))</f>
        <v>30</v>
      </c>
      <c r="F3304">
        <f>INDEX(RanksTable!L:L,MATCH(B3304,RanksTable!B:B,0))</f>
        <v>7</v>
      </c>
      <c r="H3304" t="str">
        <f t="shared" si="51"/>
        <v>INSERT INTO "TeamRanks" (team_id,team_sport_id,team_rank) VALUES (180,30,7);</v>
      </c>
    </row>
    <row r="3305" spans="2:8" x14ac:dyDescent="0.25">
      <c r="B3305" t="s">
        <v>412</v>
      </c>
      <c r="C3305">
        <f>INDEX(NationalTeams!B:B,MATCH(B3305,NationalTeams!C:C,0))</f>
        <v>181</v>
      </c>
      <c r="D3305" t="s">
        <v>1245</v>
      </c>
      <c r="E3305">
        <f>INDEX(TeamSports!B:B,MATCH(D3305,TeamSports!C:C,0))</f>
        <v>30</v>
      </c>
      <c r="F3305">
        <f>INDEX(RanksTable!L:L,MATCH(B3305,RanksTable!B:B,0))</f>
        <v>7</v>
      </c>
      <c r="H3305" t="str">
        <f t="shared" si="51"/>
        <v>INSERT INTO "TeamRanks" (team_id,team_sport_id,team_rank) VALUES (181,30,7);</v>
      </c>
    </row>
    <row r="3306" spans="2:8" x14ac:dyDescent="0.25">
      <c r="B3306" t="s">
        <v>409</v>
      </c>
      <c r="C3306">
        <f>INDEX(NationalTeams!B:B,MATCH(B3306,NationalTeams!C:C,0))</f>
        <v>182</v>
      </c>
      <c r="D3306" t="s">
        <v>1245</v>
      </c>
      <c r="E3306">
        <f>INDEX(TeamSports!B:B,MATCH(D3306,TeamSports!C:C,0))</f>
        <v>30</v>
      </c>
      <c r="F3306">
        <f>INDEX(RanksTable!L:L,MATCH(B3306,RanksTable!B:B,0))</f>
        <v>7</v>
      </c>
      <c r="H3306" t="str">
        <f t="shared" si="51"/>
        <v>INSERT INTO "TeamRanks" (team_id,team_sport_id,team_rank) VALUES (182,30,7);</v>
      </c>
    </row>
    <row r="3307" spans="2:8" x14ac:dyDescent="0.25">
      <c r="B3307" t="s">
        <v>414</v>
      </c>
      <c r="C3307">
        <f>INDEX(NationalTeams!B:B,MATCH(B3307,NationalTeams!C:C,0))</f>
        <v>183</v>
      </c>
      <c r="D3307" t="s">
        <v>1245</v>
      </c>
      <c r="E3307">
        <f>INDEX(TeamSports!B:B,MATCH(D3307,TeamSports!C:C,0))</f>
        <v>30</v>
      </c>
      <c r="F3307">
        <f>INDEX(RanksTable!L:L,MATCH(B3307,RanksTable!B:B,0))</f>
        <v>7</v>
      </c>
      <c r="H3307" t="str">
        <f t="shared" si="51"/>
        <v>INSERT INTO "TeamRanks" (team_id,team_sport_id,team_rank) VALUES (183,30,7);</v>
      </c>
    </row>
    <row r="3308" spans="2:8" x14ac:dyDescent="0.25">
      <c r="B3308" t="s">
        <v>362</v>
      </c>
      <c r="C3308">
        <f>INDEX(NationalTeams!B:B,MATCH(B3308,NationalTeams!C:C,0))</f>
        <v>184</v>
      </c>
      <c r="D3308" t="s">
        <v>1245</v>
      </c>
      <c r="E3308">
        <f>INDEX(TeamSports!B:B,MATCH(D3308,TeamSports!C:C,0))</f>
        <v>30</v>
      </c>
      <c r="F3308">
        <f>INDEX(RanksTable!L:L,MATCH(B3308,RanksTable!B:B,0))</f>
        <v>7</v>
      </c>
      <c r="H3308" t="str">
        <f t="shared" si="51"/>
        <v>INSERT INTO "TeamRanks" (team_id,team_sport_id,team_rank) VALUES (184,30,7);</v>
      </c>
    </row>
    <row r="3309" spans="2:8" x14ac:dyDescent="0.25">
      <c r="B3309" t="s">
        <v>499</v>
      </c>
      <c r="C3309">
        <f>INDEX(NationalTeams!B:B,MATCH(B3309,NationalTeams!C:C,0))</f>
        <v>185</v>
      </c>
      <c r="D3309" t="s">
        <v>1245</v>
      </c>
      <c r="E3309">
        <f>INDEX(TeamSports!B:B,MATCH(D3309,TeamSports!C:C,0))</f>
        <v>30</v>
      </c>
      <c r="F3309">
        <f>INDEX(RanksTable!L:L,MATCH(B3309,RanksTable!B:B,0))</f>
        <v>1</v>
      </c>
      <c r="H3309" t="str">
        <f t="shared" si="51"/>
        <v>INSERT INTO "TeamRanks" (team_id,team_sport_id,team_rank) VALUES (185,30,1);</v>
      </c>
    </row>
    <row r="3310" spans="2:8" x14ac:dyDescent="0.25">
      <c r="B3310" t="s">
        <v>374</v>
      </c>
      <c r="C3310">
        <f>INDEX(NationalTeams!B:B,MATCH(B3310,NationalTeams!C:C,0))</f>
        <v>186</v>
      </c>
      <c r="D3310" t="s">
        <v>1245</v>
      </c>
      <c r="E3310">
        <f>INDEX(TeamSports!B:B,MATCH(D3310,TeamSports!C:C,0))</f>
        <v>30</v>
      </c>
      <c r="F3310">
        <f>INDEX(RanksTable!L:L,MATCH(B3310,RanksTable!B:B,0))</f>
        <v>7</v>
      </c>
      <c r="H3310" t="str">
        <f t="shared" si="51"/>
        <v>INSERT INTO "TeamRanks" (team_id,team_sport_id,team_rank) VALUES (186,30,7);</v>
      </c>
    </row>
    <row r="3311" spans="2:8" x14ac:dyDescent="0.25">
      <c r="B3311" t="s">
        <v>385</v>
      </c>
      <c r="C3311">
        <f>INDEX(NationalTeams!B:B,MATCH(B3311,NationalTeams!C:C,0))</f>
        <v>187</v>
      </c>
      <c r="D3311" t="s">
        <v>1245</v>
      </c>
      <c r="E3311">
        <f>INDEX(TeamSports!B:B,MATCH(D3311,TeamSports!C:C,0))</f>
        <v>30</v>
      </c>
      <c r="F3311">
        <f>INDEX(RanksTable!L:L,MATCH(B3311,RanksTable!B:B,0))</f>
        <v>7</v>
      </c>
      <c r="H3311" t="str">
        <f t="shared" si="51"/>
        <v>INSERT INTO "TeamRanks" (team_id,team_sport_id,team_rank) VALUES (187,30,7);</v>
      </c>
    </row>
    <row r="3312" spans="2:8" x14ac:dyDescent="0.25">
      <c r="B3312" t="s">
        <v>450</v>
      </c>
      <c r="C3312">
        <f>INDEX(NationalTeams!B:B,MATCH(B3312,NationalTeams!C:C,0))</f>
        <v>188</v>
      </c>
      <c r="D3312" t="s">
        <v>1245</v>
      </c>
      <c r="E3312">
        <f>INDEX(TeamSports!B:B,MATCH(D3312,TeamSports!C:C,0))</f>
        <v>30</v>
      </c>
      <c r="F3312">
        <f>INDEX(RanksTable!L:L,MATCH(B3312,RanksTable!B:B,0))</f>
        <v>7</v>
      </c>
      <c r="H3312" t="str">
        <f t="shared" si="51"/>
        <v>INSERT INTO "TeamRanks" (team_id,team_sport_id,team_rank) VALUES (188,30,7);</v>
      </c>
    </row>
    <row r="3313" spans="2:8" x14ac:dyDescent="0.25">
      <c r="B3313" t="s">
        <v>448</v>
      </c>
      <c r="C3313">
        <f>INDEX(NationalTeams!B:B,MATCH(B3313,NationalTeams!C:C,0))</f>
        <v>189</v>
      </c>
      <c r="D3313" t="s">
        <v>1245</v>
      </c>
      <c r="E3313">
        <f>INDEX(TeamSports!B:B,MATCH(D3313,TeamSports!C:C,0))</f>
        <v>30</v>
      </c>
      <c r="F3313">
        <f>INDEX(RanksTable!L:L,MATCH(B3313,RanksTable!B:B,0))</f>
        <v>7</v>
      </c>
      <c r="H3313" t="str">
        <f t="shared" si="51"/>
        <v>INSERT INTO "TeamRanks" (team_id,team_sport_id,team_rank) VALUES (189,30,7);</v>
      </c>
    </row>
    <row r="3314" spans="2:8" x14ac:dyDescent="0.25">
      <c r="B3314" t="s">
        <v>375</v>
      </c>
      <c r="C3314">
        <f>INDEX(NationalTeams!B:B,MATCH(B3314,NationalTeams!C:C,0))</f>
        <v>190</v>
      </c>
      <c r="D3314" t="s">
        <v>1245</v>
      </c>
      <c r="E3314">
        <f>INDEX(TeamSports!B:B,MATCH(D3314,TeamSports!C:C,0))</f>
        <v>30</v>
      </c>
      <c r="F3314">
        <f>INDEX(RanksTable!L:L,MATCH(B3314,RanksTable!B:B,0))</f>
        <v>7</v>
      </c>
      <c r="H3314" t="str">
        <f t="shared" si="51"/>
        <v>INSERT INTO "TeamRanks" (team_id,team_sport_id,team_rank) VALUES (190,30,7);</v>
      </c>
    </row>
    <row r="3315" spans="2:8" x14ac:dyDescent="0.25">
      <c r="B3315" t="s">
        <v>483</v>
      </c>
      <c r="C3315">
        <f>INDEX(NationalTeams!B:B,MATCH(B3315,NationalTeams!C:C,0))</f>
        <v>191</v>
      </c>
      <c r="D3315" t="s">
        <v>1245</v>
      </c>
      <c r="E3315">
        <f>INDEX(TeamSports!B:B,MATCH(D3315,TeamSports!C:C,0))</f>
        <v>30</v>
      </c>
      <c r="F3315">
        <f>INDEX(RanksTable!L:L,MATCH(B3315,RanksTable!B:B,0))</f>
        <v>7</v>
      </c>
      <c r="H3315" t="str">
        <f t="shared" si="51"/>
        <v>INSERT INTO "TeamRanks" (team_id,team_sport_id,team_rank) VALUES (191,30,7);</v>
      </c>
    </row>
    <row r="3316" spans="2:8" x14ac:dyDescent="0.25">
      <c r="B3316" t="s">
        <v>395</v>
      </c>
      <c r="C3316">
        <f>INDEX(NationalTeams!B:B,MATCH(B3316,NationalTeams!C:C,0))</f>
        <v>192</v>
      </c>
      <c r="D3316" t="s">
        <v>1245</v>
      </c>
      <c r="E3316">
        <f>INDEX(TeamSports!B:B,MATCH(D3316,TeamSports!C:C,0))</f>
        <v>30</v>
      </c>
      <c r="F3316">
        <f>INDEX(RanksTable!L:L,MATCH(B3316,RanksTable!B:B,0))</f>
        <v>7</v>
      </c>
      <c r="H3316" t="str">
        <f t="shared" si="51"/>
        <v>INSERT INTO "TeamRanks" (team_id,team_sport_id,team_rank) VALUES (192,30,7);</v>
      </c>
    </row>
    <row r="3317" spans="2:8" x14ac:dyDescent="0.25">
      <c r="B3317" t="s">
        <v>363</v>
      </c>
      <c r="C3317">
        <f>INDEX(NationalTeams!B:B,MATCH(B3317,NationalTeams!C:C,0))</f>
        <v>193</v>
      </c>
      <c r="D3317" t="s">
        <v>1245</v>
      </c>
      <c r="E3317">
        <f>INDEX(TeamSports!B:B,MATCH(D3317,TeamSports!C:C,0))</f>
        <v>30</v>
      </c>
      <c r="F3317">
        <f>INDEX(RanksTable!L:L,MATCH(B3317,RanksTable!B:B,0))</f>
        <v>6</v>
      </c>
      <c r="H3317" t="str">
        <f t="shared" si="51"/>
        <v>INSERT INTO "TeamRanks" (team_id,team_sport_id,team_rank) VALUES (193,30,6);</v>
      </c>
    </row>
    <row r="3318" spans="2:8" x14ac:dyDescent="0.25">
      <c r="B3318" t="s">
        <v>394</v>
      </c>
      <c r="C3318">
        <f>INDEX(NationalTeams!B:B,MATCH(B3318,NationalTeams!C:C,0))</f>
        <v>194</v>
      </c>
      <c r="D3318" t="s">
        <v>1245</v>
      </c>
      <c r="E3318">
        <f>INDEX(TeamSports!B:B,MATCH(D3318,TeamSports!C:C,0))</f>
        <v>30</v>
      </c>
      <c r="F3318">
        <f>INDEX(RanksTable!L:L,MATCH(B3318,RanksTable!B:B,0))</f>
        <v>7</v>
      </c>
      <c r="H3318" t="str">
        <f t="shared" si="51"/>
        <v>INSERT INTO "TeamRanks" (team_id,team_sport_id,team_rank) VALUES (194,30,7);</v>
      </c>
    </row>
    <row r="3319" spans="2:8" x14ac:dyDescent="0.25">
      <c r="B3319" t="s">
        <v>389</v>
      </c>
      <c r="C3319">
        <f>INDEX(NationalTeams!B:B,MATCH(B3319,NationalTeams!C:C,0))</f>
        <v>195</v>
      </c>
      <c r="D3319" t="s">
        <v>1245</v>
      </c>
      <c r="E3319">
        <f>INDEX(TeamSports!B:B,MATCH(D3319,TeamSports!C:C,0))</f>
        <v>30</v>
      </c>
      <c r="F3319">
        <f>INDEX(RanksTable!L:L,MATCH(B3319,RanksTable!B:B,0))</f>
        <v>7</v>
      </c>
      <c r="H3319" t="str">
        <f t="shared" si="51"/>
        <v>INSERT INTO "TeamRanks" (team_id,team_sport_id,team_rank) VALUES (195,30,7);</v>
      </c>
    </row>
    <row r="3320" spans="2:8" x14ac:dyDescent="0.25">
      <c r="B3320" t="s">
        <v>496</v>
      </c>
      <c r="C3320">
        <f>INDEX(NationalTeams!B:B,MATCH(B3320,NationalTeams!C:C,0))</f>
        <v>196</v>
      </c>
      <c r="D3320" t="s">
        <v>1245</v>
      </c>
      <c r="E3320">
        <f>INDEX(TeamSports!B:B,MATCH(D3320,TeamSports!C:C,0))</f>
        <v>30</v>
      </c>
      <c r="F3320">
        <f>INDEX(RanksTable!L:L,MATCH(B3320,RanksTable!B:B,0))</f>
        <v>7</v>
      </c>
      <c r="H3320" t="str">
        <f t="shared" si="51"/>
        <v>INSERT INTO "TeamRanks" (team_id,team_sport_id,team_rank) VALUES (196,30,7);</v>
      </c>
    </row>
    <row r="3321" spans="2:8" x14ac:dyDescent="0.25">
      <c r="B3321" t="s">
        <v>507</v>
      </c>
      <c r="C3321">
        <f>INDEX(NationalTeams!B:B,MATCH(B3321,NationalTeams!C:C,0))</f>
        <v>197</v>
      </c>
      <c r="D3321" t="s">
        <v>1245</v>
      </c>
      <c r="E3321">
        <f>INDEX(TeamSports!B:B,MATCH(D3321,TeamSports!C:C,0))</f>
        <v>30</v>
      </c>
      <c r="F3321">
        <f>INDEX(RanksTable!L:L,MATCH(B3321,RanksTable!B:B,0))</f>
        <v>5</v>
      </c>
      <c r="H3321" t="str">
        <f t="shared" si="51"/>
        <v>INSERT INTO "TeamRanks" (team_id,team_sport_id,team_rank) VALUES (197,30,5);</v>
      </c>
    </row>
    <row r="3322" spans="2:8" x14ac:dyDescent="0.25">
      <c r="B3322" t="s">
        <v>399</v>
      </c>
      <c r="C3322">
        <f>INDEX(NationalTeams!B:B,MATCH(B3322,NationalTeams!C:C,0))</f>
        <v>198</v>
      </c>
      <c r="D3322" t="s">
        <v>1245</v>
      </c>
      <c r="E3322">
        <f>INDEX(TeamSports!B:B,MATCH(D3322,TeamSports!C:C,0))</f>
        <v>30</v>
      </c>
      <c r="F3322">
        <f>INDEX(RanksTable!L:L,MATCH(B3322,RanksTable!B:B,0))</f>
        <v>7</v>
      </c>
      <c r="H3322" t="str">
        <f t="shared" si="51"/>
        <v>INSERT INTO "TeamRanks" (team_id,team_sport_id,team_rank) VALUES (198,30,7);</v>
      </c>
    </row>
    <row r="3323" spans="2:8" x14ac:dyDescent="0.25">
      <c r="B3323" t="s">
        <v>467</v>
      </c>
      <c r="C3323">
        <f>INDEX(NationalTeams!B:B,MATCH(B3323,NationalTeams!C:C,0))</f>
        <v>199</v>
      </c>
      <c r="D3323" t="s">
        <v>1245</v>
      </c>
      <c r="E3323">
        <f>INDEX(TeamSports!B:B,MATCH(D3323,TeamSports!C:C,0))</f>
        <v>30</v>
      </c>
      <c r="F3323">
        <f>INDEX(RanksTable!L:L,MATCH(B3323,RanksTable!B:B,0))</f>
        <v>7</v>
      </c>
      <c r="H3323" t="str">
        <f t="shared" si="51"/>
        <v>INSERT INTO "TeamRanks" (team_id,team_sport_id,team_rank) VALUES (199,30,7);</v>
      </c>
    </row>
    <row r="3324" spans="2:8" x14ac:dyDescent="0.25">
      <c r="B3324" t="s">
        <v>437</v>
      </c>
      <c r="C3324">
        <f>INDEX(NationalTeams!B:B,MATCH(B3324,NationalTeams!C:C,0))</f>
        <v>200</v>
      </c>
      <c r="D3324" t="s">
        <v>1245</v>
      </c>
      <c r="E3324">
        <f>INDEX(TeamSports!B:B,MATCH(D3324,TeamSports!C:C,0))</f>
        <v>30</v>
      </c>
      <c r="F3324">
        <f>INDEX(RanksTable!L:L,MATCH(B3324,RanksTable!B:B,0))</f>
        <v>7</v>
      </c>
      <c r="H3324" t="str">
        <f t="shared" si="51"/>
        <v>INSERT INTO "TeamRanks" (team_id,team_sport_id,team_rank) VALUES (200,30,7);</v>
      </c>
    </row>
    <row r="3325" spans="2:8" x14ac:dyDescent="0.25">
      <c r="B3325" t="s">
        <v>452</v>
      </c>
      <c r="C3325">
        <f>INDEX(NationalTeams!B:B,MATCH(B3325,NationalTeams!C:C,0))</f>
        <v>201</v>
      </c>
      <c r="D3325" t="s">
        <v>1245</v>
      </c>
      <c r="E3325">
        <f>INDEX(TeamSports!B:B,MATCH(D3325,TeamSports!C:C,0))</f>
        <v>30</v>
      </c>
      <c r="F3325">
        <f>INDEX(RanksTable!L:L,MATCH(B3325,RanksTable!B:B,0))</f>
        <v>4</v>
      </c>
      <c r="H3325" t="str">
        <f t="shared" si="51"/>
        <v>INSERT INTO "TeamRanks" (team_id,team_sport_id,team_rank) VALUES (201,30,4);</v>
      </c>
    </row>
    <row r="3326" spans="2:8" x14ac:dyDescent="0.25">
      <c r="B3326" t="s">
        <v>384</v>
      </c>
      <c r="C3326">
        <f>INDEX(NationalTeams!B:B,MATCH(B3326,NationalTeams!C:C,0))</f>
        <v>202</v>
      </c>
      <c r="D3326" t="s">
        <v>1245</v>
      </c>
      <c r="E3326">
        <f>INDEX(TeamSports!B:B,MATCH(D3326,TeamSports!C:C,0))</f>
        <v>30</v>
      </c>
      <c r="F3326">
        <f>INDEX(RanksTable!L:L,MATCH(B3326,RanksTable!B:B,0))</f>
        <v>7</v>
      </c>
      <c r="H3326" t="str">
        <f t="shared" si="51"/>
        <v>INSERT INTO "TeamRanks" (team_id,team_sport_id,team_rank) VALUES (202,30,7);</v>
      </c>
    </row>
    <row r="3327" spans="2:8" x14ac:dyDescent="0.25">
      <c r="B3327" t="s">
        <v>442</v>
      </c>
      <c r="C3327">
        <f>INDEX(NationalTeams!B:B,MATCH(B3327,NationalTeams!C:C,0))</f>
        <v>203</v>
      </c>
      <c r="D3327" t="s">
        <v>1245</v>
      </c>
      <c r="E3327">
        <f>INDEX(TeamSports!B:B,MATCH(D3327,TeamSports!C:C,0))</f>
        <v>30</v>
      </c>
      <c r="F3327">
        <f>INDEX(RanksTable!L:L,MATCH(B3327,RanksTable!B:B,0))</f>
        <v>7</v>
      </c>
      <c r="H3327" t="str">
        <f t="shared" si="51"/>
        <v>INSERT INTO "TeamRanks" (team_id,team_sport_id,team_rank) VALUES (203,30,7);</v>
      </c>
    </row>
    <row r="3328" spans="2:8" x14ac:dyDescent="0.25">
      <c r="B3328" t="s">
        <v>472</v>
      </c>
      <c r="C3328">
        <f>INDEX(NationalTeams!B:B,MATCH(B3328,NationalTeams!C:C,0))</f>
        <v>204</v>
      </c>
      <c r="D3328" t="s">
        <v>1245</v>
      </c>
      <c r="E3328">
        <f>INDEX(TeamSports!B:B,MATCH(D3328,TeamSports!C:C,0))</f>
        <v>30</v>
      </c>
      <c r="F3328">
        <f>INDEX(RanksTable!L:L,MATCH(B3328,RanksTable!B:B,0))</f>
        <v>7</v>
      </c>
      <c r="H3328" t="str">
        <f t="shared" si="51"/>
        <v>INSERT INTO "TeamRanks" (team_id,team_sport_id,team_rank) VALUES (204,30,7);</v>
      </c>
    </row>
    <row r="3329" spans="2:8" x14ac:dyDescent="0.25">
      <c r="B3329" t="s">
        <v>388</v>
      </c>
      <c r="C3329">
        <f>INDEX(NationalTeams!B:B,MATCH(B3329,NationalTeams!C:C,0))</f>
        <v>205</v>
      </c>
      <c r="D3329" t="s">
        <v>1245</v>
      </c>
      <c r="E3329">
        <f>INDEX(TeamSports!B:B,MATCH(D3329,TeamSports!C:C,0))</f>
        <v>30</v>
      </c>
      <c r="F3329">
        <f>INDEX(RanksTable!L:L,MATCH(B3329,RanksTable!B:B,0))</f>
        <v>7</v>
      </c>
      <c r="H3329" t="str">
        <f t="shared" si="51"/>
        <v>INSERT INTO "TeamRanks" (team_id,team_sport_id,team_rank) VALUES (205,30,7);</v>
      </c>
    </row>
    <row r="3330" spans="2:8" x14ac:dyDescent="0.25">
      <c r="B3330" t="s">
        <v>476</v>
      </c>
      <c r="C3330">
        <f>INDEX(NationalTeams!B:B,MATCH(B3330,NationalTeams!C:C,0))</f>
        <v>206</v>
      </c>
      <c r="D3330" t="s">
        <v>1245</v>
      </c>
      <c r="E3330">
        <f>INDEX(TeamSports!B:B,MATCH(D3330,TeamSports!C:C,0))</f>
        <v>30</v>
      </c>
      <c r="F3330">
        <f>INDEX(RanksTable!L:L,MATCH(B3330,RanksTable!B:B,0))</f>
        <v>7</v>
      </c>
      <c r="H3330" t="str">
        <f t="shared" si="51"/>
        <v>INSERT INTO "TeamRanks" (team_id,team_sport_id,team_rank) VALUES (206,30,7);</v>
      </c>
    </row>
    <row r="3331" spans="2:8" x14ac:dyDescent="0.25">
      <c r="B3331" t="s">
        <v>407</v>
      </c>
      <c r="C3331">
        <f>INDEX(NationalTeams!B:B,MATCH(B3331,NationalTeams!C:C,0))</f>
        <v>207</v>
      </c>
      <c r="D3331" t="s">
        <v>1245</v>
      </c>
      <c r="E3331">
        <f>INDEX(TeamSports!B:B,MATCH(D3331,TeamSports!C:C,0))</f>
        <v>30</v>
      </c>
      <c r="F3331">
        <f>INDEX(RanksTable!L:L,MATCH(B3331,RanksTable!B:B,0))</f>
        <v>7</v>
      </c>
      <c r="H3331" t="str">
        <f t="shared" si="51"/>
        <v>INSERT INTO "TeamRanks" (team_id,team_sport_id,team_rank) VALUES (207,30,7);</v>
      </c>
    </row>
    <row r="3332" spans="2:8" x14ac:dyDescent="0.25">
      <c r="B3332" t="s">
        <v>364</v>
      </c>
      <c r="C3332">
        <f>INDEX(NationalTeams!B:B,MATCH(B3332,NationalTeams!C:C,0))</f>
        <v>208</v>
      </c>
      <c r="D3332" t="s">
        <v>1245</v>
      </c>
      <c r="E3332">
        <f>INDEX(TeamSports!B:B,MATCH(D3332,TeamSports!C:C,0))</f>
        <v>30</v>
      </c>
      <c r="F3332">
        <f>INDEX(RanksTable!L:L,MATCH(B3332,RanksTable!B:B,0))</f>
        <v>5</v>
      </c>
      <c r="H3332" t="str">
        <f t="shared" ref="H3332:H3395" si="52">_xlfn.CONCAT($H$1,$L$1,$C$1,$L$1," ",$J$1,$C$2,$N$1,$E$2,$N$1,$F$2,$K$1,$I$1,$J$1,C3332,$N$1,E3332,$N$1,F3332,$K$1,$O$1)</f>
        <v>INSERT INTO "TeamRanks" (team_id,team_sport_id,team_rank) VALUES (208,30,5);</v>
      </c>
    </row>
    <row r="3333" spans="2:8" x14ac:dyDescent="0.25">
      <c r="B3333" t="s">
        <v>439</v>
      </c>
      <c r="C3333">
        <f>INDEX(NationalTeams!B:B,MATCH(B3333,NationalTeams!C:C,0))</f>
        <v>209</v>
      </c>
      <c r="D3333" t="s">
        <v>1245</v>
      </c>
      <c r="E3333">
        <f>INDEX(TeamSports!B:B,MATCH(D3333,TeamSports!C:C,0))</f>
        <v>30</v>
      </c>
      <c r="F3333">
        <f>INDEX(RanksTable!L:L,MATCH(B3333,RanksTable!B:B,0))</f>
        <v>7</v>
      </c>
      <c r="H3333" t="str">
        <f t="shared" si="52"/>
        <v>INSERT INTO "TeamRanks" (team_id,team_sport_id,team_rank) VALUES (209,30,7);</v>
      </c>
    </row>
    <row r="3334" spans="2:8" x14ac:dyDescent="0.25">
      <c r="B3334" t="s">
        <v>501</v>
      </c>
      <c r="C3334">
        <f>INDEX(NationalTeams!B:B,MATCH(B3334,NationalTeams!C:C,0))</f>
        <v>210</v>
      </c>
      <c r="D3334" t="s">
        <v>1245</v>
      </c>
      <c r="E3334">
        <f>INDEX(TeamSports!B:B,MATCH(D3334,TeamSports!C:C,0))</f>
        <v>30</v>
      </c>
      <c r="F3334">
        <f>INDEX(RanksTable!L:L,MATCH(B3334,RanksTable!B:B,0))</f>
        <v>7</v>
      </c>
      <c r="H3334" t="str">
        <f t="shared" si="52"/>
        <v>INSERT INTO "TeamRanks" (team_id,team_sport_id,team_rank) VALUES (210,30,7);</v>
      </c>
    </row>
    <row r="3335" spans="2:8" x14ac:dyDescent="0.25">
      <c r="B3335" t="s">
        <v>466</v>
      </c>
      <c r="C3335">
        <f>INDEX(NationalTeams!B:B,MATCH(B3335,NationalTeams!C:C,0))</f>
        <v>211</v>
      </c>
      <c r="D3335" t="s">
        <v>1245</v>
      </c>
      <c r="E3335">
        <f>INDEX(TeamSports!B:B,MATCH(D3335,TeamSports!C:C,0))</f>
        <v>30</v>
      </c>
      <c r="F3335">
        <f>INDEX(RanksTable!L:L,MATCH(B3335,RanksTable!B:B,0))</f>
        <v>7</v>
      </c>
      <c r="H3335" t="str">
        <f t="shared" si="52"/>
        <v>INSERT INTO "TeamRanks" (team_id,team_sport_id,team_rank) VALUES (211,30,7);</v>
      </c>
    </row>
    <row r="3336" spans="2:8" x14ac:dyDescent="0.25">
      <c r="B3336" t="s">
        <v>502</v>
      </c>
      <c r="C3336">
        <f>INDEX(NationalTeams!B:B,MATCH(B3336,NationalTeams!C:C,0))</f>
        <v>212</v>
      </c>
      <c r="D3336" t="s">
        <v>1245</v>
      </c>
      <c r="E3336">
        <f>INDEX(TeamSports!B:B,MATCH(D3336,TeamSports!C:C,0))</f>
        <v>30</v>
      </c>
      <c r="F3336">
        <f>INDEX(RanksTable!L:L,MATCH(B3336,RanksTable!B:B,0))</f>
        <v>6</v>
      </c>
      <c r="H3336" t="str">
        <f t="shared" si="52"/>
        <v>INSERT INTO "TeamRanks" (team_id,team_sport_id,team_rank) VALUES (212,30,6);</v>
      </c>
    </row>
    <row r="3337" spans="2:8" x14ac:dyDescent="0.25">
      <c r="B3337" t="s">
        <v>359</v>
      </c>
      <c r="C3337">
        <f>INDEX(NationalTeams!B:B,MATCH(B3337,NationalTeams!C:C,0))</f>
        <v>213</v>
      </c>
      <c r="D3337" t="s">
        <v>1245</v>
      </c>
      <c r="E3337">
        <f>INDEX(TeamSports!B:B,MATCH(D3337,TeamSports!C:C,0))</f>
        <v>30</v>
      </c>
      <c r="F3337">
        <f>INDEX(RanksTable!L:L,MATCH(B3337,RanksTable!B:B,0))</f>
        <v>7</v>
      </c>
      <c r="H3337" t="str">
        <f t="shared" si="52"/>
        <v>INSERT INTO "TeamRanks" (team_id,team_sport_id,team_rank) VALUES (213,30,7);</v>
      </c>
    </row>
    <row r="3338" spans="2:8" x14ac:dyDescent="0.25">
      <c r="B3338" t="s">
        <v>377</v>
      </c>
      <c r="C3338">
        <f>INDEX(NationalTeams!B:B,MATCH(B3338,NationalTeams!C:C,0))</f>
        <v>214</v>
      </c>
      <c r="D3338" t="s">
        <v>1245</v>
      </c>
      <c r="E3338">
        <f>INDEX(TeamSports!B:B,MATCH(D3338,TeamSports!C:C,0))</f>
        <v>30</v>
      </c>
      <c r="F3338">
        <f>INDEX(RanksTable!L:L,MATCH(B3338,RanksTable!B:B,0))</f>
        <v>7</v>
      </c>
      <c r="H3338" t="str">
        <f t="shared" si="52"/>
        <v>INSERT INTO "TeamRanks" (team_id,team_sport_id,team_rank) VALUES (214,30,7);</v>
      </c>
    </row>
    <row r="3339" spans="2:8" x14ac:dyDescent="0.25">
      <c r="B3339" t="s">
        <v>443</v>
      </c>
      <c r="C3339">
        <f>INDEX(NationalTeams!B:B,MATCH(B3339,NationalTeams!C:C,0))</f>
        <v>215</v>
      </c>
      <c r="D3339" t="s">
        <v>1245</v>
      </c>
      <c r="E3339">
        <f>INDEX(TeamSports!B:B,MATCH(D3339,TeamSports!C:C,0))</f>
        <v>30</v>
      </c>
      <c r="F3339">
        <f>INDEX(RanksTable!L:L,MATCH(B3339,RanksTable!B:B,0))</f>
        <v>7</v>
      </c>
      <c r="H3339" t="str">
        <f t="shared" si="52"/>
        <v>INSERT INTO "TeamRanks" (team_id,team_sport_id,team_rank) VALUES (215,30,7);</v>
      </c>
    </row>
    <row r="3340" spans="2:8" x14ac:dyDescent="0.25">
      <c r="B3340" t="s">
        <v>481</v>
      </c>
      <c r="C3340">
        <f>INDEX(NationalTeams!B:B,MATCH(B3340,NationalTeams!C:C,0))</f>
        <v>216</v>
      </c>
      <c r="D3340" t="s">
        <v>1245</v>
      </c>
      <c r="E3340">
        <f>INDEX(TeamSports!B:B,MATCH(D3340,TeamSports!C:C,0))</f>
        <v>30</v>
      </c>
      <c r="F3340">
        <f>INDEX(RanksTable!L:L,MATCH(B3340,RanksTable!B:B,0))</f>
        <v>7</v>
      </c>
      <c r="H3340" t="str">
        <f t="shared" si="52"/>
        <v>INSERT INTO "TeamRanks" (team_id,team_sport_id,team_rank) VALUES (216,30,7);</v>
      </c>
    </row>
    <row r="3341" spans="2:8" x14ac:dyDescent="0.25">
      <c r="B3341" t="s">
        <v>351</v>
      </c>
      <c r="C3341">
        <f>INDEX(NationalTeams!B:B,MATCH(B3341,NationalTeams!C:C,0))</f>
        <v>217</v>
      </c>
      <c r="D3341" t="s">
        <v>1245</v>
      </c>
      <c r="E3341">
        <f>INDEX(TeamSports!B:B,MATCH(D3341,TeamSports!C:C,0))</f>
        <v>30</v>
      </c>
      <c r="F3341">
        <f>INDEX(RanksTable!L:L,MATCH(B3341,RanksTable!B:B,0))</f>
        <v>7</v>
      </c>
      <c r="H3341" t="str">
        <f t="shared" si="52"/>
        <v>INSERT INTO "TeamRanks" (team_id,team_sport_id,team_rank) VALUES (217,30,7);</v>
      </c>
    </row>
    <row r="3342" spans="2:8" x14ac:dyDescent="0.25">
      <c r="B3342" t="s">
        <v>438</v>
      </c>
      <c r="C3342">
        <f>INDEX(NationalTeams!B:B,MATCH(B3342,NationalTeams!C:C,0))</f>
        <v>218</v>
      </c>
      <c r="D3342" t="s">
        <v>1245</v>
      </c>
      <c r="E3342">
        <f>INDEX(TeamSports!B:B,MATCH(D3342,TeamSports!C:C,0))</f>
        <v>30</v>
      </c>
      <c r="F3342">
        <f>INDEX(RanksTable!L:L,MATCH(B3342,RanksTable!B:B,0))</f>
        <v>7</v>
      </c>
      <c r="H3342" t="str">
        <f t="shared" si="52"/>
        <v>INSERT INTO "TeamRanks" (team_id,team_sport_id,team_rank) VALUES (218,30,7);</v>
      </c>
    </row>
    <row r="3343" spans="2:8" x14ac:dyDescent="0.25">
      <c r="B3343" t="s">
        <v>319</v>
      </c>
      <c r="C3343">
        <f>INDEX(NationalTeams!B:B,MATCH(B3343,NationalTeams!C:C,0))</f>
        <v>219</v>
      </c>
      <c r="D3343" t="s">
        <v>1245</v>
      </c>
      <c r="E3343">
        <f>INDEX(TeamSports!B:B,MATCH(D3343,TeamSports!C:C,0))</f>
        <v>30</v>
      </c>
      <c r="F3343">
        <f>INDEX(RanksTable!L:L,MATCH(B3343,RanksTable!B:B,0))</f>
        <v>7</v>
      </c>
      <c r="H3343" t="str">
        <f t="shared" si="52"/>
        <v>INSERT INTO "TeamRanks" (team_id,team_sport_id,team_rank) VALUES (219,30,7);</v>
      </c>
    </row>
    <row r="3344" spans="2:8" x14ac:dyDescent="0.25">
      <c r="B3344" t="s">
        <v>471</v>
      </c>
      <c r="C3344">
        <f>INDEX(NationalTeams!B:B,MATCH(B3344,NationalTeams!C:C,0))</f>
        <v>220</v>
      </c>
      <c r="D3344" t="s">
        <v>1245</v>
      </c>
      <c r="E3344">
        <f>INDEX(TeamSports!B:B,MATCH(D3344,TeamSports!C:C,0))</f>
        <v>30</v>
      </c>
      <c r="F3344">
        <f>INDEX(RanksTable!L:L,MATCH(B3344,RanksTable!B:B,0))</f>
        <v>7</v>
      </c>
      <c r="H3344" t="str">
        <f t="shared" si="52"/>
        <v>INSERT INTO "TeamRanks" (team_id,team_sport_id,team_rank) VALUES (220,30,7);</v>
      </c>
    </row>
    <row r="3345" spans="2:8" x14ac:dyDescent="0.25">
      <c r="B3345" t="s">
        <v>373</v>
      </c>
      <c r="C3345">
        <f>INDEX(NationalTeams!B:B,MATCH(B3345,NationalTeams!C:C,0))</f>
        <v>221</v>
      </c>
      <c r="D3345" t="s">
        <v>1245</v>
      </c>
      <c r="E3345">
        <f>INDEX(TeamSports!B:B,MATCH(D3345,TeamSports!C:C,0))</f>
        <v>30</v>
      </c>
      <c r="F3345">
        <f>INDEX(RanksTable!L:L,MATCH(B3345,RanksTable!B:B,0))</f>
        <v>7</v>
      </c>
      <c r="H3345" t="str">
        <f t="shared" si="52"/>
        <v>INSERT INTO "TeamRanks" (team_id,team_sport_id,team_rank) VALUES (221,30,7);</v>
      </c>
    </row>
    <row r="3346" spans="2:8" x14ac:dyDescent="0.25">
      <c r="B3346" t="s">
        <v>367</v>
      </c>
      <c r="C3346">
        <f>INDEX(NationalTeams!B:B,MATCH(B3346,NationalTeams!C:C,0))</f>
        <v>222</v>
      </c>
      <c r="D3346" t="s">
        <v>1245</v>
      </c>
      <c r="E3346">
        <f>INDEX(TeamSports!B:B,MATCH(D3346,TeamSports!C:C,0))</f>
        <v>30</v>
      </c>
      <c r="F3346">
        <f>INDEX(RanksTable!L:L,MATCH(B3346,RanksTable!B:B,0))</f>
        <v>7</v>
      </c>
      <c r="H3346" t="str">
        <f t="shared" si="52"/>
        <v>INSERT INTO "TeamRanks" (team_id,team_sport_id,team_rank) VALUES (222,30,7);</v>
      </c>
    </row>
    <row r="3347" spans="2:8" x14ac:dyDescent="0.25">
      <c r="B3347" t="s">
        <v>358</v>
      </c>
      <c r="C3347">
        <f>INDEX(NationalTeams!B:B,MATCH(B3347,NationalTeams!C:C,0))</f>
        <v>223</v>
      </c>
      <c r="D3347" t="s">
        <v>1245</v>
      </c>
      <c r="E3347">
        <f>INDEX(TeamSports!B:B,MATCH(D3347,TeamSports!C:C,0))</f>
        <v>30</v>
      </c>
      <c r="F3347">
        <f>INDEX(RanksTable!L:L,MATCH(B3347,RanksTable!B:B,0))</f>
        <v>7</v>
      </c>
      <c r="H3347" t="str">
        <f t="shared" si="52"/>
        <v>INSERT INTO "TeamRanks" (team_id,team_sport_id,team_rank) VALUES (223,30,7);</v>
      </c>
    </row>
    <row r="3348" spans="2:8" x14ac:dyDescent="0.25">
      <c r="B3348" t="s">
        <v>993</v>
      </c>
      <c r="C3348">
        <f>INDEX(NationalTeams!B:B,MATCH(B3348,NationalTeams!C:C,0))</f>
        <v>224</v>
      </c>
      <c r="D3348" t="s">
        <v>1229</v>
      </c>
      <c r="E3348">
        <f>INDEX(TeamSports!B:B,MATCH(D3348,TeamSports!C:C,0))</f>
        <v>52</v>
      </c>
      <c r="F3348">
        <f>INDEX(RanksTable!Z:Z,MATCH(B3348,RanksTable!B:B,0))</f>
        <v>7</v>
      </c>
      <c r="H3348" t="str">
        <f t="shared" si="52"/>
        <v>INSERT INTO "TeamRanks" (team_id,team_sport_id,team_rank) VALUES (224,52,7);</v>
      </c>
    </row>
    <row r="3349" spans="2:8" x14ac:dyDescent="0.25">
      <c r="B3349" t="s">
        <v>994</v>
      </c>
      <c r="C3349">
        <f>INDEX(NationalTeams!B:B,MATCH(B3349,NationalTeams!C:C,0))</f>
        <v>225</v>
      </c>
      <c r="D3349" t="s">
        <v>1229</v>
      </c>
      <c r="E3349">
        <f>INDEX(TeamSports!B:B,MATCH(D3349,TeamSports!C:C,0))</f>
        <v>52</v>
      </c>
      <c r="F3349">
        <f>INDEX(RanksTable!Z:Z,MATCH(B3349,RanksTable!B:B,0))</f>
        <v>7</v>
      </c>
      <c r="H3349" t="str">
        <f t="shared" si="52"/>
        <v>INSERT INTO "TeamRanks" (team_id,team_sport_id,team_rank) VALUES (225,52,7);</v>
      </c>
    </row>
    <row r="3350" spans="2:8" x14ac:dyDescent="0.25">
      <c r="B3350" t="s">
        <v>995</v>
      </c>
      <c r="C3350">
        <f>INDEX(NationalTeams!B:B,MATCH(B3350,NationalTeams!C:C,0))</f>
        <v>226</v>
      </c>
      <c r="D3350" t="s">
        <v>1229</v>
      </c>
      <c r="E3350">
        <f>INDEX(TeamSports!B:B,MATCH(D3350,TeamSports!C:C,0))</f>
        <v>52</v>
      </c>
      <c r="F3350">
        <f>INDEX(RanksTable!Z:Z,MATCH(B3350,RanksTable!B:B,0))</f>
        <v>7</v>
      </c>
      <c r="H3350" t="str">
        <f t="shared" si="52"/>
        <v>INSERT INTO "TeamRanks" (team_id,team_sport_id,team_rank) VALUES (226,52,7);</v>
      </c>
    </row>
    <row r="3351" spans="2:8" x14ac:dyDescent="0.25">
      <c r="B3351" t="s">
        <v>996</v>
      </c>
      <c r="C3351">
        <f>INDEX(NationalTeams!B:B,MATCH(B3351,NationalTeams!C:C,0))</f>
        <v>227</v>
      </c>
      <c r="D3351" t="s">
        <v>1229</v>
      </c>
      <c r="E3351">
        <f>INDEX(TeamSports!B:B,MATCH(D3351,TeamSports!C:C,0))</f>
        <v>52</v>
      </c>
      <c r="F3351">
        <f>INDEX(RanksTable!Z:Z,MATCH(B3351,RanksTable!B:B,0))</f>
        <v>4</v>
      </c>
      <c r="H3351" t="str">
        <f t="shared" si="52"/>
        <v>INSERT INTO "TeamRanks" (team_id,team_sport_id,team_rank) VALUES (227,52,4);</v>
      </c>
    </row>
    <row r="3352" spans="2:8" x14ac:dyDescent="0.25">
      <c r="B3352" t="s">
        <v>997</v>
      </c>
      <c r="C3352">
        <f>INDEX(NationalTeams!B:B,MATCH(B3352,NationalTeams!C:C,0))</f>
        <v>228</v>
      </c>
      <c r="D3352" t="s">
        <v>1229</v>
      </c>
      <c r="E3352">
        <f>INDEX(TeamSports!B:B,MATCH(D3352,TeamSports!C:C,0))</f>
        <v>52</v>
      </c>
      <c r="F3352">
        <f>INDEX(RanksTable!Z:Z,MATCH(B3352,RanksTable!B:B,0))</f>
        <v>7</v>
      </c>
      <c r="H3352" t="str">
        <f t="shared" si="52"/>
        <v>INSERT INTO "TeamRanks" (team_id,team_sport_id,team_rank) VALUES (228,52,7);</v>
      </c>
    </row>
    <row r="3353" spans="2:8" x14ac:dyDescent="0.25">
      <c r="B3353" t="s">
        <v>998</v>
      </c>
      <c r="C3353">
        <f>INDEX(NationalTeams!B:B,MATCH(B3353,NationalTeams!C:C,0))</f>
        <v>229</v>
      </c>
      <c r="D3353" t="s">
        <v>1229</v>
      </c>
      <c r="E3353">
        <f>INDEX(TeamSports!B:B,MATCH(D3353,TeamSports!C:C,0))</f>
        <v>52</v>
      </c>
      <c r="F3353">
        <f>INDEX(RanksTable!Z:Z,MATCH(B3353,RanksTable!B:B,0))</f>
        <v>5</v>
      </c>
      <c r="H3353" t="str">
        <f t="shared" si="52"/>
        <v>INSERT INTO "TeamRanks" (team_id,team_sport_id,team_rank) VALUES (229,52,5);</v>
      </c>
    </row>
    <row r="3354" spans="2:8" x14ac:dyDescent="0.25">
      <c r="B3354" t="s">
        <v>999</v>
      </c>
      <c r="C3354">
        <f>INDEX(NationalTeams!B:B,MATCH(B3354,NationalTeams!C:C,0))</f>
        <v>230</v>
      </c>
      <c r="D3354" t="s">
        <v>1229</v>
      </c>
      <c r="E3354">
        <f>INDEX(TeamSports!B:B,MATCH(D3354,TeamSports!C:C,0))</f>
        <v>52</v>
      </c>
      <c r="F3354">
        <f>INDEX(RanksTable!Z:Z,MATCH(B3354,RanksTable!B:B,0))</f>
        <v>7</v>
      </c>
      <c r="H3354" t="str">
        <f t="shared" si="52"/>
        <v>INSERT INTO "TeamRanks" (team_id,team_sport_id,team_rank) VALUES (230,52,7);</v>
      </c>
    </row>
    <row r="3355" spans="2:8" x14ac:dyDescent="0.25">
      <c r="B3355" t="s">
        <v>1000</v>
      </c>
      <c r="C3355">
        <f>INDEX(NationalTeams!B:B,MATCH(B3355,NationalTeams!C:C,0))</f>
        <v>231</v>
      </c>
      <c r="D3355" t="s">
        <v>1229</v>
      </c>
      <c r="E3355">
        <f>INDEX(TeamSports!B:B,MATCH(D3355,TeamSports!C:C,0))</f>
        <v>52</v>
      </c>
      <c r="F3355">
        <f>INDEX(RanksTable!Z:Z,MATCH(B3355,RanksTable!B:B,0))</f>
        <v>7</v>
      </c>
      <c r="H3355" t="str">
        <f t="shared" si="52"/>
        <v>INSERT INTO "TeamRanks" (team_id,team_sport_id,team_rank) VALUES (231,52,7);</v>
      </c>
    </row>
    <row r="3356" spans="2:8" x14ac:dyDescent="0.25">
      <c r="B3356" t="s">
        <v>1001</v>
      </c>
      <c r="C3356">
        <f>INDEX(NationalTeams!B:B,MATCH(B3356,NationalTeams!C:C,0))</f>
        <v>232</v>
      </c>
      <c r="D3356" t="s">
        <v>1229</v>
      </c>
      <c r="E3356">
        <f>INDEX(TeamSports!B:B,MATCH(D3356,TeamSports!C:C,0))</f>
        <v>52</v>
      </c>
      <c r="F3356">
        <f>INDEX(RanksTable!Z:Z,MATCH(B3356,RanksTable!B:B,0))</f>
        <v>7</v>
      </c>
      <c r="H3356" t="str">
        <f t="shared" si="52"/>
        <v>INSERT INTO "TeamRanks" (team_id,team_sport_id,team_rank) VALUES (232,52,7);</v>
      </c>
    </row>
    <row r="3357" spans="2:8" x14ac:dyDescent="0.25">
      <c r="B3357" t="s">
        <v>1002</v>
      </c>
      <c r="C3357">
        <f>INDEX(NationalTeams!B:B,MATCH(B3357,NationalTeams!C:C,0))</f>
        <v>233</v>
      </c>
      <c r="D3357" t="s">
        <v>1229</v>
      </c>
      <c r="E3357">
        <f>INDEX(TeamSports!B:B,MATCH(D3357,TeamSports!C:C,0))</f>
        <v>52</v>
      </c>
      <c r="F3357">
        <f>INDEX(RanksTable!Z:Z,MATCH(B3357,RanksTable!B:B,0))</f>
        <v>7</v>
      </c>
      <c r="H3357" t="str">
        <f t="shared" si="52"/>
        <v>INSERT INTO "TeamRanks" (team_id,team_sport_id,team_rank) VALUES (233,52,7);</v>
      </c>
    </row>
    <row r="3358" spans="2:8" x14ac:dyDescent="0.25">
      <c r="B3358" t="s">
        <v>1003</v>
      </c>
      <c r="C3358">
        <f>INDEX(NationalTeams!B:B,MATCH(B3358,NationalTeams!C:C,0))</f>
        <v>234</v>
      </c>
      <c r="D3358" t="s">
        <v>1229</v>
      </c>
      <c r="E3358">
        <f>INDEX(TeamSports!B:B,MATCH(D3358,TeamSports!C:C,0))</f>
        <v>52</v>
      </c>
      <c r="F3358">
        <f>INDEX(RanksTable!Z:Z,MATCH(B3358,RanksTable!B:B,0))</f>
        <v>7</v>
      </c>
      <c r="H3358" t="str">
        <f t="shared" si="52"/>
        <v>INSERT INTO "TeamRanks" (team_id,team_sport_id,team_rank) VALUES (234,52,7);</v>
      </c>
    </row>
    <row r="3359" spans="2:8" x14ac:dyDescent="0.25">
      <c r="B3359" t="s">
        <v>1004</v>
      </c>
      <c r="C3359">
        <f>INDEX(NationalTeams!B:B,MATCH(B3359,NationalTeams!C:C,0))</f>
        <v>235</v>
      </c>
      <c r="D3359" t="s">
        <v>1229</v>
      </c>
      <c r="E3359">
        <f>INDEX(TeamSports!B:B,MATCH(D3359,TeamSports!C:C,0))</f>
        <v>52</v>
      </c>
      <c r="F3359">
        <f>INDEX(RanksTable!Z:Z,MATCH(B3359,RanksTable!B:B,0))</f>
        <v>4</v>
      </c>
      <c r="H3359" t="str">
        <f t="shared" si="52"/>
        <v>INSERT INTO "TeamRanks" (team_id,team_sport_id,team_rank) VALUES (235,52,4);</v>
      </c>
    </row>
    <row r="3360" spans="2:8" x14ac:dyDescent="0.25">
      <c r="B3360" t="s">
        <v>1005</v>
      </c>
      <c r="C3360">
        <f>INDEX(NationalTeams!B:B,MATCH(B3360,NationalTeams!C:C,0))</f>
        <v>236</v>
      </c>
      <c r="D3360" t="s">
        <v>1229</v>
      </c>
      <c r="E3360">
        <f>INDEX(TeamSports!B:B,MATCH(D3360,TeamSports!C:C,0))</f>
        <v>52</v>
      </c>
      <c r="F3360">
        <f>INDEX(RanksTable!Z:Z,MATCH(B3360,RanksTable!B:B,0))</f>
        <v>6</v>
      </c>
      <c r="H3360" t="str">
        <f t="shared" si="52"/>
        <v>INSERT INTO "TeamRanks" (team_id,team_sport_id,team_rank) VALUES (236,52,6);</v>
      </c>
    </row>
    <row r="3361" spans="2:8" x14ac:dyDescent="0.25">
      <c r="B3361" t="s">
        <v>1006</v>
      </c>
      <c r="C3361">
        <f>INDEX(NationalTeams!B:B,MATCH(B3361,NationalTeams!C:C,0))</f>
        <v>237</v>
      </c>
      <c r="D3361" t="s">
        <v>1229</v>
      </c>
      <c r="E3361">
        <f>INDEX(TeamSports!B:B,MATCH(D3361,TeamSports!C:C,0))</f>
        <v>52</v>
      </c>
      <c r="F3361">
        <f>INDEX(RanksTable!Z:Z,MATCH(B3361,RanksTable!B:B,0))</f>
        <v>7</v>
      </c>
      <c r="H3361" t="str">
        <f t="shared" si="52"/>
        <v>INSERT INTO "TeamRanks" (team_id,team_sport_id,team_rank) VALUES (237,52,7);</v>
      </c>
    </row>
    <row r="3362" spans="2:8" x14ac:dyDescent="0.25">
      <c r="B3362" t="s">
        <v>1007</v>
      </c>
      <c r="C3362">
        <f>INDEX(NationalTeams!B:B,MATCH(B3362,NationalTeams!C:C,0))</f>
        <v>238</v>
      </c>
      <c r="D3362" t="s">
        <v>1229</v>
      </c>
      <c r="E3362">
        <f>INDEX(TeamSports!B:B,MATCH(D3362,TeamSports!C:C,0))</f>
        <v>52</v>
      </c>
      <c r="F3362">
        <f>INDEX(RanksTable!Z:Z,MATCH(B3362,RanksTable!B:B,0))</f>
        <v>7</v>
      </c>
      <c r="H3362" t="str">
        <f t="shared" si="52"/>
        <v>INSERT INTO "TeamRanks" (team_id,team_sport_id,team_rank) VALUES (238,52,7);</v>
      </c>
    </row>
    <row r="3363" spans="2:8" x14ac:dyDescent="0.25">
      <c r="B3363" t="s">
        <v>1008</v>
      </c>
      <c r="C3363">
        <f>INDEX(NationalTeams!B:B,MATCH(B3363,NationalTeams!C:C,0))</f>
        <v>239</v>
      </c>
      <c r="D3363" t="s">
        <v>1229</v>
      </c>
      <c r="E3363">
        <f>INDEX(TeamSports!B:B,MATCH(D3363,TeamSports!C:C,0))</f>
        <v>52</v>
      </c>
      <c r="F3363">
        <f>INDEX(RanksTable!Z:Z,MATCH(B3363,RanksTable!B:B,0))</f>
        <v>3</v>
      </c>
      <c r="H3363" t="str">
        <f t="shared" si="52"/>
        <v>INSERT INTO "TeamRanks" (team_id,team_sport_id,team_rank) VALUES (239,52,3);</v>
      </c>
    </row>
    <row r="3364" spans="2:8" x14ac:dyDescent="0.25">
      <c r="B3364" t="s">
        <v>1009</v>
      </c>
      <c r="C3364">
        <f>INDEX(NationalTeams!B:B,MATCH(B3364,NationalTeams!C:C,0))</f>
        <v>240</v>
      </c>
      <c r="D3364" t="s">
        <v>1229</v>
      </c>
      <c r="E3364">
        <f>INDEX(TeamSports!B:B,MATCH(D3364,TeamSports!C:C,0))</f>
        <v>52</v>
      </c>
      <c r="F3364">
        <f>INDEX(RanksTable!Z:Z,MATCH(B3364,RanksTable!B:B,0))</f>
        <v>4</v>
      </c>
      <c r="H3364" t="str">
        <f t="shared" si="52"/>
        <v>INSERT INTO "TeamRanks" (team_id,team_sport_id,team_rank) VALUES (240,52,4);</v>
      </c>
    </row>
    <row r="3365" spans="2:8" x14ac:dyDescent="0.25">
      <c r="B3365" t="s">
        <v>1010</v>
      </c>
      <c r="C3365">
        <f>INDEX(NationalTeams!B:B,MATCH(B3365,NationalTeams!C:C,0))</f>
        <v>241</v>
      </c>
      <c r="D3365" t="s">
        <v>1229</v>
      </c>
      <c r="E3365">
        <f>INDEX(TeamSports!B:B,MATCH(D3365,TeamSports!C:C,0))</f>
        <v>52</v>
      </c>
      <c r="F3365">
        <f>INDEX(RanksTable!Z:Z,MATCH(B3365,RanksTable!B:B,0))</f>
        <v>7</v>
      </c>
      <c r="H3365" t="str">
        <f t="shared" si="52"/>
        <v>INSERT INTO "TeamRanks" (team_id,team_sport_id,team_rank) VALUES (241,52,7);</v>
      </c>
    </row>
    <row r="3366" spans="2:8" x14ac:dyDescent="0.25">
      <c r="B3366" t="s">
        <v>1011</v>
      </c>
      <c r="C3366">
        <f>INDEX(NationalTeams!B:B,MATCH(B3366,NationalTeams!C:C,0))</f>
        <v>242</v>
      </c>
      <c r="D3366" t="s">
        <v>1229</v>
      </c>
      <c r="E3366">
        <f>INDEX(TeamSports!B:B,MATCH(D3366,TeamSports!C:C,0))</f>
        <v>52</v>
      </c>
      <c r="F3366">
        <f>INDEX(RanksTable!Z:Z,MATCH(B3366,RanksTable!B:B,0))</f>
        <v>7</v>
      </c>
      <c r="H3366" t="str">
        <f t="shared" si="52"/>
        <v>INSERT INTO "TeamRanks" (team_id,team_sport_id,team_rank) VALUES (242,52,7);</v>
      </c>
    </row>
    <row r="3367" spans="2:8" x14ac:dyDescent="0.25">
      <c r="B3367" t="s">
        <v>1012</v>
      </c>
      <c r="C3367">
        <f>INDEX(NationalTeams!B:B,MATCH(B3367,NationalTeams!C:C,0))</f>
        <v>243</v>
      </c>
      <c r="D3367" t="s">
        <v>1229</v>
      </c>
      <c r="E3367">
        <f>INDEX(TeamSports!B:B,MATCH(D3367,TeamSports!C:C,0))</f>
        <v>52</v>
      </c>
      <c r="F3367">
        <f>INDEX(RanksTable!Z:Z,MATCH(B3367,RanksTable!B:B,0))</f>
        <v>7</v>
      </c>
      <c r="H3367" t="str">
        <f t="shared" si="52"/>
        <v>INSERT INTO "TeamRanks" (team_id,team_sport_id,team_rank) VALUES (243,52,7);</v>
      </c>
    </row>
    <row r="3368" spans="2:8" x14ac:dyDescent="0.25">
      <c r="B3368" t="s">
        <v>1013</v>
      </c>
      <c r="C3368">
        <f>INDEX(NationalTeams!B:B,MATCH(B3368,NationalTeams!C:C,0))</f>
        <v>244</v>
      </c>
      <c r="D3368" t="s">
        <v>1229</v>
      </c>
      <c r="E3368">
        <f>INDEX(TeamSports!B:B,MATCH(D3368,TeamSports!C:C,0))</f>
        <v>52</v>
      </c>
      <c r="F3368">
        <f>INDEX(RanksTable!Z:Z,MATCH(B3368,RanksTable!B:B,0))</f>
        <v>7</v>
      </c>
      <c r="H3368" t="str">
        <f t="shared" si="52"/>
        <v>INSERT INTO "TeamRanks" (team_id,team_sport_id,team_rank) VALUES (244,52,7);</v>
      </c>
    </row>
    <row r="3369" spans="2:8" x14ac:dyDescent="0.25">
      <c r="B3369" t="s">
        <v>1014</v>
      </c>
      <c r="C3369">
        <f>INDEX(NationalTeams!B:B,MATCH(B3369,NationalTeams!C:C,0))</f>
        <v>245</v>
      </c>
      <c r="D3369" t="s">
        <v>1229</v>
      </c>
      <c r="E3369">
        <f>INDEX(TeamSports!B:B,MATCH(D3369,TeamSports!C:C,0))</f>
        <v>52</v>
      </c>
      <c r="F3369">
        <f>INDEX(RanksTable!Z:Z,MATCH(B3369,RanksTable!B:B,0))</f>
        <v>7</v>
      </c>
      <c r="H3369" t="str">
        <f t="shared" si="52"/>
        <v>INSERT INTO "TeamRanks" (team_id,team_sport_id,team_rank) VALUES (245,52,7);</v>
      </c>
    </row>
    <row r="3370" spans="2:8" x14ac:dyDescent="0.25">
      <c r="B3370" t="s">
        <v>1015</v>
      </c>
      <c r="C3370">
        <f>INDEX(NationalTeams!B:B,MATCH(B3370,NationalTeams!C:C,0))</f>
        <v>246</v>
      </c>
      <c r="D3370" t="s">
        <v>1229</v>
      </c>
      <c r="E3370">
        <f>INDEX(TeamSports!B:B,MATCH(D3370,TeamSports!C:C,0))</f>
        <v>52</v>
      </c>
      <c r="F3370">
        <f>INDEX(RanksTable!Z:Z,MATCH(B3370,RanksTable!B:B,0))</f>
        <v>3</v>
      </c>
      <c r="H3370" t="str">
        <f t="shared" si="52"/>
        <v>INSERT INTO "TeamRanks" (team_id,team_sport_id,team_rank) VALUES (246,52,3);</v>
      </c>
    </row>
    <row r="3371" spans="2:8" x14ac:dyDescent="0.25">
      <c r="B3371" t="s">
        <v>1016</v>
      </c>
      <c r="C3371">
        <f>INDEX(NationalTeams!B:B,MATCH(B3371,NationalTeams!C:C,0))</f>
        <v>247</v>
      </c>
      <c r="D3371" t="s">
        <v>1229</v>
      </c>
      <c r="E3371">
        <f>INDEX(TeamSports!B:B,MATCH(D3371,TeamSports!C:C,0))</f>
        <v>52</v>
      </c>
      <c r="F3371">
        <f>INDEX(RanksTable!Z:Z,MATCH(B3371,RanksTable!B:B,0))</f>
        <v>7</v>
      </c>
      <c r="H3371" t="str">
        <f t="shared" si="52"/>
        <v>INSERT INTO "TeamRanks" (team_id,team_sport_id,team_rank) VALUES (247,52,7);</v>
      </c>
    </row>
    <row r="3372" spans="2:8" x14ac:dyDescent="0.25">
      <c r="B3372" t="s">
        <v>1017</v>
      </c>
      <c r="C3372">
        <f>INDEX(NationalTeams!B:B,MATCH(B3372,NationalTeams!C:C,0))</f>
        <v>248</v>
      </c>
      <c r="D3372" t="s">
        <v>1229</v>
      </c>
      <c r="E3372">
        <f>INDEX(TeamSports!B:B,MATCH(D3372,TeamSports!C:C,0))</f>
        <v>52</v>
      </c>
      <c r="F3372">
        <f>INDEX(RanksTable!Z:Z,MATCH(B3372,RanksTable!B:B,0))</f>
        <v>7</v>
      </c>
      <c r="H3372" t="str">
        <f t="shared" si="52"/>
        <v>INSERT INTO "TeamRanks" (team_id,team_sport_id,team_rank) VALUES (248,52,7);</v>
      </c>
    </row>
    <row r="3373" spans="2:8" x14ac:dyDescent="0.25">
      <c r="B3373" t="s">
        <v>1018</v>
      </c>
      <c r="C3373">
        <f>INDEX(NationalTeams!B:B,MATCH(B3373,NationalTeams!C:C,0))</f>
        <v>249</v>
      </c>
      <c r="D3373" t="s">
        <v>1229</v>
      </c>
      <c r="E3373">
        <f>INDEX(TeamSports!B:B,MATCH(D3373,TeamSports!C:C,0))</f>
        <v>52</v>
      </c>
      <c r="F3373">
        <f>INDEX(RanksTable!Z:Z,MATCH(B3373,RanksTable!B:B,0))</f>
        <v>7</v>
      </c>
      <c r="H3373" t="str">
        <f t="shared" si="52"/>
        <v>INSERT INTO "TeamRanks" (team_id,team_sport_id,team_rank) VALUES (249,52,7);</v>
      </c>
    </row>
    <row r="3374" spans="2:8" x14ac:dyDescent="0.25">
      <c r="B3374" t="s">
        <v>1019</v>
      </c>
      <c r="C3374">
        <f>INDEX(NationalTeams!B:B,MATCH(B3374,NationalTeams!C:C,0))</f>
        <v>250</v>
      </c>
      <c r="D3374" t="s">
        <v>1229</v>
      </c>
      <c r="E3374">
        <f>INDEX(TeamSports!B:B,MATCH(D3374,TeamSports!C:C,0))</f>
        <v>52</v>
      </c>
      <c r="F3374">
        <f>INDEX(RanksTable!Z:Z,MATCH(B3374,RanksTable!B:B,0))</f>
        <v>7</v>
      </c>
      <c r="H3374" t="str">
        <f t="shared" si="52"/>
        <v>INSERT INTO "TeamRanks" (team_id,team_sport_id,team_rank) VALUES (250,52,7);</v>
      </c>
    </row>
    <row r="3375" spans="2:8" x14ac:dyDescent="0.25">
      <c r="B3375" t="s">
        <v>1020</v>
      </c>
      <c r="C3375">
        <f>INDEX(NationalTeams!B:B,MATCH(B3375,NationalTeams!C:C,0))</f>
        <v>251</v>
      </c>
      <c r="D3375" t="s">
        <v>1229</v>
      </c>
      <c r="E3375">
        <f>INDEX(TeamSports!B:B,MATCH(D3375,TeamSports!C:C,0))</f>
        <v>52</v>
      </c>
      <c r="F3375">
        <f>INDEX(RanksTable!Z:Z,MATCH(B3375,RanksTable!B:B,0))</f>
        <v>7</v>
      </c>
      <c r="H3375" t="str">
        <f t="shared" si="52"/>
        <v>INSERT INTO "TeamRanks" (team_id,team_sport_id,team_rank) VALUES (251,52,7);</v>
      </c>
    </row>
    <row r="3376" spans="2:8" x14ac:dyDescent="0.25">
      <c r="B3376" t="s">
        <v>1021</v>
      </c>
      <c r="C3376">
        <f>INDEX(NationalTeams!B:B,MATCH(B3376,NationalTeams!C:C,0))</f>
        <v>252</v>
      </c>
      <c r="D3376" t="s">
        <v>1229</v>
      </c>
      <c r="E3376">
        <f>INDEX(TeamSports!B:B,MATCH(D3376,TeamSports!C:C,0))</f>
        <v>52</v>
      </c>
      <c r="F3376">
        <f>INDEX(RanksTable!Z:Z,MATCH(B3376,RanksTable!B:B,0))</f>
        <v>7</v>
      </c>
      <c r="H3376" t="str">
        <f t="shared" si="52"/>
        <v>INSERT INTO "TeamRanks" (team_id,team_sport_id,team_rank) VALUES (252,52,7);</v>
      </c>
    </row>
    <row r="3377" spans="2:8" x14ac:dyDescent="0.25">
      <c r="B3377" t="s">
        <v>1022</v>
      </c>
      <c r="C3377">
        <f>INDEX(NationalTeams!B:B,MATCH(B3377,NationalTeams!C:C,0))</f>
        <v>253</v>
      </c>
      <c r="D3377" t="s">
        <v>1229</v>
      </c>
      <c r="E3377">
        <f>INDEX(TeamSports!B:B,MATCH(D3377,TeamSports!C:C,0))</f>
        <v>52</v>
      </c>
      <c r="F3377">
        <f>INDEX(RanksTable!Z:Z,MATCH(B3377,RanksTable!B:B,0))</f>
        <v>7</v>
      </c>
      <c r="H3377" t="str">
        <f t="shared" si="52"/>
        <v>INSERT INTO "TeamRanks" (team_id,team_sport_id,team_rank) VALUES (253,52,7);</v>
      </c>
    </row>
    <row r="3378" spans="2:8" x14ac:dyDescent="0.25">
      <c r="B3378" t="s">
        <v>1023</v>
      </c>
      <c r="C3378">
        <f>INDEX(NationalTeams!B:B,MATCH(B3378,NationalTeams!C:C,0))</f>
        <v>254</v>
      </c>
      <c r="D3378" t="s">
        <v>1229</v>
      </c>
      <c r="E3378">
        <f>INDEX(TeamSports!B:B,MATCH(D3378,TeamSports!C:C,0))</f>
        <v>52</v>
      </c>
      <c r="F3378">
        <f>INDEX(RanksTable!Z:Z,MATCH(B3378,RanksTable!B:B,0))</f>
        <v>7</v>
      </c>
      <c r="H3378" t="str">
        <f t="shared" si="52"/>
        <v>INSERT INTO "TeamRanks" (team_id,team_sport_id,team_rank) VALUES (254,52,7);</v>
      </c>
    </row>
    <row r="3379" spans="2:8" x14ac:dyDescent="0.25">
      <c r="B3379" t="s">
        <v>1024</v>
      </c>
      <c r="C3379">
        <f>INDEX(NationalTeams!B:B,MATCH(B3379,NationalTeams!C:C,0))</f>
        <v>255</v>
      </c>
      <c r="D3379" t="s">
        <v>1229</v>
      </c>
      <c r="E3379">
        <f>INDEX(TeamSports!B:B,MATCH(D3379,TeamSports!C:C,0))</f>
        <v>52</v>
      </c>
      <c r="F3379">
        <f>INDEX(RanksTable!Z:Z,MATCH(B3379,RanksTable!B:B,0))</f>
        <v>4</v>
      </c>
      <c r="H3379" t="str">
        <f t="shared" si="52"/>
        <v>INSERT INTO "TeamRanks" (team_id,team_sport_id,team_rank) VALUES (255,52,4);</v>
      </c>
    </row>
    <row r="3380" spans="2:8" x14ac:dyDescent="0.25">
      <c r="B3380" t="s">
        <v>1025</v>
      </c>
      <c r="C3380">
        <f>INDEX(NationalTeams!B:B,MATCH(B3380,NationalTeams!C:C,0))</f>
        <v>256</v>
      </c>
      <c r="D3380" t="s">
        <v>1229</v>
      </c>
      <c r="E3380">
        <f>INDEX(TeamSports!B:B,MATCH(D3380,TeamSports!C:C,0))</f>
        <v>52</v>
      </c>
      <c r="F3380">
        <f>INDEX(RanksTable!Z:Z,MATCH(B3380,RanksTable!B:B,0))</f>
        <v>7</v>
      </c>
      <c r="H3380" t="str">
        <f t="shared" si="52"/>
        <v>INSERT INTO "TeamRanks" (team_id,team_sport_id,team_rank) VALUES (256,52,7);</v>
      </c>
    </row>
    <row r="3381" spans="2:8" x14ac:dyDescent="0.25">
      <c r="B3381" t="s">
        <v>1026</v>
      </c>
      <c r="C3381">
        <f>INDEX(NationalTeams!B:B,MATCH(B3381,NationalTeams!C:C,0))</f>
        <v>257</v>
      </c>
      <c r="D3381" t="s">
        <v>1229</v>
      </c>
      <c r="E3381">
        <f>INDEX(TeamSports!B:B,MATCH(D3381,TeamSports!C:C,0))</f>
        <v>52</v>
      </c>
      <c r="F3381">
        <f>INDEX(RanksTable!Z:Z,MATCH(B3381,RanksTable!B:B,0))</f>
        <v>6</v>
      </c>
      <c r="H3381" t="str">
        <f t="shared" si="52"/>
        <v>INSERT INTO "TeamRanks" (team_id,team_sport_id,team_rank) VALUES (257,52,6);</v>
      </c>
    </row>
    <row r="3382" spans="2:8" x14ac:dyDescent="0.25">
      <c r="B3382" t="s">
        <v>1027</v>
      </c>
      <c r="C3382">
        <f>INDEX(NationalTeams!B:B,MATCH(B3382,NationalTeams!C:C,0))</f>
        <v>258</v>
      </c>
      <c r="D3382" t="s">
        <v>1229</v>
      </c>
      <c r="E3382">
        <f>INDEX(TeamSports!B:B,MATCH(D3382,TeamSports!C:C,0))</f>
        <v>52</v>
      </c>
      <c r="F3382">
        <f>INDEX(RanksTable!Z:Z,MATCH(B3382,RanksTable!B:B,0))</f>
        <v>7</v>
      </c>
      <c r="H3382" t="str">
        <f t="shared" si="52"/>
        <v>INSERT INTO "TeamRanks" (team_id,team_sport_id,team_rank) VALUES (258,52,7);</v>
      </c>
    </row>
    <row r="3383" spans="2:8" x14ac:dyDescent="0.25">
      <c r="B3383" t="s">
        <v>1028</v>
      </c>
      <c r="C3383">
        <f>INDEX(NationalTeams!B:B,MATCH(B3383,NationalTeams!C:C,0))</f>
        <v>259</v>
      </c>
      <c r="D3383" t="s">
        <v>1229</v>
      </c>
      <c r="E3383">
        <f>INDEX(TeamSports!B:B,MATCH(D3383,TeamSports!C:C,0))</f>
        <v>52</v>
      </c>
      <c r="F3383">
        <f>INDEX(RanksTable!Z:Z,MATCH(B3383,RanksTable!B:B,0))</f>
        <v>6</v>
      </c>
      <c r="H3383" t="str">
        <f t="shared" si="52"/>
        <v>INSERT INTO "TeamRanks" (team_id,team_sport_id,team_rank) VALUES (259,52,6);</v>
      </c>
    </row>
    <row r="3384" spans="2:8" x14ac:dyDescent="0.25">
      <c r="B3384" t="s">
        <v>1029</v>
      </c>
      <c r="C3384">
        <f>INDEX(NationalTeams!B:B,MATCH(B3384,NationalTeams!C:C,0))</f>
        <v>260</v>
      </c>
      <c r="D3384" t="s">
        <v>1229</v>
      </c>
      <c r="E3384">
        <f>INDEX(TeamSports!B:B,MATCH(D3384,TeamSports!C:C,0))</f>
        <v>52</v>
      </c>
      <c r="F3384">
        <f>INDEX(RanksTable!Z:Z,MATCH(B3384,RanksTable!B:B,0))</f>
        <v>7</v>
      </c>
      <c r="H3384" t="str">
        <f t="shared" si="52"/>
        <v>INSERT INTO "TeamRanks" (team_id,team_sport_id,team_rank) VALUES (260,52,7);</v>
      </c>
    </row>
    <row r="3385" spans="2:8" x14ac:dyDescent="0.25">
      <c r="B3385" t="s">
        <v>1030</v>
      </c>
      <c r="C3385">
        <f>INDEX(NationalTeams!B:B,MATCH(B3385,NationalTeams!C:C,0))</f>
        <v>261</v>
      </c>
      <c r="D3385" t="s">
        <v>1229</v>
      </c>
      <c r="E3385">
        <f>INDEX(TeamSports!B:B,MATCH(D3385,TeamSports!C:C,0))</f>
        <v>52</v>
      </c>
      <c r="F3385">
        <f>INDEX(RanksTable!Z:Z,MATCH(B3385,RanksTable!B:B,0))</f>
        <v>7</v>
      </c>
      <c r="H3385" t="str">
        <f t="shared" si="52"/>
        <v>INSERT INTO "TeamRanks" (team_id,team_sport_id,team_rank) VALUES (261,52,7);</v>
      </c>
    </row>
    <row r="3386" spans="2:8" x14ac:dyDescent="0.25">
      <c r="B3386" t="s">
        <v>1031</v>
      </c>
      <c r="C3386">
        <f>INDEX(NationalTeams!B:B,MATCH(B3386,NationalTeams!C:C,0))</f>
        <v>262</v>
      </c>
      <c r="D3386" t="s">
        <v>1229</v>
      </c>
      <c r="E3386">
        <f>INDEX(TeamSports!B:B,MATCH(D3386,TeamSports!C:C,0))</f>
        <v>52</v>
      </c>
      <c r="F3386">
        <f>INDEX(RanksTable!Z:Z,MATCH(B3386,RanksTable!B:B,0))</f>
        <v>7</v>
      </c>
      <c r="H3386" t="str">
        <f t="shared" si="52"/>
        <v>INSERT INTO "TeamRanks" (team_id,team_sport_id,team_rank) VALUES (262,52,7);</v>
      </c>
    </row>
    <row r="3387" spans="2:8" x14ac:dyDescent="0.25">
      <c r="B3387" t="s">
        <v>1032</v>
      </c>
      <c r="C3387">
        <f>INDEX(NationalTeams!B:B,MATCH(B3387,NationalTeams!C:C,0))</f>
        <v>263</v>
      </c>
      <c r="D3387" t="s">
        <v>1229</v>
      </c>
      <c r="E3387">
        <f>INDEX(TeamSports!B:B,MATCH(D3387,TeamSports!C:C,0))</f>
        <v>52</v>
      </c>
      <c r="F3387">
        <f>INDEX(RanksTable!Z:Z,MATCH(B3387,RanksTable!B:B,0))</f>
        <v>7</v>
      </c>
      <c r="H3387" t="str">
        <f t="shared" si="52"/>
        <v>INSERT INTO "TeamRanks" (team_id,team_sport_id,team_rank) VALUES (263,52,7);</v>
      </c>
    </row>
    <row r="3388" spans="2:8" x14ac:dyDescent="0.25">
      <c r="B3388" t="s">
        <v>1033</v>
      </c>
      <c r="C3388">
        <f>INDEX(NationalTeams!B:B,MATCH(B3388,NationalTeams!C:C,0))</f>
        <v>264</v>
      </c>
      <c r="D3388" t="s">
        <v>1229</v>
      </c>
      <c r="E3388">
        <f>INDEX(TeamSports!B:B,MATCH(D3388,TeamSports!C:C,0))</f>
        <v>52</v>
      </c>
      <c r="F3388">
        <f>INDEX(RanksTable!Z:Z,MATCH(B3388,RanksTable!B:B,0))</f>
        <v>3</v>
      </c>
      <c r="H3388" t="str">
        <f t="shared" si="52"/>
        <v>INSERT INTO "TeamRanks" (team_id,team_sport_id,team_rank) VALUES (264,52,3);</v>
      </c>
    </row>
    <row r="3389" spans="2:8" x14ac:dyDescent="0.25">
      <c r="B3389" t="s">
        <v>1034</v>
      </c>
      <c r="C3389">
        <f>INDEX(NationalTeams!B:B,MATCH(B3389,NationalTeams!C:C,0))</f>
        <v>265</v>
      </c>
      <c r="D3389" t="s">
        <v>1229</v>
      </c>
      <c r="E3389">
        <f>INDEX(TeamSports!B:B,MATCH(D3389,TeamSports!C:C,0))</f>
        <v>52</v>
      </c>
      <c r="F3389">
        <f>INDEX(RanksTable!Z:Z,MATCH(B3389,RanksTable!B:B,0))</f>
        <v>7</v>
      </c>
      <c r="H3389" t="str">
        <f t="shared" si="52"/>
        <v>INSERT INTO "TeamRanks" (team_id,team_sport_id,team_rank) VALUES (265,52,7);</v>
      </c>
    </row>
    <row r="3390" spans="2:8" x14ac:dyDescent="0.25">
      <c r="B3390" t="s">
        <v>1035</v>
      </c>
      <c r="C3390">
        <f>INDEX(NationalTeams!B:B,MATCH(B3390,NationalTeams!C:C,0))</f>
        <v>266</v>
      </c>
      <c r="D3390" t="s">
        <v>1229</v>
      </c>
      <c r="E3390">
        <f>INDEX(TeamSports!B:B,MATCH(D3390,TeamSports!C:C,0))</f>
        <v>52</v>
      </c>
      <c r="F3390">
        <f>INDEX(RanksTable!Z:Z,MATCH(B3390,RanksTable!B:B,0))</f>
        <v>7</v>
      </c>
      <c r="H3390" t="str">
        <f t="shared" si="52"/>
        <v>INSERT INTO "TeamRanks" (team_id,team_sport_id,team_rank) VALUES (266,52,7);</v>
      </c>
    </row>
    <row r="3391" spans="2:8" x14ac:dyDescent="0.25">
      <c r="B3391" t="s">
        <v>1036</v>
      </c>
      <c r="C3391">
        <f>INDEX(NationalTeams!B:B,MATCH(B3391,NationalTeams!C:C,0))</f>
        <v>267</v>
      </c>
      <c r="D3391" t="s">
        <v>1229</v>
      </c>
      <c r="E3391">
        <f>INDEX(TeamSports!B:B,MATCH(D3391,TeamSports!C:C,0))</f>
        <v>52</v>
      </c>
      <c r="F3391">
        <f>INDEX(RanksTable!Z:Z,MATCH(B3391,RanksTable!B:B,0))</f>
        <v>3</v>
      </c>
      <c r="H3391" t="str">
        <f t="shared" si="52"/>
        <v>INSERT INTO "TeamRanks" (team_id,team_sport_id,team_rank) VALUES (267,52,3);</v>
      </c>
    </row>
    <row r="3392" spans="2:8" x14ac:dyDescent="0.25">
      <c r="B3392" t="s">
        <v>1037</v>
      </c>
      <c r="C3392">
        <f>INDEX(NationalTeams!B:B,MATCH(B3392,NationalTeams!C:C,0))</f>
        <v>268</v>
      </c>
      <c r="D3392" t="s">
        <v>1229</v>
      </c>
      <c r="E3392">
        <f>INDEX(TeamSports!B:B,MATCH(D3392,TeamSports!C:C,0))</f>
        <v>52</v>
      </c>
      <c r="F3392">
        <f>INDEX(RanksTable!Z:Z,MATCH(B3392,RanksTable!B:B,0))</f>
        <v>6</v>
      </c>
      <c r="H3392" t="str">
        <f t="shared" si="52"/>
        <v>INSERT INTO "TeamRanks" (team_id,team_sport_id,team_rank) VALUES (268,52,6);</v>
      </c>
    </row>
    <row r="3393" spans="2:8" x14ac:dyDescent="0.25">
      <c r="B3393" t="s">
        <v>1038</v>
      </c>
      <c r="C3393">
        <f>INDEX(NationalTeams!B:B,MATCH(B3393,NationalTeams!C:C,0))</f>
        <v>269</v>
      </c>
      <c r="D3393" t="s">
        <v>1229</v>
      </c>
      <c r="E3393">
        <f>INDEX(TeamSports!B:B,MATCH(D3393,TeamSports!C:C,0))</f>
        <v>52</v>
      </c>
      <c r="F3393">
        <f>INDEX(RanksTable!Z:Z,MATCH(B3393,RanksTable!B:B,0))</f>
        <v>4</v>
      </c>
      <c r="H3393" t="str">
        <f t="shared" si="52"/>
        <v>INSERT INTO "TeamRanks" (team_id,team_sport_id,team_rank) VALUES (269,52,4);</v>
      </c>
    </row>
    <row r="3394" spans="2:8" x14ac:dyDescent="0.25">
      <c r="B3394" t="s">
        <v>1039</v>
      </c>
      <c r="C3394">
        <f>INDEX(NationalTeams!B:B,MATCH(B3394,NationalTeams!C:C,0))</f>
        <v>270</v>
      </c>
      <c r="D3394" t="s">
        <v>1229</v>
      </c>
      <c r="E3394">
        <f>INDEX(TeamSports!B:B,MATCH(D3394,TeamSports!C:C,0))</f>
        <v>52</v>
      </c>
      <c r="F3394">
        <f>INDEX(RanksTable!Z:Z,MATCH(B3394,RanksTable!B:B,0))</f>
        <v>7</v>
      </c>
      <c r="H3394" t="str">
        <f t="shared" si="52"/>
        <v>INSERT INTO "TeamRanks" (team_id,team_sport_id,team_rank) VALUES (270,52,7);</v>
      </c>
    </row>
    <row r="3395" spans="2:8" x14ac:dyDescent="0.25">
      <c r="B3395" t="s">
        <v>1040</v>
      </c>
      <c r="C3395">
        <f>INDEX(NationalTeams!B:B,MATCH(B3395,NationalTeams!C:C,0))</f>
        <v>271</v>
      </c>
      <c r="D3395" t="s">
        <v>1229</v>
      </c>
      <c r="E3395">
        <f>INDEX(TeamSports!B:B,MATCH(D3395,TeamSports!C:C,0))</f>
        <v>52</v>
      </c>
      <c r="F3395">
        <f>INDEX(RanksTable!Z:Z,MATCH(B3395,RanksTable!B:B,0))</f>
        <v>7</v>
      </c>
      <c r="H3395" t="str">
        <f t="shared" si="52"/>
        <v>INSERT INTO "TeamRanks" (team_id,team_sport_id,team_rank) VALUES (271,52,7);</v>
      </c>
    </row>
    <row r="3396" spans="2:8" x14ac:dyDescent="0.25">
      <c r="B3396" t="s">
        <v>1041</v>
      </c>
      <c r="C3396">
        <f>INDEX(NationalTeams!B:B,MATCH(B3396,NationalTeams!C:C,0))</f>
        <v>272</v>
      </c>
      <c r="D3396" t="s">
        <v>1229</v>
      </c>
      <c r="E3396">
        <f>INDEX(TeamSports!B:B,MATCH(D3396,TeamSports!C:C,0))</f>
        <v>52</v>
      </c>
      <c r="F3396">
        <f>INDEX(RanksTable!Z:Z,MATCH(B3396,RanksTable!B:B,0))</f>
        <v>7</v>
      </c>
      <c r="H3396" t="str">
        <f t="shared" ref="H3396:H3459" si="53">_xlfn.CONCAT($H$1,$L$1,$C$1,$L$1," ",$J$1,$C$2,$N$1,$E$2,$N$1,$F$2,$K$1,$I$1,$J$1,C3396,$N$1,E3396,$N$1,F3396,$K$1,$O$1)</f>
        <v>INSERT INTO "TeamRanks" (team_id,team_sport_id,team_rank) VALUES (272,52,7);</v>
      </c>
    </row>
    <row r="3397" spans="2:8" x14ac:dyDescent="0.25">
      <c r="B3397" t="s">
        <v>1042</v>
      </c>
      <c r="C3397">
        <f>INDEX(NationalTeams!B:B,MATCH(B3397,NationalTeams!C:C,0))</f>
        <v>273</v>
      </c>
      <c r="D3397" t="s">
        <v>1229</v>
      </c>
      <c r="E3397">
        <f>INDEX(TeamSports!B:B,MATCH(D3397,TeamSports!C:C,0))</f>
        <v>52</v>
      </c>
      <c r="F3397">
        <f>INDEX(RanksTable!Z:Z,MATCH(B3397,RanksTable!B:B,0))</f>
        <v>6</v>
      </c>
      <c r="H3397" t="str">
        <f t="shared" si="53"/>
        <v>INSERT INTO "TeamRanks" (team_id,team_sport_id,team_rank) VALUES (273,52,6);</v>
      </c>
    </row>
    <row r="3398" spans="2:8" x14ac:dyDescent="0.25">
      <c r="B3398" t="s">
        <v>1043</v>
      </c>
      <c r="C3398">
        <f>INDEX(NationalTeams!B:B,MATCH(B3398,NationalTeams!C:C,0))</f>
        <v>274</v>
      </c>
      <c r="D3398" t="s">
        <v>1229</v>
      </c>
      <c r="E3398">
        <f>INDEX(TeamSports!B:B,MATCH(D3398,TeamSports!C:C,0))</f>
        <v>52</v>
      </c>
      <c r="F3398">
        <f>INDEX(RanksTable!Z:Z,MATCH(B3398,RanksTable!B:B,0))</f>
        <v>7</v>
      </c>
      <c r="H3398" t="str">
        <f t="shared" si="53"/>
        <v>INSERT INTO "TeamRanks" (team_id,team_sport_id,team_rank) VALUES (274,52,7);</v>
      </c>
    </row>
    <row r="3399" spans="2:8" x14ac:dyDescent="0.25">
      <c r="B3399" t="s">
        <v>1044</v>
      </c>
      <c r="C3399">
        <f>INDEX(NationalTeams!B:B,MATCH(B3399,NationalTeams!C:C,0))</f>
        <v>275</v>
      </c>
      <c r="D3399" t="s">
        <v>1229</v>
      </c>
      <c r="E3399">
        <f>INDEX(TeamSports!B:B,MATCH(D3399,TeamSports!C:C,0))</f>
        <v>52</v>
      </c>
      <c r="F3399">
        <f>INDEX(RanksTable!Z:Z,MATCH(B3399,RanksTable!B:B,0))</f>
        <v>7</v>
      </c>
      <c r="H3399" t="str">
        <f t="shared" si="53"/>
        <v>INSERT INTO "TeamRanks" (team_id,team_sport_id,team_rank) VALUES (275,52,7);</v>
      </c>
    </row>
    <row r="3400" spans="2:8" x14ac:dyDescent="0.25">
      <c r="B3400" t="s">
        <v>1045</v>
      </c>
      <c r="C3400">
        <f>INDEX(NationalTeams!B:B,MATCH(B3400,NationalTeams!C:C,0))</f>
        <v>276</v>
      </c>
      <c r="D3400" t="s">
        <v>1229</v>
      </c>
      <c r="E3400">
        <f>INDEX(TeamSports!B:B,MATCH(D3400,TeamSports!C:C,0))</f>
        <v>52</v>
      </c>
      <c r="F3400">
        <f>INDEX(RanksTable!Z:Z,MATCH(B3400,RanksTable!B:B,0))</f>
        <v>5</v>
      </c>
      <c r="H3400" t="str">
        <f t="shared" si="53"/>
        <v>INSERT INTO "TeamRanks" (team_id,team_sport_id,team_rank) VALUES (276,52,5);</v>
      </c>
    </row>
    <row r="3401" spans="2:8" x14ac:dyDescent="0.25">
      <c r="B3401" t="s">
        <v>1046</v>
      </c>
      <c r="C3401">
        <f>INDEX(NationalTeams!B:B,MATCH(B3401,NationalTeams!C:C,0))</f>
        <v>277</v>
      </c>
      <c r="D3401" t="s">
        <v>1229</v>
      </c>
      <c r="E3401">
        <f>INDEX(TeamSports!B:B,MATCH(D3401,TeamSports!C:C,0))</f>
        <v>52</v>
      </c>
      <c r="F3401">
        <f>INDEX(RanksTable!Z:Z,MATCH(B3401,RanksTable!B:B,0))</f>
        <v>7</v>
      </c>
      <c r="H3401" t="str">
        <f t="shared" si="53"/>
        <v>INSERT INTO "TeamRanks" (team_id,team_sport_id,team_rank) VALUES (277,52,7);</v>
      </c>
    </row>
    <row r="3402" spans="2:8" x14ac:dyDescent="0.25">
      <c r="B3402" t="s">
        <v>1047</v>
      </c>
      <c r="C3402">
        <f>INDEX(NationalTeams!B:B,MATCH(B3402,NationalTeams!C:C,0))</f>
        <v>278</v>
      </c>
      <c r="D3402" t="s">
        <v>1229</v>
      </c>
      <c r="E3402">
        <f>INDEX(TeamSports!B:B,MATCH(D3402,TeamSports!C:C,0))</f>
        <v>52</v>
      </c>
      <c r="F3402">
        <f>INDEX(RanksTable!Z:Z,MATCH(B3402,RanksTable!B:B,0))</f>
        <v>7</v>
      </c>
      <c r="H3402" t="str">
        <f t="shared" si="53"/>
        <v>INSERT INTO "TeamRanks" (team_id,team_sport_id,team_rank) VALUES (278,52,7);</v>
      </c>
    </row>
    <row r="3403" spans="2:8" x14ac:dyDescent="0.25">
      <c r="B3403" t="s">
        <v>1048</v>
      </c>
      <c r="C3403">
        <f>INDEX(NationalTeams!B:B,MATCH(B3403,NationalTeams!C:C,0))</f>
        <v>279</v>
      </c>
      <c r="D3403" t="s">
        <v>1229</v>
      </c>
      <c r="E3403">
        <f>INDEX(TeamSports!B:B,MATCH(D3403,TeamSports!C:C,0))</f>
        <v>52</v>
      </c>
      <c r="F3403">
        <f>INDEX(RanksTable!Z:Z,MATCH(B3403,RanksTable!B:B,0))</f>
        <v>3</v>
      </c>
      <c r="H3403" t="str">
        <f t="shared" si="53"/>
        <v>INSERT INTO "TeamRanks" (team_id,team_sport_id,team_rank) VALUES (279,52,3);</v>
      </c>
    </row>
    <row r="3404" spans="2:8" x14ac:dyDescent="0.25">
      <c r="B3404" t="s">
        <v>1049</v>
      </c>
      <c r="C3404">
        <f>INDEX(NationalTeams!B:B,MATCH(B3404,NationalTeams!C:C,0))</f>
        <v>280</v>
      </c>
      <c r="D3404" t="s">
        <v>1229</v>
      </c>
      <c r="E3404">
        <f>INDEX(TeamSports!B:B,MATCH(D3404,TeamSports!C:C,0))</f>
        <v>52</v>
      </c>
      <c r="F3404">
        <f>INDEX(RanksTable!Z:Z,MATCH(B3404,RanksTable!B:B,0))</f>
        <v>7</v>
      </c>
      <c r="H3404" t="str">
        <f t="shared" si="53"/>
        <v>INSERT INTO "TeamRanks" (team_id,team_sport_id,team_rank) VALUES (280,52,7);</v>
      </c>
    </row>
    <row r="3405" spans="2:8" x14ac:dyDescent="0.25">
      <c r="B3405" t="s">
        <v>1050</v>
      </c>
      <c r="C3405">
        <f>INDEX(NationalTeams!B:B,MATCH(B3405,NationalTeams!C:C,0))</f>
        <v>281</v>
      </c>
      <c r="D3405" t="s">
        <v>1229</v>
      </c>
      <c r="E3405">
        <f>INDEX(TeamSports!B:B,MATCH(D3405,TeamSports!C:C,0))</f>
        <v>52</v>
      </c>
      <c r="F3405">
        <f>INDEX(RanksTable!Z:Z,MATCH(B3405,RanksTable!B:B,0))</f>
        <v>7</v>
      </c>
      <c r="H3405" t="str">
        <f t="shared" si="53"/>
        <v>INSERT INTO "TeamRanks" (team_id,team_sport_id,team_rank) VALUES (281,52,7);</v>
      </c>
    </row>
    <row r="3406" spans="2:8" x14ac:dyDescent="0.25">
      <c r="B3406" t="s">
        <v>1051</v>
      </c>
      <c r="C3406">
        <f>INDEX(NationalTeams!B:B,MATCH(B3406,NationalTeams!C:C,0))</f>
        <v>282</v>
      </c>
      <c r="D3406" t="s">
        <v>1229</v>
      </c>
      <c r="E3406">
        <f>INDEX(TeamSports!B:B,MATCH(D3406,TeamSports!C:C,0))</f>
        <v>52</v>
      </c>
      <c r="F3406">
        <f>INDEX(RanksTable!Z:Z,MATCH(B3406,RanksTable!B:B,0))</f>
        <v>5</v>
      </c>
      <c r="H3406" t="str">
        <f t="shared" si="53"/>
        <v>INSERT INTO "TeamRanks" (team_id,team_sport_id,team_rank) VALUES (282,52,5);</v>
      </c>
    </row>
    <row r="3407" spans="2:8" x14ac:dyDescent="0.25">
      <c r="B3407" t="s">
        <v>1052</v>
      </c>
      <c r="C3407">
        <f>INDEX(NationalTeams!B:B,MATCH(B3407,NationalTeams!C:C,0))</f>
        <v>283</v>
      </c>
      <c r="D3407" t="s">
        <v>1229</v>
      </c>
      <c r="E3407">
        <f>INDEX(TeamSports!B:B,MATCH(D3407,TeamSports!C:C,0))</f>
        <v>52</v>
      </c>
      <c r="F3407">
        <f>INDEX(RanksTable!Z:Z,MATCH(B3407,RanksTable!B:B,0))</f>
        <v>7</v>
      </c>
      <c r="H3407" t="str">
        <f t="shared" si="53"/>
        <v>INSERT INTO "TeamRanks" (team_id,team_sport_id,team_rank) VALUES (283,52,7);</v>
      </c>
    </row>
    <row r="3408" spans="2:8" x14ac:dyDescent="0.25">
      <c r="B3408" t="s">
        <v>1053</v>
      </c>
      <c r="C3408">
        <f>INDEX(NationalTeams!B:B,MATCH(B3408,NationalTeams!C:C,0))</f>
        <v>284</v>
      </c>
      <c r="D3408" t="s">
        <v>1229</v>
      </c>
      <c r="E3408">
        <f>INDEX(TeamSports!B:B,MATCH(D3408,TeamSports!C:C,0))</f>
        <v>52</v>
      </c>
      <c r="F3408">
        <f>INDEX(RanksTable!Z:Z,MATCH(B3408,RanksTable!B:B,0))</f>
        <v>7</v>
      </c>
      <c r="H3408" t="str">
        <f t="shared" si="53"/>
        <v>INSERT INTO "TeamRanks" (team_id,team_sport_id,team_rank) VALUES (284,52,7);</v>
      </c>
    </row>
    <row r="3409" spans="2:8" x14ac:dyDescent="0.25">
      <c r="B3409" t="s">
        <v>1054</v>
      </c>
      <c r="C3409">
        <f>INDEX(NationalTeams!B:B,MATCH(B3409,NationalTeams!C:C,0))</f>
        <v>285</v>
      </c>
      <c r="D3409" t="s">
        <v>1229</v>
      </c>
      <c r="E3409">
        <f>INDEX(TeamSports!B:B,MATCH(D3409,TeamSports!C:C,0))</f>
        <v>52</v>
      </c>
      <c r="F3409">
        <f>INDEX(RanksTable!Z:Z,MATCH(B3409,RanksTable!B:B,0))</f>
        <v>7</v>
      </c>
      <c r="H3409" t="str">
        <f t="shared" si="53"/>
        <v>INSERT INTO "TeamRanks" (team_id,team_sport_id,team_rank) VALUES (285,52,7);</v>
      </c>
    </row>
    <row r="3410" spans="2:8" x14ac:dyDescent="0.25">
      <c r="B3410" t="s">
        <v>1055</v>
      </c>
      <c r="C3410">
        <f>INDEX(NationalTeams!B:B,MATCH(B3410,NationalTeams!C:C,0))</f>
        <v>286</v>
      </c>
      <c r="D3410" t="s">
        <v>1229</v>
      </c>
      <c r="E3410">
        <f>INDEX(TeamSports!B:B,MATCH(D3410,TeamSports!C:C,0))</f>
        <v>52</v>
      </c>
      <c r="F3410">
        <f>INDEX(RanksTable!Z:Z,MATCH(B3410,RanksTable!B:B,0))</f>
        <v>7</v>
      </c>
      <c r="H3410" t="str">
        <f t="shared" si="53"/>
        <v>INSERT INTO "TeamRanks" (team_id,team_sport_id,team_rank) VALUES (286,52,7);</v>
      </c>
    </row>
    <row r="3411" spans="2:8" x14ac:dyDescent="0.25">
      <c r="B3411" t="s">
        <v>1056</v>
      </c>
      <c r="C3411">
        <f>INDEX(NationalTeams!B:B,MATCH(B3411,NationalTeams!C:C,0))</f>
        <v>287</v>
      </c>
      <c r="D3411" t="s">
        <v>1229</v>
      </c>
      <c r="E3411">
        <f>INDEX(TeamSports!B:B,MATCH(D3411,TeamSports!C:C,0))</f>
        <v>52</v>
      </c>
      <c r="F3411">
        <f>INDEX(RanksTable!Z:Z,MATCH(B3411,RanksTable!B:B,0))</f>
        <v>7</v>
      </c>
      <c r="H3411" t="str">
        <f t="shared" si="53"/>
        <v>INSERT INTO "TeamRanks" (team_id,team_sport_id,team_rank) VALUES (287,52,7);</v>
      </c>
    </row>
    <row r="3412" spans="2:8" x14ac:dyDescent="0.25">
      <c r="B3412" t="s">
        <v>1057</v>
      </c>
      <c r="C3412">
        <f>INDEX(NationalTeams!B:B,MATCH(B3412,NationalTeams!C:C,0))</f>
        <v>288</v>
      </c>
      <c r="D3412" t="s">
        <v>1229</v>
      </c>
      <c r="E3412">
        <f>INDEX(TeamSports!B:B,MATCH(D3412,TeamSports!C:C,0))</f>
        <v>52</v>
      </c>
      <c r="F3412">
        <f>INDEX(RanksTable!Z:Z,MATCH(B3412,RanksTable!B:B,0))</f>
        <v>5</v>
      </c>
      <c r="H3412" t="str">
        <f t="shared" si="53"/>
        <v>INSERT INTO "TeamRanks" (team_id,team_sport_id,team_rank) VALUES (288,52,5);</v>
      </c>
    </row>
    <row r="3413" spans="2:8" x14ac:dyDescent="0.25">
      <c r="B3413" t="s">
        <v>1058</v>
      </c>
      <c r="C3413">
        <f>INDEX(NationalTeams!B:B,MATCH(B3413,NationalTeams!C:C,0))</f>
        <v>289</v>
      </c>
      <c r="D3413" t="s">
        <v>1229</v>
      </c>
      <c r="E3413">
        <f>INDEX(TeamSports!B:B,MATCH(D3413,TeamSports!C:C,0))</f>
        <v>52</v>
      </c>
      <c r="F3413">
        <f>INDEX(RanksTable!Z:Z,MATCH(B3413,RanksTable!B:B,0))</f>
        <v>3</v>
      </c>
      <c r="H3413" t="str">
        <f t="shared" si="53"/>
        <v>INSERT INTO "TeamRanks" (team_id,team_sport_id,team_rank) VALUES (289,52,3);</v>
      </c>
    </row>
    <row r="3414" spans="2:8" x14ac:dyDescent="0.25">
      <c r="B3414" t="s">
        <v>1059</v>
      </c>
      <c r="C3414">
        <f>INDEX(NationalTeams!B:B,MATCH(B3414,NationalTeams!C:C,0))</f>
        <v>290</v>
      </c>
      <c r="D3414" t="s">
        <v>1229</v>
      </c>
      <c r="E3414">
        <f>INDEX(TeamSports!B:B,MATCH(D3414,TeamSports!C:C,0))</f>
        <v>52</v>
      </c>
      <c r="F3414">
        <f>INDEX(RanksTable!Z:Z,MATCH(B3414,RanksTable!B:B,0))</f>
        <v>1</v>
      </c>
      <c r="H3414" t="str">
        <f t="shared" si="53"/>
        <v>INSERT INTO "TeamRanks" (team_id,team_sport_id,team_rank) VALUES (290,52,1);</v>
      </c>
    </row>
    <row r="3415" spans="2:8" x14ac:dyDescent="0.25">
      <c r="B3415" t="s">
        <v>1060</v>
      </c>
      <c r="C3415">
        <f>INDEX(NationalTeams!B:B,MATCH(B3415,NationalTeams!C:C,0))</f>
        <v>291</v>
      </c>
      <c r="D3415" t="s">
        <v>1229</v>
      </c>
      <c r="E3415">
        <f>INDEX(TeamSports!B:B,MATCH(D3415,TeamSports!C:C,0))</f>
        <v>52</v>
      </c>
      <c r="F3415">
        <f>INDEX(RanksTable!Z:Z,MATCH(B3415,RanksTable!B:B,0))</f>
        <v>7</v>
      </c>
      <c r="H3415" t="str">
        <f t="shared" si="53"/>
        <v>INSERT INTO "TeamRanks" (team_id,team_sport_id,team_rank) VALUES (291,52,7);</v>
      </c>
    </row>
    <row r="3416" spans="2:8" x14ac:dyDescent="0.25">
      <c r="B3416" t="s">
        <v>1061</v>
      </c>
      <c r="C3416">
        <f>INDEX(NationalTeams!B:B,MATCH(B3416,NationalTeams!C:C,0))</f>
        <v>292</v>
      </c>
      <c r="D3416" t="s">
        <v>1229</v>
      </c>
      <c r="E3416">
        <f>INDEX(TeamSports!B:B,MATCH(D3416,TeamSports!C:C,0))</f>
        <v>52</v>
      </c>
      <c r="F3416">
        <f>INDEX(RanksTable!Z:Z,MATCH(B3416,RanksTable!B:B,0))</f>
        <v>7</v>
      </c>
      <c r="H3416" t="str">
        <f t="shared" si="53"/>
        <v>INSERT INTO "TeamRanks" (team_id,team_sport_id,team_rank) VALUES (292,52,7);</v>
      </c>
    </row>
    <row r="3417" spans="2:8" x14ac:dyDescent="0.25">
      <c r="B3417" t="s">
        <v>1062</v>
      </c>
      <c r="C3417">
        <f>INDEX(NationalTeams!B:B,MATCH(B3417,NationalTeams!C:C,0))</f>
        <v>293</v>
      </c>
      <c r="D3417" t="s">
        <v>1229</v>
      </c>
      <c r="E3417">
        <f>INDEX(TeamSports!B:B,MATCH(D3417,TeamSports!C:C,0))</f>
        <v>52</v>
      </c>
      <c r="F3417">
        <f>INDEX(RanksTable!Z:Z,MATCH(B3417,RanksTable!B:B,0))</f>
        <v>7</v>
      </c>
      <c r="H3417" t="str">
        <f t="shared" si="53"/>
        <v>INSERT INTO "TeamRanks" (team_id,team_sport_id,team_rank) VALUES (293,52,7);</v>
      </c>
    </row>
    <row r="3418" spans="2:8" x14ac:dyDescent="0.25">
      <c r="B3418" t="s">
        <v>1063</v>
      </c>
      <c r="C3418">
        <f>INDEX(NationalTeams!B:B,MATCH(B3418,NationalTeams!C:C,0))</f>
        <v>294</v>
      </c>
      <c r="D3418" t="s">
        <v>1229</v>
      </c>
      <c r="E3418">
        <f>INDEX(TeamSports!B:B,MATCH(D3418,TeamSports!C:C,0))</f>
        <v>52</v>
      </c>
      <c r="F3418">
        <f>INDEX(RanksTable!Z:Z,MATCH(B3418,RanksTable!B:B,0))</f>
        <v>7</v>
      </c>
      <c r="H3418" t="str">
        <f t="shared" si="53"/>
        <v>INSERT INTO "TeamRanks" (team_id,team_sport_id,team_rank) VALUES (294,52,7);</v>
      </c>
    </row>
    <row r="3419" spans="2:8" x14ac:dyDescent="0.25">
      <c r="B3419" t="s">
        <v>1064</v>
      </c>
      <c r="C3419">
        <f>INDEX(NationalTeams!B:B,MATCH(B3419,NationalTeams!C:C,0))</f>
        <v>295</v>
      </c>
      <c r="D3419" t="s">
        <v>1229</v>
      </c>
      <c r="E3419">
        <f>INDEX(TeamSports!B:B,MATCH(D3419,TeamSports!C:C,0))</f>
        <v>52</v>
      </c>
      <c r="F3419">
        <f>INDEX(RanksTable!Z:Z,MATCH(B3419,RanksTable!B:B,0))</f>
        <v>4</v>
      </c>
      <c r="H3419" t="str">
        <f t="shared" si="53"/>
        <v>INSERT INTO "TeamRanks" (team_id,team_sport_id,team_rank) VALUES (295,52,4);</v>
      </c>
    </row>
    <row r="3420" spans="2:8" x14ac:dyDescent="0.25">
      <c r="B3420" t="s">
        <v>1065</v>
      </c>
      <c r="C3420">
        <f>INDEX(NationalTeams!B:B,MATCH(B3420,NationalTeams!C:C,0))</f>
        <v>296</v>
      </c>
      <c r="D3420" t="s">
        <v>1229</v>
      </c>
      <c r="E3420">
        <f>INDEX(TeamSports!B:B,MATCH(D3420,TeamSports!C:C,0))</f>
        <v>52</v>
      </c>
      <c r="F3420">
        <f>INDEX(RanksTable!Z:Z,MATCH(B3420,RanksTable!B:B,0))</f>
        <v>7</v>
      </c>
      <c r="H3420" t="str">
        <f t="shared" si="53"/>
        <v>INSERT INTO "TeamRanks" (team_id,team_sport_id,team_rank) VALUES (296,52,7);</v>
      </c>
    </row>
    <row r="3421" spans="2:8" x14ac:dyDescent="0.25">
      <c r="B3421" t="s">
        <v>1066</v>
      </c>
      <c r="C3421">
        <f>INDEX(NationalTeams!B:B,MATCH(B3421,NationalTeams!C:C,0))</f>
        <v>297</v>
      </c>
      <c r="D3421" t="s">
        <v>1229</v>
      </c>
      <c r="E3421">
        <f>INDEX(TeamSports!B:B,MATCH(D3421,TeamSports!C:C,0))</f>
        <v>52</v>
      </c>
      <c r="F3421">
        <f>INDEX(RanksTable!Z:Z,MATCH(B3421,RanksTable!B:B,0))</f>
        <v>3</v>
      </c>
      <c r="H3421" t="str">
        <f t="shared" si="53"/>
        <v>INSERT INTO "TeamRanks" (team_id,team_sport_id,team_rank) VALUES (297,52,3);</v>
      </c>
    </row>
    <row r="3422" spans="2:8" x14ac:dyDescent="0.25">
      <c r="B3422" t="s">
        <v>1067</v>
      </c>
      <c r="C3422">
        <f>INDEX(NationalTeams!B:B,MATCH(B3422,NationalTeams!C:C,0))</f>
        <v>298</v>
      </c>
      <c r="D3422" t="s">
        <v>1229</v>
      </c>
      <c r="E3422">
        <f>INDEX(TeamSports!B:B,MATCH(D3422,TeamSports!C:C,0))</f>
        <v>52</v>
      </c>
      <c r="F3422">
        <f>INDEX(RanksTable!Z:Z,MATCH(B3422,RanksTable!B:B,0))</f>
        <v>7</v>
      </c>
      <c r="H3422" t="str">
        <f t="shared" si="53"/>
        <v>INSERT INTO "TeamRanks" (team_id,team_sport_id,team_rank) VALUES (298,52,7);</v>
      </c>
    </row>
    <row r="3423" spans="2:8" x14ac:dyDescent="0.25">
      <c r="B3423" t="s">
        <v>1068</v>
      </c>
      <c r="C3423">
        <f>INDEX(NationalTeams!B:B,MATCH(B3423,NationalTeams!C:C,0))</f>
        <v>299</v>
      </c>
      <c r="D3423" t="s">
        <v>1229</v>
      </c>
      <c r="E3423">
        <f>INDEX(TeamSports!B:B,MATCH(D3423,TeamSports!C:C,0))</f>
        <v>52</v>
      </c>
      <c r="F3423">
        <f>INDEX(RanksTable!Z:Z,MATCH(B3423,RanksTable!B:B,0))</f>
        <v>7</v>
      </c>
      <c r="H3423" t="str">
        <f t="shared" si="53"/>
        <v>INSERT INTO "TeamRanks" (team_id,team_sport_id,team_rank) VALUES (299,52,7);</v>
      </c>
    </row>
    <row r="3424" spans="2:8" x14ac:dyDescent="0.25">
      <c r="B3424" t="s">
        <v>1069</v>
      </c>
      <c r="C3424">
        <f>INDEX(NationalTeams!B:B,MATCH(B3424,NationalTeams!C:C,0))</f>
        <v>300</v>
      </c>
      <c r="D3424" t="s">
        <v>1229</v>
      </c>
      <c r="E3424">
        <f>INDEX(TeamSports!B:B,MATCH(D3424,TeamSports!C:C,0))</f>
        <v>52</v>
      </c>
      <c r="F3424">
        <f>INDEX(RanksTable!Z:Z,MATCH(B3424,RanksTable!B:B,0))</f>
        <v>7</v>
      </c>
      <c r="H3424" t="str">
        <f t="shared" si="53"/>
        <v>INSERT INTO "TeamRanks" (team_id,team_sport_id,team_rank) VALUES (300,52,7);</v>
      </c>
    </row>
    <row r="3425" spans="2:8" x14ac:dyDescent="0.25">
      <c r="B3425" t="s">
        <v>1070</v>
      </c>
      <c r="C3425">
        <f>INDEX(NationalTeams!B:B,MATCH(B3425,NationalTeams!C:C,0))</f>
        <v>301</v>
      </c>
      <c r="D3425" t="s">
        <v>1229</v>
      </c>
      <c r="E3425">
        <f>INDEX(TeamSports!B:B,MATCH(D3425,TeamSports!C:C,0))</f>
        <v>52</v>
      </c>
      <c r="F3425">
        <f>INDEX(RanksTable!Z:Z,MATCH(B3425,RanksTable!B:B,0))</f>
        <v>7</v>
      </c>
      <c r="H3425" t="str">
        <f t="shared" si="53"/>
        <v>INSERT INTO "TeamRanks" (team_id,team_sport_id,team_rank) VALUES (301,52,7);</v>
      </c>
    </row>
    <row r="3426" spans="2:8" x14ac:dyDescent="0.25">
      <c r="B3426" t="s">
        <v>1071</v>
      </c>
      <c r="C3426">
        <f>INDEX(NationalTeams!B:B,MATCH(B3426,NationalTeams!C:C,0))</f>
        <v>302</v>
      </c>
      <c r="D3426" t="s">
        <v>1229</v>
      </c>
      <c r="E3426">
        <f>INDEX(TeamSports!B:B,MATCH(D3426,TeamSports!C:C,0))</f>
        <v>52</v>
      </c>
      <c r="F3426">
        <f>INDEX(RanksTable!Z:Z,MATCH(B3426,RanksTable!B:B,0))</f>
        <v>7</v>
      </c>
      <c r="H3426" t="str">
        <f t="shared" si="53"/>
        <v>INSERT INTO "TeamRanks" (team_id,team_sport_id,team_rank) VALUES (302,52,7);</v>
      </c>
    </row>
    <row r="3427" spans="2:8" x14ac:dyDescent="0.25">
      <c r="B3427" t="s">
        <v>1072</v>
      </c>
      <c r="C3427">
        <f>INDEX(NationalTeams!B:B,MATCH(B3427,NationalTeams!C:C,0))</f>
        <v>303</v>
      </c>
      <c r="D3427" t="s">
        <v>1229</v>
      </c>
      <c r="E3427">
        <f>INDEX(TeamSports!B:B,MATCH(D3427,TeamSports!C:C,0))</f>
        <v>52</v>
      </c>
      <c r="F3427">
        <f>INDEX(RanksTable!Z:Z,MATCH(B3427,RanksTable!B:B,0))</f>
        <v>7</v>
      </c>
      <c r="H3427" t="str">
        <f t="shared" si="53"/>
        <v>INSERT INTO "TeamRanks" (team_id,team_sport_id,team_rank) VALUES (303,52,7);</v>
      </c>
    </row>
    <row r="3428" spans="2:8" x14ac:dyDescent="0.25">
      <c r="B3428" t="s">
        <v>1073</v>
      </c>
      <c r="C3428">
        <f>INDEX(NationalTeams!B:B,MATCH(B3428,NationalTeams!C:C,0))</f>
        <v>304</v>
      </c>
      <c r="D3428" t="s">
        <v>1229</v>
      </c>
      <c r="E3428">
        <f>INDEX(TeamSports!B:B,MATCH(D3428,TeamSports!C:C,0))</f>
        <v>52</v>
      </c>
      <c r="F3428">
        <f>INDEX(RanksTable!Z:Z,MATCH(B3428,RanksTable!B:B,0))</f>
        <v>7</v>
      </c>
      <c r="H3428" t="str">
        <f t="shared" si="53"/>
        <v>INSERT INTO "TeamRanks" (team_id,team_sport_id,team_rank) VALUES (304,52,7);</v>
      </c>
    </row>
    <row r="3429" spans="2:8" x14ac:dyDescent="0.25">
      <c r="B3429" t="s">
        <v>1074</v>
      </c>
      <c r="C3429">
        <f>INDEX(NationalTeams!B:B,MATCH(B3429,NationalTeams!C:C,0))</f>
        <v>305</v>
      </c>
      <c r="D3429" t="s">
        <v>1229</v>
      </c>
      <c r="E3429">
        <f>INDEX(TeamSports!B:B,MATCH(D3429,TeamSports!C:C,0))</f>
        <v>52</v>
      </c>
      <c r="F3429">
        <f>INDEX(RanksTable!Z:Z,MATCH(B3429,RanksTable!B:B,0))</f>
        <v>4</v>
      </c>
      <c r="H3429" t="str">
        <f t="shared" si="53"/>
        <v>INSERT INTO "TeamRanks" (team_id,team_sport_id,team_rank) VALUES (305,52,4);</v>
      </c>
    </row>
    <row r="3430" spans="2:8" x14ac:dyDescent="0.25">
      <c r="B3430" t="s">
        <v>1075</v>
      </c>
      <c r="C3430">
        <f>INDEX(NationalTeams!B:B,MATCH(B3430,NationalTeams!C:C,0))</f>
        <v>306</v>
      </c>
      <c r="D3430" t="s">
        <v>1229</v>
      </c>
      <c r="E3430">
        <f>INDEX(TeamSports!B:B,MATCH(D3430,TeamSports!C:C,0))</f>
        <v>52</v>
      </c>
      <c r="F3430">
        <f>INDEX(RanksTable!Z:Z,MATCH(B3430,RanksTable!B:B,0))</f>
        <v>7</v>
      </c>
      <c r="H3430" t="str">
        <f t="shared" si="53"/>
        <v>INSERT INTO "TeamRanks" (team_id,team_sport_id,team_rank) VALUES (306,52,7);</v>
      </c>
    </row>
    <row r="3431" spans="2:8" x14ac:dyDescent="0.25">
      <c r="B3431" t="s">
        <v>1076</v>
      </c>
      <c r="C3431">
        <f>INDEX(NationalTeams!B:B,MATCH(B3431,NationalTeams!C:C,0))</f>
        <v>307</v>
      </c>
      <c r="D3431" t="s">
        <v>1229</v>
      </c>
      <c r="E3431">
        <f>INDEX(TeamSports!B:B,MATCH(D3431,TeamSports!C:C,0))</f>
        <v>52</v>
      </c>
      <c r="F3431">
        <f>INDEX(RanksTable!Z:Z,MATCH(B3431,RanksTable!B:B,0))</f>
        <v>7</v>
      </c>
      <c r="H3431" t="str">
        <f t="shared" si="53"/>
        <v>INSERT INTO "TeamRanks" (team_id,team_sport_id,team_rank) VALUES (307,52,7);</v>
      </c>
    </row>
    <row r="3432" spans="2:8" x14ac:dyDescent="0.25">
      <c r="B3432" t="s">
        <v>1077</v>
      </c>
      <c r="C3432">
        <f>INDEX(NationalTeams!B:B,MATCH(B3432,NationalTeams!C:C,0))</f>
        <v>308</v>
      </c>
      <c r="D3432" t="s">
        <v>1229</v>
      </c>
      <c r="E3432">
        <f>INDEX(TeamSports!B:B,MATCH(D3432,TeamSports!C:C,0))</f>
        <v>52</v>
      </c>
      <c r="F3432">
        <f>INDEX(RanksTable!Z:Z,MATCH(B3432,RanksTable!B:B,0))</f>
        <v>7</v>
      </c>
      <c r="H3432" t="str">
        <f t="shared" si="53"/>
        <v>INSERT INTO "TeamRanks" (team_id,team_sport_id,team_rank) VALUES (308,52,7);</v>
      </c>
    </row>
    <row r="3433" spans="2:8" x14ac:dyDescent="0.25">
      <c r="B3433" t="s">
        <v>1078</v>
      </c>
      <c r="C3433">
        <f>INDEX(NationalTeams!B:B,MATCH(B3433,NationalTeams!C:C,0))</f>
        <v>309</v>
      </c>
      <c r="D3433" t="s">
        <v>1229</v>
      </c>
      <c r="E3433">
        <f>INDEX(TeamSports!B:B,MATCH(D3433,TeamSports!C:C,0))</f>
        <v>52</v>
      </c>
      <c r="F3433">
        <f>INDEX(RanksTable!Z:Z,MATCH(B3433,RanksTable!B:B,0))</f>
        <v>7</v>
      </c>
      <c r="H3433" t="str">
        <f t="shared" si="53"/>
        <v>INSERT INTO "TeamRanks" (team_id,team_sport_id,team_rank) VALUES (309,52,7);</v>
      </c>
    </row>
    <row r="3434" spans="2:8" x14ac:dyDescent="0.25">
      <c r="B3434" t="s">
        <v>1079</v>
      </c>
      <c r="C3434">
        <f>INDEX(NationalTeams!B:B,MATCH(B3434,NationalTeams!C:C,0))</f>
        <v>310</v>
      </c>
      <c r="D3434" t="s">
        <v>1229</v>
      </c>
      <c r="E3434">
        <f>INDEX(TeamSports!B:B,MATCH(D3434,TeamSports!C:C,0))</f>
        <v>52</v>
      </c>
      <c r="F3434">
        <f>INDEX(RanksTable!Z:Z,MATCH(B3434,RanksTable!B:B,0))</f>
        <v>7</v>
      </c>
      <c r="H3434" t="str">
        <f t="shared" si="53"/>
        <v>INSERT INTO "TeamRanks" (team_id,team_sport_id,team_rank) VALUES (310,52,7);</v>
      </c>
    </row>
    <row r="3435" spans="2:8" x14ac:dyDescent="0.25">
      <c r="B3435" t="s">
        <v>1080</v>
      </c>
      <c r="C3435">
        <f>INDEX(NationalTeams!B:B,MATCH(B3435,NationalTeams!C:C,0))</f>
        <v>311</v>
      </c>
      <c r="D3435" t="s">
        <v>1229</v>
      </c>
      <c r="E3435">
        <f>INDEX(TeamSports!B:B,MATCH(D3435,TeamSports!C:C,0))</f>
        <v>52</v>
      </c>
      <c r="F3435">
        <f>INDEX(RanksTable!Z:Z,MATCH(B3435,RanksTable!B:B,0))</f>
        <v>7</v>
      </c>
      <c r="H3435" t="str">
        <f t="shared" si="53"/>
        <v>INSERT INTO "TeamRanks" (team_id,team_sport_id,team_rank) VALUES (311,52,7);</v>
      </c>
    </row>
    <row r="3436" spans="2:8" x14ac:dyDescent="0.25">
      <c r="B3436" t="s">
        <v>1081</v>
      </c>
      <c r="C3436">
        <f>INDEX(NationalTeams!B:B,MATCH(B3436,NationalTeams!C:C,0))</f>
        <v>312</v>
      </c>
      <c r="D3436" t="s">
        <v>1229</v>
      </c>
      <c r="E3436">
        <f>INDEX(TeamSports!B:B,MATCH(D3436,TeamSports!C:C,0))</f>
        <v>52</v>
      </c>
      <c r="F3436">
        <f>INDEX(RanksTable!Z:Z,MATCH(B3436,RanksTable!B:B,0))</f>
        <v>7</v>
      </c>
      <c r="H3436" t="str">
        <f t="shared" si="53"/>
        <v>INSERT INTO "TeamRanks" (team_id,team_sport_id,team_rank) VALUES (312,52,7);</v>
      </c>
    </row>
    <row r="3437" spans="2:8" x14ac:dyDescent="0.25">
      <c r="B3437" t="s">
        <v>1082</v>
      </c>
      <c r="C3437">
        <f>INDEX(NationalTeams!B:B,MATCH(B3437,NationalTeams!C:C,0))</f>
        <v>313</v>
      </c>
      <c r="D3437" t="s">
        <v>1229</v>
      </c>
      <c r="E3437">
        <f>INDEX(TeamSports!B:B,MATCH(D3437,TeamSports!C:C,0))</f>
        <v>52</v>
      </c>
      <c r="F3437">
        <f>INDEX(RanksTable!Z:Z,MATCH(B3437,RanksTable!B:B,0))</f>
        <v>7</v>
      </c>
      <c r="H3437" t="str">
        <f t="shared" si="53"/>
        <v>INSERT INTO "TeamRanks" (team_id,team_sport_id,team_rank) VALUES (313,52,7);</v>
      </c>
    </row>
    <row r="3438" spans="2:8" x14ac:dyDescent="0.25">
      <c r="B3438" t="s">
        <v>1083</v>
      </c>
      <c r="C3438">
        <f>INDEX(NationalTeams!B:B,MATCH(B3438,NationalTeams!C:C,0))</f>
        <v>314</v>
      </c>
      <c r="D3438" t="s">
        <v>1229</v>
      </c>
      <c r="E3438">
        <f>INDEX(TeamSports!B:B,MATCH(D3438,TeamSports!C:C,0))</f>
        <v>52</v>
      </c>
      <c r="F3438">
        <f>INDEX(RanksTable!Z:Z,MATCH(B3438,RanksTable!B:B,0))</f>
        <v>7</v>
      </c>
      <c r="H3438" t="str">
        <f t="shared" si="53"/>
        <v>INSERT INTO "TeamRanks" (team_id,team_sport_id,team_rank) VALUES (314,52,7);</v>
      </c>
    </row>
    <row r="3439" spans="2:8" x14ac:dyDescent="0.25">
      <c r="B3439" t="s">
        <v>1084</v>
      </c>
      <c r="C3439">
        <f>INDEX(NationalTeams!B:B,MATCH(B3439,NationalTeams!C:C,0))</f>
        <v>315</v>
      </c>
      <c r="D3439" t="s">
        <v>1229</v>
      </c>
      <c r="E3439">
        <f>INDEX(TeamSports!B:B,MATCH(D3439,TeamSports!C:C,0))</f>
        <v>52</v>
      </c>
      <c r="F3439">
        <f>INDEX(RanksTable!Z:Z,MATCH(B3439,RanksTable!B:B,0))</f>
        <v>5</v>
      </c>
      <c r="H3439" t="str">
        <f t="shared" si="53"/>
        <v>INSERT INTO "TeamRanks" (team_id,team_sport_id,team_rank) VALUES (315,52,5);</v>
      </c>
    </row>
    <row r="3440" spans="2:8" x14ac:dyDescent="0.25">
      <c r="B3440" t="s">
        <v>1085</v>
      </c>
      <c r="C3440">
        <f>INDEX(NationalTeams!B:B,MATCH(B3440,NationalTeams!C:C,0))</f>
        <v>316</v>
      </c>
      <c r="D3440" t="s">
        <v>1229</v>
      </c>
      <c r="E3440">
        <f>INDEX(TeamSports!B:B,MATCH(D3440,TeamSports!C:C,0))</f>
        <v>52</v>
      </c>
      <c r="F3440">
        <f>INDEX(RanksTable!Z:Z,MATCH(B3440,RanksTable!B:B,0))</f>
        <v>7</v>
      </c>
      <c r="H3440" t="str">
        <f t="shared" si="53"/>
        <v>INSERT INTO "TeamRanks" (team_id,team_sport_id,team_rank) VALUES (316,52,7);</v>
      </c>
    </row>
    <row r="3441" spans="2:8" x14ac:dyDescent="0.25">
      <c r="B3441" t="s">
        <v>1086</v>
      </c>
      <c r="C3441">
        <f>INDEX(NationalTeams!B:B,MATCH(B3441,NationalTeams!C:C,0))</f>
        <v>317</v>
      </c>
      <c r="D3441" t="s">
        <v>1229</v>
      </c>
      <c r="E3441">
        <f>INDEX(TeamSports!B:B,MATCH(D3441,TeamSports!C:C,0))</f>
        <v>52</v>
      </c>
      <c r="F3441">
        <f>INDEX(RanksTable!Z:Z,MATCH(B3441,RanksTable!B:B,0))</f>
        <v>4</v>
      </c>
      <c r="H3441" t="str">
        <f t="shared" si="53"/>
        <v>INSERT INTO "TeamRanks" (team_id,team_sport_id,team_rank) VALUES (317,52,4);</v>
      </c>
    </row>
    <row r="3442" spans="2:8" x14ac:dyDescent="0.25">
      <c r="B3442" t="s">
        <v>1087</v>
      </c>
      <c r="C3442">
        <f>INDEX(NationalTeams!B:B,MATCH(B3442,NationalTeams!C:C,0))</f>
        <v>318</v>
      </c>
      <c r="D3442" t="s">
        <v>1229</v>
      </c>
      <c r="E3442">
        <f>INDEX(TeamSports!B:B,MATCH(D3442,TeamSports!C:C,0))</f>
        <v>52</v>
      </c>
      <c r="F3442">
        <f>INDEX(RanksTable!Z:Z,MATCH(B3442,RanksTable!B:B,0))</f>
        <v>3</v>
      </c>
      <c r="H3442" t="str">
        <f t="shared" si="53"/>
        <v>INSERT INTO "TeamRanks" (team_id,team_sport_id,team_rank) VALUES (318,52,3);</v>
      </c>
    </row>
    <row r="3443" spans="2:8" x14ac:dyDescent="0.25">
      <c r="B3443" t="s">
        <v>1088</v>
      </c>
      <c r="C3443">
        <f>INDEX(NationalTeams!B:B,MATCH(B3443,NationalTeams!C:C,0))</f>
        <v>319</v>
      </c>
      <c r="D3443" t="s">
        <v>1229</v>
      </c>
      <c r="E3443">
        <f>INDEX(TeamSports!B:B,MATCH(D3443,TeamSports!C:C,0))</f>
        <v>52</v>
      </c>
      <c r="F3443">
        <f>INDEX(RanksTable!Z:Z,MATCH(B3443,RanksTable!B:B,0))</f>
        <v>7</v>
      </c>
      <c r="H3443" t="str">
        <f t="shared" si="53"/>
        <v>INSERT INTO "TeamRanks" (team_id,team_sport_id,team_rank) VALUES (319,52,7);</v>
      </c>
    </row>
    <row r="3444" spans="2:8" x14ac:dyDescent="0.25">
      <c r="B3444" t="s">
        <v>1089</v>
      </c>
      <c r="C3444">
        <f>INDEX(NationalTeams!B:B,MATCH(B3444,NationalTeams!C:C,0))</f>
        <v>320</v>
      </c>
      <c r="D3444" t="s">
        <v>1229</v>
      </c>
      <c r="E3444">
        <f>INDEX(TeamSports!B:B,MATCH(D3444,TeamSports!C:C,0))</f>
        <v>52</v>
      </c>
      <c r="F3444">
        <f>INDEX(RanksTable!Z:Z,MATCH(B3444,RanksTable!B:B,0))</f>
        <v>7</v>
      </c>
      <c r="H3444" t="str">
        <f t="shared" si="53"/>
        <v>INSERT INTO "TeamRanks" (team_id,team_sport_id,team_rank) VALUES (320,52,7);</v>
      </c>
    </row>
    <row r="3445" spans="2:8" x14ac:dyDescent="0.25">
      <c r="B3445" t="s">
        <v>1090</v>
      </c>
      <c r="C3445">
        <f>INDEX(NationalTeams!B:B,MATCH(B3445,NationalTeams!C:C,0))</f>
        <v>321</v>
      </c>
      <c r="D3445" t="s">
        <v>1229</v>
      </c>
      <c r="E3445">
        <f>INDEX(TeamSports!B:B,MATCH(D3445,TeamSports!C:C,0))</f>
        <v>52</v>
      </c>
      <c r="F3445">
        <f>INDEX(RanksTable!Z:Z,MATCH(B3445,RanksTable!B:B,0))</f>
        <v>7</v>
      </c>
      <c r="H3445" t="str">
        <f t="shared" si="53"/>
        <v>INSERT INTO "TeamRanks" (team_id,team_sport_id,team_rank) VALUES (321,52,7);</v>
      </c>
    </row>
    <row r="3446" spans="2:8" x14ac:dyDescent="0.25">
      <c r="B3446" t="s">
        <v>1091</v>
      </c>
      <c r="C3446">
        <f>INDEX(NationalTeams!B:B,MATCH(B3446,NationalTeams!C:C,0))</f>
        <v>322</v>
      </c>
      <c r="D3446" t="s">
        <v>1229</v>
      </c>
      <c r="E3446">
        <f>INDEX(TeamSports!B:B,MATCH(D3446,TeamSports!C:C,0))</f>
        <v>52</v>
      </c>
      <c r="F3446">
        <f>INDEX(RanksTable!Z:Z,MATCH(B3446,RanksTable!B:B,0))</f>
        <v>7</v>
      </c>
      <c r="H3446" t="str">
        <f t="shared" si="53"/>
        <v>INSERT INTO "TeamRanks" (team_id,team_sport_id,team_rank) VALUES (322,52,7);</v>
      </c>
    </row>
    <row r="3447" spans="2:8" x14ac:dyDescent="0.25">
      <c r="B3447" t="s">
        <v>1092</v>
      </c>
      <c r="C3447">
        <f>INDEX(NationalTeams!B:B,MATCH(B3447,NationalTeams!C:C,0))</f>
        <v>323</v>
      </c>
      <c r="D3447" t="s">
        <v>1229</v>
      </c>
      <c r="E3447">
        <f>INDEX(TeamSports!B:B,MATCH(D3447,TeamSports!C:C,0))</f>
        <v>52</v>
      </c>
      <c r="F3447">
        <f>INDEX(RanksTable!Z:Z,MATCH(B3447,RanksTable!B:B,0))</f>
        <v>7</v>
      </c>
      <c r="H3447" t="str">
        <f t="shared" si="53"/>
        <v>INSERT INTO "TeamRanks" (team_id,team_sport_id,team_rank) VALUES (323,52,7);</v>
      </c>
    </row>
    <row r="3448" spans="2:8" x14ac:dyDescent="0.25">
      <c r="B3448" t="s">
        <v>1093</v>
      </c>
      <c r="C3448">
        <f>INDEX(NationalTeams!B:B,MATCH(B3448,NationalTeams!C:C,0))</f>
        <v>324</v>
      </c>
      <c r="D3448" t="s">
        <v>1229</v>
      </c>
      <c r="E3448">
        <f>INDEX(TeamSports!B:B,MATCH(D3448,TeamSports!C:C,0))</f>
        <v>52</v>
      </c>
      <c r="F3448">
        <f>INDEX(RanksTable!Z:Z,MATCH(B3448,RanksTable!B:B,0))</f>
        <v>7</v>
      </c>
      <c r="H3448" t="str">
        <f t="shared" si="53"/>
        <v>INSERT INTO "TeamRanks" (team_id,team_sport_id,team_rank) VALUES (324,52,7);</v>
      </c>
    </row>
    <row r="3449" spans="2:8" x14ac:dyDescent="0.25">
      <c r="B3449" t="s">
        <v>1094</v>
      </c>
      <c r="C3449">
        <f>INDEX(NationalTeams!B:B,MATCH(B3449,NationalTeams!C:C,0))</f>
        <v>325</v>
      </c>
      <c r="D3449" t="s">
        <v>1229</v>
      </c>
      <c r="E3449">
        <f>INDEX(TeamSports!B:B,MATCH(D3449,TeamSports!C:C,0))</f>
        <v>52</v>
      </c>
      <c r="F3449">
        <f>INDEX(RanksTable!Z:Z,MATCH(B3449,RanksTable!B:B,0))</f>
        <v>7</v>
      </c>
      <c r="H3449" t="str">
        <f t="shared" si="53"/>
        <v>INSERT INTO "TeamRanks" (team_id,team_sport_id,team_rank) VALUES (325,52,7);</v>
      </c>
    </row>
    <row r="3450" spans="2:8" x14ac:dyDescent="0.25">
      <c r="B3450" t="s">
        <v>1095</v>
      </c>
      <c r="C3450">
        <f>INDEX(NationalTeams!B:B,MATCH(B3450,NationalTeams!C:C,0))</f>
        <v>326</v>
      </c>
      <c r="D3450" t="s">
        <v>1229</v>
      </c>
      <c r="E3450">
        <f>INDEX(TeamSports!B:B,MATCH(D3450,TeamSports!C:C,0))</f>
        <v>52</v>
      </c>
      <c r="F3450">
        <f>INDEX(RanksTable!Z:Z,MATCH(B3450,RanksTable!B:B,0))</f>
        <v>7</v>
      </c>
      <c r="H3450" t="str">
        <f t="shared" si="53"/>
        <v>INSERT INTO "TeamRanks" (team_id,team_sport_id,team_rank) VALUES (326,52,7);</v>
      </c>
    </row>
    <row r="3451" spans="2:8" x14ac:dyDescent="0.25">
      <c r="B3451" t="s">
        <v>1096</v>
      </c>
      <c r="C3451">
        <f>INDEX(NationalTeams!B:B,MATCH(B3451,NationalTeams!C:C,0))</f>
        <v>327</v>
      </c>
      <c r="D3451" t="s">
        <v>1229</v>
      </c>
      <c r="E3451">
        <f>INDEX(TeamSports!B:B,MATCH(D3451,TeamSports!C:C,0))</f>
        <v>52</v>
      </c>
      <c r="F3451">
        <f>INDEX(RanksTable!Z:Z,MATCH(B3451,RanksTable!B:B,0))</f>
        <v>7</v>
      </c>
      <c r="H3451" t="str">
        <f t="shared" si="53"/>
        <v>INSERT INTO "TeamRanks" (team_id,team_sport_id,team_rank) VALUES (327,52,7);</v>
      </c>
    </row>
    <row r="3452" spans="2:8" x14ac:dyDescent="0.25">
      <c r="B3452" t="s">
        <v>1097</v>
      </c>
      <c r="C3452">
        <f>INDEX(NationalTeams!B:B,MATCH(B3452,NationalTeams!C:C,0))</f>
        <v>328</v>
      </c>
      <c r="D3452" t="s">
        <v>1229</v>
      </c>
      <c r="E3452">
        <f>INDEX(TeamSports!B:B,MATCH(D3452,TeamSports!C:C,0))</f>
        <v>52</v>
      </c>
      <c r="F3452">
        <f>INDEX(RanksTable!Z:Z,MATCH(B3452,RanksTable!B:B,0))</f>
        <v>7</v>
      </c>
      <c r="H3452" t="str">
        <f t="shared" si="53"/>
        <v>INSERT INTO "TeamRanks" (team_id,team_sport_id,team_rank) VALUES (328,52,7);</v>
      </c>
    </row>
    <row r="3453" spans="2:8" x14ac:dyDescent="0.25">
      <c r="B3453" t="s">
        <v>1098</v>
      </c>
      <c r="C3453">
        <f>INDEX(NationalTeams!B:B,MATCH(B3453,NationalTeams!C:C,0))</f>
        <v>329</v>
      </c>
      <c r="D3453" t="s">
        <v>1229</v>
      </c>
      <c r="E3453">
        <f>INDEX(TeamSports!B:B,MATCH(D3453,TeamSports!C:C,0))</f>
        <v>52</v>
      </c>
      <c r="F3453">
        <f>INDEX(RanksTable!Z:Z,MATCH(B3453,RanksTable!B:B,0))</f>
        <v>7</v>
      </c>
      <c r="H3453" t="str">
        <f t="shared" si="53"/>
        <v>INSERT INTO "TeamRanks" (team_id,team_sport_id,team_rank) VALUES (329,52,7);</v>
      </c>
    </row>
    <row r="3454" spans="2:8" x14ac:dyDescent="0.25">
      <c r="B3454" t="s">
        <v>1099</v>
      </c>
      <c r="C3454">
        <f>INDEX(NationalTeams!B:B,MATCH(B3454,NationalTeams!C:C,0))</f>
        <v>330</v>
      </c>
      <c r="D3454" t="s">
        <v>1229</v>
      </c>
      <c r="E3454">
        <f>INDEX(TeamSports!B:B,MATCH(D3454,TeamSports!C:C,0))</f>
        <v>52</v>
      </c>
      <c r="F3454">
        <f>INDEX(RanksTable!Z:Z,MATCH(B3454,RanksTable!B:B,0))</f>
        <v>7</v>
      </c>
      <c r="H3454" t="str">
        <f t="shared" si="53"/>
        <v>INSERT INTO "TeamRanks" (team_id,team_sport_id,team_rank) VALUES (330,52,7);</v>
      </c>
    </row>
    <row r="3455" spans="2:8" x14ac:dyDescent="0.25">
      <c r="B3455" t="s">
        <v>1100</v>
      </c>
      <c r="C3455">
        <f>INDEX(NationalTeams!B:B,MATCH(B3455,NationalTeams!C:C,0))</f>
        <v>331</v>
      </c>
      <c r="D3455" t="s">
        <v>1229</v>
      </c>
      <c r="E3455">
        <f>INDEX(TeamSports!B:B,MATCH(D3455,TeamSports!C:C,0))</f>
        <v>52</v>
      </c>
      <c r="F3455">
        <f>INDEX(RanksTable!Z:Z,MATCH(B3455,RanksTable!B:B,0))</f>
        <v>7</v>
      </c>
      <c r="H3455" t="str">
        <f t="shared" si="53"/>
        <v>INSERT INTO "TeamRanks" (team_id,team_sport_id,team_rank) VALUES (331,52,7);</v>
      </c>
    </row>
    <row r="3456" spans="2:8" x14ac:dyDescent="0.25">
      <c r="B3456" t="s">
        <v>1101</v>
      </c>
      <c r="C3456">
        <f>INDEX(NationalTeams!B:B,MATCH(B3456,NationalTeams!C:C,0))</f>
        <v>332</v>
      </c>
      <c r="D3456" t="s">
        <v>1229</v>
      </c>
      <c r="E3456">
        <f>INDEX(TeamSports!B:B,MATCH(D3456,TeamSports!C:C,0))</f>
        <v>52</v>
      </c>
      <c r="F3456">
        <f>INDEX(RanksTable!Z:Z,MATCH(B3456,RanksTable!B:B,0))</f>
        <v>7</v>
      </c>
      <c r="H3456" t="str">
        <f t="shared" si="53"/>
        <v>INSERT INTO "TeamRanks" (team_id,team_sport_id,team_rank) VALUES (332,52,7);</v>
      </c>
    </row>
    <row r="3457" spans="2:8" x14ac:dyDescent="0.25">
      <c r="B3457" t="s">
        <v>1102</v>
      </c>
      <c r="C3457">
        <f>INDEX(NationalTeams!B:B,MATCH(B3457,NationalTeams!C:C,0))</f>
        <v>333</v>
      </c>
      <c r="D3457" t="s">
        <v>1229</v>
      </c>
      <c r="E3457">
        <f>INDEX(TeamSports!B:B,MATCH(D3457,TeamSports!C:C,0))</f>
        <v>52</v>
      </c>
      <c r="F3457">
        <f>INDEX(RanksTable!Z:Z,MATCH(B3457,RanksTable!B:B,0))</f>
        <v>2</v>
      </c>
      <c r="H3457" t="str">
        <f t="shared" si="53"/>
        <v>INSERT INTO "TeamRanks" (team_id,team_sport_id,team_rank) VALUES (333,52,2);</v>
      </c>
    </row>
    <row r="3458" spans="2:8" x14ac:dyDescent="0.25">
      <c r="B3458" t="s">
        <v>1103</v>
      </c>
      <c r="C3458">
        <f>INDEX(NationalTeams!B:B,MATCH(B3458,NationalTeams!C:C,0))</f>
        <v>334</v>
      </c>
      <c r="D3458" t="s">
        <v>1229</v>
      </c>
      <c r="E3458">
        <f>INDEX(TeamSports!B:B,MATCH(D3458,TeamSports!C:C,0))</f>
        <v>52</v>
      </c>
      <c r="F3458">
        <f>INDEX(RanksTable!Z:Z,MATCH(B3458,RanksTable!B:B,0))</f>
        <v>7</v>
      </c>
      <c r="H3458" t="str">
        <f t="shared" si="53"/>
        <v>INSERT INTO "TeamRanks" (team_id,team_sport_id,team_rank) VALUES (334,52,7);</v>
      </c>
    </row>
    <row r="3459" spans="2:8" x14ac:dyDescent="0.25">
      <c r="B3459" t="s">
        <v>1104</v>
      </c>
      <c r="C3459">
        <f>INDEX(NationalTeams!B:B,MATCH(B3459,NationalTeams!C:C,0))</f>
        <v>335</v>
      </c>
      <c r="D3459" t="s">
        <v>1229</v>
      </c>
      <c r="E3459">
        <f>INDEX(TeamSports!B:B,MATCH(D3459,TeamSports!C:C,0))</f>
        <v>52</v>
      </c>
      <c r="F3459">
        <f>INDEX(RanksTable!Z:Z,MATCH(B3459,RanksTable!B:B,0))</f>
        <v>3</v>
      </c>
      <c r="H3459" t="str">
        <f t="shared" si="53"/>
        <v>INSERT INTO "TeamRanks" (team_id,team_sport_id,team_rank) VALUES (335,52,3);</v>
      </c>
    </row>
    <row r="3460" spans="2:8" x14ac:dyDescent="0.25">
      <c r="B3460" t="s">
        <v>1105</v>
      </c>
      <c r="C3460">
        <f>INDEX(NationalTeams!B:B,MATCH(B3460,NationalTeams!C:C,0))</f>
        <v>336</v>
      </c>
      <c r="D3460" t="s">
        <v>1229</v>
      </c>
      <c r="E3460">
        <f>INDEX(TeamSports!B:B,MATCH(D3460,TeamSports!C:C,0))</f>
        <v>52</v>
      </c>
      <c r="F3460">
        <f>INDEX(RanksTable!Z:Z,MATCH(B3460,RanksTable!B:B,0))</f>
        <v>7</v>
      </c>
      <c r="H3460" t="str">
        <f t="shared" ref="H3460:H3523" si="54">_xlfn.CONCAT($H$1,$L$1,$C$1,$L$1," ",$J$1,$C$2,$N$1,$E$2,$N$1,$F$2,$K$1,$I$1,$J$1,C3460,$N$1,E3460,$N$1,F3460,$K$1,$O$1)</f>
        <v>INSERT INTO "TeamRanks" (team_id,team_sport_id,team_rank) VALUES (336,52,7);</v>
      </c>
    </row>
    <row r="3461" spans="2:8" x14ac:dyDescent="0.25">
      <c r="B3461" t="s">
        <v>1106</v>
      </c>
      <c r="C3461">
        <f>INDEX(NationalTeams!B:B,MATCH(B3461,NationalTeams!C:C,0))</f>
        <v>337</v>
      </c>
      <c r="D3461" t="s">
        <v>1229</v>
      </c>
      <c r="E3461">
        <f>INDEX(TeamSports!B:B,MATCH(D3461,TeamSports!C:C,0))</f>
        <v>52</v>
      </c>
      <c r="F3461">
        <f>INDEX(RanksTable!Z:Z,MATCH(B3461,RanksTable!B:B,0))</f>
        <v>1</v>
      </c>
      <c r="H3461" t="str">
        <f t="shared" si="54"/>
        <v>INSERT INTO "TeamRanks" (team_id,team_sport_id,team_rank) VALUES (337,52,1);</v>
      </c>
    </row>
    <row r="3462" spans="2:8" x14ac:dyDescent="0.25">
      <c r="B3462" t="s">
        <v>1107</v>
      </c>
      <c r="C3462">
        <f>INDEX(NationalTeams!B:B,MATCH(B3462,NationalTeams!C:C,0))</f>
        <v>338</v>
      </c>
      <c r="D3462" t="s">
        <v>1229</v>
      </c>
      <c r="E3462">
        <f>INDEX(TeamSports!B:B,MATCH(D3462,TeamSports!C:C,0))</f>
        <v>52</v>
      </c>
      <c r="F3462">
        <f>INDEX(RanksTable!Z:Z,MATCH(B3462,RanksTable!B:B,0))</f>
        <v>7</v>
      </c>
      <c r="H3462" t="str">
        <f t="shared" si="54"/>
        <v>INSERT INTO "TeamRanks" (team_id,team_sport_id,team_rank) VALUES (338,52,7);</v>
      </c>
    </row>
    <row r="3463" spans="2:8" x14ac:dyDescent="0.25">
      <c r="B3463" t="s">
        <v>1108</v>
      </c>
      <c r="C3463">
        <f>INDEX(NationalTeams!B:B,MATCH(B3463,NationalTeams!C:C,0))</f>
        <v>339</v>
      </c>
      <c r="D3463" t="s">
        <v>1229</v>
      </c>
      <c r="E3463">
        <f>INDEX(TeamSports!B:B,MATCH(D3463,TeamSports!C:C,0))</f>
        <v>52</v>
      </c>
      <c r="F3463">
        <f>INDEX(RanksTable!Z:Z,MATCH(B3463,RanksTable!B:B,0))</f>
        <v>7</v>
      </c>
      <c r="H3463" t="str">
        <f t="shared" si="54"/>
        <v>INSERT INTO "TeamRanks" (team_id,team_sport_id,team_rank) VALUES (339,52,7);</v>
      </c>
    </row>
    <row r="3464" spans="2:8" x14ac:dyDescent="0.25">
      <c r="B3464" t="s">
        <v>1109</v>
      </c>
      <c r="C3464">
        <f>INDEX(NationalTeams!B:B,MATCH(B3464,NationalTeams!C:C,0))</f>
        <v>340</v>
      </c>
      <c r="D3464" t="s">
        <v>1229</v>
      </c>
      <c r="E3464">
        <f>INDEX(TeamSports!B:B,MATCH(D3464,TeamSports!C:C,0))</f>
        <v>52</v>
      </c>
      <c r="F3464">
        <f>INDEX(RanksTable!Z:Z,MATCH(B3464,RanksTable!B:B,0))</f>
        <v>7</v>
      </c>
      <c r="H3464" t="str">
        <f t="shared" si="54"/>
        <v>INSERT INTO "TeamRanks" (team_id,team_sport_id,team_rank) VALUES (340,52,7);</v>
      </c>
    </row>
    <row r="3465" spans="2:8" x14ac:dyDescent="0.25">
      <c r="B3465" t="s">
        <v>1110</v>
      </c>
      <c r="C3465">
        <f>INDEX(NationalTeams!B:B,MATCH(B3465,NationalTeams!C:C,0))</f>
        <v>341</v>
      </c>
      <c r="D3465" t="s">
        <v>1229</v>
      </c>
      <c r="E3465">
        <f>INDEX(TeamSports!B:B,MATCH(D3465,TeamSports!C:C,0))</f>
        <v>52</v>
      </c>
      <c r="F3465">
        <f>INDEX(RanksTable!Z:Z,MATCH(B3465,RanksTable!B:B,0))</f>
        <v>7</v>
      </c>
      <c r="H3465" t="str">
        <f t="shared" si="54"/>
        <v>INSERT INTO "TeamRanks" (team_id,team_sport_id,team_rank) VALUES (341,52,7);</v>
      </c>
    </row>
    <row r="3466" spans="2:8" x14ac:dyDescent="0.25">
      <c r="B3466" t="s">
        <v>1111</v>
      </c>
      <c r="C3466">
        <f>INDEX(NationalTeams!B:B,MATCH(B3466,NationalTeams!C:C,0))</f>
        <v>342</v>
      </c>
      <c r="D3466" t="s">
        <v>1229</v>
      </c>
      <c r="E3466">
        <f>INDEX(TeamSports!B:B,MATCH(D3466,TeamSports!C:C,0))</f>
        <v>52</v>
      </c>
      <c r="F3466">
        <f>INDEX(RanksTable!Z:Z,MATCH(B3466,RanksTable!B:B,0))</f>
        <v>7</v>
      </c>
      <c r="H3466" t="str">
        <f t="shared" si="54"/>
        <v>INSERT INTO "TeamRanks" (team_id,team_sport_id,team_rank) VALUES (342,52,7);</v>
      </c>
    </row>
    <row r="3467" spans="2:8" x14ac:dyDescent="0.25">
      <c r="B3467" t="s">
        <v>1112</v>
      </c>
      <c r="C3467">
        <f>INDEX(NationalTeams!B:B,MATCH(B3467,NationalTeams!C:C,0))</f>
        <v>343</v>
      </c>
      <c r="D3467" t="s">
        <v>1229</v>
      </c>
      <c r="E3467">
        <f>INDEX(TeamSports!B:B,MATCH(D3467,TeamSports!C:C,0))</f>
        <v>52</v>
      </c>
      <c r="F3467">
        <f>INDEX(RanksTable!Z:Z,MATCH(B3467,RanksTable!B:B,0))</f>
        <v>7</v>
      </c>
      <c r="H3467" t="str">
        <f t="shared" si="54"/>
        <v>INSERT INTO "TeamRanks" (team_id,team_sport_id,team_rank) VALUES (343,52,7);</v>
      </c>
    </row>
    <row r="3468" spans="2:8" x14ac:dyDescent="0.25">
      <c r="B3468" t="s">
        <v>1113</v>
      </c>
      <c r="C3468">
        <f>INDEX(NationalTeams!B:B,MATCH(B3468,NationalTeams!C:C,0))</f>
        <v>344</v>
      </c>
      <c r="D3468" t="s">
        <v>1229</v>
      </c>
      <c r="E3468">
        <f>INDEX(TeamSports!B:B,MATCH(D3468,TeamSports!C:C,0))</f>
        <v>52</v>
      </c>
      <c r="F3468">
        <f>INDEX(RanksTable!Z:Z,MATCH(B3468,RanksTable!B:B,0))</f>
        <v>7</v>
      </c>
      <c r="H3468" t="str">
        <f t="shared" si="54"/>
        <v>INSERT INTO "TeamRanks" (team_id,team_sport_id,team_rank) VALUES (344,52,7);</v>
      </c>
    </row>
    <row r="3469" spans="2:8" x14ac:dyDescent="0.25">
      <c r="B3469" t="s">
        <v>1114</v>
      </c>
      <c r="C3469">
        <f>INDEX(NationalTeams!B:B,MATCH(B3469,NationalTeams!C:C,0))</f>
        <v>345</v>
      </c>
      <c r="D3469" t="s">
        <v>1229</v>
      </c>
      <c r="E3469">
        <f>INDEX(TeamSports!B:B,MATCH(D3469,TeamSports!C:C,0))</f>
        <v>52</v>
      </c>
      <c r="F3469">
        <f>INDEX(RanksTable!Z:Z,MATCH(B3469,RanksTable!B:B,0))</f>
        <v>3</v>
      </c>
      <c r="H3469" t="str">
        <f t="shared" si="54"/>
        <v>INSERT INTO "TeamRanks" (team_id,team_sport_id,team_rank) VALUES (345,52,3);</v>
      </c>
    </row>
    <row r="3470" spans="2:8" x14ac:dyDescent="0.25">
      <c r="B3470" t="s">
        <v>1115</v>
      </c>
      <c r="C3470">
        <f>INDEX(NationalTeams!B:B,MATCH(B3470,NationalTeams!C:C,0))</f>
        <v>346</v>
      </c>
      <c r="D3470" t="s">
        <v>1229</v>
      </c>
      <c r="E3470">
        <f>INDEX(TeamSports!B:B,MATCH(D3470,TeamSports!C:C,0))</f>
        <v>52</v>
      </c>
      <c r="F3470">
        <f>INDEX(RanksTable!Z:Z,MATCH(B3470,RanksTable!B:B,0))</f>
        <v>7</v>
      </c>
      <c r="H3470" t="str">
        <f t="shared" si="54"/>
        <v>INSERT INTO "TeamRanks" (team_id,team_sport_id,team_rank) VALUES (346,52,7);</v>
      </c>
    </row>
    <row r="3471" spans="2:8" x14ac:dyDescent="0.25">
      <c r="B3471" t="s">
        <v>1116</v>
      </c>
      <c r="C3471">
        <f>INDEX(NationalTeams!B:B,MATCH(B3471,NationalTeams!C:C,0))</f>
        <v>347</v>
      </c>
      <c r="D3471" t="s">
        <v>1229</v>
      </c>
      <c r="E3471">
        <f>INDEX(TeamSports!B:B,MATCH(D3471,TeamSports!C:C,0))</f>
        <v>52</v>
      </c>
      <c r="F3471">
        <f>INDEX(RanksTable!Z:Z,MATCH(B3471,RanksTable!B:B,0))</f>
        <v>7</v>
      </c>
      <c r="H3471" t="str">
        <f t="shared" si="54"/>
        <v>INSERT INTO "TeamRanks" (team_id,team_sport_id,team_rank) VALUES (347,52,7);</v>
      </c>
    </row>
    <row r="3472" spans="2:8" x14ac:dyDescent="0.25">
      <c r="B3472" t="s">
        <v>1117</v>
      </c>
      <c r="C3472">
        <f>INDEX(NationalTeams!B:B,MATCH(B3472,NationalTeams!C:C,0))</f>
        <v>348</v>
      </c>
      <c r="D3472" t="s">
        <v>1229</v>
      </c>
      <c r="E3472">
        <f>INDEX(TeamSports!B:B,MATCH(D3472,TeamSports!C:C,0))</f>
        <v>52</v>
      </c>
      <c r="F3472">
        <f>INDEX(RanksTable!Z:Z,MATCH(B3472,RanksTable!B:B,0))</f>
        <v>7</v>
      </c>
      <c r="H3472" t="str">
        <f t="shared" si="54"/>
        <v>INSERT INTO "TeamRanks" (team_id,team_sport_id,team_rank) VALUES (348,52,7);</v>
      </c>
    </row>
    <row r="3473" spans="2:8" x14ac:dyDescent="0.25">
      <c r="B3473" t="s">
        <v>1118</v>
      </c>
      <c r="C3473">
        <f>INDEX(NationalTeams!B:B,MATCH(B3473,NationalTeams!C:C,0))</f>
        <v>349</v>
      </c>
      <c r="D3473" t="s">
        <v>1229</v>
      </c>
      <c r="E3473">
        <f>INDEX(TeamSports!B:B,MATCH(D3473,TeamSports!C:C,0))</f>
        <v>52</v>
      </c>
      <c r="F3473">
        <f>INDEX(RanksTable!Z:Z,MATCH(B3473,RanksTable!B:B,0))</f>
        <v>6</v>
      </c>
      <c r="H3473" t="str">
        <f t="shared" si="54"/>
        <v>INSERT INTO "TeamRanks" (team_id,team_sport_id,team_rank) VALUES (349,52,6);</v>
      </c>
    </row>
    <row r="3474" spans="2:8" x14ac:dyDescent="0.25">
      <c r="B3474" t="s">
        <v>1119</v>
      </c>
      <c r="C3474">
        <f>INDEX(NationalTeams!B:B,MATCH(B3474,NationalTeams!C:C,0))</f>
        <v>350</v>
      </c>
      <c r="D3474" t="s">
        <v>1229</v>
      </c>
      <c r="E3474">
        <f>INDEX(TeamSports!B:B,MATCH(D3474,TeamSports!C:C,0))</f>
        <v>52</v>
      </c>
      <c r="F3474">
        <f>INDEX(RanksTable!Z:Z,MATCH(B3474,RanksTable!B:B,0))</f>
        <v>7</v>
      </c>
      <c r="H3474" t="str">
        <f t="shared" si="54"/>
        <v>INSERT INTO "TeamRanks" (team_id,team_sport_id,team_rank) VALUES (350,52,7);</v>
      </c>
    </row>
    <row r="3475" spans="2:8" x14ac:dyDescent="0.25">
      <c r="B3475" t="s">
        <v>1120</v>
      </c>
      <c r="C3475">
        <f>INDEX(NationalTeams!B:B,MATCH(B3475,NationalTeams!C:C,0))</f>
        <v>351</v>
      </c>
      <c r="D3475" t="s">
        <v>1229</v>
      </c>
      <c r="E3475">
        <f>INDEX(TeamSports!B:B,MATCH(D3475,TeamSports!C:C,0))</f>
        <v>52</v>
      </c>
      <c r="F3475">
        <f>INDEX(RanksTable!Z:Z,MATCH(B3475,RanksTable!B:B,0))</f>
        <v>7</v>
      </c>
      <c r="H3475" t="str">
        <f t="shared" si="54"/>
        <v>INSERT INTO "TeamRanks" (team_id,team_sport_id,team_rank) VALUES (351,52,7);</v>
      </c>
    </row>
    <row r="3476" spans="2:8" x14ac:dyDescent="0.25">
      <c r="B3476" t="s">
        <v>1121</v>
      </c>
      <c r="C3476">
        <f>INDEX(NationalTeams!B:B,MATCH(B3476,NationalTeams!C:C,0))</f>
        <v>352</v>
      </c>
      <c r="D3476" t="s">
        <v>1229</v>
      </c>
      <c r="E3476">
        <f>INDEX(TeamSports!B:B,MATCH(D3476,TeamSports!C:C,0))</f>
        <v>52</v>
      </c>
      <c r="F3476">
        <f>INDEX(RanksTable!Z:Z,MATCH(B3476,RanksTable!B:B,0))</f>
        <v>7</v>
      </c>
      <c r="H3476" t="str">
        <f t="shared" si="54"/>
        <v>INSERT INTO "TeamRanks" (team_id,team_sport_id,team_rank) VALUES (352,52,7);</v>
      </c>
    </row>
    <row r="3477" spans="2:8" x14ac:dyDescent="0.25">
      <c r="B3477" t="s">
        <v>1122</v>
      </c>
      <c r="C3477">
        <f>INDEX(NationalTeams!B:B,MATCH(B3477,NationalTeams!C:C,0))</f>
        <v>353</v>
      </c>
      <c r="D3477" t="s">
        <v>1229</v>
      </c>
      <c r="E3477">
        <f>INDEX(TeamSports!B:B,MATCH(D3477,TeamSports!C:C,0))</f>
        <v>52</v>
      </c>
      <c r="F3477">
        <f>INDEX(RanksTable!Z:Z,MATCH(B3477,RanksTable!B:B,0))</f>
        <v>6</v>
      </c>
      <c r="H3477" t="str">
        <f t="shared" si="54"/>
        <v>INSERT INTO "TeamRanks" (team_id,team_sport_id,team_rank) VALUES (353,52,6);</v>
      </c>
    </row>
    <row r="3478" spans="2:8" x14ac:dyDescent="0.25">
      <c r="B3478" t="s">
        <v>1123</v>
      </c>
      <c r="C3478">
        <f>INDEX(NationalTeams!B:B,MATCH(B3478,NationalTeams!C:C,0))</f>
        <v>354</v>
      </c>
      <c r="D3478" t="s">
        <v>1229</v>
      </c>
      <c r="E3478">
        <f>INDEX(TeamSports!B:B,MATCH(D3478,TeamSports!C:C,0))</f>
        <v>52</v>
      </c>
      <c r="F3478">
        <f>INDEX(RanksTable!Z:Z,MATCH(B3478,RanksTable!B:B,0))</f>
        <v>7</v>
      </c>
      <c r="H3478" t="str">
        <f t="shared" si="54"/>
        <v>INSERT INTO "TeamRanks" (team_id,team_sport_id,team_rank) VALUES (354,52,7);</v>
      </c>
    </row>
    <row r="3479" spans="2:8" x14ac:dyDescent="0.25">
      <c r="B3479" t="s">
        <v>1124</v>
      </c>
      <c r="C3479">
        <f>INDEX(NationalTeams!B:B,MATCH(B3479,NationalTeams!C:C,0))</f>
        <v>355</v>
      </c>
      <c r="D3479" t="s">
        <v>1229</v>
      </c>
      <c r="E3479">
        <f>INDEX(TeamSports!B:B,MATCH(D3479,TeamSports!C:C,0))</f>
        <v>52</v>
      </c>
      <c r="F3479">
        <f>INDEX(RanksTable!Z:Z,MATCH(B3479,RanksTable!B:B,0))</f>
        <v>7</v>
      </c>
      <c r="H3479" t="str">
        <f t="shared" si="54"/>
        <v>INSERT INTO "TeamRanks" (team_id,team_sport_id,team_rank) VALUES (355,52,7);</v>
      </c>
    </row>
    <row r="3480" spans="2:8" x14ac:dyDescent="0.25">
      <c r="B3480" t="s">
        <v>1125</v>
      </c>
      <c r="C3480">
        <f>INDEX(NationalTeams!B:B,MATCH(B3480,NationalTeams!C:C,0))</f>
        <v>356</v>
      </c>
      <c r="D3480" t="s">
        <v>1229</v>
      </c>
      <c r="E3480">
        <f>INDEX(TeamSports!B:B,MATCH(D3480,TeamSports!C:C,0))</f>
        <v>52</v>
      </c>
      <c r="F3480">
        <f>INDEX(RanksTable!Z:Z,MATCH(B3480,RanksTable!B:B,0))</f>
        <v>7</v>
      </c>
      <c r="H3480" t="str">
        <f t="shared" si="54"/>
        <v>INSERT INTO "TeamRanks" (team_id,team_sport_id,team_rank) VALUES (356,52,7);</v>
      </c>
    </row>
    <row r="3481" spans="2:8" x14ac:dyDescent="0.25">
      <c r="B3481" t="s">
        <v>1126</v>
      </c>
      <c r="C3481">
        <f>INDEX(NationalTeams!B:B,MATCH(B3481,NationalTeams!C:C,0))</f>
        <v>357</v>
      </c>
      <c r="D3481" t="s">
        <v>1229</v>
      </c>
      <c r="E3481">
        <f>INDEX(TeamSports!B:B,MATCH(D3481,TeamSports!C:C,0))</f>
        <v>52</v>
      </c>
      <c r="F3481">
        <f>INDEX(RanksTable!Z:Z,MATCH(B3481,RanksTable!B:B,0))</f>
        <v>7</v>
      </c>
      <c r="H3481" t="str">
        <f t="shared" si="54"/>
        <v>INSERT INTO "TeamRanks" (team_id,team_sport_id,team_rank) VALUES (357,52,7);</v>
      </c>
    </row>
    <row r="3482" spans="2:8" x14ac:dyDescent="0.25">
      <c r="B3482" t="s">
        <v>1127</v>
      </c>
      <c r="C3482">
        <f>INDEX(NationalTeams!B:B,MATCH(B3482,NationalTeams!C:C,0))</f>
        <v>358</v>
      </c>
      <c r="D3482" t="s">
        <v>1229</v>
      </c>
      <c r="E3482">
        <f>INDEX(TeamSports!B:B,MATCH(D3482,TeamSports!C:C,0))</f>
        <v>52</v>
      </c>
      <c r="F3482">
        <f>INDEX(RanksTable!Z:Z,MATCH(B3482,RanksTable!B:B,0))</f>
        <v>7</v>
      </c>
      <c r="H3482" t="str">
        <f t="shared" si="54"/>
        <v>INSERT INTO "TeamRanks" (team_id,team_sport_id,team_rank) VALUES (358,52,7);</v>
      </c>
    </row>
    <row r="3483" spans="2:8" x14ac:dyDescent="0.25">
      <c r="B3483" t="s">
        <v>1128</v>
      </c>
      <c r="C3483">
        <f>INDEX(NationalTeams!B:B,MATCH(B3483,NationalTeams!C:C,0))</f>
        <v>359</v>
      </c>
      <c r="D3483" t="s">
        <v>1229</v>
      </c>
      <c r="E3483">
        <f>INDEX(TeamSports!B:B,MATCH(D3483,TeamSports!C:C,0))</f>
        <v>52</v>
      </c>
      <c r="F3483">
        <f>INDEX(RanksTable!Z:Z,MATCH(B3483,RanksTable!B:B,0))</f>
        <v>7</v>
      </c>
      <c r="H3483" t="str">
        <f t="shared" si="54"/>
        <v>INSERT INTO "TeamRanks" (team_id,team_sport_id,team_rank) VALUES (359,52,7);</v>
      </c>
    </row>
    <row r="3484" spans="2:8" x14ac:dyDescent="0.25">
      <c r="B3484" t="s">
        <v>1129</v>
      </c>
      <c r="C3484">
        <f>INDEX(NationalTeams!B:B,MATCH(B3484,NationalTeams!C:C,0))</f>
        <v>360</v>
      </c>
      <c r="D3484" t="s">
        <v>1229</v>
      </c>
      <c r="E3484">
        <f>INDEX(TeamSports!B:B,MATCH(D3484,TeamSports!C:C,0))</f>
        <v>52</v>
      </c>
      <c r="F3484">
        <f>INDEX(RanksTable!Z:Z,MATCH(B3484,RanksTable!B:B,0))</f>
        <v>7</v>
      </c>
      <c r="H3484" t="str">
        <f t="shared" si="54"/>
        <v>INSERT INTO "TeamRanks" (team_id,team_sport_id,team_rank) VALUES (360,52,7);</v>
      </c>
    </row>
    <row r="3485" spans="2:8" x14ac:dyDescent="0.25">
      <c r="B3485" t="s">
        <v>1130</v>
      </c>
      <c r="C3485">
        <f>INDEX(NationalTeams!B:B,MATCH(B3485,NationalTeams!C:C,0))</f>
        <v>361</v>
      </c>
      <c r="D3485" t="s">
        <v>1229</v>
      </c>
      <c r="E3485">
        <f>INDEX(TeamSports!B:B,MATCH(D3485,TeamSports!C:C,0))</f>
        <v>52</v>
      </c>
      <c r="F3485">
        <f>INDEX(RanksTable!Z:Z,MATCH(B3485,RanksTable!B:B,0))</f>
        <v>7</v>
      </c>
      <c r="H3485" t="str">
        <f t="shared" si="54"/>
        <v>INSERT INTO "TeamRanks" (team_id,team_sport_id,team_rank) VALUES (361,52,7);</v>
      </c>
    </row>
    <row r="3486" spans="2:8" x14ac:dyDescent="0.25">
      <c r="B3486" t="s">
        <v>1131</v>
      </c>
      <c r="C3486">
        <f>INDEX(NationalTeams!B:B,MATCH(B3486,NationalTeams!C:C,0))</f>
        <v>362</v>
      </c>
      <c r="D3486" t="s">
        <v>1229</v>
      </c>
      <c r="E3486">
        <f>INDEX(TeamSports!B:B,MATCH(D3486,TeamSports!C:C,0))</f>
        <v>52</v>
      </c>
      <c r="F3486">
        <f>INDEX(RanksTable!Z:Z,MATCH(B3486,RanksTable!B:B,0))</f>
        <v>7</v>
      </c>
      <c r="H3486" t="str">
        <f t="shared" si="54"/>
        <v>INSERT INTO "TeamRanks" (team_id,team_sport_id,team_rank) VALUES (362,52,7);</v>
      </c>
    </row>
    <row r="3487" spans="2:8" x14ac:dyDescent="0.25">
      <c r="B3487" t="s">
        <v>1132</v>
      </c>
      <c r="C3487">
        <f>INDEX(NationalTeams!B:B,MATCH(B3487,NationalTeams!C:C,0))</f>
        <v>363</v>
      </c>
      <c r="D3487" t="s">
        <v>1229</v>
      </c>
      <c r="E3487">
        <f>INDEX(TeamSports!B:B,MATCH(D3487,TeamSports!C:C,0))</f>
        <v>52</v>
      </c>
      <c r="F3487">
        <f>INDEX(RanksTable!Z:Z,MATCH(B3487,RanksTable!B:B,0))</f>
        <v>5</v>
      </c>
      <c r="H3487" t="str">
        <f t="shared" si="54"/>
        <v>INSERT INTO "TeamRanks" (team_id,team_sport_id,team_rank) VALUES (363,52,5);</v>
      </c>
    </row>
    <row r="3488" spans="2:8" x14ac:dyDescent="0.25">
      <c r="B3488" t="s">
        <v>1133</v>
      </c>
      <c r="C3488">
        <f>INDEX(NationalTeams!B:B,MATCH(B3488,NationalTeams!C:C,0))</f>
        <v>364</v>
      </c>
      <c r="D3488" t="s">
        <v>1229</v>
      </c>
      <c r="E3488">
        <f>INDEX(TeamSports!B:B,MATCH(D3488,TeamSports!C:C,0))</f>
        <v>52</v>
      </c>
      <c r="F3488">
        <f>INDEX(RanksTable!Z:Z,MATCH(B3488,RanksTable!B:B,0))</f>
        <v>7</v>
      </c>
      <c r="H3488" t="str">
        <f t="shared" si="54"/>
        <v>INSERT INTO "TeamRanks" (team_id,team_sport_id,team_rank) VALUES (364,52,7);</v>
      </c>
    </row>
    <row r="3489" spans="2:8" x14ac:dyDescent="0.25">
      <c r="B3489" t="s">
        <v>1134</v>
      </c>
      <c r="C3489">
        <f>INDEX(NationalTeams!B:B,MATCH(B3489,NationalTeams!C:C,0))</f>
        <v>365</v>
      </c>
      <c r="D3489" t="s">
        <v>1229</v>
      </c>
      <c r="E3489">
        <f>INDEX(TeamSports!B:B,MATCH(D3489,TeamSports!C:C,0))</f>
        <v>52</v>
      </c>
      <c r="F3489">
        <f>INDEX(RanksTable!Z:Z,MATCH(B3489,RanksTable!B:B,0))</f>
        <v>7</v>
      </c>
      <c r="H3489" t="str">
        <f t="shared" si="54"/>
        <v>INSERT INTO "TeamRanks" (team_id,team_sport_id,team_rank) VALUES (365,52,7);</v>
      </c>
    </row>
    <row r="3490" spans="2:8" x14ac:dyDescent="0.25">
      <c r="B3490" t="s">
        <v>1135</v>
      </c>
      <c r="C3490">
        <f>INDEX(NationalTeams!B:B,MATCH(B3490,NationalTeams!C:C,0))</f>
        <v>366</v>
      </c>
      <c r="D3490" t="s">
        <v>1229</v>
      </c>
      <c r="E3490">
        <f>INDEX(TeamSports!B:B,MATCH(D3490,TeamSports!C:C,0))</f>
        <v>52</v>
      </c>
      <c r="F3490">
        <f>INDEX(RanksTable!Z:Z,MATCH(B3490,RanksTable!B:B,0))</f>
        <v>7</v>
      </c>
      <c r="H3490" t="str">
        <f t="shared" si="54"/>
        <v>INSERT INTO "TeamRanks" (team_id,team_sport_id,team_rank) VALUES (366,52,7);</v>
      </c>
    </row>
    <row r="3491" spans="2:8" x14ac:dyDescent="0.25">
      <c r="B3491" t="s">
        <v>1136</v>
      </c>
      <c r="C3491">
        <f>INDEX(NationalTeams!B:B,MATCH(B3491,NationalTeams!C:C,0))</f>
        <v>367</v>
      </c>
      <c r="D3491" t="s">
        <v>1229</v>
      </c>
      <c r="E3491">
        <f>INDEX(TeamSports!B:B,MATCH(D3491,TeamSports!C:C,0))</f>
        <v>52</v>
      </c>
      <c r="F3491">
        <f>INDEX(RanksTable!Z:Z,MATCH(B3491,RanksTable!B:B,0))</f>
        <v>7</v>
      </c>
      <c r="H3491" t="str">
        <f t="shared" si="54"/>
        <v>INSERT INTO "TeamRanks" (team_id,team_sport_id,team_rank) VALUES (367,52,7);</v>
      </c>
    </row>
    <row r="3492" spans="2:8" x14ac:dyDescent="0.25">
      <c r="B3492" t="s">
        <v>1137</v>
      </c>
      <c r="C3492">
        <f>INDEX(NationalTeams!B:B,MATCH(B3492,NationalTeams!C:C,0))</f>
        <v>368</v>
      </c>
      <c r="D3492" t="s">
        <v>1229</v>
      </c>
      <c r="E3492">
        <f>INDEX(TeamSports!B:B,MATCH(D3492,TeamSports!C:C,0))</f>
        <v>52</v>
      </c>
      <c r="F3492">
        <f>INDEX(RanksTable!Z:Z,MATCH(B3492,RanksTable!B:B,0))</f>
        <v>7</v>
      </c>
      <c r="H3492" t="str">
        <f t="shared" si="54"/>
        <v>INSERT INTO "TeamRanks" (team_id,team_sport_id,team_rank) VALUES (368,52,7);</v>
      </c>
    </row>
    <row r="3493" spans="2:8" x14ac:dyDescent="0.25">
      <c r="B3493" t="s">
        <v>1138</v>
      </c>
      <c r="C3493">
        <f>INDEX(NationalTeams!B:B,MATCH(B3493,NationalTeams!C:C,0))</f>
        <v>369</v>
      </c>
      <c r="D3493" t="s">
        <v>1229</v>
      </c>
      <c r="E3493">
        <f>INDEX(TeamSports!B:B,MATCH(D3493,TeamSports!C:C,0))</f>
        <v>52</v>
      </c>
      <c r="F3493">
        <f>INDEX(RanksTable!Z:Z,MATCH(B3493,RanksTable!B:B,0))</f>
        <v>7</v>
      </c>
      <c r="H3493" t="str">
        <f t="shared" si="54"/>
        <v>INSERT INTO "TeamRanks" (team_id,team_sport_id,team_rank) VALUES (369,52,7);</v>
      </c>
    </row>
    <row r="3494" spans="2:8" x14ac:dyDescent="0.25">
      <c r="B3494" t="s">
        <v>1139</v>
      </c>
      <c r="C3494">
        <f>INDEX(NationalTeams!B:B,MATCH(B3494,NationalTeams!C:C,0))</f>
        <v>370</v>
      </c>
      <c r="D3494" t="s">
        <v>1229</v>
      </c>
      <c r="E3494">
        <f>INDEX(TeamSports!B:B,MATCH(D3494,TeamSports!C:C,0))</f>
        <v>52</v>
      </c>
      <c r="F3494">
        <f>INDEX(RanksTable!Z:Z,MATCH(B3494,RanksTable!B:B,0))</f>
        <v>7</v>
      </c>
      <c r="H3494" t="str">
        <f t="shared" si="54"/>
        <v>INSERT INTO "TeamRanks" (team_id,team_sport_id,team_rank) VALUES (370,52,7);</v>
      </c>
    </row>
    <row r="3495" spans="2:8" x14ac:dyDescent="0.25">
      <c r="B3495" t="s">
        <v>1140</v>
      </c>
      <c r="C3495">
        <f>INDEX(NationalTeams!B:B,MATCH(B3495,NationalTeams!C:C,0))</f>
        <v>371</v>
      </c>
      <c r="D3495" t="s">
        <v>1229</v>
      </c>
      <c r="E3495">
        <f>INDEX(TeamSports!B:B,MATCH(D3495,TeamSports!C:C,0))</f>
        <v>52</v>
      </c>
      <c r="F3495">
        <f>INDEX(RanksTable!Z:Z,MATCH(B3495,RanksTable!B:B,0))</f>
        <v>7</v>
      </c>
      <c r="H3495" t="str">
        <f t="shared" si="54"/>
        <v>INSERT INTO "TeamRanks" (team_id,team_sport_id,team_rank) VALUES (371,52,7);</v>
      </c>
    </row>
    <row r="3496" spans="2:8" x14ac:dyDescent="0.25">
      <c r="B3496" t="s">
        <v>1141</v>
      </c>
      <c r="C3496">
        <f>INDEX(NationalTeams!B:B,MATCH(B3496,NationalTeams!C:C,0))</f>
        <v>372</v>
      </c>
      <c r="D3496" t="s">
        <v>1229</v>
      </c>
      <c r="E3496">
        <f>INDEX(TeamSports!B:B,MATCH(D3496,TeamSports!C:C,0))</f>
        <v>52</v>
      </c>
      <c r="F3496">
        <f>INDEX(RanksTable!Z:Z,MATCH(B3496,RanksTable!B:B,0))</f>
        <v>7</v>
      </c>
      <c r="H3496" t="str">
        <f t="shared" si="54"/>
        <v>INSERT INTO "TeamRanks" (team_id,team_sport_id,team_rank) VALUES (372,52,7);</v>
      </c>
    </row>
    <row r="3497" spans="2:8" x14ac:dyDescent="0.25">
      <c r="B3497" t="s">
        <v>1142</v>
      </c>
      <c r="C3497">
        <f>INDEX(NationalTeams!B:B,MATCH(B3497,NationalTeams!C:C,0))</f>
        <v>373</v>
      </c>
      <c r="D3497" t="s">
        <v>1229</v>
      </c>
      <c r="E3497">
        <f>INDEX(TeamSports!B:B,MATCH(D3497,TeamSports!C:C,0))</f>
        <v>52</v>
      </c>
      <c r="F3497">
        <f>INDEX(RanksTable!Z:Z,MATCH(B3497,RanksTable!B:B,0))</f>
        <v>7</v>
      </c>
      <c r="H3497" t="str">
        <f t="shared" si="54"/>
        <v>INSERT INTO "TeamRanks" (team_id,team_sport_id,team_rank) VALUES (373,52,7);</v>
      </c>
    </row>
    <row r="3498" spans="2:8" x14ac:dyDescent="0.25">
      <c r="B3498" t="s">
        <v>1143</v>
      </c>
      <c r="C3498">
        <f>INDEX(NationalTeams!B:B,MATCH(B3498,NationalTeams!C:C,0))</f>
        <v>374</v>
      </c>
      <c r="D3498" t="s">
        <v>1229</v>
      </c>
      <c r="E3498">
        <f>INDEX(TeamSports!B:B,MATCH(D3498,TeamSports!C:C,0))</f>
        <v>52</v>
      </c>
      <c r="F3498">
        <f>INDEX(RanksTable!Z:Z,MATCH(B3498,RanksTable!B:B,0))</f>
        <v>7</v>
      </c>
      <c r="H3498" t="str">
        <f t="shared" si="54"/>
        <v>INSERT INTO "TeamRanks" (team_id,team_sport_id,team_rank) VALUES (374,52,7);</v>
      </c>
    </row>
    <row r="3499" spans="2:8" x14ac:dyDescent="0.25">
      <c r="B3499" t="s">
        <v>1144</v>
      </c>
      <c r="C3499">
        <f>INDEX(NationalTeams!B:B,MATCH(B3499,NationalTeams!C:C,0))</f>
        <v>375</v>
      </c>
      <c r="D3499" t="s">
        <v>1229</v>
      </c>
      <c r="E3499">
        <f>INDEX(TeamSports!B:B,MATCH(D3499,TeamSports!C:C,0))</f>
        <v>52</v>
      </c>
      <c r="F3499">
        <f>INDEX(RanksTable!Z:Z,MATCH(B3499,RanksTable!B:B,0))</f>
        <v>7</v>
      </c>
      <c r="H3499" t="str">
        <f t="shared" si="54"/>
        <v>INSERT INTO "TeamRanks" (team_id,team_sport_id,team_rank) VALUES (375,52,7);</v>
      </c>
    </row>
    <row r="3500" spans="2:8" x14ac:dyDescent="0.25">
      <c r="B3500" t="s">
        <v>1145</v>
      </c>
      <c r="C3500">
        <f>INDEX(NationalTeams!B:B,MATCH(B3500,NationalTeams!C:C,0))</f>
        <v>376</v>
      </c>
      <c r="D3500" t="s">
        <v>1229</v>
      </c>
      <c r="E3500">
        <f>INDEX(TeamSports!B:B,MATCH(D3500,TeamSports!C:C,0))</f>
        <v>52</v>
      </c>
      <c r="F3500">
        <f>INDEX(RanksTable!Z:Z,MATCH(B3500,RanksTable!B:B,0))</f>
        <v>7</v>
      </c>
      <c r="H3500" t="str">
        <f t="shared" si="54"/>
        <v>INSERT INTO "TeamRanks" (team_id,team_sport_id,team_rank) VALUES (376,52,7);</v>
      </c>
    </row>
    <row r="3501" spans="2:8" x14ac:dyDescent="0.25">
      <c r="B3501" t="s">
        <v>1146</v>
      </c>
      <c r="C3501">
        <f>INDEX(NationalTeams!B:B,MATCH(B3501,NationalTeams!C:C,0))</f>
        <v>377</v>
      </c>
      <c r="D3501" t="s">
        <v>1229</v>
      </c>
      <c r="E3501">
        <f>INDEX(TeamSports!B:B,MATCH(D3501,TeamSports!C:C,0))</f>
        <v>52</v>
      </c>
      <c r="F3501">
        <f>INDEX(RanksTable!Z:Z,MATCH(B3501,RanksTable!B:B,0))</f>
        <v>7</v>
      </c>
      <c r="H3501" t="str">
        <f t="shared" si="54"/>
        <v>INSERT INTO "TeamRanks" (team_id,team_sport_id,team_rank) VALUES (377,52,7);</v>
      </c>
    </row>
    <row r="3502" spans="2:8" x14ac:dyDescent="0.25">
      <c r="B3502" t="s">
        <v>1147</v>
      </c>
      <c r="C3502">
        <f>INDEX(NationalTeams!B:B,MATCH(B3502,NationalTeams!C:C,0))</f>
        <v>378</v>
      </c>
      <c r="D3502" t="s">
        <v>1229</v>
      </c>
      <c r="E3502">
        <f>INDEX(TeamSports!B:B,MATCH(D3502,TeamSports!C:C,0))</f>
        <v>52</v>
      </c>
      <c r="F3502">
        <f>INDEX(RanksTable!Z:Z,MATCH(B3502,RanksTable!B:B,0))</f>
        <v>7</v>
      </c>
      <c r="H3502" t="str">
        <f t="shared" si="54"/>
        <v>INSERT INTO "TeamRanks" (team_id,team_sport_id,team_rank) VALUES (378,52,7);</v>
      </c>
    </row>
    <row r="3503" spans="2:8" x14ac:dyDescent="0.25">
      <c r="B3503" t="s">
        <v>1148</v>
      </c>
      <c r="C3503">
        <f>INDEX(NationalTeams!B:B,MATCH(B3503,NationalTeams!C:C,0))</f>
        <v>379</v>
      </c>
      <c r="D3503" t="s">
        <v>1229</v>
      </c>
      <c r="E3503">
        <f>INDEX(TeamSports!B:B,MATCH(D3503,TeamSports!C:C,0))</f>
        <v>52</v>
      </c>
      <c r="F3503">
        <f>INDEX(RanksTable!Z:Z,MATCH(B3503,RanksTable!B:B,0))</f>
        <v>5</v>
      </c>
      <c r="H3503" t="str">
        <f t="shared" si="54"/>
        <v>INSERT INTO "TeamRanks" (team_id,team_sport_id,team_rank) VALUES (379,52,5);</v>
      </c>
    </row>
    <row r="3504" spans="2:8" x14ac:dyDescent="0.25">
      <c r="B3504" t="s">
        <v>1149</v>
      </c>
      <c r="C3504">
        <f>INDEX(NationalTeams!B:B,MATCH(B3504,NationalTeams!C:C,0))</f>
        <v>380</v>
      </c>
      <c r="D3504" t="s">
        <v>1229</v>
      </c>
      <c r="E3504">
        <f>INDEX(TeamSports!B:B,MATCH(D3504,TeamSports!C:C,0))</f>
        <v>52</v>
      </c>
      <c r="F3504">
        <f>INDEX(RanksTable!Z:Z,MATCH(B3504,RanksTable!B:B,0))</f>
        <v>7</v>
      </c>
      <c r="H3504" t="str">
        <f t="shared" si="54"/>
        <v>INSERT INTO "TeamRanks" (team_id,team_sport_id,team_rank) VALUES (380,52,7);</v>
      </c>
    </row>
    <row r="3505" spans="2:8" x14ac:dyDescent="0.25">
      <c r="B3505" t="s">
        <v>1150</v>
      </c>
      <c r="C3505">
        <f>INDEX(NationalTeams!B:B,MATCH(B3505,NationalTeams!C:C,0))</f>
        <v>381</v>
      </c>
      <c r="D3505" t="s">
        <v>1229</v>
      </c>
      <c r="E3505">
        <f>INDEX(TeamSports!B:B,MATCH(D3505,TeamSports!C:C,0))</f>
        <v>52</v>
      </c>
      <c r="F3505">
        <f>INDEX(RanksTable!Z:Z,MATCH(B3505,RanksTable!B:B,0))</f>
        <v>5</v>
      </c>
      <c r="H3505" t="str">
        <f t="shared" si="54"/>
        <v>INSERT INTO "TeamRanks" (team_id,team_sport_id,team_rank) VALUES (381,52,5);</v>
      </c>
    </row>
    <row r="3506" spans="2:8" x14ac:dyDescent="0.25">
      <c r="B3506" t="s">
        <v>1151</v>
      </c>
      <c r="C3506">
        <f>INDEX(NationalTeams!B:B,MATCH(B3506,NationalTeams!C:C,0))</f>
        <v>382</v>
      </c>
      <c r="D3506" t="s">
        <v>1229</v>
      </c>
      <c r="E3506">
        <f>INDEX(TeamSports!B:B,MATCH(D3506,TeamSports!C:C,0))</f>
        <v>52</v>
      </c>
      <c r="F3506">
        <f>INDEX(RanksTable!Z:Z,MATCH(B3506,RanksTable!B:B,0))</f>
        <v>7</v>
      </c>
      <c r="H3506" t="str">
        <f t="shared" si="54"/>
        <v>INSERT INTO "TeamRanks" (team_id,team_sport_id,team_rank) VALUES (382,52,7);</v>
      </c>
    </row>
    <row r="3507" spans="2:8" x14ac:dyDescent="0.25">
      <c r="B3507" t="s">
        <v>1152</v>
      </c>
      <c r="C3507">
        <f>INDEX(NationalTeams!B:B,MATCH(B3507,NationalTeams!C:C,0))</f>
        <v>383</v>
      </c>
      <c r="D3507" t="s">
        <v>1229</v>
      </c>
      <c r="E3507">
        <f>INDEX(TeamSports!B:B,MATCH(D3507,TeamSports!C:C,0))</f>
        <v>52</v>
      </c>
      <c r="F3507">
        <f>INDEX(RanksTable!Z:Z,MATCH(B3507,RanksTable!B:B,0))</f>
        <v>7</v>
      </c>
      <c r="H3507" t="str">
        <f t="shared" si="54"/>
        <v>INSERT INTO "TeamRanks" (team_id,team_sport_id,team_rank) VALUES (383,52,7);</v>
      </c>
    </row>
    <row r="3508" spans="2:8" x14ac:dyDescent="0.25">
      <c r="B3508" t="s">
        <v>1153</v>
      </c>
      <c r="C3508">
        <f>INDEX(NationalTeams!B:B,MATCH(B3508,NationalTeams!C:C,0))</f>
        <v>384</v>
      </c>
      <c r="D3508" t="s">
        <v>1229</v>
      </c>
      <c r="E3508">
        <f>INDEX(TeamSports!B:B,MATCH(D3508,TeamSports!C:C,0))</f>
        <v>52</v>
      </c>
      <c r="F3508">
        <f>INDEX(RanksTable!Z:Z,MATCH(B3508,RanksTable!B:B,0))</f>
        <v>7</v>
      </c>
      <c r="H3508" t="str">
        <f t="shared" si="54"/>
        <v>INSERT INTO "TeamRanks" (team_id,team_sport_id,team_rank) VALUES (384,52,7);</v>
      </c>
    </row>
    <row r="3509" spans="2:8" x14ac:dyDescent="0.25">
      <c r="B3509" t="s">
        <v>1154</v>
      </c>
      <c r="C3509">
        <f>INDEX(NationalTeams!B:B,MATCH(B3509,NationalTeams!C:C,0))</f>
        <v>385</v>
      </c>
      <c r="D3509" t="s">
        <v>1229</v>
      </c>
      <c r="E3509">
        <f>INDEX(TeamSports!B:B,MATCH(D3509,TeamSports!C:C,0))</f>
        <v>52</v>
      </c>
      <c r="F3509">
        <f>INDEX(RanksTable!Z:Z,MATCH(B3509,RanksTable!B:B,0))</f>
        <v>7</v>
      </c>
      <c r="H3509" t="str">
        <f t="shared" si="54"/>
        <v>INSERT INTO "TeamRanks" (team_id,team_sport_id,team_rank) VALUES (385,52,7);</v>
      </c>
    </row>
    <row r="3510" spans="2:8" x14ac:dyDescent="0.25">
      <c r="B3510" t="s">
        <v>1155</v>
      </c>
      <c r="C3510">
        <f>INDEX(NationalTeams!B:B,MATCH(B3510,NationalTeams!C:C,0))</f>
        <v>386</v>
      </c>
      <c r="D3510" t="s">
        <v>1229</v>
      </c>
      <c r="E3510">
        <f>INDEX(TeamSports!B:B,MATCH(D3510,TeamSports!C:C,0))</f>
        <v>52</v>
      </c>
      <c r="F3510">
        <f>INDEX(RanksTable!Z:Z,MATCH(B3510,RanksTable!B:B,0))</f>
        <v>7</v>
      </c>
      <c r="H3510" t="str">
        <f t="shared" si="54"/>
        <v>INSERT INTO "TeamRanks" (team_id,team_sport_id,team_rank) VALUES (386,52,7);</v>
      </c>
    </row>
    <row r="3511" spans="2:8" x14ac:dyDescent="0.25">
      <c r="B3511" t="s">
        <v>1156</v>
      </c>
      <c r="C3511">
        <f>INDEX(NationalTeams!B:B,MATCH(B3511,NationalTeams!C:C,0))</f>
        <v>387</v>
      </c>
      <c r="D3511" t="s">
        <v>1229</v>
      </c>
      <c r="E3511">
        <f>INDEX(TeamSports!B:B,MATCH(D3511,TeamSports!C:C,0))</f>
        <v>52</v>
      </c>
      <c r="F3511">
        <f>INDEX(RanksTable!Z:Z,MATCH(B3511,RanksTable!B:B,0))</f>
        <v>7</v>
      </c>
      <c r="H3511" t="str">
        <f t="shared" si="54"/>
        <v>INSERT INTO "TeamRanks" (team_id,team_sport_id,team_rank) VALUES (387,52,7);</v>
      </c>
    </row>
    <row r="3512" spans="2:8" x14ac:dyDescent="0.25">
      <c r="B3512" t="s">
        <v>1157</v>
      </c>
      <c r="C3512">
        <f>INDEX(NationalTeams!B:B,MATCH(B3512,NationalTeams!C:C,0))</f>
        <v>388</v>
      </c>
      <c r="D3512" t="s">
        <v>1229</v>
      </c>
      <c r="E3512">
        <f>INDEX(TeamSports!B:B,MATCH(D3512,TeamSports!C:C,0))</f>
        <v>52</v>
      </c>
      <c r="F3512">
        <f>INDEX(RanksTable!Z:Z,MATCH(B3512,RanksTable!B:B,0))</f>
        <v>7</v>
      </c>
      <c r="H3512" t="str">
        <f t="shared" si="54"/>
        <v>INSERT INTO "TeamRanks" (team_id,team_sport_id,team_rank) VALUES (388,52,7);</v>
      </c>
    </row>
    <row r="3513" spans="2:8" x14ac:dyDescent="0.25">
      <c r="B3513" t="s">
        <v>1158</v>
      </c>
      <c r="C3513">
        <f>INDEX(NationalTeams!B:B,MATCH(B3513,NationalTeams!C:C,0))</f>
        <v>389</v>
      </c>
      <c r="D3513" t="s">
        <v>1229</v>
      </c>
      <c r="E3513">
        <f>INDEX(TeamSports!B:B,MATCH(D3513,TeamSports!C:C,0))</f>
        <v>52</v>
      </c>
      <c r="F3513">
        <f>INDEX(RanksTable!Z:Z,MATCH(B3513,RanksTable!B:B,0))</f>
        <v>1</v>
      </c>
      <c r="H3513" t="str">
        <f t="shared" si="54"/>
        <v>INSERT INTO "TeamRanks" (team_id,team_sport_id,team_rank) VALUES (389,52,1);</v>
      </c>
    </row>
    <row r="3514" spans="2:8" x14ac:dyDescent="0.25">
      <c r="B3514" t="s">
        <v>1159</v>
      </c>
      <c r="C3514">
        <f>INDEX(NationalTeams!B:B,MATCH(B3514,NationalTeams!C:C,0))</f>
        <v>390</v>
      </c>
      <c r="D3514" t="s">
        <v>1229</v>
      </c>
      <c r="E3514">
        <f>INDEX(TeamSports!B:B,MATCH(D3514,TeamSports!C:C,0))</f>
        <v>52</v>
      </c>
      <c r="F3514">
        <f>INDEX(RanksTable!Z:Z,MATCH(B3514,RanksTable!B:B,0))</f>
        <v>7</v>
      </c>
      <c r="H3514" t="str">
        <f t="shared" si="54"/>
        <v>INSERT INTO "TeamRanks" (team_id,team_sport_id,team_rank) VALUES (390,52,7);</v>
      </c>
    </row>
    <row r="3515" spans="2:8" x14ac:dyDescent="0.25">
      <c r="B3515" t="s">
        <v>1160</v>
      </c>
      <c r="C3515">
        <f>INDEX(NationalTeams!B:B,MATCH(B3515,NationalTeams!C:C,0))</f>
        <v>391</v>
      </c>
      <c r="D3515" t="s">
        <v>1229</v>
      </c>
      <c r="E3515">
        <f>INDEX(TeamSports!B:B,MATCH(D3515,TeamSports!C:C,0))</f>
        <v>52</v>
      </c>
      <c r="F3515">
        <f>INDEX(RanksTable!Z:Z,MATCH(B3515,RanksTable!B:B,0))</f>
        <v>7</v>
      </c>
      <c r="H3515" t="str">
        <f t="shared" si="54"/>
        <v>INSERT INTO "TeamRanks" (team_id,team_sport_id,team_rank) VALUES (391,52,7);</v>
      </c>
    </row>
    <row r="3516" spans="2:8" x14ac:dyDescent="0.25">
      <c r="B3516" t="s">
        <v>1161</v>
      </c>
      <c r="C3516">
        <f>INDEX(NationalTeams!B:B,MATCH(B3516,NationalTeams!C:C,0))</f>
        <v>392</v>
      </c>
      <c r="D3516" t="s">
        <v>1229</v>
      </c>
      <c r="E3516">
        <f>INDEX(TeamSports!B:B,MATCH(D3516,TeamSports!C:C,0))</f>
        <v>52</v>
      </c>
      <c r="F3516">
        <f>INDEX(RanksTable!Z:Z,MATCH(B3516,RanksTable!B:B,0))</f>
        <v>7</v>
      </c>
      <c r="H3516" t="str">
        <f t="shared" si="54"/>
        <v>INSERT INTO "TeamRanks" (team_id,team_sport_id,team_rank) VALUES (392,52,7);</v>
      </c>
    </row>
    <row r="3517" spans="2:8" x14ac:dyDescent="0.25">
      <c r="B3517" t="s">
        <v>1162</v>
      </c>
      <c r="C3517">
        <f>INDEX(NationalTeams!B:B,MATCH(B3517,NationalTeams!C:C,0))</f>
        <v>393</v>
      </c>
      <c r="D3517" t="s">
        <v>1229</v>
      </c>
      <c r="E3517">
        <f>INDEX(TeamSports!B:B,MATCH(D3517,TeamSports!C:C,0))</f>
        <v>52</v>
      </c>
      <c r="F3517">
        <f>INDEX(RanksTable!Z:Z,MATCH(B3517,RanksTable!B:B,0))</f>
        <v>7</v>
      </c>
      <c r="H3517" t="str">
        <f t="shared" si="54"/>
        <v>INSERT INTO "TeamRanks" (team_id,team_sport_id,team_rank) VALUES (393,52,7);</v>
      </c>
    </row>
    <row r="3518" spans="2:8" x14ac:dyDescent="0.25">
      <c r="B3518" t="s">
        <v>1163</v>
      </c>
      <c r="C3518">
        <f>INDEX(NationalTeams!B:B,MATCH(B3518,NationalTeams!C:C,0))</f>
        <v>394</v>
      </c>
      <c r="D3518" t="s">
        <v>1229</v>
      </c>
      <c r="E3518">
        <f>INDEX(TeamSports!B:B,MATCH(D3518,TeamSports!C:C,0))</f>
        <v>52</v>
      </c>
      <c r="F3518">
        <f>INDEX(RanksTable!Z:Z,MATCH(B3518,RanksTable!B:B,0))</f>
        <v>2</v>
      </c>
      <c r="H3518" t="str">
        <f t="shared" si="54"/>
        <v>INSERT INTO "TeamRanks" (team_id,team_sport_id,team_rank) VALUES (394,52,2);</v>
      </c>
    </row>
    <row r="3519" spans="2:8" x14ac:dyDescent="0.25">
      <c r="B3519" t="s">
        <v>1164</v>
      </c>
      <c r="C3519">
        <f>INDEX(NationalTeams!B:B,MATCH(B3519,NationalTeams!C:C,0))</f>
        <v>395</v>
      </c>
      <c r="D3519" t="s">
        <v>1229</v>
      </c>
      <c r="E3519">
        <f>INDEX(TeamSports!B:B,MATCH(D3519,TeamSports!C:C,0))</f>
        <v>52</v>
      </c>
      <c r="F3519">
        <f>INDEX(RanksTable!Z:Z,MATCH(B3519,RanksTable!B:B,0))</f>
        <v>7</v>
      </c>
      <c r="H3519" t="str">
        <f t="shared" si="54"/>
        <v>INSERT INTO "TeamRanks" (team_id,team_sport_id,team_rank) VALUES (395,52,7);</v>
      </c>
    </row>
    <row r="3520" spans="2:8" x14ac:dyDescent="0.25">
      <c r="B3520" t="s">
        <v>1165</v>
      </c>
      <c r="C3520">
        <f>INDEX(NationalTeams!B:B,MATCH(B3520,NationalTeams!C:C,0))</f>
        <v>396</v>
      </c>
      <c r="D3520" t="s">
        <v>1229</v>
      </c>
      <c r="E3520">
        <f>INDEX(TeamSports!B:B,MATCH(D3520,TeamSports!C:C,0))</f>
        <v>52</v>
      </c>
      <c r="F3520">
        <f>INDEX(RanksTable!Z:Z,MATCH(B3520,RanksTable!B:B,0))</f>
        <v>7</v>
      </c>
      <c r="H3520" t="str">
        <f t="shared" si="54"/>
        <v>INSERT INTO "TeamRanks" (team_id,team_sport_id,team_rank) VALUES (396,52,7);</v>
      </c>
    </row>
    <row r="3521" spans="2:8" x14ac:dyDescent="0.25">
      <c r="B3521" t="s">
        <v>1166</v>
      </c>
      <c r="C3521">
        <f>INDEX(NationalTeams!B:B,MATCH(B3521,NationalTeams!C:C,0))</f>
        <v>397</v>
      </c>
      <c r="D3521" t="s">
        <v>1229</v>
      </c>
      <c r="E3521">
        <f>INDEX(TeamSports!B:B,MATCH(D3521,TeamSports!C:C,0))</f>
        <v>52</v>
      </c>
      <c r="F3521">
        <f>INDEX(RanksTable!Z:Z,MATCH(B3521,RanksTable!B:B,0))</f>
        <v>7</v>
      </c>
      <c r="H3521" t="str">
        <f t="shared" si="54"/>
        <v>INSERT INTO "TeamRanks" (team_id,team_sport_id,team_rank) VALUES (397,52,7);</v>
      </c>
    </row>
    <row r="3522" spans="2:8" x14ac:dyDescent="0.25">
      <c r="B3522" t="s">
        <v>1167</v>
      </c>
      <c r="C3522">
        <f>INDEX(NationalTeams!B:B,MATCH(B3522,NationalTeams!C:C,0))</f>
        <v>398</v>
      </c>
      <c r="D3522" t="s">
        <v>1229</v>
      </c>
      <c r="E3522">
        <f>INDEX(TeamSports!B:B,MATCH(D3522,TeamSports!C:C,0))</f>
        <v>52</v>
      </c>
      <c r="F3522">
        <f>INDEX(RanksTable!Z:Z,MATCH(B3522,RanksTable!B:B,0))</f>
        <v>4</v>
      </c>
      <c r="H3522" t="str">
        <f t="shared" si="54"/>
        <v>INSERT INTO "TeamRanks" (team_id,team_sport_id,team_rank) VALUES (398,52,4);</v>
      </c>
    </row>
    <row r="3523" spans="2:8" x14ac:dyDescent="0.25">
      <c r="B3523" t="s">
        <v>1168</v>
      </c>
      <c r="C3523">
        <f>INDEX(NationalTeams!B:B,MATCH(B3523,NationalTeams!C:C,0))</f>
        <v>399</v>
      </c>
      <c r="D3523" t="s">
        <v>1229</v>
      </c>
      <c r="E3523">
        <f>INDEX(TeamSports!B:B,MATCH(D3523,TeamSports!C:C,0))</f>
        <v>52</v>
      </c>
      <c r="F3523">
        <f>INDEX(RanksTable!Z:Z,MATCH(B3523,RanksTable!B:B,0))</f>
        <v>1</v>
      </c>
      <c r="H3523" t="str">
        <f t="shared" si="54"/>
        <v>INSERT INTO "TeamRanks" (team_id,team_sport_id,team_rank) VALUES (399,52,1);</v>
      </c>
    </row>
    <row r="3524" spans="2:8" x14ac:dyDescent="0.25">
      <c r="B3524" t="s">
        <v>1169</v>
      </c>
      <c r="C3524">
        <f>INDEX(NationalTeams!B:B,MATCH(B3524,NationalTeams!C:C,0))</f>
        <v>400</v>
      </c>
      <c r="D3524" t="s">
        <v>1229</v>
      </c>
      <c r="E3524">
        <f>INDEX(TeamSports!B:B,MATCH(D3524,TeamSports!C:C,0))</f>
        <v>52</v>
      </c>
      <c r="F3524">
        <f>INDEX(RanksTable!Z:Z,MATCH(B3524,RanksTable!B:B,0))</f>
        <v>7</v>
      </c>
      <c r="H3524" t="str">
        <f t="shared" ref="H3524:H3587" si="55">_xlfn.CONCAT($H$1,$L$1,$C$1,$L$1," ",$J$1,$C$2,$N$1,$E$2,$N$1,$F$2,$K$1,$I$1,$J$1,C3524,$N$1,E3524,$N$1,F3524,$K$1,$O$1)</f>
        <v>INSERT INTO "TeamRanks" (team_id,team_sport_id,team_rank) VALUES (400,52,7);</v>
      </c>
    </row>
    <row r="3525" spans="2:8" x14ac:dyDescent="0.25">
      <c r="B3525" t="s">
        <v>1170</v>
      </c>
      <c r="C3525">
        <f>INDEX(NationalTeams!B:B,MATCH(B3525,NationalTeams!C:C,0))</f>
        <v>401</v>
      </c>
      <c r="D3525" t="s">
        <v>1229</v>
      </c>
      <c r="E3525">
        <f>INDEX(TeamSports!B:B,MATCH(D3525,TeamSports!C:C,0))</f>
        <v>52</v>
      </c>
      <c r="F3525">
        <f>INDEX(RanksTable!Z:Z,MATCH(B3525,RanksTable!B:B,0))</f>
        <v>7</v>
      </c>
      <c r="H3525" t="str">
        <f t="shared" si="55"/>
        <v>INSERT INTO "TeamRanks" (team_id,team_sport_id,team_rank) VALUES (401,52,7);</v>
      </c>
    </row>
    <row r="3526" spans="2:8" x14ac:dyDescent="0.25">
      <c r="B3526" t="s">
        <v>1171</v>
      </c>
      <c r="C3526">
        <f>INDEX(NationalTeams!B:B,MATCH(B3526,NationalTeams!C:C,0))</f>
        <v>402</v>
      </c>
      <c r="D3526" t="s">
        <v>1229</v>
      </c>
      <c r="E3526">
        <f>INDEX(TeamSports!B:B,MATCH(D3526,TeamSports!C:C,0))</f>
        <v>52</v>
      </c>
      <c r="F3526">
        <f>INDEX(RanksTable!Z:Z,MATCH(B3526,RanksTable!B:B,0))</f>
        <v>7</v>
      </c>
      <c r="H3526" t="str">
        <f t="shared" si="55"/>
        <v>INSERT INTO "TeamRanks" (team_id,team_sport_id,team_rank) VALUES (402,52,7);</v>
      </c>
    </row>
    <row r="3527" spans="2:8" x14ac:dyDescent="0.25">
      <c r="B3527" t="s">
        <v>1172</v>
      </c>
      <c r="C3527">
        <f>INDEX(NationalTeams!B:B,MATCH(B3527,NationalTeams!C:C,0))</f>
        <v>403</v>
      </c>
      <c r="D3527" t="s">
        <v>1229</v>
      </c>
      <c r="E3527">
        <f>INDEX(TeamSports!B:B,MATCH(D3527,TeamSports!C:C,0))</f>
        <v>52</v>
      </c>
      <c r="F3527">
        <f>INDEX(RanksTable!Z:Z,MATCH(B3527,RanksTable!B:B,0))</f>
        <v>7</v>
      </c>
      <c r="H3527" t="str">
        <f t="shared" si="55"/>
        <v>INSERT INTO "TeamRanks" (team_id,team_sport_id,team_rank) VALUES (403,52,7);</v>
      </c>
    </row>
    <row r="3528" spans="2:8" x14ac:dyDescent="0.25">
      <c r="B3528" t="s">
        <v>1173</v>
      </c>
      <c r="C3528">
        <f>INDEX(NationalTeams!B:B,MATCH(B3528,NationalTeams!C:C,0))</f>
        <v>404</v>
      </c>
      <c r="D3528" t="s">
        <v>1229</v>
      </c>
      <c r="E3528">
        <f>INDEX(TeamSports!B:B,MATCH(D3528,TeamSports!C:C,0))</f>
        <v>52</v>
      </c>
      <c r="F3528">
        <f>INDEX(RanksTable!Z:Z,MATCH(B3528,RanksTable!B:B,0))</f>
        <v>7</v>
      </c>
      <c r="H3528" t="str">
        <f t="shared" si="55"/>
        <v>INSERT INTO "TeamRanks" (team_id,team_sport_id,team_rank) VALUES (404,52,7);</v>
      </c>
    </row>
    <row r="3529" spans="2:8" x14ac:dyDescent="0.25">
      <c r="B3529" t="s">
        <v>1174</v>
      </c>
      <c r="C3529">
        <f>INDEX(NationalTeams!B:B,MATCH(B3529,NationalTeams!C:C,0))</f>
        <v>405</v>
      </c>
      <c r="D3529" t="s">
        <v>1229</v>
      </c>
      <c r="E3529">
        <f>INDEX(TeamSports!B:B,MATCH(D3529,TeamSports!C:C,0))</f>
        <v>52</v>
      </c>
      <c r="F3529">
        <f>INDEX(RanksTable!Z:Z,MATCH(B3529,RanksTable!B:B,0))</f>
        <v>7</v>
      </c>
      <c r="H3529" t="str">
        <f t="shared" si="55"/>
        <v>INSERT INTO "TeamRanks" (team_id,team_sport_id,team_rank) VALUES (405,52,7);</v>
      </c>
    </row>
    <row r="3530" spans="2:8" x14ac:dyDescent="0.25">
      <c r="B3530" t="s">
        <v>1175</v>
      </c>
      <c r="C3530">
        <f>INDEX(NationalTeams!B:B,MATCH(B3530,NationalTeams!C:C,0))</f>
        <v>406</v>
      </c>
      <c r="D3530" t="s">
        <v>1229</v>
      </c>
      <c r="E3530">
        <f>INDEX(TeamSports!B:B,MATCH(D3530,TeamSports!C:C,0))</f>
        <v>52</v>
      </c>
      <c r="F3530">
        <f>INDEX(RanksTable!Z:Z,MATCH(B3530,RanksTable!B:B,0))</f>
        <v>7</v>
      </c>
      <c r="H3530" t="str">
        <f t="shared" si="55"/>
        <v>INSERT INTO "TeamRanks" (team_id,team_sport_id,team_rank) VALUES (406,52,7);</v>
      </c>
    </row>
    <row r="3531" spans="2:8" x14ac:dyDescent="0.25">
      <c r="B3531" t="s">
        <v>1176</v>
      </c>
      <c r="C3531">
        <f>INDEX(NationalTeams!B:B,MATCH(B3531,NationalTeams!C:C,0))</f>
        <v>407</v>
      </c>
      <c r="D3531" t="s">
        <v>1229</v>
      </c>
      <c r="E3531">
        <f>INDEX(TeamSports!B:B,MATCH(D3531,TeamSports!C:C,0))</f>
        <v>52</v>
      </c>
      <c r="F3531">
        <f>INDEX(RanksTable!Z:Z,MATCH(B3531,RanksTable!B:B,0))</f>
        <v>7</v>
      </c>
      <c r="H3531" t="str">
        <f t="shared" si="55"/>
        <v>INSERT INTO "TeamRanks" (team_id,team_sport_id,team_rank) VALUES (407,52,7);</v>
      </c>
    </row>
    <row r="3532" spans="2:8" x14ac:dyDescent="0.25">
      <c r="B3532" t="s">
        <v>1177</v>
      </c>
      <c r="C3532">
        <f>INDEX(NationalTeams!B:B,MATCH(B3532,NationalTeams!C:C,0))</f>
        <v>408</v>
      </c>
      <c r="D3532" t="s">
        <v>1229</v>
      </c>
      <c r="E3532">
        <f>INDEX(TeamSports!B:B,MATCH(D3532,TeamSports!C:C,0))</f>
        <v>52</v>
      </c>
      <c r="F3532">
        <f>INDEX(RanksTable!Z:Z,MATCH(B3532,RanksTable!B:B,0))</f>
        <v>4</v>
      </c>
      <c r="H3532" t="str">
        <f t="shared" si="55"/>
        <v>INSERT INTO "TeamRanks" (team_id,team_sport_id,team_rank) VALUES (408,52,4);</v>
      </c>
    </row>
    <row r="3533" spans="2:8" x14ac:dyDescent="0.25">
      <c r="B3533" t="s">
        <v>1178</v>
      </c>
      <c r="C3533">
        <f>INDEX(NationalTeams!B:B,MATCH(B3533,NationalTeams!C:C,0))</f>
        <v>409</v>
      </c>
      <c r="D3533" t="s">
        <v>1229</v>
      </c>
      <c r="E3533">
        <f>INDEX(TeamSports!B:B,MATCH(D3533,TeamSports!C:C,0))</f>
        <v>52</v>
      </c>
      <c r="F3533">
        <f>INDEX(RanksTable!Z:Z,MATCH(B3533,RanksTable!B:B,0))</f>
        <v>7</v>
      </c>
      <c r="H3533" t="str">
        <f t="shared" si="55"/>
        <v>INSERT INTO "TeamRanks" (team_id,team_sport_id,team_rank) VALUES (409,52,7);</v>
      </c>
    </row>
    <row r="3534" spans="2:8" x14ac:dyDescent="0.25">
      <c r="B3534" t="s">
        <v>1179</v>
      </c>
      <c r="C3534">
        <f>INDEX(NationalTeams!B:B,MATCH(B3534,NationalTeams!C:C,0))</f>
        <v>410</v>
      </c>
      <c r="D3534" t="s">
        <v>1229</v>
      </c>
      <c r="E3534">
        <f>INDEX(TeamSports!B:B,MATCH(D3534,TeamSports!C:C,0))</f>
        <v>52</v>
      </c>
      <c r="F3534">
        <f>INDEX(RanksTable!Z:Z,MATCH(B3534,RanksTable!B:B,0))</f>
        <v>7</v>
      </c>
      <c r="H3534" t="str">
        <f t="shared" si="55"/>
        <v>INSERT INTO "TeamRanks" (team_id,team_sport_id,team_rank) VALUES (410,52,7);</v>
      </c>
    </row>
    <row r="3535" spans="2:8" x14ac:dyDescent="0.25">
      <c r="B3535" t="s">
        <v>1180</v>
      </c>
      <c r="C3535">
        <f>INDEX(NationalTeams!B:B,MATCH(B3535,NationalTeams!C:C,0))</f>
        <v>411</v>
      </c>
      <c r="D3535" t="s">
        <v>1229</v>
      </c>
      <c r="E3535">
        <f>INDEX(TeamSports!B:B,MATCH(D3535,TeamSports!C:C,0))</f>
        <v>52</v>
      </c>
      <c r="F3535">
        <f>INDEX(RanksTable!Z:Z,MATCH(B3535,RanksTable!B:B,0))</f>
        <v>7</v>
      </c>
      <c r="H3535" t="str">
        <f t="shared" si="55"/>
        <v>INSERT INTO "TeamRanks" (team_id,team_sport_id,team_rank) VALUES (411,52,7);</v>
      </c>
    </row>
    <row r="3536" spans="2:8" x14ac:dyDescent="0.25">
      <c r="B3536" t="s">
        <v>1181</v>
      </c>
      <c r="C3536">
        <f>INDEX(NationalTeams!B:B,MATCH(B3536,NationalTeams!C:C,0))</f>
        <v>412</v>
      </c>
      <c r="D3536" t="s">
        <v>1229</v>
      </c>
      <c r="E3536">
        <f>INDEX(TeamSports!B:B,MATCH(D3536,TeamSports!C:C,0))</f>
        <v>52</v>
      </c>
      <c r="F3536">
        <f>INDEX(RanksTable!Z:Z,MATCH(B3536,RanksTable!B:B,0))</f>
        <v>7</v>
      </c>
      <c r="H3536" t="str">
        <f t="shared" si="55"/>
        <v>INSERT INTO "TeamRanks" (team_id,team_sport_id,team_rank) VALUES (412,52,7);</v>
      </c>
    </row>
    <row r="3537" spans="2:8" x14ac:dyDescent="0.25">
      <c r="B3537" t="s">
        <v>1182</v>
      </c>
      <c r="C3537">
        <f>INDEX(NationalTeams!B:B,MATCH(B3537,NationalTeams!C:C,0))</f>
        <v>413</v>
      </c>
      <c r="D3537" t="s">
        <v>1229</v>
      </c>
      <c r="E3537">
        <f>INDEX(TeamSports!B:B,MATCH(D3537,TeamSports!C:C,0))</f>
        <v>52</v>
      </c>
      <c r="F3537">
        <f>INDEX(RanksTable!Z:Z,MATCH(B3537,RanksTable!B:B,0))</f>
        <v>7</v>
      </c>
      <c r="H3537" t="str">
        <f t="shared" si="55"/>
        <v>INSERT INTO "TeamRanks" (team_id,team_sport_id,team_rank) VALUES (413,52,7);</v>
      </c>
    </row>
    <row r="3538" spans="2:8" x14ac:dyDescent="0.25">
      <c r="B3538" t="s">
        <v>1183</v>
      </c>
      <c r="C3538">
        <f>INDEX(NationalTeams!B:B,MATCH(B3538,NationalTeams!C:C,0))</f>
        <v>414</v>
      </c>
      <c r="D3538" t="s">
        <v>1229</v>
      </c>
      <c r="E3538">
        <f>INDEX(TeamSports!B:B,MATCH(D3538,TeamSports!C:C,0))</f>
        <v>52</v>
      </c>
      <c r="F3538">
        <f>INDEX(RanksTable!Z:Z,MATCH(B3538,RanksTable!B:B,0))</f>
        <v>7</v>
      </c>
      <c r="H3538" t="str">
        <f t="shared" si="55"/>
        <v>INSERT INTO "TeamRanks" (team_id,team_sport_id,team_rank) VALUES (414,52,7);</v>
      </c>
    </row>
    <row r="3539" spans="2:8" x14ac:dyDescent="0.25">
      <c r="B3539" t="s">
        <v>1184</v>
      </c>
      <c r="C3539">
        <f>INDEX(NationalTeams!B:B,MATCH(B3539,NationalTeams!C:C,0))</f>
        <v>415</v>
      </c>
      <c r="D3539" t="s">
        <v>1229</v>
      </c>
      <c r="E3539">
        <f>INDEX(TeamSports!B:B,MATCH(D3539,TeamSports!C:C,0))</f>
        <v>52</v>
      </c>
      <c r="F3539">
        <f>INDEX(RanksTable!Z:Z,MATCH(B3539,RanksTable!B:B,0))</f>
        <v>7</v>
      </c>
      <c r="H3539" t="str">
        <f t="shared" si="55"/>
        <v>INSERT INTO "TeamRanks" (team_id,team_sport_id,team_rank) VALUES (415,52,7);</v>
      </c>
    </row>
    <row r="3540" spans="2:8" x14ac:dyDescent="0.25">
      <c r="B3540" t="s">
        <v>1185</v>
      </c>
      <c r="C3540">
        <f>INDEX(NationalTeams!B:B,MATCH(B3540,NationalTeams!C:C,0))</f>
        <v>416</v>
      </c>
      <c r="D3540" t="s">
        <v>1229</v>
      </c>
      <c r="E3540">
        <f>INDEX(TeamSports!B:B,MATCH(D3540,TeamSports!C:C,0))</f>
        <v>52</v>
      </c>
      <c r="F3540">
        <f>INDEX(RanksTable!Z:Z,MATCH(B3540,RanksTable!B:B,0))</f>
        <v>7</v>
      </c>
      <c r="H3540" t="str">
        <f t="shared" si="55"/>
        <v>INSERT INTO "TeamRanks" (team_id,team_sport_id,team_rank) VALUES (416,52,7);</v>
      </c>
    </row>
    <row r="3541" spans="2:8" x14ac:dyDescent="0.25">
      <c r="B3541" t="s">
        <v>1186</v>
      </c>
      <c r="C3541">
        <f>INDEX(NationalTeams!B:B,MATCH(B3541,NationalTeams!C:C,0))</f>
        <v>417</v>
      </c>
      <c r="D3541" t="s">
        <v>1229</v>
      </c>
      <c r="E3541">
        <f>INDEX(TeamSports!B:B,MATCH(D3541,TeamSports!C:C,0))</f>
        <v>52</v>
      </c>
      <c r="F3541">
        <f>INDEX(RanksTable!Z:Z,MATCH(B3541,RanksTable!B:B,0))</f>
        <v>7</v>
      </c>
      <c r="H3541" t="str">
        <f t="shared" si="55"/>
        <v>INSERT INTO "TeamRanks" (team_id,team_sport_id,team_rank) VALUES (417,52,7);</v>
      </c>
    </row>
    <row r="3542" spans="2:8" x14ac:dyDescent="0.25">
      <c r="B3542" t="s">
        <v>1187</v>
      </c>
      <c r="C3542">
        <f>INDEX(NationalTeams!B:B,MATCH(B3542,NationalTeams!C:C,0))</f>
        <v>418</v>
      </c>
      <c r="D3542" t="s">
        <v>1229</v>
      </c>
      <c r="E3542">
        <f>INDEX(TeamSports!B:B,MATCH(D3542,TeamSports!C:C,0))</f>
        <v>52</v>
      </c>
      <c r="F3542">
        <f>INDEX(RanksTable!Z:Z,MATCH(B3542,RanksTable!B:B,0))</f>
        <v>7</v>
      </c>
      <c r="H3542" t="str">
        <f t="shared" si="55"/>
        <v>INSERT INTO "TeamRanks" (team_id,team_sport_id,team_rank) VALUES (418,52,7);</v>
      </c>
    </row>
    <row r="3543" spans="2:8" x14ac:dyDescent="0.25">
      <c r="B3543" t="s">
        <v>1188</v>
      </c>
      <c r="C3543">
        <f>INDEX(NationalTeams!B:B,MATCH(B3543,NationalTeams!C:C,0))</f>
        <v>419</v>
      </c>
      <c r="D3543" t="s">
        <v>1229</v>
      </c>
      <c r="E3543">
        <f>INDEX(TeamSports!B:B,MATCH(D3543,TeamSports!C:C,0))</f>
        <v>52</v>
      </c>
      <c r="F3543">
        <f>INDEX(RanksTable!Z:Z,MATCH(B3543,RanksTable!B:B,0))</f>
        <v>7</v>
      </c>
      <c r="H3543" t="str">
        <f t="shared" si="55"/>
        <v>INSERT INTO "TeamRanks" (team_id,team_sport_id,team_rank) VALUES (419,52,7);</v>
      </c>
    </row>
    <row r="3544" spans="2:8" x14ac:dyDescent="0.25">
      <c r="B3544" t="s">
        <v>1189</v>
      </c>
      <c r="C3544">
        <f>INDEX(NationalTeams!B:B,MATCH(B3544,NationalTeams!C:C,0))</f>
        <v>420</v>
      </c>
      <c r="D3544" t="s">
        <v>1229</v>
      </c>
      <c r="E3544">
        <f>INDEX(TeamSports!B:B,MATCH(D3544,TeamSports!C:C,0))</f>
        <v>52</v>
      </c>
      <c r="F3544">
        <f>INDEX(RanksTable!Z:Z,MATCH(B3544,RanksTable!B:B,0))</f>
        <v>2</v>
      </c>
      <c r="H3544" t="str">
        <f t="shared" si="55"/>
        <v>INSERT INTO "TeamRanks" (team_id,team_sport_id,team_rank) VALUES (420,52,2);</v>
      </c>
    </row>
    <row r="3545" spans="2:8" x14ac:dyDescent="0.25">
      <c r="B3545" t="s">
        <v>1190</v>
      </c>
      <c r="C3545">
        <f>INDEX(NationalTeams!B:B,MATCH(B3545,NationalTeams!C:C,0))</f>
        <v>421</v>
      </c>
      <c r="D3545" t="s">
        <v>1229</v>
      </c>
      <c r="E3545">
        <f>INDEX(TeamSports!B:B,MATCH(D3545,TeamSports!C:C,0))</f>
        <v>52</v>
      </c>
      <c r="F3545">
        <f>INDEX(RanksTable!Z:Z,MATCH(B3545,RanksTable!B:B,0))</f>
        <v>7</v>
      </c>
      <c r="H3545" t="str">
        <f t="shared" si="55"/>
        <v>INSERT INTO "TeamRanks" (team_id,team_sport_id,team_rank) VALUES (421,52,7);</v>
      </c>
    </row>
    <row r="3546" spans="2:8" x14ac:dyDescent="0.25">
      <c r="B3546" t="s">
        <v>1191</v>
      </c>
      <c r="C3546">
        <f>INDEX(NationalTeams!B:B,MATCH(B3546,NationalTeams!C:C,0))</f>
        <v>422</v>
      </c>
      <c r="D3546" t="s">
        <v>1229</v>
      </c>
      <c r="E3546">
        <f>INDEX(TeamSports!B:B,MATCH(D3546,TeamSports!C:C,0))</f>
        <v>52</v>
      </c>
      <c r="F3546">
        <f>INDEX(RanksTable!Z:Z,MATCH(B3546,RanksTable!B:B,0))</f>
        <v>7</v>
      </c>
      <c r="H3546" t="str">
        <f t="shared" si="55"/>
        <v>INSERT INTO "TeamRanks" (team_id,team_sport_id,team_rank) VALUES (422,52,7);</v>
      </c>
    </row>
    <row r="3547" spans="2:8" x14ac:dyDescent="0.25">
      <c r="B3547" t="s">
        <v>1192</v>
      </c>
      <c r="C3547">
        <f>INDEX(NationalTeams!B:B,MATCH(B3547,NationalTeams!C:C,0))</f>
        <v>423</v>
      </c>
      <c r="D3547" t="s">
        <v>1229</v>
      </c>
      <c r="E3547">
        <f>INDEX(TeamSports!B:B,MATCH(D3547,TeamSports!C:C,0))</f>
        <v>52</v>
      </c>
      <c r="F3547">
        <f>INDEX(RanksTable!Z:Z,MATCH(B3547,RanksTable!B:B,0))</f>
        <v>6</v>
      </c>
      <c r="H3547" t="str">
        <f t="shared" si="55"/>
        <v>INSERT INTO "TeamRanks" (team_id,team_sport_id,team_rank) VALUES (423,52,6);</v>
      </c>
    </row>
    <row r="3548" spans="2:8" x14ac:dyDescent="0.25">
      <c r="B3548" t="s">
        <v>1193</v>
      </c>
      <c r="C3548">
        <f>INDEX(NationalTeams!B:B,MATCH(B3548,NationalTeams!C:C,0))</f>
        <v>424</v>
      </c>
      <c r="D3548" t="s">
        <v>1229</v>
      </c>
      <c r="E3548">
        <f>INDEX(TeamSports!B:B,MATCH(D3548,TeamSports!C:C,0))</f>
        <v>52</v>
      </c>
      <c r="F3548">
        <f>INDEX(RanksTable!Z:Z,MATCH(B3548,RanksTable!B:B,0))</f>
        <v>6</v>
      </c>
      <c r="H3548" t="str">
        <f t="shared" si="55"/>
        <v>INSERT INTO "TeamRanks" (team_id,team_sport_id,team_rank) VALUES (424,52,6);</v>
      </c>
    </row>
    <row r="3549" spans="2:8" x14ac:dyDescent="0.25">
      <c r="B3549" t="s">
        <v>1194</v>
      </c>
      <c r="C3549">
        <f>INDEX(NationalTeams!B:B,MATCH(B3549,NationalTeams!C:C,0))</f>
        <v>425</v>
      </c>
      <c r="D3549" t="s">
        <v>1229</v>
      </c>
      <c r="E3549">
        <f>INDEX(TeamSports!B:B,MATCH(D3549,TeamSports!C:C,0))</f>
        <v>52</v>
      </c>
      <c r="F3549">
        <f>INDEX(RanksTable!Z:Z,MATCH(B3549,RanksTable!B:B,0))</f>
        <v>7</v>
      </c>
      <c r="H3549" t="str">
        <f t="shared" si="55"/>
        <v>INSERT INTO "TeamRanks" (team_id,team_sport_id,team_rank) VALUES (425,52,7);</v>
      </c>
    </row>
    <row r="3550" spans="2:8" x14ac:dyDescent="0.25">
      <c r="B3550" t="s">
        <v>1195</v>
      </c>
      <c r="C3550">
        <f>INDEX(NationalTeams!B:B,MATCH(B3550,NationalTeams!C:C,0))</f>
        <v>426</v>
      </c>
      <c r="D3550" t="s">
        <v>1229</v>
      </c>
      <c r="E3550">
        <f>INDEX(TeamSports!B:B,MATCH(D3550,TeamSports!C:C,0))</f>
        <v>52</v>
      </c>
      <c r="F3550">
        <f>INDEX(RanksTable!Z:Z,MATCH(B3550,RanksTable!B:B,0))</f>
        <v>7</v>
      </c>
      <c r="H3550" t="str">
        <f t="shared" si="55"/>
        <v>INSERT INTO "TeamRanks" (team_id,team_sport_id,team_rank) VALUES (426,52,7);</v>
      </c>
    </row>
    <row r="3551" spans="2:8" x14ac:dyDescent="0.25">
      <c r="B3551" t="s">
        <v>1196</v>
      </c>
      <c r="C3551">
        <f>INDEX(NationalTeams!B:B,MATCH(B3551,NationalTeams!C:C,0))</f>
        <v>427</v>
      </c>
      <c r="D3551" t="s">
        <v>1229</v>
      </c>
      <c r="E3551">
        <f>INDEX(TeamSports!B:B,MATCH(D3551,TeamSports!C:C,0))</f>
        <v>52</v>
      </c>
      <c r="F3551">
        <f>INDEX(RanksTable!Z:Z,MATCH(B3551,RanksTable!B:B,0))</f>
        <v>7</v>
      </c>
      <c r="H3551" t="str">
        <f t="shared" si="55"/>
        <v>INSERT INTO "TeamRanks" (team_id,team_sport_id,team_rank) VALUES (427,52,7);</v>
      </c>
    </row>
    <row r="3552" spans="2:8" x14ac:dyDescent="0.25">
      <c r="B3552" t="s">
        <v>1197</v>
      </c>
      <c r="C3552">
        <f>INDEX(NationalTeams!B:B,MATCH(B3552,NationalTeams!C:C,0))</f>
        <v>428</v>
      </c>
      <c r="D3552" t="s">
        <v>1229</v>
      </c>
      <c r="E3552">
        <f>INDEX(TeamSports!B:B,MATCH(D3552,TeamSports!C:C,0))</f>
        <v>52</v>
      </c>
      <c r="F3552">
        <f>INDEX(RanksTable!Z:Z,MATCH(B3552,RanksTable!B:B,0))</f>
        <v>7</v>
      </c>
      <c r="H3552" t="str">
        <f t="shared" si="55"/>
        <v>INSERT INTO "TeamRanks" (team_id,team_sport_id,team_rank) VALUES (428,52,7);</v>
      </c>
    </row>
    <row r="3553" spans="2:8" x14ac:dyDescent="0.25">
      <c r="B3553" t="s">
        <v>1198</v>
      </c>
      <c r="C3553">
        <f>INDEX(NationalTeams!B:B,MATCH(B3553,NationalTeams!C:C,0))</f>
        <v>429</v>
      </c>
      <c r="D3553" t="s">
        <v>1229</v>
      </c>
      <c r="E3553">
        <f>INDEX(TeamSports!B:B,MATCH(D3553,TeamSports!C:C,0))</f>
        <v>52</v>
      </c>
      <c r="F3553">
        <f>INDEX(RanksTable!Z:Z,MATCH(B3553,RanksTable!B:B,0))</f>
        <v>7</v>
      </c>
      <c r="H3553" t="str">
        <f t="shared" si="55"/>
        <v>INSERT INTO "TeamRanks" (team_id,team_sport_id,team_rank) VALUES (429,52,7);</v>
      </c>
    </row>
    <row r="3554" spans="2:8" x14ac:dyDescent="0.25">
      <c r="B3554" t="s">
        <v>1199</v>
      </c>
      <c r="C3554">
        <f>INDEX(NationalTeams!B:B,MATCH(B3554,NationalTeams!C:C,0))</f>
        <v>430</v>
      </c>
      <c r="D3554" t="s">
        <v>1229</v>
      </c>
      <c r="E3554">
        <f>INDEX(TeamSports!B:B,MATCH(D3554,TeamSports!C:C,0))</f>
        <v>52</v>
      </c>
      <c r="F3554">
        <f>INDEX(RanksTable!Z:Z,MATCH(B3554,RanksTable!B:B,0))</f>
        <v>7</v>
      </c>
      <c r="H3554" t="str">
        <f t="shared" si="55"/>
        <v>INSERT INTO "TeamRanks" (team_id,team_sport_id,team_rank) VALUES (430,52,7);</v>
      </c>
    </row>
    <row r="3555" spans="2:8" x14ac:dyDescent="0.25">
      <c r="B3555" t="s">
        <v>1200</v>
      </c>
      <c r="C3555">
        <f>INDEX(NationalTeams!B:B,MATCH(B3555,NationalTeams!C:C,0))</f>
        <v>431</v>
      </c>
      <c r="D3555" t="s">
        <v>1229</v>
      </c>
      <c r="E3555">
        <f>INDEX(TeamSports!B:B,MATCH(D3555,TeamSports!C:C,0))</f>
        <v>52</v>
      </c>
      <c r="F3555">
        <f>INDEX(RanksTable!Z:Z,MATCH(B3555,RanksTable!B:B,0))</f>
        <v>5</v>
      </c>
      <c r="H3555" t="str">
        <f t="shared" si="55"/>
        <v>INSERT INTO "TeamRanks" (team_id,team_sport_id,team_rank) VALUES (431,52,5);</v>
      </c>
    </row>
    <row r="3556" spans="2:8" x14ac:dyDescent="0.25">
      <c r="B3556" t="s">
        <v>1201</v>
      </c>
      <c r="C3556">
        <f>INDEX(NationalTeams!B:B,MATCH(B3556,NationalTeams!C:C,0))</f>
        <v>432</v>
      </c>
      <c r="D3556" t="s">
        <v>1229</v>
      </c>
      <c r="E3556">
        <f>INDEX(TeamSports!B:B,MATCH(D3556,TeamSports!C:C,0))</f>
        <v>52</v>
      </c>
      <c r="F3556">
        <f>INDEX(RanksTable!Z:Z,MATCH(B3556,RanksTable!B:B,0))</f>
        <v>7</v>
      </c>
      <c r="H3556" t="str">
        <f t="shared" si="55"/>
        <v>INSERT INTO "TeamRanks" (team_id,team_sport_id,team_rank) VALUES (432,52,7);</v>
      </c>
    </row>
    <row r="3557" spans="2:8" x14ac:dyDescent="0.25">
      <c r="B3557" t="s">
        <v>1202</v>
      </c>
      <c r="C3557">
        <f>INDEX(NationalTeams!B:B,MATCH(B3557,NationalTeams!C:C,0))</f>
        <v>433</v>
      </c>
      <c r="D3557" t="s">
        <v>1229</v>
      </c>
      <c r="E3557">
        <f>INDEX(TeamSports!B:B,MATCH(D3557,TeamSports!C:C,0))</f>
        <v>52</v>
      </c>
      <c r="F3557">
        <f>INDEX(RanksTable!Z:Z,MATCH(B3557,RanksTable!B:B,0))</f>
        <v>7</v>
      </c>
      <c r="H3557" t="str">
        <f t="shared" si="55"/>
        <v>INSERT INTO "TeamRanks" (team_id,team_sport_id,team_rank) VALUES (433,52,7);</v>
      </c>
    </row>
    <row r="3558" spans="2:8" x14ac:dyDescent="0.25">
      <c r="B3558" t="s">
        <v>1203</v>
      </c>
      <c r="C3558">
        <f>INDEX(NationalTeams!B:B,MATCH(B3558,NationalTeams!C:C,0))</f>
        <v>434</v>
      </c>
      <c r="D3558" t="s">
        <v>1229</v>
      </c>
      <c r="E3558">
        <f>INDEX(TeamSports!B:B,MATCH(D3558,TeamSports!C:C,0))</f>
        <v>52</v>
      </c>
      <c r="F3558">
        <f>INDEX(RanksTable!Z:Z,MATCH(B3558,RanksTable!B:B,0))</f>
        <v>7</v>
      </c>
      <c r="H3558" t="str">
        <f t="shared" si="55"/>
        <v>INSERT INTO "TeamRanks" (team_id,team_sport_id,team_rank) VALUES (434,52,7);</v>
      </c>
    </row>
    <row r="3559" spans="2:8" x14ac:dyDescent="0.25">
      <c r="B3559" t="s">
        <v>1204</v>
      </c>
      <c r="C3559">
        <f>INDEX(NationalTeams!B:B,MATCH(B3559,NationalTeams!C:C,0))</f>
        <v>435</v>
      </c>
      <c r="D3559" t="s">
        <v>1229</v>
      </c>
      <c r="E3559">
        <f>INDEX(TeamSports!B:B,MATCH(D3559,TeamSports!C:C,0))</f>
        <v>52</v>
      </c>
      <c r="F3559">
        <f>INDEX(RanksTable!Z:Z,MATCH(B3559,RanksTable!B:B,0))</f>
        <v>2</v>
      </c>
      <c r="H3559" t="str">
        <f t="shared" si="55"/>
        <v>INSERT INTO "TeamRanks" (team_id,team_sport_id,team_rank) VALUES (435,52,2);</v>
      </c>
    </row>
    <row r="3560" spans="2:8" x14ac:dyDescent="0.25">
      <c r="B3560" t="s">
        <v>1205</v>
      </c>
      <c r="C3560">
        <f>INDEX(NationalTeams!B:B,MATCH(B3560,NationalTeams!C:C,0))</f>
        <v>436</v>
      </c>
      <c r="D3560" t="s">
        <v>1229</v>
      </c>
      <c r="E3560">
        <f>INDEX(TeamSports!B:B,MATCH(D3560,TeamSports!C:C,0))</f>
        <v>52</v>
      </c>
      <c r="F3560">
        <f>INDEX(RanksTable!Z:Z,MATCH(B3560,RanksTable!B:B,0))</f>
        <v>7</v>
      </c>
      <c r="H3560" t="str">
        <f t="shared" si="55"/>
        <v>INSERT INTO "TeamRanks" (team_id,team_sport_id,team_rank) VALUES (436,52,7);</v>
      </c>
    </row>
    <row r="3561" spans="2:8" x14ac:dyDescent="0.25">
      <c r="B3561" t="s">
        <v>1206</v>
      </c>
      <c r="C3561">
        <f>INDEX(NationalTeams!B:B,MATCH(B3561,NationalTeams!C:C,0))</f>
        <v>437</v>
      </c>
      <c r="D3561" t="s">
        <v>1229</v>
      </c>
      <c r="E3561">
        <f>INDEX(TeamSports!B:B,MATCH(D3561,TeamSports!C:C,0))</f>
        <v>52</v>
      </c>
      <c r="F3561">
        <f>INDEX(RanksTable!Z:Z,MATCH(B3561,RanksTable!B:B,0))</f>
        <v>7</v>
      </c>
      <c r="H3561" t="str">
        <f t="shared" si="55"/>
        <v>INSERT INTO "TeamRanks" (team_id,team_sport_id,team_rank) VALUES (437,52,7);</v>
      </c>
    </row>
    <row r="3562" spans="2:8" x14ac:dyDescent="0.25">
      <c r="B3562" t="s">
        <v>1207</v>
      </c>
      <c r="C3562">
        <f>INDEX(NationalTeams!B:B,MATCH(B3562,NationalTeams!C:C,0))</f>
        <v>438</v>
      </c>
      <c r="D3562" t="s">
        <v>1229</v>
      </c>
      <c r="E3562">
        <f>INDEX(TeamSports!B:B,MATCH(D3562,TeamSports!C:C,0))</f>
        <v>52</v>
      </c>
      <c r="F3562">
        <f>INDEX(RanksTable!Z:Z,MATCH(B3562,RanksTable!B:B,0))</f>
        <v>5</v>
      </c>
      <c r="H3562" t="str">
        <f t="shared" si="55"/>
        <v>INSERT INTO "TeamRanks" (team_id,team_sport_id,team_rank) VALUES (438,52,5);</v>
      </c>
    </row>
    <row r="3563" spans="2:8" x14ac:dyDescent="0.25">
      <c r="B3563" t="s">
        <v>1208</v>
      </c>
      <c r="C3563">
        <f>INDEX(NationalTeams!B:B,MATCH(B3563,NationalTeams!C:C,0))</f>
        <v>439</v>
      </c>
      <c r="D3563" t="s">
        <v>1229</v>
      </c>
      <c r="E3563">
        <f>INDEX(TeamSports!B:B,MATCH(D3563,TeamSports!C:C,0))</f>
        <v>52</v>
      </c>
      <c r="F3563">
        <f>INDEX(RanksTable!Z:Z,MATCH(B3563,RanksTable!B:B,0))</f>
        <v>7</v>
      </c>
      <c r="H3563" t="str">
        <f t="shared" si="55"/>
        <v>INSERT INTO "TeamRanks" (team_id,team_sport_id,team_rank) VALUES (439,52,7);</v>
      </c>
    </row>
    <row r="3564" spans="2:8" x14ac:dyDescent="0.25">
      <c r="B3564" t="s">
        <v>1209</v>
      </c>
      <c r="C3564">
        <f>INDEX(NationalTeams!B:B,MATCH(B3564,NationalTeams!C:C,0))</f>
        <v>440</v>
      </c>
      <c r="D3564" t="s">
        <v>1229</v>
      </c>
      <c r="E3564">
        <f>INDEX(TeamSports!B:B,MATCH(D3564,TeamSports!C:C,0))</f>
        <v>52</v>
      </c>
      <c r="F3564">
        <f>INDEX(RanksTable!Z:Z,MATCH(B3564,RanksTable!B:B,0))</f>
        <v>7</v>
      </c>
      <c r="H3564" t="str">
        <f t="shared" si="55"/>
        <v>INSERT INTO "TeamRanks" (team_id,team_sport_id,team_rank) VALUES (440,52,7);</v>
      </c>
    </row>
    <row r="3565" spans="2:8" x14ac:dyDescent="0.25">
      <c r="B3565" t="s">
        <v>1210</v>
      </c>
      <c r="C3565">
        <f>INDEX(NationalTeams!B:B,MATCH(B3565,NationalTeams!C:C,0))</f>
        <v>441</v>
      </c>
      <c r="D3565" t="s">
        <v>1229</v>
      </c>
      <c r="E3565">
        <f>INDEX(TeamSports!B:B,MATCH(D3565,TeamSports!C:C,0))</f>
        <v>52</v>
      </c>
      <c r="F3565">
        <f>INDEX(RanksTable!Z:Z,MATCH(B3565,RanksTable!B:B,0))</f>
        <v>7</v>
      </c>
      <c r="H3565" t="str">
        <f t="shared" si="55"/>
        <v>INSERT INTO "TeamRanks" (team_id,team_sport_id,team_rank) VALUES (441,52,7);</v>
      </c>
    </row>
    <row r="3566" spans="2:8" x14ac:dyDescent="0.25">
      <c r="B3566" t="s">
        <v>1211</v>
      </c>
      <c r="C3566">
        <f>INDEX(NationalTeams!B:B,MATCH(B3566,NationalTeams!C:C,0))</f>
        <v>442</v>
      </c>
      <c r="D3566" t="s">
        <v>1229</v>
      </c>
      <c r="E3566">
        <f>INDEX(TeamSports!B:B,MATCH(D3566,TeamSports!C:C,0))</f>
        <v>52</v>
      </c>
      <c r="F3566">
        <f>INDEX(RanksTable!Z:Z,MATCH(B3566,RanksTable!B:B,0))</f>
        <v>7</v>
      </c>
      <c r="H3566" t="str">
        <f t="shared" si="55"/>
        <v>INSERT INTO "TeamRanks" (team_id,team_sport_id,team_rank) VALUES (442,52,7);</v>
      </c>
    </row>
    <row r="3567" spans="2:8" x14ac:dyDescent="0.25">
      <c r="B3567" t="s">
        <v>1212</v>
      </c>
      <c r="C3567">
        <f>INDEX(NationalTeams!B:B,MATCH(B3567,NationalTeams!C:C,0))</f>
        <v>443</v>
      </c>
      <c r="D3567" t="s">
        <v>1229</v>
      </c>
      <c r="E3567">
        <f>INDEX(TeamSports!B:B,MATCH(D3567,TeamSports!C:C,0))</f>
        <v>52</v>
      </c>
      <c r="F3567">
        <f>INDEX(RanksTable!Z:Z,MATCH(B3567,RanksTable!B:B,0))</f>
        <v>7</v>
      </c>
      <c r="H3567" t="str">
        <f t="shared" si="55"/>
        <v>INSERT INTO "TeamRanks" (team_id,team_sport_id,team_rank) VALUES (443,52,7);</v>
      </c>
    </row>
    <row r="3568" spans="2:8" x14ac:dyDescent="0.25">
      <c r="B3568" t="s">
        <v>1213</v>
      </c>
      <c r="C3568">
        <f>INDEX(NationalTeams!B:B,MATCH(B3568,NationalTeams!C:C,0))</f>
        <v>444</v>
      </c>
      <c r="D3568" t="s">
        <v>1229</v>
      </c>
      <c r="E3568">
        <f>INDEX(TeamSports!B:B,MATCH(D3568,TeamSports!C:C,0))</f>
        <v>52</v>
      </c>
      <c r="F3568">
        <f>INDEX(RanksTable!Z:Z,MATCH(B3568,RanksTable!B:B,0))</f>
        <v>7</v>
      </c>
      <c r="H3568" t="str">
        <f t="shared" si="55"/>
        <v>INSERT INTO "TeamRanks" (team_id,team_sport_id,team_rank) VALUES (444,52,7);</v>
      </c>
    </row>
    <row r="3569" spans="2:8" x14ac:dyDescent="0.25">
      <c r="B3569" t="s">
        <v>1214</v>
      </c>
      <c r="C3569">
        <f>INDEX(NationalTeams!B:B,MATCH(B3569,NationalTeams!C:C,0))</f>
        <v>445</v>
      </c>
      <c r="D3569" t="s">
        <v>1229</v>
      </c>
      <c r="E3569">
        <f>INDEX(TeamSports!B:B,MATCH(D3569,TeamSports!C:C,0))</f>
        <v>52</v>
      </c>
      <c r="F3569">
        <f>INDEX(RanksTable!Z:Z,MATCH(B3569,RanksTable!B:B,0))</f>
        <v>7</v>
      </c>
      <c r="H3569" t="str">
        <f t="shared" si="55"/>
        <v>INSERT INTO "TeamRanks" (team_id,team_sport_id,team_rank) VALUES (445,52,7);</v>
      </c>
    </row>
    <row r="3570" spans="2:8" x14ac:dyDescent="0.25">
      <c r="B3570" t="s">
        <v>1215</v>
      </c>
      <c r="C3570">
        <f>INDEX(NationalTeams!B:B,MATCH(B3570,NationalTeams!C:C,0))</f>
        <v>446</v>
      </c>
      <c r="D3570" t="s">
        <v>1229</v>
      </c>
      <c r="E3570">
        <f>INDEX(TeamSports!B:B,MATCH(D3570,TeamSports!C:C,0))</f>
        <v>52</v>
      </c>
      <c r="F3570">
        <f>INDEX(RanksTable!Z:Z,MATCH(B3570,RanksTable!B:B,0))</f>
        <v>7</v>
      </c>
      <c r="H3570" t="str">
        <f t="shared" si="55"/>
        <v>INSERT INTO "TeamRanks" (team_id,team_sport_id,team_rank) VALUES (446,52,7);</v>
      </c>
    </row>
    <row r="3571" spans="2:8" x14ac:dyDescent="0.25">
      <c r="B3571" t="s">
        <v>440</v>
      </c>
      <c r="C3571">
        <f>INDEX(NationalTeams!B:B,MATCH(B3571,NationalTeams!C:C,0))</f>
        <v>1</v>
      </c>
      <c r="D3571" t="s">
        <v>1246</v>
      </c>
      <c r="E3571">
        <f>INDEX(TeamSports!B:B,MATCH(D3571,TeamSports!C:C,0))</f>
        <v>31</v>
      </c>
      <c r="F3571">
        <f>INDEX(RanksTable!M:M,MATCH(B3571,RanksTable!B:B,0))</f>
        <v>7</v>
      </c>
      <c r="H3571" t="str">
        <f t="shared" si="55"/>
        <v>INSERT INTO "TeamRanks" (team_id,team_sport_id,team_rank) VALUES (1,31,7);</v>
      </c>
    </row>
    <row r="3572" spans="2:8" x14ac:dyDescent="0.25">
      <c r="B3572" t="s">
        <v>321</v>
      </c>
      <c r="C3572">
        <f>INDEX(NationalTeams!B:B,MATCH(B3572,NationalTeams!C:C,0))</f>
        <v>2</v>
      </c>
      <c r="D3572" t="s">
        <v>1246</v>
      </c>
      <c r="E3572">
        <f>INDEX(TeamSports!B:B,MATCH(D3572,TeamSports!C:C,0))</f>
        <v>31</v>
      </c>
      <c r="F3572">
        <f>INDEX(RanksTable!M:M,MATCH(B3572,RanksTable!B:B,0))</f>
        <v>7</v>
      </c>
      <c r="H3572" t="str">
        <f t="shared" si="55"/>
        <v>INSERT INTO "TeamRanks" (team_id,team_sport_id,team_rank) VALUES (2,31,7);</v>
      </c>
    </row>
    <row r="3573" spans="2:8" x14ac:dyDescent="0.25">
      <c r="B3573" t="s">
        <v>520</v>
      </c>
      <c r="C3573">
        <f>INDEX(NationalTeams!B:B,MATCH(B3573,NationalTeams!C:C,0))</f>
        <v>3</v>
      </c>
      <c r="D3573" t="s">
        <v>1246</v>
      </c>
      <c r="E3573">
        <f>INDEX(TeamSports!B:B,MATCH(D3573,TeamSports!C:C,0))</f>
        <v>31</v>
      </c>
      <c r="F3573">
        <f>INDEX(RanksTable!M:M,MATCH(B3573,RanksTable!B:B,0))</f>
        <v>7</v>
      </c>
      <c r="H3573" t="str">
        <f t="shared" si="55"/>
        <v>INSERT INTO "TeamRanks" (team_id,team_sport_id,team_rank) VALUES (3,31,7);</v>
      </c>
    </row>
    <row r="3574" spans="2:8" x14ac:dyDescent="0.25">
      <c r="B3574" t="s">
        <v>489</v>
      </c>
      <c r="C3574">
        <f>INDEX(NationalTeams!B:B,MATCH(B3574,NationalTeams!C:C,0))</f>
        <v>4</v>
      </c>
      <c r="D3574" t="s">
        <v>1246</v>
      </c>
      <c r="E3574">
        <f>INDEX(TeamSports!B:B,MATCH(D3574,TeamSports!C:C,0))</f>
        <v>31</v>
      </c>
      <c r="F3574">
        <f>INDEX(RanksTable!M:M,MATCH(B3574,RanksTable!B:B,0))</f>
        <v>3</v>
      </c>
      <c r="H3574" t="str">
        <f t="shared" si="55"/>
        <v>INSERT INTO "TeamRanks" (team_id,team_sport_id,team_rank) VALUES (4,31,3);</v>
      </c>
    </row>
    <row r="3575" spans="2:8" x14ac:dyDescent="0.25">
      <c r="B3575" t="s">
        <v>329</v>
      </c>
      <c r="C3575">
        <f>INDEX(NationalTeams!B:B,MATCH(B3575,NationalTeams!C:C,0))</f>
        <v>5</v>
      </c>
      <c r="D3575" t="s">
        <v>1246</v>
      </c>
      <c r="E3575">
        <f>INDEX(TeamSports!B:B,MATCH(D3575,TeamSports!C:C,0))</f>
        <v>31</v>
      </c>
      <c r="F3575">
        <f>INDEX(RanksTable!M:M,MATCH(B3575,RanksTable!B:B,0))</f>
        <v>7</v>
      </c>
      <c r="H3575" t="str">
        <f t="shared" si="55"/>
        <v>INSERT INTO "TeamRanks" (team_id,team_sport_id,team_rank) VALUES (5,31,7);</v>
      </c>
    </row>
    <row r="3576" spans="2:8" x14ac:dyDescent="0.25">
      <c r="B3576" t="s">
        <v>538</v>
      </c>
      <c r="C3576">
        <f>INDEX(NationalTeams!B:B,MATCH(B3576,NationalTeams!C:C,0))</f>
        <v>6</v>
      </c>
      <c r="D3576" t="s">
        <v>1246</v>
      </c>
      <c r="E3576">
        <f>INDEX(TeamSports!B:B,MATCH(D3576,TeamSports!C:C,0))</f>
        <v>31</v>
      </c>
      <c r="F3576">
        <f>INDEX(RanksTable!M:M,MATCH(B3576,RanksTable!B:B,0))</f>
        <v>5</v>
      </c>
      <c r="H3576" t="str">
        <f t="shared" si="55"/>
        <v>INSERT INTO "TeamRanks" (team_id,team_sport_id,team_rank) VALUES (6,31,5);</v>
      </c>
    </row>
    <row r="3577" spans="2:8" x14ac:dyDescent="0.25">
      <c r="B3577" t="s">
        <v>357</v>
      </c>
      <c r="C3577">
        <f>INDEX(NationalTeams!B:B,MATCH(B3577,NationalTeams!C:C,0))</f>
        <v>7</v>
      </c>
      <c r="D3577" t="s">
        <v>1246</v>
      </c>
      <c r="E3577">
        <f>INDEX(TeamSports!B:B,MATCH(D3577,TeamSports!C:C,0))</f>
        <v>31</v>
      </c>
      <c r="F3577">
        <f>INDEX(RanksTable!M:M,MATCH(B3577,RanksTable!B:B,0))</f>
        <v>7</v>
      </c>
      <c r="H3577" t="str">
        <f t="shared" si="55"/>
        <v>INSERT INTO "TeamRanks" (team_id,team_sport_id,team_rank) VALUES (7,31,7);</v>
      </c>
    </row>
    <row r="3578" spans="2:8" x14ac:dyDescent="0.25">
      <c r="B3578" t="s">
        <v>420</v>
      </c>
      <c r="C3578">
        <f>INDEX(NationalTeams!B:B,MATCH(B3578,NationalTeams!C:C,0))</f>
        <v>8</v>
      </c>
      <c r="D3578" t="s">
        <v>1246</v>
      </c>
      <c r="E3578">
        <f>INDEX(TeamSports!B:B,MATCH(D3578,TeamSports!C:C,0))</f>
        <v>31</v>
      </c>
      <c r="F3578">
        <f>INDEX(RanksTable!M:M,MATCH(B3578,RanksTable!B:B,0))</f>
        <v>7</v>
      </c>
      <c r="H3578" t="str">
        <f t="shared" si="55"/>
        <v>INSERT INTO "TeamRanks" (team_id,team_sport_id,team_rank) VALUES (8,31,7);</v>
      </c>
    </row>
    <row r="3579" spans="2:8" x14ac:dyDescent="0.25">
      <c r="B3579" t="s">
        <v>400</v>
      </c>
      <c r="C3579">
        <f>INDEX(NationalTeams!B:B,MATCH(B3579,NationalTeams!C:C,0))</f>
        <v>9</v>
      </c>
      <c r="D3579" t="s">
        <v>1246</v>
      </c>
      <c r="E3579">
        <f>INDEX(TeamSports!B:B,MATCH(D3579,TeamSports!C:C,0))</f>
        <v>31</v>
      </c>
      <c r="F3579">
        <f>INDEX(RanksTable!M:M,MATCH(B3579,RanksTable!B:B,0))</f>
        <v>7</v>
      </c>
      <c r="H3579" t="str">
        <f t="shared" si="55"/>
        <v>INSERT INTO "TeamRanks" (team_id,team_sport_id,team_rank) VALUES (9,31,7);</v>
      </c>
    </row>
    <row r="3580" spans="2:8" x14ac:dyDescent="0.25">
      <c r="B3580" t="s">
        <v>428</v>
      </c>
      <c r="C3580">
        <f>INDEX(NationalTeams!B:B,MATCH(B3580,NationalTeams!C:C,0))</f>
        <v>10</v>
      </c>
      <c r="D3580" t="s">
        <v>1246</v>
      </c>
      <c r="E3580">
        <f>INDEX(TeamSports!B:B,MATCH(D3580,TeamSports!C:C,0))</f>
        <v>31</v>
      </c>
      <c r="F3580">
        <f>INDEX(RanksTable!M:M,MATCH(B3580,RanksTable!B:B,0))</f>
        <v>7</v>
      </c>
      <c r="H3580" t="str">
        <f t="shared" si="55"/>
        <v>INSERT INTO "TeamRanks" (team_id,team_sport_id,team_rank) VALUES (10,31,7);</v>
      </c>
    </row>
    <row r="3581" spans="2:8" x14ac:dyDescent="0.25">
      <c r="B3581" t="s">
        <v>324</v>
      </c>
      <c r="C3581">
        <f>INDEX(NationalTeams!B:B,MATCH(B3581,NationalTeams!C:C,0))</f>
        <v>11</v>
      </c>
      <c r="D3581" t="s">
        <v>1246</v>
      </c>
      <c r="E3581">
        <f>INDEX(TeamSports!B:B,MATCH(D3581,TeamSports!C:C,0))</f>
        <v>31</v>
      </c>
      <c r="F3581">
        <f>INDEX(RanksTable!M:M,MATCH(B3581,RanksTable!B:B,0))</f>
        <v>3</v>
      </c>
      <c r="H3581" t="str">
        <f t="shared" si="55"/>
        <v>INSERT INTO "TeamRanks" (team_id,team_sport_id,team_rank) VALUES (11,31,3);</v>
      </c>
    </row>
    <row r="3582" spans="2:8" x14ac:dyDescent="0.25">
      <c r="B3582" t="s">
        <v>376</v>
      </c>
      <c r="C3582">
        <f>INDEX(NationalTeams!B:B,MATCH(B3582,NationalTeams!C:C,0))</f>
        <v>12</v>
      </c>
      <c r="D3582" t="s">
        <v>1246</v>
      </c>
      <c r="E3582">
        <f>INDEX(TeamSports!B:B,MATCH(D3582,TeamSports!C:C,0))</f>
        <v>31</v>
      </c>
      <c r="F3582">
        <f>INDEX(RanksTable!M:M,MATCH(B3582,RanksTable!B:B,0))</f>
        <v>1</v>
      </c>
      <c r="H3582" t="str">
        <f t="shared" si="55"/>
        <v>INSERT INTO "TeamRanks" (team_id,team_sport_id,team_rank) VALUES (12,31,1);</v>
      </c>
    </row>
    <row r="3583" spans="2:8" x14ac:dyDescent="0.25">
      <c r="B3583" t="s">
        <v>529</v>
      </c>
      <c r="C3583">
        <f>INDEX(NationalTeams!B:B,MATCH(B3583,NationalTeams!C:C,0))</f>
        <v>13</v>
      </c>
      <c r="D3583" t="s">
        <v>1246</v>
      </c>
      <c r="E3583">
        <f>INDEX(TeamSports!B:B,MATCH(D3583,TeamSports!C:C,0))</f>
        <v>31</v>
      </c>
      <c r="F3583">
        <f>INDEX(RanksTable!M:M,MATCH(B3583,RanksTable!B:B,0))</f>
        <v>7</v>
      </c>
      <c r="H3583" t="str">
        <f t="shared" si="55"/>
        <v>INSERT INTO "TeamRanks" (team_id,team_sport_id,team_rank) VALUES (13,31,7);</v>
      </c>
    </row>
    <row r="3584" spans="2:8" x14ac:dyDescent="0.25">
      <c r="B3584" t="s">
        <v>415</v>
      </c>
      <c r="C3584">
        <f>INDEX(NationalTeams!B:B,MATCH(B3584,NationalTeams!C:C,0))</f>
        <v>14</v>
      </c>
      <c r="D3584" t="s">
        <v>1246</v>
      </c>
      <c r="E3584">
        <f>INDEX(TeamSports!B:B,MATCH(D3584,TeamSports!C:C,0))</f>
        <v>31</v>
      </c>
      <c r="F3584">
        <f>INDEX(RanksTable!M:M,MATCH(B3584,RanksTable!B:B,0))</f>
        <v>7</v>
      </c>
      <c r="H3584" t="str">
        <f t="shared" si="55"/>
        <v>INSERT INTO "TeamRanks" (team_id,team_sport_id,team_rank) VALUES (14,31,7);</v>
      </c>
    </row>
    <row r="3585" spans="2:8" x14ac:dyDescent="0.25">
      <c r="B3585" t="s">
        <v>424</v>
      </c>
      <c r="C3585">
        <f>INDEX(NationalTeams!B:B,MATCH(B3585,NationalTeams!C:C,0))</f>
        <v>15</v>
      </c>
      <c r="D3585" t="s">
        <v>1246</v>
      </c>
      <c r="E3585">
        <f>INDEX(TeamSports!B:B,MATCH(D3585,TeamSports!C:C,0))</f>
        <v>31</v>
      </c>
      <c r="F3585">
        <f>INDEX(RanksTable!M:M,MATCH(B3585,RanksTable!B:B,0))</f>
        <v>7</v>
      </c>
      <c r="H3585" t="str">
        <f t="shared" si="55"/>
        <v>INSERT INTO "TeamRanks" (team_id,team_sport_id,team_rank) VALUES (15,31,7);</v>
      </c>
    </row>
    <row r="3586" spans="2:8" x14ac:dyDescent="0.25">
      <c r="B3586" t="s">
        <v>426</v>
      </c>
      <c r="C3586">
        <f>INDEX(NationalTeams!B:B,MATCH(B3586,NationalTeams!C:C,0))</f>
        <v>16</v>
      </c>
      <c r="D3586" t="s">
        <v>1246</v>
      </c>
      <c r="E3586">
        <f>INDEX(TeamSports!B:B,MATCH(D3586,TeamSports!C:C,0))</f>
        <v>31</v>
      </c>
      <c r="F3586">
        <f>INDEX(RanksTable!M:M,MATCH(B3586,RanksTable!B:B,0))</f>
        <v>1</v>
      </c>
      <c r="H3586" t="str">
        <f t="shared" si="55"/>
        <v>INSERT INTO "TeamRanks" (team_id,team_sport_id,team_rank) VALUES (16,31,1);</v>
      </c>
    </row>
    <row r="3587" spans="2:8" x14ac:dyDescent="0.25">
      <c r="B3587" t="s">
        <v>514</v>
      </c>
      <c r="C3587">
        <f>INDEX(NationalTeams!B:B,MATCH(B3587,NationalTeams!C:C,0))</f>
        <v>17</v>
      </c>
      <c r="D3587" t="s">
        <v>1246</v>
      </c>
      <c r="E3587">
        <f>INDEX(TeamSports!B:B,MATCH(D3587,TeamSports!C:C,0))</f>
        <v>31</v>
      </c>
      <c r="F3587">
        <f>INDEX(RanksTable!M:M,MATCH(B3587,RanksTable!B:B,0))</f>
        <v>5</v>
      </c>
      <c r="H3587" t="str">
        <f t="shared" si="55"/>
        <v>INSERT INTO "TeamRanks" (team_id,team_sport_id,team_rank) VALUES (17,31,5);</v>
      </c>
    </row>
    <row r="3588" spans="2:8" x14ac:dyDescent="0.25">
      <c r="B3588" t="s">
        <v>535</v>
      </c>
      <c r="C3588">
        <f>INDEX(NationalTeams!B:B,MATCH(B3588,NationalTeams!C:C,0))</f>
        <v>18</v>
      </c>
      <c r="D3588" t="s">
        <v>1246</v>
      </c>
      <c r="E3588">
        <f>INDEX(TeamSports!B:B,MATCH(D3588,TeamSports!C:C,0))</f>
        <v>31</v>
      </c>
      <c r="F3588">
        <f>INDEX(RanksTable!M:M,MATCH(B3588,RanksTable!B:B,0))</f>
        <v>7</v>
      </c>
      <c r="H3588" t="str">
        <f t="shared" ref="H3588:H3651" si="56">_xlfn.CONCAT($H$1,$L$1,$C$1,$L$1," ",$J$1,$C$2,$N$1,$E$2,$N$1,$F$2,$K$1,$I$1,$J$1,C3588,$N$1,E3588,$N$1,F3588,$K$1,$O$1)</f>
        <v>INSERT INTO "TeamRanks" (team_id,team_sport_id,team_rank) VALUES (18,31,7);</v>
      </c>
    </row>
    <row r="3589" spans="2:8" x14ac:dyDescent="0.25">
      <c r="B3589" t="s">
        <v>419</v>
      </c>
      <c r="C3589">
        <f>INDEX(NationalTeams!B:B,MATCH(B3589,NationalTeams!C:C,0))</f>
        <v>19</v>
      </c>
      <c r="D3589" t="s">
        <v>1246</v>
      </c>
      <c r="E3589">
        <f>INDEX(TeamSports!B:B,MATCH(D3589,TeamSports!C:C,0))</f>
        <v>31</v>
      </c>
      <c r="F3589">
        <f>INDEX(RanksTable!M:M,MATCH(B3589,RanksTable!B:B,0))</f>
        <v>6</v>
      </c>
      <c r="H3589" t="str">
        <f t="shared" si="56"/>
        <v>INSERT INTO "TeamRanks" (team_id,team_sport_id,team_rank) VALUES (19,31,6);</v>
      </c>
    </row>
    <row r="3590" spans="2:8" x14ac:dyDescent="0.25">
      <c r="B3590" t="s">
        <v>433</v>
      </c>
      <c r="C3590">
        <f>INDEX(NationalTeams!B:B,MATCH(B3590,NationalTeams!C:C,0))</f>
        <v>20</v>
      </c>
      <c r="D3590" t="s">
        <v>1246</v>
      </c>
      <c r="E3590">
        <f>INDEX(TeamSports!B:B,MATCH(D3590,TeamSports!C:C,0))</f>
        <v>31</v>
      </c>
      <c r="F3590">
        <f>INDEX(RanksTable!M:M,MATCH(B3590,RanksTable!B:B,0))</f>
        <v>7</v>
      </c>
      <c r="H3590" t="str">
        <f t="shared" si="56"/>
        <v>INSERT INTO "TeamRanks" (team_id,team_sport_id,team_rank) VALUES (20,31,7);</v>
      </c>
    </row>
    <row r="3591" spans="2:8" x14ac:dyDescent="0.25">
      <c r="B3591" t="s">
        <v>465</v>
      </c>
      <c r="C3591">
        <f>INDEX(NationalTeams!B:B,MATCH(B3591,NationalTeams!C:C,0))</f>
        <v>21</v>
      </c>
      <c r="D3591" t="s">
        <v>1246</v>
      </c>
      <c r="E3591">
        <f>INDEX(TeamSports!B:B,MATCH(D3591,TeamSports!C:C,0))</f>
        <v>31</v>
      </c>
      <c r="F3591">
        <f>INDEX(RanksTable!M:M,MATCH(B3591,RanksTable!B:B,0))</f>
        <v>7</v>
      </c>
      <c r="H3591" t="str">
        <f t="shared" si="56"/>
        <v>INSERT INTO "TeamRanks" (team_id,team_sport_id,team_rank) VALUES (21,31,7);</v>
      </c>
    </row>
    <row r="3592" spans="2:8" x14ac:dyDescent="0.25">
      <c r="B3592" t="s">
        <v>408</v>
      </c>
      <c r="C3592">
        <f>INDEX(NationalTeams!B:B,MATCH(B3592,NationalTeams!C:C,0))</f>
        <v>22</v>
      </c>
      <c r="D3592" t="s">
        <v>1246</v>
      </c>
      <c r="E3592">
        <f>INDEX(TeamSports!B:B,MATCH(D3592,TeamSports!C:C,0))</f>
        <v>31</v>
      </c>
      <c r="F3592">
        <f>INDEX(RanksTable!M:M,MATCH(B3592,RanksTable!B:B,0))</f>
        <v>5</v>
      </c>
      <c r="H3592" t="str">
        <f t="shared" si="56"/>
        <v>INSERT INTO "TeamRanks" (team_id,team_sport_id,team_rank) VALUES (22,31,5);</v>
      </c>
    </row>
    <row r="3593" spans="2:8" x14ac:dyDescent="0.25">
      <c r="B3593" t="s">
        <v>505</v>
      </c>
      <c r="C3593">
        <f>INDEX(NationalTeams!B:B,MATCH(B3593,NationalTeams!C:C,0))</f>
        <v>23</v>
      </c>
      <c r="D3593" t="s">
        <v>1246</v>
      </c>
      <c r="E3593">
        <f>INDEX(TeamSports!B:B,MATCH(D3593,TeamSports!C:C,0))</f>
        <v>31</v>
      </c>
      <c r="F3593">
        <f>INDEX(RanksTable!M:M,MATCH(B3593,RanksTable!B:B,0))</f>
        <v>3</v>
      </c>
      <c r="H3593" t="str">
        <f t="shared" si="56"/>
        <v>INSERT INTO "TeamRanks" (team_id,team_sport_id,team_rank) VALUES (23,31,3);</v>
      </c>
    </row>
    <row r="3594" spans="2:8" x14ac:dyDescent="0.25">
      <c r="B3594" t="s">
        <v>334</v>
      </c>
      <c r="C3594">
        <f>INDEX(NationalTeams!B:B,MATCH(B3594,NationalTeams!C:C,0))</f>
        <v>24</v>
      </c>
      <c r="D3594" t="s">
        <v>1246</v>
      </c>
      <c r="E3594">
        <f>INDEX(TeamSports!B:B,MATCH(D3594,TeamSports!C:C,0))</f>
        <v>31</v>
      </c>
      <c r="F3594">
        <f>INDEX(RanksTable!M:M,MATCH(B3594,RanksTable!B:B,0))</f>
        <v>7</v>
      </c>
      <c r="H3594" t="str">
        <f t="shared" si="56"/>
        <v>INSERT INTO "TeamRanks" (team_id,team_sport_id,team_rank) VALUES (24,31,7);</v>
      </c>
    </row>
    <row r="3595" spans="2:8" x14ac:dyDescent="0.25">
      <c r="B3595" t="s">
        <v>337</v>
      </c>
      <c r="C3595">
        <f>INDEX(NationalTeams!B:B,MATCH(B3595,NationalTeams!C:C,0))</f>
        <v>25</v>
      </c>
      <c r="D3595" t="s">
        <v>1246</v>
      </c>
      <c r="E3595">
        <f>INDEX(TeamSports!B:B,MATCH(D3595,TeamSports!C:C,0))</f>
        <v>31</v>
      </c>
      <c r="F3595">
        <f>INDEX(RanksTable!M:M,MATCH(B3595,RanksTable!B:B,0))</f>
        <v>7</v>
      </c>
      <c r="H3595" t="str">
        <f t="shared" si="56"/>
        <v>INSERT INTO "TeamRanks" (team_id,team_sport_id,team_rank) VALUES (25,31,7);</v>
      </c>
    </row>
    <row r="3596" spans="2:8" x14ac:dyDescent="0.25">
      <c r="B3596" t="s">
        <v>403</v>
      </c>
      <c r="C3596">
        <f>INDEX(NationalTeams!B:B,MATCH(B3596,NationalTeams!C:C,0))</f>
        <v>26</v>
      </c>
      <c r="D3596" t="s">
        <v>1246</v>
      </c>
      <c r="E3596">
        <f>INDEX(TeamSports!B:B,MATCH(D3596,TeamSports!C:C,0))</f>
        <v>31</v>
      </c>
      <c r="F3596">
        <f>INDEX(RanksTable!M:M,MATCH(B3596,RanksTable!B:B,0))</f>
        <v>5</v>
      </c>
      <c r="H3596" t="str">
        <f t="shared" si="56"/>
        <v>INSERT INTO "TeamRanks" (team_id,team_sport_id,team_rank) VALUES (26,31,5);</v>
      </c>
    </row>
    <row r="3597" spans="2:8" x14ac:dyDescent="0.25">
      <c r="B3597" t="s">
        <v>525</v>
      </c>
      <c r="C3597">
        <f>INDEX(NationalTeams!B:B,MATCH(B3597,NationalTeams!C:C,0))</f>
        <v>27</v>
      </c>
      <c r="D3597" t="s">
        <v>1246</v>
      </c>
      <c r="E3597">
        <f>INDEX(TeamSports!B:B,MATCH(D3597,TeamSports!C:C,0))</f>
        <v>31</v>
      </c>
      <c r="F3597">
        <f>INDEX(RanksTable!M:M,MATCH(B3597,RanksTable!B:B,0))</f>
        <v>7</v>
      </c>
      <c r="H3597" t="str">
        <f t="shared" si="56"/>
        <v>INSERT INTO "TeamRanks" (team_id,team_sport_id,team_rank) VALUES (27,31,7);</v>
      </c>
    </row>
    <row r="3598" spans="2:8" x14ac:dyDescent="0.25">
      <c r="B3598" t="s">
        <v>453</v>
      </c>
      <c r="C3598">
        <f>INDEX(NationalTeams!B:B,MATCH(B3598,NationalTeams!C:C,0))</f>
        <v>28</v>
      </c>
      <c r="D3598" t="s">
        <v>1246</v>
      </c>
      <c r="E3598">
        <f>INDEX(TeamSports!B:B,MATCH(D3598,TeamSports!C:C,0))</f>
        <v>31</v>
      </c>
      <c r="F3598">
        <f>INDEX(RanksTable!M:M,MATCH(B3598,RanksTable!B:B,0))</f>
        <v>7</v>
      </c>
      <c r="H3598" t="str">
        <f t="shared" si="56"/>
        <v>INSERT INTO "TeamRanks" (team_id,team_sport_id,team_rank) VALUES (28,31,7);</v>
      </c>
    </row>
    <row r="3599" spans="2:8" x14ac:dyDescent="0.25">
      <c r="B3599" t="s">
        <v>353</v>
      </c>
      <c r="C3599">
        <f>INDEX(NationalTeams!B:B,MATCH(B3599,NationalTeams!C:C,0))</f>
        <v>29</v>
      </c>
      <c r="D3599" t="s">
        <v>1246</v>
      </c>
      <c r="E3599">
        <f>INDEX(TeamSports!B:B,MATCH(D3599,TeamSports!C:C,0))</f>
        <v>31</v>
      </c>
      <c r="F3599">
        <f>INDEX(RanksTable!M:M,MATCH(B3599,RanksTable!B:B,0))</f>
        <v>7</v>
      </c>
      <c r="H3599" t="str">
        <f t="shared" si="56"/>
        <v>INSERT INTO "TeamRanks" (team_id,team_sport_id,team_rank) VALUES (29,31,7);</v>
      </c>
    </row>
    <row r="3600" spans="2:8" x14ac:dyDescent="0.25">
      <c r="B3600" t="s">
        <v>516</v>
      </c>
      <c r="C3600">
        <f>INDEX(NationalTeams!B:B,MATCH(B3600,NationalTeams!C:C,0))</f>
        <v>30</v>
      </c>
      <c r="D3600" t="s">
        <v>1246</v>
      </c>
      <c r="E3600">
        <f>INDEX(TeamSports!B:B,MATCH(D3600,TeamSports!C:C,0))</f>
        <v>31</v>
      </c>
      <c r="F3600">
        <f>INDEX(RanksTable!M:M,MATCH(B3600,RanksTable!B:B,0))</f>
        <v>6</v>
      </c>
      <c r="H3600" t="str">
        <f t="shared" si="56"/>
        <v>INSERT INTO "TeamRanks" (team_id,team_sport_id,team_rank) VALUES (30,31,6);</v>
      </c>
    </row>
    <row r="3601" spans="2:8" x14ac:dyDescent="0.25">
      <c r="B3601" t="s">
        <v>340</v>
      </c>
      <c r="C3601">
        <f>INDEX(NationalTeams!B:B,MATCH(B3601,NationalTeams!C:C,0))</f>
        <v>31</v>
      </c>
      <c r="D3601" t="s">
        <v>1246</v>
      </c>
      <c r="E3601">
        <f>INDEX(TeamSports!B:B,MATCH(D3601,TeamSports!C:C,0))</f>
        <v>31</v>
      </c>
      <c r="F3601">
        <f>INDEX(RanksTable!M:M,MATCH(B3601,RanksTable!B:B,0))</f>
        <v>5</v>
      </c>
      <c r="H3601" t="str">
        <f t="shared" si="56"/>
        <v>INSERT INTO "TeamRanks" (team_id,team_sport_id,team_rank) VALUES (31,31,5);</v>
      </c>
    </row>
    <row r="3602" spans="2:8" x14ac:dyDescent="0.25">
      <c r="B3602" t="s">
        <v>327</v>
      </c>
      <c r="C3602">
        <f>INDEX(NationalTeams!B:B,MATCH(B3602,NationalTeams!C:C,0))</f>
        <v>32</v>
      </c>
      <c r="D3602" t="s">
        <v>1246</v>
      </c>
      <c r="E3602">
        <f>INDEX(TeamSports!B:B,MATCH(D3602,TeamSports!C:C,0))</f>
        <v>31</v>
      </c>
      <c r="F3602">
        <f>INDEX(RanksTable!M:M,MATCH(B3602,RanksTable!B:B,0))</f>
        <v>3</v>
      </c>
      <c r="H3602" t="str">
        <f t="shared" si="56"/>
        <v>INSERT INTO "TeamRanks" (team_id,team_sport_id,team_rank) VALUES (32,31,3);</v>
      </c>
    </row>
    <row r="3603" spans="2:8" x14ac:dyDescent="0.25">
      <c r="B3603" t="s">
        <v>478</v>
      </c>
      <c r="C3603">
        <f>INDEX(NationalTeams!B:B,MATCH(B3603,NationalTeams!C:C,0))</f>
        <v>33</v>
      </c>
      <c r="D3603" t="s">
        <v>1246</v>
      </c>
      <c r="E3603">
        <f>INDEX(TeamSports!B:B,MATCH(D3603,TeamSports!C:C,0))</f>
        <v>31</v>
      </c>
      <c r="F3603">
        <f>INDEX(RanksTable!M:M,MATCH(B3603,RanksTable!B:B,0))</f>
        <v>7</v>
      </c>
      <c r="H3603" t="str">
        <f t="shared" si="56"/>
        <v>INSERT INTO "TeamRanks" (team_id,team_sport_id,team_rank) VALUES (33,31,7);</v>
      </c>
    </row>
    <row r="3604" spans="2:8" x14ac:dyDescent="0.25">
      <c r="B3604" t="s">
        <v>510</v>
      </c>
      <c r="C3604">
        <f>INDEX(NationalTeams!B:B,MATCH(B3604,NationalTeams!C:C,0))</f>
        <v>34</v>
      </c>
      <c r="D3604" t="s">
        <v>1246</v>
      </c>
      <c r="E3604">
        <f>INDEX(TeamSports!B:B,MATCH(D3604,TeamSports!C:C,0))</f>
        <v>31</v>
      </c>
      <c r="F3604">
        <f>INDEX(RanksTable!M:M,MATCH(B3604,RanksTable!B:B,0))</f>
        <v>5</v>
      </c>
      <c r="H3604" t="str">
        <f t="shared" si="56"/>
        <v>INSERT INTO "TeamRanks" (team_id,team_sport_id,team_rank) VALUES (34,31,5);</v>
      </c>
    </row>
    <row r="3605" spans="2:8" x14ac:dyDescent="0.25">
      <c r="B3605" t="s">
        <v>366</v>
      </c>
      <c r="C3605">
        <f>INDEX(NationalTeams!B:B,MATCH(B3605,NationalTeams!C:C,0))</f>
        <v>35</v>
      </c>
      <c r="D3605" t="s">
        <v>1246</v>
      </c>
      <c r="E3605">
        <f>INDEX(TeamSports!B:B,MATCH(D3605,TeamSports!C:C,0))</f>
        <v>31</v>
      </c>
      <c r="F3605">
        <f>INDEX(RanksTable!M:M,MATCH(B3605,RanksTable!B:B,0))</f>
        <v>5</v>
      </c>
      <c r="H3605" t="str">
        <f t="shared" si="56"/>
        <v>INSERT INTO "TeamRanks" (team_id,team_sport_id,team_rank) VALUES (35,31,5);</v>
      </c>
    </row>
    <row r="3606" spans="2:8" x14ac:dyDescent="0.25">
      <c r="B3606" t="s">
        <v>341</v>
      </c>
      <c r="C3606">
        <f>INDEX(NationalTeams!B:B,MATCH(B3606,NationalTeams!C:C,0))</f>
        <v>36</v>
      </c>
      <c r="D3606" t="s">
        <v>1246</v>
      </c>
      <c r="E3606">
        <f>INDEX(TeamSports!B:B,MATCH(D3606,TeamSports!C:C,0))</f>
        <v>31</v>
      </c>
      <c r="F3606">
        <f>INDEX(RanksTable!M:M,MATCH(B3606,RanksTable!B:B,0))</f>
        <v>6</v>
      </c>
      <c r="H3606" t="str">
        <f t="shared" si="56"/>
        <v>INSERT INTO "TeamRanks" (team_id,team_sport_id,team_rank) VALUES (36,31,6);</v>
      </c>
    </row>
    <row r="3607" spans="2:8" x14ac:dyDescent="0.25">
      <c r="B3607" t="s">
        <v>454</v>
      </c>
      <c r="C3607">
        <f>INDEX(NationalTeams!B:B,MATCH(B3607,NationalTeams!C:C,0))</f>
        <v>37</v>
      </c>
      <c r="D3607" t="s">
        <v>1246</v>
      </c>
      <c r="E3607">
        <f>INDEX(TeamSports!B:B,MATCH(D3607,TeamSports!C:C,0))</f>
        <v>31</v>
      </c>
      <c r="F3607">
        <f>INDEX(RanksTable!M:M,MATCH(B3607,RanksTable!B:B,0))</f>
        <v>7</v>
      </c>
      <c r="H3607" t="str">
        <f t="shared" si="56"/>
        <v>INSERT INTO "TeamRanks" (team_id,team_sport_id,team_rank) VALUES (37,31,7);</v>
      </c>
    </row>
    <row r="3608" spans="2:8" x14ac:dyDescent="0.25">
      <c r="B3608" t="s">
        <v>371</v>
      </c>
      <c r="C3608">
        <f>INDEX(NationalTeams!B:B,MATCH(B3608,NationalTeams!C:C,0))</f>
        <v>38</v>
      </c>
      <c r="D3608" t="s">
        <v>1246</v>
      </c>
      <c r="E3608">
        <f>INDEX(TeamSports!B:B,MATCH(D3608,TeamSports!C:C,0))</f>
        <v>31</v>
      </c>
      <c r="F3608">
        <f>INDEX(RanksTable!M:M,MATCH(B3608,RanksTable!B:B,0))</f>
        <v>7</v>
      </c>
      <c r="H3608" t="str">
        <f t="shared" si="56"/>
        <v>INSERT INTO "TeamRanks" (team_id,team_sport_id,team_rank) VALUES (38,31,7);</v>
      </c>
    </row>
    <row r="3609" spans="2:8" x14ac:dyDescent="0.25">
      <c r="B3609" t="s">
        <v>462</v>
      </c>
      <c r="C3609">
        <f>INDEX(NationalTeams!B:B,MATCH(B3609,NationalTeams!C:C,0))</f>
        <v>39</v>
      </c>
      <c r="D3609" t="s">
        <v>1246</v>
      </c>
      <c r="E3609">
        <f>INDEX(TeamSports!B:B,MATCH(D3609,TeamSports!C:C,0))</f>
        <v>31</v>
      </c>
      <c r="F3609">
        <f>INDEX(RanksTable!M:M,MATCH(B3609,RanksTable!B:B,0))</f>
        <v>7</v>
      </c>
      <c r="H3609" t="str">
        <f t="shared" si="56"/>
        <v>INSERT INTO "TeamRanks" (team_id,team_sport_id,team_rank) VALUES (39,31,7);</v>
      </c>
    </row>
    <row r="3610" spans="2:8" x14ac:dyDescent="0.25">
      <c r="B3610" t="s">
        <v>322</v>
      </c>
      <c r="C3610">
        <f>INDEX(NationalTeams!B:B,MATCH(B3610,NationalTeams!C:C,0))</f>
        <v>40</v>
      </c>
      <c r="D3610" t="s">
        <v>1246</v>
      </c>
      <c r="E3610">
        <f>INDEX(TeamSports!B:B,MATCH(D3610,TeamSports!C:C,0))</f>
        <v>31</v>
      </c>
      <c r="F3610">
        <f>INDEX(RanksTable!M:M,MATCH(B3610,RanksTable!B:B,0))</f>
        <v>6</v>
      </c>
      <c r="H3610" t="str">
        <f t="shared" si="56"/>
        <v>INSERT INTO "TeamRanks" (team_id,team_sport_id,team_rank) VALUES (40,31,6);</v>
      </c>
    </row>
    <row r="3611" spans="2:8" x14ac:dyDescent="0.25">
      <c r="B3611" t="s">
        <v>355</v>
      </c>
      <c r="C3611">
        <f>INDEX(NationalTeams!B:B,MATCH(B3611,NationalTeams!C:C,0))</f>
        <v>41</v>
      </c>
      <c r="D3611" t="s">
        <v>1246</v>
      </c>
      <c r="E3611">
        <f>INDEX(TeamSports!B:B,MATCH(D3611,TeamSports!C:C,0))</f>
        <v>31</v>
      </c>
      <c r="F3611">
        <f>INDEX(RanksTable!M:M,MATCH(B3611,RanksTable!B:B,0))</f>
        <v>3</v>
      </c>
      <c r="H3611" t="str">
        <f t="shared" si="56"/>
        <v>INSERT INTO "TeamRanks" (team_id,team_sport_id,team_rank) VALUES (41,31,3);</v>
      </c>
    </row>
    <row r="3612" spans="2:8" x14ac:dyDescent="0.25">
      <c r="B3612" t="s">
        <v>344</v>
      </c>
      <c r="C3612">
        <f>INDEX(NationalTeams!B:B,MATCH(B3612,NationalTeams!C:C,0))</f>
        <v>42</v>
      </c>
      <c r="D3612" t="s">
        <v>1246</v>
      </c>
      <c r="E3612">
        <f>INDEX(TeamSports!B:B,MATCH(D3612,TeamSports!C:C,0))</f>
        <v>31</v>
      </c>
      <c r="F3612">
        <f>INDEX(RanksTable!M:M,MATCH(B3612,RanksTable!B:B,0))</f>
        <v>7</v>
      </c>
      <c r="H3612" t="str">
        <f t="shared" si="56"/>
        <v>INSERT INTO "TeamRanks" (team_id,team_sport_id,team_rank) VALUES (42,31,7);</v>
      </c>
    </row>
    <row r="3613" spans="2:8" x14ac:dyDescent="0.25">
      <c r="B3613" t="s">
        <v>330</v>
      </c>
      <c r="C3613">
        <f>INDEX(NationalTeams!B:B,MATCH(B3613,NationalTeams!C:C,0))</f>
        <v>43</v>
      </c>
      <c r="D3613" t="s">
        <v>1246</v>
      </c>
      <c r="E3613">
        <f>INDEX(TeamSports!B:B,MATCH(D3613,TeamSports!C:C,0))</f>
        <v>31</v>
      </c>
      <c r="F3613">
        <f>INDEX(RanksTable!M:M,MATCH(B3613,RanksTable!B:B,0))</f>
        <v>2</v>
      </c>
      <c r="H3613" t="str">
        <f t="shared" si="56"/>
        <v>INSERT INTO "TeamRanks" (team_id,team_sport_id,team_rank) VALUES (43,31,2);</v>
      </c>
    </row>
    <row r="3614" spans="2:8" x14ac:dyDescent="0.25">
      <c r="B3614" t="s">
        <v>429</v>
      </c>
      <c r="C3614">
        <f>INDEX(NationalTeams!B:B,MATCH(B3614,NationalTeams!C:C,0))</f>
        <v>44</v>
      </c>
      <c r="D3614" t="s">
        <v>1246</v>
      </c>
      <c r="E3614">
        <f>INDEX(TeamSports!B:B,MATCH(D3614,TeamSports!C:C,0))</f>
        <v>31</v>
      </c>
      <c r="F3614">
        <f>INDEX(RanksTable!M:M,MATCH(B3614,RanksTable!B:B,0))</f>
        <v>6</v>
      </c>
      <c r="H3614" t="str">
        <f t="shared" si="56"/>
        <v>INSERT INTO "TeamRanks" (team_id,team_sport_id,team_rank) VALUES (44,31,6);</v>
      </c>
    </row>
    <row r="3615" spans="2:8" x14ac:dyDescent="0.25">
      <c r="B3615" t="s">
        <v>534</v>
      </c>
      <c r="C3615">
        <f>INDEX(NationalTeams!B:B,MATCH(B3615,NationalTeams!C:C,0))</f>
        <v>45</v>
      </c>
      <c r="D3615" t="s">
        <v>1246</v>
      </c>
      <c r="E3615">
        <f>INDEX(TeamSports!B:B,MATCH(D3615,TeamSports!C:C,0))</f>
        <v>31</v>
      </c>
      <c r="F3615">
        <f>INDEX(RanksTable!M:M,MATCH(B3615,RanksTable!B:B,0))</f>
        <v>7</v>
      </c>
      <c r="H3615" t="str">
        <f t="shared" si="56"/>
        <v>INSERT INTO "TeamRanks" (team_id,team_sport_id,team_rank) VALUES (45,31,7);</v>
      </c>
    </row>
    <row r="3616" spans="2:8" x14ac:dyDescent="0.25">
      <c r="B3616" t="s">
        <v>328</v>
      </c>
      <c r="C3616">
        <f>INDEX(NationalTeams!B:B,MATCH(B3616,NationalTeams!C:C,0))</f>
        <v>46</v>
      </c>
      <c r="D3616" t="s">
        <v>1246</v>
      </c>
      <c r="E3616">
        <f>INDEX(TeamSports!B:B,MATCH(D3616,TeamSports!C:C,0))</f>
        <v>31</v>
      </c>
      <c r="F3616">
        <f>INDEX(RanksTable!M:M,MATCH(B3616,RanksTable!B:B,0))</f>
        <v>3</v>
      </c>
      <c r="H3616" t="str">
        <f t="shared" si="56"/>
        <v>INSERT INTO "TeamRanks" (team_id,team_sport_id,team_rank) VALUES (46,31,3);</v>
      </c>
    </row>
    <row r="3617" spans="2:8" x14ac:dyDescent="0.25">
      <c r="B3617" t="s">
        <v>368</v>
      </c>
      <c r="C3617">
        <f>INDEX(NationalTeams!B:B,MATCH(B3617,NationalTeams!C:C,0))</f>
        <v>47</v>
      </c>
      <c r="D3617" t="s">
        <v>1246</v>
      </c>
      <c r="E3617">
        <f>INDEX(TeamSports!B:B,MATCH(D3617,TeamSports!C:C,0))</f>
        <v>31</v>
      </c>
      <c r="F3617">
        <f>INDEX(RanksTable!M:M,MATCH(B3617,RanksTable!B:B,0))</f>
        <v>7</v>
      </c>
      <c r="H3617" t="str">
        <f t="shared" si="56"/>
        <v>INSERT INTO "TeamRanks" (team_id,team_sport_id,team_rank) VALUES (47,31,7);</v>
      </c>
    </row>
    <row r="3618" spans="2:8" x14ac:dyDescent="0.25">
      <c r="B3618" t="s">
        <v>369</v>
      </c>
      <c r="C3618">
        <f>INDEX(NationalTeams!B:B,MATCH(B3618,NationalTeams!C:C,0))</f>
        <v>48</v>
      </c>
      <c r="D3618" t="s">
        <v>1246</v>
      </c>
      <c r="E3618">
        <f>INDEX(TeamSports!B:B,MATCH(D3618,TeamSports!C:C,0))</f>
        <v>31</v>
      </c>
      <c r="F3618">
        <f>INDEX(RanksTable!M:M,MATCH(B3618,RanksTable!B:B,0))</f>
        <v>7</v>
      </c>
      <c r="H3618" t="str">
        <f t="shared" si="56"/>
        <v>INSERT INTO "TeamRanks" (team_id,team_sport_id,team_rank) VALUES (48,31,7);</v>
      </c>
    </row>
    <row r="3619" spans="2:8" x14ac:dyDescent="0.25">
      <c r="B3619" t="s">
        <v>447</v>
      </c>
      <c r="C3619">
        <f>INDEX(NationalTeams!B:B,MATCH(B3619,NationalTeams!C:C,0))</f>
        <v>49</v>
      </c>
      <c r="D3619" t="s">
        <v>1246</v>
      </c>
      <c r="E3619">
        <f>INDEX(TeamSports!B:B,MATCH(D3619,TeamSports!C:C,0))</f>
        <v>31</v>
      </c>
      <c r="F3619">
        <f>INDEX(RanksTable!M:M,MATCH(B3619,RanksTable!B:B,0))</f>
        <v>7</v>
      </c>
      <c r="H3619" t="str">
        <f t="shared" si="56"/>
        <v>INSERT INTO "TeamRanks" (team_id,team_sport_id,team_rank) VALUES (49,31,7);</v>
      </c>
    </row>
    <row r="3620" spans="2:8" x14ac:dyDescent="0.25">
      <c r="B3620" t="s">
        <v>425</v>
      </c>
      <c r="C3620">
        <f>INDEX(NationalTeams!B:B,MATCH(B3620,NationalTeams!C:C,0))</f>
        <v>50</v>
      </c>
      <c r="D3620" t="s">
        <v>1246</v>
      </c>
      <c r="E3620">
        <f>INDEX(TeamSports!B:B,MATCH(D3620,TeamSports!C:C,0))</f>
        <v>31</v>
      </c>
      <c r="F3620">
        <f>INDEX(RanksTable!M:M,MATCH(B3620,RanksTable!B:B,0))</f>
        <v>3</v>
      </c>
      <c r="H3620" t="str">
        <f t="shared" si="56"/>
        <v>INSERT INTO "TeamRanks" (team_id,team_sport_id,team_rank) VALUES (50,31,3);</v>
      </c>
    </row>
    <row r="3621" spans="2:8" x14ac:dyDescent="0.25">
      <c r="B3621" t="s">
        <v>323</v>
      </c>
      <c r="C3621">
        <f>INDEX(NationalTeams!B:B,MATCH(B3621,NationalTeams!C:C,0))</f>
        <v>51</v>
      </c>
      <c r="D3621" t="s">
        <v>1246</v>
      </c>
      <c r="E3621">
        <f>INDEX(TeamSports!B:B,MATCH(D3621,TeamSports!C:C,0))</f>
        <v>31</v>
      </c>
      <c r="F3621">
        <f>INDEX(RanksTable!M:M,MATCH(B3621,RanksTable!B:B,0))</f>
        <v>4</v>
      </c>
      <c r="H3621" t="str">
        <f t="shared" si="56"/>
        <v>INSERT INTO "TeamRanks" (team_id,team_sport_id,team_rank) VALUES (51,31,4);</v>
      </c>
    </row>
    <row r="3622" spans="2:8" x14ac:dyDescent="0.25">
      <c r="B3622" t="s">
        <v>354</v>
      </c>
      <c r="C3622">
        <f>INDEX(NationalTeams!B:B,MATCH(B3622,NationalTeams!C:C,0))</f>
        <v>52</v>
      </c>
      <c r="D3622" t="s">
        <v>1246</v>
      </c>
      <c r="E3622">
        <f>INDEX(TeamSports!B:B,MATCH(D3622,TeamSports!C:C,0))</f>
        <v>31</v>
      </c>
      <c r="F3622">
        <f>INDEX(RanksTable!M:M,MATCH(B3622,RanksTable!B:B,0))</f>
        <v>5</v>
      </c>
      <c r="H3622" t="str">
        <f t="shared" si="56"/>
        <v>INSERT INTO "TeamRanks" (team_id,team_sport_id,team_rank) VALUES (52,31,5);</v>
      </c>
    </row>
    <row r="3623" spans="2:8" x14ac:dyDescent="0.25">
      <c r="B3623" t="s">
        <v>498</v>
      </c>
      <c r="C3623">
        <f>INDEX(NationalTeams!B:B,MATCH(B3623,NationalTeams!C:C,0))</f>
        <v>53</v>
      </c>
      <c r="D3623" t="s">
        <v>1246</v>
      </c>
      <c r="E3623">
        <f>INDEX(TeamSports!B:B,MATCH(D3623,TeamSports!C:C,0))</f>
        <v>31</v>
      </c>
      <c r="F3623">
        <f>INDEX(RanksTable!M:M,MATCH(B3623,RanksTable!B:B,0))</f>
        <v>4</v>
      </c>
      <c r="H3623" t="str">
        <f t="shared" si="56"/>
        <v>INSERT INTO "TeamRanks" (team_id,team_sport_id,team_rank) VALUES (53,31,4);</v>
      </c>
    </row>
    <row r="3624" spans="2:8" x14ac:dyDescent="0.25">
      <c r="B3624" t="s">
        <v>406</v>
      </c>
      <c r="C3624">
        <f>INDEX(NationalTeams!B:B,MATCH(B3624,NationalTeams!C:C,0))</f>
        <v>54</v>
      </c>
      <c r="D3624" t="s">
        <v>1246</v>
      </c>
      <c r="E3624">
        <f>INDEX(TeamSports!B:B,MATCH(D3624,TeamSports!C:C,0))</f>
        <v>31</v>
      </c>
      <c r="F3624">
        <f>INDEX(RanksTable!M:M,MATCH(B3624,RanksTable!B:B,0))</f>
        <v>7</v>
      </c>
      <c r="H3624" t="str">
        <f t="shared" si="56"/>
        <v>INSERT INTO "TeamRanks" (team_id,team_sport_id,team_rank) VALUES (54,31,7);</v>
      </c>
    </row>
    <row r="3625" spans="2:8" x14ac:dyDescent="0.25">
      <c r="B3625" t="s">
        <v>404</v>
      </c>
      <c r="C3625">
        <f>INDEX(NationalTeams!B:B,MATCH(B3625,NationalTeams!C:C,0))</f>
        <v>55</v>
      </c>
      <c r="D3625" t="s">
        <v>1246</v>
      </c>
      <c r="E3625">
        <f>INDEX(TeamSports!B:B,MATCH(D3625,TeamSports!C:C,0))</f>
        <v>31</v>
      </c>
      <c r="F3625">
        <f>INDEX(RanksTable!M:M,MATCH(B3625,RanksTable!B:B,0))</f>
        <v>7</v>
      </c>
      <c r="H3625" t="str">
        <f t="shared" si="56"/>
        <v>INSERT INTO "TeamRanks" (team_id,team_sport_id,team_rank) VALUES (55,31,7);</v>
      </c>
    </row>
    <row r="3626" spans="2:8" x14ac:dyDescent="0.25">
      <c r="B3626" t="s">
        <v>495</v>
      </c>
      <c r="C3626">
        <f>INDEX(NationalTeams!B:B,MATCH(B3626,NationalTeams!C:C,0))</f>
        <v>56</v>
      </c>
      <c r="D3626" t="s">
        <v>1246</v>
      </c>
      <c r="E3626">
        <f>INDEX(TeamSports!B:B,MATCH(D3626,TeamSports!C:C,0))</f>
        <v>31</v>
      </c>
      <c r="F3626">
        <f>INDEX(RanksTable!M:M,MATCH(B3626,RanksTable!B:B,0))</f>
        <v>4</v>
      </c>
      <c r="H3626" t="str">
        <f t="shared" si="56"/>
        <v>INSERT INTO "TeamRanks" (team_id,team_sport_id,team_rank) VALUES (56,31,4);</v>
      </c>
    </row>
    <row r="3627" spans="2:8" x14ac:dyDescent="0.25">
      <c r="B3627" t="s">
        <v>413</v>
      </c>
      <c r="C3627">
        <f>INDEX(NationalTeams!B:B,MATCH(B3627,NationalTeams!C:C,0))</f>
        <v>57</v>
      </c>
      <c r="D3627" t="s">
        <v>1246</v>
      </c>
      <c r="E3627">
        <f>INDEX(TeamSports!B:B,MATCH(D3627,TeamSports!C:C,0))</f>
        <v>31</v>
      </c>
      <c r="F3627">
        <f>INDEX(RanksTable!M:M,MATCH(B3627,RanksTable!B:B,0))</f>
        <v>7</v>
      </c>
      <c r="H3627" t="str">
        <f t="shared" si="56"/>
        <v>INSERT INTO "TeamRanks" (team_id,team_sport_id,team_rank) VALUES (57,31,7);</v>
      </c>
    </row>
    <row r="3628" spans="2:8" x14ac:dyDescent="0.25">
      <c r="B3628" t="s">
        <v>331</v>
      </c>
      <c r="C3628">
        <f>INDEX(NationalTeams!B:B,MATCH(B3628,NationalTeams!C:C,0))</f>
        <v>58</v>
      </c>
      <c r="D3628" t="s">
        <v>1246</v>
      </c>
      <c r="E3628">
        <f>INDEX(TeamSports!B:B,MATCH(D3628,TeamSports!C:C,0))</f>
        <v>31</v>
      </c>
      <c r="F3628">
        <f>INDEX(RanksTable!M:M,MATCH(B3628,RanksTable!B:B,0))</f>
        <v>7</v>
      </c>
      <c r="H3628" t="str">
        <f t="shared" si="56"/>
        <v>INSERT INTO "TeamRanks" (team_id,team_sport_id,team_rank) VALUES (58,31,7);</v>
      </c>
    </row>
    <row r="3629" spans="2:8" x14ac:dyDescent="0.25">
      <c r="B3629" t="s">
        <v>365</v>
      </c>
      <c r="C3629">
        <f>INDEX(NationalTeams!B:B,MATCH(B3629,NationalTeams!C:C,0))</f>
        <v>59</v>
      </c>
      <c r="D3629" t="s">
        <v>1246</v>
      </c>
      <c r="E3629">
        <f>INDEX(TeamSports!B:B,MATCH(D3629,TeamSports!C:C,0))</f>
        <v>31</v>
      </c>
      <c r="F3629">
        <f>INDEX(RanksTable!M:M,MATCH(B3629,RanksTable!B:B,0))</f>
        <v>7</v>
      </c>
      <c r="H3629" t="str">
        <f t="shared" si="56"/>
        <v>INSERT INTO "TeamRanks" (team_id,team_sport_id,team_rank) VALUES (59,31,7);</v>
      </c>
    </row>
    <row r="3630" spans="2:8" x14ac:dyDescent="0.25">
      <c r="B3630" t="s">
        <v>332</v>
      </c>
      <c r="C3630">
        <f>INDEX(NationalTeams!B:B,MATCH(B3630,NationalTeams!C:C,0))</f>
        <v>60</v>
      </c>
      <c r="D3630" t="s">
        <v>1246</v>
      </c>
      <c r="E3630">
        <f>INDEX(TeamSports!B:B,MATCH(D3630,TeamSports!C:C,0))</f>
        <v>31</v>
      </c>
      <c r="F3630">
        <f>INDEX(RanksTable!M:M,MATCH(B3630,RanksTable!B:B,0))</f>
        <v>7</v>
      </c>
      <c r="H3630" t="str">
        <f t="shared" si="56"/>
        <v>INSERT INTO "TeamRanks" (team_id,team_sport_id,team_rank) VALUES (60,31,7);</v>
      </c>
    </row>
    <row r="3631" spans="2:8" x14ac:dyDescent="0.25">
      <c r="B3631" t="s">
        <v>435</v>
      </c>
      <c r="C3631">
        <f>INDEX(NationalTeams!B:B,MATCH(B3631,NationalTeams!C:C,0))</f>
        <v>61</v>
      </c>
      <c r="D3631" t="s">
        <v>1246</v>
      </c>
      <c r="E3631">
        <f>INDEX(TeamSports!B:B,MATCH(D3631,TeamSports!C:C,0))</f>
        <v>31</v>
      </c>
      <c r="F3631">
        <f>INDEX(RanksTable!M:M,MATCH(B3631,RanksTable!B:B,0))</f>
        <v>3</v>
      </c>
      <c r="H3631" t="str">
        <f t="shared" si="56"/>
        <v>INSERT INTO "TeamRanks" (team_id,team_sport_id,team_rank) VALUES (61,31,3);</v>
      </c>
    </row>
    <row r="3632" spans="2:8" x14ac:dyDescent="0.25">
      <c r="B3632" t="s">
        <v>346</v>
      </c>
      <c r="C3632">
        <f>INDEX(NationalTeams!B:B,MATCH(B3632,NationalTeams!C:C,0))</f>
        <v>62</v>
      </c>
      <c r="D3632" t="s">
        <v>1246</v>
      </c>
      <c r="E3632">
        <f>INDEX(TeamSports!B:B,MATCH(D3632,TeamSports!C:C,0))</f>
        <v>31</v>
      </c>
      <c r="F3632">
        <f>INDEX(RanksTable!M:M,MATCH(B3632,RanksTable!B:B,0))</f>
        <v>7</v>
      </c>
      <c r="H3632" t="str">
        <f t="shared" si="56"/>
        <v>INSERT INTO "TeamRanks" (team_id,team_sport_id,team_rank) VALUES (62,31,7);</v>
      </c>
    </row>
    <row r="3633" spans="2:8" x14ac:dyDescent="0.25">
      <c r="B3633" t="s">
        <v>515</v>
      </c>
      <c r="C3633">
        <f>INDEX(NationalTeams!B:B,MATCH(B3633,NationalTeams!C:C,0))</f>
        <v>63</v>
      </c>
      <c r="D3633" t="s">
        <v>1246</v>
      </c>
      <c r="E3633">
        <f>INDEX(TeamSports!B:B,MATCH(D3633,TeamSports!C:C,0))</f>
        <v>31</v>
      </c>
      <c r="F3633">
        <f>INDEX(RanksTable!M:M,MATCH(B3633,RanksTable!B:B,0))</f>
        <v>1</v>
      </c>
      <c r="H3633" t="str">
        <f t="shared" si="56"/>
        <v>INSERT INTO "TeamRanks" (team_id,team_sport_id,team_rank) VALUES (63,31,1);</v>
      </c>
    </row>
    <row r="3634" spans="2:8" x14ac:dyDescent="0.25">
      <c r="B3634" t="s">
        <v>509</v>
      </c>
      <c r="C3634">
        <f>INDEX(NationalTeams!B:B,MATCH(B3634,NationalTeams!C:C,0))</f>
        <v>64</v>
      </c>
      <c r="D3634" t="s">
        <v>1246</v>
      </c>
      <c r="E3634">
        <f>INDEX(TeamSports!B:B,MATCH(D3634,TeamSports!C:C,0))</f>
        <v>31</v>
      </c>
      <c r="F3634">
        <f>INDEX(RanksTable!M:M,MATCH(B3634,RanksTable!B:B,0))</f>
        <v>7</v>
      </c>
      <c r="H3634" t="str">
        <f t="shared" si="56"/>
        <v>INSERT INTO "TeamRanks" (team_id,team_sport_id,team_rank) VALUES (64,31,7);</v>
      </c>
    </row>
    <row r="3635" spans="2:8" x14ac:dyDescent="0.25">
      <c r="B3635" t="s">
        <v>518</v>
      </c>
      <c r="C3635">
        <f>INDEX(NationalTeams!B:B,MATCH(B3635,NationalTeams!C:C,0))</f>
        <v>65</v>
      </c>
      <c r="D3635" t="s">
        <v>1246</v>
      </c>
      <c r="E3635">
        <f>INDEX(TeamSports!B:B,MATCH(D3635,TeamSports!C:C,0))</f>
        <v>31</v>
      </c>
      <c r="F3635">
        <f>INDEX(RanksTable!M:M,MATCH(B3635,RanksTable!B:B,0))</f>
        <v>5</v>
      </c>
      <c r="H3635" t="str">
        <f t="shared" si="56"/>
        <v>INSERT INTO "TeamRanks" (team_id,team_sport_id,team_rank) VALUES (65,31,5);</v>
      </c>
    </row>
    <row r="3636" spans="2:8" x14ac:dyDescent="0.25">
      <c r="B3636" t="s">
        <v>490</v>
      </c>
      <c r="C3636">
        <f>INDEX(NationalTeams!B:B,MATCH(B3636,NationalTeams!C:C,0))</f>
        <v>66</v>
      </c>
      <c r="D3636" t="s">
        <v>1246</v>
      </c>
      <c r="E3636">
        <f>INDEX(TeamSports!B:B,MATCH(D3636,TeamSports!C:C,0))</f>
        <v>31</v>
      </c>
      <c r="F3636">
        <f>INDEX(RanksTable!M:M,MATCH(B3636,RanksTable!B:B,0))</f>
        <v>2</v>
      </c>
      <c r="H3636" t="str">
        <f t="shared" si="56"/>
        <v>INSERT INTO "TeamRanks" (team_id,team_sport_id,team_rank) VALUES (66,31,2);</v>
      </c>
    </row>
    <row r="3637" spans="2:8" x14ac:dyDescent="0.25">
      <c r="B3637" t="s">
        <v>349</v>
      </c>
      <c r="C3637">
        <f>INDEX(NationalTeams!B:B,MATCH(B3637,NationalTeams!C:C,0))</f>
        <v>67</v>
      </c>
      <c r="D3637" t="s">
        <v>1246</v>
      </c>
      <c r="E3637">
        <f>INDEX(TeamSports!B:B,MATCH(D3637,TeamSports!C:C,0))</f>
        <v>31</v>
      </c>
      <c r="F3637">
        <f>INDEX(RanksTable!M:M,MATCH(B3637,RanksTable!B:B,0))</f>
        <v>2</v>
      </c>
      <c r="H3637" t="str">
        <f t="shared" si="56"/>
        <v>INSERT INTO "TeamRanks" (team_id,team_sport_id,team_rank) VALUES (67,31,2);</v>
      </c>
    </row>
    <row r="3638" spans="2:8" x14ac:dyDescent="0.25">
      <c r="B3638" t="s">
        <v>531</v>
      </c>
      <c r="C3638">
        <f>INDEX(NationalTeams!B:B,MATCH(B3638,NationalTeams!C:C,0))</f>
        <v>68</v>
      </c>
      <c r="D3638" t="s">
        <v>1246</v>
      </c>
      <c r="E3638">
        <f>INDEX(TeamSports!B:B,MATCH(D3638,TeamSports!C:C,0))</f>
        <v>31</v>
      </c>
      <c r="F3638">
        <f>INDEX(RanksTable!M:M,MATCH(B3638,RanksTable!B:B,0))</f>
        <v>7</v>
      </c>
      <c r="H3638" t="str">
        <f t="shared" si="56"/>
        <v>INSERT INTO "TeamRanks" (team_id,team_sport_id,team_rank) VALUES (68,31,7);</v>
      </c>
    </row>
    <row r="3639" spans="2:8" x14ac:dyDescent="0.25">
      <c r="B3639" t="s">
        <v>326</v>
      </c>
      <c r="C3639">
        <f>INDEX(NationalTeams!B:B,MATCH(B3639,NationalTeams!C:C,0))</f>
        <v>69</v>
      </c>
      <c r="D3639" t="s">
        <v>1246</v>
      </c>
      <c r="E3639">
        <f>INDEX(TeamSports!B:B,MATCH(D3639,TeamSports!C:C,0))</f>
        <v>31</v>
      </c>
      <c r="F3639">
        <f>INDEX(RanksTable!M:M,MATCH(B3639,RanksTable!B:B,0))</f>
        <v>7</v>
      </c>
      <c r="H3639" t="str">
        <f t="shared" si="56"/>
        <v>INSERT INTO "TeamRanks" (team_id,team_sport_id,team_rank) VALUES (69,31,7);</v>
      </c>
    </row>
    <row r="3640" spans="2:8" x14ac:dyDescent="0.25">
      <c r="B3640" t="s">
        <v>320</v>
      </c>
      <c r="C3640">
        <f>INDEX(NationalTeams!B:B,MATCH(B3640,NationalTeams!C:C,0))</f>
        <v>70</v>
      </c>
      <c r="D3640" t="s">
        <v>1246</v>
      </c>
      <c r="E3640">
        <f>INDEX(TeamSports!B:B,MATCH(D3640,TeamSports!C:C,0))</f>
        <v>31</v>
      </c>
      <c r="F3640">
        <f>INDEX(RanksTable!M:M,MATCH(B3640,RanksTable!B:B,0))</f>
        <v>7</v>
      </c>
      <c r="H3640" t="str">
        <f t="shared" si="56"/>
        <v>INSERT INTO "TeamRanks" (team_id,team_sport_id,team_rank) VALUES (70,31,7);</v>
      </c>
    </row>
    <row r="3641" spans="2:8" x14ac:dyDescent="0.25">
      <c r="B3641" t="s">
        <v>459</v>
      </c>
      <c r="C3641">
        <f>INDEX(NationalTeams!B:B,MATCH(B3641,NationalTeams!C:C,0))</f>
        <v>71</v>
      </c>
      <c r="D3641" t="s">
        <v>1246</v>
      </c>
      <c r="E3641">
        <f>INDEX(TeamSports!B:B,MATCH(D3641,TeamSports!C:C,0))</f>
        <v>31</v>
      </c>
      <c r="F3641">
        <f>INDEX(RanksTable!M:M,MATCH(B3641,RanksTable!B:B,0))</f>
        <v>1</v>
      </c>
      <c r="H3641" t="str">
        <f t="shared" si="56"/>
        <v>INSERT INTO "TeamRanks" (team_id,team_sport_id,team_rank) VALUES (71,31,1);</v>
      </c>
    </row>
    <row r="3642" spans="2:8" x14ac:dyDescent="0.25">
      <c r="B3642" t="s">
        <v>445</v>
      </c>
      <c r="C3642">
        <f>INDEX(NationalTeams!B:B,MATCH(B3642,NationalTeams!C:C,0))</f>
        <v>72</v>
      </c>
      <c r="D3642" t="s">
        <v>1246</v>
      </c>
      <c r="E3642">
        <f>INDEX(TeamSports!B:B,MATCH(D3642,TeamSports!C:C,0))</f>
        <v>31</v>
      </c>
      <c r="F3642">
        <f>INDEX(RanksTable!M:M,MATCH(B3642,RanksTable!B:B,0))</f>
        <v>4</v>
      </c>
      <c r="H3642" t="str">
        <f t="shared" si="56"/>
        <v>INSERT INTO "TeamRanks" (team_id,team_sport_id,team_rank) VALUES (72,31,4);</v>
      </c>
    </row>
    <row r="3643" spans="2:8" x14ac:dyDescent="0.25">
      <c r="B3643" t="s">
        <v>511</v>
      </c>
      <c r="C3643">
        <f>INDEX(NationalTeams!B:B,MATCH(B3643,NationalTeams!C:C,0))</f>
        <v>73</v>
      </c>
      <c r="D3643" t="s">
        <v>1246</v>
      </c>
      <c r="E3643">
        <f>INDEX(TeamSports!B:B,MATCH(D3643,TeamSports!C:C,0))</f>
        <v>31</v>
      </c>
      <c r="F3643">
        <f>INDEX(RanksTable!M:M,MATCH(B3643,RanksTable!B:B,0))</f>
        <v>5</v>
      </c>
      <c r="H3643" t="str">
        <f t="shared" si="56"/>
        <v>INSERT INTO "TeamRanks" (team_id,team_sport_id,team_rank) VALUES (73,31,5);</v>
      </c>
    </row>
    <row r="3644" spans="2:8" x14ac:dyDescent="0.25">
      <c r="B3644" t="s">
        <v>487</v>
      </c>
      <c r="C3644">
        <f>INDEX(NationalTeams!B:B,MATCH(B3644,NationalTeams!C:C,0))</f>
        <v>74</v>
      </c>
      <c r="D3644" t="s">
        <v>1246</v>
      </c>
      <c r="E3644">
        <f>INDEX(TeamSports!B:B,MATCH(D3644,TeamSports!C:C,0))</f>
        <v>31</v>
      </c>
      <c r="F3644">
        <f>INDEX(RanksTable!M:M,MATCH(B3644,RanksTable!B:B,0))</f>
        <v>1</v>
      </c>
      <c r="H3644" t="str">
        <f t="shared" si="56"/>
        <v>INSERT INTO "TeamRanks" (team_id,team_sport_id,team_rank) VALUES (74,31,1);</v>
      </c>
    </row>
    <row r="3645" spans="2:8" x14ac:dyDescent="0.25">
      <c r="B3645" t="s">
        <v>383</v>
      </c>
      <c r="C3645">
        <f>INDEX(NationalTeams!B:B,MATCH(B3645,NationalTeams!C:C,0))</f>
        <v>75</v>
      </c>
      <c r="D3645" t="s">
        <v>1246</v>
      </c>
      <c r="E3645">
        <f>INDEX(TeamSports!B:B,MATCH(D3645,TeamSports!C:C,0))</f>
        <v>31</v>
      </c>
      <c r="F3645">
        <f>INDEX(RanksTable!M:M,MATCH(B3645,RanksTable!B:B,0))</f>
        <v>7</v>
      </c>
      <c r="H3645" t="str">
        <f t="shared" si="56"/>
        <v>INSERT INTO "TeamRanks" (team_id,team_sport_id,team_rank) VALUES (75,31,7);</v>
      </c>
    </row>
    <row r="3646" spans="2:8" x14ac:dyDescent="0.25">
      <c r="B3646" t="s">
        <v>517</v>
      </c>
      <c r="C3646">
        <f>INDEX(NationalTeams!B:B,MATCH(B3646,NationalTeams!C:C,0))</f>
        <v>76</v>
      </c>
      <c r="D3646" t="s">
        <v>1246</v>
      </c>
      <c r="E3646">
        <f>INDEX(TeamSports!B:B,MATCH(D3646,TeamSports!C:C,0))</f>
        <v>31</v>
      </c>
      <c r="F3646">
        <f>INDEX(RanksTable!M:M,MATCH(B3646,RanksTable!B:B,0))</f>
        <v>2</v>
      </c>
      <c r="H3646" t="str">
        <f t="shared" si="56"/>
        <v>INSERT INTO "TeamRanks" (team_id,team_sport_id,team_rank) VALUES (76,31,2);</v>
      </c>
    </row>
    <row r="3647" spans="2:8" x14ac:dyDescent="0.25">
      <c r="B3647" t="s">
        <v>391</v>
      </c>
      <c r="C3647">
        <f>INDEX(NationalTeams!B:B,MATCH(B3647,NationalTeams!C:C,0))</f>
        <v>77</v>
      </c>
      <c r="D3647" t="s">
        <v>1246</v>
      </c>
      <c r="E3647">
        <f>INDEX(TeamSports!B:B,MATCH(D3647,TeamSports!C:C,0))</f>
        <v>31</v>
      </c>
      <c r="F3647">
        <f>INDEX(RanksTable!M:M,MATCH(B3647,RanksTable!B:B,0))</f>
        <v>7</v>
      </c>
      <c r="H3647" t="str">
        <f t="shared" si="56"/>
        <v>INSERT INTO "TeamRanks" (team_id,team_sport_id,team_rank) VALUES (77,31,7);</v>
      </c>
    </row>
    <row r="3648" spans="2:8" x14ac:dyDescent="0.25">
      <c r="B3648" t="s">
        <v>524</v>
      </c>
      <c r="C3648">
        <f>INDEX(NationalTeams!B:B,MATCH(B3648,NationalTeams!C:C,0))</f>
        <v>78</v>
      </c>
      <c r="D3648" t="s">
        <v>1246</v>
      </c>
      <c r="E3648">
        <f>INDEX(TeamSports!B:B,MATCH(D3648,TeamSports!C:C,0))</f>
        <v>31</v>
      </c>
      <c r="F3648">
        <f>INDEX(RanksTable!M:M,MATCH(B3648,RanksTable!B:B,0))</f>
        <v>2</v>
      </c>
      <c r="H3648" t="str">
        <f t="shared" si="56"/>
        <v>INSERT INTO "TeamRanks" (team_id,team_sport_id,team_rank) VALUES (78,31,2);</v>
      </c>
    </row>
    <row r="3649" spans="2:8" x14ac:dyDescent="0.25">
      <c r="B3649" t="s">
        <v>325</v>
      </c>
      <c r="C3649">
        <f>INDEX(NationalTeams!B:B,MATCH(B3649,NationalTeams!C:C,0))</f>
        <v>79</v>
      </c>
      <c r="D3649" t="s">
        <v>1246</v>
      </c>
      <c r="E3649">
        <f>INDEX(TeamSports!B:B,MATCH(D3649,TeamSports!C:C,0))</f>
        <v>31</v>
      </c>
      <c r="F3649">
        <f>INDEX(RanksTable!M:M,MATCH(B3649,RanksTable!B:B,0))</f>
        <v>5</v>
      </c>
      <c r="H3649" t="str">
        <f t="shared" si="56"/>
        <v>INSERT INTO "TeamRanks" (team_id,team_sport_id,team_rank) VALUES (79,31,5);</v>
      </c>
    </row>
    <row r="3650" spans="2:8" x14ac:dyDescent="0.25">
      <c r="B3650" t="s">
        <v>536</v>
      </c>
      <c r="C3650">
        <f>INDEX(NationalTeams!B:B,MATCH(B3650,NationalTeams!C:C,0))</f>
        <v>80</v>
      </c>
      <c r="D3650" t="s">
        <v>1246</v>
      </c>
      <c r="E3650">
        <f>INDEX(TeamSports!B:B,MATCH(D3650,TeamSports!C:C,0))</f>
        <v>31</v>
      </c>
      <c r="F3650">
        <f>INDEX(RanksTable!M:M,MATCH(B3650,RanksTable!B:B,0))</f>
        <v>7</v>
      </c>
      <c r="H3650" t="str">
        <f t="shared" si="56"/>
        <v>INSERT INTO "TeamRanks" (team_id,team_sport_id,team_rank) VALUES (80,31,7);</v>
      </c>
    </row>
    <row r="3651" spans="2:8" x14ac:dyDescent="0.25">
      <c r="B3651" t="s">
        <v>405</v>
      </c>
      <c r="C3651">
        <f>INDEX(NationalTeams!B:B,MATCH(B3651,NationalTeams!C:C,0))</f>
        <v>81</v>
      </c>
      <c r="D3651" t="s">
        <v>1246</v>
      </c>
      <c r="E3651">
        <f>INDEX(TeamSports!B:B,MATCH(D3651,TeamSports!C:C,0))</f>
        <v>31</v>
      </c>
      <c r="F3651">
        <f>INDEX(RanksTable!M:M,MATCH(B3651,RanksTable!B:B,0))</f>
        <v>7</v>
      </c>
      <c r="H3651" t="str">
        <f t="shared" si="56"/>
        <v>INSERT INTO "TeamRanks" (team_id,team_sport_id,team_rank) VALUES (81,31,7);</v>
      </c>
    </row>
    <row r="3652" spans="2:8" x14ac:dyDescent="0.25">
      <c r="B3652" t="s">
        <v>508</v>
      </c>
      <c r="C3652">
        <f>INDEX(NationalTeams!B:B,MATCH(B3652,NationalTeams!C:C,0))</f>
        <v>82</v>
      </c>
      <c r="D3652" t="s">
        <v>1246</v>
      </c>
      <c r="E3652">
        <f>INDEX(TeamSports!B:B,MATCH(D3652,TeamSports!C:C,0))</f>
        <v>31</v>
      </c>
      <c r="F3652">
        <f>INDEX(RanksTable!M:M,MATCH(B3652,RanksTable!B:B,0))</f>
        <v>6</v>
      </c>
      <c r="H3652" t="str">
        <f t="shared" ref="H3652:H3715" si="57">_xlfn.CONCAT($H$1,$L$1,$C$1,$L$1," ",$J$1,$C$2,$N$1,$E$2,$N$1,$F$2,$K$1,$I$1,$J$1,C3652,$N$1,E3652,$N$1,F3652,$K$1,$O$1)</f>
        <v>INSERT INTO "TeamRanks" (team_id,team_sport_id,team_rank) VALUES (82,31,6);</v>
      </c>
    </row>
    <row r="3653" spans="2:8" x14ac:dyDescent="0.25">
      <c r="B3653" t="s">
        <v>477</v>
      </c>
      <c r="C3653">
        <f>INDEX(NationalTeams!B:B,MATCH(B3653,NationalTeams!C:C,0))</f>
        <v>83</v>
      </c>
      <c r="D3653" t="s">
        <v>1246</v>
      </c>
      <c r="E3653">
        <f>INDEX(TeamSports!B:B,MATCH(D3653,TeamSports!C:C,0))</f>
        <v>31</v>
      </c>
      <c r="F3653">
        <f>INDEX(RanksTable!M:M,MATCH(B3653,RanksTable!B:B,0))</f>
        <v>5</v>
      </c>
      <c r="H3653" t="str">
        <f t="shared" si="57"/>
        <v>INSERT INTO "TeamRanks" (team_id,team_sport_id,team_rank) VALUES (83,31,5);</v>
      </c>
    </row>
    <row r="3654" spans="2:8" x14ac:dyDescent="0.25">
      <c r="B3654" t="s">
        <v>396</v>
      </c>
      <c r="C3654">
        <f>INDEX(NationalTeams!B:B,MATCH(B3654,NationalTeams!C:C,0))</f>
        <v>84</v>
      </c>
      <c r="D3654" t="s">
        <v>1246</v>
      </c>
      <c r="E3654">
        <f>INDEX(TeamSports!B:B,MATCH(D3654,TeamSports!C:C,0))</f>
        <v>31</v>
      </c>
      <c r="F3654">
        <f>INDEX(RanksTable!M:M,MATCH(B3654,RanksTable!B:B,0))</f>
        <v>7</v>
      </c>
      <c r="H3654" t="str">
        <f t="shared" si="57"/>
        <v>INSERT INTO "TeamRanks" (team_id,team_sport_id,team_rank) VALUES (84,31,7);</v>
      </c>
    </row>
    <row r="3655" spans="2:8" x14ac:dyDescent="0.25">
      <c r="B3655" t="s">
        <v>382</v>
      </c>
      <c r="C3655">
        <f>INDEX(NationalTeams!B:B,MATCH(B3655,NationalTeams!C:C,0))</f>
        <v>85</v>
      </c>
      <c r="D3655" t="s">
        <v>1246</v>
      </c>
      <c r="E3655">
        <f>INDEX(TeamSports!B:B,MATCH(D3655,TeamSports!C:C,0))</f>
        <v>31</v>
      </c>
      <c r="F3655">
        <f>INDEX(RanksTable!M:M,MATCH(B3655,RanksTable!B:B,0))</f>
        <v>7</v>
      </c>
      <c r="H3655" t="str">
        <f t="shared" si="57"/>
        <v>INSERT INTO "TeamRanks" (team_id,team_sport_id,team_rank) VALUES (85,31,7);</v>
      </c>
    </row>
    <row r="3656" spans="2:8" x14ac:dyDescent="0.25">
      <c r="B3656" t="s">
        <v>338</v>
      </c>
      <c r="C3656">
        <f>INDEX(NationalTeams!B:B,MATCH(B3656,NationalTeams!C:C,0))</f>
        <v>86</v>
      </c>
      <c r="D3656" t="s">
        <v>1246</v>
      </c>
      <c r="E3656">
        <f>INDEX(TeamSports!B:B,MATCH(D3656,TeamSports!C:C,0))</f>
        <v>31</v>
      </c>
      <c r="F3656">
        <f>INDEX(RanksTable!M:M,MATCH(B3656,RanksTable!B:B,0))</f>
        <v>7</v>
      </c>
      <c r="H3656" t="str">
        <f t="shared" si="57"/>
        <v>INSERT INTO "TeamRanks" (team_id,team_sport_id,team_rank) VALUES (86,31,7);</v>
      </c>
    </row>
    <row r="3657" spans="2:8" x14ac:dyDescent="0.25">
      <c r="B3657" t="s">
        <v>392</v>
      </c>
      <c r="C3657">
        <f>INDEX(NationalTeams!B:B,MATCH(B3657,NationalTeams!C:C,0))</f>
        <v>87</v>
      </c>
      <c r="D3657" t="s">
        <v>1246</v>
      </c>
      <c r="E3657">
        <f>INDEX(TeamSports!B:B,MATCH(D3657,TeamSports!C:C,0))</f>
        <v>31</v>
      </c>
      <c r="F3657">
        <f>INDEX(RanksTable!M:M,MATCH(B3657,RanksTable!B:B,0))</f>
        <v>7</v>
      </c>
      <c r="H3657" t="str">
        <f t="shared" si="57"/>
        <v>INSERT INTO "TeamRanks" (team_id,team_sport_id,team_rank) VALUES (87,31,7);</v>
      </c>
    </row>
    <row r="3658" spans="2:8" x14ac:dyDescent="0.25">
      <c r="B3658" t="s">
        <v>335</v>
      </c>
      <c r="C3658">
        <f>INDEX(NationalTeams!B:B,MATCH(B3658,NationalTeams!C:C,0))</f>
        <v>88</v>
      </c>
      <c r="D3658" t="s">
        <v>1246</v>
      </c>
      <c r="E3658">
        <f>INDEX(TeamSports!B:B,MATCH(D3658,TeamSports!C:C,0))</f>
        <v>31</v>
      </c>
      <c r="F3658">
        <f>INDEX(RanksTable!M:M,MATCH(B3658,RanksTable!B:B,0))</f>
        <v>5</v>
      </c>
      <c r="H3658" t="str">
        <f t="shared" si="57"/>
        <v>INSERT INTO "TeamRanks" (team_id,team_sport_id,team_rank) VALUES (88,31,5);</v>
      </c>
    </row>
    <row r="3659" spans="2:8" x14ac:dyDescent="0.25">
      <c r="B3659" t="s">
        <v>333</v>
      </c>
      <c r="C3659">
        <f>INDEX(NationalTeams!B:B,MATCH(B3659,NationalTeams!C:C,0))</f>
        <v>89</v>
      </c>
      <c r="D3659" t="s">
        <v>1246</v>
      </c>
      <c r="E3659">
        <f>INDEX(TeamSports!B:B,MATCH(D3659,TeamSports!C:C,0))</f>
        <v>31</v>
      </c>
      <c r="F3659">
        <f>INDEX(RanksTable!M:M,MATCH(B3659,RanksTable!B:B,0))</f>
        <v>7</v>
      </c>
      <c r="H3659" t="str">
        <f t="shared" si="57"/>
        <v>INSERT INTO "TeamRanks" (team_id,team_sport_id,team_rank) VALUES (89,31,7);</v>
      </c>
    </row>
    <row r="3660" spans="2:8" x14ac:dyDescent="0.25">
      <c r="B3660" t="s">
        <v>397</v>
      </c>
      <c r="C3660">
        <f>INDEX(NationalTeams!B:B,MATCH(B3660,NationalTeams!C:C,0))</f>
        <v>90</v>
      </c>
      <c r="D3660" t="s">
        <v>1246</v>
      </c>
      <c r="E3660">
        <f>INDEX(TeamSports!B:B,MATCH(D3660,TeamSports!C:C,0))</f>
        <v>31</v>
      </c>
      <c r="F3660">
        <f>INDEX(RanksTable!M:M,MATCH(B3660,RanksTable!B:B,0))</f>
        <v>7</v>
      </c>
      <c r="H3660" t="str">
        <f t="shared" si="57"/>
        <v>INSERT INTO "TeamRanks" (team_id,team_sport_id,team_rank) VALUES (90,31,7);</v>
      </c>
    </row>
    <row r="3661" spans="2:8" x14ac:dyDescent="0.25">
      <c r="B3661" t="s">
        <v>469</v>
      </c>
      <c r="C3661">
        <f>INDEX(NationalTeams!B:B,MATCH(B3661,NationalTeams!C:C,0))</f>
        <v>91</v>
      </c>
      <c r="D3661" t="s">
        <v>1246</v>
      </c>
      <c r="E3661">
        <f>INDEX(TeamSports!B:B,MATCH(D3661,TeamSports!C:C,0))</f>
        <v>31</v>
      </c>
      <c r="F3661">
        <f>INDEX(RanksTable!M:M,MATCH(B3661,RanksTable!B:B,0))</f>
        <v>3</v>
      </c>
      <c r="H3661" t="str">
        <f t="shared" si="57"/>
        <v>INSERT INTO "TeamRanks" (team_id,team_sport_id,team_rank) VALUES (91,31,3);</v>
      </c>
    </row>
    <row r="3662" spans="2:8" x14ac:dyDescent="0.25">
      <c r="B3662" t="s">
        <v>512</v>
      </c>
      <c r="C3662">
        <f>INDEX(NationalTeams!B:B,MATCH(B3662,NationalTeams!C:C,0))</f>
        <v>92</v>
      </c>
      <c r="D3662" t="s">
        <v>1246</v>
      </c>
      <c r="E3662">
        <f>INDEX(TeamSports!B:B,MATCH(D3662,TeamSports!C:C,0))</f>
        <v>31</v>
      </c>
      <c r="F3662">
        <f>INDEX(RanksTable!M:M,MATCH(B3662,RanksTable!B:B,0))</f>
        <v>5</v>
      </c>
      <c r="H3662" t="str">
        <f t="shared" si="57"/>
        <v>INSERT INTO "TeamRanks" (team_id,team_sport_id,team_rank) VALUES (92,31,5);</v>
      </c>
    </row>
    <row r="3663" spans="2:8" x14ac:dyDescent="0.25">
      <c r="B3663" t="s">
        <v>458</v>
      </c>
      <c r="C3663">
        <f>INDEX(NationalTeams!B:B,MATCH(B3663,NationalTeams!C:C,0))</f>
        <v>93</v>
      </c>
      <c r="D3663" t="s">
        <v>1246</v>
      </c>
      <c r="E3663">
        <f>INDEX(TeamSports!B:B,MATCH(D3663,TeamSports!C:C,0))</f>
        <v>31</v>
      </c>
      <c r="F3663">
        <f>INDEX(RanksTable!M:M,MATCH(B3663,RanksTable!B:B,0))</f>
        <v>5</v>
      </c>
      <c r="H3663" t="str">
        <f t="shared" si="57"/>
        <v>INSERT INTO "TeamRanks" (team_id,team_sport_id,team_rank) VALUES (93,31,5);</v>
      </c>
    </row>
    <row r="3664" spans="2:8" x14ac:dyDescent="0.25">
      <c r="B3664" t="s">
        <v>444</v>
      </c>
      <c r="C3664">
        <f>INDEX(NationalTeams!B:B,MATCH(B3664,NationalTeams!C:C,0))</f>
        <v>94</v>
      </c>
      <c r="D3664" t="s">
        <v>1246</v>
      </c>
      <c r="E3664">
        <f>INDEX(TeamSports!B:B,MATCH(D3664,TeamSports!C:C,0))</f>
        <v>31</v>
      </c>
      <c r="F3664">
        <f>INDEX(RanksTable!M:M,MATCH(B3664,RanksTable!B:B,0))</f>
        <v>6</v>
      </c>
      <c r="H3664" t="str">
        <f t="shared" si="57"/>
        <v>INSERT INTO "TeamRanks" (team_id,team_sport_id,team_rank) VALUES (94,31,6);</v>
      </c>
    </row>
    <row r="3665" spans="2:8" x14ac:dyDescent="0.25">
      <c r="B3665" t="s">
        <v>493</v>
      </c>
      <c r="C3665">
        <f>INDEX(NationalTeams!B:B,MATCH(B3665,NationalTeams!C:C,0))</f>
        <v>95</v>
      </c>
      <c r="D3665" t="s">
        <v>1246</v>
      </c>
      <c r="E3665">
        <f>INDEX(TeamSports!B:B,MATCH(D3665,TeamSports!C:C,0))</f>
        <v>31</v>
      </c>
      <c r="F3665">
        <f>INDEX(RanksTable!M:M,MATCH(B3665,RanksTable!B:B,0))</f>
        <v>1</v>
      </c>
      <c r="H3665" t="str">
        <f t="shared" si="57"/>
        <v>INSERT INTO "TeamRanks" (team_id,team_sport_id,team_rank) VALUES (95,31,1);</v>
      </c>
    </row>
    <row r="3666" spans="2:8" x14ac:dyDescent="0.25">
      <c r="B3666" t="s">
        <v>431</v>
      </c>
      <c r="C3666">
        <f>INDEX(NationalTeams!B:B,MATCH(B3666,NationalTeams!C:C,0))</f>
        <v>96</v>
      </c>
      <c r="D3666" t="s">
        <v>1246</v>
      </c>
      <c r="E3666">
        <f>INDEX(TeamSports!B:B,MATCH(D3666,TeamSports!C:C,0))</f>
        <v>31</v>
      </c>
      <c r="F3666">
        <f>INDEX(RanksTable!M:M,MATCH(B3666,RanksTable!B:B,0))</f>
        <v>7</v>
      </c>
      <c r="H3666" t="str">
        <f t="shared" si="57"/>
        <v>INSERT INTO "TeamRanks" (team_id,team_sport_id,team_rank) VALUES (96,31,7);</v>
      </c>
    </row>
    <row r="3667" spans="2:8" x14ac:dyDescent="0.25">
      <c r="B3667" t="s">
        <v>427</v>
      </c>
      <c r="C3667">
        <f>INDEX(NationalTeams!B:B,MATCH(B3667,NationalTeams!C:C,0))</f>
        <v>97</v>
      </c>
      <c r="D3667" t="s">
        <v>1246</v>
      </c>
      <c r="E3667">
        <f>INDEX(TeamSports!B:B,MATCH(D3667,TeamSports!C:C,0))</f>
        <v>31</v>
      </c>
      <c r="F3667">
        <f>INDEX(RanksTable!M:M,MATCH(B3667,RanksTable!B:B,0))</f>
        <v>5</v>
      </c>
      <c r="H3667" t="str">
        <f t="shared" si="57"/>
        <v>INSERT INTO "TeamRanks" (team_id,team_sport_id,team_rank) VALUES (97,31,5);</v>
      </c>
    </row>
    <row r="3668" spans="2:8" x14ac:dyDescent="0.25">
      <c r="B3668" t="s">
        <v>513</v>
      </c>
      <c r="C3668">
        <f>INDEX(NationalTeams!B:B,MATCH(B3668,NationalTeams!C:C,0))</f>
        <v>98</v>
      </c>
      <c r="D3668" t="s">
        <v>1246</v>
      </c>
      <c r="E3668">
        <f>INDEX(TeamSports!B:B,MATCH(D3668,TeamSports!C:C,0))</f>
        <v>31</v>
      </c>
      <c r="F3668">
        <f>INDEX(RanksTable!M:M,MATCH(B3668,RanksTable!B:B,0))</f>
        <v>1</v>
      </c>
      <c r="H3668" t="str">
        <f t="shared" si="57"/>
        <v>INSERT INTO "TeamRanks" (team_id,team_sport_id,team_rank) VALUES (98,31,1);</v>
      </c>
    </row>
    <row r="3669" spans="2:8" x14ac:dyDescent="0.25">
      <c r="B3669" t="s">
        <v>503</v>
      </c>
      <c r="C3669">
        <f>INDEX(NationalTeams!B:B,MATCH(B3669,NationalTeams!C:C,0))</f>
        <v>99</v>
      </c>
      <c r="D3669" t="s">
        <v>1246</v>
      </c>
      <c r="E3669">
        <f>INDEX(TeamSports!B:B,MATCH(D3669,TeamSports!C:C,0))</f>
        <v>31</v>
      </c>
      <c r="F3669">
        <f>INDEX(RanksTable!M:M,MATCH(B3669,RanksTable!B:B,0))</f>
        <v>7</v>
      </c>
      <c r="H3669" t="str">
        <f t="shared" si="57"/>
        <v>INSERT INTO "TeamRanks" (team_id,team_sport_id,team_rank) VALUES (99,31,7);</v>
      </c>
    </row>
    <row r="3670" spans="2:8" x14ac:dyDescent="0.25">
      <c r="B3670" t="s">
        <v>519</v>
      </c>
      <c r="C3670">
        <f>INDEX(NationalTeams!B:B,MATCH(B3670,NationalTeams!C:C,0))</f>
        <v>100</v>
      </c>
      <c r="D3670" t="s">
        <v>1246</v>
      </c>
      <c r="E3670">
        <f>INDEX(TeamSports!B:B,MATCH(D3670,TeamSports!C:C,0))</f>
        <v>31</v>
      </c>
      <c r="F3670">
        <f>INDEX(RanksTable!M:M,MATCH(B3670,RanksTable!B:B,0))</f>
        <v>7</v>
      </c>
      <c r="H3670" t="str">
        <f t="shared" si="57"/>
        <v>INSERT INTO "TeamRanks" (team_id,team_sport_id,team_rank) VALUES (100,31,7);</v>
      </c>
    </row>
    <row r="3671" spans="2:8" x14ac:dyDescent="0.25">
      <c r="B3671" t="s">
        <v>410</v>
      </c>
      <c r="C3671">
        <f>INDEX(NationalTeams!B:B,MATCH(B3671,NationalTeams!C:C,0))</f>
        <v>101</v>
      </c>
      <c r="D3671" t="s">
        <v>1246</v>
      </c>
      <c r="E3671">
        <f>INDEX(TeamSports!B:B,MATCH(D3671,TeamSports!C:C,0))</f>
        <v>31</v>
      </c>
      <c r="F3671">
        <f>INDEX(RanksTable!M:M,MATCH(B3671,RanksTable!B:B,0))</f>
        <v>4</v>
      </c>
      <c r="H3671" t="str">
        <f t="shared" si="57"/>
        <v>INSERT INTO "TeamRanks" (team_id,team_sport_id,team_rank) VALUES (101,31,4);</v>
      </c>
    </row>
    <row r="3672" spans="2:8" x14ac:dyDescent="0.25">
      <c r="B3672" t="s">
        <v>486</v>
      </c>
      <c r="C3672">
        <f>INDEX(NationalTeams!B:B,MATCH(B3672,NationalTeams!C:C,0))</f>
        <v>102</v>
      </c>
      <c r="D3672" t="s">
        <v>1246</v>
      </c>
      <c r="E3672">
        <f>INDEX(TeamSports!B:B,MATCH(D3672,TeamSports!C:C,0))</f>
        <v>31</v>
      </c>
      <c r="F3672">
        <f>INDEX(RanksTable!M:M,MATCH(B3672,RanksTable!B:B,0))</f>
        <v>4</v>
      </c>
      <c r="H3672" t="str">
        <f t="shared" si="57"/>
        <v>INSERT INTO "TeamRanks" (team_id,team_sport_id,team_rank) VALUES (102,31,4);</v>
      </c>
    </row>
    <row r="3673" spans="2:8" x14ac:dyDescent="0.25">
      <c r="B3673" t="s">
        <v>526</v>
      </c>
      <c r="C3673">
        <f>INDEX(NationalTeams!B:B,MATCH(B3673,NationalTeams!C:C,0))</f>
        <v>103</v>
      </c>
      <c r="D3673" t="s">
        <v>1246</v>
      </c>
      <c r="E3673">
        <f>INDEX(TeamSports!B:B,MATCH(D3673,TeamSports!C:C,0))</f>
        <v>31</v>
      </c>
      <c r="F3673">
        <f>INDEX(RanksTable!M:M,MATCH(B3673,RanksTable!B:B,0))</f>
        <v>7</v>
      </c>
      <c r="H3673" t="str">
        <f t="shared" si="57"/>
        <v>INSERT INTO "TeamRanks" (team_id,team_sport_id,team_rank) VALUES (103,31,7);</v>
      </c>
    </row>
    <row r="3674" spans="2:8" x14ac:dyDescent="0.25">
      <c r="B3674" t="s">
        <v>470</v>
      </c>
      <c r="C3674">
        <f>INDEX(NationalTeams!B:B,MATCH(B3674,NationalTeams!C:C,0))</f>
        <v>104</v>
      </c>
      <c r="D3674" t="s">
        <v>1246</v>
      </c>
      <c r="E3674">
        <f>INDEX(TeamSports!B:B,MATCH(D3674,TeamSports!C:C,0))</f>
        <v>31</v>
      </c>
      <c r="F3674">
        <f>INDEX(RanksTable!M:M,MATCH(B3674,RanksTable!B:B,0))</f>
        <v>7</v>
      </c>
      <c r="H3674" t="str">
        <f t="shared" si="57"/>
        <v>INSERT INTO "TeamRanks" (team_id,team_sport_id,team_rank) VALUES (104,31,7);</v>
      </c>
    </row>
    <row r="3675" spans="2:8" x14ac:dyDescent="0.25">
      <c r="B3675" t="s">
        <v>461</v>
      </c>
      <c r="C3675">
        <f>INDEX(NationalTeams!B:B,MATCH(B3675,NationalTeams!C:C,0))</f>
        <v>105</v>
      </c>
      <c r="D3675" t="s">
        <v>1246</v>
      </c>
      <c r="E3675">
        <f>INDEX(TeamSports!B:B,MATCH(D3675,TeamSports!C:C,0))</f>
        <v>31</v>
      </c>
      <c r="F3675">
        <f>INDEX(RanksTable!M:M,MATCH(B3675,RanksTable!B:B,0))</f>
        <v>6</v>
      </c>
      <c r="H3675" t="str">
        <f t="shared" si="57"/>
        <v>INSERT INTO "TeamRanks" (team_id,team_sport_id,team_rank) VALUES (105,31,6);</v>
      </c>
    </row>
    <row r="3676" spans="2:8" x14ac:dyDescent="0.25">
      <c r="B3676" t="s">
        <v>418</v>
      </c>
      <c r="C3676">
        <f>INDEX(NationalTeams!B:B,MATCH(B3676,NationalTeams!C:C,0))</f>
        <v>106</v>
      </c>
      <c r="D3676" t="s">
        <v>1246</v>
      </c>
      <c r="E3676">
        <f>INDEX(TeamSports!B:B,MATCH(D3676,TeamSports!C:C,0))</f>
        <v>31</v>
      </c>
      <c r="F3676">
        <f>INDEX(RanksTable!M:M,MATCH(B3676,RanksTable!B:B,0))</f>
        <v>7</v>
      </c>
      <c r="H3676" t="str">
        <f t="shared" si="57"/>
        <v>INSERT INTO "TeamRanks" (team_id,team_sport_id,team_rank) VALUES (106,31,7);</v>
      </c>
    </row>
    <row r="3677" spans="2:8" x14ac:dyDescent="0.25">
      <c r="B3677" t="s">
        <v>417</v>
      </c>
      <c r="C3677">
        <f>INDEX(NationalTeams!B:B,MATCH(B3677,NationalTeams!C:C,0))</f>
        <v>107</v>
      </c>
      <c r="D3677" t="s">
        <v>1246</v>
      </c>
      <c r="E3677">
        <f>INDEX(TeamSports!B:B,MATCH(D3677,TeamSports!C:C,0))</f>
        <v>31</v>
      </c>
      <c r="F3677">
        <f>INDEX(RanksTable!M:M,MATCH(B3677,RanksTable!B:B,0))</f>
        <v>7</v>
      </c>
      <c r="H3677" t="str">
        <f t="shared" si="57"/>
        <v>INSERT INTO "TeamRanks" (team_id,team_sport_id,team_rank) VALUES (107,31,7);</v>
      </c>
    </row>
    <row r="3678" spans="2:8" x14ac:dyDescent="0.25">
      <c r="B3678" t="s">
        <v>421</v>
      </c>
      <c r="C3678">
        <f>INDEX(NationalTeams!B:B,MATCH(B3678,NationalTeams!C:C,0))</f>
        <v>108</v>
      </c>
      <c r="D3678" t="s">
        <v>1246</v>
      </c>
      <c r="E3678">
        <f>INDEX(TeamSports!B:B,MATCH(D3678,TeamSports!C:C,0))</f>
        <v>31</v>
      </c>
      <c r="F3678">
        <f>INDEX(RanksTable!M:M,MATCH(B3678,RanksTable!B:B,0))</f>
        <v>7</v>
      </c>
      <c r="H3678" t="str">
        <f t="shared" si="57"/>
        <v>INSERT INTO "TeamRanks" (team_id,team_sport_id,team_rank) VALUES (108,31,7);</v>
      </c>
    </row>
    <row r="3679" spans="2:8" x14ac:dyDescent="0.25">
      <c r="B3679" t="s">
        <v>530</v>
      </c>
      <c r="C3679">
        <f>INDEX(NationalTeams!B:B,MATCH(B3679,NationalTeams!C:C,0))</f>
        <v>109</v>
      </c>
      <c r="D3679" t="s">
        <v>1246</v>
      </c>
      <c r="E3679">
        <f>INDEX(TeamSports!B:B,MATCH(D3679,TeamSports!C:C,0))</f>
        <v>31</v>
      </c>
      <c r="F3679">
        <f>INDEX(RanksTable!M:M,MATCH(B3679,RanksTable!B:B,0))</f>
        <v>4</v>
      </c>
      <c r="H3679" t="str">
        <f t="shared" si="57"/>
        <v>INSERT INTO "TeamRanks" (team_id,team_sport_id,team_rank) VALUES (109,31,4);</v>
      </c>
    </row>
    <row r="3680" spans="2:8" x14ac:dyDescent="0.25">
      <c r="B3680" t="s">
        <v>488</v>
      </c>
      <c r="C3680">
        <f>INDEX(NationalTeams!B:B,MATCH(B3680,NationalTeams!C:C,0))</f>
        <v>110</v>
      </c>
      <c r="D3680" t="s">
        <v>1246</v>
      </c>
      <c r="E3680">
        <f>INDEX(TeamSports!B:B,MATCH(D3680,TeamSports!C:C,0))</f>
        <v>31</v>
      </c>
      <c r="F3680">
        <f>INDEX(RanksTable!M:M,MATCH(B3680,RanksTable!B:B,0))</f>
        <v>1</v>
      </c>
      <c r="H3680" t="str">
        <f t="shared" si="57"/>
        <v>INSERT INTO "TeamRanks" (team_id,team_sport_id,team_rank) VALUES (110,31,1);</v>
      </c>
    </row>
    <row r="3681" spans="2:8" x14ac:dyDescent="0.25">
      <c r="B3681" t="s">
        <v>352</v>
      </c>
      <c r="C3681">
        <f>INDEX(NationalTeams!B:B,MATCH(B3681,NationalTeams!C:C,0))</f>
        <v>111</v>
      </c>
      <c r="D3681" t="s">
        <v>1246</v>
      </c>
      <c r="E3681">
        <f>INDEX(TeamSports!B:B,MATCH(D3681,TeamSports!C:C,0))</f>
        <v>31</v>
      </c>
      <c r="F3681">
        <f>INDEX(RanksTable!M:M,MATCH(B3681,RanksTable!B:B,0))</f>
        <v>4</v>
      </c>
      <c r="H3681" t="str">
        <f t="shared" si="57"/>
        <v>INSERT INTO "TeamRanks" (team_id,team_sport_id,team_rank) VALUES (111,31,4);</v>
      </c>
    </row>
    <row r="3682" spans="2:8" x14ac:dyDescent="0.25">
      <c r="B3682" t="s">
        <v>422</v>
      </c>
      <c r="C3682">
        <f>INDEX(NationalTeams!B:B,MATCH(B3682,NationalTeams!C:C,0))</f>
        <v>112</v>
      </c>
      <c r="D3682" t="s">
        <v>1246</v>
      </c>
      <c r="E3682">
        <f>INDEX(TeamSports!B:B,MATCH(D3682,TeamSports!C:C,0))</f>
        <v>31</v>
      </c>
      <c r="F3682">
        <f>INDEX(RanksTable!M:M,MATCH(B3682,RanksTable!B:B,0))</f>
        <v>2</v>
      </c>
      <c r="H3682" t="str">
        <f t="shared" si="57"/>
        <v>INSERT INTO "TeamRanks" (team_id,team_sport_id,team_rank) VALUES (112,31,2);</v>
      </c>
    </row>
    <row r="3683" spans="2:8" x14ac:dyDescent="0.25">
      <c r="B3683" t="s">
        <v>451</v>
      </c>
      <c r="C3683">
        <f>INDEX(NationalTeams!B:B,MATCH(B3683,NationalTeams!C:C,0))</f>
        <v>113</v>
      </c>
      <c r="D3683" t="s">
        <v>1246</v>
      </c>
      <c r="E3683">
        <f>INDEX(TeamSports!B:B,MATCH(D3683,TeamSports!C:C,0))</f>
        <v>31</v>
      </c>
      <c r="F3683">
        <f>INDEX(RanksTable!M:M,MATCH(B3683,RanksTable!B:B,0))</f>
        <v>7</v>
      </c>
      <c r="H3683" t="str">
        <f t="shared" si="57"/>
        <v>INSERT INTO "TeamRanks" (team_id,team_sport_id,team_rank) VALUES (113,31,7);</v>
      </c>
    </row>
    <row r="3684" spans="2:8" x14ac:dyDescent="0.25">
      <c r="B3684" t="s">
        <v>430</v>
      </c>
      <c r="C3684">
        <f>INDEX(NationalTeams!B:B,MATCH(B3684,NationalTeams!C:C,0))</f>
        <v>114</v>
      </c>
      <c r="D3684" t="s">
        <v>1246</v>
      </c>
      <c r="E3684">
        <f>INDEX(TeamSports!B:B,MATCH(D3684,TeamSports!C:C,0))</f>
        <v>31</v>
      </c>
      <c r="F3684">
        <f>INDEX(RanksTable!M:M,MATCH(B3684,RanksTable!B:B,0))</f>
        <v>4</v>
      </c>
      <c r="H3684" t="str">
        <f t="shared" si="57"/>
        <v>INSERT INTO "TeamRanks" (team_id,team_sport_id,team_rank) VALUES (114,31,4);</v>
      </c>
    </row>
    <row r="3685" spans="2:8" x14ac:dyDescent="0.25">
      <c r="B3685" t="s">
        <v>381</v>
      </c>
      <c r="C3685">
        <f>INDEX(NationalTeams!B:B,MATCH(B3685,NationalTeams!C:C,0))</f>
        <v>115</v>
      </c>
      <c r="D3685" t="s">
        <v>1246</v>
      </c>
      <c r="E3685">
        <f>INDEX(TeamSports!B:B,MATCH(D3685,TeamSports!C:C,0))</f>
        <v>31</v>
      </c>
      <c r="F3685">
        <f>INDEX(RanksTable!M:M,MATCH(B3685,RanksTable!B:B,0))</f>
        <v>3</v>
      </c>
      <c r="H3685" t="str">
        <f t="shared" si="57"/>
        <v>INSERT INTO "TeamRanks" (team_id,team_sport_id,team_rank) VALUES (115,31,3);</v>
      </c>
    </row>
    <row r="3686" spans="2:8" x14ac:dyDescent="0.25">
      <c r="B3686" t="s">
        <v>434</v>
      </c>
      <c r="C3686">
        <f>INDEX(NationalTeams!B:B,MATCH(B3686,NationalTeams!C:C,0))</f>
        <v>116</v>
      </c>
      <c r="D3686" t="s">
        <v>1246</v>
      </c>
      <c r="E3686">
        <f>INDEX(TeamSports!B:B,MATCH(D3686,TeamSports!C:C,0))</f>
        <v>31</v>
      </c>
      <c r="F3686">
        <f>INDEX(RanksTable!M:M,MATCH(B3686,RanksTable!B:B,0))</f>
        <v>7</v>
      </c>
      <c r="H3686" t="str">
        <f t="shared" si="57"/>
        <v>INSERT INTO "TeamRanks" (team_id,team_sport_id,team_rank) VALUES (116,31,7);</v>
      </c>
    </row>
    <row r="3687" spans="2:8" x14ac:dyDescent="0.25">
      <c r="B3687" t="s">
        <v>475</v>
      </c>
      <c r="C3687">
        <f>INDEX(NationalTeams!B:B,MATCH(B3687,NationalTeams!C:C,0))</f>
        <v>117</v>
      </c>
      <c r="D3687" t="s">
        <v>1246</v>
      </c>
      <c r="E3687">
        <f>INDEX(TeamSports!B:B,MATCH(D3687,TeamSports!C:C,0))</f>
        <v>31</v>
      </c>
      <c r="F3687">
        <f>INDEX(RanksTable!M:M,MATCH(B3687,RanksTable!B:B,0))</f>
        <v>7</v>
      </c>
      <c r="H3687" t="str">
        <f t="shared" si="57"/>
        <v>INSERT INTO "TeamRanks" (team_id,team_sport_id,team_rank) VALUES (117,31,7);</v>
      </c>
    </row>
    <row r="3688" spans="2:8" x14ac:dyDescent="0.25">
      <c r="B3688" t="s">
        <v>528</v>
      </c>
      <c r="C3688">
        <f>INDEX(NationalTeams!B:B,MATCH(B3688,NationalTeams!C:C,0))</f>
        <v>118</v>
      </c>
      <c r="D3688" t="s">
        <v>1246</v>
      </c>
      <c r="E3688">
        <f>INDEX(TeamSports!B:B,MATCH(D3688,TeamSports!C:C,0))</f>
        <v>31</v>
      </c>
      <c r="F3688">
        <f>INDEX(RanksTable!M:M,MATCH(B3688,RanksTable!B:B,0))</f>
        <v>7</v>
      </c>
      <c r="H3688" t="str">
        <f t="shared" si="57"/>
        <v>INSERT INTO "TeamRanks" (team_id,team_sport_id,team_rank) VALUES (118,31,7);</v>
      </c>
    </row>
    <row r="3689" spans="2:8" x14ac:dyDescent="0.25">
      <c r="B3689" t="s">
        <v>436</v>
      </c>
      <c r="C3689">
        <f>INDEX(NationalTeams!B:B,MATCH(B3689,NationalTeams!C:C,0))</f>
        <v>119</v>
      </c>
      <c r="D3689" t="s">
        <v>1246</v>
      </c>
      <c r="E3689">
        <f>INDEX(TeamSports!B:B,MATCH(D3689,TeamSports!C:C,0))</f>
        <v>31</v>
      </c>
      <c r="F3689">
        <f>INDEX(RanksTable!M:M,MATCH(B3689,RanksTable!B:B,0))</f>
        <v>7</v>
      </c>
      <c r="H3689" t="str">
        <f t="shared" si="57"/>
        <v>INSERT INTO "TeamRanks" (team_id,team_sport_id,team_rank) VALUES (119,31,7);</v>
      </c>
    </row>
    <row r="3690" spans="2:8" x14ac:dyDescent="0.25">
      <c r="B3690" t="s">
        <v>455</v>
      </c>
      <c r="C3690">
        <f>INDEX(NationalTeams!B:B,MATCH(B3690,NationalTeams!C:C,0))</f>
        <v>120</v>
      </c>
      <c r="D3690" t="s">
        <v>1246</v>
      </c>
      <c r="E3690">
        <f>INDEX(TeamSports!B:B,MATCH(D3690,TeamSports!C:C,0))</f>
        <v>31</v>
      </c>
      <c r="F3690">
        <f>INDEX(RanksTable!M:M,MATCH(B3690,RanksTable!B:B,0))</f>
        <v>6</v>
      </c>
      <c r="H3690" t="str">
        <f t="shared" si="57"/>
        <v>INSERT INTO "TeamRanks" (team_id,team_sport_id,team_rank) VALUES (120,31,6);</v>
      </c>
    </row>
    <row r="3691" spans="2:8" x14ac:dyDescent="0.25">
      <c r="B3691" t="s">
        <v>345</v>
      </c>
      <c r="C3691">
        <f>INDEX(NationalTeams!B:B,MATCH(B3691,NationalTeams!C:C,0))</f>
        <v>121</v>
      </c>
      <c r="D3691" t="s">
        <v>1246</v>
      </c>
      <c r="E3691">
        <f>INDEX(TeamSports!B:B,MATCH(D3691,TeamSports!C:C,0))</f>
        <v>31</v>
      </c>
      <c r="F3691">
        <f>INDEX(RanksTable!M:M,MATCH(B3691,RanksTable!B:B,0))</f>
        <v>5</v>
      </c>
      <c r="H3691" t="str">
        <f t="shared" si="57"/>
        <v>INSERT INTO "TeamRanks" (team_id,team_sport_id,team_rank) VALUES (121,31,5);</v>
      </c>
    </row>
    <row r="3692" spans="2:8" x14ac:dyDescent="0.25">
      <c r="B3692" t="s">
        <v>532</v>
      </c>
      <c r="C3692">
        <f>INDEX(NationalTeams!B:B,MATCH(B3692,NationalTeams!C:C,0))</f>
        <v>122</v>
      </c>
      <c r="D3692" t="s">
        <v>1246</v>
      </c>
      <c r="E3692">
        <f>INDEX(TeamSports!B:B,MATCH(D3692,TeamSports!C:C,0))</f>
        <v>31</v>
      </c>
      <c r="F3692">
        <f>INDEX(RanksTable!M:M,MATCH(B3692,RanksTable!B:B,0))</f>
        <v>4</v>
      </c>
      <c r="H3692" t="str">
        <f t="shared" si="57"/>
        <v>INSERT INTO "TeamRanks" (team_id,team_sport_id,team_rank) VALUES (122,31,4);</v>
      </c>
    </row>
    <row r="3693" spans="2:8" x14ac:dyDescent="0.25">
      <c r="B3693" t="s">
        <v>468</v>
      </c>
      <c r="C3693">
        <f>INDEX(NationalTeams!B:B,MATCH(B3693,NationalTeams!C:C,0))</f>
        <v>123</v>
      </c>
      <c r="D3693" t="s">
        <v>1246</v>
      </c>
      <c r="E3693">
        <f>INDEX(TeamSports!B:B,MATCH(D3693,TeamSports!C:C,0))</f>
        <v>31</v>
      </c>
      <c r="F3693">
        <f>INDEX(RanksTable!M:M,MATCH(B3693,RanksTable!B:B,0))</f>
        <v>7</v>
      </c>
      <c r="H3693" t="str">
        <f t="shared" si="57"/>
        <v>INSERT INTO "TeamRanks" (team_id,team_sport_id,team_rank) VALUES (123,31,7);</v>
      </c>
    </row>
    <row r="3694" spans="2:8" x14ac:dyDescent="0.25">
      <c r="B3694" t="s">
        <v>347</v>
      </c>
      <c r="C3694">
        <f>INDEX(NationalTeams!B:B,MATCH(B3694,NationalTeams!C:C,0))</f>
        <v>124</v>
      </c>
      <c r="D3694" t="s">
        <v>1246</v>
      </c>
      <c r="E3694">
        <f>INDEX(TeamSports!B:B,MATCH(D3694,TeamSports!C:C,0))</f>
        <v>31</v>
      </c>
      <c r="F3694">
        <f>INDEX(RanksTable!M:M,MATCH(B3694,RanksTable!B:B,0))</f>
        <v>7</v>
      </c>
      <c r="H3694" t="str">
        <f t="shared" si="57"/>
        <v>INSERT INTO "TeamRanks" (team_id,team_sport_id,team_rank) VALUES (124,31,7);</v>
      </c>
    </row>
    <row r="3695" spans="2:8" x14ac:dyDescent="0.25">
      <c r="B3695" t="s">
        <v>390</v>
      </c>
      <c r="C3695">
        <f>INDEX(NationalTeams!B:B,MATCH(B3695,NationalTeams!C:C,0))</f>
        <v>125</v>
      </c>
      <c r="D3695" t="s">
        <v>1246</v>
      </c>
      <c r="E3695">
        <f>INDEX(TeamSports!B:B,MATCH(D3695,TeamSports!C:C,0))</f>
        <v>31</v>
      </c>
      <c r="F3695">
        <f>INDEX(RanksTable!M:M,MATCH(B3695,RanksTable!B:B,0))</f>
        <v>7</v>
      </c>
      <c r="H3695" t="str">
        <f t="shared" si="57"/>
        <v>INSERT INTO "TeamRanks" (team_id,team_sport_id,team_rank) VALUES (125,31,7);</v>
      </c>
    </row>
    <row r="3696" spans="2:8" x14ac:dyDescent="0.25">
      <c r="B3696" t="s">
        <v>540</v>
      </c>
      <c r="C3696">
        <f>INDEX(NationalTeams!B:B,MATCH(B3696,NationalTeams!C:C,0))</f>
        <v>126</v>
      </c>
      <c r="D3696" t="s">
        <v>1246</v>
      </c>
      <c r="E3696">
        <f>INDEX(TeamSports!B:B,MATCH(D3696,TeamSports!C:C,0))</f>
        <v>31</v>
      </c>
      <c r="F3696">
        <f>INDEX(RanksTable!M:M,MATCH(B3696,RanksTable!B:B,0))</f>
        <v>7</v>
      </c>
      <c r="H3696" t="str">
        <f t="shared" si="57"/>
        <v>INSERT INTO "TeamRanks" (team_id,team_sport_id,team_rank) VALUES (126,31,7);</v>
      </c>
    </row>
    <row r="3697" spans="2:8" x14ac:dyDescent="0.25">
      <c r="B3697" t="s">
        <v>527</v>
      </c>
      <c r="C3697">
        <f>INDEX(NationalTeams!B:B,MATCH(B3697,NationalTeams!C:C,0))</f>
        <v>127</v>
      </c>
      <c r="D3697" t="s">
        <v>1246</v>
      </c>
      <c r="E3697">
        <f>INDEX(TeamSports!B:B,MATCH(D3697,TeamSports!C:C,0))</f>
        <v>31</v>
      </c>
      <c r="F3697">
        <f>INDEX(RanksTable!M:M,MATCH(B3697,RanksTable!B:B,0))</f>
        <v>4</v>
      </c>
      <c r="H3697" t="str">
        <f t="shared" si="57"/>
        <v>INSERT INTO "TeamRanks" (team_id,team_sport_id,team_rank) VALUES (127,31,4);</v>
      </c>
    </row>
    <row r="3698" spans="2:8" x14ac:dyDescent="0.25">
      <c r="B3698" t="s">
        <v>523</v>
      </c>
      <c r="C3698">
        <f>INDEX(NationalTeams!B:B,MATCH(B3698,NationalTeams!C:C,0))</f>
        <v>128</v>
      </c>
      <c r="D3698" t="s">
        <v>1246</v>
      </c>
      <c r="E3698">
        <f>INDEX(TeamSports!B:B,MATCH(D3698,TeamSports!C:C,0))</f>
        <v>31</v>
      </c>
      <c r="F3698">
        <f>INDEX(RanksTable!M:M,MATCH(B3698,RanksTable!B:B,0))</f>
        <v>4</v>
      </c>
      <c r="H3698" t="str">
        <f t="shared" si="57"/>
        <v>INSERT INTO "TeamRanks" (team_id,team_sport_id,team_rank) VALUES (128,31,4);</v>
      </c>
    </row>
    <row r="3699" spans="2:8" x14ac:dyDescent="0.25">
      <c r="B3699" t="s">
        <v>484</v>
      </c>
      <c r="C3699">
        <f>INDEX(NationalTeams!B:B,MATCH(B3699,NationalTeams!C:C,0))</f>
        <v>129</v>
      </c>
      <c r="D3699" t="s">
        <v>1246</v>
      </c>
      <c r="E3699">
        <f>INDEX(TeamSports!B:B,MATCH(D3699,TeamSports!C:C,0))</f>
        <v>31</v>
      </c>
      <c r="F3699">
        <f>INDEX(RanksTable!M:M,MATCH(B3699,RanksTable!B:B,0))</f>
        <v>7</v>
      </c>
      <c r="H3699" t="str">
        <f t="shared" si="57"/>
        <v>INSERT INTO "TeamRanks" (team_id,team_sport_id,team_rank) VALUES (129,31,7);</v>
      </c>
    </row>
    <row r="3700" spans="2:8" x14ac:dyDescent="0.25">
      <c r="B3700" t="s">
        <v>522</v>
      </c>
      <c r="C3700">
        <f>INDEX(NationalTeams!B:B,MATCH(B3700,NationalTeams!C:C,0))</f>
        <v>130</v>
      </c>
      <c r="D3700" t="s">
        <v>1246</v>
      </c>
      <c r="E3700">
        <f>INDEX(TeamSports!B:B,MATCH(D3700,TeamSports!C:C,0))</f>
        <v>31</v>
      </c>
      <c r="F3700">
        <f>INDEX(RanksTable!M:M,MATCH(B3700,RanksTable!B:B,0))</f>
        <v>7</v>
      </c>
      <c r="H3700" t="str">
        <f t="shared" si="57"/>
        <v>INSERT INTO "TeamRanks" (team_id,team_sport_id,team_rank) VALUES (130,31,7);</v>
      </c>
    </row>
    <row r="3701" spans="2:8" x14ac:dyDescent="0.25">
      <c r="B3701" t="s">
        <v>386</v>
      </c>
      <c r="C3701">
        <f>INDEX(NationalTeams!B:B,MATCH(B3701,NationalTeams!C:C,0))</f>
        <v>131</v>
      </c>
      <c r="D3701" t="s">
        <v>1246</v>
      </c>
      <c r="E3701">
        <f>INDEX(TeamSports!B:B,MATCH(D3701,TeamSports!C:C,0))</f>
        <v>31</v>
      </c>
      <c r="F3701">
        <f>INDEX(RanksTable!M:M,MATCH(B3701,RanksTable!B:B,0))</f>
        <v>3</v>
      </c>
      <c r="H3701" t="str">
        <f t="shared" si="57"/>
        <v>INSERT INTO "TeamRanks" (team_id,team_sport_id,team_rank) VALUES (131,31,3);</v>
      </c>
    </row>
    <row r="3702" spans="2:8" x14ac:dyDescent="0.25">
      <c r="B3702" t="s">
        <v>463</v>
      </c>
      <c r="C3702">
        <f>INDEX(NationalTeams!B:B,MATCH(B3702,NationalTeams!C:C,0))</f>
        <v>132</v>
      </c>
      <c r="D3702" t="s">
        <v>1246</v>
      </c>
      <c r="E3702">
        <f>INDEX(TeamSports!B:B,MATCH(D3702,TeamSports!C:C,0))</f>
        <v>31</v>
      </c>
      <c r="F3702">
        <f>INDEX(RanksTable!M:M,MATCH(B3702,RanksTable!B:B,0))</f>
        <v>4</v>
      </c>
      <c r="H3702" t="str">
        <f t="shared" si="57"/>
        <v>INSERT INTO "TeamRanks" (team_id,team_sport_id,team_rank) VALUES (132,31,4);</v>
      </c>
    </row>
    <row r="3703" spans="2:8" x14ac:dyDescent="0.25">
      <c r="B3703" t="s">
        <v>339</v>
      </c>
      <c r="C3703">
        <f>INDEX(NationalTeams!B:B,MATCH(B3703,NationalTeams!C:C,0))</f>
        <v>133</v>
      </c>
      <c r="D3703" t="s">
        <v>1246</v>
      </c>
      <c r="E3703">
        <f>INDEX(TeamSports!B:B,MATCH(D3703,TeamSports!C:C,0))</f>
        <v>31</v>
      </c>
      <c r="F3703">
        <f>INDEX(RanksTable!M:M,MATCH(B3703,RanksTable!B:B,0))</f>
        <v>7</v>
      </c>
      <c r="H3703" t="str">
        <f t="shared" si="57"/>
        <v>INSERT INTO "TeamRanks" (team_id,team_sport_id,team_rank) VALUES (133,31,7);</v>
      </c>
    </row>
    <row r="3704" spans="2:8" x14ac:dyDescent="0.25">
      <c r="B3704" t="s">
        <v>464</v>
      </c>
      <c r="C3704">
        <f>INDEX(NationalTeams!B:B,MATCH(B3704,NationalTeams!C:C,0))</f>
        <v>134</v>
      </c>
      <c r="D3704" t="s">
        <v>1246</v>
      </c>
      <c r="E3704">
        <f>INDEX(TeamSports!B:B,MATCH(D3704,TeamSports!C:C,0))</f>
        <v>31</v>
      </c>
      <c r="F3704">
        <f>INDEX(RanksTable!M:M,MATCH(B3704,RanksTable!B:B,0))</f>
        <v>7</v>
      </c>
      <c r="H3704" t="str">
        <f t="shared" si="57"/>
        <v>INSERT INTO "TeamRanks" (team_id,team_sport_id,team_rank) VALUES (134,31,7);</v>
      </c>
    </row>
    <row r="3705" spans="2:8" x14ac:dyDescent="0.25">
      <c r="B3705" t="s">
        <v>379</v>
      </c>
      <c r="C3705">
        <f>INDEX(NationalTeams!B:B,MATCH(B3705,NationalTeams!C:C,0))</f>
        <v>135</v>
      </c>
      <c r="D3705" t="s">
        <v>1246</v>
      </c>
      <c r="E3705">
        <f>INDEX(TeamSports!B:B,MATCH(D3705,TeamSports!C:C,0))</f>
        <v>31</v>
      </c>
      <c r="F3705">
        <f>INDEX(RanksTable!M:M,MATCH(B3705,RanksTable!B:B,0))</f>
        <v>7</v>
      </c>
      <c r="H3705" t="str">
        <f t="shared" si="57"/>
        <v>INSERT INTO "TeamRanks" (team_id,team_sport_id,team_rank) VALUES (135,31,7);</v>
      </c>
    </row>
    <row r="3706" spans="2:8" x14ac:dyDescent="0.25">
      <c r="B3706" t="s">
        <v>539</v>
      </c>
      <c r="C3706">
        <f>INDEX(NationalTeams!B:B,MATCH(B3706,NationalTeams!C:C,0))</f>
        <v>136</v>
      </c>
      <c r="D3706" t="s">
        <v>1246</v>
      </c>
      <c r="E3706">
        <f>INDEX(TeamSports!B:B,MATCH(D3706,TeamSports!C:C,0))</f>
        <v>31</v>
      </c>
      <c r="F3706">
        <f>INDEX(RanksTable!M:M,MATCH(B3706,RanksTable!B:B,0))</f>
        <v>4</v>
      </c>
      <c r="H3706" t="str">
        <f t="shared" si="57"/>
        <v>INSERT INTO "TeamRanks" (team_id,team_sport_id,team_rank) VALUES (136,31,4);</v>
      </c>
    </row>
    <row r="3707" spans="2:8" x14ac:dyDescent="0.25">
      <c r="B3707" t="s">
        <v>342</v>
      </c>
      <c r="C3707">
        <f>INDEX(NationalTeams!B:B,MATCH(B3707,NationalTeams!C:C,0))</f>
        <v>137</v>
      </c>
      <c r="D3707" t="s">
        <v>1246</v>
      </c>
      <c r="E3707">
        <f>INDEX(TeamSports!B:B,MATCH(D3707,TeamSports!C:C,0))</f>
        <v>31</v>
      </c>
      <c r="F3707">
        <f>INDEX(RanksTable!M:M,MATCH(B3707,RanksTable!B:B,0))</f>
        <v>3</v>
      </c>
      <c r="H3707" t="str">
        <f t="shared" si="57"/>
        <v>INSERT INTO "TeamRanks" (team_id,team_sport_id,team_rank) VALUES (137,31,3);</v>
      </c>
    </row>
    <row r="3708" spans="2:8" x14ac:dyDescent="0.25">
      <c r="B3708" t="s">
        <v>343</v>
      </c>
      <c r="C3708">
        <f>INDEX(NationalTeams!B:B,MATCH(B3708,NationalTeams!C:C,0))</f>
        <v>138</v>
      </c>
      <c r="D3708" t="s">
        <v>1246</v>
      </c>
      <c r="E3708">
        <f>INDEX(TeamSports!B:B,MATCH(D3708,TeamSports!C:C,0))</f>
        <v>31</v>
      </c>
      <c r="F3708">
        <f>INDEX(RanksTable!M:M,MATCH(B3708,RanksTable!B:B,0))</f>
        <v>6</v>
      </c>
      <c r="H3708" t="str">
        <f t="shared" si="57"/>
        <v>INSERT INTO "TeamRanks" (team_id,team_sport_id,team_rank) VALUES (138,31,6);</v>
      </c>
    </row>
    <row r="3709" spans="2:8" x14ac:dyDescent="0.25">
      <c r="B3709" t="s">
        <v>360</v>
      </c>
      <c r="C3709">
        <f>INDEX(NationalTeams!B:B,MATCH(B3709,NationalTeams!C:C,0))</f>
        <v>139</v>
      </c>
      <c r="D3709" t="s">
        <v>1246</v>
      </c>
      <c r="E3709">
        <f>INDEX(TeamSports!B:B,MATCH(D3709,TeamSports!C:C,0))</f>
        <v>31</v>
      </c>
      <c r="F3709">
        <f>INDEX(RanksTable!M:M,MATCH(B3709,RanksTable!B:B,0))</f>
        <v>7</v>
      </c>
      <c r="H3709" t="str">
        <f t="shared" si="57"/>
        <v>INSERT INTO "TeamRanks" (team_id,team_sport_id,team_rank) VALUES (139,31,7);</v>
      </c>
    </row>
    <row r="3710" spans="2:8" x14ac:dyDescent="0.25">
      <c r="B3710" t="s">
        <v>378</v>
      </c>
      <c r="C3710">
        <f>INDEX(NationalTeams!B:B,MATCH(B3710,NationalTeams!C:C,0))</f>
        <v>140</v>
      </c>
      <c r="D3710" t="s">
        <v>1246</v>
      </c>
      <c r="E3710">
        <f>INDEX(TeamSports!B:B,MATCH(D3710,TeamSports!C:C,0))</f>
        <v>31</v>
      </c>
      <c r="F3710">
        <f>INDEX(RanksTable!M:M,MATCH(B3710,RanksTable!B:B,0))</f>
        <v>3</v>
      </c>
      <c r="H3710" t="str">
        <f t="shared" si="57"/>
        <v>INSERT INTO "TeamRanks" (team_id,team_sport_id,team_rank) VALUES (140,31,3);</v>
      </c>
    </row>
    <row r="3711" spans="2:8" x14ac:dyDescent="0.25">
      <c r="B3711" t="s">
        <v>456</v>
      </c>
      <c r="C3711">
        <f>INDEX(NationalTeams!B:B,MATCH(B3711,NationalTeams!C:C,0))</f>
        <v>141</v>
      </c>
      <c r="D3711" t="s">
        <v>1246</v>
      </c>
      <c r="E3711">
        <f>INDEX(TeamSports!B:B,MATCH(D3711,TeamSports!C:C,0))</f>
        <v>31</v>
      </c>
      <c r="F3711">
        <f>INDEX(RanksTable!M:M,MATCH(B3711,RanksTable!B:B,0))</f>
        <v>7</v>
      </c>
      <c r="H3711" t="str">
        <f t="shared" si="57"/>
        <v>INSERT INTO "TeamRanks" (team_id,team_sport_id,team_rank) VALUES (141,31,7);</v>
      </c>
    </row>
    <row r="3712" spans="2:8" x14ac:dyDescent="0.25">
      <c r="B3712" t="s">
        <v>537</v>
      </c>
      <c r="C3712">
        <f>INDEX(NationalTeams!B:B,MATCH(B3712,NationalTeams!C:C,0))</f>
        <v>142</v>
      </c>
      <c r="D3712" t="s">
        <v>1246</v>
      </c>
      <c r="E3712">
        <f>INDEX(TeamSports!B:B,MATCH(D3712,TeamSports!C:C,0))</f>
        <v>31</v>
      </c>
      <c r="F3712">
        <f>INDEX(RanksTable!M:M,MATCH(B3712,RanksTable!B:B,0))</f>
        <v>4</v>
      </c>
      <c r="H3712" t="str">
        <f t="shared" si="57"/>
        <v>INSERT INTO "TeamRanks" (team_id,team_sport_id,team_rank) VALUES (142,31,4);</v>
      </c>
    </row>
    <row r="3713" spans="2:8" x14ac:dyDescent="0.25">
      <c r="B3713" t="s">
        <v>533</v>
      </c>
      <c r="C3713">
        <f>INDEX(NationalTeams!B:B,MATCH(B3713,NationalTeams!C:C,0))</f>
        <v>143</v>
      </c>
      <c r="D3713" t="s">
        <v>1246</v>
      </c>
      <c r="E3713">
        <f>INDEX(TeamSports!B:B,MATCH(D3713,TeamSports!C:C,0))</f>
        <v>31</v>
      </c>
      <c r="F3713">
        <f>INDEX(RanksTable!M:M,MATCH(B3713,RanksTable!B:B,0))</f>
        <v>6</v>
      </c>
      <c r="H3713" t="str">
        <f t="shared" si="57"/>
        <v>INSERT INTO "TeamRanks" (team_id,team_sport_id,team_rank) VALUES (143,31,6);</v>
      </c>
    </row>
    <row r="3714" spans="2:8" x14ac:dyDescent="0.25">
      <c r="B3714" t="s">
        <v>460</v>
      </c>
      <c r="C3714">
        <f>INDEX(NationalTeams!B:B,MATCH(B3714,NationalTeams!C:C,0))</f>
        <v>144</v>
      </c>
      <c r="D3714" t="s">
        <v>1246</v>
      </c>
      <c r="E3714">
        <f>INDEX(TeamSports!B:B,MATCH(D3714,TeamSports!C:C,0))</f>
        <v>31</v>
      </c>
      <c r="F3714">
        <f>INDEX(RanksTable!M:M,MATCH(B3714,RanksTable!B:B,0))</f>
        <v>7</v>
      </c>
      <c r="H3714" t="str">
        <f t="shared" si="57"/>
        <v>INSERT INTO "TeamRanks" (team_id,team_sport_id,team_rank) VALUES (144,31,7);</v>
      </c>
    </row>
    <row r="3715" spans="2:8" x14ac:dyDescent="0.25">
      <c r="B3715" t="s">
        <v>521</v>
      </c>
      <c r="C3715">
        <f>INDEX(NationalTeams!B:B,MATCH(B3715,NationalTeams!C:C,0))</f>
        <v>145</v>
      </c>
      <c r="D3715" t="s">
        <v>1246</v>
      </c>
      <c r="E3715">
        <f>INDEX(TeamSports!B:B,MATCH(D3715,TeamSports!C:C,0))</f>
        <v>31</v>
      </c>
      <c r="F3715">
        <f>INDEX(RanksTable!M:M,MATCH(B3715,RanksTable!B:B,0))</f>
        <v>7</v>
      </c>
      <c r="H3715" t="str">
        <f t="shared" si="57"/>
        <v>INSERT INTO "TeamRanks" (team_id,team_sport_id,team_rank) VALUES (145,31,7);</v>
      </c>
    </row>
    <row r="3716" spans="2:8" x14ac:dyDescent="0.25">
      <c r="B3716" t="s">
        <v>416</v>
      </c>
      <c r="C3716">
        <f>INDEX(NationalTeams!B:B,MATCH(B3716,NationalTeams!C:C,0))</f>
        <v>146</v>
      </c>
      <c r="D3716" t="s">
        <v>1246</v>
      </c>
      <c r="E3716">
        <f>INDEX(TeamSports!B:B,MATCH(D3716,TeamSports!C:C,0))</f>
        <v>31</v>
      </c>
      <c r="F3716">
        <f>INDEX(RanksTable!M:M,MATCH(B3716,RanksTable!B:B,0))</f>
        <v>7</v>
      </c>
      <c r="H3716" t="str">
        <f t="shared" ref="H3716:H3779" si="58">_xlfn.CONCAT($H$1,$L$1,$C$1,$L$1," ",$J$1,$C$2,$N$1,$E$2,$N$1,$F$2,$K$1,$I$1,$J$1,C3716,$N$1,E3716,$N$1,F3716,$K$1,$O$1)</f>
        <v>INSERT INTO "TeamRanks" (team_id,team_sport_id,team_rank) VALUES (146,31,7);</v>
      </c>
    </row>
    <row r="3717" spans="2:8" x14ac:dyDescent="0.25">
      <c r="B3717" t="s">
        <v>393</v>
      </c>
      <c r="C3717">
        <f>INDEX(NationalTeams!B:B,MATCH(B3717,NationalTeams!C:C,0))</f>
        <v>147</v>
      </c>
      <c r="D3717" t="s">
        <v>1246</v>
      </c>
      <c r="E3717">
        <f>INDEX(TeamSports!B:B,MATCH(D3717,TeamSports!C:C,0))</f>
        <v>31</v>
      </c>
      <c r="F3717">
        <f>INDEX(RanksTable!M:M,MATCH(B3717,RanksTable!B:B,0))</f>
        <v>7</v>
      </c>
      <c r="H3717" t="str">
        <f t="shared" si="58"/>
        <v>INSERT INTO "TeamRanks" (team_id,team_sport_id,team_rank) VALUES (147,31,7);</v>
      </c>
    </row>
    <row r="3718" spans="2:8" x14ac:dyDescent="0.25">
      <c r="B3718" t="s">
        <v>372</v>
      </c>
      <c r="C3718">
        <f>INDEX(NationalTeams!B:B,MATCH(B3718,NationalTeams!C:C,0))</f>
        <v>148</v>
      </c>
      <c r="D3718" t="s">
        <v>1246</v>
      </c>
      <c r="E3718">
        <f>INDEX(TeamSports!B:B,MATCH(D3718,TeamSports!C:C,0))</f>
        <v>31</v>
      </c>
      <c r="F3718">
        <f>INDEX(RanksTable!M:M,MATCH(B3718,RanksTable!B:B,0))</f>
        <v>3</v>
      </c>
      <c r="H3718" t="str">
        <f t="shared" si="58"/>
        <v>INSERT INTO "TeamRanks" (team_id,team_sport_id,team_rank) VALUES (148,31,3);</v>
      </c>
    </row>
    <row r="3719" spans="2:8" x14ac:dyDescent="0.25">
      <c r="B3719" t="s">
        <v>480</v>
      </c>
      <c r="C3719">
        <f>INDEX(NationalTeams!B:B,MATCH(B3719,NationalTeams!C:C,0))</f>
        <v>149</v>
      </c>
      <c r="D3719" t="s">
        <v>1246</v>
      </c>
      <c r="E3719">
        <f>INDEX(TeamSports!B:B,MATCH(D3719,TeamSports!C:C,0))</f>
        <v>31</v>
      </c>
      <c r="F3719">
        <f>INDEX(RanksTable!M:M,MATCH(B3719,RanksTable!B:B,0))</f>
        <v>7</v>
      </c>
      <c r="H3719" t="str">
        <f t="shared" si="58"/>
        <v>INSERT INTO "TeamRanks" (team_id,team_sport_id,team_rank) VALUES (149,31,7);</v>
      </c>
    </row>
    <row r="3720" spans="2:8" x14ac:dyDescent="0.25">
      <c r="B3720" t="s">
        <v>446</v>
      </c>
      <c r="C3720">
        <f>INDEX(NationalTeams!B:B,MATCH(B3720,NationalTeams!C:C,0))</f>
        <v>150</v>
      </c>
      <c r="D3720" t="s">
        <v>1246</v>
      </c>
      <c r="E3720">
        <f>INDEX(TeamSports!B:B,MATCH(D3720,TeamSports!C:C,0))</f>
        <v>31</v>
      </c>
      <c r="F3720">
        <f>INDEX(RanksTable!M:M,MATCH(B3720,RanksTable!B:B,0))</f>
        <v>6</v>
      </c>
      <c r="H3720" t="str">
        <f t="shared" si="58"/>
        <v>INSERT INTO "TeamRanks" (team_id,team_sport_id,team_rank) VALUES (150,31,6);</v>
      </c>
    </row>
    <row r="3721" spans="2:8" x14ac:dyDescent="0.25">
      <c r="B3721" t="s">
        <v>356</v>
      </c>
      <c r="C3721">
        <f>INDEX(NationalTeams!B:B,MATCH(B3721,NationalTeams!C:C,0))</f>
        <v>151</v>
      </c>
      <c r="D3721" t="s">
        <v>1246</v>
      </c>
      <c r="E3721">
        <f>INDEX(TeamSports!B:B,MATCH(D3721,TeamSports!C:C,0))</f>
        <v>31</v>
      </c>
      <c r="F3721">
        <f>INDEX(RanksTable!M:M,MATCH(B3721,RanksTable!B:B,0))</f>
        <v>7</v>
      </c>
      <c r="H3721" t="str">
        <f t="shared" si="58"/>
        <v>INSERT INTO "TeamRanks" (team_id,team_sport_id,team_rank) VALUES (151,31,7);</v>
      </c>
    </row>
    <row r="3722" spans="2:8" x14ac:dyDescent="0.25">
      <c r="B3722" t="s">
        <v>387</v>
      </c>
      <c r="C3722">
        <f>INDEX(NationalTeams!B:B,MATCH(B3722,NationalTeams!C:C,0))</f>
        <v>152</v>
      </c>
      <c r="D3722" t="s">
        <v>1246</v>
      </c>
      <c r="E3722">
        <f>INDEX(TeamSports!B:B,MATCH(D3722,TeamSports!C:C,0))</f>
        <v>31</v>
      </c>
      <c r="F3722">
        <f>INDEX(RanksTable!M:M,MATCH(B3722,RanksTable!B:B,0))</f>
        <v>7</v>
      </c>
      <c r="H3722" t="str">
        <f t="shared" si="58"/>
        <v>INSERT INTO "TeamRanks" (team_id,team_sport_id,team_rank) VALUES (152,31,7);</v>
      </c>
    </row>
    <row r="3723" spans="2:8" x14ac:dyDescent="0.25">
      <c r="B3723" t="s">
        <v>361</v>
      </c>
      <c r="C3723">
        <f>INDEX(NationalTeams!B:B,MATCH(B3723,NationalTeams!C:C,0))</f>
        <v>153</v>
      </c>
      <c r="D3723" t="s">
        <v>1246</v>
      </c>
      <c r="E3723">
        <f>INDEX(TeamSports!B:B,MATCH(D3723,TeamSports!C:C,0))</f>
        <v>31</v>
      </c>
      <c r="F3723">
        <f>INDEX(RanksTable!M:M,MATCH(B3723,RanksTable!B:B,0))</f>
        <v>5</v>
      </c>
      <c r="H3723" t="str">
        <f t="shared" si="58"/>
        <v>INSERT INTO "TeamRanks" (team_id,team_sport_id,team_rank) VALUES (153,31,5);</v>
      </c>
    </row>
    <row r="3724" spans="2:8" x14ac:dyDescent="0.25">
      <c r="B3724" t="s">
        <v>492</v>
      </c>
      <c r="C3724">
        <f>INDEX(NationalTeams!B:B,MATCH(B3724,NationalTeams!C:C,0))</f>
        <v>154</v>
      </c>
      <c r="D3724" t="s">
        <v>1246</v>
      </c>
      <c r="E3724">
        <f>INDEX(TeamSports!B:B,MATCH(D3724,TeamSports!C:C,0))</f>
        <v>31</v>
      </c>
      <c r="F3724">
        <f>INDEX(RanksTable!M:M,MATCH(B3724,RanksTable!B:B,0))</f>
        <v>6</v>
      </c>
      <c r="H3724" t="str">
        <f t="shared" si="58"/>
        <v>INSERT INTO "TeamRanks" (team_id,team_sport_id,team_rank) VALUES (154,31,6);</v>
      </c>
    </row>
    <row r="3725" spans="2:8" x14ac:dyDescent="0.25">
      <c r="B3725" t="s">
        <v>485</v>
      </c>
      <c r="C3725">
        <f>INDEX(NationalTeams!B:B,MATCH(B3725,NationalTeams!C:C,0))</f>
        <v>155</v>
      </c>
      <c r="D3725" t="s">
        <v>1246</v>
      </c>
      <c r="E3725">
        <f>INDEX(TeamSports!B:B,MATCH(D3725,TeamSports!C:C,0))</f>
        <v>31</v>
      </c>
      <c r="F3725">
        <f>INDEX(RanksTable!M:M,MATCH(B3725,RanksTable!B:B,0))</f>
        <v>7</v>
      </c>
      <c r="H3725" t="str">
        <f t="shared" si="58"/>
        <v>INSERT INTO "TeamRanks" (team_id,team_sport_id,team_rank) VALUES (155,31,7);</v>
      </c>
    </row>
    <row r="3726" spans="2:8" x14ac:dyDescent="0.25">
      <c r="B3726" t="s">
        <v>423</v>
      </c>
      <c r="C3726">
        <f>INDEX(NationalTeams!B:B,MATCH(B3726,NationalTeams!C:C,0))</f>
        <v>156</v>
      </c>
      <c r="D3726" t="s">
        <v>1246</v>
      </c>
      <c r="E3726">
        <f>INDEX(TeamSports!B:B,MATCH(D3726,TeamSports!C:C,0))</f>
        <v>31</v>
      </c>
      <c r="F3726">
        <f>INDEX(RanksTable!M:M,MATCH(B3726,RanksTable!B:B,0))</f>
        <v>1</v>
      </c>
      <c r="H3726" t="str">
        <f t="shared" si="58"/>
        <v>INSERT INTO "TeamRanks" (team_id,team_sport_id,team_rank) VALUES (156,31,1);</v>
      </c>
    </row>
    <row r="3727" spans="2:8" x14ac:dyDescent="0.25">
      <c r="B3727" t="s">
        <v>457</v>
      </c>
      <c r="C3727">
        <f>INDEX(NationalTeams!B:B,MATCH(B3727,NationalTeams!C:C,0))</f>
        <v>157</v>
      </c>
      <c r="D3727" t="s">
        <v>1246</v>
      </c>
      <c r="E3727">
        <f>INDEX(TeamSports!B:B,MATCH(D3727,TeamSports!C:C,0))</f>
        <v>31</v>
      </c>
      <c r="F3727">
        <f>INDEX(RanksTable!M:M,MATCH(B3727,RanksTable!B:B,0))</f>
        <v>7</v>
      </c>
      <c r="H3727" t="str">
        <f t="shared" si="58"/>
        <v>INSERT INTO "TeamRanks" (team_id,team_sport_id,team_rank) VALUES (157,31,7);</v>
      </c>
    </row>
    <row r="3728" spans="2:8" x14ac:dyDescent="0.25">
      <c r="B3728" t="s">
        <v>491</v>
      </c>
      <c r="C3728">
        <f>INDEX(NationalTeams!B:B,MATCH(B3728,NationalTeams!C:C,0))</f>
        <v>158</v>
      </c>
      <c r="D3728" t="s">
        <v>1246</v>
      </c>
      <c r="E3728">
        <f>INDEX(TeamSports!B:B,MATCH(D3728,TeamSports!C:C,0))</f>
        <v>31</v>
      </c>
      <c r="F3728">
        <f>INDEX(RanksTable!M:M,MATCH(B3728,RanksTable!B:B,0))</f>
        <v>3</v>
      </c>
      <c r="H3728" t="str">
        <f t="shared" si="58"/>
        <v>INSERT INTO "TeamRanks" (team_id,team_sport_id,team_rank) VALUES (158,31,3);</v>
      </c>
    </row>
    <row r="3729" spans="2:8" x14ac:dyDescent="0.25">
      <c r="B3729" t="s">
        <v>474</v>
      </c>
      <c r="C3729">
        <f>INDEX(NationalTeams!B:B,MATCH(B3729,NationalTeams!C:C,0))</f>
        <v>159</v>
      </c>
      <c r="D3729" t="s">
        <v>1246</v>
      </c>
      <c r="E3729">
        <f>INDEX(TeamSports!B:B,MATCH(D3729,TeamSports!C:C,0))</f>
        <v>31</v>
      </c>
      <c r="F3729">
        <f>INDEX(RanksTable!M:M,MATCH(B3729,RanksTable!B:B,0))</f>
        <v>6</v>
      </c>
      <c r="H3729" t="str">
        <f t="shared" si="58"/>
        <v>INSERT INTO "TeamRanks" (team_id,team_sport_id,team_rank) VALUES (159,31,6);</v>
      </c>
    </row>
    <row r="3730" spans="2:8" x14ac:dyDescent="0.25">
      <c r="B3730" t="s">
        <v>479</v>
      </c>
      <c r="C3730">
        <f>INDEX(NationalTeams!B:B,MATCH(B3730,NationalTeams!C:C,0))</f>
        <v>160</v>
      </c>
      <c r="D3730" t="s">
        <v>1246</v>
      </c>
      <c r="E3730">
        <f>INDEX(TeamSports!B:B,MATCH(D3730,TeamSports!C:C,0))</f>
        <v>31</v>
      </c>
      <c r="F3730">
        <f>INDEX(RanksTable!M:M,MATCH(B3730,RanksTable!B:B,0))</f>
        <v>7</v>
      </c>
      <c r="H3730" t="str">
        <f t="shared" si="58"/>
        <v>INSERT INTO "TeamRanks" (team_id,team_sport_id,team_rank) VALUES (160,31,7);</v>
      </c>
    </row>
    <row r="3731" spans="2:8" x14ac:dyDescent="0.25">
      <c r="B3731" t="s">
        <v>449</v>
      </c>
      <c r="C3731">
        <f>INDEX(NationalTeams!B:B,MATCH(B3731,NationalTeams!C:C,0))</f>
        <v>161</v>
      </c>
      <c r="D3731" t="s">
        <v>1246</v>
      </c>
      <c r="E3731">
        <f>INDEX(TeamSports!B:B,MATCH(D3731,TeamSports!C:C,0))</f>
        <v>31</v>
      </c>
      <c r="F3731">
        <f>INDEX(RanksTable!M:M,MATCH(B3731,RanksTable!B:B,0))</f>
        <v>7</v>
      </c>
      <c r="H3731" t="str">
        <f t="shared" si="58"/>
        <v>INSERT INTO "TeamRanks" (team_id,team_sport_id,team_rank) VALUES (161,31,7);</v>
      </c>
    </row>
    <row r="3732" spans="2:8" x14ac:dyDescent="0.25">
      <c r="B3732" t="s">
        <v>398</v>
      </c>
      <c r="C3732">
        <f>INDEX(NationalTeams!B:B,MATCH(B3732,NationalTeams!C:C,0))</f>
        <v>162</v>
      </c>
      <c r="D3732" t="s">
        <v>1246</v>
      </c>
      <c r="E3732">
        <f>INDEX(TeamSports!B:B,MATCH(D3732,TeamSports!C:C,0))</f>
        <v>31</v>
      </c>
      <c r="F3732">
        <f>INDEX(RanksTable!M:M,MATCH(B3732,RanksTable!B:B,0))</f>
        <v>7</v>
      </c>
      <c r="H3732" t="str">
        <f t="shared" si="58"/>
        <v>INSERT INTO "TeamRanks" (team_id,team_sport_id,team_rank) VALUES (162,31,7);</v>
      </c>
    </row>
    <row r="3733" spans="2:8" x14ac:dyDescent="0.25">
      <c r="B3733" t="s">
        <v>441</v>
      </c>
      <c r="C3733">
        <f>INDEX(NationalTeams!B:B,MATCH(B3733,NationalTeams!C:C,0))</f>
        <v>163</v>
      </c>
      <c r="D3733" t="s">
        <v>1246</v>
      </c>
      <c r="E3733">
        <f>INDEX(TeamSports!B:B,MATCH(D3733,TeamSports!C:C,0))</f>
        <v>31</v>
      </c>
      <c r="F3733">
        <f>INDEX(RanksTable!M:M,MATCH(B3733,RanksTable!B:B,0))</f>
        <v>6</v>
      </c>
      <c r="H3733" t="str">
        <f t="shared" si="58"/>
        <v>INSERT INTO "TeamRanks" (team_id,team_sport_id,team_rank) VALUES (163,31,6);</v>
      </c>
    </row>
    <row r="3734" spans="2:8" x14ac:dyDescent="0.25">
      <c r="B3734" t="s">
        <v>348</v>
      </c>
      <c r="C3734">
        <f>INDEX(NationalTeams!B:B,MATCH(B3734,NationalTeams!C:C,0))</f>
        <v>164</v>
      </c>
      <c r="D3734" t="s">
        <v>1246</v>
      </c>
      <c r="E3734">
        <f>INDEX(TeamSports!B:B,MATCH(D3734,TeamSports!C:C,0))</f>
        <v>31</v>
      </c>
      <c r="F3734">
        <f>INDEX(RanksTable!M:M,MATCH(B3734,RanksTable!B:B,0))</f>
        <v>3</v>
      </c>
      <c r="H3734" t="str">
        <f t="shared" si="58"/>
        <v>INSERT INTO "TeamRanks" (team_id,team_sport_id,team_rank) VALUES (164,31,3);</v>
      </c>
    </row>
    <row r="3735" spans="2:8" x14ac:dyDescent="0.25">
      <c r="B3735" t="s">
        <v>350</v>
      </c>
      <c r="C3735">
        <f>INDEX(NationalTeams!B:B,MATCH(B3735,NationalTeams!C:C,0))</f>
        <v>165</v>
      </c>
      <c r="D3735" t="s">
        <v>1246</v>
      </c>
      <c r="E3735">
        <f>INDEX(TeamSports!B:B,MATCH(D3735,TeamSports!C:C,0))</f>
        <v>31</v>
      </c>
      <c r="F3735">
        <f>INDEX(RanksTable!M:M,MATCH(B3735,RanksTable!B:B,0))</f>
        <v>5</v>
      </c>
      <c r="H3735" t="str">
        <f t="shared" si="58"/>
        <v>INSERT INTO "TeamRanks" (team_id,team_sport_id,team_rank) VALUES (165,31,5);</v>
      </c>
    </row>
    <row r="3736" spans="2:8" x14ac:dyDescent="0.25">
      <c r="B3736" t="s">
        <v>494</v>
      </c>
      <c r="C3736">
        <f>INDEX(NationalTeams!B:B,MATCH(B3736,NationalTeams!C:C,0))</f>
        <v>166</v>
      </c>
      <c r="D3736" t="s">
        <v>1246</v>
      </c>
      <c r="E3736">
        <f>INDEX(TeamSports!B:B,MATCH(D3736,TeamSports!C:C,0))</f>
        <v>31</v>
      </c>
      <c r="F3736">
        <f>INDEX(RanksTable!M:M,MATCH(B3736,RanksTable!B:B,0))</f>
        <v>3</v>
      </c>
      <c r="H3736" t="str">
        <f t="shared" si="58"/>
        <v>INSERT INTO "TeamRanks" (team_id,team_sport_id,team_rank) VALUES (166,31,3);</v>
      </c>
    </row>
    <row r="3737" spans="2:8" x14ac:dyDescent="0.25">
      <c r="B3737" t="s">
        <v>504</v>
      </c>
      <c r="C3737">
        <f>INDEX(NationalTeams!B:B,MATCH(B3737,NationalTeams!C:C,0))</f>
        <v>167</v>
      </c>
      <c r="D3737" t="s">
        <v>1246</v>
      </c>
      <c r="E3737">
        <f>INDEX(TeamSports!B:B,MATCH(D3737,TeamSports!C:C,0))</f>
        <v>31</v>
      </c>
      <c r="F3737">
        <f>INDEX(RanksTable!M:M,MATCH(B3737,RanksTable!B:B,0))</f>
        <v>2</v>
      </c>
      <c r="H3737" t="str">
        <f t="shared" si="58"/>
        <v>INSERT INTO "TeamRanks" (team_id,team_sport_id,team_rank) VALUES (167,31,2);</v>
      </c>
    </row>
    <row r="3738" spans="2:8" x14ac:dyDescent="0.25">
      <c r="B3738" t="s">
        <v>401</v>
      </c>
      <c r="C3738">
        <f>INDEX(NationalTeams!B:B,MATCH(B3738,NationalTeams!C:C,0))</f>
        <v>168</v>
      </c>
      <c r="D3738" t="s">
        <v>1246</v>
      </c>
      <c r="E3738">
        <f>INDEX(TeamSports!B:B,MATCH(D3738,TeamSports!C:C,0))</f>
        <v>31</v>
      </c>
      <c r="F3738">
        <f>INDEX(RanksTable!M:M,MATCH(B3738,RanksTable!B:B,0))</f>
        <v>7</v>
      </c>
      <c r="H3738" t="str">
        <f t="shared" si="58"/>
        <v>INSERT INTO "TeamRanks" (team_id,team_sport_id,team_rank) VALUES (168,31,7);</v>
      </c>
    </row>
    <row r="3739" spans="2:8" x14ac:dyDescent="0.25">
      <c r="B3739" t="s">
        <v>432</v>
      </c>
      <c r="C3739">
        <f>INDEX(NationalTeams!B:B,MATCH(B3739,NationalTeams!C:C,0))</f>
        <v>169</v>
      </c>
      <c r="D3739" t="s">
        <v>1246</v>
      </c>
      <c r="E3739">
        <f>INDEX(TeamSports!B:B,MATCH(D3739,TeamSports!C:C,0))</f>
        <v>31</v>
      </c>
      <c r="F3739">
        <f>INDEX(RanksTable!M:M,MATCH(B3739,RanksTable!B:B,0))</f>
        <v>6</v>
      </c>
      <c r="H3739" t="str">
        <f t="shared" si="58"/>
        <v>INSERT INTO "TeamRanks" (team_id,team_sport_id,team_rank) VALUES (169,31,6);</v>
      </c>
    </row>
    <row r="3740" spans="2:8" x14ac:dyDescent="0.25">
      <c r="B3740" t="s">
        <v>336</v>
      </c>
      <c r="C3740">
        <f>INDEX(NationalTeams!B:B,MATCH(B3740,NationalTeams!C:C,0))</f>
        <v>170</v>
      </c>
      <c r="D3740" t="s">
        <v>1246</v>
      </c>
      <c r="E3740">
        <f>INDEX(TeamSports!B:B,MATCH(D3740,TeamSports!C:C,0))</f>
        <v>31</v>
      </c>
      <c r="F3740">
        <f>INDEX(RanksTable!M:M,MATCH(B3740,RanksTable!B:B,0))</f>
        <v>7</v>
      </c>
      <c r="H3740" t="str">
        <f t="shared" si="58"/>
        <v>INSERT INTO "TeamRanks" (team_id,team_sport_id,team_rank) VALUES (170,31,7);</v>
      </c>
    </row>
    <row r="3741" spans="2:8" x14ac:dyDescent="0.25">
      <c r="B3741" t="s">
        <v>497</v>
      </c>
      <c r="C3741">
        <f>INDEX(NationalTeams!B:B,MATCH(B3741,NationalTeams!C:C,0))</f>
        <v>171</v>
      </c>
      <c r="D3741" t="s">
        <v>1246</v>
      </c>
      <c r="E3741">
        <f>INDEX(TeamSports!B:B,MATCH(D3741,TeamSports!C:C,0))</f>
        <v>31</v>
      </c>
      <c r="F3741">
        <f>INDEX(RanksTable!M:M,MATCH(B3741,RanksTable!B:B,0))</f>
        <v>3</v>
      </c>
      <c r="H3741" t="str">
        <f t="shared" si="58"/>
        <v>INSERT INTO "TeamRanks" (team_id,team_sport_id,team_rank) VALUES (171,31,3);</v>
      </c>
    </row>
    <row r="3742" spans="2:8" x14ac:dyDescent="0.25">
      <c r="B3742" t="s">
        <v>380</v>
      </c>
      <c r="C3742">
        <f>INDEX(NationalTeams!B:B,MATCH(B3742,NationalTeams!C:C,0))</f>
        <v>172</v>
      </c>
      <c r="D3742" t="s">
        <v>1246</v>
      </c>
      <c r="E3742">
        <f>INDEX(TeamSports!B:B,MATCH(D3742,TeamSports!C:C,0))</f>
        <v>31</v>
      </c>
      <c r="F3742">
        <f>INDEX(RanksTable!M:M,MATCH(B3742,RanksTable!B:B,0))</f>
        <v>7</v>
      </c>
      <c r="H3742" t="str">
        <f t="shared" si="58"/>
        <v>INSERT INTO "TeamRanks" (team_id,team_sport_id,team_rank) VALUES (172,31,7);</v>
      </c>
    </row>
    <row r="3743" spans="2:8" x14ac:dyDescent="0.25">
      <c r="B3743" t="s">
        <v>402</v>
      </c>
      <c r="C3743">
        <f>INDEX(NationalTeams!B:B,MATCH(B3743,NationalTeams!C:C,0))</f>
        <v>173</v>
      </c>
      <c r="D3743" t="s">
        <v>1246</v>
      </c>
      <c r="E3743">
        <f>INDEX(TeamSports!B:B,MATCH(D3743,TeamSports!C:C,0))</f>
        <v>31</v>
      </c>
      <c r="F3743">
        <f>INDEX(RanksTable!M:M,MATCH(B3743,RanksTable!B:B,0))</f>
        <v>7</v>
      </c>
      <c r="H3743" t="str">
        <f t="shared" si="58"/>
        <v>INSERT INTO "TeamRanks" (team_id,team_sport_id,team_rank) VALUES (173,31,7);</v>
      </c>
    </row>
    <row r="3744" spans="2:8" x14ac:dyDescent="0.25">
      <c r="B3744" t="s">
        <v>370</v>
      </c>
      <c r="C3744">
        <f>INDEX(NationalTeams!B:B,MATCH(B3744,NationalTeams!C:C,0))</f>
        <v>174</v>
      </c>
      <c r="D3744" t="s">
        <v>1246</v>
      </c>
      <c r="E3744">
        <f>INDEX(TeamSports!B:B,MATCH(D3744,TeamSports!C:C,0))</f>
        <v>31</v>
      </c>
      <c r="F3744">
        <f>INDEX(RanksTable!M:M,MATCH(B3744,RanksTable!B:B,0))</f>
        <v>6</v>
      </c>
      <c r="H3744" t="str">
        <f t="shared" si="58"/>
        <v>INSERT INTO "TeamRanks" (team_id,team_sport_id,team_rank) VALUES (174,31,6);</v>
      </c>
    </row>
    <row r="3745" spans="2:8" x14ac:dyDescent="0.25">
      <c r="B3745" t="s">
        <v>506</v>
      </c>
      <c r="C3745">
        <f>INDEX(NationalTeams!B:B,MATCH(B3745,NationalTeams!C:C,0))</f>
        <v>175</v>
      </c>
      <c r="D3745" t="s">
        <v>1246</v>
      </c>
      <c r="E3745">
        <f>INDEX(TeamSports!B:B,MATCH(D3745,TeamSports!C:C,0))</f>
        <v>31</v>
      </c>
      <c r="F3745">
        <f>INDEX(RanksTable!M:M,MATCH(B3745,RanksTable!B:B,0))</f>
        <v>3</v>
      </c>
      <c r="H3745" t="str">
        <f t="shared" si="58"/>
        <v>INSERT INTO "TeamRanks" (team_id,team_sport_id,team_rank) VALUES (175,31,3);</v>
      </c>
    </row>
    <row r="3746" spans="2:8" x14ac:dyDescent="0.25">
      <c r="B3746" t="s">
        <v>500</v>
      </c>
      <c r="C3746">
        <f>INDEX(NationalTeams!B:B,MATCH(B3746,NationalTeams!C:C,0))</f>
        <v>176</v>
      </c>
      <c r="D3746" t="s">
        <v>1246</v>
      </c>
      <c r="E3746">
        <f>INDEX(TeamSports!B:B,MATCH(D3746,TeamSports!C:C,0))</f>
        <v>31</v>
      </c>
      <c r="F3746">
        <f>INDEX(RanksTable!M:M,MATCH(B3746,RanksTable!B:B,0))</f>
        <v>3</v>
      </c>
      <c r="H3746" t="str">
        <f t="shared" si="58"/>
        <v>INSERT INTO "TeamRanks" (team_id,team_sport_id,team_rank) VALUES (176,31,3);</v>
      </c>
    </row>
    <row r="3747" spans="2:8" x14ac:dyDescent="0.25">
      <c r="B3747" t="s">
        <v>473</v>
      </c>
      <c r="C3747">
        <f>INDEX(NationalTeams!B:B,MATCH(B3747,NationalTeams!C:C,0))</f>
        <v>177</v>
      </c>
      <c r="D3747" t="s">
        <v>1246</v>
      </c>
      <c r="E3747">
        <f>INDEX(TeamSports!B:B,MATCH(D3747,TeamSports!C:C,0))</f>
        <v>31</v>
      </c>
      <c r="F3747">
        <f>INDEX(RanksTable!M:M,MATCH(B3747,RanksTable!B:B,0))</f>
        <v>2</v>
      </c>
      <c r="H3747" t="str">
        <f t="shared" si="58"/>
        <v>INSERT INTO "TeamRanks" (team_id,team_sport_id,team_rank) VALUES (177,31,2);</v>
      </c>
    </row>
    <row r="3748" spans="2:8" x14ac:dyDescent="0.25">
      <c r="B3748" t="s">
        <v>482</v>
      </c>
      <c r="C3748">
        <f>INDEX(NationalTeams!B:B,MATCH(B3748,NationalTeams!C:C,0))</f>
        <v>178</v>
      </c>
      <c r="D3748" t="s">
        <v>1246</v>
      </c>
      <c r="E3748">
        <f>INDEX(TeamSports!B:B,MATCH(D3748,TeamSports!C:C,0))</f>
        <v>31</v>
      </c>
      <c r="F3748">
        <f>INDEX(RanksTable!M:M,MATCH(B3748,RanksTable!B:B,0))</f>
        <v>6</v>
      </c>
      <c r="H3748" t="str">
        <f t="shared" si="58"/>
        <v>INSERT INTO "TeamRanks" (team_id,team_sport_id,team_rank) VALUES (178,31,6);</v>
      </c>
    </row>
    <row r="3749" spans="2:8" x14ac:dyDescent="0.25">
      <c r="B3749" t="s">
        <v>411</v>
      </c>
      <c r="C3749">
        <f>INDEX(NationalTeams!B:B,MATCH(B3749,NationalTeams!C:C,0))</f>
        <v>179</v>
      </c>
      <c r="D3749" t="s">
        <v>1246</v>
      </c>
      <c r="E3749">
        <f>INDEX(TeamSports!B:B,MATCH(D3749,TeamSports!C:C,0))</f>
        <v>31</v>
      </c>
      <c r="F3749">
        <f>INDEX(RanksTable!M:M,MATCH(B3749,RanksTable!B:B,0))</f>
        <v>7</v>
      </c>
      <c r="H3749" t="str">
        <f t="shared" si="58"/>
        <v>INSERT INTO "TeamRanks" (team_id,team_sport_id,team_rank) VALUES (179,31,7);</v>
      </c>
    </row>
    <row r="3750" spans="2:8" x14ac:dyDescent="0.25">
      <c r="B3750" t="s">
        <v>541</v>
      </c>
      <c r="C3750">
        <f>INDEX(NationalTeams!B:B,MATCH(B3750,NationalTeams!C:C,0))</f>
        <v>180</v>
      </c>
      <c r="D3750" t="s">
        <v>1246</v>
      </c>
      <c r="E3750">
        <f>INDEX(TeamSports!B:B,MATCH(D3750,TeamSports!C:C,0))</f>
        <v>31</v>
      </c>
      <c r="F3750">
        <f>INDEX(RanksTable!M:M,MATCH(B3750,RanksTable!B:B,0))</f>
        <v>7</v>
      </c>
      <c r="H3750" t="str">
        <f t="shared" si="58"/>
        <v>INSERT INTO "TeamRanks" (team_id,team_sport_id,team_rank) VALUES (180,31,7);</v>
      </c>
    </row>
    <row r="3751" spans="2:8" x14ac:dyDescent="0.25">
      <c r="B3751" t="s">
        <v>412</v>
      </c>
      <c r="C3751">
        <f>INDEX(NationalTeams!B:B,MATCH(B3751,NationalTeams!C:C,0))</f>
        <v>181</v>
      </c>
      <c r="D3751" t="s">
        <v>1246</v>
      </c>
      <c r="E3751">
        <f>INDEX(TeamSports!B:B,MATCH(D3751,TeamSports!C:C,0))</f>
        <v>31</v>
      </c>
      <c r="F3751">
        <f>INDEX(RanksTable!M:M,MATCH(B3751,RanksTable!B:B,0))</f>
        <v>5</v>
      </c>
      <c r="H3751" t="str">
        <f t="shared" si="58"/>
        <v>INSERT INTO "TeamRanks" (team_id,team_sport_id,team_rank) VALUES (181,31,5);</v>
      </c>
    </row>
    <row r="3752" spans="2:8" x14ac:dyDescent="0.25">
      <c r="B3752" t="s">
        <v>409</v>
      </c>
      <c r="C3752">
        <f>INDEX(NationalTeams!B:B,MATCH(B3752,NationalTeams!C:C,0))</f>
        <v>182</v>
      </c>
      <c r="D3752" t="s">
        <v>1246</v>
      </c>
      <c r="E3752">
        <f>INDEX(TeamSports!B:B,MATCH(D3752,TeamSports!C:C,0))</f>
        <v>31</v>
      </c>
      <c r="F3752">
        <f>INDEX(RanksTable!M:M,MATCH(B3752,RanksTable!B:B,0))</f>
        <v>6</v>
      </c>
      <c r="H3752" t="str">
        <f t="shared" si="58"/>
        <v>INSERT INTO "TeamRanks" (team_id,team_sport_id,team_rank) VALUES (182,31,6);</v>
      </c>
    </row>
    <row r="3753" spans="2:8" x14ac:dyDescent="0.25">
      <c r="B3753" t="s">
        <v>414</v>
      </c>
      <c r="C3753">
        <f>INDEX(NationalTeams!B:B,MATCH(B3753,NationalTeams!C:C,0))</f>
        <v>183</v>
      </c>
      <c r="D3753" t="s">
        <v>1246</v>
      </c>
      <c r="E3753">
        <f>INDEX(TeamSports!B:B,MATCH(D3753,TeamSports!C:C,0))</f>
        <v>31</v>
      </c>
      <c r="F3753">
        <f>INDEX(RanksTable!M:M,MATCH(B3753,RanksTable!B:B,0))</f>
        <v>7</v>
      </c>
      <c r="H3753" t="str">
        <f t="shared" si="58"/>
        <v>INSERT INTO "TeamRanks" (team_id,team_sport_id,team_rank) VALUES (183,31,7);</v>
      </c>
    </row>
    <row r="3754" spans="2:8" x14ac:dyDescent="0.25">
      <c r="B3754" t="s">
        <v>362</v>
      </c>
      <c r="C3754">
        <f>INDEX(NationalTeams!B:B,MATCH(B3754,NationalTeams!C:C,0))</f>
        <v>184</v>
      </c>
      <c r="D3754" t="s">
        <v>1246</v>
      </c>
      <c r="E3754">
        <f>INDEX(TeamSports!B:B,MATCH(D3754,TeamSports!C:C,0))</f>
        <v>31</v>
      </c>
      <c r="F3754">
        <f>INDEX(RanksTable!M:M,MATCH(B3754,RanksTable!B:B,0))</f>
        <v>3</v>
      </c>
      <c r="H3754" t="str">
        <f t="shared" si="58"/>
        <v>INSERT INTO "TeamRanks" (team_id,team_sport_id,team_rank) VALUES (184,31,3);</v>
      </c>
    </row>
    <row r="3755" spans="2:8" x14ac:dyDescent="0.25">
      <c r="B3755" t="s">
        <v>499</v>
      </c>
      <c r="C3755">
        <f>INDEX(NationalTeams!B:B,MATCH(B3755,NationalTeams!C:C,0))</f>
        <v>185</v>
      </c>
      <c r="D3755" t="s">
        <v>1246</v>
      </c>
      <c r="E3755">
        <f>INDEX(TeamSports!B:B,MATCH(D3755,TeamSports!C:C,0))</f>
        <v>31</v>
      </c>
      <c r="F3755">
        <f>INDEX(RanksTable!M:M,MATCH(B3755,RanksTable!B:B,0))</f>
        <v>4</v>
      </c>
      <c r="H3755" t="str">
        <f t="shared" si="58"/>
        <v>INSERT INTO "TeamRanks" (team_id,team_sport_id,team_rank) VALUES (185,31,4);</v>
      </c>
    </row>
    <row r="3756" spans="2:8" x14ac:dyDescent="0.25">
      <c r="B3756" t="s">
        <v>374</v>
      </c>
      <c r="C3756">
        <f>INDEX(NationalTeams!B:B,MATCH(B3756,NationalTeams!C:C,0))</f>
        <v>186</v>
      </c>
      <c r="D3756" t="s">
        <v>1246</v>
      </c>
      <c r="E3756">
        <f>INDEX(TeamSports!B:B,MATCH(D3756,TeamSports!C:C,0))</f>
        <v>31</v>
      </c>
      <c r="F3756">
        <f>INDEX(RanksTable!M:M,MATCH(B3756,RanksTable!B:B,0))</f>
        <v>7</v>
      </c>
      <c r="H3756" t="str">
        <f t="shared" si="58"/>
        <v>INSERT INTO "TeamRanks" (team_id,team_sport_id,team_rank) VALUES (186,31,7);</v>
      </c>
    </row>
    <row r="3757" spans="2:8" x14ac:dyDescent="0.25">
      <c r="B3757" t="s">
        <v>385</v>
      </c>
      <c r="C3757">
        <f>INDEX(NationalTeams!B:B,MATCH(B3757,NationalTeams!C:C,0))</f>
        <v>187</v>
      </c>
      <c r="D3757" t="s">
        <v>1246</v>
      </c>
      <c r="E3757">
        <f>INDEX(TeamSports!B:B,MATCH(D3757,TeamSports!C:C,0))</f>
        <v>31</v>
      </c>
      <c r="F3757">
        <f>INDEX(RanksTable!M:M,MATCH(B3757,RanksTable!B:B,0))</f>
        <v>7</v>
      </c>
      <c r="H3757" t="str">
        <f t="shared" si="58"/>
        <v>INSERT INTO "TeamRanks" (team_id,team_sport_id,team_rank) VALUES (187,31,7);</v>
      </c>
    </row>
    <row r="3758" spans="2:8" x14ac:dyDescent="0.25">
      <c r="B3758" t="s">
        <v>450</v>
      </c>
      <c r="C3758">
        <f>INDEX(NationalTeams!B:B,MATCH(B3758,NationalTeams!C:C,0))</f>
        <v>188</v>
      </c>
      <c r="D3758" t="s">
        <v>1246</v>
      </c>
      <c r="E3758">
        <f>INDEX(TeamSports!B:B,MATCH(D3758,TeamSports!C:C,0))</f>
        <v>31</v>
      </c>
      <c r="F3758">
        <f>INDEX(RanksTable!M:M,MATCH(B3758,RanksTable!B:B,0))</f>
        <v>4</v>
      </c>
      <c r="H3758" t="str">
        <f t="shared" si="58"/>
        <v>INSERT INTO "TeamRanks" (team_id,team_sport_id,team_rank) VALUES (188,31,4);</v>
      </c>
    </row>
    <row r="3759" spans="2:8" x14ac:dyDescent="0.25">
      <c r="B3759" t="s">
        <v>448</v>
      </c>
      <c r="C3759">
        <f>INDEX(NationalTeams!B:B,MATCH(B3759,NationalTeams!C:C,0))</f>
        <v>189</v>
      </c>
      <c r="D3759" t="s">
        <v>1246</v>
      </c>
      <c r="E3759">
        <f>INDEX(TeamSports!B:B,MATCH(D3759,TeamSports!C:C,0))</f>
        <v>31</v>
      </c>
      <c r="F3759">
        <f>INDEX(RanksTable!M:M,MATCH(B3759,RanksTable!B:B,0))</f>
        <v>7</v>
      </c>
      <c r="H3759" t="str">
        <f t="shared" si="58"/>
        <v>INSERT INTO "TeamRanks" (team_id,team_sport_id,team_rank) VALUES (189,31,7);</v>
      </c>
    </row>
    <row r="3760" spans="2:8" x14ac:dyDescent="0.25">
      <c r="B3760" t="s">
        <v>375</v>
      </c>
      <c r="C3760">
        <f>INDEX(NationalTeams!B:B,MATCH(B3760,NationalTeams!C:C,0))</f>
        <v>190</v>
      </c>
      <c r="D3760" t="s">
        <v>1246</v>
      </c>
      <c r="E3760">
        <f>INDEX(TeamSports!B:B,MATCH(D3760,TeamSports!C:C,0))</f>
        <v>31</v>
      </c>
      <c r="F3760">
        <f>INDEX(RanksTable!M:M,MATCH(B3760,RanksTable!B:B,0))</f>
        <v>7</v>
      </c>
      <c r="H3760" t="str">
        <f t="shared" si="58"/>
        <v>INSERT INTO "TeamRanks" (team_id,team_sport_id,team_rank) VALUES (190,31,7);</v>
      </c>
    </row>
    <row r="3761" spans="2:8" x14ac:dyDescent="0.25">
      <c r="B3761" t="s">
        <v>483</v>
      </c>
      <c r="C3761">
        <f>INDEX(NationalTeams!B:B,MATCH(B3761,NationalTeams!C:C,0))</f>
        <v>191</v>
      </c>
      <c r="D3761" t="s">
        <v>1246</v>
      </c>
      <c r="E3761">
        <f>INDEX(TeamSports!B:B,MATCH(D3761,TeamSports!C:C,0))</f>
        <v>31</v>
      </c>
      <c r="F3761">
        <f>INDEX(RanksTable!M:M,MATCH(B3761,RanksTable!B:B,0))</f>
        <v>4</v>
      </c>
      <c r="H3761" t="str">
        <f t="shared" si="58"/>
        <v>INSERT INTO "TeamRanks" (team_id,team_sport_id,team_rank) VALUES (191,31,4);</v>
      </c>
    </row>
    <row r="3762" spans="2:8" x14ac:dyDescent="0.25">
      <c r="B3762" t="s">
        <v>395</v>
      </c>
      <c r="C3762">
        <f>INDEX(NationalTeams!B:B,MATCH(B3762,NationalTeams!C:C,0))</f>
        <v>192</v>
      </c>
      <c r="D3762" t="s">
        <v>1246</v>
      </c>
      <c r="E3762">
        <f>INDEX(TeamSports!B:B,MATCH(D3762,TeamSports!C:C,0))</f>
        <v>31</v>
      </c>
      <c r="F3762">
        <f>INDEX(RanksTable!M:M,MATCH(B3762,RanksTable!B:B,0))</f>
        <v>6</v>
      </c>
      <c r="H3762" t="str">
        <f t="shared" si="58"/>
        <v>INSERT INTO "TeamRanks" (team_id,team_sport_id,team_rank) VALUES (192,31,6);</v>
      </c>
    </row>
    <row r="3763" spans="2:8" x14ac:dyDescent="0.25">
      <c r="B3763" t="s">
        <v>363</v>
      </c>
      <c r="C3763">
        <f>INDEX(NationalTeams!B:B,MATCH(B3763,NationalTeams!C:C,0))</f>
        <v>193</v>
      </c>
      <c r="D3763" t="s">
        <v>1246</v>
      </c>
      <c r="E3763">
        <f>INDEX(TeamSports!B:B,MATCH(D3763,TeamSports!C:C,0))</f>
        <v>31</v>
      </c>
      <c r="F3763">
        <f>INDEX(RanksTable!M:M,MATCH(B3763,RanksTable!B:B,0))</f>
        <v>1</v>
      </c>
      <c r="H3763" t="str">
        <f t="shared" si="58"/>
        <v>INSERT INTO "TeamRanks" (team_id,team_sport_id,team_rank) VALUES (193,31,1);</v>
      </c>
    </row>
    <row r="3764" spans="2:8" x14ac:dyDescent="0.25">
      <c r="B3764" t="s">
        <v>394</v>
      </c>
      <c r="C3764">
        <f>INDEX(NationalTeams!B:B,MATCH(B3764,NationalTeams!C:C,0))</f>
        <v>194</v>
      </c>
      <c r="D3764" t="s">
        <v>1246</v>
      </c>
      <c r="E3764">
        <f>INDEX(TeamSports!B:B,MATCH(D3764,TeamSports!C:C,0))</f>
        <v>31</v>
      </c>
      <c r="F3764">
        <f>INDEX(RanksTable!M:M,MATCH(B3764,RanksTable!B:B,0))</f>
        <v>7</v>
      </c>
      <c r="H3764" t="str">
        <f t="shared" si="58"/>
        <v>INSERT INTO "TeamRanks" (team_id,team_sport_id,team_rank) VALUES (194,31,7);</v>
      </c>
    </row>
    <row r="3765" spans="2:8" x14ac:dyDescent="0.25">
      <c r="B3765" t="s">
        <v>389</v>
      </c>
      <c r="C3765">
        <f>INDEX(NationalTeams!B:B,MATCH(B3765,NationalTeams!C:C,0))</f>
        <v>195</v>
      </c>
      <c r="D3765" t="s">
        <v>1246</v>
      </c>
      <c r="E3765">
        <f>INDEX(TeamSports!B:B,MATCH(D3765,TeamSports!C:C,0))</f>
        <v>31</v>
      </c>
      <c r="F3765">
        <f>INDEX(RanksTable!M:M,MATCH(B3765,RanksTable!B:B,0))</f>
        <v>7</v>
      </c>
      <c r="H3765" t="str">
        <f t="shared" si="58"/>
        <v>INSERT INTO "TeamRanks" (team_id,team_sport_id,team_rank) VALUES (195,31,7);</v>
      </c>
    </row>
    <row r="3766" spans="2:8" x14ac:dyDescent="0.25">
      <c r="B3766" t="s">
        <v>496</v>
      </c>
      <c r="C3766">
        <f>INDEX(NationalTeams!B:B,MATCH(B3766,NationalTeams!C:C,0))</f>
        <v>196</v>
      </c>
      <c r="D3766" t="s">
        <v>1246</v>
      </c>
      <c r="E3766">
        <f>INDEX(TeamSports!B:B,MATCH(D3766,TeamSports!C:C,0))</f>
        <v>31</v>
      </c>
      <c r="F3766">
        <f>INDEX(RanksTable!M:M,MATCH(B3766,RanksTable!B:B,0))</f>
        <v>3</v>
      </c>
      <c r="H3766" t="str">
        <f t="shared" si="58"/>
        <v>INSERT INTO "TeamRanks" (team_id,team_sport_id,team_rank) VALUES (196,31,3);</v>
      </c>
    </row>
    <row r="3767" spans="2:8" x14ac:dyDescent="0.25">
      <c r="B3767" t="s">
        <v>507</v>
      </c>
      <c r="C3767">
        <f>INDEX(NationalTeams!B:B,MATCH(B3767,NationalTeams!C:C,0))</f>
        <v>197</v>
      </c>
      <c r="D3767" t="s">
        <v>1246</v>
      </c>
      <c r="E3767">
        <f>INDEX(TeamSports!B:B,MATCH(D3767,TeamSports!C:C,0))</f>
        <v>31</v>
      </c>
      <c r="F3767">
        <f>INDEX(RanksTable!M:M,MATCH(B3767,RanksTable!B:B,0))</f>
        <v>3</v>
      </c>
      <c r="H3767" t="str">
        <f t="shared" si="58"/>
        <v>INSERT INTO "TeamRanks" (team_id,team_sport_id,team_rank) VALUES (197,31,3);</v>
      </c>
    </row>
    <row r="3768" spans="2:8" x14ac:dyDescent="0.25">
      <c r="B3768" t="s">
        <v>399</v>
      </c>
      <c r="C3768">
        <f>INDEX(NationalTeams!B:B,MATCH(B3768,NationalTeams!C:C,0))</f>
        <v>198</v>
      </c>
      <c r="D3768" t="s">
        <v>1246</v>
      </c>
      <c r="E3768">
        <f>INDEX(TeamSports!B:B,MATCH(D3768,TeamSports!C:C,0))</f>
        <v>31</v>
      </c>
      <c r="F3768">
        <f>INDEX(RanksTable!M:M,MATCH(B3768,RanksTable!B:B,0))</f>
        <v>7</v>
      </c>
      <c r="H3768" t="str">
        <f t="shared" si="58"/>
        <v>INSERT INTO "TeamRanks" (team_id,team_sport_id,team_rank) VALUES (198,31,7);</v>
      </c>
    </row>
    <row r="3769" spans="2:8" x14ac:dyDescent="0.25">
      <c r="B3769" t="s">
        <v>467</v>
      </c>
      <c r="C3769">
        <f>INDEX(NationalTeams!B:B,MATCH(B3769,NationalTeams!C:C,0))</f>
        <v>199</v>
      </c>
      <c r="D3769" t="s">
        <v>1246</v>
      </c>
      <c r="E3769">
        <f>INDEX(TeamSports!B:B,MATCH(D3769,TeamSports!C:C,0))</f>
        <v>31</v>
      </c>
      <c r="F3769">
        <f>INDEX(RanksTable!M:M,MATCH(B3769,RanksTable!B:B,0))</f>
        <v>7</v>
      </c>
      <c r="H3769" t="str">
        <f t="shared" si="58"/>
        <v>INSERT INTO "TeamRanks" (team_id,team_sport_id,team_rank) VALUES (199,31,7);</v>
      </c>
    </row>
    <row r="3770" spans="2:8" x14ac:dyDescent="0.25">
      <c r="B3770" t="s">
        <v>437</v>
      </c>
      <c r="C3770">
        <f>INDEX(NationalTeams!B:B,MATCH(B3770,NationalTeams!C:C,0))</f>
        <v>200</v>
      </c>
      <c r="D3770" t="s">
        <v>1246</v>
      </c>
      <c r="E3770">
        <f>INDEX(TeamSports!B:B,MATCH(D3770,TeamSports!C:C,0))</f>
        <v>31</v>
      </c>
      <c r="F3770">
        <f>INDEX(RanksTable!M:M,MATCH(B3770,RanksTable!B:B,0))</f>
        <v>5</v>
      </c>
      <c r="H3770" t="str">
        <f t="shared" si="58"/>
        <v>INSERT INTO "TeamRanks" (team_id,team_sport_id,team_rank) VALUES (200,31,5);</v>
      </c>
    </row>
    <row r="3771" spans="2:8" x14ac:dyDescent="0.25">
      <c r="B3771" t="s">
        <v>452</v>
      </c>
      <c r="C3771">
        <f>INDEX(NationalTeams!B:B,MATCH(B3771,NationalTeams!C:C,0))</f>
        <v>201</v>
      </c>
      <c r="D3771" t="s">
        <v>1246</v>
      </c>
      <c r="E3771">
        <f>INDEX(TeamSports!B:B,MATCH(D3771,TeamSports!C:C,0))</f>
        <v>31</v>
      </c>
      <c r="F3771">
        <f>INDEX(RanksTable!M:M,MATCH(B3771,RanksTable!B:B,0))</f>
        <v>4</v>
      </c>
      <c r="H3771" t="str">
        <f t="shared" si="58"/>
        <v>INSERT INTO "TeamRanks" (team_id,team_sport_id,team_rank) VALUES (201,31,4);</v>
      </c>
    </row>
    <row r="3772" spans="2:8" x14ac:dyDescent="0.25">
      <c r="B3772" t="s">
        <v>384</v>
      </c>
      <c r="C3772">
        <f>INDEX(NationalTeams!B:B,MATCH(B3772,NationalTeams!C:C,0))</f>
        <v>202</v>
      </c>
      <c r="D3772" t="s">
        <v>1246</v>
      </c>
      <c r="E3772">
        <f>INDEX(TeamSports!B:B,MATCH(D3772,TeamSports!C:C,0))</f>
        <v>31</v>
      </c>
      <c r="F3772">
        <f>INDEX(RanksTable!M:M,MATCH(B3772,RanksTable!B:B,0))</f>
        <v>7</v>
      </c>
      <c r="H3772" t="str">
        <f t="shared" si="58"/>
        <v>INSERT INTO "TeamRanks" (team_id,team_sport_id,team_rank) VALUES (202,31,7);</v>
      </c>
    </row>
    <row r="3773" spans="2:8" x14ac:dyDescent="0.25">
      <c r="B3773" t="s">
        <v>442</v>
      </c>
      <c r="C3773">
        <f>INDEX(NationalTeams!B:B,MATCH(B3773,NationalTeams!C:C,0))</f>
        <v>203</v>
      </c>
      <c r="D3773" t="s">
        <v>1246</v>
      </c>
      <c r="E3773">
        <f>INDEX(TeamSports!B:B,MATCH(D3773,TeamSports!C:C,0))</f>
        <v>31</v>
      </c>
      <c r="F3773">
        <f>INDEX(RanksTable!M:M,MATCH(B3773,RanksTable!B:B,0))</f>
        <v>7</v>
      </c>
      <c r="H3773" t="str">
        <f t="shared" si="58"/>
        <v>INSERT INTO "TeamRanks" (team_id,team_sport_id,team_rank) VALUES (203,31,7);</v>
      </c>
    </row>
    <row r="3774" spans="2:8" x14ac:dyDescent="0.25">
      <c r="B3774" t="s">
        <v>472</v>
      </c>
      <c r="C3774">
        <f>INDEX(NationalTeams!B:B,MATCH(B3774,NationalTeams!C:C,0))</f>
        <v>204</v>
      </c>
      <c r="D3774" t="s">
        <v>1246</v>
      </c>
      <c r="E3774">
        <f>INDEX(TeamSports!B:B,MATCH(D3774,TeamSports!C:C,0))</f>
        <v>31</v>
      </c>
      <c r="F3774">
        <f>INDEX(RanksTable!M:M,MATCH(B3774,RanksTable!B:B,0))</f>
        <v>7</v>
      </c>
      <c r="H3774" t="str">
        <f t="shared" si="58"/>
        <v>INSERT INTO "TeamRanks" (team_id,team_sport_id,team_rank) VALUES (204,31,7);</v>
      </c>
    </row>
    <row r="3775" spans="2:8" x14ac:dyDescent="0.25">
      <c r="B3775" t="s">
        <v>388</v>
      </c>
      <c r="C3775">
        <f>INDEX(NationalTeams!B:B,MATCH(B3775,NationalTeams!C:C,0))</f>
        <v>205</v>
      </c>
      <c r="D3775" t="s">
        <v>1246</v>
      </c>
      <c r="E3775">
        <f>INDEX(TeamSports!B:B,MATCH(D3775,TeamSports!C:C,0))</f>
        <v>31</v>
      </c>
      <c r="F3775">
        <f>INDEX(RanksTable!M:M,MATCH(B3775,RanksTable!B:B,0))</f>
        <v>7</v>
      </c>
      <c r="H3775" t="str">
        <f t="shared" si="58"/>
        <v>INSERT INTO "TeamRanks" (team_id,team_sport_id,team_rank) VALUES (205,31,7);</v>
      </c>
    </row>
    <row r="3776" spans="2:8" x14ac:dyDescent="0.25">
      <c r="B3776" t="s">
        <v>476</v>
      </c>
      <c r="C3776">
        <f>INDEX(NationalTeams!B:B,MATCH(B3776,NationalTeams!C:C,0))</f>
        <v>206</v>
      </c>
      <c r="D3776" t="s">
        <v>1246</v>
      </c>
      <c r="E3776">
        <f>INDEX(TeamSports!B:B,MATCH(D3776,TeamSports!C:C,0))</f>
        <v>31</v>
      </c>
      <c r="F3776">
        <f>INDEX(RanksTable!M:M,MATCH(B3776,RanksTable!B:B,0))</f>
        <v>2</v>
      </c>
      <c r="H3776" t="str">
        <f t="shared" si="58"/>
        <v>INSERT INTO "TeamRanks" (team_id,team_sport_id,team_rank) VALUES (206,31,2);</v>
      </c>
    </row>
    <row r="3777" spans="2:8" x14ac:dyDescent="0.25">
      <c r="B3777" t="s">
        <v>407</v>
      </c>
      <c r="C3777">
        <f>INDEX(NationalTeams!B:B,MATCH(B3777,NationalTeams!C:C,0))</f>
        <v>207</v>
      </c>
      <c r="D3777" t="s">
        <v>1246</v>
      </c>
      <c r="E3777">
        <f>INDEX(TeamSports!B:B,MATCH(D3777,TeamSports!C:C,0))</f>
        <v>31</v>
      </c>
      <c r="F3777">
        <f>INDEX(RanksTable!M:M,MATCH(B3777,RanksTable!B:B,0))</f>
        <v>4</v>
      </c>
      <c r="H3777" t="str">
        <f t="shared" si="58"/>
        <v>INSERT INTO "TeamRanks" (team_id,team_sport_id,team_rank) VALUES (207,31,4);</v>
      </c>
    </row>
    <row r="3778" spans="2:8" x14ac:dyDescent="0.25">
      <c r="B3778" t="s">
        <v>364</v>
      </c>
      <c r="C3778">
        <f>INDEX(NationalTeams!B:B,MATCH(B3778,NationalTeams!C:C,0))</f>
        <v>208</v>
      </c>
      <c r="D3778" t="s">
        <v>1246</v>
      </c>
      <c r="E3778">
        <f>INDEX(TeamSports!B:B,MATCH(D3778,TeamSports!C:C,0))</f>
        <v>31</v>
      </c>
      <c r="F3778">
        <f>INDEX(RanksTable!M:M,MATCH(B3778,RanksTable!B:B,0))</f>
        <v>4</v>
      </c>
      <c r="H3778" t="str">
        <f t="shared" si="58"/>
        <v>INSERT INTO "TeamRanks" (team_id,team_sport_id,team_rank) VALUES (208,31,4);</v>
      </c>
    </row>
    <row r="3779" spans="2:8" x14ac:dyDescent="0.25">
      <c r="B3779" t="s">
        <v>439</v>
      </c>
      <c r="C3779">
        <f>INDEX(NationalTeams!B:B,MATCH(B3779,NationalTeams!C:C,0))</f>
        <v>209</v>
      </c>
      <c r="D3779" t="s">
        <v>1246</v>
      </c>
      <c r="E3779">
        <f>INDEX(TeamSports!B:B,MATCH(D3779,TeamSports!C:C,0))</f>
        <v>31</v>
      </c>
      <c r="F3779">
        <f>INDEX(RanksTable!M:M,MATCH(B3779,RanksTable!B:B,0))</f>
        <v>7</v>
      </c>
      <c r="H3779" t="str">
        <f t="shared" si="58"/>
        <v>INSERT INTO "TeamRanks" (team_id,team_sport_id,team_rank) VALUES (209,31,7);</v>
      </c>
    </row>
    <row r="3780" spans="2:8" x14ac:dyDescent="0.25">
      <c r="B3780" t="s">
        <v>501</v>
      </c>
      <c r="C3780">
        <f>INDEX(NationalTeams!B:B,MATCH(B3780,NationalTeams!C:C,0))</f>
        <v>210</v>
      </c>
      <c r="D3780" t="s">
        <v>1246</v>
      </c>
      <c r="E3780">
        <f>INDEX(TeamSports!B:B,MATCH(D3780,TeamSports!C:C,0))</f>
        <v>31</v>
      </c>
      <c r="F3780">
        <f>INDEX(RanksTable!M:M,MATCH(B3780,RanksTable!B:B,0))</f>
        <v>5</v>
      </c>
      <c r="H3780" t="str">
        <f t="shared" ref="H3780:H3843" si="59">_xlfn.CONCAT($H$1,$L$1,$C$1,$L$1," ",$J$1,$C$2,$N$1,$E$2,$N$1,$F$2,$K$1,$I$1,$J$1,C3780,$N$1,E3780,$N$1,F3780,$K$1,$O$1)</f>
        <v>INSERT INTO "TeamRanks" (team_id,team_sport_id,team_rank) VALUES (210,31,5);</v>
      </c>
    </row>
    <row r="3781" spans="2:8" x14ac:dyDescent="0.25">
      <c r="B3781" t="s">
        <v>466</v>
      </c>
      <c r="C3781">
        <f>INDEX(NationalTeams!B:B,MATCH(B3781,NationalTeams!C:C,0))</f>
        <v>211</v>
      </c>
      <c r="D3781" t="s">
        <v>1246</v>
      </c>
      <c r="E3781">
        <f>INDEX(TeamSports!B:B,MATCH(D3781,TeamSports!C:C,0))</f>
        <v>31</v>
      </c>
      <c r="F3781">
        <f>INDEX(RanksTable!M:M,MATCH(B3781,RanksTable!B:B,0))</f>
        <v>7</v>
      </c>
      <c r="H3781" t="str">
        <f t="shared" si="59"/>
        <v>INSERT INTO "TeamRanks" (team_id,team_sport_id,team_rank) VALUES (211,31,7);</v>
      </c>
    </row>
    <row r="3782" spans="2:8" x14ac:dyDescent="0.25">
      <c r="B3782" t="s">
        <v>502</v>
      </c>
      <c r="C3782">
        <f>INDEX(NationalTeams!B:B,MATCH(B3782,NationalTeams!C:C,0))</f>
        <v>212</v>
      </c>
      <c r="D3782" t="s">
        <v>1246</v>
      </c>
      <c r="E3782">
        <f>INDEX(TeamSports!B:B,MATCH(D3782,TeamSports!C:C,0))</f>
        <v>31</v>
      </c>
      <c r="F3782">
        <f>INDEX(RanksTable!M:M,MATCH(B3782,RanksTable!B:B,0))</f>
        <v>4</v>
      </c>
      <c r="H3782" t="str">
        <f t="shared" si="59"/>
        <v>INSERT INTO "TeamRanks" (team_id,team_sport_id,team_rank) VALUES (212,31,4);</v>
      </c>
    </row>
    <row r="3783" spans="2:8" x14ac:dyDescent="0.25">
      <c r="B3783" t="s">
        <v>359</v>
      </c>
      <c r="C3783">
        <f>INDEX(NationalTeams!B:B,MATCH(B3783,NationalTeams!C:C,0))</f>
        <v>213</v>
      </c>
      <c r="D3783" t="s">
        <v>1246</v>
      </c>
      <c r="E3783">
        <f>INDEX(TeamSports!B:B,MATCH(D3783,TeamSports!C:C,0))</f>
        <v>31</v>
      </c>
      <c r="F3783">
        <f>INDEX(RanksTable!M:M,MATCH(B3783,RanksTable!B:B,0))</f>
        <v>4</v>
      </c>
      <c r="H3783" t="str">
        <f t="shared" si="59"/>
        <v>INSERT INTO "TeamRanks" (team_id,team_sport_id,team_rank) VALUES (213,31,4);</v>
      </c>
    </row>
    <row r="3784" spans="2:8" x14ac:dyDescent="0.25">
      <c r="B3784" t="s">
        <v>377</v>
      </c>
      <c r="C3784">
        <f>INDEX(NationalTeams!B:B,MATCH(B3784,NationalTeams!C:C,0))</f>
        <v>214</v>
      </c>
      <c r="D3784" t="s">
        <v>1246</v>
      </c>
      <c r="E3784">
        <f>INDEX(TeamSports!B:B,MATCH(D3784,TeamSports!C:C,0))</f>
        <v>31</v>
      </c>
      <c r="F3784">
        <f>INDEX(RanksTable!M:M,MATCH(B3784,RanksTable!B:B,0))</f>
        <v>2</v>
      </c>
      <c r="H3784" t="str">
        <f t="shared" si="59"/>
        <v>INSERT INTO "TeamRanks" (team_id,team_sport_id,team_rank) VALUES (214,31,2);</v>
      </c>
    </row>
    <row r="3785" spans="2:8" x14ac:dyDescent="0.25">
      <c r="B3785" t="s">
        <v>443</v>
      </c>
      <c r="C3785">
        <f>INDEX(NationalTeams!B:B,MATCH(B3785,NationalTeams!C:C,0))</f>
        <v>215</v>
      </c>
      <c r="D3785" t="s">
        <v>1246</v>
      </c>
      <c r="E3785">
        <f>INDEX(TeamSports!B:B,MATCH(D3785,TeamSports!C:C,0))</f>
        <v>31</v>
      </c>
      <c r="F3785">
        <f>INDEX(RanksTable!M:M,MATCH(B3785,RanksTable!B:B,0))</f>
        <v>6</v>
      </c>
      <c r="H3785" t="str">
        <f t="shared" si="59"/>
        <v>INSERT INTO "TeamRanks" (team_id,team_sport_id,team_rank) VALUES (215,31,6);</v>
      </c>
    </row>
    <row r="3786" spans="2:8" x14ac:dyDescent="0.25">
      <c r="B3786" t="s">
        <v>481</v>
      </c>
      <c r="C3786">
        <f>INDEX(NationalTeams!B:B,MATCH(B3786,NationalTeams!C:C,0))</f>
        <v>216</v>
      </c>
      <c r="D3786" t="s">
        <v>1246</v>
      </c>
      <c r="E3786">
        <f>INDEX(TeamSports!B:B,MATCH(D3786,TeamSports!C:C,0))</f>
        <v>31</v>
      </c>
      <c r="F3786">
        <f>INDEX(RanksTable!M:M,MATCH(B3786,RanksTable!B:B,0))</f>
        <v>6</v>
      </c>
      <c r="H3786" t="str">
        <f t="shared" si="59"/>
        <v>INSERT INTO "TeamRanks" (team_id,team_sport_id,team_rank) VALUES (216,31,6);</v>
      </c>
    </row>
    <row r="3787" spans="2:8" x14ac:dyDescent="0.25">
      <c r="B3787" t="s">
        <v>351</v>
      </c>
      <c r="C3787">
        <f>INDEX(NationalTeams!B:B,MATCH(B3787,NationalTeams!C:C,0))</f>
        <v>217</v>
      </c>
      <c r="D3787" t="s">
        <v>1246</v>
      </c>
      <c r="E3787">
        <f>INDEX(TeamSports!B:B,MATCH(D3787,TeamSports!C:C,0))</f>
        <v>31</v>
      </c>
      <c r="F3787">
        <f>INDEX(RanksTable!M:M,MATCH(B3787,RanksTable!B:B,0))</f>
        <v>5</v>
      </c>
      <c r="H3787" t="str">
        <f t="shared" si="59"/>
        <v>INSERT INTO "TeamRanks" (team_id,team_sport_id,team_rank) VALUES (217,31,5);</v>
      </c>
    </row>
    <row r="3788" spans="2:8" x14ac:dyDescent="0.25">
      <c r="B3788" t="s">
        <v>438</v>
      </c>
      <c r="C3788">
        <f>INDEX(NationalTeams!B:B,MATCH(B3788,NationalTeams!C:C,0))</f>
        <v>218</v>
      </c>
      <c r="D3788" t="s">
        <v>1246</v>
      </c>
      <c r="E3788">
        <f>INDEX(TeamSports!B:B,MATCH(D3788,TeamSports!C:C,0))</f>
        <v>31</v>
      </c>
      <c r="F3788">
        <f>INDEX(RanksTable!M:M,MATCH(B3788,RanksTable!B:B,0))</f>
        <v>7</v>
      </c>
      <c r="H3788" t="str">
        <f t="shared" si="59"/>
        <v>INSERT INTO "TeamRanks" (team_id,team_sport_id,team_rank) VALUES (218,31,7);</v>
      </c>
    </row>
    <row r="3789" spans="2:8" x14ac:dyDescent="0.25">
      <c r="B3789" t="s">
        <v>319</v>
      </c>
      <c r="C3789">
        <f>INDEX(NationalTeams!B:B,MATCH(B3789,NationalTeams!C:C,0))</f>
        <v>219</v>
      </c>
      <c r="D3789" t="s">
        <v>1246</v>
      </c>
      <c r="E3789">
        <f>INDEX(TeamSports!B:B,MATCH(D3789,TeamSports!C:C,0))</f>
        <v>31</v>
      </c>
      <c r="F3789">
        <f>INDEX(RanksTable!M:M,MATCH(B3789,RanksTable!B:B,0))</f>
        <v>7</v>
      </c>
      <c r="H3789" t="str">
        <f t="shared" si="59"/>
        <v>INSERT INTO "TeamRanks" (team_id,team_sport_id,team_rank) VALUES (219,31,7);</v>
      </c>
    </row>
    <row r="3790" spans="2:8" x14ac:dyDescent="0.25">
      <c r="B3790" t="s">
        <v>471</v>
      </c>
      <c r="C3790">
        <f>INDEX(NationalTeams!B:B,MATCH(B3790,NationalTeams!C:C,0))</f>
        <v>220</v>
      </c>
      <c r="D3790" t="s">
        <v>1246</v>
      </c>
      <c r="E3790">
        <f>INDEX(TeamSports!B:B,MATCH(D3790,TeamSports!C:C,0))</f>
        <v>31</v>
      </c>
      <c r="F3790">
        <f>INDEX(RanksTable!M:M,MATCH(B3790,RanksTable!B:B,0))</f>
        <v>7</v>
      </c>
      <c r="H3790" t="str">
        <f t="shared" si="59"/>
        <v>INSERT INTO "TeamRanks" (team_id,team_sport_id,team_rank) VALUES (220,31,7);</v>
      </c>
    </row>
    <row r="3791" spans="2:8" x14ac:dyDescent="0.25">
      <c r="B3791" t="s">
        <v>373</v>
      </c>
      <c r="C3791">
        <f>INDEX(NationalTeams!B:B,MATCH(B3791,NationalTeams!C:C,0))</f>
        <v>221</v>
      </c>
      <c r="D3791" t="s">
        <v>1246</v>
      </c>
      <c r="E3791">
        <f>INDEX(TeamSports!B:B,MATCH(D3791,TeamSports!C:C,0))</f>
        <v>31</v>
      </c>
      <c r="F3791">
        <f>INDEX(RanksTable!M:M,MATCH(B3791,RanksTable!B:B,0))</f>
        <v>7</v>
      </c>
      <c r="H3791" t="str">
        <f t="shared" si="59"/>
        <v>INSERT INTO "TeamRanks" (team_id,team_sport_id,team_rank) VALUES (221,31,7);</v>
      </c>
    </row>
    <row r="3792" spans="2:8" x14ac:dyDescent="0.25">
      <c r="B3792" t="s">
        <v>367</v>
      </c>
      <c r="C3792">
        <f>INDEX(NationalTeams!B:B,MATCH(B3792,NationalTeams!C:C,0))</f>
        <v>222</v>
      </c>
      <c r="D3792" t="s">
        <v>1246</v>
      </c>
      <c r="E3792">
        <f>INDEX(TeamSports!B:B,MATCH(D3792,TeamSports!C:C,0))</f>
        <v>31</v>
      </c>
      <c r="F3792">
        <f>INDEX(RanksTable!M:M,MATCH(B3792,RanksTable!B:B,0))</f>
        <v>4</v>
      </c>
      <c r="H3792" t="str">
        <f t="shared" si="59"/>
        <v>INSERT INTO "TeamRanks" (team_id,team_sport_id,team_rank) VALUES (222,31,4);</v>
      </c>
    </row>
    <row r="3793" spans="2:8" x14ac:dyDescent="0.25">
      <c r="B3793" t="s">
        <v>358</v>
      </c>
      <c r="C3793">
        <f>INDEX(NationalTeams!B:B,MATCH(B3793,NationalTeams!C:C,0))</f>
        <v>223</v>
      </c>
      <c r="D3793" t="s">
        <v>1246</v>
      </c>
      <c r="E3793">
        <f>INDEX(TeamSports!B:B,MATCH(D3793,TeamSports!C:C,0))</f>
        <v>31</v>
      </c>
      <c r="F3793">
        <f>INDEX(RanksTable!M:M,MATCH(B3793,RanksTable!B:B,0))</f>
        <v>3</v>
      </c>
      <c r="H3793" t="str">
        <f t="shared" si="59"/>
        <v>INSERT INTO "TeamRanks" (team_id,team_sport_id,team_rank) VALUES (223,31,3);</v>
      </c>
    </row>
    <row r="3794" spans="2:8" x14ac:dyDescent="0.25">
      <c r="B3794" t="s">
        <v>993</v>
      </c>
      <c r="C3794">
        <f>INDEX(NationalTeams!B:B,MATCH(B3794,NationalTeams!C:C,0))</f>
        <v>224</v>
      </c>
      <c r="D3794" t="s">
        <v>1230</v>
      </c>
      <c r="E3794">
        <f>INDEX(TeamSports!B:B,MATCH(D3794,TeamSports!C:C,0))</f>
        <v>53</v>
      </c>
      <c r="F3794">
        <f>INDEX(RanksTable!AA:AA,MATCH(B3794,RanksTable!B:B,0))</f>
        <v>7</v>
      </c>
      <c r="H3794" t="str">
        <f t="shared" si="59"/>
        <v>INSERT INTO "TeamRanks" (team_id,team_sport_id,team_rank) VALUES (224,53,7);</v>
      </c>
    </row>
    <row r="3795" spans="2:8" x14ac:dyDescent="0.25">
      <c r="B3795" t="s">
        <v>994</v>
      </c>
      <c r="C3795">
        <f>INDEX(NationalTeams!B:B,MATCH(B3795,NationalTeams!C:C,0))</f>
        <v>225</v>
      </c>
      <c r="D3795" t="s">
        <v>1230</v>
      </c>
      <c r="E3795">
        <f>INDEX(TeamSports!B:B,MATCH(D3795,TeamSports!C:C,0))</f>
        <v>53</v>
      </c>
      <c r="F3795">
        <f>INDEX(RanksTable!AA:AA,MATCH(B3795,RanksTable!B:B,0))</f>
        <v>7</v>
      </c>
      <c r="H3795" t="str">
        <f t="shared" si="59"/>
        <v>INSERT INTO "TeamRanks" (team_id,team_sport_id,team_rank) VALUES (225,53,7);</v>
      </c>
    </row>
    <row r="3796" spans="2:8" x14ac:dyDescent="0.25">
      <c r="B3796" t="s">
        <v>995</v>
      </c>
      <c r="C3796">
        <f>INDEX(NationalTeams!B:B,MATCH(B3796,NationalTeams!C:C,0))</f>
        <v>226</v>
      </c>
      <c r="D3796" t="s">
        <v>1230</v>
      </c>
      <c r="E3796">
        <f>INDEX(TeamSports!B:B,MATCH(D3796,TeamSports!C:C,0))</f>
        <v>53</v>
      </c>
      <c r="F3796">
        <f>INDEX(RanksTable!AA:AA,MATCH(B3796,RanksTable!B:B,0))</f>
        <v>7</v>
      </c>
      <c r="H3796" t="str">
        <f t="shared" si="59"/>
        <v>INSERT INTO "TeamRanks" (team_id,team_sport_id,team_rank) VALUES (226,53,7);</v>
      </c>
    </row>
    <row r="3797" spans="2:8" x14ac:dyDescent="0.25">
      <c r="B3797" t="s">
        <v>996</v>
      </c>
      <c r="C3797">
        <f>INDEX(NationalTeams!B:B,MATCH(B3797,NationalTeams!C:C,0))</f>
        <v>227</v>
      </c>
      <c r="D3797" t="s">
        <v>1230</v>
      </c>
      <c r="E3797">
        <f>INDEX(TeamSports!B:B,MATCH(D3797,TeamSports!C:C,0))</f>
        <v>53</v>
      </c>
      <c r="F3797">
        <f>INDEX(RanksTable!AA:AA,MATCH(B3797,RanksTable!B:B,0))</f>
        <v>3</v>
      </c>
      <c r="H3797" t="str">
        <f t="shared" si="59"/>
        <v>INSERT INTO "TeamRanks" (team_id,team_sport_id,team_rank) VALUES (227,53,3);</v>
      </c>
    </row>
    <row r="3798" spans="2:8" x14ac:dyDescent="0.25">
      <c r="B3798" t="s">
        <v>997</v>
      </c>
      <c r="C3798">
        <f>INDEX(NationalTeams!B:B,MATCH(B3798,NationalTeams!C:C,0))</f>
        <v>228</v>
      </c>
      <c r="D3798" t="s">
        <v>1230</v>
      </c>
      <c r="E3798">
        <f>INDEX(TeamSports!B:B,MATCH(D3798,TeamSports!C:C,0))</f>
        <v>53</v>
      </c>
      <c r="F3798">
        <f>INDEX(RanksTable!AA:AA,MATCH(B3798,RanksTable!B:B,0))</f>
        <v>7</v>
      </c>
      <c r="H3798" t="str">
        <f t="shared" si="59"/>
        <v>INSERT INTO "TeamRanks" (team_id,team_sport_id,team_rank) VALUES (228,53,7);</v>
      </c>
    </row>
    <row r="3799" spans="2:8" x14ac:dyDescent="0.25">
      <c r="B3799" t="s">
        <v>998</v>
      </c>
      <c r="C3799">
        <f>INDEX(NationalTeams!B:B,MATCH(B3799,NationalTeams!C:C,0))</f>
        <v>229</v>
      </c>
      <c r="D3799" t="s">
        <v>1230</v>
      </c>
      <c r="E3799">
        <f>INDEX(TeamSports!B:B,MATCH(D3799,TeamSports!C:C,0))</f>
        <v>53</v>
      </c>
      <c r="F3799">
        <f>INDEX(RanksTable!AA:AA,MATCH(B3799,RanksTable!B:B,0))</f>
        <v>4</v>
      </c>
      <c r="H3799" t="str">
        <f t="shared" si="59"/>
        <v>INSERT INTO "TeamRanks" (team_id,team_sport_id,team_rank) VALUES (229,53,4);</v>
      </c>
    </row>
    <row r="3800" spans="2:8" x14ac:dyDescent="0.25">
      <c r="B3800" t="s">
        <v>999</v>
      </c>
      <c r="C3800">
        <f>INDEX(NationalTeams!B:B,MATCH(B3800,NationalTeams!C:C,0))</f>
        <v>230</v>
      </c>
      <c r="D3800" t="s">
        <v>1230</v>
      </c>
      <c r="E3800">
        <f>INDEX(TeamSports!B:B,MATCH(D3800,TeamSports!C:C,0))</f>
        <v>53</v>
      </c>
      <c r="F3800">
        <f>INDEX(RanksTable!AA:AA,MATCH(B3800,RanksTable!B:B,0))</f>
        <v>7</v>
      </c>
      <c r="H3800" t="str">
        <f t="shared" si="59"/>
        <v>INSERT INTO "TeamRanks" (team_id,team_sport_id,team_rank) VALUES (230,53,7);</v>
      </c>
    </row>
    <row r="3801" spans="2:8" x14ac:dyDescent="0.25">
      <c r="B3801" t="s">
        <v>1000</v>
      </c>
      <c r="C3801">
        <f>INDEX(NationalTeams!B:B,MATCH(B3801,NationalTeams!C:C,0))</f>
        <v>231</v>
      </c>
      <c r="D3801" t="s">
        <v>1230</v>
      </c>
      <c r="E3801">
        <f>INDEX(TeamSports!B:B,MATCH(D3801,TeamSports!C:C,0))</f>
        <v>53</v>
      </c>
      <c r="F3801">
        <f>INDEX(RanksTable!AA:AA,MATCH(B3801,RanksTable!B:B,0))</f>
        <v>7</v>
      </c>
      <c r="H3801" t="str">
        <f t="shared" si="59"/>
        <v>INSERT INTO "TeamRanks" (team_id,team_sport_id,team_rank) VALUES (231,53,7);</v>
      </c>
    </row>
    <row r="3802" spans="2:8" x14ac:dyDescent="0.25">
      <c r="B3802" t="s">
        <v>1001</v>
      </c>
      <c r="C3802">
        <f>INDEX(NationalTeams!B:B,MATCH(B3802,NationalTeams!C:C,0))</f>
        <v>232</v>
      </c>
      <c r="D3802" t="s">
        <v>1230</v>
      </c>
      <c r="E3802">
        <f>INDEX(TeamSports!B:B,MATCH(D3802,TeamSports!C:C,0))</f>
        <v>53</v>
      </c>
      <c r="F3802">
        <f>INDEX(RanksTable!AA:AA,MATCH(B3802,RanksTable!B:B,0))</f>
        <v>7</v>
      </c>
      <c r="H3802" t="str">
        <f t="shared" si="59"/>
        <v>INSERT INTO "TeamRanks" (team_id,team_sport_id,team_rank) VALUES (232,53,7);</v>
      </c>
    </row>
    <row r="3803" spans="2:8" x14ac:dyDescent="0.25">
      <c r="B3803" t="s">
        <v>1002</v>
      </c>
      <c r="C3803">
        <f>INDEX(NationalTeams!B:B,MATCH(B3803,NationalTeams!C:C,0))</f>
        <v>233</v>
      </c>
      <c r="D3803" t="s">
        <v>1230</v>
      </c>
      <c r="E3803">
        <f>INDEX(TeamSports!B:B,MATCH(D3803,TeamSports!C:C,0))</f>
        <v>53</v>
      </c>
      <c r="F3803">
        <f>INDEX(RanksTable!AA:AA,MATCH(B3803,RanksTable!B:B,0))</f>
        <v>7</v>
      </c>
      <c r="H3803" t="str">
        <f t="shared" si="59"/>
        <v>INSERT INTO "TeamRanks" (team_id,team_sport_id,team_rank) VALUES (233,53,7);</v>
      </c>
    </row>
    <row r="3804" spans="2:8" x14ac:dyDescent="0.25">
      <c r="B3804" t="s">
        <v>1003</v>
      </c>
      <c r="C3804">
        <f>INDEX(NationalTeams!B:B,MATCH(B3804,NationalTeams!C:C,0))</f>
        <v>234</v>
      </c>
      <c r="D3804" t="s">
        <v>1230</v>
      </c>
      <c r="E3804">
        <f>INDEX(TeamSports!B:B,MATCH(D3804,TeamSports!C:C,0))</f>
        <v>53</v>
      </c>
      <c r="F3804">
        <f>INDEX(RanksTable!AA:AA,MATCH(B3804,RanksTable!B:B,0))</f>
        <v>7</v>
      </c>
      <c r="H3804" t="str">
        <f t="shared" si="59"/>
        <v>INSERT INTO "TeamRanks" (team_id,team_sport_id,team_rank) VALUES (234,53,7);</v>
      </c>
    </row>
    <row r="3805" spans="2:8" x14ac:dyDescent="0.25">
      <c r="B3805" t="s">
        <v>1004</v>
      </c>
      <c r="C3805">
        <f>INDEX(NationalTeams!B:B,MATCH(B3805,NationalTeams!C:C,0))</f>
        <v>235</v>
      </c>
      <c r="D3805" t="s">
        <v>1230</v>
      </c>
      <c r="E3805">
        <f>INDEX(TeamSports!B:B,MATCH(D3805,TeamSports!C:C,0))</f>
        <v>53</v>
      </c>
      <c r="F3805">
        <f>INDEX(RanksTable!AA:AA,MATCH(B3805,RanksTable!B:B,0))</f>
        <v>7</v>
      </c>
      <c r="H3805" t="str">
        <f t="shared" si="59"/>
        <v>INSERT INTO "TeamRanks" (team_id,team_sport_id,team_rank) VALUES (235,53,7);</v>
      </c>
    </row>
    <row r="3806" spans="2:8" x14ac:dyDescent="0.25">
      <c r="B3806" t="s">
        <v>1005</v>
      </c>
      <c r="C3806">
        <f>INDEX(NationalTeams!B:B,MATCH(B3806,NationalTeams!C:C,0))</f>
        <v>236</v>
      </c>
      <c r="D3806" t="s">
        <v>1230</v>
      </c>
      <c r="E3806">
        <f>INDEX(TeamSports!B:B,MATCH(D3806,TeamSports!C:C,0))</f>
        <v>53</v>
      </c>
      <c r="F3806">
        <f>INDEX(RanksTable!AA:AA,MATCH(B3806,RanksTable!B:B,0))</f>
        <v>7</v>
      </c>
      <c r="H3806" t="str">
        <f t="shared" si="59"/>
        <v>INSERT INTO "TeamRanks" (team_id,team_sport_id,team_rank) VALUES (236,53,7);</v>
      </c>
    </row>
    <row r="3807" spans="2:8" x14ac:dyDescent="0.25">
      <c r="B3807" t="s">
        <v>1006</v>
      </c>
      <c r="C3807">
        <f>INDEX(NationalTeams!B:B,MATCH(B3807,NationalTeams!C:C,0))</f>
        <v>237</v>
      </c>
      <c r="D3807" t="s">
        <v>1230</v>
      </c>
      <c r="E3807">
        <f>INDEX(TeamSports!B:B,MATCH(D3807,TeamSports!C:C,0))</f>
        <v>53</v>
      </c>
      <c r="F3807">
        <f>INDEX(RanksTable!AA:AA,MATCH(B3807,RanksTable!B:B,0))</f>
        <v>7</v>
      </c>
      <c r="H3807" t="str">
        <f t="shared" si="59"/>
        <v>INSERT INTO "TeamRanks" (team_id,team_sport_id,team_rank) VALUES (237,53,7);</v>
      </c>
    </row>
    <row r="3808" spans="2:8" x14ac:dyDescent="0.25">
      <c r="B3808" t="s">
        <v>1007</v>
      </c>
      <c r="C3808">
        <f>INDEX(NationalTeams!B:B,MATCH(B3808,NationalTeams!C:C,0))</f>
        <v>238</v>
      </c>
      <c r="D3808" t="s">
        <v>1230</v>
      </c>
      <c r="E3808">
        <f>INDEX(TeamSports!B:B,MATCH(D3808,TeamSports!C:C,0))</f>
        <v>53</v>
      </c>
      <c r="F3808">
        <f>INDEX(RanksTable!AA:AA,MATCH(B3808,RanksTable!B:B,0))</f>
        <v>7</v>
      </c>
      <c r="H3808" t="str">
        <f t="shared" si="59"/>
        <v>INSERT INTO "TeamRanks" (team_id,team_sport_id,team_rank) VALUES (238,53,7);</v>
      </c>
    </row>
    <row r="3809" spans="2:8" x14ac:dyDescent="0.25">
      <c r="B3809" t="s">
        <v>1008</v>
      </c>
      <c r="C3809">
        <f>INDEX(NationalTeams!B:B,MATCH(B3809,NationalTeams!C:C,0))</f>
        <v>239</v>
      </c>
      <c r="D3809" t="s">
        <v>1230</v>
      </c>
      <c r="E3809">
        <f>INDEX(TeamSports!B:B,MATCH(D3809,TeamSports!C:C,0))</f>
        <v>53</v>
      </c>
      <c r="F3809">
        <f>INDEX(RanksTable!AA:AA,MATCH(B3809,RanksTable!B:B,0))</f>
        <v>2</v>
      </c>
      <c r="H3809" t="str">
        <f t="shared" si="59"/>
        <v>INSERT INTO "TeamRanks" (team_id,team_sport_id,team_rank) VALUES (239,53,2);</v>
      </c>
    </row>
    <row r="3810" spans="2:8" x14ac:dyDescent="0.25">
      <c r="B3810" t="s">
        <v>1009</v>
      </c>
      <c r="C3810">
        <f>INDEX(NationalTeams!B:B,MATCH(B3810,NationalTeams!C:C,0))</f>
        <v>240</v>
      </c>
      <c r="D3810" t="s">
        <v>1230</v>
      </c>
      <c r="E3810">
        <f>INDEX(TeamSports!B:B,MATCH(D3810,TeamSports!C:C,0))</f>
        <v>53</v>
      </c>
      <c r="F3810">
        <f>INDEX(RanksTable!AA:AA,MATCH(B3810,RanksTable!B:B,0))</f>
        <v>4</v>
      </c>
      <c r="H3810" t="str">
        <f t="shared" si="59"/>
        <v>INSERT INTO "TeamRanks" (team_id,team_sport_id,team_rank) VALUES (240,53,4);</v>
      </c>
    </row>
    <row r="3811" spans="2:8" x14ac:dyDescent="0.25">
      <c r="B3811" t="s">
        <v>1010</v>
      </c>
      <c r="C3811">
        <f>INDEX(NationalTeams!B:B,MATCH(B3811,NationalTeams!C:C,0))</f>
        <v>241</v>
      </c>
      <c r="D3811" t="s">
        <v>1230</v>
      </c>
      <c r="E3811">
        <f>INDEX(TeamSports!B:B,MATCH(D3811,TeamSports!C:C,0))</f>
        <v>53</v>
      </c>
      <c r="F3811">
        <f>INDEX(RanksTable!AA:AA,MATCH(B3811,RanksTable!B:B,0))</f>
        <v>7</v>
      </c>
      <c r="H3811" t="str">
        <f t="shared" si="59"/>
        <v>INSERT INTO "TeamRanks" (team_id,team_sport_id,team_rank) VALUES (241,53,7);</v>
      </c>
    </row>
    <row r="3812" spans="2:8" x14ac:dyDescent="0.25">
      <c r="B3812" t="s">
        <v>1011</v>
      </c>
      <c r="C3812">
        <f>INDEX(NationalTeams!B:B,MATCH(B3812,NationalTeams!C:C,0))</f>
        <v>242</v>
      </c>
      <c r="D3812" t="s">
        <v>1230</v>
      </c>
      <c r="E3812">
        <f>INDEX(TeamSports!B:B,MATCH(D3812,TeamSports!C:C,0))</f>
        <v>53</v>
      </c>
      <c r="F3812">
        <f>INDEX(RanksTable!AA:AA,MATCH(B3812,RanksTable!B:B,0))</f>
        <v>6</v>
      </c>
      <c r="H3812" t="str">
        <f t="shared" si="59"/>
        <v>INSERT INTO "TeamRanks" (team_id,team_sport_id,team_rank) VALUES (242,53,6);</v>
      </c>
    </row>
    <row r="3813" spans="2:8" x14ac:dyDescent="0.25">
      <c r="B3813" t="s">
        <v>1012</v>
      </c>
      <c r="C3813">
        <f>INDEX(NationalTeams!B:B,MATCH(B3813,NationalTeams!C:C,0))</f>
        <v>243</v>
      </c>
      <c r="D3813" t="s">
        <v>1230</v>
      </c>
      <c r="E3813">
        <f>INDEX(TeamSports!B:B,MATCH(D3813,TeamSports!C:C,0))</f>
        <v>53</v>
      </c>
      <c r="F3813">
        <f>INDEX(RanksTable!AA:AA,MATCH(B3813,RanksTable!B:B,0))</f>
        <v>7</v>
      </c>
      <c r="H3813" t="str">
        <f t="shared" si="59"/>
        <v>INSERT INTO "TeamRanks" (team_id,team_sport_id,team_rank) VALUES (243,53,7);</v>
      </c>
    </row>
    <row r="3814" spans="2:8" x14ac:dyDescent="0.25">
      <c r="B3814" t="s">
        <v>1013</v>
      </c>
      <c r="C3814">
        <f>INDEX(NationalTeams!B:B,MATCH(B3814,NationalTeams!C:C,0))</f>
        <v>244</v>
      </c>
      <c r="D3814" t="s">
        <v>1230</v>
      </c>
      <c r="E3814">
        <f>INDEX(TeamSports!B:B,MATCH(D3814,TeamSports!C:C,0))</f>
        <v>53</v>
      </c>
      <c r="F3814">
        <f>INDEX(RanksTable!AA:AA,MATCH(B3814,RanksTable!B:B,0))</f>
        <v>7</v>
      </c>
      <c r="H3814" t="str">
        <f t="shared" si="59"/>
        <v>INSERT INTO "TeamRanks" (team_id,team_sport_id,team_rank) VALUES (244,53,7);</v>
      </c>
    </row>
    <row r="3815" spans="2:8" x14ac:dyDescent="0.25">
      <c r="B3815" t="s">
        <v>1014</v>
      </c>
      <c r="C3815">
        <f>INDEX(NationalTeams!B:B,MATCH(B3815,NationalTeams!C:C,0))</f>
        <v>245</v>
      </c>
      <c r="D3815" t="s">
        <v>1230</v>
      </c>
      <c r="E3815">
        <f>INDEX(TeamSports!B:B,MATCH(D3815,TeamSports!C:C,0))</f>
        <v>53</v>
      </c>
      <c r="F3815">
        <f>INDEX(RanksTable!AA:AA,MATCH(B3815,RanksTable!B:B,0))</f>
        <v>6</v>
      </c>
      <c r="H3815" t="str">
        <f t="shared" si="59"/>
        <v>INSERT INTO "TeamRanks" (team_id,team_sport_id,team_rank) VALUES (245,53,6);</v>
      </c>
    </row>
    <row r="3816" spans="2:8" x14ac:dyDescent="0.25">
      <c r="B3816" t="s">
        <v>1015</v>
      </c>
      <c r="C3816">
        <f>INDEX(NationalTeams!B:B,MATCH(B3816,NationalTeams!C:C,0))</f>
        <v>246</v>
      </c>
      <c r="D3816" t="s">
        <v>1230</v>
      </c>
      <c r="E3816">
        <f>INDEX(TeamSports!B:B,MATCH(D3816,TeamSports!C:C,0))</f>
        <v>53</v>
      </c>
      <c r="F3816">
        <f>INDEX(RanksTable!AA:AA,MATCH(B3816,RanksTable!B:B,0))</f>
        <v>3</v>
      </c>
      <c r="H3816" t="str">
        <f t="shared" si="59"/>
        <v>INSERT INTO "TeamRanks" (team_id,team_sport_id,team_rank) VALUES (246,53,3);</v>
      </c>
    </row>
    <row r="3817" spans="2:8" x14ac:dyDescent="0.25">
      <c r="B3817" t="s">
        <v>1016</v>
      </c>
      <c r="C3817">
        <f>INDEX(NationalTeams!B:B,MATCH(B3817,NationalTeams!C:C,0))</f>
        <v>247</v>
      </c>
      <c r="D3817" t="s">
        <v>1230</v>
      </c>
      <c r="E3817">
        <f>INDEX(TeamSports!B:B,MATCH(D3817,TeamSports!C:C,0))</f>
        <v>53</v>
      </c>
      <c r="F3817">
        <f>INDEX(RanksTable!AA:AA,MATCH(B3817,RanksTable!B:B,0))</f>
        <v>7</v>
      </c>
      <c r="H3817" t="str">
        <f t="shared" si="59"/>
        <v>INSERT INTO "TeamRanks" (team_id,team_sport_id,team_rank) VALUES (247,53,7);</v>
      </c>
    </row>
    <row r="3818" spans="2:8" x14ac:dyDescent="0.25">
      <c r="B3818" t="s">
        <v>1017</v>
      </c>
      <c r="C3818">
        <f>INDEX(NationalTeams!B:B,MATCH(B3818,NationalTeams!C:C,0))</f>
        <v>248</v>
      </c>
      <c r="D3818" t="s">
        <v>1230</v>
      </c>
      <c r="E3818">
        <f>INDEX(TeamSports!B:B,MATCH(D3818,TeamSports!C:C,0))</f>
        <v>53</v>
      </c>
      <c r="F3818">
        <f>INDEX(RanksTable!AA:AA,MATCH(B3818,RanksTable!B:B,0))</f>
        <v>7</v>
      </c>
      <c r="H3818" t="str">
        <f t="shared" si="59"/>
        <v>INSERT INTO "TeamRanks" (team_id,team_sport_id,team_rank) VALUES (248,53,7);</v>
      </c>
    </row>
    <row r="3819" spans="2:8" x14ac:dyDescent="0.25">
      <c r="B3819" t="s">
        <v>1018</v>
      </c>
      <c r="C3819">
        <f>INDEX(NationalTeams!B:B,MATCH(B3819,NationalTeams!C:C,0))</f>
        <v>249</v>
      </c>
      <c r="D3819" t="s">
        <v>1230</v>
      </c>
      <c r="E3819">
        <f>INDEX(TeamSports!B:B,MATCH(D3819,TeamSports!C:C,0))</f>
        <v>53</v>
      </c>
      <c r="F3819">
        <f>INDEX(RanksTable!AA:AA,MATCH(B3819,RanksTable!B:B,0))</f>
        <v>7</v>
      </c>
      <c r="H3819" t="str">
        <f t="shared" si="59"/>
        <v>INSERT INTO "TeamRanks" (team_id,team_sport_id,team_rank) VALUES (249,53,7);</v>
      </c>
    </row>
    <row r="3820" spans="2:8" x14ac:dyDescent="0.25">
      <c r="B3820" t="s">
        <v>1019</v>
      </c>
      <c r="C3820">
        <f>INDEX(NationalTeams!B:B,MATCH(B3820,NationalTeams!C:C,0))</f>
        <v>250</v>
      </c>
      <c r="D3820" t="s">
        <v>1230</v>
      </c>
      <c r="E3820">
        <f>INDEX(TeamSports!B:B,MATCH(D3820,TeamSports!C:C,0))</f>
        <v>53</v>
      </c>
      <c r="F3820">
        <f>INDEX(RanksTable!AA:AA,MATCH(B3820,RanksTable!B:B,0))</f>
        <v>7</v>
      </c>
      <c r="H3820" t="str">
        <f t="shared" si="59"/>
        <v>INSERT INTO "TeamRanks" (team_id,team_sport_id,team_rank) VALUES (250,53,7);</v>
      </c>
    </row>
    <row r="3821" spans="2:8" x14ac:dyDescent="0.25">
      <c r="B3821" t="s">
        <v>1020</v>
      </c>
      <c r="C3821">
        <f>INDEX(NationalTeams!B:B,MATCH(B3821,NationalTeams!C:C,0))</f>
        <v>251</v>
      </c>
      <c r="D3821" t="s">
        <v>1230</v>
      </c>
      <c r="E3821">
        <f>INDEX(TeamSports!B:B,MATCH(D3821,TeamSports!C:C,0))</f>
        <v>53</v>
      </c>
      <c r="F3821">
        <f>INDEX(RanksTable!AA:AA,MATCH(B3821,RanksTable!B:B,0))</f>
        <v>7</v>
      </c>
      <c r="H3821" t="str">
        <f t="shared" si="59"/>
        <v>INSERT INTO "TeamRanks" (team_id,team_sport_id,team_rank) VALUES (251,53,7);</v>
      </c>
    </row>
    <row r="3822" spans="2:8" x14ac:dyDescent="0.25">
      <c r="B3822" t="s">
        <v>1021</v>
      </c>
      <c r="C3822">
        <f>INDEX(NationalTeams!B:B,MATCH(B3822,NationalTeams!C:C,0))</f>
        <v>252</v>
      </c>
      <c r="D3822" t="s">
        <v>1230</v>
      </c>
      <c r="E3822">
        <f>INDEX(TeamSports!B:B,MATCH(D3822,TeamSports!C:C,0))</f>
        <v>53</v>
      </c>
      <c r="F3822">
        <f>INDEX(RanksTable!AA:AA,MATCH(B3822,RanksTable!B:B,0))</f>
        <v>7</v>
      </c>
      <c r="H3822" t="str">
        <f t="shared" si="59"/>
        <v>INSERT INTO "TeamRanks" (team_id,team_sport_id,team_rank) VALUES (252,53,7);</v>
      </c>
    </row>
    <row r="3823" spans="2:8" x14ac:dyDescent="0.25">
      <c r="B3823" t="s">
        <v>1022</v>
      </c>
      <c r="C3823">
        <f>INDEX(NationalTeams!B:B,MATCH(B3823,NationalTeams!C:C,0))</f>
        <v>253</v>
      </c>
      <c r="D3823" t="s">
        <v>1230</v>
      </c>
      <c r="E3823">
        <f>INDEX(TeamSports!B:B,MATCH(D3823,TeamSports!C:C,0))</f>
        <v>53</v>
      </c>
      <c r="F3823">
        <f>INDEX(RanksTable!AA:AA,MATCH(B3823,RanksTable!B:B,0))</f>
        <v>5</v>
      </c>
      <c r="H3823" t="str">
        <f t="shared" si="59"/>
        <v>INSERT INTO "TeamRanks" (team_id,team_sport_id,team_rank) VALUES (253,53,5);</v>
      </c>
    </row>
    <row r="3824" spans="2:8" x14ac:dyDescent="0.25">
      <c r="B3824" t="s">
        <v>1023</v>
      </c>
      <c r="C3824">
        <f>INDEX(NationalTeams!B:B,MATCH(B3824,NationalTeams!C:C,0))</f>
        <v>254</v>
      </c>
      <c r="D3824" t="s">
        <v>1230</v>
      </c>
      <c r="E3824">
        <f>INDEX(TeamSports!B:B,MATCH(D3824,TeamSports!C:C,0))</f>
        <v>53</v>
      </c>
      <c r="F3824">
        <f>INDEX(RanksTable!AA:AA,MATCH(B3824,RanksTable!B:B,0))</f>
        <v>6</v>
      </c>
      <c r="H3824" t="str">
        <f t="shared" si="59"/>
        <v>INSERT INTO "TeamRanks" (team_id,team_sport_id,team_rank) VALUES (254,53,6);</v>
      </c>
    </row>
    <row r="3825" spans="2:8" x14ac:dyDescent="0.25">
      <c r="B3825" t="s">
        <v>1024</v>
      </c>
      <c r="C3825">
        <f>INDEX(NationalTeams!B:B,MATCH(B3825,NationalTeams!C:C,0))</f>
        <v>255</v>
      </c>
      <c r="D3825" t="s">
        <v>1230</v>
      </c>
      <c r="E3825">
        <f>INDEX(TeamSports!B:B,MATCH(D3825,TeamSports!C:C,0))</f>
        <v>53</v>
      </c>
      <c r="F3825">
        <f>INDEX(RanksTable!AA:AA,MATCH(B3825,RanksTable!B:B,0))</f>
        <v>3</v>
      </c>
      <c r="H3825" t="str">
        <f t="shared" si="59"/>
        <v>INSERT INTO "TeamRanks" (team_id,team_sport_id,team_rank) VALUES (255,53,3);</v>
      </c>
    </row>
    <row r="3826" spans="2:8" x14ac:dyDescent="0.25">
      <c r="B3826" t="s">
        <v>1025</v>
      </c>
      <c r="C3826">
        <f>INDEX(NationalTeams!B:B,MATCH(B3826,NationalTeams!C:C,0))</f>
        <v>256</v>
      </c>
      <c r="D3826" t="s">
        <v>1230</v>
      </c>
      <c r="E3826">
        <f>INDEX(TeamSports!B:B,MATCH(D3826,TeamSports!C:C,0))</f>
        <v>53</v>
      </c>
      <c r="F3826">
        <f>INDEX(RanksTable!AA:AA,MATCH(B3826,RanksTable!B:B,0))</f>
        <v>7</v>
      </c>
      <c r="H3826" t="str">
        <f t="shared" si="59"/>
        <v>INSERT INTO "TeamRanks" (team_id,team_sport_id,team_rank) VALUES (256,53,7);</v>
      </c>
    </row>
    <row r="3827" spans="2:8" x14ac:dyDescent="0.25">
      <c r="B3827" t="s">
        <v>1026</v>
      </c>
      <c r="C3827">
        <f>INDEX(NationalTeams!B:B,MATCH(B3827,NationalTeams!C:C,0))</f>
        <v>257</v>
      </c>
      <c r="D3827" t="s">
        <v>1230</v>
      </c>
      <c r="E3827">
        <f>INDEX(TeamSports!B:B,MATCH(D3827,TeamSports!C:C,0))</f>
        <v>53</v>
      </c>
      <c r="F3827">
        <f>INDEX(RanksTable!AA:AA,MATCH(B3827,RanksTable!B:B,0))</f>
        <v>5</v>
      </c>
      <c r="H3827" t="str">
        <f t="shared" si="59"/>
        <v>INSERT INTO "TeamRanks" (team_id,team_sport_id,team_rank) VALUES (257,53,5);</v>
      </c>
    </row>
    <row r="3828" spans="2:8" x14ac:dyDescent="0.25">
      <c r="B3828" t="s">
        <v>1027</v>
      </c>
      <c r="C3828">
        <f>INDEX(NationalTeams!B:B,MATCH(B3828,NationalTeams!C:C,0))</f>
        <v>258</v>
      </c>
      <c r="D3828" t="s">
        <v>1230</v>
      </c>
      <c r="E3828">
        <f>INDEX(TeamSports!B:B,MATCH(D3828,TeamSports!C:C,0))</f>
        <v>53</v>
      </c>
      <c r="F3828">
        <f>INDEX(RanksTable!AA:AA,MATCH(B3828,RanksTable!B:B,0))</f>
        <v>6</v>
      </c>
      <c r="H3828" t="str">
        <f t="shared" si="59"/>
        <v>INSERT INTO "TeamRanks" (team_id,team_sport_id,team_rank) VALUES (258,53,6);</v>
      </c>
    </row>
    <row r="3829" spans="2:8" x14ac:dyDescent="0.25">
      <c r="B3829" t="s">
        <v>1028</v>
      </c>
      <c r="C3829">
        <f>INDEX(NationalTeams!B:B,MATCH(B3829,NationalTeams!C:C,0))</f>
        <v>259</v>
      </c>
      <c r="D3829" t="s">
        <v>1230</v>
      </c>
      <c r="E3829">
        <f>INDEX(TeamSports!B:B,MATCH(D3829,TeamSports!C:C,0))</f>
        <v>53</v>
      </c>
      <c r="F3829">
        <f>INDEX(RanksTable!AA:AA,MATCH(B3829,RanksTable!B:B,0))</f>
        <v>7</v>
      </c>
      <c r="H3829" t="str">
        <f t="shared" si="59"/>
        <v>INSERT INTO "TeamRanks" (team_id,team_sport_id,team_rank) VALUES (259,53,7);</v>
      </c>
    </row>
    <row r="3830" spans="2:8" x14ac:dyDescent="0.25">
      <c r="B3830" t="s">
        <v>1029</v>
      </c>
      <c r="C3830">
        <f>INDEX(NationalTeams!B:B,MATCH(B3830,NationalTeams!C:C,0))</f>
        <v>260</v>
      </c>
      <c r="D3830" t="s">
        <v>1230</v>
      </c>
      <c r="E3830">
        <f>INDEX(TeamSports!B:B,MATCH(D3830,TeamSports!C:C,0))</f>
        <v>53</v>
      </c>
      <c r="F3830">
        <f>INDEX(RanksTable!AA:AA,MATCH(B3830,RanksTable!B:B,0))</f>
        <v>7</v>
      </c>
      <c r="H3830" t="str">
        <f t="shared" si="59"/>
        <v>INSERT INTO "TeamRanks" (team_id,team_sport_id,team_rank) VALUES (260,53,7);</v>
      </c>
    </row>
    <row r="3831" spans="2:8" x14ac:dyDescent="0.25">
      <c r="B3831" t="s">
        <v>1030</v>
      </c>
      <c r="C3831">
        <f>INDEX(NationalTeams!B:B,MATCH(B3831,NationalTeams!C:C,0))</f>
        <v>261</v>
      </c>
      <c r="D3831" t="s">
        <v>1230</v>
      </c>
      <c r="E3831">
        <f>INDEX(TeamSports!B:B,MATCH(D3831,TeamSports!C:C,0))</f>
        <v>53</v>
      </c>
      <c r="F3831">
        <f>INDEX(RanksTable!AA:AA,MATCH(B3831,RanksTable!B:B,0))</f>
        <v>7</v>
      </c>
      <c r="H3831" t="str">
        <f t="shared" si="59"/>
        <v>INSERT INTO "TeamRanks" (team_id,team_sport_id,team_rank) VALUES (261,53,7);</v>
      </c>
    </row>
    <row r="3832" spans="2:8" x14ac:dyDescent="0.25">
      <c r="B3832" t="s">
        <v>1031</v>
      </c>
      <c r="C3832">
        <f>INDEX(NationalTeams!B:B,MATCH(B3832,NationalTeams!C:C,0))</f>
        <v>262</v>
      </c>
      <c r="D3832" t="s">
        <v>1230</v>
      </c>
      <c r="E3832">
        <f>INDEX(TeamSports!B:B,MATCH(D3832,TeamSports!C:C,0))</f>
        <v>53</v>
      </c>
      <c r="F3832">
        <f>INDEX(RanksTable!AA:AA,MATCH(B3832,RanksTable!B:B,0))</f>
        <v>7</v>
      </c>
      <c r="H3832" t="str">
        <f t="shared" si="59"/>
        <v>INSERT INTO "TeamRanks" (team_id,team_sport_id,team_rank) VALUES (262,53,7);</v>
      </c>
    </row>
    <row r="3833" spans="2:8" x14ac:dyDescent="0.25">
      <c r="B3833" t="s">
        <v>1032</v>
      </c>
      <c r="C3833">
        <f>INDEX(NationalTeams!B:B,MATCH(B3833,NationalTeams!C:C,0))</f>
        <v>263</v>
      </c>
      <c r="D3833" t="s">
        <v>1230</v>
      </c>
      <c r="E3833">
        <f>INDEX(TeamSports!B:B,MATCH(D3833,TeamSports!C:C,0))</f>
        <v>53</v>
      </c>
      <c r="F3833">
        <f>INDEX(RanksTable!AA:AA,MATCH(B3833,RanksTable!B:B,0))</f>
        <v>4</v>
      </c>
      <c r="H3833" t="str">
        <f t="shared" si="59"/>
        <v>INSERT INTO "TeamRanks" (team_id,team_sport_id,team_rank) VALUES (263,53,4);</v>
      </c>
    </row>
    <row r="3834" spans="2:8" x14ac:dyDescent="0.25">
      <c r="B3834" t="s">
        <v>1033</v>
      </c>
      <c r="C3834">
        <f>INDEX(NationalTeams!B:B,MATCH(B3834,NationalTeams!C:C,0))</f>
        <v>264</v>
      </c>
      <c r="D3834" t="s">
        <v>1230</v>
      </c>
      <c r="E3834">
        <f>INDEX(TeamSports!B:B,MATCH(D3834,TeamSports!C:C,0))</f>
        <v>53</v>
      </c>
      <c r="F3834">
        <f>INDEX(RanksTable!AA:AA,MATCH(B3834,RanksTable!B:B,0))</f>
        <v>1</v>
      </c>
      <c r="H3834" t="str">
        <f t="shared" si="59"/>
        <v>INSERT INTO "TeamRanks" (team_id,team_sport_id,team_rank) VALUES (264,53,1);</v>
      </c>
    </row>
    <row r="3835" spans="2:8" x14ac:dyDescent="0.25">
      <c r="B3835" t="s">
        <v>1034</v>
      </c>
      <c r="C3835">
        <f>INDEX(NationalTeams!B:B,MATCH(B3835,NationalTeams!C:C,0))</f>
        <v>265</v>
      </c>
      <c r="D3835" t="s">
        <v>1230</v>
      </c>
      <c r="E3835">
        <f>INDEX(TeamSports!B:B,MATCH(D3835,TeamSports!C:C,0))</f>
        <v>53</v>
      </c>
      <c r="F3835">
        <f>INDEX(RanksTable!AA:AA,MATCH(B3835,RanksTable!B:B,0))</f>
        <v>7</v>
      </c>
      <c r="H3835" t="str">
        <f t="shared" si="59"/>
        <v>INSERT INTO "TeamRanks" (team_id,team_sport_id,team_rank) VALUES (265,53,7);</v>
      </c>
    </row>
    <row r="3836" spans="2:8" x14ac:dyDescent="0.25">
      <c r="B3836" t="s">
        <v>1035</v>
      </c>
      <c r="C3836">
        <f>INDEX(NationalTeams!B:B,MATCH(B3836,NationalTeams!C:C,0))</f>
        <v>266</v>
      </c>
      <c r="D3836" t="s">
        <v>1230</v>
      </c>
      <c r="E3836">
        <f>INDEX(TeamSports!B:B,MATCH(D3836,TeamSports!C:C,0))</f>
        <v>53</v>
      </c>
      <c r="F3836">
        <f>INDEX(RanksTable!AA:AA,MATCH(B3836,RanksTable!B:B,0))</f>
        <v>7</v>
      </c>
      <c r="H3836" t="str">
        <f t="shared" si="59"/>
        <v>INSERT INTO "TeamRanks" (team_id,team_sport_id,team_rank) VALUES (266,53,7);</v>
      </c>
    </row>
    <row r="3837" spans="2:8" x14ac:dyDescent="0.25">
      <c r="B3837" t="s">
        <v>1036</v>
      </c>
      <c r="C3837">
        <f>INDEX(NationalTeams!B:B,MATCH(B3837,NationalTeams!C:C,0))</f>
        <v>267</v>
      </c>
      <c r="D3837" t="s">
        <v>1230</v>
      </c>
      <c r="E3837">
        <f>INDEX(TeamSports!B:B,MATCH(D3837,TeamSports!C:C,0))</f>
        <v>53</v>
      </c>
      <c r="F3837">
        <f>INDEX(RanksTable!AA:AA,MATCH(B3837,RanksTable!B:B,0))</f>
        <v>4</v>
      </c>
      <c r="H3837" t="str">
        <f t="shared" si="59"/>
        <v>INSERT INTO "TeamRanks" (team_id,team_sport_id,team_rank) VALUES (267,53,4);</v>
      </c>
    </row>
    <row r="3838" spans="2:8" x14ac:dyDescent="0.25">
      <c r="B3838" t="s">
        <v>1037</v>
      </c>
      <c r="C3838">
        <f>INDEX(NationalTeams!B:B,MATCH(B3838,NationalTeams!C:C,0))</f>
        <v>268</v>
      </c>
      <c r="D3838" t="s">
        <v>1230</v>
      </c>
      <c r="E3838">
        <f>INDEX(TeamSports!B:B,MATCH(D3838,TeamSports!C:C,0))</f>
        <v>53</v>
      </c>
      <c r="F3838">
        <f>INDEX(RanksTable!AA:AA,MATCH(B3838,RanksTable!B:B,0))</f>
        <v>7</v>
      </c>
      <c r="H3838" t="str">
        <f t="shared" si="59"/>
        <v>INSERT INTO "TeamRanks" (team_id,team_sport_id,team_rank) VALUES (268,53,7);</v>
      </c>
    </row>
    <row r="3839" spans="2:8" x14ac:dyDescent="0.25">
      <c r="B3839" t="s">
        <v>1038</v>
      </c>
      <c r="C3839">
        <f>INDEX(NationalTeams!B:B,MATCH(B3839,NationalTeams!C:C,0))</f>
        <v>269</v>
      </c>
      <c r="D3839" t="s">
        <v>1230</v>
      </c>
      <c r="E3839">
        <f>INDEX(TeamSports!B:B,MATCH(D3839,TeamSports!C:C,0))</f>
        <v>53</v>
      </c>
      <c r="F3839">
        <f>INDEX(RanksTable!AA:AA,MATCH(B3839,RanksTable!B:B,0))</f>
        <v>4</v>
      </c>
      <c r="H3839" t="str">
        <f t="shared" si="59"/>
        <v>INSERT INTO "TeamRanks" (team_id,team_sport_id,team_rank) VALUES (269,53,4);</v>
      </c>
    </row>
    <row r="3840" spans="2:8" x14ac:dyDescent="0.25">
      <c r="B3840" t="s">
        <v>1039</v>
      </c>
      <c r="C3840">
        <f>INDEX(NationalTeams!B:B,MATCH(B3840,NationalTeams!C:C,0))</f>
        <v>270</v>
      </c>
      <c r="D3840" t="s">
        <v>1230</v>
      </c>
      <c r="E3840">
        <f>INDEX(TeamSports!B:B,MATCH(D3840,TeamSports!C:C,0))</f>
        <v>53</v>
      </c>
      <c r="F3840">
        <f>INDEX(RanksTable!AA:AA,MATCH(B3840,RanksTable!B:B,0))</f>
        <v>7</v>
      </c>
      <c r="H3840" t="str">
        <f t="shared" si="59"/>
        <v>INSERT INTO "TeamRanks" (team_id,team_sport_id,team_rank) VALUES (270,53,7);</v>
      </c>
    </row>
    <row r="3841" spans="2:8" x14ac:dyDescent="0.25">
      <c r="B3841" t="s">
        <v>1040</v>
      </c>
      <c r="C3841">
        <f>INDEX(NationalTeams!B:B,MATCH(B3841,NationalTeams!C:C,0))</f>
        <v>271</v>
      </c>
      <c r="D3841" t="s">
        <v>1230</v>
      </c>
      <c r="E3841">
        <f>INDEX(TeamSports!B:B,MATCH(D3841,TeamSports!C:C,0))</f>
        <v>53</v>
      </c>
      <c r="F3841">
        <f>INDEX(RanksTable!AA:AA,MATCH(B3841,RanksTable!B:B,0))</f>
        <v>7</v>
      </c>
      <c r="H3841" t="str">
        <f t="shared" si="59"/>
        <v>INSERT INTO "TeamRanks" (team_id,team_sport_id,team_rank) VALUES (271,53,7);</v>
      </c>
    </row>
    <row r="3842" spans="2:8" x14ac:dyDescent="0.25">
      <c r="B3842" t="s">
        <v>1041</v>
      </c>
      <c r="C3842">
        <f>INDEX(NationalTeams!B:B,MATCH(B3842,NationalTeams!C:C,0))</f>
        <v>272</v>
      </c>
      <c r="D3842" t="s">
        <v>1230</v>
      </c>
      <c r="E3842">
        <f>INDEX(TeamSports!B:B,MATCH(D3842,TeamSports!C:C,0))</f>
        <v>53</v>
      </c>
      <c r="F3842">
        <f>INDEX(RanksTable!AA:AA,MATCH(B3842,RanksTable!B:B,0))</f>
        <v>7</v>
      </c>
      <c r="H3842" t="str">
        <f t="shared" si="59"/>
        <v>INSERT INTO "TeamRanks" (team_id,team_sport_id,team_rank) VALUES (272,53,7);</v>
      </c>
    </row>
    <row r="3843" spans="2:8" x14ac:dyDescent="0.25">
      <c r="B3843" t="s">
        <v>1042</v>
      </c>
      <c r="C3843">
        <f>INDEX(NationalTeams!B:B,MATCH(B3843,NationalTeams!C:C,0))</f>
        <v>273</v>
      </c>
      <c r="D3843" t="s">
        <v>1230</v>
      </c>
      <c r="E3843">
        <f>INDEX(TeamSports!B:B,MATCH(D3843,TeamSports!C:C,0))</f>
        <v>53</v>
      </c>
      <c r="F3843">
        <f>INDEX(RanksTable!AA:AA,MATCH(B3843,RanksTable!B:B,0))</f>
        <v>7</v>
      </c>
      <c r="H3843" t="str">
        <f t="shared" si="59"/>
        <v>INSERT INTO "TeamRanks" (team_id,team_sport_id,team_rank) VALUES (273,53,7);</v>
      </c>
    </row>
    <row r="3844" spans="2:8" x14ac:dyDescent="0.25">
      <c r="B3844" t="s">
        <v>1043</v>
      </c>
      <c r="C3844">
        <f>INDEX(NationalTeams!B:B,MATCH(B3844,NationalTeams!C:C,0))</f>
        <v>274</v>
      </c>
      <c r="D3844" t="s">
        <v>1230</v>
      </c>
      <c r="E3844">
        <f>INDEX(TeamSports!B:B,MATCH(D3844,TeamSports!C:C,0))</f>
        <v>53</v>
      </c>
      <c r="F3844">
        <f>INDEX(RanksTable!AA:AA,MATCH(B3844,RanksTable!B:B,0))</f>
        <v>5</v>
      </c>
      <c r="H3844" t="str">
        <f t="shared" ref="H3844:H3907" si="60">_xlfn.CONCAT($H$1,$L$1,$C$1,$L$1," ",$J$1,$C$2,$N$1,$E$2,$N$1,$F$2,$K$1,$I$1,$J$1,C3844,$N$1,E3844,$N$1,F3844,$K$1,$O$1)</f>
        <v>INSERT INTO "TeamRanks" (team_id,team_sport_id,team_rank) VALUES (274,53,5);</v>
      </c>
    </row>
    <row r="3845" spans="2:8" x14ac:dyDescent="0.25">
      <c r="B3845" t="s">
        <v>1044</v>
      </c>
      <c r="C3845">
        <f>INDEX(NationalTeams!B:B,MATCH(B3845,NationalTeams!C:C,0))</f>
        <v>275</v>
      </c>
      <c r="D3845" t="s">
        <v>1230</v>
      </c>
      <c r="E3845">
        <f>INDEX(TeamSports!B:B,MATCH(D3845,TeamSports!C:C,0))</f>
        <v>53</v>
      </c>
      <c r="F3845">
        <f>INDEX(RanksTable!AA:AA,MATCH(B3845,RanksTable!B:B,0))</f>
        <v>7</v>
      </c>
      <c r="H3845" t="str">
        <f t="shared" si="60"/>
        <v>INSERT INTO "TeamRanks" (team_id,team_sport_id,team_rank) VALUES (275,53,7);</v>
      </c>
    </row>
    <row r="3846" spans="2:8" x14ac:dyDescent="0.25">
      <c r="B3846" t="s">
        <v>1045</v>
      </c>
      <c r="C3846">
        <f>INDEX(NationalTeams!B:B,MATCH(B3846,NationalTeams!C:C,0))</f>
        <v>276</v>
      </c>
      <c r="D3846" t="s">
        <v>1230</v>
      </c>
      <c r="E3846">
        <f>INDEX(TeamSports!B:B,MATCH(D3846,TeamSports!C:C,0))</f>
        <v>53</v>
      </c>
      <c r="F3846">
        <f>INDEX(RanksTable!AA:AA,MATCH(B3846,RanksTable!B:B,0))</f>
        <v>4</v>
      </c>
      <c r="H3846" t="str">
        <f t="shared" si="60"/>
        <v>INSERT INTO "TeamRanks" (team_id,team_sport_id,team_rank) VALUES (276,53,4);</v>
      </c>
    </row>
    <row r="3847" spans="2:8" x14ac:dyDescent="0.25">
      <c r="B3847" t="s">
        <v>1046</v>
      </c>
      <c r="C3847">
        <f>INDEX(NationalTeams!B:B,MATCH(B3847,NationalTeams!C:C,0))</f>
        <v>277</v>
      </c>
      <c r="D3847" t="s">
        <v>1230</v>
      </c>
      <c r="E3847">
        <f>INDEX(TeamSports!B:B,MATCH(D3847,TeamSports!C:C,0))</f>
        <v>53</v>
      </c>
      <c r="F3847">
        <f>INDEX(RanksTable!AA:AA,MATCH(B3847,RanksTable!B:B,0))</f>
        <v>7</v>
      </c>
      <c r="H3847" t="str">
        <f t="shared" si="60"/>
        <v>INSERT INTO "TeamRanks" (team_id,team_sport_id,team_rank) VALUES (277,53,7);</v>
      </c>
    </row>
    <row r="3848" spans="2:8" x14ac:dyDescent="0.25">
      <c r="B3848" t="s">
        <v>1047</v>
      </c>
      <c r="C3848">
        <f>INDEX(NationalTeams!B:B,MATCH(B3848,NationalTeams!C:C,0))</f>
        <v>278</v>
      </c>
      <c r="D3848" t="s">
        <v>1230</v>
      </c>
      <c r="E3848">
        <f>INDEX(TeamSports!B:B,MATCH(D3848,TeamSports!C:C,0))</f>
        <v>53</v>
      </c>
      <c r="F3848">
        <f>INDEX(RanksTable!AA:AA,MATCH(B3848,RanksTable!B:B,0))</f>
        <v>7</v>
      </c>
      <c r="H3848" t="str">
        <f t="shared" si="60"/>
        <v>INSERT INTO "TeamRanks" (team_id,team_sport_id,team_rank) VALUES (278,53,7);</v>
      </c>
    </row>
    <row r="3849" spans="2:8" x14ac:dyDescent="0.25">
      <c r="B3849" t="s">
        <v>1048</v>
      </c>
      <c r="C3849">
        <f>INDEX(NationalTeams!B:B,MATCH(B3849,NationalTeams!C:C,0))</f>
        <v>279</v>
      </c>
      <c r="D3849" t="s">
        <v>1230</v>
      </c>
      <c r="E3849">
        <f>INDEX(TeamSports!B:B,MATCH(D3849,TeamSports!C:C,0))</f>
        <v>53</v>
      </c>
      <c r="F3849">
        <f>INDEX(RanksTable!AA:AA,MATCH(B3849,RanksTable!B:B,0))</f>
        <v>5</v>
      </c>
      <c r="H3849" t="str">
        <f t="shared" si="60"/>
        <v>INSERT INTO "TeamRanks" (team_id,team_sport_id,team_rank) VALUES (279,53,5);</v>
      </c>
    </row>
    <row r="3850" spans="2:8" x14ac:dyDescent="0.25">
      <c r="B3850" t="s">
        <v>1049</v>
      </c>
      <c r="C3850">
        <f>INDEX(NationalTeams!B:B,MATCH(B3850,NationalTeams!C:C,0))</f>
        <v>280</v>
      </c>
      <c r="D3850" t="s">
        <v>1230</v>
      </c>
      <c r="E3850">
        <f>INDEX(TeamSports!B:B,MATCH(D3850,TeamSports!C:C,0))</f>
        <v>53</v>
      </c>
      <c r="F3850">
        <f>INDEX(RanksTable!AA:AA,MATCH(B3850,RanksTable!B:B,0))</f>
        <v>7</v>
      </c>
      <c r="H3850" t="str">
        <f t="shared" si="60"/>
        <v>INSERT INTO "TeamRanks" (team_id,team_sport_id,team_rank) VALUES (280,53,7);</v>
      </c>
    </row>
    <row r="3851" spans="2:8" x14ac:dyDescent="0.25">
      <c r="B3851" t="s">
        <v>1050</v>
      </c>
      <c r="C3851">
        <f>INDEX(NationalTeams!B:B,MATCH(B3851,NationalTeams!C:C,0))</f>
        <v>281</v>
      </c>
      <c r="D3851" t="s">
        <v>1230</v>
      </c>
      <c r="E3851">
        <f>INDEX(TeamSports!B:B,MATCH(D3851,TeamSports!C:C,0))</f>
        <v>53</v>
      </c>
      <c r="F3851">
        <f>INDEX(RanksTable!AA:AA,MATCH(B3851,RanksTable!B:B,0))</f>
        <v>7</v>
      </c>
      <c r="H3851" t="str">
        <f t="shared" si="60"/>
        <v>INSERT INTO "TeamRanks" (team_id,team_sport_id,team_rank) VALUES (281,53,7);</v>
      </c>
    </row>
    <row r="3852" spans="2:8" x14ac:dyDescent="0.25">
      <c r="B3852" t="s">
        <v>1051</v>
      </c>
      <c r="C3852">
        <f>INDEX(NationalTeams!B:B,MATCH(B3852,NationalTeams!C:C,0))</f>
        <v>282</v>
      </c>
      <c r="D3852" t="s">
        <v>1230</v>
      </c>
      <c r="E3852">
        <f>INDEX(TeamSports!B:B,MATCH(D3852,TeamSports!C:C,0))</f>
        <v>53</v>
      </c>
      <c r="F3852">
        <f>INDEX(RanksTable!AA:AA,MATCH(B3852,RanksTable!B:B,0))</f>
        <v>7</v>
      </c>
      <c r="H3852" t="str">
        <f t="shared" si="60"/>
        <v>INSERT INTO "TeamRanks" (team_id,team_sport_id,team_rank) VALUES (282,53,7);</v>
      </c>
    </row>
    <row r="3853" spans="2:8" x14ac:dyDescent="0.25">
      <c r="B3853" t="s">
        <v>1052</v>
      </c>
      <c r="C3853">
        <f>INDEX(NationalTeams!B:B,MATCH(B3853,NationalTeams!C:C,0))</f>
        <v>283</v>
      </c>
      <c r="D3853" t="s">
        <v>1230</v>
      </c>
      <c r="E3853">
        <f>INDEX(TeamSports!B:B,MATCH(D3853,TeamSports!C:C,0))</f>
        <v>53</v>
      </c>
      <c r="F3853">
        <f>INDEX(RanksTable!AA:AA,MATCH(B3853,RanksTable!B:B,0))</f>
        <v>7</v>
      </c>
      <c r="H3853" t="str">
        <f t="shared" si="60"/>
        <v>INSERT INTO "TeamRanks" (team_id,team_sport_id,team_rank) VALUES (283,53,7);</v>
      </c>
    </row>
    <row r="3854" spans="2:8" x14ac:dyDescent="0.25">
      <c r="B3854" t="s">
        <v>1053</v>
      </c>
      <c r="C3854">
        <f>INDEX(NationalTeams!B:B,MATCH(B3854,NationalTeams!C:C,0))</f>
        <v>284</v>
      </c>
      <c r="D3854" t="s">
        <v>1230</v>
      </c>
      <c r="E3854">
        <f>INDEX(TeamSports!B:B,MATCH(D3854,TeamSports!C:C,0))</f>
        <v>53</v>
      </c>
      <c r="F3854">
        <f>INDEX(RanksTable!AA:AA,MATCH(B3854,RanksTable!B:B,0))</f>
        <v>7</v>
      </c>
      <c r="H3854" t="str">
        <f t="shared" si="60"/>
        <v>INSERT INTO "TeamRanks" (team_id,team_sport_id,team_rank) VALUES (284,53,7);</v>
      </c>
    </row>
    <row r="3855" spans="2:8" x14ac:dyDescent="0.25">
      <c r="B3855" t="s">
        <v>1054</v>
      </c>
      <c r="C3855">
        <f>INDEX(NationalTeams!B:B,MATCH(B3855,NationalTeams!C:C,0))</f>
        <v>285</v>
      </c>
      <c r="D3855" t="s">
        <v>1230</v>
      </c>
      <c r="E3855">
        <f>INDEX(TeamSports!B:B,MATCH(D3855,TeamSports!C:C,0))</f>
        <v>53</v>
      </c>
      <c r="F3855">
        <f>INDEX(RanksTable!AA:AA,MATCH(B3855,RanksTable!B:B,0))</f>
        <v>7</v>
      </c>
      <c r="H3855" t="str">
        <f t="shared" si="60"/>
        <v>INSERT INTO "TeamRanks" (team_id,team_sport_id,team_rank) VALUES (285,53,7);</v>
      </c>
    </row>
    <row r="3856" spans="2:8" x14ac:dyDescent="0.25">
      <c r="B3856" t="s">
        <v>1055</v>
      </c>
      <c r="C3856">
        <f>INDEX(NationalTeams!B:B,MATCH(B3856,NationalTeams!C:C,0))</f>
        <v>286</v>
      </c>
      <c r="D3856" t="s">
        <v>1230</v>
      </c>
      <c r="E3856">
        <f>INDEX(TeamSports!B:B,MATCH(D3856,TeamSports!C:C,0))</f>
        <v>53</v>
      </c>
      <c r="F3856">
        <f>INDEX(RanksTable!AA:AA,MATCH(B3856,RanksTable!B:B,0))</f>
        <v>2</v>
      </c>
      <c r="H3856" t="str">
        <f t="shared" si="60"/>
        <v>INSERT INTO "TeamRanks" (team_id,team_sport_id,team_rank) VALUES (286,53,2);</v>
      </c>
    </row>
    <row r="3857" spans="2:8" x14ac:dyDescent="0.25">
      <c r="B3857" t="s">
        <v>1056</v>
      </c>
      <c r="C3857">
        <f>INDEX(NationalTeams!B:B,MATCH(B3857,NationalTeams!C:C,0))</f>
        <v>287</v>
      </c>
      <c r="D3857" t="s">
        <v>1230</v>
      </c>
      <c r="E3857">
        <f>INDEX(TeamSports!B:B,MATCH(D3857,TeamSports!C:C,0))</f>
        <v>53</v>
      </c>
      <c r="F3857">
        <f>INDEX(RanksTable!AA:AA,MATCH(B3857,RanksTable!B:B,0))</f>
        <v>7</v>
      </c>
      <c r="H3857" t="str">
        <f t="shared" si="60"/>
        <v>INSERT INTO "TeamRanks" (team_id,team_sport_id,team_rank) VALUES (287,53,7);</v>
      </c>
    </row>
    <row r="3858" spans="2:8" x14ac:dyDescent="0.25">
      <c r="B3858" t="s">
        <v>1057</v>
      </c>
      <c r="C3858">
        <f>INDEX(NationalTeams!B:B,MATCH(B3858,NationalTeams!C:C,0))</f>
        <v>288</v>
      </c>
      <c r="D3858" t="s">
        <v>1230</v>
      </c>
      <c r="E3858">
        <f>INDEX(TeamSports!B:B,MATCH(D3858,TeamSports!C:C,0))</f>
        <v>53</v>
      </c>
      <c r="F3858">
        <f>INDEX(RanksTable!AA:AA,MATCH(B3858,RanksTable!B:B,0))</f>
        <v>7</v>
      </c>
      <c r="H3858" t="str">
        <f t="shared" si="60"/>
        <v>INSERT INTO "TeamRanks" (team_id,team_sport_id,team_rank) VALUES (288,53,7);</v>
      </c>
    </row>
    <row r="3859" spans="2:8" x14ac:dyDescent="0.25">
      <c r="B3859" t="s">
        <v>1058</v>
      </c>
      <c r="C3859">
        <f>INDEX(NationalTeams!B:B,MATCH(B3859,NationalTeams!C:C,0))</f>
        <v>289</v>
      </c>
      <c r="D3859" t="s">
        <v>1230</v>
      </c>
      <c r="E3859">
        <f>INDEX(TeamSports!B:B,MATCH(D3859,TeamSports!C:C,0))</f>
        <v>53</v>
      </c>
      <c r="F3859">
        <f>INDEX(RanksTable!AA:AA,MATCH(B3859,RanksTable!B:B,0))</f>
        <v>3</v>
      </c>
      <c r="H3859" t="str">
        <f t="shared" si="60"/>
        <v>INSERT INTO "TeamRanks" (team_id,team_sport_id,team_rank) VALUES (289,53,3);</v>
      </c>
    </row>
    <row r="3860" spans="2:8" x14ac:dyDescent="0.25">
      <c r="B3860" t="s">
        <v>1059</v>
      </c>
      <c r="C3860">
        <f>INDEX(NationalTeams!B:B,MATCH(B3860,NationalTeams!C:C,0))</f>
        <v>290</v>
      </c>
      <c r="D3860" t="s">
        <v>1230</v>
      </c>
      <c r="E3860">
        <f>INDEX(TeamSports!B:B,MATCH(D3860,TeamSports!C:C,0))</f>
        <v>53</v>
      </c>
      <c r="F3860">
        <f>INDEX(RanksTable!AA:AA,MATCH(B3860,RanksTable!B:B,0))</f>
        <v>2</v>
      </c>
      <c r="H3860" t="str">
        <f t="shared" si="60"/>
        <v>INSERT INTO "TeamRanks" (team_id,team_sport_id,team_rank) VALUES (290,53,2);</v>
      </c>
    </row>
    <row r="3861" spans="2:8" x14ac:dyDescent="0.25">
      <c r="B3861" t="s">
        <v>1060</v>
      </c>
      <c r="C3861">
        <f>INDEX(NationalTeams!B:B,MATCH(B3861,NationalTeams!C:C,0))</f>
        <v>291</v>
      </c>
      <c r="D3861" t="s">
        <v>1230</v>
      </c>
      <c r="E3861">
        <f>INDEX(TeamSports!B:B,MATCH(D3861,TeamSports!C:C,0))</f>
        <v>53</v>
      </c>
      <c r="F3861">
        <f>INDEX(RanksTable!AA:AA,MATCH(B3861,RanksTable!B:B,0))</f>
        <v>7</v>
      </c>
      <c r="H3861" t="str">
        <f t="shared" si="60"/>
        <v>INSERT INTO "TeamRanks" (team_id,team_sport_id,team_rank) VALUES (291,53,7);</v>
      </c>
    </row>
    <row r="3862" spans="2:8" x14ac:dyDescent="0.25">
      <c r="B3862" t="s">
        <v>1061</v>
      </c>
      <c r="C3862">
        <f>INDEX(NationalTeams!B:B,MATCH(B3862,NationalTeams!C:C,0))</f>
        <v>292</v>
      </c>
      <c r="D3862" t="s">
        <v>1230</v>
      </c>
      <c r="E3862">
        <f>INDEX(TeamSports!B:B,MATCH(D3862,TeamSports!C:C,0))</f>
        <v>53</v>
      </c>
      <c r="F3862">
        <f>INDEX(RanksTable!AA:AA,MATCH(B3862,RanksTable!B:B,0))</f>
        <v>7</v>
      </c>
      <c r="H3862" t="str">
        <f t="shared" si="60"/>
        <v>INSERT INTO "TeamRanks" (team_id,team_sport_id,team_rank) VALUES (292,53,7);</v>
      </c>
    </row>
    <row r="3863" spans="2:8" x14ac:dyDescent="0.25">
      <c r="B3863" t="s">
        <v>1062</v>
      </c>
      <c r="C3863">
        <f>INDEX(NationalTeams!B:B,MATCH(B3863,NationalTeams!C:C,0))</f>
        <v>293</v>
      </c>
      <c r="D3863" t="s">
        <v>1230</v>
      </c>
      <c r="E3863">
        <f>INDEX(TeamSports!B:B,MATCH(D3863,TeamSports!C:C,0))</f>
        <v>53</v>
      </c>
      <c r="F3863">
        <f>INDEX(RanksTable!AA:AA,MATCH(B3863,RanksTable!B:B,0))</f>
        <v>7</v>
      </c>
      <c r="H3863" t="str">
        <f t="shared" si="60"/>
        <v>INSERT INTO "TeamRanks" (team_id,team_sport_id,team_rank) VALUES (293,53,7);</v>
      </c>
    </row>
    <row r="3864" spans="2:8" x14ac:dyDescent="0.25">
      <c r="B3864" t="s">
        <v>1063</v>
      </c>
      <c r="C3864">
        <f>INDEX(NationalTeams!B:B,MATCH(B3864,NationalTeams!C:C,0))</f>
        <v>294</v>
      </c>
      <c r="D3864" t="s">
        <v>1230</v>
      </c>
      <c r="E3864">
        <f>INDEX(TeamSports!B:B,MATCH(D3864,TeamSports!C:C,0))</f>
        <v>53</v>
      </c>
      <c r="F3864">
        <f>INDEX(RanksTable!AA:AA,MATCH(B3864,RanksTable!B:B,0))</f>
        <v>3</v>
      </c>
      <c r="H3864" t="str">
        <f t="shared" si="60"/>
        <v>INSERT INTO "TeamRanks" (team_id,team_sport_id,team_rank) VALUES (294,53,3);</v>
      </c>
    </row>
    <row r="3865" spans="2:8" x14ac:dyDescent="0.25">
      <c r="B3865" t="s">
        <v>1064</v>
      </c>
      <c r="C3865">
        <f>INDEX(NationalTeams!B:B,MATCH(B3865,NationalTeams!C:C,0))</f>
        <v>295</v>
      </c>
      <c r="D3865" t="s">
        <v>1230</v>
      </c>
      <c r="E3865">
        <f>INDEX(TeamSports!B:B,MATCH(D3865,TeamSports!C:C,0))</f>
        <v>53</v>
      </c>
      <c r="F3865">
        <f>INDEX(RanksTable!AA:AA,MATCH(B3865,RanksTable!B:B,0))</f>
        <v>6</v>
      </c>
      <c r="H3865" t="str">
        <f t="shared" si="60"/>
        <v>INSERT INTO "TeamRanks" (team_id,team_sport_id,team_rank) VALUES (295,53,6);</v>
      </c>
    </row>
    <row r="3866" spans="2:8" x14ac:dyDescent="0.25">
      <c r="B3866" t="s">
        <v>1065</v>
      </c>
      <c r="C3866">
        <f>INDEX(NationalTeams!B:B,MATCH(B3866,NationalTeams!C:C,0))</f>
        <v>296</v>
      </c>
      <c r="D3866" t="s">
        <v>1230</v>
      </c>
      <c r="E3866">
        <f>INDEX(TeamSports!B:B,MATCH(D3866,TeamSports!C:C,0))</f>
        <v>53</v>
      </c>
      <c r="F3866">
        <f>INDEX(RanksTable!AA:AA,MATCH(B3866,RanksTable!B:B,0))</f>
        <v>4</v>
      </c>
      <c r="H3866" t="str">
        <f t="shared" si="60"/>
        <v>INSERT INTO "TeamRanks" (team_id,team_sport_id,team_rank) VALUES (296,53,4);</v>
      </c>
    </row>
    <row r="3867" spans="2:8" x14ac:dyDescent="0.25">
      <c r="B3867" t="s">
        <v>1066</v>
      </c>
      <c r="C3867">
        <f>INDEX(NationalTeams!B:B,MATCH(B3867,NationalTeams!C:C,0))</f>
        <v>297</v>
      </c>
      <c r="D3867" t="s">
        <v>1230</v>
      </c>
      <c r="E3867">
        <f>INDEX(TeamSports!B:B,MATCH(D3867,TeamSports!C:C,0))</f>
        <v>53</v>
      </c>
      <c r="F3867">
        <f>INDEX(RanksTable!AA:AA,MATCH(B3867,RanksTable!B:B,0))</f>
        <v>1</v>
      </c>
      <c r="H3867" t="str">
        <f t="shared" si="60"/>
        <v>INSERT INTO "TeamRanks" (team_id,team_sport_id,team_rank) VALUES (297,53,1);</v>
      </c>
    </row>
    <row r="3868" spans="2:8" x14ac:dyDescent="0.25">
      <c r="B3868" t="s">
        <v>1067</v>
      </c>
      <c r="C3868">
        <f>INDEX(NationalTeams!B:B,MATCH(B3868,NationalTeams!C:C,0))</f>
        <v>298</v>
      </c>
      <c r="D3868" t="s">
        <v>1230</v>
      </c>
      <c r="E3868">
        <f>INDEX(TeamSports!B:B,MATCH(D3868,TeamSports!C:C,0))</f>
        <v>53</v>
      </c>
      <c r="F3868">
        <f>INDEX(RanksTable!AA:AA,MATCH(B3868,RanksTable!B:B,0))</f>
        <v>7</v>
      </c>
      <c r="H3868" t="str">
        <f t="shared" si="60"/>
        <v>INSERT INTO "TeamRanks" (team_id,team_sport_id,team_rank) VALUES (298,53,7);</v>
      </c>
    </row>
    <row r="3869" spans="2:8" x14ac:dyDescent="0.25">
      <c r="B3869" t="s">
        <v>1068</v>
      </c>
      <c r="C3869">
        <f>INDEX(NationalTeams!B:B,MATCH(B3869,NationalTeams!C:C,0))</f>
        <v>299</v>
      </c>
      <c r="D3869" t="s">
        <v>1230</v>
      </c>
      <c r="E3869">
        <f>INDEX(TeamSports!B:B,MATCH(D3869,TeamSports!C:C,0))</f>
        <v>53</v>
      </c>
      <c r="F3869">
        <f>INDEX(RanksTable!AA:AA,MATCH(B3869,RanksTable!B:B,0))</f>
        <v>3</v>
      </c>
      <c r="H3869" t="str">
        <f t="shared" si="60"/>
        <v>INSERT INTO "TeamRanks" (team_id,team_sport_id,team_rank) VALUES (299,53,3);</v>
      </c>
    </row>
    <row r="3870" spans="2:8" x14ac:dyDescent="0.25">
      <c r="B3870" t="s">
        <v>1069</v>
      </c>
      <c r="C3870">
        <f>INDEX(NationalTeams!B:B,MATCH(B3870,NationalTeams!C:C,0))</f>
        <v>300</v>
      </c>
      <c r="D3870" t="s">
        <v>1230</v>
      </c>
      <c r="E3870">
        <f>INDEX(TeamSports!B:B,MATCH(D3870,TeamSports!C:C,0))</f>
        <v>53</v>
      </c>
      <c r="F3870">
        <f>INDEX(RanksTable!AA:AA,MATCH(B3870,RanksTable!B:B,0))</f>
        <v>7</v>
      </c>
      <c r="H3870" t="str">
        <f t="shared" si="60"/>
        <v>INSERT INTO "TeamRanks" (team_id,team_sport_id,team_rank) VALUES (300,53,7);</v>
      </c>
    </row>
    <row r="3871" spans="2:8" x14ac:dyDescent="0.25">
      <c r="B3871" t="s">
        <v>1070</v>
      </c>
      <c r="C3871">
        <f>INDEX(NationalTeams!B:B,MATCH(B3871,NationalTeams!C:C,0))</f>
        <v>301</v>
      </c>
      <c r="D3871" t="s">
        <v>1230</v>
      </c>
      <c r="E3871">
        <f>INDEX(TeamSports!B:B,MATCH(D3871,TeamSports!C:C,0))</f>
        <v>53</v>
      </c>
      <c r="F3871">
        <f>INDEX(RanksTable!AA:AA,MATCH(B3871,RanksTable!B:B,0))</f>
        <v>4</v>
      </c>
      <c r="H3871" t="str">
        <f t="shared" si="60"/>
        <v>INSERT INTO "TeamRanks" (team_id,team_sport_id,team_rank) VALUES (301,53,4);</v>
      </c>
    </row>
    <row r="3872" spans="2:8" x14ac:dyDescent="0.25">
      <c r="B3872" t="s">
        <v>1071</v>
      </c>
      <c r="C3872">
        <f>INDEX(NationalTeams!B:B,MATCH(B3872,NationalTeams!C:C,0))</f>
        <v>302</v>
      </c>
      <c r="D3872" t="s">
        <v>1230</v>
      </c>
      <c r="E3872">
        <f>INDEX(TeamSports!B:B,MATCH(D3872,TeamSports!C:C,0))</f>
        <v>53</v>
      </c>
      <c r="F3872">
        <f>INDEX(RanksTable!AA:AA,MATCH(B3872,RanksTable!B:B,0))</f>
        <v>7</v>
      </c>
      <c r="H3872" t="str">
        <f t="shared" si="60"/>
        <v>INSERT INTO "TeamRanks" (team_id,team_sport_id,team_rank) VALUES (302,53,7);</v>
      </c>
    </row>
    <row r="3873" spans="2:8" x14ac:dyDescent="0.25">
      <c r="B3873" t="s">
        <v>1072</v>
      </c>
      <c r="C3873">
        <f>INDEX(NationalTeams!B:B,MATCH(B3873,NationalTeams!C:C,0))</f>
        <v>303</v>
      </c>
      <c r="D3873" t="s">
        <v>1230</v>
      </c>
      <c r="E3873">
        <f>INDEX(TeamSports!B:B,MATCH(D3873,TeamSports!C:C,0))</f>
        <v>53</v>
      </c>
      <c r="F3873">
        <f>INDEX(RanksTable!AA:AA,MATCH(B3873,RanksTable!B:B,0))</f>
        <v>7</v>
      </c>
      <c r="H3873" t="str">
        <f t="shared" si="60"/>
        <v>INSERT INTO "TeamRanks" (team_id,team_sport_id,team_rank) VALUES (303,53,7);</v>
      </c>
    </row>
    <row r="3874" spans="2:8" x14ac:dyDescent="0.25">
      <c r="B3874" t="s">
        <v>1073</v>
      </c>
      <c r="C3874">
        <f>INDEX(NationalTeams!B:B,MATCH(B3874,NationalTeams!C:C,0))</f>
        <v>304</v>
      </c>
      <c r="D3874" t="s">
        <v>1230</v>
      </c>
      <c r="E3874">
        <f>INDEX(TeamSports!B:B,MATCH(D3874,TeamSports!C:C,0))</f>
        <v>53</v>
      </c>
      <c r="F3874">
        <f>INDEX(RanksTable!AA:AA,MATCH(B3874,RanksTable!B:B,0))</f>
        <v>7</v>
      </c>
      <c r="H3874" t="str">
        <f t="shared" si="60"/>
        <v>INSERT INTO "TeamRanks" (team_id,team_sport_id,team_rank) VALUES (304,53,7);</v>
      </c>
    </row>
    <row r="3875" spans="2:8" x14ac:dyDescent="0.25">
      <c r="B3875" t="s">
        <v>1074</v>
      </c>
      <c r="C3875">
        <f>INDEX(NationalTeams!B:B,MATCH(B3875,NationalTeams!C:C,0))</f>
        <v>305</v>
      </c>
      <c r="D3875" t="s">
        <v>1230</v>
      </c>
      <c r="E3875">
        <f>INDEX(TeamSports!B:B,MATCH(D3875,TeamSports!C:C,0))</f>
        <v>53</v>
      </c>
      <c r="F3875">
        <f>INDEX(RanksTable!AA:AA,MATCH(B3875,RanksTable!B:B,0))</f>
        <v>7</v>
      </c>
      <c r="H3875" t="str">
        <f t="shared" si="60"/>
        <v>INSERT INTO "TeamRanks" (team_id,team_sport_id,team_rank) VALUES (305,53,7);</v>
      </c>
    </row>
    <row r="3876" spans="2:8" x14ac:dyDescent="0.25">
      <c r="B3876" t="s">
        <v>1075</v>
      </c>
      <c r="C3876">
        <f>INDEX(NationalTeams!B:B,MATCH(B3876,NationalTeams!C:C,0))</f>
        <v>306</v>
      </c>
      <c r="D3876" t="s">
        <v>1230</v>
      </c>
      <c r="E3876">
        <f>INDEX(TeamSports!B:B,MATCH(D3876,TeamSports!C:C,0))</f>
        <v>53</v>
      </c>
      <c r="F3876">
        <f>INDEX(RanksTable!AA:AA,MATCH(B3876,RanksTable!B:B,0))</f>
        <v>7</v>
      </c>
      <c r="H3876" t="str">
        <f t="shared" si="60"/>
        <v>INSERT INTO "TeamRanks" (team_id,team_sport_id,team_rank) VALUES (306,53,7);</v>
      </c>
    </row>
    <row r="3877" spans="2:8" x14ac:dyDescent="0.25">
      <c r="B3877" t="s">
        <v>1076</v>
      </c>
      <c r="C3877">
        <f>INDEX(NationalTeams!B:B,MATCH(B3877,NationalTeams!C:C,0))</f>
        <v>307</v>
      </c>
      <c r="D3877" t="s">
        <v>1230</v>
      </c>
      <c r="E3877">
        <f>INDEX(TeamSports!B:B,MATCH(D3877,TeamSports!C:C,0))</f>
        <v>53</v>
      </c>
      <c r="F3877">
        <f>INDEX(RanksTable!AA:AA,MATCH(B3877,RanksTable!B:B,0))</f>
        <v>7</v>
      </c>
      <c r="H3877" t="str">
        <f t="shared" si="60"/>
        <v>INSERT INTO "TeamRanks" (team_id,team_sport_id,team_rank) VALUES (307,53,7);</v>
      </c>
    </row>
    <row r="3878" spans="2:8" x14ac:dyDescent="0.25">
      <c r="B3878" t="s">
        <v>1077</v>
      </c>
      <c r="C3878">
        <f>INDEX(NationalTeams!B:B,MATCH(B3878,NationalTeams!C:C,0))</f>
        <v>308</v>
      </c>
      <c r="D3878" t="s">
        <v>1230</v>
      </c>
      <c r="E3878">
        <f>INDEX(TeamSports!B:B,MATCH(D3878,TeamSports!C:C,0))</f>
        <v>53</v>
      </c>
      <c r="F3878">
        <f>INDEX(RanksTable!AA:AA,MATCH(B3878,RanksTable!B:B,0))</f>
        <v>7</v>
      </c>
      <c r="H3878" t="str">
        <f t="shared" si="60"/>
        <v>INSERT INTO "TeamRanks" (team_id,team_sport_id,team_rank) VALUES (308,53,7);</v>
      </c>
    </row>
    <row r="3879" spans="2:8" x14ac:dyDescent="0.25">
      <c r="B3879" t="s">
        <v>1078</v>
      </c>
      <c r="C3879">
        <f>INDEX(NationalTeams!B:B,MATCH(B3879,NationalTeams!C:C,0))</f>
        <v>309</v>
      </c>
      <c r="D3879" t="s">
        <v>1230</v>
      </c>
      <c r="E3879">
        <f>INDEX(TeamSports!B:B,MATCH(D3879,TeamSports!C:C,0))</f>
        <v>53</v>
      </c>
      <c r="F3879">
        <f>INDEX(RanksTable!AA:AA,MATCH(B3879,RanksTable!B:B,0))</f>
        <v>7</v>
      </c>
      <c r="H3879" t="str">
        <f t="shared" si="60"/>
        <v>INSERT INTO "TeamRanks" (team_id,team_sport_id,team_rank) VALUES (309,53,7);</v>
      </c>
    </row>
    <row r="3880" spans="2:8" x14ac:dyDescent="0.25">
      <c r="B3880" t="s">
        <v>1079</v>
      </c>
      <c r="C3880">
        <f>INDEX(NationalTeams!B:B,MATCH(B3880,NationalTeams!C:C,0))</f>
        <v>310</v>
      </c>
      <c r="D3880" t="s">
        <v>1230</v>
      </c>
      <c r="E3880">
        <f>INDEX(TeamSports!B:B,MATCH(D3880,TeamSports!C:C,0))</f>
        <v>53</v>
      </c>
      <c r="F3880">
        <f>INDEX(RanksTable!AA:AA,MATCH(B3880,RanksTable!B:B,0))</f>
        <v>7</v>
      </c>
      <c r="H3880" t="str">
        <f t="shared" si="60"/>
        <v>INSERT INTO "TeamRanks" (team_id,team_sport_id,team_rank) VALUES (310,53,7);</v>
      </c>
    </row>
    <row r="3881" spans="2:8" x14ac:dyDescent="0.25">
      <c r="B3881" t="s">
        <v>1080</v>
      </c>
      <c r="C3881">
        <f>INDEX(NationalTeams!B:B,MATCH(B3881,NationalTeams!C:C,0))</f>
        <v>311</v>
      </c>
      <c r="D3881" t="s">
        <v>1230</v>
      </c>
      <c r="E3881">
        <f>INDEX(TeamSports!B:B,MATCH(D3881,TeamSports!C:C,0))</f>
        <v>53</v>
      </c>
      <c r="F3881">
        <f>INDEX(RanksTable!AA:AA,MATCH(B3881,RanksTable!B:B,0))</f>
        <v>5</v>
      </c>
      <c r="H3881" t="str">
        <f t="shared" si="60"/>
        <v>INSERT INTO "TeamRanks" (team_id,team_sport_id,team_rank) VALUES (311,53,5);</v>
      </c>
    </row>
    <row r="3882" spans="2:8" x14ac:dyDescent="0.25">
      <c r="B3882" t="s">
        <v>1081</v>
      </c>
      <c r="C3882">
        <f>INDEX(NationalTeams!B:B,MATCH(B3882,NationalTeams!C:C,0))</f>
        <v>312</v>
      </c>
      <c r="D3882" t="s">
        <v>1230</v>
      </c>
      <c r="E3882">
        <f>INDEX(TeamSports!B:B,MATCH(D3882,TeamSports!C:C,0))</f>
        <v>53</v>
      </c>
      <c r="F3882">
        <f>INDEX(RanksTable!AA:AA,MATCH(B3882,RanksTable!B:B,0))</f>
        <v>7</v>
      </c>
      <c r="H3882" t="str">
        <f t="shared" si="60"/>
        <v>INSERT INTO "TeamRanks" (team_id,team_sport_id,team_rank) VALUES (312,53,7);</v>
      </c>
    </row>
    <row r="3883" spans="2:8" x14ac:dyDescent="0.25">
      <c r="B3883" t="s">
        <v>1082</v>
      </c>
      <c r="C3883">
        <f>INDEX(NationalTeams!B:B,MATCH(B3883,NationalTeams!C:C,0))</f>
        <v>313</v>
      </c>
      <c r="D3883" t="s">
        <v>1230</v>
      </c>
      <c r="E3883">
        <f>INDEX(TeamSports!B:B,MATCH(D3883,TeamSports!C:C,0))</f>
        <v>53</v>
      </c>
      <c r="F3883">
        <f>INDEX(RanksTable!AA:AA,MATCH(B3883,RanksTable!B:B,0))</f>
        <v>7</v>
      </c>
      <c r="H3883" t="str">
        <f t="shared" si="60"/>
        <v>INSERT INTO "TeamRanks" (team_id,team_sport_id,team_rank) VALUES (313,53,7);</v>
      </c>
    </row>
    <row r="3884" spans="2:8" x14ac:dyDescent="0.25">
      <c r="B3884" t="s">
        <v>1083</v>
      </c>
      <c r="C3884">
        <f>INDEX(NationalTeams!B:B,MATCH(B3884,NationalTeams!C:C,0))</f>
        <v>314</v>
      </c>
      <c r="D3884" t="s">
        <v>1230</v>
      </c>
      <c r="E3884">
        <f>INDEX(TeamSports!B:B,MATCH(D3884,TeamSports!C:C,0))</f>
        <v>53</v>
      </c>
      <c r="F3884">
        <f>INDEX(RanksTable!AA:AA,MATCH(B3884,RanksTable!B:B,0))</f>
        <v>3</v>
      </c>
      <c r="H3884" t="str">
        <f t="shared" si="60"/>
        <v>INSERT INTO "TeamRanks" (team_id,team_sport_id,team_rank) VALUES (314,53,3);</v>
      </c>
    </row>
    <row r="3885" spans="2:8" x14ac:dyDescent="0.25">
      <c r="B3885" t="s">
        <v>1084</v>
      </c>
      <c r="C3885">
        <f>INDEX(NationalTeams!B:B,MATCH(B3885,NationalTeams!C:C,0))</f>
        <v>315</v>
      </c>
      <c r="D3885" t="s">
        <v>1230</v>
      </c>
      <c r="E3885">
        <f>INDEX(TeamSports!B:B,MATCH(D3885,TeamSports!C:C,0))</f>
        <v>53</v>
      </c>
      <c r="F3885">
        <f>INDEX(RanksTable!AA:AA,MATCH(B3885,RanksTable!B:B,0))</f>
        <v>7</v>
      </c>
      <c r="H3885" t="str">
        <f t="shared" si="60"/>
        <v>INSERT INTO "TeamRanks" (team_id,team_sport_id,team_rank) VALUES (315,53,7);</v>
      </c>
    </row>
    <row r="3886" spans="2:8" x14ac:dyDescent="0.25">
      <c r="B3886" t="s">
        <v>1085</v>
      </c>
      <c r="C3886">
        <f>INDEX(NationalTeams!B:B,MATCH(B3886,NationalTeams!C:C,0))</f>
        <v>316</v>
      </c>
      <c r="D3886" t="s">
        <v>1230</v>
      </c>
      <c r="E3886">
        <f>INDEX(TeamSports!B:B,MATCH(D3886,TeamSports!C:C,0))</f>
        <v>53</v>
      </c>
      <c r="F3886">
        <f>INDEX(RanksTable!AA:AA,MATCH(B3886,RanksTable!B:B,0))</f>
        <v>5</v>
      </c>
      <c r="H3886" t="str">
        <f t="shared" si="60"/>
        <v>INSERT INTO "TeamRanks" (team_id,team_sport_id,team_rank) VALUES (316,53,5);</v>
      </c>
    </row>
    <row r="3887" spans="2:8" x14ac:dyDescent="0.25">
      <c r="B3887" t="s">
        <v>1086</v>
      </c>
      <c r="C3887">
        <f>INDEX(NationalTeams!B:B,MATCH(B3887,NationalTeams!C:C,0))</f>
        <v>317</v>
      </c>
      <c r="D3887" t="s">
        <v>1230</v>
      </c>
      <c r="E3887">
        <f>INDEX(TeamSports!B:B,MATCH(D3887,TeamSports!C:C,0))</f>
        <v>53</v>
      </c>
      <c r="F3887">
        <f>INDEX(RanksTable!AA:AA,MATCH(B3887,RanksTable!B:B,0))</f>
        <v>7</v>
      </c>
      <c r="H3887" t="str">
        <f t="shared" si="60"/>
        <v>INSERT INTO "TeamRanks" (team_id,team_sport_id,team_rank) VALUES (317,53,7);</v>
      </c>
    </row>
    <row r="3888" spans="2:8" x14ac:dyDescent="0.25">
      <c r="B3888" t="s">
        <v>1087</v>
      </c>
      <c r="C3888">
        <f>INDEX(NationalTeams!B:B,MATCH(B3888,NationalTeams!C:C,0))</f>
        <v>318</v>
      </c>
      <c r="D3888" t="s">
        <v>1230</v>
      </c>
      <c r="E3888">
        <f>INDEX(TeamSports!B:B,MATCH(D3888,TeamSports!C:C,0))</f>
        <v>53</v>
      </c>
      <c r="F3888">
        <f>INDEX(RanksTable!AA:AA,MATCH(B3888,RanksTable!B:B,0))</f>
        <v>1</v>
      </c>
      <c r="H3888" t="str">
        <f t="shared" si="60"/>
        <v>INSERT INTO "TeamRanks" (team_id,team_sport_id,team_rank) VALUES (318,53,1);</v>
      </c>
    </row>
    <row r="3889" spans="2:8" x14ac:dyDescent="0.25">
      <c r="B3889" t="s">
        <v>1088</v>
      </c>
      <c r="C3889">
        <f>INDEX(NationalTeams!B:B,MATCH(B3889,NationalTeams!C:C,0))</f>
        <v>319</v>
      </c>
      <c r="D3889" t="s">
        <v>1230</v>
      </c>
      <c r="E3889">
        <f>INDEX(TeamSports!B:B,MATCH(D3889,TeamSports!C:C,0))</f>
        <v>53</v>
      </c>
      <c r="F3889">
        <f>INDEX(RanksTable!AA:AA,MATCH(B3889,RanksTable!B:B,0))</f>
        <v>7</v>
      </c>
      <c r="H3889" t="str">
        <f t="shared" si="60"/>
        <v>INSERT INTO "TeamRanks" (team_id,team_sport_id,team_rank) VALUES (319,53,7);</v>
      </c>
    </row>
    <row r="3890" spans="2:8" x14ac:dyDescent="0.25">
      <c r="B3890" t="s">
        <v>1089</v>
      </c>
      <c r="C3890">
        <f>INDEX(NationalTeams!B:B,MATCH(B3890,NationalTeams!C:C,0))</f>
        <v>320</v>
      </c>
      <c r="D3890" t="s">
        <v>1230</v>
      </c>
      <c r="E3890">
        <f>INDEX(TeamSports!B:B,MATCH(D3890,TeamSports!C:C,0))</f>
        <v>53</v>
      </c>
      <c r="F3890">
        <f>INDEX(RanksTable!AA:AA,MATCH(B3890,RanksTable!B:B,0))</f>
        <v>7</v>
      </c>
      <c r="H3890" t="str">
        <f t="shared" si="60"/>
        <v>INSERT INTO "TeamRanks" (team_id,team_sport_id,team_rank) VALUES (320,53,7);</v>
      </c>
    </row>
    <row r="3891" spans="2:8" x14ac:dyDescent="0.25">
      <c r="B3891" t="s">
        <v>1090</v>
      </c>
      <c r="C3891">
        <f>INDEX(NationalTeams!B:B,MATCH(B3891,NationalTeams!C:C,0))</f>
        <v>321</v>
      </c>
      <c r="D3891" t="s">
        <v>1230</v>
      </c>
      <c r="E3891">
        <f>INDEX(TeamSports!B:B,MATCH(D3891,TeamSports!C:C,0))</f>
        <v>53</v>
      </c>
      <c r="F3891">
        <f>INDEX(RanksTable!AA:AA,MATCH(B3891,RanksTable!B:B,0))</f>
        <v>1</v>
      </c>
      <c r="H3891" t="str">
        <f t="shared" si="60"/>
        <v>INSERT INTO "TeamRanks" (team_id,team_sport_id,team_rank) VALUES (321,53,1);</v>
      </c>
    </row>
    <row r="3892" spans="2:8" x14ac:dyDescent="0.25">
      <c r="B3892" t="s">
        <v>1091</v>
      </c>
      <c r="C3892">
        <f>INDEX(NationalTeams!B:B,MATCH(B3892,NationalTeams!C:C,0))</f>
        <v>322</v>
      </c>
      <c r="D3892" t="s">
        <v>1230</v>
      </c>
      <c r="E3892">
        <f>INDEX(TeamSports!B:B,MATCH(D3892,TeamSports!C:C,0))</f>
        <v>53</v>
      </c>
      <c r="F3892">
        <f>INDEX(RanksTable!AA:AA,MATCH(B3892,RanksTable!B:B,0))</f>
        <v>7</v>
      </c>
      <c r="H3892" t="str">
        <f t="shared" si="60"/>
        <v>INSERT INTO "TeamRanks" (team_id,team_sport_id,team_rank) VALUES (322,53,7);</v>
      </c>
    </row>
    <row r="3893" spans="2:8" x14ac:dyDescent="0.25">
      <c r="B3893" t="s">
        <v>1092</v>
      </c>
      <c r="C3893">
        <f>INDEX(NationalTeams!B:B,MATCH(B3893,NationalTeams!C:C,0))</f>
        <v>323</v>
      </c>
      <c r="D3893" t="s">
        <v>1230</v>
      </c>
      <c r="E3893">
        <f>INDEX(TeamSports!B:B,MATCH(D3893,TeamSports!C:C,0))</f>
        <v>53</v>
      </c>
      <c r="F3893">
        <f>INDEX(RanksTable!AA:AA,MATCH(B3893,RanksTable!B:B,0))</f>
        <v>7</v>
      </c>
      <c r="H3893" t="str">
        <f t="shared" si="60"/>
        <v>INSERT INTO "TeamRanks" (team_id,team_sport_id,team_rank) VALUES (323,53,7);</v>
      </c>
    </row>
    <row r="3894" spans="2:8" x14ac:dyDescent="0.25">
      <c r="B3894" t="s">
        <v>1093</v>
      </c>
      <c r="C3894">
        <f>INDEX(NationalTeams!B:B,MATCH(B3894,NationalTeams!C:C,0))</f>
        <v>324</v>
      </c>
      <c r="D3894" t="s">
        <v>1230</v>
      </c>
      <c r="E3894">
        <f>INDEX(TeamSports!B:B,MATCH(D3894,TeamSports!C:C,0))</f>
        <v>53</v>
      </c>
      <c r="F3894">
        <f>INDEX(RanksTable!AA:AA,MATCH(B3894,RanksTable!B:B,0))</f>
        <v>6</v>
      </c>
      <c r="H3894" t="str">
        <f t="shared" si="60"/>
        <v>INSERT INTO "TeamRanks" (team_id,team_sport_id,team_rank) VALUES (324,53,6);</v>
      </c>
    </row>
    <row r="3895" spans="2:8" x14ac:dyDescent="0.25">
      <c r="B3895" t="s">
        <v>1094</v>
      </c>
      <c r="C3895">
        <f>INDEX(NationalTeams!B:B,MATCH(B3895,NationalTeams!C:C,0))</f>
        <v>325</v>
      </c>
      <c r="D3895" t="s">
        <v>1230</v>
      </c>
      <c r="E3895">
        <f>INDEX(TeamSports!B:B,MATCH(D3895,TeamSports!C:C,0))</f>
        <v>53</v>
      </c>
      <c r="F3895">
        <f>INDEX(RanksTable!AA:AA,MATCH(B3895,RanksTable!B:B,0))</f>
        <v>7</v>
      </c>
      <c r="H3895" t="str">
        <f t="shared" si="60"/>
        <v>INSERT INTO "TeamRanks" (team_id,team_sport_id,team_rank) VALUES (325,53,7);</v>
      </c>
    </row>
    <row r="3896" spans="2:8" x14ac:dyDescent="0.25">
      <c r="B3896" t="s">
        <v>1095</v>
      </c>
      <c r="C3896">
        <f>INDEX(NationalTeams!B:B,MATCH(B3896,NationalTeams!C:C,0))</f>
        <v>326</v>
      </c>
      <c r="D3896" t="s">
        <v>1230</v>
      </c>
      <c r="E3896">
        <f>INDEX(TeamSports!B:B,MATCH(D3896,TeamSports!C:C,0))</f>
        <v>53</v>
      </c>
      <c r="F3896">
        <f>INDEX(RanksTable!AA:AA,MATCH(B3896,RanksTable!B:B,0))</f>
        <v>7</v>
      </c>
      <c r="H3896" t="str">
        <f t="shared" si="60"/>
        <v>INSERT INTO "TeamRanks" (team_id,team_sport_id,team_rank) VALUES (326,53,7);</v>
      </c>
    </row>
    <row r="3897" spans="2:8" x14ac:dyDescent="0.25">
      <c r="B3897" t="s">
        <v>1096</v>
      </c>
      <c r="C3897">
        <f>INDEX(NationalTeams!B:B,MATCH(B3897,NationalTeams!C:C,0))</f>
        <v>327</v>
      </c>
      <c r="D3897" t="s">
        <v>1230</v>
      </c>
      <c r="E3897">
        <f>INDEX(TeamSports!B:B,MATCH(D3897,TeamSports!C:C,0))</f>
        <v>53</v>
      </c>
      <c r="F3897">
        <f>INDEX(RanksTable!AA:AA,MATCH(B3897,RanksTable!B:B,0))</f>
        <v>7</v>
      </c>
      <c r="H3897" t="str">
        <f t="shared" si="60"/>
        <v>INSERT INTO "TeamRanks" (team_id,team_sport_id,team_rank) VALUES (327,53,7);</v>
      </c>
    </row>
    <row r="3898" spans="2:8" x14ac:dyDescent="0.25">
      <c r="B3898" t="s">
        <v>1097</v>
      </c>
      <c r="C3898">
        <f>INDEX(NationalTeams!B:B,MATCH(B3898,NationalTeams!C:C,0))</f>
        <v>328</v>
      </c>
      <c r="D3898" t="s">
        <v>1230</v>
      </c>
      <c r="E3898">
        <f>INDEX(TeamSports!B:B,MATCH(D3898,TeamSports!C:C,0))</f>
        <v>53</v>
      </c>
      <c r="F3898">
        <f>INDEX(RanksTable!AA:AA,MATCH(B3898,RanksTable!B:B,0))</f>
        <v>7</v>
      </c>
      <c r="H3898" t="str">
        <f t="shared" si="60"/>
        <v>INSERT INTO "TeamRanks" (team_id,team_sport_id,team_rank) VALUES (328,53,7);</v>
      </c>
    </row>
    <row r="3899" spans="2:8" x14ac:dyDescent="0.25">
      <c r="B3899" t="s">
        <v>1098</v>
      </c>
      <c r="C3899">
        <f>INDEX(NationalTeams!B:B,MATCH(B3899,NationalTeams!C:C,0))</f>
        <v>329</v>
      </c>
      <c r="D3899" t="s">
        <v>1230</v>
      </c>
      <c r="E3899">
        <f>INDEX(TeamSports!B:B,MATCH(D3899,TeamSports!C:C,0))</f>
        <v>53</v>
      </c>
      <c r="F3899">
        <f>INDEX(RanksTable!AA:AA,MATCH(B3899,RanksTable!B:B,0))</f>
        <v>7</v>
      </c>
      <c r="H3899" t="str">
        <f t="shared" si="60"/>
        <v>INSERT INTO "TeamRanks" (team_id,team_sport_id,team_rank) VALUES (329,53,7);</v>
      </c>
    </row>
    <row r="3900" spans="2:8" x14ac:dyDescent="0.25">
      <c r="B3900" t="s">
        <v>1099</v>
      </c>
      <c r="C3900">
        <f>INDEX(NationalTeams!B:B,MATCH(B3900,NationalTeams!C:C,0))</f>
        <v>330</v>
      </c>
      <c r="D3900" t="s">
        <v>1230</v>
      </c>
      <c r="E3900">
        <f>INDEX(TeamSports!B:B,MATCH(D3900,TeamSports!C:C,0))</f>
        <v>53</v>
      </c>
      <c r="F3900">
        <f>INDEX(RanksTable!AA:AA,MATCH(B3900,RanksTable!B:B,0))</f>
        <v>7</v>
      </c>
      <c r="H3900" t="str">
        <f t="shared" si="60"/>
        <v>INSERT INTO "TeamRanks" (team_id,team_sport_id,team_rank) VALUES (330,53,7);</v>
      </c>
    </row>
    <row r="3901" spans="2:8" x14ac:dyDescent="0.25">
      <c r="B3901" t="s">
        <v>1100</v>
      </c>
      <c r="C3901">
        <f>INDEX(NationalTeams!B:B,MATCH(B3901,NationalTeams!C:C,0))</f>
        <v>331</v>
      </c>
      <c r="D3901" t="s">
        <v>1230</v>
      </c>
      <c r="E3901">
        <f>INDEX(TeamSports!B:B,MATCH(D3901,TeamSports!C:C,0))</f>
        <v>53</v>
      </c>
      <c r="F3901">
        <f>INDEX(RanksTable!AA:AA,MATCH(B3901,RanksTable!B:B,0))</f>
        <v>7</v>
      </c>
      <c r="H3901" t="str">
        <f t="shared" si="60"/>
        <v>INSERT INTO "TeamRanks" (team_id,team_sport_id,team_rank) VALUES (331,53,7);</v>
      </c>
    </row>
    <row r="3902" spans="2:8" x14ac:dyDescent="0.25">
      <c r="B3902" t="s">
        <v>1101</v>
      </c>
      <c r="C3902">
        <f>INDEX(NationalTeams!B:B,MATCH(B3902,NationalTeams!C:C,0))</f>
        <v>332</v>
      </c>
      <c r="D3902" t="s">
        <v>1230</v>
      </c>
      <c r="E3902">
        <f>INDEX(TeamSports!B:B,MATCH(D3902,TeamSports!C:C,0))</f>
        <v>53</v>
      </c>
      <c r="F3902">
        <f>INDEX(RanksTable!AA:AA,MATCH(B3902,RanksTable!B:B,0))</f>
        <v>7</v>
      </c>
      <c r="H3902" t="str">
        <f t="shared" si="60"/>
        <v>INSERT INTO "TeamRanks" (team_id,team_sport_id,team_rank) VALUES (332,53,7);</v>
      </c>
    </row>
    <row r="3903" spans="2:8" x14ac:dyDescent="0.25">
      <c r="B3903" t="s">
        <v>1102</v>
      </c>
      <c r="C3903">
        <f>INDEX(NationalTeams!B:B,MATCH(B3903,NationalTeams!C:C,0))</f>
        <v>333</v>
      </c>
      <c r="D3903" t="s">
        <v>1230</v>
      </c>
      <c r="E3903">
        <f>INDEX(TeamSports!B:B,MATCH(D3903,TeamSports!C:C,0))</f>
        <v>53</v>
      </c>
      <c r="F3903">
        <f>INDEX(RanksTable!AA:AA,MATCH(B3903,RanksTable!B:B,0))</f>
        <v>2</v>
      </c>
      <c r="H3903" t="str">
        <f t="shared" si="60"/>
        <v>INSERT INTO "TeamRanks" (team_id,team_sport_id,team_rank) VALUES (333,53,2);</v>
      </c>
    </row>
    <row r="3904" spans="2:8" x14ac:dyDescent="0.25">
      <c r="B3904" t="s">
        <v>1103</v>
      </c>
      <c r="C3904">
        <f>INDEX(NationalTeams!B:B,MATCH(B3904,NationalTeams!C:C,0))</f>
        <v>334</v>
      </c>
      <c r="D3904" t="s">
        <v>1230</v>
      </c>
      <c r="E3904">
        <f>INDEX(TeamSports!B:B,MATCH(D3904,TeamSports!C:C,0))</f>
        <v>53</v>
      </c>
      <c r="F3904">
        <f>INDEX(RanksTable!AA:AA,MATCH(B3904,RanksTable!B:B,0))</f>
        <v>4</v>
      </c>
      <c r="H3904" t="str">
        <f t="shared" si="60"/>
        <v>INSERT INTO "TeamRanks" (team_id,team_sport_id,team_rank) VALUES (334,53,4);</v>
      </c>
    </row>
    <row r="3905" spans="2:8" x14ac:dyDescent="0.25">
      <c r="B3905" t="s">
        <v>1104</v>
      </c>
      <c r="C3905">
        <f>INDEX(NationalTeams!B:B,MATCH(B3905,NationalTeams!C:C,0))</f>
        <v>335</v>
      </c>
      <c r="D3905" t="s">
        <v>1230</v>
      </c>
      <c r="E3905">
        <f>INDEX(TeamSports!B:B,MATCH(D3905,TeamSports!C:C,0))</f>
        <v>53</v>
      </c>
      <c r="F3905">
        <f>INDEX(RanksTable!AA:AA,MATCH(B3905,RanksTable!B:B,0))</f>
        <v>3</v>
      </c>
      <c r="H3905" t="str">
        <f t="shared" si="60"/>
        <v>INSERT INTO "TeamRanks" (team_id,team_sport_id,team_rank) VALUES (335,53,3);</v>
      </c>
    </row>
    <row r="3906" spans="2:8" x14ac:dyDescent="0.25">
      <c r="B3906" t="s">
        <v>1105</v>
      </c>
      <c r="C3906">
        <f>INDEX(NationalTeams!B:B,MATCH(B3906,NationalTeams!C:C,0))</f>
        <v>336</v>
      </c>
      <c r="D3906" t="s">
        <v>1230</v>
      </c>
      <c r="E3906">
        <f>INDEX(TeamSports!B:B,MATCH(D3906,TeamSports!C:C,0))</f>
        <v>53</v>
      </c>
      <c r="F3906">
        <f>INDEX(RanksTable!AA:AA,MATCH(B3906,RanksTable!B:B,0))</f>
        <v>7</v>
      </c>
      <c r="H3906" t="str">
        <f t="shared" si="60"/>
        <v>INSERT INTO "TeamRanks" (team_id,team_sport_id,team_rank) VALUES (336,53,7);</v>
      </c>
    </row>
    <row r="3907" spans="2:8" x14ac:dyDescent="0.25">
      <c r="B3907" t="s">
        <v>1106</v>
      </c>
      <c r="C3907">
        <f>INDEX(NationalTeams!B:B,MATCH(B3907,NationalTeams!C:C,0))</f>
        <v>337</v>
      </c>
      <c r="D3907" t="s">
        <v>1230</v>
      </c>
      <c r="E3907">
        <f>INDEX(TeamSports!B:B,MATCH(D3907,TeamSports!C:C,0))</f>
        <v>53</v>
      </c>
      <c r="F3907">
        <f>INDEX(RanksTable!AA:AA,MATCH(B3907,RanksTable!B:B,0))</f>
        <v>3</v>
      </c>
      <c r="H3907" t="str">
        <f t="shared" si="60"/>
        <v>INSERT INTO "TeamRanks" (team_id,team_sport_id,team_rank) VALUES (337,53,3);</v>
      </c>
    </row>
    <row r="3908" spans="2:8" x14ac:dyDescent="0.25">
      <c r="B3908" t="s">
        <v>1107</v>
      </c>
      <c r="C3908">
        <f>INDEX(NationalTeams!B:B,MATCH(B3908,NationalTeams!C:C,0))</f>
        <v>338</v>
      </c>
      <c r="D3908" t="s">
        <v>1230</v>
      </c>
      <c r="E3908">
        <f>INDEX(TeamSports!B:B,MATCH(D3908,TeamSports!C:C,0))</f>
        <v>53</v>
      </c>
      <c r="F3908">
        <f>INDEX(RanksTable!AA:AA,MATCH(B3908,RanksTable!B:B,0))</f>
        <v>3</v>
      </c>
      <c r="H3908" t="str">
        <f t="shared" ref="H3908:H3971" si="61">_xlfn.CONCAT($H$1,$L$1,$C$1,$L$1," ",$J$1,$C$2,$N$1,$E$2,$N$1,$F$2,$K$1,$I$1,$J$1,C3908,$N$1,E3908,$N$1,F3908,$K$1,$O$1)</f>
        <v>INSERT INTO "TeamRanks" (team_id,team_sport_id,team_rank) VALUES (338,53,3);</v>
      </c>
    </row>
    <row r="3909" spans="2:8" x14ac:dyDescent="0.25">
      <c r="B3909" t="s">
        <v>1108</v>
      </c>
      <c r="C3909">
        <f>INDEX(NationalTeams!B:B,MATCH(B3909,NationalTeams!C:C,0))</f>
        <v>339</v>
      </c>
      <c r="D3909" t="s">
        <v>1230</v>
      </c>
      <c r="E3909">
        <f>INDEX(TeamSports!B:B,MATCH(D3909,TeamSports!C:C,0))</f>
        <v>53</v>
      </c>
      <c r="F3909">
        <f>INDEX(RanksTable!AA:AA,MATCH(B3909,RanksTable!B:B,0))</f>
        <v>7</v>
      </c>
      <c r="H3909" t="str">
        <f t="shared" si="61"/>
        <v>INSERT INTO "TeamRanks" (team_id,team_sport_id,team_rank) VALUES (339,53,7);</v>
      </c>
    </row>
    <row r="3910" spans="2:8" x14ac:dyDescent="0.25">
      <c r="B3910" t="s">
        <v>1109</v>
      </c>
      <c r="C3910">
        <f>INDEX(NationalTeams!B:B,MATCH(B3910,NationalTeams!C:C,0))</f>
        <v>340</v>
      </c>
      <c r="D3910" t="s">
        <v>1230</v>
      </c>
      <c r="E3910">
        <f>INDEX(TeamSports!B:B,MATCH(D3910,TeamSports!C:C,0))</f>
        <v>53</v>
      </c>
      <c r="F3910">
        <f>INDEX(RanksTable!AA:AA,MATCH(B3910,RanksTable!B:B,0))</f>
        <v>7</v>
      </c>
      <c r="H3910" t="str">
        <f t="shared" si="61"/>
        <v>INSERT INTO "TeamRanks" (team_id,team_sport_id,team_rank) VALUES (340,53,7);</v>
      </c>
    </row>
    <row r="3911" spans="2:8" x14ac:dyDescent="0.25">
      <c r="B3911" t="s">
        <v>1110</v>
      </c>
      <c r="C3911">
        <f>INDEX(NationalTeams!B:B,MATCH(B3911,NationalTeams!C:C,0))</f>
        <v>341</v>
      </c>
      <c r="D3911" t="s">
        <v>1230</v>
      </c>
      <c r="E3911">
        <f>INDEX(TeamSports!B:B,MATCH(D3911,TeamSports!C:C,0))</f>
        <v>53</v>
      </c>
      <c r="F3911">
        <f>INDEX(RanksTable!AA:AA,MATCH(B3911,RanksTable!B:B,0))</f>
        <v>7</v>
      </c>
      <c r="H3911" t="str">
        <f t="shared" si="61"/>
        <v>INSERT INTO "TeamRanks" (team_id,team_sport_id,team_rank) VALUES (341,53,7);</v>
      </c>
    </row>
    <row r="3912" spans="2:8" x14ac:dyDescent="0.25">
      <c r="B3912" t="s">
        <v>1111</v>
      </c>
      <c r="C3912">
        <f>INDEX(NationalTeams!B:B,MATCH(B3912,NationalTeams!C:C,0))</f>
        <v>342</v>
      </c>
      <c r="D3912" t="s">
        <v>1230</v>
      </c>
      <c r="E3912">
        <f>INDEX(TeamSports!B:B,MATCH(D3912,TeamSports!C:C,0))</f>
        <v>53</v>
      </c>
      <c r="F3912">
        <f>INDEX(RanksTable!AA:AA,MATCH(B3912,RanksTable!B:B,0))</f>
        <v>7</v>
      </c>
      <c r="H3912" t="str">
        <f t="shared" si="61"/>
        <v>INSERT INTO "TeamRanks" (team_id,team_sport_id,team_rank) VALUES (342,53,7);</v>
      </c>
    </row>
    <row r="3913" spans="2:8" x14ac:dyDescent="0.25">
      <c r="B3913" t="s">
        <v>1112</v>
      </c>
      <c r="C3913">
        <f>INDEX(NationalTeams!B:B,MATCH(B3913,NationalTeams!C:C,0))</f>
        <v>343</v>
      </c>
      <c r="D3913" t="s">
        <v>1230</v>
      </c>
      <c r="E3913">
        <f>INDEX(TeamSports!B:B,MATCH(D3913,TeamSports!C:C,0))</f>
        <v>53</v>
      </c>
      <c r="F3913">
        <f>INDEX(RanksTable!AA:AA,MATCH(B3913,RanksTable!B:B,0))</f>
        <v>7</v>
      </c>
      <c r="H3913" t="str">
        <f t="shared" si="61"/>
        <v>INSERT INTO "TeamRanks" (team_id,team_sport_id,team_rank) VALUES (343,53,7);</v>
      </c>
    </row>
    <row r="3914" spans="2:8" x14ac:dyDescent="0.25">
      <c r="B3914" t="s">
        <v>1113</v>
      </c>
      <c r="C3914">
        <f>INDEX(NationalTeams!B:B,MATCH(B3914,NationalTeams!C:C,0))</f>
        <v>344</v>
      </c>
      <c r="D3914" t="s">
        <v>1230</v>
      </c>
      <c r="E3914">
        <f>INDEX(TeamSports!B:B,MATCH(D3914,TeamSports!C:C,0))</f>
        <v>53</v>
      </c>
      <c r="F3914">
        <f>INDEX(RanksTable!AA:AA,MATCH(B3914,RanksTable!B:B,0))</f>
        <v>7</v>
      </c>
      <c r="H3914" t="str">
        <f t="shared" si="61"/>
        <v>INSERT INTO "TeamRanks" (team_id,team_sport_id,team_rank) VALUES (344,53,7);</v>
      </c>
    </row>
    <row r="3915" spans="2:8" x14ac:dyDescent="0.25">
      <c r="B3915" t="s">
        <v>1114</v>
      </c>
      <c r="C3915">
        <f>INDEX(NationalTeams!B:B,MATCH(B3915,NationalTeams!C:C,0))</f>
        <v>345</v>
      </c>
      <c r="D3915" t="s">
        <v>1230</v>
      </c>
      <c r="E3915">
        <f>INDEX(TeamSports!B:B,MATCH(D3915,TeamSports!C:C,0))</f>
        <v>53</v>
      </c>
      <c r="F3915">
        <f>INDEX(RanksTable!AA:AA,MATCH(B3915,RanksTable!B:B,0))</f>
        <v>5</v>
      </c>
      <c r="H3915" t="str">
        <f t="shared" si="61"/>
        <v>INSERT INTO "TeamRanks" (team_id,team_sport_id,team_rank) VALUES (345,53,5);</v>
      </c>
    </row>
    <row r="3916" spans="2:8" x14ac:dyDescent="0.25">
      <c r="B3916" t="s">
        <v>1115</v>
      </c>
      <c r="C3916">
        <f>INDEX(NationalTeams!B:B,MATCH(B3916,NationalTeams!C:C,0))</f>
        <v>346</v>
      </c>
      <c r="D3916" t="s">
        <v>1230</v>
      </c>
      <c r="E3916">
        <f>INDEX(TeamSports!B:B,MATCH(D3916,TeamSports!C:C,0))</f>
        <v>53</v>
      </c>
      <c r="F3916">
        <f>INDEX(RanksTable!AA:AA,MATCH(B3916,RanksTable!B:B,0))</f>
        <v>7</v>
      </c>
      <c r="H3916" t="str">
        <f t="shared" si="61"/>
        <v>INSERT INTO "TeamRanks" (team_id,team_sport_id,team_rank) VALUES (346,53,7);</v>
      </c>
    </row>
    <row r="3917" spans="2:8" x14ac:dyDescent="0.25">
      <c r="B3917" t="s">
        <v>1116</v>
      </c>
      <c r="C3917">
        <f>INDEX(NationalTeams!B:B,MATCH(B3917,NationalTeams!C:C,0))</f>
        <v>347</v>
      </c>
      <c r="D3917" t="s">
        <v>1230</v>
      </c>
      <c r="E3917">
        <f>INDEX(TeamSports!B:B,MATCH(D3917,TeamSports!C:C,0))</f>
        <v>53</v>
      </c>
      <c r="F3917">
        <f>INDEX(RanksTable!AA:AA,MATCH(B3917,RanksTable!B:B,0))</f>
        <v>7</v>
      </c>
      <c r="H3917" t="str">
        <f t="shared" si="61"/>
        <v>INSERT INTO "TeamRanks" (team_id,team_sport_id,team_rank) VALUES (347,53,7);</v>
      </c>
    </row>
    <row r="3918" spans="2:8" x14ac:dyDescent="0.25">
      <c r="B3918" t="s">
        <v>1117</v>
      </c>
      <c r="C3918">
        <f>INDEX(NationalTeams!B:B,MATCH(B3918,NationalTeams!C:C,0))</f>
        <v>348</v>
      </c>
      <c r="D3918" t="s">
        <v>1230</v>
      </c>
      <c r="E3918">
        <f>INDEX(TeamSports!B:B,MATCH(D3918,TeamSports!C:C,0))</f>
        <v>53</v>
      </c>
      <c r="F3918">
        <f>INDEX(RanksTable!AA:AA,MATCH(B3918,RanksTable!B:B,0))</f>
        <v>7</v>
      </c>
      <c r="H3918" t="str">
        <f t="shared" si="61"/>
        <v>INSERT INTO "TeamRanks" (team_id,team_sport_id,team_rank) VALUES (348,53,7);</v>
      </c>
    </row>
    <row r="3919" spans="2:8" x14ac:dyDescent="0.25">
      <c r="B3919" t="s">
        <v>1118</v>
      </c>
      <c r="C3919">
        <f>INDEX(NationalTeams!B:B,MATCH(B3919,NationalTeams!C:C,0))</f>
        <v>349</v>
      </c>
      <c r="D3919" t="s">
        <v>1230</v>
      </c>
      <c r="E3919">
        <f>INDEX(TeamSports!B:B,MATCH(D3919,TeamSports!C:C,0))</f>
        <v>53</v>
      </c>
      <c r="F3919">
        <f>INDEX(RanksTable!AA:AA,MATCH(B3919,RanksTable!B:B,0))</f>
        <v>7</v>
      </c>
      <c r="H3919" t="str">
        <f t="shared" si="61"/>
        <v>INSERT INTO "TeamRanks" (team_id,team_sport_id,team_rank) VALUES (349,53,7);</v>
      </c>
    </row>
    <row r="3920" spans="2:8" x14ac:dyDescent="0.25">
      <c r="B3920" t="s">
        <v>1119</v>
      </c>
      <c r="C3920">
        <f>INDEX(NationalTeams!B:B,MATCH(B3920,NationalTeams!C:C,0))</f>
        <v>350</v>
      </c>
      <c r="D3920" t="s">
        <v>1230</v>
      </c>
      <c r="E3920">
        <f>INDEX(TeamSports!B:B,MATCH(D3920,TeamSports!C:C,0))</f>
        <v>53</v>
      </c>
      <c r="F3920">
        <f>INDEX(RanksTable!AA:AA,MATCH(B3920,RanksTable!B:B,0))</f>
        <v>7</v>
      </c>
      <c r="H3920" t="str">
        <f t="shared" si="61"/>
        <v>INSERT INTO "TeamRanks" (team_id,team_sport_id,team_rank) VALUES (350,53,7);</v>
      </c>
    </row>
    <row r="3921" spans="2:8" x14ac:dyDescent="0.25">
      <c r="B3921" t="s">
        <v>1120</v>
      </c>
      <c r="C3921">
        <f>INDEX(NationalTeams!B:B,MATCH(B3921,NationalTeams!C:C,0))</f>
        <v>351</v>
      </c>
      <c r="D3921" t="s">
        <v>1230</v>
      </c>
      <c r="E3921">
        <f>INDEX(TeamSports!B:B,MATCH(D3921,TeamSports!C:C,0))</f>
        <v>53</v>
      </c>
      <c r="F3921">
        <f>INDEX(RanksTable!AA:AA,MATCH(B3921,RanksTable!B:B,0))</f>
        <v>6</v>
      </c>
      <c r="H3921" t="str">
        <f t="shared" si="61"/>
        <v>INSERT INTO "TeamRanks" (team_id,team_sport_id,team_rank) VALUES (351,53,6);</v>
      </c>
    </row>
    <row r="3922" spans="2:8" x14ac:dyDescent="0.25">
      <c r="B3922" t="s">
        <v>1121</v>
      </c>
      <c r="C3922">
        <f>INDEX(NationalTeams!B:B,MATCH(B3922,NationalTeams!C:C,0))</f>
        <v>352</v>
      </c>
      <c r="D3922" t="s">
        <v>1230</v>
      </c>
      <c r="E3922">
        <f>INDEX(TeamSports!B:B,MATCH(D3922,TeamSports!C:C,0))</f>
        <v>53</v>
      </c>
      <c r="F3922">
        <f>INDEX(RanksTable!AA:AA,MATCH(B3922,RanksTable!B:B,0))</f>
        <v>7</v>
      </c>
      <c r="H3922" t="str">
        <f t="shared" si="61"/>
        <v>INSERT INTO "TeamRanks" (team_id,team_sport_id,team_rank) VALUES (352,53,7);</v>
      </c>
    </row>
    <row r="3923" spans="2:8" x14ac:dyDescent="0.25">
      <c r="B3923" t="s">
        <v>1122</v>
      </c>
      <c r="C3923">
        <f>INDEX(NationalTeams!B:B,MATCH(B3923,NationalTeams!C:C,0))</f>
        <v>353</v>
      </c>
      <c r="D3923" t="s">
        <v>1230</v>
      </c>
      <c r="E3923">
        <f>INDEX(TeamSports!B:B,MATCH(D3923,TeamSports!C:C,0))</f>
        <v>53</v>
      </c>
      <c r="F3923">
        <f>INDEX(RanksTable!AA:AA,MATCH(B3923,RanksTable!B:B,0))</f>
        <v>7</v>
      </c>
      <c r="H3923" t="str">
        <f t="shared" si="61"/>
        <v>INSERT INTO "TeamRanks" (team_id,team_sport_id,team_rank) VALUES (353,53,7);</v>
      </c>
    </row>
    <row r="3924" spans="2:8" x14ac:dyDescent="0.25">
      <c r="B3924" t="s">
        <v>1123</v>
      </c>
      <c r="C3924">
        <f>INDEX(NationalTeams!B:B,MATCH(B3924,NationalTeams!C:C,0))</f>
        <v>354</v>
      </c>
      <c r="D3924" t="s">
        <v>1230</v>
      </c>
      <c r="E3924">
        <f>INDEX(TeamSports!B:B,MATCH(D3924,TeamSports!C:C,0))</f>
        <v>53</v>
      </c>
      <c r="F3924">
        <f>INDEX(RanksTable!AA:AA,MATCH(B3924,RanksTable!B:B,0))</f>
        <v>4</v>
      </c>
      <c r="H3924" t="str">
        <f t="shared" si="61"/>
        <v>INSERT INTO "TeamRanks" (team_id,team_sport_id,team_rank) VALUES (354,53,4);</v>
      </c>
    </row>
    <row r="3925" spans="2:8" x14ac:dyDescent="0.25">
      <c r="B3925" t="s">
        <v>1124</v>
      </c>
      <c r="C3925">
        <f>INDEX(NationalTeams!B:B,MATCH(B3925,NationalTeams!C:C,0))</f>
        <v>355</v>
      </c>
      <c r="D3925" t="s">
        <v>1230</v>
      </c>
      <c r="E3925">
        <f>INDEX(TeamSports!B:B,MATCH(D3925,TeamSports!C:C,0))</f>
        <v>53</v>
      </c>
      <c r="F3925">
        <f>INDEX(RanksTable!AA:AA,MATCH(B3925,RanksTable!B:B,0))</f>
        <v>7</v>
      </c>
      <c r="H3925" t="str">
        <f t="shared" si="61"/>
        <v>INSERT INTO "TeamRanks" (team_id,team_sport_id,team_rank) VALUES (355,53,7);</v>
      </c>
    </row>
    <row r="3926" spans="2:8" x14ac:dyDescent="0.25">
      <c r="B3926" t="s">
        <v>1125</v>
      </c>
      <c r="C3926">
        <f>INDEX(NationalTeams!B:B,MATCH(B3926,NationalTeams!C:C,0))</f>
        <v>356</v>
      </c>
      <c r="D3926" t="s">
        <v>1230</v>
      </c>
      <c r="E3926">
        <f>INDEX(TeamSports!B:B,MATCH(D3926,TeamSports!C:C,0))</f>
        <v>53</v>
      </c>
      <c r="F3926">
        <f>INDEX(RanksTable!AA:AA,MATCH(B3926,RanksTable!B:B,0))</f>
        <v>7</v>
      </c>
      <c r="H3926" t="str">
        <f t="shared" si="61"/>
        <v>INSERT INTO "TeamRanks" (team_id,team_sport_id,team_rank) VALUES (356,53,7);</v>
      </c>
    </row>
    <row r="3927" spans="2:8" x14ac:dyDescent="0.25">
      <c r="B3927" t="s">
        <v>1126</v>
      </c>
      <c r="C3927">
        <f>INDEX(NationalTeams!B:B,MATCH(B3927,NationalTeams!C:C,0))</f>
        <v>357</v>
      </c>
      <c r="D3927" t="s">
        <v>1230</v>
      </c>
      <c r="E3927">
        <f>INDEX(TeamSports!B:B,MATCH(D3927,TeamSports!C:C,0))</f>
        <v>53</v>
      </c>
      <c r="F3927">
        <f>INDEX(RanksTable!AA:AA,MATCH(B3927,RanksTable!B:B,0))</f>
        <v>7</v>
      </c>
      <c r="H3927" t="str">
        <f t="shared" si="61"/>
        <v>INSERT INTO "TeamRanks" (team_id,team_sport_id,team_rank) VALUES (357,53,7);</v>
      </c>
    </row>
    <row r="3928" spans="2:8" x14ac:dyDescent="0.25">
      <c r="B3928" t="s">
        <v>1127</v>
      </c>
      <c r="C3928">
        <f>INDEX(NationalTeams!B:B,MATCH(B3928,NationalTeams!C:C,0))</f>
        <v>358</v>
      </c>
      <c r="D3928" t="s">
        <v>1230</v>
      </c>
      <c r="E3928">
        <f>INDEX(TeamSports!B:B,MATCH(D3928,TeamSports!C:C,0))</f>
        <v>53</v>
      </c>
      <c r="F3928">
        <f>INDEX(RanksTable!AA:AA,MATCH(B3928,RanksTable!B:B,0))</f>
        <v>7</v>
      </c>
      <c r="H3928" t="str">
        <f t="shared" si="61"/>
        <v>INSERT INTO "TeamRanks" (team_id,team_sport_id,team_rank) VALUES (358,53,7);</v>
      </c>
    </row>
    <row r="3929" spans="2:8" x14ac:dyDescent="0.25">
      <c r="B3929" t="s">
        <v>1128</v>
      </c>
      <c r="C3929">
        <f>INDEX(NationalTeams!B:B,MATCH(B3929,NationalTeams!C:C,0))</f>
        <v>359</v>
      </c>
      <c r="D3929" t="s">
        <v>1230</v>
      </c>
      <c r="E3929">
        <f>INDEX(TeamSports!B:B,MATCH(D3929,TeamSports!C:C,0))</f>
        <v>53</v>
      </c>
      <c r="F3929">
        <f>INDEX(RanksTable!AA:AA,MATCH(B3929,RanksTable!B:B,0))</f>
        <v>7</v>
      </c>
      <c r="H3929" t="str">
        <f t="shared" si="61"/>
        <v>INSERT INTO "TeamRanks" (team_id,team_sport_id,team_rank) VALUES (359,53,7);</v>
      </c>
    </row>
    <row r="3930" spans="2:8" x14ac:dyDescent="0.25">
      <c r="B3930" t="s">
        <v>1129</v>
      </c>
      <c r="C3930">
        <f>INDEX(NationalTeams!B:B,MATCH(B3930,NationalTeams!C:C,0))</f>
        <v>360</v>
      </c>
      <c r="D3930" t="s">
        <v>1230</v>
      </c>
      <c r="E3930">
        <f>INDEX(TeamSports!B:B,MATCH(D3930,TeamSports!C:C,0))</f>
        <v>53</v>
      </c>
      <c r="F3930">
        <f>INDEX(RanksTable!AA:AA,MATCH(B3930,RanksTable!B:B,0))</f>
        <v>7</v>
      </c>
      <c r="H3930" t="str">
        <f t="shared" si="61"/>
        <v>INSERT INTO "TeamRanks" (team_id,team_sport_id,team_rank) VALUES (360,53,7);</v>
      </c>
    </row>
    <row r="3931" spans="2:8" x14ac:dyDescent="0.25">
      <c r="B3931" t="s">
        <v>1130</v>
      </c>
      <c r="C3931">
        <f>INDEX(NationalTeams!B:B,MATCH(B3931,NationalTeams!C:C,0))</f>
        <v>361</v>
      </c>
      <c r="D3931" t="s">
        <v>1230</v>
      </c>
      <c r="E3931">
        <f>INDEX(TeamSports!B:B,MATCH(D3931,TeamSports!C:C,0))</f>
        <v>53</v>
      </c>
      <c r="F3931">
        <f>INDEX(RanksTable!AA:AA,MATCH(B3931,RanksTable!B:B,0))</f>
        <v>7</v>
      </c>
      <c r="H3931" t="str">
        <f t="shared" si="61"/>
        <v>INSERT INTO "TeamRanks" (team_id,team_sport_id,team_rank) VALUES (361,53,7);</v>
      </c>
    </row>
    <row r="3932" spans="2:8" x14ac:dyDescent="0.25">
      <c r="B3932" t="s">
        <v>1131</v>
      </c>
      <c r="C3932">
        <f>INDEX(NationalTeams!B:B,MATCH(B3932,NationalTeams!C:C,0))</f>
        <v>362</v>
      </c>
      <c r="D3932" t="s">
        <v>1230</v>
      </c>
      <c r="E3932">
        <f>INDEX(TeamSports!B:B,MATCH(D3932,TeamSports!C:C,0))</f>
        <v>53</v>
      </c>
      <c r="F3932">
        <f>INDEX(RanksTable!AA:AA,MATCH(B3932,RanksTable!B:B,0))</f>
        <v>7</v>
      </c>
      <c r="H3932" t="str">
        <f t="shared" si="61"/>
        <v>INSERT INTO "TeamRanks" (team_id,team_sport_id,team_rank) VALUES (362,53,7);</v>
      </c>
    </row>
    <row r="3933" spans="2:8" x14ac:dyDescent="0.25">
      <c r="B3933" t="s">
        <v>1132</v>
      </c>
      <c r="C3933">
        <f>INDEX(NationalTeams!B:B,MATCH(B3933,NationalTeams!C:C,0))</f>
        <v>363</v>
      </c>
      <c r="D3933" t="s">
        <v>1230</v>
      </c>
      <c r="E3933">
        <f>INDEX(TeamSports!B:B,MATCH(D3933,TeamSports!C:C,0))</f>
        <v>53</v>
      </c>
      <c r="F3933">
        <f>INDEX(RanksTable!AA:AA,MATCH(B3933,RanksTable!B:B,0))</f>
        <v>4</v>
      </c>
      <c r="H3933" t="str">
        <f t="shared" si="61"/>
        <v>INSERT INTO "TeamRanks" (team_id,team_sport_id,team_rank) VALUES (363,53,4);</v>
      </c>
    </row>
    <row r="3934" spans="2:8" x14ac:dyDescent="0.25">
      <c r="B3934" t="s">
        <v>1133</v>
      </c>
      <c r="C3934">
        <f>INDEX(NationalTeams!B:B,MATCH(B3934,NationalTeams!C:C,0))</f>
        <v>364</v>
      </c>
      <c r="D3934" t="s">
        <v>1230</v>
      </c>
      <c r="E3934">
        <f>INDEX(TeamSports!B:B,MATCH(D3934,TeamSports!C:C,0))</f>
        <v>53</v>
      </c>
      <c r="F3934">
        <f>INDEX(RanksTable!AA:AA,MATCH(B3934,RanksTable!B:B,0))</f>
        <v>7</v>
      </c>
      <c r="H3934" t="str">
        <f t="shared" si="61"/>
        <v>INSERT INTO "TeamRanks" (team_id,team_sport_id,team_rank) VALUES (364,53,7);</v>
      </c>
    </row>
    <row r="3935" spans="2:8" x14ac:dyDescent="0.25">
      <c r="B3935" t="s">
        <v>1134</v>
      </c>
      <c r="C3935">
        <f>INDEX(NationalTeams!B:B,MATCH(B3935,NationalTeams!C:C,0))</f>
        <v>365</v>
      </c>
      <c r="D3935" t="s">
        <v>1230</v>
      </c>
      <c r="E3935">
        <f>INDEX(TeamSports!B:B,MATCH(D3935,TeamSports!C:C,0))</f>
        <v>53</v>
      </c>
      <c r="F3935">
        <f>INDEX(RanksTable!AA:AA,MATCH(B3935,RanksTable!B:B,0))</f>
        <v>7</v>
      </c>
      <c r="H3935" t="str">
        <f t="shared" si="61"/>
        <v>INSERT INTO "TeamRanks" (team_id,team_sport_id,team_rank) VALUES (365,53,7);</v>
      </c>
    </row>
    <row r="3936" spans="2:8" x14ac:dyDescent="0.25">
      <c r="B3936" t="s">
        <v>1135</v>
      </c>
      <c r="C3936">
        <f>INDEX(NationalTeams!B:B,MATCH(B3936,NationalTeams!C:C,0))</f>
        <v>366</v>
      </c>
      <c r="D3936" t="s">
        <v>1230</v>
      </c>
      <c r="E3936">
        <f>INDEX(TeamSports!B:B,MATCH(D3936,TeamSports!C:C,0))</f>
        <v>53</v>
      </c>
      <c r="F3936">
        <f>INDEX(RanksTable!AA:AA,MATCH(B3936,RanksTable!B:B,0))</f>
        <v>7</v>
      </c>
      <c r="H3936" t="str">
        <f t="shared" si="61"/>
        <v>INSERT INTO "TeamRanks" (team_id,team_sport_id,team_rank) VALUES (366,53,7);</v>
      </c>
    </row>
    <row r="3937" spans="2:8" x14ac:dyDescent="0.25">
      <c r="B3937" t="s">
        <v>1136</v>
      </c>
      <c r="C3937">
        <f>INDEX(NationalTeams!B:B,MATCH(B3937,NationalTeams!C:C,0))</f>
        <v>367</v>
      </c>
      <c r="D3937" t="s">
        <v>1230</v>
      </c>
      <c r="E3937">
        <f>INDEX(TeamSports!B:B,MATCH(D3937,TeamSports!C:C,0))</f>
        <v>53</v>
      </c>
      <c r="F3937">
        <f>INDEX(RanksTable!AA:AA,MATCH(B3937,RanksTable!B:B,0))</f>
        <v>7</v>
      </c>
      <c r="H3937" t="str">
        <f t="shared" si="61"/>
        <v>INSERT INTO "TeamRanks" (team_id,team_sport_id,team_rank) VALUES (367,53,7);</v>
      </c>
    </row>
    <row r="3938" spans="2:8" x14ac:dyDescent="0.25">
      <c r="B3938" t="s">
        <v>1137</v>
      </c>
      <c r="C3938">
        <f>INDEX(NationalTeams!B:B,MATCH(B3938,NationalTeams!C:C,0))</f>
        <v>368</v>
      </c>
      <c r="D3938" t="s">
        <v>1230</v>
      </c>
      <c r="E3938">
        <f>INDEX(TeamSports!B:B,MATCH(D3938,TeamSports!C:C,0))</f>
        <v>53</v>
      </c>
      <c r="F3938">
        <f>INDEX(RanksTable!AA:AA,MATCH(B3938,RanksTable!B:B,0))</f>
        <v>7</v>
      </c>
      <c r="H3938" t="str">
        <f t="shared" si="61"/>
        <v>INSERT INTO "TeamRanks" (team_id,team_sport_id,team_rank) VALUES (368,53,7);</v>
      </c>
    </row>
    <row r="3939" spans="2:8" x14ac:dyDescent="0.25">
      <c r="B3939" t="s">
        <v>1138</v>
      </c>
      <c r="C3939">
        <f>INDEX(NationalTeams!B:B,MATCH(B3939,NationalTeams!C:C,0))</f>
        <v>369</v>
      </c>
      <c r="D3939" t="s">
        <v>1230</v>
      </c>
      <c r="E3939">
        <f>INDEX(TeamSports!B:B,MATCH(D3939,TeamSports!C:C,0))</f>
        <v>53</v>
      </c>
      <c r="F3939">
        <f>INDEX(RanksTable!AA:AA,MATCH(B3939,RanksTable!B:B,0))</f>
        <v>7</v>
      </c>
      <c r="H3939" t="str">
        <f t="shared" si="61"/>
        <v>INSERT INTO "TeamRanks" (team_id,team_sport_id,team_rank) VALUES (369,53,7);</v>
      </c>
    </row>
    <row r="3940" spans="2:8" x14ac:dyDescent="0.25">
      <c r="B3940" t="s">
        <v>1139</v>
      </c>
      <c r="C3940">
        <f>INDEX(NationalTeams!B:B,MATCH(B3940,NationalTeams!C:C,0))</f>
        <v>370</v>
      </c>
      <c r="D3940" t="s">
        <v>1230</v>
      </c>
      <c r="E3940">
        <f>INDEX(TeamSports!B:B,MATCH(D3940,TeamSports!C:C,0))</f>
        <v>53</v>
      </c>
      <c r="F3940">
        <f>INDEX(RanksTable!AA:AA,MATCH(B3940,RanksTable!B:B,0))</f>
        <v>7</v>
      </c>
      <c r="H3940" t="str">
        <f t="shared" si="61"/>
        <v>INSERT INTO "TeamRanks" (team_id,team_sport_id,team_rank) VALUES (370,53,7);</v>
      </c>
    </row>
    <row r="3941" spans="2:8" x14ac:dyDescent="0.25">
      <c r="B3941" t="s">
        <v>1140</v>
      </c>
      <c r="C3941">
        <f>INDEX(NationalTeams!B:B,MATCH(B3941,NationalTeams!C:C,0))</f>
        <v>371</v>
      </c>
      <c r="D3941" t="s">
        <v>1230</v>
      </c>
      <c r="E3941">
        <f>INDEX(TeamSports!B:B,MATCH(D3941,TeamSports!C:C,0))</f>
        <v>53</v>
      </c>
      <c r="F3941">
        <f>INDEX(RanksTable!AA:AA,MATCH(B3941,RanksTable!B:B,0))</f>
        <v>6</v>
      </c>
      <c r="H3941" t="str">
        <f t="shared" si="61"/>
        <v>INSERT INTO "TeamRanks" (team_id,team_sport_id,team_rank) VALUES (371,53,6);</v>
      </c>
    </row>
    <row r="3942" spans="2:8" x14ac:dyDescent="0.25">
      <c r="B3942" t="s">
        <v>1141</v>
      </c>
      <c r="C3942">
        <f>INDEX(NationalTeams!B:B,MATCH(B3942,NationalTeams!C:C,0))</f>
        <v>372</v>
      </c>
      <c r="D3942" t="s">
        <v>1230</v>
      </c>
      <c r="E3942">
        <f>INDEX(TeamSports!B:B,MATCH(D3942,TeamSports!C:C,0))</f>
        <v>53</v>
      </c>
      <c r="F3942">
        <f>INDEX(RanksTable!AA:AA,MATCH(B3942,RanksTable!B:B,0))</f>
        <v>7</v>
      </c>
      <c r="H3942" t="str">
        <f t="shared" si="61"/>
        <v>INSERT INTO "TeamRanks" (team_id,team_sport_id,team_rank) VALUES (372,53,7);</v>
      </c>
    </row>
    <row r="3943" spans="2:8" x14ac:dyDescent="0.25">
      <c r="B3943" t="s">
        <v>1142</v>
      </c>
      <c r="C3943">
        <f>INDEX(NationalTeams!B:B,MATCH(B3943,NationalTeams!C:C,0))</f>
        <v>373</v>
      </c>
      <c r="D3943" t="s">
        <v>1230</v>
      </c>
      <c r="E3943">
        <f>INDEX(TeamSports!B:B,MATCH(D3943,TeamSports!C:C,0))</f>
        <v>53</v>
      </c>
      <c r="F3943">
        <f>INDEX(RanksTable!AA:AA,MATCH(B3943,RanksTable!B:B,0))</f>
        <v>7</v>
      </c>
      <c r="H3943" t="str">
        <f t="shared" si="61"/>
        <v>INSERT INTO "TeamRanks" (team_id,team_sport_id,team_rank) VALUES (373,53,7);</v>
      </c>
    </row>
    <row r="3944" spans="2:8" x14ac:dyDescent="0.25">
      <c r="B3944" t="s">
        <v>1143</v>
      </c>
      <c r="C3944">
        <f>INDEX(NationalTeams!B:B,MATCH(B3944,NationalTeams!C:C,0))</f>
        <v>374</v>
      </c>
      <c r="D3944" t="s">
        <v>1230</v>
      </c>
      <c r="E3944">
        <f>INDEX(TeamSports!B:B,MATCH(D3944,TeamSports!C:C,0))</f>
        <v>53</v>
      </c>
      <c r="F3944">
        <f>INDEX(RanksTable!AA:AA,MATCH(B3944,RanksTable!B:B,0))</f>
        <v>7</v>
      </c>
      <c r="H3944" t="str">
        <f t="shared" si="61"/>
        <v>INSERT INTO "TeamRanks" (team_id,team_sport_id,team_rank) VALUES (374,53,7);</v>
      </c>
    </row>
    <row r="3945" spans="2:8" x14ac:dyDescent="0.25">
      <c r="B3945" t="s">
        <v>1144</v>
      </c>
      <c r="C3945">
        <f>INDEX(NationalTeams!B:B,MATCH(B3945,NationalTeams!C:C,0))</f>
        <v>375</v>
      </c>
      <c r="D3945" t="s">
        <v>1230</v>
      </c>
      <c r="E3945">
        <f>INDEX(TeamSports!B:B,MATCH(D3945,TeamSports!C:C,0))</f>
        <v>53</v>
      </c>
      <c r="F3945">
        <f>INDEX(RanksTable!AA:AA,MATCH(B3945,RanksTable!B:B,0))</f>
        <v>7</v>
      </c>
      <c r="H3945" t="str">
        <f t="shared" si="61"/>
        <v>INSERT INTO "TeamRanks" (team_id,team_sport_id,team_rank) VALUES (375,53,7);</v>
      </c>
    </row>
    <row r="3946" spans="2:8" x14ac:dyDescent="0.25">
      <c r="B3946" t="s">
        <v>1145</v>
      </c>
      <c r="C3946">
        <f>INDEX(NationalTeams!B:B,MATCH(B3946,NationalTeams!C:C,0))</f>
        <v>376</v>
      </c>
      <c r="D3946" t="s">
        <v>1230</v>
      </c>
      <c r="E3946">
        <f>INDEX(TeamSports!B:B,MATCH(D3946,TeamSports!C:C,0))</f>
        <v>53</v>
      </c>
      <c r="F3946">
        <f>INDEX(RanksTable!AA:AA,MATCH(B3946,RanksTable!B:B,0))</f>
        <v>7</v>
      </c>
      <c r="H3946" t="str">
        <f t="shared" si="61"/>
        <v>INSERT INTO "TeamRanks" (team_id,team_sport_id,team_rank) VALUES (376,53,7);</v>
      </c>
    </row>
    <row r="3947" spans="2:8" x14ac:dyDescent="0.25">
      <c r="B3947" t="s">
        <v>1146</v>
      </c>
      <c r="C3947">
        <f>INDEX(NationalTeams!B:B,MATCH(B3947,NationalTeams!C:C,0))</f>
        <v>377</v>
      </c>
      <c r="D3947" t="s">
        <v>1230</v>
      </c>
      <c r="E3947">
        <f>INDEX(TeamSports!B:B,MATCH(D3947,TeamSports!C:C,0))</f>
        <v>53</v>
      </c>
      <c r="F3947">
        <f>INDEX(RanksTable!AA:AA,MATCH(B3947,RanksTable!B:B,0))</f>
        <v>5</v>
      </c>
      <c r="H3947" t="str">
        <f t="shared" si="61"/>
        <v>INSERT INTO "TeamRanks" (team_id,team_sport_id,team_rank) VALUES (377,53,5);</v>
      </c>
    </row>
    <row r="3948" spans="2:8" x14ac:dyDescent="0.25">
      <c r="B3948" t="s">
        <v>1147</v>
      </c>
      <c r="C3948">
        <f>INDEX(NationalTeams!B:B,MATCH(B3948,NationalTeams!C:C,0))</f>
        <v>378</v>
      </c>
      <c r="D3948" t="s">
        <v>1230</v>
      </c>
      <c r="E3948">
        <f>INDEX(TeamSports!B:B,MATCH(D3948,TeamSports!C:C,0))</f>
        <v>53</v>
      </c>
      <c r="F3948">
        <f>INDEX(RanksTable!AA:AA,MATCH(B3948,RanksTable!B:B,0))</f>
        <v>7</v>
      </c>
      <c r="H3948" t="str">
        <f t="shared" si="61"/>
        <v>INSERT INTO "TeamRanks" (team_id,team_sport_id,team_rank) VALUES (378,53,7);</v>
      </c>
    </row>
    <row r="3949" spans="2:8" x14ac:dyDescent="0.25">
      <c r="B3949" t="s">
        <v>1148</v>
      </c>
      <c r="C3949">
        <f>INDEX(NationalTeams!B:B,MATCH(B3949,NationalTeams!C:C,0))</f>
        <v>379</v>
      </c>
      <c r="D3949" t="s">
        <v>1230</v>
      </c>
      <c r="E3949">
        <f>INDEX(TeamSports!B:B,MATCH(D3949,TeamSports!C:C,0))</f>
        <v>53</v>
      </c>
      <c r="F3949">
        <f>INDEX(RanksTable!AA:AA,MATCH(B3949,RanksTable!B:B,0))</f>
        <v>1</v>
      </c>
      <c r="H3949" t="str">
        <f t="shared" si="61"/>
        <v>INSERT INTO "TeamRanks" (team_id,team_sport_id,team_rank) VALUES (379,53,1);</v>
      </c>
    </row>
    <row r="3950" spans="2:8" x14ac:dyDescent="0.25">
      <c r="B3950" t="s">
        <v>1149</v>
      </c>
      <c r="C3950">
        <f>INDEX(NationalTeams!B:B,MATCH(B3950,NationalTeams!C:C,0))</f>
        <v>380</v>
      </c>
      <c r="D3950" t="s">
        <v>1230</v>
      </c>
      <c r="E3950">
        <f>INDEX(TeamSports!B:B,MATCH(D3950,TeamSports!C:C,0))</f>
        <v>53</v>
      </c>
      <c r="F3950">
        <f>INDEX(RanksTable!AA:AA,MATCH(B3950,RanksTable!B:B,0))</f>
        <v>7</v>
      </c>
      <c r="H3950" t="str">
        <f t="shared" si="61"/>
        <v>INSERT INTO "TeamRanks" (team_id,team_sport_id,team_rank) VALUES (380,53,7);</v>
      </c>
    </row>
    <row r="3951" spans="2:8" x14ac:dyDescent="0.25">
      <c r="B3951" t="s">
        <v>1150</v>
      </c>
      <c r="C3951">
        <f>INDEX(NationalTeams!B:B,MATCH(B3951,NationalTeams!C:C,0))</f>
        <v>381</v>
      </c>
      <c r="D3951" t="s">
        <v>1230</v>
      </c>
      <c r="E3951">
        <f>INDEX(TeamSports!B:B,MATCH(D3951,TeamSports!C:C,0))</f>
        <v>53</v>
      </c>
      <c r="F3951">
        <f>INDEX(RanksTable!AA:AA,MATCH(B3951,RanksTable!B:B,0))</f>
        <v>3</v>
      </c>
      <c r="H3951" t="str">
        <f t="shared" si="61"/>
        <v>INSERT INTO "TeamRanks" (team_id,team_sport_id,team_rank) VALUES (381,53,3);</v>
      </c>
    </row>
    <row r="3952" spans="2:8" x14ac:dyDescent="0.25">
      <c r="B3952" t="s">
        <v>1151</v>
      </c>
      <c r="C3952">
        <f>INDEX(NationalTeams!B:B,MATCH(B3952,NationalTeams!C:C,0))</f>
        <v>382</v>
      </c>
      <c r="D3952" t="s">
        <v>1230</v>
      </c>
      <c r="E3952">
        <f>INDEX(TeamSports!B:B,MATCH(D3952,TeamSports!C:C,0))</f>
        <v>53</v>
      </c>
      <c r="F3952">
        <f>INDEX(RanksTable!AA:AA,MATCH(B3952,RanksTable!B:B,0))</f>
        <v>7</v>
      </c>
      <c r="H3952" t="str">
        <f t="shared" si="61"/>
        <v>INSERT INTO "TeamRanks" (team_id,team_sport_id,team_rank) VALUES (382,53,7);</v>
      </c>
    </row>
    <row r="3953" spans="2:8" x14ac:dyDescent="0.25">
      <c r="B3953" t="s">
        <v>1152</v>
      </c>
      <c r="C3953">
        <f>INDEX(NationalTeams!B:B,MATCH(B3953,NationalTeams!C:C,0))</f>
        <v>383</v>
      </c>
      <c r="D3953" t="s">
        <v>1230</v>
      </c>
      <c r="E3953">
        <f>INDEX(TeamSports!B:B,MATCH(D3953,TeamSports!C:C,0))</f>
        <v>53</v>
      </c>
      <c r="F3953">
        <f>INDEX(RanksTable!AA:AA,MATCH(B3953,RanksTable!B:B,0))</f>
        <v>7</v>
      </c>
      <c r="H3953" t="str">
        <f t="shared" si="61"/>
        <v>INSERT INTO "TeamRanks" (team_id,team_sport_id,team_rank) VALUES (383,53,7);</v>
      </c>
    </row>
    <row r="3954" spans="2:8" x14ac:dyDescent="0.25">
      <c r="B3954" t="s">
        <v>1153</v>
      </c>
      <c r="C3954">
        <f>INDEX(NationalTeams!B:B,MATCH(B3954,NationalTeams!C:C,0))</f>
        <v>384</v>
      </c>
      <c r="D3954" t="s">
        <v>1230</v>
      </c>
      <c r="E3954">
        <f>INDEX(TeamSports!B:B,MATCH(D3954,TeamSports!C:C,0))</f>
        <v>53</v>
      </c>
      <c r="F3954">
        <f>INDEX(RanksTable!AA:AA,MATCH(B3954,RanksTable!B:B,0))</f>
        <v>7</v>
      </c>
      <c r="H3954" t="str">
        <f t="shared" si="61"/>
        <v>INSERT INTO "TeamRanks" (team_id,team_sport_id,team_rank) VALUES (384,53,7);</v>
      </c>
    </row>
    <row r="3955" spans="2:8" x14ac:dyDescent="0.25">
      <c r="B3955" t="s">
        <v>1154</v>
      </c>
      <c r="C3955">
        <f>INDEX(NationalTeams!B:B,MATCH(B3955,NationalTeams!C:C,0))</f>
        <v>385</v>
      </c>
      <c r="D3955" t="s">
        <v>1230</v>
      </c>
      <c r="E3955">
        <f>INDEX(TeamSports!B:B,MATCH(D3955,TeamSports!C:C,0))</f>
        <v>53</v>
      </c>
      <c r="F3955">
        <f>INDEX(RanksTable!AA:AA,MATCH(B3955,RanksTable!B:B,0))</f>
        <v>7</v>
      </c>
      <c r="H3955" t="str">
        <f t="shared" si="61"/>
        <v>INSERT INTO "TeamRanks" (team_id,team_sport_id,team_rank) VALUES (385,53,7);</v>
      </c>
    </row>
    <row r="3956" spans="2:8" x14ac:dyDescent="0.25">
      <c r="B3956" t="s">
        <v>1155</v>
      </c>
      <c r="C3956">
        <f>INDEX(NationalTeams!B:B,MATCH(B3956,NationalTeams!C:C,0))</f>
        <v>386</v>
      </c>
      <c r="D3956" t="s">
        <v>1230</v>
      </c>
      <c r="E3956">
        <f>INDEX(TeamSports!B:B,MATCH(D3956,TeamSports!C:C,0))</f>
        <v>53</v>
      </c>
      <c r="F3956">
        <f>INDEX(RanksTable!AA:AA,MATCH(B3956,RanksTable!B:B,0))</f>
        <v>5</v>
      </c>
      <c r="H3956" t="str">
        <f t="shared" si="61"/>
        <v>INSERT INTO "TeamRanks" (team_id,team_sport_id,team_rank) VALUES (386,53,5);</v>
      </c>
    </row>
    <row r="3957" spans="2:8" x14ac:dyDescent="0.25">
      <c r="B3957" t="s">
        <v>1156</v>
      </c>
      <c r="C3957">
        <f>INDEX(NationalTeams!B:B,MATCH(B3957,NationalTeams!C:C,0))</f>
        <v>387</v>
      </c>
      <c r="D3957" t="s">
        <v>1230</v>
      </c>
      <c r="E3957">
        <f>INDEX(TeamSports!B:B,MATCH(D3957,TeamSports!C:C,0))</f>
        <v>53</v>
      </c>
      <c r="F3957">
        <f>INDEX(RanksTable!AA:AA,MATCH(B3957,RanksTable!B:B,0))</f>
        <v>7</v>
      </c>
      <c r="H3957" t="str">
        <f t="shared" si="61"/>
        <v>INSERT INTO "TeamRanks" (team_id,team_sport_id,team_rank) VALUES (387,53,7);</v>
      </c>
    </row>
    <row r="3958" spans="2:8" x14ac:dyDescent="0.25">
      <c r="B3958" t="s">
        <v>1157</v>
      </c>
      <c r="C3958">
        <f>INDEX(NationalTeams!B:B,MATCH(B3958,NationalTeams!C:C,0))</f>
        <v>388</v>
      </c>
      <c r="D3958" t="s">
        <v>1230</v>
      </c>
      <c r="E3958">
        <f>INDEX(TeamSports!B:B,MATCH(D3958,TeamSports!C:C,0))</f>
        <v>53</v>
      </c>
      <c r="F3958">
        <f>INDEX(RanksTable!AA:AA,MATCH(B3958,RanksTable!B:B,0))</f>
        <v>7</v>
      </c>
      <c r="H3958" t="str">
        <f t="shared" si="61"/>
        <v>INSERT INTO "TeamRanks" (team_id,team_sport_id,team_rank) VALUES (388,53,7);</v>
      </c>
    </row>
    <row r="3959" spans="2:8" x14ac:dyDescent="0.25">
      <c r="B3959" t="s">
        <v>1158</v>
      </c>
      <c r="C3959">
        <f>INDEX(NationalTeams!B:B,MATCH(B3959,NationalTeams!C:C,0))</f>
        <v>389</v>
      </c>
      <c r="D3959" t="s">
        <v>1230</v>
      </c>
      <c r="E3959">
        <f>INDEX(TeamSports!B:B,MATCH(D3959,TeamSports!C:C,0))</f>
        <v>53</v>
      </c>
      <c r="F3959">
        <f>INDEX(RanksTable!AA:AA,MATCH(B3959,RanksTable!B:B,0))</f>
        <v>7</v>
      </c>
      <c r="H3959" t="str">
        <f t="shared" si="61"/>
        <v>INSERT INTO "TeamRanks" (team_id,team_sport_id,team_rank) VALUES (389,53,7);</v>
      </c>
    </row>
    <row r="3960" spans="2:8" x14ac:dyDescent="0.25">
      <c r="B3960" t="s">
        <v>1159</v>
      </c>
      <c r="C3960">
        <f>INDEX(NationalTeams!B:B,MATCH(B3960,NationalTeams!C:C,0))</f>
        <v>390</v>
      </c>
      <c r="D3960" t="s">
        <v>1230</v>
      </c>
      <c r="E3960">
        <f>INDEX(TeamSports!B:B,MATCH(D3960,TeamSports!C:C,0))</f>
        <v>53</v>
      </c>
      <c r="F3960">
        <f>INDEX(RanksTable!AA:AA,MATCH(B3960,RanksTable!B:B,0))</f>
        <v>3</v>
      </c>
      <c r="H3960" t="str">
        <f t="shared" si="61"/>
        <v>INSERT INTO "TeamRanks" (team_id,team_sport_id,team_rank) VALUES (390,53,3);</v>
      </c>
    </row>
    <row r="3961" spans="2:8" x14ac:dyDescent="0.25">
      <c r="B3961" t="s">
        <v>1160</v>
      </c>
      <c r="C3961">
        <f>INDEX(NationalTeams!B:B,MATCH(B3961,NationalTeams!C:C,0))</f>
        <v>391</v>
      </c>
      <c r="D3961" t="s">
        <v>1230</v>
      </c>
      <c r="E3961">
        <f>INDEX(TeamSports!B:B,MATCH(D3961,TeamSports!C:C,0))</f>
        <v>53</v>
      </c>
      <c r="F3961">
        <f>INDEX(RanksTable!AA:AA,MATCH(B3961,RanksTable!B:B,0))</f>
        <v>7</v>
      </c>
      <c r="H3961" t="str">
        <f t="shared" si="61"/>
        <v>INSERT INTO "TeamRanks" (team_id,team_sport_id,team_rank) VALUES (391,53,7);</v>
      </c>
    </row>
    <row r="3962" spans="2:8" x14ac:dyDescent="0.25">
      <c r="B3962" t="s">
        <v>1161</v>
      </c>
      <c r="C3962">
        <f>INDEX(NationalTeams!B:B,MATCH(B3962,NationalTeams!C:C,0))</f>
        <v>392</v>
      </c>
      <c r="D3962" t="s">
        <v>1230</v>
      </c>
      <c r="E3962">
        <f>INDEX(TeamSports!B:B,MATCH(D3962,TeamSports!C:C,0))</f>
        <v>53</v>
      </c>
      <c r="F3962">
        <f>INDEX(RanksTable!AA:AA,MATCH(B3962,RanksTable!B:B,0))</f>
        <v>7</v>
      </c>
      <c r="H3962" t="str">
        <f t="shared" si="61"/>
        <v>INSERT INTO "TeamRanks" (team_id,team_sport_id,team_rank) VALUES (392,53,7);</v>
      </c>
    </row>
    <row r="3963" spans="2:8" x14ac:dyDescent="0.25">
      <c r="B3963" t="s">
        <v>1162</v>
      </c>
      <c r="C3963">
        <f>INDEX(NationalTeams!B:B,MATCH(B3963,NationalTeams!C:C,0))</f>
        <v>393</v>
      </c>
      <c r="D3963" t="s">
        <v>1230</v>
      </c>
      <c r="E3963">
        <f>INDEX(TeamSports!B:B,MATCH(D3963,TeamSports!C:C,0))</f>
        <v>53</v>
      </c>
      <c r="F3963">
        <f>INDEX(RanksTable!AA:AA,MATCH(B3963,RanksTable!B:B,0))</f>
        <v>7</v>
      </c>
      <c r="H3963" t="str">
        <f t="shared" si="61"/>
        <v>INSERT INTO "TeamRanks" (team_id,team_sport_id,team_rank) VALUES (393,53,7);</v>
      </c>
    </row>
    <row r="3964" spans="2:8" x14ac:dyDescent="0.25">
      <c r="B3964" t="s">
        <v>1163</v>
      </c>
      <c r="C3964">
        <f>INDEX(NationalTeams!B:B,MATCH(B3964,NationalTeams!C:C,0))</f>
        <v>394</v>
      </c>
      <c r="D3964" t="s">
        <v>1230</v>
      </c>
      <c r="E3964">
        <f>INDEX(TeamSports!B:B,MATCH(D3964,TeamSports!C:C,0))</f>
        <v>53</v>
      </c>
      <c r="F3964">
        <f>INDEX(RanksTable!AA:AA,MATCH(B3964,RanksTable!B:B,0))</f>
        <v>5</v>
      </c>
      <c r="H3964" t="str">
        <f t="shared" si="61"/>
        <v>INSERT INTO "TeamRanks" (team_id,team_sport_id,team_rank) VALUES (394,53,5);</v>
      </c>
    </row>
    <row r="3965" spans="2:8" x14ac:dyDescent="0.25">
      <c r="B3965" t="s">
        <v>1164</v>
      </c>
      <c r="C3965">
        <f>INDEX(NationalTeams!B:B,MATCH(B3965,NationalTeams!C:C,0))</f>
        <v>395</v>
      </c>
      <c r="D3965" t="s">
        <v>1230</v>
      </c>
      <c r="E3965">
        <f>INDEX(TeamSports!B:B,MATCH(D3965,TeamSports!C:C,0))</f>
        <v>53</v>
      </c>
      <c r="F3965">
        <f>INDEX(RanksTable!AA:AA,MATCH(B3965,RanksTable!B:B,0))</f>
        <v>7</v>
      </c>
      <c r="H3965" t="str">
        <f t="shared" si="61"/>
        <v>INSERT INTO "TeamRanks" (team_id,team_sport_id,team_rank) VALUES (395,53,7);</v>
      </c>
    </row>
    <row r="3966" spans="2:8" x14ac:dyDescent="0.25">
      <c r="B3966" t="s">
        <v>1165</v>
      </c>
      <c r="C3966">
        <f>INDEX(NationalTeams!B:B,MATCH(B3966,NationalTeams!C:C,0))</f>
        <v>396</v>
      </c>
      <c r="D3966" t="s">
        <v>1230</v>
      </c>
      <c r="E3966">
        <f>INDEX(TeamSports!B:B,MATCH(D3966,TeamSports!C:C,0))</f>
        <v>53</v>
      </c>
      <c r="F3966">
        <f>INDEX(RanksTable!AA:AA,MATCH(B3966,RanksTable!B:B,0))</f>
        <v>7</v>
      </c>
      <c r="H3966" t="str">
        <f t="shared" si="61"/>
        <v>INSERT INTO "TeamRanks" (team_id,team_sport_id,team_rank) VALUES (396,53,7);</v>
      </c>
    </row>
    <row r="3967" spans="2:8" x14ac:dyDescent="0.25">
      <c r="B3967" t="s">
        <v>1166</v>
      </c>
      <c r="C3967">
        <f>INDEX(NationalTeams!B:B,MATCH(B3967,NationalTeams!C:C,0))</f>
        <v>397</v>
      </c>
      <c r="D3967" t="s">
        <v>1230</v>
      </c>
      <c r="E3967">
        <f>INDEX(TeamSports!B:B,MATCH(D3967,TeamSports!C:C,0))</f>
        <v>53</v>
      </c>
      <c r="F3967">
        <f>INDEX(RanksTable!AA:AA,MATCH(B3967,RanksTable!B:B,0))</f>
        <v>7</v>
      </c>
      <c r="H3967" t="str">
        <f t="shared" si="61"/>
        <v>INSERT INTO "TeamRanks" (team_id,team_sport_id,team_rank) VALUES (397,53,7);</v>
      </c>
    </row>
    <row r="3968" spans="2:8" x14ac:dyDescent="0.25">
      <c r="B3968" t="s">
        <v>1167</v>
      </c>
      <c r="C3968">
        <f>INDEX(NationalTeams!B:B,MATCH(B3968,NationalTeams!C:C,0))</f>
        <v>398</v>
      </c>
      <c r="D3968" t="s">
        <v>1230</v>
      </c>
      <c r="E3968">
        <f>INDEX(TeamSports!B:B,MATCH(D3968,TeamSports!C:C,0))</f>
        <v>53</v>
      </c>
      <c r="F3968">
        <f>INDEX(RanksTable!AA:AA,MATCH(B3968,RanksTable!B:B,0))</f>
        <v>5</v>
      </c>
      <c r="H3968" t="str">
        <f t="shared" si="61"/>
        <v>INSERT INTO "TeamRanks" (team_id,team_sport_id,team_rank) VALUES (398,53,5);</v>
      </c>
    </row>
    <row r="3969" spans="2:8" x14ac:dyDescent="0.25">
      <c r="B3969" t="s">
        <v>1168</v>
      </c>
      <c r="C3969">
        <f>INDEX(NationalTeams!B:B,MATCH(B3969,NationalTeams!C:C,0))</f>
        <v>399</v>
      </c>
      <c r="D3969" t="s">
        <v>1230</v>
      </c>
      <c r="E3969">
        <f>INDEX(TeamSports!B:B,MATCH(D3969,TeamSports!C:C,0))</f>
        <v>53</v>
      </c>
      <c r="F3969">
        <f>INDEX(RanksTable!AA:AA,MATCH(B3969,RanksTable!B:B,0))</f>
        <v>3</v>
      </c>
      <c r="H3969" t="str">
        <f t="shared" si="61"/>
        <v>INSERT INTO "TeamRanks" (team_id,team_sport_id,team_rank) VALUES (399,53,3);</v>
      </c>
    </row>
    <row r="3970" spans="2:8" x14ac:dyDescent="0.25">
      <c r="B3970" t="s">
        <v>1169</v>
      </c>
      <c r="C3970">
        <f>INDEX(NationalTeams!B:B,MATCH(B3970,NationalTeams!C:C,0))</f>
        <v>400</v>
      </c>
      <c r="D3970" t="s">
        <v>1230</v>
      </c>
      <c r="E3970">
        <f>INDEX(TeamSports!B:B,MATCH(D3970,TeamSports!C:C,0))</f>
        <v>53</v>
      </c>
      <c r="F3970">
        <f>INDEX(RanksTable!AA:AA,MATCH(B3970,RanksTable!B:B,0))</f>
        <v>3</v>
      </c>
      <c r="H3970" t="str">
        <f t="shared" si="61"/>
        <v>INSERT INTO "TeamRanks" (team_id,team_sport_id,team_rank) VALUES (400,53,3);</v>
      </c>
    </row>
    <row r="3971" spans="2:8" x14ac:dyDescent="0.25">
      <c r="B3971" t="s">
        <v>1170</v>
      </c>
      <c r="C3971">
        <f>INDEX(NationalTeams!B:B,MATCH(B3971,NationalTeams!C:C,0))</f>
        <v>401</v>
      </c>
      <c r="D3971" t="s">
        <v>1230</v>
      </c>
      <c r="E3971">
        <f>INDEX(TeamSports!B:B,MATCH(D3971,TeamSports!C:C,0))</f>
        <v>53</v>
      </c>
      <c r="F3971">
        <f>INDEX(RanksTable!AA:AA,MATCH(B3971,RanksTable!B:B,0))</f>
        <v>7</v>
      </c>
      <c r="H3971" t="str">
        <f t="shared" si="61"/>
        <v>INSERT INTO "TeamRanks" (team_id,team_sport_id,team_rank) VALUES (401,53,7);</v>
      </c>
    </row>
    <row r="3972" spans="2:8" x14ac:dyDescent="0.25">
      <c r="B3972" t="s">
        <v>1171</v>
      </c>
      <c r="C3972">
        <f>INDEX(NationalTeams!B:B,MATCH(B3972,NationalTeams!C:C,0))</f>
        <v>402</v>
      </c>
      <c r="D3972" t="s">
        <v>1230</v>
      </c>
      <c r="E3972">
        <f>INDEX(TeamSports!B:B,MATCH(D3972,TeamSports!C:C,0))</f>
        <v>53</v>
      </c>
      <c r="F3972">
        <f>INDEX(RanksTable!AA:AA,MATCH(B3972,RanksTable!B:B,0))</f>
        <v>7</v>
      </c>
      <c r="H3972" t="str">
        <f t="shared" ref="H3972:H4035" si="62">_xlfn.CONCAT($H$1,$L$1,$C$1,$L$1," ",$J$1,$C$2,$N$1,$E$2,$N$1,$F$2,$K$1,$I$1,$J$1,C3972,$N$1,E3972,$N$1,F3972,$K$1,$O$1)</f>
        <v>INSERT INTO "TeamRanks" (team_id,team_sport_id,team_rank) VALUES (402,53,7);</v>
      </c>
    </row>
    <row r="3973" spans="2:8" x14ac:dyDescent="0.25">
      <c r="B3973" t="s">
        <v>1172</v>
      </c>
      <c r="C3973">
        <f>INDEX(NationalTeams!B:B,MATCH(B3973,NationalTeams!C:C,0))</f>
        <v>403</v>
      </c>
      <c r="D3973" t="s">
        <v>1230</v>
      </c>
      <c r="E3973">
        <f>INDEX(TeamSports!B:B,MATCH(D3973,TeamSports!C:C,0))</f>
        <v>53</v>
      </c>
      <c r="F3973">
        <f>INDEX(RanksTable!AA:AA,MATCH(B3973,RanksTable!B:B,0))</f>
        <v>7</v>
      </c>
      <c r="H3973" t="str">
        <f t="shared" si="62"/>
        <v>INSERT INTO "TeamRanks" (team_id,team_sport_id,team_rank) VALUES (403,53,7);</v>
      </c>
    </row>
    <row r="3974" spans="2:8" x14ac:dyDescent="0.25">
      <c r="B3974" t="s">
        <v>1173</v>
      </c>
      <c r="C3974">
        <f>INDEX(NationalTeams!B:B,MATCH(B3974,NationalTeams!C:C,0))</f>
        <v>404</v>
      </c>
      <c r="D3974" t="s">
        <v>1230</v>
      </c>
      <c r="E3974">
        <f>INDEX(TeamSports!B:B,MATCH(D3974,TeamSports!C:C,0))</f>
        <v>53</v>
      </c>
      <c r="F3974">
        <f>INDEX(RanksTable!AA:AA,MATCH(B3974,RanksTable!B:B,0))</f>
        <v>6</v>
      </c>
      <c r="H3974" t="str">
        <f t="shared" si="62"/>
        <v>INSERT INTO "TeamRanks" (team_id,team_sport_id,team_rank) VALUES (404,53,6);</v>
      </c>
    </row>
    <row r="3975" spans="2:8" x14ac:dyDescent="0.25">
      <c r="B3975" t="s">
        <v>1174</v>
      </c>
      <c r="C3975">
        <f>INDEX(NationalTeams!B:B,MATCH(B3975,NationalTeams!C:C,0))</f>
        <v>405</v>
      </c>
      <c r="D3975" t="s">
        <v>1230</v>
      </c>
      <c r="E3975">
        <f>INDEX(TeamSports!B:B,MATCH(D3975,TeamSports!C:C,0))</f>
        <v>53</v>
      </c>
      <c r="F3975">
        <f>INDEX(RanksTable!AA:AA,MATCH(B3975,RanksTable!B:B,0))</f>
        <v>7</v>
      </c>
      <c r="H3975" t="str">
        <f t="shared" si="62"/>
        <v>INSERT INTO "TeamRanks" (team_id,team_sport_id,team_rank) VALUES (405,53,7);</v>
      </c>
    </row>
    <row r="3976" spans="2:8" x14ac:dyDescent="0.25">
      <c r="B3976" t="s">
        <v>1175</v>
      </c>
      <c r="C3976">
        <f>INDEX(NationalTeams!B:B,MATCH(B3976,NationalTeams!C:C,0))</f>
        <v>406</v>
      </c>
      <c r="D3976" t="s">
        <v>1230</v>
      </c>
      <c r="E3976">
        <f>INDEX(TeamSports!B:B,MATCH(D3976,TeamSports!C:C,0))</f>
        <v>53</v>
      </c>
      <c r="F3976">
        <f>INDEX(RanksTable!AA:AA,MATCH(B3976,RanksTable!B:B,0))</f>
        <v>7</v>
      </c>
      <c r="H3976" t="str">
        <f t="shared" si="62"/>
        <v>INSERT INTO "TeamRanks" (team_id,team_sport_id,team_rank) VALUES (406,53,7);</v>
      </c>
    </row>
    <row r="3977" spans="2:8" x14ac:dyDescent="0.25">
      <c r="B3977" t="s">
        <v>1176</v>
      </c>
      <c r="C3977">
        <f>INDEX(NationalTeams!B:B,MATCH(B3977,NationalTeams!C:C,0))</f>
        <v>407</v>
      </c>
      <c r="D3977" t="s">
        <v>1230</v>
      </c>
      <c r="E3977">
        <f>INDEX(TeamSports!B:B,MATCH(D3977,TeamSports!C:C,0))</f>
        <v>53</v>
      </c>
      <c r="F3977">
        <f>INDEX(RanksTable!AA:AA,MATCH(B3977,RanksTable!B:B,0))</f>
        <v>5</v>
      </c>
      <c r="H3977" t="str">
        <f t="shared" si="62"/>
        <v>INSERT INTO "TeamRanks" (team_id,team_sport_id,team_rank) VALUES (407,53,5);</v>
      </c>
    </row>
    <row r="3978" spans="2:8" x14ac:dyDescent="0.25">
      <c r="B3978" t="s">
        <v>1177</v>
      </c>
      <c r="C3978">
        <f>INDEX(NationalTeams!B:B,MATCH(B3978,NationalTeams!C:C,0))</f>
        <v>408</v>
      </c>
      <c r="D3978" t="s">
        <v>1230</v>
      </c>
      <c r="E3978">
        <f>INDEX(TeamSports!B:B,MATCH(D3978,TeamSports!C:C,0))</f>
        <v>53</v>
      </c>
      <c r="F3978">
        <f>INDEX(RanksTable!AA:AA,MATCH(B3978,RanksTable!B:B,0))</f>
        <v>6</v>
      </c>
      <c r="H3978" t="str">
        <f t="shared" si="62"/>
        <v>INSERT INTO "TeamRanks" (team_id,team_sport_id,team_rank) VALUES (408,53,6);</v>
      </c>
    </row>
    <row r="3979" spans="2:8" x14ac:dyDescent="0.25">
      <c r="B3979" t="s">
        <v>1178</v>
      </c>
      <c r="C3979">
        <f>INDEX(NationalTeams!B:B,MATCH(B3979,NationalTeams!C:C,0))</f>
        <v>409</v>
      </c>
      <c r="D3979" t="s">
        <v>1230</v>
      </c>
      <c r="E3979">
        <f>INDEX(TeamSports!B:B,MATCH(D3979,TeamSports!C:C,0))</f>
        <v>53</v>
      </c>
      <c r="F3979">
        <f>INDEX(RanksTable!AA:AA,MATCH(B3979,RanksTable!B:B,0))</f>
        <v>7</v>
      </c>
      <c r="H3979" t="str">
        <f t="shared" si="62"/>
        <v>INSERT INTO "TeamRanks" (team_id,team_sport_id,team_rank) VALUES (409,53,7);</v>
      </c>
    </row>
    <row r="3980" spans="2:8" x14ac:dyDescent="0.25">
      <c r="B3980" t="s">
        <v>1179</v>
      </c>
      <c r="C3980">
        <f>INDEX(NationalTeams!B:B,MATCH(B3980,NationalTeams!C:C,0))</f>
        <v>410</v>
      </c>
      <c r="D3980" t="s">
        <v>1230</v>
      </c>
      <c r="E3980">
        <f>INDEX(TeamSports!B:B,MATCH(D3980,TeamSports!C:C,0))</f>
        <v>53</v>
      </c>
      <c r="F3980">
        <f>INDEX(RanksTable!AA:AA,MATCH(B3980,RanksTable!B:B,0))</f>
        <v>7</v>
      </c>
      <c r="H3980" t="str">
        <f t="shared" si="62"/>
        <v>INSERT INTO "TeamRanks" (team_id,team_sport_id,team_rank) VALUES (410,53,7);</v>
      </c>
    </row>
    <row r="3981" spans="2:8" x14ac:dyDescent="0.25">
      <c r="B3981" t="s">
        <v>1180</v>
      </c>
      <c r="C3981">
        <f>INDEX(NationalTeams!B:B,MATCH(B3981,NationalTeams!C:C,0))</f>
        <v>411</v>
      </c>
      <c r="D3981" t="s">
        <v>1230</v>
      </c>
      <c r="E3981">
        <f>INDEX(TeamSports!B:B,MATCH(D3981,TeamSports!C:C,0))</f>
        <v>53</v>
      </c>
      <c r="F3981">
        <f>INDEX(RanksTable!AA:AA,MATCH(B3981,RanksTable!B:B,0))</f>
        <v>5</v>
      </c>
      <c r="H3981" t="str">
        <f t="shared" si="62"/>
        <v>INSERT INTO "TeamRanks" (team_id,team_sport_id,team_rank) VALUES (411,53,5);</v>
      </c>
    </row>
    <row r="3982" spans="2:8" x14ac:dyDescent="0.25">
      <c r="B3982" t="s">
        <v>1181</v>
      </c>
      <c r="C3982">
        <f>INDEX(NationalTeams!B:B,MATCH(B3982,NationalTeams!C:C,0))</f>
        <v>412</v>
      </c>
      <c r="D3982" t="s">
        <v>1230</v>
      </c>
      <c r="E3982">
        <f>INDEX(TeamSports!B:B,MATCH(D3982,TeamSports!C:C,0))</f>
        <v>53</v>
      </c>
      <c r="F3982">
        <f>INDEX(RanksTable!AA:AA,MATCH(B3982,RanksTable!B:B,0))</f>
        <v>7</v>
      </c>
      <c r="H3982" t="str">
        <f t="shared" si="62"/>
        <v>INSERT INTO "TeamRanks" (team_id,team_sport_id,team_rank) VALUES (412,53,7);</v>
      </c>
    </row>
    <row r="3983" spans="2:8" x14ac:dyDescent="0.25">
      <c r="B3983" t="s">
        <v>1182</v>
      </c>
      <c r="C3983">
        <f>INDEX(NationalTeams!B:B,MATCH(B3983,NationalTeams!C:C,0))</f>
        <v>413</v>
      </c>
      <c r="D3983" t="s">
        <v>1230</v>
      </c>
      <c r="E3983">
        <f>INDEX(TeamSports!B:B,MATCH(D3983,TeamSports!C:C,0))</f>
        <v>53</v>
      </c>
      <c r="F3983">
        <f>INDEX(RanksTable!AA:AA,MATCH(B3983,RanksTable!B:B,0))</f>
        <v>7</v>
      </c>
      <c r="H3983" t="str">
        <f t="shared" si="62"/>
        <v>INSERT INTO "TeamRanks" (team_id,team_sport_id,team_rank) VALUES (413,53,7);</v>
      </c>
    </row>
    <row r="3984" spans="2:8" x14ac:dyDescent="0.25">
      <c r="B3984" t="s">
        <v>1183</v>
      </c>
      <c r="C3984">
        <f>INDEX(NationalTeams!B:B,MATCH(B3984,NationalTeams!C:C,0))</f>
        <v>414</v>
      </c>
      <c r="D3984" t="s">
        <v>1230</v>
      </c>
      <c r="E3984">
        <f>INDEX(TeamSports!B:B,MATCH(D3984,TeamSports!C:C,0))</f>
        <v>53</v>
      </c>
      <c r="F3984">
        <f>INDEX(RanksTable!AA:AA,MATCH(B3984,RanksTable!B:B,0))</f>
        <v>7</v>
      </c>
      <c r="H3984" t="str">
        <f t="shared" si="62"/>
        <v>INSERT INTO "TeamRanks" (team_id,team_sport_id,team_rank) VALUES (414,53,7);</v>
      </c>
    </row>
    <row r="3985" spans="2:8" x14ac:dyDescent="0.25">
      <c r="B3985" t="s">
        <v>1184</v>
      </c>
      <c r="C3985">
        <f>INDEX(NationalTeams!B:B,MATCH(B3985,NationalTeams!C:C,0))</f>
        <v>415</v>
      </c>
      <c r="D3985" t="s">
        <v>1230</v>
      </c>
      <c r="E3985">
        <f>INDEX(TeamSports!B:B,MATCH(D3985,TeamSports!C:C,0))</f>
        <v>53</v>
      </c>
      <c r="F3985">
        <f>INDEX(RanksTable!AA:AA,MATCH(B3985,RanksTable!B:B,0))</f>
        <v>7</v>
      </c>
      <c r="H3985" t="str">
        <f t="shared" si="62"/>
        <v>INSERT INTO "TeamRanks" (team_id,team_sport_id,team_rank) VALUES (415,53,7);</v>
      </c>
    </row>
    <row r="3986" spans="2:8" x14ac:dyDescent="0.25">
      <c r="B3986" t="s">
        <v>1185</v>
      </c>
      <c r="C3986">
        <f>INDEX(NationalTeams!B:B,MATCH(B3986,NationalTeams!C:C,0))</f>
        <v>416</v>
      </c>
      <c r="D3986" t="s">
        <v>1230</v>
      </c>
      <c r="E3986">
        <f>INDEX(TeamSports!B:B,MATCH(D3986,TeamSports!C:C,0))</f>
        <v>53</v>
      </c>
      <c r="F3986">
        <f>INDEX(RanksTable!AA:AA,MATCH(B3986,RanksTable!B:B,0))</f>
        <v>2</v>
      </c>
      <c r="H3986" t="str">
        <f t="shared" si="62"/>
        <v>INSERT INTO "TeamRanks" (team_id,team_sport_id,team_rank) VALUES (416,53,2);</v>
      </c>
    </row>
    <row r="3987" spans="2:8" x14ac:dyDescent="0.25">
      <c r="B3987" t="s">
        <v>1186</v>
      </c>
      <c r="C3987">
        <f>INDEX(NationalTeams!B:B,MATCH(B3987,NationalTeams!C:C,0))</f>
        <v>417</v>
      </c>
      <c r="D3987" t="s">
        <v>1230</v>
      </c>
      <c r="E3987">
        <f>INDEX(TeamSports!B:B,MATCH(D3987,TeamSports!C:C,0))</f>
        <v>53</v>
      </c>
      <c r="F3987">
        <f>INDEX(RanksTable!AA:AA,MATCH(B3987,RanksTable!B:B,0))</f>
        <v>7</v>
      </c>
      <c r="H3987" t="str">
        <f t="shared" si="62"/>
        <v>INSERT INTO "TeamRanks" (team_id,team_sport_id,team_rank) VALUES (417,53,7);</v>
      </c>
    </row>
    <row r="3988" spans="2:8" x14ac:dyDescent="0.25">
      <c r="B3988" t="s">
        <v>1187</v>
      </c>
      <c r="C3988">
        <f>INDEX(NationalTeams!B:B,MATCH(B3988,NationalTeams!C:C,0))</f>
        <v>418</v>
      </c>
      <c r="D3988" t="s">
        <v>1230</v>
      </c>
      <c r="E3988">
        <f>INDEX(TeamSports!B:B,MATCH(D3988,TeamSports!C:C,0))</f>
        <v>53</v>
      </c>
      <c r="F3988">
        <f>INDEX(RanksTable!AA:AA,MATCH(B3988,RanksTable!B:B,0))</f>
        <v>7</v>
      </c>
      <c r="H3988" t="str">
        <f t="shared" si="62"/>
        <v>INSERT INTO "TeamRanks" (team_id,team_sport_id,team_rank) VALUES (418,53,7);</v>
      </c>
    </row>
    <row r="3989" spans="2:8" x14ac:dyDescent="0.25">
      <c r="B3989" t="s">
        <v>1188</v>
      </c>
      <c r="C3989">
        <f>INDEX(NationalTeams!B:B,MATCH(B3989,NationalTeams!C:C,0))</f>
        <v>419</v>
      </c>
      <c r="D3989" t="s">
        <v>1230</v>
      </c>
      <c r="E3989">
        <f>INDEX(TeamSports!B:B,MATCH(D3989,TeamSports!C:C,0))</f>
        <v>53</v>
      </c>
      <c r="F3989">
        <f>INDEX(RanksTable!AA:AA,MATCH(B3989,RanksTable!B:B,0))</f>
        <v>3</v>
      </c>
      <c r="H3989" t="str">
        <f t="shared" si="62"/>
        <v>INSERT INTO "TeamRanks" (team_id,team_sport_id,team_rank) VALUES (419,53,3);</v>
      </c>
    </row>
    <row r="3990" spans="2:8" x14ac:dyDescent="0.25">
      <c r="B3990" t="s">
        <v>1189</v>
      </c>
      <c r="C3990">
        <f>INDEX(NationalTeams!B:B,MATCH(B3990,NationalTeams!C:C,0))</f>
        <v>420</v>
      </c>
      <c r="D3990" t="s">
        <v>1230</v>
      </c>
      <c r="E3990">
        <f>INDEX(TeamSports!B:B,MATCH(D3990,TeamSports!C:C,0))</f>
        <v>53</v>
      </c>
      <c r="F3990">
        <f>INDEX(RanksTable!AA:AA,MATCH(B3990,RanksTable!B:B,0))</f>
        <v>6</v>
      </c>
      <c r="H3990" t="str">
        <f t="shared" si="62"/>
        <v>INSERT INTO "TeamRanks" (team_id,team_sport_id,team_rank) VALUES (420,53,6);</v>
      </c>
    </row>
    <row r="3991" spans="2:8" x14ac:dyDescent="0.25">
      <c r="B3991" t="s">
        <v>1190</v>
      </c>
      <c r="C3991">
        <f>INDEX(NationalTeams!B:B,MATCH(B3991,NationalTeams!C:C,0))</f>
        <v>421</v>
      </c>
      <c r="D3991" t="s">
        <v>1230</v>
      </c>
      <c r="E3991">
        <f>INDEX(TeamSports!B:B,MATCH(D3991,TeamSports!C:C,0))</f>
        <v>53</v>
      </c>
      <c r="F3991">
        <f>INDEX(RanksTable!AA:AA,MATCH(B3991,RanksTable!B:B,0))</f>
        <v>7</v>
      </c>
      <c r="H3991" t="str">
        <f t="shared" si="62"/>
        <v>INSERT INTO "TeamRanks" (team_id,team_sport_id,team_rank) VALUES (421,53,7);</v>
      </c>
    </row>
    <row r="3992" spans="2:8" x14ac:dyDescent="0.25">
      <c r="B3992" t="s">
        <v>1191</v>
      </c>
      <c r="C3992">
        <f>INDEX(NationalTeams!B:B,MATCH(B3992,NationalTeams!C:C,0))</f>
        <v>422</v>
      </c>
      <c r="D3992" t="s">
        <v>1230</v>
      </c>
      <c r="E3992">
        <f>INDEX(TeamSports!B:B,MATCH(D3992,TeamSports!C:C,0))</f>
        <v>53</v>
      </c>
      <c r="F3992">
        <f>INDEX(RanksTable!AA:AA,MATCH(B3992,RanksTable!B:B,0))</f>
        <v>7</v>
      </c>
      <c r="H3992" t="str">
        <f t="shared" si="62"/>
        <v>INSERT INTO "TeamRanks" (team_id,team_sport_id,team_rank) VALUES (422,53,7);</v>
      </c>
    </row>
    <row r="3993" spans="2:8" x14ac:dyDescent="0.25">
      <c r="B3993" t="s">
        <v>1192</v>
      </c>
      <c r="C3993">
        <f>INDEX(NationalTeams!B:B,MATCH(B3993,NationalTeams!C:C,0))</f>
        <v>423</v>
      </c>
      <c r="D3993" t="s">
        <v>1230</v>
      </c>
      <c r="E3993">
        <f>INDEX(TeamSports!B:B,MATCH(D3993,TeamSports!C:C,0))</f>
        <v>53</v>
      </c>
      <c r="F3993">
        <f>INDEX(RanksTable!AA:AA,MATCH(B3993,RanksTable!B:B,0))</f>
        <v>5</v>
      </c>
      <c r="H3993" t="str">
        <f t="shared" si="62"/>
        <v>INSERT INTO "TeamRanks" (team_id,team_sport_id,team_rank) VALUES (423,53,5);</v>
      </c>
    </row>
    <row r="3994" spans="2:8" x14ac:dyDescent="0.25">
      <c r="B3994" t="s">
        <v>1193</v>
      </c>
      <c r="C3994">
        <f>INDEX(NationalTeams!B:B,MATCH(B3994,NationalTeams!C:C,0))</f>
        <v>424</v>
      </c>
      <c r="D3994" t="s">
        <v>1230</v>
      </c>
      <c r="E3994">
        <f>INDEX(TeamSports!B:B,MATCH(D3994,TeamSports!C:C,0))</f>
        <v>53</v>
      </c>
      <c r="F3994">
        <f>INDEX(RanksTable!AA:AA,MATCH(B3994,RanksTable!B:B,0))</f>
        <v>7</v>
      </c>
      <c r="H3994" t="str">
        <f t="shared" si="62"/>
        <v>INSERT INTO "TeamRanks" (team_id,team_sport_id,team_rank) VALUES (424,53,7);</v>
      </c>
    </row>
    <row r="3995" spans="2:8" x14ac:dyDescent="0.25">
      <c r="B3995" t="s">
        <v>1194</v>
      </c>
      <c r="C3995">
        <f>INDEX(NationalTeams!B:B,MATCH(B3995,NationalTeams!C:C,0))</f>
        <v>425</v>
      </c>
      <c r="D3995" t="s">
        <v>1230</v>
      </c>
      <c r="E3995">
        <f>INDEX(TeamSports!B:B,MATCH(D3995,TeamSports!C:C,0))</f>
        <v>53</v>
      </c>
      <c r="F3995">
        <f>INDEX(RanksTable!AA:AA,MATCH(B3995,RanksTable!B:B,0))</f>
        <v>7</v>
      </c>
      <c r="H3995" t="str">
        <f t="shared" si="62"/>
        <v>INSERT INTO "TeamRanks" (team_id,team_sport_id,team_rank) VALUES (425,53,7);</v>
      </c>
    </row>
    <row r="3996" spans="2:8" x14ac:dyDescent="0.25">
      <c r="B3996" t="s">
        <v>1195</v>
      </c>
      <c r="C3996">
        <f>INDEX(NationalTeams!B:B,MATCH(B3996,NationalTeams!C:C,0))</f>
        <v>426</v>
      </c>
      <c r="D3996" t="s">
        <v>1230</v>
      </c>
      <c r="E3996">
        <f>INDEX(TeamSports!B:B,MATCH(D3996,TeamSports!C:C,0))</f>
        <v>53</v>
      </c>
      <c r="F3996">
        <f>INDEX(RanksTable!AA:AA,MATCH(B3996,RanksTable!B:B,0))</f>
        <v>7</v>
      </c>
      <c r="H3996" t="str">
        <f t="shared" si="62"/>
        <v>INSERT INTO "TeamRanks" (team_id,team_sport_id,team_rank) VALUES (426,53,7);</v>
      </c>
    </row>
    <row r="3997" spans="2:8" x14ac:dyDescent="0.25">
      <c r="B3997" t="s">
        <v>1196</v>
      </c>
      <c r="C3997">
        <f>INDEX(NationalTeams!B:B,MATCH(B3997,NationalTeams!C:C,0))</f>
        <v>427</v>
      </c>
      <c r="D3997" t="s">
        <v>1230</v>
      </c>
      <c r="E3997">
        <f>INDEX(TeamSports!B:B,MATCH(D3997,TeamSports!C:C,0))</f>
        <v>53</v>
      </c>
      <c r="F3997">
        <f>INDEX(RanksTable!AA:AA,MATCH(B3997,RanksTable!B:B,0))</f>
        <v>7</v>
      </c>
      <c r="H3997" t="str">
        <f t="shared" si="62"/>
        <v>INSERT INTO "TeamRanks" (team_id,team_sport_id,team_rank) VALUES (427,53,7);</v>
      </c>
    </row>
    <row r="3998" spans="2:8" x14ac:dyDescent="0.25">
      <c r="B3998" t="s">
        <v>1197</v>
      </c>
      <c r="C3998">
        <f>INDEX(NationalTeams!B:B,MATCH(B3998,NationalTeams!C:C,0))</f>
        <v>428</v>
      </c>
      <c r="D3998" t="s">
        <v>1230</v>
      </c>
      <c r="E3998">
        <f>INDEX(TeamSports!B:B,MATCH(D3998,TeamSports!C:C,0))</f>
        <v>53</v>
      </c>
      <c r="F3998">
        <f>INDEX(RanksTable!AA:AA,MATCH(B3998,RanksTable!B:B,0))</f>
        <v>7</v>
      </c>
      <c r="H3998" t="str">
        <f t="shared" si="62"/>
        <v>INSERT INTO "TeamRanks" (team_id,team_sport_id,team_rank) VALUES (428,53,7);</v>
      </c>
    </row>
    <row r="3999" spans="2:8" x14ac:dyDescent="0.25">
      <c r="B3999" t="s">
        <v>1198</v>
      </c>
      <c r="C3999">
        <f>INDEX(NationalTeams!B:B,MATCH(B3999,NationalTeams!C:C,0))</f>
        <v>429</v>
      </c>
      <c r="D3999" t="s">
        <v>1230</v>
      </c>
      <c r="E3999">
        <f>INDEX(TeamSports!B:B,MATCH(D3999,TeamSports!C:C,0))</f>
        <v>53</v>
      </c>
      <c r="F3999">
        <f>INDEX(RanksTable!AA:AA,MATCH(B3999,RanksTable!B:B,0))</f>
        <v>4</v>
      </c>
      <c r="H3999" t="str">
        <f t="shared" si="62"/>
        <v>INSERT INTO "TeamRanks" (team_id,team_sport_id,team_rank) VALUES (429,53,4);</v>
      </c>
    </row>
    <row r="4000" spans="2:8" x14ac:dyDescent="0.25">
      <c r="B4000" t="s">
        <v>1199</v>
      </c>
      <c r="C4000">
        <f>INDEX(NationalTeams!B:B,MATCH(B4000,NationalTeams!C:C,0))</f>
        <v>430</v>
      </c>
      <c r="D4000" t="s">
        <v>1230</v>
      </c>
      <c r="E4000">
        <f>INDEX(TeamSports!B:B,MATCH(D4000,TeamSports!C:C,0))</f>
        <v>53</v>
      </c>
      <c r="F4000">
        <f>INDEX(RanksTable!AA:AA,MATCH(B4000,RanksTable!B:B,0))</f>
        <v>4</v>
      </c>
      <c r="H4000" t="str">
        <f t="shared" si="62"/>
        <v>INSERT INTO "TeamRanks" (team_id,team_sport_id,team_rank) VALUES (430,53,4);</v>
      </c>
    </row>
    <row r="4001" spans="2:8" x14ac:dyDescent="0.25">
      <c r="B4001" t="s">
        <v>1200</v>
      </c>
      <c r="C4001">
        <f>INDEX(NationalTeams!B:B,MATCH(B4001,NationalTeams!C:C,0))</f>
        <v>431</v>
      </c>
      <c r="D4001" t="s">
        <v>1230</v>
      </c>
      <c r="E4001">
        <f>INDEX(TeamSports!B:B,MATCH(D4001,TeamSports!C:C,0))</f>
        <v>53</v>
      </c>
      <c r="F4001">
        <f>INDEX(RanksTable!AA:AA,MATCH(B4001,RanksTable!B:B,0))</f>
        <v>4</v>
      </c>
      <c r="H4001" t="str">
        <f t="shared" si="62"/>
        <v>INSERT INTO "TeamRanks" (team_id,team_sport_id,team_rank) VALUES (431,53,4);</v>
      </c>
    </row>
    <row r="4002" spans="2:8" x14ac:dyDescent="0.25">
      <c r="B4002" t="s">
        <v>1201</v>
      </c>
      <c r="C4002">
        <f>INDEX(NationalTeams!B:B,MATCH(B4002,NationalTeams!C:C,0))</f>
        <v>432</v>
      </c>
      <c r="D4002" t="s">
        <v>1230</v>
      </c>
      <c r="E4002">
        <f>INDEX(TeamSports!B:B,MATCH(D4002,TeamSports!C:C,0))</f>
        <v>53</v>
      </c>
      <c r="F4002">
        <f>INDEX(RanksTable!AA:AA,MATCH(B4002,RanksTable!B:B,0))</f>
        <v>7</v>
      </c>
      <c r="H4002" t="str">
        <f t="shared" si="62"/>
        <v>INSERT INTO "TeamRanks" (team_id,team_sport_id,team_rank) VALUES (432,53,7);</v>
      </c>
    </row>
    <row r="4003" spans="2:8" x14ac:dyDescent="0.25">
      <c r="B4003" t="s">
        <v>1202</v>
      </c>
      <c r="C4003">
        <f>INDEX(NationalTeams!B:B,MATCH(B4003,NationalTeams!C:C,0))</f>
        <v>433</v>
      </c>
      <c r="D4003" t="s">
        <v>1230</v>
      </c>
      <c r="E4003">
        <f>INDEX(TeamSports!B:B,MATCH(D4003,TeamSports!C:C,0))</f>
        <v>53</v>
      </c>
      <c r="F4003">
        <f>INDEX(RanksTable!AA:AA,MATCH(B4003,RanksTable!B:B,0))</f>
        <v>7</v>
      </c>
      <c r="H4003" t="str">
        <f t="shared" si="62"/>
        <v>INSERT INTO "TeamRanks" (team_id,team_sport_id,team_rank) VALUES (433,53,7);</v>
      </c>
    </row>
    <row r="4004" spans="2:8" x14ac:dyDescent="0.25">
      <c r="B4004" t="s">
        <v>1203</v>
      </c>
      <c r="C4004">
        <f>INDEX(NationalTeams!B:B,MATCH(B4004,NationalTeams!C:C,0))</f>
        <v>434</v>
      </c>
      <c r="D4004" t="s">
        <v>1230</v>
      </c>
      <c r="E4004">
        <f>INDEX(TeamSports!B:B,MATCH(D4004,TeamSports!C:C,0))</f>
        <v>53</v>
      </c>
      <c r="F4004">
        <f>INDEX(RanksTable!AA:AA,MATCH(B4004,RanksTable!B:B,0))</f>
        <v>7</v>
      </c>
      <c r="H4004" t="str">
        <f t="shared" si="62"/>
        <v>INSERT INTO "TeamRanks" (team_id,team_sport_id,team_rank) VALUES (434,53,7);</v>
      </c>
    </row>
    <row r="4005" spans="2:8" x14ac:dyDescent="0.25">
      <c r="B4005" t="s">
        <v>1204</v>
      </c>
      <c r="C4005">
        <f>INDEX(NationalTeams!B:B,MATCH(B4005,NationalTeams!C:C,0))</f>
        <v>435</v>
      </c>
      <c r="D4005" t="s">
        <v>1230</v>
      </c>
      <c r="E4005">
        <f>INDEX(TeamSports!B:B,MATCH(D4005,TeamSports!C:C,0))</f>
        <v>53</v>
      </c>
      <c r="F4005">
        <f>INDEX(RanksTable!AA:AA,MATCH(B4005,RanksTable!B:B,0))</f>
        <v>7</v>
      </c>
      <c r="H4005" t="str">
        <f t="shared" si="62"/>
        <v>INSERT INTO "TeamRanks" (team_id,team_sport_id,team_rank) VALUES (435,53,7);</v>
      </c>
    </row>
    <row r="4006" spans="2:8" x14ac:dyDescent="0.25">
      <c r="B4006" t="s">
        <v>1205</v>
      </c>
      <c r="C4006">
        <f>INDEX(NationalTeams!B:B,MATCH(B4006,NationalTeams!C:C,0))</f>
        <v>436</v>
      </c>
      <c r="D4006" t="s">
        <v>1230</v>
      </c>
      <c r="E4006">
        <f>INDEX(TeamSports!B:B,MATCH(D4006,TeamSports!C:C,0))</f>
        <v>53</v>
      </c>
      <c r="F4006">
        <f>INDEX(RanksTable!AA:AA,MATCH(B4006,RanksTable!B:B,0))</f>
        <v>4</v>
      </c>
      <c r="H4006" t="str">
        <f t="shared" si="62"/>
        <v>INSERT INTO "TeamRanks" (team_id,team_sport_id,team_rank) VALUES (436,53,4);</v>
      </c>
    </row>
    <row r="4007" spans="2:8" x14ac:dyDescent="0.25">
      <c r="B4007" t="s">
        <v>1206</v>
      </c>
      <c r="C4007">
        <f>INDEX(NationalTeams!B:B,MATCH(B4007,NationalTeams!C:C,0))</f>
        <v>437</v>
      </c>
      <c r="D4007" t="s">
        <v>1230</v>
      </c>
      <c r="E4007">
        <f>INDEX(TeamSports!B:B,MATCH(D4007,TeamSports!C:C,0))</f>
        <v>53</v>
      </c>
      <c r="F4007">
        <f>INDEX(RanksTable!AA:AA,MATCH(B4007,RanksTable!B:B,0))</f>
        <v>7</v>
      </c>
      <c r="H4007" t="str">
        <f t="shared" si="62"/>
        <v>INSERT INTO "TeamRanks" (team_id,team_sport_id,team_rank) VALUES (437,53,7);</v>
      </c>
    </row>
    <row r="4008" spans="2:8" x14ac:dyDescent="0.25">
      <c r="B4008" t="s">
        <v>1207</v>
      </c>
      <c r="C4008">
        <f>INDEX(NationalTeams!B:B,MATCH(B4008,NationalTeams!C:C,0))</f>
        <v>438</v>
      </c>
      <c r="D4008" t="s">
        <v>1230</v>
      </c>
      <c r="E4008">
        <f>INDEX(TeamSports!B:B,MATCH(D4008,TeamSports!C:C,0))</f>
        <v>53</v>
      </c>
      <c r="F4008">
        <f>INDEX(RanksTable!AA:AA,MATCH(B4008,RanksTable!B:B,0))</f>
        <v>6</v>
      </c>
      <c r="H4008" t="str">
        <f t="shared" si="62"/>
        <v>INSERT INTO "TeamRanks" (team_id,team_sport_id,team_rank) VALUES (438,53,6);</v>
      </c>
    </row>
    <row r="4009" spans="2:8" x14ac:dyDescent="0.25">
      <c r="B4009" t="s">
        <v>1208</v>
      </c>
      <c r="C4009">
        <f>INDEX(NationalTeams!B:B,MATCH(B4009,NationalTeams!C:C,0))</f>
        <v>439</v>
      </c>
      <c r="D4009" t="s">
        <v>1230</v>
      </c>
      <c r="E4009">
        <f>INDEX(TeamSports!B:B,MATCH(D4009,TeamSports!C:C,0))</f>
        <v>53</v>
      </c>
      <c r="F4009">
        <f>INDEX(RanksTable!AA:AA,MATCH(B4009,RanksTable!B:B,0))</f>
        <v>7</v>
      </c>
      <c r="H4009" t="str">
        <f t="shared" si="62"/>
        <v>INSERT INTO "TeamRanks" (team_id,team_sport_id,team_rank) VALUES (439,53,7);</v>
      </c>
    </row>
    <row r="4010" spans="2:8" x14ac:dyDescent="0.25">
      <c r="B4010" t="s">
        <v>1209</v>
      </c>
      <c r="C4010">
        <f>INDEX(NationalTeams!B:B,MATCH(B4010,NationalTeams!C:C,0))</f>
        <v>440</v>
      </c>
      <c r="D4010" t="s">
        <v>1230</v>
      </c>
      <c r="E4010">
        <f>INDEX(TeamSports!B:B,MATCH(D4010,TeamSports!C:C,0))</f>
        <v>53</v>
      </c>
      <c r="F4010">
        <f>INDEX(RanksTable!AA:AA,MATCH(B4010,RanksTable!B:B,0))</f>
        <v>7</v>
      </c>
      <c r="H4010" t="str">
        <f t="shared" si="62"/>
        <v>INSERT INTO "TeamRanks" (team_id,team_sport_id,team_rank) VALUES (440,53,7);</v>
      </c>
    </row>
    <row r="4011" spans="2:8" x14ac:dyDescent="0.25">
      <c r="B4011" t="s">
        <v>1210</v>
      </c>
      <c r="C4011">
        <f>INDEX(NationalTeams!B:B,MATCH(B4011,NationalTeams!C:C,0))</f>
        <v>441</v>
      </c>
      <c r="D4011" t="s">
        <v>1230</v>
      </c>
      <c r="E4011">
        <f>INDEX(TeamSports!B:B,MATCH(D4011,TeamSports!C:C,0))</f>
        <v>53</v>
      </c>
      <c r="F4011">
        <f>INDEX(RanksTable!AA:AA,MATCH(B4011,RanksTable!B:B,0))</f>
        <v>7</v>
      </c>
      <c r="H4011" t="str">
        <f t="shared" si="62"/>
        <v>INSERT INTO "TeamRanks" (team_id,team_sport_id,team_rank) VALUES (441,53,7);</v>
      </c>
    </row>
    <row r="4012" spans="2:8" x14ac:dyDescent="0.25">
      <c r="B4012" t="s">
        <v>1211</v>
      </c>
      <c r="C4012">
        <f>INDEX(NationalTeams!B:B,MATCH(B4012,NationalTeams!C:C,0))</f>
        <v>442</v>
      </c>
      <c r="D4012" t="s">
        <v>1230</v>
      </c>
      <c r="E4012">
        <f>INDEX(TeamSports!B:B,MATCH(D4012,TeamSports!C:C,0))</f>
        <v>53</v>
      </c>
      <c r="F4012">
        <f>INDEX(RanksTable!AA:AA,MATCH(B4012,RanksTable!B:B,0))</f>
        <v>7</v>
      </c>
      <c r="H4012" t="str">
        <f t="shared" si="62"/>
        <v>INSERT INTO "TeamRanks" (team_id,team_sport_id,team_rank) VALUES (442,53,7);</v>
      </c>
    </row>
    <row r="4013" spans="2:8" x14ac:dyDescent="0.25">
      <c r="B4013" t="s">
        <v>1212</v>
      </c>
      <c r="C4013">
        <f>INDEX(NationalTeams!B:B,MATCH(B4013,NationalTeams!C:C,0))</f>
        <v>443</v>
      </c>
      <c r="D4013" t="s">
        <v>1230</v>
      </c>
      <c r="E4013">
        <f>INDEX(TeamSports!B:B,MATCH(D4013,TeamSports!C:C,0))</f>
        <v>53</v>
      </c>
      <c r="F4013">
        <f>INDEX(RanksTable!AA:AA,MATCH(B4013,RanksTable!B:B,0))</f>
        <v>7</v>
      </c>
      <c r="H4013" t="str">
        <f t="shared" si="62"/>
        <v>INSERT INTO "TeamRanks" (team_id,team_sport_id,team_rank) VALUES (443,53,7);</v>
      </c>
    </row>
    <row r="4014" spans="2:8" x14ac:dyDescent="0.25">
      <c r="B4014" t="s">
        <v>1213</v>
      </c>
      <c r="C4014">
        <f>INDEX(NationalTeams!B:B,MATCH(B4014,NationalTeams!C:C,0))</f>
        <v>444</v>
      </c>
      <c r="D4014" t="s">
        <v>1230</v>
      </c>
      <c r="E4014">
        <f>INDEX(TeamSports!B:B,MATCH(D4014,TeamSports!C:C,0))</f>
        <v>53</v>
      </c>
      <c r="F4014">
        <f>INDEX(RanksTable!AA:AA,MATCH(B4014,RanksTable!B:B,0))</f>
        <v>7</v>
      </c>
      <c r="H4014" t="str">
        <f t="shared" si="62"/>
        <v>INSERT INTO "TeamRanks" (team_id,team_sport_id,team_rank) VALUES (444,53,7);</v>
      </c>
    </row>
    <row r="4015" spans="2:8" x14ac:dyDescent="0.25">
      <c r="B4015" t="s">
        <v>1214</v>
      </c>
      <c r="C4015">
        <f>INDEX(NationalTeams!B:B,MATCH(B4015,NationalTeams!C:C,0))</f>
        <v>445</v>
      </c>
      <c r="D4015" t="s">
        <v>1230</v>
      </c>
      <c r="E4015">
        <f>INDEX(TeamSports!B:B,MATCH(D4015,TeamSports!C:C,0))</f>
        <v>53</v>
      </c>
      <c r="F4015">
        <f>INDEX(RanksTable!AA:AA,MATCH(B4015,RanksTable!B:B,0))</f>
        <v>5</v>
      </c>
      <c r="H4015" t="str">
        <f t="shared" si="62"/>
        <v>INSERT INTO "TeamRanks" (team_id,team_sport_id,team_rank) VALUES (445,53,5);</v>
      </c>
    </row>
    <row r="4016" spans="2:8" x14ac:dyDescent="0.25">
      <c r="B4016" t="s">
        <v>1215</v>
      </c>
      <c r="C4016">
        <f>INDEX(NationalTeams!B:B,MATCH(B4016,NationalTeams!C:C,0))</f>
        <v>446</v>
      </c>
      <c r="D4016" t="s">
        <v>1230</v>
      </c>
      <c r="E4016">
        <f>INDEX(TeamSports!B:B,MATCH(D4016,TeamSports!C:C,0))</f>
        <v>53</v>
      </c>
      <c r="F4016">
        <f>INDEX(RanksTable!AA:AA,MATCH(B4016,RanksTable!B:B,0))</f>
        <v>5</v>
      </c>
      <c r="H4016" t="str">
        <f t="shared" si="62"/>
        <v>INSERT INTO "TeamRanks" (team_id,team_sport_id,team_rank) VALUES (446,53,5);</v>
      </c>
    </row>
    <row r="4017" spans="2:8" x14ac:dyDescent="0.25">
      <c r="B4017" t="s">
        <v>440</v>
      </c>
      <c r="C4017">
        <f>INDEX(NationalTeams!B:B,MATCH(B4017,NationalTeams!C:C,0))</f>
        <v>1</v>
      </c>
      <c r="D4017" t="s">
        <v>1247</v>
      </c>
      <c r="E4017">
        <f>INDEX(TeamSports!B:B,MATCH(D4017,TeamSports!C:C,0))</f>
        <v>32</v>
      </c>
      <c r="F4017">
        <f>INDEX(RanksTable!N:N,MATCH(B4017,RanksTable!B:B,0))</f>
        <v>7</v>
      </c>
      <c r="H4017" t="str">
        <f t="shared" si="62"/>
        <v>INSERT INTO "TeamRanks" (team_id,team_sport_id,team_rank) VALUES (1,32,7);</v>
      </c>
    </row>
    <row r="4018" spans="2:8" x14ac:dyDescent="0.25">
      <c r="B4018" t="s">
        <v>321</v>
      </c>
      <c r="C4018">
        <f>INDEX(NationalTeams!B:B,MATCH(B4018,NationalTeams!C:C,0))</f>
        <v>2</v>
      </c>
      <c r="D4018" t="s">
        <v>1247</v>
      </c>
      <c r="E4018">
        <f>INDEX(TeamSports!B:B,MATCH(D4018,TeamSports!C:C,0))</f>
        <v>32</v>
      </c>
      <c r="F4018">
        <f>INDEX(RanksTable!N:N,MATCH(B4018,RanksTable!B:B,0))</f>
        <v>7</v>
      </c>
      <c r="H4018" t="str">
        <f t="shared" si="62"/>
        <v>INSERT INTO "TeamRanks" (team_id,team_sport_id,team_rank) VALUES (2,32,7);</v>
      </c>
    </row>
    <row r="4019" spans="2:8" x14ac:dyDescent="0.25">
      <c r="B4019" t="s">
        <v>520</v>
      </c>
      <c r="C4019">
        <f>INDEX(NationalTeams!B:B,MATCH(B4019,NationalTeams!C:C,0))</f>
        <v>3</v>
      </c>
      <c r="D4019" t="s">
        <v>1247</v>
      </c>
      <c r="E4019">
        <f>INDEX(TeamSports!B:B,MATCH(D4019,TeamSports!C:C,0))</f>
        <v>32</v>
      </c>
      <c r="F4019">
        <f>INDEX(RanksTable!N:N,MATCH(B4019,RanksTable!B:B,0))</f>
        <v>7</v>
      </c>
      <c r="H4019" t="str">
        <f t="shared" si="62"/>
        <v>INSERT INTO "TeamRanks" (team_id,team_sport_id,team_rank) VALUES (3,32,7);</v>
      </c>
    </row>
    <row r="4020" spans="2:8" x14ac:dyDescent="0.25">
      <c r="B4020" t="s">
        <v>489</v>
      </c>
      <c r="C4020">
        <f>INDEX(NationalTeams!B:B,MATCH(B4020,NationalTeams!C:C,0))</f>
        <v>4</v>
      </c>
      <c r="D4020" t="s">
        <v>1247</v>
      </c>
      <c r="E4020">
        <f>INDEX(TeamSports!B:B,MATCH(D4020,TeamSports!C:C,0))</f>
        <v>32</v>
      </c>
      <c r="F4020">
        <f>INDEX(RanksTable!N:N,MATCH(B4020,RanksTable!B:B,0))</f>
        <v>5</v>
      </c>
      <c r="H4020" t="str">
        <f t="shared" si="62"/>
        <v>INSERT INTO "TeamRanks" (team_id,team_sport_id,team_rank) VALUES (4,32,5);</v>
      </c>
    </row>
    <row r="4021" spans="2:8" x14ac:dyDescent="0.25">
      <c r="B4021" t="s">
        <v>329</v>
      </c>
      <c r="C4021">
        <f>INDEX(NationalTeams!B:B,MATCH(B4021,NationalTeams!C:C,0))</f>
        <v>5</v>
      </c>
      <c r="D4021" t="s">
        <v>1247</v>
      </c>
      <c r="E4021">
        <f>INDEX(TeamSports!B:B,MATCH(D4021,TeamSports!C:C,0))</f>
        <v>32</v>
      </c>
      <c r="F4021">
        <f>INDEX(RanksTable!N:N,MATCH(B4021,RanksTable!B:B,0))</f>
        <v>7</v>
      </c>
      <c r="H4021" t="str">
        <f t="shared" si="62"/>
        <v>INSERT INTO "TeamRanks" (team_id,team_sport_id,team_rank) VALUES (5,32,7);</v>
      </c>
    </row>
    <row r="4022" spans="2:8" x14ac:dyDescent="0.25">
      <c r="B4022" t="s">
        <v>538</v>
      </c>
      <c r="C4022">
        <f>INDEX(NationalTeams!B:B,MATCH(B4022,NationalTeams!C:C,0))</f>
        <v>6</v>
      </c>
      <c r="D4022" t="s">
        <v>1247</v>
      </c>
      <c r="E4022">
        <f>INDEX(TeamSports!B:B,MATCH(D4022,TeamSports!C:C,0))</f>
        <v>32</v>
      </c>
      <c r="F4022">
        <f>INDEX(RanksTable!N:N,MATCH(B4022,RanksTable!B:B,0))</f>
        <v>7</v>
      </c>
      <c r="H4022" t="str">
        <f t="shared" si="62"/>
        <v>INSERT INTO "TeamRanks" (team_id,team_sport_id,team_rank) VALUES (6,32,7);</v>
      </c>
    </row>
    <row r="4023" spans="2:8" x14ac:dyDescent="0.25">
      <c r="B4023" t="s">
        <v>357</v>
      </c>
      <c r="C4023">
        <f>INDEX(NationalTeams!B:B,MATCH(B4023,NationalTeams!C:C,0))</f>
        <v>7</v>
      </c>
      <c r="D4023" t="s">
        <v>1247</v>
      </c>
      <c r="E4023">
        <f>INDEX(TeamSports!B:B,MATCH(D4023,TeamSports!C:C,0))</f>
        <v>32</v>
      </c>
      <c r="F4023">
        <f>INDEX(RanksTable!N:N,MATCH(B4023,RanksTable!B:B,0))</f>
        <v>7</v>
      </c>
      <c r="H4023" t="str">
        <f t="shared" si="62"/>
        <v>INSERT INTO "TeamRanks" (team_id,team_sport_id,team_rank) VALUES (7,32,7);</v>
      </c>
    </row>
    <row r="4024" spans="2:8" x14ac:dyDescent="0.25">
      <c r="B4024" t="s">
        <v>420</v>
      </c>
      <c r="C4024">
        <f>INDEX(NationalTeams!B:B,MATCH(B4024,NationalTeams!C:C,0))</f>
        <v>8</v>
      </c>
      <c r="D4024" t="s">
        <v>1247</v>
      </c>
      <c r="E4024">
        <f>INDEX(TeamSports!B:B,MATCH(D4024,TeamSports!C:C,0))</f>
        <v>32</v>
      </c>
      <c r="F4024">
        <f>INDEX(RanksTable!N:N,MATCH(B4024,RanksTable!B:B,0))</f>
        <v>7</v>
      </c>
      <c r="H4024" t="str">
        <f t="shared" si="62"/>
        <v>INSERT INTO "TeamRanks" (team_id,team_sport_id,team_rank) VALUES (8,32,7);</v>
      </c>
    </row>
    <row r="4025" spans="2:8" x14ac:dyDescent="0.25">
      <c r="B4025" t="s">
        <v>400</v>
      </c>
      <c r="C4025">
        <f>INDEX(NationalTeams!B:B,MATCH(B4025,NationalTeams!C:C,0))</f>
        <v>9</v>
      </c>
      <c r="D4025" t="s">
        <v>1247</v>
      </c>
      <c r="E4025">
        <f>INDEX(TeamSports!B:B,MATCH(D4025,TeamSports!C:C,0))</f>
        <v>32</v>
      </c>
      <c r="F4025">
        <f>INDEX(RanksTable!N:N,MATCH(B4025,RanksTable!B:B,0))</f>
        <v>7</v>
      </c>
      <c r="H4025" t="str">
        <f t="shared" si="62"/>
        <v>INSERT INTO "TeamRanks" (team_id,team_sport_id,team_rank) VALUES (9,32,7);</v>
      </c>
    </row>
    <row r="4026" spans="2:8" x14ac:dyDescent="0.25">
      <c r="B4026" t="s">
        <v>428</v>
      </c>
      <c r="C4026">
        <f>INDEX(NationalTeams!B:B,MATCH(B4026,NationalTeams!C:C,0))</f>
        <v>10</v>
      </c>
      <c r="D4026" t="s">
        <v>1247</v>
      </c>
      <c r="E4026">
        <f>INDEX(TeamSports!B:B,MATCH(D4026,TeamSports!C:C,0))</f>
        <v>32</v>
      </c>
      <c r="F4026">
        <f>INDEX(RanksTable!N:N,MATCH(B4026,RanksTable!B:B,0))</f>
        <v>7</v>
      </c>
      <c r="H4026" t="str">
        <f t="shared" si="62"/>
        <v>INSERT INTO "TeamRanks" (team_id,team_sport_id,team_rank) VALUES (10,32,7);</v>
      </c>
    </row>
    <row r="4027" spans="2:8" x14ac:dyDescent="0.25">
      <c r="B4027" t="s">
        <v>324</v>
      </c>
      <c r="C4027">
        <f>INDEX(NationalTeams!B:B,MATCH(B4027,NationalTeams!C:C,0))</f>
        <v>11</v>
      </c>
      <c r="D4027" t="s">
        <v>1247</v>
      </c>
      <c r="E4027">
        <f>INDEX(TeamSports!B:B,MATCH(D4027,TeamSports!C:C,0))</f>
        <v>32</v>
      </c>
      <c r="F4027">
        <f>INDEX(RanksTable!N:N,MATCH(B4027,RanksTable!B:B,0))</f>
        <v>7</v>
      </c>
      <c r="H4027" t="str">
        <f t="shared" si="62"/>
        <v>INSERT INTO "TeamRanks" (team_id,team_sport_id,team_rank) VALUES (11,32,7);</v>
      </c>
    </row>
    <row r="4028" spans="2:8" x14ac:dyDescent="0.25">
      <c r="B4028" t="s">
        <v>376</v>
      </c>
      <c r="C4028">
        <f>INDEX(NationalTeams!B:B,MATCH(B4028,NationalTeams!C:C,0))</f>
        <v>12</v>
      </c>
      <c r="D4028" t="s">
        <v>1247</v>
      </c>
      <c r="E4028">
        <f>INDEX(TeamSports!B:B,MATCH(D4028,TeamSports!C:C,0))</f>
        <v>32</v>
      </c>
      <c r="F4028">
        <f>INDEX(RanksTable!N:N,MATCH(B4028,RanksTable!B:B,0))</f>
        <v>6</v>
      </c>
      <c r="H4028" t="str">
        <f t="shared" si="62"/>
        <v>INSERT INTO "TeamRanks" (team_id,team_sport_id,team_rank) VALUES (12,32,6);</v>
      </c>
    </row>
    <row r="4029" spans="2:8" x14ac:dyDescent="0.25">
      <c r="B4029" t="s">
        <v>529</v>
      </c>
      <c r="C4029">
        <f>INDEX(NationalTeams!B:B,MATCH(B4029,NationalTeams!C:C,0))</f>
        <v>13</v>
      </c>
      <c r="D4029" t="s">
        <v>1247</v>
      </c>
      <c r="E4029">
        <f>INDEX(TeamSports!B:B,MATCH(D4029,TeamSports!C:C,0))</f>
        <v>32</v>
      </c>
      <c r="F4029">
        <f>INDEX(RanksTable!N:N,MATCH(B4029,RanksTable!B:B,0))</f>
        <v>7</v>
      </c>
      <c r="H4029" t="str">
        <f t="shared" si="62"/>
        <v>INSERT INTO "TeamRanks" (team_id,team_sport_id,team_rank) VALUES (13,32,7);</v>
      </c>
    </row>
    <row r="4030" spans="2:8" x14ac:dyDescent="0.25">
      <c r="B4030" t="s">
        <v>415</v>
      </c>
      <c r="C4030">
        <f>INDEX(NationalTeams!B:B,MATCH(B4030,NationalTeams!C:C,0))</f>
        <v>14</v>
      </c>
      <c r="D4030" t="s">
        <v>1247</v>
      </c>
      <c r="E4030">
        <f>INDEX(TeamSports!B:B,MATCH(D4030,TeamSports!C:C,0))</f>
        <v>32</v>
      </c>
      <c r="F4030">
        <f>INDEX(RanksTable!N:N,MATCH(B4030,RanksTable!B:B,0))</f>
        <v>7</v>
      </c>
      <c r="H4030" t="str">
        <f t="shared" si="62"/>
        <v>INSERT INTO "TeamRanks" (team_id,team_sport_id,team_rank) VALUES (14,32,7);</v>
      </c>
    </row>
    <row r="4031" spans="2:8" x14ac:dyDescent="0.25">
      <c r="B4031" t="s">
        <v>424</v>
      </c>
      <c r="C4031">
        <f>INDEX(NationalTeams!B:B,MATCH(B4031,NationalTeams!C:C,0))</f>
        <v>15</v>
      </c>
      <c r="D4031" t="s">
        <v>1247</v>
      </c>
      <c r="E4031">
        <f>INDEX(TeamSports!B:B,MATCH(D4031,TeamSports!C:C,0))</f>
        <v>32</v>
      </c>
      <c r="F4031">
        <f>INDEX(RanksTable!N:N,MATCH(B4031,RanksTable!B:B,0))</f>
        <v>7</v>
      </c>
      <c r="H4031" t="str">
        <f t="shared" si="62"/>
        <v>INSERT INTO "TeamRanks" (team_id,team_sport_id,team_rank) VALUES (15,32,7);</v>
      </c>
    </row>
    <row r="4032" spans="2:8" x14ac:dyDescent="0.25">
      <c r="B4032" t="s">
        <v>426</v>
      </c>
      <c r="C4032">
        <f>INDEX(NationalTeams!B:B,MATCH(B4032,NationalTeams!C:C,0))</f>
        <v>16</v>
      </c>
      <c r="D4032" t="s">
        <v>1247</v>
      </c>
      <c r="E4032">
        <f>INDEX(TeamSports!B:B,MATCH(D4032,TeamSports!C:C,0))</f>
        <v>32</v>
      </c>
      <c r="F4032">
        <f>INDEX(RanksTable!N:N,MATCH(B4032,RanksTable!B:B,0))</f>
        <v>7</v>
      </c>
      <c r="H4032" t="str">
        <f t="shared" si="62"/>
        <v>INSERT INTO "TeamRanks" (team_id,team_sport_id,team_rank) VALUES (16,32,7);</v>
      </c>
    </row>
    <row r="4033" spans="2:8" x14ac:dyDescent="0.25">
      <c r="B4033" t="s">
        <v>514</v>
      </c>
      <c r="C4033">
        <f>INDEX(NationalTeams!B:B,MATCH(B4033,NationalTeams!C:C,0))</f>
        <v>17</v>
      </c>
      <c r="D4033" t="s">
        <v>1247</v>
      </c>
      <c r="E4033">
        <f>INDEX(TeamSports!B:B,MATCH(D4033,TeamSports!C:C,0))</f>
        <v>32</v>
      </c>
      <c r="F4033">
        <f>INDEX(RanksTable!N:N,MATCH(B4033,RanksTable!B:B,0))</f>
        <v>7</v>
      </c>
      <c r="H4033" t="str">
        <f t="shared" si="62"/>
        <v>INSERT INTO "TeamRanks" (team_id,team_sport_id,team_rank) VALUES (17,32,7);</v>
      </c>
    </row>
    <row r="4034" spans="2:8" x14ac:dyDescent="0.25">
      <c r="B4034" t="s">
        <v>535</v>
      </c>
      <c r="C4034">
        <f>INDEX(NationalTeams!B:B,MATCH(B4034,NationalTeams!C:C,0))</f>
        <v>18</v>
      </c>
      <c r="D4034" t="s">
        <v>1247</v>
      </c>
      <c r="E4034">
        <f>INDEX(TeamSports!B:B,MATCH(D4034,TeamSports!C:C,0))</f>
        <v>32</v>
      </c>
      <c r="F4034">
        <f>INDEX(RanksTable!N:N,MATCH(B4034,RanksTable!B:B,0))</f>
        <v>7</v>
      </c>
      <c r="H4034" t="str">
        <f t="shared" si="62"/>
        <v>INSERT INTO "TeamRanks" (team_id,team_sport_id,team_rank) VALUES (18,32,7);</v>
      </c>
    </row>
    <row r="4035" spans="2:8" x14ac:dyDescent="0.25">
      <c r="B4035" t="s">
        <v>419</v>
      </c>
      <c r="C4035">
        <f>INDEX(NationalTeams!B:B,MATCH(B4035,NationalTeams!C:C,0))</f>
        <v>19</v>
      </c>
      <c r="D4035" t="s">
        <v>1247</v>
      </c>
      <c r="E4035">
        <f>INDEX(TeamSports!B:B,MATCH(D4035,TeamSports!C:C,0))</f>
        <v>32</v>
      </c>
      <c r="F4035">
        <f>INDEX(RanksTable!N:N,MATCH(B4035,RanksTable!B:B,0))</f>
        <v>7</v>
      </c>
      <c r="H4035" t="str">
        <f t="shared" si="62"/>
        <v>INSERT INTO "TeamRanks" (team_id,team_sport_id,team_rank) VALUES (19,32,7);</v>
      </c>
    </row>
    <row r="4036" spans="2:8" x14ac:dyDescent="0.25">
      <c r="B4036" t="s">
        <v>433</v>
      </c>
      <c r="C4036">
        <f>INDEX(NationalTeams!B:B,MATCH(B4036,NationalTeams!C:C,0))</f>
        <v>20</v>
      </c>
      <c r="D4036" t="s">
        <v>1247</v>
      </c>
      <c r="E4036">
        <f>INDEX(TeamSports!B:B,MATCH(D4036,TeamSports!C:C,0))</f>
        <v>32</v>
      </c>
      <c r="F4036">
        <f>INDEX(RanksTable!N:N,MATCH(B4036,RanksTable!B:B,0))</f>
        <v>7</v>
      </c>
      <c r="H4036" t="str">
        <f t="shared" ref="H4036:H4099" si="63">_xlfn.CONCAT($H$1,$L$1,$C$1,$L$1," ",$J$1,$C$2,$N$1,$E$2,$N$1,$F$2,$K$1,$I$1,$J$1,C4036,$N$1,E4036,$N$1,F4036,$K$1,$O$1)</f>
        <v>INSERT INTO "TeamRanks" (team_id,team_sport_id,team_rank) VALUES (20,32,7);</v>
      </c>
    </row>
    <row r="4037" spans="2:8" x14ac:dyDescent="0.25">
      <c r="B4037" t="s">
        <v>465</v>
      </c>
      <c r="C4037">
        <f>INDEX(NationalTeams!B:B,MATCH(B4037,NationalTeams!C:C,0))</f>
        <v>21</v>
      </c>
      <c r="D4037" t="s">
        <v>1247</v>
      </c>
      <c r="E4037">
        <f>INDEX(TeamSports!B:B,MATCH(D4037,TeamSports!C:C,0))</f>
        <v>32</v>
      </c>
      <c r="F4037">
        <f>INDEX(RanksTable!N:N,MATCH(B4037,RanksTable!B:B,0))</f>
        <v>7</v>
      </c>
      <c r="H4037" t="str">
        <f t="shared" si="63"/>
        <v>INSERT INTO "TeamRanks" (team_id,team_sport_id,team_rank) VALUES (21,32,7);</v>
      </c>
    </row>
    <row r="4038" spans="2:8" x14ac:dyDescent="0.25">
      <c r="B4038" t="s">
        <v>408</v>
      </c>
      <c r="C4038">
        <f>INDEX(NationalTeams!B:B,MATCH(B4038,NationalTeams!C:C,0))</f>
        <v>22</v>
      </c>
      <c r="D4038" t="s">
        <v>1247</v>
      </c>
      <c r="E4038">
        <f>INDEX(TeamSports!B:B,MATCH(D4038,TeamSports!C:C,0))</f>
        <v>32</v>
      </c>
      <c r="F4038">
        <f>INDEX(RanksTable!N:N,MATCH(B4038,RanksTable!B:B,0))</f>
        <v>7</v>
      </c>
      <c r="H4038" t="str">
        <f t="shared" si="63"/>
        <v>INSERT INTO "TeamRanks" (team_id,team_sport_id,team_rank) VALUES (22,32,7);</v>
      </c>
    </row>
    <row r="4039" spans="2:8" x14ac:dyDescent="0.25">
      <c r="B4039" t="s">
        <v>505</v>
      </c>
      <c r="C4039">
        <f>INDEX(NationalTeams!B:B,MATCH(B4039,NationalTeams!C:C,0))</f>
        <v>23</v>
      </c>
      <c r="D4039" t="s">
        <v>1247</v>
      </c>
      <c r="E4039">
        <f>INDEX(TeamSports!B:B,MATCH(D4039,TeamSports!C:C,0))</f>
        <v>32</v>
      </c>
      <c r="F4039">
        <f>INDEX(RanksTable!N:N,MATCH(B4039,RanksTable!B:B,0))</f>
        <v>7</v>
      </c>
      <c r="H4039" t="str">
        <f t="shared" si="63"/>
        <v>INSERT INTO "TeamRanks" (team_id,team_sport_id,team_rank) VALUES (23,32,7);</v>
      </c>
    </row>
    <row r="4040" spans="2:8" x14ac:dyDescent="0.25">
      <c r="B4040" t="s">
        <v>334</v>
      </c>
      <c r="C4040">
        <f>INDEX(NationalTeams!B:B,MATCH(B4040,NationalTeams!C:C,0))</f>
        <v>24</v>
      </c>
      <c r="D4040" t="s">
        <v>1247</v>
      </c>
      <c r="E4040">
        <f>INDEX(TeamSports!B:B,MATCH(D4040,TeamSports!C:C,0))</f>
        <v>32</v>
      </c>
      <c r="F4040">
        <f>INDEX(RanksTable!N:N,MATCH(B4040,RanksTable!B:B,0))</f>
        <v>7</v>
      </c>
      <c r="H4040" t="str">
        <f t="shared" si="63"/>
        <v>INSERT INTO "TeamRanks" (team_id,team_sport_id,team_rank) VALUES (24,32,7);</v>
      </c>
    </row>
    <row r="4041" spans="2:8" x14ac:dyDescent="0.25">
      <c r="B4041" t="s">
        <v>337</v>
      </c>
      <c r="C4041">
        <f>INDEX(NationalTeams!B:B,MATCH(B4041,NationalTeams!C:C,0))</f>
        <v>25</v>
      </c>
      <c r="D4041" t="s">
        <v>1247</v>
      </c>
      <c r="E4041">
        <f>INDEX(TeamSports!B:B,MATCH(D4041,TeamSports!C:C,0))</f>
        <v>32</v>
      </c>
      <c r="F4041">
        <f>INDEX(RanksTable!N:N,MATCH(B4041,RanksTable!B:B,0))</f>
        <v>7</v>
      </c>
      <c r="H4041" t="str">
        <f t="shared" si="63"/>
        <v>INSERT INTO "TeamRanks" (team_id,team_sport_id,team_rank) VALUES (25,32,7);</v>
      </c>
    </row>
    <row r="4042" spans="2:8" x14ac:dyDescent="0.25">
      <c r="B4042" t="s">
        <v>403</v>
      </c>
      <c r="C4042">
        <f>INDEX(NationalTeams!B:B,MATCH(B4042,NationalTeams!C:C,0))</f>
        <v>26</v>
      </c>
      <c r="D4042" t="s">
        <v>1247</v>
      </c>
      <c r="E4042">
        <f>INDEX(TeamSports!B:B,MATCH(D4042,TeamSports!C:C,0))</f>
        <v>32</v>
      </c>
      <c r="F4042">
        <f>INDEX(RanksTable!N:N,MATCH(B4042,RanksTable!B:B,0))</f>
        <v>7</v>
      </c>
      <c r="H4042" t="str">
        <f t="shared" si="63"/>
        <v>INSERT INTO "TeamRanks" (team_id,team_sport_id,team_rank) VALUES (26,32,7);</v>
      </c>
    </row>
    <row r="4043" spans="2:8" x14ac:dyDescent="0.25">
      <c r="B4043" t="s">
        <v>525</v>
      </c>
      <c r="C4043">
        <f>INDEX(NationalTeams!B:B,MATCH(B4043,NationalTeams!C:C,0))</f>
        <v>27</v>
      </c>
      <c r="D4043" t="s">
        <v>1247</v>
      </c>
      <c r="E4043">
        <f>INDEX(TeamSports!B:B,MATCH(D4043,TeamSports!C:C,0))</f>
        <v>32</v>
      </c>
      <c r="F4043">
        <f>INDEX(RanksTable!N:N,MATCH(B4043,RanksTable!B:B,0))</f>
        <v>7</v>
      </c>
      <c r="H4043" t="str">
        <f t="shared" si="63"/>
        <v>INSERT INTO "TeamRanks" (team_id,team_sport_id,team_rank) VALUES (27,32,7);</v>
      </c>
    </row>
    <row r="4044" spans="2:8" x14ac:dyDescent="0.25">
      <c r="B4044" t="s">
        <v>453</v>
      </c>
      <c r="C4044">
        <f>INDEX(NationalTeams!B:B,MATCH(B4044,NationalTeams!C:C,0))</f>
        <v>28</v>
      </c>
      <c r="D4044" t="s">
        <v>1247</v>
      </c>
      <c r="E4044">
        <f>INDEX(TeamSports!B:B,MATCH(D4044,TeamSports!C:C,0))</f>
        <v>32</v>
      </c>
      <c r="F4044">
        <f>INDEX(RanksTable!N:N,MATCH(B4044,RanksTable!B:B,0))</f>
        <v>7</v>
      </c>
      <c r="H4044" t="str">
        <f t="shared" si="63"/>
        <v>INSERT INTO "TeamRanks" (team_id,team_sport_id,team_rank) VALUES (28,32,7);</v>
      </c>
    </row>
    <row r="4045" spans="2:8" x14ac:dyDescent="0.25">
      <c r="B4045" t="s">
        <v>353</v>
      </c>
      <c r="C4045">
        <f>INDEX(NationalTeams!B:B,MATCH(B4045,NationalTeams!C:C,0))</f>
        <v>29</v>
      </c>
      <c r="D4045" t="s">
        <v>1247</v>
      </c>
      <c r="E4045">
        <f>INDEX(TeamSports!B:B,MATCH(D4045,TeamSports!C:C,0))</f>
        <v>32</v>
      </c>
      <c r="F4045">
        <f>INDEX(RanksTable!N:N,MATCH(B4045,RanksTable!B:B,0))</f>
        <v>7</v>
      </c>
      <c r="H4045" t="str">
        <f t="shared" si="63"/>
        <v>INSERT INTO "TeamRanks" (team_id,team_sport_id,team_rank) VALUES (29,32,7);</v>
      </c>
    </row>
    <row r="4046" spans="2:8" x14ac:dyDescent="0.25">
      <c r="B4046" t="s">
        <v>516</v>
      </c>
      <c r="C4046">
        <f>INDEX(NationalTeams!B:B,MATCH(B4046,NationalTeams!C:C,0))</f>
        <v>30</v>
      </c>
      <c r="D4046" t="s">
        <v>1247</v>
      </c>
      <c r="E4046">
        <f>INDEX(TeamSports!B:B,MATCH(D4046,TeamSports!C:C,0))</f>
        <v>32</v>
      </c>
      <c r="F4046">
        <f>INDEX(RanksTable!N:N,MATCH(B4046,RanksTable!B:B,0))</f>
        <v>7</v>
      </c>
      <c r="H4046" t="str">
        <f t="shared" si="63"/>
        <v>INSERT INTO "TeamRanks" (team_id,team_sport_id,team_rank) VALUES (30,32,7);</v>
      </c>
    </row>
    <row r="4047" spans="2:8" x14ac:dyDescent="0.25">
      <c r="B4047" t="s">
        <v>340</v>
      </c>
      <c r="C4047">
        <f>INDEX(NationalTeams!B:B,MATCH(B4047,NationalTeams!C:C,0))</f>
        <v>31</v>
      </c>
      <c r="D4047" t="s">
        <v>1247</v>
      </c>
      <c r="E4047">
        <f>INDEX(TeamSports!B:B,MATCH(D4047,TeamSports!C:C,0))</f>
        <v>32</v>
      </c>
      <c r="F4047">
        <f>INDEX(RanksTable!N:N,MATCH(B4047,RanksTable!B:B,0))</f>
        <v>7</v>
      </c>
      <c r="H4047" t="str">
        <f t="shared" si="63"/>
        <v>INSERT INTO "TeamRanks" (team_id,team_sport_id,team_rank) VALUES (31,32,7);</v>
      </c>
    </row>
    <row r="4048" spans="2:8" x14ac:dyDescent="0.25">
      <c r="B4048" t="s">
        <v>327</v>
      </c>
      <c r="C4048">
        <f>INDEX(NationalTeams!B:B,MATCH(B4048,NationalTeams!C:C,0))</f>
        <v>32</v>
      </c>
      <c r="D4048" t="s">
        <v>1247</v>
      </c>
      <c r="E4048">
        <f>INDEX(TeamSports!B:B,MATCH(D4048,TeamSports!C:C,0))</f>
        <v>32</v>
      </c>
      <c r="F4048">
        <f>INDEX(RanksTable!N:N,MATCH(B4048,RanksTable!B:B,0))</f>
        <v>7</v>
      </c>
      <c r="H4048" t="str">
        <f t="shared" si="63"/>
        <v>INSERT INTO "TeamRanks" (team_id,team_sport_id,team_rank) VALUES (32,32,7);</v>
      </c>
    </row>
    <row r="4049" spans="2:8" x14ac:dyDescent="0.25">
      <c r="B4049" t="s">
        <v>478</v>
      </c>
      <c r="C4049">
        <f>INDEX(NationalTeams!B:B,MATCH(B4049,NationalTeams!C:C,0))</f>
        <v>33</v>
      </c>
      <c r="D4049" t="s">
        <v>1247</v>
      </c>
      <c r="E4049">
        <f>INDEX(TeamSports!B:B,MATCH(D4049,TeamSports!C:C,0))</f>
        <v>32</v>
      </c>
      <c r="F4049">
        <f>INDEX(RanksTable!N:N,MATCH(B4049,RanksTable!B:B,0))</f>
        <v>7</v>
      </c>
      <c r="H4049" t="str">
        <f t="shared" si="63"/>
        <v>INSERT INTO "TeamRanks" (team_id,team_sport_id,team_rank) VALUES (33,32,7);</v>
      </c>
    </row>
    <row r="4050" spans="2:8" x14ac:dyDescent="0.25">
      <c r="B4050" t="s">
        <v>510</v>
      </c>
      <c r="C4050">
        <f>INDEX(NationalTeams!B:B,MATCH(B4050,NationalTeams!C:C,0))</f>
        <v>34</v>
      </c>
      <c r="D4050" t="s">
        <v>1247</v>
      </c>
      <c r="E4050">
        <f>INDEX(TeamSports!B:B,MATCH(D4050,TeamSports!C:C,0))</f>
        <v>32</v>
      </c>
      <c r="F4050">
        <f>INDEX(RanksTable!N:N,MATCH(B4050,RanksTable!B:B,0))</f>
        <v>7</v>
      </c>
      <c r="H4050" t="str">
        <f t="shared" si="63"/>
        <v>INSERT INTO "TeamRanks" (team_id,team_sport_id,team_rank) VALUES (34,32,7);</v>
      </c>
    </row>
    <row r="4051" spans="2:8" x14ac:dyDescent="0.25">
      <c r="B4051" t="s">
        <v>366</v>
      </c>
      <c r="C4051">
        <f>INDEX(NationalTeams!B:B,MATCH(B4051,NationalTeams!C:C,0))</f>
        <v>35</v>
      </c>
      <c r="D4051" t="s">
        <v>1247</v>
      </c>
      <c r="E4051">
        <f>INDEX(TeamSports!B:B,MATCH(D4051,TeamSports!C:C,0))</f>
        <v>32</v>
      </c>
      <c r="F4051">
        <f>INDEX(RanksTable!N:N,MATCH(B4051,RanksTable!B:B,0))</f>
        <v>7</v>
      </c>
      <c r="H4051" t="str">
        <f t="shared" si="63"/>
        <v>INSERT INTO "TeamRanks" (team_id,team_sport_id,team_rank) VALUES (35,32,7);</v>
      </c>
    </row>
    <row r="4052" spans="2:8" x14ac:dyDescent="0.25">
      <c r="B4052" t="s">
        <v>341</v>
      </c>
      <c r="C4052">
        <f>INDEX(NationalTeams!B:B,MATCH(B4052,NationalTeams!C:C,0))</f>
        <v>36</v>
      </c>
      <c r="D4052" t="s">
        <v>1247</v>
      </c>
      <c r="E4052">
        <f>INDEX(TeamSports!B:B,MATCH(D4052,TeamSports!C:C,0))</f>
        <v>32</v>
      </c>
      <c r="F4052">
        <f>INDEX(RanksTable!N:N,MATCH(B4052,RanksTable!B:B,0))</f>
        <v>7</v>
      </c>
      <c r="H4052" t="str">
        <f t="shared" si="63"/>
        <v>INSERT INTO "TeamRanks" (team_id,team_sport_id,team_rank) VALUES (36,32,7);</v>
      </c>
    </row>
    <row r="4053" spans="2:8" x14ac:dyDescent="0.25">
      <c r="B4053" t="s">
        <v>454</v>
      </c>
      <c r="C4053">
        <f>INDEX(NationalTeams!B:B,MATCH(B4053,NationalTeams!C:C,0))</f>
        <v>37</v>
      </c>
      <c r="D4053" t="s">
        <v>1247</v>
      </c>
      <c r="E4053">
        <f>INDEX(TeamSports!B:B,MATCH(D4053,TeamSports!C:C,0))</f>
        <v>32</v>
      </c>
      <c r="F4053">
        <f>INDEX(RanksTable!N:N,MATCH(B4053,RanksTable!B:B,0))</f>
        <v>7</v>
      </c>
      <c r="H4053" t="str">
        <f t="shared" si="63"/>
        <v>INSERT INTO "TeamRanks" (team_id,team_sport_id,team_rank) VALUES (37,32,7);</v>
      </c>
    </row>
    <row r="4054" spans="2:8" x14ac:dyDescent="0.25">
      <c r="B4054" t="s">
        <v>371</v>
      </c>
      <c r="C4054">
        <f>INDEX(NationalTeams!B:B,MATCH(B4054,NationalTeams!C:C,0))</f>
        <v>38</v>
      </c>
      <c r="D4054" t="s">
        <v>1247</v>
      </c>
      <c r="E4054">
        <f>INDEX(TeamSports!B:B,MATCH(D4054,TeamSports!C:C,0))</f>
        <v>32</v>
      </c>
      <c r="F4054">
        <f>INDEX(RanksTable!N:N,MATCH(B4054,RanksTable!B:B,0))</f>
        <v>7</v>
      </c>
      <c r="H4054" t="str">
        <f t="shared" si="63"/>
        <v>INSERT INTO "TeamRanks" (team_id,team_sport_id,team_rank) VALUES (38,32,7);</v>
      </c>
    </row>
    <row r="4055" spans="2:8" x14ac:dyDescent="0.25">
      <c r="B4055" t="s">
        <v>462</v>
      </c>
      <c r="C4055">
        <f>INDEX(NationalTeams!B:B,MATCH(B4055,NationalTeams!C:C,0))</f>
        <v>39</v>
      </c>
      <c r="D4055" t="s">
        <v>1247</v>
      </c>
      <c r="E4055">
        <f>INDEX(TeamSports!B:B,MATCH(D4055,TeamSports!C:C,0))</f>
        <v>32</v>
      </c>
      <c r="F4055">
        <f>INDEX(RanksTable!N:N,MATCH(B4055,RanksTable!B:B,0))</f>
        <v>7</v>
      </c>
      <c r="H4055" t="str">
        <f t="shared" si="63"/>
        <v>INSERT INTO "TeamRanks" (team_id,team_sport_id,team_rank) VALUES (39,32,7);</v>
      </c>
    </row>
    <row r="4056" spans="2:8" x14ac:dyDescent="0.25">
      <c r="B4056" t="s">
        <v>322</v>
      </c>
      <c r="C4056">
        <f>INDEX(NationalTeams!B:B,MATCH(B4056,NationalTeams!C:C,0))</f>
        <v>40</v>
      </c>
      <c r="D4056" t="s">
        <v>1247</v>
      </c>
      <c r="E4056">
        <f>INDEX(TeamSports!B:B,MATCH(D4056,TeamSports!C:C,0))</f>
        <v>32</v>
      </c>
      <c r="F4056">
        <f>INDEX(RanksTable!N:N,MATCH(B4056,RanksTable!B:B,0))</f>
        <v>7</v>
      </c>
      <c r="H4056" t="str">
        <f t="shared" si="63"/>
        <v>INSERT INTO "TeamRanks" (team_id,team_sport_id,team_rank) VALUES (40,32,7);</v>
      </c>
    </row>
    <row r="4057" spans="2:8" x14ac:dyDescent="0.25">
      <c r="B4057" t="s">
        <v>355</v>
      </c>
      <c r="C4057">
        <f>INDEX(NationalTeams!B:B,MATCH(B4057,NationalTeams!C:C,0))</f>
        <v>41</v>
      </c>
      <c r="D4057" t="s">
        <v>1247</v>
      </c>
      <c r="E4057">
        <f>INDEX(TeamSports!B:B,MATCH(D4057,TeamSports!C:C,0))</f>
        <v>32</v>
      </c>
      <c r="F4057">
        <f>INDEX(RanksTable!N:N,MATCH(B4057,RanksTable!B:B,0))</f>
        <v>6</v>
      </c>
      <c r="H4057" t="str">
        <f t="shared" si="63"/>
        <v>INSERT INTO "TeamRanks" (team_id,team_sport_id,team_rank) VALUES (41,32,6);</v>
      </c>
    </row>
    <row r="4058" spans="2:8" x14ac:dyDescent="0.25">
      <c r="B4058" t="s">
        <v>344</v>
      </c>
      <c r="C4058">
        <f>INDEX(NationalTeams!B:B,MATCH(B4058,NationalTeams!C:C,0))</f>
        <v>42</v>
      </c>
      <c r="D4058" t="s">
        <v>1247</v>
      </c>
      <c r="E4058">
        <f>INDEX(TeamSports!B:B,MATCH(D4058,TeamSports!C:C,0))</f>
        <v>32</v>
      </c>
      <c r="F4058">
        <f>INDEX(RanksTable!N:N,MATCH(B4058,RanksTable!B:B,0))</f>
        <v>7</v>
      </c>
      <c r="H4058" t="str">
        <f t="shared" si="63"/>
        <v>INSERT INTO "TeamRanks" (team_id,team_sport_id,team_rank) VALUES (42,32,7);</v>
      </c>
    </row>
    <row r="4059" spans="2:8" x14ac:dyDescent="0.25">
      <c r="B4059" t="s">
        <v>330</v>
      </c>
      <c r="C4059">
        <f>INDEX(NationalTeams!B:B,MATCH(B4059,NationalTeams!C:C,0))</f>
        <v>43</v>
      </c>
      <c r="D4059" t="s">
        <v>1247</v>
      </c>
      <c r="E4059">
        <f>INDEX(TeamSports!B:B,MATCH(D4059,TeamSports!C:C,0))</f>
        <v>32</v>
      </c>
      <c r="F4059">
        <f>INDEX(RanksTable!N:N,MATCH(B4059,RanksTable!B:B,0))</f>
        <v>7</v>
      </c>
      <c r="H4059" t="str">
        <f t="shared" si="63"/>
        <v>INSERT INTO "TeamRanks" (team_id,team_sport_id,team_rank) VALUES (43,32,7);</v>
      </c>
    </row>
    <row r="4060" spans="2:8" x14ac:dyDescent="0.25">
      <c r="B4060" t="s">
        <v>429</v>
      </c>
      <c r="C4060">
        <f>INDEX(NationalTeams!B:B,MATCH(B4060,NationalTeams!C:C,0))</f>
        <v>44</v>
      </c>
      <c r="D4060" t="s">
        <v>1247</v>
      </c>
      <c r="E4060">
        <f>INDEX(TeamSports!B:B,MATCH(D4060,TeamSports!C:C,0))</f>
        <v>32</v>
      </c>
      <c r="F4060">
        <f>INDEX(RanksTable!N:N,MATCH(B4060,RanksTable!B:B,0))</f>
        <v>7</v>
      </c>
      <c r="H4060" t="str">
        <f t="shared" si="63"/>
        <v>INSERT INTO "TeamRanks" (team_id,team_sport_id,team_rank) VALUES (44,32,7);</v>
      </c>
    </row>
    <row r="4061" spans="2:8" x14ac:dyDescent="0.25">
      <c r="B4061" t="s">
        <v>534</v>
      </c>
      <c r="C4061">
        <f>INDEX(NationalTeams!B:B,MATCH(B4061,NationalTeams!C:C,0))</f>
        <v>45</v>
      </c>
      <c r="D4061" t="s">
        <v>1247</v>
      </c>
      <c r="E4061">
        <f>INDEX(TeamSports!B:B,MATCH(D4061,TeamSports!C:C,0))</f>
        <v>32</v>
      </c>
      <c r="F4061">
        <f>INDEX(RanksTable!N:N,MATCH(B4061,RanksTable!B:B,0))</f>
        <v>7</v>
      </c>
      <c r="H4061" t="str">
        <f t="shared" si="63"/>
        <v>INSERT INTO "TeamRanks" (team_id,team_sport_id,team_rank) VALUES (45,32,7);</v>
      </c>
    </row>
    <row r="4062" spans="2:8" x14ac:dyDescent="0.25">
      <c r="B4062" t="s">
        <v>328</v>
      </c>
      <c r="C4062">
        <f>INDEX(NationalTeams!B:B,MATCH(B4062,NationalTeams!C:C,0))</f>
        <v>46</v>
      </c>
      <c r="D4062" t="s">
        <v>1247</v>
      </c>
      <c r="E4062">
        <f>INDEX(TeamSports!B:B,MATCH(D4062,TeamSports!C:C,0))</f>
        <v>32</v>
      </c>
      <c r="F4062">
        <f>INDEX(RanksTable!N:N,MATCH(B4062,RanksTable!B:B,0))</f>
        <v>4</v>
      </c>
      <c r="H4062" t="str">
        <f t="shared" si="63"/>
        <v>INSERT INTO "TeamRanks" (team_id,team_sport_id,team_rank) VALUES (46,32,4);</v>
      </c>
    </row>
    <row r="4063" spans="2:8" x14ac:dyDescent="0.25">
      <c r="B4063" t="s">
        <v>368</v>
      </c>
      <c r="C4063">
        <f>INDEX(NationalTeams!B:B,MATCH(B4063,NationalTeams!C:C,0))</f>
        <v>47</v>
      </c>
      <c r="D4063" t="s">
        <v>1247</v>
      </c>
      <c r="E4063">
        <f>INDEX(TeamSports!B:B,MATCH(D4063,TeamSports!C:C,0))</f>
        <v>32</v>
      </c>
      <c r="F4063">
        <f>INDEX(RanksTable!N:N,MATCH(B4063,RanksTable!B:B,0))</f>
        <v>7</v>
      </c>
      <c r="H4063" t="str">
        <f t="shared" si="63"/>
        <v>INSERT INTO "TeamRanks" (team_id,team_sport_id,team_rank) VALUES (47,32,7);</v>
      </c>
    </row>
    <row r="4064" spans="2:8" x14ac:dyDescent="0.25">
      <c r="B4064" t="s">
        <v>369</v>
      </c>
      <c r="C4064">
        <f>INDEX(NationalTeams!B:B,MATCH(B4064,NationalTeams!C:C,0))</f>
        <v>48</v>
      </c>
      <c r="D4064" t="s">
        <v>1247</v>
      </c>
      <c r="E4064">
        <f>INDEX(TeamSports!B:B,MATCH(D4064,TeamSports!C:C,0))</f>
        <v>32</v>
      </c>
      <c r="F4064">
        <f>INDEX(RanksTable!N:N,MATCH(B4064,RanksTable!B:B,0))</f>
        <v>7</v>
      </c>
      <c r="H4064" t="str">
        <f t="shared" si="63"/>
        <v>INSERT INTO "TeamRanks" (team_id,team_sport_id,team_rank) VALUES (48,32,7);</v>
      </c>
    </row>
    <row r="4065" spans="2:8" x14ac:dyDescent="0.25">
      <c r="B4065" t="s">
        <v>447</v>
      </c>
      <c r="C4065">
        <f>INDEX(NationalTeams!B:B,MATCH(B4065,NationalTeams!C:C,0))</f>
        <v>49</v>
      </c>
      <c r="D4065" t="s">
        <v>1247</v>
      </c>
      <c r="E4065">
        <f>INDEX(TeamSports!B:B,MATCH(D4065,TeamSports!C:C,0))</f>
        <v>32</v>
      </c>
      <c r="F4065">
        <f>INDEX(RanksTable!N:N,MATCH(B4065,RanksTable!B:B,0))</f>
        <v>7</v>
      </c>
      <c r="H4065" t="str">
        <f t="shared" si="63"/>
        <v>INSERT INTO "TeamRanks" (team_id,team_sport_id,team_rank) VALUES (49,32,7);</v>
      </c>
    </row>
    <row r="4066" spans="2:8" x14ac:dyDescent="0.25">
      <c r="B4066" t="s">
        <v>425</v>
      </c>
      <c r="C4066">
        <f>INDEX(NationalTeams!B:B,MATCH(B4066,NationalTeams!C:C,0))</f>
        <v>50</v>
      </c>
      <c r="D4066" t="s">
        <v>1247</v>
      </c>
      <c r="E4066">
        <f>INDEX(TeamSports!B:B,MATCH(D4066,TeamSports!C:C,0))</f>
        <v>32</v>
      </c>
      <c r="F4066">
        <f>INDEX(RanksTable!N:N,MATCH(B4066,RanksTable!B:B,0))</f>
        <v>7</v>
      </c>
      <c r="H4066" t="str">
        <f t="shared" si="63"/>
        <v>INSERT INTO "TeamRanks" (team_id,team_sport_id,team_rank) VALUES (50,32,7);</v>
      </c>
    </row>
    <row r="4067" spans="2:8" x14ac:dyDescent="0.25">
      <c r="B4067" t="s">
        <v>323</v>
      </c>
      <c r="C4067">
        <f>INDEX(NationalTeams!B:B,MATCH(B4067,NationalTeams!C:C,0))</f>
        <v>51</v>
      </c>
      <c r="D4067" t="s">
        <v>1247</v>
      </c>
      <c r="E4067">
        <f>INDEX(TeamSports!B:B,MATCH(D4067,TeamSports!C:C,0))</f>
        <v>32</v>
      </c>
      <c r="F4067">
        <f>INDEX(RanksTable!N:N,MATCH(B4067,RanksTable!B:B,0))</f>
        <v>7</v>
      </c>
      <c r="H4067" t="str">
        <f t="shared" si="63"/>
        <v>INSERT INTO "TeamRanks" (team_id,team_sport_id,team_rank) VALUES (51,32,7);</v>
      </c>
    </row>
    <row r="4068" spans="2:8" x14ac:dyDescent="0.25">
      <c r="B4068" t="s">
        <v>354</v>
      </c>
      <c r="C4068">
        <f>INDEX(NationalTeams!B:B,MATCH(B4068,NationalTeams!C:C,0))</f>
        <v>52</v>
      </c>
      <c r="D4068" t="s">
        <v>1247</v>
      </c>
      <c r="E4068">
        <f>INDEX(TeamSports!B:B,MATCH(D4068,TeamSports!C:C,0))</f>
        <v>32</v>
      </c>
      <c r="F4068">
        <f>INDEX(RanksTable!N:N,MATCH(B4068,RanksTable!B:B,0))</f>
        <v>7</v>
      </c>
      <c r="H4068" t="str">
        <f t="shared" si="63"/>
        <v>INSERT INTO "TeamRanks" (team_id,team_sport_id,team_rank) VALUES (52,32,7);</v>
      </c>
    </row>
    <row r="4069" spans="2:8" x14ac:dyDescent="0.25">
      <c r="B4069" t="s">
        <v>498</v>
      </c>
      <c r="C4069">
        <f>INDEX(NationalTeams!B:B,MATCH(B4069,NationalTeams!C:C,0))</f>
        <v>53</v>
      </c>
      <c r="D4069" t="s">
        <v>1247</v>
      </c>
      <c r="E4069">
        <f>INDEX(TeamSports!B:B,MATCH(D4069,TeamSports!C:C,0))</f>
        <v>32</v>
      </c>
      <c r="F4069">
        <f>INDEX(RanksTable!N:N,MATCH(B4069,RanksTable!B:B,0))</f>
        <v>7</v>
      </c>
      <c r="H4069" t="str">
        <f t="shared" si="63"/>
        <v>INSERT INTO "TeamRanks" (team_id,team_sport_id,team_rank) VALUES (53,32,7);</v>
      </c>
    </row>
    <row r="4070" spans="2:8" x14ac:dyDescent="0.25">
      <c r="B4070" t="s">
        <v>406</v>
      </c>
      <c r="C4070">
        <f>INDEX(NationalTeams!B:B,MATCH(B4070,NationalTeams!C:C,0))</f>
        <v>54</v>
      </c>
      <c r="D4070" t="s">
        <v>1247</v>
      </c>
      <c r="E4070">
        <f>INDEX(TeamSports!B:B,MATCH(D4070,TeamSports!C:C,0))</f>
        <v>32</v>
      </c>
      <c r="F4070">
        <f>INDEX(RanksTable!N:N,MATCH(B4070,RanksTable!B:B,0))</f>
        <v>7</v>
      </c>
      <c r="H4070" t="str">
        <f t="shared" si="63"/>
        <v>INSERT INTO "TeamRanks" (team_id,team_sport_id,team_rank) VALUES (54,32,7);</v>
      </c>
    </row>
    <row r="4071" spans="2:8" x14ac:dyDescent="0.25">
      <c r="B4071" t="s">
        <v>404</v>
      </c>
      <c r="C4071">
        <f>INDEX(NationalTeams!B:B,MATCH(B4071,NationalTeams!C:C,0))</f>
        <v>55</v>
      </c>
      <c r="D4071" t="s">
        <v>1247</v>
      </c>
      <c r="E4071">
        <f>INDEX(TeamSports!B:B,MATCH(D4071,TeamSports!C:C,0))</f>
        <v>32</v>
      </c>
      <c r="F4071">
        <f>INDEX(RanksTable!N:N,MATCH(B4071,RanksTable!B:B,0))</f>
        <v>7</v>
      </c>
      <c r="H4071" t="str">
        <f t="shared" si="63"/>
        <v>INSERT INTO "TeamRanks" (team_id,team_sport_id,team_rank) VALUES (55,32,7);</v>
      </c>
    </row>
    <row r="4072" spans="2:8" x14ac:dyDescent="0.25">
      <c r="B4072" t="s">
        <v>495</v>
      </c>
      <c r="C4072">
        <f>INDEX(NationalTeams!B:B,MATCH(B4072,NationalTeams!C:C,0))</f>
        <v>56</v>
      </c>
      <c r="D4072" t="s">
        <v>1247</v>
      </c>
      <c r="E4072">
        <f>INDEX(TeamSports!B:B,MATCH(D4072,TeamSports!C:C,0))</f>
        <v>32</v>
      </c>
      <c r="F4072">
        <f>INDEX(RanksTable!N:N,MATCH(B4072,RanksTable!B:B,0))</f>
        <v>7</v>
      </c>
      <c r="H4072" t="str">
        <f t="shared" si="63"/>
        <v>INSERT INTO "TeamRanks" (team_id,team_sport_id,team_rank) VALUES (56,32,7);</v>
      </c>
    </row>
    <row r="4073" spans="2:8" x14ac:dyDescent="0.25">
      <c r="B4073" t="s">
        <v>413</v>
      </c>
      <c r="C4073">
        <f>INDEX(NationalTeams!B:B,MATCH(B4073,NationalTeams!C:C,0))</f>
        <v>57</v>
      </c>
      <c r="D4073" t="s">
        <v>1247</v>
      </c>
      <c r="E4073">
        <f>INDEX(TeamSports!B:B,MATCH(D4073,TeamSports!C:C,0))</f>
        <v>32</v>
      </c>
      <c r="F4073">
        <f>INDEX(RanksTable!N:N,MATCH(B4073,RanksTable!B:B,0))</f>
        <v>7</v>
      </c>
      <c r="H4073" t="str">
        <f t="shared" si="63"/>
        <v>INSERT INTO "TeamRanks" (team_id,team_sport_id,team_rank) VALUES (57,32,7);</v>
      </c>
    </row>
    <row r="4074" spans="2:8" x14ac:dyDescent="0.25">
      <c r="B4074" t="s">
        <v>331</v>
      </c>
      <c r="C4074">
        <f>INDEX(NationalTeams!B:B,MATCH(B4074,NationalTeams!C:C,0))</f>
        <v>58</v>
      </c>
      <c r="D4074" t="s">
        <v>1247</v>
      </c>
      <c r="E4074">
        <f>INDEX(TeamSports!B:B,MATCH(D4074,TeamSports!C:C,0))</f>
        <v>32</v>
      </c>
      <c r="F4074">
        <f>INDEX(RanksTable!N:N,MATCH(B4074,RanksTable!B:B,0))</f>
        <v>7</v>
      </c>
      <c r="H4074" t="str">
        <f t="shared" si="63"/>
        <v>INSERT INTO "TeamRanks" (team_id,team_sport_id,team_rank) VALUES (58,32,7);</v>
      </c>
    </row>
    <row r="4075" spans="2:8" x14ac:dyDescent="0.25">
      <c r="B4075" t="s">
        <v>365</v>
      </c>
      <c r="C4075">
        <f>INDEX(NationalTeams!B:B,MATCH(B4075,NationalTeams!C:C,0))</f>
        <v>59</v>
      </c>
      <c r="D4075" t="s">
        <v>1247</v>
      </c>
      <c r="E4075">
        <f>INDEX(TeamSports!B:B,MATCH(D4075,TeamSports!C:C,0))</f>
        <v>32</v>
      </c>
      <c r="F4075">
        <f>INDEX(RanksTable!N:N,MATCH(B4075,RanksTable!B:B,0))</f>
        <v>1</v>
      </c>
      <c r="H4075" t="str">
        <f t="shared" si="63"/>
        <v>INSERT INTO "TeamRanks" (team_id,team_sport_id,team_rank) VALUES (59,32,1);</v>
      </c>
    </row>
    <row r="4076" spans="2:8" x14ac:dyDescent="0.25">
      <c r="B4076" t="s">
        <v>332</v>
      </c>
      <c r="C4076">
        <f>INDEX(NationalTeams!B:B,MATCH(B4076,NationalTeams!C:C,0))</f>
        <v>60</v>
      </c>
      <c r="D4076" t="s">
        <v>1247</v>
      </c>
      <c r="E4076">
        <f>INDEX(TeamSports!B:B,MATCH(D4076,TeamSports!C:C,0))</f>
        <v>32</v>
      </c>
      <c r="F4076">
        <f>INDEX(RanksTable!N:N,MATCH(B4076,RanksTable!B:B,0))</f>
        <v>7</v>
      </c>
      <c r="H4076" t="str">
        <f t="shared" si="63"/>
        <v>INSERT INTO "TeamRanks" (team_id,team_sport_id,team_rank) VALUES (60,32,7);</v>
      </c>
    </row>
    <row r="4077" spans="2:8" x14ac:dyDescent="0.25">
      <c r="B4077" t="s">
        <v>435</v>
      </c>
      <c r="C4077">
        <f>INDEX(NationalTeams!B:B,MATCH(B4077,NationalTeams!C:C,0))</f>
        <v>61</v>
      </c>
      <c r="D4077" t="s">
        <v>1247</v>
      </c>
      <c r="E4077">
        <f>INDEX(TeamSports!B:B,MATCH(D4077,TeamSports!C:C,0))</f>
        <v>32</v>
      </c>
      <c r="F4077">
        <f>INDEX(RanksTable!N:N,MATCH(B4077,RanksTable!B:B,0))</f>
        <v>7</v>
      </c>
      <c r="H4077" t="str">
        <f t="shared" si="63"/>
        <v>INSERT INTO "TeamRanks" (team_id,team_sport_id,team_rank) VALUES (61,32,7);</v>
      </c>
    </row>
    <row r="4078" spans="2:8" x14ac:dyDescent="0.25">
      <c r="B4078" t="s">
        <v>346</v>
      </c>
      <c r="C4078">
        <f>INDEX(NationalTeams!B:B,MATCH(B4078,NationalTeams!C:C,0))</f>
        <v>62</v>
      </c>
      <c r="D4078" t="s">
        <v>1247</v>
      </c>
      <c r="E4078">
        <f>INDEX(TeamSports!B:B,MATCH(D4078,TeamSports!C:C,0))</f>
        <v>32</v>
      </c>
      <c r="F4078">
        <f>INDEX(RanksTable!N:N,MATCH(B4078,RanksTable!B:B,0))</f>
        <v>7</v>
      </c>
      <c r="H4078" t="str">
        <f t="shared" si="63"/>
        <v>INSERT INTO "TeamRanks" (team_id,team_sport_id,team_rank) VALUES (62,32,7);</v>
      </c>
    </row>
    <row r="4079" spans="2:8" x14ac:dyDescent="0.25">
      <c r="B4079" t="s">
        <v>515</v>
      </c>
      <c r="C4079">
        <f>INDEX(NationalTeams!B:B,MATCH(B4079,NationalTeams!C:C,0))</f>
        <v>63</v>
      </c>
      <c r="D4079" t="s">
        <v>1247</v>
      </c>
      <c r="E4079">
        <f>INDEX(TeamSports!B:B,MATCH(D4079,TeamSports!C:C,0))</f>
        <v>32</v>
      </c>
      <c r="F4079">
        <f>INDEX(RanksTable!N:N,MATCH(B4079,RanksTable!B:B,0))</f>
        <v>3</v>
      </c>
      <c r="H4079" t="str">
        <f t="shared" si="63"/>
        <v>INSERT INTO "TeamRanks" (team_id,team_sport_id,team_rank) VALUES (63,32,3);</v>
      </c>
    </row>
    <row r="4080" spans="2:8" x14ac:dyDescent="0.25">
      <c r="B4080" t="s">
        <v>509</v>
      </c>
      <c r="C4080">
        <f>INDEX(NationalTeams!B:B,MATCH(B4080,NationalTeams!C:C,0))</f>
        <v>64</v>
      </c>
      <c r="D4080" t="s">
        <v>1247</v>
      </c>
      <c r="E4080">
        <f>INDEX(TeamSports!B:B,MATCH(D4080,TeamSports!C:C,0))</f>
        <v>32</v>
      </c>
      <c r="F4080">
        <f>INDEX(RanksTable!N:N,MATCH(B4080,RanksTable!B:B,0))</f>
        <v>7</v>
      </c>
      <c r="H4080" t="str">
        <f t="shared" si="63"/>
        <v>INSERT INTO "TeamRanks" (team_id,team_sport_id,team_rank) VALUES (64,32,7);</v>
      </c>
    </row>
    <row r="4081" spans="2:8" x14ac:dyDescent="0.25">
      <c r="B4081" t="s">
        <v>518</v>
      </c>
      <c r="C4081">
        <f>INDEX(NationalTeams!B:B,MATCH(B4081,NationalTeams!C:C,0))</f>
        <v>65</v>
      </c>
      <c r="D4081" t="s">
        <v>1247</v>
      </c>
      <c r="E4081">
        <f>INDEX(TeamSports!B:B,MATCH(D4081,TeamSports!C:C,0))</f>
        <v>32</v>
      </c>
      <c r="F4081">
        <f>INDEX(RanksTable!N:N,MATCH(B4081,RanksTable!B:B,0))</f>
        <v>7</v>
      </c>
      <c r="H4081" t="str">
        <f t="shared" si="63"/>
        <v>INSERT INTO "TeamRanks" (team_id,team_sport_id,team_rank) VALUES (65,32,7);</v>
      </c>
    </row>
    <row r="4082" spans="2:8" x14ac:dyDescent="0.25">
      <c r="B4082" t="s">
        <v>490</v>
      </c>
      <c r="C4082">
        <f>INDEX(NationalTeams!B:B,MATCH(B4082,NationalTeams!C:C,0))</f>
        <v>66</v>
      </c>
      <c r="D4082" t="s">
        <v>1247</v>
      </c>
      <c r="E4082">
        <f>INDEX(TeamSports!B:B,MATCH(D4082,TeamSports!C:C,0))</f>
        <v>32</v>
      </c>
      <c r="F4082">
        <f>INDEX(RanksTable!N:N,MATCH(B4082,RanksTable!B:B,0))</f>
        <v>6</v>
      </c>
      <c r="H4082" t="str">
        <f t="shared" si="63"/>
        <v>INSERT INTO "TeamRanks" (team_id,team_sport_id,team_rank) VALUES (66,32,6);</v>
      </c>
    </row>
    <row r="4083" spans="2:8" x14ac:dyDescent="0.25">
      <c r="B4083" t="s">
        <v>349</v>
      </c>
      <c r="C4083">
        <f>INDEX(NationalTeams!B:B,MATCH(B4083,NationalTeams!C:C,0))</f>
        <v>67</v>
      </c>
      <c r="D4083" t="s">
        <v>1247</v>
      </c>
      <c r="E4083">
        <f>INDEX(TeamSports!B:B,MATCH(D4083,TeamSports!C:C,0))</f>
        <v>32</v>
      </c>
      <c r="F4083">
        <f>INDEX(RanksTable!N:N,MATCH(B4083,RanksTable!B:B,0))</f>
        <v>4</v>
      </c>
      <c r="H4083" t="str">
        <f t="shared" si="63"/>
        <v>INSERT INTO "TeamRanks" (team_id,team_sport_id,team_rank) VALUES (67,32,4);</v>
      </c>
    </row>
    <row r="4084" spans="2:8" x14ac:dyDescent="0.25">
      <c r="B4084" t="s">
        <v>531</v>
      </c>
      <c r="C4084">
        <f>INDEX(NationalTeams!B:B,MATCH(B4084,NationalTeams!C:C,0))</f>
        <v>68</v>
      </c>
      <c r="D4084" t="s">
        <v>1247</v>
      </c>
      <c r="E4084">
        <f>INDEX(TeamSports!B:B,MATCH(D4084,TeamSports!C:C,0))</f>
        <v>32</v>
      </c>
      <c r="F4084">
        <f>INDEX(RanksTable!N:N,MATCH(B4084,RanksTable!B:B,0))</f>
        <v>7</v>
      </c>
      <c r="H4084" t="str">
        <f t="shared" si="63"/>
        <v>INSERT INTO "TeamRanks" (team_id,team_sport_id,team_rank) VALUES (68,32,7);</v>
      </c>
    </row>
    <row r="4085" spans="2:8" x14ac:dyDescent="0.25">
      <c r="B4085" t="s">
        <v>326</v>
      </c>
      <c r="C4085">
        <f>INDEX(NationalTeams!B:B,MATCH(B4085,NationalTeams!C:C,0))</f>
        <v>69</v>
      </c>
      <c r="D4085" t="s">
        <v>1247</v>
      </c>
      <c r="E4085">
        <f>INDEX(TeamSports!B:B,MATCH(D4085,TeamSports!C:C,0))</f>
        <v>32</v>
      </c>
      <c r="F4085">
        <f>INDEX(RanksTable!N:N,MATCH(B4085,RanksTable!B:B,0))</f>
        <v>7</v>
      </c>
      <c r="H4085" t="str">
        <f t="shared" si="63"/>
        <v>INSERT INTO "TeamRanks" (team_id,team_sport_id,team_rank) VALUES (69,32,7);</v>
      </c>
    </row>
    <row r="4086" spans="2:8" x14ac:dyDescent="0.25">
      <c r="B4086" t="s">
        <v>320</v>
      </c>
      <c r="C4086">
        <f>INDEX(NationalTeams!B:B,MATCH(B4086,NationalTeams!C:C,0))</f>
        <v>70</v>
      </c>
      <c r="D4086" t="s">
        <v>1247</v>
      </c>
      <c r="E4086">
        <f>INDEX(TeamSports!B:B,MATCH(D4086,TeamSports!C:C,0))</f>
        <v>32</v>
      </c>
      <c r="F4086">
        <f>INDEX(RanksTable!N:N,MATCH(B4086,RanksTable!B:B,0))</f>
        <v>7</v>
      </c>
      <c r="H4086" t="str">
        <f t="shared" si="63"/>
        <v>INSERT INTO "TeamRanks" (team_id,team_sport_id,team_rank) VALUES (70,32,7);</v>
      </c>
    </row>
    <row r="4087" spans="2:8" x14ac:dyDescent="0.25">
      <c r="B4087" t="s">
        <v>459</v>
      </c>
      <c r="C4087">
        <f>INDEX(NationalTeams!B:B,MATCH(B4087,NationalTeams!C:C,0))</f>
        <v>71</v>
      </c>
      <c r="D4087" t="s">
        <v>1247</v>
      </c>
      <c r="E4087">
        <f>INDEX(TeamSports!B:B,MATCH(D4087,TeamSports!C:C,0))</f>
        <v>32</v>
      </c>
      <c r="F4087">
        <f>INDEX(RanksTable!N:N,MATCH(B4087,RanksTable!B:B,0))</f>
        <v>7</v>
      </c>
      <c r="H4087" t="str">
        <f t="shared" si="63"/>
        <v>INSERT INTO "TeamRanks" (team_id,team_sport_id,team_rank) VALUES (71,32,7);</v>
      </c>
    </row>
    <row r="4088" spans="2:8" x14ac:dyDescent="0.25">
      <c r="B4088" t="s">
        <v>445</v>
      </c>
      <c r="C4088">
        <f>INDEX(NationalTeams!B:B,MATCH(B4088,NationalTeams!C:C,0))</f>
        <v>72</v>
      </c>
      <c r="D4088" t="s">
        <v>1247</v>
      </c>
      <c r="E4088">
        <f>INDEX(TeamSports!B:B,MATCH(D4088,TeamSports!C:C,0))</f>
        <v>32</v>
      </c>
      <c r="F4088">
        <f>INDEX(RanksTable!N:N,MATCH(B4088,RanksTable!B:B,0))</f>
        <v>7</v>
      </c>
      <c r="H4088" t="str">
        <f t="shared" si="63"/>
        <v>INSERT INTO "TeamRanks" (team_id,team_sport_id,team_rank) VALUES (72,32,7);</v>
      </c>
    </row>
    <row r="4089" spans="2:8" x14ac:dyDescent="0.25">
      <c r="B4089" t="s">
        <v>511</v>
      </c>
      <c r="C4089">
        <f>INDEX(NationalTeams!B:B,MATCH(B4089,NationalTeams!C:C,0))</f>
        <v>73</v>
      </c>
      <c r="D4089" t="s">
        <v>1247</v>
      </c>
      <c r="E4089">
        <f>INDEX(TeamSports!B:B,MATCH(D4089,TeamSports!C:C,0))</f>
        <v>32</v>
      </c>
      <c r="F4089">
        <f>INDEX(RanksTable!N:N,MATCH(B4089,RanksTable!B:B,0))</f>
        <v>7</v>
      </c>
      <c r="H4089" t="str">
        <f t="shared" si="63"/>
        <v>INSERT INTO "TeamRanks" (team_id,team_sport_id,team_rank) VALUES (73,32,7);</v>
      </c>
    </row>
    <row r="4090" spans="2:8" x14ac:dyDescent="0.25">
      <c r="B4090" t="s">
        <v>487</v>
      </c>
      <c r="C4090">
        <f>INDEX(NationalTeams!B:B,MATCH(B4090,NationalTeams!C:C,0))</f>
        <v>74</v>
      </c>
      <c r="D4090" t="s">
        <v>1247</v>
      </c>
      <c r="E4090">
        <f>INDEX(TeamSports!B:B,MATCH(D4090,TeamSports!C:C,0))</f>
        <v>32</v>
      </c>
      <c r="F4090">
        <f>INDEX(RanksTable!N:N,MATCH(B4090,RanksTable!B:B,0))</f>
        <v>2</v>
      </c>
      <c r="H4090" t="str">
        <f t="shared" si="63"/>
        <v>INSERT INTO "TeamRanks" (team_id,team_sport_id,team_rank) VALUES (74,32,2);</v>
      </c>
    </row>
    <row r="4091" spans="2:8" x14ac:dyDescent="0.25">
      <c r="B4091" t="s">
        <v>383</v>
      </c>
      <c r="C4091">
        <f>INDEX(NationalTeams!B:B,MATCH(B4091,NationalTeams!C:C,0))</f>
        <v>75</v>
      </c>
      <c r="D4091" t="s">
        <v>1247</v>
      </c>
      <c r="E4091">
        <f>INDEX(TeamSports!B:B,MATCH(D4091,TeamSports!C:C,0))</f>
        <v>32</v>
      </c>
      <c r="F4091">
        <f>INDEX(RanksTable!N:N,MATCH(B4091,RanksTable!B:B,0))</f>
        <v>7</v>
      </c>
      <c r="H4091" t="str">
        <f t="shared" si="63"/>
        <v>INSERT INTO "TeamRanks" (team_id,team_sport_id,team_rank) VALUES (75,32,7);</v>
      </c>
    </row>
    <row r="4092" spans="2:8" x14ac:dyDescent="0.25">
      <c r="B4092" t="s">
        <v>517</v>
      </c>
      <c r="C4092">
        <f>INDEX(NationalTeams!B:B,MATCH(B4092,NationalTeams!C:C,0))</f>
        <v>76</v>
      </c>
      <c r="D4092" t="s">
        <v>1247</v>
      </c>
      <c r="E4092">
        <f>INDEX(TeamSports!B:B,MATCH(D4092,TeamSports!C:C,0))</f>
        <v>32</v>
      </c>
      <c r="F4092">
        <f>INDEX(RanksTable!N:N,MATCH(B4092,RanksTable!B:B,0))</f>
        <v>2</v>
      </c>
      <c r="H4092" t="str">
        <f t="shared" si="63"/>
        <v>INSERT INTO "TeamRanks" (team_id,team_sport_id,team_rank) VALUES (76,32,2);</v>
      </c>
    </row>
    <row r="4093" spans="2:8" x14ac:dyDescent="0.25">
      <c r="B4093" t="s">
        <v>391</v>
      </c>
      <c r="C4093">
        <f>INDEX(NationalTeams!B:B,MATCH(B4093,NationalTeams!C:C,0))</f>
        <v>77</v>
      </c>
      <c r="D4093" t="s">
        <v>1247</v>
      </c>
      <c r="E4093">
        <f>INDEX(TeamSports!B:B,MATCH(D4093,TeamSports!C:C,0))</f>
        <v>32</v>
      </c>
      <c r="F4093">
        <f>INDEX(RanksTable!N:N,MATCH(B4093,RanksTable!B:B,0))</f>
        <v>7</v>
      </c>
      <c r="H4093" t="str">
        <f t="shared" si="63"/>
        <v>INSERT INTO "TeamRanks" (team_id,team_sport_id,team_rank) VALUES (77,32,7);</v>
      </c>
    </row>
    <row r="4094" spans="2:8" x14ac:dyDescent="0.25">
      <c r="B4094" t="s">
        <v>524</v>
      </c>
      <c r="C4094">
        <f>INDEX(NationalTeams!B:B,MATCH(B4094,NationalTeams!C:C,0))</f>
        <v>78</v>
      </c>
      <c r="D4094" t="s">
        <v>1247</v>
      </c>
      <c r="E4094">
        <f>INDEX(TeamSports!B:B,MATCH(D4094,TeamSports!C:C,0))</f>
        <v>32</v>
      </c>
      <c r="F4094">
        <f>INDEX(RanksTable!N:N,MATCH(B4094,RanksTable!B:B,0))</f>
        <v>7</v>
      </c>
      <c r="H4094" t="str">
        <f t="shared" si="63"/>
        <v>INSERT INTO "TeamRanks" (team_id,team_sport_id,team_rank) VALUES (78,32,7);</v>
      </c>
    </row>
    <row r="4095" spans="2:8" x14ac:dyDescent="0.25">
      <c r="B4095" t="s">
        <v>325</v>
      </c>
      <c r="C4095">
        <f>INDEX(NationalTeams!B:B,MATCH(B4095,NationalTeams!C:C,0))</f>
        <v>79</v>
      </c>
      <c r="D4095" t="s">
        <v>1247</v>
      </c>
      <c r="E4095">
        <f>INDEX(TeamSports!B:B,MATCH(D4095,TeamSports!C:C,0))</f>
        <v>32</v>
      </c>
      <c r="F4095">
        <f>INDEX(RanksTable!N:N,MATCH(B4095,RanksTable!B:B,0))</f>
        <v>7</v>
      </c>
      <c r="H4095" t="str">
        <f t="shared" si="63"/>
        <v>INSERT INTO "TeamRanks" (team_id,team_sport_id,team_rank) VALUES (79,32,7);</v>
      </c>
    </row>
    <row r="4096" spans="2:8" x14ac:dyDescent="0.25">
      <c r="B4096" t="s">
        <v>536</v>
      </c>
      <c r="C4096">
        <f>INDEX(NationalTeams!B:B,MATCH(B4096,NationalTeams!C:C,0))</f>
        <v>80</v>
      </c>
      <c r="D4096" t="s">
        <v>1247</v>
      </c>
      <c r="E4096">
        <f>INDEX(TeamSports!B:B,MATCH(D4096,TeamSports!C:C,0))</f>
        <v>32</v>
      </c>
      <c r="F4096">
        <f>INDEX(RanksTable!N:N,MATCH(B4096,RanksTable!B:B,0))</f>
        <v>7</v>
      </c>
      <c r="H4096" t="str">
        <f t="shared" si="63"/>
        <v>INSERT INTO "TeamRanks" (team_id,team_sport_id,team_rank) VALUES (80,32,7);</v>
      </c>
    </row>
    <row r="4097" spans="2:8" x14ac:dyDescent="0.25">
      <c r="B4097" t="s">
        <v>405</v>
      </c>
      <c r="C4097">
        <f>INDEX(NationalTeams!B:B,MATCH(B4097,NationalTeams!C:C,0))</f>
        <v>81</v>
      </c>
      <c r="D4097" t="s">
        <v>1247</v>
      </c>
      <c r="E4097">
        <f>INDEX(TeamSports!B:B,MATCH(D4097,TeamSports!C:C,0))</f>
        <v>32</v>
      </c>
      <c r="F4097">
        <f>INDEX(RanksTable!N:N,MATCH(B4097,RanksTable!B:B,0))</f>
        <v>7</v>
      </c>
      <c r="H4097" t="str">
        <f t="shared" si="63"/>
        <v>INSERT INTO "TeamRanks" (team_id,team_sport_id,team_rank) VALUES (81,32,7);</v>
      </c>
    </row>
    <row r="4098" spans="2:8" x14ac:dyDescent="0.25">
      <c r="B4098" t="s">
        <v>508</v>
      </c>
      <c r="C4098">
        <f>INDEX(NationalTeams!B:B,MATCH(B4098,NationalTeams!C:C,0))</f>
        <v>82</v>
      </c>
      <c r="D4098" t="s">
        <v>1247</v>
      </c>
      <c r="E4098">
        <f>INDEX(TeamSports!B:B,MATCH(D4098,TeamSports!C:C,0))</f>
        <v>32</v>
      </c>
      <c r="F4098">
        <f>INDEX(RanksTable!N:N,MATCH(B4098,RanksTable!B:B,0))</f>
        <v>7</v>
      </c>
      <c r="H4098" t="str">
        <f t="shared" si="63"/>
        <v>INSERT INTO "TeamRanks" (team_id,team_sport_id,team_rank) VALUES (82,32,7);</v>
      </c>
    </row>
    <row r="4099" spans="2:8" x14ac:dyDescent="0.25">
      <c r="B4099" t="s">
        <v>477</v>
      </c>
      <c r="C4099">
        <f>INDEX(NationalTeams!B:B,MATCH(B4099,NationalTeams!C:C,0))</f>
        <v>83</v>
      </c>
      <c r="D4099" t="s">
        <v>1247</v>
      </c>
      <c r="E4099">
        <f>INDEX(TeamSports!B:B,MATCH(D4099,TeamSports!C:C,0))</f>
        <v>32</v>
      </c>
      <c r="F4099">
        <f>INDEX(RanksTable!N:N,MATCH(B4099,RanksTable!B:B,0))</f>
        <v>7</v>
      </c>
      <c r="H4099" t="str">
        <f t="shared" si="63"/>
        <v>INSERT INTO "TeamRanks" (team_id,team_sport_id,team_rank) VALUES (83,32,7);</v>
      </c>
    </row>
    <row r="4100" spans="2:8" x14ac:dyDescent="0.25">
      <c r="B4100" t="s">
        <v>396</v>
      </c>
      <c r="C4100">
        <f>INDEX(NationalTeams!B:B,MATCH(B4100,NationalTeams!C:C,0))</f>
        <v>84</v>
      </c>
      <c r="D4100" t="s">
        <v>1247</v>
      </c>
      <c r="E4100">
        <f>INDEX(TeamSports!B:B,MATCH(D4100,TeamSports!C:C,0))</f>
        <v>32</v>
      </c>
      <c r="F4100">
        <f>INDEX(RanksTable!N:N,MATCH(B4100,RanksTable!B:B,0))</f>
        <v>7</v>
      </c>
      <c r="H4100" t="str">
        <f t="shared" ref="H4100:H4163" si="64">_xlfn.CONCAT($H$1,$L$1,$C$1,$L$1," ",$J$1,$C$2,$N$1,$E$2,$N$1,$F$2,$K$1,$I$1,$J$1,C4100,$N$1,E4100,$N$1,F4100,$K$1,$O$1)</f>
        <v>INSERT INTO "TeamRanks" (team_id,team_sport_id,team_rank) VALUES (84,32,7);</v>
      </c>
    </row>
    <row r="4101" spans="2:8" x14ac:dyDescent="0.25">
      <c r="B4101" t="s">
        <v>382</v>
      </c>
      <c r="C4101">
        <f>INDEX(NationalTeams!B:B,MATCH(B4101,NationalTeams!C:C,0))</f>
        <v>85</v>
      </c>
      <c r="D4101" t="s">
        <v>1247</v>
      </c>
      <c r="E4101">
        <f>INDEX(TeamSports!B:B,MATCH(D4101,TeamSports!C:C,0))</f>
        <v>32</v>
      </c>
      <c r="F4101">
        <f>INDEX(RanksTable!N:N,MATCH(B4101,RanksTable!B:B,0))</f>
        <v>7</v>
      </c>
      <c r="H4101" t="str">
        <f t="shared" si="64"/>
        <v>INSERT INTO "TeamRanks" (team_id,team_sport_id,team_rank) VALUES (85,32,7);</v>
      </c>
    </row>
    <row r="4102" spans="2:8" x14ac:dyDescent="0.25">
      <c r="B4102" t="s">
        <v>338</v>
      </c>
      <c r="C4102">
        <f>INDEX(NationalTeams!B:B,MATCH(B4102,NationalTeams!C:C,0))</f>
        <v>86</v>
      </c>
      <c r="D4102" t="s">
        <v>1247</v>
      </c>
      <c r="E4102">
        <f>INDEX(TeamSports!B:B,MATCH(D4102,TeamSports!C:C,0))</f>
        <v>32</v>
      </c>
      <c r="F4102">
        <f>INDEX(RanksTable!N:N,MATCH(B4102,RanksTable!B:B,0))</f>
        <v>7</v>
      </c>
      <c r="H4102" t="str">
        <f t="shared" si="64"/>
        <v>INSERT INTO "TeamRanks" (team_id,team_sport_id,team_rank) VALUES (86,32,7);</v>
      </c>
    </row>
    <row r="4103" spans="2:8" x14ac:dyDescent="0.25">
      <c r="B4103" t="s">
        <v>392</v>
      </c>
      <c r="C4103">
        <f>INDEX(NationalTeams!B:B,MATCH(B4103,NationalTeams!C:C,0))</f>
        <v>87</v>
      </c>
      <c r="D4103" t="s">
        <v>1247</v>
      </c>
      <c r="E4103">
        <f>INDEX(TeamSports!B:B,MATCH(D4103,TeamSports!C:C,0))</f>
        <v>32</v>
      </c>
      <c r="F4103">
        <f>INDEX(RanksTable!N:N,MATCH(B4103,RanksTable!B:B,0))</f>
        <v>7</v>
      </c>
      <c r="H4103" t="str">
        <f t="shared" si="64"/>
        <v>INSERT INTO "TeamRanks" (team_id,team_sport_id,team_rank) VALUES (87,32,7);</v>
      </c>
    </row>
    <row r="4104" spans="2:8" x14ac:dyDescent="0.25">
      <c r="B4104" t="s">
        <v>335</v>
      </c>
      <c r="C4104">
        <f>INDEX(NationalTeams!B:B,MATCH(B4104,NationalTeams!C:C,0))</f>
        <v>88</v>
      </c>
      <c r="D4104" t="s">
        <v>1247</v>
      </c>
      <c r="E4104">
        <f>INDEX(TeamSports!B:B,MATCH(D4104,TeamSports!C:C,0))</f>
        <v>32</v>
      </c>
      <c r="F4104">
        <f>INDEX(RanksTable!N:N,MATCH(B4104,RanksTable!B:B,0))</f>
        <v>7</v>
      </c>
      <c r="H4104" t="str">
        <f t="shared" si="64"/>
        <v>INSERT INTO "TeamRanks" (team_id,team_sport_id,team_rank) VALUES (88,32,7);</v>
      </c>
    </row>
    <row r="4105" spans="2:8" x14ac:dyDescent="0.25">
      <c r="B4105" t="s">
        <v>333</v>
      </c>
      <c r="C4105">
        <f>INDEX(NationalTeams!B:B,MATCH(B4105,NationalTeams!C:C,0))</f>
        <v>89</v>
      </c>
      <c r="D4105" t="s">
        <v>1247</v>
      </c>
      <c r="E4105">
        <f>INDEX(TeamSports!B:B,MATCH(D4105,TeamSports!C:C,0))</f>
        <v>32</v>
      </c>
      <c r="F4105">
        <f>INDEX(RanksTable!N:N,MATCH(B4105,RanksTable!B:B,0))</f>
        <v>7</v>
      </c>
      <c r="H4105" t="str">
        <f t="shared" si="64"/>
        <v>INSERT INTO "TeamRanks" (team_id,team_sport_id,team_rank) VALUES (89,32,7);</v>
      </c>
    </row>
    <row r="4106" spans="2:8" x14ac:dyDescent="0.25">
      <c r="B4106" t="s">
        <v>397</v>
      </c>
      <c r="C4106">
        <f>INDEX(NationalTeams!B:B,MATCH(B4106,NationalTeams!C:C,0))</f>
        <v>90</v>
      </c>
      <c r="D4106" t="s">
        <v>1247</v>
      </c>
      <c r="E4106">
        <f>INDEX(TeamSports!B:B,MATCH(D4106,TeamSports!C:C,0))</f>
        <v>32</v>
      </c>
      <c r="F4106">
        <f>INDEX(RanksTable!N:N,MATCH(B4106,RanksTable!B:B,0))</f>
        <v>7</v>
      </c>
      <c r="H4106" t="str">
        <f t="shared" si="64"/>
        <v>INSERT INTO "TeamRanks" (team_id,team_sport_id,team_rank) VALUES (90,32,7);</v>
      </c>
    </row>
    <row r="4107" spans="2:8" x14ac:dyDescent="0.25">
      <c r="B4107" t="s">
        <v>469</v>
      </c>
      <c r="C4107">
        <f>INDEX(NationalTeams!B:B,MATCH(B4107,NationalTeams!C:C,0))</f>
        <v>91</v>
      </c>
      <c r="D4107" t="s">
        <v>1247</v>
      </c>
      <c r="E4107">
        <f>INDEX(TeamSports!B:B,MATCH(D4107,TeamSports!C:C,0))</f>
        <v>32</v>
      </c>
      <c r="F4107">
        <f>INDEX(RanksTable!N:N,MATCH(B4107,RanksTable!B:B,0))</f>
        <v>5</v>
      </c>
      <c r="H4107" t="str">
        <f t="shared" si="64"/>
        <v>INSERT INTO "TeamRanks" (team_id,team_sport_id,team_rank) VALUES (91,32,5);</v>
      </c>
    </row>
    <row r="4108" spans="2:8" x14ac:dyDescent="0.25">
      <c r="B4108" t="s">
        <v>512</v>
      </c>
      <c r="C4108">
        <f>INDEX(NationalTeams!B:B,MATCH(B4108,NationalTeams!C:C,0))</f>
        <v>92</v>
      </c>
      <c r="D4108" t="s">
        <v>1247</v>
      </c>
      <c r="E4108">
        <f>INDEX(TeamSports!B:B,MATCH(D4108,TeamSports!C:C,0))</f>
        <v>32</v>
      </c>
      <c r="F4108">
        <f>INDEX(RanksTable!N:N,MATCH(B4108,RanksTable!B:B,0))</f>
        <v>5</v>
      </c>
      <c r="H4108" t="str">
        <f t="shared" si="64"/>
        <v>INSERT INTO "TeamRanks" (team_id,team_sport_id,team_rank) VALUES (92,32,5);</v>
      </c>
    </row>
    <row r="4109" spans="2:8" x14ac:dyDescent="0.25">
      <c r="B4109" t="s">
        <v>458</v>
      </c>
      <c r="C4109">
        <f>INDEX(NationalTeams!B:B,MATCH(B4109,NationalTeams!C:C,0))</f>
        <v>93</v>
      </c>
      <c r="D4109" t="s">
        <v>1247</v>
      </c>
      <c r="E4109">
        <f>INDEX(TeamSports!B:B,MATCH(D4109,TeamSports!C:C,0))</f>
        <v>32</v>
      </c>
      <c r="F4109">
        <f>INDEX(RanksTable!N:N,MATCH(B4109,RanksTable!B:B,0))</f>
        <v>4</v>
      </c>
      <c r="H4109" t="str">
        <f t="shared" si="64"/>
        <v>INSERT INTO "TeamRanks" (team_id,team_sport_id,team_rank) VALUES (93,32,4);</v>
      </c>
    </row>
    <row r="4110" spans="2:8" x14ac:dyDescent="0.25">
      <c r="B4110" t="s">
        <v>444</v>
      </c>
      <c r="C4110">
        <f>INDEX(NationalTeams!B:B,MATCH(B4110,NationalTeams!C:C,0))</f>
        <v>94</v>
      </c>
      <c r="D4110" t="s">
        <v>1247</v>
      </c>
      <c r="E4110">
        <f>INDEX(TeamSports!B:B,MATCH(D4110,TeamSports!C:C,0))</f>
        <v>32</v>
      </c>
      <c r="F4110">
        <f>INDEX(RanksTable!N:N,MATCH(B4110,RanksTable!B:B,0))</f>
        <v>7</v>
      </c>
      <c r="H4110" t="str">
        <f t="shared" si="64"/>
        <v>INSERT INTO "TeamRanks" (team_id,team_sport_id,team_rank) VALUES (94,32,7);</v>
      </c>
    </row>
    <row r="4111" spans="2:8" x14ac:dyDescent="0.25">
      <c r="B4111" t="s">
        <v>493</v>
      </c>
      <c r="C4111">
        <f>INDEX(NationalTeams!B:B,MATCH(B4111,NationalTeams!C:C,0))</f>
        <v>95</v>
      </c>
      <c r="D4111" t="s">
        <v>1247</v>
      </c>
      <c r="E4111">
        <f>INDEX(TeamSports!B:B,MATCH(D4111,TeamSports!C:C,0))</f>
        <v>32</v>
      </c>
      <c r="F4111">
        <f>INDEX(RanksTable!N:N,MATCH(B4111,RanksTable!B:B,0))</f>
        <v>2</v>
      </c>
      <c r="H4111" t="str">
        <f t="shared" si="64"/>
        <v>INSERT INTO "TeamRanks" (team_id,team_sport_id,team_rank) VALUES (95,32,2);</v>
      </c>
    </row>
    <row r="4112" spans="2:8" x14ac:dyDescent="0.25">
      <c r="B4112" t="s">
        <v>431</v>
      </c>
      <c r="C4112">
        <f>INDEX(NationalTeams!B:B,MATCH(B4112,NationalTeams!C:C,0))</f>
        <v>96</v>
      </c>
      <c r="D4112" t="s">
        <v>1247</v>
      </c>
      <c r="E4112">
        <f>INDEX(TeamSports!B:B,MATCH(D4112,TeamSports!C:C,0))</f>
        <v>32</v>
      </c>
      <c r="F4112">
        <f>INDEX(RanksTable!N:N,MATCH(B4112,RanksTable!B:B,0))</f>
        <v>7</v>
      </c>
      <c r="H4112" t="str">
        <f t="shared" si="64"/>
        <v>INSERT INTO "TeamRanks" (team_id,team_sport_id,team_rank) VALUES (96,32,7);</v>
      </c>
    </row>
    <row r="4113" spans="2:8" x14ac:dyDescent="0.25">
      <c r="B4113" t="s">
        <v>427</v>
      </c>
      <c r="C4113">
        <f>INDEX(NationalTeams!B:B,MATCH(B4113,NationalTeams!C:C,0))</f>
        <v>97</v>
      </c>
      <c r="D4113" t="s">
        <v>1247</v>
      </c>
      <c r="E4113">
        <f>INDEX(TeamSports!B:B,MATCH(D4113,TeamSports!C:C,0))</f>
        <v>32</v>
      </c>
      <c r="F4113">
        <f>INDEX(RanksTable!N:N,MATCH(B4113,RanksTable!B:B,0))</f>
        <v>7</v>
      </c>
      <c r="H4113" t="str">
        <f t="shared" si="64"/>
        <v>INSERT INTO "TeamRanks" (team_id,team_sport_id,team_rank) VALUES (97,32,7);</v>
      </c>
    </row>
    <row r="4114" spans="2:8" x14ac:dyDescent="0.25">
      <c r="B4114" t="s">
        <v>513</v>
      </c>
      <c r="C4114">
        <f>INDEX(NationalTeams!B:B,MATCH(B4114,NationalTeams!C:C,0))</f>
        <v>98</v>
      </c>
      <c r="D4114" t="s">
        <v>1247</v>
      </c>
      <c r="E4114">
        <f>INDEX(TeamSports!B:B,MATCH(D4114,TeamSports!C:C,0))</f>
        <v>32</v>
      </c>
      <c r="F4114">
        <f>INDEX(RanksTable!N:N,MATCH(B4114,RanksTable!B:B,0))</f>
        <v>7</v>
      </c>
      <c r="H4114" t="str">
        <f t="shared" si="64"/>
        <v>INSERT INTO "TeamRanks" (team_id,team_sport_id,team_rank) VALUES (98,32,7);</v>
      </c>
    </row>
    <row r="4115" spans="2:8" x14ac:dyDescent="0.25">
      <c r="B4115" t="s">
        <v>503</v>
      </c>
      <c r="C4115">
        <f>INDEX(NationalTeams!B:B,MATCH(B4115,NationalTeams!C:C,0))</f>
        <v>99</v>
      </c>
      <c r="D4115" t="s">
        <v>1247</v>
      </c>
      <c r="E4115">
        <f>INDEX(TeamSports!B:B,MATCH(D4115,TeamSports!C:C,0))</f>
        <v>32</v>
      </c>
      <c r="F4115">
        <f>INDEX(RanksTable!N:N,MATCH(B4115,RanksTable!B:B,0))</f>
        <v>7</v>
      </c>
      <c r="H4115" t="str">
        <f t="shared" si="64"/>
        <v>INSERT INTO "TeamRanks" (team_id,team_sport_id,team_rank) VALUES (99,32,7);</v>
      </c>
    </row>
    <row r="4116" spans="2:8" x14ac:dyDescent="0.25">
      <c r="B4116" t="s">
        <v>519</v>
      </c>
      <c r="C4116">
        <f>INDEX(NationalTeams!B:B,MATCH(B4116,NationalTeams!C:C,0))</f>
        <v>100</v>
      </c>
      <c r="D4116" t="s">
        <v>1247</v>
      </c>
      <c r="E4116">
        <f>INDEX(TeamSports!B:B,MATCH(D4116,TeamSports!C:C,0))</f>
        <v>32</v>
      </c>
      <c r="F4116">
        <f>INDEX(RanksTable!N:N,MATCH(B4116,RanksTable!B:B,0))</f>
        <v>7</v>
      </c>
      <c r="H4116" t="str">
        <f t="shared" si="64"/>
        <v>INSERT INTO "TeamRanks" (team_id,team_sport_id,team_rank) VALUES (100,32,7);</v>
      </c>
    </row>
    <row r="4117" spans="2:8" x14ac:dyDescent="0.25">
      <c r="B4117" t="s">
        <v>410</v>
      </c>
      <c r="C4117">
        <f>INDEX(NationalTeams!B:B,MATCH(B4117,NationalTeams!C:C,0))</f>
        <v>101</v>
      </c>
      <c r="D4117" t="s">
        <v>1247</v>
      </c>
      <c r="E4117">
        <f>INDEX(TeamSports!B:B,MATCH(D4117,TeamSports!C:C,0))</f>
        <v>32</v>
      </c>
      <c r="F4117">
        <f>INDEX(RanksTable!N:N,MATCH(B4117,RanksTable!B:B,0))</f>
        <v>7</v>
      </c>
      <c r="H4117" t="str">
        <f t="shared" si="64"/>
        <v>INSERT INTO "TeamRanks" (team_id,team_sport_id,team_rank) VALUES (101,32,7);</v>
      </c>
    </row>
    <row r="4118" spans="2:8" x14ac:dyDescent="0.25">
      <c r="B4118" t="s">
        <v>486</v>
      </c>
      <c r="C4118">
        <f>INDEX(NationalTeams!B:B,MATCH(B4118,NationalTeams!C:C,0))</f>
        <v>102</v>
      </c>
      <c r="D4118" t="s">
        <v>1247</v>
      </c>
      <c r="E4118">
        <f>INDEX(TeamSports!B:B,MATCH(D4118,TeamSports!C:C,0))</f>
        <v>32</v>
      </c>
      <c r="F4118">
        <f>INDEX(RanksTable!N:N,MATCH(B4118,RanksTable!B:B,0))</f>
        <v>7</v>
      </c>
      <c r="H4118" t="str">
        <f t="shared" si="64"/>
        <v>INSERT INTO "TeamRanks" (team_id,team_sport_id,team_rank) VALUES (102,32,7);</v>
      </c>
    </row>
    <row r="4119" spans="2:8" x14ac:dyDescent="0.25">
      <c r="B4119" t="s">
        <v>526</v>
      </c>
      <c r="C4119">
        <f>INDEX(NationalTeams!B:B,MATCH(B4119,NationalTeams!C:C,0))</f>
        <v>103</v>
      </c>
      <c r="D4119" t="s">
        <v>1247</v>
      </c>
      <c r="E4119">
        <f>INDEX(TeamSports!B:B,MATCH(D4119,TeamSports!C:C,0))</f>
        <v>32</v>
      </c>
      <c r="F4119">
        <f>INDEX(RanksTable!N:N,MATCH(B4119,RanksTable!B:B,0))</f>
        <v>7</v>
      </c>
      <c r="H4119" t="str">
        <f t="shared" si="64"/>
        <v>INSERT INTO "TeamRanks" (team_id,team_sport_id,team_rank) VALUES (103,32,7);</v>
      </c>
    </row>
    <row r="4120" spans="2:8" x14ac:dyDescent="0.25">
      <c r="B4120" t="s">
        <v>470</v>
      </c>
      <c r="C4120">
        <f>INDEX(NationalTeams!B:B,MATCH(B4120,NationalTeams!C:C,0))</f>
        <v>104</v>
      </c>
      <c r="D4120" t="s">
        <v>1247</v>
      </c>
      <c r="E4120">
        <f>INDEX(TeamSports!B:B,MATCH(D4120,TeamSports!C:C,0))</f>
        <v>32</v>
      </c>
      <c r="F4120">
        <f>INDEX(RanksTable!N:N,MATCH(B4120,RanksTable!B:B,0))</f>
        <v>7</v>
      </c>
      <c r="H4120" t="str">
        <f t="shared" si="64"/>
        <v>INSERT INTO "TeamRanks" (team_id,team_sport_id,team_rank) VALUES (104,32,7);</v>
      </c>
    </row>
    <row r="4121" spans="2:8" x14ac:dyDescent="0.25">
      <c r="B4121" t="s">
        <v>461</v>
      </c>
      <c r="C4121">
        <f>INDEX(NationalTeams!B:B,MATCH(B4121,NationalTeams!C:C,0))</f>
        <v>105</v>
      </c>
      <c r="D4121" t="s">
        <v>1247</v>
      </c>
      <c r="E4121">
        <f>INDEX(TeamSports!B:B,MATCH(D4121,TeamSports!C:C,0))</f>
        <v>32</v>
      </c>
      <c r="F4121">
        <f>INDEX(RanksTable!N:N,MATCH(B4121,RanksTable!B:B,0))</f>
        <v>7</v>
      </c>
      <c r="H4121" t="str">
        <f t="shared" si="64"/>
        <v>INSERT INTO "TeamRanks" (team_id,team_sport_id,team_rank) VALUES (105,32,7);</v>
      </c>
    </row>
    <row r="4122" spans="2:8" x14ac:dyDescent="0.25">
      <c r="B4122" t="s">
        <v>418</v>
      </c>
      <c r="C4122">
        <f>INDEX(NationalTeams!B:B,MATCH(B4122,NationalTeams!C:C,0))</f>
        <v>106</v>
      </c>
      <c r="D4122" t="s">
        <v>1247</v>
      </c>
      <c r="E4122">
        <f>INDEX(TeamSports!B:B,MATCH(D4122,TeamSports!C:C,0))</f>
        <v>32</v>
      </c>
      <c r="F4122">
        <f>INDEX(RanksTable!N:N,MATCH(B4122,RanksTable!B:B,0))</f>
        <v>7</v>
      </c>
      <c r="H4122" t="str">
        <f t="shared" si="64"/>
        <v>INSERT INTO "TeamRanks" (team_id,team_sport_id,team_rank) VALUES (106,32,7);</v>
      </c>
    </row>
    <row r="4123" spans="2:8" x14ac:dyDescent="0.25">
      <c r="B4123" t="s">
        <v>417</v>
      </c>
      <c r="C4123">
        <f>INDEX(NationalTeams!B:B,MATCH(B4123,NationalTeams!C:C,0))</f>
        <v>107</v>
      </c>
      <c r="D4123" t="s">
        <v>1247</v>
      </c>
      <c r="E4123">
        <f>INDEX(TeamSports!B:B,MATCH(D4123,TeamSports!C:C,0))</f>
        <v>32</v>
      </c>
      <c r="F4123">
        <f>INDEX(RanksTable!N:N,MATCH(B4123,RanksTable!B:B,0))</f>
        <v>7</v>
      </c>
      <c r="H4123" t="str">
        <f t="shared" si="64"/>
        <v>INSERT INTO "TeamRanks" (team_id,team_sport_id,team_rank) VALUES (107,32,7);</v>
      </c>
    </row>
    <row r="4124" spans="2:8" x14ac:dyDescent="0.25">
      <c r="B4124" t="s">
        <v>421</v>
      </c>
      <c r="C4124">
        <f>INDEX(NationalTeams!B:B,MATCH(B4124,NationalTeams!C:C,0))</f>
        <v>108</v>
      </c>
      <c r="D4124" t="s">
        <v>1247</v>
      </c>
      <c r="E4124">
        <f>INDEX(TeamSports!B:B,MATCH(D4124,TeamSports!C:C,0))</f>
        <v>32</v>
      </c>
      <c r="F4124">
        <f>INDEX(RanksTable!N:N,MATCH(B4124,RanksTable!B:B,0))</f>
        <v>7</v>
      </c>
      <c r="H4124" t="str">
        <f t="shared" si="64"/>
        <v>INSERT INTO "TeamRanks" (team_id,team_sport_id,team_rank) VALUES (108,32,7);</v>
      </c>
    </row>
    <row r="4125" spans="2:8" x14ac:dyDescent="0.25">
      <c r="B4125" t="s">
        <v>530</v>
      </c>
      <c r="C4125">
        <f>INDEX(NationalTeams!B:B,MATCH(B4125,NationalTeams!C:C,0))</f>
        <v>109</v>
      </c>
      <c r="D4125" t="s">
        <v>1247</v>
      </c>
      <c r="E4125">
        <f>INDEX(TeamSports!B:B,MATCH(D4125,TeamSports!C:C,0))</f>
        <v>32</v>
      </c>
      <c r="F4125">
        <f>INDEX(RanksTable!N:N,MATCH(B4125,RanksTable!B:B,0))</f>
        <v>7</v>
      </c>
      <c r="H4125" t="str">
        <f t="shared" si="64"/>
        <v>INSERT INTO "TeamRanks" (team_id,team_sport_id,team_rank) VALUES (109,32,7);</v>
      </c>
    </row>
    <row r="4126" spans="2:8" x14ac:dyDescent="0.25">
      <c r="B4126" t="s">
        <v>488</v>
      </c>
      <c r="C4126">
        <f>INDEX(NationalTeams!B:B,MATCH(B4126,NationalTeams!C:C,0))</f>
        <v>110</v>
      </c>
      <c r="D4126" t="s">
        <v>1247</v>
      </c>
      <c r="E4126">
        <f>INDEX(TeamSports!B:B,MATCH(D4126,TeamSports!C:C,0))</f>
        <v>32</v>
      </c>
      <c r="F4126">
        <f>INDEX(RanksTable!N:N,MATCH(B4126,RanksTable!B:B,0))</f>
        <v>7</v>
      </c>
      <c r="H4126" t="str">
        <f t="shared" si="64"/>
        <v>INSERT INTO "TeamRanks" (team_id,team_sport_id,team_rank) VALUES (110,32,7);</v>
      </c>
    </row>
    <row r="4127" spans="2:8" x14ac:dyDescent="0.25">
      <c r="B4127" t="s">
        <v>352</v>
      </c>
      <c r="C4127">
        <f>INDEX(NationalTeams!B:B,MATCH(B4127,NationalTeams!C:C,0))</f>
        <v>111</v>
      </c>
      <c r="D4127" t="s">
        <v>1247</v>
      </c>
      <c r="E4127">
        <f>INDEX(TeamSports!B:B,MATCH(D4127,TeamSports!C:C,0))</f>
        <v>32</v>
      </c>
      <c r="F4127">
        <f>INDEX(RanksTable!N:N,MATCH(B4127,RanksTable!B:B,0))</f>
        <v>7</v>
      </c>
      <c r="H4127" t="str">
        <f t="shared" si="64"/>
        <v>INSERT INTO "TeamRanks" (team_id,team_sport_id,team_rank) VALUES (111,32,7);</v>
      </c>
    </row>
    <row r="4128" spans="2:8" x14ac:dyDescent="0.25">
      <c r="B4128" t="s">
        <v>422</v>
      </c>
      <c r="C4128">
        <f>INDEX(NationalTeams!B:B,MATCH(B4128,NationalTeams!C:C,0))</f>
        <v>112</v>
      </c>
      <c r="D4128" t="s">
        <v>1247</v>
      </c>
      <c r="E4128">
        <f>INDEX(TeamSports!B:B,MATCH(D4128,TeamSports!C:C,0))</f>
        <v>32</v>
      </c>
      <c r="F4128">
        <f>INDEX(RanksTable!N:N,MATCH(B4128,RanksTable!B:B,0))</f>
        <v>6</v>
      </c>
      <c r="H4128" t="str">
        <f t="shared" si="64"/>
        <v>INSERT INTO "TeamRanks" (team_id,team_sport_id,team_rank) VALUES (112,32,6);</v>
      </c>
    </row>
    <row r="4129" spans="2:8" x14ac:dyDescent="0.25">
      <c r="B4129" t="s">
        <v>451</v>
      </c>
      <c r="C4129">
        <f>INDEX(NationalTeams!B:B,MATCH(B4129,NationalTeams!C:C,0))</f>
        <v>113</v>
      </c>
      <c r="D4129" t="s">
        <v>1247</v>
      </c>
      <c r="E4129">
        <f>INDEX(TeamSports!B:B,MATCH(D4129,TeamSports!C:C,0))</f>
        <v>32</v>
      </c>
      <c r="F4129">
        <f>INDEX(RanksTable!N:N,MATCH(B4129,RanksTable!B:B,0))</f>
        <v>7</v>
      </c>
      <c r="H4129" t="str">
        <f t="shared" si="64"/>
        <v>INSERT INTO "TeamRanks" (team_id,team_sport_id,team_rank) VALUES (113,32,7);</v>
      </c>
    </row>
    <row r="4130" spans="2:8" x14ac:dyDescent="0.25">
      <c r="B4130" t="s">
        <v>430</v>
      </c>
      <c r="C4130">
        <f>INDEX(NationalTeams!B:B,MATCH(B4130,NationalTeams!C:C,0))</f>
        <v>114</v>
      </c>
      <c r="D4130" t="s">
        <v>1247</v>
      </c>
      <c r="E4130">
        <f>INDEX(TeamSports!B:B,MATCH(D4130,TeamSports!C:C,0))</f>
        <v>32</v>
      </c>
      <c r="F4130">
        <f>INDEX(RanksTable!N:N,MATCH(B4130,RanksTable!B:B,0))</f>
        <v>7</v>
      </c>
      <c r="H4130" t="str">
        <f t="shared" si="64"/>
        <v>INSERT INTO "TeamRanks" (team_id,team_sport_id,team_rank) VALUES (114,32,7);</v>
      </c>
    </row>
    <row r="4131" spans="2:8" x14ac:dyDescent="0.25">
      <c r="B4131" t="s">
        <v>381</v>
      </c>
      <c r="C4131">
        <f>INDEX(NationalTeams!B:B,MATCH(B4131,NationalTeams!C:C,0))</f>
        <v>115</v>
      </c>
      <c r="D4131" t="s">
        <v>1247</v>
      </c>
      <c r="E4131">
        <f>INDEX(TeamSports!B:B,MATCH(D4131,TeamSports!C:C,0))</f>
        <v>32</v>
      </c>
      <c r="F4131">
        <f>INDEX(RanksTable!N:N,MATCH(B4131,RanksTable!B:B,0))</f>
        <v>7</v>
      </c>
      <c r="H4131" t="str">
        <f t="shared" si="64"/>
        <v>INSERT INTO "TeamRanks" (team_id,team_sport_id,team_rank) VALUES (115,32,7);</v>
      </c>
    </row>
    <row r="4132" spans="2:8" x14ac:dyDescent="0.25">
      <c r="B4132" t="s">
        <v>434</v>
      </c>
      <c r="C4132">
        <f>INDEX(NationalTeams!B:B,MATCH(B4132,NationalTeams!C:C,0))</f>
        <v>116</v>
      </c>
      <c r="D4132" t="s">
        <v>1247</v>
      </c>
      <c r="E4132">
        <f>INDEX(TeamSports!B:B,MATCH(D4132,TeamSports!C:C,0))</f>
        <v>32</v>
      </c>
      <c r="F4132">
        <f>INDEX(RanksTable!N:N,MATCH(B4132,RanksTable!B:B,0))</f>
        <v>7</v>
      </c>
      <c r="H4132" t="str">
        <f t="shared" si="64"/>
        <v>INSERT INTO "TeamRanks" (team_id,team_sport_id,team_rank) VALUES (116,32,7);</v>
      </c>
    </row>
    <row r="4133" spans="2:8" x14ac:dyDescent="0.25">
      <c r="B4133" t="s">
        <v>475</v>
      </c>
      <c r="C4133">
        <f>INDEX(NationalTeams!B:B,MATCH(B4133,NationalTeams!C:C,0))</f>
        <v>117</v>
      </c>
      <c r="D4133" t="s">
        <v>1247</v>
      </c>
      <c r="E4133">
        <f>INDEX(TeamSports!B:B,MATCH(D4133,TeamSports!C:C,0))</f>
        <v>32</v>
      </c>
      <c r="F4133">
        <f>INDEX(RanksTable!N:N,MATCH(B4133,RanksTable!B:B,0))</f>
        <v>7</v>
      </c>
      <c r="H4133" t="str">
        <f t="shared" si="64"/>
        <v>INSERT INTO "TeamRanks" (team_id,team_sport_id,team_rank) VALUES (117,32,7);</v>
      </c>
    </row>
    <row r="4134" spans="2:8" x14ac:dyDescent="0.25">
      <c r="B4134" t="s">
        <v>528</v>
      </c>
      <c r="C4134">
        <f>INDEX(NationalTeams!B:B,MATCH(B4134,NationalTeams!C:C,0))</f>
        <v>118</v>
      </c>
      <c r="D4134" t="s">
        <v>1247</v>
      </c>
      <c r="E4134">
        <f>INDEX(TeamSports!B:B,MATCH(D4134,TeamSports!C:C,0))</f>
        <v>32</v>
      </c>
      <c r="F4134">
        <f>INDEX(RanksTable!N:N,MATCH(B4134,RanksTable!B:B,0))</f>
        <v>7</v>
      </c>
      <c r="H4134" t="str">
        <f t="shared" si="64"/>
        <v>INSERT INTO "TeamRanks" (team_id,team_sport_id,team_rank) VALUES (118,32,7);</v>
      </c>
    </row>
    <row r="4135" spans="2:8" x14ac:dyDescent="0.25">
      <c r="B4135" t="s">
        <v>436</v>
      </c>
      <c r="C4135">
        <f>INDEX(NationalTeams!B:B,MATCH(B4135,NationalTeams!C:C,0))</f>
        <v>119</v>
      </c>
      <c r="D4135" t="s">
        <v>1247</v>
      </c>
      <c r="E4135">
        <f>INDEX(TeamSports!B:B,MATCH(D4135,TeamSports!C:C,0))</f>
        <v>32</v>
      </c>
      <c r="F4135">
        <f>INDEX(RanksTable!N:N,MATCH(B4135,RanksTable!B:B,0))</f>
        <v>7</v>
      </c>
      <c r="H4135" t="str">
        <f t="shared" si="64"/>
        <v>INSERT INTO "TeamRanks" (team_id,team_sport_id,team_rank) VALUES (119,32,7);</v>
      </c>
    </row>
    <row r="4136" spans="2:8" x14ac:dyDescent="0.25">
      <c r="B4136" t="s">
        <v>455</v>
      </c>
      <c r="C4136">
        <f>INDEX(NationalTeams!B:B,MATCH(B4136,NationalTeams!C:C,0))</f>
        <v>120</v>
      </c>
      <c r="D4136" t="s">
        <v>1247</v>
      </c>
      <c r="E4136">
        <f>INDEX(TeamSports!B:B,MATCH(D4136,TeamSports!C:C,0))</f>
        <v>32</v>
      </c>
      <c r="F4136">
        <f>INDEX(RanksTable!N:N,MATCH(B4136,RanksTable!B:B,0))</f>
        <v>7</v>
      </c>
      <c r="H4136" t="str">
        <f t="shared" si="64"/>
        <v>INSERT INTO "TeamRanks" (team_id,team_sport_id,team_rank) VALUES (120,32,7);</v>
      </c>
    </row>
    <row r="4137" spans="2:8" x14ac:dyDescent="0.25">
      <c r="B4137" t="s">
        <v>345</v>
      </c>
      <c r="C4137">
        <f>INDEX(NationalTeams!B:B,MATCH(B4137,NationalTeams!C:C,0))</f>
        <v>121</v>
      </c>
      <c r="D4137" t="s">
        <v>1247</v>
      </c>
      <c r="E4137">
        <f>INDEX(TeamSports!B:B,MATCH(D4137,TeamSports!C:C,0))</f>
        <v>32</v>
      </c>
      <c r="F4137">
        <f>INDEX(RanksTable!N:N,MATCH(B4137,RanksTable!B:B,0))</f>
        <v>7</v>
      </c>
      <c r="H4137" t="str">
        <f t="shared" si="64"/>
        <v>INSERT INTO "TeamRanks" (team_id,team_sport_id,team_rank) VALUES (121,32,7);</v>
      </c>
    </row>
    <row r="4138" spans="2:8" x14ac:dyDescent="0.25">
      <c r="B4138" t="s">
        <v>532</v>
      </c>
      <c r="C4138">
        <f>INDEX(NationalTeams!B:B,MATCH(B4138,NationalTeams!C:C,0))</f>
        <v>122</v>
      </c>
      <c r="D4138" t="s">
        <v>1247</v>
      </c>
      <c r="E4138">
        <f>INDEX(TeamSports!B:B,MATCH(D4138,TeamSports!C:C,0))</f>
        <v>32</v>
      </c>
      <c r="F4138">
        <f>INDEX(RanksTable!N:N,MATCH(B4138,RanksTable!B:B,0))</f>
        <v>7</v>
      </c>
      <c r="H4138" t="str">
        <f t="shared" si="64"/>
        <v>INSERT INTO "TeamRanks" (team_id,team_sport_id,team_rank) VALUES (122,32,7);</v>
      </c>
    </row>
    <row r="4139" spans="2:8" x14ac:dyDescent="0.25">
      <c r="B4139" t="s">
        <v>468</v>
      </c>
      <c r="C4139">
        <f>INDEX(NationalTeams!B:B,MATCH(B4139,NationalTeams!C:C,0))</f>
        <v>123</v>
      </c>
      <c r="D4139" t="s">
        <v>1247</v>
      </c>
      <c r="E4139">
        <f>INDEX(TeamSports!B:B,MATCH(D4139,TeamSports!C:C,0))</f>
        <v>32</v>
      </c>
      <c r="F4139">
        <f>INDEX(RanksTable!N:N,MATCH(B4139,RanksTable!B:B,0))</f>
        <v>7</v>
      </c>
      <c r="H4139" t="str">
        <f t="shared" si="64"/>
        <v>INSERT INTO "TeamRanks" (team_id,team_sport_id,team_rank) VALUES (123,32,7);</v>
      </c>
    </row>
    <row r="4140" spans="2:8" x14ac:dyDescent="0.25">
      <c r="B4140" t="s">
        <v>347</v>
      </c>
      <c r="C4140">
        <f>INDEX(NationalTeams!B:B,MATCH(B4140,NationalTeams!C:C,0))</f>
        <v>124</v>
      </c>
      <c r="D4140" t="s">
        <v>1247</v>
      </c>
      <c r="E4140">
        <f>INDEX(TeamSports!B:B,MATCH(D4140,TeamSports!C:C,0))</f>
        <v>32</v>
      </c>
      <c r="F4140">
        <f>INDEX(RanksTable!N:N,MATCH(B4140,RanksTable!B:B,0))</f>
        <v>7</v>
      </c>
      <c r="H4140" t="str">
        <f t="shared" si="64"/>
        <v>INSERT INTO "TeamRanks" (team_id,team_sport_id,team_rank) VALUES (124,32,7);</v>
      </c>
    </row>
    <row r="4141" spans="2:8" x14ac:dyDescent="0.25">
      <c r="B4141" t="s">
        <v>390</v>
      </c>
      <c r="C4141">
        <f>INDEX(NationalTeams!B:B,MATCH(B4141,NationalTeams!C:C,0))</f>
        <v>125</v>
      </c>
      <c r="D4141" t="s">
        <v>1247</v>
      </c>
      <c r="E4141">
        <f>INDEX(TeamSports!B:B,MATCH(D4141,TeamSports!C:C,0))</f>
        <v>32</v>
      </c>
      <c r="F4141">
        <f>INDEX(RanksTable!N:N,MATCH(B4141,RanksTable!B:B,0))</f>
        <v>7</v>
      </c>
      <c r="H4141" t="str">
        <f t="shared" si="64"/>
        <v>INSERT INTO "TeamRanks" (team_id,team_sport_id,team_rank) VALUES (125,32,7);</v>
      </c>
    </row>
    <row r="4142" spans="2:8" x14ac:dyDescent="0.25">
      <c r="B4142" t="s">
        <v>540</v>
      </c>
      <c r="C4142">
        <f>INDEX(NationalTeams!B:B,MATCH(B4142,NationalTeams!C:C,0))</f>
        <v>126</v>
      </c>
      <c r="D4142" t="s">
        <v>1247</v>
      </c>
      <c r="E4142">
        <f>INDEX(TeamSports!B:B,MATCH(D4142,TeamSports!C:C,0))</f>
        <v>32</v>
      </c>
      <c r="F4142">
        <f>INDEX(RanksTable!N:N,MATCH(B4142,RanksTable!B:B,0))</f>
        <v>7</v>
      </c>
      <c r="H4142" t="str">
        <f t="shared" si="64"/>
        <v>INSERT INTO "TeamRanks" (team_id,team_sport_id,team_rank) VALUES (126,32,7);</v>
      </c>
    </row>
    <row r="4143" spans="2:8" x14ac:dyDescent="0.25">
      <c r="B4143" t="s">
        <v>527</v>
      </c>
      <c r="C4143">
        <f>INDEX(NationalTeams!B:B,MATCH(B4143,NationalTeams!C:C,0))</f>
        <v>127</v>
      </c>
      <c r="D4143" t="s">
        <v>1247</v>
      </c>
      <c r="E4143">
        <f>INDEX(TeamSports!B:B,MATCH(D4143,TeamSports!C:C,0))</f>
        <v>32</v>
      </c>
      <c r="F4143">
        <f>INDEX(RanksTable!N:N,MATCH(B4143,RanksTable!B:B,0))</f>
        <v>7</v>
      </c>
      <c r="H4143" t="str">
        <f t="shared" si="64"/>
        <v>INSERT INTO "TeamRanks" (team_id,team_sport_id,team_rank) VALUES (127,32,7);</v>
      </c>
    </row>
    <row r="4144" spans="2:8" x14ac:dyDescent="0.25">
      <c r="B4144" t="s">
        <v>523</v>
      </c>
      <c r="C4144">
        <f>INDEX(NationalTeams!B:B,MATCH(B4144,NationalTeams!C:C,0))</f>
        <v>128</v>
      </c>
      <c r="D4144" t="s">
        <v>1247</v>
      </c>
      <c r="E4144">
        <f>INDEX(TeamSports!B:B,MATCH(D4144,TeamSports!C:C,0))</f>
        <v>32</v>
      </c>
      <c r="F4144">
        <f>INDEX(RanksTable!N:N,MATCH(B4144,RanksTable!B:B,0))</f>
        <v>7</v>
      </c>
      <c r="H4144" t="str">
        <f t="shared" si="64"/>
        <v>INSERT INTO "TeamRanks" (team_id,team_sport_id,team_rank) VALUES (128,32,7);</v>
      </c>
    </row>
    <row r="4145" spans="2:8" x14ac:dyDescent="0.25">
      <c r="B4145" t="s">
        <v>484</v>
      </c>
      <c r="C4145">
        <f>INDEX(NationalTeams!B:B,MATCH(B4145,NationalTeams!C:C,0))</f>
        <v>129</v>
      </c>
      <c r="D4145" t="s">
        <v>1247</v>
      </c>
      <c r="E4145">
        <f>INDEX(TeamSports!B:B,MATCH(D4145,TeamSports!C:C,0))</f>
        <v>32</v>
      </c>
      <c r="F4145">
        <f>INDEX(RanksTable!N:N,MATCH(B4145,RanksTable!B:B,0))</f>
        <v>7</v>
      </c>
      <c r="H4145" t="str">
        <f t="shared" si="64"/>
        <v>INSERT INTO "TeamRanks" (team_id,team_sport_id,team_rank) VALUES (129,32,7);</v>
      </c>
    </row>
    <row r="4146" spans="2:8" x14ac:dyDescent="0.25">
      <c r="B4146" t="s">
        <v>522</v>
      </c>
      <c r="C4146">
        <f>INDEX(NationalTeams!B:B,MATCH(B4146,NationalTeams!C:C,0))</f>
        <v>130</v>
      </c>
      <c r="D4146" t="s">
        <v>1247</v>
      </c>
      <c r="E4146">
        <f>INDEX(TeamSports!B:B,MATCH(D4146,TeamSports!C:C,0))</f>
        <v>32</v>
      </c>
      <c r="F4146">
        <f>INDEX(RanksTable!N:N,MATCH(B4146,RanksTable!B:B,0))</f>
        <v>7</v>
      </c>
      <c r="H4146" t="str">
        <f t="shared" si="64"/>
        <v>INSERT INTO "TeamRanks" (team_id,team_sport_id,team_rank) VALUES (130,32,7);</v>
      </c>
    </row>
    <row r="4147" spans="2:8" x14ac:dyDescent="0.25">
      <c r="B4147" t="s">
        <v>386</v>
      </c>
      <c r="C4147">
        <f>INDEX(NationalTeams!B:B,MATCH(B4147,NationalTeams!C:C,0))</f>
        <v>131</v>
      </c>
      <c r="D4147" t="s">
        <v>1247</v>
      </c>
      <c r="E4147">
        <f>INDEX(TeamSports!B:B,MATCH(D4147,TeamSports!C:C,0))</f>
        <v>32</v>
      </c>
      <c r="F4147">
        <f>INDEX(RanksTable!N:N,MATCH(B4147,RanksTable!B:B,0))</f>
        <v>7</v>
      </c>
      <c r="H4147" t="str">
        <f t="shared" si="64"/>
        <v>INSERT INTO "TeamRanks" (team_id,team_sport_id,team_rank) VALUES (131,32,7);</v>
      </c>
    </row>
    <row r="4148" spans="2:8" x14ac:dyDescent="0.25">
      <c r="B4148" t="s">
        <v>463</v>
      </c>
      <c r="C4148">
        <f>INDEX(NationalTeams!B:B,MATCH(B4148,NationalTeams!C:C,0))</f>
        <v>132</v>
      </c>
      <c r="D4148" t="s">
        <v>1247</v>
      </c>
      <c r="E4148">
        <f>INDEX(TeamSports!B:B,MATCH(D4148,TeamSports!C:C,0))</f>
        <v>32</v>
      </c>
      <c r="F4148">
        <f>INDEX(RanksTable!N:N,MATCH(B4148,RanksTable!B:B,0))</f>
        <v>3</v>
      </c>
      <c r="H4148" t="str">
        <f t="shared" si="64"/>
        <v>INSERT INTO "TeamRanks" (team_id,team_sport_id,team_rank) VALUES (132,32,3);</v>
      </c>
    </row>
    <row r="4149" spans="2:8" x14ac:dyDescent="0.25">
      <c r="B4149" t="s">
        <v>339</v>
      </c>
      <c r="C4149">
        <f>INDEX(NationalTeams!B:B,MATCH(B4149,NationalTeams!C:C,0))</f>
        <v>133</v>
      </c>
      <c r="D4149" t="s">
        <v>1247</v>
      </c>
      <c r="E4149">
        <f>INDEX(TeamSports!B:B,MATCH(D4149,TeamSports!C:C,0))</f>
        <v>32</v>
      </c>
      <c r="F4149">
        <f>INDEX(RanksTable!N:N,MATCH(B4149,RanksTable!B:B,0))</f>
        <v>7</v>
      </c>
      <c r="H4149" t="str">
        <f t="shared" si="64"/>
        <v>INSERT INTO "TeamRanks" (team_id,team_sport_id,team_rank) VALUES (133,32,7);</v>
      </c>
    </row>
    <row r="4150" spans="2:8" x14ac:dyDescent="0.25">
      <c r="B4150" t="s">
        <v>464</v>
      </c>
      <c r="C4150">
        <f>INDEX(NationalTeams!B:B,MATCH(B4150,NationalTeams!C:C,0))</f>
        <v>134</v>
      </c>
      <c r="D4150" t="s">
        <v>1247</v>
      </c>
      <c r="E4150">
        <f>INDEX(TeamSports!B:B,MATCH(D4150,TeamSports!C:C,0))</f>
        <v>32</v>
      </c>
      <c r="F4150">
        <f>INDEX(RanksTable!N:N,MATCH(B4150,RanksTable!B:B,0))</f>
        <v>7</v>
      </c>
      <c r="H4150" t="str">
        <f t="shared" si="64"/>
        <v>INSERT INTO "TeamRanks" (team_id,team_sport_id,team_rank) VALUES (134,32,7);</v>
      </c>
    </row>
    <row r="4151" spans="2:8" x14ac:dyDescent="0.25">
      <c r="B4151" t="s">
        <v>379</v>
      </c>
      <c r="C4151">
        <f>INDEX(NationalTeams!B:B,MATCH(B4151,NationalTeams!C:C,0))</f>
        <v>135</v>
      </c>
      <c r="D4151" t="s">
        <v>1247</v>
      </c>
      <c r="E4151">
        <f>INDEX(TeamSports!B:B,MATCH(D4151,TeamSports!C:C,0))</f>
        <v>32</v>
      </c>
      <c r="F4151">
        <f>INDEX(RanksTable!N:N,MATCH(B4151,RanksTable!B:B,0))</f>
        <v>7</v>
      </c>
      <c r="H4151" t="str">
        <f t="shared" si="64"/>
        <v>INSERT INTO "TeamRanks" (team_id,team_sport_id,team_rank) VALUES (135,32,7);</v>
      </c>
    </row>
    <row r="4152" spans="2:8" x14ac:dyDescent="0.25">
      <c r="B4152" t="s">
        <v>539</v>
      </c>
      <c r="C4152">
        <f>INDEX(NationalTeams!B:B,MATCH(B4152,NationalTeams!C:C,0))</f>
        <v>136</v>
      </c>
      <c r="D4152" t="s">
        <v>1247</v>
      </c>
      <c r="E4152">
        <f>INDEX(TeamSports!B:B,MATCH(D4152,TeamSports!C:C,0))</f>
        <v>32</v>
      </c>
      <c r="F4152">
        <f>INDEX(RanksTable!N:N,MATCH(B4152,RanksTable!B:B,0))</f>
        <v>7</v>
      </c>
      <c r="H4152" t="str">
        <f t="shared" si="64"/>
        <v>INSERT INTO "TeamRanks" (team_id,team_sport_id,team_rank) VALUES (136,32,7);</v>
      </c>
    </row>
    <row r="4153" spans="2:8" x14ac:dyDescent="0.25">
      <c r="B4153" t="s">
        <v>342</v>
      </c>
      <c r="C4153">
        <f>INDEX(NationalTeams!B:B,MATCH(B4153,NationalTeams!C:C,0))</f>
        <v>137</v>
      </c>
      <c r="D4153" t="s">
        <v>1247</v>
      </c>
      <c r="E4153">
        <f>INDEX(TeamSports!B:B,MATCH(D4153,TeamSports!C:C,0))</f>
        <v>32</v>
      </c>
      <c r="F4153">
        <f>INDEX(RanksTable!N:N,MATCH(B4153,RanksTable!B:B,0))</f>
        <v>7</v>
      </c>
      <c r="H4153" t="str">
        <f t="shared" si="64"/>
        <v>INSERT INTO "TeamRanks" (team_id,team_sport_id,team_rank) VALUES (137,32,7);</v>
      </c>
    </row>
    <row r="4154" spans="2:8" x14ac:dyDescent="0.25">
      <c r="B4154" t="s">
        <v>343</v>
      </c>
      <c r="C4154">
        <f>INDEX(NationalTeams!B:B,MATCH(B4154,NationalTeams!C:C,0))</f>
        <v>138</v>
      </c>
      <c r="D4154" t="s">
        <v>1247</v>
      </c>
      <c r="E4154">
        <f>INDEX(TeamSports!B:B,MATCH(D4154,TeamSports!C:C,0))</f>
        <v>32</v>
      </c>
      <c r="F4154">
        <f>INDEX(RanksTable!N:N,MATCH(B4154,RanksTable!B:B,0))</f>
        <v>7</v>
      </c>
      <c r="H4154" t="str">
        <f t="shared" si="64"/>
        <v>INSERT INTO "TeamRanks" (team_id,team_sport_id,team_rank) VALUES (138,32,7);</v>
      </c>
    </row>
    <row r="4155" spans="2:8" x14ac:dyDescent="0.25">
      <c r="B4155" t="s">
        <v>360</v>
      </c>
      <c r="C4155">
        <f>INDEX(NationalTeams!B:B,MATCH(B4155,NationalTeams!C:C,0))</f>
        <v>139</v>
      </c>
      <c r="D4155" t="s">
        <v>1247</v>
      </c>
      <c r="E4155">
        <f>INDEX(TeamSports!B:B,MATCH(D4155,TeamSports!C:C,0))</f>
        <v>32</v>
      </c>
      <c r="F4155">
        <f>INDEX(RanksTable!N:N,MATCH(B4155,RanksTable!B:B,0))</f>
        <v>7</v>
      </c>
      <c r="H4155" t="str">
        <f t="shared" si="64"/>
        <v>INSERT INTO "TeamRanks" (team_id,team_sport_id,team_rank) VALUES (139,32,7);</v>
      </c>
    </row>
    <row r="4156" spans="2:8" x14ac:dyDescent="0.25">
      <c r="B4156" t="s">
        <v>378</v>
      </c>
      <c r="C4156">
        <f>INDEX(NationalTeams!B:B,MATCH(B4156,NationalTeams!C:C,0))</f>
        <v>140</v>
      </c>
      <c r="D4156" t="s">
        <v>1247</v>
      </c>
      <c r="E4156">
        <f>INDEX(TeamSports!B:B,MATCH(D4156,TeamSports!C:C,0))</f>
        <v>32</v>
      </c>
      <c r="F4156">
        <f>INDEX(RanksTable!N:N,MATCH(B4156,RanksTable!B:B,0))</f>
        <v>3</v>
      </c>
      <c r="H4156" t="str">
        <f t="shared" si="64"/>
        <v>INSERT INTO "TeamRanks" (team_id,team_sport_id,team_rank) VALUES (140,32,3);</v>
      </c>
    </row>
    <row r="4157" spans="2:8" x14ac:dyDescent="0.25">
      <c r="B4157" t="s">
        <v>456</v>
      </c>
      <c r="C4157">
        <f>INDEX(NationalTeams!B:B,MATCH(B4157,NationalTeams!C:C,0))</f>
        <v>141</v>
      </c>
      <c r="D4157" t="s">
        <v>1247</v>
      </c>
      <c r="E4157">
        <f>INDEX(TeamSports!B:B,MATCH(D4157,TeamSports!C:C,0))</f>
        <v>32</v>
      </c>
      <c r="F4157">
        <f>INDEX(RanksTable!N:N,MATCH(B4157,RanksTable!B:B,0))</f>
        <v>7</v>
      </c>
      <c r="H4157" t="str">
        <f t="shared" si="64"/>
        <v>INSERT INTO "TeamRanks" (team_id,team_sport_id,team_rank) VALUES (141,32,7);</v>
      </c>
    </row>
    <row r="4158" spans="2:8" x14ac:dyDescent="0.25">
      <c r="B4158" t="s">
        <v>537</v>
      </c>
      <c r="C4158">
        <f>INDEX(NationalTeams!B:B,MATCH(B4158,NationalTeams!C:C,0))</f>
        <v>142</v>
      </c>
      <c r="D4158" t="s">
        <v>1247</v>
      </c>
      <c r="E4158">
        <f>INDEX(TeamSports!B:B,MATCH(D4158,TeamSports!C:C,0))</f>
        <v>32</v>
      </c>
      <c r="F4158">
        <f>INDEX(RanksTable!N:N,MATCH(B4158,RanksTable!B:B,0))</f>
        <v>7</v>
      </c>
      <c r="H4158" t="str">
        <f t="shared" si="64"/>
        <v>INSERT INTO "TeamRanks" (team_id,team_sport_id,team_rank) VALUES (142,32,7);</v>
      </c>
    </row>
    <row r="4159" spans="2:8" x14ac:dyDescent="0.25">
      <c r="B4159" t="s">
        <v>533</v>
      </c>
      <c r="C4159">
        <f>INDEX(NationalTeams!B:B,MATCH(B4159,NationalTeams!C:C,0))</f>
        <v>143</v>
      </c>
      <c r="D4159" t="s">
        <v>1247</v>
      </c>
      <c r="E4159">
        <f>INDEX(TeamSports!B:B,MATCH(D4159,TeamSports!C:C,0))</f>
        <v>32</v>
      </c>
      <c r="F4159">
        <f>INDEX(RanksTable!N:N,MATCH(B4159,RanksTable!B:B,0))</f>
        <v>7</v>
      </c>
      <c r="H4159" t="str">
        <f t="shared" si="64"/>
        <v>INSERT INTO "TeamRanks" (team_id,team_sport_id,team_rank) VALUES (143,32,7);</v>
      </c>
    </row>
    <row r="4160" spans="2:8" x14ac:dyDescent="0.25">
      <c r="B4160" t="s">
        <v>460</v>
      </c>
      <c r="C4160">
        <f>INDEX(NationalTeams!B:B,MATCH(B4160,NationalTeams!C:C,0))</f>
        <v>144</v>
      </c>
      <c r="D4160" t="s">
        <v>1247</v>
      </c>
      <c r="E4160">
        <f>INDEX(TeamSports!B:B,MATCH(D4160,TeamSports!C:C,0))</f>
        <v>32</v>
      </c>
      <c r="F4160">
        <f>INDEX(RanksTable!N:N,MATCH(B4160,RanksTable!B:B,0))</f>
        <v>7</v>
      </c>
      <c r="H4160" t="str">
        <f t="shared" si="64"/>
        <v>INSERT INTO "TeamRanks" (team_id,team_sport_id,team_rank) VALUES (144,32,7);</v>
      </c>
    </row>
    <row r="4161" spans="2:8" x14ac:dyDescent="0.25">
      <c r="B4161" t="s">
        <v>521</v>
      </c>
      <c r="C4161">
        <f>INDEX(NationalTeams!B:B,MATCH(B4161,NationalTeams!C:C,0))</f>
        <v>145</v>
      </c>
      <c r="D4161" t="s">
        <v>1247</v>
      </c>
      <c r="E4161">
        <f>INDEX(TeamSports!B:B,MATCH(D4161,TeamSports!C:C,0))</f>
        <v>32</v>
      </c>
      <c r="F4161">
        <f>INDEX(RanksTable!N:N,MATCH(B4161,RanksTable!B:B,0))</f>
        <v>7</v>
      </c>
      <c r="H4161" t="str">
        <f t="shared" si="64"/>
        <v>INSERT INTO "TeamRanks" (team_id,team_sport_id,team_rank) VALUES (145,32,7);</v>
      </c>
    </row>
    <row r="4162" spans="2:8" x14ac:dyDescent="0.25">
      <c r="B4162" t="s">
        <v>416</v>
      </c>
      <c r="C4162">
        <f>INDEX(NationalTeams!B:B,MATCH(B4162,NationalTeams!C:C,0))</f>
        <v>146</v>
      </c>
      <c r="D4162" t="s">
        <v>1247</v>
      </c>
      <c r="E4162">
        <f>INDEX(TeamSports!B:B,MATCH(D4162,TeamSports!C:C,0))</f>
        <v>32</v>
      </c>
      <c r="F4162">
        <f>INDEX(RanksTable!N:N,MATCH(B4162,RanksTable!B:B,0))</f>
        <v>7</v>
      </c>
      <c r="H4162" t="str">
        <f t="shared" si="64"/>
        <v>INSERT INTO "TeamRanks" (team_id,team_sport_id,team_rank) VALUES (146,32,7);</v>
      </c>
    </row>
    <row r="4163" spans="2:8" x14ac:dyDescent="0.25">
      <c r="B4163" t="s">
        <v>393</v>
      </c>
      <c r="C4163">
        <f>INDEX(NationalTeams!B:B,MATCH(B4163,NationalTeams!C:C,0))</f>
        <v>147</v>
      </c>
      <c r="D4163" t="s">
        <v>1247</v>
      </c>
      <c r="E4163">
        <f>INDEX(TeamSports!B:B,MATCH(D4163,TeamSports!C:C,0))</f>
        <v>32</v>
      </c>
      <c r="F4163">
        <f>INDEX(RanksTable!N:N,MATCH(B4163,RanksTable!B:B,0))</f>
        <v>7</v>
      </c>
      <c r="H4163" t="str">
        <f t="shared" si="64"/>
        <v>INSERT INTO "TeamRanks" (team_id,team_sport_id,team_rank) VALUES (147,32,7);</v>
      </c>
    </row>
    <row r="4164" spans="2:8" x14ac:dyDescent="0.25">
      <c r="B4164" t="s">
        <v>372</v>
      </c>
      <c r="C4164">
        <f>INDEX(NationalTeams!B:B,MATCH(B4164,NationalTeams!C:C,0))</f>
        <v>148</v>
      </c>
      <c r="D4164" t="s">
        <v>1247</v>
      </c>
      <c r="E4164">
        <f>INDEX(TeamSports!B:B,MATCH(D4164,TeamSports!C:C,0))</f>
        <v>32</v>
      </c>
      <c r="F4164">
        <f>INDEX(RanksTable!N:N,MATCH(B4164,RanksTable!B:B,0))</f>
        <v>7</v>
      </c>
      <c r="H4164" t="str">
        <f t="shared" ref="H4164:H4227" si="65">_xlfn.CONCAT($H$1,$L$1,$C$1,$L$1," ",$J$1,$C$2,$N$1,$E$2,$N$1,$F$2,$K$1,$I$1,$J$1,C4164,$N$1,E4164,$N$1,F4164,$K$1,$O$1)</f>
        <v>INSERT INTO "TeamRanks" (team_id,team_sport_id,team_rank) VALUES (148,32,7);</v>
      </c>
    </row>
    <row r="4165" spans="2:8" x14ac:dyDescent="0.25">
      <c r="B4165" t="s">
        <v>480</v>
      </c>
      <c r="C4165">
        <f>INDEX(NationalTeams!B:B,MATCH(B4165,NationalTeams!C:C,0))</f>
        <v>149</v>
      </c>
      <c r="D4165" t="s">
        <v>1247</v>
      </c>
      <c r="E4165">
        <f>INDEX(TeamSports!B:B,MATCH(D4165,TeamSports!C:C,0))</f>
        <v>32</v>
      </c>
      <c r="F4165">
        <f>INDEX(RanksTable!N:N,MATCH(B4165,RanksTable!B:B,0))</f>
        <v>7</v>
      </c>
      <c r="H4165" t="str">
        <f t="shared" si="65"/>
        <v>INSERT INTO "TeamRanks" (team_id,team_sport_id,team_rank) VALUES (149,32,7);</v>
      </c>
    </row>
    <row r="4166" spans="2:8" x14ac:dyDescent="0.25">
      <c r="B4166" t="s">
        <v>446</v>
      </c>
      <c r="C4166">
        <f>INDEX(NationalTeams!B:B,MATCH(B4166,NationalTeams!C:C,0))</f>
        <v>150</v>
      </c>
      <c r="D4166" t="s">
        <v>1247</v>
      </c>
      <c r="E4166">
        <f>INDEX(TeamSports!B:B,MATCH(D4166,TeamSports!C:C,0))</f>
        <v>32</v>
      </c>
      <c r="F4166">
        <f>INDEX(RanksTable!N:N,MATCH(B4166,RanksTable!B:B,0))</f>
        <v>7</v>
      </c>
      <c r="H4166" t="str">
        <f t="shared" si="65"/>
        <v>INSERT INTO "TeamRanks" (team_id,team_sport_id,team_rank) VALUES (150,32,7);</v>
      </c>
    </row>
    <row r="4167" spans="2:8" x14ac:dyDescent="0.25">
      <c r="B4167" t="s">
        <v>356</v>
      </c>
      <c r="C4167">
        <f>INDEX(NationalTeams!B:B,MATCH(B4167,NationalTeams!C:C,0))</f>
        <v>151</v>
      </c>
      <c r="D4167" t="s">
        <v>1247</v>
      </c>
      <c r="E4167">
        <f>INDEX(TeamSports!B:B,MATCH(D4167,TeamSports!C:C,0))</f>
        <v>32</v>
      </c>
      <c r="F4167">
        <f>INDEX(RanksTable!N:N,MATCH(B4167,RanksTable!B:B,0))</f>
        <v>7</v>
      </c>
      <c r="H4167" t="str">
        <f t="shared" si="65"/>
        <v>INSERT INTO "TeamRanks" (team_id,team_sport_id,team_rank) VALUES (151,32,7);</v>
      </c>
    </row>
    <row r="4168" spans="2:8" x14ac:dyDescent="0.25">
      <c r="B4168" t="s">
        <v>387</v>
      </c>
      <c r="C4168">
        <f>INDEX(NationalTeams!B:B,MATCH(B4168,NationalTeams!C:C,0))</f>
        <v>152</v>
      </c>
      <c r="D4168" t="s">
        <v>1247</v>
      </c>
      <c r="E4168">
        <f>INDEX(TeamSports!B:B,MATCH(D4168,TeamSports!C:C,0))</f>
        <v>32</v>
      </c>
      <c r="F4168">
        <f>INDEX(RanksTable!N:N,MATCH(B4168,RanksTable!B:B,0))</f>
        <v>7</v>
      </c>
      <c r="H4168" t="str">
        <f t="shared" si="65"/>
        <v>INSERT INTO "TeamRanks" (team_id,team_sport_id,team_rank) VALUES (152,32,7);</v>
      </c>
    </row>
    <row r="4169" spans="2:8" x14ac:dyDescent="0.25">
      <c r="B4169" t="s">
        <v>361</v>
      </c>
      <c r="C4169">
        <f>INDEX(NationalTeams!B:B,MATCH(B4169,NationalTeams!C:C,0))</f>
        <v>153</v>
      </c>
      <c r="D4169" t="s">
        <v>1247</v>
      </c>
      <c r="E4169">
        <f>INDEX(TeamSports!B:B,MATCH(D4169,TeamSports!C:C,0))</f>
        <v>32</v>
      </c>
      <c r="F4169">
        <f>INDEX(RanksTable!N:N,MATCH(B4169,RanksTable!B:B,0))</f>
        <v>7</v>
      </c>
      <c r="H4169" t="str">
        <f t="shared" si="65"/>
        <v>INSERT INTO "TeamRanks" (team_id,team_sport_id,team_rank) VALUES (153,32,7);</v>
      </c>
    </row>
    <row r="4170" spans="2:8" x14ac:dyDescent="0.25">
      <c r="B4170" t="s">
        <v>492</v>
      </c>
      <c r="C4170">
        <f>INDEX(NationalTeams!B:B,MATCH(B4170,NationalTeams!C:C,0))</f>
        <v>154</v>
      </c>
      <c r="D4170" t="s">
        <v>1247</v>
      </c>
      <c r="E4170">
        <f>INDEX(TeamSports!B:B,MATCH(D4170,TeamSports!C:C,0))</f>
        <v>32</v>
      </c>
      <c r="F4170">
        <f>INDEX(RanksTable!N:N,MATCH(B4170,RanksTable!B:B,0))</f>
        <v>7</v>
      </c>
      <c r="H4170" t="str">
        <f t="shared" si="65"/>
        <v>INSERT INTO "TeamRanks" (team_id,team_sport_id,team_rank) VALUES (154,32,7);</v>
      </c>
    </row>
    <row r="4171" spans="2:8" x14ac:dyDescent="0.25">
      <c r="B4171" t="s">
        <v>485</v>
      </c>
      <c r="C4171">
        <f>INDEX(NationalTeams!B:B,MATCH(B4171,NationalTeams!C:C,0))</f>
        <v>155</v>
      </c>
      <c r="D4171" t="s">
        <v>1247</v>
      </c>
      <c r="E4171">
        <f>INDEX(TeamSports!B:B,MATCH(D4171,TeamSports!C:C,0))</f>
        <v>32</v>
      </c>
      <c r="F4171">
        <f>INDEX(RanksTable!N:N,MATCH(B4171,RanksTable!B:B,0))</f>
        <v>7</v>
      </c>
      <c r="H4171" t="str">
        <f t="shared" si="65"/>
        <v>INSERT INTO "TeamRanks" (team_id,team_sport_id,team_rank) VALUES (155,32,7);</v>
      </c>
    </row>
    <row r="4172" spans="2:8" x14ac:dyDescent="0.25">
      <c r="B4172" t="s">
        <v>423</v>
      </c>
      <c r="C4172">
        <f>INDEX(NationalTeams!B:B,MATCH(B4172,NationalTeams!C:C,0))</f>
        <v>156</v>
      </c>
      <c r="D4172" t="s">
        <v>1247</v>
      </c>
      <c r="E4172">
        <f>INDEX(TeamSports!B:B,MATCH(D4172,TeamSports!C:C,0))</f>
        <v>32</v>
      </c>
      <c r="F4172">
        <f>INDEX(RanksTable!N:N,MATCH(B4172,RanksTable!B:B,0))</f>
        <v>1</v>
      </c>
      <c r="H4172" t="str">
        <f t="shared" si="65"/>
        <v>INSERT INTO "TeamRanks" (team_id,team_sport_id,team_rank) VALUES (156,32,1);</v>
      </c>
    </row>
    <row r="4173" spans="2:8" x14ac:dyDescent="0.25">
      <c r="B4173" t="s">
        <v>457</v>
      </c>
      <c r="C4173">
        <f>INDEX(NationalTeams!B:B,MATCH(B4173,NationalTeams!C:C,0))</f>
        <v>157</v>
      </c>
      <c r="D4173" t="s">
        <v>1247</v>
      </c>
      <c r="E4173">
        <f>INDEX(TeamSports!B:B,MATCH(D4173,TeamSports!C:C,0))</f>
        <v>32</v>
      </c>
      <c r="F4173">
        <f>INDEX(RanksTable!N:N,MATCH(B4173,RanksTable!B:B,0))</f>
        <v>7</v>
      </c>
      <c r="H4173" t="str">
        <f t="shared" si="65"/>
        <v>INSERT INTO "TeamRanks" (team_id,team_sport_id,team_rank) VALUES (157,32,7);</v>
      </c>
    </row>
    <row r="4174" spans="2:8" x14ac:dyDescent="0.25">
      <c r="B4174" t="s">
        <v>491</v>
      </c>
      <c r="C4174">
        <f>INDEX(NationalTeams!B:B,MATCH(B4174,NationalTeams!C:C,0))</f>
        <v>158</v>
      </c>
      <c r="D4174" t="s">
        <v>1247</v>
      </c>
      <c r="E4174">
        <f>INDEX(TeamSports!B:B,MATCH(D4174,TeamSports!C:C,0))</f>
        <v>32</v>
      </c>
      <c r="F4174">
        <f>INDEX(RanksTable!N:N,MATCH(B4174,RanksTable!B:B,0))</f>
        <v>7</v>
      </c>
      <c r="H4174" t="str">
        <f t="shared" si="65"/>
        <v>INSERT INTO "TeamRanks" (team_id,team_sport_id,team_rank) VALUES (158,32,7);</v>
      </c>
    </row>
    <row r="4175" spans="2:8" x14ac:dyDescent="0.25">
      <c r="B4175" t="s">
        <v>474</v>
      </c>
      <c r="C4175">
        <f>INDEX(NationalTeams!B:B,MATCH(B4175,NationalTeams!C:C,0))</f>
        <v>159</v>
      </c>
      <c r="D4175" t="s">
        <v>1247</v>
      </c>
      <c r="E4175">
        <f>INDEX(TeamSports!B:B,MATCH(D4175,TeamSports!C:C,0))</f>
        <v>32</v>
      </c>
      <c r="F4175">
        <f>INDEX(RanksTable!N:N,MATCH(B4175,RanksTable!B:B,0))</f>
        <v>5</v>
      </c>
      <c r="H4175" t="str">
        <f t="shared" si="65"/>
        <v>INSERT INTO "TeamRanks" (team_id,team_sport_id,team_rank) VALUES (159,32,5);</v>
      </c>
    </row>
    <row r="4176" spans="2:8" x14ac:dyDescent="0.25">
      <c r="B4176" t="s">
        <v>479</v>
      </c>
      <c r="C4176">
        <f>INDEX(NationalTeams!B:B,MATCH(B4176,NationalTeams!C:C,0))</f>
        <v>160</v>
      </c>
      <c r="D4176" t="s">
        <v>1247</v>
      </c>
      <c r="E4176">
        <f>INDEX(TeamSports!B:B,MATCH(D4176,TeamSports!C:C,0))</f>
        <v>32</v>
      </c>
      <c r="F4176">
        <f>INDEX(RanksTable!N:N,MATCH(B4176,RanksTable!B:B,0))</f>
        <v>7</v>
      </c>
      <c r="H4176" t="str">
        <f t="shared" si="65"/>
        <v>INSERT INTO "TeamRanks" (team_id,team_sport_id,team_rank) VALUES (160,32,7);</v>
      </c>
    </row>
    <row r="4177" spans="2:8" x14ac:dyDescent="0.25">
      <c r="B4177" t="s">
        <v>449</v>
      </c>
      <c r="C4177">
        <f>INDEX(NationalTeams!B:B,MATCH(B4177,NationalTeams!C:C,0))</f>
        <v>161</v>
      </c>
      <c r="D4177" t="s">
        <v>1247</v>
      </c>
      <c r="E4177">
        <f>INDEX(TeamSports!B:B,MATCH(D4177,TeamSports!C:C,0))</f>
        <v>32</v>
      </c>
      <c r="F4177">
        <f>INDEX(RanksTable!N:N,MATCH(B4177,RanksTable!B:B,0))</f>
        <v>7</v>
      </c>
      <c r="H4177" t="str">
        <f t="shared" si="65"/>
        <v>INSERT INTO "TeamRanks" (team_id,team_sport_id,team_rank) VALUES (161,32,7);</v>
      </c>
    </row>
    <row r="4178" spans="2:8" x14ac:dyDescent="0.25">
      <c r="B4178" t="s">
        <v>398</v>
      </c>
      <c r="C4178">
        <f>INDEX(NationalTeams!B:B,MATCH(B4178,NationalTeams!C:C,0))</f>
        <v>162</v>
      </c>
      <c r="D4178" t="s">
        <v>1247</v>
      </c>
      <c r="E4178">
        <f>INDEX(TeamSports!B:B,MATCH(D4178,TeamSports!C:C,0))</f>
        <v>32</v>
      </c>
      <c r="F4178">
        <f>INDEX(RanksTable!N:N,MATCH(B4178,RanksTable!B:B,0))</f>
        <v>7</v>
      </c>
      <c r="H4178" t="str">
        <f t="shared" si="65"/>
        <v>INSERT INTO "TeamRanks" (team_id,team_sport_id,team_rank) VALUES (162,32,7);</v>
      </c>
    </row>
    <row r="4179" spans="2:8" x14ac:dyDescent="0.25">
      <c r="B4179" t="s">
        <v>441</v>
      </c>
      <c r="C4179">
        <f>INDEX(NationalTeams!B:B,MATCH(B4179,NationalTeams!C:C,0))</f>
        <v>163</v>
      </c>
      <c r="D4179" t="s">
        <v>1247</v>
      </c>
      <c r="E4179">
        <f>INDEX(TeamSports!B:B,MATCH(D4179,TeamSports!C:C,0))</f>
        <v>32</v>
      </c>
      <c r="F4179">
        <f>INDEX(RanksTable!N:N,MATCH(B4179,RanksTable!B:B,0))</f>
        <v>7</v>
      </c>
      <c r="H4179" t="str">
        <f t="shared" si="65"/>
        <v>INSERT INTO "TeamRanks" (team_id,team_sport_id,team_rank) VALUES (163,32,7);</v>
      </c>
    </row>
    <row r="4180" spans="2:8" x14ac:dyDescent="0.25">
      <c r="B4180" t="s">
        <v>348</v>
      </c>
      <c r="C4180">
        <f>INDEX(NationalTeams!B:B,MATCH(B4180,NationalTeams!C:C,0))</f>
        <v>164</v>
      </c>
      <c r="D4180" t="s">
        <v>1247</v>
      </c>
      <c r="E4180">
        <f>INDEX(TeamSports!B:B,MATCH(D4180,TeamSports!C:C,0))</f>
        <v>32</v>
      </c>
      <c r="F4180">
        <f>INDEX(RanksTable!N:N,MATCH(B4180,RanksTable!B:B,0))</f>
        <v>7</v>
      </c>
      <c r="H4180" t="str">
        <f t="shared" si="65"/>
        <v>INSERT INTO "TeamRanks" (team_id,team_sport_id,team_rank) VALUES (164,32,7);</v>
      </c>
    </row>
    <row r="4181" spans="2:8" x14ac:dyDescent="0.25">
      <c r="B4181" t="s">
        <v>350</v>
      </c>
      <c r="C4181">
        <f>INDEX(NationalTeams!B:B,MATCH(B4181,NationalTeams!C:C,0))</f>
        <v>165</v>
      </c>
      <c r="D4181" t="s">
        <v>1247</v>
      </c>
      <c r="E4181">
        <f>INDEX(TeamSports!B:B,MATCH(D4181,TeamSports!C:C,0))</f>
        <v>32</v>
      </c>
      <c r="F4181">
        <f>INDEX(RanksTable!N:N,MATCH(B4181,RanksTable!B:B,0))</f>
        <v>1</v>
      </c>
      <c r="H4181" t="str">
        <f t="shared" si="65"/>
        <v>INSERT INTO "TeamRanks" (team_id,team_sport_id,team_rank) VALUES (165,32,1);</v>
      </c>
    </row>
    <row r="4182" spans="2:8" x14ac:dyDescent="0.25">
      <c r="B4182" t="s">
        <v>494</v>
      </c>
      <c r="C4182">
        <f>INDEX(NationalTeams!B:B,MATCH(B4182,NationalTeams!C:C,0))</f>
        <v>166</v>
      </c>
      <c r="D4182" t="s">
        <v>1247</v>
      </c>
      <c r="E4182">
        <f>INDEX(TeamSports!B:B,MATCH(D4182,TeamSports!C:C,0))</f>
        <v>32</v>
      </c>
      <c r="F4182">
        <f>INDEX(RanksTable!N:N,MATCH(B4182,RanksTable!B:B,0))</f>
        <v>7</v>
      </c>
      <c r="H4182" t="str">
        <f t="shared" si="65"/>
        <v>INSERT INTO "TeamRanks" (team_id,team_sport_id,team_rank) VALUES (166,32,7);</v>
      </c>
    </row>
    <row r="4183" spans="2:8" x14ac:dyDescent="0.25">
      <c r="B4183" t="s">
        <v>504</v>
      </c>
      <c r="C4183">
        <f>INDEX(NationalTeams!B:B,MATCH(B4183,NationalTeams!C:C,0))</f>
        <v>167</v>
      </c>
      <c r="D4183" t="s">
        <v>1247</v>
      </c>
      <c r="E4183">
        <f>INDEX(TeamSports!B:B,MATCH(D4183,TeamSports!C:C,0))</f>
        <v>32</v>
      </c>
      <c r="F4183">
        <f>INDEX(RanksTable!N:N,MATCH(B4183,RanksTable!B:B,0))</f>
        <v>7</v>
      </c>
      <c r="H4183" t="str">
        <f t="shared" si="65"/>
        <v>INSERT INTO "TeamRanks" (team_id,team_sport_id,team_rank) VALUES (167,32,7);</v>
      </c>
    </row>
    <row r="4184" spans="2:8" x14ac:dyDescent="0.25">
      <c r="B4184" t="s">
        <v>401</v>
      </c>
      <c r="C4184">
        <f>INDEX(NationalTeams!B:B,MATCH(B4184,NationalTeams!C:C,0))</f>
        <v>168</v>
      </c>
      <c r="D4184" t="s">
        <v>1247</v>
      </c>
      <c r="E4184">
        <f>INDEX(TeamSports!B:B,MATCH(D4184,TeamSports!C:C,0))</f>
        <v>32</v>
      </c>
      <c r="F4184">
        <f>INDEX(RanksTable!N:N,MATCH(B4184,RanksTable!B:B,0))</f>
        <v>7</v>
      </c>
      <c r="H4184" t="str">
        <f t="shared" si="65"/>
        <v>INSERT INTO "TeamRanks" (team_id,team_sport_id,team_rank) VALUES (168,32,7);</v>
      </c>
    </row>
    <row r="4185" spans="2:8" x14ac:dyDescent="0.25">
      <c r="B4185" t="s">
        <v>432</v>
      </c>
      <c r="C4185">
        <f>INDEX(NationalTeams!B:B,MATCH(B4185,NationalTeams!C:C,0))</f>
        <v>169</v>
      </c>
      <c r="D4185" t="s">
        <v>1247</v>
      </c>
      <c r="E4185">
        <f>INDEX(TeamSports!B:B,MATCH(D4185,TeamSports!C:C,0))</f>
        <v>32</v>
      </c>
      <c r="F4185">
        <f>INDEX(RanksTable!N:N,MATCH(B4185,RanksTable!B:B,0))</f>
        <v>4</v>
      </c>
      <c r="H4185" t="str">
        <f t="shared" si="65"/>
        <v>INSERT INTO "TeamRanks" (team_id,team_sport_id,team_rank) VALUES (169,32,4);</v>
      </c>
    </row>
    <row r="4186" spans="2:8" x14ac:dyDescent="0.25">
      <c r="B4186" t="s">
        <v>336</v>
      </c>
      <c r="C4186">
        <f>INDEX(NationalTeams!B:B,MATCH(B4186,NationalTeams!C:C,0))</f>
        <v>170</v>
      </c>
      <c r="D4186" t="s">
        <v>1247</v>
      </c>
      <c r="E4186">
        <f>INDEX(TeamSports!B:B,MATCH(D4186,TeamSports!C:C,0))</f>
        <v>32</v>
      </c>
      <c r="F4186">
        <f>INDEX(RanksTable!N:N,MATCH(B4186,RanksTable!B:B,0))</f>
        <v>7</v>
      </c>
      <c r="H4186" t="str">
        <f t="shared" si="65"/>
        <v>INSERT INTO "TeamRanks" (team_id,team_sport_id,team_rank) VALUES (170,32,7);</v>
      </c>
    </row>
    <row r="4187" spans="2:8" x14ac:dyDescent="0.25">
      <c r="B4187" t="s">
        <v>497</v>
      </c>
      <c r="C4187">
        <f>INDEX(NationalTeams!B:B,MATCH(B4187,NationalTeams!C:C,0))</f>
        <v>171</v>
      </c>
      <c r="D4187" t="s">
        <v>1247</v>
      </c>
      <c r="E4187">
        <f>INDEX(TeamSports!B:B,MATCH(D4187,TeamSports!C:C,0))</f>
        <v>32</v>
      </c>
      <c r="F4187">
        <f>INDEX(RanksTable!N:N,MATCH(B4187,RanksTable!B:B,0))</f>
        <v>7</v>
      </c>
      <c r="H4187" t="str">
        <f t="shared" si="65"/>
        <v>INSERT INTO "TeamRanks" (team_id,team_sport_id,team_rank) VALUES (171,32,7);</v>
      </c>
    </row>
    <row r="4188" spans="2:8" x14ac:dyDescent="0.25">
      <c r="B4188" t="s">
        <v>380</v>
      </c>
      <c r="C4188">
        <f>INDEX(NationalTeams!B:B,MATCH(B4188,NationalTeams!C:C,0))</f>
        <v>172</v>
      </c>
      <c r="D4188" t="s">
        <v>1247</v>
      </c>
      <c r="E4188">
        <f>INDEX(TeamSports!B:B,MATCH(D4188,TeamSports!C:C,0))</f>
        <v>32</v>
      </c>
      <c r="F4188">
        <f>INDEX(RanksTable!N:N,MATCH(B4188,RanksTable!B:B,0))</f>
        <v>7</v>
      </c>
      <c r="H4188" t="str">
        <f t="shared" si="65"/>
        <v>INSERT INTO "TeamRanks" (team_id,team_sport_id,team_rank) VALUES (172,32,7);</v>
      </c>
    </row>
    <row r="4189" spans="2:8" x14ac:dyDescent="0.25">
      <c r="B4189" t="s">
        <v>402</v>
      </c>
      <c r="C4189">
        <f>INDEX(NationalTeams!B:B,MATCH(B4189,NationalTeams!C:C,0))</f>
        <v>173</v>
      </c>
      <c r="D4189" t="s">
        <v>1247</v>
      </c>
      <c r="E4189">
        <f>INDEX(TeamSports!B:B,MATCH(D4189,TeamSports!C:C,0))</f>
        <v>32</v>
      </c>
      <c r="F4189">
        <f>INDEX(RanksTable!N:N,MATCH(B4189,RanksTable!B:B,0))</f>
        <v>7</v>
      </c>
      <c r="H4189" t="str">
        <f t="shared" si="65"/>
        <v>INSERT INTO "TeamRanks" (team_id,team_sport_id,team_rank) VALUES (173,32,7);</v>
      </c>
    </row>
    <row r="4190" spans="2:8" x14ac:dyDescent="0.25">
      <c r="B4190" t="s">
        <v>370</v>
      </c>
      <c r="C4190">
        <f>INDEX(NationalTeams!B:B,MATCH(B4190,NationalTeams!C:C,0))</f>
        <v>174</v>
      </c>
      <c r="D4190" t="s">
        <v>1247</v>
      </c>
      <c r="E4190">
        <f>INDEX(TeamSports!B:B,MATCH(D4190,TeamSports!C:C,0))</f>
        <v>32</v>
      </c>
      <c r="F4190">
        <f>INDEX(RanksTable!N:N,MATCH(B4190,RanksTable!B:B,0))</f>
        <v>7</v>
      </c>
      <c r="H4190" t="str">
        <f t="shared" si="65"/>
        <v>INSERT INTO "TeamRanks" (team_id,team_sport_id,team_rank) VALUES (174,32,7);</v>
      </c>
    </row>
    <row r="4191" spans="2:8" x14ac:dyDescent="0.25">
      <c r="B4191" t="s">
        <v>506</v>
      </c>
      <c r="C4191">
        <f>INDEX(NationalTeams!B:B,MATCH(B4191,NationalTeams!C:C,0))</f>
        <v>175</v>
      </c>
      <c r="D4191" t="s">
        <v>1247</v>
      </c>
      <c r="E4191">
        <f>INDEX(TeamSports!B:B,MATCH(D4191,TeamSports!C:C,0))</f>
        <v>32</v>
      </c>
      <c r="F4191">
        <f>INDEX(RanksTable!N:N,MATCH(B4191,RanksTable!B:B,0))</f>
        <v>7</v>
      </c>
      <c r="H4191" t="str">
        <f t="shared" si="65"/>
        <v>INSERT INTO "TeamRanks" (team_id,team_sport_id,team_rank) VALUES (175,32,7);</v>
      </c>
    </row>
    <row r="4192" spans="2:8" x14ac:dyDescent="0.25">
      <c r="B4192" t="s">
        <v>500</v>
      </c>
      <c r="C4192">
        <f>INDEX(NationalTeams!B:B,MATCH(B4192,NationalTeams!C:C,0))</f>
        <v>176</v>
      </c>
      <c r="D4192" t="s">
        <v>1247</v>
      </c>
      <c r="E4192">
        <f>INDEX(TeamSports!B:B,MATCH(D4192,TeamSports!C:C,0))</f>
        <v>32</v>
      </c>
      <c r="F4192">
        <f>INDEX(RanksTable!N:N,MATCH(B4192,RanksTable!B:B,0))</f>
        <v>7</v>
      </c>
      <c r="H4192" t="str">
        <f t="shared" si="65"/>
        <v>INSERT INTO "TeamRanks" (team_id,team_sport_id,team_rank) VALUES (176,32,7);</v>
      </c>
    </row>
    <row r="4193" spans="2:8" x14ac:dyDescent="0.25">
      <c r="B4193" t="s">
        <v>473</v>
      </c>
      <c r="C4193">
        <f>INDEX(NationalTeams!B:B,MATCH(B4193,NationalTeams!C:C,0))</f>
        <v>177</v>
      </c>
      <c r="D4193" t="s">
        <v>1247</v>
      </c>
      <c r="E4193">
        <f>INDEX(TeamSports!B:B,MATCH(D4193,TeamSports!C:C,0))</f>
        <v>32</v>
      </c>
      <c r="F4193">
        <f>INDEX(RanksTable!N:N,MATCH(B4193,RanksTable!B:B,0))</f>
        <v>7</v>
      </c>
      <c r="H4193" t="str">
        <f t="shared" si="65"/>
        <v>INSERT INTO "TeamRanks" (team_id,team_sport_id,team_rank) VALUES (177,32,7);</v>
      </c>
    </row>
    <row r="4194" spans="2:8" x14ac:dyDescent="0.25">
      <c r="B4194" t="s">
        <v>482</v>
      </c>
      <c r="C4194">
        <f>INDEX(NationalTeams!B:B,MATCH(B4194,NationalTeams!C:C,0))</f>
        <v>178</v>
      </c>
      <c r="D4194" t="s">
        <v>1247</v>
      </c>
      <c r="E4194">
        <f>INDEX(TeamSports!B:B,MATCH(D4194,TeamSports!C:C,0))</f>
        <v>32</v>
      </c>
      <c r="F4194">
        <f>INDEX(RanksTable!N:N,MATCH(B4194,RanksTable!B:B,0))</f>
        <v>7</v>
      </c>
      <c r="H4194" t="str">
        <f t="shared" si="65"/>
        <v>INSERT INTO "TeamRanks" (team_id,team_sport_id,team_rank) VALUES (178,32,7);</v>
      </c>
    </row>
    <row r="4195" spans="2:8" x14ac:dyDescent="0.25">
      <c r="B4195" t="s">
        <v>411</v>
      </c>
      <c r="C4195">
        <f>INDEX(NationalTeams!B:B,MATCH(B4195,NationalTeams!C:C,0))</f>
        <v>179</v>
      </c>
      <c r="D4195" t="s">
        <v>1247</v>
      </c>
      <c r="E4195">
        <f>INDEX(TeamSports!B:B,MATCH(D4195,TeamSports!C:C,0))</f>
        <v>32</v>
      </c>
      <c r="F4195">
        <f>INDEX(RanksTable!N:N,MATCH(B4195,RanksTable!B:B,0))</f>
        <v>7</v>
      </c>
      <c r="H4195" t="str">
        <f t="shared" si="65"/>
        <v>INSERT INTO "TeamRanks" (team_id,team_sport_id,team_rank) VALUES (179,32,7);</v>
      </c>
    </row>
    <row r="4196" spans="2:8" x14ac:dyDescent="0.25">
      <c r="B4196" t="s">
        <v>541</v>
      </c>
      <c r="C4196">
        <f>INDEX(NationalTeams!B:B,MATCH(B4196,NationalTeams!C:C,0))</f>
        <v>180</v>
      </c>
      <c r="D4196" t="s">
        <v>1247</v>
      </c>
      <c r="E4196">
        <f>INDEX(TeamSports!B:B,MATCH(D4196,TeamSports!C:C,0))</f>
        <v>32</v>
      </c>
      <c r="F4196">
        <f>INDEX(RanksTable!N:N,MATCH(B4196,RanksTable!B:B,0))</f>
        <v>7</v>
      </c>
      <c r="H4196" t="str">
        <f t="shared" si="65"/>
        <v>INSERT INTO "TeamRanks" (team_id,team_sport_id,team_rank) VALUES (180,32,7);</v>
      </c>
    </row>
    <row r="4197" spans="2:8" x14ac:dyDescent="0.25">
      <c r="B4197" t="s">
        <v>412</v>
      </c>
      <c r="C4197">
        <f>INDEX(NationalTeams!B:B,MATCH(B4197,NationalTeams!C:C,0))</f>
        <v>181</v>
      </c>
      <c r="D4197" t="s">
        <v>1247</v>
      </c>
      <c r="E4197">
        <f>INDEX(TeamSports!B:B,MATCH(D4197,TeamSports!C:C,0))</f>
        <v>32</v>
      </c>
      <c r="F4197">
        <f>INDEX(RanksTable!N:N,MATCH(B4197,RanksTable!B:B,0))</f>
        <v>7</v>
      </c>
      <c r="H4197" t="str">
        <f t="shared" si="65"/>
        <v>INSERT INTO "TeamRanks" (team_id,team_sport_id,team_rank) VALUES (181,32,7);</v>
      </c>
    </row>
    <row r="4198" spans="2:8" x14ac:dyDescent="0.25">
      <c r="B4198" t="s">
        <v>409</v>
      </c>
      <c r="C4198">
        <f>INDEX(NationalTeams!B:B,MATCH(B4198,NationalTeams!C:C,0))</f>
        <v>182</v>
      </c>
      <c r="D4198" t="s">
        <v>1247</v>
      </c>
      <c r="E4198">
        <f>INDEX(TeamSports!B:B,MATCH(D4198,TeamSports!C:C,0))</f>
        <v>32</v>
      </c>
      <c r="F4198">
        <f>INDEX(RanksTable!N:N,MATCH(B4198,RanksTable!B:B,0))</f>
        <v>7</v>
      </c>
      <c r="H4198" t="str">
        <f t="shared" si="65"/>
        <v>INSERT INTO "TeamRanks" (team_id,team_sport_id,team_rank) VALUES (182,32,7);</v>
      </c>
    </row>
    <row r="4199" spans="2:8" x14ac:dyDescent="0.25">
      <c r="B4199" t="s">
        <v>414</v>
      </c>
      <c r="C4199">
        <f>INDEX(NationalTeams!B:B,MATCH(B4199,NationalTeams!C:C,0))</f>
        <v>183</v>
      </c>
      <c r="D4199" t="s">
        <v>1247</v>
      </c>
      <c r="E4199">
        <f>INDEX(TeamSports!B:B,MATCH(D4199,TeamSports!C:C,0))</f>
        <v>32</v>
      </c>
      <c r="F4199">
        <f>INDEX(RanksTable!N:N,MATCH(B4199,RanksTable!B:B,0))</f>
        <v>7</v>
      </c>
      <c r="H4199" t="str">
        <f t="shared" si="65"/>
        <v>INSERT INTO "TeamRanks" (team_id,team_sport_id,team_rank) VALUES (183,32,7);</v>
      </c>
    </row>
    <row r="4200" spans="2:8" x14ac:dyDescent="0.25">
      <c r="B4200" t="s">
        <v>362</v>
      </c>
      <c r="C4200">
        <f>INDEX(NationalTeams!B:B,MATCH(B4200,NationalTeams!C:C,0))</f>
        <v>184</v>
      </c>
      <c r="D4200" t="s">
        <v>1247</v>
      </c>
      <c r="E4200">
        <f>INDEX(TeamSports!B:B,MATCH(D4200,TeamSports!C:C,0))</f>
        <v>32</v>
      </c>
      <c r="F4200">
        <f>INDEX(RanksTable!N:N,MATCH(B4200,RanksTable!B:B,0))</f>
        <v>7</v>
      </c>
      <c r="H4200" t="str">
        <f t="shared" si="65"/>
        <v>INSERT INTO "TeamRanks" (team_id,team_sport_id,team_rank) VALUES (184,32,7);</v>
      </c>
    </row>
    <row r="4201" spans="2:8" x14ac:dyDescent="0.25">
      <c r="B4201" t="s">
        <v>499</v>
      </c>
      <c r="C4201">
        <f>INDEX(NationalTeams!B:B,MATCH(B4201,NationalTeams!C:C,0))</f>
        <v>185</v>
      </c>
      <c r="D4201" t="s">
        <v>1247</v>
      </c>
      <c r="E4201">
        <f>INDEX(TeamSports!B:B,MATCH(D4201,TeamSports!C:C,0))</f>
        <v>32</v>
      </c>
      <c r="F4201">
        <f>INDEX(RanksTable!N:N,MATCH(B4201,RanksTable!B:B,0))</f>
        <v>7</v>
      </c>
      <c r="H4201" t="str">
        <f t="shared" si="65"/>
        <v>INSERT INTO "TeamRanks" (team_id,team_sport_id,team_rank) VALUES (185,32,7);</v>
      </c>
    </row>
    <row r="4202" spans="2:8" x14ac:dyDescent="0.25">
      <c r="B4202" t="s">
        <v>374</v>
      </c>
      <c r="C4202">
        <f>INDEX(NationalTeams!B:B,MATCH(B4202,NationalTeams!C:C,0))</f>
        <v>186</v>
      </c>
      <c r="D4202" t="s">
        <v>1247</v>
      </c>
      <c r="E4202">
        <f>INDEX(TeamSports!B:B,MATCH(D4202,TeamSports!C:C,0))</f>
        <v>32</v>
      </c>
      <c r="F4202">
        <f>INDEX(RanksTable!N:N,MATCH(B4202,RanksTable!B:B,0))</f>
        <v>7</v>
      </c>
      <c r="H4202" t="str">
        <f t="shared" si="65"/>
        <v>INSERT INTO "TeamRanks" (team_id,team_sport_id,team_rank) VALUES (186,32,7);</v>
      </c>
    </row>
    <row r="4203" spans="2:8" x14ac:dyDescent="0.25">
      <c r="B4203" t="s">
        <v>385</v>
      </c>
      <c r="C4203">
        <f>INDEX(NationalTeams!B:B,MATCH(B4203,NationalTeams!C:C,0))</f>
        <v>187</v>
      </c>
      <c r="D4203" t="s">
        <v>1247</v>
      </c>
      <c r="E4203">
        <f>INDEX(TeamSports!B:B,MATCH(D4203,TeamSports!C:C,0))</f>
        <v>32</v>
      </c>
      <c r="F4203">
        <f>INDEX(RanksTable!N:N,MATCH(B4203,RanksTable!B:B,0))</f>
        <v>7</v>
      </c>
      <c r="H4203" t="str">
        <f t="shared" si="65"/>
        <v>INSERT INTO "TeamRanks" (team_id,team_sport_id,team_rank) VALUES (187,32,7);</v>
      </c>
    </row>
    <row r="4204" spans="2:8" x14ac:dyDescent="0.25">
      <c r="B4204" t="s">
        <v>450</v>
      </c>
      <c r="C4204">
        <f>INDEX(NationalTeams!B:B,MATCH(B4204,NationalTeams!C:C,0))</f>
        <v>188</v>
      </c>
      <c r="D4204" t="s">
        <v>1247</v>
      </c>
      <c r="E4204">
        <f>INDEX(TeamSports!B:B,MATCH(D4204,TeamSports!C:C,0))</f>
        <v>32</v>
      </c>
      <c r="F4204">
        <f>INDEX(RanksTable!N:N,MATCH(B4204,RanksTable!B:B,0))</f>
        <v>7</v>
      </c>
      <c r="H4204" t="str">
        <f t="shared" si="65"/>
        <v>INSERT INTO "TeamRanks" (team_id,team_sport_id,team_rank) VALUES (188,32,7);</v>
      </c>
    </row>
    <row r="4205" spans="2:8" x14ac:dyDescent="0.25">
      <c r="B4205" t="s">
        <v>448</v>
      </c>
      <c r="C4205">
        <f>INDEX(NationalTeams!B:B,MATCH(B4205,NationalTeams!C:C,0))</f>
        <v>189</v>
      </c>
      <c r="D4205" t="s">
        <v>1247</v>
      </c>
      <c r="E4205">
        <f>INDEX(TeamSports!B:B,MATCH(D4205,TeamSports!C:C,0))</f>
        <v>32</v>
      </c>
      <c r="F4205">
        <f>INDEX(RanksTable!N:N,MATCH(B4205,RanksTable!B:B,0))</f>
        <v>7</v>
      </c>
      <c r="H4205" t="str">
        <f t="shared" si="65"/>
        <v>INSERT INTO "TeamRanks" (team_id,team_sport_id,team_rank) VALUES (189,32,7);</v>
      </c>
    </row>
    <row r="4206" spans="2:8" x14ac:dyDescent="0.25">
      <c r="B4206" t="s">
        <v>375</v>
      </c>
      <c r="C4206">
        <f>INDEX(NationalTeams!B:B,MATCH(B4206,NationalTeams!C:C,0))</f>
        <v>190</v>
      </c>
      <c r="D4206" t="s">
        <v>1247</v>
      </c>
      <c r="E4206">
        <f>INDEX(TeamSports!B:B,MATCH(D4206,TeamSports!C:C,0))</f>
        <v>32</v>
      </c>
      <c r="F4206">
        <f>INDEX(RanksTable!N:N,MATCH(B4206,RanksTable!B:B,0))</f>
        <v>7</v>
      </c>
      <c r="H4206" t="str">
        <f t="shared" si="65"/>
        <v>INSERT INTO "TeamRanks" (team_id,team_sport_id,team_rank) VALUES (190,32,7);</v>
      </c>
    </row>
    <row r="4207" spans="2:8" x14ac:dyDescent="0.25">
      <c r="B4207" t="s">
        <v>483</v>
      </c>
      <c r="C4207">
        <f>INDEX(NationalTeams!B:B,MATCH(B4207,NationalTeams!C:C,0))</f>
        <v>191</v>
      </c>
      <c r="D4207" t="s">
        <v>1247</v>
      </c>
      <c r="E4207">
        <f>INDEX(TeamSports!B:B,MATCH(D4207,TeamSports!C:C,0))</f>
        <v>32</v>
      </c>
      <c r="F4207">
        <f>INDEX(RanksTable!N:N,MATCH(B4207,RanksTable!B:B,0))</f>
        <v>7</v>
      </c>
      <c r="H4207" t="str">
        <f t="shared" si="65"/>
        <v>INSERT INTO "TeamRanks" (team_id,team_sport_id,team_rank) VALUES (191,32,7);</v>
      </c>
    </row>
    <row r="4208" spans="2:8" x14ac:dyDescent="0.25">
      <c r="B4208" t="s">
        <v>395</v>
      </c>
      <c r="C4208">
        <f>INDEX(NationalTeams!B:B,MATCH(B4208,NationalTeams!C:C,0))</f>
        <v>192</v>
      </c>
      <c r="D4208" t="s">
        <v>1247</v>
      </c>
      <c r="E4208">
        <f>INDEX(TeamSports!B:B,MATCH(D4208,TeamSports!C:C,0))</f>
        <v>32</v>
      </c>
      <c r="F4208">
        <f>INDEX(RanksTable!N:N,MATCH(B4208,RanksTable!B:B,0))</f>
        <v>7</v>
      </c>
      <c r="H4208" t="str">
        <f t="shared" si="65"/>
        <v>INSERT INTO "TeamRanks" (team_id,team_sport_id,team_rank) VALUES (192,32,7);</v>
      </c>
    </row>
    <row r="4209" spans="2:8" x14ac:dyDescent="0.25">
      <c r="B4209" t="s">
        <v>363</v>
      </c>
      <c r="C4209">
        <f>INDEX(NationalTeams!B:B,MATCH(B4209,NationalTeams!C:C,0))</f>
        <v>193</v>
      </c>
      <c r="D4209" t="s">
        <v>1247</v>
      </c>
      <c r="E4209">
        <f>INDEX(TeamSports!B:B,MATCH(D4209,TeamSports!C:C,0))</f>
        <v>32</v>
      </c>
      <c r="F4209">
        <f>INDEX(RanksTable!N:N,MATCH(B4209,RanksTable!B:B,0))</f>
        <v>7</v>
      </c>
      <c r="H4209" t="str">
        <f t="shared" si="65"/>
        <v>INSERT INTO "TeamRanks" (team_id,team_sport_id,team_rank) VALUES (193,32,7);</v>
      </c>
    </row>
    <row r="4210" spans="2:8" x14ac:dyDescent="0.25">
      <c r="B4210" t="s">
        <v>394</v>
      </c>
      <c r="C4210">
        <f>INDEX(NationalTeams!B:B,MATCH(B4210,NationalTeams!C:C,0))</f>
        <v>194</v>
      </c>
      <c r="D4210" t="s">
        <v>1247</v>
      </c>
      <c r="E4210">
        <f>INDEX(TeamSports!B:B,MATCH(D4210,TeamSports!C:C,0))</f>
        <v>32</v>
      </c>
      <c r="F4210">
        <f>INDEX(RanksTable!N:N,MATCH(B4210,RanksTable!B:B,0))</f>
        <v>7</v>
      </c>
      <c r="H4210" t="str">
        <f t="shared" si="65"/>
        <v>INSERT INTO "TeamRanks" (team_id,team_sport_id,team_rank) VALUES (194,32,7);</v>
      </c>
    </row>
    <row r="4211" spans="2:8" x14ac:dyDescent="0.25">
      <c r="B4211" t="s">
        <v>389</v>
      </c>
      <c r="C4211">
        <f>INDEX(NationalTeams!B:B,MATCH(B4211,NationalTeams!C:C,0))</f>
        <v>195</v>
      </c>
      <c r="D4211" t="s">
        <v>1247</v>
      </c>
      <c r="E4211">
        <f>INDEX(TeamSports!B:B,MATCH(D4211,TeamSports!C:C,0))</f>
        <v>32</v>
      </c>
      <c r="F4211">
        <f>INDEX(RanksTable!N:N,MATCH(B4211,RanksTable!B:B,0))</f>
        <v>7</v>
      </c>
      <c r="H4211" t="str">
        <f t="shared" si="65"/>
        <v>INSERT INTO "TeamRanks" (team_id,team_sport_id,team_rank) VALUES (195,32,7);</v>
      </c>
    </row>
    <row r="4212" spans="2:8" x14ac:dyDescent="0.25">
      <c r="B4212" t="s">
        <v>496</v>
      </c>
      <c r="C4212">
        <f>INDEX(NationalTeams!B:B,MATCH(B4212,NationalTeams!C:C,0))</f>
        <v>196</v>
      </c>
      <c r="D4212" t="s">
        <v>1247</v>
      </c>
      <c r="E4212">
        <f>INDEX(TeamSports!B:B,MATCH(D4212,TeamSports!C:C,0))</f>
        <v>32</v>
      </c>
      <c r="F4212">
        <f>INDEX(RanksTable!N:N,MATCH(B4212,RanksTable!B:B,0))</f>
        <v>7</v>
      </c>
      <c r="H4212" t="str">
        <f t="shared" si="65"/>
        <v>INSERT INTO "TeamRanks" (team_id,team_sport_id,team_rank) VALUES (196,32,7);</v>
      </c>
    </row>
    <row r="4213" spans="2:8" x14ac:dyDescent="0.25">
      <c r="B4213" t="s">
        <v>507</v>
      </c>
      <c r="C4213">
        <f>INDEX(NationalTeams!B:B,MATCH(B4213,NationalTeams!C:C,0))</f>
        <v>197</v>
      </c>
      <c r="D4213" t="s">
        <v>1247</v>
      </c>
      <c r="E4213">
        <f>INDEX(TeamSports!B:B,MATCH(D4213,TeamSports!C:C,0))</f>
        <v>32</v>
      </c>
      <c r="F4213">
        <f>INDEX(RanksTable!N:N,MATCH(B4213,RanksTable!B:B,0))</f>
        <v>3</v>
      </c>
      <c r="H4213" t="str">
        <f t="shared" si="65"/>
        <v>INSERT INTO "TeamRanks" (team_id,team_sport_id,team_rank) VALUES (197,32,3);</v>
      </c>
    </row>
    <row r="4214" spans="2:8" x14ac:dyDescent="0.25">
      <c r="B4214" t="s">
        <v>399</v>
      </c>
      <c r="C4214">
        <f>INDEX(NationalTeams!B:B,MATCH(B4214,NationalTeams!C:C,0))</f>
        <v>198</v>
      </c>
      <c r="D4214" t="s">
        <v>1247</v>
      </c>
      <c r="E4214">
        <f>INDEX(TeamSports!B:B,MATCH(D4214,TeamSports!C:C,0))</f>
        <v>32</v>
      </c>
      <c r="F4214">
        <f>INDEX(RanksTable!N:N,MATCH(B4214,RanksTable!B:B,0))</f>
        <v>7</v>
      </c>
      <c r="H4214" t="str">
        <f t="shared" si="65"/>
        <v>INSERT INTO "TeamRanks" (team_id,team_sport_id,team_rank) VALUES (198,32,7);</v>
      </c>
    </row>
    <row r="4215" spans="2:8" x14ac:dyDescent="0.25">
      <c r="B4215" t="s">
        <v>467</v>
      </c>
      <c r="C4215">
        <f>INDEX(NationalTeams!B:B,MATCH(B4215,NationalTeams!C:C,0))</f>
        <v>199</v>
      </c>
      <c r="D4215" t="s">
        <v>1247</v>
      </c>
      <c r="E4215">
        <f>INDEX(TeamSports!B:B,MATCH(D4215,TeamSports!C:C,0))</f>
        <v>32</v>
      </c>
      <c r="F4215">
        <f>INDEX(RanksTable!N:N,MATCH(B4215,RanksTable!B:B,0))</f>
        <v>7</v>
      </c>
      <c r="H4215" t="str">
        <f t="shared" si="65"/>
        <v>INSERT INTO "TeamRanks" (team_id,team_sport_id,team_rank) VALUES (199,32,7);</v>
      </c>
    </row>
    <row r="4216" spans="2:8" x14ac:dyDescent="0.25">
      <c r="B4216" t="s">
        <v>437</v>
      </c>
      <c r="C4216">
        <f>INDEX(NationalTeams!B:B,MATCH(B4216,NationalTeams!C:C,0))</f>
        <v>200</v>
      </c>
      <c r="D4216" t="s">
        <v>1247</v>
      </c>
      <c r="E4216">
        <f>INDEX(TeamSports!B:B,MATCH(D4216,TeamSports!C:C,0))</f>
        <v>32</v>
      </c>
      <c r="F4216">
        <f>INDEX(RanksTable!N:N,MATCH(B4216,RanksTable!B:B,0))</f>
        <v>7</v>
      </c>
      <c r="H4216" t="str">
        <f t="shared" si="65"/>
        <v>INSERT INTO "TeamRanks" (team_id,team_sport_id,team_rank) VALUES (200,32,7);</v>
      </c>
    </row>
    <row r="4217" spans="2:8" x14ac:dyDescent="0.25">
      <c r="B4217" t="s">
        <v>452</v>
      </c>
      <c r="C4217">
        <f>INDEX(NationalTeams!B:B,MATCH(B4217,NationalTeams!C:C,0))</f>
        <v>201</v>
      </c>
      <c r="D4217" t="s">
        <v>1247</v>
      </c>
      <c r="E4217">
        <f>INDEX(TeamSports!B:B,MATCH(D4217,TeamSports!C:C,0))</f>
        <v>32</v>
      </c>
      <c r="F4217">
        <f>INDEX(RanksTable!N:N,MATCH(B4217,RanksTable!B:B,0))</f>
        <v>7</v>
      </c>
      <c r="H4217" t="str">
        <f t="shared" si="65"/>
        <v>INSERT INTO "TeamRanks" (team_id,team_sport_id,team_rank) VALUES (201,32,7);</v>
      </c>
    </row>
    <row r="4218" spans="2:8" x14ac:dyDescent="0.25">
      <c r="B4218" t="s">
        <v>384</v>
      </c>
      <c r="C4218">
        <f>INDEX(NationalTeams!B:B,MATCH(B4218,NationalTeams!C:C,0))</f>
        <v>202</v>
      </c>
      <c r="D4218" t="s">
        <v>1247</v>
      </c>
      <c r="E4218">
        <f>INDEX(TeamSports!B:B,MATCH(D4218,TeamSports!C:C,0))</f>
        <v>32</v>
      </c>
      <c r="F4218">
        <f>INDEX(RanksTable!N:N,MATCH(B4218,RanksTable!B:B,0))</f>
        <v>7</v>
      </c>
      <c r="H4218" t="str">
        <f t="shared" si="65"/>
        <v>INSERT INTO "TeamRanks" (team_id,team_sport_id,team_rank) VALUES (202,32,7);</v>
      </c>
    </row>
    <row r="4219" spans="2:8" x14ac:dyDescent="0.25">
      <c r="B4219" t="s">
        <v>442</v>
      </c>
      <c r="C4219">
        <f>INDEX(NationalTeams!B:B,MATCH(B4219,NationalTeams!C:C,0))</f>
        <v>203</v>
      </c>
      <c r="D4219" t="s">
        <v>1247</v>
      </c>
      <c r="E4219">
        <f>INDEX(TeamSports!B:B,MATCH(D4219,TeamSports!C:C,0))</f>
        <v>32</v>
      </c>
      <c r="F4219">
        <f>INDEX(RanksTable!N:N,MATCH(B4219,RanksTable!B:B,0))</f>
        <v>7</v>
      </c>
      <c r="H4219" t="str">
        <f t="shared" si="65"/>
        <v>INSERT INTO "TeamRanks" (team_id,team_sport_id,team_rank) VALUES (203,32,7);</v>
      </c>
    </row>
    <row r="4220" spans="2:8" x14ac:dyDescent="0.25">
      <c r="B4220" t="s">
        <v>472</v>
      </c>
      <c r="C4220">
        <f>INDEX(NationalTeams!B:B,MATCH(B4220,NationalTeams!C:C,0))</f>
        <v>204</v>
      </c>
      <c r="D4220" t="s">
        <v>1247</v>
      </c>
      <c r="E4220">
        <f>INDEX(TeamSports!B:B,MATCH(D4220,TeamSports!C:C,0))</f>
        <v>32</v>
      </c>
      <c r="F4220">
        <f>INDEX(RanksTable!N:N,MATCH(B4220,RanksTable!B:B,0))</f>
        <v>7</v>
      </c>
      <c r="H4220" t="str">
        <f t="shared" si="65"/>
        <v>INSERT INTO "TeamRanks" (team_id,team_sport_id,team_rank) VALUES (204,32,7);</v>
      </c>
    </row>
    <row r="4221" spans="2:8" x14ac:dyDescent="0.25">
      <c r="B4221" t="s">
        <v>388</v>
      </c>
      <c r="C4221">
        <f>INDEX(NationalTeams!B:B,MATCH(B4221,NationalTeams!C:C,0))</f>
        <v>205</v>
      </c>
      <c r="D4221" t="s">
        <v>1247</v>
      </c>
      <c r="E4221">
        <f>INDEX(TeamSports!B:B,MATCH(D4221,TeamSports!C:C,0))</f>
        <v>32</v>
      </c>
      <c r="F4221">
        <f>INDEX(RanksTable!N:N,MATCH(B4221,RanksTable!B:B,0))</f>
        <v>7</v>
      </c>
      <c r="H4221" t="str">
        <f t="shared" si="65"/>
        <v>INSERT INTO "TeamRanks" (team_id,team_sport_id,team_rank) VALUES (205,32,7);</v>
      </c>
    </row>
    <row r="4222" spans="2:8" x14ac:dyDescent="0.25">
      <c r="B4222" t="s">
        <v>476</v>
      </c>
      <c r="C4222">
        <f>INDEX(NationalTeams!B:B,MATCH(B4222,NationalTeams!C:C,0))</f>
        <v>206</v>
      </c>
      <c r="D4222" t="s">
        <v>1247</v>
      </c>
      <c r="E4222">
        <f>INDEX(TeamSports!B:B,MATCH(D4222,TeamSports!C:C,0))</f>
        <v>32</v>
      </c>
      <c r="F4222">
        <f>INDEX(RanksTable!N:N,MATCH(B4222,RanksTable!B:B,0))</f>
        <v>7</v>
      </c>
      <c r="H4222" t="str">
        <f t="shared" si="65"/>
        <v>INSERT INTO "TeamRanks" (team_id,team_sport_id,team_rank) VALUES (206,32,7);</v>
      </c>
    </row>
    <row r="4223" spans="2:8" x14ac:dyDescent="0.25">
      <c r="B4223" t="s">
        <v>407</v>
      </c>
      <c r="C4223">
        <f>INDEX(NationalTeams!B:B,MATCH(B4223,NationalTeams!C:C,0))</f>
        <v>207</v>
      </c>
      <c r="D4223" t="s">
        <v>1247</v>
      </c>
      <c r="E4223">
        <f>INDEX(TeamSports!B:B,MATCH(D4223,TeamSports!C:C,0))</f>
        <v>32</v>
      </c>
      <c r="F4223">
        <f>INDEX(RanksTable!N:N,MATCH(B4223,RanksTable!B:B,0))</f>
        <v>7</v>
      </c>
      <c r="H4223" t="str">
        <f t="shared" si="65"/>
        <v>INSERT INTO "TeamRanks" (team_id,team_sport_id,team_rank) VALUES (207,32,7);</v>
      </c>
    </row>
    <row r="4224" spans="2:8" x14ac:dyDescent="0.25">
      <c r="B4224" t="s">
        <v>364</v>
      </c>
      <c r="C4224">
        <f>INDEX(NationalTeams!B:B,MATCH(B4224,NationalTeams!C:C,0))</f>
        <v>208</v>
      </c>
      <c r="D4224" t="s">
        <v>1247</v>
      </c>
      <c r="E4224">
        <f>INDEX(TeamSports!B:B,MATCH(D4224,TeamSports!C:C,0))</f>
        <v>32</v>
      </c>
      <c r="F4224">
        <f>INDEX(RanksTable!N:N,MATCH(B4224,RanksTable!B:B,0))</f>
        <v>7</v>
      </c>
      <c r="H4224" t="str">
        <f t="shared" si="65"/>
        <v>INSERT INTO "TeamRanks" (team_id,team_sport_id,team_rank) VALUES (208,32,7);</v>
      </c>
    </row>
    <row r="4225" spans="2:8" x14ac:dyDescent="0.25">
      <c r="B4225" t="s">
        <v>439</v>
      </c>
      <c r="C4225">
        <f>INDEX(NationalTeams!B:B,MATCH(B4225,NationalTeams!C:C,0))</f>
        <v>209</v>
      </c>
      <c r="D4225" t="s">
        <v>1247</v>
      </c>
      <c r="E4225">
        <f>INDEX(TeamSports!B:B,MATCH(D4225,TeamSports!C:C,0))</f>
        <v>32</v>
      </c>
      <c r="F4225">
        <f>INDEX(RanksTable!N:N,MATCH(B4225,RanksTable!B:B,0))</f>
        <v>7</v>
      </c>
      <c r="H4225" t="str">
        <f t="shared" si="65"/>
        <v>INSERT INTO "TeamRanks" (team_id,team_sport_id,team_rank) VALUES (209,32,7);</v>
      </c>
    </row>
    <row r="4226" spans="2:8" x14ac:dyDescent="0.25">
      <c r="B4226" t="s">
        <v>501</v>
      </c>
      <c r="C4226">
        <f>INDEX(NationalTeams!B:B,MATCH(B4226,NationalTeams!C:C,0))</f>
        <v>210</v>
      </c>
      <c r="D4226" t="s">
        <v>1247</v>
      </c>
      <c r="E4226">
        <f>INDEX(TeamSports!B:B,MATCH(D4226,TeamSports!C:C,0))</f>
        <v>32</v>
      </c>
      <c r="F4226">
        <f>INDEX(RanksTable!N:N,MATCH(B4226,RanksTable!B:B,0))</f>
        <v>7</v>
      </c>
      <c r="H4226" t="str">
        <f t="shared" si="65"/>
        <v>INSERT INTO "TeamRanks" (team_id,team_sport_id,team_rank) VALUES (210,32,7);</v>
      </c>
    </row>
    <row r="4227" spans="2:8" x14ac:dyDescent="0.25">
      <c r="B4227" t="s">
        <v>466</v>
      </c>
      <c r="C4227">
        <f>INDEX(NationalTeams!B:B,MATCH(B4227,NationalTeams!C:C,0))</f>
        <v>211</v>
      </c>
      <c r="D4227" t="s">
        <v>1247</v>
      </c>
      <c r="E4227">
        <f>INDEX(TeamSports!B:B,MATCH(D4227,TeamSports!C:C,0))</f>
        <v>32</v>
      </c>
      <c r="F4227">
        <f>INDEX(RanksTable!N:N,MATCH(B4227,RanksTable!B:B,0))</f>
        <v>7</v>
      </c>
      <c r="H4227" t="str">
        <f t="shared" si="65"/>
        <v>INSERT INTO "TeamRanks" (team_id,team_sport_id,team_rank) VALUES (211,32,7);</v>
      </c>
    </row>
    <row r="4228" spans="2:8" x14ac:dyDescent="0.25">
      <c r="B4228" t="s">
        <v>502</v>
      </c>
      <c r="C4228">
        <f>INDEX(NationalTeams!B:B,MATCH(B4228,NationalTeams!C:C,0))</f>
        <v>212</v>
      </c>
      <c r="D4228" t="s">
        <v>1247</v>
      </c>
      <c r="E4228">
        <f>INDEX(TeamSports!B:B,MATCH(D4228,TeamSports!C:C,0))</f>
        <v>32</v>
      </c>
      <c r="F4228">
        <f>INDEX(RanksTable!N:N,MATCH(B4228,RanksTable!B:B,0))</f>
        <v>7</v>
      </c>
      <c r="H4228" t="str">
        <f t="shared" ref="H4228:H4291" si="66">_xlfn.CONCAT($H$1,$L$1,$C$1,$L$1," ",$J$1,$C$2,$N$1,$E$2,$N$1,$F$2,$K$1,$I$1,$J$1,C4228,$N$1,E4228,$N$1,F4228,$K$1,$O$1)</f>
        <v>INSERT INTO "TeamRanks" (team_id,team_sport_id,team_rank) VALUES (212,32,7);</v>
      </c>
    </row>
    <row r="4229" spans="2:8" x14ac:dyDescent="0.25">
      <c r="B4229" t="s">
        <v>359</v>
      </c>
      <c r="C4229">
        <f>INDEX(NationalTeams!B:B,MATCH(B4229,NationalTeams!C:C,0))</f>
        <v>213</v>
      </c>
      <c r="D4229" t="s">
        <v>1247</v>
      </c>
      <c r="E4229">
        <f>INDEX(TeamSports!B:B,MATCH(D4229,TeamSports!C:C,0))</f>
        <v>32</v>
      </c>
      <c r="F4229">
        <f>INDEX(RanksTable!N:N,MATCH(B4229,RanksTable!B:B,0))</f>
        <v>7</v>
      </c>
      <c r="H4229" t="str">
        <f t="shared" si="66"/>
        <v>INSERT INTO "TeamRanks" (team_id,team_sport_id,team_rank) VALUES (213,32,7);</v>
      </c>
    </row>
    <row r="4230" spans="2:8" x14ac:dyDescent="0.25">
      <c r="B4230" t="s">
        <v>377</v>
      </c>
      <c r="C4230">
        <f>INDEX(NationalTeams!B:B,MATCH(B4230,NationalTeams!C:C,0))</f>
        <v>214</v>
      </c>
      <c r="D4230" t="s">
        <v>1247</v>
      </c>
      <c r="E4230">
        <f>INDEX(TeamSports!B:B,MATCH(D4230,TeamSports!C:C,0))</f>
        <v>32</v>
      </c>
      <c r="F4230">
        <f>INDEX(RanksTable!N:N,MATCH(B4230,RanksTable!B:B,0))</f>
        <v>7</v>
      </c>
      <c r="H4230" t="str">
        <f t="shared" si="66"/>
        <v>INSERT INTO "TeamRanks" (team_id,team_sport_id,team_rank) VALUES (214,32,7);</v>
      </c>
    </row>
    <row r="4231" spans="2:8" x14ac:dyDescent="0.25">
      <c r="B4231" t="s">
        <v>443</v>
      </c>
      <c r="C4231">
        <f>INDEX(NationalTeams!B:B,MATCH(B4231,NationalTeams!C:C,0))</f>
        <v>215</v>
      </c>
      <c r="D4231" t="s">
        <v>1247</v>
      </c>
      <c r="E4231">
        <f>INDEX(TeamSports!B:B,MATCH(D4231,TeamSports!C:C,0))</f>
        <v>32</v>
      </c>
      <c r="F4231">
        <f>INDEX(RanksTable!N:N,MATCH(B4231,RanksTable!B:B,0))</f>
        <v>7</v>
      </c>
      <c r="H4231" t="str">
        <f t="shared" si="66"/>
        <v>INSERT INTO "TeamRanks" (team_id,team_sport_id,team_rank) VALUES (215,32,7);</v>
      </c>
    </row>
    <row r="4232" spans="2:8" x14ac:dyDescent="0.25">
      <c r="B4232" t="s">
        <v>481</v>
      </c>
      <c r="C4232">
        <f>INDEX(NationalTeams!B:B,MATCH(B4232,NationalTeams!C:C,0))</f>
        <v>216</v>
      </c>
      <c r="D4232" t="s">
        <v>1247</v>
      </c>
      <c r="E4232">
        <f>INDEX(TeamSports!B:B,MATCH(D4232,TeamSports!C:C,0))</f>
        <v>32</v>
      </c>
      <c r="F4232">
        <f>INDEX(RanksTable!N:N,MATCH(B4232,RanksTable!B:B,0))</f>
        <v>7</v>
      </c>
      <c r="H4232" t="str">
        <f t="shared" si="66"/>
        <v>INSERT INTO "TeamRanks" (team_id,team_sport_id,team_rank) VALUES (216,32,7);</v>
      </c>
    </row>
    <row r="4233" spans="2:8" x14ac:dyDescent="0.25">
      <c r="B4233" t="s">
        <v>351</v>
      </c>
      <c r="C4233">
        <f>INDEX(NationalTeams!B:B,MATCH(B4233,NationalTeams!C:C,0))</f>
        <v>217</v>
      </c>
      <c r="D4233" t="s">
        <v>1247</v>
      </c>
      <c r="E4233">
        <f>INDEX(TeamSports!B:B,MATCH(D4233,TeamSports!C:C,0))</f>
        <v>32</v>
      </c>
      <c r="F4233">
        <f>INDEX(RanksTable!N:N,MATCH(B4233,RanksTable!B:B,0))</f>
        <v>7</v>
      </c>
      <c r="H4233" t="str">
        <f t="shared" si="66"/>
        <v>INSERT INTO "TeamRanks" (team_id,team_sport_id,team_rank) VALUES (217,32,7);</v>
      </c>
    </row>
    <row r="4234" spans="2:8" x14ac:dyDescent="0.25">
      <c r="B4234" t="s">
        <v>438</v>
      </c>
      <c r="C4234">
        <f>INDEX(NationalTeams!B:B,MATCH(B4234,NationalTeams!C:C,0))</f>
        <v>218</v>
      </c>
      <c r="D4234" t="s">
        <v>1247</v>
      </c>
      <c r="E4234">
        <f>INDEX(TeamSports!B:B,MATCH(D4234,TeamSports!C:C,0))</f>
        <v>32</v>
      </c>
      <c r="F4234">
        <f>INDEX(RanksTable!N:N,MATCH(B4234,RanksTable!B:B,0))</f>
        <v>7</v>
      </c>
      <c r="H4234" t="str">
        <f t="shared" si="66"/>
        <v>INSERT INTO "TeamRanks" (team_id,team_sport_id,team_rank) VALUES (218,32,7);</v>
      </c>
    </row>
    <row r="4235" spans="2:8" x14ac:dyDescent="0.25">
      <c r="B4235" t="s">
        <v>319</v>
      </c>
      <c r="C4235">
        <f>INDEX(NationalTeams!B:B,MATCH(B4235,NationalTeams!C:C,0))</f>
        <v>219</v>
      </c>
      <c r="D4235" t="s">
        <v>1247</v>
      </c>
      <c r="E4235">
        <f>INDEX(TeamSports!B:B,MATCH(D4235,TeamSports!C:C,0))</f>
        <v>32</v>
      </c>
      <c r="F4235">
        <f>INDEX(RanksTable!N:N,MATCH(B4235,RanksTable!B:B,0))</f>
        <v>7</v>
      </c>
      <c r="H4235" t="str">
        <f t="shared" si="66"/>
        <v>INSERT INTO "TeamRanks" (team_id,team_sport_id,team_rank) VALUES (219,32,7);</v>
      </c>
    </row>
    <row r="4236" spans="2:8" x14ac:dyDescent="0.25">
      <c r="B4236" t="s">
        <v>471</v>
      </c>
      <c r="C4236">
        <f>INDEX(NationalTeams!B:B,MATCH(B4236,NationalTeams!C:C,0))</f>
        <v>220</v>
      </c>
      <c r="D4236" t="s">
        <v>1247</v>
      </c>
      <c r="E4236">
        <f>INDEX(TeamSports!B:B,MATCH(D4236,TeamSports!C:C,0))</f>
        <v>32</v>
      </c>
      <c r="F4236">
        <f>INDEX(RanksTable!N:N,MATCH(B4236,RanksTable!B:B,0))</f>
        <v>7</v>
      </c>
      <c r="H4236" t="str">
        <f t="shared" si="66"/>
        <v>INSERT INTO "TeamRanks" (team_id,team_sport_id,team_rank) VALUES (220,32,7);</v>
      </c>
    </row>
    <row r="4237" spans="2:8" x14ac:dyDescent="0.25">
      <c r="B4237" t="s">
        <v>373</v>
      </c>
      <c r="C4237">
        <f>INDEX(NationalTeams!B:B,MATCH(B4237,NationalTeams!C:C,0))</f>
        <v>221</v>
      </c>
      <c r="D4237" t="s">
        <v>1247</v>
      </c>
      <c r="E4237">
        <f>INDEX(TeamSports!B:B,MATCH(D4237,TeamSports!C:C,0))</f>
        <v>32</v>
      </c>
      <c r="F4237">
        <f>INDEX(RanksTable!N:N,MATCH(B4237,RanksTable!B:B,0))</f>
        <v>7</v>
      </c>
      <c r="H4237" t="str">
        <f t="shared" si="66"/>
        <v>INSERT INTO "TeamRanks" (team_id,team_sport_id,team_rank) VALUES (221,32,7);</v>
      </c>
    </row>
    <row r="4238" spans="2:8" x14ac:dyDescent="0.25">
      <c r="B4238" t="s">
        <v>367</v>
      </c>
      <c r="C4238">
        <f>INDEX(NationalTeams!B:B,MATCH(B4238,NationalTeams!C:C,0))</f>
        <v>222</v>
      </c>
      <c r="D4238" t="s">
        <v>1247</v>
      </c>
      <c r="E4238">
        <f>INDEX(TeamSports!B:B,MATCH(D4238,TeamSports!C:C,0))</f>
        <v>32</v>
      </c>
      <c r="F4238">
        <f>INDEX(RanksTable!N:N,MATCH(B4238,RanksTable!B:B,0))</f>
        <v>7</v>
      </c>
      <c r="H4238" t="str">
        <f t="shared" si="66"/>
        <v>INSERT INTO "TeamRanks" (team_id,team_sport_id,team_rank) VALUES (222,32,7);</v>
      </c>
    </row>
    <row r="4239" spans="2:8" x14ac:dyDescent="0.25">
      <c r="B4239" t="s">
        <v>358</v>
      </c>
      <c r="C4239">
        <f>INDEX(NationalTeams!B:B,MATCH(B4239,NationalTeams!C:C,0))</f>
        <v>223</v>
      </c>
      <c r="D4239" t="s">
        <v>1247</v>
      </c>
      <c r="E4239">
        <f>INDEX(TeamSports!B:B,MATCH(D4239,TeamSports!C:C,0))</f>
        <v>32</v>
      </c>
      <c r="F4239">
        <f>INDEX(RanksTable!N:N,MATCH(B4239,RanksTable!B:B,0))</f>
        <v>7</v>
      </c>
      <c r="H4239" t="str">
        <f t="shared" si="66"/>
        <v>INSERT INTO "TeamRanks" (team_id,team_sport_id,team_rank) VALUES (223,32,7);</v>
      </c>
    </row>
    <row r="4240" spans="2:8" x14ac:dyDescent="0.25">
      <c r="B4240" t="s">
        <v>993</v>
      </c>
      <c r="C4240">
        <f>INDEX(NationalTeams!B:B,MATCH(B4240,NationalTeams!C:C,0))</f>
        <v>224</v>
      </c>
      <c r="D4240" t="s">
        <v>1231</v>
      </c>
      <c r="E4240">
        <f>INDEX(TeamSports!B:B,MATCH(D4240,TeamSports!C:C,0))</f>
        <v>54</v>
      </c>
      <c r="F4240">
        <f>INDEX(RanksTable!AB:AB,MATCH(B4240,RanksTable!B:B,0))</f>
        <v>7</v>
      </c>
      <c r="H4240" t="str">
        <f t="shared" si="66"/>
        <v>INSERT INTO "TeamRanks" (team_id,team_sport_id,team_rank) VALUES (224,54,7);</v>
      </c>
    </row>
    <row r="4241" spans="2:8" x14ac:dyDescent="0.25">
      <c r="B4241" t="s">
        <v>994</v>
      </c>
      <c r="C4241">
        <f>INDEX(NationalTeams!B:B,MATCH(B4241,NationalTeams!C:C,0))</f>
        <v>225</v>
      </c>
      <c r="D4241" t="s">
        <v>1231</v>
      </c>
      <c r="E4241">
        <f>INDEX(TeamSports!B:B,MATCH(D4241,TeamSports!C:C,0))</f>
        <v>54</v>
      </c>
      <c r="F4241">
        <f>INDEX(RanksTable!AB:AB,MATCH(B4241,RanksTable!B:B,0))</f>
        <v>7</v>
      </c>
      <c r="H4241" t="str">
        <f t="shared" si="66"/>
        <v>INSERT INTO "TeamRanks" (team_id,team_sport_id,team_rank) VALUES (225,54,7);</v>
      </c>
    </row>
    <row r="4242" spans="2:8" x14ac:dyDescent="0.25">
      <c r="B4242" t="s">
        <v>995</v>
      </c>
      <c r="C4242">
        <f>INDEX(NationalTeams!B:B,MATCH(B4242,NationalTeams!C:C,0))</f>
        <v>226</v>
      </c>
      <c r="D4242" t="s">
        <v>1231</v>
      </c>
      <c r="E4242">
        <f>INDEX(TeamSports!B:B,MATCH(D4242,TeamSports!C:C,0))</f>
        <v>54</v>
      </c>
      <c r="F4242">
        <f>INDEX(RanksTable!AB:AB,MATCH(B4242,RanksTable!B:B,0))</f>
        <v>7</v>
      </c>
      <c r="H4242" t="str">
        <f t="shared" si="66"/>
        <v>INSERT INTO "TeamRanks" (team_id,team_sport_id,team_rank) VALUES (226,54,7);</v>
      </c>
    </row>
    <row r="4243" spans="2:8" x14ac:dyDescent="0.25">
      <c r="B4243" t="s">
        <v>996</v>
      </c>
      <c r="C4243">
        <f>INDEX(NationalTeams!B:B,MATCH(B4243,NationalTeams!C:C,0))</f>
        <v>227</v>
      </c>
      <c r="D4243" t="s">
        <v>1231</v>
      </c>
      <c r="E4243">
        <f>INDEX(TeamSports!B:B,MATCH(D4243,TeamSports!C:C,0))</f>
        <v>54</v>
      </c>
      <c r="F4243">
        <f>INDEX(RanksTable!AB:AB,MATCH(B4243,RanksTable!B:B,0))</f>
        <v>6</v>
      </c>
      <c r="H4243" t="str">
        <f t="shared" si="66"/>
        <v>INSERT INTO "TeamRanks" (team_id,team_sport_id,team_rank) VALUES (227,54,6);</v>
      </c>
    </row>
    <row r="4244" spans="2:8" x14ac:dyDescent="0.25">
      <c r="B4244" t="s">
        <v>997</v>
      </c>
      <c r="C4244">
        <f>INDEX(NationalTeams!B:B,MATCH(B4244,NationalTeams!C:C,0))</f>
        <v>228</v>
      </c>
      <c r="D4244" t="s">
        <v>1231</v>
      </c>
      <c r="E4244">
        <f>INDEX(TeamSports!B:B,MATCH(D4244,TeamSports!C:C,0))</f>
        <v>54</v>
      </c>
      <c r="F4244">
        <f>INDEX(RanksTable!AB:AB,MATCH(B4244,RanksTable!B:B,0))</f>
        <v>7</v>
      </c>
      <c r="H4244" t="str">
        <f t="shared" si="66"/>
        <v>INSERT INTO "TeamRanks" (team_id,team_sport_id,team_rank) VALUES (228,54,7);</v>
      </c>
    </row>
    <row r="4245" spans="2:8" x14ac:dyDescent="0.25">
      <c r="B4245" t="s">
        <v>998</v>
      </c>
      <c r="C4245">
        <f>INDEX(NationalTeams!B:B,MATCH(B4245,NationalTeams!C:C,0))</f>
        <v>229</v>
      </c>
      <c r="D4245" t="s">
        <v>1231</v>
      </c>
      <c r="E4245">
        <f>INDEX(TeamSports!B:B,MATCH(D4245,TeamSports!C:C,0))</f>
        <v>54</v>
      </c>
      <c r="F4245">
        <f>INDEX(RanksTable!AB:AB,MATCH(B4245,RanksTable!B:B,0))</f>
        <v>7</v>
      </c>
      <c r="H4245" t="str">
        <f t="shared" si="66"/>
        <v>INSERT INTO "TeamRanks" (team_id,team_sport_id,team_rank) VALUES (229,54,7);</v>
      </c>
    </row>
    <row r="4246" spans="2:8" x14ac:dyDescent="0.25">
      <c r="B4246" t="s">
        <v>999</v>
      </c>
      <c r="C4246">
        <f>INDEX(NationalTeams!B:B,MATCH(B4246,NationalTeams!C:C,0))</f>
        <v>230</v>
      </c>
      <c r="D4246" t="s">
        <v>1231</v>
      </c>
      <c r="E4246">
        <f>INDEX(TeamSports!B:B,MATCH(D4246,TeamSports!C:C,0))</f>
        <v>54</v>
      </c>
      <c r="F4246">
        <f>INDEX(RanksTable!AB:AB,MATCH(B4246,RanksTable!B:B,0))</f>
        <v>7</v>
      </c>
      <c r="H4246" t="str">
        <f t="shared" si="66"/>
        <v>INSERT INTO "TeamRanks" (team_id,team_sport_id,team_rank) VALUES (230,54,7);</v>
      </c>
    </row>
    <row r="4247" spans="2:8" x14ac:dyDescent="0.25">
      <c r="B4247" t="s">
        <v>1000</v>
      </c>
      <c r="C4247">
        <f>INDEX(NationalTeams!B:B,MATCH(B4247,NationalTeams!C:C,0))</f>
        <v>231</v>
      </c>
      <c r="D4247" t="s">
        <v>1231</v>
      </c>
      <c r="E4247">
        <f>INDEX(TeamSports!B:B,MATCH(D4247,TeamSports!C:C,0))</f>
        <v>54</v>
      </c>
      <c r="F4247">
        <f>INDEX(RanksTable!AB:AB,MATCH(B4247,RanksTable!B:B,0))</f>
        <v>7</v>
      </c>
      <c r="H4247" t="str">
        <f t="shared" si="66"/>
        <v>INSERT INTO "TeamRanks" (team_id,team_sport_id,team_rank) VALUES (231,54,7);</v>
      </c>
    </row>
    <row r="4248" spans="2:8" x14ac:dyDescent="0.25">
      <c r="B4248" t="s">
        <v>1001</v>
      </c>
      <c r="C4248">
        <f>INDEX(NationalTeams!B:B,MATCH(B4248,NationalTeams!C:C,0))</f>
        <v>232</v>
      </c>
      <c r="D4248" t="s">
        <v>1231</v>
      </c>
      <c r="E4248">
        <f>INDEX(TeamSports!B:B,MATCH(D4248,TeamSports!C:C,0))</f>
        <v>54</v>
      </c>
      <c r="F4248">
        <f>INDEX(RanksTable!AB:AB,MATCH(B4248,RanksTable!B:B,0))</f>
        <v>7</v>
      </c>
      <c r="H4248" t="str">
        <f t="shared" si="66"/>
        <v>INSERT INTO "TeamRanks" (team_id,team_sport_id,team_rank) VALUES (232,54,7);</v>
      </c>
    </row>
    <row r="4249" spans="2:8" x14ac:dyDescent="0.25">
      <c r="B4249" t="s">
        <v>1002</v>
      </c>
      <c r="C4249">
        <f>INDEX(NationalTeams!B:B,MATCH(B4249,NationalTeams!C:C,0))</f>
        <v>233</v>
      </c>
      <c r="D4249" t="s">
        <v>1231</v>
      </c>
      <c r="E4249">
        <f>INDEX(TeamSports!B:B,MATCH(D4249,TeamSports!C:C,0))</f>
        <v>54</v>
      </c>
      <c r="F4249">
        <f>INDEX(RanksTable!AB:AB,MATCH(B4249,RanksTable!B:B,0))</f>
        <v>7</v>
      </c>
      <c r="H4249" t="str">
        <f t="shared" si="66"/>
        <v>INSERT INTO "TeamRanks" (team_id,team_sport_id,team_rank) VALUES (233,54,7);</v>
      </c>
    </row>
    <row r="4250" spans="2:8" x14ac:dyDescent="0.25">
      <c r="B4250" t="s">
        <v>1003</v>
      </c>
      <c r="C4250">
        <f>INDEX(NationalTeams!B:B,MATCH(B4250,NationalTeams!C:C,0))</f>
        <v>234</v>
      </c>
      <c r="D4250" t="s">
        <v>1231</v>
      </c>
      <c r="E4250">
        <f>INDEX(TeamSports!B:B,MATCH(D4250,TeamSports!C:C,0))</f>
        <v>54</v>
      </c>
      <c r="F4250">
        <f>INDEX(RanksTable!AB:AB,MATCH(B4250,RanksTable!B:B,0))</f>
        <v>7</v>
      </c>
      <c r="H4250" t="str">
        <f t="shared" si="66"/>
        <v>INSERT INTO "TeamRanks" (team_id,team_sport_id,team_rank) VALUES (234,54,7);</v>
      </c>
    </row>
    <row r="4251" spans="2:8" x14ac:dyDescent="0.25">
      <c r="B4251" t="s">
        <v>1004</v>
      </c>
      <c r="C4251">
        <f>INDEX(NationalTeams!B:B,MATCH(B4251,NationalTeams!C:C,0))</f>
        <v>235</v>
      </c>
      <c r="D4251" t="s">
        <v>1231</v>
      </c>
      <c r="E4251">
        <f>INDEX(TeamSports!B:B,MATCH(D4251,TeamSports!C:C,0))</f>
        <v>54</v>
      </c>
      <c r="F4251">
        <f>INDEX(RanksTable!AB:AB,MATCH(B4251,RanksTable!B:B,0))</f>
        <v>7</v>
      </c>
      <c r="H4251" t="str">
        <f t="shared" si="66"/>
        <v>INSERT INTO "TeamRanks" (team_id,team_sport_id,team_rank) VALUES (235,54,7);</v>
      </c>
    </row>
    <row r="4252" spans="2:8" x14ac:dyDescent="0.25">
      <c r="B4252" t="s">
        <v>1005</v>
      </c>
      <c r="C4252">
        <f>INDEX(NationalTeams!B:B,MATCH(B4252,NationalTeams!C:C,0))</f>
        <v>236</v>
      </c>
      <c r="D4252" t="s">
        <v>1231</v>
      </c>
      <c r="E4252">
        <f>INDEX(TeamSports!B:B,MATCH(D4252,TeamSports!C:C,0))</f>
        <v>54</v>
      </c>
      <c r="F4252">
        <f>INDEX(RanksTable!AB:AB,MATCH(B4252,RanksTable!B:B,0))</f>
        <v>7</v>
      </c>
      <c r="H4252" t="str">
        <f t="shared" si="66"/>
        <v>INSERT INTO "TeamRanks" (team_id,team_sport_id,team_rank) VALUES (236,54,7);</v>
      </c>
    </row>
    <row r="4253" spans="2:8" x14ac:dyDescent="0.25">
      <c r="B4253" t="s">
        <v>1006</v>
      </c>
      <c r="C4253">
        <f>INDEX(NationalTeams!B:B,MATCH(B4253,NationalTeams!C:C,0))</f>
        <v>237</v>
      </c>
      <c r="D4253" t="s">
        <v>1231</v>
      </c>
      <c r="E4253">
        <f>INDEX(TeamSports!B:B,MATCH(D4253,TeamSports!C:C,0))</f>
        <v>54</v>
      </c>
      <c r="F4253">
        <f>INDEX(RanksTable!AB:AB,MATCH(B4253,RanksTable!B:B,0))</f>
        <v>7</v>
      </c>
      <c r="H4253" t="str">
        <f t="shared" si="66"/>
        <v>INSERT INTO "TeamRanks" (team_id,team_sport_id,team_rank) VALUES (237,54,7);</v>
      </c>
    </row>
    <row r="4254" spans="2:8" x14ac:dyDescent="0.25">
      <c r="B4254" t="s">
        <v>1007</v>
      </c>
      <c r="C4254">
        <f>INDEX(NationalTeams!B:B,MATCH(B4254,NationalTeams!C:C,0))</f>
        <v>238</v>
      </c>
      <c r="D4254" t="s">
        <v>1231</v>
      </c>
      <c r="E4254">
        <f>INDEX(TeamSports!B:B,MATCH(D4254,TeamSports!C:C,0))</f>
        <v>54</v>
      </c>
      <c r="F4254">
        <f>INDEX(RanksTable!AB:AB,MATCH(B4254,RanksTable!B:B,0))</f>
        <v>7</v>
      </c>
      <c r="H4254" t="str">
        <f t="shared" si="66"/>
        <v>INSERT INTO "TeamRanks" (team_id,team_sport_id,team_rank) VALUES (238,54,7);</v>
      </c>
    </row>
    <row r="4255" spans="2:8" x14ac:dyDescent="0.25">
      <c r="B4255" t="s">
        <v>1008</v>
      </c>
      <c r="C4255">
        <f>INDEX(NationalTeams!B:B,MATCH(B4255,NationalTeams!C:C,0))</f>
        <v>239</v>
      </c>
      <c r="D4255" t="s">
        <v>1231</v>
      </c>
      <c r="E4255">
        <f>INDEX(TeamSports!B:B,MATCH(D4255,TeamSports!C:C,0))</f>
        <v>54</v>
      </c>
      <c r="F4255">
        <f>INDEX(RanksTable!AB:AB,MATCH(B4255,RanksTable!B:B,0))</f>
        <v>7</v>
      </c>
      <c r="H4255" t="str">
        <f t="shared" si="66"/>
        <v>INSERT INTO "TeamRanks" (team_id,team_sport_id,team_rank) VALUES (239,54,7);</v>
      </c>
    </row>
    <row r="4256" spans="2:8" x14ac:dyDescent="0.25">
      <c r="B4256" t="s">
        <v>1009</v>
      </c>
      <c r="C4256">
        <f>INDEX(NationalTeams!B:B,MATCH(B4256,NationalTeams!C:C,0))</f>
        <v>240</v>
      </c>
      <c r="D4256" t="s">
        <v>1231</v>
      </c>
      <c r="E4256">
        <f>INDEX(TeamSports!B:B,MATCH(D4256,TeamSports!C:C,0))</f>
        <v>54</v>
      </c>
      <c r="F4256">
        <f>INDEX(RanksTable!AB:AB,MATCH(B4256,RanksTable!B:B,0))</f>
        <v>7</v>
      </c>
      <c r="H4256" t="str">
        <f t="shared" si="66"/>
        <v>INSERT INTO "TeamRanks" (team_id,team_sport_id,team_rank) VALUES (240,54,7);</v>
      </c>
    </row>
    <row r="4257" spans="2:8" x14ac:dyDescent="0.25">
      <c r="B4257" t="s">
        <v>1010</v>
      </c>
      <c r="C4257">
        <f>INDEX(NationalTeams!B:B,MATCH(B4257,NationalTeams!C:C,0))</f>
        <v>241</v>
      </c>
      <c r="D4257" t="s">
        <v>1231</v>
      </c>
      <c r="E4257">
        <f>INDEX(TeamSports!B:B,MATCH(D4257,TeamSports!C:C,0))</f>
        <v>54</v>
      </c>
      <c r="F4257">
        <f>INDEX(RanksTable!AB:AB,MATCH(B4257,RanksTable!B:B,0))</f>
        <v>7</v>
      </c>
      <c r="H4257" t="str">
        <f t="shared" si="66"/>
        <v>INSERT INTO "TeamRanks" (team_id,team_sport_id,team_rank) VALUES (241,54,7);</v>
      </c>
    </row>
    <row r="4258" spans="2:8" x14ac:dyDescent="0.25">
      <c r="B4258" t="s">
        <v>1011</v>
      </c>
      <c r="C4258">
        <f>INDEX(NationalTeams!B:B,MATCH(B4258,NationalTeams!C:C,0))</f>
        <v>242</v>
      </c>
      <c r="D4258" t="s">
        <v>1231</v>
      </c>
      <c r="E4258">
        <f>INDEX(TeamSports!B:B,MATCH(D4258,TeamSports!C:C,0))</f>
        <v>54</v>
      </c>
      <c r="F4258">
        <f>INDEX(RanksTable!AB:AB,MATCH(B4258,RanksTable!B:B,0))</f>
        <v>7</v>
      </c>
      <c r="H4258" t="str">
        <f t="shared" si="66"/>
        <v>INSERT INTO "TeamRanks" (team_id,team_sport_id,team_rank) VALUES (242,54,7);</v>
      </c>
    </row>
    <row r="4259" spans="2:8" x14ac:dyDescent="0.25">
      <c r="B4259" t="s">
        <v>1012</v>
      </c>
      <c r="C4259">
        <f>INDEX(NationalTeams!B:B,MATCH(B4259,NationalTeams!C:C,0))</f>
        <v>243</v>
      </c>
      <c r="D4259" t="s">
        <v>1231</v>
      </c>
      <c r="E4259">
        <f>INDEX(TeamSports!B:B,MATCH(D4259,TeamSports!C:C,0))</f>
        <v>54</v>
      </c>
      <c r="F4259">
        <f>INDEX(RanksTable!AB:AB,MATCH(B4259,RanksTable!B:B,0))</f>
        <v>7</v>
      </c>
      <c r="H4259" t="str">
        <f t="shared" si="66"/>
        <v>INSERT INTO "TeamRanks" (team_id,team_sport_id,team_rank) VALUES (243,54,7);</v>
      </c>
    </row>
    <row r="4260" spans="2:8" x14ac:dyDescent="0.25">
      <c r="B4260" t="s">
        <v>1013</v>
      </c>
      <c r="C4260">
        <f>INDEX(NationalTeams!B:B,MATCH(B4260,NationalTeams!C:C,0))</f>
        <v>244</v>
      </c>
      <c r="D4260" t="s">
        <v>1231</v>
      </c>
      <c r="E4260">
        <f>INDEX(TeamSports!B:B,MATCH(D4260,TeamSports!C:C,0))</f>
        <v>54</v>
      </c>
      <c r="F4260">
        <f>INDEX(RanksTable!AB:AB,MATCH(B4260,RanksTable!B:B,0))</f>
        <v>7</v>
      </c>
      <c r="H4260" t="str">
        <f t="shared" si="66"/>
        <v>INSERT INTO "TeamRanks" (team_id,team_sport_id,team_rank) VALUES (244,54,7);</v>
      </c>
    </row>
    <row r="4261" spans="2:8" x14ac:dyDescent="0.25">
      <c r="B4261" t="s">
        <v>1014</v>
      </c>
      <c r="C4261">
        <f>INDEX(NationalTeams!B:B,MATCH(B4261,NationalTeams!C:C,0))</f>
        <v>245</v>
      </c>
      <c r="D4261" t="s">
        <v>1231</v>
      </c>
      <c r="E4261">
        <f>INDEX(TeamSports!B:B,MATCH(D4261,TeamSports!C:C,0))</f>
        <v>54</v>
      </c>
      <c r="F4261">
        <f>INDEX(RanksTable!AB:AB,MATCH(B4261,RanksTable!B:B,0))</f>
        <v>7</v>
      </c>
      <c r="H4261" t="str">
        <f t="shared" si="66"/>
        <v>INSERT INTO "TeamRanks" (team_id,team_sport_id,team_rank) VALUES (245,54,7);</v>
      </c>
    </row>
    <row r="4262" spans="2:8" x14ac:dyDescent="0.25">
      <c r="B4262" t="s">
        <v>1015</v>
      </c>
      <c r="C4262">
        <f>INDEX(NationalTeams!B:B,MATCH(B4262,NationalTeams!C:C,0))</f>
        <v>246</v>
      </c>
      <c r="D4262" t="s">
        <v>1231</v>
      </c>
      <c r="E4262">
        <f>INDEX(TeamSports!B:B,MATCH(D4262,TeamSports!C:C,0))</f>
        <v>54</v>
      </c>
      <c r="F4262">
        <f>INDEX(RanksTable!AB:AB,MATCH(B4262,RanksTable!B:B,0))</f>
        <v>3</v>
      </c>
      <c r="H4262" t="str">
        <f t="shared" si="66"/>
        <v>INSERT INTO "TeamRanks" (team_id,team_sport_id,team_rank) VALUES (246,54,3);</v>
      </c>
    </row>
    <row r="4263" spans="2:8" x14ac:dyDescent="0.25">
      <c r="B4263" t="s">
        <v>1016</v>
      </c>
      <c r="C4263">
        <f>INDEX(NationalTeams!B:B,MATCH(B4263,NationalTeams!C:C,0))</f>
        <v>247</v>
      </c>
      <c r="D4263" t="s">
        <v>1231</v>
      </c>
      <c r="E4263">
        <f>INDEX(TeamSports!B:B,MATCH(D4263,TeamSports!C:C,0))</f>
        <v>54</v>
      </c>
      <c r="F4263">
        <f>INDEX(RanksTable!AB:AB,MATCH(B4263,RanksTable!B:B,0))</f>
        <v>7</v>
      </c>
      <c r="H4263" t="str">
        <f t="shared" si="66"/>
        <v>INSERT INTO "TeamRanks" (team_id,team_sport_id,team_rank) VALUES (247,54,7);</v>
      </c>
    </row>
    <row r="4264" spans="2:8" x14ac:dyDescent="0.25">
      <c r="B4264" t="s">
        <v>1017</v>
      </c>
      <c r="C4264">
        <f>INDEX(NationalTeams!B:B,MATCH(B4264,NationalTeams!C:C,0))</f>
        <v>248</v>
      </c>
      <c r="D4264" t="s">
        <v>1231</v>
      </c>
      <c r="E4264">
        <f>INDEX(TeamSports!B:B,MATCH(D4264,TeamSports!C:C,0))</f>
        <v>54</v>
      </c>
      <c r="F4264">
        <f>INDEX(RanksTable!AB:AB,MATCH(B4264,RanksTable!B:B,0))</f>
        <v>7</v>
      </c>
      <c r="H4264" t="str">
        <f t="shared" si="66"/>
        <v>INSERT INTO "TeamRanks" (team_id,team_sport_id,team_rank) VALUES (248,54,7);</v>
      </c>
    </row>
    <row r="4265" spans="2:8" x14ac:dyDescent="0.25">
      <c r="B4265" t="s">
        <v>1018</v>
      </c>
      <c r="C4265">
        <f>INDEX(NationalTeams!B:B,MATCH(B4265,NationalTeams!C:C,0))</f>
        <v>249</v>
      </c>
      <c r="D4265" t="s">
        <v>1231</v>
      </c>
      <c r="E4265">
        <f>INDEX(TeamSports!B:B,MATCH(D4265,TeamSports!C:C,0))</f>
        <v>54</v>
      </c>
      <c r="F4265">
        <f>INDEX(RanksTable!AB:AB,MATCH(B4265,RanksTable!B:B,0))</f>
        <v>7</v>
      </c>
      <c r="H4265" t="str">
        <f t="shared" si="66"/>
        <v>INSERT INTO "TeamRanks" (team_id,team_sport_id,team_rank) VALUES (249,54,7);</v>
      </c>
    </row>
    <row r="4266" spans="2:8" x14ac:dyDescent="0.25">
      <c r="B4266" t="s">
        <v>1019</v>
      </c>
      <c r="C4266">
        <f>INDEX(NationalTeams!B:B,MATCH(B4266,NationalTeams!C:C,0))</f>
        <v>250</v>
      </c>
      <c r="D4266" t="s">
        <v>1231</v>
      </c>
      <c r="E4266">
        <f>INDEX(TeamSports!B:B,MATCH(D4266,TeamSports!C:C,0))</f>
        <v>54</v>
      </c>
      <c r="F4266">
        <f>INDEX(RanksTable!AB:AB,MATCH(B4266,RanksTable!B:B,0))</f>
        <v>7</v>
      </c>
      <c r="H4266" t="str">
        <f t="shared" si="66"/>
        <v>INSERT INTO "TeamRanks" (team_id,team_sport_id,team_rank) VALUES (250,54,7);</v>
      </c>
    </row>
    <row r="4267" spans="2:8" x14ac:dyDescent="0.25">
      <c r="B4267" t="s">
        <v>1020</v>
      </c>
      <c r="C4267">
        <f>INDEX(NationalTeams!B:B,MATCH(B4267,NationalTeams!C:C,0))</f>
        <v>251</v>
      </c>
      <c r="D4267" t="s">
        <v>1231</v>
      </c>
      <c r="E4267">
        <f>INDEX(TeamSports!B:B,MATCH(D4267,TeamSports!C:C,0))</f>
        <v>54</v>
      </c>
      <c r="F4267">
        <f>INDEX(RanksTable!AB:AB,MATCH(B4267,RanksTable!B:B,0))</f>
        <v>7</v>
      </c>
      <c r="H4267" t="str">
        <f t="shared" si="66"/>
        <v>INSERT INTO "TeamRanks" (team_id,team_sport_id,team_rank) VALUES (251,54,7);</v>
      </c>
    </row>
    <row r="4268" spans="2:8" x14ac:dyDescent="0.25">
      <c r="B4268" t="s">
        <v>1021</v>
      </c>
      <c r="C4268">
        <f>INDEX(NationalTeams!B:B,MATCH(B4268,NationalTeams!C:C,0))</f>
        <v>252</v>
      </c>
      <c r="D4268" t="s">
        <v>1231</v>
      </c>
      <c r="E4268">
        <f>INDEX(TeamSports!B:B,MATCH(D4268,TeamSports!C:C,0))</f>
        <v>54</v>
      </c>
      <c r="F4268">
        <f>INDEX(RanksTable!AB:AB,MATCH(B4268,RanksTable!B:B,0))</f>
        <v>7</v>
      </c>
      <c r="H4268" t="str">
        <f t="shared" si="66"/>
        <v>INSERT INTO "TeamRanks" (team_id,team_sport_id,team_rank) VALUES (252,54,7);</v>
      </c>
    </row>
    <row r="4269" spans="2:8" x14ac:dyDescent="0.25">
      <c r="B4269" t="s">
        <v>1022</v>
      </c>
      <c r="C4269">
        <f>INDEX(NationalTeams!B:B,MATCH(B4269,NationalTeams!C:C,0))</f>
        <v>253</v>
      </c>
      <c r="D4269" t="s">
        <v>1231</v>
      </c>
      <c r="E4269">
        <f>INDEX(TeamSports!B:B,MATCH(D4269,TeamSports!C:C,0))</f>
        <v>54</v>
      </c>
      <c r="F4269">
        <f>INDEX(RanksTable!AB:AB,MATCH(B4269,RanksTable!B:B,0))</f>
        <v>7</v>
      </c>
      <c r="H4269" t="str">
        <f t="shared" si="66"/>
        <v>INSERT INTO "TeamRanks" (team_id,team_sport_id,team_rank) VALUES (253,54,7);</v>
      </c>
    </row>
    <row r="4270" spans="2:8" x14ac:dyDescent="0.25">
      <c r="B4270" t="s">
        <v>1023</v>
      </c>
      <c r="C4270">
        <f>INDEX(NationalTeams!B:B,MATCH(B4270,NationalTeams!C:C,0))</f>
        <v>254</v>
      </c>
      <c r="D4270" t="s">
        <v>1231</v>
      </c>
      <c r="E4270">
        <f>INDEX(TeamSports!B:B,MATCH(D4270,TeamSports!C:C,0))</f>
        <v>54</v>
      </c>
      <c r="F4270">
        <f>INDEX(RanksTable!AB:AB,MATCH(B4270,RanksTable!B:B,0))</f>
        <v>7</v>
      </c>
      <c r="H4270" t="str">
        <f t="shared" si="66"/>
        <v>INSERT INTO "TeamRanks" (team_id,team_sport_id,team_rank) VALUES (254,54,7);</v>
      </c>
    </row>
    <row r="4271" spans="2:8" x14ac:dyDescent="0.25">
      <c r="B4271" t="s">
        <v>1024</v>
      </c>
      <c r="C4271">
        <f>INDEX(NationalTeams!B:B,MATCH(B4271,NationalTeams!C:C,0))</f>
        <v>255</v>
      </c>
      <c r="D4271" t="s">
        <v>1231</v>
      </c>
      <c r="E4271">
        <f>INDEX(TeamSports!B:B,MATCH(D4271,TeamSports!C:C,0))</f>
        <v>54</v>
      </c>
      <c r="F4271">
        <f>INDEX(RanksTable!AB:AB,MATCH(B4271,RanksTable!B:B,0))</f>
        <v>7</v>
      </c>
      <c r="H4271" t="str">
        <f t="shared" si="66"/>
        <v>INSERT INTO "TeamRanks" (team_id,team_sport_id,team_rank) VALUES (255,54,7);</v>
      </c>
    </row>
    <row r="4272" spans="2:8" x14ac:dyDescent="0.25">
      <c r="B4272" t="s">
        <v>1025</v>
      </c>
      <c r="C4272">
        <f>INDEX(NationalTeams!B:B,MATCH(B4272,NationalTeams!C:C,0))</f>
        <v>256</v>
      </c>
      <c r="D4272" t="s">
        <v>1231</v>
      </c>
      <c r="E4272">
        <f>INDEX(TeamSports!B:B,MATCH(D4272,TeamSports!C:C,0))</f>
        <v>54</v>
      </c>
      <c r="F4272">
        <f>INDEX(RanksTable!AB:AB,MATCH(B4272,RanksTable!B:B,0))</f>
        <v>7</v>
      </c>
      <c r="H4272" t="str">
        <f t="shared" si="66"/>
        <v>INSERT INTO "TeamRanks" (team_id,team_sport_id,team_rank) VALUES (256,54,7);</v>
      </c>
    </row>
    <row r="4273" spans="2:8" x14ac:dyDescent="0.25">
      <c r="B4273" t="s">
        <v>1026</v>
      </c>
      <c r="C4273">
        <f>INDEX(NationalTeams!B:B,MATCH(B4273,NationalTeams!C:C,0))</f>
        <v>257</v>
      </c>
      <c r="D4273" t="s">
        <v>1231</v>
      </c>
      <c r="E4273">
        <f>INDEX(TeamSports!B:B,MATCH(D4273,TeamSports!C:C,0))</f>
        <v>54</v>
      </c>
      <c r="F4273">
        <f>INDEX(RanksTable!AB:AB,MATCH(B4273,RanksTable!B:B,0))</f>
        <v>7</v>
      </c>
      <c r="H4273" t="str">
        <f t="shared" si="66"/>
        <v>INSERT INTO "TeamRanks" (team_id,team_sport_id,team_rank) VALUES (257,54,7);</v>
      </c>
    </row>
    <row r="4274" spans="2:8" x14ac:dyDescent="0.25">
      <c r="B4274" t="s">
        <v>1027</v>
      </c>
      <c r="C4274">
        <f>INDEX(NationalTeams!B:B,MATCH(B4274,NationalTeams!C:C,0))</f>
        <v>258</v>
      </c>
      <c r="D4274" t="s">
        <v>1231</v>
      </c>
      <c r="E4274">
        <f>INDEX(TeamSports!B:B,MATCH(D4274,TeamSports!C:C,0))</f>
        <v>54</v>
      </c>
      <c r="F4274">
        <f>INDEX(RanksTable!AB:AB,MATCH(B4274,RanksTable!B:B,0))</f>
        <v>7</v>
      </c>
      <c r="H4274" t="str">
        <f t="shared" si="66"/>
        <v>INSERT INTO "TeamRanks" (team_id,team_sport_id,team_rank) VALUES (258,54,7);</v>
      </c>
    </row>
    <row r="4275" spans="2:8" x14ac:dyDescent="0.25">
      <c r="B4275" t="s">
        <v>1028</v>
      </c>
      <c r="C4275">
        <f>INDEX(NationalTeams!B:B,MATCH(B4275,NationalTeams!C:C,0))</f>
        <v>259</v>
      </c>
      <c r="D4275" t="s">
        <v>1231</v>
      </c>
      <c r="E4275">
        <f>INDEX(TeamSports!B:B,MATCH(D4275,TeamSports!C:C,0))</f>
        <v>54</v>
      </c>
      <c r="F4275">
        <f>INDEX(RanksTable!AB:AB,MATCH(B4275,RanksTable!B:B,0))</f>
        <v>7</v>
      </c>
      <c r="H4275" t="str">
        <f t="shared" si="66"/>
        <v>INSERT INTO "TeamRanks" (team_id,team_sport_id,team_rank) VALUES (259,54,7);</v>
      </c>
    </row>
    <row r="4276" spans="2:8" x14ac:dyDescent="0.25">
      <c r="B4276" t="s">
        <v>1029</v>
      </c>
      <c r="C4276">
        <f>INDEX(NationalTeams!B:B,MATCH(B4276,NationalTeams!C:C,0))</f>
        <v>260</v>
      </c>
      <c r="D4276" t="s">
        <v>1231</v>
      </c>
      <c r="E4276">
        <f>INDEX(TeamSports!B:B,MATCH(D4276,TeamSports!C:C,0))</f>
        <v>54</v>
      </c>
      <c r="F4276">
        <f>INDEX(RanksTable!AB:AB,MATCH(B4276,RanksTable!B:B,0))</f>
        <v>7</v>
      </c>
      <c r="H4276" t="str">
        <f t="shared" si="66"/>
        <v>INSERT INTO "TeamRanks" (team_id,team_sport_id,team_rank) VALUES (260,54,7);</v>
      </c>
    </row>
    <row r="4277" spans="2:8" x14ac:dyDescent="0.25">
      <c r="B4277" t="s">
        <v>1030</v>
      </c>
      <c r="C4277">
        <f>INDEX(NationalTeams!B:B,MATCH(B4277,NationalTeams!C:C,0))</f>
        <v>261</v>
      </c>
      <c r="D4277" t="s">
        <v>1231</v>
      </c>
      <c r="E4277">
        <f>INDEX(TeamSports!B:B,MATCH(D4277,TeamSports!C:C,0))</f>
        <v>54</v>
      </c>
      <c r="F4277">
        <f>INDEX(RanksTable!AB:AB,MATCH(B4277,RanksTable!B:B,0))</f>
        <v>7</v>
      </c>
      <c r="H4277" t="str">
        <f t="shared" si="66"/>
        <v>INSERT INTO "TeamRanks" (team_id,team_sport_id,team_rank) VALUES (261,54,7);</v>
      </c>
    </row>
    <row r="4278" spans="2:8" x14ac:dyDescent="0.25">
      <c r="B4278" t="s">
        <v>1031</v>
      </c>
      <c r="C4278">
        <f>INDEX(NationalTeams!B:B,MATCH(B4278,NationalTeams!C:C,0))</f>
        <v>262</v>
      </c>
      <c r="D4278" t="s">
        <v>1231</v>
      </c>
      <c r="E4278">
        <f>INDEX(TeamSports!B:B,MATCH(D4278,TeamSports!C:C,0))</f>
        <v>54</v>
      </c>
      <c r="F4278">
        <f>INDEX(RanksTable!AB:AB,MATCH(B4278,RanksTable!B:B,0))</f>
        <v>7</v>
      </c>
      <c r="H4278" t="str">
        <f t="shared" si="66"/>
        <v>INSERT INTO "TeamRanks" (team_id,team_sport_id,team_rank) VALUES (262,54,7);</v>
      </c>
    </row>
    <row r="4279" spans="2:8" x14ac:dyDescent="0.25">
      <c r="B4279" t="s">
        <v>1032</v>
      </c>
      <c r="C4279">
        <f>INDEX(NationalTeams!B:B,MATCH(B4279,NationalTeams!C:C,0))</f>
        <v>263</v>
      </c>
      <c r="D4279" t="s">
        <v>1231</v>
      </c>
      <c r="E4279">
        <f>INDEX(TeamSports!B:B,MATCH(D4279,TeamSports!C:C,0))</f>
        <v>54</v>
      </c>
      <c r="F4279">
        <f>INDEX(RanksTable!AB:AB,MATCH(B4279,RanksTable!B:B,0))</f>
        <v>7</v>
      </c>
      <c r="H4279" t="str">
        <f t="shared" si="66"/>
        <v>INSERT INTO "TeamRanks" (team_id,team_sport_id,team_rank) VALUES (263,54,7);</v>
      </c>
    </row>
    <row r="4280" spans="2:8" x14ac:dyDescent="0.25">
      <c r="B4280" t="s">
        <v>1033</v>
      </c>
      <c r="C4280">
        <f>INDEX(NationalTeams!B:B,MATCH(B4280,NationalTeams!C:C,0))</f>
        <v>264</v>
      </c>
      <c r="D4280" t="s">
        <v>1231</v>
      </c>
      <c r="E4280">
        <f>INDEX(TeamSports!B:B,MATCH(D4280,TeamSports!C:C,0))</f>
        <v>54</v>
      </c>
      <c r="F4280">
        <f>INDEX(RanksTable!AB:AB,MATCH(B4280,RanksTable!B:B,0))</f>
        <v>5</v>
      </c>
      <c r="H4280" t="str">
        <f t="shared" si="66"/>
        <v>INSERT INTO "TeamRanks" (team_id,team_sport_id,team_rank) VALUES (264,54,5);</v>
      </c>
    </row>
    <row r="4281" spans="2:8" x14ac:dyDescent="0.25">
      <c r="B4281" t="s">
        <v>1034</v>
      </c>
      <c r="C4281">
        <f>INDEX(NationalTeams!B:B,MATCH(B4281,NationalTeams!C:C,0))</f>
        <v>265</v>
      </c>
      <c r="D4281" t="s">
        <v>1231</v>
      </c>
      <c r="E4281">
        <f>INDEX(TeamSports!B:B,MATCH(D4281,TeamSports!C:C,0))</f>
        <v>54</v>
      </c>
      <c r="F4281">
        <f>INDEX(RanksTable!AB:AB,MATCH(B4281,RanksTable!B:B,0))</f>
        <v>7</v>
      </c>
      <c r="H4281" t="str">
        <f t="shared" si="66"/>
        <v>INSERT INTO "TeamRanks" (team_id,team_sport_id,team_rank) VALUES (265,54,7);</v>
      </c>
    </row>
    <row r="4282" spans="2:8" x14ac:dyDescent="0.25">
      <c r="B4282" t="s">
        <v>1035</v>
      </c>
      <c r="C4282">
        <f>INDEX(NationalTeams!B:B,MATCH(B4282,NationalTeams!C:C,0))</f>
        <v>266</v>
      </c>
      <c r="D4282" t="s">
        <v>1231</v>
      </c>
      <c r="E4282">
        <f>INDEX(TeamSports!B:B,MATCH(D4282,TeamSports!C:C,0))</f>
        <v>54</v>
      </c>
      <c r="F4282">
        <f>INDEX(RanksTable!AB:AB,MATCH(B4282,RanksTable!B:B,0))</f>
        <v>7</v>
      </c>
      <c r="H4282" t="str">
        <f t="shared" si="66"/>
        <v>INSERT INTO "TeamRanks" (team_id,team_sport_id,team_rank) VALUES (266,54,7);</v>
      </c>
    </row>
    <row r="4283" spans="2:8" x14ac:dyDescent="0.25">
      <c r="B4283" t="s">
        <v>1036</v>
      </c>
      <c r="C4283">
        <f>INDEX(NationalTeams!B:B,MATCH(B4283,NationalTeams!C:C,0))</f>
        <v>267</v>
      </c>
      <c r="D4283" t="s">
        <v>1231</v>
      </c>
      <c r="E4283">
        <f>INDEX(TeamSports!B:B,MATCH(D4283,TeamSports!C:C,0))</f>
        <v>54</v>
      </c>
      <c r="F4283">
        <f>INDEX(RanksTable!AB:AB,MATCH(B4283,RanksTable!B:B,0))</f>
        <v>7</v>
      </c>
      <c r="H4283" t="str">
        <f t="shared" si="66"/>
        <v>INSERT INTO "TeamRanks" (team_id,team_sport_id,team_rank) VALUES (267,54,7);</v>
      </c>
    </row>
    <row r="4284" spans="2:8" x14ac:dyDescent="0.25">
      <c r="B4284" t="s">
        <v>1037</v>
      </c>
      <c r="C4284">
        <f>INDEX(NationalTeams!B:B,MATCH(B4284,NationalTeams!C:C,0))</f>
        <v>268</v>
      </c>
      <c r="D4284" t="s">
        <v>1231</v>
      </c>
      <c r="E4284">
        <f>INDEX(TeamSports!B:B,MATCH(D4284,TeamSports!C:C,0))</f>
        <v>54</v>
      </c>
      <c r="F4284">
        <f>INDEX(RanksTable!AB:AB,MATCH(B4284,RanksTable!B:B,0))</f>
        <v>7</v>
      </c>
      <c r="H4284" t="str">
        <f t="shared" si="66"/>
        <v>INSERT INTO "TeamRanks" (team_id,team_sport_id,team_rank) VALUES (268,54,7);</v>
      </c>
    </row>
    <row r="4285" spans="2:8" x14ac:dyDescent="0.25">
      <c r="B4285" t="s">
        <v>1038</v>
      </c>
      <c r="C4285">
        <f>INDEX(NationalTeams!B:B,MATCH(B4285,NationalTeams!C:C,0))</f>
        <v>269</v>
      </c>
      <c r="D4285" t="s">
        <v>1231</v>
      </c>
      <c r="E4285">
        <f>INDEX(TeamSports!B:B,MATCH(D4285,TeamSports!C:C,0))</f>
        <v>54</v>
      </c>
      <c r="F4285">
        <f>INDEX(RanksTable!AB:AB,MATCH(B4285,RanksTable!B:B,0))</f>
        <v>7</v>
      </c>
      <c r="H4285" t="str">
        <f t="shared" si="66"/>
        <v>INSERT INTO "TeamRanks" (team_id,team_sport_id,team_rank) VALUES (269,54,7);</v>
      </c>
    </row>
    <row r="4286" spans="2:8" x14ac:dyDescent="0.25">
      <c r="B4286" t="s">
        <v>1039</v>
      </c>
      <c r="C4286">
        <f>INDEX(NationalTeams!B:B,MATCH(B4286,NationalTeams!C:C,0))</f>
        <v>270</v>
      </c>
      <c r="D4286" t="s">
        <v>1231</v>
      </c>
      <c r="E4286">
        <f>INDEX(TeamSports!B:B,MATCH(D4286,TeamSports!C:C,0))</f>
        <v>54</v>
      </c>
      <c r="F4286">
        <f>INDEX(RanksTable!AB:AB,MATCH(B4286,RanksTable!B:B,0))</f>
        <v>7</v>
      </c>
      <c r="H4286" t="str">
        <f t="shared" si="66"/>
        <v>INSERT INTO "TeamRanks" (team_id,team_sport_id,team_rank) VALUES (270,54,7);</v>
      </c>
    </row>
    <row r="4287" spans="2:8" x14ac:dyDescent="0.25">
      <c r="B4287" t="s">
        <v>1040</v>
      </c>
      <c r="C4287">
        <f>INDEX(NationalTeams!B:B,MATCH(B4287,NationalTeams!C:C,0))</f>
        <v>271</v>
      </c>
      <c r="D4287" t="s">
        <v>1231</v>
      </c>
      <c r="E4287">
        <f>INDEX(TeamSports!B:B,MATCH(D4287,TeamSports!C:C,0))</f>
        <v>54</v>
      </c>
      <c r="F4287">
        <f>INDEX(RanksTable!AB:AB,MATCH(B4287,RanksTable!B:B,0))</f>
        <v>7</v>
      </c>
      <c r="H4287" t="str">
        <f t="shared" si="66"/>
        <v>INSERT INTO "TeamRanks" (team_id,team_sport_id,team_rank) VALUES (271,54,7);</v>
      </c>
    </row>
    <row r="4288" spans="2:8" x14ac:dyDescent="0.25">
      <c r="B4288" t="s">
        <v>1041</v>
      </c>
      <c r="C4288">
        <f>INDEX(NationalTeams!B:B,MATCH(B4288,NationalTeams!C:C,0))</f>
        <v>272</v>
      </c>
      <c r="D4288" t="s">
        <v>1231</v>
      </c>
      <c r="E4288">
        <f>INDEX(TeamSports!B:B,MATCH(D4288,TeamSports!C:C,0))</f>
        <v>54</v>
      </c>
      <c r="F4288">
        <f>INDEX(RanksTable!AB:AB,MATCH(B4288,RanksTable!B:B,0))</f>
        <v>7</v>
      </c>
      <c r="H4288" t="str">
        <f t="shared" si="66"/>
        <v>INSERT INTO "TeamRanks" (team_id,team_sport_id,team_rank) VALUES (272,54,7);</v>
      </c>
    </row>
    <row r="4289" spans="2:8" x14ac:dyDescent="0.25">
      <c r="B4289" t="s">
        <v>1042</v>
      </c>
      <c r="C4289">
        <f>INDEX(NationalTeams!B:B,MATCH(B4289,NationalTeams!C:C,0))</f>
        <v>273</v>
      </c>
      <c r="D4289" t="s">
        <v>1231</v>
      </c>
      <c r="E4289">
        <f>INDEX(TeamSports!B:B,MATCH(D4289,TeamSports!C:C,0))</f>
        <v>54</v>
      </c>
      <c r="F4289">
        <f>INDEX(RanksTable!AB:AB,MATCH(B4289,RanksTable!B:B,0))</f>
        <v>7</v>
      </c>
      <c r="H4289" t="str">
        <f t="shared" si="66"/>
        <v>INSERT INTO "TeamRanks" (team_id,team_sport_id,team_rank) VALUES (273,54,7);</v>
      </c>
    </row>
    <row r="4290" spans="2:8" x14ac:dyDescent="0.25">
      <c r="B4290" t="s">
        <v>1043</v>
      </c>
      <c r="C4290">
        <f>INDEX(NationalTeams!B:B,MATCH(B4290,NationalTeams!C:C,0))</f>
        <v>274</v>
      </c>
      <c r="D4290" t="s">
        <v>1231</v>
      </c>
      <c r="E4290">
        <f>INDEX(TeamSports!B:B,MATCH(D4290,TeamSports!C:C,0))</f>
        <v>54</v>
      </c>
      <c r="F4290">
        <f>INDEX(RanksTable!AB:AB,MATCH(B4290,RanksTable!B:B,0))</f>
        <v>7</v>
      </c>
      <c r="H4290" t="str">
        <f t="shared" si="66"/>
        <v>INSERT INTO "TeamRanks" (team_id,team_sport_id,team_rank) VALUES (274,54,7);</v>
      </c>
    </row>
    <row r="4291" spans="2:8" x14ac:dyDescent="0.25">
      <c r="B4291" t="s">
        <v>1044</v>
      </c>
      <c r="C4291">
        <f>INDEX(NationalTeams!B:B,MATCH(B4291,NationalTeams!C:C,0))</f>
        <v>275</v>
      </c>
      <c r="D4291" t="s">
        <v>1231</v>
      </c>
      <c r="E4291">
        <f>INDEX(TeamSports!B:B,MATCH(D4291,TeamSports!C:C,0))</f>
        <v>54</v>
      </c>
      <c r="F4291">
        <f>INDEX(RanksTable!AB:AB,MATCH(B4291,RanksTable!B:B,0))</f>
        <v>7</v>
      </c>
      <c r="H4291" t="str">
        <f t="shared" si="66"/>
        <v>INSERT INTO "TeamRanks" (team_id,team_sport_id,team_rank) VALUES (275,54,7);</v>
      </c>
    </row>
    <row r="4292" spans="2:8" x14ac:dyDescent="0.25">
      <c r="B4292" t="s">
        <v>1045</v>
      </c>
      <c r="C4292">
        <f>INDEX(NationalTeams!B:B,MATCH(B4292,NationalTeams!C:C,0))</f>
        <v>276</v>
      </c>
      <c r="D4292" t="s">
        <v>1231</v>
      </c>
      <c r="E4292">
        <f>INDEX(TeamSports!B:B,MATCH(D4292,TeamSports!C:C,0))</f>
        <v>54</v>
      </c>
      <c r="F4292">
        <f>INDEX(RanksTable!AB:AB,MATCH(B4292,RanksTable!B:B,0))</f>
        <v>7</v>
      </c>
      <c r="H4292" t="str">
        <f t="shared" ref="H4292:H4355" si="67">_xlfn.CONCAT($H$1,$L$1,$C$1,$L$1," ",$J$1,$C$2,$N$1,$E$2,$N$1,$F$2,$K$1,$I$1,$J$1,C4292,$N$1,E4292,$N$1,F4292,$K$1,$O$1)</f>
        <v>INSERT INTO "TeamRanks" (team_id,team_sport_id,team_rank) VALUES (276,54,7);</v>
      </c>
    </row>
    <row r="4293" spans="2:8" x14ac:dyDescent="0.25">
      <c r="B4293" t="s">
        <v>1046</v>
      </c>
      <c r="C4293">
        <f>INDEX(NationalTeams!B:B,MATCH(B4293,NationalTeams!C:C,0))</f>
        <v>277</v>
      </c>
      <c r="D4293" t="s">
        <v>1231</v>
      </c>
      <c r="E4293">
        <f>INDEX(TeamSports!B:B,MATCH(D4293,TeamSports!C:C,0))</f>
        <v>54</v>
      </c>
      <c r="F4293">
        <f>INDEX(RanksTable!AB:AB,MATCH(B4293,RanksTable!B:B,0))</f>
        <v>7</v>
      </c>
      <c r="H4293" t="str">
        <f t="shared" si="67"/>
        <v>INSERT INTO "TeamRanks" (team_id,team_sport_id,team_rank) VALUES (277,54,7);</v>
      </c>
    </row>
    <row r="4294" spans="2:8" x14ac:dyDescent="0.25">
      <c r="B4294" t="s">
        <v>1047</v>
      </c>
      <c r="C4294">
        <f>INDEX(NationalTeams!B:B,MATCH(B4294,NationalTeams!C:C,0))</f>
        <v>278</v>
      </c>
      <c r="D4294" t="s">
        <v>1231</v>
      </c>
      <c r="E4294">
        <f>INDEX(TeamSports!B:B,MATCH(D4294,TeamSports!C:C,0))</f>
        <v>54</v>
      </c>
      <c r="F4294">
        <f>INDEX(RanksTable!AB:AB,MATCH(B4294,RanksTable!B:B,0))</f>
        <v>7</v>
      </c>
      <c r="H4294" t="str">
        <f t="shared" si="67"/>
        <v>INSERT INTO "TeamRanks" (team_id,team_sport_id,team_rank) VALUES (278,54,7);</v>
      </c>
    </row>
    <row r="4295" spans="2:8" x14ac:dyDescent="0.25">
      <c r="B4295" t="s">
        <v>1048</v>
      </c>
      <c r="C4295">
        <f>INDEX(NationalTeams!B:B,MATCH(B4295,NationalTeams!C:C,0))</f>
        <v>279</v>
      </c>
      <c r="D4295" t="s">
        <v>1231</v>
      </c>
      <c r="E4295">
        <f>INDEX(TeamSports!B:B,MATCH(D4295,TeamSports!C:C,0))</f>
        <v>54</v>
      </c>
      <c r="F4295">
        <f>INDEX(RanksTable!AB:AB,MATCH(B4295,RanksTable!B:B,0))</f>
        <v>7</v>
      </c>
      <c r="H4295" t="str">
        <f t="shared" si="67"/>
        <v>INSERT INTO "TeamRanks" (team_id,team_sport_id,team_rank) VALUES (279,54,7);</v>
      </c>
    </row>
    <row r="4296" spans="2:8" x14ac:dyDescent="0.25">
      <c r="B4296" t="s">
        <v>1049</v>
      </c>
      <c r="C4296">
        <f>INDEX(NationalTeams!B:B,MATCH(B4296,NationalTeams!C:C,0))</f>
        <v>280</v>
      </c>
      <c r="D4296" t="s">
        <v>1231</v>
      </c>
      <c r="E4296">
        <f>INDEX(TeamSports!B:B,MATCH(D4296,TeamSports!C:C,0))</f>
        <v>54</v>
      </c>
      <c r="F4296">
        <f>INDEX(RanksTable!AB:AB,MATCH(B4296,RanksTable!B:B,0))</f>
        <v>7</v>
      </c>
      <c r="H4296" t="str">
        <f t="shared" si="67"/>
        <v>INSERT INTO "TeamRanks" (team_id,team_sport_id,team_rank) VALUES (280,54,7);</v>
      </c>
    </row>
    <row r="4297" spans="2:8" x14ac:dyDescent="0.25">
      <c r="B4297" t="s">
        <v>1050</v>
      </c>
      <c r="C4297">
        <f>INDEX(NationalTeams!B:B,MATCH(B4297,NationalTeams!C:C,0))</f>
        <v>281</v>
      </c>
      <c r="D4297" t="s">
        <v>1231</v>
      </c>
      <c r="E4297">
        <f>INDEX(TeamSports!B:B,MATCH(D4297,TeamSports!C:C,0))</f>
        <v>54</v>
      </c>
      <c r="F4297">
        <f>INDEX(RanksTable!AB:AB,MATCH(B4297,RanksTable!B:B,0))</f>
        <v>7</v>
      </c>
      <c r="H4297" t="str">
        <f t="shared" si="67"/>
        <v>INSERT INTO "TeamRanks" (team_id,team_sport_id,team_rank) VALUES (281,54,7);</v>
      </c>
    </row>
    <row r="4298" spans="2:8" x14ac:dyDescent="0.25">
      <c r="B4298" t="s">
        <v>1051</v>
      </c>
      <c r="C4298">
        <f>INDEX(NationalTeams!B:B,MATCH(B4298,NationalTeams!C:C,0))</f>
        <v>282</v>
      </c>
      <c r="D4298" t="s">
        <v>1231</v>
      </c>
      <c r="E4298">
        <f>INDEX(TeamSports!B:B,MATCH(D4298,TeamSports!C:C,0))</f>
        <v>54</v>
      </c>
      <c r="F4298">
        <f>INDEX(RanksTable!AB:AB,MATCH(B4298,RanksTable!B:B,0))</f>
        <v>1</v>
      </c>
      <c r="H4298" t="str">
        <f t="shared" si="67"/>
        <v>INSERT INTO "TeamRanks" (team_id,team_sport_id,team_rank) VALUES (282,54,1);</v>
      </c>
    </row>
    <row r="4299" spans="2:8" x14ac:dyDescent="0.25">
      <c r="B4299" t="s">
        <v>1052</v>
      </c>
      <c r="C4299">
        <f>INDEX(NationalTeams!B:B,MATCH(B4299,NationalTeams!C:C,0))</f>
        <v>283</v>
      </c>
      <c r="D4299" t="s">
        <v>1231</v>
      </c>
      <c r="E4299">
        <f>INDEX(TeamSports!B:B,MATCH(D4299,TeamSports!C:C,0))</f>
        <v>54</v>
      </c>
      <c r="F4299">
        <f>INDEX(RanksTable!AB:AB,MATCH(B4299,RanksTable!B:B,0))</f>
        <v>7</v>
      </c>
      <c r="H4299" t="str">
        <f t="shared" si="67"/>
        <v>INSERT INTO "TeamRanks" (team_id,team_sport_id,team_rank) VALUES (283,54,7);</v>
      </c>
    </row>
    <row r="4300" spans="2:8" x14ac:dyDescent="0.25">
      <c r="B4300" t="s">
        <v>1053</v>
      </c>
      <c r="C4300">
        <f>INDEX(NationalTeams!B:B,MATCH(B4300,NationalTeams!C:C,0))</f>
        <v>284</v>
      </c>
      <c r="D4300" t="s">
        <v>1231</v>
      </c>
      <c r="E4300">
        <f>INDEX(TeamSports!B:B,MATCH(D4300,TeamSports!C:C,0))</f>
        <v>54</v>
      </c>
      <c r="F4300">
        <f>INDEX(RanksTable!AB:AB,MATCH(B4300,RanksTable!B:B,0))</f>
        <v>7</v>
      </c>
      <c r="H4300" t="str">
        <f t="shared" si="67"/>
        <v>INSERT INTO "TeamRanks" (team_id,team_sport_id,team_rank) VALUES (284,54,7);</v>
      </c>
    </row>
    <row r="4301" spans="2:8" x14ac:dyDescent="0.25">
      <c r="B4301" t="s">
        <v>1054</v>
      </c>
      <c r="C4301">
        <f>INDEX(NationalTeams!B:B,MATCH(B4301,NationalTeams!C:C,0))</f>
        <v>285</v>
      </c>
      <c r="D4301" t="s">
        <v>1231</v>
      </c>
      <c r="E4301">
        <f>INDEX(TeamSports!B:B,MATCH(D4301,TeamSports!C:C,0))</f>
        <v>54</v>
      </c>
      <c r="F4301">
        <f>INDEX(RanksTable!AB:AB,MATCH(B4301,RanksTable!B:B,0))</f>
        <v>7</v>
      </c>
      <c r="H4301" t="str">
        <f t="shared" si="67"/>
        <v>INSERT INTO "TeamRanks" (team_id,team_sport_id,team_rank) VALUES (285,54,7);</v>
      </c>
    </row>
    <row r="4302" spans="2:8" x14ac:dyDescent="0.25">
      <c r="B4302" t="s">
        <v>1055</v>
      </c>
      <c r="C4302">
        <f>INDEX(NationalTeams!B:B,MATCH(B4302,NationalTeams!C:C,0))</f>
        <v>286</v>
      </c>
      <c r="D4302" t="s">
        <v>1231</v>
      </c>
      <c r="E4302">
        <f>INDEX(TeamSports!B:B,MATCH(D4302,TeamSports!C:C,0))</f>
        <v>54</v>
      </c>
      <c r="F4302">
        <f>INDEX(RanksTable!AB:AB,MATCH(B4302,RanksTable!B:B,0))</f>
        <v>4</v>
      </c>
      <c r="H4302" t="str">
        <f t="shared" si="67"/>
        <v>INSERT INTO "TeamRanks" (team_id,team_sport_id,team_rank) VALUES (286,54,4);</v>
      </c>
    </row>
    <row r="4303" spans="2:8" x14ac:dyDescent="0.25">
      <c r="B4303" t="s">
        <v>1056</v>
      </c>
      <c r="C4303">
        <f>INDEX(NationalTeams!B:B,MATCH(B4303,NationalTeams!C:C,0))</f>
        <v>287</v>
      </c>
      <c r="D4303" t="s">
        <v>1231</v>
      </c>
      <c r="E4303">
        <f>INDEX(TeamSports!B:B,MATCH(D4303,TeamSports!C:C,0))</f>
        <v>54</v>
      </c>
      <c r="F4303">
        <f>INDEX(RanksTable!AB:AB,MATCH(B4303,RanksTable!B:B,0))</f>
        <v>7</v>
      </c>
      <c r="H4303" t="str">
        <f t="shared" si="67"/>
        <v>INSERT INTO "TeamRanks" (team_id,team_sport_id,team_rank) VALUES (287,54,7);</v>
      </c>
    </row>
    <row r="4304" spans="2:8" x14ac:dyDescent="0.25">
      <c r="B4304" t="s">
        <v>1057</v>
      </c>
      <c r="C4304">
        <f>INDEX(NationalTeams!B:B,MATCH(B4304,NationalTeams!C:C,0))</f>
        <v>288</v>
      </c>
      <c r="D4304" t="s">
        <v>1231</v>
      </c>
      <c r="E4304">
        <f>INDEX(TeamSports!B:B,MATCH(D4304,TeamSports!C:C,0))</f>
        <v>54</v>
      </c>
      <c r="F4304">
        <f>INDEX(RanksTable!AB:AB,MATCH(B4304,RanksTable!B:B,0))</f>
        <v>7</v>
      </c>
      <c r="H4304" t="str">
        <f t="shared" si="67"/>
        <v>INSERT INTO "TeamRanks" (team_id,team_sport_id,team_rank) VALUES (288,54,7);</v>
      </c>
    </row>
    <row r="4305" spans="2:8" x14ac:dyDescent="0.25">
      <c r="B4305" t="s">
        <v>1058</v>
      </c>
      <c r="C4305">
        <f>INDEX(NationalTeams!B:B,MATCH(B4305,NationalTeams!C:C,0))</f>
        <v>289</v>
      </c>
      <c r="D4305" t="s">
        <v>1231</v>
      </c>
      <c r="E4305">
        <f>INDEX(TeamSports!B:B,MATCH(D4305,TeamSports!C:C,0))</f>
        <v>54</v>
      </c>
      <c r="F4305">
        <f>INDEX(RanksTable!AB:AB,MATCH(B4305,RanksTable!B:B,0))</f>
        <v>5</v>
      </c>
      <c r="H4305" t="str">
        <f t="shared" si="67"/>
        <v>INSERT INTO "TeamRanks" (team_id,team_sport_id,team_rank) VALUES (289,54,5);</v>
      </c>
    </row>
    <row r="4306" spans="2:8" x14ac:dyDescent="0.25">
      <c r="B4306" t="s">
        <v>1059</v>
      </c>
      <c r="C4306">
        <f>INDEX(NationalTeams!B:B,MATCH(B4306,NationalTeams!C:C,0))</f>
        <v>290</v>
      </c>
      <c r="D4306" t="s">
        <v>1231</v>
      </c>
      <c r="E4306">
        <f>INDEX(TeamSports!B:B,MATCH(D4306,TeamSports!C:C,0))</f>
        <v>54</v>
      </c>
      <c r="F4306">
        <f>INDEX(RanksTable!AB:AB,MATCH(B4306,RanksTable!B:B,0))</f>
        <v>1</v>
      </c>
      <c r="H4306" t="str">
        <f t="shared" si="67"/>
        <v>INSERT INTO "TeamRanks" (team_id,team_sport_id,team_rank) VALUES (290,54,1);</v>
      </c>
    </row>
    <row r="4307" spans="2:8" x14ac:dyDescent="0.25">
      <c r="B4307" t="s">
        <v>1060</v>
      </c>
      <c r="C4307">
        <f>INDEX(NationalTeams!B:B,MATCH(B4307,NationalTeams!C:C,0))</f>
        <v>291</v>
      </c>
      <c r="D4307" t="s">
        <v>1231</v>
      </c>
      <c r="E4307">
        <f>INDEX(TeamSports!B:B,MATCH(D4307,TeamSports!C:C,0))</f>
        <v>54</v>
      </c>
      <c r="F4307">
        <f>INDEX(RanksTable!AB:AB,MATCH(B4307,RanksTable!B:B,0))</f>
        <v>7</v>
      </c>
      <c r="H4307" t="str">
        <f t="shared" si="67"/>
        <v>INSERT INTO "TeamRanks" (team_id,team_sport_id,team_rank) VALUES (291,54,7);</v>
      </c>
    </row>
    <row r="4308" spans="2:8" x14ac:dyDescent="0.25">
      <c r="B4308" t="s">
        <v>1061</v>
      </c>
      <c r="C4308">
        <f>INDEX(NationalTeams!B:B,MATCH(B4308,NationalTeams!C:C,0))</f>
        <v>292</v>
      </c>
      <c r="D4308" t="s">
        <v>1231</v>
      </c>
      <c r="E4308">
        <f>INDEX(TeamSports!B:B,MATCH(D4308,TeamSports!C:C,0))</f>
        <v>54</v>
      </c>
      <c r="F4308">
        <f>INDEX(RanksTable!AB:AB,MATCH(B4308,RanksTable!B:B,0))</f>
        <v>7</v>
      </c>
      <c r="H4308" t="str">
        <f t="shared" si="67"/>
        <v>INSERT INTO "TeamRanks" (team_id,team_sport_id,team_rank) VALUES (292,54,7);</v>
      </c>
    </row>
    <row r="4309" spans="2:8" x14ac:dyDescent="0.25">
      <c r="B4309" t="s">
        <v>1062</v>
      </c>
      <c r="C4309">
        <f>INDEX(NationalTeams!B:B,MATCH(B4309,NationalTeams!C:C,0))</f>
        <v>293</v>
      </c>
      <c r="D4309" t="s">
        <v>1231</v>
      </c>
      <c r="E4309">
        <f>INDEX(TeamSports!B:B,MATCH(D4309,TeamSports!C:C,0))</f>
        <v>54</v>
      </c>
      <c r="F4309">
        <f>INDEX(RanksTable!AB:AB,MATCH(B4309,RanksTable!B:B,0))</f>
        <v>7</v>
      </c>
      <c r="H4309" t="str">
        <f t="shared" si="67"/>
        <v>INSERT INTO "TeamRanks" (team_id,team_sport_id,team_rank) VALUES (293,54,7);</v>
      </c>
    </row>
    <row r="4310" spans="2:8" x14ac:dyDescent="0.25">
      <c r="B4310" t="s">
        <v>1063</v>
      </c>
      <c r="C4310">
        <f>INDEX(NationalTeams!B:B,MATCH(B4310,NationalTeams!C:C,0))</f>
        <v>294</v>
      </c>
      <c r="D4310" t="s">
        <v>1231</v>
      </c>
      <c r="E4310">
        <f>INDEX(TeamSports!B:B,MATCH(D4310,TeamSports!C:C,0))</f>
        <v>54</v>
      </c>
      <c r="F4310">
        <f>INDEX(RanksTable!AB:AB,MATCH(B4310,RanksTable!B:B,0))</f>
        <v>7</v>
      </c>
      <c r="H4310" t="str">
        <f t="shared" si="67"/>
        <v>INSERT INTO "TeamRanks" (team_id,team_sport_id,team_rank) VALUES (294,54,7);</v>
      </c>
    </row>
    <row r="4311" spans="2:8" x14ac:dyDescent="0.25">
      <c r="B4311" t="s">
        <v>1064</v>
      </c>
      <c r="C4311">
        <f>INDEX(NationalTeams!B:B,MATCH(B4311,NationalTeams!C:C,0))</f>
        <v>295</v>
      </c>
      <c r="D4311" t="s">
        <v>1231</v>
      </c>
      <c r="E4311">
        <f>INDEX(TeamSports!B:B,MATCH(D4311,TeamSports!C:C,0))</f>
        <v>54</v>
      </c>
      <c r="F4311">
        <f>INDEX(RanksTable!AB:AB,MATCH(B4311,RanksTable!B:B,0))</f>
        <v>7</v>
      </c>
      <c r="H4311" t="str">
        <f t="shared" si="67"/>
        <v>INSERT INTO "TeamRanks" (team_id,team_sport_id,team_rank) VALUES (295,54,7);</v>
      </c>
    </row>
    <row r="4312" spans="2:8" x14ac:dyDescent="0.25">
      <c r="B4312" t="s">
        <v>1065</v>
      </c>
      <c r="C4312">
        <f>INDEX(NationalTeams!B:B,MATCH(B4312,NationalTeams!C:C,0))</f>
        <v>296</v>
      </c>
      <c r="D4312" t="s">
        <v>1231</v>
      </c>
      <c r="E4312">
        <f>INDEX(TeamSports!B:B,MATCH(D4312,TeamSports!C:C,0))</f>
        <v>54</v>
      </c>
      <c r="F4312">
        <f>INDEX(RanksTable!AB:AB,MATCH(B4312,RanksTable!B:B,0))</f>
        <v>7</v>
      </c>
      <c r="H4312" t="str">
        <f t="shared" si="67"/>
        <v>INSERT INTO "TeamRanks" (team_id,team_sport_id,team_rank) VALUES (296,54,7);</v>
      </c>
    </row>
    <row r="4313" spans="2:8" x14ac:dyDescent="0.25">
      <c r="B4313" t="s">
        <v>1066</v>
      </c>
      <c r="C4313">
        <f>INDEX(NationalTeams!B:B,MATCH(B4313,NationalTeams!C:C,0))</f>
        <v>297</v>
      </c>
      <c r="D4313" t="s">
        <v>1231</v>
      </c>
      <c r="E4313">
        <f>INDEX(TeamSports!B:B,MATCH(D4313,TeamSports!C:C,0))</f>
        <v>54</v>
      </c>
      <c r="F4313">
        <f>INDEX(RanksTable!AB:AB,MATCH(B4313,RanksTable!B:B,0))</f>
        <v>3</v>
      </c>
      <c r="H4313" t="str">
        <f t="shared" si="67"/>
        <v>INSERT INTO "TeamRanks" (team_id,team_sport_id,team_rank) VALUES (297,54,3);</v>
      </c>
    </row>
    <row r="4314" spans="2:8" x14ac:dyDescent="0.25">
      <c r="B4314" t="s">
        <v>1067</v>
      </c>
      <c r="C4314">
        <f>INDEX(NationalTeams!B:B,MATCH(B4314,NationalTeams!C:C,0))</f>
        <v>298</v>
      </c>
      <c r="D4314" t="s">
        <v>1231</v>
      </c>
      <c r="E4314">
        <f>INDEX(TeamSports!B:B,MATCH(D4314,TeamSports!C:C,0))</f>
        <v>54</v>
      </c>
      <c r="F4314">
        <f>INDEX(RanksTable!AB:AB,MATCH(B4314,RanksTable!B:B,0))</f>
        <v>7</v>
      </c>
      <c r="H4314" t="str">
        <f t="shared" si="67"/>
        <v>INSERT INTO "TeamRanks" (team_id,team_sport_id,team_rank) VALUES (298,54,7);</v>
      </c>
    </row>
    <row r="4315" spans="2:8" x14ac:dyDescent="0.25">
      <c r="B4315" t="s">
        <v>1068</v>
      </c>
      <c r="C4315">
        <f>INDEX(NationalTeams!B:B,MATCH(B4315,NationalTeams!C:C,0))</f>
        <v>299</v>
      </c>
      <c r="D4315" t="s">
        <v>1231</v>
      </c>
      <c r="E4315">
        <f>INDEX(TeamSports!B:B,MATCH(D4315,TeamSports!C:C,0))</f>
        <v>54</v>
      </c>
      <c r="F4315">
        <f>INDEX(RanksTable!AB:AB,MATCH(B4315,RanksTable!B:B,0))</f>
        <v>4</v>
      </c>
      <c r="H4315" t="str">
        <f t="shared" si="67"/>
        <v>INSERT INTO "TeamRanks" (team_id,team_sport_id,team_rank) VALUES (299,54,4);</v>
      </c>
    </row>
    <row r="4316" spans="2:8" x14ac:dyDescent="0.25">
      <c r="B4316" t="s">
        <v>1069</v>
      </c>
      <c r="C4316">
        <f>INDEX(NationalTeams!B:B,MATCH(B4316,NationalTeams!C:C,0))</f>
        <v>300</v>
      </c>
      <c r="D4316" t="s">
        <v>1231</v>
      </c>
      <c r="E4316">
        <f>INDEX(TeamSports!B:B,MATCH(D4316,TeamSports!C:C,0))</f>
        <v>54</v>
      </c>
      <c r="F4316">
        <f>INDEX(RanksTable!AB:AB,MATCH(B4316,RanksTable!B:B,0))</f>
        <v>7</v>
      </c>
      <c r="H4316" t="str">
        <f t="shared" si="67"/>
        <v>INSERT INTO "TeamRanks" (team_id,team_sport_id,team_rank) VALUES (300,54,7);</v>
      </c>
    </row>
    <row r="4317" spans="2:8" x14ac:dyDescent="0.25">
      <c r="B4317" t="s">
        <v>1070</v>
      </c>
      <c r="C4317">
        <f>INDEX(NationalTeams!B:B,MATCH(B4317,NationalTeams!C:C,0))</f>
        <v>301</v>
      </c>
      <c r="D4317" t="s">
        <v>1231</v>
      </c>
      <c r="E4317">
        <f>INDEX(TeamSports!B:B,MATCH(D4317,TeamSports!C:C,0))</f>
        <v>54</v>
      </c>
      <c r="F4317">
        <f>INDEX(RanksTable!AB:AB,MATCH(B4317,RanksTable!B:B,0))</f>
        <v>7</v>
      </c>
      <c r="H4317" t="str">
        <f t="shared" si="67"/>
        <v>INSERT INTO "TeamRanks" (team_id,team_sport_id,team_rank) VALUES (301,54,7);</v>
      </c>
    </row>
    <row r="4318" spans="2:8" x14ac:dyDescent="0.25">
      <c r="B4318" t="s">
        <v>1071</v>
      </c>
      <c r="C4318">
        <f>INDEX(NationalTeams!B:B,MATCH(B4318,NationalTeams!C:C,0))</f>
        <v>302</v>
      </c>
      <c r="D4318" t="s">
        <v>1231</v>
      </c>
      <c r="E4318">
        <f>INDEX(TeamSports!B:B,MATCH(D4318,TeamSports!C:C,0))</f>
        <v>54</v>
      </c>
      <c r="F4318">
        <f>INDEX(RanksTable!AB:AB,MATCH(B4318,RanksTable!B:B,0))</f>
        <v>7</v>
      </c>
      <c r="H4318" t="str">
        <f t="shared" si="67"/>
        <v>INSERT INTO "TeamRanks" (team_id,team_sport_id,team_rank) VALUES (302,54,7);</v>
      </c>
    </row>
    <row r="4319" spans="2:8" x14ac:dyDescent="0.25">
      <c r="B4319" t="s">
        <v>1072</v>
      </c>
      <c r="C4319">
        <f>INDEX(NationalTeams!B:B,MATCH(B4319,NationalTeams!C:C,0))</f>
        <v>303</v>
      </c>
      <c r="D4319" t="s">
        <v>1231</v>
      </c>
      <c r="E4319">
        <f>INDEX(TeamSports!B:B,MATCH(D4319,TeamSports!C:C,0))</f>
        <v>54</v>
      </c>
      <c r="F4319">
        <f>INDEX(RanksTable!AB:AB,MATCH(B4319,RanksTable!B:B,0))</f>
        <v>7</v>
      </c>
      <c r="H4319" t="str">
        <f t="shared" si="67"/>
        <v>INSERT INTO "TeamRanks" (team_id,team_sport_id,team_rank) VALUES (303,54,7);</v>
      </c>
    </row>
    <row r="4320" spans="2:8" x14ac:dyDescent="0.25">
      <c r="B4320" t="s">
        <v>1073</v>
      </c>
      <c r="C4320">
        <f>INDEX(NationalTeams!B:B,MATCH(B4320,NationalTeams!C:C,0))</f>
        <v>304</v>
      </c>
      <c r="D4320" t="s">
        <v>1231</v>
      </c>
      <c r="E4320">
        <f>INDEX(TeamSports!B:B,MATCH(D4320,TeamSports!C:C,0))</f>
        <v>54</v>
      </c>
      <c r="F4320">
        <f>INDEX(RanksTable!AB:AB,MATCH(B4320,RanksTable!B:B,0))</f>
        <v>7</v>
      </c>
      <c r="H4320" t="str">
        <f t="shared" si="67"/>
        <v>INSERT INTO "TeamRanks" (team_id,team_sport_id,team_rank) VALUES (304,54,7);</v>
      </c>
    </row>
    <row r="4321" spans="2:8" x14ac:dyDescent="0.25">
      <c r="B4321" t="s">
        <v>1074</v>
      </c>
      <c r="C4321">
        <f>INDEX(NationalTeams!B:B,MATCH(B4321,NationalTeams!C:C,0))</f>
        <v>305</v>
      </c>
      <c r="D4321" t="s">
        <v>1231</v>
      </c>
      <c r="E4321">
        <f>INDEX(TeamSports!B:B,MATCH(D4321,TeamSports!C:C,0))</f>
        <v>54</v>
      </c>
      <c r="F4321">
        <f>INDEX(RanksTable!AB:AB,MATCH(B4321,RanksTable!B:B,0))</f>
        <v>7</v>
      </c>
      <c r="H4321" t="str">
        <f t="shared" si="67"/>
        <v>INSERT INTO "TeamRanks" (team_id,team_sport_id,team_rank) VALUES (305,54,7);</v>
      </c>
    </row>
    <row r="4322" spans="2:8" x14ac:dyDescent="0.25">
      <c r="B4322" t="s">
        <v>1075</v>
      </c>
      <c r="C4322">
        <f>INDEX(NationalTeams!B:B,MATCH(B4322,NationalTeams!C:C,0))</f>
        <v>306</v>
      </c>
      <c r="D4322" t="s">
        <v>1231</v>
      </c>
      <c r="E4322">
        <f>INDEX(TeamSports!B:B,MATCH(D4322,TeamSports!C:C,0))</f>
        <v>54</v>
      </c>
      <c r="F4322">
        <f>INDEX(RanksTable!AB:AB,MATCH(B4322,RanksTable!B:B,0))</f>
        <v>7</v>
      </c>
      <c r="H4322" t="str">
        <f t="shared" si="67"/>
        <v>INSERT INTO "TeamRanks" (team_id,team_sport_id,team_rank) VALUES (306,54,7);</v>
      </c>
    </row>
    <row r="4323" spans="2:8" x14ac:dyDescent="0.25">
      <c r="B4323" t="s">
        <v>1076</v>
      </c>
      <c r="C4323">
        <f>INDEX(NationalTeams!B:B,MATCH(B4323,NationalTeams!C:C,0))</f>
        <v>307</v>
      </c>
      <c r="D4323" t="s">
        <v>1231</v>
      </c>
      <c r="E4323">
        <f>INDEX(TeamSports!B:B,MATCH(D4323,TeamSports!C:C,0))</f>
        <v>54</v>
      </c>
      <c r="F4323">
        <f>INDEX(RanksTable!AB:AB,MATCH(B4323,RanksTable!B:B,0))</f>
        <v>7</v>
      </c>
      <c r="H4323" t="str">
        <f t="shared" si="67"/>
        <v>INSERT INTO "TeamRanks" (team_id,team_sport_id,team_rank) VALUES (307,54,7);</v>
      </c>
    </row>
    <row r="4324" spans="2:8" x14ac:dyDescent="0.25">
      <c r="B4324" t="s">
        <v>1077</v>
      </c>
      <c r="C4324">
        <f>INDEX(NationalTeams!B:B,MATCH(B4324,NationalTeams!C:C,0))</f>
        <v>308</v>
      </c>
      <c r="D4324" t="s">
        <v>1231</v>
      </c>
      <c r="E4324">
        <f>INDEX(TeamSports!B:B,MATCH(D4324,TeamSports!C:C,0))</f>
        <v>54</v>
      </c>
      <c r="F4324">
        <f>INDEX(RanksTable!AB:AB,MATCH(B4324,RanksTable!B:B,0))</f>
        <v>7</v>
      </c>
      <c r="H4324" t="str">
        <f t="shared" si="67"/>
        <v>INSERT INTO "TeamRanks" (team_id,team_sport_id,team_rank) VALUES (308,54,7);</v>
      </c>
    </row>
    <row r="4325" spans="2:8" x14ac:dyDescent="0.25">
      <c r="B4325" t="s">
        <v>1078</v>
      </c>
      <c r="C4325">
        <f>INDEX(NationalTeams!B:B,MATCH(B4325,NationalTeams!C:C,0))</f>
        <v>309</v>
      </c>
      <c r="D4325" t="s">
        <v>1231</v>
      </c>
      <c r="E4325">
        <f>INDEX(TeamSports!B:B,MATCH(D4325,TeamSports!C:C,0))</f>
        <v>54</v>
      </c>
      <c r="F4325">
        <f>INDEX(RanksTable!AB:AB,MATCH(B4325,RanksTable!B:B,0))</f>
        <v>7</v>
      </c>
      <c r="H4325" t="str">
        <f t="shared" si="67"/>
        <v>INSERT INTO "TeamRanks" (team_id,team_sport_id,team_rank) VALUES (309,54,7);</v>
      </c>
    </row>
    <row r="4326" spans="2:8" x14ac:dyDescent="0.25">
      <c r="B4326" t="s">
        <v>1079</v>
      </c>
      <c r="C4326">
        <f>INDEX(NationalTeams!B:B,MATCH(B4326,NationalTeams!C:C,0))</f>
        <v>310</v>
      </c>
      <c r="D4326" t="s">
        <v>1231</v>
      </c>
      <c r="E4326">
        <f>INDEX(TeamSports!B:B,MATCH(D4326,TeamSports!C:C,0))</f>
        <v>54</v>
      </c>
      <c r="F4326">
        <f>INDEX(RanksTable!AB:AB,MATCH(B4326,RanksTable!B:B,0))</f>
        <v>7</v>
      </c>
      <c r="H4326" t="str">
        <f t="shared" si="67"/>
        <v>INSERT INTO "TeamRanks" (team_id,team_sport_id,team_rank) VALUES (310,54,7);</v>
      </c>
    </row>
    <row r="4327" spans="2:8" x14ac:dyDescent="0.25">
      <c r="B4327" t="s">
        <v>1080</v>
      </c>
      <c r="C4327">
        <f>INDEX(NationalTeams!B:B,MATCH(B4327,NationalTeams!C:C,0))</f>
        <v>311</v>
      </c>
      <c r="D4327" t="s">
        <v>1231</v>
      </c>
      <c r="E4327">
        <f>INDEX(TeamSports!B:B,MATCH(D4327,TeamSports!C:C,0))</f>
        <v>54</v>
      </c>
      <c r="F4327">
        <f>INDEX(RanksTable!AB:AB,MATCH(B4327,RanksTable!B:B,0))</f>
        <v>7</v>
      </c>
      <c r="H4327" t="str">
        <f t="shared" si="67"/>
        <v>INSERT INTO "TeamRanks" (team_id,team_sport_id,team_rank) VALUES (311,54,7);</v>
      </c>
    </row>
    <row r="4328" spans="2:8" x14ac:dyDescent="0.25">
      <c r="B4328" t="s">
        <v>1081</v>
      </c>
      <c r="C4328">
        <f>INDEX(NationalTeams!B:B,MATCH(B4328,NationalTeams!C:C,0))</f>
        <v>312</v>
      </c>
      <c r="D4328" t="s">
        <v>1231</v>
      </c>
      <c r="E4328">
        <f>INDEX(TeamSports!B:B,MATCH(D4328,TeamSports!C:C,0))</f>
        <v>54</v>
      </c>
      <c r="F4328">
        <f>INDEX(RanksTable!AB:AB,MATCH(B4328,RanksTable!B:B,0))</f>
        <v>7</v>
      </c>
      <c r="H4328" t="str">
        <f t="shared" si="67"/>
        <v>INSERT INTO "TeamRanks" (team_id,team_sport_id,team_rank) VALUES (312,54,7);</v>
      </c>
    </row>
    <row r="4329" spans="2:8" x14ac:dyDescent="0.25">
      <c r="B4329" t="s">
        <v>1082</v>
      </c>
      <c r="C4329">
        <f>INDEX(NationalTeams!B:B,MATCH(B4329,NationalTeams!C:C,0))</f>
        <v>313</v>
      </c>
      <c r="D4329" t="s">
        <v>1231</v>
      </c>
      <c r="E4329">
        <f>INDEX(TeamSports!B:B,MATCH(D4329,TeamSports!C:C,0))</f>
        <v>54</v>
      </c>
      <c r="F4329">
        <f>INDEX(RanksTable!AB:AB,MATCH(B4329,RanksTable!B:B,0))</f>
        <v>7</v>
      </c>
      <c r="H4329" t="str">
        <f t="shared" si="67"/>
        <v>INSERT INTO "TeamRanks" (team_id,team_sport_id,team_rank) VALUES (313,54,7);</v>
      </c>
    </row>
    <row r="4330" spans="2:8" x14ac:dyDescent="0.25">
      <c r="B4330" t="s">
        <v>1083</v>
      </c>
      <c r="C4330">
        <f>INDEX(NationalTeams!B:B,MATCH(B4330,NationalTeams!C:C,0))</f>
        <v>314</v>
      </c>
      <c r="D4330" t="s">
        <v>1231</v>
      </c>
      <c r="E4330">
        <f>INDEX(TeamSports!B:B,MATCH(D4330,TeamSports!C:C,0))</f>
        <v>54</v>
      </c>
      <c r="F4330">
        <f>INDEX(RanksTable!AB:AB,MATCH(B4330,RanksTable!B:B,0))</f>
        <v>5</v>
      </c>
      <c r="H4330" t="str">
        <f t="shared" si="67"/>
        <v>INSERT INTO "TeamRanks" (team_id,team_sport_id,team_rank) VALUES (314,54,5);</v>
      </c>
    </row>
    <row r="4331" spans="2:8" x14ac:dyDescent="0.25">
      <c r="B4331" t="s">
        <v>1084</v>
      </c>
      <c r="C4331">
        <f>INDEX(NationalTeams!B:B,MATCH(B4331,NationalTeams!C:C,0))</f>
        <v>315</v>
      </c>
      <c r="D4331" t="s">
        <v>1231</v>
      </c>
      <c r="E4331">
        <f>INDEX(TeamSports!B:B,MATCH(D4331,TeamSports!C:C,0))</f>
        <v>54</v>
      </c>
      <c r="F4331">
        <f>INDEX(RanksTable!AB:AB,MATCH(B4331,RanksTable!B:B,0))</f>
        <v>7</v>
      </c>
      <c r="H4331" t="str">
        <f t="shared" si="67"/>
        <v>INSERT INTO "TeamRanks" (team_id,team_sport_id,team_rank) VALUES (315,54,7);</v>
      </c>
    </row>
    <row r="4332" spans="2:8" x14ac:dyDescent="0.25">
      <c r="B4332" t="s">
        <v>1085</v>
      </c>
      <c r="C4332">
        <f>INDEX(NationalTeams!B:B,MATCH(B4332,NationalTeams!C:C,0))</f>
        <v>316</v>
      </c>
      <c r="D4332" t="s">
        <v>1231</v>
      </c>
      <c r="E4332">
        <f>INDEX(TeamSports!B:B,MATCH(D4332,TeamSports!C:C,0))</f>
        <v>54</v>
      </c>
      <c r="F4332">
        <f>INDEX(RanksTable!AB:AB,MATCH(B4332,RanksTable!B:B,0))</f>
        <v>4</v>
      </c>
      <c r="H4332" t="str">
        <f t="shared" si="67"/>
        <v>INSERT INTO "TeamRanks" (team_id,team_sport_id,team_rank) VALUES (316,54,4);</v>
      </c>
    </row>
    <row r="4333" spans="2:8" x14ac:dyDescent="0.25">
      <c r="B4333" t="s">
        <v>1086</v>
      </c>
      <c r="C4333">
        <f>INDEX(NationalTeams!B:B,MATCH(B4333,NationalTeams!C:C,0))</f>
        <v>317</v>
      </c>
      <c r="D4333" t="s">
        <v>1231</v>
      </c>
      <c r="E4333">
        <f>INDEX(TeamSports!B:B,MATCH(D4333,TeamSports!C:C,0))</f>
        <v>54</v>
      </c>
      <c r="F4333">
        <f>INDEX(RanksTable!AB:AB,MATCH(B4333,RanksTable!B:B,0))</f>
        <v>7</v>
      </c>
      <c r="H4333" t="str">
        <f t="shared" si="67"/>
        <v>INSERT INTO "TeamRanks" (team_id,team_sport_id,team_rank) VALUES (317,54,7);</v>
      </c>
    </row>
    <row r="4334" spans="2:8" x14ac:dyDescent="0.25">
      <c r="B4334" t="s">
        <v>1087</v>
      </c>
      <c r="C4334">
        <f>INDEX(NationalTeams!B:B,MATCH(B4334,NationalTeams!C:C,0))</f>
        <v>318</v>
      </c>
      <c r="D4334" t="s">
        <v>1231</v>
      </c>
      <c r="E4334">
        <f>INDEX(TeamSports!B:B,MATCH(D4334,TeamSports!C:C,0))</f>
        <v>54</v>
      </c>
      <c r="F4334">
        <f>INDEX(RanksTable!AB:AB,MATCH(B4334,RanksTable!B:B,0))</f>
        <v>3</v>
      </c>
      <c r="H4334" t="str">
        <f t="shared" si="67"/>
        <v>INSERT INTO "TeamRanks" (team_id,team_sport_id,team_rank) VALUES (318,54,3);</v>
      </c>
    </row>
    <row r="4335" spans="2:8" x14ac:dyDescent="0.25">
      <c r="B4335" t="s">
        <v>1088</v>
      </c>
      <c r="C4335">
        <f>INDEX(NationalTeams!B:B,MATCH(B4335,NationalTeams!C:C,0))</f>
        <v>319</v>
      </c>
      <c r="D4335" t="s">
        <v>1231</v>
      </c>
      <c r="E4335">
        <f>INDEX(TeamSports!B:B,MATCH(D4335,TeamSports!C:C,0))</f>
        <v>54</v>
      </c>
      <c r="F4335">
        <f>INDEX(RanksTable!AB:AB,MATCH(B4335,RanksTable!B:B,0))</f>
        <v>7</v>
      </c>
      <c r="H4335" t="str">
        <f t="shared" si="67"/>
        <v>INSERT INTO "TeamRanks" (team_id,team_sport_id,team_rank) VALUES (319,54,7);</v>
      </c>
    </row>
    <row r="4336" spans="2:8" x14ac:dyDescent="0.25">
      <c r="B4336" t="s">
        <v>1089</v>
      </c>
      <c r="C4336">
        <f>INDEX(NationalTeams!B:B,MATCH(B4336,NationalTeams!C:C,0))</f>
        <v>320</v>
      </c>
      <c r="D4336" t="s">
        <v>1231</v>
      </c>
      <c r="E4336">
        <f>INDEX(TeamSports!B:B,MATCH(D4336,TeamSports!C:C,0))</f>
        <v>54</v>
      </c>
      <c r="F4336">
        <f>INDEX(RanksTable!AB:AB,MATCH(B4336,RanksTable!B:B,0))</f>
        <v>7</v>
      </c>
      <c r="H4336" t="str">
        <f t="shared" si="67"/>
        <v>INSERT INTO "TeamRanks" (team_id,team_sport_id,team_rank) VALUES (320,54,7);</v>
      </c>
    </row>
    <row r="4337" spans="2:8" x14ac:dyDescent="0.25">
      <c r="B4337" t="s">
        <v>1090</v>
      </c>
      <c r="C4337">
        <f>INDEX(NationalTeams!B:B,MATCH(B4337,NationalTeams!C:C,0))</f>
        <v>321</v>
      </c>
      <c r="D4337" t="s">
        <v>1231</v>
      </c>
      <c r="E4337">
        <f>INDEX(TeamSports!B:B,MATCH(D4337,TeamSports!C:C,0))</f>
        <v>54</v>
      </c>
      <c r="F4337">
        <f>INDEX(RanksTable!AB:AB,MATCH(B4337,RanksTable!B:B,0))</f>
        <v>6</v>
      </c>
      <c r="H4337" t="str">
        <f t="shared" si="67"/>
        <v>INSERT INTO "TeamRanks" (team_id,team_sport_id,team_rank) VALUES (321,54,6);</v>
      </c>
    </row>
    <row r="4338" spans="2:8" x14ac:dyDescent="0.25">
      <c r="B4338" t="s">
        <v>1091</v>
      </c>
      <c r="C4338">
        <f>INDEX(NationalTeams!B:B,MATCH(B4338,NationalTeams!C:C,0))</f>
        <v>322</v>
      </c>
      <c r="D4338" t="s">
        <v>1231</v>
      </c>
      <c r="E4338">
        <f>INDEX(TeamSports!B:B,MATCH(D4338,TeamSports!C:C,0))</f>
        <v>54</v>
      </c>
      <c r="F4338">
        <f>INDEX(RanksTable!AB:AB,MATCH(B4338,RanksTable!B:B,0))</f>
        <v>7</v>
      </c>
      <c r="H4338" t="str">
        <f t="shared" si="67"/>
        <v>INSERT INTO "TeamRanks" (team_id,team_sport_id,team_rank) VALUES (322,54,7);</v>
      </c>
    </row>
    <row r="4339" spans="2:8" x14ac:dyDescent="0.25">
      <c r="B4339" t="s">
        <v>1092</v>
      </c>
      <c r="C4339">
        <f>INDEX(NationalTeams!B:B,MATCH(B4339,NationalTeams!C:C,0))</f>
        <v>323</v>
      </c>
      <c r="D4339" t="s">
        <v>1231</v>
      </c>
      <c r="E4339">
        <f>INDEX(TeamSports!B:B,MATCH(D4339,TeamSports!C:C,0))</f>
        <v>54</v>
      </c>
      <c r="F4339">
        <f>INDEX(RanksTable!AB:AB,MATCH(B4339,RanksTable!B:B,0))</f>
        <v>7</v>
      </c>
      <c r="H4339" t="str">
        <f t="shared" si="67"/>
        <v>INSERT INTO "TeamRanks" (team_id,team_sport_id,team_rank) VALUES (323,54,7);</v>
      </c>
    </row>
    <row r="4340" spans="2:8" x14ac:dyDescent="0.25">
      <c r="B4340" t="s">
        <v>1093</v>
      </c>
      <c r="C4340">
        <f>INDEX(NationalTeams!B:B,MATCH(B4340,NationalTeams!C:C,0))</f>
        <v>324</v>
      </c>
      <c r="D4340" t="s">
        <v>1231</v>
      </c>
      <c r="E4340">
        <f>INDEX(TeamSports!B:B,MATCH(D4340,TeamSports!C:C,0))</f>
        <v>54</v>
      </c>
      <c r="F4340">
        <f>INDEX(RanksTable!AB:AB,MATCH(B4340,RanksTable!B:B,0))</f>
        <v>7</v>
      </c>
      <c r="H4340" t="str">
        <f t="shared" si="67"/>
        <v>INSERT INTO "TeamRanks" (team_id,team_sport_id,team_rank) VALUES (324,54,7);</v>
      </c>
    </row>
    <row r="4341" spans="2:8" x14ac:dyDescent="0.25">
      <c r="B4341" t="s">
        <v>1094</v>
      </c>
      <c r="C4341">
        <f>INDEX(NationalTeams!B:B,MATCH(B4341,NationalTeams!C:C,0))</f>
        <v>325</v>
      </c>
      <c r="D4341" t="s">
        <v>1231</v>
      </c>
      <c r="E4341">
        <f>INDEX(TeamSports!B:B,MATCH(D4341,TeamSports!C:C,0))</f>
        <v>54</v>
      </c>
      <c r="F4341">
        <f>INDEX(RanksTable!AB:AB,MATCH(B4341,RanksTable!B:B,0))</f>
        <v>7</v>
      </c>
      <c r="H4341" t="str">
        <f t="shared" si="67"/>
        <v>INSERT INTO "TeamRanks" (team_id,team_sport_id,team_rank) VALUES (325,54,7);</v>
      </c>
    </row>
    <row r="4342" spans="2:8" x14ac:dyDescent="0.25">
      <c r="B4342" t="s">
        <v>1095</v>
      </c>
      <c r="C4342">
        <f>INDEX(NationalTeams!B:B,MATCH(B4342,NationalTeams!C:C,0))</f>
        <v>326</v>
      </c>
      <c r="D4342" t="s">
        <v>1231</v>
      </c>
      <c r="E4342">
        <f>INDEX(TeamSports!B:B,MATCH(D4342,TeamSports!C:C,0))</f>
        <v>54</v>
      </c>
      <c r="F4342">
        <f>INDEX(RanksTable!AB:AB,MATCH(B4342,RanksTable!B:B,0))</f>
        <v>7</v>
      </c>
      <c r="H4342" t="str">
        <f t="shared" si="67"/>
        <v>INSERT INTO "TeamRanks" (team_id,team_sport_id,team_rank) VALUES (326,54,7);</v>
      </c>
    </row>
    <row r="4343" spans="2:8" x14ac:dyDescent="0.25">
      <c r="B4343" t="s">
        <v>1096</v>
      </c>
      <c r="C4343">
        <f>INDEX(NationalTeams!B:B,MATCH(B4343,NationalTeams!C:C,0))</f>
        <v>327</v>
      </c>
      <c r="D4343" t="s">
        <v>1231</v>
      </c>
      <c r="E4343">
        <f>INDEX(TeamSports!B:B,MATCH(D4343,TeamSports!C:C,0))</f>
        <v>54</v>
      </c>
      <c r="F4343">
        <f>INDEX(RanksTable!AB:AB,MATCH(B4343,RanksTable!B:B,0))</f>
        <v>7</v>
      </c>
      <c r="H4343" t="str">
        <f t="shared" si="67"/>
        <v>INSERT INTO "TeamRanks" (team_id,team_sport_id,team_rank) VALUES (327,54,7);</v>
      </c>
    </row>
    <row r="4344" spans="2:8" x14ac:dyDescent="0.25">
      <c r="B4344" t="s">
        <v>1097</v>
      </c>
      <c r="C4344">
        <f>INDEX(NationalTeams!B:B,MATCH(B4344,NationalTeams!C:C,0))</f>
        <v>328</v>
      </c>
      <c r="D4344" t="s">
        <v>1231</v>
      </c>
      <c r="E4344">
        <f>INDEX(TeamSports!B:B,MATCH(D4344,TeamSports!C:C,0))</f>
        <v>54</v>
      </c>
      <c r="F4344">
        <f>INDEX(RanksTable!AB:AB,MATCH(B4344,RanksTable!B:B,0))</f>
        <v>7</v>
      </c>
      <c r="H4344" t="str">
        <f t="shared" si="67"/>
        <v>INSERT INTO "TeamRanks" (team_id,team_sport_id,team_rank) VALUES (328,54,7);</v>
      </c>
    </row>
    <row r="4345" spans="2:8" x14ac:dyDescent="0.25">
      <c r="B4345" t="s">
        <v>1098</v>
      </c>
      <c r="C4345">
        <f>INDEX(NationalTeams!B:B,MATCH(B4345,NationalTeams!C:C,0))</f>
        <v>329</v>
      </c>
      <c r="D4345" t="s">
        <v>1231</v>
      </c>
      <c r="E4345">
        <f>INDEX(TeamSports!B:B,MATCH(D4345,TeamSports!C:C,0))</f>
        <v>54</v>
      </c>
      <c r="F4345">
        <f>INDEX(RanksTable!AB:AB,MATCH(B4345,RanksTable!B:B,0))</f>
        <v>7</v>
      </c>
      <c r="H4345" t="str">
        <f t="shared" si="67"/>
        <v>INSERT INTO "TeamRanks" (team_id,team_sport_id,team_rank) VALUES (329,54,7);</v>
      </c>
    </row>
    <row r="4346" spans="2:8" x14ac:dyDescent="0.25">
      <c r="B4346" t="s">
        <v>1099</v>
      </c>
      <c r="C4346">
        <f>INDEX(NationalTeams!B:B,MATCH(B4346,NationalTeams!C:C,0))</f>
        <v>330</v>
      </c>
      <c r="D4346" t="s">
        <v>1231</v>
      </c>
      <c r="E4346">
        <f>INDEX(TeamSports!B:B,MATCH(D4346,TeamSports!C:C,0))</f>
        <v>54</v>
      </c>
      <c r="F4346">
        <f>INDEX(RanksTable!AB:AB,MATCH(B4346,RanksTable!B:B,0))</f>
        <v>7</v>
      </c>
      <c r="H4346" t="str">
        <f t="shared" si="67"/>
        <v>INSERT INTO "TeamRanks" (team_id,team_sport_id,team_rank) VALUES (330,54,7);</v>
      </c>
    </row>
    <row r="4347" spans="2:8" x14ac:dyDescent="0.25">
      <c r="B4347" t="s">
        <v>1100</v>
      </c>
      <c r="C4347">
        <f>INDEX(NationalTeams!B:B,MATCH(B4347,NationalTeams!C:C,0))</f>
        <v>331</v>
      </c>
      <c r="D4347" t="s">
        <v>1231</v>
      </c>
      <c r="E4347">
        <f>INDEX(TeamSports!B:B,MATCH(D4347,TeamSports!C:C,0))</f>
        <v>54</v>
      </c>
      <c r="F4347">
        <f>INDEX(RanksTable!AB:AB,MATCH(B4347,RanksTable!B:B,0))</f>
        <v>7</v>
      </c>
      <c r="H4347" t="str">
        <f t="shared" si="67"/>
        <v>INSERT INTO "TeamRanks" (team_id,team_sport_id,team_rank) VALUES (331,54,7);</v>
      </c>
    </row>
    <row r="4348" spans="2:8" x14ac:dyDescent="0.25">
      <c r="B4348" t="s">
        <v>1101</v>
      </c>
      <c r="C4348">
        <f>INDEX(NationalTeams!B:B,MATCH(B4348,NationalTeams!C:C,0))</f>
        <v>332</v>
      </c>
      <c r="D4348" t="s">
        <v>1231</v>
      </c>
      <c r="E4348">
        <f>INDEX(TeamSports!B:B,MATCH(D4348,TeamSports!C:C,0))</f>
        <v>54</v>
      </c>
      <c r="F4348">
        <f>INDEX(RanksTable!AB:AB,MATCH(B4348,RanksTable!B:B,0))</f>
        <v>7</v>
      </c>
      <c r="H4348" t="str">
        <f t="shared" si="67"/>
        <v>INSERT INTO "TeamRanks" (team_id,team_sport_id,team_rank) VALUES (332,54,7);</v>
      </c>
    </row>
    <row r="4349" spans="2:8" x14ac:dyDescent="0.25">
      <c r="B4349" t="s">
        <v>1102</v>
      </c>
      <c r="C4349">
        <f>INDEX(NationalTeams!B:B,MATCH(B4349,NationalTeams!C:C,0))</f>
        <v>333</v>
      </c>
      <c r="D4349" t="s">
        <v>1231</v>
      </c>
      <c r="E4349">
        <f>INDEX(TeamSports!B:B,MATCH(D4349,TeamSports!C:C,0))</f>
        <v>54</v>
      </c>
      <c r="F4349">
        <f>INDEX(RanksTable!AB:AB,MATCH(B4349,RanksTable!B:B,0))</f>
        <v>7</v>
      </c>
      <c r="H4349" t="str">
        <f t="shared" si="67"/>
        <v>INSERT INTO "TeamRanks" (team_id,team_sport_id,team_rank) VALUES (333,54,7);</v>
      </c>
    </row>
    <row r="4350" spans="2:8" x14ac:dyDescent="0.25">
      <c r="B4350" t="s">
        <v>1103</v>
      </c>
      <c r="C4350">
        <f>INDEX(NationalTeams!B:B,MATCH(B4350,NationalTeams!C:C,0))</f>
        <v>334</v>
      </c>
      <c r="D4350" t="s">
        <v>1231</v>
      </c>
      <c r="E4350">
        <f>INDEX(TeamSports!B:B,MATCH(D4350,TeamSports!C:C,0))</f>
        <v>54</v>
      </c>
      <c r="F4350">
        <f>INDEX(RanksTable!AB:AB,MATCH(B4350,RanksTable!B:B,0))</f>
        <v>7</v>
      </c>
      <c r="H4350" t="str">
        <f t="shared" si="67"/>
        <v>INSERT INTO "TeamRanks" (team_id,team_sport_id,team_rank) VALUES (334,54,7);</v>
      </c>
    </row>
    <row r="4351" spans="2:8" x14ac:dyDescent="0.25">
      <c r="B4351" t="s">
        <v>1104</v>
      </c>
      <c r="C4351">
        <f>INDEX(NationalTeams!B:B,MATCH(B4351,NationalTeams!C:C,0))</f>
        <v>335</v>
      </c>
      <c r="D4351" t="s">
        <v>1231</v>
      </c>
      <c r="E4351">
        <f>INDEX(TeamSports!B:B,MATCH(D4351,TeamSports!C:C,0))</f>
        <v>54</v>
      </c>
      <c r="F4351">
        <f>INDEX(RanksTable!AB:AB,MATCH(B4351,RanksTable!B:B,0))</f>
        <v>2</v>
      </c>
      <c r="H4351" t="str">
        <f t="shared" si="67"/>
        <v>INSERT INTO "TeamRanks" (team_id,team_sport_id,team_rank) VALUES (335,54,2);</v>
      </c>
    </row>
    <row r="4352" spans="2:8" x14ac:dyDescent="0.25">
      <c r="B4352" t="s">
        <v>1105</v>
      </c>
      <c r="C4352">
        <f>INDEX(NationalTeams!B:B,MATCH(B4352,NationalTeams!C:C,0))</f>
        <v>336</v>
      </c>
      <c r="D4352" t="s">
        <v>1231</v>
      </c>
      <c r="E4352">
        <f>INDEX(TeamSports!B:B,MATCH(D4352,TeamSports!C:C,0))</f>
        <v>54</v>
      </c>
      <c r="F4352">
        <f>INDEX(RanksTable!AB:AB,MATCH(B4352,RanksTable!B:B,0))</f>
        <v>7</v>
      </c>
      <c r="H4352" t="str">
        <f t="shared" si="67"/>
        <v>INSERT INTO "TeamRanks" (team_id,team_sport_id,team_rank) VALUES (336,54,7);</v>
      </c>
    </row>
    <row r="4353" spans="2:8" x14ac:dyDescent="0.25">
      <c r="B4353" t="s">
        <v>1106</v>
      </c>
      <c r="C4353">
        <f>INDEX(NationalTeams!B:B,MATCH(B4353,NationalTeams!C:C,0))</f>
        <v>337</v>
      </c>
      <c r="D4353" t="s">
        <v>1231</v>
      </c>
      <c r="E4353">
        <f>INDEX(TeamSports!B:B,MATCH(D4353,TeamSports!C:C,0))</f>
        <v>54</v>
      </c>
      <c r="F4353">
        <f>INDEX(RanksTable!AB:AB,MATCH(B4353,RanksTable!B:B,0))</f>
        <v>7</v>
      </c>
      <c r="H4353" t="str">
        <f t="shared" si="67"/>
        <v>INSERT INTO "TeamRanks" (team_id,team_sport_id,team_rank) VALUES (337,54,7);</v>
      </c>
    </row>
    <row r="4354" spans="2:8" x14ac:dyDescent="0.25">
      <c r="B4354" t="s">
        <v>1107</v>
      </c>
      <c r="C4354">
        <f>INDEX(NationalTeams!B:B,MATCH(B4354,NationalTeams!C:C,0))</f>
        <v>338</v>
      </c>
      <c r="D4354" t="s">
        <v>1231</v>
      </c>
      <c r="E4354">
        <f>INDEX(TeamSports!B:B,MATCH(D4354,TeamSports!C:C,0))</f>
        <v>54</v>
      </c>
      <c r="F4354">
        <f>INDEX(RanksTable!AB:AB,MATCH(B4354,RanksTable!B:B,0))</f>
        <v>7</v>
      </c>
      <c r="H4354" t="str">
        <f t="shared" si="67"/>
        <v>INSERT INTO "TeamRanks" (team_id,team_sport_id,team_rank) VALUES (338,54,7);</v>
      </c>
    </row>
    <row r="4355" spans="2:8" x14ac:dyDescent="0.25">
      <c r="B4355" t="s">
        <v>1108</v>
      </c>
      <c r="C4355">
        <f>INDEX(NationalTeams!B:B,MATCH(B4355,NationalTeams!C:C,0))</f>
        <v>339</v>
      </c>
      <c r="D4355" t="s">
        <v>1231</v>
      </c>
      <c r="E4355">
        <f>INDEX(TeamSports!B:B,MATCH(D4355,TeamSports!C:C,0))</f>
        <v>54</v>
      </c>
      <c r="F4355">
        <f>INDEX(RanksTable!AB:AB,MATCH(B4355,RanksTable!B:B,0))</f>
        <v>7</v>
      </c>
      <c r="H4355" t="str">
        <f t="shared" si="67"/>
        <v>INSERT INTO "TeamRanks" (team_id,team_sport_id,team_rank) VALUES (339,54,7);</v>
      </c>
    </row>
    <row r="4356" spans="2:8" x14ac:dyDescent="0.25">
      <c r="B4356" t="s">
        <v>1109</v>
      </c>
      <c r="C4356">
        <f>INDEX(NationalTeams!B:B,MATCH(B4356,NationalTeams!C:C,0))</f>
        <v>340</v>
      </c>
      <c r="D4356" t="s">
        <v>1231</v>
      </c>
      <c r="E4356">
        <f>INDEX(TeamSports!B:B,MATCH(D4356,TeamSports!C:C,0))</f>
        <v>54</v>
      </c>
      <c r="F4356">
        <f>INDEX(RanksTable!AB:AB,MATCH(B4356,RanksTable!B:B,0))</f>
        <v>7</v>
      </c>
      <c r="H4356" t="str">
        <f t="shared" ref="H4356:H4419" si="68">_xlfn.CONCAT($H$1,$L$1,$C$1,$L$1," ",$J$1,$C$2,$N$1,$E$2,$N$1,$F$2,$K$1,$I$1,$J$1,C4356,$N$1,E4356,$N$1,F4356,$K$1,$O$1)</f>
        <v>INSERT INTO "TeamRanks" (team_id,team_sport_id,team_rank) VALUES (340,54,7);</v>
      </c>
    </row>
    <row r="4357" spans="2:8" x14ac:dyDescent="0.25">
      <c r="B4357" t="s">
        <v>1110</v>
      </c>
      <c r="C4357">
        <f>INDEX(NationalTeams!B:B,MATCH(B4357,NationalTeams!C:C,0))</f>
        <v>341</v>
      </c>
      <c r="D4357" t="s">
        <v>1231</v>
      </c>
      <c r="E4357">
        <f>INDEX(TeamSports!B:B,MATCH(D4357,TeamSports!C:C,0))</f>
        <v>54</v>
      </c>
      <c r="F4357">
        <f>INDEX(RanksTable!AB:AB,MATCH(B4357,RanksTable!B:B,0))</f>
        <v>7</v>
      </c>
      <c r="H4357" t="str">
        <f t="shared" si="68"/>
        <v>INSERT INTO "TeamRanks" (team_id,team_sport_id,team_rank) VALUES (341,54,7);</v>
      </c>
    </row>
    <row r="4358" spans="2:8" x14ac:dyDescent="0.25">
      <c r="B4358" t="s">
        <v>1111</v>
      </c>
      <c r="C4358">
        <f>INDEX(NationalTeams!B:B,MATCH(B4358,NationalTeams!C:C,0))</f>
        <v>342</v>
      </c>
      <c r="D4358" t="s">
        <v>1231</v>
      </c>
      <c r="E4358">
        <f>INDEX(TeamSports!B:B,MATCH(D4358,TeamSports!C:C,0))</f>
        <v>54</v>
      </c>
      <c r="F4358">
        <f>INDEX(RanksTable!AB:AB,MATCH(B4358,RanksTable!B:B,0))</f>
        <v>7</v>
      </c>
      <c r="H4358" t="str">
        <f t="shared" si="68"/>
        <v>INSERT INTO "TeamRanks" (team_id,team_sport_id,team_rank) VALUES (342,54,7);</v>
      </c>
    </row>
    <row r="4359" spans="2:8" x14ac:dyDescent="0.25">
      <c r="B4359" t="s">
        <v>1112</v>
      </c>
      <c r="C4359">
        <f>INDEX(NationalTeams!B:B,MATCH(B4359,NationalTeams!C:C,0))</f>
        <v>343</v>
      </c>
      <c r="D4359" t="s">
        <v>1231</v>
      </c>
      <c r="E4359">
        <f>INDEX(TeamSports!B:B,MATCH(D4359,TeamSports!C:C,0))</f>
        <v>54</v>
      </c>
      <c r="F4359">
        <f>INDEX(RanksTable!AB:AB,MATCH(B4359,RanksTable!B:B,0))</f>
        <v>7</v>
      </c>
      <c r="H4359" t="str">
        <f t="shared" si="68"/>
        <v>INSERT INTO "TeamRanks" (team_id,team_sport_id,team_rank) VALUES (343,54,7);</v>
      </c>
    </row>
    <row r="4360" spans="2:8" x14ac:dyDescent="0.25">
      <c r="B4360" t="s">
        <v>1113</v>
      </c>
      <c r="C4360">
        <f>INDEX(NationalTeams!B:B,MATCH(B4360,NationalTeams!C:C,0))</f>
        <v>344</v>
      </c>
      <c r="D4360" t="s">
        <v>1231</v>
      </c>
      <c r="E4360">
        <f>INDEX(TeamSports!B:B,MATCH(D4360,TeamSports!C:C,0))</f>
        <v>54</v>
      </c>
      <c r="F4360">
        <f>INDEX(RanksTable!AB:AB,MATCH(B4360,RanksTable!B:B,0))</f>
        <v>7</v>
      </c>
      <c r="H4360" t="str">
        <f t="shared" si="68"/>
        <v>INSERT INTO "TeamRanks" (team_id,team_sport_id,team_rank) VALUES (344,54,7);</v>
      </c>
    </row>
    <row r="4361" spans="2:8" x14ac:dyDescent="0.25">
      <c r="B4361" t="s">
        <v>1114</v>
      </c>
      <c r="C4361">
        <f>INDEX(NationalTeams!B:B,MATCH(B4361,NationalTeams!C:C,0))</f>
        <v>345</v>
      </c>
      <c r="D4361" t="s">
        <v>1231</v>
      </c>
      <c r="E4361">
        <f>INDEX(TeamSports!B:B,MATCH(D4361,TeamSports!C:C,0))</f>
        <v>54</v>
      </c>
      <c r="F4361">
        <f>INDEX(RanksTable!AB:AB,MATCH(B4361,RanksTable!B:B,0))</f>
        <v>7</v>
      </c>
      <c r="H4361" t="str">
        <f t="shared" si="68"/>
        <v>INSERT INTO "TeamRanks" (team_id,team_sport_id,team_rank) VALUES (345,54,7);</v>
      </c>
    </row>
    <row r="4362" spans="2:8" x14ac:dyDescent="0.25">
      <c r="B4362" t="s">
        <v>1115</v>
      </c>
      <c r="C4362">
        <f>INDEX(NationalTeams!B:B,MATCH(B4362,NationalTeams!C:C,0))</f>
        <v>346</v>
      </c>
      <c r="D4362" t="s">
        <v>1231</v>
      </c>
      <c r="E4362">
        <f>INDEX(TeamSports!B:B,MATCH(D4362,TeamSports!C:C,0))</f>
        <v>54</v>
      </c>
      <c r="F4362">
        <f>INDEX(RanksTable!AB:AB,MATCH(B4362,RanksTable!B:B,0))</f>
        <v>7</v>
      </c>
      <c r="H4362" t="str">
        <f t="shared" si="68"/>
        <v>INSERT INTO "TeamRanks" (team_id,team_sport_id,team_rank) VALUES (346,54,7);</v>
      </c>
    </row>
    <row r="4363" spans="2:8" x14ac:dyDescent="0.25">
      <c r="B4363" t="s">
        <v>1116</v>
      </c>
      <c r="C4363">
        <f>INDEX(NationalTeams!B:B,MATCH(B4363,NationalTeams!C:C,0))</f>
        <v>347</v>
      </c>
      <c r="D4363" t="s">
        <v>1231</v>
      </c>
      <c r="E4363">
        <f>INDEX(TeamSports!B:B,MATCH(D4363,TeamSports!C:C,0))</f>
        <v>54</v>
      </c>
      <c r="F4363">
        <f>INDEX(RanksTable!AB:AB,MATCH(B4363,RanksTable!B:B,0))</f>
        <v>7</v>
      </c>
      <c r="H4363" t="str">
        <f t="shared" si="68"/>
        <v>INSERT INTO "TeamRanks" (team_id,team_sport_id,team_rank) VALUES (347,54,7);</v>
      </c>
    </row>
    <row r="4364" spans="2:8" x14ac:dyDescent="0.25">
      <c r="B4364" t="s">
        <v>1117</v>
      </c>
      <c r="C4364">
        <f>INDEX(NationalTeams!B:B,MATCH(B4364,NationalTeams!C:C,0))</f>
        <v>348</v>
      </c>
      <c r="D4364" t="s">
        <v>1231</v>
      </c>
      <c r="E4364">
        <f>INDEX(TeamSports!B:B,MATCH(D4364,TeamSports!C:C,0))</f>
        <v>54</v>
      </c>
      <c r="F4364">
        <f>INDEX(RanksTable!AB:AB,MATCH(B4364,RanksTable!B:B,0))</f>
        <v>7</v>
      </c>
      <c r="H4364" t="str">
        <f t="shared" si="68"/>
        <v>INSERT INTO "TeamRanks" (team_id,team_sport_id,team_rank) VALUES (348,54,7);</v>
      </c>
    </row>
    <row r="4365" spans="2:8" x14ac:dyDescent="0.25">
      <c r="B4365" t="s">
        <v>1118</v>
      </c>
      <c r="C4365">
        <f>INDEX(NationalTeams!B:B,MATCH(B4365,NationalTeams!C:C,0))</f>
        <v>349</v>
      </c>
      <c r="D4365" t="s">
        <v>1231</v>
      </c>
      <c r="E4365">
        <f>INDEX(TeamSports!B:B,MATCH(D4365,TeamSports!C:C,0))</f>
        <v>54</v>
      </c>
      <c r="F4365">
        <f>INDEX(RanksTable!AB:AB,MATCH(B4365,RanksTable!B:B,0))</f>
        <v>7</v>
      </c>
      <c r="H4365" t="str">
        <f t="shared" si="68"/>
        <v>INSERT INTO "TeamRanks" (team_id,team_sport_id,team_rank) VALUES (349,54,7);</v>
      </c>
    </row>
    <row r="4366" spans="2:8" x14ac:dyDescent="0.25">
      <c r="B4366" t="s">
        <v>1119</v>
      </c>
      <c r="C4366">
        <f>INDEX(NationalTeams!B:B,MATCH(B4366,NationalTeams!C:C,0))</f>
        <v>350</v>
      </c>
      <c r="D4366" t="s">
        <v>1231</v>
      </c>
      <c r="E4366">
        <f>INDEX(TeamSports!B:B,MATCH(D4366,TeamSports!C:C,0))</f>
        <v>54</v>
      </c>
      <c r="F4366">
        <f>INDEX(RanksTable!AB:AB,MATCH(B4366,RanksTable!B:B,0))</f>
        <v>7</v>
      </c>
      <c r="H4366" t="str">
        <f t="shared" si="68"/>
        <v>INSERT INTO "TeamRanks" (team_id,team_sport_id,team_rank) VALUES (350,54,7);</v>
      </c>
    </row>
    <row r="4367" spans="2:8" x14ac:dyDescent="0.25">
      <c r="B4367" t="s">
        <v>1120</v>
      </c>
      <c r="C4367">
        <f>INDEX(NationalTeams!B:B,MATCH(B4367,NationalTeams!C:C,0))</f>
        <v>351</v>
      </c>
      <c r="D4367" t="s">
        <v>1231</v>
      </c>
      <c r="E4367">
        <f>INDEX(TeamSports!B:B,MATCH(D4367,TeamSports!C:C,0))</f>
        <v>54</v>
      </c>
      <c r="F4367">
        <f>INDEX(RanksTable!AB:AB,MATCH(B4367,RanksTable!B:B,0))</f>
        <v>7</v>
      </c>
      <c r="H4367" t="str">
        <f t="shared" si="68"/>
        <v>INSERT INTO "TeamRanks" (team_id,team_sport_id,team_rank) VALUES (351,54,7);</v>
      </c>
    </row>
    <row r="4368" spans="2:8" x14ac:dyDescent="0.25">
      <c r="B4368" t="s">
        <v>1121</v>
      </c>
      <c r="C4368">
        <f>INDEX(NationalTeams!B:B,MATCH(B4368,NationalTeams!C:C,0))</f>
        <v>352</v>
      </c>
      <c r="D4368" t="s">
        <v>1231</v>
      </c>
      <c r="E4368">
        <f>INDEX(TeamSports!B:B,MATCH(D4368,TeamSports!C:C,0))</f>
        <v>54</v>
      </c>
      <c r="F4368">
        <f>INDEX(RanksTable!AB:AB,MATCH(B4368,RanksTable!B:B,0))</f>
        <v>7</v>
      </c>
      <c r="H4368" t="str">
        <f t="shared" si="68"/>
        <v>INSERT INTO "TeamRanks" (team_id,team_sport_id,team_rank) VALUES (352,54,7);</v>
      </c>
    </row>
    <row r="4369" spans="2:8" x14ac:dyDescent="0.25">
      <c r="B4369" t="s">
        <v>1122</v>
      </c>
      <c r="C4369">
        <f>INDEX(NationalTeams!B:B,MATCH(B4369,NationalTeams!C:C,0))</f>
        <v>353</v>
      </c>
      <c r="D4369" t="s">
        <v>1231</v>
      </c>
      <c r="E4369">
        <f>INDEX(TeamSports!B:B,MATCH(D4369,TeamSports!C:C,0))</f>
        <v>54</v>
      </c>
      <c r="F4369">
        <f>INDEX(RanksTable!AB:AB,MATCH(B4369,RanksTable!B:B,0))</f>
        <v>7</v>
      </c>
      <c r="H4369" t="str">
        <f t="shared" si="68"/>
        <v>INSERT INTO "TeamRanks" (team_id,team_sport_id,team_rank) VALUES (353,54,7);</v>
      </c>
    </row>
    <row r="4370" spans="2:8" x14ac:dyDescent="0.25">
      <c r="B4370" t="s">
        <v>1123</v>
      </c>
      <c r="C4370">
        <f>INDEX(NationalTeams!B:B,MATCH(B4370,NationalTeams!C:C,0))</f>
        <v>354</v>
      </c>
      <c r="D4370" t="s">
        <v>1231</v>
      </c>
      <c r="E4370">
        <f>INDEX(TeamSports!B:B,MATCH(D4370,TeamSports!C:C,0))</f>
        <v>54</v>
      </c>
      <c r="F4370">
        <f>INDEX(RanksTable!AB:AB,MATCH(B4370,RanksTable!B:B,0))</f>
        <v>7</v>
      </c>
      <c r="H4370" t="str">
        <f t="shared" si="68"/>
        <v>INSERT INTO "TeamRanks" (team_id,team_sport_id,team_rank) VALUES (354,54,7);</v>
      </c>
    </row>
    <row r="4371" spans="2:8" x14ac:dyDescent="0.25">
      <c r="B4371" t="s">
        <v>1124</v>
      </c>
      <c r="C4371">
        <f>INDEX(NationalTeams!B:B,MATCH(B4371,NationalTeams!C:C,0))</f>
        <v>355</v>
      </c>
      <c r="D4371" t="s">
        <v>1231</v>
      </c>
      <c r="E4371">
        <f>INDEX(TeamSports!B:B,MATCH(D4371,TeamSports!C:C,0))</f>
        <v>54</v>
      </c>
      <c r="F4371">
        <f>INDEX(RanksTable!AB:AB,MATCH(B4371,RanksTable!B:B,0))</f>
        <v>2</v>
      </c>
      <c r="H4371" t="str">
        <f t="shared" si="68"/>
        <v>INSERT INTO "TeamRanks" (team_id,team_sport_id,team_rank) VALUES (355,54,2);</v>
      </c>
    </row>
    <row r="4372" spans="2:8" x14ac:dyDescent="0.25">
      <c r="B4372" t="s">
        <v>1125</v>
      </c>
      <c r="C4372">
        <f>INDEX(NationalTeams!B:B,MATCH(B4372,NationalTeams!C:C,0))</f>
        <v>356</v>
      </c>
      <c r="D4372" t="s">
        <v>1231</v>
      </c>
      <c r="E4372">
        <f>INDEX(TeamSports!B:B,MATCH(D4372,TeamSports!C:C,0))</f>
        <v>54</v>
      </c>
      <c r="F4372">
        <f>INDEX(RanksTable!AB:AB,MATCH(B4372,RanksTable!B:B,0))</f>
        <v>7</v>
      </c>
      <c r="H4372" t="str">
        <f t="shared" si="68"/>
        <v>INSERT INTO "TeamRanks" (team_id,team_sport_id,team_rank) VALUES (356,54,7);</v>
      </c>
    </row>
    <row r="4373" spans="2:8" x14ac:dyDescent="0.25">
      <c r="B4373" t="s">
        <v>1126</v>
      </c>
      <c r="C4373">
        <f>INDEX(NationalTeams!B:B,MATCH(B4373,NationalTeams!C:C,0))</f>
        <v>357</v>
      </c>
      <c r="D4373" t="s">
        <v>1231</v>
      </c>
      <c r="E4373">
        <f>INDEX(TeamSports!B:B,MATCH(D4373,TeamSports!C:C,0))</f>
        <v>54</v>
      </c>
      <c r="F4373">
        <f>INDEX(RanksTable!AB:AB,MATCH(B4373,RanksTable!B:B,0))</f>
        <v>7</v>
      </c>
      <c r="H4373" t="str">
        <f t="shared" si="68"/>
        <v>INSERT INTO "TeamRanks" (team_id,team_sport_id,team_rank) VALUES (357,54,7);</v>
      </c>
    </row>
    <row r="4374" spans="2:8" x14ac:dyDescent="0.25">
      <c r="B4374" t="s">
        <v>1127</v>
      </c>
      <c r="C4374">
        <f>INDEX(NationalTeams!B:B,MATCH(B4374,NationalTeams!C:C,0))</f>
        <v>358</v>
      </c>
      <c r="D4374" t="s">
        <v>1231</v>
      </c>
      <c r="E4374">
        <f>INDEX(TeamSports!B:B,MATCH(D4374,TeamSports!C:C,0))</f>
        <v>54</v>
      </c>
      <c r="F4374">
        <f>INDEX(RanksTable!AB:AB,MATCH(B4374,RanksTable!B:B,0))</f>
        <v>7</v>
      </c>
      <c r="H4374" t="str">
        <f t="shared" si="68"/>
        <v>INSERT INTO "TeamRanks" (team_id,team_sport_id,team_rank) VALUES (358,54,7);</v>
      </c>
    </row>
    <row r="4375" spans="2:8" x14ac:dyDescent="0.25">
      <c r="B4375" t="s">
        <v>1128</v>
      </c>
      <c r="C4375">
        <f>INDEX(NationalTeams!B:B,MATCH(B4375,NationalTeams!C:C,0))</f>
        <v>359</v>
      </c>
      <c r="D4375" t="s">
        <v>1231</v>
      </c>
      <c r="E4375">
        <f>INDEX(TeamSports!B:B,MATCH(D4375,TeamSports!C:C,0))</f>
        <v>54</v>
      </c>
      <c r="F4375">
        <f>INDEX(RanksTable!AB:AB,MATCH(B4375,RanksTable!B:B,0))</f>
        <v>7</v>
      </c>
      <c r="H4375" t="str">
        <f t="shared" si="68"/>
        <v>INSERT INTO "TeamRanks" (team_id,team_sport_id,team_rank) VALUES (359,54,7);</v>
      </c>
    </row>
    <row r="4376" spans="2:8" x14ac:dyDescent="0.25">
      <c r="B4376" t="s">
        <v>1129</v>
      </c>
      <c r="C4376">
        <f>INDEX(NationalTeams!B:B,MATCH(B4376,NationalTeams!C:C,0))</f>
        <v>360</v>
      </c>
      <c r="D4376" t="s">
        <v>1231</v>
      </c>
      <c r="E4376">
        <f>INDEX(TeamSports!B:B,MATCH(D4376,TeamSports!C:C,0))</f>
        <v>54</v>
      </c>
      <c r="F4376">
        <f>INDEX(RanksTable!AB:AB,MATCH(B4376,RanksTable!B:B,0))</f>
        <v>7</v>
      </c>
      <c r="H4376" t="str">
        <f t="shared" si="68"/>
        <v>INSERT INTO "TeamRanks" (team_id,team_sport_id,team_rank) VALUES (360,54,7);</v>
      </c>
    </row>
    <row r="4377" spans="2:8" x14ac:dyDescent="0.25">
      <c r="B4377" t="s">
        <v>1130</v>
      </c>
      <c r="C4377">
        <f>INDEX(NationalTeams!B:B,MATCH(B4377,NationalTeams!C:C,0))</f>
        <v>361</v>
      </c>
      <c r="D4377" t="s">
        <v>1231</v>
      </c>
      <c r="E4377">
        <f>INDEX(TeamSports!B:B,MATCH(D4377,TeamSports!C:C,0))</f>
        <v>54</v>
      </c>
      <c r="F4377">
        <f>INDEX(RanksTable!AB:AB,MATCH(B4377,RanksTable!B:B,0))</f>
        <v>7</v>
      </c>
      <c r="H4377" t="str">
        <f t="shared" si="68"/>
        <v>INSERT INTO "TeamRanks" (team_id,team_sport_id,team_rank) VALUES (361,54,7);</v>
      </c>
    </row>
    <row r="4378" spans="2:8" x14ac:dyDescent="0.25">
      <c r="B4378" t="s">
        <v>1131</v>
      </c>
      <c r="C4378">
        <f>INDEX(NationalTeams!B:B,MATCH(B4378,NationalTeams!C:C,0))</f>
        <v>362</v>
      </c>
      <c r="D4378" t="s">
        <v>1231</v>
      </c>
      <c r="E4378">
        <f>INDEX(TeamSports!B:B,MATCH(D4378,TeamSports!C:C,0))</f>
        <v>54</v>
      </c>
      <c r="F4378">
        <f>INDEX(RanksTable!AB:AB,MATCH(B4378,RanksTable!B:B,0))</f>
        <v>7</v>
      </c>
      <c r="H4378" t="str">
        <f t="shared" si="68"/>
        <v>INSERT INTO "TeamRanks" (team_id,team_sport_id,team_rank) VALUES (362,54,7);</v>
      </c>
    </row>
    <row r="4379" spans="2:8" x14ac:dyDescent="0.25">
      <c r="B4379" t="s">
        <v>1132</v>
      </c>
      <c r="C4379">
        <f>INDEX(NationalTeams!B:B,MATCH(B4379,NationalTeams!C:C,0))</f>
        <v>363</v>
      </c>
      <c r="D4379" t="s">
        <v>1231</v>
      </c>
      <c r="E4379">
        <f>INDEX(TeamSports!B:B,MATCH(D4379,TeamSports!C:C,0))</f>
        <v>54</v>
      </c>
      <c r="F4379">
        <f>INDEX(RanksTable!AB:AB,MATCH(B4379,RanksTable!B:B,0))</f>
        <v>6</v>
      </c>
      <c r="H4379" t="str">
        <f t="shared" si="68"/>
        <v>INSERT INTO "TeamRanks" (team_id,team_sport_id,team_rank) VALUES (363,54,6);</v>
      </c>
    </row>
    <row r="4380" spans="2:8" x14ac:dyDescent="0.25">
      <c r="B4380" t="s">
        <v>1133</v>
      </c>
      <c r="C4380">
        <f>INDEX(NationalTeams!B:B,MATCH(B4380,NationalTeams!C:C,0))</f>
        <v>364</v>
      </c>
      <c r="D4380" t="s">
        <v>1231</v>
      </c>
      <c r="E4380">
        <f>INDEX(TeamSports!B:B,MATCH(D4380,TeamSports!C:C,0))</f>
        <v>54</v>
      </c>
      <c r="F4380">
        <f>INDEX(RanksTable!AB:AB,MATCH(B4380,RanksTable!B:B,0))</f>
        <v>7</v>
      </c>
      <c r="H4380" t="str">
        <f t="shared" si="68"/>
        <v>INSERT INTO "TeamRanks" (team_id,team_sport_id,team_rank) VALUES (364,54,7);</v>
      </c>
    </row>
    <row r="4381" spans="2:8" x14ac:dyDescent="0.25">
      <c r="B4381" t="s">
        <v>1134</v>
      </c>
      <c r="C4381">
        <f>INDEX(NationalTeams!B:B,MATCH(B4381,NationalTeams!C:C,0))</f>
        <v>365</v>
      </c>
      <c r="D4381" t="s">
        <v>1231</v>
      </c>
      <c r="E4381">
        <f>INDEX(TeamSports!B:B,MATCH(D4381,TeamSports!C:C,0))</f>
        <v>54</v>
      </c>
      <c r="F4381">
        <f>INDEX(RanksTable!AB:AB,MATCH(B4381,RanksTable!B:B,0))</f>
        <v>7</v>
      </c>
      <c r="H4381" t="str">
        <f t="shared" si="68"/>
        <v>INSERT INTO "TeamRanks" (team_id,team_sport_id,team_rank) VALUES (365,54,7);</v>
      </c>
    </row>
    <row r="4382" spans="2:8" x14ac:dyDescent="0.25">
      <c r="B4382" t="s">
        <v>1135</v>
      </c>
      <c r="C4382">
        <f>INDEX(NationalTeams!B:B,MATCH(B4382,NationalTeams!C:C,0))</f>
        <v>366</v>
      </c>
      <c r="D4382" t="s">
        <v>1231</v>
      </c>
      <c r="E4382">
        <f>INDEX(TeamSports!B:B,MATCH(D4382,TeamSports!C:C,0))</f>
        <v>54</v>
      </c>
      <c r="F4382">
        <f>INDEX(RanksTable!AB:AB,MATCH(B4382,RanksTable!B:B,0))</f>
        <v>7</v>
      </c>
      <c r="H4382" t="str">
        <f t="shared" si="68"/>
        <v>INSERT INTO "TeamRanks" (team_id,team_sport_id,team_rank) VALUES (366,54,7);</v>
      </c>
    </row>
    <row r="4383" spans="2:8" x14ac:dyDescent="0.25">
      <c r="B4383" t="s">
        <v>1136</v>
      </c>
      <c r="C4383">
        <f>INDEX(NationalTeams!B:B,MATCH(B4383,NationalTeams!C:C,0))</f>
        <v>367</v>
      </c>
      <c r="D4383" t="s">
        <v>1231</v>
      </c>
      <c r="E4383">
        <f>INDEX(TeamSports!B:B,MATCH(D4383,TeamSports!C:C,0))</f>
        <v>54</v>
      </c>
      <c r="F4383">
        <f>INDEX(RanksTable!AB:AB,MATCH(B4383,RanksTable!B:B,0))</f>
        <v>7</v>
      </c>
      <c r="H4383" t="str">
        <f t="shared" si="68"/>
        <v>INSERT INTO "TeamRanks" (team_id,team_sport_id,team_rank) VALUES (367,54,7);</v>
      </c>
    </row>
    <row r="4384" spans="2:8" x14ac:dyDescent="0.25">
      <c r="B4384" t="s">
        <v>1137</v>
      </c>
      <c r="C4384">
        <f>INDEX(NationalTeams!B:B,MATCH(B4384,NationalTeams!C:C,0))</f>
        <v>368</v>
      </c>
      <c r="D4384" t="s">
        <v>1231</v>
      </c>
      <c r="E4384">
        <f>INDEX(TeamSports!B:B,MATCH(D4384,TeamSports!C:C,0))</f>
        <v>54</v>
      </c>
      <c r="F4384">
        <f>INDEX(RanksTable!AB:AB,MATCH(B4384,RanksTable!B:B,0))</f>
        <v>7</v>
      </c>
      <c r="H4384" t="str">
        <f t="shared" si="68"/>
        <v>INSERT INTO "TeamRanks" (team_id,team_sport_id,team_rank) VALUES (368,54,7);</v>
      </c>
    </row>
    <row r="4385" spans="2:8" x14ac:dyDescent="0.25">
      <c r="B4385" t="s">
        <v>1138</v>
      </c>
      <c r="C4385">
        <f>INDEX(NationalTeams!B:B,MATCH(B4385,NationalTeams!C:C,0))</f>
        <v>369</v>
      </c>
      <c r="D4385" t="s">
        <v>1231</v>
      </c>
      <c r="E4385">
        <f>INDEX(TeamSports!B:B,MATCH(D4385,TeamSports!C:C,0))</f>
        <v>54</v>
      </c>
      <c r="F4385">
        <f>INDEX(RanksTable!AB:AB,MATCH(B4385,RanksTable!B:B,0))</f>
        <v>7</v>
      </c>
      <c r="H4385" t="str">
        <f t="shared" si="68"/>
        <v>INSERT INTO "TeamRanks" (team_id,team_sport_id,team_rank) VALUES (369,54,7);</v>
      </c>
    </row>
    <row r="4386" spans="2:8" x14ac:dyDescent="0.25">
      <c r="B4386" t="s">
        <v>1139</v>
      </c>
      <c r="C4386">
        <f>INDEX(NationalTeams!B:B,MATCH(B4386,NationalTeams!C:C,0))</f>
        <v>370</v>
      </c>
      <c r="D4386" t="s">
        <v>1231</v>
      </c>
      <c r="E4386">
        <f>INDEX(TeamSports!B:B,MATCH(D4386,TeamSports!C:C,0))</f>
        <v>54</v>
      </c>
      <c r="F4386">
        <f>INDEX(RanksTable!AB:AB,MATCH(B4386,RanksTable!B:B,0))</f>
        <v>7</v>
      </c>
      <c r="H4386" t="str">
        <f t="shared" si="68"/>
        <v>INSERT INTO "TeamRanks" (team_id,team_sport_id,team_rank) VALUES (370,54,7);</v>
      </c>
    </row>
    <row r="4387" spans="2:8" x14ac:dyDescent="0.25">
      <c r="B4387" t="s">
        <v>1140</v>
      </c>
      <c r="C4387">
        <f>INDEX(NationalTeams!B:B,MATCH(B4387,NationalTeams!C:C,0))</f>
        <v>371</v>
      </c>
      <c r="D4387" t="s">
        <v>1231</v>
      </c>
      <c r="E4387">
        <f>INDEX(TeamSports!B:B,MATCH(D4387,TeamSports!C:C,0))</f>
        <v>54</v>
      </c>
      <c r="F4387">
        <f>INDEX(RanksTable!AB:AB,MATCH(B4387,RanksTable!B:B,0))</f>
        <v>7</v>
      </c>
      <c r="H4387" t="str">
        <f t="shared" si="68"/>
        <v>INSERT INTO "TeamRanks" (team_id,team_sport_id,team_rank) VALUES (371,54,7);</v>
      </c>
    </row>
    <row r="4388" spans="2:8" x14ac:dyDescent="0.25">
      <c r="B4388" t="s">
        <v>1141</v>
      </c>
      <c r="C4388">
        <f>INDEX(NationalTeams!B:B,MATCH(B4388,NationalTeams!C:C,0))</f>
        <v>372</v>
      </c>
      <c r="D4388" t="s">
        <v>1231</v>
      </c>
      <c r="E4388">
        <f>INDEX(TeamSports!B:B,MATCH(D4388,TeamSports!C:C,0))</f>
        <v>54</v>
      </c>
      <c r="F4388">
        <f>INDEX(RanksTable!AB:AB,MATCH(B4388,RanksTable!B:B,0))</f>
        <v>7</v>
      </c>
      <c r="H4388" t="str">
        <f t="shared" si="68"/>
        <v>INSERT INTO "TeamRanks" (team_id,team_sport_id,team_rank) VALUES (372,54,7);</v>
      </c>
    </row>
    <row r="4389" spans="2:8" x14ac:dyDescent="0.25">
      <c r="B4389" t="s">
        <v>1142</v>
      </c>
      <c r="C4389">
        <f>INDEX(NationalTeams!B:B,MATCH(B4389,NationalTeams!C:C,0))</f>
        <v>373</v>
      </c>
      <c r="D4389" t="s">
        <v>1231</v>
      </c>
      <c r="E4389">
        <f>INDEX(TeamSports!B:B,MATCH(D4389,TeamSports!C:C,0))</f>
        <v>54</v>
      </c>
      <c r="F4389">
        <f>INDEX(RanksTable!AB:AB,MATCH(B4389,RanksTable!B:B,0))</f>
        <v>7</v>
      </c>
      <c r="H4389" t="str">
        <f t="shared" si="68"/>
        <v>INSERT INTO "TeamRanks" (team_id,team_sport_id,team_rank) VALUES (373,54,7);</v>
      </c>
    </row>
    <row r="4390" spans="2:8" x14ac:dyDescent="0.25">
      <c r="B4390" t="s">
        <v>1143</v>
      </c>
      <c r="C4390">
        <f>INDEX(NationalTeams!B:B,MATCH(B4390,NationalTeams!C:C,0))</f>
        <v>374</v>
      </c>
      <c r="D4390" t="s">
        <v>1231</v>
      </c>
      <c r="E4390">
        <f>INDEX(TeamSports!B:B,MATCH(D4390,TeamSports!C:C,0))</f>
        <v>54</v>
      </c>
      <c r="F4390">
        <f>INDEX(RanksTable!AB:AB,MATCH(B4390,RanksTable!B:B,0))</f>
        <v>7</v>
      </c>
      <c r="H4390" t="str">
        <f t="shared" si="68"/>
        <v>INSERT INTO "TeamRanks" (team_id,team_sport_id,team_rank) VALUES (374,54,7);</v>
      </c>
    </row>
    <row r="4391" spans="2:8" x14ac:dyDescent="0.25">
      <c r="B4391" t="s">
        <v>1144</v>
      </c>
      <c r="C4391">
        <f>INDEX(NationalTeams!B:B,MATCH(B4391,NationalTeams!C:C,0))</f>
        <v>375</v>
      </c>
      <c r="D4391" t="s">
        <v>1231</v>
      </c>
      <c r="E4391">
        <f>INDEX(TeamSports!B:B,MATCH(D4391,TeamSports!C:C,0))</f>
        <v>54</v>
      </c>
      <c r="F4391">
        <f>INDEX(RanksTable!AB:AB,MATCH(B4391,RanksTable!B:B,0))</f>
        <v>7</v>
      </c>
      <c r="H4391" t="str">
        <f t="shared" si="68"/>
        <v>INSERT INTO "TeamRanks" (team_id,team_sport_id,team_rank) VALUES (375,54,7);</v>
      </c>
    </row>
    <row r="4392" spans="2:8" x14ac:dyDescent="0.25">
      <c r="B4392" t="s">
        <v>1145</v>
      </c>
      <c r="C4392">
        <f>INDEX(NationalTeams!B:B,MATCH(B4392,NationalTeams!C:C,0))</f>
        <v>376</v>
      </c>
      <c r="D4392" t="s">
        <v>1231</v>
      </c>
      <c r="E4392">
        <f>INDEX(TeamSports!B:B,MATCH(D4392,TeamSports!C:C,0))</f>
        <v>54</v>
      </c>
      <c r="F4392">
        <f>INDEX(RanksTable!AB:AB,MATCH(B4392,RanksTable!B:B,0))</f>
        <v>7</v>
      </c>
      <c r="H4392" t="str">
        <f t="shared" si="68"/>
        <v>INSERT INTO "TeamRanks" (team_id,team_sport_id,team_rank) VALUES (376,54,7);</v>
      </c>
    </row>
    <row r="4393" spans="2:8" x14ac:dyDescent="0.25">
      <c r="B4393" t="s">
        <v>1146</v>
      </c>
      <c r="C4393">
        <f>INDEX(NationalTeams!B:B,MATCH(B4393,NationalTeams!C:C,0))</f>
        <v>377</v>
      </c>
      <c r="D4393" t="s">
        <v>1231</v>
      </c>
      <c r="E4393">
        <f>INDEX(TeamSports!B:B,MATCH(D4393,TeamSports!C:C,0))</f>
        <v>54</v>
      </c>
      <c r="F4393">
        <f>INDEX(RanksTable!AB:AB,MATCH(B4393,RanksTable!B:B,0))</f>
        <v>7</v>
      </c>
      <c r="H4393" t="str">
        <f t="shared" si="68"/>
        <v>INSERT INTO "TeamRanks" (team_id,team_sport_id,team_rank) VALUES (377,54,7);</v>
      </c>
    </row>
    <row r="4394" spans="2:8" x14ac:dyDescent="0.25">
      <c r="B4394" t="s">
        <v>1147</v>
      </c>
      <c r="C4394">
        <f>INDEX(NationalTeams!B:B,MATCH(B4394,NationalTeams!C:C,0))</f>
        <v>378</v>
      </c>
      <c r="D4394" t="s">
        <v>1231</v>
      </c>
      <c r="E4394">
        <f>INDEX(TeamSports!B:B,MATCH(D4394,TeamSports!C:C,0))</f>
        <v>54</v>
      </c>
      <c r="F4394">
        <f>INDEX(RanksTable!AB:AB,MATCH(B4394,RanksTable!B:B,0))</f>
        <v>7</v>
      </c>
      <c r="H4394" t="str">
        <f t="shared" si="68"/>
        <v>INSERT INTO "TeamRanks" (team_id,team_sport_id,team_rank) VALUES (378,54,7);</v>
      </c>
    </row>
    <row r="4395" spans="2:8" x14ac:dyDescent="0.25">
      <c r="B4395" t="s">
        <v>1148</v>
      </c>
      <c r="C4395">
        <f>INDEX(NationalTeams!B:B,MATCH(B4395,NationalTeams!C:C,0))</f>
        <v>379</v>
      </c>
      <c r="D4395" t="s">
        <v>1231</v>
      </c>
      <c r="E4395">
        <f>INDEX(TeamSports!B:B,MATCH(D4395,TeamSports!C:C,0))</f>
        <v>54</v>
      </c>
      <c r="F4395">
        <f>INDEX(RanksTable!AB:AB,MATCH(B4395,RanksTable!B:B,0))</f>
        <v>7</v>
      </c>
      <c r="H4395" t="str">
        <f t="shared" si="68"/>
        <v>INSERT INTO "TeamRanks" (team_id,team_sport_id,team_rank) VALUES (379,54,7);</v>
      </c>
    </row>
    <row r="4396" spans="2:8" x14ac:dyDescent="0.25">
      <c r="B4396" t="s">
        <v>1149</v>
      </c>
      <c r="C4396">
        <f>INDEX(NationalTeams!B:B,MATCH(B4396,NationalTeams!C:C,0))</f>
        <v>380</v>
      </c>
      <c r="D4396" t="s">
        <v>1231</v>
      </c>
      <c r="E4396">
        <f>INDEX(TeamSports!B:B,MATCH(D4396,TeamSports!C:C,0))</f>
        <v>54</v>
      </c>
      <c r="F4396">
        <f>INDEX(RanksTable!AB:AB,MATCH(B4396,RanksTable!B:B,0))</f>
        <v>7</v>
      </c>
      <c r="H4396" t="str">
        <f t="shared" si="68"/>
        <v>INSERT INTO "TeamRanks" (team_id,team_sport_id,team_rank) VALUES (380,54,7);</v>
      </c>
    </row>
    <row r="4397" spans="2:8" x14ac:dyDescent="0.25">
      <c r="B4397" t="s">
        <v>1150</v>
      </c>
      <c r="C4397">
        <f>INDEX(NationalTeams!B:B,MATCH(B4397,NationalTeams!C:C,0))</f>
        <v>381</v>
      </c>
      <c r="D4397" t="s">
        <v>1231</v>
      </c>
      <c r="E4397">
        <f>INDEX(TeamSports!B:B,MATCH(D4397,TeamSports!C:C,0))</f>
        <v>54</v>
      </c>
      <c r="F4397">
        <f>INDEX(RanksTable!AB:AB,MATCH(B4397,RanksTable!B:B,0))</f>
        <v>7</v>
      </c>
      <c r="H4397" t="str">
        <f t="shared" si="68"/>
        <v>INSERT INTO "TeamRanks" (team_id,team_sport_id,team_rank) VALUES (381,54,7);</v>
      </c>
    </row>
    <row r="4398" spans="2:8" x14ac:dyDescent="0.25">
      <c r="B4398" t="s">
        <v>1151</v>
      </c>
      <c r="C4398">
        <f>INDEX(NationalTeams!B:B,MATCH(B4398,NationalTeams!C:C,0))</f>
        <v>382</v>
      </c>
      <c r="D4398" t="s">
        <v>1231</v>
      </c>
      <c r="E4398">
        <f>INDEX(TeamSports!B:B,MATCH(D4398,TeamSports!C:C,0))</f>
        <v>54</v>
      </c>
      <c r="F4398">
        <f>INDEX(RanksTable!AB:AB,MATCH(B4398,RanksTable!B:B,0))</f>
        <v>7</v>
      </c>
      <c r="H4398" t="str">
        <f t="shared" si="68"/>
        <v>INSERT INTO "TeamRanks" (team_id,team_sport_id,team_rank) VALUES (382,54,7);</v>
      </c>
    </row>
    <row r="4399" spans="2:8" x14ac:dyDescent="0.25">
      <c r="B4399" t="s">
        <v>1152</v>
      </c>
      <c r="C4399">
        <f>INDEX(NationalTeams!B:B,MATCH(B4399,NationalTeams!C:C,0))</f>
        <v>383</v>
      </c>
      <c r="D4399" t="s">
        <v>1231</v>
      </c>
      <c r="E4399">
        <f>INDEX(TeamSports!B:B,MATCH(D4399,TeamSports!C:C,0))</f>
        <v>54</v>
      </c>
      <c r="F4399">
        <f>INDEX(RanksTable!AB:AB,MATCH(B4399,RanksTable!B:B,0))</f>
        <v>7</v>
      </c>
      <c r="H4399" t="str">
        <f t="shared" si="68"/>
        <v>INSERT INTO "TeamRanks" (team_id,team_sport_id,team_rank) VALUES (383,54,7);</v>
      </c>
    </row>
    <row r="4400" spans="2:8" x14ac:dyDescent="0.25">
      <c r="B4400" t="s">
        <v>1153</v>
      </c>
      <c r="C4400">
        <f>INDEX(NationalTeams!B:B,MATCH(B4400,NationalTeams!C:C,0))</f>
        <v>384</v>
      </c>
      <c r="D4400" t="s">
        <v>1231</v>
      </c>
      <c r="E4400">
        <f>INDEX(TeamSports!B:B,MATCH(D4400,TeamSports!C:C,0))</f>
        <v>54</v>
      </c>
      <c r="F4400">
        <f>INDEX(RanksTable!AB:AB,MATCH(B4400,RanksTable!B:B,0))</f>
        <v>7</v>
      </c>
      <c r="H4400" t="str">
        <f t="shared" si="68"/>
        <v>INSERT INTO "TeamRanks" (team_id,team_sport_id,team_rank) VALUES (384,54,7);</v>
      </c>
    </row>
    <row r="4401" spans="2:8" x14ac:dyDescent="0.25">
      <c r="B4401" t="s">
        <v>1154</v>
      </c>
      <c r="C4401">
        <f>INDEX(NationalTeams!B:B,MATCH(B4401,NationalTeams!C:C,0))</f>
        <v>385</v>
      </c>
      <c r="D4401" t="s">
        <v>1231</v>
      </c>
      <c r="E4401">
        <f>INDEX(TeamSports!B:B,MATCH(D4401,TeamSports!C:C,0))</f>
        <v>54</v>
      </c>
      <c r="F4401">
        <f>INDEX(RanksTable!AB:AB,MATCH(B4401,RanksTable!B:B,0))</f>
        <v>7</v>
      </c>
      <c r="H4401" t="str">
        <f t="shared" si="68"/>
        <v>INSERT INTO "TeamRanks" (team_id,team_sport_id,team_rank) VALUES (385,54,7);</v>
      </c>
    </row>
    <row r="4402" spans="2:8" x14ac:dyDescent="0.25">
      <c r="B4402" t="s">
        <v>1155</v>
      </c>
      <c r="C4402">
        <f>INDEX(NationalTeams!B:B,MATCH(B4402,NationalTeams!C:C,0))</f>
        <v>386</v>
      </c>
      <c r="D4402" t="s">
        <v>1231</v>
      </c>
      <c r="E4402">
        <f>INDEX(TeamSports!B:B,MATCH(D4402,TeamSports!C:C,0))</f>
        <v>54</v>
      </c>
      <c r="F4402">
        <f>INDEX(RanksTable!AB:AB,MATCH(B4402,RanksTable!B:B,0))</f>
        <v>7</v>
      </c>
      <c r="H4402" t="str">
        <f t="shared" si="68"/>
        <v>INSERT INTO "TeamRanks" (team_id,team_sport_id,team_rank) VALUES (386,54,7);</v>
      </c>
    </row>
    <row r="4403" spans="2:8" x14ac:dyDescent="0.25">
      <c r="B4403" t="s">
        <v>1156</v>
      </c>
      <c r="C4403">
        <f>INDEX(NationalTeams!B:B,MATCH(B4403,NationalTeams!C:C,0))</f>
        <v>387</v>
      </c>
      <c r="D4403" t="s">
        <v>1231</v>
      </c>
      <c r="E4403">
        <f>INDEX(TeamSports!B:B,MATCH(D4403,TeamSports!C:C,0))</f>
        <v>54</v>
      </c>
      <c r="F4403">
        <f>INDEX(RanksTable!AB:AB,MATCH(B4403,RanksTable!B:B,0))</f>
        <v>7</v>
      </c>
      <c r="H4403" t="str">
        <f t="shared" si="68"/>
        <v>INSERT INTO "TeamRanks" (team_id,team_sport_id,team_rank) VALUES (387,54,7);</v>
      </c>
    </row>
    <row r="4404" spans="2:8" x14ac:dyDescent="0.25">
      <c r="B4404" t="s">
        <v>1157</v>
      </c>
      <c r="C4404">
        <f>INDEX(NationalTeams!B:B,MATCH(B4404,NationalTeams!C:C,0))</f>
        <v>388</v>
      </c>
      <c r="D4404" t="s">
        <v>1231</v>
      </c>
      <c r="E4404">
        <f>INDEX(TeamSports!B:B,MATCH(D4404,TeamSports!C:C,0))</f>
        <v>54</v>
      </c>
      <c r="F4404">
        <f>INDEX(RanksTable!AB:AB,MATCH(B4404,RanksTable!B:B,0))</f>
        <v>7</v>
      </c>
      <c r="H4404" t="str">
        <f t="shared" si="68"/>
        <v>INSERT INTO "TeamRanks" (team_id,team_sport_id,team_rank) VALUES (388,54,7);</v>
      </c>
    </row>
    <row r="4405" spans="2:8" x14ac:dyDescent="0.25">
      <c r="B4405" t="s">
        <v>1158</v>
      </c>
      <c r="C4405">
        <f>INDEX(NationalTeams!B:B,MATCH(B4405,NationalTeams!C:C,0))</f>
        <v>389</v>
      </c>
      <c r="D4405" t="s">
        <v>1231</v>
      </c>
      <c r="E4405">
        <f>INDEX(TeamSports!B:B,MATCH(D4405,TeamSports!C:C,0))</f>
        <v>54</v>
      </c>
      <c r="F4405">
        <f>INDEX(RanksTable!AB:AB,MATCH(B4405,RanksTable!B:B,0))</f>
        <v>7</v>
      </c>
      <c r="H4405" t="str">
        <f t="shared" si="68"/>
        <v>INSERT INTO "TeamRanks" (team_id,team_sport_id,team_rank) VALUES (389,54,7);</v>
      </c>
    </row>
    <row r="4406" spans="2:8" x14ac:dyDescent="0.25">
      <c r="B4406" t="s">
        <v>1159</v>
      </c>
      <c r="C4406">
        <f>INDEX(NationalTeams!B:B,MATCH(B4406,NationalTeams!C:C,0))</f>
        <v>390</v>
      </c>
      <c r="D4406" t="s">
        <v>1231</v>
      </c>
      <c r="E4406">
        <f>INDEX(TeamSports!B:B,MATCH(D4406,TeamSports!C:C,0))</f>
        <v>54</v>
      </c>
      <c r="F4406">
        <f>INDEX(RanksTable!AB:AB,MATCH(B4406,RanksTable!B:B,0))</f>
        <v>7</v>
      </c>
      <c r="H4406" t="str">
        <f t="shared" si="68"/>
        <v>INSERT INTO "TeamRanks" (team_id,team_sport_id,team_rank) VALUES (390,54,7);</v>
      </c>
    </row>
    <row r="4407" spans="2:8" x14ac:dyDescent="0.25">
      <c r="B4407" t="s">
        <v>1160</v>
      </c>
      <c r="C4407">
        <f>INDEX(NationalTeams!B:B,MATCH(B4407,NationalTeams!C:C,0))</f>
        <v>391</v>
      </c>
      <c r="D4407" t="s">
        <v>1231</v>
      </c>
      <c r="E4407">
        <f>INDEX(TeamSports!B:B,MATCH(D4407,TeamSports!C:C,0))</f>
        <v>54</v>
      </c>
      <c r="F4407">
        <f>INDEX(RanksTable!AB:AB,MATCH(B4407,RanksTable!B:B,0))</f>
        <v>7</v>
      </c>
      <c r="H4407" t="str">
        <f t="shared" si="68"/>
        <v>INSERT INTO "TeamRanks" (team_id,team_sport_id,team_rank) VALUES (391,54,7);</v>
      </c>
    </row>
    <row r="4408" spans="2:8" x14ac:dyDescent="0.25">
      <c r="B4408" t="s">
        <v>1161</v>
      </c>
      <c r="C4408">
        <f>INDEX(NationalTeams!B:B,MATCH(B4408,NationalTeams!C:C,0))</f>
        <v>392</v>
      </c>
      <c r="D4408" t="s">
        <v>1231</v>
      </c>
      <c r="E4408">
        <f>INDEX(TeamSports!B:B,MATCH(D4408,TeamSports!C:C,0))</f>
        <v>54</v>
      </c>
      <c r="F4408">
        <f>INDEX(RanksTable!AB:AB,MATCH(B4408,RanksTable!B:B,0))</f>
        <v>7</v>
      </c>
      <c r="H4408" t="str">
        <f t="shared" si="68"/>
        <v>INSERT INTO "TeamRanks" (team_id,team_sport_id,team_rank) VALUES (392,54,7);</v>
      </c>
    </row>
    <row r="4409" spans="2:8" x14ac:dyDescent="0.25">
      <c r="B4409" t="s">
        <v>1162</v>
      </c>
      <c r="C4409">
        <f>INDEX(NationalTeams!B:B,MATCH(B4409,NationalTeams!C:C,0))</f>
        <v>393</v>
      </c>
      <c r="D4409" t="s">
        <v>1231</v>
      </c>
      <c r="E4409">
        <f>INDEX(TeamSports!B:B,MATCH(D4409,TeamSports!C:C,0))</f>
        <v>54</v>
      </c>
      <c r="F4409">
        <f>INDEX(RanksTable!AB:AB,MATCH(B4409,RanksTable!B:B,0))</f>
        <v>7</v>
      </c>
      <c r="H4409" t="str">
        <f t="shared" si="68"/>
        <v>INSERT INTO "TeamRanks" (team_id,team_sport_id,team_rank) VALUES (393,54,7);</v>
      </c>
    </row>
    <row r="4410" spans="2:8" x14ac:dyDescent="0.25">
      <c r="B4410" t="s">
        <v>1163</v>
      </c>
      <c r="C4410">
        <f>INDEX(NationalTeams!B:B,MATCH(B4410,NationalTeams!C:C,0))</f>
        <v>394</v>
      </c>
      <c r="D4410" t="s">
        <v>1231</v>
      </c>
      <c r="E4410">
        <f>INDEX(TeamSports!B:B,MATCH(D4410,TeamSports!C:C,0))</f>
        <v>54</v>
      </c>
      <c r="F4410">
        <f>INDEX(RanksTable!AB:AB,MATCH(B4410,RanksTable!B:B,0))</f>
        <v>7</v>
      </c>
      <c r="H4410" t="str">
        <f t="shared" si="68"/>
        <v>INSERT INTO "TeamRanks" (team_id,team_sport_id,team_rank) VALUES (394,54,7);</v>
      </c>
    </row>
    <row r="4411" spans="2:8" x14ac:dyDescent="0.25">
      <c r="B4411" t="s">
        <v>1164</v>
      </c>
      <c r="C4411">
        <f>INDEX(NationalTeams!B:B,MATCH(B4411,NationalTeams!C:C,0))</f>
        <v>395</v>
      </c>
      <c r="D4411" t="s">
        <v>1231</v>
      </c>
      <c r="E4411">
        <f>INDEX(TeamSports!B:B,MATCH(D4411,TeamSports!C:C,0))</f>
        <v>54</v>
      </c>
      <c r="F4411">
        <f>INDEX(RanksTable!AB:AB,MATCH(B4411,RanksTable!B:B,0))</f>
        <v>7</v>
      </c>
      <c r="H4411" t="str">
        <f t="shared" si="68"/>
        <v>INSERT INTO "TeamRanks" (team_id,team_sport_id,team_rank) VALUES (395,54,7);</v>
      </c>
    </row>
    <row r="4412" spans="2:8" x14ac:dyDescent="0.25">
      <c r="B4412" t="s">
        <v>1165</v>
      </c>
      <c r="C4412">
        <f>INDEX(NationalTeams!B:B,MATCH(B4412,NationalTeams!C:C,0))</f>
        <v>396</v>
      </c>
      <c r="D4412" t="s">
        <v>1231</v>
      </c>
      <c r="E4412">
        <f>INDEX(TeamSports!B:B,MATCH(D4412,TeamSports!C:C,0))</f>
        <v>54</v>
      </c>
      <c r="F4412">
        <f>INDEX(RanksTable!AB:AB,MATCH(B4412,RanksTable!B:B,0))</f>
        <v>7</v>
      </c>
      <c r="H4412" t="str">
        <f t="shared" si="68"/>
        <v>INSERT INTO "TeamRanks" (team_id,team_sport_id,team_rank) VALUES (396,54,7);</v>
      </c>
    </row>
    <row r="4413" spans="2:8" x14ac:dyDescent="0.25">
      <c r="B4413" t="s">
        <v>1166</v>
      </c>
      <c r="C4413">
        <f>INDEX(NationalTeams!B:B,MATCH(B4413,NationalTeams!C:C,0))</f>
        <v>397</v>
      </c>
      <c r="D4413" t="s">
        <v>1231</v>
      </c>
      <c r="E4413">
        <f>INDEX(TeamSports!B:B,MATCH(D4413,TeamSports!C:C,0))</f>
        <v>54</v>
      </c>
      <c r="F4413">
        <f>INDEX(RanksTable!AB:AB,MATCH(B4413,RanksTable!B:B,0))</f>
        <v>7</v>
      </c>
      <c r="H4413" t="str">
        <f t="shared" si="68"/>
        <v>INSERT INTO "TeamRanks" (team_id,team_sport_id,team_rank) VALUES (397,54,7);</v>
      </c>
    </row>
    <row r="4414" spans="2:8" x14ac:dyDescent="0.25">
      <c r="B4414" t="s">
        <v>1167</v>
      </c>
      <c r="C4414">
        <f>INDEX(NationalTeams!B:B,MATCH(B4414,NationalTeams!C:C,0))</f>
        <v>398</v>
      </c>
      <c r="D4414" t="s">
        <v>1231</v>
      </c>
      <c r="E4414">
        <f>INDEX(TeamSports!B:B,MATCH(D4414,TeamSports!C:C,0))</f>
        <v>54</v>
      </c>
      <c r="F4414">
        <f>INDEX(RanksTable!AB:AB,MATCH(B4414,RanksTable!B:B,0))</f>
        <v>7</v>
      </c>
      <c r="H4414" t="str">
        <f t="shared" si="68"/>
        <v>INSERT INTO "TeamRanks" (team_id,team_sport_id,team_rank) VALUES (398,54,7);</v>
      </c>
    </row>
    <row r="4415" spans="2:8" x14ac:dyDescent="0.25">
      <c r="B4415" t="s">
        <v>1168</v>
      </c>
      <c r="C4415">
        <f>INDEX(NationalTeams!B:B,MATCH(B4415,NationalTeams!C:C,0))</f>
        <v>399</v>
      </c>
      <c r="D4415" t="s">
        <v>1231</v>
      </c>
      <c r="E4415">
        <f>INDEX(TeamSports!B:B,MATCH(D4415,TeamSports!C:C,0))</f>
        <v>54</v>
      </c>
      <c r="F4415">
        <f>INDEX(RanksTable!AB:AB,MATCH(B4415,RanksTable!B:B,0))</f>
        <v>7</v>
      </c>
      <c r="H4415" t="str">
        <f t="shared" si="68"/>
        <v>INSERT INTO "TeamRanks" (team_id,team_sport_id,team_rank) VALUES (399,54,7);</v>
      </c>
    </row>
    <row r="4416" spans="2:8" x14ac:dyDescent="0.25">
      <c r="B4416" t="s">
        <v>1169</v>
      </c>
      <c r="C4416">
        <f>INDEX(NationalTeams!B:B,MATCH(B4416,NationalTeams!C:C,0))</f>
        <v>400</v>
      </c>
      <c r="D4416" t="s">
        <v>1231</v>
      </c>
      <c r="E4416">
        <f>INDEX(TeamSports!B:B,MATCH(D4416,TeamSports!C:C,0))</f>
        <v>54</v>
      </c>
      <c r="F4416">
        <f>INDEX(RanksTable!AB:AB,MATCH(B4416,RanksTable!B:B,0))</f>
        <v>7</v>
      </c>
      <c r="H4416" t="str">
        <f t="shared" si="68"/>
        <v>INSERT INTO "TeamRanks" (team_id,team_sport_id,team_rank) VALUES (400,54,7);</v>
      </c>
    </row>
    <row r="4417" spans="2:8" x14ac:dyDescent="0.25">
      <c r="B4417" t="s">
        <v>1170</v>
      </c>
      <c r="C4417">
        <f>INDEX(NationalTeams!B:B,MATCH(B4417,NationalTeams!C:C,0))</f>
        <v>401</v>
      </c>
      <c r="D4417" t="s">
        <v>1231</v>
      </c>
      <c r="E4417">
        <f>INDEX(TeamSports!B:B,MATCH(D4417,TeamSports!C:C,0))</f>
        <v>54</v>
      </c>
      <c r="F4417">
        <f>INDEX(RanksTable!AB:AB,MATCH(B4417,RanksTable!B:B,0))</f>
        <v>7</v>
      </c>
      <c r="H4417" t="str">
        <f t="shared" si="68"/>
        <v>INSERT INTO "TeamRanks" (team_id,team_sport_id,team_rank) VALUES (401,54,7);</v>
      </c>
    </row>
    <row r="4418" spans="2:8" x14ac:dyDescent="0.25">
      <c r="B4418" t="s">
        <v>1171</v>
      </c>
      <c r="C4418">
        <f>INDEX(NationalTeams!B:B,MATCH(B4418,NationalTeams!C:C,0))</f>
        <v>402</v>
      </c>
      <c r="D4418" t="s">
        <v>1231</v>
      </c>
      <c r="E4418">
        <f>INDEX(TeamSports!B:B,MATCH(D4418,TeamSports!C:C,0))</f>
        <v>54</v>
      </c>
      <c r="F4418">
        <f>INDEX(RanksTable!AB:AB,MATCH(B4418,RanksTable!B:B,0))</f>
        <v>7</v>
      </c>
      <c r="H4418" t="str">
        <f t="shared" si="68"/>
        <v>INSERT INTO "TeamRanks" (team_id,team_sport_id,team_rank) VALUES (402,54,7);</v>
      </c>
    </row>
    <row r="4419" spans="2:8" x14ac:dyDescent="0.25">
      <c r="B4419" t="s">
        <v>1172</v>
      </c>
      <c r="C4419">
        <f>INDEX(NationalTeams!B:B,MATCH(B4419,NationalTeams!C:C,0))</f>
        <v>403</v>
      </c>
      <c r="D4419" t="s">
        <v>1231</v>
      </c>
      <c r="E4419">
        <f>INDEX(TeamSports!B:B,MATCH(D4419,TeamSports!C:C,0))</f>
        <v>54</v>
      </c>
      <c r="F4419">
        <f>INDEX(RanksTable!AB:AB,MATCH(B4419,RanksTable!B:B,0))</f>
        <v>7</v>
      </c>
      <c r="H4419" t="str">
        <f t="shared" si="68"/>
        <v>INSERT INTO "TeamRanks" (team_id,team_sport_id,team_rank) VALUES (403,54,7);</v>
      </c>
    </row>
    <row r="4420" spans="2:8" x14ac:dyDescent="0.25">
      <c r="B4420" t="s">
        <v>1173</v>
      </c>
      <c r="C4420">
        <f>INDEX(NationalTeams!B:B,MATCH(B4420,NationalTeams!C:C,0))</f>
        <v>404</v>
      </c>
      <c r="D4420" t="s">
        <v>1231</v>
      </c>
      <c r="E4420">
        <f>INDEX(TeamSports!B:B,MATCH(D4420,TeamSports!C:C,0))</f>
        <v>54</v>
      </c>
      <c r="F4420">
        <f>INDEX(RanksTable!AB:AB,MATCH(B4420,RanksTable!B:B,0))</f>
        <v>7</v>
      </c>
      <c r="H4420" t="str">
        <f t="shared" ref="H4420:H4483" si="69">_xlfn.CONCAT($H$1,$L$1,$C$1,$L$1," ",$J$1,$C$2,$N$1,$E$2,$N$1,$F$2,$K$1,$I$1,$J$1,C4420,$N$1,E4420,$N$1,F4420,$K$1,$O$1)</f>
        <v>INSERT INTO "TeamRanks" (team_id,team_sport_id,team_rank) VALUES (404,54,7);</v>
      </c>
    </row>
    <row r="4421" spans="2:8" x14ac:dyDescent="0.25">
      <c r="B4421" t="s">
        <v>1174</v>
      </c>
      <c r="C4421">
        <f>INDEX(NationalTeams!B:B,MATCH(B4421,NationalTeams!C:C,0))</f>
        <v>405</v>
      </c>
      <c r="D4421" t="s">
        <v>1231</v>
      </c>
      <c r="E4421">
        <f>INDEX(TeamSports!B:B,MATCH(D4421,TeamSports!C:C,0))</f>
        <v>54</v>
      </c>
      <c r="F4421">
        <f>INDEX(RanksTable!AB:AB,MATCH(B4421,RanksTable!B:B,0))</f>
        <v>7</v>
      </c>
      <c r="H4421" t="str">
        <f t="shared" si="69"/>
        <v>INSERT INTO "TeamRanks" (team_id,team_sport_id,team_rank) VALUES (405,54,7);</v>
      </c>
    </row>
    <row r="4422" spans="2:8" x14ac:dyDescent="0.25">
      <c r="B4422" t="s">
        <v>1175</v>
      </c>
      <c r="C4422">
        <f>INDEX(NationalTeams!B:B,MATCH(B4422,NationalTeams!C:C,0))</f>
        <v>406</v>
      </c>
      <c r="D4422" t="s">
        <v>1231</v>
      </c>
      <c r="E4422">
        <f>INDEX(TeamSports!B:B,MATCH(D4422,TeamSports!C:C,0))</f>
        <v>54</v>
      </c>
      <c r="F4422">
        <f>INDEX(RanksTable!AB:AB,MATCH(B4422,RanksTable!B:B,0))</f>
        <v>7</v>
      </c>
      <c r="H4422" t="str">
        <f t="shared" si="69"/>
        <v>INSERT INTO "TeamRanks" (team_id,team_sport_id,team_rank) VALUES (406,54,7);</v>
      </c>
    </row>
    <row r="4423" spans="2:8" x14ac:dyDescent="0.25">
      <c r="B4423" t="s">
        <v>1176</v>
      </c>
      <c r="C4423">
        <f>INDEX(NationalTeams!B:B,MATCH(B4423,NationalTeams!C:C,0))</f>
        <v>407</v>
      </c>
      <c r="D4423" t="s">
        <v>1231</v>
      </c>
      <c r="E4423">
        <f>INDEX(TeamSports!B:B,MATCH(D4423,TeamSports!C:C,0))</f>
        <v>54</v>
      </c>
      <c r="F4423">
        <f>INDEX(RanksTable!AB:AB,MATCH(B4423,RanksTable!B:B,0))</f>
        <v>7</v>
      </c>
      <c r="H4423" t="str">
        <f t="shared" si="69"/>
        <v>INSERT INTO "TeamRanks" (team_id,team_sport_id,team_rank) VALUES (407,54,7);</v>
      </c>
    </row>
    <row r="4424" spans="2:8" x14ac:dyDescent="0.25">
      <c r="B4424" t="s">
        <v>1177</v>
      </c>
      <c r="C4424">
        <f>INDEX(NationalTeams!B:B,MATCH(B4424,NationalTeams!C:C,0))</f>
        <v>408</v>
      </c>
      <c r="D4424" t="s">
        <v>1231</v>
      </c>
      <c r="E4424">
        <f>INDEX(TeamSports!B:B,MATCH(D4424,TeamSports!C:C,0))</f>
        <v>54</v>
      </c>
      <c r="F4424">
        <f>INDEX(RanksTable!AB:AB,MATCH(B4424,RanksTable!B:B,0))</f>
        <v>7</v>
      </c>
      <c r="H4424" t="str">
        <f t="shared" si="69"/>
        <v>INSERT INTO "TeamRanks" (team_id,team_sport_id,team_rank) VALUES (408,54,7);</v>
      </c>
    </row>
    <row r="4425" spans="2:8" x14ac:dyDescent="0.25">
      <c r="B4425" t="s">
        <v>1178</v>
      </c>
      <c r="C4425">
        <f>INDEX(NationalTeams!B:B,MATCH(B4425,NationalTeams!C:C,0))</f>
        <v>409</v>
      </c>
      <c r="D4425" t="s">
        <v>1231</v>
      </c>
      <c r="E4425">
        <f>INDEX(TeamSports!B:B,MATCH(D4425,TeamSports!C:C,0))</f>
        <v>54</v>
      </c>
      <c r="F4425">
        <f>INDEX(RanksTable!AB:AB,MATCH(B4425,RanksTable!B:B,0))</f>
        <v>7</v>
      </c>
      <c r="H4425" t="str">
        <f t="shared" si="69"/>
        <v>INSERT INTO "TeamRanks" (team_id,team_sport_id,team_rank) VALUES (409,54,7);</v>
      </c>
    </row>
    <row r="4426" spans="2:8" x14ac:dyDescent="0.25">
      <c r="B4426" t="s">
        <v>1179</v>
      </c>
      <c r="C4426">
        <f>INDEX(NationalTeams!B:B,MATCH(B4426,NationalTeams!C:C,0))</f>
        <v>410</v>
      </c>
      <c r="D4426" t="s">
        <v>1231</v>
      </c>
      <c r="E4426">
        <f>INDEX(TeamSports!B:B,MATCH(D4426,TeamSports!C:C,0))</f>
        <v>54</v>
      </c>
      <c r="F4426">
        <f>INDEX(RanksTable!AB:AB,MATCH(B4426,RanksTable!B:B,0))</f>
        <v>7</v>
      </c>
      <c r="H4426" t="str">
        <f t="shared" si="69"/>
        <v>INSERT INTO "TeamRanks" (team_id,team_sport_id,team_rank) VALUES (410,54,7);</v>
      </c>
    </row>
    <row r="4427" spans="2:8" x14ac:dyDescent="0.25">
      <c r="B4427" t="s">
        <v>1180</v>
      </c>
      <c r="C4427">
        <f>INDEX(NationalTeams!B:B,MATCH(B4427,NationalTeams!C:C,0))</f>
        <v>411</v>
      </c>
      <c r="D4427" t="s">
        <v>1231</v>
      </c>
      <c r="E4427">
        <f>INDEX(TeamSports!B:B,MATCH(D4427,TeamSports!C:C,0))</f>
        <v>54</v>
      </c>
      <c r="F4427">
        <f>INDEX(RanksTable!AB:AB,MATCH(B4427,RanksTable!B:B,0))</f>
        <v>7</v>
      </c>
      <c r="H4427" t="str">
        <f t="shared" si="69"/>
        <v>INSERT INTO "TeamRanks" (team_id,team_sport_id,team_rank) VALUES (411,54,7);</v>
      </c>
    </row>
    <row r="4428" spans="2:8" x14ac:dyDescent="0.25">
      <c r="B4428" t="s">
        <v>1181</v>
      </c>
      <c r="C4428">
        <f>INDEX(NationalTeams!B:B,MATCH(B4428,NationalTeams!C:C,0))</f>
        <v>412</v>
      </c>
      <c r="D4428" t="s">
        <v>1231</v>
      </c>
      <c r="E4428">
        <f>INDEX(TeamSports!B:B,MATCH(D4428,TeamSports!C:C,0))</f>
        <v>54</v>
      </c>
      <c r="F4428">
        <f>INDEX(RanksTable!AB:AB,MATCH(B4428,RanksTable!B:B,0))</f>
        <v>7</v>
      </c>
      <c r="H4428" t="str">
        <f t="shared" si="69"/>
        <v>INSERT INTO "TeamRanks" (team_id,team_sport_id,team_rank) VALUES (412,54,7);</v>
      </c>
    </row>
    <row r="4429" spans="2:8" x14ac:dyDescent="0.25">
      <c r="B4429" t="s">
        <v>1182</v>
      </c>
      <c r="C4429">
        <f>INDEX(NationalTeams!B:B,MATCH(B4429,NationalTeams!C:C,0))</f>
        <v>413</v>
      </c>
      <c r="D4429" t="s">
        <v>1231</v>
      </c>
      <c r="E4429">
        <f>INDEX(TeamSports!B:B,MATCH(D4429,TeamSports!C:C,0))</f>
        <v>54</v>
      </c>
      <c r="F4429">
        <f>INDEX(RanksTable!AB:AB,MATCH(B4429,RanksTable!B:B,0))</f>
        <v>7</v>
      </c>
      <c r="H4429" t="str">
        <f t="shared" si="69"/>
        <v>INSERT INTO "TeamRanks" (team_id,team_sport_id,team_rank) VALUES (413,54,7);</v>
      </c>
    </row>
    <row r="4430" spans="2:8" x14ac:dyDescent="0.25">
      <c r="B4430" t="s">
        <v>1183</v>
      </c>
      <c r="C4430">
        <f>INDEX(NationalTeams!B:B,MATCH(B4430,NationalTeams!C:C,0))</f>
        <v>414</v>
      </c>
      <c r="D4430" t="s">
        <v>1231</v>
      </c>
      <c r="E4430">
        <f>INDEX(TeamSports!B:B,MATCH(D4430,TeamSports!C:C,0))</f>
        <v>54</v>
      </c>
      <c r="F4430">
        <f>INDEX(RanksTable!AB:AB,MATCH(B4430,RanksTable!B:B,0))</f>
        <v>7</v>
      </c>
      <c r="H4430" t="str">
        <f t="shared" si="69"/>
        <v>INSERT INTO "TeamRanks" (team_id,team_sport_id,team_rank) VALUES (414,54,7);</v>
      </c>
    </row>
    <row r="4431" spans="2:8" x14ac:dyDescent="0.25">
      <c r="B4431" t="s">
        <v>1184</v>
      </c>
      <c r="C4431">
        <f>INDEX(NationalTeams!B:B,MATCH(B4431,NationalTeams!C:C,0))</f>
        <v>415</v>
      </c>
      <c r="D4431" t="s">
        <v>1231</v>
      </c>
      <c r="E4431">
        <f>INDEX(TeamSports!B:B,MATCH(D4431,TeamSports!C:C,0))</f>
        <v>54</v>
      </c>
      <c r="F4431">
        <f>INDEX(RanksTable!AB:AB,MATCH(B4431,RanksTable!B:B,0))</f>
        <v>7</v>
      </c>
      <c r="H4431" t="str">
        <f t="shared" si="69"/>
        <v>INSERT INTO "TeamRanks" (team_id,team_sport_id,team_rank) VALUES (415,54,7);</v>
      </c>
    </row>
    <row r="4432" spans="2:8" x14ac:dyDescent="0.25">
      <c r="B4432" t="s">
        <v>1185</v>
      </c>
      <c r="C4432">
        <f>INDEX(NationalTeams!B:B,MATCH(B4432,NationalTeams!C:C,0))</f>
        <v>416</v>
      </c>
      <c r="D4432" t="s">
        <v>1231</v>
      </c>
      <c r="E4432">
        <f>INDEX(TeamSports!B:B,MATCH(D4432,TeamSports!C:C,0))</f>
        <v>54</v>
      </c>
      <c r="F4432">
        <f>INDEX(RanksTable!AB:AB,MATCH(B4432,RanksTable!B:B,0))</f>
        <v>6</v>
      </c>
      <c r="H4432" t="str">
        <f t="shared" si="69"/>
        <v>INSERT INTO "TeamRanks" (team_id,team_sport_id,team_rank) VALUES (416,54,6);</v>
      </c>
    </row>
    <row r="4433" spans="2:8" x14ac:dyDescent="0.25">
      <c r="B4433" t="s">
        <v>1186</v>
      </c>
      <c r="C4433">
        <f>INDEX(NationalTeams!B:B,MATCH(B4433,NationalTeams!C:C,0))</f>
        <v>417</v>
      </c>
      <c r="D4433" t="s">
        <v>1231</v>
      </c>
      <c r="E4433">
        <f>INDEX(TeamSports!B:B,MATCH(D4433,TeamSports!C:C,0))</f>
        <v>54</v>
      </c>
      <c r="F4433">
        <f>INDEX(RanksTable!AB:AB,MATCH(B4433,RanksTable!B:B,0))</f>
        <v>7</v>
      </c>
      <c r="H4433" t="str">
        <f t="shared" si="69"/>
        <v>INSERT INTO "TeamRanks" (team_id,team_sport_id,team_rank) VALUES (417,54,7);</v>
      </c>
    </row>
    <row r="4434" spans="2:8" x14ac:dyDescent="0.25">
      <c r="B4434" t="s">
        <v>1187</v>
      </c>
      <c r="C4434">
        <f>INDEX(NationalTeams!B:B,MATCH(B4434,NationalTeams!C:C,0))</f>
        <v>418</v>
      </c>
      <c r="D4434" t="s">
        <v>1231</v>
      </c>
      <c r="E4434">
        <f>INDEX(TeamSports!B:B,MATCH(D4434,TeamSports!C:C,0))</f>
        <v>54</v>
      </c>
      <c r="F4434">
        <f>INDEX(RanksTable!AB:AB,MATCH(B4434,RanksTable!B:B,0))</f>
        <v>7</v>
      </c>
      <c r="H4434" t="str">
        <f t="shared" si="69"/>
        <v>INSERT INTO "TeamRanks" (team_id,team_sport_id,team_rank) VALUES (418,54,7);</v>
      </c>
    </row>
    <row r="4435" spans="2:8" x14ac:dyDescent="0.25">
      <c r="B4435" t="s">
        <v>1188</v>
      </c>
      <c r="C4435">
        <f>INDEX(NationalTeams!B:B,MATCH(B4435,NationalTeams!C:C,0))</f>
        <v>419</v>
      </c>
      <c r="D4435" t="s">
        <v>1231</v>
      </c>
      <c r="E4435">
        <f>INDEX(TeamSports!B:B,MATCH(D4435,TeamSports!C:C,0))</f>
        <v>54</v>
      </c>
      <c r="F4435">
        <f>INDEX(RanksTable!AB:AB,MATCH(B4435,RanksTable!B:B,0))</f>
        <v>7</v>
      </c>
      <c r="H4435" t="str">
        <f t="shared" si="69"/>
        <v>INSERT INTO "TeamRanks" (team_id,team_sport_id,team_rank) VALUES (419,54,7);</v>
      </c>
    </row>
    <row r="4436" spans="2:8" x14ac:dyDescent="0.25">
      <c r="B4436" t="s">
        <v>1189</v>
      </c>
      <c r="C4436">
        <f>INDEX(NationalTeams!B:B,MATCH(B4436,NationalTeams!C:C,0))</f>
        <v>420</v>
      </c>
      <c r="D4436" t="s">
        <v>1231</v>
      </c>
      <c r="E4436">
        <f>INDEX(TeamSports!B:B,MATCH(D4436,TeamSports!C:C,0))</f>
        <v>54</v>
      </c>
      <c r="F4436">
        <f>INDEX(RanksTable!AB:AB,MATCH(B4436,RanksTable!B:B,0))</f>
        <v>7</v>
      </c>
      <c r="H4436" t="str">
        <f t="shared" si="69"/>
        <v>INSERT INTO "TeamRanks" (team_id,team_sport_id,team_rank) VALUES (420,54,7);</v>
      </c>
    </row>
    <row r="4437" spans="2:8" x14ac:dyDescent="0.25">
      <c r="B4437" t="s">
        <v>1190</v>
      </c>
      <c r="C4437">
        <f>INDEX(NationalTeams!B:B,MATCH(B4437,NationalTeams!C:C,0))</f>
        <v>421</v>
      </c>
      <c r="D4437" t="s">
        <v>1231</v>
      </c>
      <c r="E4437">
        <f>INDEX(TeamSports!B:B,MATCH(D4437,TeamSports!C:C,0))</f>
        <v>54</v>
      </c>
      <c r="F4437">
        <f>INDEX(RanksTable!AB:AB,MATCH(B4437,RanksTable!B:B,0))</f>
        <v>7</v>
      </c>
      <c r="H4437" t="str">
        <f t="shared" si="69"/>
        <v>INSERT INTO "TeamRanks" (team_id,team_sport_id,team_rank) VALUES (421,54,7);</v>
      </c>
    </row>
    <row r="4438" spans="2:8" x14ac:dyDescent="0.25">
      <c r="B4438" t="s">
        <v>1191</v>
      </c>
      <c r="C4438">
        <f>INDEX(NationalTeams!B:B,MATCH(B4438,NationalTeams!C:C,0))</f>
        <v>422</v>
      </c>
      <c r="D4438" t="s">
        <v>1231</v>
      </c>
      <c r="E4438">
        <f>INDEX(TeamSports!B:B,MATCH(D4438,TeamSports!C:C,0))</f>
        <v>54</v>
      </c>
      <c r="F4438">
        <f>INDEX(RanksTable!AB:AB,MATCH(B4438,RanksTable!B:B,0))</f>
        <v>7</v>
      </c>
      <c r="H4438" t="str">
        <f t="shared" si="69"/>
        <v>INSERT INTO "TeamRanks" (team_id,team_sport_id,team_rank) VALUES (422,54,7);</v>
      </c>
    </row>
    <row r="4439" spans="2:8" x14ac:dyDescent="0.25">
      <c r="B4439" t="s">
        <v>1192</v>
      </c>
      <c r="C4439">
        <f>INDEX(NationalTeams!B:B,MATCH(B4439,NationalTeams!C:C,0))</f>
        <v>423</v>
      </c>
      <c r="D4439" t="s">
        <v>1231</v>
      </c>
      <c r="E4439">
        <f>INDEX(TeamSports!B:B,MATCH(D4439,TeamSports!C:C,0))</f>
        <v>54</v>
      </c>
      <c r="F4439">
        <f>INDEX(RanksTable!AB:AB,MATCH(B4439,RanksTable!B:B,0))</f>
        <v>7</v>
      </c>
      <c r="H4439" t="str">
        <f t="shared" si="69"/>
        <v>INSERT INTO "TeamRanks" (team_id,team_sport_id,team_rank) VALUES (423,54,7);</v>
      </c>
    </row>
    <row r="4440" spans="2:8" x14ac:dyDescent="0.25">
      <c r="B4440" t="s">
        <v>1193</v>
      </c>
      <c r="C4440">
        <f>INDEX(NationalTeams!B:B,MATCH(B4440,NationalTeams!C:C,0))</f>
        <v>424</v>
      </c>
      <c r="D4440" t="s">
        <v>1231</v>
      </c>
      <c r="E4440">
        <f>INDEX(TeamSports!B:B,MATCH(D4440,TeamSports!C:C,0))</f>
        <v>54</v>
      </c>
      <c r="F4440">
        <f>INDEX(RanksTable!AB:AB,MATCH(B4440,RanksTable!B:B,0))</f>
        <v>7</v>
      </c>
      <c r="H4440" t="str">
        <f t="shared" si="69"/>
        <v>INSERT INTO "TeamRanks" (team_id,team_sport_id,team_rank) VALUES (424,54,7);</v>
      </c>
    </row>
    <row r="4441" spans="2:8" x14ac:dyDescent="0.25">
      <c r="B4441" t="s">
        <v>1194</v>
      </c>
      <c r="C4441">
        <f>INDEX(NationalTeams!B:B,MATCH(B4441,NationalTeams!C:C,0))</f>
        <v>425</v>
      </c>
      <c r="D4441" t="s">
        <v>1231</v>
      </c>
      <c r="E4441">
        <f>INDEX(TeamSports!B:B,MATCH(D4441,TeamSports!C:C,0))</f>
        <v>54</v>
      </c>
      <c r="F4441">
        <f>INDEX(RanksTable!AB:AB,MATCH(B4441,RanksTable!B:B,0))</f>
        <v>7</v>
      </c>
      <c r="H4441" t="str">
        <f t="shared" si="69"/>
        <v>INSERT INTO "TeamRanks" (team_id,team_sport_id,team_rank) VALUES (425,54,7);</v>
      </c>
    </row>
    <row r="4442" spans="2:8" x14ac:dyDescent="0.25">
      <c r="B4442" t="s">
        <v>1195</v>
      </c>
      <c r="C4442">
        <f>INDEX(NationalTeams!B:B,MATCH(B4442,NationalTeams!C:C,0))</f>
        <v>426</v>
      </c>
      <c r="D4442" t="s">
        <v>1231</v>
      </c>
      <c r="E4442">
        <f>INDEX(TeamSports!B:B,MATCH(D4442,TeamSports!C:C,0))</f>
        <v>54</v>
      </c>
      <c r="F4442">
        <f>INDEX(RanksTable!AB:AB,MATCH(B4442,RanksTable!B:B,0))</f>
        <v>7</v>
      </c>
      <c r="H4442" t="str">
        <f t="shared" si="69"/>
        <v>INSERT INTO "TeamRanks" (team_id,team_sport_id,team_rank) VALUES (426,54,7);</v>
      </c>
    </row>
    <row r="4443" spans="2:8" x14ac:dyDescent="0.25">
      <c r="B4443" t="s">
        <v>1196</v>
      </c>
      <c r="C4443">
        <f>INDEX(NationalTeams!B:B,MATCH(B4443,NationalTeams!C:C,0))</f>
        <v>427</v>
      </c>
      <c r="D4443" t="s">
        <v>1231</v>
      </c>
      <c r="E4443">
        <f>INDEX(TeamSports!B:B,MATCH(D4443,TeamSports!C:C,0))</f>
        <v>54</v>
      </c>
      <c r="F4443">
        <f>INDEX(RanksTable!AB:AB,MATCH(B4443,RanksTable!B:B,0))</f>
        <v>7</v>
      </c>
      <c r="H4443" t="str">
        <f t="shared" si="69"/>
        <v>INSERT INTO "TeamRanks" (team_id,team_sport_id,team_rank) VALUES (427,54,7);</v>
      </c>
    </row>
    <row r="4444" spans="2:8" x14ac:dyDescent="0.25">
      <c r="B4444" t="s">
        <v>1197</v>
      </c>
      <c r="C4444">
        <f>INDEX(NationalTeams!B:B,MATCH(B4444,NationalTeams!C:C,0))</f>
        <v>428</v>
      </c>
      <c r="D4444" t="s">
        <v>1231</v>
      </c>
      <c r="E4444">
        <f>INDEX(TeamSports!B:B,MATCH(D4444,TeamSports!C:C,0))</f>
        <v>54</v>
      </c>
      <c r="F4444">
        <f>INDEX(RanksTable!AB:AB,MATCH(B4444,RanksTable!B:B,0))</f>
        <v>7</v>
      </c>
      <c r="H4444" t="str">
        <f t="shared" si="69"/>
        <v>INSERT INTO "TeamRanks" (team_id,team_sport_id,team_rank) VALUES (428,54,7);</v>
      </c>
    </row>
    <row r="4445" spans="2:8" x14ac:dyDescent="0.25">
      <c r="B4445" t="s">
        <v>1198</v>
      </c>
      <c r="C4445">
        <f>INDEX(NationalTeams!B:B,MATCH(B4445,NationalTeams!C:C,0))</f>
        <v>429</v>
      </c>
      <c r="D4445" t="s">
        <v>1231</v>
      </c>
      <c r="E4445">
        <f>INDEX(TeamSports!B:B,MATCH(D4445,TeamSports!C:C,0))</f>
        <v>54</v>
      </c>
      <c r="F4445">
        <f>INDEX(RanksTable!AB:AB,MATCH(B4445,RanksTable!B:B,0))</f>
        <v>7</v>
      </c>
      <c r="H4445" t="str">
        <f t="shared" si="69"/>
        <v>INSERT INTO "TeamRanks" (team_id,team_sport_id,team_rank) VALUES (429,54,7);</v>
      </c>
    </row>
    <row r="4446" spans="2:8" x14ac:dyDescent="0.25">
      <c r="B4446" t="s">
        <v>1199</v>
      </c>
      <c r="C4446">
        <f>INDEX(NationalTeams!B:B,MATCH(B4446,NationalTeams!C:C,0))</f>
        <v>430</v>
      </c>
      <c r="D4446" t="s">
        <v>1231</v>
      </c>
      <c r="E4446">
        <f>INDEX(TeamSports!B:B,MATCH(D4446,TeamSports!C:C,0))</f>
        <v>54</v>
      </c>
      <c r="F4446">
        <f>INDEX(RanksTable!AB:AB,MATCH(B4446,RanksTable!B:B,0))</f>
        <v>7</v>
      </c>
      <c r="H4446" t="str">
        <f t="shared" si="69"/>
        <v>INSERT INTO "TeamRanks" (team_id,team_sport_id,team_rank) VALUES (430,54,7);</v>
      </c>
    </row>
    <row r="4447" spans="2:8" x14ac:dyDescent="0.25">
      <c r="B4447" t="s">
        <v>1200</v>
      </c>
      <c r="C4447">
        <f>INDEX(NationalTeams!B:B,MATCH(B4447,NationalTeams!C:C,0))</f>
        <v>431</v>
      </c>
      <c r="D4447" t="s">
        <v>1231</v>
      </c>
      <c r="E4447">
        <f>INDEX(TeamSports!B:B,MATCH(D4447,TeamSports!C:C,0))</f>
        <v>54</v>
      </c>
      <c r="F4447">
        <f>INDEX(RanksTable!AB:AB,MATCH(B4447,RanksTable!B:B,0))</f>
        <v>7</v>
      </c>
      <c r="H4447" t="str">
        <f t="shared" si="69"/>
        <v>INSERT INTO "TeamRanks" (team_id,team_sport_id,team_rank) VALUES (431,54,7);</v>
      </c>
    </row>
    <row r="4448" spans="2:8" x14ac:dyDescent="0.25">
      <c r="B4448" t="s">
        <v>1201</v>
      </c>
      <c r="C4448">
        <f>INDEX(NationalTeams!B:B,MATCH(B4448,NationalTeams!C:C,0))</f>
        <v>432</v>
      </c>
      <c r="D4448" t="s">
        <v>1231</v>
      </c>
      <c r="E4448">
        <f>INDEX(TeamSports!B:B,MATCH(D4448,TeamSports!C:C,0))</f>
        <v>54</v>
      </c>
      <c r="F4448">
        <f>INDEX(RanksTable!AB:AB,MATCH(B4448,RanksTable!B:B,0))</f>
        <v>7</v>
      </c>
      <c r="H4448" t="str">
        <f t="shared" si="69"/>
        <v>INSERT INTO "TeamRanks" (team_id,team_sport_id,team_rank) VALUES (432,54,7);</v>
      </c>
    </row>
    <row r="4449" spans="2:8" x14ac:dyDescent="0.25">
      <c r="B4449" t="s">
        <v>1202</v>
      </c>
      <c r="C4449">
        <f>INDEX(NationalTeams!B:B,MATCH(B4449,NationalTeams!C:C,0))</f>
        <v>433</v>
      </c>
      <c r="D4449" t="s">
        <v>1231</v>
      </c>
      <c r="E4449">
        <f>INDEX(TeamSports!B:B,MATCH(D4449,TeamSports!C:C,0))</f>
        <v>54</v>
      </c>
      <c r="F4449">
        <f>INDEX(RanksTable!AB:AB,MATCH(B4449,RanksTable!B:B,0))</f>
        <v>7</v>
      </c>
      <c r="H4449" t="str">
        <f t="shared" si="69"/>
        <v>INSERT INTO "TeamRanks" (team_id,team_sport_id,team_rank) VALUES (433,54,7);</v>
      </c>
    </row>
    <row r="4450" spans="2:8" x14ac:dyDescent="0.25">
      <c r="B4450" t="s">
        <v>1203</v>
      </c>
      <c r="C4450">
        <f>INDEX(NationalTeams!B:B,MATCH(B4450,NationalTeams!C:C,0))</f>
        <v>434</v>
      </c>
      <c r="D4450" t="s">
        <v>1231</v>
      </c>
      <c r="E4450">
        <f>INDEX(TeamSports!B:B,MATCH(D4450,TeamSports!C:C,0))</f>
        <v>54</v>
      </c>
      <c r="F4450">
        <f>INDEX(RanksTable!AB:AB,MATCH(B4450,RanksTable!B:B,0))</f>
        <v>7</v>
      </c>
      <c r="H4450" t="str">
        <f t="shared" si="69"/>
        <v>INSERT INTO "TeamRanks" (team_id,team_sport_id,team_rank) VALUES (434,54,7);</v>
      </c>
    </row>
    <row r="4451" spans="2:8" x14ac:dyDescent="0.25">
      <c r="B4451" t="s">
        <v>1204</v>
      </c>
      <c r="C4451">
        <f>INDEX(NationalTeams!B:B,MATCH(B4451,NationalTeams!C:C,0))</f>
        <v>435</v>
      </c>
      <c r="D4451" t="s">
        <v>1231</v>
      </c>
      <c r="E4451">
        <f>INDEX(TeamSports!B:B,MATCH(D4451,TeamSports!C:C,0))</f>
        <v>54</v>
      </c>
      <c r="F4451">
        <f>INDEX(RanksTable!AB:AB,MATCH(B4451,RanksTable!B:B,0))</f>
        <v>5</v>
      </c>
      <c r="H4451" t="str">
        <f t="shared" si="69"/>
        <v>INSERT INTO "TeamRanks" (team_id,team_sport_id,team_rank) VALUES (435,54,5);</v>
      </c>
    </row>
    <row r="4452" spans="2:8" x14ac:dyDescent="0.25">
      <c r="B4452" t="s">
        <v>1205</v>
      </c>
      <c r="C4452">
        <f>INDEX(NationalTeams!B:B,MATCH(B4452,NationalTeams!C:C,0))</f>
        <v>436</v>
      </c>
      <c r="D4452" t="s">
        <v>1231</v>
      </c>
      <c r="E4452">
        <f>INDEX(TeamSports!B:B,MATCH(D4452,TeamSports!C:C,0))</f>
        <v>54</v>
      </c>
      <c r="F4452">
        <f>INDEX(RanksTable!AB:AB,MATCH(B4452,RanksTable!B:B,0))</f>
        <v>7</v>
      </c>
      <c r="H4452" t="str">
        <f t="shared" si="69"/>
        <v>INSERT INTO "TeamRanks" (team_id,team_sport_id,team_rank) VALUES (436,54,7);</v>
      </c>
    </row>
    <row r="4453" spans="2:8" x14ac:dyDescent="0.25">
      <c r="B4453" t="s">
        <v>1206</v>
      </c>
      <c r="C4453">
        <f>INDEX(NationalTeams!B:B,MATCH(B4453,NationalTeams!C:C,0))</f>
        <v>437</v>
      </c>
      <c r="D4453" t="s">
        <v>1231</v>
      </c>
      <c r="E4453">
        <f>INDEX(TeamSports!B:B,MATCH(D4453,TeamSports!C:C,0))</f>
        <v>54</v>
      </c>
      <c r="F4453">
        <f>INDEX(RanksTable!AB:AB,MATCH(B4453,RanksTable!B:B,0))</f>
        <v>7</v>
      </c>
      <c r="H4453" t="str">
        <f t="shared" si="69"/>
        <v>INSERT INTO "TeamRanks" (team_id,team_sport_id,team_rank) VALUES (437,54,7);</v>
      </c>
    </row>
    <row r="4454" spans="2:8" x14ac:dyDescent="0.25">
      <c r="B4454" t="s">
        <v>1207</v>
      </c>
      <c r="C4454">
        <f>INDEX(NationalTeams!B:B,MATCH(B4454,NationalTeams!C:C,0))</f>
        <v>438</v>
      </c>
      <c r="D4454" t="s">
        <v>1231</v>
      </c>
      <c r="E4454">
        <f>INDEX(TeamSports!B:B,MATCH(D4454,TeamSports!C:C,0))</f>
        <v>54</v>
      </c>
      <c r="F4454">
        <f>INDEX(RanksTable!AB:AB,MATCH(B4454,RanksTable!B:B,0))</f>
        <v>7</v>
      </c>
      <c r="H4454" t="str">
        <f t="shared" si="69"/>
        <v>INSERT INTO "TeamRanks" (team_id,team_sport_id,team_rank) VALUES (438,54,7);</v>
      </c>
    </row>
    <row r="4455" spans="2:8" x14ac:dyDescent="0.25">
      <c r="B4455" t="s">
        <v>1208</v>
      </c>
      <c r="C4455">
        <f>INDEX(NationalTeams!B:B,MATCH(B4455,NationalTeams!C:C,0))</f>
        <v>439</v>
      </c>
      <c r="D4455" t="s">
        <v>1231</v>
      </c>
      <c r="E4455">
        <f>INDEX(TeamSports!B:B,MATCH(D4455,TeamSports!C:C,0))</f>
        <v>54</v>
      </c>
      <c r="F4455">
        <f>INDEX(RanksTable!AB:AB,MATCH(B4455,RanksTable!B:B,0))</f>
        <v>7</v>
      </c>
      <c r="H4455" t="str">
        <f t="shared" si="69"/>
        <v>INSERT INTO "TeamRanks" (team_id,team_sport_id,team_rank) VALUES (439,54,7);</v>
      </c>
    </row>
    <row r="4456" spans="2:8" x14ac:dyDescent="0.25">
      <c r="B4456" t="s">
        <v>1209</v>
      </c>
      <c r="C4456">
        <f>INDEX(NationalTeams!B:B,MATCH(B4456,NationalTeams!C:C,0))</f>
        <v>440</v>
      </c>
      <c r="D4456" t="s">
        <v>1231</v>
      </c>
      <c r="E4456">
        <f>INDEX(TeamSports!B:B,MATCH(D4456,TeamSports!C:C,0))</f>
        <v>54</v>
      </c>
      <c r="F4456">
        <f>INDEX(RanksTable!AB:AB,MATCH(B4456,RanksTable!B:B,0))</f>
        <v>7</v>
      </c>
      <c r="H4456" t="str">
        <f t="shared" si="69"/>
        <v>INSERT INTO "TeamRanks" (team_id,team_sport_id,team_rank) VALUES (440,54,7);</v>
      </c>
    </row>
    <row r="4457" spans="2:8" x14ac:dyDescent="0.25">
      <c r="B4457" t="s">
        <v>1210</v>
      </c>
      <c r="C4457">
        <f>INDEX(NationalTeams!B:B,MATCH(B4457,NationalTeams!C:C,0))</f>
        <v>441</v>
      </c>
      <c r="D4457" t="s">
        <v>1231</v>
      </c>
      <c r="E4457">
        <f>INDEX(TeamSports!B:B,MATCH(D4457,TeamSports!C:C,0))</f>
        <v>54</v>
      </c>
      <c r="F4457">
        <f>INDEX(RanksTable!AB:AB,MATCH(B4457,RanksTable!B:B,0))</f>
        <v>7</v>
      </c>
      <c r="H4457" t="str">
        <f t="shared" si="69"/>
        <v>INSERT INTO "TeamRanks" (team_id,team_sport_id,team_rank) VALUES (441,54,7);</v>
      </c>
    </row>
    <row r="4458" spans="2:8" x14ac:dyDescent="0.25">
      <c r="B4458" t="s">
        <v>1211</v>
      </c>
      <c r="C4458">
        <f>INDEX(NationalTeams!B:B,MATCH(B4458,NationalTeams!C:C,0))</f>
        <v>442</v>
      </c>
      <c r="D4458" t="s">
        <v>1231</v>
      </c>
      <c r="E4458">
        <f>INDEX(TeamSports!B:B,MATCH(D4458,TeamSports!C:C,0))</f>
        <v>54</v>
      </c>
      <c r="F4458">
        <f>INDEX(RanksTable!AB:AB,MATCH(B4458,RanksTable!B:B,0))</f>
        <v>7</v>
      </c>
      <c r="H4458" t="str">
        <f t="shared" si="69"/>
        <v>INSERT INTO "TeamRanks" (team_id,team_sport_id,team_rank) VALUES (442,54,7);</v>
      </c>
    </row>
    <row r="4459" spans="2:8" x14ac:dyDescent="0.25">
      <c r="B4459" t="s">
        <v>1212</v>
      </c>
      <c r="C4459">
        <f>INDEX(NationalTeams!B:B,MATCH(B4459,NationalTeams!C:C,0))</f>
        <v>443</v>
      </c>
      <c r="D4459" t="s">
        <v>1231</v>
      </c>
      <c r="E4459">
        <f>INDEX(TeamSports!B:B,MATCH(D4459,TeamSports!C:C,0))</f>
        <v>54</v>
      </c>
      <c r="F4459">
        <f>INDEX(RanksTable!AB:AB,MATCH(B4459,RanksTable!B:B,0))</f>
        <v>7</v>
      </c>
      <c r="H4459" t="str">
        <f t="shared" si="69"/>
        <v>INSERT INTO "TeamRanks" (team_id,team_sport_id,team_rank) VALUES (443,54,7);</v>
      </c>
    </row>
    <row r="4460" spans="2:8" x14ac:dyDescent="0.25">
      <c r="B4460" t="s">
        <v>1213</v>
      </c>
      <c r="C4460">
        <f>INDEX(NationalTeams!B:B,MATCH(B4460,NationalTeams!C:C,0))</f>
        <v>444</v>
      </c>
      <c r="D4460" t="s">
        <v>1231</v>
      </c>
      <c r="E4460">
        <f>INDEX(TeamSports!B:B,MATCH(D4460,TeamSports!C:C,0))</f>
        <v>54</v>
      </c>
      <c r="F4460">
        <f>INDEX(RanksTable!AB:AB,MATCH(B4460,RanksTable!B:B,0))</f>
        <v>7</v>
      </c>
      <c r="H4460" t="str">
        <f t="shared" si="69"/>
        <v>INSERT INTO "TeamRanks" (team_id,team_sport_id,team_rank) VALUES (444,54,7);</v>
      </c>
    </row>
    <row r="4461" spans="2:8" x14ac:dyDescent="0.25">
      <c r="B4461" t="s">
        <v>1214</v>
      </c>
      <c r="C4461">
        <f>INDEX(NationalTeams!B:B,MATCH(B4461,NationalTeams!C:C,0))</f>
        <v>445</v>
      </c>
      <c r="D4461" t="s">
        <v>1231</v>
      </c>
      <c r="E4461">
        <f>INDEX(TeamSports!B:B,MATCH(D4461,TeamSports!C:C,0))</f>
        <v>54</v>
      </c>
      <c r="F4461">
        <f>INDEX(RanksTable!AB:AB,MATCH(B4461,RanksTable!B:B,0))</f>
        <v>7</v>
      </c>
      <c r="H4461" t="str">
        <f t="shared" si="69"/>
        <v>INSERT INTO "TeamRanks" (team_id,team_sport_id,team_rank) VALUES (445,54,7);</v>
      </c>
    </row>
    <row r="4462" spans="2:8" x14ac:dyDescent="0.25">
      <c r="B4462" t="s">
        <v>1215</v>
      </c>
      <c r="C4462">
        <f>INDEX(NationalTeams!B:B,MATCH(B4462,NationalTeams!C:C,0))</f>
        <v>446</v>
      </c>
      <c r="D4462" t="s">
        <v>1231</v>
      </c>
      <c r="E4462">
        <f>INDEX(TeamSports!B:B,MATCH(D4462,TeamSports!C:C,0))</f>
        <v>54</v>
      </c>
      <c r="F4462">
        <f>INDEX(RanksTable!AB:AB,MATCH(B4462,RanksTable!B:B,0))</f>
        <v>7</v>
      </c>
      <c r="H4462" t="str">
        <f t="shared" si="69"/>
        <v>INSERT INTO "TeamRanks" (team_id,team_sport_id,team_rank) VALUES (446,54,7);</v>
      </c>
    </row>
    <row r="4463" spans="2:8" x14ac:dyDescent="0.25">
      <c r="B4463" t="s">
        <v>440</v>
      </c>
      <c r="C4463">
        <f>INDEX(NationalTeams!B:B,MATCH(B4463,NationalTeams!C:C,0))</f>
        <v>1</v>
      </c>
      <c r="D4463" t="s">
        <v>1248</v>
      </c>
      <c r="E4463">
        <f>INDEX(TeamSports!B:B,MATCH(D4463,TeamSports!C:C,0))</f>
        <v>33</v>
      </c>
      <c r="F4463">
        <f>INDEX(RanksTable!O:O,MATCH(B4463,RanksTable!B:B,0))</f>
        <v>7</v>
      </c>
      <c r="H4463" t="str">
        <f t="shared" si="69"/>
        <v>INSERT INTO "TeamRanks" (team_id,team_sport_id,team_rank) VALUES (1,33,7);</v>
      </c>
    </row>
    <row r="4464" spans="2:8" x14ac:dyDescent="0.25">
      <c r="B4464" t="s">
        <v>321</v>
      </c>
      <c r="C4464">
        <f>INDEX(NationalTeams!B:B,MATCH(B4464,NationalTeams!C:C,0))</f>
        <v>2</v>
      </c>
      <c r="D4464" t="s">
        <v>1248</v>
      </c>
      <c r="E4464">
        <f>INDEX(TeamSports!B:B,MATCH(D4464,TeamSports!C:C,0))</f>
        <v>33</v>
      </c>
      <c r="F4464">
        <f>INDEX(RanksTable!O:O,MATCH(B4464,RanksTable!B:B,0))</f>
        <v>7</v>
      </c>
      <c r="H4464" t="str">
        <f t="shared" si="69"/>
        <v>INSERT INTO "TeamRanks" (team_id,team_sport_id,team_rank) VALUES (2,33,7);</v>
      </c>
    </row>
    <row r="4465" spans="2:8" x14ac:dyDescent="0.25">
      <c r="B4465" t="s">
        <v>520</v>
      </c>
      <c r="C4465">
        <f>INDEX(NationalTeams!B:B,MATCH(B4465,NationalTeams!C:C,0))</f>
        <v>3</v>
      </c>
      <c r="D4465" t="s">
        <v>1248</v>
      </c>
      <c r="E4465">
        <f>INDEX(TeamSports!B:B,MATCH(D4465,TeamSports!C:C,0))</f>
        <v>33</v>
      </c>
      <c r="F4465">
        <f>INDEX(RanksTable!O:O,MATCH(B4465,RanksTable!B:B,0))</f>
        <v>7</v>
      </c>
      <c r="H4465" t="str">
        <f t="shared" si="69"/>
        <v>INSERT INTO "TeamRanks" (team_id,team_sport_id,team_rank) VALUES (3,33,7);</v>
      </c>
    </row>
    <row r="4466" spans="2:8" x14ac:dyDescent="0.25">
      <c r="B4466" t="s">
        <v>489</v>
      </c>
      <c r="C4466">
        <f>INDEX(NationalTeams!B:B,MATCH(B4466,NationalTeams!C:C,0))</f>
        <v>4</v>
      </c>
      <c r="D4466" t="s">
        <v>1248</v>
      </c>
      <c r="E4466">
        <f>INDEX(TeamSports!B:B,MATCH(D4466,TeamSports!C:C,0))</f>
        <v>33</v>
      </c>
      <c r="F4466">
        <f>INDEX(RanksTable!O:O,MATCH(B4466,RanksTable!B:B,0))</f>
        <v>2</v>
      </c>
      <c r="H4466" t="str">
        <f t="shared" si="69"/>
        <v>INSERT INTO "TeamRanks" (team_id,team_sport_id,team_rank) VALUES (4,33,2);</v>
      </c>
    </row>
    <row r="4467" spans="2:8" x14ac:dyDescent="0.25">
      <c r="B4467" t="s">
        <v>329</v>
      </c>
      <c r="C4467">
        <f>INDEX(NationalTeams!B:B,MATCH(B4467,NationalTeams!C:C,0))</f>
        <v>5</v>
      </c>
      <c r="D4467" t="s">
        <v>1248</v>
      </c>
      <c r="E4467">
        <f>INDEX(TeamSports!B:B,MATCH(D4467,TeamSports!C:C,0))</f>
        <v>33</v>
      </c>
      <c r="F4467">
        <f>INDEX(RanksTable!O:O,MATCH(B4467,RanksTable!B:B,0))</f>
        <v>7</v>
      </c>
      <c r="H4467" t="str">
        <f t="shared" si="69"/>
        <v>INSERT INTO "TeamRanks" (team_id,team_sport_id,team_rank) VALUES (5,33,7);</v>
      </c>
    </row>
    <row r="4468" spans="2:8" x14ac:dyDescent="0.25">
      <c r="B4468" t="s">
        <v>538</v>
      </c>
      <c r="C4468">
        <f>INDEX(NationalTeams!B:B,MATCH(B4468,NationalTeams!C:C,0))</f>
        <v>6</v>
      </c>
      <c r="D4468" t="s">
        <v>1248</v>
      </c>
      <c r="E4468">
        <f>INDEX(TeamSports!B:B,MATCH(D4468,TeamSports!C:C,0))</f>
        <v>33</v>
      </c>
      <c r="F4468">
        <f>INDEX(RanksTable!O:O,MATCH(B4468,RanksTable!B:B,0))</f>
        <v>7</v>
      </c>
      <c r="H4468" t="str">
        <f t="shared" si="69"/>
        <v>INSERT INTO "TeamRanks" (team_id,team_sport_id,team_rank) VALUES (6,33,7);</v>
      </c>
    </row>
    <row r="4469" spans="2:8" x14ac:dyDescent="0.25">
      <c r="B4469" t="s">
        <v>357</v>
      </c>
      <c r="C4469">
        <f>INDEX(NationalTeams!B:B,MATCH(B4469,NationalTeams!C:C,0))</f>
        <v>7</v>
      </c>
      <c r="D4469" t="s">
        <v>1248</v>
      </c>
      <c r="E4469">
        <f>INDEX(TeamSports!B:B,MATCH(D4469,TeamSports!C:C,0))</f>
        <v>33</v>
      </c>
      <c r="F4469">
        <f>INDEX(RanksTable!O:O,MATCH(B4469,RanksTable!B:B,0))</f>
        <v>7</v>
      </c>
      <c r="H4469" t="str">
        <f t="shared" si="69"/>
        <v>INSERT INTO "TeamRanks" (team_id,team_sport_id,team_rank) VALUES (7,33,7);</v>
      </c>
    </row>
    <row r="4470" spans="2:8" x14ac:dyDescent="0.25">
      <c r="B4470" t="s">
        <v>420</v>
      </c>
      <c r="C4470">
        <f>INDEX(NationalTeams!B:B,MATCH(B4470,NationalTeams!C:C,0))</f>
        <v>8</v>
      </c>
      <c r="D4470" t="s">
        <v>1248</v>
      </c>
      <c r="E4470">
        <f>INDEX(TeamSports!B:B,MATCH(D4470,TeamSports!C:C,0))</f>
        <v>33</v>
      </c>
      <c r="F4470">
        <f>INDEX(RanksTable!O:O,MATCH(B4470,RanksTable!B:B,0))</f>
        <v>7</v>
      </c>
      <c r="H4470" t="str">
        <f t="shared" si="69"/>
        <v>INSERT INTO "TeamRanks" (team_id,team_sport_id,team_rank) VALUES (8,33,7);</v>
      </c>
    </row>
    <row r="4471" spans="2:8" x14ac:dyDescent="0.25">
      <c r="B4471" t="s">
        <v>400</v>
      </c>
      <c r="C4471">
        <f>INDEX(NationalTeams!B:B,MATCH(B4471,NationalTeams!C:C,0))</f>
        <v>9</v>
      </c>
      <c r="D4471" t="s">
        <v>1248</v>
      </c>
      <c r="E4471">
        <f>INDEX(TeamSports!B:B,MATCH(D4471,TeamSports!C:C,0))</f>
        <v>33</v>
      </c>
      <c r="F4471">
        <f>INDEX(RanksTable!O:O,MATCH(B4471,RanksTable!B:B,0))</f>
        <v>7</v>
      </c>
      <c r="H4471" t="str">
        <f t="shared" si="69"/>
        <v>INSERT INTO "TeamRanks" (team_id,team_sport_id,team_rank) VALUES (9,33,7);</v>
      </c>
    </row>
    <row r="4472" spans="2:8" x14ac:dyDescent="0.25">
      <c r="B4472" t="s">
        <v>428</v>
      </c>
      <c r="C4472">
        <f>INDEX(NationalTeams!B:B,MATCH(B4472,NationalTeams!C:C,0))</f>
        <v>10</v>
      </c>
      <c r="D4472" t="s">
        <v>1248</v>
      </c>
      <c r="E4472">
        <f>INDEX(TeamSports!B:B,MATCH(D4472,TeamSports!C:C,0))</f>
        <v>33</v>
      </c>
      <c r="F4472">
        <f>INDEX(RanksTable!O:O,MATCH(B4472,RanksTable!B:B,0))</f>
        <v>7</v>
      </c>
      <c r="H4472" t="str">
        <f t="shared" si="69"/>
        <v>INSERT INTO "TeamRanks" (team_id,team_sport_id,team_rank) VALUES (10,33,7);</v>
      </c>
    </row>
    <row r="4473" spans="2:8" x14ac:dyDescent="0.25">
      <c r="B4473" t="s">
        <v>324</v>
      </c>
      <c r="C4473">
        <f>INDEX(NationalTeams!B:B,MATCH(B4473,NationalTeams!C:C,0))</f>
        <v>11</v>
      </c>
      <c r="D4473" t="s">
        <v>1248</v>
      </c>
      <c r="E4473">
        <f>INDEX(TeamSports!B:B,MATCH(D4473,TeamSports!C:C,0))</f>
        <v>33</v>
      </c>
      <c r="F4473">
        <f>INDEX(RanksTable!O:O,MATCH(B4473,RanksTable!B:B,0))</f>
        <v>7</v>
      </c>
      <c r="H4473" t="str">
        <f t="shared" si="69"/>
        <v>INSERT INTO "TeamRanks" (team_id,team_sport_id,team_rank) VALUES (11,33,7);</v>
      </c>
    </row>
    <row r="4474" spans="2:8" x14ac:dyDescent="0.25">
      <c r="B4474" t="s">
        <v>376</v>
      </c>
      <c r="C4474">
        <f>INDEX(NationalTeams!B:B,MATCH(B4474,NationalTeams!C:C,0))</f>
        <v>12</v>
      </c>
      <c r="D4474" t="s">
        <v>1248</v>
      </c>
      <c r="E4474">
        <f>INDEX(TeamSports!B:B,MATCH(D4474,TeamSports!C:C,0))</f>
        <v>33</v>
      </c>
      <c r="F4474">
        <f>INDEX(RanksTable!O:O,MATCH(B4474,RanksTable!B:B,0))</f>
        <v>3</v>
      </c>
      <c r="H4474" t="str">
        <f t="shared" si="69"/>
        <v>INSERT INTO "TeamRanks" (team_id,team_sport_id,team_rank) VALUES (12,33,3);</v>
      </c>
    </row>
    <row r="4475" spans="2:8" x14ac:dyDescent="0.25">
      <c r="B4475" t="s">
        <v>529</v>
      </c>
      <c r="C4475">
        <f>INDEX(NationalTeams!B:B,MATCH(B4475,NationalTeams!C:C,0))</f>
        <v>13</v>
      </c>
      <c r="D4475" t="s">
        <v>1248</v>
      </c>
      <c r="E4475">
        <f>INDEX(TeamSports!B:B,MATCH(D4475,TeamSports!C:C,0))</f>
        <v>33</v>
      </c>
      <c r="F4475">
        <f>INDEX(RanksTable!O:O,MATCH(B4475,RanksTable!B:B,0))</f>
        <v>7</v>
      </c>
      <c r="H4475" t="str">
        <f t="shared" si="69"/>
        <v>INSERT INTO "TeamRanks" (team_id,team_sport_id,team_rank) VALUES (13,33,7);</v>
      </c>
    </row>
    <row r="4476" spans="2:8" x14ac:dyDescent="0.25">
      <c r="B4476" t="s">
        <v>415</v>
      </c>
      <c r="C4476">
        <f>INDEX(NationalTeams!B:B,MATCH(B4476,NationalTeams!C:C,0))</f>
        <v>14</v>
      </c>
      <c r="D4476" t="s">
        <v>1248</v>
      </c>
      <c r="E4476">
        <f>INDEX(TeamSports!B:B,MATCH(D4476,TeamSports!C:C,0))</f>
        <v>33</v>
      </c>
      <c r="F4476">
        <f>INDEX(RanksTable!O:O,MATCH(B4476,RanksTable!B:B,0))</f>
        <v>7</v>
      </c>
      <c r="H4476" t="str">
        <f t="shared" si="69"/>
        <v>INSERT INTO "TeamRanks" (team_id,team_sport_id,team_rank) VALUES (14,33,7);</v>
      </c>
    </row>
    <row r="4477" spans="2:8" x14ac:dyDescent="0.25">
      <c r="B4477" t="s">
        <v>424</v>
      </c>
      <c r="C4477">
        <f>INDEX(NationalTeams!B:B,MATCH(B4477,NationalTeams!C:C,0))</f>
        <v>15</v>
      </c>
      <c r="D4477" t="s">
        <v>1248</v>
      </c>
      <c r="E4477">
        <f>INDEX(TeamSports!B:B,MATCH(D4477,TeamSports!C:C,0))</f>
        <v>33</v>
      </c>
      <c r="F4477">
        <f>INDEX(RanksTable!O:O,MATCH(B4477,RanksTable!B:B,0))</f>
        <v>7</v>
      </c>
      <c r="H4477" t="str">
        <f t="shared" si="69"/>
        <v>INSERT INTO "TeamRanks" (team_id,team_sport_id,team_rank) VALUES (15,33,7);</v>
      </c>
    </row>
    <row r="4478" spans="2:8" x14ac:dyDescent="0.25">
      <c r="B4478" t="s">
        <v>426</v>
      </c>
      <c r="C4478">
        <f>INDEX(NationalTeams!B:B,MATCH(B4478,NationalTeams!C:C,0))</f>
        <v>16</v>
      </c>
      <c r="D4478" t="s">
        <v>1248</v>
      </c>
      <c r="E4478">
        <f>INDEX(TeamSports!B:B,MATCH(D4478,TeamSports!C:C,0))</f>
        <v>33</v>
      </c>
      <c r="F4478">
        <f>INDEX(RanksTable!O:O,MATCH(B4478,RanksTable!B:B,0))</f>
        <v>3</v>
      </c>
      <c r="H4478" t="str">
        <f t="shared" si="69"/>
        <v>INSERT INTO "TeamRanks" (team_id,team_sport_id,team_rank) VALUES (16,33,3);</v>
      </c>
    </row>
    <row r="4479" spans="2:8" x14ac:dyDescent="0.25">
      <c r="B4479" t="s">
        <v>514</v>
      </c>
      <c r="C4479">
        <f>INDEX(NationalTeams!B:B,MATCH(B4479,NationalTeams!C:C,0))</f>
        <v>17</v>
      </c>
      <c r="D4479" t="s">
        <v>1248</v>
      </c>
      <c r="E4479">
        <f>INDEX(TeamSports!B:B,MATCH(D4479,TeamSports!C:C,0))</f>
        <v>33</v>
      </c>
      <c r="F4479">
        <f>INDEX(RanksTable!O:O,MATCH(B4479,RanksTable!B:B,0))</f>
        <v>3</v>
      </c>
      <c r="H4479" t="str">
        <f t="shared" si="69"/>
        <v>INSERT INTO "TeamRanks" (team_id,team_sport_id,team_rank) VALUES (17,33,3);</v>
      </c>
    </row>
    <row r="4480" spans="2:8" x14ac:dyDescent="0.25">
      <c r="B4480" t="s">
        <v>535</v>
      </c>
      <c r="C4480">
        <f>INDEX(NationalTeams!B:B,MATCH(B4480,NationalTeams!C:C,0))</f>
        <v>18</v>
      </c>
      <c r="D4480" t="s">
        <v>1248</v>
      </c>
      <c r="E4480">
        <f>INDEX(TeamSports!B:B,MATCH(D4480,TeamSports!C:C,0))</f>
        <v>33</v>
      </c>
      <c r="F4480">
        <f>INDEX(RanksTable!O:O,MATCH(B4480,RanksTable!B:B,0))</f>
        <v>7</v>
      </c>
      <c r="H4480" t="str">
        <f t="shared" si="69"/>
        <v>INSERT INTO "TeamRanks" (team_id,team_sport_id,team_rank) VALUES (18,33,7);</v>
      </c>
    </row>
    <row r="4481" spans="2:8" x14ac:dyDescent="0.25">
      <c r="B4481" t="s">
        <v>419</v>
      </c>
      <c r="C4481">
        <f>INDEX(NationalTeams!B:B,MATCH(B4481,NationalTeams!C:C,0))</f>
        <v>19</v>
      </c>
      <c r="D4481" t="s">
        <v>1248</v>
      </c>
      <c r="E4481">
        <f>INDEX(TeamSports!B:B,MATCH(D4481,TeamSports!C:C,0))</f>
        <v>33</v>
      </c>
      <c r="F4481">
        <f>INDEX(RanksTable!O:O,MATCH(B4481,RanksTable!B:B,0))</f>
        <v>7</v>
      </c>
      <c r="H4481" t="str">
        <f t="shared" si="69"/>
        <v>INSERT INTO "TeamRanks" (team_id,team_sport_id,team_rank) VALUES (19,33,7);</v>
      </c>
    </row>
    <row r="4482" spans="2:8" x14ac:dyDescent="0.25">
      <c r="B4482" t="s">
        <v>433</v>
      </c>
      <c r="C4482">
        <f>INDEX(NationalTeams!B:B,MATCH(B4482,NationalTeams!C:C,0))</f>
        <v>20</v>
      </c>
      <c r="D4482" t="s">
        <v>1248</v>
      </c>
      <c r="E4482">
        <f>INDEX(TeamSports!B:B,MATCH(D4482,TeamSports!C:C,0))</f>
        <v>33</v>
      </c>
      <c r="F4482">
        <f>INDEX(RanksTable!O:O,MATCH(B4482,RanksTable!B:B,0))</f>
        <v>6</v>
      </c>
      <c r="H4482" t="str">
        <f t="shared" si="69"/>
        <v>INSERT INTO "TeamRanks" (team_id,team_sport_id,team_rank) VALUES (20,33,6);</v>
      </c>
    </row>
    <row r="4483" spans="2:8" x14ac:dyDescent="0.25">
      <c r="B4483" t="s">
        <v>465</v>
      </c>
      <c r="C4483">
        <f>INDEX(NationalTeams!B:B,MATCH(B4483,NationalTeams!C:C,0))</f>
        <v>21</v>
      </c>
      <c r="D4483" t="s">
        <v>1248</v>
      </c>
      <c r="E4483">
        <f>INDEX(TeamSports!B:B,MATCH(D4483,TeamSports!C:C,0))</f>
        <v>33</v>
      </c>
      <c r="F4483">
        <f>INDEX(RanksTable!O:O,MATCH(B4483,RanksTable!B:B,0))</f>
        <v>7</v>
      </c>
      <c r="H4483" t="str">
        <f t="shared" si="69"/>
        <v>INSERT INTO "TeamRanks" (team_id,team_sport_id,team_rank) VALUES (21,33,7);</v>
      </c>
    </row>
    <row r="4484" spans="2:8" x14ac:dyDescent="0.25">
      <c r="B4484" t="s">
        <v>408</v>
      </c>
      <c r="C4484">
        <f>INDEX(NationalTeams!B:B,MATCH(B4484,NationalTeams!C:C,0))</f>
        <v>22</v>
      </c>
      <c r="D4484" t="s">
        <v>1248</v>
      </c>
      <c r="E4484">
        <f>INDEX(TeamSports!B:B,MATCH(D4484,TeamSports!C:C,0))</f>
        <v>33</v>
      </c>
      <c r="F4484">
        <f>INDEX(RanksTable!O:O,MATCH(B4484,RanksTable!B:B,0))</f>
        <v>7</v>
      </c>
      <c r="H4484" t="str">
        <f t="shared" ref="H4484:H4547" si="70">_xlfn.CONCAT($H$1,$L$1,$C$1,$L$1," ",$J$1,$C$2,$N$1,$E$2,$N$1,$F$2,$K$1,$I$1,$J$1,C4484,$N$1,E4484,$N$1,F4484,$K$1,$O$1)</f>
        <v>INSERT INTO "TeamRanks" (team_id,team_sport_id,team_rank) VALUES (22,33,7);</v>
      </c>
    </row>
    <row r="4485" spans="2:8" x14ac:dyDescent="0.25">
      <c r="B4485" t="s">
        <v>505</v>
      </c>
      <c r="C4485">
        <f>INDEX(NationalTeams!B:B,MATCH(B4485,NationalTeams!C:C,0))</f>
        <v>23</v>
      </c>
      <c r="D4485" t="s">
        <v>1248</v>
      </c>
      <c r="E4485">
        <f>INDEX(TeamSports!B:B,MATCH(D4485,TeamSports!C:C,0))</f>
        <v>33</v>
      </c>
      <c r="F4485">
        <f>INDEX(RanksTable!O:O,MATCH(B4485,RanksTable!B:B,0))</f>
        <v>4</v>
      </c>
      <c r="H4485" t="str">
        <f t="shared" si="70"/>
        <v>INSERT INTO "TeamRanks" (team_id,team_sport_id,team_rank) VALUES (23,33,4);</v>
      </c>
    </row>
    <row r="4486" spans="2:8" x14ac:dyDescent="0.25">
      <c r="B4486" t="s">
        <v>334</v>
      </c>
      <c r="C4486">
        <f>INDEX(NationalTeams!B:B,MATCH(B4486,NationalTeams!C:C,0))</f>
        <v>24</v>
      </c>
      <c r="D4486" t="s">
        <v>1248</v>
      </c>
      <c r="E4486">
        <f>INDEX(TeamSports!B:B,MATCH(D4486,TeamSports!C:C,0))</f>
        <v>33</v>
      </c>
      <c r="F4486">
        <f>INDEX(RanksTable!O:O,MATCH(B4486,RanksTable!B:B,0))</f>
        <v>6</v>
      </c>
      <c r="H4486" t="str">
        <f t="shared" si="70"/>
        <v>INSERT INTO "TeamRanks" (team_id,team_sport_id,team_rank) VALUES (24,33,6);</v>
      </c>
    </row>
    <row r="4487" spans="2:8" x14ac:dyDescent="0.25">
      <c r="B4487" t="s">
        <v>337</v>
      </c>
      <c r="C4487">
        <f>INDEX(NationalTeams!B:B,MATCH(B4487,NationalTeams!C:C,0))</f>
        <v>25</v>
      </c>
      <c r="D4487" t="s">
        <v>1248</v>
      </c>
      <c r="E4487">
        <f>INDEX(TeamSports!B:B,MATCH(D4487,TeamSports!C:C,0))</f>
        <v>33</v>
      </c>
      <c r="F4487">
        <f>INDEX(RanksTable!O:O,MATCH(B4487,RanksTable!B:B,0))</f>
        <v>6</v>
      </c>
      <c r="H4487" t="str">
        <f t="shared" si="70"/>
        <v>INSERT INTO "TeamRanks" (team_id,team_sport_id,team_rank) VALUES (25,33,6);</v>
      </c>
    </row>
    <row r="4488" spans="2:8" x14ac:dyDescent="0.25">
      <c r="B4488" t="s">
        <v>403</v>
      </c>
      <c r="C4488">
        <f>INDEX(NationalTeams!B:B,MATCH(B4488,NationalTeams!C:C,0))</f>
        <v>26</v>
      </c>
      <c r="D4488" t="s">
        <v>1248</v>
      </c>
      <c r="E4488">
        <f>INDEX(TeamSports!B:B,MATCH(D4488,TeamSports!C:C,0))</f>
        <v>33</v>
      </c>
      <c r="F4488">
        <f>INDEX(RanksTable!O:O,MATCH(B4488,RanksTable!B:B,0))</f>
        <v>7</v>
      </c>
      <c r="H4488" t="str">
        <f t="shared" si="70"/>
        <v>INSERT INTO "TeamRanks" (team_id,team_sport_id,team_rank) VALUES (26,33,7);</v>
      </c>
    </row>
    <row r="4489" spans="2:8" x14ac:dyDescent="0.25">
      <c r="B4489" t="s">
        <v>525</v>
      </c>
      <c r="C4489">
        <f>INDEX(NationalTeams!B:B,MATCH(B4489,NationalTeams!C:C,0))</f>
        <v>27</v>
      </c>
      <c r="D4489" t="s">
        <v>1248</v>
      </c>
      <c r="E4489">
        <f>INDEX(TeamSports!B:B,MATCH(D4489,TeamSports!C:C,0))</f>
        <v>33</v>
      </c>
      <c r="F4489">
        <f>INDEX(RanksTable!O:O,MATCH(B4489,RanksTable!B:B,0))</f>
        <v>7</v>
      </c>
      <c r="H4489" t="str">
        <f t="shared" si="70"/>
        <v>INSERT INTO "TeamRanks" (team_id,team_sport_id,team_rank) VALUES (27,33,7);</v>
      </c>
    </row>
    <row r="4490" spans="2:8" x14ac:dyDescent="0.25">
      <c r="B4490" t="s">
        <v>453</v>
      </c>
      <c r="C4490">
        <f>INDEX(NationalTeams!B:B,MATCH(B4490,NationalTeams!C:C,0))</f>
        <v>28</v>
      </c>
      <c r="D4490" t="s">
        <v>1248</v>
      </c>
      <c r="E4490">
        <f>INDEX(TeamSports!B:B,MATCH(D4490,TeamSports!C:C,0))</f>
        <v>33</v>
      </c>
      <c r="F4490">
        <f>INDEX(RanksTable!O:O,MATCH(B4490,RanksTable!B:B,0))</f>
        <v>7</v>
      </c>
      <c r="H4490" t="str">
        <f t="shared" si="70"/>
        <v>INSERT INTO "TeamRanks" (team_id,team_sport_id,team_rank) VALUES (28,33,7);</v>
      </c>
    </row>
    <row r="4491" spans="2:8" x14ac:dyDescent="0.25">
      <c r="B4491" t="s">
        <v>353</v>
      </c>
      <c r="C4491">
        <f>INDEX(NationalTeams!B:B,MATCH(B4491,NationalTeams!C:C,0))</f>
        <v>29</v>
      </c>
      <c r="D4491" t="s">
        <v>1248</v>
      </c>
      <c r="E4491">
        <f>INDEX(TeamSports!B:B,MATCH(D4491,TeamSports!C:C,0))</f>
        <v>33</v>
      </c>
      <c r="F4491">
        <f>INDEX(RanksTable!O:O,MATCH(B4491,RanksTable!B:B,0))</f>
        <v>7</v>
      </c>
      <c r="H4491" t="str">
        <f t="shared" si="70"/>
        <v>INSERT INTO "TeamRanks" (team_id,team_sport_id,team_rank) VALUES (29,33,7);</v>
      </c>
    </row>
    <row r="4492" spans="2:8" x14ac:dyDescent="0.25">
      <c r="B4492" t="s">
        <v>516</v>
      </c>
      <c r="C4492">
        <f>INDEX(NationalTeams!B:B,MATCH(B4492,NationalTeams!C:C,0))</f>
        <v>30</v>
      </c>
      <c r="D4492" t="s">
        <v>1248</v>
      </c>
      <c r="E4492">
        <f>INDEX(TeamSports!B:B,MATCH(D4492,TeamSports!C:C,0))</f>
        <v>33</v>
      </c>
      <c r="F4492">
        <f>INDEX(RanksTable!O:O,MATCH(B4492,RanksTable!B:B,0))</f>
        <v>7</v>
      </c>
      <c r="H4492" t="str">
        <f t="shared" si="70"/>
        <v>INSERT INTO "TeamRanks" (team_id,team_sport_id,team_rank) VALUES (30,33,7);</v>
      </c>
    </row>
    <row r="4493" spans="2:8" x14ac:dyDescent="0.25">
      <c r="B4493" t="s">
        <v>340</v>
      </c>
      <c r="C4493">
        <f>INDEX(NationalTeams!B:B,MATCH(B4493,NationalTeams!C:C,0))</f>
        <v>31</v>
      </c>
      <c r="D4493" t="s">
        <v>1248</v>
      </c>
      <c r="E4493">
        <f>INDEX(TeamSports!B:B,MATCH(D4493,TeamSports!C:C,0))</f>
        <v>33</v>
      </c>
      <c r="F4493">
        <f>INDEX(RanksTable!O:O,MATCH(B4493,RanksTable!B:B,0))</f>
        <v>7</v>
      </c>
      <c r="H4493" t="str">
        <f t="shared" si="70"/>
        <v>INSERT INTO "TeamRanks" (team_id,team_sport_id,team_rank) VALUES (31,33,7);</v>
      </c>
    </row>
    <row r="4494" spans="2:8" x14ac:dyDescent="0.25">
      <c r="B4494" t="s">
        <v>327</v>
      </c>
      <c r="C4494">
        <f>INDEX(NationalTeams!B:B,MATCH(B4494,NationalTeams!C:C,0))</f>
        <v>32</v>
      </c>
      <c r="D4494" t="s">
        <v>1248</v>
      </c>
      <c r="E4494">
        <f>INDEX(TeamSports!B:B,MATCH(D4494,TeamSports!C:C,0))</f>
        <v>33</v>
      </c>
      <c r="F4494">
        <f>INDEX(RanksTable!O:O,MATCH(B4494,RanksTable!B:B,0))</f>
        <v>1</v>
      </c>
      <c r="H4494" t="str">
        <f t="shared" si="70"/>
        <v>INSERT INTO "TeamRanks" (team_id,team_sport_id,team_rank) VALUES (32,33,1);</v>
      </c>
    </row>
    <row r="4495" spans="2:8" x14ac:dyDescent="0.25">
      <c r="B4495" t="s">
        <v>478</v>
      </c>
      <c r="C4495">
        <f>INDEX(NationalTeams!B:B,MATCH(B4495,NationalTeams!C:C,0))</f>
        <v>33</v>
      </c>
      <c r="D4495" t="s">
        <v>1248</v>
      </c>
      <c r="E4495">
        <f>INDEX(TeamSports!B:B,MATCH(D4495,TeamSports!C:C,0))</f>
        <v>33</v>
      </c>
      <c r="F4495">
        <f>INDEX(RanksTable!O:O,MATCH(B4495,RanksTable!B:B,0))</f>
        <v>7</v>
      </c>
      <c r="H4495" t="str">
        <f t="shared" si="70"/>
        <v>INSERT INTO "TeamRanks" (team_id,team_sport_id,team_rank) VALUES (33,33,7);</v>
      </c>
    </row>
    <row r="4496" spans="2:8" x14ac:dyDescent="0.25">
      <c r="B4496" t="s">
        <v>510</v>
      </c>
      <c r="C4496">
        <f>INDEX(NationalTeams!B:B,MATCH(B4496,NationalTeams!C:C,0))</f>
        <v>34</v>
      </c>
      <c r="D4496" t="s">
        <v>1248</v>
      </c>
      <c r="E4496">
        <f>INDEX(TeamSports!B:B,MATCH(D4496,TeamSports!C:C,0))</f>
        <v>33</v>
      </c>
      <c r="F4496">
        <f>INDEX(RanksTable!O:O,MATCH(B4496,RanksTable!B:B,0))</f>
        <v>7</v>
      </c>
      <c r="H4496" t="str">
        <f t="shared" si="70"/>
        <v>INSERT INTO "TeamRanks" (team_id,team_sport_id,team_rank) VALUES (34,33,7);</v>
      </c>
    </row>
    <row r="4497" spans="2:8" x14ac:dyDescent="0.25">
      <c r="B4497" t="s">
        <v>366</v>
      </c>
      <c r="C4497">
        <f>INDEX(NationalTeams!B:B,MATCH(B4497,NationalTeams!C:C,0))</f>
        <v>35</v>
      </c>
      <c r="D4497" t="s">
        <v>1248</v>
      </c>
      <c r="E4497">
        <f>INDEX(TeamSports!B:B,MATCH(D4497,TeamSports!C:C,0))</f>
        <v>33</v>
      </c>
      <c r="F4497">
        <f>INDEX(RanksTable!O:O,MATCH(B4497,RanksTable!B:B,0))</f>
        <v>7</v>
      </c>
      <c r="H4497" t="str">
        <f t="shared" si="70"/>
        <v>INSERT INTO "TeamRanks" (team_id,team_sport_id,team_rank) VALUES (35,33,7);</v>
      </c>
    </row>
    <row r="4498" spans="2:8" x14ac:dyDescent="0.25">
      <c r="B4498" t="s">
        <v>341</v>
      </c>
      <c r="C4498">
        <f>INDEX(NationalTeams!B:B,MATCH(B4498,NationalTeams!C:C,0))</f>
        <v>36</v>
      </c>
      <c r="D4498" t="s">
        <v>1248</v>
      </c>
      <c r="E4498">
        <f>INDEX(TeamSports!B:B,MATCH(D4498,TeamSports!C:C,0))</f>
        <v>33</v>
      </c>
      <c r="F4498">
        <f>INDEX(RanksTable!O:O,MATCH(B4498,RanksTable!B:B,0))</f>
        <v>7</v>
      </c>
      <c r="H4498" t="str">
        <f t="shared" si="70"/>
        <v>INSERT INTO "TeamRanks" (team_id,team_sport_id,team_rank) VALUES (36,33,7);</v>
      </c>
    </row>
    <row r="4499" spans="2:8" x14ac:dyDescent="0.25">
      <c r="B4499" t="s">
        <v>454</v>
      </c>
      <c r="C4499">
        <f>INDEX(NationalTeams!B:B,MATCH(B4499,NationalTeams!C:C,0))</f>
        <v>37</v>
      </c>
      <c r="D4499" t="s">
        <v>1248</v>
      </c>
      <c r="E4499">
        <f>INDEX(TeamSports!B:B,MATCH(D4499,TeamSports!C:C,0))</f>
        <v>33</v>
      </c>
      <c r="F4499">
        <f>INDEX(RanksTable!O:O,MATCH(B4499,RanksTable!B:B,0))</f>
        <v>7</v>
      </c>
      <c r="H4499" t="str">
        <f t="shared" si="70"/>
        <v>INSERT INTO "TeamRanks" (team_id,team_sport_id,team_rank) VALUES (37,33,7);</v>
      </c>
    </row>
    <row r="4500" spans="2:8" x14ac:dyDescent="0.25">
      <c r="B4500" t="s">
        <v>371</v>
      </c>
      <c r="C4500">
        <f>INDEX(NationalTeams!B:B,MATCH(B4500,NationalTeams!C:C,0))</f>
        <v>38</v>
      </c>
      <c r="D4500" t="s">
        <v>1248</v>
      </c>
      <c r="E4500">
        <f>INDEX(TeamSports!B:B,MATCH(D4500,TeamSports!C:C,0))</f>
        <v>33</v>
      </c>
      <c r="F4500">
        <f>INDEX(RanksTable!O:O,MATCH(B4500,RanksTable!B:B,0))</f>
        <v>7</v>
      </c>
      <c r="H4500" t="str">
        <f t="shared" si="70"/>
        <v>INSERT INTO "TeamRanks" (team_id,team_sport_id,team_rank) VALUES (38,33,7);</v>
      </c>
    </row>
    <row r="4501" spans="2:8" x14ac:dyDescent="0.25">
      <c r="B4501" t="s">
        <v>462</v>
      </c>
      <c r="C4501">
        <f>INDEX(NationalTeams!B:B,MATCH(B4501,NationalTeams!C:C,0))</f>
        <v>39</v>
      </c>
      <c r="D4501" t="s">
        <v>1248</v>
      </c>
      <c r="E4501">
        <f>INDEX(TeamSports!B:B,MATCH(D4501,TeamSports!C:C,0))</f>
        <v>33</v>
      </c>
      <c r="F4501">
        <f>INDEX(RanksTable!O:O,MATCH(B4501,RanksTable!B:B,0))</f>
        <v>7</v>
      </c>
      <c r="H4501" t="str">
        <f t="shared" si="70"/>
        <v>INSERT INTO "TeamRanks" (team_id,team_sport_id,team_rank) VALUES (39,33,7);</v>
      </c>
    </row>
    <row r="4502" spans="2:8" x14ac:dyDescent="0.25">
      <c r="B4502" t="s">
        <v>322</v>
      </c>
      <c r="C4502">
        <f>INDEX(NationalTeams!B:B,MATCH(B4502,NationalTeams!C:C,0))</f>
        <v>40</v>
      </c>
      <c r="D4502" t="s">
        <v>1248</v>
      </c>
      <c r="E4502">
        <f>INDEX(TeamSports!B:B,MATCH(D4502,TeamSports!C:C,0))</f>
        <v>33</v>
      </c>
      <c r="F4502">
        <f>INDEX(RanksTable!O:O,MATCH(B4502,RanksTable!B:B,0))</f>
        <v>7</v>
      </c>
      <c r="H4502" t="str">
        <f t="shared" si="70"/>
        <v>INSERT INTO "TeamRanks" (team_id,team_sport_id,team_rank) VALUES (40,33,7);</v>
      </c>
    </row>
    <row r="4503" spans="2:8" x14ac:dyDescent="0.25">
      <c r="B4503" t="s">
        <v>355</v>
      </c>
      <c r="C4503">
        <f>INDEX(NationalTeams!B:B,MATCH(B4503,NationalTeams!C:C,0))</f>
        <v>41</v>
      </c>
      <c r="D4503" t="s">
        <v>1248</v>
      </c>
      <c r="E4503">
        <f>INDEX(TeamSports!B:B,MATCH(D4503,TeamSports!C:C,0))</f>
        <v>33</v>
      </c>
      <c r="F4503">
        <f>INDEX(RanksTable!O:O,MATCH(B4503,RanksTable!B:B,0))</f>
        <v>3</v>
      </c>
      <c r="H4503" t="str">
        <f t="shared" si="70"/>
        <v>INSERT INTO "TeamRanks" (team_id,team_sport_id,team_rank) VALUES (41,33,3);</v>
      </c>
    </row>
    <row r="4504" spans="2:8" x14ac:dyDescent="0.25">
      <c r="B4504" t="s">
        <v>344</v>
      </c>
      <c r="C4504">
        <f>INDEX(NationalTeams!B:B,MATCH(B4504,NationalTeams!C:C,0))</f>
        <v>42</v>
      </c>
      <c r="D4504" t="s">
        <v>1248</v>
      </c>
      <c r="E4504">
        <f>INDEX(TeamSports!B:B,MATCH(D4504,TeamSports!C:C,0))</f>
        <v>33</v>
      </c>
      <c r="F4504">
        <f>INDEX(RanksTable!O:O,MATCH(B4504,RanksTable!B:B,0))</f>
        <v>7</v>
      </c>
      <c r="H4504" t="str">
        <f t="shared" si="70"/>
        <v>INSERT INTO "TeamRanks" (team_id,team_sport_id,team_rank) VALUES (42,33,7);</v>
      </c>
    </row>
    <row r="4505" spans="2:8" x14ac:dyDescent="0.25">
      <c r="B4505" t="s">
        <v>330</v>
      </c>
      <c r="C4505">
        <f>INDEX(NationalTeams!B:B,MATCH(B4505,NationalTeams!C:C,0))</f>
        <v>43</v>
      </c>
      <c r="D4505" t="s">
        <v>1248</v>
      </c>
      <c r="E4505">
        <f>INDEX(TeamSports!B:B,MATCH(D4505,TeamSports!C:C,0))</f>
        <v>33</v>
      </c>
      <c r="F4505">
        <f>INDEX(RanksTable!O:O,MATCH(B4505,RanksTable!B:B,0))</f>
        <v>3</v>
      </c>
      <c r="H4505" t="str">
        <f t="shared" si="70"/>
        <v>INSERT INTO "TeamRanks" (team_id,team_sport_id,team_rank) VALUES (43,33,3);</v>
      </c>
    </row>
    <row r="4506" spans="2:8" x14ac:dyDescent="0.25">
      <c r="B4506" t="s">
        <v>429</v>
      </c>
      <c r="C4506">
        <f>INDEX(NationalTeams!B:B,MATCH(B4506,NationalTeams!C:C,0))</f>
        <v>44</v>
      </c>
      <c r="D4506" t="s">
        <v>1248</v>
      </c>
      <c r="E4506">
        <f>INDEX(TeamSports!B:B,MATCH(D4506,TeamSports!C:C,0))</f>
        <v>33</v>
      </c>
      <c r="F4506">
        <f>INDEX(RanksTable!O:O,MATCH(B4506,RanksTable!B:B,0))</f>
        <v>7</v>
      </c>
      <c r="H4506" t="str">
        <f t="shared" si="70"/>
        <v>INSERT INTO "TeamRanks" (team_id,team_sport_id,team_rank) VALUES (44,33,7);</v>
      </c>
    </row>
    <row r="4507" spans="2:8" x14ac:dyDescent="0.25">
      <c r="B4507" t="s">
        <v>534</v>
      </c>
      <c r="C4507">
        <f>INDEX(NationalTeams!B:B,MATCH(B4507,NationalTeams!C:C,0))</f>
        <v>45</v>
      </c>
      <c r="D4507" t="s">
        <v>1248</v>
      </c>
      <c r="E4507">
        <f>INDEX(TeamSports!B:B,MATCH(D4507,TeamSports!C:C,0))</f>
        <v>33</v>
      </c>
      <c r="F4507">
        <f>INDEX(RanksTable!O:O,MATCH(B4507,RanksTable!B:B,0))</f>
        <v>7</v>
      </c>
      <c r="H4507" t="str">
        <f t="shared" si="70"/>
        <v>INSERT INTO "TeamRanks" (team_id,team_sport_id,team_rank) VALUES (45,33,7);</v>
      </c>
    </row>
    <row r="4508" spans="2:8" x14ac:dyDescent="0.25">
      <c r="B4508" t="s">
        <v>328</v>
      </c>
      <c r="C4508">
        <f>INDEX(NationalTeams!B:B,MATCH(B4508,NationalTeams!C:C,0))</f>
        <v>46</v>
      </c>
      <c r="D4508" t="s">
        <v>1248</v>
      </c>
      <c r="E4508">
        <f>INDEX(TeamSports!B:B,MATCH(D4508,TeamSports!C:C,0))</f>
        <v>33</v>
      </c>
      <c r="F4508">
        <f>INDEX(RanksTable!O:O,MATCH(B4508,RanksTable!B:B,0))</f>
        <v>7</v>
      </c>
      <c r="H4508" t="str">
        <f t="shared" si="70"/>
        <v>INSERT INTO "TeamRanks" (team_id,team_sport_id,team_rank) VALUES (46,33,7);</v>
      </c>
    </row>
    <row r="4509" spans="2:8" x14ac:dyDescent="0.25">
      <c r="B4509" t="s">
        <v>368</v>
      </c>
      <c r="C4509">
        <f>INDEX(NationalTeams!B:B,MATCH(B4509,NationalTeams!C:C,0))</f>
        <v>47</v>
      </c>
      <c r="D4509" t="s">
        <v>1248</v>
      </c>
      <c r="E4509">
        <f>INDEX(TeamSports!B:B,MATCH(D4509,TeamSports!C:C,0))</f>
        <v>33</v>
      </c>
      <c r="F4509">
        <f>INDEX(RanksTable!O:O,MATCH(B4509,RanksTable!B:B,0))</f>
        <v>7</v>
      </c>
      <c r="H4509" t="str">
        <f t="shared" si="70"/>
        <v>INSERT INTO "TeamRanks" (team_id,team_sport_id,team_rank) VALUES (47,33,7);</v>
      </c>
    </row>
    <row r="4510" spans="2:8" x14ac:dyDescent="0.25">
      <c r="B4510" t="s">
        <v>369</v>
      </c>
      <c r="C4510">
        <f>INDEX(NationalTeams!B:B,MATCH(B4510,NationalTeams!C:C,0))</f>
        <v>48</v>
      </c>
      <c r="D4510" t="s">
        <v>1248</v>
      </c>
      <c r="E4510">
        <f>INDEX(TeamSports!B:B,MATCH(D4510,TeamSports!C:C,0))</f>
        <v>33</v>
      </c>
      <c r="F4510">
        <f>INDEX(RanksTable!O:O,MATCH(B4510,RanksTable!B:B,0))</f>
        <v>7</v>
      </c>
      <c r="H4510" t="str">
        <f t="shared" si="70"/>
        <v>INSERT INTO "TeamRanks" (team_id,team_sport_id,team_rank) VALUES (48,33,7);</v>
      </c>
    </row>
    <row r="4511" spans="2:8" x14ac:dyDescent="0.25">
      <c r="B4511" t="s">
        <v>447</v>
      </c>
      <c r="C4511">
        <f>INDEX(NationalTeams!B:B,MATCH(B4511,NationalTeams!C:C,0))</f>
        <v>49</v>
      </c>
      <c r="D4511" t="s">
        <v>1248</v>
      </c>
      <c r="E4511">
        <f>INDEX(TeamSports!B:B,MATCH(D4511,TeamSports!C:C,0))</f>
        <v>33</v>
      </c>
      <c r="F4511">
        <f>INDEX(RanksTable!O:O,MATCH(B4511,RanksTable!B:B,0))</f>
        <v>7</v>
      </c>
      <c r="H4511" t="str">
        <f t="shared" si="70"/>
        <v>INSERT INTO "TeamRanks" (team_id,team_sport_id,team_rank) VALUES (49,33,7);</v>
      </c>
    </row>
    <row r="4512" spans="2:8" x14ac:dyDescent="0.25">
      <c r="B4512" t="s">
        <v>425</v>
      </c>
      <c r="C4512">
        <f>INDEX(NationalTeams!B:B,MATCH(B4512,NationalTeams!C:C,0))</f>
        <v>50</v>
      </c>
      <c r="D4512" t="s">
        <v>1248</v>
      </c>
      <c r="E4512">
        <f>INDEX(TeamSports!B:B,MATCH(D4512,TeamSports!C:C,0))</f>
        <v>33</v>
      </c>
      <c r="F4512">
        <f>INDEX(RanksTable!O:O,MATCH(B4512,RanksTable!B:B,0))</f>
        <v>7</v>
      </c>
      <c r="H4512" t="str">
        <f t="shared" si="70"/>
        <v>INSERT INTO "TeamRanks" (team_id,team_sport_id,team_rank) VALUES (50,33,7);</v>
      </c>
    </row>
    <row r="4513" spans="2:8" x14ac:dyDescent="0.25">
      <c r="B4513" t="s">
        <v>323</v>
      </c>
      <c r="C4513">
        <f>INDEX(NationalTeams!B:B,MATCH(B4513,NationalTeams!C:C,0))</f>
        <v>51</v>
      </c>
      <c r="D4513" t="s">
        <v>1248</v>
      </c>
      <c r="E4513">
        <f>INDEX(TeamSports!B:B,MATCH(D4513,TeamSports!C:C,0))</f>
        <v>33</v>
      </c>
      <c r="F4513">
        <f>INDEX(RanksTable!O:O,MATCH(B4513,RanksTable!B:B,0))</f>
        <v>7</v>
      </c>
      <c r="H4513" t="str">
        <f t="shared" si="70"/>
        <v>INSERT INTO "TeamRanks" (team_id,team_sport_id,team_rank) VALUES (51,33,7);</v>
      </c>
    </row>
    <row r="4514" spans="2:8" x14ac:dyDescent="0.25">
      <c r="B4514" t="s">
        <v>354</v>
      </c>
      <c r="C4514">
        <f>INDEX(NationalTeams!B:B,MATCH(B4514,NationalTeams!C:C,0))</f>
        <v>52</v>
      </c>
      <c r="D4514" t="s">
        <v>1248</v>
      </c>
      <c r="E4514">
        <f>INDEX(TeamSports!B:B,MATCH(D4514,TeamSports!C:C,0))</f>
        <v>33</v>
      </c>
      <c r="F4514">
        <f>INDEX(RanksTable!O:O,MATCH(B4514,RanksTable!B:B,0))</f>
        <v>6</v>
      </c>
      <c r="H4514" t="str">
        <f t="shared" si="70"/>
        <v>INSERT INTO "TeamRanks" (team_id,team_sport_id,team_rank) VALUES (52,33,6);</v>
      </c>
    </row>
    <row r="4515" spans="2:8" x14ac:dyDescent="0.25">
      <c r="B4515" t="s">
        <v>498</v>
      </c>
      <c r="C4515">
        <f>INDEX(NationalTeams!B:B,MATCH(B4515,NationalTeams!C:C,0))</f>
        <v>53</v>
      </c>
      <c r="D4515" t="s">
        <v>1248</v>
      </c>
      <c r="E4515">
        <f>INDEX(TeamSports!B:B,MATCH(D4515,TeamSports!C:C,0))</f>
        <v>33</v>
      </c>
      <c r="F4515">
        <f>INDEX(RanksTable!O:O,MATCH(B4515,RanksTable!B:B,0))</f>
        <v>7</v>
      </c>
      <c r="H4515" t="str">
        <f t="shared" si="70"/>
        <v>INSERT INTO "TeamRanks" (team_id,team_sport_id,team_rank) VALUES (53,33,7);</v>
      </c>
    </row>
    <row r="4516" spans="2:8" x14ac:dyDescent="0.25">
      <c r="B4516" t="s">
        <v>406</v>
      </c>
      <c r="C4516">
        <f>INDEX(NationalTeams!B:B,MATCH(B4516,NationalTeams!C:C,0))</f>
        <v>54</v>
      </c>
      <c r="D4516" t="s">
        <v>1248</v>
      </c>
      <c r="E4516">
        <f>INDEX(TeamSports!B:B,MATCH(D4516,TeamSports!C:C,0))</f>
        <v>33</v>
      </c>
      <c r="F4516">
        <f>INDEX(RanksTable!O:O,MATCH(B4516,RanksTable!B:B,0))</f>
        <v>2</v>
      </c>
      <c r="H4516" t="str">
        <f t="shared" si="70"/>
        <v>INSERT INTO "TeamRanks" (team_id,team_sport_id,team_rank) VALUES (54,33,2);</v>
      </c>
    </row>
    <row r="4517" spans="2:8" x14ac:dyDescent="0.25">
      <c r="B4517" t="s">
        <v>404</v>
      </c>
      <c r="C4517">
        <f>INDEX(NationalTeams!B:B,MATCH(B4517,NationalTeams!C:C,0))</f>
        <v>55</v>
      </c>
      <c r="D4517" t="s">
        <v>1248</v>
      </c>
      <c r="E4517">
        <f>INDEX(TeamSports!B:B,MATCH(D4517,TeamSports!C:C,0))</f>
        <v>33</v>
      </c>
      <c r="F4517">
        <f>INDEX(RanksTable!O:O,MATCH(B4517,RanksTable!B:B,0))</f>
        <v>7</v>
      </c>
      <c r="H4517" t="str">
        <f t="shared" si="70"/>
        <v>INSERT INTO "TeamRanks" (team_id,team_sport_id,team_rank) VALUES (55,33,7);</v>
      </c>
    </row>
    <row r="4518" spans="2:8" x14ac:dyDescent="0.25">
      <c r="B4518" t="s">
        <v>495</v>
      </c>
      <c r="C4518">
        <f>INDEX(NationalTeams!B:B,MATCH(B4518,NationalTeams!C:C,0))</f>
        <v>56</v>
      </c>
      <c r="D4518" t="s">
        <v>1248</v>
      </c>
      <c r="E4518">
        <f>INDEX(TeamSports!B:B,MATCH(D4518,TeamSports!C:C,0))</f>
        <v>33</v>
      </c>
      <c r="F4518">
        <f>INDEX(RanksTable!O:O,MATCH(B4518,RanksTable!B:B,0))</f>
        <v>4</v>
      </c>
      <c r="H4518" t="str">
        <f t="shared" si="70"/>
        <v>INSERT INTO "TeamRanks" (team_id,team_sport_id,team_rank) VALUES (56,33,4);</v>
      </c>
    </row>
    <row r="4519" spans="2:8" x14ac:dyDescent="0.25">
      <c r="B4519" t="s">
        <v>413</v>
      </c>
      <c r="C4519">
        <f>INDEX(NationalTeams!B:B,MATCH(B4519,NationalTeams!C:C,0))</f>
        <v>57</v>
      </c>
      <c r="D4519" t="s">
        <v>1248</v>
      </c>
      <c r="E4519">
        <f>INDEX(TeamSports!B:B,MATCH(D4519,TeamSports!C:C,0))</f>
        <v>33</v>
      </c>
      <c r="F4519">
        <f>INDEX(RanksTable!O:O,MATCH(B4519,RanksTable!B:B,0))</f>
        <v>7</v>
      </c>
      <c r="H4519" t="str">
        <f t="shared" si="70"/>
        <v>INSERT INTO "TeamRanks" (team_id,team_sport_id,team_rank) VALUES (57,33,7);</v>
      </c>
    </row>
    <row r="4520" spans="2:8" x14ac:dyDescent="0.25">
      <c r="B4520" t="s">
        <v>331</v>
      </c>
      <c r="C4520">
        <f>INDEX(NationalTeams!B:B,MATCH(B4520,NationalTeams!C:C,0))</f>
        <v>58</v>
      </c>
      <c r="D4520" t="s">
        <v>1248</v>
      </c>
      <c r="E4520">
        <f>INDEX(TeamSports!B:B,MATCH(D4520,TeamSports!C:C,0))</f>
        <v>33</v>
      </c>
      <c r="F4520">
        <f>INDEX(RanksTable!O:O,MATCH(B4520,RanksTable!B:B,0))</f>
        <v>7</v>
      </c>
      <c r="H4520" t="str">
        <f t="shared" si="70"/>
        <v>INSERT INTO "TeamRanks" (team_id,team_sport_id,team_rank) VALUES (58,33,7);</v>
      </c>
    </row>
    <row r="4521" spans="2:8" x14ac:dyDescent="0.25">
      <c r="B4521" t="s">
        <v>365</v>
      </c>
      <c r="C4521">
        <f>INDEX(NationalTeams!B:B,MATCH(B4521,NationalTeams!C:C,0))</f>
        <v>59</v>
      </c>
      <c r="D4521" t="s">
        <v>1248</v>
      </c>
      <c r="E4521">
        <f>INDEX(TeamSports!B:B,MATCH(D4521,TeamSports!C:C,0))</f>
        <v>33</v>
      </c>
      <c r="F4521">
        <f>INDEX(RanksTable!O:O,MATCH(B4521,RanksTable!B:B,0))</f>
        <v>7</v>
      </c>
      <c r="H4521" t="str">
        <f t="shared" si="70"/>
        <v>INSERT INTO "TeamRanks" (team_id,team_sport_id,team_rank) VALUES (59,33,7);</v>
      </c>
    </row>
    <row r="4522" spans="2:8" x14ac:dyDescent="0.25">
      <c r="B4522" t="s">
        <v>332</v>
      </c>
      <c r="C4522">
        <f>INDEX(NationalTeams!B:B,MATCH(B4522,NationalTeams!C:C,0))</f>
        <v>60</v>
      </c>
      <c r="D4522" t="s">
        <v>1248</v>
      </c>
      <c r="E4522">
        <f>INDEX(TeamSports!B:B,MATCH(D4522,TeamSports!C:C,0))</f>
        <v>33</v>
      </c>
      <c r="F4522">
        <f>INDEX(RanksTable!O:O,MATCH(B4522,RanksTable!B:B,0))</f>
        <v>5</v>
      </c>
      <c r="H4522" t="str">
        <f t="shared" si="70"/>
        <v>INSERT INTO "TeamRanks" (team_id,team_sport_id,team_rank) VALUES (60,33,5);</v>
      </c>
    </row>
    <row r="4523" spans="2:8" x14ac:dyDescent="0.25">
      <c r="B4523" t="s">
        <v>435</v>
      </c>
      <c r="C4523">
        <f>INDEX(NationalTeams!B:B,MATCH(B4523,NationalTeams!C:C,0))</f>
        <v>61</v>
      </c>
      <c r="D4523" t="s">
        <v>1248</v>
      </c>
      <c r="E4523">
        <f>INDEX(TeamSports!B:B,MATCH(D4523,TeamSports!C:C,0))</f>
        <v>33</v>
      </c>
      <c r="F4523">
        <f>INDEX(RanksTable!O:O,MATCH(B4523,RanksTable!B:B,0))</f>
        <v>7</v>
      </c>
      <c r="H4523" t="str">
        <f t="shared" si="70"/>
        <v>INSERT INTO "TeamRanks" (team_id,team_sport_id,team_rank) VALUES (61,33,7);</v>
      </c>
    </row>
    <row r="4524" spans="2:8" x14ac:dyDescent="0.25">
      <c r="B4524" t="s">
        <v>346</v>
      </c>
      <c r="C4524">
        <f>INDEX(NationalTeams!B:B,MATCH(B4524,NationalTeams!C:C,0))</f>
        <v>62</v>
      </c>
      <c r="D4524" t="s">
        <v>1248</v>
      </c>
      <c r="E4524">
        <f>INDEX(TeamSports!B:B,MATCH(D4524,TeamSports!C:C,0))</f>
        <v>33</v>
      </c>
      <c r="F4524">
        <f>INDEX(RanksTable!O:O,MATCH(B4524,RanksTable!B:B,0))</f>
        <v>7</v>
      </c>
      <c r="H4524" t="str">
        <f t="shared" si="70"/>
        <v>INSERT INTO "TeamRanks" (team_id,team_sport_id,team_rank) VALUES (62,33,7);</v>
      </c>
    </row>
    <row r="4525" spans="2:8" x14ac:dyDescent="0.25">
      <c r="B4525" t="s">
        <v>515</v>
      </c>
      <c r="C4525">
        <f>INDEX(NationalTeams!B:B,MATCH(B4525,NationalTeams!C:C,0))</f>
        <v>63</v>
      </c>
      <c r="D4525" t="s">
        <v>1248</v>
      </c>
      <c r="E4525">
        <f>INDEX(TeamSports!B:B,MATCH(D4525,TeamSports!C:C,0))</f>
        <v>33</v>
      </c>
      <c r="F4525">
        <f>INDEX(RanksTable!O:O,MATCH(B4525,RanksTable!B:B,0))</f>
        <v>7</v>
      </c>
      <c r="H4525" t="str">
        <f t="shared" si="70"/>
        <v>INSERT INTO "TeamRanks" (team_id,team_sport_id,team_rank) VALUES (63,33,7);</v>
      </c>
    </row>
    <row r="4526" spans="2:8" x14ac:dyDescent="0.25">
      <c r="B4526" t="s">
        <v>509</v>
      </c>
      <c r="C4526">
        <f>INDEX(NationalTeams!B:B,MATCH(B4526,NationalTeams!C:C,0))</f>
        <v>64</v>
      </c>
      <c r="D4526" t="s">
        <v>1248</v>
      </c>
      <c r="E4526">
        <f>INDEX(TeamSports!B:B,MATCH(D4526,TeamSports!C:C,0))</f>
        <v>33</v>
      </c>
      <c r="F4526">
        <f>INDEX(RanksTable!O:O,MATCH(B4526,RanksTable!B:B,0))</f>
        <v>4</v>
      </c>
      <c r="H4526" t="str">
        <f t="shared" si="70"/>
        <v>INSERT INTO "TeamRanks" (team_id,team_sport_id,team_rank) VALUES (64,33,4);</v>
      </c>
    </row>
    <row r="4527" spans="2:8" x14ac:dyDescent="0.25">
      <c r="B4527" t="s">
        <v>518</v>
      </c>
      <c r="C4527">
        <f>INDEX(NationalTeams!B:B,MATCH(B4527,NationalTeams!C:C,0))</f>
        <v>65</v>
      </c>
      <c r="D4527" t="s">
        <v>1248</v>
      </c>
      <c r="E4527">
        <f>INDEX(TeamSports!B:B,MATCH(D4527,TeamSports!C:C,0))</f>
        <v>33</v>
      </c>
      <c r="F4527">
        <f>INDEX(RanksTable!O:O,MATCH(B4527,RanksTable!B:B,0))</f>
        <v>7</v>
      </c>
      <c r="H4527" t="str">
        <f t="shared" si="70"/>
        <v>INSERT INTO "TeamRanks" (team_id,team_sport_id,team_rank) VALUES (65,33,7);</v>
      </c>
    </row>
    <row r="4528" spans="2:8" x14ac:dyDescent="0.25">
      <c r="B4528" t="s">
        <v>490</v>
      </c>
      <c r="C4528">
        <f>INDEX(NationalTeams!B:B,MATCH(B4528,NationalTeams!C:C,0))</f>
        <v>66</v>
      </c>
      <c r="D4528" t="s">
        <v>1248</v>
      </c>
      <c r="E4528">
        <f>INDEX(TeamSports!B:B,MATCH(D4528,TeamSports!C:C,0))</f>
        <v>33</v>
      </c>
      <c r="F4528">
        <f>INDEX(RanksTable!O:O,MATCH(B4528,RanksTable!B:B,0))</f>
        <v>4</v>
      </c>
      <c r="H4528" t="str">
        <f t="shared" si="70"/>
        <v>INSERT INTO "TeamRanks" (team_id,team_sport_id,team_rank) VALUES (66,33,4);</v>
      </c>
    </row>
    <row r="4529" spans="2:8" x14ac:dyDescent="0.25">
      <c r="B4529" t="s">
        <v>349</v>
      </c>
      <c r="C4529">
        <f>INDEX(NationalTeams!B:B,MATCH(B4529,NationalTeams!C:C,0))</f>
        <v>67</v>
      </c>
      <c r="D4529" t="s">
        <v>1248</v>
      </c>
      <c r="E4529">
        <f>INDEX(TeamSports!B:B,MATCH(D4529,TeamSports!C:C,0))</f>
        <v>33</v>
      </c>
      <c r="F4529">
        <f>INDEX(RanksTable!O:O,MATCH(B4529,RanksTable!B:B,0))</f>
        <v>3</v>
      </c>
      <c r="H4529" t="str">
        <f t="shared" si="70"/>
        <v>INSERT INTO "TeamRanks" (team_id,team_sport_id,team_rank) VALUES (67,33,3);</v>
      </c>
    </row>
    <row r="4530" spans="2:8" x14ac:dyDescent="0.25">
      <c r="B4530" t="s">
        <v>531</v>
      </c>
      <c r="C4530">
        <f>INDEX(NationalTeams!B:B,MATCH(B4530,NationalTeams!C:C,0))</f>
        <v>68</v>
      </c>
      <c r="D4530" t="s">
        <v>1248</v>
      </c>
      <c r="E4530">
        <f>INDEX(TeamSports!B:B,MATCH(D4530,TeamSports!C:C,0))</f>
        <v>33</v>
      </c>
      <c r="F4530">
        <f>INDEX(RanksTable!O:O,MATCH(B4530,RanksTable!B:B,0))</f>
        <v>5</v>
      </c>
      <c r="H4530" t="str">
        <f t="shared" si="70"/>
        <v>INSERT INTO "TeamRanks" (team_id,team_sport_id,team_rank) VALUES (68,33,5);</v>
      </c>
    </row>
    <row r="4531" spans="2:8" x14ac:dyDescent="0.25">
      <c r="B4531" t="s">
        <v>326</v>
      </c>
      <c r="C4531">
        <f>INDEX(NationalTeams!B:B,MATCH(B4531,NationalTeams!C:C,0))</f>
        <v>69</v>
      </c>
      <c r="D4531" t="s">
        <v>1248</v>
      </c>
      <c r="E4531">
        <f>INDEX(TeamSports!B:B,MATCH(D4531,TeamSports!C:C,0))</f>
        <v>33</v>
      </c>
      <c r="F4531">
        <f>INDEX(RanksTable!O:O,MATCH(B4531,RanksTable!B:B,0))</f>
        <v>7</v>
      </c>
      <c r="H4531" t="str">
        <f t="shared" si="70"/>
        <v>INSERT INTO "TeamRanks" (team_id,team_sport_id,team_rank) VALUES (69,33,7);</v>
      </c>
    </row>
    <row r="4532" spans="2:8" x14ac:dyDescent="0.25">
      <c r="B4532" t="s">
        <v>320</v>
      </c>
      <c r="C4532">
        <f>INDEX(NationalTeams!B:B,MATCH(B4532,NationalTeams!C:C,0))</f>
        <v>70</v>
      </c>
      <c r="D4532" t="s">
        <v>1248</v>
      </c>
      <c r="E4532">
        <f>INDEX(TeamSports!B:B,MATCH(D4532,TeamSports!C:C,0))</f>
        <v>33</v>
      </c>
      <c r="F4532">
        <f>INDEX(RanksTable!O:O,MATCH(B4532,RanksTable!B:B,0))</f>
        <v>7</v>
      </c>
      <c r="H4532" t="str">
        <f t="shared" si="70"/>
        <v>INSERT INTO "TeamRanks" (team_id,team_sport_id,team_rank) VALUES (70,33,7);</v>
      </c>
    </row>
    <row r="4533" spans="2:8" x14ac:dyDescent="0.25">
      <c r="B4533" t="s">
        <v>459</v>
      </c>
      <c r="C4533">
        <f>INDEX(NationalTeams!B:B,MATCH(B4533,NationalTeams!C:C,0))</f>
        <v>71</v>
      </c>
      <c r="D4533" t="s">
        <v>1248</v>
      </c>
      <c r="E4533">
        <f>INDEX(TeamSports!B:B,MATCH(D4533,TeamSports!C:C,0))</f>
        <v>33</v>
      </c>
      <c r="F4533">
        <f>INDEX(RanksTable!O:O,MATCH(B4533,RanksTable!B:B,0))</f>
        <v>7</v>
      </c>
      <c r="H4533" t="str">
        <f t="shared" si="70"/>
        <v>INSERT INTO "TeamRanks" (team_id,team_sport_id,team_rank) VALUES (71,33,7);</v>
      </c>
    </row>
    <row r="4534" spans="2:8" x14ac:dyDescent="0.25">
      <c r="B4534" t="s">
        <v>445</v>
      </c>
      <c r="C4534">
        <f>INDEX(NationalTeams!B:B,MATCH(B4534,NationalTeams!C:C,0))</f>
        <v>72</v>
      </c>
      <c r="D4534" t="s">
        <v>1248</v>
      </c>
      <c r="E4534">
        <f>INDEX(TeamSports!B:B,MATCH(D4534,TeamSports!C:C,0))</f>
        <v>33</v>
      </c>
      <c r="F4534">
        <f>INDEX(RanksTable!O:O,MATCH(B4534,RanksTable!B:B,0))</f>
        <v>6</v>
      </c>
      <c r="H4534" t="str">
        <f t="shared" si="70"/>
        <v>INSERT INTO "TeamRanks" (team_id,team_sport_id,team_rank) VALUES (72,33,6);</v>
      </c>
    </row>
    <row r="4535" spans="2:8" x14ac:dyDescent="0.25">
      <c r="B4535" t="s">
        <v>511</v>
      </c>
      <c r="C4535">
        <f>INDEX(NationalTeams!B:B,MATCH(B4535,NationalTeams!C:C,0))</f>
        <v>73</v>
      </c>
      <c r="D4535" t="s">
        <v>1248</v>
      </c>
      <c r="E4535">
        <f>INDEX(TeamSports!B:B,MATCH(D4535,TeamSports!C:C,0))</f>
        <v>33</v>
      </c>
      <c r="F4535">
        <f>INDEX(RanksTable!O:O,MATCH(B4535,RanksTable!B:B,0))</f>
        <v>7</v>
      </c>
      <c r="H4535" t="str">
        <f t="shared" si="70"/>
        <v>INSERT INTO "TeamRanks" (team_id,team_sport_id,team_rank) VALUES (73,33,7);</v>
      </c>
    </row>
    <row r="4536" spans="2:8" x14ac:dyDescent="0.25">
      <c r="B4536" t="s">
        <v>487</v>
      </c>
      <c r="C4536">
        <f>INDEX(NationalTeams!B:B,MATCH(B4536,NationalTeams!C:C,0))</f>
        <v>74</v>
      </c>
      <c r="D4536" t="s">
        <v>1248</v>
      </c>
      <c r="E4536">
        <f>INDEX(TeamSports!B:B,MATCH(D4536,TeamSports!C:C,0))</f>
        <v>33</v>
      </c>
      <c r="F4536">
        <f>INDEX(RanksTable!O:O,MATCH(B4536,RanksTable!B:B,0))</f>
        <v>3</v>
      </c>
      <c r="H4536" t="str">
        <f t="shared" si="70"/>
        <v>INSERT INTO "TeamRanks" (team_id,team_sport_id,team_rank) VALUES (74,33,3);</v>
      </c>
    </row>
    <row r="4537" spans="2:8" x14ac:dyDescent="0.25">
      <c r="B4537" t="s">
        <v>383</v>
      </c>
      <c r="C4537">
        <f>INDEX(NationalTeams!B:B,MATCH(B4537,NationalTeams!C:C,0))</f>
        <v>75</v>
      </c>
      <c r="D4537" t="s">
        <v>1248</v>
      </c>
      <c r="E4537">
        <f>INDEX(TeamSports!B:B,MATCH(D4537,TeamSports!C:C,0))</f>
        <v>33</v>
      </c>
      <c r="F4537">
        <f>INDEX(RanksTable!O:O,MATCH(B4537,RanksTable!B:B,0))</f>
        <v>7</v>
      </c>
      <c r="H4537" t="str">
        <f t="shared" si="70"/>
        <v>INSERT INTO "TeamRanks" (team_id,team_sport_id,team_rank) VALUES (75,33,7);</v>
      </c>
    </row>
    <row r="4538" spans="2:8" x14ac:dyDescent="0.25">
      <c r="B4538" t="s">
        <v>517</v>
      </c>
      <c r="C4538">
        <f>INDEX(NationalTeams!B:B,MATCH(B4538,NationalTeams!C:C,0))</f>
        <v>76</v>
      </c>
      <c r="D4538" t="s">
        <v>1248</v>
      </c>
      <c r="E4538">
        <f>INDEX(TeamSports!B:B,MATCH(D4538,TeamSports!C:C,0))</f>
        <v>33</v>
      </c>
      <c r="F4538">
        <f>INDEX(RanksTable!O:O,MATCH(B4538,RanksTable!B:B,0))</f>
        <v>7</v>
      </c>
      <c r="H4538" t="str">
        <f t="shared" si="70"/>
        <v>INSERT INTO "TeamRanks" (team_id,team_sport_id,team_rank) VALUES (76,33,7);</v>
      </c>
    </row>
    <row r="4539" spans="2:8" x14ac:dyDescent="0.25">
      <c r="B4539" t="s">
        <v>391</v>
      </c>
      <c r="C4539">
        <f>INDEX(NationalTeams!B:B,MATCH(B4539,NationalTeams!C:C,0))</f>
        <v>77</v>
      </c>
      <c r="D4539" t="s">
        <v>1248</v>
      </c>
      <c r="E4539">
        <f>INDEX(TeamSports!B:B,MATCH(D4539,TeamSports!C:C,0))</f>
        <v>33</v>
      </c>
      <c r="F4539">
        <f>INDEX(RanksTable!O:O,MATCH(B4539,RanksTable!B:B,0))</f>
        <v>7</v>
      </c>
      <c r="H4539" t="str">
        <f t="shared" si="70"/>
        <v>INSERT INTO "TeamRanks" (team_id,team_sport_id,team_rank) VALUES (77,33,7);</v>
      </c>
    </row>
    <row r="4540" spans="2:8" x14ac:dyDescent="0.25">
      <c r="B4540" t="s">
        <v>524</v>
      </c>
      <c r="C4540">
        <f>INDEX(NationalTeams!B:B,MATCH(B4540,NationalTeams!C:C,0))</f>
        <v>78</v>
      </c>
      <c r="D4540" t="s">
        <v>1248</v>
      </c>
      <c r="E4540">
        <f>INDEX(TeamSports!B:B,MATCH(D4540,TeamSports!C:C,0))</f>
        <v>33</v>
      </c>
      <c r="F4540">
        <f>INDEX(RanksTable!O:O,MATCH(B4540,RanksTable!B:B,0))</f>
        <v>7</v>
      </c>
      <c r="H4540" t="str">
        <f t="shared" si="70"/>
        <v>INSERT INTO "TeamRanks" (team_id,team_sport_id,team_rank) VALUES (78,33,7);</v>
      </c>
    </row>
    <row r="4541" spans="2:8" x14ac:dyDescent="0.25">
      <c r="B4541" t="s">
        <v>325</v>
      </c>
      <c r="C4541">
        <f>INDEX(NationalTeams!B:B,MATCH(B4541,NationalTeams!C:C,0))</f>
        <v>79</v>
      </c>
      <c r="D4541" t="s">
        <v>1248</v>
      </c>
      <c r="E4541">
        <f>INDEX(TeamSports!B:B,MATCH(D4541,TeamSports!C:C,0))</f>
        <v>33</v>
      </c>
      <c r="F4541">
        <f>INDEX(RanksTable!O:O,MATCH(B4541,RanksTable!B:B,0))</f>
        <v>6</v>
      </c>
      <c r="H4541" t="str">
        <f t="shared" si="70"/>
        <v>INSERT INTO "TeamRanks" (team_id,team_sport_id,team_rank) VALUES (79,33,6);</v>
      </c>
    </row>
    <row r="4542" spans="2:8" x14ac:dyDescent="0.25">
      <c r="B4542" t="s">
        <v>536</v>
      </c>
      <c r="C4542">
        <f>INDEX(NationalTeams!B:B,MATCH(B4542,NationalTeams!C:C,0))</f>
        <v>80</v>
      </c>
      <c r="D4542" t="s">
        <v>1248</v>
      </c>
      <c r="E4542">
        <f>INDEX(TeamSports!B:B,MATCH(D4542,TeamSports!C:C,0))</f>
        <v>33</v>
      </c>
      <c r="F4542">
        <f>INDEX(RanksTable!O:O,MATCH(B4542,RanksTable!B:B,0))</f>
        <v>7</v>
      </c>
      <c r="H4542" t="str">
        <f t="shared" si="70"/>
        <v>INSERT INTO "TeamRanks" (team_id,team_sport_id,team_rank) VALUES (80,33,7);</v>
      </c>
    </row>
    <row r="4543" spans="2:8" x14ac:dyDescent="0.25">
      <c r="B4543" t="s">
        <v>405</v>
      </c>
      <c r="C4543">
        <f>INDEX(NationalTeams!B:B,MATCH(B4543,NationalTeams!C:C,0))</f>
        <v>81</v>
      </c>
      <c r="D4543" t="s">
        <v>1248</v>
      </c>
      <c r="E4543">
        <f>INDEX(TeamSports!B:B,MATCH(D4543,TeamSports!C:C,0))</f>
        <v>33</v>
      </c>
      <c r="F4543">
        <f>INDEX(RanksTable!O:O,MATCH(B4543,RanksTable!B:B,0))</f>
        <v>6</v>
      </c>
      <c r="H4543" t="str">
        <f t="shared" si="70"/>
        <v>INSERT INTO "TeamRanks" (team_id,team_sport_id,team_rank) VALUES (81,33,6);</v>
      </c>
    </row>
    <row r="4544" spans="2:8" x14ac:dyDescent="0.25">
      <c r="B4544" t="s">
        <v>508</v>
      </c>
      <c r="C4544">
        <f>INDEX(NationalTeams!B:B,MATCH(B4544,NationalTeams!C:C,0))</f>
        <v>82</v>
      </c>
      <c r="D4544" t="s">
        <v>1248</v>
      </c>
      <c r="E4544">
        <f>INDEX(TeamSports!B:B,MATCH(D4544,TeamSports!C:C,0))</f>
        <v>33</v>
      </c>
      <c r="F4544">
        <f>INDEX(RanksTable!O:O,MATCH(B4544,RanksTable!B:B,0))</f>
        <v>7</v>
      </c>
      <c r="H4544" t="str">
        <f t="shared" si="70"/>
        <v>INSERT INTO "TeamRanks" (team_id,team_sport_id,team_rank) VALUES (82,33,7);</v>
      </c>
    </row>
    <row r="4545" spans="2:8" x14ac:dyDescent="0.25">
      <c r="B4545" t="s">
        <v>477</v>
      </c>
      <c r="C4545">
        <f>INDEX(NationalTeams!B:B,MATCH(B4545,NationalTeams!C:C,0))</f>
        <v>83</v>
      </c>
      <c r="D4545" t="s">
        <v>1248</v>
      </c>
      <c r="E4545">
        <f>INDEX(TeamSports!B:B,MATCH(D4545,TeamSports!C:C,0))</f>
        <v>33</v>
      </c>
      <c r="F4545">
        <f>INDEX(RanksTable!O:O,MATCH(B4545,RanksTable!B:B,0))</f>
        <v>7</v>
      </c>
      <c r="H4545" t="str">
        <f t="shared" si="70"/>
        <v>INSERT INTO "TeamRanks" (team_id,team_sport_id,team_rank) VALUES (83,33,7);</v>
      </c>
    </row>
    <row r="4546" spans="2:8" x14ac:dyDescent="0.25">
      <c r="B4546" t="s">
        <v>396</v>
      </c>
      <c r="C4546">
        <f>INDEX(NationalTeams!B:B,MATCH(B4546,NationalTeams!C:C,0))</f>
        <v>84</v>
      </c>
      <c r="D4546" t="s">
        <v>1248</v>
      </c>
      <c r="E4546">
        <f>INDEX(TeamSports!B:B,MATCH(D4546,TeamSports!C:C,0))</f>
        <v>33</v>
      </c>
      <c r="F4546">
        <f>INDEX(RanksTable!O:O,MATCH(B4546,RanksTable!B:B,0))</f>
        <v>7</v>
      </c>
      <c r="H4546" t="str">
        <f t="shared" si="70"/>
        <v>INSERT INTO "TeamRanks" (team_id,team_sport_id,team_rank) VALUES (84,33,7);</v>
      </c>
    </row>
    <row r="4547" spans="2:8" x14ac:dyDescent="0.25">
      <c r="B4547" t="s">
        <v>382</v>
      </c>
      <c r="C4547">
        <f>INDEX(NationalTeams!B:B,MATCH(B4547,NationalTeams!C:C,0))</f>
        <v>85</v>
      </c>
      <c r="D4547" t="s">
        <v>1248</v>
      </c>
      <c r="E4547">
        <f>INDEX(TeamSports!B:B,MATCH(D4547,TeamSports!C:C,0))</f>
        <v>33</v>
      </c>
      <c r="F4547">
        <f>INDEX(RanksTable!O:O,MATCH(B4547,RanksTable!B:B,0))</f>
        <v>7</v>
      </c>
      <c r="H4547" t="str">
        <f t="shared" si="70"/>
        <v>INSERT INTO "TeamRanks" (team_id,team_sport_id,team_rank) VALUES (85,33,7);</v>
      </c>
    </row>
    <row r="4548" spans="2:8" x14ac:dyDescent="0.25">
      <c r="B4548" t="s">
        <v>338</v>
      </c>
      <c r="C4548">
        <f>INDEX(NationalTeams!B:B,MATCH(B4548,NationalTeams!C:C,0))</f>
        <v>86</v>
      </c>
      <c r="D4548" t="s">
        <v>1248</v>
      </c>
      <c r="E4548">
        <f>INDEX(TeamSports!B:B,MATCH(D4548,TeamSports!C:C,0))</f>
        <v>33</v>
      </c>
      <c r="F4548">
        <f>INDEX(RanksTable!O:O,MATCH(B4548,RanksTable!B:B,0))</f>
        <v>7</v>
      </c>
      <c r="H4548" t="str">
        <f t="shared" ref="H4548:H4611" si="71">_xlfn.CONCAT($H$1,$L$1,$C$1,$L$1," ",$J$1,$C$2,$N$1,$E$2,$N$1,$F$2,$K$1,$I$1,$J$1,C4548,$N$1,E4548,$N$1,F4548,$K$1,$O$1)</f>
        <v>INSERT INTO "TeamRanks" (team_id,team_sport_id,team_rank) VALUES (86,33,7);</v>
      </c>
    </row>
    <row r="4549" spans="2:8" x14ac:dyDescent="0.25">
      <c r="B4549" t="s">
        <v>392</v>
      </c>
      <c r="C4549">
        <f>INDEX(NationalTeams!B:B,MATCH(B4549,NationalTeams!C:C,0))</f>
        <v>87</v>
      </c>
      <c r="D4549" t="s">
        <v>1248</v>
      </c>
      <c r="E4549">
        <f>INDEX(TeamSports!B:B,MATCH(D4549,TeamSports!C:C,0))</f>
        <v>33</v>
      </c>
      <c r="F4549">
        <f>INDEX(RanksTable!O:O,MATCH(B4549,RanksTable!B:B,0))</f>
        <v>7</v>
      </c>
      <c r="H4549" t="str">
        <f t="shared" si="71"/>
        <v>INSERT INTO "TeamRanks" (team_id,team_sport_id,team_rank) VALUES (87,33,7);</v>
      </c>
    </row>
    <row r="4550" spans="2:8" x14ac:dyDescent="0.25">
      <c r="B4550" t="s">
        <v>335</v>
      </c>
      <c r="C4550">
        <f>INDEX(NationalTeams!B:B,MATCH(B4550,NationalTeams!C:C,0))</f>
        <v>88</v>
      </c>
      <c r="D4550" t="s">
        <v>1248</v>
      </c>
      <c r="E4550">
        <f>INDEX(TeamSports!B:B,MATCH(D4550,TeamSports!C:C,0))</f>
        <v>33</v>
      </c>
      <c r="F4550">
        <f>INDEX(RanksTable!O:O,MATCH(B4550,RanksTable!B:B,0))</f>
        <v>7</v>
      </c>
      <c r="H4550" t="str">
        <f t="shared" si="71"/>
        <v>INSERT INTO "TeamRanks" (team_id,team_sport_id,team_rank) VALUES (88,33,7);</v>
      </c>
    </row>
    <row r="4551" spans="2:8" x14ac:dyDescent="0.25">
      <c r="B4551" t="s">
        <v>333</v>
      </c>
      <c r="C4551">
        <f>INDEX(NationalTeams!B:B,MATCH(B4551,NationalTeams!C:C,0))</f>
        <v>89</v>
      </c>
      <c r="D4551" t="s">
        <v>1248</v>
      </c>
      <c r="E4551">
        <f>INDEX(TeamSports!B:B,MATCH(D4551,TeamSports!C:C,0))</f>
        <v>33</v>
      </c>
      <c r="F4551">
        <f>INDEX(RanksTable!O:O,MATCH(B4551,RanksTable!B:B,0))</f>
        <v>7</v>
      </c>
      <c r="H4551" t="str">
        <f t="shared" si="71"/>
        <v>INSERT INTO "TeamRanks" (team_id,team_sport_id,team_rank) VALUES (89,33,7);</v>
      </c>
    </row>
    <row r="4552" spans="2:8" x14ac:dyDescent="0.25">
      <c r="B4552" t="s">
        <v>397</v>
      </c>
      <c r="C4552">
        <f>INDEX(NationalTeams!B:B,MATCH(B4552,NationalTeams!C:C,0))</f>
        <v>90</v>
      </c>
      <c r="D4552" t="s">
        <v>1248</v>
      </c>
      <c r="E4552">
        <f>INDEX(TeamSports!B:B,MATCH(D4552,TeamSports!C:C,0))</f>
        <v>33</v>
      </c>
      <c r="F4552">
        <f>INDEX(RanksTable!O:O,MATCH(B4552,RanksTable!B:B,0))</f>
        <v>7</v>
      </c>
      <c r="H4552" t="str">
        <f t="shared" si="71"/>
        <v>INSERT INTO "TeamRanks" (team_id,team_sport_id,team_rank) VALUES (90,33,7);</v>
      </c>
    </row>
    <row r="4553" spans="2:8" x14ac:dyDescent="0.25">
      <c r="B4553" t="s">
        <v>469</v>
      </c>
      <c r="C4553">
        <f>INDEX(NationalTeams!B:B,MATCH(B4553,NationalTeams!C:C,0))</f>
        <v>91</v>
      </c>
      <c r="D4553" t="s">
        <v>1248</v>
      </c>
      <c r="E4553">
        <f>INDEX(TeamSports!B:B,MATCH(D4553,TeamSports!C:C,0))</f>
        <v>33</v>
      </c>
      <c r="F4553">
        <f>INDEX(RanksTable!O:O,MATCH(B4553,RanksTable!B:B,0))</f>
        <v>7</v>
      </c>
      <c r="H4553" t="str">
        <f t="shared" si="71"/>
        <v>INSERT INTO "TeamRanks" (team_id,team_sport_id,team_rank) VALUES (91,33,7);</v>
      </c>
    </row>
    <row r="4554" spans="2:8" x14ac:dyDescent="0.25">
      <c r="B4554" t="s">
        <v>512</v>
      </c>
      <c r="C4554">
        <f>INDEX(NationalTeams!B:B,MATCH(B4554,NationalTeams!C:C,0))</f>
        <v>92</v>
      </c>
      <c r="D4554" t="s">
        <v>1248</v>
      </c>
      <c r="E4554">
        <f>INDEX(TeamSports!B:B,MATCH(D4554,TeamSports!C:C,0))</f>
        <v>33</v>
      </c>
      <c r="F4554">
        <f>INDEX(RanksTable!O:O,MATCH(B4554,RanksTable!B:B,0))</f>
        <v>5</v>
      </c>
      <c r="H4554" t="str">
        <f t="shared" si="71"/>
        <v>INSERT INTO "TeamRanks" (team_id,team_sport_id,team_rank) VALUES (92,33,5);</v>
      </c>
    </row>
    <row r="4555" spans="2:8" x14ac:dyDescent="0.25">
      <c r="B4555" t="s">
        <v>458</v>
      </c>
      <c r="C4555">
        <f>INDEX(NationalTeams!B:B,MATCH(B4555,NationalTeams!C:C,0))</f>
        <v>93</v>
      </c>
      <c r="D4555" t="s">
        <v>1248</v>
      </c>
      <c r="E4555">
        <f>INDEX(TeamSports!B:B,MATCH(D4555,TeamSports!C:C,0))</f>
        <v>33</v>
      </c>
      <c r="F4555">
        <f>INDEX(RanksTable!O:O,MATCH(B4555,RanksTable!B:B,0))</f>
        <v>7</v>
      </c>
      <c r="H4555" t="str">
        <f t="shared" si="71"/>
        <v>INSERT INTO "TeamRanks" (team_id,team_sport_id,team_rank) VALUES (93,33,7);</v>
      </c>
    </row>
    <row r="4556" spans="2:8" x14ac:dyDescent="0.25">
      <c r="B4556" t="s">
        <v>444</v>
      </c>
      <c r="C4556">
        <f>INDEX(NationalTeams!B:B,MATCH(B4556,NationalTeams!C:C,0))</f>
        <v>94</v>
      </c>
      <c r="D4556" t="s">
        <v>1248</v>
      </c>
      <c r="E4556">
        <f>INDEX(TeamSports!B:B,MATCH(D4556,TeamSports!C:C,0))</f>
        <v>33</v>
      </c>
      <c r="F4556">
        <f>INDEX(RanksTable!O:O,MATCH(B4556,RanksTable!B:B,0))</f>
        <v>4</v>
      </c>
      <c r="H4556" t="str">
        <f t="shared" si="71"/>
        <v>INSERT INTO "TeamRanks" (team_id,team_sport_id,team_rank) VALUES (94,33,4);</v>
      </c>
    </row>
    <row r="4557" spans="2:8" x14ac:dyDescent="0.25">
      <c r="B4557" t="s">
        <v>493</v>
      </c>
      <c r="C4557">
        <f>INDEX(NationalTeams!B:B,MATCH(B4557,NationalTeams!C:C,0))</f>
        <v>95</v>
      </c>
      <c r="D4557" t="s">
        <v>1248</v>
      </c>
      <c r="E4557">
        <f>INDEX(TeamSports!B:B,MATCH(D4557,TeamSports!C:C,0))</f>
        <v>33</v>
      </c>
      <c r="F4557">
        <f>INDEX(RanksTable!O:O,MATCH(B4557,RanksTable!B:B,0))</f>
        <v>3</v>
      </c>
      <c r="H4557" t="str">
        <f t="shared" si="71"/>
        <v>INSERT INTO "TeamRanks" (team_id,team_sport_id,team_rank) VALUES (95,33,3);</v>
      </c>
    </row>
    <row r="4558" spans="2:8" x14ac:dyDescent="0.25">
      <c r="B4558" t="s">
        <v>431</v>
      </c>
      <c r="C4558">
        <f>INDEX(NationalTeams!B:B,MATCH(B4558,NationalTeams!C:C,0))</f>
        <v>96</v>
      </c>
      <c r="D4558" t="s">
        <v>1248</v>
      </c>
      <c r="E4558">
        <f>INDEX(TeamSports!B:B,MATCH(D4558,TeamSports!C:C,0))</f>
        <v>33</v>
      </c>
      <c r="F4558">
        <f>INDEX(RanksTable!O:O,MATCH(B4558,RanksTable!B:B,0))</f>
        <v>7</v>
      </c>
      <c r="H4558" t="str">
        <f t="shared" si="71"/>
        <v>INSERT INTO "TeamRanks" (team_id,team_sport_id,team_rank) VALUES (96,33,7);</v>
      </c>
    </row>
    <row r="4559" spans="2:8" x14ac:dyDescent="0.25">
      <c r="B4559" t="s">
        <v>427</v>
      </c>
      <c r="C4559">
        <f>INDEX(NationalTeams!B:B,MATCH(B4559,NationalTeams!C:C,0))</f>
        <v>97</v>
      </c>
      <c r="D4559" t="s">
        <v>1248</v>
      </c>
      <c r="E4559">
        <f>INDEX(TeamSports!B:B,MATCH(D4559,TeamSports!C:C,0))</f>
        <v>33</v>
      </c>
      <c r="F4559">
        <f>INDEX(RanksTable!O:O,MATCH(B4559,RanksTable!B:B,0))</f>
        <v>5</v>
      </c>
      <c r="H4559" t="str">
        <f t="shared" si="71"/>
        <v>INSERT INTO "TeamRanks" (team_id,team_sport_id,team_rank) VALUES (97,33,5);</v>
      </c>
    </row>
    <row r="4560" spans="2:8" x14ac:dyDescent="0.25">
      <c r="B4560" t="s">
        <v>513</v>
      </c>
      <c r="C4560">
        <f>INDEX(NationalTeams!B:B,MATCH(B4560,NationalTeams!C:C,0))</f>
        <v>98</v>
      </c>
      <c r="D4560" t="s">
        <v>1248</v>
      </c>
      <c r="E4560">
        <f>INDEX(TeamSports!B:B,MATCH(D4560,TeamSports!C:C,0))</f>
        <v>33</v>
      </c>
      <c r="F4560">
        <f>INDEX(RanksTable!O:O,MATCH(B4560,RanksTable!B:B,0))</f>
        <v>7</v>
      </c>
      <c r="H4560" t="str">
        <f t="shared" si="71"/>
        <v>INSERT INTO "TeamRanks" (team_id,team_sport_id,team_rank) VALUES (98,33,7);</v>
      </c>
    </row>
    <row r="4561" spans="2:8" x14ac:dyDescent="0.25">
      <c r="B4561" t="s">
        <v>503</v>
      </c>
      <c r="C4561">
        <f>INDEX(NationalTeams!B:B,MATCH(B4561,NationalTeams!C:C,0))</f>
        <v>99</v>
      </c>
      <c r="D4561" t="s">
        <v>1248</v>
      </c>
      <c r="E4561">
        <f>INDEX(TeamSports!B:B,MATCH(D4561,TeamSports!C:C,0))</f>
        <v>33</v>
      </c>
      <c r="F4561">
        <f>INDEX(RanksTable!O:O,MATCH(B4561,RanksTable!B:B,0))</f>
        <v>7</v>
      </c>
      <c r="H4561" t="str">
        <f t="shared" si="71"/>
        <v>INSERT INTO "TeamRanks" (team_id,team_sport_id,team_rank) VALUES (99,33,7);</v>
      </c>
    </row>
    <row r="4562" spans="2:8" x14ac:dyDescent="0.25">
      <c r="B4562" t="s">
        <v>519</v>
      </c>
      <c r="C4562">
        <f>INDEX(NationalTeams!B:B,MATCH(B4562,NationalTeams!C:C,0))</f>
        <v>100</v>
      </c>
      <c r="D4562" t="s">
        <v>1248</v>
      </c>
      <c r="E4562">
        <f>INDEX(TeamSports!B:B,MATCH(D4562,TeamSports!C:C,0))</f>
        <v>33</v>
      </c>
      <c r="F4562">
        <f>INDEX(RanksTable!O:O,MATCH(B4562,RanksTable!B:B,0))</f>
        <v>7</v>
      </c>
      <c r="H4562" t="str">
        <f t="shared" si="71"/>
        <v>INSERT INTO "TeamRanks" (team_id,team_sport_id,team_rank) VALUES (100,33,7);</v>
      </c>
    </row>
    <row r="4563" spans="2:8" x14ac:dyDescent="0.25">
      <c r="B4563" t="s">
        <v>410</v>
      </c>
      <c r="C4563">
        <f>INDEX(NationalTeams!B:B,MATCH(B4563,NationalTeams!C:C,0))</f>
        <v>101</v>
      </c>
      <c r="D4563" t="s">
        <v>1248</v>
      </c>
      <c r="E4563">
        <f>INDEX(TeamSports!B:B,MATCH(D4563,TeamSports!C:C,0))</f>
        <v>33</v>
      </c>
      <c r="F4563">
        <f>INDEX(RanksTable!O:O,MATCH(B4563,RanksTable!B:B,0))</f>
        <v>7</v>
      </c>
      <c r="H4563" t="str">
        <f t="shared" si="71"/>
        <v>INSERT INTO "TeamRanks" (team_id,team_sport_id,team_rank) VALUES (101,33,7);</v>
      </c>
    </row>
    <row r="4564" spans="2:8" x14ac:dyDescent="0.25">
      <c r="B4564" t="s">
        <v>486</v>
      </c>
      <c r="C4564">
        <f>INDEX(NationalTeams!B:B,MATCH(B4564,NationalTeams!C:C,0))</f>
        <v>102</v>
      </c>
      <c r="D4564" t="s">
        <v>1248</v>
      </c>
      <c r="E4564">
        <f>INDEX(TeamSports!B:B,MATCH(D4564,TeamSports!C:C,0))</f>
        <v>33</v>
      </c>
      <c r="F4564">
        <f>INDEX(RanksTable!O:O,MATCH(B4564,RanksTable!B:B,0))</f>
        <v>7</v>
      </c>
      <c r="H4564" t="str">
        <f t="shared" si="71"/>
        <v>INSERT INTO "TeamRanks" (team_id,team_sport_id,team_rank) VALUES (102,33,7);</v>
      </c>
    </row>
    <row r="4565" spans="2:8" x14ac:dyDescent="0.25">
      <c r="B4565" t="s">
        <v>526</v>
      </c>
      <c r="C4565">
        <f>INDEX(NationalTeams!B:B,MATCH(B4565,NationalTeams!C:C,0))</f>
        <v>103</v>
      </c>
      <c r="D4565" t="s">
        <v>1248</v>
      </c>
      <c r="E4565">
        <f>INDEX(TeamSports!B:B,MATCH(D4565,TeamSports!C:C,0))</f>
        <v>33</v>
      </c>
      <c r="F4565">
        <f>INDEX(RanksTable!O:O,MATCH(B4565,RanksTable!B:B,0))</f>
        <v>7</v>
      </c>
      <c r="H4565" t="str">
        <f t="shared" si="71"/>
        <v>INSERT INTO "TeamRanks" (team_id,team_sport_id,team_rank) VALUES (103,33,7);</v>
      </c>
    </row>
    <row r="4566" spans="2:8" x14ac:dyDescent="0.25">
      <c r="B4566" t="s">
        <v>470</v>
      </c>
      <c r="C4566">
        <f>INDEX(NationalTeams!B:B,MATCH(B4566,NationalTeams!C:C,0))</f>
        <v>104</v>
      </c>
      <c r="D4566" t="s">
        <v>1248</v>
      </c>
      <c r="E4566">
        <f>INDEX(TeamSports!B:B,MATCH(D4566,TeamSports!C:C,0))</f>
        <v>33</v>
      </c>
      <c r="F4566">
        <f>INDEX(RanksTable!O:O,MATCH(B4566,RanksTable!B:B,0))</f>
        <v>7</v>
      </c>
      <c r="H4566" t="str">
        <f t="shared" si="71"/>
        <v>INSERT INTO "TeamRanks" (team_id,team_sport_id,team_rank) VALUES (104,33,7);</v>
      </c>
    </row>
    <row r="4567" spans="2:8" x14ac:dyDescent="0.25">
      <c r="B4567" t="s">
        <v>461</v>
      </c>
      <c r="C4567">
        <f>INDEX(NationalTeams!B:B,MATCH(B4567,NationalTeams!C:C,0))</f>
        <v>105</v>
      </c>
      <c r="D4567" t="s">
        <v>1248</v>
      </c>
      <c r="E4567">
        <f>INDEX(TeamSports!B:B,MATCH(D4567,TeamSports!C:C,0))</f>
        <v>33</v>
      </c>
      <c r="F4567">
        <f>INDEX(RanksTable!O:O,MATCH(B4567,RanksTable!B:B,0))</f>
        <v>7</v>
      </c>
      <c r="H4567" t="str">
        <f t="shared" si="71"/>
        <v>INSERT INTO "TeamRanks" (team_id,team_sport_id,team_rank) VALUES (105,33,7);</v>
      </c>
    </row>
    <row r="4568" spans="2:8" x14ac:dyDescent="0.25">
      <c r="B4568" t="s">
        <v>418</v>
      </c>
      <c r="C4568">
        <f>INDEX(NationalTeams!B:B,MATCH(B4568,NationalTeams!C:C,0))</f>
        <v>106</v>
      </c>
      <c r="D4568" t="s">
        <v>1248</v>
      </c>
      <c r="E4568">
        <f>INDEX(TeamSports!B:B,MATCH(D4568,TeamSports!C:C,0))</f>
        <v>33</v>
      </c>
      <c r="F4568">
        <f>INDEX(RanksTable!O:O,MATCH(B4568,RanksTable!B:B,0))</f>
        <v>7</v>
      </c>
      <c r="H4568" t="str">
        <f t="shared" si="71"/>
        <v>INSERT INTO "TeamRanks" (team_id,team_sport_id,team_rank) VALUES (106,33,7);</v>
      </c>
    </row>
    <row r="4569" spans="2:8" x14ac:dyDescent="0.25">
      <c r="B4569" t="s">
        <v>417</v>
      </c>
      <c r="C4569">
        <f>INDEX(NationalTeams!B:B,MATCH(B4569,NationalTeams!C:C,0))</f>
        <v>107</v>
      </c>
      <c r="D4569" t="s">
        <v>1248</v>
      </c>
      <c r="E4569">
        <f>INDEX(TeamSports!B:B,MATCH(D4569,TeamSports!C:C,0))</f>
        <v>33</v>
      </c>
      <c r="F4569">
        <f>INDEX(RanksTable!O:O,MATCH(B4569,RanksTable!B:B,0))</f>
        <v>7</v>
      </c>
      <c r="H4569" t="str">
        <f t="shared" si="71"/>
        <v>INSERT INTO "TeamRanks" (team_id,team_sport_id,team_rank) VALUES (107,33,7);</v>
      </c>
    </row>
    <row r="4570" spans="2:8" x14ac:dyDescent="0.25">
      <c r="B4570" t="s">
        <v>421</v>
      </c>
      <c r="C4570">
        <f>INDEX(NationalTeams!B:B,MATCH(B4570,NationalTeams!C:C,0))</f>
        <v>108</v>
      </c>
      <c r="D4570" t="s">
        <v>1248</v>
      </c>
      <c r="E4570">
        <f>INDEX(TeamSports!B:B,MATCH(D4570,TeamSports!C:C,0))</f>
        <v>33</v>
      </c>
      <c r="F4570">
        <f>INDEX(RanksTable!O:O,MATCH(B4570,RanksTable!B:B,0))</f>
        <v>5</v>
      </c>
      <c r="H4570" t="str">
        <f t="shared" si="71"/>
        <v>INSERT INTO "TeamRanks" (team_id,team_sport_id,team_rank) VALUES (108,33,5);</v>
      </c>
    </row>
    <row r="4571" spans="2:8" x14ac:dyDescent="0.25">
      <c r="B4571" t="s">
        <v>530</v>
      </c>
      <c r="C4571">
        <f>INDEX(NationalTeams!B:B,MATCH(B4571,NationalTeams!C:C,0))</f>
        <v>109</v>
      </c>
      <c r="D4571" t="s">
        <v>1248</v>
      </c>
      <c r="E4571">
        <f>INDEX(TeamSports!B:B,MATCH(D4571,TeamSports!C:C,0))</f>
        <v>33</v>
      </c>
      <c r="F4571">
        <f>INDEX(RanksTable!O:O,MATCH(B4571,RanksTable!B:B,0))</f>
        <v>3</v>
      </c>
      <c r="H4571" t="str">
        <f t="shared" si="71"/>
        <v>INSERT INTO "TeamRanks" (team_id,team_sport_id,team_rank) VALUES (109,33,3);</v>
      </c>
    </row>
    <row r="4572" spans="2:8" x14ac:dyDescent="0.25">
      <c r="B4572" t="s">
        <v>488</v>
      </c>
      <c r="C4572">
        <f>INDEX(NationalTeams!B:B,MATCH(B4572,NationalTeams!C:C,0))</f>
        <v>110</v>
      </c>
      <c r="D4572" t="s">
        <v>1248</v>
      </c>
      <c r="E4572">
        <f>INDEX(TeamSports!B:B,MATCH(D4572,TeamSports!C:C,0))</f>
        <v>33</v>
      </c>
      <c r="F4572">
        <f>INDEX(RanksTable!O:O,MATCH(B4572,RanksTable!B:B,0))</f>
        <v>3</v>
      </c>
      <c r="H4572" t="str">
        <f t="shared" si="71"/>
        <v>INSERT INTO "TeamRanks" (team_id,team_sport_id,team_rank) VALUES (110,33,3);</v>
      </c>
    </row>
    <row r="4573" spans="2:8" x14ac:dyDescent="0.25">
      <c r="B4573" t="s">
        <v>352</v>
      </c>
      <c r="C4573">
        <f>INDEX(NationalTeams!B:B,MATCH(B4573,NationalTeams!C:C,0))</f>
        <v>111</v>
      </c>
      <c r="D4573" t="s">
        <v>1248</v>
      </c>
      <c r="E4573">
        <f>INDEX(TeamSports!B:B,MATCH(D4573,TeamSports!C:C,0))</f>
        <v>33</v>
      </c>
      <c r="F4573">
        <f>INDEX(RanksTable!O:O,MATCH(B4573,RanksTable!B:B,0))</f>
        <v>7</v>
      </c>
      <c r="H4573" t="str">
        <f t="shared" si="71"/>
        <v>INSERT INTO "TeamRanks" (team_id,team_sport_id,team_rank) VALUES (111,33,7);</v>
      </c>
    </row>
    <row r="4574" spans="2:8" x14ac:dyDescent="0.25">
      <c r="B4574" t="s">
        <v>422</v>
      </c>
      <c r="C4574">
        <f>INDEX(NationalTeams!B:B,MATCH(B4574,NationalTeams!C:C,0))</f>
        <v>112</v>
      </c>
      <c r="D4574" t="s">
        <v>1248</v>
      </c>
      <c r="E4574">
        <f>INDEX(TeamSports!B:B,MATCH(D4574,TeamSports!C:C,0))</f>
        <v>33</v>
      </c>
      <c r="F4574">
        <f>INDEX(RanksTable!O:O,MATCH(B4574,RanksTable!B:B,0))</f>
        <v>5</v>
      </c>
      <c r="H4574" t="str">
        <f t="shared" si="71"/>
        <v>INSERT INTO "TeamRanks" (team_id,team_sport_id,team_rank) VALUES (112,33,5);</v>
      </c>
    </row>
    <row r="4575" spans="2:8" x14ac:dyDescent="0.25">
      <c r="B4575" t="s">
        <v>451</v>
      </c>
      <c r="C4575">
        <f>INDEX(NationalTeams!B:B,MATCH(B4575,NationalTeams!C:C,0))</f>
        <v>113</v>
      </c>
      <c r="D4575" t="s">
        <v>1248</v>
      </c>
      <c r="E4575">
        <f>INDEX(TeamSports!B:B,MATCH(D4575,TeamSports!C:C,0))</f>
        <v>33</v>
      </c>
      <c r="F4575">
        <f>INDEX(RanksTable!O:O,MATCH(B4575,RanksTable!B:B,0))</f>
        <v>7</v>
      </c>
      <c r="H4575" t="str">
        <f t="shared" si="71"/>
        <v>INSERT INTO "TeamRanks" (team_id,team_sport_id,team_rank) VALUES (113,33,7);</v>
      </c>
    </row>
    <row r="4576" spans="2:8" x14ac:dyDescent="0.25">
      <c r="B4576" t="s">
        <v>430</v>
      </c>
      <c r="C4576">
        <f>INDEX(NationalTeams!B:B,MATCH(B4576,NationalTeams!C:C,0))</f>
        <v>114</v>
      </c>
      <c r="D4576" t="s">
        <v>1248</v>
      </c>
      <c r="E4576">
        <f>INDEX(TeamSports!B:B,MATCH(D4576,TeamSports!C:C,0))</f>
        <v>33</v>
      </c>
      <c r="F4576">
        <f>INDEX(RanksTable!O:O,MATCH(B4576,RanksTable!B:B,0))</f>
        <v>7</v>
      </c>
      <c r="H4576" t="str">
        <f t="shared" si="71"/>
        <v>INSERT INTO "TeamRanks" (team_id,team_sport_id,team_rank) VALUES (114,33,7);</v>
      </c>
    </row>
    <row r="4577" spans="2:8" x14ac:dyDescent="0.25">
      <c r="B4577" t="s">
        <v>381</v>
      </c>
      <c r="C4577">
        <f>INDEX(NationalTeams!B:B,MATCH(B4577,NationalTeams!C:C,0))</f>
        <v>115</v>
      </c>
      <c r="D4577" t="s">
        <v>1248</v>
      </c>
      <c r="E4577">
        <f>INDEX(TeamSports!B:B,MATCH(D4577,TeamSports!C:C,0))</f>
        <v>33</v>
      </c>
      <c r="F4577">
        <f>INDEX(RanksTable!O:O,MATCH(B4577,RanksTable!B:B,0))</f>
        <v>7</v>
      </c>
      <c r="H4577" t="str">
        <f t="shared" si="71"/>
        <v>INSERT INTO "TeamRanks" (team_id,team_sport_id,team_rank) VALUES (115,33,7);</v>
      </c>
    </row>
    <row r="4578" spans="2:8" x14ac:dyDescent="0.25">
      <c r="B4578" t="s">
        <v>434</v>
      </c>
      <c r="C4578">
        <f>INDEX(NationalTeams!B:B,MATCH(B4578,NationalTeams!C:C,0))</f>
        <v>116</v>
      </c>
      <c r="D4578" t="s">
        <v>1248</v>
      </c>
      <c r="E4578">
        <f>INDEX(TeamSports!B:B,MATCH(D4578,TeamSports!C:C,0))</f>
        <v>33</v>
      </c>
      <c r="F4578">
        <f>INDEX(RanksTable!O:O,MATCH(B4578,RanksTable!B:B,0))</f>
        <v>7</v>
      </c>
      <c r="H4578" t="str">
        <f t="shared" si="71"/>
        <v>INSERT INTO "TeamRanks" (team_id,team_sport_id,team_rank) VALUES (116,33,7);</v>
      </c>
    </row>
    <row r="4579" spans="2:8" x14ac:dyDescent="0.25">
      <c r="B4579" t="s">
        <v>475</v>
      </c>
      <c r="C4579">
        <f>INDEX(NationalTeams!B:B,MATCH(B4579,NationalTeams!C:C,0))</f>
        <v>117</v>
      </c>
      <c r="D4579" t="s">
        <v>1248</v>
      </c>
      <c r="E4579">
        <f>INDEX(TeamSports!B:B,MATCH(D4579,TeamSports!C:C,0))</f>
        <v>33</v>
      </c>
      <c r="F4579">
        <f>INDEX(RanksTable!O:O,MATCH(B4579,RanksTable!B:B,0))</f>
        <v>7</v>
      </c>
      <c r="H4579" t="str">
        <f t="shared" si="71"/>
        <v>INSERT INTO "TeamRanks" (team_id,team_sport_id,team_rank) VALUES (117,33,7);</v>
      </c>
    </row>
    <row r="4580" spans="2:8" x14ac:dyDescent="0.25">
      <c r="B4580" t="s">
        <v>528</v>
      </c>
      <c r="C4580">
        <f>INDEX(NationalTeams!B:B,MATCH(B4580,NationalTeams!C:C,0))</f>
        <v>118</v>
      </c>
      <c r="D4580" t="s">
        <v>1248</v>
      </c>
      <c r="E4580">
        <f>INDEX(TeamSports!B:B,MATCH(D4580,TeamSports!C:C,0))</f>
        <v>33</v>
      </c>
      <c r="F4580">
        <f>INDEX(RanksTable!O:O,MATCH(B4580,RanksTable!B:B,0))</f>
        <v>7</v>
      </c>
      <c r="H4580" t="str">
        <f t="shared" si="71"/>
        <v>INSERT INTO "TeamRanks" (team_id,team_sport_id,team_rank) VALUES (118,33,7);</v>
      </c>
    </row>
    <row r="4581" spans="2:8" x14ac:dyDescent="0.25">
      <c r="B4581" t="s">
        <v>436</v>
      </c>
      <c r="C4581">
        <f>INDEX(NationalTeams!B:B,MATCH(B4581,NationalTeams!C:C,0))</f>
        <v>119</v>
      </c>
      <c r="D4581" t="s">
        <v>1248</v>
      </c>
      <c r="E4581">
        <f>INDEX(TeamSports!B:B,MATCH(D4581,TeamSports!C:C,0))</f>
        <v>33</v>
      </c>
      <c r="F4581">
        <f>INDEX(RanksTable!O:O,MATCH(B4581,RanksTable!B:B,0))</f>
        <v>7</v>
      </c>
      <c r="H4581" t="str">
        <f t="shared" si="71"/>
        <v>INSERT INTO "TeamRanks" (team_id,team_sport_id,team_rank) VALUES (119,33,7);</v>
      </c>
    </row>
    <row r="4582" spans="2:8" x14ac:dyDescent="0.25">
      <c r="B4582" t="s">
        <v>455</v>
      </c>
      <c r="C4582">
        <f>INDEX(NationalTeams!B:B,MATCH(B4582,NationalTeams!C:C,0))</f>
        <v>120</v>
      </c>
      <c r="D4582" t="s">
        <v>1248</v>
      </c>
      <c r="E4582">
        <f>INDEX(TeamSports!B:B,MATCH(D4582,TeamSports!C:C,0))</f>
        <v>33</v>
      </c>
      <c r="F4582">
        <f>INDEX(RanksTable!O:O,MATCH(B4582,RanksTable!B:B,0))</f>
        <v>7</v>
      </c>
      <c r="H4582" t="str">
        <f t="shared" si="71"/>
        <v>INSERT INTO "TeamRanks" (team_id,team_sport_id,team_rank) VALUES (120,33,7);</v>
      </c>
    </row>
    <row r="4583" spans="2:8" x14ac:dyDescent="0.25">
      <c r="B4583" t="s">
        <v>345</v>
      </c>
      <c r="C4583">
        <f>INDEX(NationalTeams!B:B,MATCH(B4583,NationalTeams!C:C,0))</f>
        <v>121</v>
      </c>
      <c r="D4583" t="s">
        <v>1248</v>
      </c>
      <c r="E4583">
        <f>INDEX(TeamSports!B:B,MATCH(D4583,TeamSports!C:C,0))</f>
        <v>33</v>
      </c>
      <c r="F4583">
        <f>INDEX(RanksTable!O:O,MATCH(B4583,RanksTable!B:B,0))</f>
        <v>7</v>
      </c>
      <c r="H4583" t="str">
        <f t="shared" si="71"/>
        <v>INSERT INTO "TeamRanks" (team_id,team_sport_id,team_rank) VALUES (121,33,7);</v>
      </c>
    </row>
    <row r="4584" spans="2:8" x14ac:dyDescent="0.25">
      <c r="B4584" t="s">
        <v>532</v>
      </c>
      <c r="C4584">
        <f>INDEX(NationalTeams!B:B,MATCH(B4584,NationalTeams!C:C,0))</f>
        <v>122</v>
      </c>
      <c r="D4584" t="s">
        <v>1248</v>
      </c>
      <c r="E4584">
        <f>INDEX(TeamSports!B:B,MATCH(D4584,TeamSports!C:C,0))</f>
        <v>33</v>
      </c>
      <c r="F4584">
        <f>INDEX(RanksTable!O:O,MATCH(B4584,RanksTable!B:B,0))</f>
        <v>2</v>
      </c>
      <c r="H4584" t="str">
        <f t="shared" si="71"/>
        <v>INSERT INTO "TeamRanks" (team_id,team_sport_id,team_rank) VALUES (122,33,2);</v>
      </c>
    </row>
    <row r="4585" spans="2:8" x14ac:dyDescent="0.25">
      <c r="B4585" t="s">
        <v>468</v>
      </c>
      <c r="C4585">
        <f>INDEX(NationalTeams!B:B,MATCH(B4585,NationalTeams!C:C,0))</f>
        <v>123</v>
      </c>
      <c r="D4585" t="s">
        <v>1248</v>
      </c>
      <c r="E4585">
        <f>INDEX(TeamSports!B:B,MATCH(D4585,TeamSports!C:C,0))</f>
        <v>33</v>
      </c>
      <c r="F4585">
        <f>INDEX(RanksTable!O:O,MATCH(B4585,RanksTable!B:B,0))</f>
        <v>6</v>
      </c>
      <c r="H4585" t="str">
        <f t="shared" si="71"/>
        <v>INSERT INTO "TeamRanks" (team_id,team_sport_id,team_rank) VALUES (123,33,6);</v>
      </c>
    </row>
    <row r="4586" spans="2:8" x14ac:dyDescent="0.25">
      <c r="B4586" t="s">
        <v>347</v>
      </c>
      <c r="C4586">
        <f>INDEX(NationalTeams!B:B,MATCH(B4586,NationalTeams!C:C,0))</f>
        <v>124</v>
      </c>
      <c r="D4586" t="s">
        <v>1248</v>
      </c>
      <c r="E4586">
        <f>INDEX(TeamSports!B:B,MATCH(D4586,TeamSports!C:C,0))</f>
        <v>33</v>
      </c>
      <c r="F4586">
        <f>INDEX(RanksTable!O:O,MATCH(B4586,RanksTable!B:B,0))</f>
        <v>7</v>
      </c>
      <c r="H4586" t="str">
        <f t="shared" si="71"/>
        <v>INSERT INTO "TeamRanks" (team_id,team_sport_id,team_rank) VALUES (124,33,7);</v>
      </c>
    </row>
    <row r="4587" spans="2:8" x14ac:dyDescent="0.25">
      <c r="B4587" t="s">
        <v>390</v>
      </c>
      <c r="C4587">
        <f>INDEX(NationalTeams!B:B,MATCH(B4587,NationalTeams!C:C,0))</f>
        <v>125</v>
      </c>
      <c r="D4587" t="s">
        <v>1248</v>
      </c>
      <c r="E4587">
        <f>INDEX(TeamSports!B:B,MATCH(D4587,TeamSports!C:C,0))</f>
        <v>33</v>
      </c>
      <c r="F4587">
        <f>INDEX(RanksTable!O:O,MATCH(B4587,RanksTable!B:B,0))</f>
        <v>7</v>
      </c>
      <c r="H4587" t="str">
        <f t="shared" si="71"/>
        <v>INSERT INTO "TeamRanks" (team_id,team_sport_id,team_rank) VALUES (125,33,7);</v>
      </c>
    </row>
    <row r="4588" spans="2:8" x14ac:dyDescent="0.25">
      <c r="B4588" t="s">
        <v>540</v>
      </c>
      <c r="C4588">
        <f>INDEX(NationalTeams!B:B,MATCH(B4588,NationalTeams!C:C,0))</f>
        <v>126</v>
      </c>
      <c r="D4588" t="s">
        <v>1248</v>
      </c>
      <c r="E4588">
        <f>INDEX(TeamSports!B:B,MATCH(D4588,TeamSports!C:C,0))</f>
        <v>33</v>
      </c>
      <c r="F4588">
        <f>INDEX(RanksTable!O:O,MATCH(B4588,RanksTable!B:B,0))</f>
        <v>7</v>
      </c>
      <c r="H4588" t="str">
        <f t="shared" si="71"/>
        <v>INSERT INTO "TeamRanks" (team_id,team_sport_id,team_rank) VALUES (126,33,7);</v>
      </c>
    </row>
    <row r="4589" spans="2:8" x14ac:dyDescent="0.25">
      <c r="B4589" t="s">
        <v>527</v>
      </c>
      <c r="C4589">
        <f>INDEX(NationalTeams!B:B,MATCH(B4589,NationalTeams!C:C,0))</f>
        <v>127</v>
      </c>
      <c r="D4589" t="s">
        <v>1248</v>
      </c>
      <c r="E4589">
        <f>INDEX(TeamSports!B:B,MATCH(D4589,TeamSports!C:C,0))</f>
        <v>33</v>
      </c>
      <c r="F4589">
        <f>INDEX(RanksTable!O:O,MATCH(B4589,RanksTable!B:B,0))</f>
        <v>4</v>
      </c>
      <c r="H4589" t="str">
        <f t="shared" si="71"/>
        <v>INSERT INTO "TeamRanks" (team_id,team_sport_id,team_rank) VALUES (127,33,4);</v>
      </c>
    </row>
    <row r="4590" spans="2:8" x14ac:dyDescent="0.25">
      <c r="B4590" t="s">
        <v>523</v>
      </c>
      <c r="C4590">
        <f>INDEX(NationalTeams!B:B,MATCH(B4590,NationalTeams!C:C,0))</f>
        <v>128</v>
      </c>
      <c r="D4590" t="s">
        <v>1248</v>
      </c>
      <c r="E4590">
        <f>INDEX(TeamSports!B:B,MATCH(D4590,TeamSports!C:C,0))</f>
        <v>33</v>
      </c>
      <c r="F4590">
        <f>INDEX(RanksTable!O:O,MATCH(B4590,RanksTable!B:B,0))</f>
        <v>7</v>
      </c>
      <c r="H4590" t="str">
        <f t="shared" si="71"/>
        <v>INSERT INTO "TeamRanks" (team_id,team_sport_id,team_rank) VALUES (128,33,7);</v>
      </c>
    </row>
    <row r="4591" spans="2:8" x14ac:dyDescent="0.25">
      <c r="B4591" t="s">
        <v>484</v>
      </c>
      <c r="C4591">
        <f>INDEX(NationalTeams!B:B,MATCH(B4591,NationalTeams!C:C,0))</f>
        <v>129</v>
      </c>
      <c r="D4591" t="s">
        <v>1248</v>
      </c>
      <c r="E4591">
        <f>INDEX(TeamSports!B:B,MATCH(D4591,TeamSports!C:C,0))</f>
        <v>33</v>
      </c>
      <c r="F4591">
        <f>INDEX(RanksTable!O:O,MATCH(B4591,RanksTable!B:B,0))</f>
        <v>7</v>
      </c>
      <c r="H4591" t="str">
        <f t="shared" si="71"/>
        <v>INSERT INTO "TeamRanks" (team_id,team_sport_id,team_rank) VALUES (129,33,7);</v>
      </c>
    </row>
    <row r="4592" spans="2:8" x14ac:dyDescent="0.25">
      <c r="B4592" t="s">
        <v>522</v>
      </c>
      <c r="C4592">
        <f>INDEX(NationalTeams!B:B,MATCH(B4592,NationalTeams!C:C,0))</f>
        <v>130</v>
      </c>
      <c r="D4592" t="s">
        <v>1248</v>
      </c>
      <c r="E4592">
        <f>INDEX(TeamSports!B:B,MATCH(D4592,TeamSports!C:C,0))</f>
        <v>33</v>
      </c>
      <c r="F4592">
        <f>INDEX(RanksTable!O:O,MATCH(B4592,RanksTable!B:B,0))</f>
        <v>7</v>
      </c>
      <c r="H4592" t="str">
        <f t="shared" si="71"/>
        <v>INSERT INTO "TeamRanks" (team_id,team_sport_id,team_rank) VALUES (130,33,7);</v>
      </c>
    </row>
    <row r="4593" spans="2:8" x14ac:dyDescent="0.25">
      <c r="B4593" t="s">
        <v>386</v>
      </c>
      <c r="C4593">
        <f>INDEX(NationalTeams!B:B,MATCH(B4593,NationalTeams!C:C,0))</f>
        <v>131</v>
      </c>
      <c r="D4593" t="s">
        <v>1248</v>
      </c>
      <c r="E4593">
        <f>INDEX(TeamSports!B:B,MATCH(D4593,TeamSports!C:C,0))</f>
        <v>33</v>
      </c>
      <c r="F4593">
        <f>INDEX(RanksTable!O:O,MATCH(B4593,RanksTable!B:B,0))</f>
        <v>7</v>
      </c>
      <c r="H4593" t="str">
        <f t="shared" si="71"/>
        <v>INSERT INTO "TeamRanks" (team_id,team_sport_id,team_rank) VALUES (131,33,7);</v>
      </c>
    </row>
    <row r="4594" spans="2:8" x14ac:dyDescent="0.25">
      <c r="B4594" t="s">
        <v>463</v>
      </c>
      <c r="C4594">
        <f>INDEX(NationalTeams!B:B,MATCH(B4594,NationalTeams!C:C,0))</f>
        <v>132</v>
      </c>
      <c r="D4594" t="s">
        <v>1248</v>
      </c>
      <c r="E4594">
        <f>INDEX(TeamSports!B:B,MATCH(D4594,TeamSports!C:C,0))</f>
        <v>33</v>
      </c>
      <c r="F4594">
        <f>INDEX(RanksTable!O:O,MATCH(B4594,RanksTable!B:B,0))</f>
        <v>7</v>
      </c>
      <c r="H4594" t="str">
        <f t="shared" si="71"/>
        <v>INSERT INTO "TeamRanks" (team_id,team_sport_id,team_rank) VALUES (132,33,7);</v>
      </c>
    </row>
    <row r="4595" spans="2:8" x14ac:dyDescent="0.25">
      <c r="B4595" t="s">
        <v>339</v>
      </c>
      <c r="C4595">
        <f>INDEX(NationalTeams!B:B,MATCH(B4595,NationalTeams!C:C,0))</f>
        <v>133</v>
      </c>
      <c r="D4595" t="s">
        <v>1248</v>
      </c>
      <c r="E4595">
        <f>INDEX(TeamSports!B:B,MATCH(D4595,TeamSports!C:C,0))</f>
        <v>33</v>
      </c>
      <c r="F4595">
        <f>INDEX(RanksTable!O:O,MATCH(B4595,RanksTable!B:B,0))</f>
        <v>7</v>
      </c>
      <c r="H4595" t="str">
        <f t="shared" si="71"/>
        <v>INSERT INTO "TeamRanks" (team_id,team_sport_id,team_rank) VALUES (133,33,7);</v>
      </c>
    </row>
    <row r="4596" spans="2:8" x14ac:dyDescent="0.25">
      <c r="B4596" t="s">
        <v>464</v>
      </c>
      <c r="C4596">
        <f>INDEX(NationalTeams!B:B,MATCH(B4596,NationalTeams!C:C,0))</f>
        <v>134</v>
      </c>
      <c r="D4596" t="s">
        <v>1248</v>
      </c>
      <c r="E4596">
        <f>INDEX(TeamSports!B:B,MATCH(D4596,TeamSports!C:C,0))</f>
        <v>33</v>
      </c>
      <c r="F4596">
        <f>INDEX(RanksTable!O:O,MATCH(B4596,RanksTable!B:B,0))</f>
        <v>7</v>
      </c>
      <c r="H4596" t="str">
        <f t="shared" si="71"/>
        <v>INSERT INTO "TeamRanks" (team_id,team_sport_id,team_rank) VALUES (134,33,7);</v>
      </c>
    </row>
    <row r="4597" spans="2:8" x14ac:dyDescent="0.25">
      <c r="B4597" t="s">
        <v>379</v>
      </c>
      <c r="C4597">
        <f>INDEX(NationalTeams!B:B,MATCH(B4597,NationalTeams!C:C,0))</f>
        <v>135</v>
      </c>
      <c r="D4597" t="s">
        <v>1248</v>
      </c>
      <c r="E4597">
        <f>INDEX(TeamSports!B:B,MATCH(D4597,TeamSports!C:C,0))</f>
        <v>33</v>
      </c>
      <c r="F4597">
        <f>INDEX(RanksTable!O:O,MATCH(B4597,RanksTable!B:B,0))</f>
        <v>7</v>
      </c>
      <c r="H4597" t="str">
        <f t="shared" si="71"/>
        <v>INSERT INTO "TeamRanks" (team_id,team_sport_id,team_rank) VALUES (135,33,7);</v>
      </c>
    </row>
    <row r="4598" spans="2:8" x14ac:dyDescent="0.25">
      <c r="B4598" t="s">
        <v>539</v>
      </c>
      <c r="C4598">
        <f>INDEX(NationalTeams!B:B,MATCH(B4598,NationalTeams!C:C,0))</f>
        <v>136</v>
      </c>
      <c r="D4598" t="s">
        <v>1248</v>
      </c>
      <c r="E4598">
        <f>INDEX(TeamSports!B:B,MATCH(D4598,TeamSports!C:C,0))</f>
        <v>33</v>
      </c>
      <c r="F4598">
        <f>INDEX(RanksTable!O:O,MATCH(B4598,RanksTable!B:B,0))</f>
        <v>7</v>
      </c>
      <c r="H4598" t="str">
        <f t="shared" si="71"/>
        <v>INSERT INTO "TeamRanks" (team_id,team_sport_id,team_rank) VALUES (136,33,7);</v>
      </c>
    </row>
    <row r="4599" spans="2:8" x14ac:dyDescent="0.25">
      <c r="B4599" t="s">
        <v>342</v>
      </c>
      <c r="C4599">
        <f>INDEX(NationalTeams!B:B,MATCH(B4599,NationalTeams!C:C,0))</f>
        <v>137</v>
      </c>
      <c r="D4599" t="s">
        <v>1248</v>
      </c>
      <c r="E4599">
        <f>INDEX(TeamSports!B:B,MATCH(D4599,TeamSports!C:C,0))</f>
        <v>33</v>
      </c>
      <c r="F4599">
        <f>INDEX(RanksTable!O:O,MATCH(B4599,RanksTable!B:B,0))</f>
        <v>7</v>
      </c>
      <c r="H4599" t="str">
        <f t="shared" si="71"/>
        <v>INSERT INTO "TeamRanks" (team_id,team_sport_id,team_rank) VALUES (137,33,7);</v>
      </c>
    </row>
    <row r="4600" spans="2:8" x14ac:dyDescent="0.25">
      <c r="B4600" t="s">
        <v>343</v>
      </c>
      <c r="C4600">
        <f>INDEX(NationalTeams!B:B,MATCH(B4600,NationalTeams!C:C,0))</f>
        <v>138</v>
      </c>
      <c r="D4600" t="s">
        <v>1248</v>
      </c>
      <c r="E4600">
        <f>INDEX(TeamSports!B:B,MATCH(D4600,TeamSports!C:C,0))</f>
        <v>33</v>
      </c>
      <c r="F4600">
        <f>INDEX(RanksTable!O:O,MATCH(B4600,RanksTable!B:B,0))</f>
        <v>7</v>
      </c>
      <c r="H4600" t="str">
        <f t="shared" si="71"/>
        <v>INSERT INTO "TeamRanks" (team_id,team_sport_id,team_rank) VALUES (138,33,7);</v>
      </c>
    </row>
    <row r="4601" spans="2:8" x14ac:dyDescent="0.25">
      <c r="B4601" t="s">
        <v>360</v>
      </c>
      <c r="C4601">
        <f>INDEX(NationalTeams!B:B,MATCH(B4601,NationalTeams!C:C,0))</f>
        <v>139</v>
      </c>
      <c r="D4601" t="s">
        <v>1248</v>
      </c>
      <c r="E4601">
        <f>INDEX(TeamSports!B:B,MATCH(D4601,TeamSports!C:C,0))</f>
        <v>33</v>
      </c>
      <c r="F4601">
        <f>INDEX(RanksTable!O:O,MATCH(B4601,RanksTable!B:B,0))</f>
        <v>7</v>
      </c>
      <c r="H4601" t="str">
        <f t="shared" si="71"/>
        <v>INSERT INTO "TeamRanks" (team_id,team_sport_id,team_rank) VALUES (139,33,7);</v>
      </c>
    </row>
    <row r="4602" spans="2:8" x14ac:dyDescent="0.25">
      <c r="B4602" t="s">
        <v>378</v>
      </c>
      <c r="C4602">
        <f>INDEX(NationalTeams!B:B,MATCH(B4602,NationalTeams!C:C,0))</f>
        <v>140</v>
      </c>
      <c r="D4602" t="s">
        <v>1248</v>
      </c>
      <c r="E4602">
        <f>INDEX(TeamSports!B:B,MATCH(D4602,TeamSports!C:C,0))</f>
        <v>33</v>
      </c>
      <c r="F4602">
        <f>INDEX(RanksTable!O:O,MATCH(B4602,RanksTable!B:B,0))</f>
        <v>4</v>
      </c>
      <c r="H4602" t="str">
        <f t="shared" si="71"/>
        <v>INSERT INTO "TeamRanks" (team_id,team_sport_id,team_rank) VALUES (140,33,4);</v>
      </c>
    </row>
    <row r="4603" spans="2:8" x14ac:dyDescent="0.25">
      <c r="B4603" t="s">
        <v>456</v>
      </c>
      <c r="C4603">
        <f>INDEX(NationalTeams!B:B,MATCH(B4603,NationalTeams!C:C,0))</f>
        <v>141</v>
      </c>
      <c r="D4603" t="s">
        <v>1248</v>
      </c>
      <c r="E4603">
        <f>INDEX(TeamSports!B:B,MATCH(D4603,TeamSports!C:C,0))</f>
        <v>33</v>
      </c>
      <c r="F4603">
        <f>INDEX(RanksTable!O:O,MATCH(B4603,RanksTable!B:B,0))</f>
        <v>7</v>
      </c>
      <c r="H4603" t="str">
        <f t="shared" si="71"/>
        <v>INSERT INTO "TeamRanks" (team_id,team_sport_id,team_rank) VALUES (141,33,7);</v>
      </c>
    </row>
    <row r="4604" spans="2:8" x14ac:dyDescent="0.25">
      <c r="B4604" t="s">
        <v>537</v>
      </c>
      <c r="C4604">
        <f>INDEX(NationalTeams!B:B,MATCH(B4604,NationalTeams!C:C,0))</f>
        <v>142</v>
      </c>
      <c r="D4604" t="s">
        <v>1248</v>
      </c>
      <c r="E4604">
        <f>INDEX(TeamSports!B:B,MATCH(D4604,TeamSports!C:C,0))</f>
        <v>33</v>
      </c>
      <c r="F4604">
        <f>INDEX(RanksTable!O:O,MATCH(B4604,RanksTable!B:B,0))</f>
        <v>7</v>
      </c>
      <c r="H4604" t="str">
        <f t="shared" si="71"/>
        <v>INSERT INTO "TeamRanks" (team_id,team_sport_id,team_rank) VALUES (142,33,7);</v>
      </c>
    </row>
    <row r="4605" spans="2:8" x14ac:dyDescent="0.25">
      <c r="B4605" t="s">
        <v>533</v>
      </c>
      <c r="C4605">
        <f>INDEX(NationalTeams!B:B,MATCH(B4605,NationalTeams!C:C,0))</f>
        <v>143</v>
      </c>
      <c r="D4605" t="s">
        <v>1248</v>
      </c>
      <c r="E4605">
        <f>INDEX(TeamSports!B:B,MATCH(D4605,TeamSports!C:C,0))</f>
        <v>33</v>
      </c>
      <c r="F4605">
        <f>INDEX(RanksTable!O:O,MATCH(B4605,RanksTable!B:B,0))</f>
        <v>7</v>
      </c>
      <c r="H4605" t="str">
        <f t="shared" si="71"/>
        <v>INSERT INTO "TeamRanks" (team_id,team_sport_id,team_rank) VALUES (143,33,7);</v>
      </c>
    </row>
    <row r="4606" spans="2:8" x14ac:dyDescent="0.25">
      <c r="B4606" t="s">
        <v>460</v>
      </c>
      <c r="C4606">
        <f>INDEX(NationalTeams!B:B,MATCH(B4606,NationalTeams!C:C,0))</f>
        <v>144</v>
      </c>
      <c r="D4606" t="s">
        <v>1248</v>
      </c>
      <c r="E4606">
        <f>INDEX(TeamSports!B:B,MATCH(D4606,TeamSports!C:C,0))</f>
        <v>33</v>
      </c>
      <c r="F4606">
        <f>INDEX(RanksTable!O:O,MATCH(B4606,RanksTable!B:B,0))</f>
        <v>7</v>
      </c>
      <c r="H4606" t="str">
        <f t="shared" si="71"/>
        <v>INSERT INTO "TeamRanks" (team_id,team_sport_id,team_rank) VALUES (144,33,7);</v>
      </c>
    </row>
    <row r="4607" spans="2:8" x14ac:dyDescent="0.25">
      <c r="B4607" t="s">
        <v>521</v>
      </c>
      <c r="C4607">
        <f>INDEX(NationalTeams!B:B,MATCH(B4607,NationalTeams!C:C,0))</f>
        <v>145</v>
      </c>
      <c r="D4607" t="s">
        <v>1248</v>
      </c>
      <c r="E4607">
        <f>INDEX(TeamSports!B:B,MATCH(D4607,TeamSports!C:C,0))</f>
        <v>33</v>
      </c>
      <c r="F4607">
        <f>INDEX(RanksTable!O:O,MATCH(B4607,RanksTable!B:B,0))</f>
        <v>7</v>
      </c>
      <c r="H4607" t="str">
        <f t="shared" si="71"/>
        <v>INSERT INTO "TeamRanks" (team_id,team_sport_id,team_rank) VALUES (145,33,7);</v>
      </c>
    </row>
    <row r="4608" spans="2:8" x14ac:dyDescent="0.25">
      <c r="B4608" t="s">
        <v>416</v>
      </c>
      <c r="C4608">
        <f>INDEX(NationalTeams!B:B,MATCH(B4608,NationalTeams!C:C,0))</f>
        <v>146</v>
      </c>
      <c r="D4608" t="s">
        <v>1248</v>
      </c>
      <c r="E4608">
        <f>INDEX(TeamSports!B:B,MATCH(D4608,TeamSports!C:C,0))</f>
        <v>33</v>
      </c>
      <c r="F4608">
        <f>INDEX(RanksTable!O:O,MATCH(B4608,RanksTable!B:B,0))</f>
        <v>7</v>
      </c>
      <c r="H4608" t="str">
        <f t="shared" si="71"/>
        <v>INSERT INTO "TeamRanks" (team_id,team_sport_id,team_rank) VALUES (146,33,7);</v>
      </c>
    </row>
    <row r="4609" spans="2:8" x14ac:dyDescent="0.25">
      <c r="B4609" t="s">
        <v>393</v>
      </c>
      <c r="C4609">
        <f>INDEX(NationalTeams!B:B,MATCH(B4609,NationalTeams!C:C,0))</f>
        <v>147</v>
      </c>
      <c r="D4609" t="s">
        <v>1248</v>
      </c>
      <c r="E4609">
        <f>INDEX(TeamSports!B:B,MATCH(D4609,TeamSports!C:C,0))</f>
        <v>33</v>
      </c>
      <c r="F4609">
        <f>INDEX(RanksTable!O:O,MATCH(B4609,RanksTable!B:B,0))</f>
        <v>4</v>
      </c>
      <c r="H4609" t="str">
        <f t="shared" si="71"/>
        <v>INSERT INTO "TeamRanks" (team_id,team_sport_id,team_rank) VALUES (147,33,4);</v>
      </c>
    </row>
    <row r="4610" spans="2:8" x14ac:dyDescent="0.25">
      <c r="B4610" t="s">
        <v>372</v>
      </c>
      <c r="C4610">
        <f>INDEX(NationalTeams!B:B,MATCH(B4610,NationalTeams!C:C,0))</f>
        <v>148</v>
      </c>
      <c r="D4610" t="s">
        <v>1248</v>
      </c>
      <c r="E4610">
        <f>INDEX(TeamSports!B:B,MATCH(D4610,TeamSports!C:C,0))</f>
        <v>33</v>
      </c>
      <c r="F4610">
        <f>INDEX(RanksTable!O:O,MATCH(B4610,RanksTable!B:B,0))</f>
        <v>6</v>
      </c>
      <c r="H4610" t="str">
        <f t="shared" si="71"/>
        <v>INSERT INTO "TeamRanks" (team_id,team_sport_id,team_rank) VALUES (148,33,6);</v>
      </c>
    </row>
    <row r="4611" spans="2:8" x14ac:dyDescent="0.25">
      <c r="B4611" t="s">
        <v>480</v>
      </c>
      <c r="C4611">
        <f>INDEX(NationalTeams!B:B,MATCH(B4611,NationalTeams!C:C,0))</f>
        <v>149</v>
      </c>
      <c r="D4611" t="s">
        <v>1248</v>
      </c>
      <c r="E4611">
        <f>INDEX(TeamSports!B:B,MATCH(D4611,TeamSports!C:C,0))</f>
        <v>33</v>
      </c>
      <c r="F4611">
        <f>INDEX(RanksTable!O:O,MATCH(B4611,RanksTable!B:B,0))</f>
        <v>7</v>
      </c>
      <c r="H4611" t="str">
        <f t="shared" si="71"/>
        <v>INSERT INTO "TeamRanks" (team_id,team_sport_id,team_rank) VALUES (149,33,7);</v>
      </c>
    </row>
    <row r="4612" spans="2:8" x14ac:dyDescent="0.25">
      <c r="B4612" t="s">
        <v>446</v>
      </c>
      <c r="C4612">
        <f>INDEX(NationalTeams!B:B,MATCH(B4612,NationalTeams!C:C,0))</f>
        <v>150</v>
      </c>
      <c r="D4612" t="s">
        <v>1248</v>
      </c>
      <c r="E4612">
        <f>INDEX(TeamSports!B:B,MATCH(D4612,TeamSports!C:C,0))</f>
        <v>33</v>
      </c>
      <c r="F4612">
        <f>INDEX(RanksTable!O:O,MATCH(B4612,RanksTable!B:B,0))</f>
        <v>7</v>
      </c>
      <c r="H4612" t="str">
        <f t="shared" ref="H4612:H4675" si="72">_xlfn.CONCAT($H$1,$L$1,$C$1,$L$1," ",$J$1,$C$2,$N$1,$E$2,$N$1,$F$2,$K$1,$I$1,$J$1,C4612,$N$1,E4612,$N$1,F4612,$K$1,$O$1)</f>
        <v>INSERT INTO "TeamRanks" (team_id,team_sport_id,team_rank) VALUES (150,33,7);</v>
      </c>
    </row>
    <row r="4613" spans="2:8" x14ac:dyDescent="0.25">
      <c r="B4613" t="s">
        <v>356</v>
      </c>
      <c r="C4613">
        <f>INDEX(NationalTeams!B:B,MATCH(B4613,NationalTeams!C:C,0))</f>
        <v>151</v>
      </c>
      <c r="D4613" t="s">
        <v>1248</v>
      </c>
      <c r="E4613">
        <f>INDEX(TeamSports!B:B,MATCH(D4613,TeamSports!C:C,0))</f>
        <v>33</v>
      </c>
      <c r="F4613">
        <f>INDEX(RanksTable!O:O,MATCH(B4613,RanksTable!B:B,0))</f>
        <v>5</v>
      </c>
      <c r="H4613" t="str">
        <f t="shared" si="72"/>
        <v>INSERT INTO "TeamRanks" (team_id,team_sport_id,team_rank) VALUES (151,33,5);</v>
      </c>
    </row>
    <row r="4614" spans="2:8" x14ac:dyDescent="0.25">
      <c r="B4614" t="s">
        <v>387</v>
      </c>
      <c r="C4614">
        <f>INDEX(NationalTeams!B:B,MATCH(B4614,NationalTeams!C:C,0))</f>
        <v>152</v>
      </c>
      <c r="D4614" t="s">
        <v>1248</v>
      </c>
      <c r="E4614">
        <f>INDEX(TeamSports!B:B,MATCH(D4614,TeamSports!C:C,0))</f>
        <v>33</v>
      </c>
      <c r="F4614">
        <f>INDEX(RanksTable!O:O,MATCH(B4614,RanksTable!B:B,0))</f>
        <v>7</v>
      </c>
      <c r="H4614" t="str">
        <f t="shared" si="72"/>
        <v>INSERT INTO "TeamRanks" (team_id,team_sport_id,team_rank) VALUES (152,33,7);</v>
      </c>
    </row>
    <row r="4615" spans="2:8" x14ac:dyDescent="0.25">
      <c r="B4615" t="s">
        <v>361</v>
      </c>
      <c r="C4615">
        <f>INDEX(NationalTeams!B:B,MATCH(B4615,NationalTeams!C:C,0))</f>
        <v>153</v>
      </c>
      <c r="D4615" t="s">
        <v>1248</v>
      </c>
      <c r="E4615">
        <f>INDEX(TeamSports!B:B,MATCH(D4615,TeamSports!C:C,0))</f>
        <v>33</v>
      </c>
      <c r="F4615">
        <f>INDEX(RanksTable!O:O,MATCH(B4615,RanksTable!B:B,0))</f>
        <v>7</v>
      </c>
      <c r="H4615" t="str">
        <f t="shared" si="72"/>
        <v>INSERT INTO "TeamRanks" (team_id,team_sport_id,team_rank) VALUES (153,33,7);</v>
      </c>
    </row>
    <row r="4616" spans="2:8" x14ac:dyDescent="0.25">
      <c r="B4616" t="s">
        <v>492</v>
      </c>
      <c r="C4616">
        <f>INDEX(NationalTeams!B:B,MATCH(B4616,NationalTeams!C:C,0))</f>
        <v>154</v>
      </c>
      <c r="D4616" t="s">
        <v>1248</v>
      </c>
      <c r="E4616">
        <f>INDEX(TeamSports!B:B,MATCH(D4616,TeamSports!C:C,0))</f>
        <v>33</v>
      </c>
      <c r="F4616">
        <f>INDEX(RanksTable!O:O,MATCH(B4616,RanksTable!B:B,0))</f>
        <v>1</v>
      </c>
      <c r="H4616" t="str">
        <f t="shared" si="72"/>
        <v>INSERT INTO "TeamRanks" (team_id,team_sport_id,team_rank) VALUES (154,33,1);</v>
      </c>
    </row>
    <row r="4617" spans="2:8" x14ac:dyDescent="0.25">
      <c r="B4617" t="s">
        <v>485</v>
      </c>
      <c r="C4617">
        <f>INDEX(NationalTeams!B:B,MATCH(B4617,NationalTeams!C:C,0))</f>
        <v>155</v>
      </c>
      <c r="D4617" t="s">
        <v>1248</v>
      </c>
      <c r="E4617">
        <f>INDEX(TeamSports!B:B,MATCH(D4617,TeamSports!C:C,0))</f>
        <v>33</v>
      </c>
      <c r="F4617">
        <f>INDEX(RanksTable!O:O,MATCH(B4617,RanksTable!B:B,0))</f>
        <v>7</v>
      </c>
      <c r="H4617" t="str">
        <f t="shared" si="72"/>
        <v>INSERT INTO "TeamRanks" (team_id,team_sport_id,team_rank) VALUES (155,33,7);</v>
      </c>
    </row>
    <row r="4618" spans="2:8" x14ac:dyDescent="0.25">
      <c r="B4618" t="s">
        <v>423</v>
      </c>
      <c r="C4618">
        <f>INDEX(NationalTeams!B:B,MATCH(B4618,NationalTeams!C:C,0))</f>
        <v>156</v>
      </c>
      <c r="D4618" t="s">
        <v>1248</v>
      </c>
      <c r="E4618">
        <f>INDEX(TeamSports!B:B,MATCH(D4618,TeamSports!C:C,0))</f>
        <v>33</v>
      </c>
      <c r="F4618">
        <f>INDEX(RanksTable!O:O,MATCH(B4618,RanksTable!B:B,0))</f>
        <v>4</v>
      </c>
      <c r="H4618" t="str">
        <f t="shared" si="72"/>
        <v>INSERT INTO "TeamRanks" (team_id,team_sport_id,team_rank) VALUES (156,33,4);</v>
      </c>
    </row>
    <row r="4619" spans="2:8" x14ac:dyDescent="0.25">
      <c r="B4619" t="s">
        <v>457</v>
      </c>
      <c r="C4619">
        <f>INDEX(NationalTeams!B:B,MATCH(B4619,NationalTeams!C:C,0))</f>
        <v>157</v>
      </c>
      <c r="D4619" t="s">
        <v>1248</v>
      </c>
      <c r="E4619">
        <f>INDEX(TeamSports!B:B,MATCH(D4619,TeamSports!C:C,0))</f>
        <v>33</v>
      </c>
      <c r="F4619">
        <f>INDEX(RanksTable!O:O,MATCH(B4619,RanksTable!B:B,0))</f>
        <v>7</v>
      </c>
      <c r="H4619" t="str">
        <f t="shared" si="72"/>
        <v>INSERT INTO "TeamRanks" (team_id,team_sport_id,team_rank) VALUES (157,33,7);</v>
      </c>
    </row>
    <row r="4620" spans="2:8" x14ac:dyDescent="0.25">
      <c r="B4620" t="s">
        <v>491</v>
      </c>
      <c r="C4620">
        <f>INDEX(NationalTeams!B:B,MATCH(B4620,NationalTeams!C:C,0))</f>
        <v>158</v>
      </c>
      <c r="D4620" t="s">
        <v>1248</v>
      </c>
      <c r="E4620">
        <f>INDEX(TeamSports!B:B,MATCH(D4620,TeamSports!C:C,0))</f>
        <v>33</v>
      </c>
      <c r="F4620">
        <f>INDEX(RanksTable!O:O,MATCH(B4620,RanksTable!B:B,0))</f>
        <v>1</v>
      </c>
      <c r="H4620" t="str">
        <f t="shared" si="72"/>
        <v>INSERT INTO "TeamRanks" (team_id,team_sport_id,team_rank) VALUES (158,33,1);</v>
      </c>
    </row>
    <row r="4621" spans="2:8" x14ac:dyDescent="0.25">
      <c r="B4621" t="s">
        <v>474</v>
      </c>
      <c r="C4621">
        <f>INDEX(NationalTeams!B:B,MATCH(B4621,NationalTeams!C:C,0))</f>
        <v>159</v>
      </c>
      <c r="D4621" t="s">
        <v>1248</v>
      </c>
      <c r="E4621">
        <f>INDEX(TeamSports!B:B,MATCH(D4621,TeamSports!C:C,0))</f>
        <v>33</v>
      </c>
      <c r="F4621">
        <f>INDEX(RanksTable!O:O,MATCH(B4621,RanksTable!B:B,0))</f>
        <v>7</v>
      </c>
      <c r="H4621" t="str">
        <f t="shared" si="72"/>
        <v>INSERT INTO "TeamRanks" (team_id,team_sport_id,team_rank) VALUES (159,33,7);</v>
      </c>
    </row>
    <row r="4622" spans="2:8" x14ac:dyDescent="0.25">
      <c r="B4622" t="s">
        <v>479</v>
      </c>
      <c r="C4622">
        <f>INDEX(NationalTeams!B:B,MATCH(B4622,NationalTeams!C:C,0))</f>
        <v>160</v>
      </c>
      <c r="D4622" t="s">
        <v>1248</v>
      </c>
      <c r="E4622">
        <f>INDEX(TeamSports!B:B,MATCH(D4622,TeamSports!C:C,0))</f>
        <v>33</v>
      </c>
      <c r="F4622">
        <f>INDEX(RanksTable!O:O,MATCH(B4622,RanksTable!B:B,0))</f>
        <v>7</v>
      </c>
      <c r="H4622" t="str">
        <f t="shared" si="72"/>
        <v>INSERT INTO "TeamRanks" (team_id,team_sport_id,team_rank) VALUES (160,33,7);</v>
      </c>
    </row>
    <row r="4623" spans="2:8" x14ac:dyDescent="0.25">
      <c r="B4623" t="s">
        <v>449</v>
      </c>
      <c r="C4623">
        <f>INDEX(NationalTeams!B:B,MATCH(B4623,NationalTeams!C:C,0))</f>
        <v>161</v>
      </c>
      <c r="D4623" t="s">
        <v>1248</v>
      </c>
      <c r="E4623">
        <f>INDEX(TeamSports!B:B,MATCH(D4623,TeamSports!C:C,0))</f>
        <v>33</v>
      </c>
      <c r="F4623">
        <f>INDEX(RanksTable!O:O,MATCH(B4623,RanksTable!B:B,0))</f>
        <v>7</v>
      </c>
      <c r="H4623" t="str">
        <f t="shared" si="72"/>
        <v>INSERT INTO "TeamRanks" (team_id,team_sport_id,team_rank) VALUES (161,33,7);</v>
      </c>
    </row>
    <row r="4624" spans="2:8" x14ac:dyDescent="0.25">
      <c r="B4624" t="s">
        <v>398</v>
      </c>
      <c r="C4624">
        <f>INDEX(NationalTeams!B:B,MATCH(B4624,NationalTeams!C:C,0))</f>
        <v>162</v>
      </c>
      <c r="D4624" t="s">
        <v>1248</v>
      </c>
      <c r="E4624">
        <f>INDEX(TeamSports!B:B,MATCH(D4624,TeamSports!C:C,0))</f>
        <v>33</v>
      </c>
      <c r="F4624">
        <f>INDEX(RanksTable!O:O,MATCH(B4624,RanksTable!B:B,0))</f>
        <v>7</v>
      </c>
      <c r="H4624" t="str">
        <f t="shared" si="72"/>
        <v>INSERT INTO "TeamRanks" (team_id,team_sport_id,team_rank) VALUES (162,33,7);</v>
      </c>
    </row>
    <row r="4625" spans="2:8" x14ac:dyDescent="0.25">
      <c r="B4625" t="s">
        <v>441</v>
      </c>
      <c r="C4625">
        <f>INDEX(NationalTeams!B:B,MATCH(B4625,NationalTeams!C:C,0))</f>
        <v>163</v>
      </c>
      <c r="D4625" t="s">
        <v>1248</v>
      </c>
      <c r="E4625">
        <f>INDEX(TeamSports!B:B,MATCH(D4625,TeamSports!C:C,0))</f>
        <v>33</v>
      </c>
      <c r="F4625">
        <f>INDEX(RanksTable!O:O,MATCH(B4625,RanksTable!B:B,0))</f>
        <v>7</v>
      </c>
      <c r="H4625" t="str">
        <f t="shared" si="72"/>
        <v>INSERT INTO "TeamRanks" (team_id,team_sport_id,team_rank) VALUES (163,33,7);</v>
      </c>
    </row>
    <row r="4626" spans="2:8" x14ac:dyDescent="0.25">
      <c r="B4626" t="s">
        <v>348</v>
      </c>
      <c r="C4626">
        <f>INDEX(NationalTeams!B:B,MATCH(B4626,NationalTeams!C:C,0))</f>
        <v>164</v>
      </c>
      <c r="D4626" t="s">
        <v>1248</v>
      </c>
      <c r="E4626">
        <f>INDEX(TeamSports!B:B,MATCH(D4626,TeamSports!C:C,0))</f>
        <v>33</v>
      </c>
      <c r="F4626">
        <f>INDEX(RanksTable!O:O,MATCH(B4626,RanksTable!B:B,0))</f>
        <v>5</v>
      </c>
      <c r="H4626" t="str">
        <f t="shared" si="72"/>
        <v>INSERT INTO "TeamRanks" (team_id,team_sport_id,team_rank) VALUES (164,33,5);</v>
      </c>
    </row>
    <row r="4627" spans="2:8" x14ac:dyDescent="0.25">
      <c r="B4627" t="s">
        <v>350</v>
      </c>
      <c r="C4627">
        <f>INDEX(NationalTeams!B:B,MATCH(B4627,NationalTeams!C:C,0))</f>
        <v>165</v>
      </c>
      <c r="D4627" t="s">
        <v>1248</v>
      </c>
      <c r="E4627">
        <f>INDEX(TeamSports!B:B,MATCH(D4627,TeamSports!C:C,0))</f>
        <v>33</v>
      </c>
      <c r="F4627">
        <f>INDEX(RanksTable!O:O,MATCH(B4627,RanksTable!B:B,0))</f>
        <v>6</v>
      </c>
      <c r="H4627" t="str">
        <f t="shared" si="72"/>
        <v>INSERT INTO "TeamRanks" (team_id,team_sport_id,team_rank) VALUES (165,33,6);</v>
      </c>
    </row>
    <row r="4628" spans="2:8" x14ac:dyDescent="0.25">
      <c r="B4628" t="s">
        <v>494</v>
      </c>
      <c r="C4628">
        <f>INDEX(NationalTeams!B:B,MATCH(B4628,NationalTeams!C:C,0))</f>
        <v>166</v>
      </c>
      <c r="D4628" t="s">
        <v>1248</v>
      </c>
      <c r="E4628">
        <f>INDEX(TeamSports!B:B,MATCH(D4628,TeamSports!C:C,0))</f>
        <v>33</v>
      </c>
      <c r="F4628">
        <f>INDEX(RanksTable!O:O,MATCH(B4628,RanksTable!B:B,0))</f>
        <v>2</v>
      </c>
      <c r="H4628" t="str">
        <f t="shared" si="72"/>
        <v>INSERT INTO "TeamRanks" (team_id,team_sport_id,team_rank) VALUES (166,33,2);</v>
      </c>
    </row>
    <row r="4629" spans="2:8" x14ac:dyDescent="0.25">
      <c r="B4629" t="s">
        <v>504</v>
      </c>
      <c r="C4629">
        <f>INDEX(NationalTeams!B:B,MATCH(B4629,NationalTeams!C:C,0))</f>
        <v>167</v>
      </c>
      <c r="D4629" t="s">
        <v>1248</v>
      </c>
      <c r="E4629">
        <f>INDEX(TeamSports!B:B,MATCH(D4629,TeamSports!C:C,0))</f>
        <v>33</v>
      </c>
      <c r="F4629">
        <f>INDEX(RanksTable!O:O,MATCH(B4629,RanksTable!B:B,0))</f>
        <v>3</v>
      </c>
      <c r="H4629" t="str">
        <f t="shared" si="72"/>
        <v>INSERT INTO "TeamRanks" (team_id,team_sport_id,team_rank) VALUES (167,33,3);</v>
      </c>
    </row>
    <row r="4630" spans="2:8" x14ac:dyDescent="0.25">
      <c r="B4630" t="s">
        <v>401</v>
      </c>
      <c r="C4630">
        <f>INDEX(NationalTeams!B:B,MATCH(B4630,NationalTeams!C:C,0))</f>
        <v>168</v>
      </c>
      <c r="D4630" t="s">
        <v>1248</v>
      </c>
      <c r="E4630">
        <f>INDEX(TeamSports!B:B,MATCH(D4630,TeamSports!C:C,0))</f>
        <v>33</v>
      </c>
      <c r="F4630">
        <f>INDEX(RanksTable!O:O,MATCH(B4630,RanksTable!B:B,0))</f>
        <v>7</v>
      </c>
      <c r="H4630" t="str">
        <f t="shared" si="72"/>
        <v>INSERT INTO "TeamRanks" (team_id,team_sport_id,team_rank) VALUES (168,33,7);</v>
      </c>
    </row>
    <row r="4631" spans="2:8" x14ac:dyDescent="0.25">
      <c r="B4631" t="s">
        <v>432</v>
      </c>
      <c r="C4631">
        <f>INDEX(NationalTeams!B:B,MATCH(B4631,NationalTeams!C:C,0))</f>
        <v>169</v>
      </c>
      <c r="D4631" t="s">
        <v>1248</v>
      </c>
      <c r="E4631">
        <f>INDEX(TeamSports!B:B,MATCH(D4631,TeamSports!C:C,0))</f>
        <v>33</v>
      </c>
      <c r="F4631">
        <f>INDEX(RanksTable!O:O,MATCH(B4631,RanksTable!B:B,0))</f>
        <v>1</v>
      </c>
      <c r="H4631" t="str">
        <f t="shared" si="72"/>
        <v>INSERT INTO "TeamRanks" (team_id,team_sport_id,team_rank) VALUES (169,33,1);</v>
      </c>
    </row>
    <row r="4632" spans="2:8" x14ac:dyDescent="0.25">
      <c r="B4632" t="s">
        <v>336</v>
      </c>
      <c r="C4632">
        <f>INDEX(NationalTeams!B:B,MATCH(B4632,NationalTeams!C:C,0))</f>
        <v>170</v>
      </c>
      <c r="D4632" t="s">
        <v>1248</v>
      </c>
      <c r="E4632">
        <f>INDEX(TeamSports!B:B,MATCH(D4632,TeamSports!C:C,0))</f>
        <v>33</v>
      </c>
      <c r="F4632">
        <f>INDEX(RanksTable!O:O,MATCH(B4632,RanksTable!B:B,0))</f>
        <v>7</v>
      </c>
      <c r="H4632" t="str">
        <f t="shared" si="72"/>
        <v>INSERT INTO "TeamRanks" (team_id,team_sport_id,team_rank) VALUES (170,33,7);</v>
      </c>
    </row>
    <row r="4633" spans="2:8" x14ac:dyDescent="0.25">
      <c r="B4633" t="s">
        <v>497</v>
      </c>
      <c r="C4633">
        <f>INDEX(NationalTeams!B:B,MATCH(B4633,NationalTeams!C:C,0))</f>
        <v>171</v>
      </c>
      <c r="D4633" t="s">
        <v>1248</v>
      </c>
      <c r="E4633">
        <f>INDEX(TeamSports!B:B,MATCH(D4633,TeamSports!C:C,0))</f>
        <v>33</v>
      </c>
      <c r="F4633">
        <f>INDEX(RanksTable!O:O,MATCH(B4633,RanksTable!B:B,0))</f>
        <v>2</v>
      </c>
      <c r="H4633" t="str">
        <f t="shared" si="72"/>
        <v>INSERT INTO "TeamRanks" (team_id,team_sport_id,team_rank) VALUES (171,33,2);</v>
      </c>
    </row>
    <row r="4634" spans="2:8" x14ac:dyDescent="0.25">
      <c r="B4634" t="s">
        <v>380</v>
      </c>
      <c r="C4634">
        <f>INDEX(NationalTeams!B:B,MATCH(B4634,NationalTeams!C:C,0))</f>
        <v>172</v>
      </c>
      <c r="D4634" t="s">
        <v>1248</v>
      </c>
      <c r="E4634">
        <f>INDEX(TeamSports!B:B,MATCH(D4634,TeamSports!C:C,0))</f>
        <v>33</v>
      </c>
      <c r="F4634">
        <f>INDEX(RanksTable!O:O,MATCH(B4634,RanksTable!B:B,0))</f>
        <v>7</v>
      </c>
      <c r="H4634" t="str">
        <f t="shared" si="72"/>
        <v>INSERT INTO "TeamRanks" (team_id,team_sport_id,team_rank) VALUES (172,33,7);</v>
      </c>
    </row>
    <row r="4635" spans="2:8" x14ac:dyDescent="0.25">
      <c r="B4635" t="s">
        <v>402</v>
      </c>
      <c r="C4635">
        <f>INDEX(NationalTeams!B:B,MATCH(B4635,NationalTeams!C:C,0))</f>
        <v>173</v>
      </c>
      <c r="D4635" t="s">
        <v>1248</v>
      </c>
      <c r="E4635">
        <f>INDEX(TeamSports!B:B,MATCH(D4635,TeamSports!C:C,0))</f>
        <v>33</v>
      </c>
      <c r="F4635">
        <f>INDEX(RanksTable!O:O,MATCH(B4635,RanksTable!B:B,0))</f>
        <v>6</v>
      </c>
      <c r="H4635" t="str">
        <f t="shared" si="72"/>
        <v>INSERT INTO "TeamRanks" (team_id,team_sport_id,team_rank) VALUES (173,33,6);</v>
      </c>
    </row>
    <row r="4636" spans="2:8" x14ac:dyDescent="0.25">
      <c r="B4636" t="s">
        <v>370</v>
      </c>
      <c r="C4636">
        <f>INDEX(NationalTeams!B:B,MATCH(B4636,NationalTeams!C:C,0))</f>
        <v>174</v>
      </c>
      <c r="D4636" t="s">
        <v>1248</v>
      </c>
      <c r="E4636">
        <f>INDEX(TeamSports!B:B,MATCH(D4636,TeamSports!C:C,0))</f>
        <v>33</v>
      </c>
      <c r="F4636">
        <f>INDEX(RanksTable!O:O,MATCH(B4636,RanksTable!B:B,0))</f>
        <v>7</v>
      </c>
      <c r="H4636" t="str">
        <f t="shared" si="72"/>
        <v>INSERT INTO "TeamRanks" (team_id,team_sport_id,team_rank) VALUES (174,33,7);</v>
      </c>
    </row>
    <row r="4637" spans="2:8" x14ac:dyDescent="0.25">
      <c r="B4637" t="s">
        <v>506</v>
      </c>
      <c r="C4637">
        <f>INDEX(NationalTeams!B:B,MATCH(B4637,NationalTeams!C:C,0))</f>
        <v>175</v>
      </c>
      <c r="D4637" t="s">
        <v>1248</v>
      </c>
      <c r="E4637">
        <f>INDEX(TeamSports!B:B,MATCH(D4637,TeamSports!C:C,0))</f>
        <v>33</v>
      </c>
      <c r="F4637">
        <f>INDEX(RanksTable!O:O,MATCH(B4637,RanksTable!B:B,0))</f>
        <v>7</v>
      </c>
      <c r="H4637" t="str">
        <f t="shared" si="72"/>
        <v>INSERT INTO "TeamRanks" (team_id,team_sport_id,team_rank) VALUES (175,33,7);</v>
      </c>
    </row>
    <row r="4638" spans="2:8" x14ac:dyDescent="0.25">
      <c r="B4638" t="s">
        <v>500</v>
      </c>
      <c r="C4638">
        <f>INDEX(NationalTeams!B:B,MATCH(B4638,NationalTeams!C:C,0))</f>
        <v>176</v>
      </c>
      <c r="D4638" t="s">
        <v>1248</v>
      </c>
      <c r="E4638">
        <f>INDEX(TeamSports!B:B,MATCH(D4638,TeamSports!C:C,0))</f>
        <v>33</v>
      </c>
      <c r="F4638">
        <f>INDEX(RanksTable!O:O,MATCH(B4638,RanksTable!B:B,0))</f>
        <v>7</v>
      </c>
      <c r="H4638" t="str">
        <f t="shared" si="72"/>
        <v>INSERT INTO "TeamRanks" (team_id,team_sport_id,team_rank) VALUES (176,33,7);</v>
      </c>
    </row>
    <row r="4639" spans="2:8" x14ac:dyDescent="0.25">
      <c r="B4639" t="s">
        <v>473</v>
      </c>
      <c r="C4639">
        <f>INDEX(NationalTeams!B:B,MATCH(B4639,NationalTeams!C:C,0))</f>
        <v>177</v>
      </c>
      <c r="D4639" t="s">
        <v>1248</v>
      </c>
      <c r="E4639">
        <f>INDEX(TeamSports!B:B,MATCH(D4639,TeamSports!C:C,0))</f>
        <v>33</v>
      </c>
      <c r="F4639">
        <f>INDEX(RanksTable!O:O,MATCH(B4639,RanksTable!B:B,0))</f>
        <v>7</v>
      </c>
      <c r="H4639" t="str">
        <f t="shared" si="72"/>
        <v>INSERT INTO "TeamRanks" (team_id,team_sport_id,team_rank) VALUES (177,33,7);</v>
      </c>
    </row>
    <row r="4640" spans="2:8" x14ac:dyDescent="0.25">
      <c r="B4640" t="s">
        <v>482</v>
      </c>
      <c r="C4640">
        <f>INDEX(NationalTeams!B:B,MATCH(B4640,NationalTeams!C:C,0))</f>
        <v>178</v>
      </c>
      <c r="D4640" t="s">
        <v>1248</v>
      </c>
      <c r="E4640">
        <f>INDEX(TeamSports!B:B,MATCH(D4640,TeamSports!C:C,0))</f>
        <v>33</v>
      </c>
      <c r="F4640">
        <f>INDEX(RanksTable!O:O,MATCH(B4640,RanksTable!B:B,0))</f>
        <v>7</v>
      </c>
      <c r="H4640" t="str">
        <f t="shared" si="72"/>
        <v>INSERT INTO "TeamRanks" (team_id,team_sport_id,team_rank) VALUES (178,33,7);</v>
      </c>
    </row>
    <row r="4641" spans="2:8" x14ac:dyDescent="0.25">
      <c r="B4641" t="s">
        <v>411</v>
      </c>
      <c r="C4641">
        <f>INDEX(NationalTeams!B:B,MATCH(B4641,NationalTeams!C:C,0))</f>
        <v>179</v>
      </c>
      <c r="D4641" t="s">
        <v>1248</v>
      </c>
      <c r="E4641">
        <f>INDEX(TeamSports!B:B,MATCH(D4641,TeamSports!C:C,0))</f>
        <v>33</v>
      </c>
      <c r="F4641">
        <f>INDEX(RanksTable!O:O,MATCH(B4641,RanksTable!B:B,0))</f>
        <v>7</v>
      </c>
      <c r="H4641" t="str">
        <f t="shared" si="72"/>
        <v>INSERT INTO "TeamRanks" (team_id,team_sport_id,team_rank) VALUES (179,33,7);</v>
      </c>
    </row>
    <row r="4642" spans="2:8" x14ac:dyDescent="0.25">
      <c r="B4642" t="s">
        <v>541</v>
      </c>
      <c r="C4642">
        <f>INDEX(NationalTeams!B:B,MATCH(B4642,NationalTeams!C:C,0))</f>
        <v>180</v>
      </c>
      <c r="D4642" t="s">
        <v>1248</v>
      </c>
      <c r="E4642">
        <f>INDEX(TeamSports!B:B,MATCH(D4642,TeamSports!C:C,0))</f>
        <v>33</v>
      </c>
      <c r="F4642">
        <f>INDEX(RanksTable!O:O,MATCH(B4642,RanksTable!B:B,0))</f>
        <v>7</v>
      </c>
      <c r="H4642" t="str">
        <f t="shared" si="72"/>
        <v>INSERT INTO "TeamRanks" (team_id,team_sport_id,team_rank) VALUES (180,33,7);</v>
      </c>
    </row>
    <row r="4643" spans="2:8" x14ac:dyDescent="0.25">
      <c r="B4643" t="s">
        <v>412</v>
      </c>
      <c r="C4643">
        <f>INDEX(NationalTeams!B:B,MATCH(B4643,NationalTeams!C:C,0))</f>
        <v>181</v>
      </c>
      <c r="D4643" t="s">
        <v>1248</v>
      </c>
      <c r="E4643">
        <f>INDEX(TeamSports!B:B,MATCH(D4643,TeamSports!C:C,0))</f>
        <v>33</v>
      </c>
      <c r="F4643">
        <f>INDEX(RanksTable!O:O,MATCH(B4643,RanksTable!B:B,0))</f>
        <v>7</v>
      </c>
      <c r="H4643" t="str">
        <f t="shared" si="72"/>
        <v>INSERT INTO "TeamRanks" (team_id,team_sport_id,team_rank) VALUES (181,33,7);</v>
      </c>
    </row>
    <row r="4644" spans="2:8" x14ac:dyDescent="0.25">
      <c r="B4644" t="s">
        <v>409</v>
      </c>
      <c r="C4644">
        <f>INDEX(NationalTeams!B:B,MATCH(B4644,NationalTeams!C:C,0))</f>
        <v>182</v>
      </c>
      <c r="D4644" t="s">
        <v>1248</v>
      </c>
      <c r="E4644">
        <f>INDEX(TeamSports!B:B,MATCH(D4644,TeamSports!C:C,0))</f>
        <v>33</v>
      </c>
      <c r="F4644">
        <f>INDEX(RanksTable!O:O,MATCH(B4644,RanksTable!B:B,0))</f>
        <v>7</v>
      </c>
      <c r="H4644" t="str">
        <f t="shared" si="72"/>
        <v>INSERT INTO "TeamRanks" (team_id,team_sport_id,team_rank) VALUES (182,33,7);</v>
      </c>
    </row>
    <row r="4645" spans="2:8" x14ac:dyDescent="0.25">
      <c r="B4645" t="s">
        <v>414</v>
      </c>
      <c r="C4645">
        <f>INDEX(NationalTeams!B:B,MATCH(B4645,NationalTeams!C:C,0))</f>
        <v>183</v>
      </c>
      <c r="D4645" t="s">
        <v>1248</v>
      </c>
      <c r="E4645">
        <f>INDEX(TeamSports!B:B,MATCH(D4645,TeamSports!C:C,0))</f>
        <v>33</v>
      </c>
      <c r="F4645">
        <f>INDEX(RanksTable!O:O,MATCH(B4645,RanksTable!B:B,0))</f>
        <v>7</v>
      </c>
      <c r="H4645" t="str">
        <f t="shared" si="72"/>
        <v>INSERT INTO "TeamRanks" (team_id,team_sport_id,team_rank) VALUES (183,33,7);</v>
      </c>
    </row>
    <row r="4646" spans="2:8" x14ac:dyDescent="0.25">
      <c r="B4646" t="s">
        <v>362</v>
      </c>
      <c r="C4646">
        <f>INDEX(NationalTeams!B:B,MATCH(B4646,NationalTeams!C:C,0))</f>
        <v>184</v>
      </c>
      <c r="D4646" t="s">
        <v>1248</v>
      </c>
      <c r="E4646">
        <f>INDEX(TeamSports!B:B,MATCH(D4646,TeamSports!C:C,0))</f>
        <v>33</v>
      </c>
      <c r="F4646">
        <f>INDEX(RanksTable!O:O,MATCH(B4646,RanksTable!B:B,0))</f>
        <v>7</v>
      </c>
      <c r="H4646" t="str">
        <f t="shared" si="72"/>
        <v>INSERT INTO "TeamRanks" (team_id,team_sport_id,team_rank) VALUES (184,33,7);</v>
      </c>
    </row>
    <row r="4647" spans="2:8" x14ac:dyDescent="0.25">
      <c r="B4647" t="s">
        <v>499</v>
      </c>
      <c r="C4647">
        <f>INDEX(NationalTeams!B:B,MATCH(B4647,NationalTeams!C:C,0))</f>
        <v>185</v>
      </c>
      <c r="D4647" t="s">
        <v>1248</v>
      </c>
      <c r="E4647">
        <f>INDEX(TeamSports!B:B,MATCH(D4647,TeamSports!C:C,0))</f>
        <v>33</v>
      </c>
      <c r="F4647">
        <f>INDEX(RanksTable!O:O,MATCH(B4647,RanksTable!B:B,0))</f>
        <v>5</v>
      </c>
      <c r="H4647" t="str">
        <f t="shared" si="72"/>
        <v>INSERT INTO "TeamRanks" (team_id,team_sport_id,team_rank) VALUES (185,33,5);</v>
      </c>
    </row>
    <row r="4648" spans="2:8" x14ac:dyDescent="0.25">
      <c r="B4648" t="s">
        <v>374</v>
      </c>
      <c r="C4648">
        <f>INDEX(NationalTeams!B:B,MATCH(B4648,NationalTeams!C:C,0))</f>
        <v>186</v>
      </c>
      <c r="D4648" t="s">
        <v>1248</v>
      </c>
      <c r="E4648">
        <f>INDEX(TeamSports!B:B,MATCH(D4648,TeamSports!C:C,0))</f>
        <v>33</v>
      </c>
      <c r="F4648">
        <f>INDEX(RanksTable!O:O,MATCH(B4648,RanksTable!B:B,0))</f>
        <v>7</v>
      </c>
      <c r="H4648" t="str">
        <f t="shared" si="72"/>
        <v>INSERT INTO "TeamRanks" (team_id,team_sport_id,team_rank) VALUES (186,33,7);</v>
      </c>
    </row>
    <row r="4649" spans="2:8" x14ac:dyDescent="0.25">
      <c r="B4649" t="s">
        <v>385</v>
      </c>
      <c r="C4649">
        <f>INDEX(NationalTeams!B:B,MATCH(B4649,NationalTeams!C:C,0))</f>
        <v>187</v>
      </c>
      <c r="D4649" t="s">
        <v>1248</v>
      </c>
      <c r="E4649">
        <f>INDEX(TeamSports!B:B,MATCH(D4649,TeamSports!C:C,0))</f>
        <v>33</v>
      </c>
      <c r="F4649">
        <f>INDEX(RanksTable!O:O,MATCH(B4649,RanksTable!B:B,0))</f>
        <v>7</v>
      </c>
      <c r="H4649" t="str">
        <f t="shared" si="72"/>
        <v>INSERT INTO "TeamRanks" (team_id,team_sport_id,team_rank) VALUES (187,33,7);</v>
      </c>
    </row>
    <row r="4650" spans="2:8" x14ac:dyDescent="0.25">
      <c r="B4650" t="s">
        <v>450</v>
      </c>
      <c r="C4650">
        <f>INDEX(NationalTeams!B:B,MATCH(B4650,NationalTeams!C:C,0))</f>
        <v>188</v>
      </c>
      <c r="D4650" t="s">
        <v>1248</v>
      </c>
      <c r="E4650">
        <f>INDEX(TeamSports!B:B,MATCH(D4650,TeamSports!C:C,0))</f>
        <v>33</v>
      </c>
      <c r="F4650">
        <f>INDEX(RanksTable!O:O,MATCH(B4650,RanksTable!B:B,0))</f>
        <v>7</v>
      </c>
      <c r="H4650" t="str">
        <f t="shared" si="72"/>
        <v>INSERT INTO "TeamRanks" (team_id,team_sport_id,team_rank) VALUES (188,33,7);</v>
      </c>
    </row>
    <row r="4651" spans="2:8" x14ac:dyDescent="0.25">
      <c r="B4651" t="s">
        <v>448</v>
      </c>
      <c r="C4651">
        <f>INDEX(NationalTeams!B:B,MATCH(B4651,NationalTeams!C:C,0))</f>
        <v>189</v>
      </c>
      <c r="D4651" t="s">
        <v>1248</v>
      </c>
      <c r="E4651">
        <f>INDEX(TeamSports!B:B,MATCH(D4651,TeamSports!C:C,0))</f>
        <v>33</v>
      </c>
      <c r="F4651">
        <f>INDEX(RanksTable!O:O,MATCH(B4651,RanksTable!B:B,0))</f>
        <v>7</v>
      </c>
      <c r="H4651" t="str">
        <f t="shared" si="72"/>
        <v>INSERT INTO "TeamRanks" (team_id,team_sport_id,team_rank) VALUES (189,33,7);</v>
      </c>
    </row>
    <row r="4652" spans="2:8" x14ac:dyDescent="0.25">
      <c r="B4652" t="s">
        <v>375</v>
      </c>
      <c r="C4652">
        <f>INDEX(NationalTeams!B:B,MATCH(B4652,NationalTeams!C:C,0))</f>
        <v>190</v>
      </c>
      <c r="D4652" t="s">
        <v>1248</v>
      </c>
      <c r="E4652">
        <f>INDEX(TeamSports!B:B,MATCH(D4652,TeamSports!C:C,0))</f>
        <v>33</v>
      </c>
      <c r="F4652">
        <f>INDEX(RanksTable!O:O,MATCH(B4652,RanksTable!B:B,0))</f>
        <v>7</v>
      </c>
      <c r="H4652" t="str">
        <f t="shared" si="72"/>
        <v>INSERT INTO "TeamRanks" (team_id,team_sport_id,team_rank) VALUES (190,33,7);</v>
      </c>
    </row>
    <row r="4653" spans="2:8" x14ac:dyDescent="0.25">
      <c r="B4653" t="s">
        <v>483</v>
      </c>
      <c r="C4653">
        <f>INDEX(NationalTeams!B:B,MATCH(B4653,NationalTeams!C:C,0))</f>
        <v>191</v>
      </c>
      <c r="D4653" t="s">
        <v>1248</v>
      </c>
      <c r="E4653">
        <f>INDEX(TeamSports!B:B,MATCH(D4653,TeamSports!C:C,0))</f>
        <v>33</v>
      </c>
      <c r="F4653">
        <f>INDEX(RanksTable!O:O,MATCH(B4653,RanksTable!B:B,0))</f>
        <v>7</v>
      </c>
      <c r="H4653" t="str">
        <f t="shared" si="72"/>
        <v>INSERT INTO "TeamRanks" (team_id,team_sport_id,team_rank) VALUES (191,33,7);</v>
      </c>
    </row>
    <row r="4654" spans="2:8" x14ac:dyDescent="0.25">
      <c r="B4654" t="s">
        <v>395</v>
      </c>
      <c r="C4654">
        <f>INDEX(NationalTeams!B:B,MATCH(B4654,NationalTeams!C:C,0))</f>
        <v>192</v>
      </c>
      <c r="D4654" t="s">
        <v>1248</v>
      </c>
      <c r="E4654">
        <f>INDEX(TeamSports!B:B,MATCH(D4654,TeamSports!C:C,0))</f>
        <v>33</v>
      </c>
      <c r="F4654">
        <f>INDEX(RanksTable!O:O,MATCH(B4654,RanksTable!B:B,0))</f>
        <v>7</v>
      </c>
      <c r="H4654" t="str">
        <f t="shared" si="72"/>
        <v>INSERT INTO "TeamRanks" (team_id,team_sport_id,team_rank) VALUES (192,33,7);</v>
      </c>
    </row>
    <row r="4655" spans="2:8" x14ac:dyDescent="0.25">
      <c r="B4655" t="s">
        <v>363</v>
      </c>
      <c r="C4655">
        <f>INDEX(NationalTeams!B:B,MATCH(B4655,NationalTeams!C:C,0))</f>
        <v>193</v>
      </c>
      <c r="D4655" t="s">
        <v>1248</v>
      </c>
      <c r="E4655">
        <f>INDEX(TeamSports!B:B,MATCH(D4655,TeamSports!C:C,0))</f>
        <v>33</v>
      </c>
      <c r="F4655">
        <f>INDEX(RanksTable!O:O,MATCH(B4655,RanksTable!B:B,0))</f>
        <v>7</v>
      </c>
      <c r="H4655" t="str">
        <f t="shared" si="72"/>
        <v>INSERT INTO "TeamRanks" (team_id,team_sport_id,team_rank) VALUES (193,33,7);</v>
      </c>
    </row>
    <row r="4656" spans="2:8" x14ac:dyDescent="0.25">
      <c r="B4656" t="s">
        <v>394</v>
      </c>
      <c r="C4656">
        <f>INDEX(NationalTeams!B:B,MATCH(B4656,NationalTeams!C:C,0))</f>
        <v>194</v>
      </c>
      <c r="D4656" t="s">
        <v>1248</v>
      </c>
      <c r="E4656">
        <f>INDEX(TeamSports!B:B,MATCH(D4656,TeamSports!C:C,0))</f>
        <v>33</v>
      </c>
      <c r="F4656">
        <f>INDEX(RanksTable!O:O,MATCH(B4656,RanksTable!B:B,0))</f>
        <v>7</v>
      </c>
      <c r="H4656" t="str">
        <f t="shared" si="72"/>
        <v>INSERT INTO "TeamRanks" (team_id,team_sport_id,team_rank) VALUES (194,33,7);</v>
      </c>
    </row>
    <row r="4657" spans="2:8" x14ac:dyDescent="0.25">
      <c r="B4657" t="s">
        <v>389</v>
      </c>
      <c r="C4657">
        <f>INDEX(NationalTeams!B:B,MATCH(B4657,NationalTeams!C:C,0))</f>
        <v>195</v>
      </c>
      <c r="D4657" t="s">
        <v>1248</v>
      </c>
      <c r="E4657">
        <f>INDEX(TeamSports!B:B,MATCH(D4657,TeamSports!C:C,0))</f>
        <v>33</v>
      </c>
      <c r="F4657">
        <f>INDEX(RanksTable!O:O,MATCH(B4657,RanksTable!B:B,0))</f>
        <v>7</v>
      </c>
      <c r="H4657" t="str">
        <f t="shared" si="72"/>
        <v>INSERT INTO "TeamRanks" (team_id,team_sport_id,team_rank) VALUES (195,33,7);</v>
      </c>
    </row>
    <row r="4658" spans="2:8" x14ac:dyDescent="0.25">
      <c r="B4658" t="s">
        <v>496</v>
      </c>
      <c r="C4658">
        <f>INDEX(NationalTeams!B:B,MATCH(B4658,NationalTeams!C:C,0))</f>
        <v>196</v>
      </c>
      <c r="D4658" t="s">
        <v>1248</v>
      </c>
      <c r="E4658">
        <f>INDEX(TeamSports!B:B,MATCH(D4658,TeamSports!C:C,0))</f>
        <v>33</v>
      </c>
      <c r="F4658">
        <f>INDEX(RanksTable!O:O,MATCH(B4658,RanksTable!B:B,0))</f>
        <v>1</v>
      </c>
      <c r="H4658" t="str">
        <f t="shared" si="72"/>
        <v>INSERT INTO "TeamRanks" (team_id,team_sport_id,team_rank) VALUES (196,33,1);</v>
      </c>
    </row>
    <row r="4659" spans="2:8" x14ac:dyDescent="0.25">
      <c r="B4659" t="s">
        <v>507</v>
      </c>
      <c r="C4659">
        <f>INDEX(NationalTeams!B:B,MATCH(B4659,NationalTeams!C:C,0))</f>
        <v>197</v>
      </c>
      <c r="D4659" t="s">
        <v>1248</v>
      </c>
      <c r="E4659">
        <f>INDEX(TeamSports!B:B,MATCH(D4659,TeamSports!C:C,0))</f>
        <v>33</v>
      </c>
      <c r="F4659">
        <f>INDEX(RanksTable!O:O,MATCH(B4659,RanksTable!B:B,0))</f>
        <v>3</v>
      </c>
      <c r="H4659" t="str">
        <f t="shared" si="72"/>
        <v>INSERT INTO "TeamRanks" (team_id,team_sport_id,team_rank) VALUES (197,33,3);</v>
      </c>
    </row>
    <row r="4660" spans="2:8" x14ac:dyDescent="0.25">
      <c r="B4660" t="s">
        <v>399</v>
      </c>
      <c r="C4660">
        <f>INDEX(NationalTeams!B:B,MATCH(B4660,NationalTeams!C:C,0))</f>
        <v>198</v>
      </c>
      <c r="D4660" t="s">
        <v>1248</v>
      </c>
      <c r="E4660">
        <f>INDEX(TeamSports!B:B,MATCH(D4660,TeamSports!C:C,0))</f>
        <v>33</v>
      </c>
      <c r="F4660">
        <f>INDEX(RanksTable!O:O,MATCH(B4660,RanksTable!B:B,0))</f>
        <v>7</v>
      </c>
      <c r="H4660" t="str">
        <f t="shared" si="72"/>
        <v>INSERT INTO "TeamRanks" (team_id,team_sport_id,team_rank) VALUES (198,33,7);</v>
      </c>
    </row>
    <row r="4661" spans="2:8" x14ac:dyDescent="0.25">
      <c r="B4661" t="s">
        <v>467</v>
      </c>
      <c r="C4661">
        <f>INDEX(NationalTeams!B:B,MATCH(B4661,NationalTeams!C:C,0))</f>
        <v>199</v>
      </c>
      <c r="D4661" t="s">
        <v>1248</v>
      </c>
      <c r="E4661">
        <f>INDEX(TeamSports!B:B,MATCH(D4661,TeamSports!C:C,0))</f>
        <v>33</v>
      </c>
      <c r="F4661">
        <f>INDEX(RanksTable!O:O,MATCH(B4661,RanksTable!B:B,0))</f>
        <v>7</v>
      </c>
      <c r="H4661" t="str">
        <f t="shared" si="72"/>
        <v>INSERT INTO "TeamRanks" (team_id,team_sport_id,team_rank) VALUES (199,33,7);</v>
      </c>
    </row>
    <row r="4662" spans="2:8" x14ac:dyDescent="0.25">
      <c r="B4662" t="s">
        <v>437</v>
      </c>
      <c r="C4662">
        <f>INDEX(NationalTeams!B:B,MATCH(B4662,NationalTeams!C:C,0))</f>
        <v>200</v>
      </c>
      <c r="D4662" t="s">
        <v>1248</v>
      </c>
      <c r="E4662">
        <f>INDEX(TeamSports!B:B,MATCH(D4662,TeamSports!C:C,0))</f>
        <v>33</v>
      </c>
      <c r="F4662">
        <f>INDEX(RanksTable!O:O,MATCH(B4662,RanksTable!B:B,0))</f>
        <v>5</v>
      </c>
      <c r="H4662" t="str">
        <f t="shared" si="72"/>
        <v>INSERT INTO "TeamRanks" (team_id,team_sport_id,team_rank) VALUES (200,33,5);</v>
      </c>
    </row>
    <row r="4663" spans="2:8" x14ac:dyDescent="0.25">
      <c r="B4663" t="s">
        <v>452</v>
      </c>
      <c r="C4663">
        <f>INDEX(NationalTeams!B:B,MATCH(B4663,NationalTeams!C:C,0))</f>
        <v>201</v>
      </c>
      <c r="D4663" t="s">
        <v>1248</v>
      </c>
      <c r="E4663">
        <f>INDEX(TeamSports!B:B,MATCH(D4663,TeamSports!C:C,0))</f>
        <v>33</v>
      </c>
      <c r="F4663">
        <f>INDEX(RanksTable!O:O,MATCH(B4663,RanksTable!B:B,0))</f>
        <v>7</v>
      </c>
      <c r="H4663" t="str">
        <f t="shared" si="72"/>
        <v>INSERT INTO "TeamRanks" (team_id,team_sport_id,team_rank) VALUES (201,33,7);</v>
      </c>
    </row>
    <row r="4664" spans="2:8" x14ac:dyDescent="0.25">
      <c r="B4664" t="s">
        <v>384</v>
      </c>
      <c r="C4664">
        <f>INDEX(NationalTeams!B:B,MATCH(B4664,NationalTeams!C:C,0))</f>
        <v>202</v>
      </c>
      <c r="D4664" t="s">
        <v>1248</v>
      </c>
      <c r="E4664">
        <f>INDEX(TeamSports!B:B,MATCH(D4664,TeamSports!C:C,0))</f>
        <v>33</v>
      </c>
      <c r="F4664">
        <f>INDEX(RanksTable!O:O,MATCH(B4664,RanksTable!B:B,0))</f>
        <v>7</v>
      </c>
      <c r="H4664" t="str">
        <f t="shared" si="72"/>
        <v>INSERT INTO "TeamRanks" (team_id,team_sport_id,team_rank) VALUES (202,33,7);</v>
      </c>
    </row>
    <row r="4665" spans="2:8" x14ac:dyDescent="0.25">
      <c r="B4665" t="s">
        <v>442</v>
      </c>
      <c r="C4665">
        <f>INDEX(NationalTeams!B:B,MATCH(B4665,NationalTeams!C:C,0))</f>
        <v>203</v>
      </c>
      <c r="D4665" t="s">
        <v>1248</v>
      </c>
      <c r="E4665">
        <f>INDEX(TeamSports!B:B,MATCH(D4665,TeamSports!C:C,0))</f>
        <v>33</v>
      </c>
      <c r="F4665">
        <f>INDEX(RanksTable!O:O,MATCH(B4665,RanksTable!B:B,0))</f>
        <v>7</v>
      </c>
      <c r="H4665" t="str">
        <f t="shared" si="72"/>
        <v>INSERT INTO "TeamRanks" (team_id,team_sport_id,team_rank) VALUES (203,33,7);</v>
      </c>
    </row>
    <row r="4666" spans="2:8" x14ac:dyDescent="0.25">
      <c r="B4666" t="s">
        <v>472</v>
      </c>
      <c r="C4666">
        <f>INDEX(NationalTeams!B:B,MATCH(B4666,NationalTeams!C:C,0))</f>
        <v>204</v>
      </c>
      <c r="D4666" t="s">
        <v>1248</v>
      </c>
      <c r="E4666">
        <f>INDEX(TeamSports!B:B,MATCH(D4666,TeamSports!C:C,0))</f>
        <v>33</v>
      </c>
      <c r="F4666">
        <f>INDEX(RanksTable!O:O,MATCH(B4666,RanksTable!B:B,0))</f>
        <v>7</v>
      </c>
      <c r="H4666" t="str">
        <f t="shared" si="72"/>
        <v>INSERT INTO "TeamRanks" (team_id,team_sport_id,team_rank) VALUES (204,33,7);</v>
      </c>
    </row>
    <row r="4667" spans="2:8" x14ac:dyDescent="0.25">
      <c r="B4667" t="s">
        <v>388</v>
      </c>
      <c r="C4667">
        <f>INDEX(NationalTeams!B:B,MATCH(B4667,NationalTeams!C:C,0))</f>
        <v>205</v>
      </c>
      <c r="D4667" t="s">
        <v>1248</v>
      </c>
      <c r="E4667">
        <f>INDEX(TeamSports!B:B,MATCH(D4667,TeamSports!C:C,0))</f>
        <v>33</v>
      </c>
      <c r="F4667">
        <f>INDEX(RanksTable!O:O,MATCH(B4667,RanksTable!B:B,0))</f>
        <v>6</v>
      </c>
      <c r="H4667" t="str">
        <f t="shared" si="72"/>
        <v>INSERT INTO "TeamRanks" (team_id,team_sport_id,team_rank) VALUES (205,33,6);</v>
      </c>
    </row>
    <row r="4668" spans="2:8" x14ac:dyDescent="0.25">
      <c r="B4668" t="s">
        <v>476</v>
      </c>
      <c r="C4668">
        <f>INDEX(NationalTeams!B:B,MATCH(B4668,NationalTeams!C:C,0))</f>
        <v>206</v>
      </c>
      <c r="D4668" t="s">
        <v>1248</v>
      </c>
      <c r="E4668">
        <f>INDEX(TeamSports!B:B,MATCH(D4668,TeamSports!C:C,0))</f>
        <v>33</v>
      </c>
      <c r="F4668">
        <f>INDEX(RanksTable!O:O,MATCH(B4668,RanksTable!B:B,0))</f>
        <v>7</v>
      </c>
      <c r="H4668" t="str">
        <f t="shared" si="72"/>
        <v>INSERT INTO "TeamRanks" (team_id,team_sport_id,team_rank) VALUES (206,33,7);</v>
      </c>
    </row>
    <row r="4669" spans="2:8" x14ac:dyDescent="0.25">
      <c r="B4669" t="s">
        <v>407</v>
      </c>
      <c r="C4669">
        <f>INDEX(NationalTeams!B:B,MATCH(B4669,NationalTeams!C:C,0))</f>
        <v>207</v>
      </c>
      <c r="D4669" t="s">
        <v>1248</v>
      </c>
      <c r="E4669">
        <f>INDEX(TeamSports!B:B,MATCH(D4669,TeamSports!C:C,0))</f>
        <v>33</v>
      </c>
      <c r="F4669">
        <f>INDEX(RanksTable!O:O,MATCH(B4669,RanksTable!B:B,0))</f>
        <v>7</v>
      </c>
      <c r="H4669" t="str">
        <f t="shared" si="72"/>
        <v>INSERT INTO "TeamRanks" (team_id,team_sport_id,team_rank) VALUES (207,33,7);</v>
      </c>
    </row>
    <row r="4670" spans="2:8" x14ac:dyDescent="0.25">
      <c r="B4670" t="s">
        <v>364</v>
      </c>
      <c r="C4670">
        <f>INDEX(NationalTeams!B:B,MATCH(B4670,NationalTeams!C:C,0))</f>
        <v>208</v>
      </c>
      <c r="D4670" t="s">
        <v>1248</v>
      </c>
      <c r="E4670">
        <f>INDEX(TeamSports!B:B,MATCH(D4670,TeamSports!C:C,0))</f>
        <v>33</v>
      </c>
      <c r="F4670">
        <f>INDEX(RanksTable!O:O,MATCH(B4670,RanksTable!B:B,0))</f>
        <v>7</v>
      </c>
      <c r="H4670" t="str">
        <f t="shared" si="72"/>
        <v>INSERT INTO "TeamRanks" (team_id,team_sport_id,team_rank) VALUES (208,33,7);</v>
      </c>
    </row>
    <row r="4671" spans="2:8" x14ac:dyDescent="0.25">
      <c r="B4671" t="s">
        <v>439</v>
      </c>
      <c r="C4671">
        <f>INDEX(NationalTeams!B:B,MATCH(B4671,NationalTeams!C:C,0))</f>
        <v>209</v>
      </c>
      <c r="D4671" t="s">
        <v>1248</v>
      </c>
      <c r="E4671">
        <f>INDEX(TeamSports!B:B,MATCH(D4671,TeamSports!C:C,0))</f>
        <v>33</v>
      </c>
      <c r="F4671">
        <f>INDEX(RanksTable!O:O,MATCH(B4671,RanksTable!B:B,0))</f>
        <v>7</v>
      </c>
      <c r="H4671" t="str">
        <f t="shared" si="72"/>
        <v>INSERT INTO "TeamRanks" (team_id,team_sport_id,team_rank) VALUES (209,33,7);</v>
      </c>
    </row>
    <row r="4672" spans="2:8" x14ac:dyDescent="0.25">
      <c r="B4672" t="s">
        <v>501</v>
      </c>
      <c r="C4672">
        <f>INDEX(NationalTeams!B:B,MATCH(B4672,NationalTeams!C:C,0))</f>
        <v>210</v>
      </c>
      <c r="D4672" t="s">
        <v>1248</v>
      </c>
      <c r="E4672">
        <f>INDEX(TeamSports!B:B,MATCH(D4672,TeamSports!C:C,0))</f>
        <v>33</v>
      </c>
      <c r="F4672">
        <f>INDEX(RanksTable!O:O,MATCH(B4672,RanksTable!B:B,0))</f>
        <v>5</v>
      </c>
      <c r="H4672" t="str">
        <f t="shared" si="72"/>
        <v>INSERT INTO "TeamRanks" (team_id,team_sport_id,team_rank) VALUES (210,33,5);</v>
      </c>
    </row>
    <row r="4673" spans="2:8" x14ac:dyDescent="0.25">
      <c r="B4673" t="s">
        <v>466</v>
      </c>
      <c r="C4673">
        <f>INDEX(NationalTeams!B:B,MATCH(B4673,NationalTeams!C:C,0))</f>
        <v>211</v>
      </c>
      <c r="D4673" t="s">
        <v>1248</v>
      </c>
      <c r="E4673">
        <f>INDEX(TeamSports!B:B,MATCH(D4673,TeamSports!C:C,0))</f>
        <v>33</v>
      </c>
      <c r="F4673">
        <f>INDEX(RanksTable!O:O,MATCH(B4673,RanksTable!B:B,0))</f>
        <v>7</v>
      </c>
      <c r="H4673" t="str">
        <f t="shared" si="72"/>
        <v>INSERT INTO "TeamRanks" (team_id,team_sport_id,team_rank) VALUES (211,33,7);</v>
      </c>
    </row>
    <row r="4674" spans="2:8" x14ac:dyDescent="0.25">
      <c r="B4674" t="s">
        <v>502</v>
      </c>
      <c r="C4674">
        <f>INDEX(NationalTeams!B:B,MATCH(B4674,NationalTeams!C:C,0))</f>
        <v>212</v>
      </c>
      <c r="D4674" t="s">
        <v>1248</v>
      </c>
      <c r="E4674">
        <f>INDEX(TeamSports!B:B,MATCH(D4674,TeamSports!C:C,0))</f>
        <v>33</v>
      </c>
      <c r="F4674">
        <f>INDEX(RanksTable!O:O,MATCH(B4674,RanksTable!B:B,0))</f>
        <v>4</v>
      </c>
      <c r="H4674" t="str">
        <f t="shared" si="72"/>
        <v>INSERT INTO "TeamRanks" (team_id,team_sport_id,team_rank) VALUES (212,33,4);</v>
      </c>
    </row>
    <row r="4675" spans="2:8" x14ac:dyDescent="0.25">
      <c r="B4675" t="s">
        <v>359</v>
      </c>
      <c r="C4675">
        <f>INDEX(NationalTeams!B:B,MATCH(B4675,NationalTeams!C:C,0))</f>
        <v>213</v>
      </c>
      <c r="D4675" t="s">
        <v>1248</v>
      </c>
      <c r="E4675">
        <f>INDEX(TeamSports!B:B,MATCH(D4675,TeamSports!C:C,0))</f>
        <v>33</v>
      </c>
      <c r="F4675">
        <f>INDEX(RanksTable!O:O,MATCH(B4675,RanksTable!B:B,0))</f>
        <v>7</v>
      </c>
      <c r="H4675" t="str">
        <f t="shared" si="72"/>
        <v>INSERT INTO "TeamRanks" (team_id,team_sport_id,team_rank) VALUES (213,33,7);</v>
      </c>
    </row>
    <row r="4676" spans="2:8" x14ac:dyDescent="0.25">
      <c r="B4676" t="s">
        <v>377</v>
      </c>
      <c r="C4676">
        <f>INDEX(NationalTeams!B:B,MATCH(B4676,NationalTeams!C:C,0))</f>
        <v>214</v>
      </c>
      <c r="D4676" t="s">
        <v>1248</v>
      </c>
      <c r="E4676">
        <f>INDEX(TeamSports!B:B,MATCH(D4676,TeamSports!C:C,0))</f>
        <v>33</v>
      </c>
      <c r="F4676">
        <f>INDEX(RanksTable!O:O,MATCH(B4676,RanksTable!B:B,0))</f>
        <v>4</v>
      </c>
      <c r="H4676" t="str">
        <f t="shared" ref="H4676:H4739" si="73">_xlfn.CONCAT($H$1,$L$1,$C$1,$L$1," ",$J$1,$C$2,$N$1,$E$2,$N$1,$F$2,$K$1,$I$1,$J$1,C4676,$N$1,E4676,$N$1,F4676,$K$1,$O$1)</f>
        <v>INSERT INTO "TeamRanks" (team_id,team_sport_id,team_rank) VALUES (214,33,4);</v>
      </c>
    </row>
    <row r="4677" spans="2:8" x14ac:dyDescent="0.25">
      <c r="B4677" t="s">
        <v>443</v>
      </c>
      <c r="C4677">
        <f>INDEX(NationalTeams!B:B,MATCH(B4677,NationalTeams!C:C,0))</f>
        <v>215</v>
      </c>
      <c r="D4677" t="s">
        <v>1248</v>
      </c>
      <c r="E4677">
        <f>INDEX(TeamSports!B:B,MATCH(D4677,TeamSports!C:C,0))</f>
        <v>33</v>
      </c>
      <c r="F4677">
        <f>INDEX(RanksTable!O:O,MATCH(B4677,RanksTable!B:B,0))</f>
        <v>7</v>
      </c>
      <c r="H4677" t="str">
        <f t="shared" si="73"/>
        <v>INSERT INTO "TeamRanks" (team_id,team_sport_id,team_rank) VALUES (215,33,7);</v>
      </c>
    </row>
    <row r="4678" spans="2:8" x14ac:dyDescent="0.25">
      <c r="B4678" t="s">
        <v>481</v>
      </c>
      <c r="C4678">
        <f>INDEX(NationalTeams!B:B,MATCH(B4678,NationalTeams!C:C,0))</f>
        <v>216</v>
      </c>
      <c r="D4678" t="s">
        <v>1248</v>
      </c>
      <c r="E4678">
        <f>INDEX(TeamSports!B:B,MATCH(D4678,TeamSports!C:C,0))</f>
        <v>33</v>
      </c>
      <c r="F4678">
        <f>INDEX(RanksTable!O:O,MATCH(B4678,RanksTable!B:B,0))</f>
        <v>7</v>
      </c>
      <c r="H4678" t="str">
        <f t="shared" si="73"/>
        <v>INSERT INTO "TeamRanks" (team_id,team_sport_id,team_rank) VALUES (216,33,7);</v>
      </c>
    </row>
    <row r="4679" spans="2:8" x14ac:dyDescent="0.25">
      <c r="B4679" t="s">
        <v>351</v>
      </c>
      <c r="C4679">
        <f>INDEX(NationalTeams!B:B,MATCH(B4679,NationalTeams!C:C,0))</f>
        <v>217</v>
      </c>
      <c r="D4679" t="s">
        <v>1248</v>
      </c>
      <c r="E4679">
        <f>INDEX(TeamSports!B:B,MATCH(D4679,TeamSports!C:C,0))</f>
        <v>33</v>
      </c>
      <c r="F4679">
        <f>INDEX(RanksTable!O:O,MATCH(B4679,RanksTable!B:B,0))</f>
        <v>4</v>
      </c>
      <c r="H4679" t="str">
        <f t="shared" si="73"/>
        <v>INSERT INTO "TeamRanks" (team_id,team_sport_id,team_rank) VALUES (217,33,4);</v>
      </c>
    </row>
    <row r="4680" spans="2:8" x14ac:dyDescent="0.25">
      <c r="B4680" t="s">
        <v>438</v>
      </c>
      <c r="C4680">
        <f>INDEX(NationalTeams!B:B,MATCH(B4680,NationalTeams!C:C,0))</f>
        <v>218</v>
      </c>
      <c r="D4680" t="s">
        <v>1248</v>
      </c>
      <c r="E4680">
        <f>INDEX(TeamSports!B:B,MATCH(D4680,TeamSports!C:C,0))</f>
        <v>33</v>
      </c>
      <c r="F4680">
        <f>INDEX(RanksTable!O:O,MATCH(B4680,RanksTable!B:B,0))</f>
        <v>7</v>
      </c>
      <c r="H4680" t="str">
        <f t="shared" si="73"/>
        <v>INSERT INTO "TeamRanks" (team_id,team_sport_id,team_rank) VALUES (218,33,7);</v>
      </c>
    </row>
    <row r="4681" spans="2:8" x14ac:dyDescent="0.25">
      <c r="B4681" t="s">
        <v>319</v>
      </c>
      <c r="C4681">
        <f>INDEX(NationalTeams!B:B,MATCH(B4681,NationalTeams!C:C,0))</f>
        <v>219</v>
      </c>
      <c r="D4681" t="s">
        <v>1248</v>
      </c>
      <c r="E4681">
        <f>INDEX(TeamSports!B:B,MATCH(D4681,TeamSports!C:C,0))</f>
        <v>33</v>
      </c>
      <c r="F4681">
        <f>INDEX(RanksTable!O:O,MATCH(B4681,RanksTable!B:B,0))</f>
        <v>7</v>
      </c>
      <c r="H4681" t="str">
        <f t="shared" si="73"/>
        <v>INSERT INTO "TeamRanks" (team_id,team_sport_id,team_rank) VALUES (219,33,7);</v>
      </c>
    </row>
    <row r="4682" spans="2:8" x14ac:dyDescent="0.25">
      <c r="B4682" t="s">
        <v>471</v>
      </c>
      <c r="C4682">
        <f>INDEX(NationalTeams!B:B,MATCH(B4682,NationalTeams!C:C,0))</f>
        <v>220</v>
      </c>
      <c r="D4682" t="s">
        <v>1248</v>
      </c>
      <c r="E4682">
        <f>INDEX(TeamSports!B:B,MATCH(D4682,TeamSports!C:C,0))</f>
        <v>33</v>
      </c>
      <c r="F4682">
        <f>INDEX(RanksTable!O:O,MATCH(B4682,RanksTable!B:B,0))</f>
        <v>7</v>
      </c>
      <c r="H4682" t="str">
        <f t="shared" si="73"/>
        <v>INSERT INTO "TeamRanks" (team_id,team_sport_id,team_rank) VALUES (220,33,7);</v>
      </c>
    </row>
    <row r="4683" spans="2:8" x14ac:dyDescent="0.25">
      <c r="B4683" t="s">
        <v>373</v>
      </c>
      <c r="C4683">
        <f>INDEX(NationalTeams!B:B,MATCH(B4683,NationalTeams!C:C,0))</f>
        <v>221</v>
      </c>
      <c r="D4683" t="s">
        <v>1248</v>
      </c>
      <c r="E4683">
        <f>INDEX(TeamSports!B:B,MATCH(D4683,TeamSports!C:C,0))</f>
        <v>33</v>
      </c>
      <c r="F4683">
        <f>INDEX(RanksTable!O:O,MATCH(B4683,RanksTable!B:B,0))</f>
        <v>7</v>
      </c>
      <c r="H4683" t="str">
        <f t="shared" si="73"/>
        <v>INSERT INTO "TeamRanks" (team_id,team_sport_id,team_rank) VALUES (221,33,7);</v>
      </c>
    </row>
    <row r="4684" spans="2:8" x14ac:dyDescent="0.25">
      <c r="B4684" t="s">
        <v>367</v>
      </c>
      <c r="C4684">
        <f>INDEX(NationalTeams!B:B,MATCH(B4684,NationalTeams!C:C,0))</f>
        <v>222</v>
      </c>
      <c r="D4684" t="s">
        <v>1248</v>
      </c>
      <c r="E4684">
        <f>INDEX(TeamSports!B:B,MATCH(D4684,TeamSports!C:C,0))</f>
        <v>33</v>
      </c>
      <c r="F4684">
        <f>INDEX(RanksTable!O:O,MATCH(B4684,RanksTable!B:B,0))</f>
        <v>7</v>
      </c>
      <c r="H4684" t="str">
        <f t="shared" si="73"/>
        <v>INSERT INTO "TeamRanks" (team_id,team_sport_id,team_rank) VALUES (222,33,7);</v>
      </c>
    </row>
    <row r="4685" spans="2:8" x14ac:dyDescent="0.25">
      <c r="B4685" t="s">
        <v>358</v>
      </c>
      <c r="C4685">
        <f>INDEX(NationalTeams!B:B,MATCH(B4685,NationalTeams!C:C,0))</f>
        <v>223</v>
      </c>
      <c r="D4685" t="s">
        <v>1248</v>
      </c>
      <c r="E4685">
        <f>INDEX(TeamSports!B:B,MATCH(D4685,TeamSports!C:C,0))</f>
        <v>33</v>
      </c>
      <c r="F4685">
        <f>INDEX(RanksTable!O:O,MATCH(B4685,RanksTable!B:B,0))</f>
        <v>7</v>
      </c>
      <c r="H4685" t="str">
        <f t="shared" si="73"/>
        <v>INSERT INTO "TeamRanks" (team_id,team_sport_id,team_rank) VALUES (223,33,7);</v>
      </c>
    </row>
    <row r="4686" spans="2:8" x14ac:dyDescent="0.25">
      <c r="B4686" t="s">
        <v>993</v>
      </c>
      <c r="C4686">
        <f>INDEX(NationalTeams!B:B,MATCH(B4686,NationalTeams!C:C,0))</f>
        <v>224</v>
      </c>
      <c r="D4686" t="s">
        <v>1232</v>
      </c>
      <c r="E4686">
        <f>INDEX(TeamSports!B:B,MATCH(D4686,TeamSports!C:C,0))</f>
        <v>55</v>
      </c>
      <c r="F4686">
        <f>INDEX(RanksTable!AC:AC,MATCH(B4686,RanksTable!B:B,0))</f>
        <v>7</v>
      </c>
      <c r="H4686" t="str">
        <f t="shared" si="73"/>
        <v>INSERT INTO "TeamRanks" (team_id,team_sport_id,team_rank) VALUES (224,55,7);</v>
      </c>
    </row>
    <row r="4687" spans="2:8" x14ac:dyDescent="0.25">
      <c r="B4687" t="s">
        <v>994</v>
      </c>
      <c r="C4687">
        <f>INDEX(NationalTeams!B:B,MATCH(B4687,NationalTeams!C:C,0))</f>
        <v>225</v>
      </c>
      <c r="D4687" t="s">
        <v>1232</v>
      </c>
      <c r="E4687">
        <f>INDEX(TeamSports!B:B,MATCH(D4687,TeamSports!C:C,0))</f>
        <v>55</v>
      </c>
      <c r="F4687">
        <f>INDEX(RanksTable!AC:AC,MATCH(B4687,RanksTable!B:B,0))</f>
        <v>7</v>
      </c>
      <c r="H4687" t="str">
        <f t="shared" si="73"/>
        <v>INSERT INTO "TeamRanks" (team_id,team_sport_id,team_rank) VALUES (225,55,7);</v>
      </c>
    </row>
    <row r="4688" spans="2:8" x14ac:dyDescent="0.25">
      <c r="B4688" t="s">
        <v>995</v>
      </c>
      <c r="C4688">
        <f>INDEX(NationalTeams!B:B,MATCH(B4688,NationalTeams!C:C,0))</f>
        <v>226</v>
      </c>
      <c r="D4688" t="s">
        <v>1232</v>
      </c>
      <c r="E4688">
        <f>INDEX(TeamSports!B:B,MATCH(D4688,TeamSports!C:C,0))</f>
        <v>55</v>
      </c>
      <c r="F4688">
        <f>INDEX(RanksTable!AC:AC,MATCH(B4688,RanksTable!B:B,0))</f>
        <v>7</v>
      </c>
      <c r="H4688" t="str">
        <f t="shared" si="73"/>
        <v>INSERT INTO "TeamRanks" (team_id,team_sport_id,team_rank) VALUES (226,55,7);</v>
      </c>
    </row>
    <row r="4689" spans="2:8" x14ac:dyDescent="0.25">
      <c r="B4689" t="s">
        <v>996</v>
      </c>
      <c r="C4689">
        <f>INDEX(NationalTeams!B:B,MATCH(B4689,NationalTeams!C:C,0))</f>
        <v>227</v>
      </c>
      <c r="D4689" t="s">
        <v>1232</v>
      </c>
      <c r="E4689">
        <f>INDEX(TeamSports!B:B,MATCH(D4689,TeamSports!C:C,0))</f>
        <v>55</v>
      </c>
      <c r="F4689">
        <f>INDEX(RanksTable!AC:AC,MATCH(B4689,RanksTable!B:B,0))</f>
        <v>1</v>
      </c>
      <c r="H4689" t="str">
        <f t="shared" si="73"/>
        <v>INSERT INTO "TeamRanks" (team_id,team_sport_id,team_rank) VALUES (227,55,1);</v>
      </c>
    </row>
    <row r="4690" spans="2:8" x14ac:dyDescent="0.25">
      <c r="B4690" t="s">
        <v>997</v>
      </c>
      <c r="C4690">
        <f>INDEX(NationalTeams!B:B,MATCH(B4690,NationalTeams!C:C,0))</f>
        <v>228</v>
      </c>
      <c r="D4690" t="s">
        <v>1232</v>
      </c>
      <c r="E4690">
        <f>INDEX(TeamSports!B:B,MATCH(D4690,TeamSports!C:C,0))</f>
        <v>55</v>
      </c>
      <c r="F4690">
        <f>INDEX(RanksTable!AC:AC,MATCH(B4690,RanksTable!B:B,0))</f>
        <v>7</v>
      </c>
      <c r="H4690" t="str">
        <f t="shared" si="73"/>
        <v>INSERT INTO "TeamRanks" (team_id,team_sport_id,team_rank) VALUES (228,55,7);</v>
      </c>
    </row>
    <row r="4691" spans="2:8" x14ac:dyDescent="0.25">
      <c r="B4691" t="s">
        <v>998</v>
      </c>
      <c r="C4691">
        <f>INDEX(NationalTeams!B:B,MATCH(B4691,NationalTeams!C:C,0))</f>
        <v>229</v>
      </c>
      <c r="D4691" t="s">
        <v>1232</v>
      </c>
      <c r="E4691">
        <f>INDEX(TeamSports!B:B,MATCH(D4691,TeamSports!C:C,0))</f>
        <v>55</v>
      </c>
      <c r="F4691">
        <f>INDEX(RanksTable!AC:AC,MATCH(B4691,RanksTable!B:B,0))</f>
        <v>7</v>
      </c>
      <c r="H4691" t="str">
        <f t="shared" si="73"/>
        <v>INSERT INTO "TeamRanks" (team_id,team_sport_id,team_rank) VALUES (229,55,7);</v>
      </c>
    </row>
    <row r="4692" spans="2:8" x14ac:dyDescent="0.25">
      <c r="B4692" t="s">
        <v>999</v>
      </c>
      <c r="C4692">
        <f>INDEX(NationalTeams!B:B,MATCH(B4692,NationalTeams!C:C,0))</f>
        <v>230</v>
      </c>
      <c r="D4692" t="s">
        <v>1232</v>
      </c>
      <c r="E4692">
        <f>INDEX(TeamSports!B:B,MATCH(D4692,TeamSports!C:C,0))</f>
        <v>55</v>
      </c>
      <c r="F4692">
        <f>INDEX(RanksTable!AC:AC,MATCH(B4692,RanksTable!B:B,0))</f>
        <v>7</v>
      </c>
      <c r="H4692" t="str">
        <f t="shared" si="73"/>
        <v>INSERT INTO "TeamRanks" (team_id,team_sport_id,team_rank) VALUES (230,55,7);</v>
      </c>
    </row>
    <row r="4693" spans="2:8" x14ac:dyDescent="0.25">
      <c r="B4693" t="s">
        <v>1000</v>
      </c>
      <c r="C4693">
        <f>INDEX(NationalTeams!B:B,MATCH(B4693,NationalTeams!C:C,0))</f>
        <v>231</v>
      </c>
      <c r="D4693" t="s">
        <v>1232</v>
      </c>
      <c r="E4693">
        <f>INDEX(TeamSports!B:B,MATCH(D4693,TeamSports!C:C,0))</f>
        <v>55</v>
      </c>
      <c r="F4693">
        <f>INDEX(RanksTable!AC:AC,MATCH(B4693,RanksTable!B:B,0))</f>
        <v>7</v>
      </c>
      <c r="H4693" t="str">
        <f t="shared" si="73"/>
        <v>INSERT INTO "TeamRanks" (team_id,team_sport_id,team_rank) VALUES (231,55,7);</v>
      </c>
    </row>
    <row r="4694" spans="2:8" x14ac:dyDescent="0.25">
      <c r="B4694" t="s">
        <v>1001</v>
      </c>
      <c r="C4694">
        <f>INDEX(NationalTeams!B:B,MATCH(B4694,NationalTeams!C:C,0))</f>
        <v>232</v>
      </c>
      <c r="D4694" t="s">
        <v>1232</v>
      </c>
      <c r="E4694">
        <f>INDEX(TeamSports!B:B,MATCH(D4694,TeamSports!C:C,0))</f>
        <v>55</v>
      </c>
      <c r="F4694">
        <f>INDEX(RanksTable!AC:AC,MATCH(B4694,RanksTable!B:B,0))</f>
        <v>7</v>
      </c>
      <c r="H4694" t="str">
        <f t="shared" si="73"/>
        <v>INSERT INTO "TeamRanks" (team_id,team_sport_id,team_rank) VALUES (232,55,7);</v>
      </c>
    </row>
    <row r="4695" spans="2:8" x14ac:dyDescent="0.25">
      <c r="B4695" t="s">
        <v>1002</v>
      </c>
      <c r="C4695">
        <f>INDEX(NationalTeams!B:B,MATCH(B4695,NationalTeams!C:C,0))</f>
        <v>233</v>
      </c>
      <c r="D4695" t="s">
        <v>1232</v>
      </c>
      <c r="E4695">
        <f>INDEX(TeamSports!B:B,MATCH(D4695,TeamSports!C:C,0))</f>
        <v>55</v>
      </c>
      <c r="F4695">
        <f>INDEX(RanksTable!AC:AC,MATCH(B4695,RanksTable!B:B,0))</f>
        <v>7</v>
      </c>
      <c r="H4695" t="str">
        <f t="shared" si="73"/>
        <v>INSERT INTO "TeamRanks" (team_id,team_sport_id,team_rank) VALUES (233,55,7);</v>
      </c>
    </row>
    <row r="4696" spans="2:8" x14ac:dyDescent="0.25">
      <c r="B4696" t="s">
        <v>1003</v>
      </c>
      <c r="C4696">
        <f>INDEX(NationalTeams!B:B,MATCH(B4696,NationalTeams!C:C,0))</f>
        <v>234</v>
      </c>
      <c r="D4696" t="s">
        <v>1232</v>
      </c>
      <c r="E4696">
        <f>INDEX(TeamSports!B:B,MATCH(D4696,TeamSports!C:C,0))</f>
        <v>55</v>
      </c>
      <c r="F4696">
        <f>INDEX(RanksTable!AC:AC,MATCH(B4696,RanksTable!B:B,0))</f>
        <v>7</v>
      </c>
      <c r="H4696" t="str">
        <f t="shared" si="73"/>
        <v>INSERT INTO "TeamRanks" (team_id,team_sport_id,team_rank) VALUES (234,55,7);</v>
      </c>
    </row>
    <row r="4697" spans="2:8" x14ac:dyDescent="0.25">
      <c r="B4697" t="s">
        <v>1004</v>
      </c>
      <c r="C4697">
        <f>INDEX(NationalTeams!B:B,MATCH(B4697,NationalTeams!C:C,0))</f>
        <v>235</v>
      </c>
      <c r="D4697" t="s">
        <v>1232</v>
      </c>
      <c r="E4697">
        <f>INDEX(TeamSports!B:B,MATCH(D4697,TeamSports!C:C,0))</f>
        <v>55</v>
      </c>
      <c r="F4697">
        <f>INDEX(RanksTable!AC:AC,MATCH(B4697,RanksTable!B:B,0))</f>
        <v>4</v>
      </c>
      <c r="H4697" t="str">
        <f t="shared" si="73"/>
        <v>INSERT INTO "TeamRanks" (team_id,team_sport_id,team_rank) VALUES (235,55,4);</v>
      </c>
    </row>
    <row r="4698" spans="2:8" x14ac:dyDescent="0.25">
      <c r="B4698" t="s">
        <v>1005</v>
      </c>
      <c r="C4698">
        <f>INDEX(NationalTeams!B:B,MATCH(B4698,NationalTeams!C:C,0))</f>
        <v>236</v>
      </c>
      <c r="D4698" t="s">
        <v>1232</v>
      </c>
      <c r="E4698">
        <f>INDEX(TeamSports!B:B,MATCH(D4698,TeamSports!C:C,0))</f>
        <v>55</v>
      </c>
      <c r="F4698">
        <f>INDEX(RanksTable!AC:AC,MATCH(B4698,RanksTable!B:B,0))</f>
        <v>7</v>
      </c>
      <c r="H4698" t="str">
        <f t="shared" si="73"/>
        <v>INSERT INTO "TeamRanks" (team_id,team_sport_id,team_rank) VALUES (236,55,7);</v>
      </c>
    </row>
    <row r="4699" spans="2:8" x14ac:dyDescent="0.25">
      <c r="B4699" t="s">
        <v>1006</v>
      </c>
      <c r="C4699">
        <f>INDEX(NationalTeams!B:B,MATCH(B4699,NationalTeams!C:C,0))</f>
        <v>237</v>
      </c>
      <c r="D4699" t="s">
        <v>1232</v>
      </c>
      <c r="E4699">
        <f>INDEX(TeamSports!B:B,MATCH(D4699,TeamSports!C:C,0))</f>
        <v>55</v>
      </c>
      <c r="F4699">
        <f>INDEX(RanksTable!AC:AC,MATCH(B4699,RanksTable!B:B,0))</f>
        <v>7</v>
      </c>
      <c r="H4699" t="str">
        <f t="shared" si="73"/>
        <v>INSERT INTO "TeamRanks" (team_id,team_sport_id,team_rank) VALUES (237,55,7);</v>
      </c>
    </row>
    <row r="4700" spans="2:8" x14ac:dyDescent="0.25">
      <c r="B4700" t="s">
        <v>1007</v>
      </c>
      <c r="C4700">
        <f>INDEX(NationalTeams!B:B,MATCH(B4700,NationalTeams!C:C,0))</f>
        <v>238</v>
      </c>
      <c r="D4700" t="s">
        <v>1232</v>
      </c>
      <c r="E4700">
        <f>INDEX(TeamSports!B:B,MATCH(D4700,TeamSports!C:C,0))</f>
        <v>55</v>
      </c>
      <c r="F4700">
        <f>INDEX(RanksTable!AC:AC,MATCH(B4700,RanksTable!B:B,0))</f>
        <v>7</v>
      </c>
      <c r="H4700" t="str">
        <f t="shared" si="73"/>
        <v>INSERT INTO "TeamRanks" (team_id,team_sport_id,team_rank) VALUES (238,55,7);</v>
      </c>
    </row>
    <row r="4701" spans="2:8" x14ac:dyDescent="0.25">
      <c r="B4701" t="s">
        <v>1008</v>
      </c>
      <c r="C4701">
        <f>INDEX(NationalTeams!B:B,MATCH(B4701,NationalTeams!C:C,0))</f>
        <v>239</v>
      </c>
      <c r="D4701" t="s">
        <v>1232</v>
      </c>
      <c r="E4701">
        <f>INDEX(TeamSports!B:B,MATCH(D4701,TeamSports!C:C,0))</f>
        <v>55</v>
      </c>
      <c r="F4701">
        <f>INDEX(RanksTable!AC:AC,MATCH(B4701,RanksTable!B:B,0))</f>
        <v>3</v>
      </c>
      <c r="H4701" t="str">
        <f t="shared" si="73"/>
        <v>INSERT INTO "TeamRanks" (team_id,team_sport_id,team_rank) VALUES (239,55,3);</v>
      </c>
    </row>
    <row r="4702" spans="2:8" x14ac:dyDescent="0.25">
      <c r="B4702" t="s">
        <v>1009</v>
      </c>
      <c r="C4702">
        <f>INDEX(NationalTeams!B:B,MATCH(B4702,NationalTeams!C:C,0))</f>
        <v>240</v>
      </c>
      <c r="D4702" t="s">
        <v>1232</v>
      </c>
      <c r="E4702">
        <f>INDEX(TeamSports!B:B,MATCH(D4702,TeamSports!C:C,0))</f>
        <v>55</v>
      </c>
      <c r="F4702">
        <f>INDEX(RanksTable!AC:AC,MATCH(B4702,RanksTable!B:B,0))</f>
        <v>2</v>
      </c>
      <c r="H4702" t="str">
        <f t="shared" si="73"/>
        <v>INSERT INTO "TeamRanks" (team_id,team_sport_id,team_rank) VALUES (240,55,2);</v>
      </c>
    </row>
    <row r="4703" spans="2:8" x14ac:dyDescent="0.25">
      <c r="B4703" t="s">
        <v>1010</v>
      </c>
      <c r="C4703">
        <f>INDEX(NationalTeams!B:B,MATCH(B4703,NationalTeams!C:C,0))</f>
        <v>241</v>
      </c>
      <c r="D4703" t="s">
        <v>1232</v>
      </c>
      <c r="E4703">
        <f>INDEX(TeamSports!B:B,MATCH(D4703,TeamSports!C:C,0))</f>
        <v>55</v>
      </c>
      <c r="F4703">
        <f>INDEX(RanksTable!AC:AC,MATCH(B4703,RanksTable!B:B,0))</f>
        <v>7</v>
      </c>
      <c r="H4703" t="str">
        <f t="shared" si="73"/>
        <v>INSERT INTO "TeamRanks" (team_id,team_sport_id,team_rank) VALUES (241,55,7);</v>
      </c>
    </row>
    <row r="4704" spans="2:8" x14ac:dyDescent="0.25">
      <c r="B4704" t="s">
        <v>1011</v>
      </c>
      <c r="C4704">
        <f>INDEX(NationalTeams!B:B,MATCH(B4704,NationalTeams!C:C,0))</f>
        <v>242</v>
      </c>
      <c r="D4704" t="s">
        <v>1232</v>
      </c>
      <c r="E4704">
        <f>INDEX(TeamSports!B:B,MATCH(D4704,TeamSports!C:C,0))</f>
        <v>55</v>
      </c>
      <c r="F4704">
        <f>INDEX(RanksTable!AC:AC,MATCH(B4704,RanksTable!B:B,0))</f>
        <v>7</v>
      </c>
      <c r="H4704" t="str">
        <f t="shared" si="73"/>
        <v>INSERT INTO "TeamRanks" (team_id,team_sport_id,team_rank) VALUES (242,55,7);</v>
      </c>
    </row>
    <row r="4705" spans="2:8" x14ac:dyDescent="0.25">
      <c r="B4705" t="s">
        <v>1012</v>
      </c>
      <c r="C4705">
        <f>INDEX(NationalTeams!B:B,MATCH(B4705,NationalTeams!C:C,0))</f>
        <v>243</v>
      </c>
      <c r="D4705" t="s">
        <v>1232</v>
      </c>
      <c r="E4705">
        <f>INDEX(TeamSports!B:B,MATCH(D4705,TeamSports!C:C,0))</f>
        <v>55</v>
      </c>
      <c r="F4705">
        <f>INDEX(RanksTable!AC:AC,MATCH(B4705,RanksTable!B:B,0))</f>
        <v>7</v>
      </c>
      <c r="H4705" t="str">
        <f t="shared" si="73"/>
        <v>INSERT INTO "TeamRanks" (team_id,team_sport_id,team_rank) VALUES (243,55,7);</v>
      </c>
    </row>
    <row r="4706" spans="2:8" x14ac:dyDescent="0.25">
      <c r="B4706" t="s">
        <v>1013</v>
      </c>
      <c r="C4706">
        <f>INDEX(NationalTeams!B:B,MATCH(B4706,NationalTeams!C:C,0))</f>
        <v>244</v>
      </c>
      <c r="D4706" t="s">
        <v>1232</v>
      </c>
      <c r="E4706">
        <f>INDEX(TeamSports!B:B,MATCH(D4706,TeamSports!C:C,0))</f>
        <v>55</v>
      </c>
      <c r="F4706">
        <f>INDEX(RanksTable!AC:AC,MATCH(B4706,RanksTable!B:B,0))</f>
        <v>7</v>
      </c>
      <c r="H4706" t="str">
        <f t="shared" si="73"/>
        <v>INSERT INTO "TeamRanks" (team_id,team_sport_id,team_rank) VALUES (244,55,7);</v>
      </c>
    </row>
    <row r="4707" spans="2:8" x14ac:dyDescent="0.25">
      <c r="B4707" t="s">
        <v>1014</v>
      </c>
      <c r="C4707">
        <f>INDEX(NationalTeams!B:B,MATCH(B4707,NationalTeams!C:C,0))</f>
        <v>245</v>
      </c>
      <c r="D4707" t="s">
        <v>1232</v>
      </c>
      <c r="E4707">
        <f>INDEX(TeamSports!B:B,MATCH(D4707,TeamSports!C:C,0))</f>
        <v>55</v>
      </c>
      <c r="F4707">
        <f>INDEX(RanksTable!AC:AC,MATCH(B4707,RanksTable!B:B,0))</f>
        <v>7</v>
      </c>
      <c r="H4707" t="str">
        <f t="shared" si="73"/>
        <v>INSERT INTO "TeamRanks" (team_id,team_sport_id,team_rank) VALUES (245,55,7);</v>
      </c>
    </row>
    <row r="4708" spans="2:8" x14ac:dyDescent="0.25">
      <c r="B4708" t="s">
        <v>1015</v>
      </c>
      <c r="C4708">
        <f>INDEX(NationalTeams!B:B,MATCH(B4708,NationalTeams!C:C,0))</f>
        <v>246</v>
      </c>
      <c r="D4708" t="s">
        <v>1232</v>
      </c>
      <c r="E4708">
        <f>INDEX(TeamSports!B:B,MATCH(D4708,TeamSports!C:C,0))</f>
        <v>55</v>
      </c>
      <c r="F4708">
        <f>INDEX(RanksTable!AC:AC,MATCH(B4708,RanksTable!B:B,0))</f>
        <v>7</v>
      </c>
      <c r="H4708" t="str">
        <f t="shared" si="73"/>
        <v>INSERT INTO "TeamRanks" (team_id,team_sport_id,team_rank) VALUES (246,55,7);</v>
      </c>
    </row>
    <row r="4709" spans="2:8" x14ac:dyDescent="0.25">
      <c r="B4709" t="s">
        <v>1016</v>
      </c>
      <c r="C4709">
        <f>INDEX(NationalTeams!B:B,MATCH(B4709,NationalTeams!C:C,0))</f>
        <v>247</v>
      </c>
      <c r="D4709" t="s">
        <v>1232</v>
      </c>
      <c r="E4709">
        <f>INDEX(TeamSports!B:B,MATCH(D4709,TeamSports!C:C,0))</f>
        <v>55</v>
      </c>
      <c r="F4709">
        <f>INDEX(RanksTable!AC:AC,MATCH(B4709,RanksTable!B:B,0))</f>
        <v>7</v>
      </c>
      <c r="H4709" t="str">
        <f t="shared" si="73"/>
        <v>INSERT INTO "TeamRanks" (team_id,team_sport_id,team_rank) VALUES (247,55,7);</v>
      </c>
    </row>
    <row r="4710" spans="2:8" x14ac:dyDescent="0.25">
      <c r="B4710" t="s">
        <v>1017</v>
      </c>
      <c r="C4710">
        <f>INDEX(NationalTeams!B:B,MATCH(B4710,NationalTeams!C:C,0))</f>
        <v>248</v>
      </c>
      <c r="D4710" t="s">
        <v>1232</v>
      </c>
      <c r="E4710">
        <f>INDEX(TeamSports!B:B,MATCH(D4710,TeamSports!C:C,0))</f>
        <v>55</v>
      </c>
      <c r="F4710">
        <f>INDEX(RanksTable!AC:AC,MATCH(B4710,RanksTable!B:B,0))</f>
        <v>7</v>
      </c>
      <c r="H4710" t="str">
        <f t="shared" si="73"/>
        <v>INSERT INTO "TeamRanks" (team_id,team_sport_id,team_rank) VALUES (248,55,7);</v>
      </c>
    </row>
    <row r="4711" spans="2:8" x14ac:dyDescent="0.25">
      <c r="B4711" t="s">
        <v>1018</v>
      </c>
      <c r="C4711">
        <f>INDEX(NationalTeams!B:B,MATCH(B4711,NationalTeams!C:C,0))</f>
        <v>249</v>
      </c>
      <c r="D4711" t="s">
        <v>1232</v>
      </c>
      <c r="E4711">
        <f>INDEX(TeamSports!B:B,MATCH(D4711,TeamSports!C:C,0))</f>
        <v>55</v>
      </c>
      <c r="F4711">
        <f>INDEX(RanksTable!AC:AC,MATCH(B4711,RanksTable!B:B,0))</f>
        <v>7</v>
      </c>
      <c r="H4711" t="str">
        <f t="shared" si="73"/>
        <v>INSERT INTO "TeamRanks" (team_id,team_sport_id,team_rank) VALUES (249,55,7);</v>
      </c>
    </row>
    <row r="4712" spans="2:8" x14ac:dyDescent="0.25">
      <c r="B4712" t="s">
        <v>1019</v>
      </c>
      <c r="C4712">
        <f>INDEX(NationalTeams!B:B,MATCH(B4712,NationalTeams!C:C,0))</f>
        <v>250</v>
      </c>
      <c r="D4712" t="s">
        <v>1232</v>
      </c>
      <c r="E4712">
        <f>INDEX(TeamSports!B:B,MATCH(D4712,TeamSports!C:C,0))</f>
        <v>55</v>
      </c>
      <c r="F4712">
        <f>INDEX(RanksTable!AC:AC,MATCH(B4712,RanksTable!B:B,0))</f>
        <v>7</v>
      </c>
      <c r="H4712" t="str">
        <f t="shared" si="73"/>
        <v>INSERT INTO "TeamRanks" (team_id,team_sport_id,team_rank) VALUES (250,55,7);</v>
      </c>
    </row>
    <row r="4713" spans="2:8" x14ac:dyDescent="0.25">
      <c r="B4713" t="s">
        <v>1020</v>
      </c>
      <c r="C4713">
        <f>INDEX(NationalTeams!B:B,MATCH(B4713,NationalTeams!C:C,0))</f>
        <v>251</v>
      </c>
      <c r="D4713" t="s">
        <v>1232</v>
      </c>
      <c r="E4713">
        <f>INDEX(TeamSports!B:B,MATCH(D4713,TeamSports!C:C,0))</f>
        <v>55</v>
      </c>
      <c r="F4713">
        <f>INDEX(RanksTable!AC:AC,MATCH(B4713,RanksTable!B:B,0))</f>
        <v>7</v>
      </c>
      <c r="H4713" t="str">
        <f t="shared" si="73"/>
        <v>INSERT INTO "TeamRanks" (team_id,team_sport_id,team_rank) VALUES (251,55,7);</v>
      </c>
    </row>
    <row r="4714" spans="2:8" x14ac:dyDescent="0.25">
      <c r="B4714" t="s">
        <v>1021</v>
      </c>
      <c r="C4714">
        <f>INDEX(NationalTeams!B:B,MATCH(B4714,NationalTeams!C:C,0))</f>
        <v>252</v>
      </c>
      <c r="D4714" t="s">
        <v>1232</v>
      </c>
      <c r="E4714">
        <f>INDEX(TeamSports!B:B,MATCH(D4714,TeamSports!C:C,0))</f>
        <v>55</v>
      </c>
      <c r="F4714">
        <f>INDEX(RanksTable!AC:AC,MATCH(B4714,RanksTable!B:B,0))</f>
        <v>5</v>
      </c>
      <c r="H4714" t="str">
        <f t="shared" si="73"/>
        <v>INSERT INTO "TeamRanks" (team_id,team_sport_id,team_rank) VALUES (252,55,5);</v>
      </c>
    </row>
    <row r="4715" spans="2:8" x14ac:dyDescent="0.25">
      <c r="B4715" t="s">
        <v>1022</v>
      </c>
      <c r="C4715">
        <f>INDEX(NationalTeams!B:B,MATCH(B4715,NationalTeams!C:C,0))</f>
        <v>253</v>
      </c>
      <c r="D4715" t="s">
        <v>1232</v>
      </c>
      <c r="E4715">
        <f>INDEX(TeamSports!B:B,MATCH(D4715,TeamSports!C:C,0))</f>
        <v>55</v>
      </c>
      <c r="F4715">
        <f>INDEX(RanksTable!AC:AC,MATCH(B4715,RanksTable!B:B,0))</f>
        <v>7</v>
      </c>
      <c r="H4715" t="str">
        <f t="shared" si="73"/>
        <v>INSERT INTO "TeamRanks" (team_id,team_sport_id,team_rank) VALUES (253,55,7);</v>
      </c>
    </row>
    <row r="4716" spans="2:8" x14ac:dyDescent="0.25">
      <c r="B4716" t="s">
        <v>1023</v>
      </c>
      <c r="C4716">
        <f>INDEX(NationalTeams!B:B,MATCH(B4716,NationalTeams!C:C,0))</f>
        <v>254</v>
      </c>
      <c r="D4716" t="s">
        <v>1232</v>
      </c>
      <c r="E4716">
        <f>INDEX(TeamSports!B:B,MATCH(D4716,TeamSports!C:C,0))</f>
        <v>55</v>
      </c>
      <c r="F4716">
        <f>INDEX(RanksTable!AC:AC,MATCH(B4716,RanksTable!B:B,0))</f>
        <v>7</v>
      </c>
      <c r="H4716" t="str">
        <f t="shared" si="73"/>
        <v>INSERT INTO "TeamRanks" (team_id,team_sport_id,team_rank) VALUES (254,55,7);</v>
      </c>
    </row>
    <row r="4717" spans="2:8" x14ac:dyDescent="0.25">
      <c r="B4717" t="s">
        <v>1024</v>
      </c>
      <c r="C4717">
        <f>INDEX(NationalTeams!B:B,MATCH(B4717,NationalTeams!C:C,0))</f>
        <v>255</v>
      </c>
      <c r="D4717" t="s">
        <v>1232</v>
      </c>
      <c r="E4717">
        <f>INDEX(TeamSports!B:B,MATCH(D4717,TeamSports!C:C,0))</f>
        <v>55</v>
      </c>
      <c r="F4717">
        <f>INDEX(RanksTable!AC:AC,MATCH(B4717,RanksTable!B:B,0))</f>
        <v>1</v>
      </c>
      <c r="H4717" t="str">
        <f t="shared" si="73"/>
        <v>INSERT INTO "TeamRanks" (team_id,team_sport_id,team_rank) VALUES (255,55,1);</v>
      </c>
    </row>
    <row r="4718" spans="2:8" x14ac:dyDescent="0.25">
      <c r="B4718" t="s">
        <v>1025</v>
      </c>
      <c r="C4718">
        <f>INDEX(NationalTeams!B:B,MATCH(B4718,NationalTeams!C:C,0))</f>
        <v>256</v>
      </c>
      <c r="D4718" t="s">
        <v>1232</v>
      </c>
      <c r="E4718">
        <f>INDEX(TeamSports!B:B,MATCH(D4718,TeamSports!C:C,0))</f>
        <v>55</v>
      </c>
      <c r="F4718">
        <f>INDEX(RanksTable!AC:AC,MATCH(B4718,RanksTable!B:B,0))</f>
        <v>7</v>
      </c>
      <c r="H4718" t="str">
        <f t="shared" si="73"/>
        <v>INSERT INTO "TeamRanks" (team_id,team_sport_id,team_rank) VALUES (256,55,7);</v>
      </c>
    </row>
    <row r="4719" spans="2:8" x14ac:dyDescent="0.25">
      <c r="B4719" t="s">
        <v>1026</v>
      </c>
      <c r="C4719">
        <f>INDEX(NationalTeams!B:B,MATCH(B4719,NationalTeams!C:C,0))</f>
        <v>257</v>
      </c>
      <c r="D4719" t="s">
        <v>1232</v>
      </c>
      <c r="E4719">
        <f>INDEX(TeamSports!B:B,MATCH(D4719,TeamSports!C:C,0))</f>
        <v>55</v>
      </c>
      <c r="F4719">
        <f>INDEX(RanksTable!AC:AC,MATCH(B4719,RanksTable!B:B,0))</f>
        <v>7</v>
      </c>
      <c r="H4719" t="str">
        <f t="shared" si="73"/>
        <v>INSERT INTO "TeamRanks" (team_id,team_sport_id,team_rank) VALUES (257,55,7);</v>
      </c>
    </row>
    <row r="4720" spans="2:8" x14ac:dyDescent="0.25">
      <c r="B4720" t="s">
        <v>1027</v>
      </c>
      <c r="C4720">
        <f>INDEX(NationalTeams!B:B,MATCH(B4720,NationalTeams!C:C,0))</f>
        <v>258</v>
      </c>
      <c r="D4720" t="s">
        <v>1232</v>
      </c>
      <c r="E4720">
        <f>INDEX(TeamSports!B:B,MATCH(D4720,TeamSports!C:C,0))</f>
        <v>55</v>
      </c>
      <c r="F4720">
        <f>INDEX(RanksTable!AC:AC,MATCH(B4720,RanksTable!B:B,0))</f>
        <v>7</v>
      </c>
      <c r="H4720" t="str">
        <f t="shared" si="73"/>
        <v>INSERT INTO "TeamRanks" (team_id,team_sport_id,team_rank) VALUES (258,55,7);</v>
      </c>
    </row>
    <row r="4721" spans="2:8" x14ac:dyDescent="0.25">
      <c r="B4721" t="s">
        <v>1028</v>
      </c>
      <c r="C4721">
        <f>INDEX(NationalTeams!B:B,MATCH(B4721,NationalTeams!C:C,0))</f>
        <v>259</v>
      </c>
      <c r="D4721" t="s">
        <v>1232</v>
      </c>
      <c r="E4721">
        <f>INDEX(TeamSports!B:B,MATCH(D4721,TeamSports!C:C,0))</f>
        <v>55</v>
      </c>
      <c r="F4721">
        <f>INDEX(RanksTable!AC:AC,MATCH(B4721,RanksTable!B:B,0))</f>
        <v>6</v>
      </c>
      <c r="H4721" t="str">
        <f t="shared" si="73"/>
        <v>INSERT INTO "TeamRanks" (team_id,team_sport_id,team_rank) VALUES (259,55,6);</v>
      </c>
    </row>
    <row r="4722" spans="2:8" x14ac:dyDescent="0.25">
      <c r="B4722" t="s">
        <v>1029</v>
      </c>
      <c r="C4722">
        <f>INDEX(NationalTeams!B:B,MATCH(B4722,NationalTeams!C:C,0))</f>
        <v>260</v>
      </c>
      <c r="D4722" t="s">
        <v>1232</v>
      </c>
      <c r="E4722">
        <f>INDEX(TeamSports!B:B,MATCH(D4722,TeamSports!C:C,0))</f>
        <v>55</v>
      </c>
      <c r="F4722">
        <f>INDEX(RanksTable!AC:AC,MATCH(B4722,RanksTable!B:B,0))</f>
        <v>7</v>
      </c>
      <c r="H4722" t="str">
        <f t="shared" si="73"/>
        <v>INSERT INTO "TeamRanks" (team_id,team_sport_id,team_rank) VALUES (260,55,7);</v>
      </c>
    </row>
    <row r="4723" spans="2:8" x14ac:dyDescent="0.25">
      <c r="B4723" t="s">
        <v>1030</v>
      </c>
      <c r="C4723">
        <f>INDEX(NationalTeams!B:B,MATCH(B4723,NationalTeams!C:C,0))</f>
        <v>261</v>
      </c>
      <c r="D4723" t="s">
        <v>1232</v>
      </c>
      <c r="E4723">
        <f>INDEX(TeamSports!B:B,MATCH(D4723,TeamSports!C:C,0))</f>
        <v>55</v>
      </c>
      <c r="F4723">
        <f>INDEX(RanksTable!AC:AC,MATCH(B4723,RanksTable!B:B,0))</f>
        <v>6</v>
      </c>
      <c r="H4723" t="str">
        <f t="shared" si="73"/>
        <v>INSERT INTO "TeamRanks" (team_id,team_sport_id,team_rank) VALUES (261,55,6);</v>
      </c>
    </row>
    <row r="4724" spans="2:8" x14ac:dyDescent="0.25">
      <c r="B4724" t="s">
        <v>1031</v>
      </c>
      <c r="C4724">
        <f>INDEX(NationalTeams!B:B,MATCH(B4724,NationalTeams!C:C,0))</f>
        <v>262</v>
      </c>
      <c r="D4724" t="s">
        <v>1232</v>
      </c>
      <c r="E4724">
        <f>INDEX(TeamSports!B:B,MATCH(D4724,TeamSports!C:C,0))</f>
        <v>55</v>
      </c>
      <c r="F4724">
        <f>INDEX(RanksTable!AC:AC,MATCH(B4724,RanksTable!B:B,0))</f>
        <v>7</v>
      </c>
      <c r="H4724" t="str">
        <f t="shared" si="73"/>
        <v>INSERT INTO "TeamRanks" (team_id,team_sport_id,team_rank) VALUES (262,55,7);</v>
      </c>
    </row>
    <row r="4725" spans="2:8" x14ac:dyDescent="0.25">
      <c r="B4725" t="s">
        <v>1032</v>
      </c>
      <c r="C4725">
        <f>INDEX(NationalTeams!B:B,MATCH(B4725,NationalTeams!C:C,0))</f>
        <v>263</v>
      </c>
      <c r="D4725" t="s">
        <v>1232</v>
      </c>
      <c r="E4725">
        <f>INDEX(TeamSports!B:B,MATCH(D4725,TeamSports!C:C,0))</f>
        <v>55</v>
      </c>
      <c r="F4725">
        <f>INDEX(RanksTable!AC:AC,MATCH(B4725,RanksTable!B:B,0))</f>
        <v>7</v>
      </c>
      <c r="H4725" t="str">
        <f t="shared" si="73"/>
        <v>INSERT INTO "TeamRanks" (team_id,team_sport_id,team_rank) VALUES (263,55,7);</v>
      </c>
    </row>
    <row r="4726" spans="2:8" x14ac:dyDescent="0.25">
      <c r="B4726" t="s">
        <v>1033</v>
      </c>
      <c r="C4726">
        <f>INDEX(NationalTeams!B:B,MATCH(B4726,NationalTeams!C:C,0))</f>
        <v>264</v>
      </c>
      <c r="D4726" t="s">
        <v>1232</v>
      </c>
      <c r="E4726">
        <f>INDEX(TeamSports!B:B,MATCH(D4726,TeamSports!C:C,0))</f>
        <v>55</v>
      </c>
      <c r="F4726">
        <f>INDEX(RanksTable!AC:AC,MATCH(B4726,RanksTable!B:B,0))</f>
        <v>2</v>
      </c>
      <c r="H4726" t="str">
        <f t="shared" si="73"/>
        <v>INSERT INTO "TeamRanks" (team_id,team_sport_id,team_rank) VALUES (264,55,2);</v>
      </c>
    </row>
    <row r="4727" spans="2:8" x14ac:dyDescent="0.25">
      <c r="B4727" t="s">
        <v>1034</v>
      </c>
      <c r="C4727">
        <f>INDEX(NationalTeams!B:B,MATCH(B4727,NationalTeams!C:C,0))</f>
        <v>265</v>
      </c>
      <c r="D4727" t="s">
        <v>1232</v>
      </c>
      <c r="E4727">
        <f>INDEX(TeamSports!B:B,MATCH(D4727,TeamSports!C:C,0))</f>
        <v>55</v>
      </c>
      <c r="F4727">
        <f>INDEX(RanksTable!AC:AC,MATCH(B4727,RanksTable!B:B,0))</f>
        <v>7</v>
      </c>
      <c r="H4727" t="str">
        <f t="shared" si="73"/>
        <v>INSERT INTO "TeamRanks" (team_id,team_sport_id,team_rank) VALUES (265,55,7);</v>
      </c>
    </row>
    <row r="4728" spans="2:8" x14ac:dyDescent="0.25">
      <c r="B4728" t="s">
        <v>1035</v>
      </c>
      <c r="C4728">
        <f>INDEX(NationalTeams!B:B,MATCH(B4728,NationalTeams!C:C,0))</f>
        <v>266</v>
      </c>
      <c r="D4728" t="s">
        <v>1232</v>
      </c>
      <c r="E4728">
        <f>INDEX(TeamSports!B:B,MATCH(D4728,TeamSports!C:C,0))</f>
        <v>55</v>
      </c>
      <c r="F4728">
        <f>INDEX(RanksTable!AC:AC,MATCH(B4728,RanksTable!B:B,0))</f>
        <v>7</v>
      </c>
      <c r="H4728" t="str">
        <f t="shared" si="73"/>
        <v>INSERT INTO "TeamRanks" (team_id,team_sport_id,team_rank) VALUES (266,55,7);</v>
      </c>
    </row>
    <row r="4729" spans="2:8" x14ac:dyDescent="0.25">
      <c r="B4729" t="s">
        <v>1036</v>
      </c>
      <c r="C4729">
        <f>INDEX(NationalTeams!B:B,MATCH(B4729,NationalTeams!C:C,0))</f>
        <v>267</v>
      </c>
      <c r="D4729" t="s">
        <v>1232</v>
      </c>
      <c r="E4729">
        <f>INDEX(TeamSports!B:B,MATCH(D4729,TeamSports!C:C,0))</f>
        <v>55</v>
      </c>
      <c r="F4729">
        <f>INDEX(RanksTable!AC:AC,MATCH(B4729,RanksTable!B:B,0))</f>
        <v>5</v>
      </c>
      <c r="H4729" t="str">
        <f t="shared" si="73"/>
        <v>INSERT INTO "TeamRanks" (team_id,team_sport_id,team_rank) VALUES (267,55,5);</v>
      </c>
    </row>
    <row r="4730" spans="2:8" x14ac:dyDescent="0.25">
      <c r="B4730" t="s">
        <v>1037</v>
      </c>
      <c r="C4730">
        <f>INDEX(NationalTeams!B:B,MATCH(B4730,NationalTeams!C:C,0))</f>
        <v>268</v>
      </c>
      <c r="D4730" t="s">
        <v>1232</v>
      </c>
      <c r="E4730">
        <f>INDEX(TeamSports!B:B,MATCH(D4730,TeamSports!C:C,0))</f>
        <v>55</v>
      </c>
      <c r="F4730">
        <f>INDEX(RanksTable!AC:AC,MATCH(B4730,RanksTable!B:B,0))</f>
        <v>7</v>
      </c>
      <c r="H4730" t="str">
        <f t="shared" si="73"/>
        <v>INSERT INTO "TeamRanks" (team_id,team_sport_id,team_rank) VALUES (268,55,7);</v>
      </c>
    </row>
    <row r="4731" spans="2:8" x14ac:dyDescent="0.25">
      <c r="B4731" t="s">
        <v>1038</v>
      </c>
      <c r="C4731">
        <f>INDEX(NationalTeams!B:B,MATCH(B4731,NationalTeams!C:C,0))</f>
        <v>269</v>
      </c>
      <c r="D4731" t="s">
        <v>1232</v>
      </c>
      <c r="E4731">
        <f>INDEX(TeamSports!B:B,MATCH(D4731,TeamSports!C:C,0))</f>
        <v>55</v>
      </c>
      <c r="F4731">
        <f>INDEX(RanksTable!AC:AC,MATCH(B4731,RanksTable!B:B,0))</f>
        <v>7</v>
      </c>
      <c r="H4731" t="str">
        <f t="shared" si="73"/>
        <v>INSERT INTO "TeamRanks" (team_id,team_sport_id,team_rank) VALUES (269,55,7);</v>
      </c>
    </row>
    <row r="4732" spans="2:8" x14ac:dyDescent="0.25">
      <c r="B4732" t="s">
        <v>1039</v>
      </c>
      <c r="C4732">
        <f>INDEX(NationalTeams!B:B,MATCH(B4732,NationalTeams!C:C,0))</f>
        <v>270</v>
      </c>
      <c r="D4732" t="s">
        <v>1232</v>
      </c>
      <c r="E4732">
        <f>INDEX(TeamSports!B:B,MATCH(D4732,TeamSports!C:C,0))</f>
        <v>55</v>
      </c>
      <c r="F4732">
        <f>INDEX(RanksTable!AC:AC,MATCH(B4732,RanksTable!B:B,0))</f>
        <v>7</v>
      </c>
      <c r="H4732" t="str">
        <f t="shared" si="73"/>
        <v>INSERT INTO "TeamRanks" (team_id,team_sport_id,team_rank) VALUES (270,55,7);</v>
      </c>
    </row>
    <row r="4733" spans="2:8" x14ac:dyDescent="0.25">
      <c r="B4733" t="s">
        <v>1040</v>
      </c>
      <c r="C4733">
        <f>INDEX(NationalTeams!B:B,MATCH(B4733,NationalTeams!C:C,0))</f>
        <v>271</v>
      </c>
      <c r="D4733" t="s">
        <v>1232</v>
      </c>
      <c r="E4733">
        <f>INDEX(TeamSports!B:B,MATCH(D4733,TeamSports!C:C,0))</f>
        <v>55</v>
      </c>
      <c r="F4733">
        <f>INDEX(RanksTable!AC:AC,MATCH(B4733,RanksTable!B:B,0))</f>
        <v>7</v>
      </c>
      <c r="H4733" t="str">
        <f t="shared" si="73"/>
        <v>INSERT INTO "TeamRanks" (team_id,team_sport_id,team_rank) VALUES (271,55,7);</v>
      </c>
    </row>
    <row r="4734" spans="2:8" x14ac:dyDescent="0.25">
      <c r="B4734" t="s">
        <v>1041</v>
      </c>
      <c r="C4734">
        <f>INDEX(NationalTeams!B:B,MATCH(B4734,NationalTeams!C:C,0))</f>
        <v>272</v>
      </c>
      <c r="D4734" t="s">
        <v>1232</v>
      </c>
      <c r="E4734">
        <f>INDEX(TeamSports!B:B,MATCH(D4734,TeamSports!C:C,0))</f>
        <v>55</v>
      </c>
      <c r="F4734">
        <f>INDEX(RanksTable!AC:AC,MATCH(B4734,RanksTable!B:B,0))</f>
        <v>7</v>
      </c>
      <c r="H4734" t="str">
        <f t="shared" si="73"/>
        <v>INSERT INTO "TeamRanks" (team_id,team_sport_id,team_rank) VALUES (272,55,7);</v>
      </c>
    </row>
    <row r="4735" spans="2:8" x14ac:dyDescent="0.25">
      <c r="B4735" t="s">
        <v>1042</v>
      </c>
      <c r="C4735">
        <f>INDEX(NationalTeams!B:B,MATCH(B4735,NationalTeams!C:C,0))</f>
        <v>273</v>
      </c>
      <c r="D4735" t="s">
        <v>1232</v>
      </c>
      <c r="E4735">
        <f>INDEX(TeamSports!B:B,MATCH(D4735,TeamSports!C:C,0))</f>
        <v>55</v>
      </c>
      <c r="F4735">
        <f>INDEX(RanksTable!AC:AC,MATCH(B4735,RanksTable!B:B,0))</f>
        <v>7</v>
      </c>
      <c r="H4735" t="str">
        <f t="shared" si="73"/>
        <v>INSERT INTO "TeamRanks" (team_id,team_sport_id,team_rank) VALUES (273,55,7);</v>
      </c>
    </row>
    <row r="4736" spans="2:8" x14ac:dyDescent="0.25">
      <c r="B4736" t="s">
        <v>1043</v>
      </c>
      <c r="C4736">
        <f>INDEX(NationalTeams!B:B,MATCH(B4736,NationalTeams!C:C,0))</f>
        <v>274</v>
      </c>
      <c r="D4736" t="s">
        <v>1232</v>
      </c>
      <c r="E4736">
        <f>INDEX(TeamSports!B:B,MATCH(D4736,TeamSports!C:C,0))</f>
        <v>55</v>
      </c>
      <c r="F4736">
        <f>INDEX(RanksTable!AC:AC,MATCH(B4736,RanksTable!B:B,0))</f>
        <v>7</v>
      </c>
      <c r="H4736" t="str">
        <f t="shared" si="73"/>
        <v>INSERT INTO "TeamRanks" (team_id,team_sport_id,team_rank) VALUES (274,55,7);</v>
      </c>
    </row>
    <row r="4737" spans="2:8" x14ac:dyDescent="0.25">
      <c r="B4737" t="s">
        <v>1044</v>
      </c>
      <c r="C4737">
        <f>INDEX(NationalTeams!B:B,MATCH(B4737,NationalTeams!C:C,0))</f>
        <v>275</v>
      </c>
      <c r="D4737" t="s">
        <v>1232</v>
      </c>
      <c r="E4737">
        <f>INDEX(TeamSports!B:B,MATCH(D4737,TeamSports!C:C,0))</f>
        <v>55</v>
      </c>
      <c r="F4737">
        <f>INDEX(RanksTable!AC:AC,MATCH(B4737,RanksTable!B:B,0))</f>
        <v>7</v>
      </c>
      <c r="H4737" t="str">
        <f t="shared" si="73"/>
        <v>INSERT INTO "TeamRanks" (team_id,team_sport_id,team_rank) VALUES (275,55,7);</v>
      </c>
    </row>
    <row r="4738" spans="2:8" x14ac:dyDescent="0.25">
      <c r="B4738" t="s">
        <v>1045</v>
      </c>
      <c r="C4738">
        <f>INDEX(NationalTeams!B:B,MATCH(B4738,NationalTeams!C:C,0))</f>
        <v>276</v>
      </c>
      <c r="D4738" t="s">
        <v>1232</v>
      </c>
      <c r="E4738">
        <f>INDEX(TeamSports!B:B,MATCH(D4738,TeamSports!C:C,0))</f>
        <v>55</v>
      </c>
      <c r="F4738">
        <f>INDEX(RanksTable!AC:AC,MATCH(B4738,RanksTable!B:B,0))</f>
        <v>7</v>
      </c>
      <c r="H4738" t="str">
        <f t="shared" si="73"/>
        <v>INSERT INTO "TeamRanks" (team_id,team_sport_id,team_rank) VALUES (276,55,7);</v>
      </c>
    </row>
    <row r="4739" spans="2:8" x14ac:dyDescent="0.25">
      <c r="B4739" t="s">
        <v>1046</v>
      </c>
      <c r="C4739">
        <f>INDEX(NationalTeams!B:B,MATCH(B4739,NationalTeams!C:C,0))</f>
        <v>277</v>
      </c>
      <c r="D4739" t="s">
        <v>1232</v>
      </c>
      <c r="E4739">
        <f>INDEX(TeamSports!B:B,MATCH(D4739,TeamSports!C:C,0))</f>
        <v>55</v>
      </c>
      <c r="F4739">
        <f>INDEX(RanksTable!AC:AC,MATCH(B4739,RanksTable!B:B,0))</f>
        <v>6</v>
      </c>
      <c r="H4739" t="str">
        <f t="shared" si="73"/>
        <v>INSERT INTO "TeamRanks" (team_id,team_sport_id,team_rank) VALUES (277,55,6);</v>
      </c>
    </row>
    <row r="4740" spans="2:8" x14ac:dyDescent="0.25">
      <c r="B4740" t="s">
        <v>1047</v>
      </c>
      <c r="C4740">
        <f>INDEX(NationalTeams!B:B,MATCH(B4740,NationalTeams!C:C,0))</f>
        <v>278</v>
      </c>
      <c r="D4740" t="s">
        <v>1232</v>
      </c>
      <c r="E4740">
        <f>INDEX(TeamSports!B:B,MATCH(D4740,TeamSports!C:C,0))</f>
        <v>55</v>
      </c>
      <c r="F4740">
        <f>INDEX(RanksTable!AC:AC,MATCH(B4740,RanksTable!B:B,0))</f>
        <v>7</v>
      </c>
      <c r="H4740" t="str">
        <f t="shared" ref="H4740:H4803" si="74">_xlfn.CONCAT($H$1,$L$1,$C$1,$L$1," ",$J$1,$C$2,$N$1,$E$2,$N$1,$F$2,$K$1,$I$1,$J$1,C4740,$N$1,E4740,$N$1,F4740,$K$1,$O$1)</f>
        <v>INSERT INTO "TeamRanks" (team_id,team_sport_id,team_rank) VALUES (278,55,7);</v>
      </c>
    </row>
    <row r="4741" spans="2:8" x14ac:dyDescent="0.25">
      <c r="B4741" t="s">
        <v>1048</v>
      </c>
      <c r="C4741">
        <f>INDEX(NationalTeams!B:B,MATCH(B4741,NationalTeams!C:C,0))</f>
        <v>279</v>
      </c>
      <c r="D4741" t="s">
        <v>1232</v>
      </c>
      <c r="E4741">
        <f>INDEX(TeamSports!B:B,MATCH(D4741,TeamSports!C:C,0))</f>
        <v>55</v>
      </c>
      <c r="F4741">
        <f>INDEX(RanksTable!AC:AC,MATCH(B4741,RanksTable!B:B,0))</f>
        <v>7</v>
      </c>
      <c r="H4741" t="str">
        <f t="shared" si="74"/>
        <v>INSERT INTO "TeamRanks" (team_id,team_sport_id,team_rank) VALUES (279,55,7);</v>
      </c>
    </row>
    <row r="4742" spans="2:8" x14ac:dyDescent="0.25">
      <c r="B4742" t="s">
        <v>1049</v>
      </c>
      <c r="C4742">
        <f>INDEX(NationalTeams!B:B,MATCH(B4742,NationalTeams!C:C,0))</f>
        <v>280</v>
      </c>
      <c r="D4742" t="s">
        <v>1232</v>
      </c>
      <c r="E4742">
        <f>INDEX(TeamSports!B:B,MATCH(D4742,TeamSports!C:C,0))</f>
        <v>55</v>
      </c>
      <c r="F4742">
        <f>INDEX(RanksTable!AC:AC,MATCH(B4742,RanksTable!B:B,0))</f>
        <v>7</v>
      </c>
      <c r="H4742" t="str">
        <f t="shared" si="74"/>
        <v>INSERT INTO "TeamRanks" (team_id,team_sport_id,team_rank) VALUES (280,55,7);</v>
      </c>
    </row>
    <row r="4743" spans="2:8" x14ac:dyDescent="0.25">
      <c r="B4743" t="s">
        <v>1050</v>
      </c>
      <c r="C4743">
        <f>INDEX(NationalTeams!B:B,MATCH(B4743,NationalTeams!C:C,0))</f>
        <v>281</v>
      </c>
      <c r="D4743" t="s">
        <v>1232</v>
      </c>
      <c r="E4743">
        <f>INDEX(TeamSports!B:B,MATCH(D4743,TeamSports!C:C,0))</f>
        <v>55</v>
      </c>
      <c r="F4743">
        <f>INDEX(RanksTable!AC:AC,MATCH(B4743,RanksTable!B:B,0))</f>
        <v>5</v>
      </c>
      <c r="H4743" t="str">
        <f t="shared" si="74"/>
        <v>INSERT INTO "TeamRanks" (team_id,team_sport_id,team_rank) VALUES (281,55,5);</v>
      </c>
    </row>
    <row r="4744" spans="2:8" x14ac:dyDescent="0.25">
      <c r="B4744" t="s">
        <v>1051</v>
      </c>
      <c r="C4744">
        <f>INDEX(NationalTeams!B:B,MATCH(B4744,NationalTeams!C:C,0))</f>
        <v>282</v>
      </c>
      <c r="D4744" t="s">
        <v>1232</v>
      </c>
      <c r="E4744">
        <f>INDEX(TeamSports!B:B,MATCH(D4744,TeamSports!C:C,0))</f>
        <v>55</v>
      </c>
      <c r="F4744">
        <f>INDEX(RanksTable!AC:AC,MATCH(B4744,RanksTable!B:B,0))</f>
        <v>6</v>
      </c>
      <c r="H4744" t="str">
        <f t="shared" si="74"/>
        <v>INSERT INTO "TeamRanks" (team_id,team_sport_id,team_rank) VALUES (282,55,6);</v>
      </c>
    </row>
    <row r="4745" spans="2:8" x14ac:dyDescent="0.25">
      <c r="B4745" t="s">
        <v>1052</v>
      </c>
      <c r="C4745">
        <f>INDEX(NationalTeams!B:B,MATCH(B4745,NationalTeams!C:C,0))</f>
        <v>283</v>
      </c>
      <c r="D4745" t="s">
        <v>1232</v>
      </c>
      <c r="E4745">
        <f>INDEX(TeamSports!B:B,MATCH(D4745,TeamSports!C:C,0))</f>
        <v>55</v>
      </c>
      <c r="F4745">
        <f>INDEX(RanksTable!AC:AC,MATCH(B4745,RanksTable!B:B,0))</f>
        <v>6</v>
      </c>
      <c r="H4745" t="str">
        <f t="shared" si="74"/>
        <v>INSERT INTO "TeamRanks" (team_id,team_sport_id,team_rank) VALUES (283,55,6);</v>
      </c>
    </row>
    <row r="4746" spans="2:8" x14ac:dyDescent="0.25">
      <c r="B4746" t="s">
        <v>1053</v>
      </c>
      <c r="C4746">
        <f>INDEX(NationalTeams!B:B,MATCH(B4746,NationalTeams!C:C,0))</f>
        <v>284</v>
      </c>
      <c r="D4746" t="s">
        <v>1232</v>
      </c>
      <c r="E4746">
        <f>INDEX(TeamSports!B:B,MATCH(D4746,TeamSports!C:C,0))</f>
        <v>55</v>
      </c>
      <c r="F4746">
        <f>INDEX(RanksTable!AC:AC,MATCH(B4746,RanksTable!B:B,0))</f>
        <v>7</v>
      </c>
      <c r="H4746" t="str">
        <f t="shared" si="74"/>
        <v>INSERT INTO "TeamRanks" (team_id,team_sport_id,team_rank) VALUES (284,55,7);</v>
      </c>
    </row>
    <row r="4747" spans="2:8" x14ac:dyDescent="0.25">
      <c r="B4747" t="s">
        <v>1054</v>
      </c>
      <c r="C4747">
        <f>INDEX(NationalTeams!B:B,MATCH(B4747,NationalTeams!C:C,0))</f>
        <v>285</v>
      </c>
      <c r="D4747" t="s">
        <v>1232</v>
      </c>
      <c r="E4747">
        <f>INDEX(TeamSports!B:B,MATCH(D4747,TeamSports!C:C,0))</f>
        <v>55</v>
      </c>
      <c r="F4747">
        <f>INDEX(RanksTable!AC:AC,MATCH(B4747,RanksTable!B:B,0))</f>
        <v>7</v>
      </c>
      <c r="H4747" t="str">
        <f t="shared" si="74"/>
        <v>INSERT INTO "TeamRanks" (team_id,team_sport_id,team_rank) VALUES (285,55,7);</v>
      </c>
    </row>
    <row r="4748" spans="2:8" x14ac:dyDescent="0.25">
      <c r="B4748" t="s">
        <v>1055</v>
      </c>
      <c r="C4748">
        <f>INDEX(NationalTeams!B:B,MATCH(B4748,NationalTeams!C:C,0))</f>
        <v>286</v>
      </c>
      <c r="D4748" t="s">
        <v>1232</v>
      </c>
      <c r="E4748">
        <f>INDEX(TeamSports!B:B,MATCH(D4748,TeamSports!C:C,0))</f>
        <v>55</v>
      </c>
      <c r="F4748">
        <f>INDEX(RanksTable!AC:AC,MATCH(B4748,RanksTable!B:B,0))</f>
        <v>7</v>
      </c>
      <c r="H4748" t="str">
        <f t="shared" si="74"/>
        <v>INSERT INTO "TeamRanks" (team_id,team_sport_id,team_rank) VALUES (286,55,7);</v>
      </c>
    </row>
    <row r="4749" spans="2:8" x14ac:dyDescent="0.25">
      <c r="B4749" t="s">
        <v>1056</v>
      </c>
      <c r="C4749">
        <f>INDEX(NationalTeams!B:B,MATCH(B4749,NationalTeams!C:C,0))</f>
        <v>287</v>
      </c>
      <c r="D4749" t="s">
        <v>1232</v>
      </c>
      <c r="E4749">
        <f>INDEX(TeamSports!B:B,MATCH(D4749,TeamSports!C:C,0))</f>
        <v>55</v>
      </c>
      <c r="F4749">
        <f>INDEX(RanksTable!AC:AC,MATCH(B4749,RanksTable!B:B,0))</f>
        <v>5</v>
      </c>
      <c r="H4749" t="str">
        <f t="shared" si="74"/>
        <v>INSERT INTO "TeamRanks" (team_id,team_sport_id,team_rank) VALUES (287,55,5);</v>
      </c>
    </row>
    <row r="4750" spans="2:8" x14ac:dyDescent="0.25">
      <c r="B4750" t="s">
        <v>1057</v>
      </c>
      <c r="C4750">
        <f>INDEX(NationalTeams!B:B,MATCH(B4750,NationalTeams!C:C,0))</f>
        <v>288</v>
      </c>
      <c r="D4750" t="s">
        <v>1232</v>
      </c>
      <c r="E4750">
        <f>INDEX(TeamSports!B:B,MATCH(D4750,TeamSports!C:C,0))</f>
        <v>55</v>
      </c>
      <c r="F4750">
        <f>INDEX(RanksTable!AC:AC,MATCH(B4750,RanksTable!B:B,0))</f>
        <v>4</v>
      </c>
      <c r="H4750" t="str">
        <f t="shared" si="74"/>
        <v>INSERT INTO "TeamRanks" (team_id,team_sport_id,team_rank) VALUES (288,55,4);</v>
      </c>
    </row>
    <row r="4751" spans="2:8" x14ac:dyDescent="0.25">
      <c r="B4751" t="s">
        <v>1058</v>
      </c>
      <c r="C4751">
        <f>INDEX(NationalTeams!B:B,MATCH(B4751,NationalTeams!C:C,0))</f>
        <v>289</v>
      </c>
      <c r="D4751" t="s">
        <v>1232</v>
      </c>
      <c r="E4751">
        <f>INDEX(TeamSports!B:B,MATCH(D4751,TeamSports!C:C,0))</f>
        <v>55</v>
      </c>
      <c r="F4751">
        <f>INDEX(RanksTable!AC:AC,MATCH(B4751,RanksTable!B:B,0))</f>
        <v>7</v>
      </c>
      <c r="H4751" t="str">
        <f t="shared" si="74"/>
        <v>INSERT INTO "TeamRanks" (team_id,team_sport_id,team_rank) VALUES (289,55,7);</v>
      </c>
    </row>
    <row r="4752" spans="2:8" x14ac:dyDescent="0.25">
      <c r="B4752" t="s">
        <v>1059</v>
      </c>
      <c r="C4752">
        <f>INDEX(NationalTeams!B:B,MATCH(B4752,NationalTeams!C:C,0))</f>
        <v>290</v>
      </c>
      <c r="D4752" t="s">
        <v>1232</v>
      </c>
      <c r="E4752">
        <f>INDEX(TeamSports!B:B,MATCH(D4752,TeamSports!C:C,0))</f>
        <v>55</v>
      </c>
      <c r="F4752">
        <f>INDEX(RanksTable!AC:AC,MATCH(B4752,RanksTable!B:B,0))</f>
        <v>1</v>
      </c>
      <c r="H4752" t="str">
        <f t="shared" si="74"/>
        <v>INSERT INTO "TeamRanks" (team_id,team_sport_id,team_rank) VALUES (290,55,1);</v>
      </c>
    </row>
    <row r="4753" spans="2:8" x14ac:dyDescent="0.25">
      <c r="B4753" t="s">
        <v>1060</v>
      </c>
      <c r="C4753">
        <f>INDEX(NationalTeams!B:B,MATCH(B4753,NationalTeams!C:C,0))</f>
        <v>291</v>
      </c>
      <c r="D4753" t="s">
        <v>1232</v>
      </c>
      <c r="E4753">
        <f>INDEX(TeamSports!B:B,MATCH(D4753,TeamSports!C:C,0))</f>
        <v>55</v>
      </c>
      <c r="F4753">
        <f>INDEX(RanksTable!AC:AC,MATCH(B4753,RanksTable!B:B,0))</f>
        <v>4</v>
      </c>
      <c r="H4753" t="str">
        <f t="shared" si="74"/>
        <v>INSERT INTO "TeamRanks" (team_id,team_sport_id,team_rank) VALUES (291,55,4);</v>
      </c>
    </row>
    <row r="4754" spans="2:8" x14ac:dyDescent="0.25">
      <c r="B4754" t="s">
        <v>1061</v>
      </c>
      <c r="C4754">
        <f>INDEX(NationalTeams!B:B,MATCH(B4754,NationalTeams!C:C,0))</f>
        <v>292</v>
      </c>
      <c r="D4754" t="s">
        <v>1232</v>
      </c>
      <c r="E4754">
        <f>INDEX(TeamSports!B:B,MATCH(D4754,TeamSports!C:C,0))</f>
        <v>55</v>
      </c>
      <c r="F4754">
        <f>INDEX(RanksTable!AC:AC,MATCH(B4754,RanksTable!B:B,0))</f>
        <v>7</v>
      </c>
      <c r="H4754" t="str">
        <f t="shared" si="74"/>
        <v>INSERT INTO "TeamRanks" (team_id,team_sport_id,team_rank) VALUES (292,55,7);</v>
      </c>
    </row>
    <row r="4755" spans="2:8" x14ac:dyDescent="0.25">
      <c r="B4755" t="s">
        <v>1062</v>
      </c>
      <c r="C4755">
        <f>INDEX(NationalTeams!B:B,MATCH(B4755,NationalTeams!C:C,0))</f>
        <v>293</v>
      </c>
      <c r="D4755" t="s">
        <v>1232</v>
      </c>
      <c r="E4755">
        <f>INDEX(TeamSports!B:B,MATCH(D4755,TeamSports!C:C,0))</f>
        <v>55</v>
      </c>
      <c r="F4755">
        <f>INDEX(RanksTable!AC:AC,MATCH(B4755,RanksTable!B:B,0))</f>
        <v>7</v>
      </c>
      <c r="H4755" t="str">
        <f t="shared" si="74"/>
        <v>INSERT INTO "TeamRanks" (team_id,team_sport_id,team_rank) VALUES (293,55,7);</v>
      </c>
    </row>
    <row r="4756" spans="2:8" x14ac:dyDescent="0.25">
      <c r="B4756" t="s">
        <v>1063</v>
      </c>
      <c r="C4756">
        <f>INDEX(NationalTeams!B:B,MATCH(B4756,NationalTeams!C:C,0))</f>
        <v>294</v>
      </c>
      <c r="D4756" t="s">
        <v>1232</v>
      </c>
      <c r="E4756">
        <f>INDEX(TeamSports!B:B,MATCH(D4756,TeamSports!C:C,0))</f>
        <v>55</v>
      </c>
      <c r="F4756">
        <f>INDEX(RanksTable!AC:AC,MATCH(B4756,RanksTable!B:B,0))</f>
        <v>7</v>
      </c>
      <c r="H4756" t="str">
        <f t="shared" si="74"/>
        <v>INSERT INTO "TeamRanks" (team_id,team_sport_id,team_rank) VALUES (294,55,7);</v>
      </c>
    </row>
    <row r="4757" spans="2:8" x14ac:dyDescent="0.25">
      <c r="B4757" t="s">
        <v>1064</v>
      </c>
      <c r="C4757">
        <f>INDEX(NationalTeams!B:B,MATCH(B4757,NationalTeams!C:C,0))</f>
        <v>295</v>
      </c>
      <c r="D4757" t="s">
        <v>1232</v>
      </c>
      <c r="E4757">
        <f>INDEX(TeamSports!B:B,MATCH(D4757,TeamSports!C:C,0))</f>
        <v>55</v>
      </c>
      <c r="F4757">
        <f>INDEX(RanksTable!AC:AC,MATCH(B4757,RanksTable!B:B,0))</f>
        <v>5</v>
      </c>
      <c r="H4757" t="str">
        <f t="shared" si="74"/>
        <v>INSERT INTO "TeamRanks" (team_id,team_sport_id,team_rank) VALUES (295,55,5);</v>
      </c>
    </row>
    <row r="4758" spans="2:8" x14ac:dyDescent="0.25">
      <c r="B4758" t="s">
        <v>1065</v>
      </c>
      <c r="C4758">
        <f>INDEX(NationalTeams!B:B,MATCH(B4758,NationalTeams!C:C,0))</f>
        <v>296</v>
      </c>
      <c r="D4758" t="s">
        <v>1232</v>
      </c>
      <c r="E4758">
        <f>INDEX(TeamSports!B:B,MATCH(D4758,TeamSports!C:C,0))</f>
        <v>55</v>
      </c>
      <c r="F4758">
        <f>INDEX(RanksTable!AC:AC,MATCH(B4758,RanksTable!B:B,0))</f>
        <v>3</v>
      </c>
      <c r="H4758" t="str">
        <f t="shared" si="74"/>
        <v>INSERT INTO "TeamRanks" (team_id,team_sport_id,team_rank) VALUES (296,55,3);</v>
      </c>
    </row>
    <row r="4759" spans="2:8" x14ac:dyDescent="0.25">
      <c r="B4759" t="s">
        <v>1066</v>
      </c>
      <c r="C4759">
        <f>INDEX(NationalTeams!B:B,MATCH(B4759,NationalTeams!C:C,0))</f>
        <v>297</v>
      </c>
      <c r="D4759" t="s">
        <v>1232</v>
      </c>
      <c r="E4759">
        <f>INDEX(TeamSports!B:B,MATCH(D4759,TeamSports!C:C,0))</f>
        <v>55</v>
      </c>
      <c r="F4759">
        <f>INDEX(RanksTable!AC:AC,MATCH(B4759,RanksTable!B:B,0))</f>
        <v>3</v>
      </c>
      <c r="H4759" t="str">
        <f t="shared" si="74"/>
        <v>INSERT INTO "TeamRanks" (team_id,team_sport_id,team_rank) VALUES (297,55,3);</v>
      </c>
    </row>
    <row r="4760" spans="2:8" x14ac:dyDescent="0.25">
      <c r="B4760" t="s">
        <v>1067</v>
      </c>
      <c r="C4760">
        <f>INDEX(NationalTeams!B:B,MATCH(B4760,NationalTeams!C:C,0))</f>
        <v>298</v>
      </c>
      <c r="D4760" t="s">
        <v>1232</v>
      </c>
      <c r="E4760">
        <f>INDEX(TeamSports!B:B,MATCH(D4760,TeamSports!C:C,0))</f>
        <v>55</v>
      </c>
      <c r="F4760">
        <f>INDEX(RanksTable!AC:AC,MATCH(B4760,RanksTable!B:B,0))</f>
        <v>7</v>
      </c>
      <c r="H4760" t="str">
        <f t="shared" si="74"/>
        <v>INSERT INTO "TeamRanks" (team_id,team_sport_id,team_rank) VALUES (298,55,7);</v>
      </c>
    </row>
    <row r="4761" spans="2:8" x14ac:dyDescent="0.25">
      <c r="B4761" t="s">
        <v>1068</v>
      </c>
      <c r="C4761">
        <f>INDEX(NationalTeams!B:B,MATCH(B4761,NationalTeams!C:C,0))</f>
        <v>299</v>
      </c>
      <c r="D4761" t="s">
        <v>1232</v>
      </c>
      <c r="E4761">
        <f>INDEX(TeamSports!B:B,MATCH(D4761,TeamSports!C:C,0))</f>
        <v>55</v>
      </c>
      <c r="F4761">
        <f>INDEX(RanksTable!AC:AC,MATCH(B4761,RanksTable!B:B,0))</f>
        <v>7</v>
      </c>
      <c r="H4761" t="str">
        <f t="shared" si="74"/>
        <v>INSERT INTO "TeamRanks" (team_id,team_sport_id,team_rank) VALUES (299,55,7);</v>
      </c>
    </row>
    <row r="4762" spans="2:8" x14ac:dyDescent="0.25">
      <c r="B4762" t="s">
        <v>1069</v>
      </c>
      <c r="C4762">
        <f>INDEX(NationalTeams!B:B,MATCH(B4762,NationalTeams!C:C,0))</f>
        <v>300</v>
      </c>
      <c r="D4762" t="s">
        <v>1232</v>
      </c>
      <c r="E4762">
        <f>INDEX(TeamSports!B:B,MATCH(D4762,TeamSports!C:C,0))</f>
        <v>55</v>
      </c>
      <c r="F4762">
        <f>INDEX(RanksTable!AC:AC,MATCH(B4762,RanksTable!B:B,0))</f>
        <v>7</v>
      </c>
      <c r="H4762" t="str">
        <f t="shared" si="74"/>
        <v>INSERT INTO "TeamRanks" (team_id,team_sport_id,team_rank) VALUES (300,55,7);</v>
      </c>
    </row>
    <row r="4763" spans="2:8" x14ac:dyDescent="0.25">
      <c r="B4763" t="s">
        <v>1070</v>
      </c>
      <c r="C4763">
        <f>INDEX(NationalTeams!B:B,MATCH(B4763,NationalTeams!C:C,0))</f>
        <v>301</v>
      </c>
      <c r="D4763" t="s">
        <v>1232</v>
      </c>
      <c r="E4763">
        <f>INDEX(TeamSports!B:B,MATCH(D4763,TeamSports!C:C,0))</f>
        <v>55</v>
      </c>
      <c r="F4763">
        <f>INDEX(RanksTable!AC:AC,MATCH(B4763,RanksTable!B:B,0))</f>
        <v>7</v>
      </c>
      <c r="H4763" t="str">
        <f t="shared" si="74"/>
        <v>INSERT INTO "TeamRanks" (team_id,team_sport_id,team_rank) VALUES (301,55,7);</v>
      </c>
    </row>
    <row r="4764" spans="2:8" x14ac:dyDescent="0.25">
      <c r="B4764" t="s">
        <v>1071</v>
      </c>
      <c r="C4764">
        <f>INDEX(NationalTeams!B:B,MATCH(B4764,NationalTeams!C:C,0))</f>
        <v>302</v>
      </c>
      <c r="D4764" t="s">
        <v>1232</v>
      </c>
      <c r="E4764">
        <f>INDEX(TeamSports!B:B,MATCH(D4764,TeamSports!C:C,0))</f>
        <v>55</v>
      </c>
      <c r="F4764">
        <f>INDEX(RanksTable!AC:AC,MATCH(B4764,RanksTable!B:B,0))</f>
        <v>7</v>
      </c>
      <c r="H4764" t="str">
        <f t="shared" si="74"/>
        <v>INSERT INTO "TeamRanks" (team_id,team_sport_id,team_rank) VALUES (302,55,7);</v>
      </c>
    </row>
    <row r="4765" spans="2:8" x14ac:dyDescent="0.25">
      <c r="B4765" t="s">
        <v>1072</v>
      </c>
      <c r="C4765">
        <f>INDEX(NationalTeams!B:B,MATCH(B4765,NationalTeams!C:C,0))</f>
        <v>303</v>
      </c>
      <c r="D4765" t="s">
        <v>1232</v>
      </c>
      <c r="E4765">
        <f>INDEX(TeamSports!B:B,MATCH(D4765,TeamSports!C:C,0))</f>
        <v>55</v>
      </c>
      <c r="F4765">
        <f>INDEX(RanksTable!AC:AC,MATCH(B4765,RanksTable!B:B,0))</f>
        <v>7</v>
      </c>
      <c r="H4765" t="str">
        <f t="shared" si="74"/>
        <v>INSERT INTO "TeamRanks" (team_id,team_sport_id,team_rank) VALUES (303,55,7);</v>
      </c>
    </row>
    <row r="4766" spans="2:8" x14ac:dyDescent="0.25">
      <c r="B4766" t="s">
        <v>1073</v>
      </c>
      <c r="C4766">
        <f>INDEX(NationalTeams!B:B,MATCH(B4766,NationalTeams!C:C,0))</f>
        <v>304</v>
      </c>
      <c r="D4766" t="s">
        <v>1232</v>
      </c>
      <c r="E4766">
        <f>INDEX(TeamSports!B:B,MATCH(D4766,TeamSports!C:C,0))</f>
        <v>55</v>
      </c>
      <c r="F4766">
        <f>INDEX(RanksTable!AC:AC,MATCH(B4766,RanksTable!B:B,0))</f>
        <v>7</v>
      </c>
      <c r="H4766" t="str">
        <f t="shared" si="74"/>
        <v>INSERT INTO "TeamRanks" (team_id,team_sport_id,team_rank) VALUES (304,55,7);</v>
      </c>
    </row>
    <row r="4767" spans="2:8" x14ac:dyDescent="0.25">
      <c r="B4767" t="s">
        <v>1074</v>
      </c>
      <c r="C4767">
        <f>INDEX(NationalTeams!B:B,MATCH(B4767,NationalTeams!C:C,0))</f>
        <v>305</v>
      </c>
      <c r="D4767" t="s">
        <v>1232</v>
      </c>
      <c r="E4767">
        <f>INDEX(TeamSports!B:B,MATCH(D4767,TeamSports!C:C,0))</f>
        <v>55</v>
      </c>
      <c r="F4767">
        <f>INDEX(RanksTable!AC:AC,MATCH(B4767,RanksTable!B:B,0))</f>
        <v>5</v>
      </c>
      <c r="H4767" t="str">
        <f t="shared" si="74"/>
        <v>INSERT INTO "TeamRanks" (team_id,team_sport_id,team_rank) VALUES (305,55,5);</v>
      </c>
    </row>
    <row r="4768" spans="2:8" x14ac:dyDescent="0.25">
      <c r="B4768" t="s">
        <v>1075</v>
      </c>
      <c r="C4768">
        <f>INDEX(NationalTeams!B:B,MATCH(B4768,NationalTeams!C:C,0))</f>
        <v>306</v>
      </c>
      <c r="D4768" t="s">
        <v>1232</v>
      </c>
      <c r="E4768">
        <f>INDEX(TeamSports!B:B,MATCH(D4768,TeamSports!C:C,0))</f>
        <v>55</v>
      </c>
      <c r="F4768">
        <f>INDEX(RanksTable!AC:AC,MATCH(B4768,RanksTable!B:B,0))</f>
        <v>7</v>
      </c>
      <c r="H4768" t="str">
        <f t="shared" si="74"/>
        <v>INSERT INTO "TeamRanks" (team_id,team_sport_id,team_rank) VALUES (306,55,7);</v>
      </c>
    </row>
    <row r="4769" spans="2:8" x14ac:dyDescent="0.25">
      <c r="B4769" t="s">
        <v>1076</v>
      </c>
      <c r="C4769">
        <f>INDEX(NationalTeams!B:B,MATCH(B4769,NationalTeams!C:C,0))</f>
        <v>307</v>
      </c>
      <c r="D4769" t="s">
        <v>1232</v>
      </c>
      <c r="E4769">
        <f>INDEX(TeamSports!B:B,MATCH(D4769,TeamSports!C:C,0))</f>
        <v>55</v>
      </c>
      <c r="F4769">
        <f>INDEX(RanksTable!AC:AC,MATCH(B4769,RanksTable!B:B,0))</f>
        <v>7</v>
      </c>
      <c r="H4769" t="str">
        <f t="shared" si="74"/>
        <v>INSERT INTO "TeamRanks" (team_id,team_sport_id,team_rank) VALUES (307,55,7);</v>
      </c>
    </row>
    <row r="4770" spans="2:8" x14ac:dyDescent="0.25">
      <c r="B4770" t="s">
        <v>1077</v>
      </c>
      <c r="C4770">
        <f>INDEX(NationalTeams!B:B,MATCH(B4770,NationalTeams!C:C,0))</f>
        <v>308</v>
      </c>
      <c r="D4770" t="s">
        <v>1232</v>
      </c>
      <c r="E4770">
        <f>INDEX(TeamSports!B:B,MATCH(D4770,TeamSports!C:C,0))</f>
        <v>55</v>
      </c>
      <c r="F4770">
        <f>INDEX(RanksTable!AC:AC,MATCH(B4770,RanksTable!B:B,0))</f>
        <v>7</v>
      </c>
      <c r="H4770" t="str">
        <f t="shared" si="74"/>
        <v>INSERT INTO "TeamRanks" (team_id,team_sport_id,team_rank) VALUES (308,55,7);</v>
      </c>
    </row>
    <row r="4771" spans="2:8" x14ac:dyDescent="0.25">
      <c r="B4771" t="s">
        <v>1078</v>
      </c>
      <c r="C4771">
        <f>INDEX(NationalTeams!B:B,MATCH(B4771,NationalTeams!C:C,0))</f>
        <v>309</v>
      </c>
      <c r="D4771" t="s">
        <v>1232</v>
      </c>
      <c r="E4771">
        <f>INDEX(TeamSports!B:B,MATCH(D4771,TeamSports!C:C,0))</f>
        <v>55</v>
      </c>
      <c r="F4771">
        <f>INDEX(RanksTable!AC:AC,MATCH(B4771,RanksTable!B:B,0))</f>
        <v>7</v>
      </c>
      <c r="H4771" t="str">
        <f t="shared" si="74"/>
        <v>INSERT INTO "TeamRanks" (team_id,team_sport_id,team_rank) VALUES (309,55,7);</v>
      </c>
    </row>
    <row r="4772" spans="2:8" x14ac:dyDescent="0.25">
      <c r="B4772" t="s">
        <v>1079</v>
      </c>
      <c r="C4772">
        <f>INDEX(NationalTeams!B:B,MATCH(B4772,NationalTeams!C:C,0))</f>
        <v>310</v>
      </c>
      <c r="D4772" t="s">
        <v>1232</v>
      </c>
      <c r="E4772">
        <f>INDEX(TeamSports!B:B,MATCH(D4772,TeamSports!C:C,0))</f>
        <v>55</v>
      </c>
      <c r="F4772">
        <f>INDEX(RanksTable!AC:AC,MATCH(B4772,RanksTable!B:B,0))</f>
        <v>7</v>
      </c>
      <c r="H4772" t="str">
        <f t="shared" si="74"/>
        <v>INSERT INTO "TeamRanks" (team_id,team_sport_id,team_rank) VALUES (310,55,7);</v>
      </c>
    </row>
    <row r="4773" spans="2:8" x14ac:dyDescent="0.25">
      <c r="B4773" t="s">
        <v>1080</v>
      </c>
      <c r="C4773">
        <f>INDEX(NationalTeams!B:B,MATCH(B4773,NationalTeams!C:C,0))</f>
        <v>311</v>
      </c>
      <c r="D4773" t="s">
        <v>1232</v>
      </c>
      <c r="E4773">
        <f>INDEX(TeamSports!B:B,MATCH(D4773,TeamSports!C:C,0))</f>
        <v>55</v>
      </c>
      <c r="F4773">
        <f>INDEX(RanksTable!AC:AC,MATCH(B4773,RanksTable!B:B,0))</f>
        <v>7</v>
      </c>
      <c r="H4773" t="str">
        <f t="shared" si="74"/>
        <v>INSERT INTO "TeamRanks" (team_id,team_sport_id,team_rank) VALUES (311,55,7);</v>
      </c>
    </row>
    <row r="4774" spans="2:8" x14ac:dyDescent="0.25">
      <c r="B4774" t="s">
        <v>1081</v>
      </c>
      <c r="C4774">
        <f>INDEX(NationalTeams!B:B,MATCH(B4774,NationalTeams!C:C,0))</f>
        <v>312</v>
      </c>
      <c r="D4774" t="s">
        <v>1232</v>
      </c>
      <c r="E4774">
        <f>INDEX(TeamSports!B:B,MATCH(D4774,TeamSports!C:C,0))</f>
        <v>55</v>
      </c>
      <c r="F4774">
        <f>INDEX(RanksTable!AC:AC,MATCH(B4774,RanksTable!B:B,0))</f>
        <v>7</v>
      </c>
      <c r="H4774" t="str">
        <f t="shared" si="74"/>
        <v>INSERT INTO "TeamRanks" (team_id,team_sport_id,team_rank) VALUES (312,55,7);</v>
      </c>
    </row>
    <row r="4775" spans="2:8" x14ac:dyDescent="0.25">
      <c r="B4775" t="s">
        <v>1082</v>
      </c>
      <c r="C4775">
        <f>INDEX(NationalTeams!B:B,MATCH(B4775,NationalTeams!C:C,0))</f>
        <v>313</v>
      </c>
      <c r="D4775" t="s">
        <v>1232</v>
      </c>
      <c r="E4775">
        <f>INDEX(TeamSports!B:B,MATCH(D4775,TeamSports!C:C,0))</f>
        <v>55</v>
      </c>
      <c r="F4775">
        <f>INDEX(RanksTable!AC:AC,MATCH(B4775,RanksTable!B:B,0))</f>
        <v>7</v>
      </c>
      <c r="H4775" t="str">
        <f t="shared" si="74"/>
        <v>INSERT INTO "TeamRanks" (team_id,team_sport_id,team_rank) VALUES (313,55,7);</v>
      </c>
    </row>
    <row r="4776" spans="2:8" x14ac:dyDescent="0.25">
      <c r="B4776" t="s">
        <v>1083</v>
      </c>
      <c r="C4776">
        <f>INDEX(NationalTeams!B:B,MATCH(B4776,NationalTeams!C:C,0))</f>
        <v>314</v>
      </c>
      <c r="D4776" t="s">
        <v>1232</v>
      </c>
      <c r="E4776">
        <f>INDEX(TeamSports!B:B,MATCH(D4776,TeamSports!C:C,0))</f>
        <v>55</v>
      </c>
      <c r="F4776">
        <f>INDEX(RanksTable!AC:AC,MATCH(B4776,RanksTable!B:B,0))</f>
        <v>7</v>
      </c>
      <c r="H4776" t="str">
        <f t="shared" si="74"/>
        <v>INSERT INTO "TeamRanks" (team_id,team_sport_id,team_rank) VALUES (314,55,7);</v>
      </c>
    </row>
    <row r="4777" spans="2:8" x14ac:dyDescent="0.25">
      <c r="B4777" t="s">
        <v>1084</v>
      </c>
      <c r="C4777">
        <f>INDEX(NationalTeams!B:B,MATCH(B4777,NationalTeams!C:C,0))</f>
        <v>315</v>
      </c>
      <c r="D4777" t="s">
        <v>1232</v>
      </c>
      <c r="E4777">
        <f>INDEX(TeamSports!B:B,MATCH(D4777,TeamSports!C:C,0))</f>
        <v>55</v>
      </c>
      <c r="F4777">
        <f>INDEX(RanksTable!AC:AC,MATCH(B4777,RanksTable!B:B,0))</f>
        <v>4</v>
      </c>
      <c r="H4777" t="str">
        <f t="shared" si="74"/>
        <v>INSERT INTO "TeamRanks" (team_id,team_sport_id,team_rank) VALUES (315,55,4);</v>
      </c>
    </row>
    <row r="4778" spans="2:8" x14ac:dyDescent="0.25">
      <c r="B4778" t="s">
        <v>1085</v>
      </c>
      <c r="C4778">
        <f>INDEX(NationalTeams!B:B,MATCH(B4778,NationalTeams!C:C,0))</f>
        <v>316</v>
      </c>
      <c r="D4778" t="s">
        <v>1232</v>
      </c>
      <c r="E4778">
        <f>INDEX(TeamSports!B:B,MATCH(D4778,TeamSports!C:C,0))</f>
        <v>55</v>
      </c>
      <c r="F4778">
        <f>INDEX(RanksTable!AC:AC,MATCH(B4778,RanksTable!B:B,0))</f>
        <v>7</v>
      </c>
      <c r="H4778" t="str">
        <f t="shared" si="74"/>
        <v>INSERT INTO "TeamRanks" (team_id,team_sport_id,team_rank) VALUES (316,55,7);</v>
      </c>
    </row>
    <row r="4779" spans="2:8" x14ac:dyDescent="0.25">
      <c r="B4779" t="s">
        <v>1086</v>
      </c>
      <c r="C4779">
        <f>INDEX(NationalTeams!B:B,MATCH(B4779,NationalTeams!C:C,0))</f>
        <v>317</v>
      </c>
      <c r="D4779" t="s">
        <v>1232</v>
      </c>
      <c r="E4779">
        <f>INDEX(TeamSports!B:B,MATCH(D4779,TeamSports!C:C,0))</f>
        <v>55</v>
      </c>
      <c r="F4779">
        <f>INDEX(RanksTable!AC:AC,MATCH(B4779,RanksTable!B:B,0))</f>
        <v>7</v>
      </c>
      <c r="H4779" t="str">
        <f t="shared" si="74"/>
        <v>INSERT INTO "TeamRanks" (team_id,team_sport_id,team_rank) VALUES (317,55,7);</v>
      </c>
    </row>
    <row r="4780" spans="2:8" x14ac:dyDescent="0.25">
      <c r="B4780" t="s">
        <v>1087</v>
      </c>
      <c r="C4780">
        <f>INDEX(NationalTeams!B:B,MATCH(B4780,NationalTeams!C:C,0))</f>
        <v>318</v>
      </c>
      <c r="D4780" t="s">
        <v>1232</v>
      </c>
      <c r="E4780">
        <f>INDEX(TeamSports!B:B,MATCH(D4780,TeamSports!C:C,0))</f>
        <v>55</v>
      </c>
      <c r="F4780">
        <f>INDEX(RanksTable!AC:AC,MATCH(B4780,RanksTable!B:B,0))</f>
        <v>7</v>
      </c>
      <c r="H4780" t="str">
        <f t="shared" si="74"/>
        <v>INSERT INTO "TeamRanks" (team_id,team_sport_id,team_rank) VALUES (318,55,7);</v>
      </c>
    </row>
    <row r="4781" spans="2:8" x14ac:dyDescent="0.25">
      <c r="B4781" t="s">
        <v>1088</v>
      </c>
      <c r="C4781">
        <f>INDEX(NationalTeams!B:B,MATCH(B4781,NationalTeams!C:C,0))</f>
        <v>319</v>
      </c>
      <c r="D4781" t="s">
        <v>1232</v>
      </c>
      <c r="E4781">
        <f>INDEX(TeamSports!B:B,MATCH(D4781,TeamSports!C:C,0))</f>
        <v>55</v>
      </c>
      <c r="F4781">
        <f>INDEX(RanksTable!AC:AC,MATCH(B4781,RanksTable!B:B,0))</f>
        <v>7</v>
      </c>
      <c r="H4781" t="str">
        <f t="shared" si="74"/>
        <v>INSERT INTO "TeamRanks" (team_id,team_sport_id,team_rank) VALUES (319,55,7);</v>
      </c>
    </row>
    <row r="4782" spans="2:8" x14ac:dyDescent="0.25">
      <c r="B4782" t="s">
        <v>1089</v>
      </c>
      <c r="C4782">
        <f>INDEX(NationalTeams!B:B,MATCH(B4782,NationalTeams!C:C,0))</f>
        <v>320</v>
      </c>
      <c r="D4782" t="s">
        <v>1232</v>
      </c>
      <c r="E4782">
        <f>INDEX(TeamSports!B:B,MATCH(D4782,TeamSports!C:C,0))</f>
        <v>55</v>
      </c>
      <c r="F4782">
        <f>INDEX(RanksTable!AC:AC,MATCH(B4782,RanksTable!B:B,0))</f>
        <v>7</v>
      </c>
      <c r="H4782" t="str">
        <f t="shared" si="74"/>
        <v>INSERT INTO "TeamRanks" (team_id,team_sport_id,team_rank) VALUES (320,55,7);</v>
      </c>
    </row>
    <row r="4783" spans="2:8" x14ac:dyDescent="0.25">
      <c r="B4783" t="s">
        <v>1090</v>
      </c>
      <c r="C4783">
        <f>INDEX(NationalTeams!B:B,MATCH(B4783,NationalTeams!C:C,0))</f>
        <v>321</v>
      </c>
      <c r="D4783" t="s">
        <v>1232</v>
      </c>
      <c r="E4783">
        <f>INDEX(TeamSports!B:B,MATCH(D4783,TeamSports!C:C,0))</f>
        <v>55</v>
      </c>
      <c r="F4783">
        <f>INDEX(RanksTable!AC:AC,MATCH(B4783,RanksTable!B:B,0))</f>
        <v>7</v>
      </c>
      <c r="H4783" t="str">
        <f t="shared" si="74"/>
        <v>INSERT INTO "TeamRanks" (team_id,team_sport_id,team_rank) VALUES (321,55,7);</v>
      </c>
    </row>
    <row r="4784" spans="2:8" x14ac:dyDescent="0.25">
      <c r="B4784" t="s">
        <v>1091</v>
      </c>
      <c r="C4784">
        <f>INDEX(NationalTeams!B:B,MATCH(B4784,NationalTeams!C:C,0))</f>
        <v>322</v>
      </c>
      <c r="D4784" t="s">
        <v>1232</v>
      </c>
      <c r="E4784">
        <f>INDEX(TeamSports!B:B,MATCH(D4784,TeamSports!C:C,0))</f>
        <v>55</v>
      </c>
      <c r="F4784">
        <f>INDEX(RanksTable!AC:AC,MATCH(B4784,RanksTable!B:B,0))</f>
        <v>7</v>
      </c>
      <c r="H4784" t="str">
        <f t="shared" si="74"/>
        <v>INSERT INTO "TeamRanks" (team_id,team_sport_id,team_rank) VALUES (322,55,7);</v>
      </c>
    </row>
    <row r="4785" spans="2:8" x14ac:dyDescent="0.25">
      <c r="B4785" t="s">
        <v>1092</v>
      </c>
      <c r="C4785">
        <f>INDEX(NationalTeams!B:B,MATCH(B4785,NationalTeams!C:C,0))</f>
        <v>323</v>
      </c>
      <c r="D4785" t="s">
        <v>1232</v>
      </c>
      <c r="E4785">
        <f>INDEX(TeamSports!B:B,MATCH(D4785,TeamSports!C:C,0))</f>
        <v>55</v>
      </c>
      <c r="F4785">
        <f>INDEX(RanksTable!AC:AC,MATCH(B4785,RanksTable!B:B,0))</f>
        <v>7</v>
      </c>
      <c r="H4785" t="str">
        <f t="shared" si="74"/>
        <v>INSERT INTO "TeamRanks" (team_id,team_sport_id,team_rank) VALUES (323,55,7);</v>
      </c>
    </row>
    <row r="4786" spans="2:8" x14ac:dyDescent="0.25">
      <c r="B4786" t="s">
        <v>1093</v>
      </c>
      <c r="C4786">
        <f>INDEX(NationalTeams!B:B,MATCH(B4786,NationalTeams!C:C,0))</f>
        <v>324</v>
      </c>
      <c r="D4786" t="s">
        <v>1232</v>
      </c>
      <c r="E4786">
        <f>INDEX(TeamSports!B:B,MATCH(D4786,TeamSports!C:C,0))</f>
        <v>55</v>
      </c>
      <c r="F4786">
        <f>INDEX(RanksTable!AC:AC,MATCH(B4786,RanksTable!B:B,0))</f>
        <v>7</v>
      </c>
      <c r="H4786" t="str">
        <f t="shared" si="74"/>
        <v>INSERT INTO "TeamRanks" (team_id,team_sport_id,team_rank) VALUES (324,55,7);</v>
      </c>
    </row>
    <row r="4787" spans="2:8" x14ac:dyDescent="0.25">
      <c r="B4787" t="s">
        <v>1094</v>
      </c>
      <c r="C4787">
        <f>INDEX(NationalTeams!B:B,MATCH(B4787,NationalTeams!C:C,0))</f>
        <v>325</v>
      </c>
      <c r="D4787" t="s">
        <v>1232</v>
      </c>
      <c r="E4787">
        <f>INDEX(TeamSports!B:B,MATCH(D4787,TeamSports!C:C,0))</f>
        <v>55</v>
      </c>
      <c r="F4787">
        <f>INDEX(RanksTable!AC:AC,MATCH(B4787,RanksTable!B:B,0))</f>
        <v>7</v>
      </c>
      <c r="H4787" t="str">
        <f t="shared" si="74"/>
        <v>INSERT INTO "TeamRanks" (team_id,team_sport_id,team_rank) VALUES (325,55,7);</v>
      </c>
    </row>
    <row r="4788" spans="2:8" x14ac:dyDescent="0.25">
      <c r="B4788" t="s">
        <v>1095</v>
      </c>
      <c r="C4788">
        <f>INDEX(NationalTeams!B:B,MATCH(B4788,NationalTeams!C:C,0))</f>
        <v>326</v>
      </c>
      <c r="D4788" t="s">
        <v>1232</v>
      </c>
      <c r="E4788">
        <f>INDEX(TeamSports!B:B,MATCH(D4788,TeamSports!C:C,0))</f>
        <v>55</v>
      </c>
      <c r="F4788">
        <f>INDEX(RanksTable!AC:AC,MATCH(B4788,RanksTable!B:B,0))</f>
        <v>7</v>
      </c>
      <c r="H4788" t="str">
        <f t="shared" si="74"/>
        <v>INSERT INTO "TeamRanks" (team_id,team_sport_id,team_rank) VALUES (326,55,7);</v>
      </c>
    </row>
    <row r="4789" spans="2:8" x14ac:dyDescent="0.25">
      <c r="B4789" t="s">
        <v>1096</v>
      </c>
      <c r="C4789">
        <f>INDEX(NationalTeams!B:B,MATCH(B4789,NationalTeams!C:C,0))</f>
        <v>327</v>
      </c>
      <c r="D4789" t="s">
        <v>1232</v>
      </c>
      <c r="E4789">
        <f>INDEX(TeamSports!B:B,MATCH(D4789,TeamSports!C:C,0))</f>
        <v>55</v>
      </c>
      <c r="F4789">
        <f>INDEX(RanksTable!AC:AC,MATCH(B4789,RanksTable!B:B,0))</f>
        <v>7</v>
      </c>
      <c r="H4789" t="str">
        <f t="shared" si="74"/>
        <v>INSERT INTO "TeamRanks" (team_id,team_sport_id,team_rank) VALUES (327,55,7);</v>
      </c>
    </row>
    <row r="4790" spans="2:8" x14ac:dyDescent="0.25">
      <c r="B4790" t="s">
        <v>1097</v>
      </c>
      <c r="C4790">
        <f>INDEX(NationalTeams!B:B,MATCH(B4790,NationalTeams!C:C,0))</f>
        <v>328</v>
      </c>
      <c r="D4790" t="s">
        <v>1232</v>
      </c>
      <c r="E4790">
        <f>INDEX(TeamSports!B:B,MATCH(D4790,TeamSports!C:C,0))</f>
        <v>55</v>
      </c>
      <c r="F4790">
        <f>INDEX(RanksTable!AC:AC,MATCH(B4790,RanksTable!B:B,0))</f>
        <v>7</v>
      </c>
      <c r="H4790" t="str">
        <f t="shared" si="74"/>
        <v>INSERT INTO "TeamRanks" (team_id,team_sport_id,team_rank) VALUES (328,55,7);</v>
      </c>
    </row>
    <row r="4791" spans="2:8" x14ac:dyDescent="0.25">
      <c r="B4791" t="s">
        <v>1098</v>
      </c>
      <c r="C4791">
        <f>INDEX(NationalTeams!B:B,MATCH(B4791,NationalTeams!C:C,0))</f>
        <v>329</v>
      </c>
      <c r="D4791" t="s">
        <v>1232</v>
      </c>
      <c r="E4791">
        <f>INDEX(TeamSports!B:B,MATCH(D4791,TeamSports!C:C,0))</f>
        <v>55</v>
      </c>
      <c r="F4791">
        <f>INDEX(RanksTable!AC:AC,MATCH(B4791,RanksTable!B:B,0))</f>
        <v>7</v>
      </c>
      <c r="H4791" t="str">
        <f t="shared" si="74"/>
        <v>INSERT INTO "TeamRanks" (team_id,team_sport_id,team_rank) VALUES (329,55,7);</v>
      </c>
    </row>
    <row r="4792" spans="2:8" x14ac:dyDescent="0.25">
      <c r="B4792" t="s">
        <v>1099</v>
      </c>
      <c r="C4792">
        <f>INDEX(NationalTeams!B:B,MATCH(B4792,NationalTeams!C:C,0))</f>
        <v>330</v>
      </c>
      <c r="D4792" t="s">
        <v>1232</v>
      </c>
      <c r="E4792">
        <f>INDEX(TeamSports!B:B,MATCH(D4792,TeamSports!C:C,0))</f>
        <v>55</v>
      </c>
      <c r="F4792">
        <f>INDEX(RanksTable!AC:AC,MATCH(B4792,RanksTable!B:B,0))</f>
        <v>7</v>
      </c>
      <c r="H4792" t="str">
        <f t="shared" si="74"/>
        <v>INSERT INTO "TeamRanks" (team_id,team_sport_id,team_rank) VALUES (330,55,7);</v>
      </c>
    </row>
    <row r="4793" spans="2:8" x14ac:dyDescent="0.25">
      <c r="B4793" t="s">
        <v>1100</v>
      </c>
      <c r="C4793">
        <f>INDEX(NationalTeams!B:B,MATCH(B4793,NationalTeams!C:C,0))</f>
        <v>331</v>
      </c>
      <c r="D4793" t="s">
        <v>1232</v>
      </c>
      <c r="E4793">
        <f>INDEX(TeamSports!B:B,MATCH(D4793,TeamSports!C:C,0))</f>
        <v>55</v>
      </c>
      <c r="F4793">
        <f>INDEX(RanksTable!AC:AC,MATCH(B4793,RanksTable!B:B,0))</f>
        <v>7</v>
      </c>
      <c r="H4793" t="str">
        <f t="shared" si="74"/>
        <v>INSERT INTO "TeamRanks" (team_id,team_sport_id,team_rank) VALUES (331,55,7);</v>
      </c>
    </row>
    <row r="4794" spans="2:8" x14ac:dyDescent="0.25">
      <c r="B4794" t="s">
        <v>1101</v>
      </c>
      <c r="C4794">
        <f>INDEX(NationalTeams!B:B,MATCH(B4794,NationalTeams!C:C,0))</f>
        <v>332</v>
      </c>
      <c r="D4794" t="s">
        <v>1232</v>
      </c>
      <c r="E4794">
        <f>INDEX(TeamSports!B:B,MATCH(D4794,TeamSports!C:C,0))</f>
        <v>55</v>
      </c>
      <c r="F4794">
        <f>INDEX(RanksTable!AC:AC,MATCH(B4794,RanksTable!B:B,0))</f>
        <v>7</v>
      </c>
      <c r="H4794" t="str">
        <f t="shared" si="74"/>
        <v>INSERT INTO "TeamRanks" (team_id,team_sport_id,team_rank) VALUES (332,55,7);</v>
      </c>
    </row>
    <row r="4795" spans="2:8" x14ac:dyDescent="0.25">
      <c r="B4795" t="s">
        <v>1102</v>
      </c>
      <c r="C4795">
        <f>INDEX(NationalTeams!B:B,MATCH(B4795,NationalTeams!C:C,0))</f>
        <v>333</v>
      </c>
      <c r="D4795" t="s">
        <v>1232</v>
      </c>
      <c r="E4795">
        <f>INDEX(TeamSports!B:B,MATCH(D4795,TeamSports!C:C,0))</f>
        <v>55</v>
      </c>
      <c r="F4795">
        <f>INDEX(RanksTable!AC:AC,MATCH(B4795,RanksTable!B:B,0))</f>
        <v>2</v>
      </c>
      <c r="H4795" t="str">
        <f t="shared" si="74"/>
        <v>INSERT INTO "TeamRanks" (team_id,team_sport_id,team_rank) VALUES (333,55,2);</v>
      </c>
    </row>
    <row r="4796" spans="2:8" x14ac:dyDescent="0.25">
      <c r="B4796" t="s">
        <v>1103</v>
      </c>
      <c r="C4796">
        <f>INDEX(NationalTeams!B:B,MATCH(B4796,NationalTeams!C:C,0))</f>
        <v>334</v>
      </c>
      <c r="D4796" t="s">
        <v>1232</v>
      </c>
      <c r="E4796">
        <f>INDEX(TeamSports!B:B,MATCH(D4796,TeamSports!C:C,0))</f>
        <v>55</v>
      </c>
      <c r="F4796">
        <f>INDEX(RanksTable!AC:AC,MATCH(B4796,RanksTable!B:B,0))</f>
        <v>7</v>
      </c>
      <c r="H4796" t="str">
        <f t="shared" si="74"/>
        <v>INSERT INTO "TeamRanks" (team_id,team_sport_id,team_rank) VALUES (334,55,7);</v>
      </c>
    </row>
    <row r="4797" spans="2:8" x14ac:dyDescent="0.25">
      <c r="B4797" t="s">
        <v>1104</v>
      </c>
      <c r="C4797">
        <f>INDEX(NationalTeams!B:B,MATCH(B4797,NationalTeams!C:C,0))</f>
        <v>335</v>
      </c>
      <c r="D4797" t="s">
        <v>1232</v>
      </c>
      <c r="E4797">
        <f>INDEX(TeamSports!B:B,MATCH(D4797,TeamSports!C:C,0))</f>
        <v>55</v>
      </c>
      <c r="F4797">
        <f>INDEX(RanksTable!AC:AC,MATCH(B4797,RanksTable!B:B,0))</f>
        <v>4</v>
      </c>
      <c r="H4797" t="str">
        <f t="shared" si="74"/>
        <v>INSERT INTO "TeamRanks" (team_id,team_sport_id,team_rank) VALUES (335,55,4);</v>
      </c>
    </row>
    <row r="4798" spans="2:8" x14ac:dyDescent="0.25">
      <c r="B4798" t="s">
        <v>1105</v>
      </c>
      <c r="C4798">
        <f>INDEX(NationalTeams!B:B,MATCH(B4798,NationalTeams!C:C,0))</f>
        <v>336</v>
      </c>
      <c r="D4798" t="s">
        <v>1232</v>
      </c>
      <c r="E4798">
        <f>INDEX(TeamSports!B:B,MATCH(D4798,TeamSports!C:C,0))</f>
        <v>55</v>
      </c>
      <c r="F4798">
        <f>INDEX(RanksTable!AC:AC,MATCH(B4798,RanksTable!B:B,0))</f>
        <v>7</v>
      </c>
      <c r="H4798" t="str">
        <f t="shared" si="74"/>
        <v>INSERT INTO "TeamRanks" (team_id,team_sport_id,team_rank) VALUES (336,55,7);</v>
      </c>
    </row>
    <row r="4799" spans="2:8" x14ac:dyDescent="0.25">
      <c r="B4799" t="s">
        <v>1106</v>
      </c>
      <c r="C4799">
        <f>INDEX(NationalTeams!B:B,MATCH(B4799,NationalTeams!C:C,0))</f>
        <v>337</v>
      </c>
      <c r="D4799" t="s">
        <v>1232</v>
      </c>
      <c r="E4799">
        <f>INDEX(TeamSports!B:B,MATCH(D4799,TeamSports!C:C,0))</f>
        <v>55</v>
      </c>
      <c r="F4799">
        <f>INDEX(RanksTable!AC:AC,MATCH(B4799,RanksTable!B:B,0))</f>
        <v>5</v>
      </c>
      <c r="H4799" t="str">
        <f t="shared" si="74"/>
        <v>INSERT INTO "TeamRanks" (team_id,team_sport_id,team_rank) VALUES (337,55,5);</v>
      </c>
    </row>
    <row r="4800" spans="2:8" x14ac:dyDescent="0.25">
      <c r="B4800" t="s">
        <v>1107</v>
      </c>
      <c r="C4800">
        <f>INDEX(NationalTeams!B:B,MATCH(B4800,NationalTeams!C:C,0))</f>
        <v>338</v>
      </c>
      <c r="D4800" t="s">
        <v>1232</v>
      </c>
      <c r="E4800">
        <f>INDEX(TeamSports!B:B,MATCH(D4800,TeamSports!C:C,0))</f>
        <v>55</v>
      </c>
      <c r="F4800">
        <f>INDEX(RanksTable!AC:AC,MATCH(B4800,RanksTable!B:B,0))</f>
        <v>7</v>
      </c>
      <c r="H4800" t="str">
        <f t="shared" si="74"/>
        <v>INSERT INTO "TeamRanks" (team_id,team_sport_id,team_rank) VALUES (338,55,7);</v>
      </c>
    </row>
    <row r="4801" spans="2:8" x14ac:dyDescent="0.25">
      <c r="B4801" t="s">
        <v>1108</v>
      </c>
      <c r="C4801">
        <f>INDEX(NationalTeams!B:B,MATCH(B4801,NationalTeams!C:C,0))</f>
        <v>339</v>
      </c>
      <c r="D4801" t="s">
        <v>1232</v>
      </c>
      <c r="E4801">
        <f>INDEX(TeamSports!B:B,MATCH(D4801,TeamSports!C:C,0))</f>
        <v>55</v>
      </c>
      <c r="F4801">
        <f>INDEX(RanksTable!AC:AC,MATCH(B4801,RanksTable!B:B,0))</f>
        <v>7</v>
      </c>
      <c r="H4801" t="str">
        <f t="shared" si="74"/>
        <v>INSERT INTO "TeamRanks" (team_id,team_sport_id,team_rank) VALUES (339,55,7);</v>
      </c>
    </row>
    <row r="4802" spans="2:8" x14ac:dyDescent="0.25">
      <c r="B4802" t="s">
        <v>1109</v>
      </c>
      <c r="C4802">
        <f>INDEX(NationalTeams!B:B,MATCH(B4802,NationalTeams!C:C,0))</f>
        <v>340</v>
      </c>
      <c r="D4802" t="s">
        <v>1232</v>
      </c>
      <c r="E4802">
        <f>INDEX(TeamSports!B:B,MATCH(D4802,TeamSports!C:C,0))</f>
        <v>55</v>
      </c>
      <c r="F4802">
        <f>INDEX(RanksTable!AC:AC,MATCH(B4802,RanksTable!B:B,0))</f>
        <v>7</v>
      </c>
      <c r="H4802" t="str">
        <f t="shared" si="74"/>
        <v>INSERT INTO "TeamRanks" (team_id,team_sport_id,team_rank) VALUES (340,55,7);</v>
      </c>
    </row>
    <row r="4803" spans="2:8" x14ac:dyDescent="0.25">
      <c r="B4803" t="s">
        <v>1110</v>
      </c>
      <c r="C4803">
        <f>INDEX(NationalTeams!B:B,MATCH(B4803,NationalTeams!C:C,0))</f>
        <v>341</v>
      </c>
      <c r="D4803" t="s">
        <v>1232</v>
      </c>
      <c r="E4803">
        <f>INDEX(TeamSports!B:B,MATCH(D4803,TeamSports!C:C,0))</f>
        <v>55</v>
      </c>
      <c r="F4803">
        <f>INDEX(RanksTable!AC:AC,MATCH(B4803,RanksTable!B:B,0))</f>
        <v>7</v>
      </c>
      <c r="H4803" t="str">
        <f t="shared" si="74"/>
        <v>INSERT INTO "TeamRanks" (team_id,team_sport_id,team_rank) VALUES (341,55,7);</v>
      </c>
    </row>
    <row r="4804" spans="2:8" x14ac:dyDescent="0.25">
      <c r="B4804" t="s">
        <v>1111</v>
      </c>
      <c r="C4804">
        <f>INDEX(NationalTeams!B:B,MATCH(B4804,NationalTeams!C:C,0))</f>
        <v>342</v>
      </c>
      <c r="D4804" t="s">
        <v>1232</v>
      </c>
      <c r="E4804">
        <f>INDEX(TeamSports!B:B,MATCH(D4804,TeamSports!C:C,0))</f>
        <v>55</v>
      </c>
      <c r="F4804">
        <f>INDEX(RanksTable!AC:AC,MATCH(B4804,RanksTable!B:B,0))</f>
        <v>7</v>
      </c>
      <c r="H4804" t="str">
        <f t="shared" ref="H4804:H4867" si="75">_xlfn.CONCAT($H$1,$L$1,$C$1,$L$1," ",$J$1,$C$2,$N$1,$E$2,$N$1,$F$2,$K$1,$I$1,$J$1,C4804,$N$1,E4804,$N$1,F4804,$K$1,$O$1)</f>
        <v>INSERT INTO "TeamRanks" (team_id,team_sport_id,team_rank) VALUES (342,55,7);</v>
      </c>
    </row>
    <row r="4805" spans="2:8" x14ac:dyDescent="0.25">
      <c r="B4805" t="s">
        <v>1112</v>
      </c>
      <c r="C4805">
        <f>INDEX(NationalTeams!B:B,MATCH(B4805,NationalTeams!C:C,0))</f>
        <v>343</v>
      </c>
      <c r="D4805" t="s">
        <v>1232</v>
      </c>
      <c r="E4805">
        <f>INDEX(TeamSports!B:B,MATCH(D4805,TeamSports!C:C,0))</f>
        <v>55</v>
      </c>
      <c r="F4805">
        <f>INDEX(RanksTable!AC:AC,MATCH(B4805,RanksTable!B:B,0))</f>
        <v>7</v>
      </c>
      <c r="H4805" t="str">
        <f t="shared" si="75"/>
        <v>INSERT INTO "TeamRanks" (team_id,team_sport_id,team_rank) VALUES (343,55,7);</v>
      </c>
    </row>
    <row r="4806" spans="2:8" x14ac:dyDescent="0.25">
      <c r="B4806" t="s">
        <v>1113</v>
      </c>
      <c r="C4806">
        <f>INDEX(NationalTeams!B:B,MATCH(B4806,NationalTeams!C:C,0))</f>
        <v>344</v>
      </c>
      <c r="D4806" t="s">
        <v>1232</v>
      </c>
      <c r="E4806">
        <f>INDEX(TeamSports!B:B,MATCH(D4806,TeamSports!C:C,0))</f>
        <v>55</v>
      </c>
      <c r="F4806">
        <f>INDEX(RanksTable!AC:AC,MATCH(B4806,RanksTable!B:B,0))</f>
        <v>7</v>
      </c>
      <c r="H4806" t="str">
        <f t="shared" si="75"/>
        <v>INSERT INTO "TeamRanks" (team_id,team_sport_id,team_rank) VALUES (344,55,7);</v>
      </c>
    </row>
    <row r="4807" spans="2:8" x14ac:dyDescent="0.25">
      <c r="B4807" t="s">
        <v>1114</v>
      </c>
      <c r="C4807">
        <f>INDEX(NationalTeams!B:B,MATCH(B4807,NationalTeams!C:C,0))</f>
        <v>345</v>
      </c>
      <c r="D4807" t="s">
        <v>1232</v>
      </c>
      <c r="E4807">
        <f>INDEX(TeamSports!B:B,MATCH(D4807,TeamSports!C:C,0))</f>
        <v>55</v>
      </c>
      <c r="F4807">
        <f>INDEX(RanksTable!AC:AC,MATCH(B4807,RanksTable!B:B,0))</f>
        <v>1</v>
      </c>
      <c r="H4807" t="str">
        <f t="shared" si="75"/>
        <v>INSERT INTO "TeamRanks" (team_id,team_sport_id,team_rank) VALUES (345,55,1);</v>
      </c>
    </row>
    <row r="4808" spans="2:8" x14ac:dyDescent="0.25">
      <c r="B4808" t="s">
        <v>1115</v>
      </c>
      <c r="C4808">
        <f>INDEX(NationalTeams!B:B,MATCH(B4808,NationalTeams!C:C,0))</f>
        <v>346</v>
      </c>
      <c r="D4808" t="s">
        <v>1232</v>
      </c>
      <c r="E4808">
        <f>INDEX(TeamSports!B:B,MATCH(D4808,TeamSports!C:C,0))</f>
        <v>55</v>
      </c>
      <c r="F4808">
        <f>INDEX(RanksTable!AC:AC,MATCH(B4808,RanksTable!B:B,0))</f>
        <v>6</v>
      </c>
      <c r="H4808" t="str">
        <f t="shared" si="75"/>
        <v>INSERT INTO "TeamRanks" (team_id,team_sport_id,team_rank) VALUES (346,55,6);</v>
      </c>
    </row>
    <row r="4809" spans="2:8" x14ac:dyDescent="0.25">
      <c r="B4809" t="s">
        <v>1116</v>
      </c>
      <c r="C4809">
        <f>INDEX(NationalTeams!B:B,MATCH(B4809,NationalTeams!C:C,0))</f>
        <v>347</v>
      </c>
      <c r="D4809" t="s">
        <v>1232</v>
      </c>
      <c r="E4809">
        <f>INDEX(TeamSports!B:B,MATCH(D4809,TeamSports!C:C,0))</f>
        <v>55</v>
      </c>
      <c r="F4809">
        <f>INDEX(RanksTable!AC:AC,MATCH(B4809,RanksTable!B:B,0))</f>
        <v>7</v>
      </c>
      <c r="H4809" t="str">
        <f t="shared" si="75"/>
        <v>INSERT INTO "TeamRanks" (team_id,team_sport_id,team_rank) VALUES (347,55,7);</v>
      </c>
    </row>
    <row r="4810" spans="2:8" x14ac:dyDescent="0.25">
      <c r="B4810" t="s">
        <v>1117</v>
      </c>
      <c r="C4810">
        <f>INDEX(NationalTeams!B:B,MATCH(B4810,NationalTeams!C:C,0))</f>
        <v>348</v>
      </c>
      <c r="D4810" t="s">
        <v>1232</v>
      </c>
      <c r="E4810">
        <f>INDEX(TeamSports!B:B,MATCH(D4810,TeamSports!C:C,0))</f>
        <v>55</v>
      </c>
      <c r="F4810">
        <f>INDEX(RanksTable!AC:AC,MATCH(B4810,RanksTable!B:B,0))</f>
        <v>7</v>
      </c>
      <c r="H4810" t="str">
        <f t="shared" si="75"/>
        <v>INSERT INTO "TeamRanks" (team_id,team_sport_id,team_rank) VALUES (348,55,7);</v>
      </c>
    </row>
    <row r="4811" spans="2:8" x14ac:dyDescent="0.25">
      <c r="B4811" t="s">
        <v>1118</v>
      </c>
      <c r="C4811">
        <f>INDEX(NationalTeams!B:B,MATCH(B4811,NationalTeams!C:C,0))</f>
        <v>349</v>
      </c>
      <c r="D4811" t="s">
        <v>1232</v>
      </c>
      <c r="E4811">
        <f>INDEX(TeamSports!B:B,MATCH(D4811,TeamSports!C:C,0))</f>
        <v>55</v>
      </c>
      <c r="F4811">
        <f>INDEX(RanksTable!AC:AC,MATCH(B4811,RanksTable!B:B,0))</f>
        <v>7</v>
      </c>
      <c r="H4811" t="str">
        <f t="shared" si="75"/>
        <v>INSERT INTO "TeamRanks" (team_id,team_sport_id,team_rank) VALUES (349,55,7);</v>
      </c>
    </row>
    <row r="4812" spans="2:8" x14ac:dyDescent="0.25">
      <c r="B4812" t="s">
        <v>1119</v>
      </c>
      <c r="C4812">
        <f>INDEX(NationalTeams!B:B,MATCH(B4812,NationalTeams!C:C,0))</f>
        <v>350</v>
      </c>
      <c r="D4812" t="s">
        <v>1232</v>
      </c>
      <c r="E4812">
        <f>INDEX(TeamSports!B:B,MATCH(D4812,TeamSports!C:C,0))</f>
        <v>55</v>
      </c>
      <c r="F4812">
        <f>INDEX(RanksTable!AC:AC,MATCH(B4812,RanksTable!B:B,0))</f>
        <v>3</v>
      </c>
      <c r="H4812" t="str">
        <f t="shared" si="75"/>
        <v>INSERT INTO "TeamRanks" (team_id,team_sport_id,team_rank) VALUES (350,55,3);</v>
      </c>
    </row>
    <row r="4813" spans="2:8" x14ac:dyDescent="0.25">
      <c r="B4813" t="s">
        <v>1120</v>
      </c>
      <c r="C4813">
        <f>INDEX(NationalTeams!B:B,MATCH(B4813,NationalTeams!C:C,0))</f>
        <v>351</v>
      </c>
      <c r="D4813" t="s">
        <v>1232</v>
      </c>
      <c r="E4813">
        <f>INDEX(TeamSports!B:B,MATCH(D4813,TeamSports!C:C,0))</f>
        <v>55</v>
      </c>
      <c r="F4813">
        <f>INDEX(RanksTable!AC:AC,MATCH(B4813,RanksTable!B:B,0))</f>
        <v>7</v>
      </c>
      <c r="H4813" t="str">
        <f t="shared" si="75"/>
        <v>INSERT INTO "TeamRanks" (team_id,team_sport_id,team_rank) VALUES (351,55,7);</v>
      </c>
    </row>
    <row r="4814" spans="2:8" x14ac:dyDescent="0.25">
      <c r="B4814" t="s">
        <v>1121</v>
      </c>
      <c r="C4814">
        <f>INDEX(NationalTeams!B:B,MATCH(B4814,NationalTeams!C:C,0))</f>
        <v>352</v>
      </c>
      <c r="D4814" t="s">
        <v>1232</v>
      </c>
      <c r="E4814">
        <f>INDEX(TeamSports!B:B,MATCH(D4814,TeamSports!C:C,0))</f>
        <v>55</v>
      </c>
      <c r="F4814">
        <f>INDEX(RanksTable!AC:AC,MATCH(B4814,RanksTable!B:B,0))</f>
        <v>7</v>
      </c>
      <c r="H4814" t="str">
        <f t="shared" si="75"/>
        <v>INSERT INTO "TeamRanks" (team_id,team_sport_id,team_rank) VALUES (352,55,7);</v>
      </c>
    </row>
    <row r="4815" spans="2:8" x14ac:dyDescent="0.25">
      <c r="B4815" t="s">
        <v>1122</v>
      </c>
      <c r="C4815">
        <f>INDEX(NationalTeams!B:B,MATCH(B4815,NationalTeams!C:C,0))</f>
        <v>353</v>
      </c>
      <c r="D4815" t="s">
        <v>1232</v>
      </c>
      <c r="E4815">
        <f>INDEX(TeamSports!B:B,MATCH(D4815,TeamSports!C:C,0))</f>
        <v>55</v>
      </c>
      <c r="F4815">
        <f>INDEX(RanksTable!AC:AC,MATCH(B4815,RanksTable!B:B,0))</f>
        <v>7</v>
      </c>
      <c r="H4815" t="str">
        <f t="shared" si="75"/>
        <v>INSERT INTO "TeamRanks" (team_id,team_sport_id,team_rank) VALUES (353,55,7);</v>
      </c>
    </row>
    <row r="4816" spans="2:8" x14ac:dyDescent="0.25">
      <c r="B4816" t="s">
        <v>1123</v>
      </c>
      <c r="C4816">
        <f>INDEX(NationalTeams!B:B,MATCH(B4816,NationalTeams!C:C,0))</f>
        <v>354</v>
      </c>
      <c r="D4816" t="s">
        <v>1232</v>
      </c>
      <c r="E4816">
        <f>INDEX(TeamSports!B:B,MATCH(D4816,TeamSports!C:C,0))</f>
        <v>55</v>
      </c>
      <c r="F4816">
        <f>INDEX(RanksTable!AC:AC,MATCH(B4816,RanksTable!B:B,0))</f>
        <v>7</v>
      </c>
      <c r="H4816" t="str">
        <f t="shared" si="75"/>
        <v>INSERT INTO "TeamRanks" (team_id,team_sport_id,team_rank) VALUES (354,55,7);</v>
      </c>
    </row>
    <row r="4817" spans="2:8" x14ac:dyDescent="0.25">
      <c r="B4817" t="s">
        <v>1124</v>
      </c>
      <c r="C4817">
        <f>INDEX(NationalTeams!B:B,MATCH(B4817,NationalTeams!C:C,0))</f>
        <v>355</v>
      </c>
      <c r="D4817" t="s">
        <v>1232</v>
      </c>
      <c r="E4817">
        <f>INDEX(TeamSports!B:B,MATCH(D4817,TeamSports!C:C,0))</f>
        <v>55</v>
      </c>
      <c r="F4817">
        <f>INDEX(RanksTable!AC:AC,MATCH(B4817,RanksTable!B:B,0))</f>
        <v>7</v>
      </c>
      <c r="H4817" t="str">
        <f t="shared" si="75"/>
        <v>INSERT INTO "TeamRanks" (team_id,team_sport_id,team_rank) VALUES (355,55,7);</v>
      </c>
    </row>
    <row r="4818" spans="2:8" x14ac:dyDescent="0.25">
      <c r="B4818" t="s">
        <v>1125</v>
      </c>
      <c r="C4818">
        <f>INDEX(NationalTeams!B:B,MATCH(B4818,NationalTeams!C:C,0))</f>
        <v>356</v>
      </c>
      <c r="D4818" t="s">
        <v>1232</v>
      </c>
      <c r="E4818">
        <f>INDEX(TeamSports!B:B,MATCH(D4818,TeamSports!C:C,0))</f>
        <v>55</v>
      </c>
      <c r="F4818">
        <f>INDEX(RanksTable!AC:AC,MATCH(B4818,RanksTable!B:B,0))</f>
        <v>7</v>
      </c>
      <c r="H4818" t="str">
        <f t="shared" si="75"/>
        <v>INSERT INTO "TeamRanks" (team_id,team_sport_id,team_rank) VALUES (356,55,7);</v>
      </c>
    </row>
    <row r="4819" spans="2:8" x14ac:dyDescent="0.25">
      <c r="B4819" t="s">
        <v>1126</v>
      </c>
      <c r="C4819">
        <f>INDEX(NationalTeams!B:B,MATCH(B4819,NationalTeams!C:C,0))</f>
        <v>357</v>
      </c>
      <c r="D4819" t="s">
        <v>1232</v>
      </c>
      <c r="E4819">
        <f>INDEX(TeamSports!B:B,MATCH(D4819,TeamSports!C:C,0))</f>
        <v>55</v>
      </c>
      <c r="F4819">
        <f>INDEX(RanksTable!AC:AC,MATCH(B4819,RanksTable!B:B,0))</f>
        <v>7</v>
      </c>
      <c r="H4819" t="str">
        <f t="shared" si="75"/>
        <v>INSERT INTO "TeamRanks" (team_id,team_sport_id,team_rank) VALUES (357,55,7);</v>
      </c>
    </row>
    <row r="4820" spans="2:8" x14ac:dyDescent="0.25">
      <c r="B4820" t="s">
        <v>1127</v>
      </c>
      <c r="C4820">
        <f>INDEX(NationalTeams!B:B,MATCH(B4820,NationalTeams!C:C,0))</f>
        <v>358</v>
      </c>
      <c r="D4820" t="s">
        <v>1232</v>
      </c>
      <c r="E4820">
        <f>INDEX(TeamSports!B:B,MATCH(D4820,TeamSports!C:C,0))</f>
        <v>55</v>
      </c>
      <c r="F4820">
        <f>INDEX(RanksTable!AC:AC,MATCH(B4820,RanksTable!B:B,0))</f>
        <v>7</v>
      </c>
      <c r="H4820" t="str">
        <f t="shared" si="75"/>
        <v>INSERT INTO "TeamRanks" (team_id,team_sport_id,team_rank) VALUES (358,55,7);</v>
      </c>
    </row>
    <row r="4821" spans="2:8" x14ac:dyDescent="0.25">
      <c r="B4821" t="s">
        <v>1128</v>
      </c>
      <c r="C4821">
        <f>INDEX(NationalTeams!B:B,MATCH(B4821,NationalTeams!C:C,0))</f>
        <v>359</v>
      </c>
      <c r="D4821" t="s">
        <v>1232</v>
      </c>
      <c r="E4821">
        <f>INDEX(TeamSports!B:B,MATCH(D4821,TeamSports!C:C,0))</f>
        <v>55</v>
      </c>
      <c r="F4821">
        <f>INDEX(RanksTable!AC:AC,MATCH(B4821,RanksTable!B:B,0))</f>
        <v>7</v>
      </c>
      <c r="H4821" t="str">
        <f t="shared" si="75"/>
        <v>INSERT INTO "TeamRanks" (team_id,team_sport_id,team_rank) VALUES (359,55,7);</v>
      </c>
    </row>
    <row r="4822" spans="2:8" x14ac:dyDescent="0.25">
      <c r="B4822" t="s">
        <v>1129</v>
      </c>
      <c r="C4822">
        <f>INDEX(NationalTeams!B:B,MATCH(B4822,NationalTeams!C:C,0))</f>
        <v>360</v>
      </c>
      <c r="D4822" t="s">
        <v>1232</v>
      </c>
      <c r="E4822">
        <f>INDEX(TeamSports!B:B,MATCH(D4822,TeamSports!C:C,0))</f>
        <v>55</v>
      </c>
      <c r="F4822">
        <f>INDEX(RanksTable!AC:AC,MATCH(B4822,RanksTable!B:B,0))</f>
        <v>5</v>
      </c>
      <c r="H4822" t="str">
        <f t="shared" si="75"/>
        <v>INSERT INTO "TeamRanks" (team_id,team_sport_id,team_rank) VALUES (360,55,5);</v>
      </c>
    </row>
    <row r="4823" spans="2:8" x14ac:dyDescent="0.25">
      <c r="B4823" t="s">
        <v>1130</v>
      </c>
      <c r="C4823">
        <f>INDEX(NationalTeams!B:B,MATCH(B4823,NationalTeams!C:C,0))</f>
        <v>361</v>
      </c>
      <c r="D4823" t="s">
        <v>1232</v>
      </c>
      <c r="E4823">
        <f>INDEX(TeamSports!B:B,MATCH(D4823,TeamSports!C:C,0))</f>
        <v>55</v>
      </c>
      <c r="F4823">
        <f>INDEX(RanksTable!AC:AC,MATCH(B4823,RanksTable!B:B,0))</f>
        <v>7</v>
      </c>
      <c r="H4823" t="str">
        <f t="shared" si="75"/>
        <v>INSERT INTO "TeamRanks" (team_id,team_sport_id,team_rank) VALUES (361,55,7);</v>
      </c>
    </row>
    <row r="4824" spans="2:8" x14ac:dyDescent="0.25">
      <c r="B4824" t="s">
        <v>1131</v>
      </c>
      <c r="C4824">
        <f>INDEX(NationalTeams!B:B,MATCH(B4824,NationalTeams!C:C,0))</f>
        <v>362</v>
      </c>
      <c r="D4824" t="s">
        <v>1232</v>
      </c>
      <c r="E4824">
        <f>INDEX(TeamSports!B:B,MATCH(D4824,TeamSports!C:C,0))</f>
        <v>55</v>
      </c>
      <c r="F4824">
        <f>INDEX(RanksTable!AC:AC,MATCH(B4824,RanksTable!B:B,0))</f>
        <v>7</v>
      </c>
      <c r="H4824" t="str">
        <f t="shared" si="75"/>
        <v>INSERT INTO "TeamRanks" (team_id,team_sport_id,team_rank) VALUES (362,55,7);</v>
      </c>
    </row>
    <row r="4825" spans="2:8" x14ac:dyDescent="0.25">
      <c r="B4825" t="s">
        <v>1132</v>
      </c>
      <c r="C4825">
        <f>INDEX(NationalTeams!B:B,MATCH(B4825,NationalTeams!C:C,0))</f>
        <v>363</v>
      </c>
      <c r="D4825" t="s">
        <v>1232</v>
      </c>
      <c r="E4825">
        <f>INDEX(TeamSports!B:B,MATCH(D4825,TeamSports!C:C,0))</f>
        <v>55</v>
      </c>
      <c r="F4825">
        <f>INDEX(RanksTable!AC:AC,MATCH(B4825,RanksTable!B:B,0))</f>
        <v>4</v>
      </c>
      <c r="H4825" t="str">
        <f t="shared" si="75"/>
        <v>INSERT INTO "TeamRanks" (team_id,team_sport_id,team_rank) VALUES (363,55,4);</v>
      </c>
    </row>
    <row r="4826" spans="2:8" x14ac:dyDescent="0.25">
      <c r="B4826" t="s">
        <v>1133</v>
      </c>
      <c r="C4826">
        <f>INDEX(NationalTeams!B:B,MATCH(B4826,NationalTeams!C:C,0))</f>
        <v>364</v>
      </c>
      <c r="D4826" t="s">
        <v>1232</v>
      </c>
      <c r="E4826">
        <f>INDEX(TeamSports!B:B,MATCH(D4826,TeamSports!C:C,0))</f>
        <v>55</v>
      </c>
      <c r="F4826">
        <f>INDEX(RanksTable!AC:AC,MATCH(B4826,RanksTable!B:B,0))</f>
        <v>7</v>
      </c>
      <c r="H4826" t="str">
        <f t="shared" si="75"/>
        <v>INSERT INTO "TeamRanks" (team_id,team_sport_id,team_rank) VALUES (364,55,7);</v>
      </c>
    </row>
    <row r="4827" spans="2:8" x14ac:dyDescent="0.25">
      <c r="B4827" t="s">
        <v>1134</v>
      </c>
      <c r="C4827">
        <f>INDEX(NationalTeams!B:B,MATCH(B4827,NationalTeams!C:C,0))</f>
        <v>365</v>
      </c>
      <c r="D4827" t="s">
        <v>1232</v>
      </c>
      <c r="E4827">
        <f>INDEX(TeamSports!B:B,MATCH(D4827,TeamSports!C:C,0))</f>
        <v>55</v>
      </c>
      <c r="F4827">
        <f>INDEX(RanksTable!AC:AC,MATCH(B4827,RanksTable!B:B,0))</f>
        <v>7</v>
      </c>
      <c r="H4827" t="str">
        <f t="shared" si="75"/>
        <v>INSERT INTO "TeamRanks" (team_id,team_sport_id,team_rank) VALUES (365,55,7);</v>
      </c>
    </row>
    <row r="4828" spans="2:8" x14ac:dyDescent="0.25">
      <c r="B4828" t="s">
        <v>1135</v>
      </c>
      <c r="C4828">
        <f>INDEX(NationalTeams!B:B,MATCH(B4828,NationalTeams!C:C,0))</f>
        <v>366</v>
      </c>
      <c r="D4828" t="s">
        <v>1232</v>
      </c>
      <c r="E4828">
        <f>INDEX(TeamSports!B:B,MATCH(D4828,TeamSports!C:C,0))</f>
        <v>55</v>
      </c>
      <c r="F4828">
        <f>INDEX(RanksTable!AC:AC,MATCH(B4828,RanksTable!B:B,0))</f>
        <v>7</v>
      </c>
      <c r="H4828" t="str">
        <f t="shared" si="75"/>
        <v>INSERT INTO "TeamRanks" (team_id,team_sport_id,team_rank) VALUES (366,55,7);</v>
      </c>
    </row>
    <row r="4829" spans="2:8" x14ac:dyDescent="0.25">
      <c r="B4829" t="s">
        <v>1136</v>
      </c>
      <c r="C4829">
        <f>INDEX(NationalTeams!B:B,MATCH(B4829,NationalTeams!C:C,0))</f>
        <v>367</v>
      </c>
      <c r="D4829" t="s">
        <v>1232</v>
      </c>
      <c r="E4829">
        <f>INDEX(TeamSports!B:B,MATCH(D4829,TeamSports!C:C,0))</f>
        <v>55</v>
      </c>
      <c r="F4829">
        <f>INDEX(RanksTable!AC:AC,MATCH(B4829,RanksTable!B:B,0))</f>
        <v>7</v>
      </c>
      <c r="H4829" t="str">
        <f t="shared" si="75"/>
        <v>INSERT INTO "TeamRanks" (team_id,team_sport_id,team_rank) VALUES (367,55,7);</v>
      </c>
    </row>
    <row r="4830" spans="2:8" x14ac:dyDescent="0.25">
      <c r="B4830" t="s">
        <v>1137</v>
      </c>
      <c r="C4830">
        <f>INDEX(NationalTeams!B:B,MATCH(B4830,NationalTeams!C:C,0))</f>
        <v>368</v>
      </c>
      <c r="D4830" t="s">
        <v>1232</v>
      </c>
      <c r="E4830">
        <f>INDEX(TeamSports!B:B,MATCH(D4830,TeamSports!C:C,0))</f>
        <v>55</v>
      </c>
      <c r="F4830">
        <f>INDEX(RanksTable!AC:AC,MATCH(B4830,RanksTable!B:B,0))</f>
        <v>7</v>
      </c>
      <c r="H4830" t="str">
        <f t="shared" si="75"/>
        <v>INSERT INTO "TeamRanks" (team_id,team_sport_id,team_rank) VALUES (368,55,7);</v>
      </c>
    </row>
    <row r="4831" spans="2:8" x14ac:dyDescent="0.25">
      <c r="B4831" t="s">
        <v>1138</v>
      </c>
      <c r="C4831">
        <f>INDEX(NationalTeams!B:B,MATCH(B4831,NationalTeams!C:C,0))</f>
        <v>369</v>
      </c>
      <c r="D4831" t="s">
        <v>1232</v>
      </c>
      <c r="E4831">
        <f>INDEX(TeamSports!B:B,MATCH(D4831,TeamSports!C:C,0))</f>
        <v>55</v>
      </c>
      <c r="F4831">
        <f>INDEX(RanksTable!AC:AC,MATCH(B4831,RanksTable!B:B,0))</f>
        <v>7</v>
      </c>
      <c r="H4831" t="str">
        <f t="shared" si="75"/>
        <v>INSERT INTO "TeamRanks" (team_id,team_sport_id,team_rank) VALUES (369,55,7);</v>
      </c>
    </row>
    <row r="4832" spans="2:8" x14ac:dyDescent="0.25">
      <c r="B4832" t="s">
        <v>1139</v>
      </c>
      <c r="C4832">
        <f>INDEX(NationalTeams!B:B,MATCH(B4832,NationalTeams!C:C,0))</f>
        <v>370</v>
      </c>
      <c r="D4832" t="s">
        <v>1232</v>
      </c>
      <c r="E4832">
        <f>INDEX(TeamSports!B:B,MATCH(D4832,TeamSports!C:C,0))</f>
        <v>55</v>
      </c>
      <c r="F4832">
        <f>INDEX(RanksTable!AC:AC,MATCH(B4832,RanksTable!B:B,0))</f>
        <v>5</v>
      </c>
      <c r="H4832" t="str">
        <f t="shared" si="75"/>
        <v>INSERT INTO "TeamRanks" (team_id,team_sport_id,team_rank) VALUES (370,55,5);</v>
      </c>
    </row>
    <row r="4833" spans="2:8" x14ac:dyDescent="0.25">
      <c r="B4833" t="s">
        <v>1140</v>
      </c>
      <c r="C4833">
        <f>INDEX(NationalTeams!B:B,MATCH(B4833,NationalTeams!C:C,0))</f>
        <v>371</v>
      </c>
      <c r="D4833" t="s">
        <v>1232</v>
      </c>
      <c r="E4833">
        <f>INDEX(TeamSports!B:B,MATCH(D4833,TeamSports!C:C,0))</f>
        <v>55</v>
      </c>
      <c r="F4833">
        <f>INDEX(RanksTable!AC:AC,MATCH(B4833,RanksTable!B:B,0))</f>
        <v>7</v>
      </c>
      <c r="H4833" t="str">
        <f t="shared" si="75"/>
        <v>INSERT INTO "TeamRanks" (team_id,team_sport_id,team_rank) VALUES (371,55,7);</v>
      </c>
    </row>
    <row r="4834" spans="2:8" x14ac:dyDescent="0.25">
      <c r="B4834" t="s">
        <v>1141</v>
      </c>
      <c r="C4834">
        <f>INDEX(NationalTeams!B:B,MATCH(B4834,NationalTeams!C:C,0))</f>
        <v>372</v>
      </c>
      <c r="D4834" t="s">
        <v>1232</v>
      </c>
      <c r="E4834">
        <f>INDEX(TeamSports!B:B,MATCH(D4834,TeamSports!C:C,0))</f>
        <v>55</v>
      </c>
      <c r="F4834">
        <f>INDEX(RanksTable!AC:AC,MATCH(B4834,RanksTable!B:B,0))</f>
        <v>7</v>
      </c>
      <c r="H4834" t="str">
        <f t="shared" si="75"/>
        <v>INSERT INTO "TeamRanks" (team_id,team_sport_id,team_rank) VALUES (372,55,7);</v>
      </c>
    </row>
    <row r="4835" spans="2:8" x14ac:dyDescent="0.25">
      <c r="B4835" t="s">
        <v>1142</v>
      </c>
      <c r="C4835">
        <f>INDEX(NationalTeams!B:B,MATCH(B4835,NationalTeams!C:C,0))</f>
        <v>373</v>
      </c>
      <c r="D4835" t="s">
        <v>1232</v>
      </c>
      <c r="E4835">
        <f>INDEX(TeamSports!B:B,MATCH(D4835,TeamSports!C:C,0))</f>
        <v>55</v>
      </c>
      <c r="F4835">
        <f>INDEX(RanksTable!AC:AC,MATCH(B4835,RanksTable!B:B,0))</f>
        <v>7</v>
      </c>
      <c r="H4835" t="str">
        <f t="shared" si="75"/>
        <v>INSERT INTO "TeamRanks" (team_id,team_sport_id,team_rank) VALUES (373,55,7);</v>
      </c>
    </row>
    <row r="4836" spans="2:8" x14ac:dyDescent="0.25">
      <c r="B4836" t="s">
        <v>1143</v>
      </c>
      <c r="C4836">
        <f>INDEX(NationalTeams!B:B,MATCH(B4836,NationalTeams!C:C,0))</f>
        <v>374</v>
      </c>
      <c r="D4836" t="s">
        <v>1232</v>
      </c>
      <c r="E4836">
        <f>INDEX(TeamSports!B:B,MATCH(D4836,TeamSports!C:C,0))</f>
        <v>55</v>
      </c>
      <c r="F4836">
        <f>INDEX(RanksTable!AC:AC,MATCH(B4836,RanksTable!B:B,0))</f>
        <v>5</v>
      </c>
      <c r="H4836" t="str">
        <f t="shared" si="75"/>
        <v>INSERT INTO "TeamRanks" (team_id,team_sport_id,team_rank) VALUES (374,55,5);</v>
      </c>
    </row>
    <row r="4837" spans="2:8" x14ac:dyDescent="0.25">
      <c r="B4837" t="s">
        <v>1144</v>
      </c>
      <c r="C4837">
        <f>INDEX(NationalTeams!B:B,MATCH(B4837,NationalTeams!C:C,0))</f>
        <v>375</v>
      </c>
      <c r="D4837" t="s">
        <v>1232</v>
      </c>
      <c r="E4837">
        <f>INDEX(TeamSports!B:B,MATCH(D4837,TeamSports!C:C,0))</f>
        <v>55</v>
      </c>
      <c r="F4837">
        <f>INDEX(RanksTable!AC:AC,MATCH(B4837,RanksTable!B:B,0))</f>
        <v>7</v>
      </c>
      <c r="H4837" t="str">
        <f t="shared" si="75"/>
        <v>INSERT INTO "TeamRanks" (team_id,team_sport_id,team_rank) VALUES (375,55,7);</v>
      </c>
    </row>
    <row r="4838" spans="2:8" x14ac:dyDescent="0.25">
      <c r="B4838" t="s">
        <v>1145</v>
      </c>
      <c r="C4838">
        <f>INDEX(NationalTeams!B:B,MATCH(B4838,NationalTeams!C:C,0))</f>
        <v>376</v>
      </c>
      <c r="D4838" t="s">
        <v>1232</v>
      </c>
      <c r="E4838">
        <f>INDEX(TeamSports!B:B,MATCH(D4838,TeamSports!C:C,0))</f>
        <v>55</v>
      </c>
      <c r="F4838">
        <f>INDEX(RanksTable!AC:AC,MATCH(B4838,RanksTable!B:B,0))</f>
        <v>6</v>
      </c>
      <c r="H4838" t="str">
        <f t="shared" si="75"/>
        <v>INSERT INTO "TeamRanks" (team_id,team_sport_id,team_rank) VALUES (376,55,6);</v>
      </c>
    </row>
    <row r="4839" spans="2:8" x14ac:dyDescent="0.25">
      <c r="B4839" t="s">
        <v>1146</v>
      </c>
      <c r="C4839">
        <f>INDEX(NationalTeams!B:B,MATCH(B4839,NationalTeams!C:C,0))</f>
        <v>377</v>
      </c>
      <c r="D4839" t="s">
        <v>1232</v>
      </c>
      <c r="E4839">
        <f>INDEX(TeamSports!B:B,MATCH(D4839,TeamSports!C:C,0))</f>
        <v>55</v>
      </c>
      <c r="F4839">
        <f>INDEX(RanksTable!AC:AC,MATCH(B4839,RanksTable!B:B,0))</f>
        <v>4</v>
      </c>
      <c r="H4839" t="str">
        <f t="shared" si="75"/>
        <v>INSERT INTO "TeamRanks" (team_id,team_sport_id,team_rank) VALUES (377,55,4);</v>
      </c>
    </row>
    <row r="4840" spans="2:8" x14ac:dyDescent="0.25">
      <c r="B4840" t="s">
        <v>1147</v>
      </c>
      <c r="C4840">
        <f>INDEX(NationalTeams!B:B,MATCH(B4840,NationalTeams!C:C,0))</f>
        <v>378</v>
      </c>
      <c r="D4840" t="s">
        <v>1232</v>
      </c>
      <c r="E4840">
        <f>INDEX(TeamSports!B:B,MATCH(D4840,TeamSports!C:C,0))</f>
        <v>55</v>
      </c>
      <c r="F4840">
        <f>INDEX(RanksTable!AC:AC,MATCH(B4840,RanksTable!B:B,0))</f>
        <v>7</v>
      </c>
      <c r="H4840" t="str">
        <f t="shared" si="75"/>
        <v>INSERT INTO "TeamRanks" (team_id,team_sport_id,team_rank) VALUES (378,55,7);</v>
      </c>
    </row>
    <row r="4841" spans="2:8" x14ac:dyDescent="0.25">
      <c r="B4841" t="s">
        <v>1148</v>
      </c>
      <c r="C4841">
        <f>INDEX(NationalTeams!B:B,MATCH(B4841,NationalTeams!C:C,0))</f>
        <v>379</v>
      </c>
      <c r="D4841" t="s">
        <v>1232</v>
      </c>
      <c r="E4841">
        <f>INDEX(TeamSports!B:B,MATCH(D4841,TeamSports!C:C,0))</f>
        <v>55</v>
      </c>
      <c r="F4841">
        <f>INDEX(RanksTable!AC:AC,MATCH(B4841,RanksTable!B:B,0))</f>
        <v>3</v>
      </c>
      <c r="H4841" t="str">
        <f t="shared" si="75"/>
        <v>INSERT INTO "TeamRanks" (team_id,team_sport_id,team_rank) VALUES (379,55,3);</v>
      </c>
    </row>
    <row r="4842" spans="2:8" x14ac:dyDescent="0.25">
      <c r="B4842" t="s">
        <v>1149</v>
      </c>
      <c r="C4842">
        <f>INDEX(NationalTeams!B:B,MATCH(B4842,NationalTeams!C:C,0))</f>
        <v>380</v>
      </c>
      <c r="D4842" t="s">
        <v>1232</v>
      </c>
      <c r="E4842">
        <f>INDEX(TeamSports!B:B,MATCH(D4842,TeamSports!C:C,0))</f>
        <v>55</v>
      </c>
      <c r="F4842">
        <f>INDEX(RanksTable!AC:AC,MATCH(B4842,RanksTable!B:B,0))</f>
        <v>7</v>
      </c>
      <c r="H4842" t="str">
        <f t="shared" si="75"/>
        <v>INSERT INTO "TeamRanks" (team_id,team_sport_id,team_rank) VALUES (380,55,7);</v>
      </c>
    </row>
    <row r="4843" spans="2:8" x14ac:dyDescent="0.25">
      <c r="B4843" t="s">
        <v>1150</v>
      </c>
      <c r="C4843">
        <f>INDEX(NationalTeams!B:B,MATCH(B4843,NationalTeams!C:C,0))</f>
        <v>381</v>
      </c>
      <c r="D4843" t="s">
        <v>1232</v>
      </c>
      <c r="E4843">
        <f>INDEX(TeamSports!B:B,MATCH(D4843,TeamSports!C:C,0))</f>
        <v>55</v>
      </c>
      <c r="F4843">
        <f>INDEX(RanksTable!AC:AC,MATCH(B4843,RanksTable!B:B,0))</f>
        <v>3</v>
      </c>
      <c r="H4843" t="str">
        <f t="shared" si="75"/>
        <v>INSERT INTO "TeamRanks" (team_id,team_sport_id,team_rank) VALUES (381,55,3);</v>
      </c>
    </row>
    <row r="4844" spans="2:8" x14ac:dyDescent="0.25">
      <c r="B4844" t="s">
        <v>1151</v>
      </c>
      <c r="C4844">
        <f>INDEX(NationalTeams!B:B,MATCH(B4844,NationalTeams!C:C,0))</f>
        <v>382</v>
      </c>
      <c r="D4844" t="s">
        <v>1232</v>
      </c>
      <c r="E4844">
        <f>INDEX(TeamSports!B:B,MATCH(D4844,TeamSports!C:C,0))</f>
        <v>55</v>
      </c>
      <c r="F4844">
        <f>INDEX(RanksTable!AC:AC,MATCH(B4844,RanksTable!B:B,0))</f>
        <v>7</v>
      </c>
      <c r="H4844" t="str">
        <f t="shared" si="75"/>
        <v>INSERT INTO "TeamRanks" (team_id,team_sport_id,team_rank) VALUES (382,55,7);</v>
      </c>
    </row>
    <row r="4845" spans="2:8" x14ac:dyDescent="0.25">
      <c r="B4845" t="s">
        <v>1152</v>
      </c>
      <c r="C4845">
        <f>INDEX(NationalTeams!B:B,MATCH(B4845,NationalTeams!C:C,0))</f>
        <v>383</v>
      </c>
      <c r="D4845" t="s">
        <v>1232</v>
      </c>
      <c r="E4845">
        <f>INDEX(TeamSports!B:B,MATCH(D4845,TeamSports!C:C,0))</f>
        <v>55</v>
      </c>
      <c r="F4845">
        <f>INDEX(RanksTable!AC:AC,MATCH(B4845,RanksTable!B:B,0))</f>
        <v>7</v>
      </c>
      <c r="H4845" t="str">
        <f t="shared" si="75"/>
        <v>INSERT INTO "TeamRanks" (team_id,team_sport_id,team_rank) VALUES (383,55,7);</v>
      </c>
    </row>
    <row r="4846" spans="2:8" x14ac:dyDescent="0.25">
      <c r="B4846" t="s">
        <v>1153</v>
      </c>
      <c r="C4846">
        <f>INDEX(NationalTeams!B:B,MATCH(B4846,NationalTeams!C:C,0))</f>
        <v>384</v>
      </c>
      <c r="D4846" t="s">
        <v>1232</v>
      </c>
      <c r="E4846">
        <f>INDEX(TeamSports!B:B,MATCH(D4846,TeamSports!C:C,0))</f>
        <v>55</v>
      </c>
      <c r="F4846">
        <f>INDEX(RanksTable!AC:AC,MATCH(B4846,RanksTable!B:B,0))</f>
        <v>7</v>
      </c>
      <c r="H4846" t="str">
        <f t="shared" si="75"/>
        <v>INSERT INTO "TeamRanks" (team_id,team_sport_id,team_rank) VALUES (384,55,7);</v>
      </c>
    </row>
    <row r="4847" spans="2:8" x14ac:dyDescent="0.25">
      <c r="B4847" t="s">
        <v>1154</v>
      </c>
      <c r="C4847">
        <f>INDEX(NationalTeams!B:B,MATCH(B4847,NationalTeams!C:C,0))</f>
        <v>385</v>
      </c>
      <c r="D4847" t="s">
        <v>1232</v>
      </c>
      <c r="E4847">
        <f>INDEX(TeamSports!B:B,MATCH(D4847,TeamSports!C:C,0))</f>
        <v>55</v>
      </c>
      <c r="F4847">
        <f>INDEX(RanksTable!AC:AC,MATCH(B4847,RanksTable!B:B,0))</f>
        <v>6</v>
      </c>
      <c r="H4847" t="str">
        <f t="shared" si="75"/>
        <v>INSERT INTO "TeamRanks" (team_id,team_sport_id,team_rank) VALUES (385,55,6);</v>
      </c>
    </row>
    <row r="4848" spans="2:8" x14ac:dyDescent="0.25">
      <c r="B4848" t="s">
        <v>1155</v>
      </c>
      <c r="C4848">
        <f>INDEX(NationalTeams!B:B,MATCH(B4848,NationalTeams!C:C,0))</f>
        <v>386</v>
      </c>
      <c r="D4848" t="s">
        <v>1232</v>
      </c>
      <c r="E4848">
        <f>INDEX(TeamSports!B:B,MATCH(D4848,TeamSports!C:C,0))</f>
        <v>55</v>
      </c>
      <c r="F4848">
        <f>INDEX(RanksTable!AC:AC,MATCH(B4848,RanksTable!B:B,0))</f>
        <v>7</v>
      </c>
      <c r="H4848" t="str">
        <f t="shared" si="75"/>
        <v>INSERT INTO "TeamRanks" (team_id,team_sport_id,team_rank) VALUES (386,55,7);</v>
      </c>
    </row>
    <row r="4849" spans="2:8" x14ac:dyDescent="0.25">
      <c r="B4849" t="s">
        <v>1156</v>
      </c>
      <c r="C4849">
        <f>INDEX(NationalTeams!B:B,MATCH(B4849,NationalTeams!C:C,0))</f>
        <v>387</v>
      </c>
      <c r="D4849" t="s">
        <v>1232</v>
      </c>
      <c r="E4849">
        <f>INDEX(TeamSports!B:B,MATCH(D4849,TeamSports!C:C,0))</f>
        <v>55</v>
      </c>
      <c r="F4849">
        <f>INDEX(RanksTable!AC:AC,MATCH(B4849,RanksTable!B:B,0))</f>
        <v>3</v>
      </c>
      <c r="H4849" t="str">
        <f t="shared" si="75"/>
        <v>INSERT INTO "TeamRanks" (team_id,team_sport_id,team_rank) VALUES (387,55,3);</v>
      </c>
    </row>
    <row r="4850" spans="2:8" x14ac:dyDescent="0.25">
      <c r="B4850" t="s">
        <v>1157</v>
      </c>
      <c r="C4850">
        <f>INDEX(NationalTeams!B:B,MATCH(B4850,NationalTeams!C:C,0))</f>
        <v>388</v>
      </c>
      <c r="D4850" t="s">
        <v>1232</v>
      </c>
      <c r="E4850">
        <f>INDEX(TeamSports!B:B,MATCH(D4850,TeamSports!C:C,0))</f>
        <v>55</v>
      </c>
      <c r="F4850">
        <f>INDEX(RanksTable!AC:AC,MATCH(B4850,RanksTable!B:B,0))</f>
        <v>4</v>
      </c>
      <c r="H4850" t="str">
        <f t="shared" si="75"/>
        <v>INSERT INTO "TeamRanks" (team_id,team_sport_id,team_rank) VALUES (388,55,4);</v>
      </c>
    </row>
    <row r="4851" spans="2:8" x14ac:dyDescent="0.25">
      <c r="B4851" t="s">
        <v>1158</v>
      </c>
      <c r="C4851">
        <f>INDEX(NationalTeams!B:B,MATCH(B4851,NationalTeams!C:C,0))</f>
        <v>389</v>
      </c>
      <c r="D4851" t="s">
        <v>1232</v>
      </c>
      <c r="E4851">
        <f>INDEX(TeamSports!B:B,MATCH(D4851,TeamSports!C:C,0))</f>
        <v>55</v>
      </c>
      <c r="F4851">
        <f>INDEX(RanksTable!AC:AC,MATCH(B4851,RanksTable!B:B,0))</f>
        <v>3</v>
      </c>
      <c r="H4851" t="str">
        <f t="shared" si="75"/>
        <v>INSERT INTO "TeamRanks" (team_id,team_sport_id,team_rank) VALUES (389,55,3);</v>
      </c>
    </row>
    <row r="4852" spans="2:8" x14ac:dyDescent="0.25">
      <c r="B4852" t="s">
        <v>1159</v>
      </c>
      <c r="C4852">
        <f>INDEX(NationalTeams!B:B,MATCH(B4852,NationalTeams!C:C,0))</f>
        <v>390</v>
      </c>
      <c r="D4852" t="s">
        <v>1232</v>
      </c>
      <c r="E4852">
        <f>INDEX(TeamSports!B:B,MATCH(D4852,TeamSports!C:C,0))</f>
        <v>55</v>
      </c>
      <c r="F4852">
        <f>INDEX(RanksTable!AC:AC,MATCH(B4852,RanksTable!B:B,0))</f>
        <v>7</v>
      </c>
      <c r="H4852" t="str">
        <f t="shared" si="75"/>
        <v>INSERT INTO "TeamRanks" (team_id,team_sport_id,team_rank) VALUES (390,55,7);</v>
      </c>
    </row>
    <row r="4853" spans="2:8" x14ac:dyDescent="0.25">
      <c r="B4853" t="s">
        <v>1160</v>
      </c>
      <c r="C4853">
        <f>INDEX(NationalTeams!B:B,MATCH(B4853,NationalTeams!C:C,0))</f>
        <v>391</v>
      </c>
      <c r="D4853" t="s">
        <v>1232</v>
      </c>
      <c r="E4853">
        <f>INDEX(TeamSports!B:B,MATCH(D4853,TeamSports!C:C,0))</f>
        <v>55</v>
      </c>
      <c r="F4853">
        <f>INDEX(RanksTable!AC:AC,MATCH(B4853,RanksTable!B:B,0))</f>
        <v>3</v>
      </c>
      <c r="H4853" t="str">
        <f t="shared" si="75"/>
        <v>INSERT INTO "TeamRanks" (team_id,team_sport_id,team_rank) VALUES (391,55,3);</v>
      </c>
    </row>
    <row r="4854" spans="2:8" x14ac:dyDescent="0.25">
      <c r="B4854" t="s">
        <v>1161</v>
      </c>
      <c r="C4854">
        <f>INDEX(NationalTeams!B:B,MATCH(B4854,NationalTeams!C:C,0))</f>
        <v>392</v>
      </c>
      <c r="D4854" t="s">
        <v>1232</v>
      </c>
      <c r="E4854">
        <f>INDEX(TeamSports!B:B,MATCH(D4854,TeamSports!C:C,0))</f>
        <v>55</v>
      </c>
      <c r="F4854">
        <f>INDEX(RanksTable!AC:AC,MATCH(B4854,RanksTable!B:B,0))</f>
        <v>7</v>
      </c>
      <c r="H4854" t="str">
        <f t="shared" si="75"/>
        <v>INSERT INTO "TeamRanks" (team_id,team_sport_id,team_rank) VALUES (392,55,7);</v>
      </c>
    </row>
    <row r="4855" spans="2:8" x14ac:dyDescent="0.25">
      <c r="B4855" t="s">
        <v>1162</v>
      </c>
      <c r="C4855">
        <f>INDEX(NationalTeams!B:B,MATCH(B4855,NationalTeams!C:C,0))</f>
        <v>393</v>
      </c>
      <c r="D4855" t="s">
        <v>1232</v>
      </c>
      <c r="E4855">
        <f>INDEX(TeamSports!B:B,MATCH(D4855,TeamSports!C:C,0))</f>
        <v>55</v>
      </c>
      <c r="F4855">
        <f>INDEX(RanksTable!AC:AC,MATCH(B4855,RanksTable!B:B,0))</f>
        <v>7</v>
      </c>
      <c r="H4855" t="str">
        <f t="shared" si="75"/>
        <v>INSERT INTO "TeamRanks" (team_id,team_sport_id,team_rank) VALUES (393,55,7);</v>
      </c>
    </row>
    <row r="4856" spans="2:8" x14ac:dyDescent="0.25">
      <c r="B4856" t="s">
        <v>1163</v>
      </c>
      <c r="C4856">
        <f>INDEX(NationalTeams!B:B,MATCH(B4856,NationalTeams!C:C,0))</f>
        <v>394</v>
      </c>
      <c r="D4856" t="s">
        <v>1232</v>
      </c>
      <c r="E4856">
        <f>INDEX(TeamSports!B:B,MATCH(D4856,TeamSports!C:C,0))</f>
        <v>55</v>
      </c>
      <c r="F4856">
        <f>INDEX(RanksTable!AC:AC,MATCH(B4856,RanksTable!B:B,0))</f>
        <v>3</v>
      </c>
      <c r="H4856" t="str">
        <f t="shared" si="75"/>
        <v>INSERT INTO "TeamRanks" (team_id,team_sport_id,team_rank) VALUES (394,55,3);</v>
      </c>
    </row>
    <row r="4857" spans="2:8" x14ac:dyDescent="0.25">
      <c r="B4857" t="s">
        <v>1164</v>
      </c>
      <c r="C4857">
        <f>INDEX(NationalTeams!B:B,MATCH(B4857,NationalTeams!C:C,0))</f>
        <v>395</v>
      </c>
      <c r="D4857" t="s">
        <v>1232</v>
      </c>
      <c r="E4857">
        <f>INDEX(TeamSports!B:B,MATCH(D4857,TeamSports!C:C,0))</f>
        <v>55</v>
      </c>
      <c r="F4857">
        <f>INDEX(RanksTable!AC:AC,MATCH(B4857,RanksTable!B:B,0))</f>
        <v>7</v>
      </c>
      <c r="H4857" t="str">
        <f t="shared" si="75"/>
        <v>INSERT INTO "TeamRanks" (team_id,team_sport_id,team_rank) VALUES (395,55,7);</v>
      </c>
    </row>
    <row r="4858" spans="2:8" x14ac:dyDescent="0.25">
      <c r="B4858" t="s">
        <v>1165</v>
      </c>
      <c r="C4858">
        <f>INDEX(NationalTeams!B:B,MATCH(B4858,NationalTeams!C:C,0))</f>
        <v>396</v>
      </c>
      <c r="D4858" t="s">
        <v>1232</v>
      </c>
      <c r="E4858">
        <f>INDEX(TeamSports!B:B,MATCH(D4858,TeamSports!C:C,0))</f>
        <v>55</v>
      </c>
      <c r="F4858">
        <f>INDEX(RanksTable!AC:AC,MATCH(B4858,RanksTable!B:B,0))</f>
        <v>6</v>
      </c>
      <c r="H4858" t="str">
        <f t="shared" si="75"/>
        <v>INSERT INTO "TeamRanks" (team_id,team_sport_id,team_rank) VALUES (396,55,6);</v>
      </c>
    </row>
    <row r="4859" spans="2:8" x14ac:dyDescent="0.25">
      <c r="B4859" t="s">
        <v>1166</v>
      </c>
      <c r="C4859">
        <f>INDEX(NationalTeams!B:B,MATCH(B4859,NationalTeams!C:C,0))</f>
        <v>397</v>
      </c>
      <c r="D4859" t="s">
        <v>1232</v>
      </c>
      <c r="E4859">
        <f>INDEX(TeamSports!B:B,MATCH(D4859,TeamSports!C:C,0))</f>
        <v>55</v>
      </c>
      <c r="F4859">
        <f>INDEX(RanksTable!AC:AC,MATCH(B4859,RanksTable!B:B,0))</f>
        <v>7</v>
      </c>
      <c r="H4859" t="str">
        <f t="shared" si="75"/>
        <v>INSERT INTO "TeamRanks" (team_id,team_sport_id,team_rank) VALUES (397,55,7);</v>
      </c>
    </row>
    <row r="4860" spans="2:8" x14ac:dyDescent="0.25">
      <c r="B4860" t="s">
        <v>1167</v>
      </c>
      <c r="C4860">
        <f>INDEX(NationalTeams!B:B,MATCH(B4860,NationalTeams!C:C,0))</f>
        <v>398</v>
      </c>
      <c r="D4860" t="s">
        <v>1232</v>
      </c>
      <c r="E4860">
        <f>INDEX(TeamSports!B:B,MATCH(D4860,TeamSports!C:C,0))</f>
        <v>55</v>
      </c>
      <c r="F4860">
        <f>INDEX(RanksTable!AC:AC,MATCH(B4860,RanksTable!B:B,0))</f>
        <v>4</v>
      </c>
      <c r="H4860" t="str">
        <f t="shared" si="75"/>
        <v>INSERT INTO "TeamRanks" (team_id,team_sport_id,team_rank) VALUES (398,55,4);</v>
      </c>
    </row>
    <row r="4861" spans="2:8" x14ac:dyDescent="0.25">
      <c r="B4861" t="s">
        <v>1168</v>
      </c>
      <c r="C4861">
        <f>INDEX(NationalTeams!B:B,MATCH(B4861,NationalTeams!C:C,0))</f>
        <v>399</v>
      </c>
      <c r="D4861" t="s">
        <v>1232</v>
      </c>
      <c r="E4861">
        <f>INDEX(TeamSports!B:B,MATCH(D4861,TeamSports!C:C,0))</f>
        <v>55</v>
      </c>
      <c r="F4861">
        <f>INDEX(RanksTable!AC:AC,MATCH(B4861,RanksTable!B:B,0))</f>
        <v>7</v>
      </c>
      <c r="H4861" t="str">
        <f t="shared" si="75"/>
        <v>INSERT INTO "TeamRanks" (team_id,team_sport_id,team_rank) VALUES (399,55,7);</v>
      </c>
    </row>
    <row r="4862" spans="2:8" x14ac:dyDescent="0.25">
      <c r="B4862" t="s">
        <v>1169</v>
      </c>
      <c r="C4862">
        <f>INDEX(NationalTeams!B:B,MATCH(B4862,NationalTeams!C:C,0))</f>
        <v>400</v>
      </c>
      <c r="D4862" t="s">
        <v>1232</v>
      </c>
      <c r="E4862">
        <f>INDEX(TeamSports!B:B,MATCH(D4862,TeamSports!C:C,0))</f>
        <v>55</v>
      </c>
      <c r="F4862">
        <f>INDEX(RanksTable!AC:AC,MATCH(B4862,RanksTable!B:B,0))</f>
        <v>7</v>
      </c>
      <c r="H4862" t="str">
        <f t="shared" si="75"/>
        <v>INSERT INTO "TeamRanks" (team_id,team_sport_id,team_rank) VALUES (400,55,7);</v>
      </c>
    </row>
    <row r="4863" spans="2:8" x14ac:dyDescent="0.25">
      <c r="B4863" t="s">
        <v>1170</v>
      </c>
      <c r="C4863">
        <f>INDEX(NationalTeams!B:B,MATCH(B4863,NationalTeams!C:C,0))</f>
        <v>401</v>
      </c>
      <c r="D4863" t="s">
        <v>1232</v>
      </c>
      <c r="E4863">
        <f>INDEX(TeamSports!B:B,MATCH(D4863,TeamSports!C:C,0))</f>
        <v>55</v>
      </c>
      <c r="F4863">
        <f>INDEX(RanksTable!AC:AC,MATCH(B4863,RanksTable!B:B,0))</f>
        <v>7</v>
      </c>
      <c r="H4863" t="str">
        <f t="shared" si="75"/>
        <v>INSERT INTO "TeamRanks" (team_id,team_sport_id,team_rank) VALUES (401,55,7);</v>
      </c>
    </row>
    <row r="4864" spans="2:8" x14ac:dyDescent="0.25">
      <c r="B4864" t="s">
        <v>1171</v>
      </c>
      <c r="C4864">
        <f>INDEX(NationalTeams!B:B,MATCH(B4864,NationalTeams!C:C,0))</f>
        <v>402</v>
      </c>
      <c r="D4864" t="s">
        <v>1232</v>
      </c>
      <c r="E4864">
        <f>INDEX(TeamSports!B:B,MATCH(D4864,TeamSports!C:C,0))</f>
        <v>55</v>
      </c>
      <c r="F4864">
        <f>INDEX(RanksTable!AC:AC,MATCH(B4864,RanksTable!B:B,0))</f>
        <v>6</v>
      </c>
      <c r="H4864" t="str">
        <f t="shared" si="75"/>
        <v>INSERT INTO "TeamRanks" (team_id,team_sport_id,team_rank) VALUES (402,55,6);</v>
      </c>
    </row>
    <row r="4865" spans="2:8" x14ac:dyDescent="0.25">
      <c r="B4865" t="s">
        <v>1172</v>
      </c>
      <c r="C4865">
        <f>INDEX(NationalTeams!B:B,MATCH(B4865,NationalTeams!C:C,0))</f>
        <v>403</v>
      </c>
      <c r="D4865" t="s">
        <v>1232</v>
      </c>
      <c r="E4865">
        <f>INDEX(TeamSports!B:B,MATCH(D4865,TeamSports!C:C,0))</f>
        <v>55</v>
      </c>
      <c r="F4865">
        <f>INDEX(RanksTable!AC:AC,MATCH(B4865,RanksTable!B:B,0))</f>
        <v>7</v>
      </c>
      <c r="H4865" t="str">
        <f t="shared" si="75"/>
        <v>INSERT INTO "TeamRanks" (team_id,team_sport_id,team_rank) VALUES (403,55,7);</v>
      </c>
    </row>
    <row r="4866" spans="2:8" x14ac:dyDescent="0.25">
      <c r="B4866" t="s">
        <v>1173</v>
      </c>
      <c r="C4866">
        <f>INDEX(NationalTeams!B:B,MATCH(B4866,NationalTeams!C:C,0))</f>
        <v>404</v>
      </c>
      <c r="D4866" t="s">
        <v>1232</v>
      </c>
      <c r="E4866">
        <f>INDEX(TeamSports!B:B,MATCH(D4866,TeamSports!C:C,0))</f>
        <v>55</v>
      </c>
      <c r="F4866">
        <f>INDEX(RanksTable!AC:AC,MATCH(B4866,RanksTable!B:B,0))</f>
        <v>7</v>
      </c>
      <c r="H4866" t="str">
        <f t="shared" si="75"/>
        <v>INSERT INTO "TeamRanks" (team_id,team_sport_id,team_rank) VALUES (404,55,7);</v>
      </c>
    </row>
    <row r="4867" spans="2:8" x14ac:dyDescent="0.25">
      <c r="B4867" t="s">
        <v>1174</v>
      </c>
      <c r="C4867">
        <f>INDEX(NationalTeams!B:B,MATCH(B4867,NationalTeams!C:C,0))</f>
        <v>405</v>
      </c>
      <c r="D4867" t="s">
        <v>1232</v>
      </c>
      <c r="E4867">
        <f>INDEX(TeamSports!B:B,MATCH(D4867,TeamSports!C:C,0))</f>
        <v>55</v>
      </c>
      <c r="F4867">
        <f>INDEX(RanksTable!AC:AC,MATCH(B4867,RanksTable!B:B,0))</f>
        <v>7</v>
      </c>
      <c r="H4867" t="str">
        <f t="shared" si="75"/>
        <v>INSERT INTO "TeamRanks" (team_id,team_sport_id,team_rank) VALUES (405,55,7);</v>
      </c>
    </row>
    <row r="4868" spans="2:8" x14ac:dyDescent="0.25">
      <c r="B4868" t="s">
        <v>1175</v>
      </c>
      <c r="C4868">
        <f>INDEX(NationalTeams!B:B,MATCH(B4868,NationalTeams!C:C,0))</f>
        <v>406</v>
      </c>
      <c r="D4868" t="s">
        <v>1232</v>
      </c>
      <c r="E4868">
        <f>INDEX(TeamSports!B:B,MATCH(D4868,TeamSports!C:C,0))</f>
        <v>55</v>
      </c>
      <c r="F4868">
        <f>INDEX(RanksTable!AC:AC,MATCH(B4868,RanksTable!B:B,0))</f>
        <v>7</v>
      </c>
      <c r="H4868" t="str">
        <f t="shared" ref="H4868:H4931" si="76">_xlfn.CONCAT($H$1,$L$1,$C$1,$L$1," ",$J$1,$C$2,$N$1,$E$2,$N$1,$F$2,$K$1,$I$1,$J$1,C4868,$N$1,E4868,$N$1,F4868,$K$1,$O$1)</f>
        <v>INSERT INTO "TeamRanks" (team_id,team_sport_id,team_rank) VALUES (406,55,7);</v>
      </c>
    </row>
    <row r="4869" spans="2:8" x14ac:dyDescent="0.25">
      <c r="B4869" t="s">
        <v>1176</v>
      </c>
      <c r="C4869">
        <f>INDEX(NationalTeams!B:B,MATCH(B4869,NationalTeams!C:C,0))</f>
        <v>407</v>
      </c>
      <c r="D4869" t="s">
        <v>1232</v>
      </c>
      <c r="E4869">
        <f>INDEX(TeamSports!B:B,MATCH(D4869,TeamSports!C:C,0))</f>
        <v>55</v>
      </c>
      <c r="F4869">
        <f>INDEX(RanksTable!AC:AC,MATCH(B4869,RanksTable!B:B,0))</f>
        <v>7</v>
      </c>
      <c r="H4869" t="str">
        <f t="shared" si="76"/>
        <v>INSERT INTO "TeamRanks" (team_id,team_sport_id,team_rank) VALUES (407,55,7);</v>
      </c>
    </row>
    <row r="4870" spans="2:8" x14ac:dyDescent="0.25">
      <c r="B4870" t="s">
        <v>1177</v>
      </c>
      <c r="C4870">
        <f>INDEX(NationalTeams!B:B,MATCH(B4870,NationalTeams!C:C,0))</f>
        <v>408</v>
      </c>
      <c r="D4870" t="s">
        <v>1232</v>
      </c>
      <c r="E4870">
        <f>INDEX(TeamSports!B:B,MATCH(D4870,TeamSports!C:C,0))</f>
        <v>55</v>
      </c>
      <c r="F4870">
        <f>INDEX(RanksTable!AC:AC,MATCH(B4870,RanksTable!B:B,0))</f>
        <v>7</v>
      </c>
      <c r="H4870" t="str">
        <f t="shared" si="76"/>
        <v>INSERT INTO "TeamRanks" (team_id,team_sport_id,team_rank) VALUES (408,55,7);</v>
      </c>
    </row>
    <row r="4871" spans="2:8" x14ac:dyDescent="0.25">
      <c r="B4871" t="s">
        <v>1178</v>
      </c>
      <c r="C4871">
        <f>INDEX(NationalTeams!B:B,MATCH(B4871,NationalTeams!C:C,0))</f>
        <v>409</v>
      </c>
      <c r="D4871" t="s">
        <v>1232</v>
      </c>
      <c r="E4871">
        <f>INDEX(TeamSports!B:B,MATCH(D4871,TeamSports!C:C,0))</f>
        <v>55</v>
      </c>
      <c r="F4871">
        <f>INDEX(RanksTable!AC:AC,MATCH(B4871,RanksTable!B:B,0))</f>
        <v>7</v>
      </c>
      <c r="H4871" t="str">
        <f t="shared" si="76"/>
        <v>INSERT INTO "TeamRanks" (team_id,team_sport_id,team_rank) VALUES (409,55,7);</v>
      </c>
    </row>
    <row r="4872" spans="2:8" x14ac:dyDescent="0.25">
      <c r="B4872" t="s">
        <v>1179</v>
      </c>
      <c r="C4872">
        <f>INDEX(NationalTeams!B:B,MATCH(B4872,NationalTeams!C:C,0))</f>
        <v>410</v>
      </c>
      <c r="D4872" t="s">
        <v>1232</v>
      </c>
      <c r="E4872">
        <f>INDEX(TeamSports!B:B,MATCH(D4872,TeamSports!C:C,0))</f>
        <v>55</v>
      </c>
      <c r="F4872">
        <f>INDEX(RanksTable!AC:AC,MATCH(B4872,RanksTable!B:B,0))</f>
        <v>7</v>
      </c>
      <c r="H4872" t="str">
        <f t="shared" si="76"/>
        <v>INSERT INTO "TeamRanks" (team_id,team_sport_id,team_rank) VALUES (410,55,7);</v>
      </c>
    </row>
    <row r="4873" spans="2:8" x14ac:dyDescent="0.25">
      <c r="B4873" t="s">
        <v>1180</v>
      </c>
      <c r="C4873">
        <f>INDEX(NationalTeams!B:B,MATCH(B4873,NationalTeams!C:C,0))</f>
        <v>411</v>
      </c>
      <c r="D4873" t="s">
        <v>1232</v>
      </c>
      <c r="E4873">
        <f>INDEX(TeamSports!B:B,MATCH(D4873,TeamSports!C:C,0))</f>
        <v>55</v>
      </c>
      <c r="F4873">
        <f>INDEX(RanksTable!AC:AC,MATCH(B4873,RanksTable!B:B,0))</f>
        <v>6</v>
      </c>
      <c r="H4873" t="str">
        <f t="shared" si="76"/>
        <v>INSERT INTO "TeamRanks" (team_id,team_sport_id,team_rank) VALUES (411,55,6);</v>
      </c>
    </row>
    <row r="4874" spans="2:8" x14ac:dyDescent="0.25">
      <c r="B4874" t="s">
        <v>1181</v>
      </c>
      <c r="C4874">
        <f>INDEX(NationalTeams!B:B,MATCH(B4874,NationalTeams!C:C,0))</f>
        <v>412</v>
      </c>
      <c r="D4874" t="s">
        <v>1232</v>
      </c>
      <c r="E4874">
        <f>INDEX(TeamSports!B:B,MATCH(D4874,TeamSports!C:C,0))</f>
        <v>55</v>
      </c>
      <c r="F4874">
        <f>INDEX(RanksTable!AC:AC,MATCH(B4874,RanksTable!B:B,0))</f>
        <v>7</v>
      </c>
      <c r="H4874" t="str">
        <f t="shared" si="76"/>
        <v>INSERT INTO "TeamRanks" (team_id,team_sport_id,team_rank) VALUES (412,55,7);</v>
      </c>
    </row>
    <row r="4875" spans="2:8" x14ac:dyDescent="0.25">
      <c r="B4875" t="s">
        <v>1182</v>
      </c>
      <c r="C4875">
        <f>INDEX(NationalTeams!B:B,MATCH(B4875,NationalTeams!C:C,0))</f>
        <v>413</v>
      </c>
      <c r="D4875" t="s">
        <v>1232</v>
      </c>
      <c r="E4875">
        <f>INDEX(TeamSports!B:B,MATCH(D4875,TeamSports!C:C,0))</f>
        <v>55</v>
      </c>
      <c r="F4875">
        <f>INDEX(RanksTable!AC:AC,MATCH(B4875,RanksTable!B:B,0))</f>
        <v>7</v>
      </c>
      <c r="H4875" t="str">
        <f t="shared" si="76"/>
        <v>INSERT INTO "TeamRanks" (team_id,team_sport_id,team_rank) VALUES (413,55,7);</v>
      </c>
    </row>
    <row r="4876" spans="2:8" x14ac:dyDescent="0.25">
      <c r="B4876" t="s">
        <v>1183</v>
      </c>
      <c r="C4876">
        <f>INDEX(NationalTeams!B:B,MATCH(B4876,NationalTeams!C:C,0))</f>
        <v>414</v>
      </c>
      <c r="D4876" t="s">
        <v>1232</v>
      </c>
      <c r="E4876">
        <f>INDEX(TeamSports!B:B,MATCH(D4876,TeamSports!C:C,0))</f>
        <v>55</v>
      </c>
      <c r="F4876">
        <f>INDEX(RanksTable!AC:AC,MATCH(B4876,RanksTable!B:B,0))</f>
        <v>7</v>
      </c>
      <c r="H4876" t="str">
        <f t="shared" si="76"/>
        <v>INSERT INTO "TeamRanks" (team_id,team_sport_id,team_rank) VALUES (414,55,7);</v>
      </c>
    </row>
    <row r="4877" spans="2:8" x14ac:dyDescent="0.25">
      <c r="B4877" t="s">
        <v>1184</v>
      </c>
      <c r="C4877">
        <f>INDEX(NationalTeams!B:B,MATCH(B4877,NationalTeams!C:C,0))</f>
        <v>415</v>
      </c>
      <c r="D4877" t="s">
        <v>1232</v>
      </c>
      <c r="E4877">
        <f>INDEX(TeamSports!B:B,MATCH(D4877,TeamSports!C:C,0))</f>
        <v>55</v>
      </c>
      <c r="F4877">
        <f>INDEX(RanksTable!AC:AC,MATCH(B4877,RanksTable!B:B,0))</f>
        <v>7</v>
      </c>
      <c r="H4877" t="str">
        <f t="shared" si="76"/>
        <v>INSERT INTO "TeamRanks" (team_id,team_sport_id,team_rank) VALUES (415,55,7);</v>
      </c>
    </row>
    <row r="4878" spans="2:8" x14ac:dyDescent="0.25">
      <c r="B4878" t="s">
        <v>1185</v>
      </c>
      <c r="C4878">
        <f>INDEX(NationalTeams!B:B,MATCH(B4878,NationalTeams!C:C,0))</f>
        <v>416</v>
      </c>
      <c r="D4878" t="s">
        <v>1232</v>
      </c>
      <c r="E4878">
        <f>INDEX(TeamSports!B:B,MATCH(D4878,TeamSports!C:C,0))</f>
        <v>55</v>
      </c>
      <c r="F4878">
        <f>INDEX(RanksTable!AC:AC,MATCH(B4878,RanksTable!B:B,0))</f>
        <v>7</v>
      </c>
      <c r="H4878" t="str">
        <f t="shared" si="76"/>
        <v>INSERT INTO "TeamRanks" (team_id,team_sport_id,team_rank) VALUES (416,55,7);</v>
      </c>
    </row>
    <row r="4879" spans="2:8" x14ac:dyDescent="0.25">
      <c r="B4879" t="s">
        <v>1186</v>
      </c>
      <c r="C4879">
        <f>INDEX(NationalTeams!B:B,MATCH(B4879,NationalTeams!C:C,0))</f>
        <v>417</v>
      </c>
      <c r="D4879" t="s">
        <v>1232</v>
      </c>
      <c r="E4879">
        <f>INDEX(TeamSports!B:B,MATCH(D4879,TeamSports!C:C,0))</f>
        <v>55</v>
      </c>
      <c r="F4879">
        <f>INDEX(RanksTable!AC:AC,MATCH(B4879,RanksTable!B:B,0))</f>
        <v>7</v>
      </c>
      <c r="H4879" t="str">
        <f t="shared" si="76"/>
        <v>INSERT INTO "TeamRanks" (team_id,team_sport_id,team_rank) VALUES (417,55,7);</v>
      </c>
    </row>
    <row r="4880" spans="2:8" x14ac:dyDescent="0.25">
      <c r="B4880" t="s">
        <v>1187</v>
      </c>
      <c r="C4880">
        <f>INDEX(NationalTeams!B:B,MATCH(B4880,NationalTeams!C:C,0))</f>
        <v>418</v>
      </c>
      <c r="D4880" t="s">
        <v>1232</v>
      </c>
      <c r="E4880">
        <f>INDEX(TeamSports!B:B,MATCH(D4880,TeamSports!C:C,0))</f>
        <v>55</v>
      </c>
      <c r="F4880">
        <f>INDEX(RanksTable!AC:AC,MATCH(B4880,RanksTable!B:B,0))</f>
        <v>7</v>
      </c>
      <c r="H4880" t="str">
        <f t="shared" si="76"/>
        <v>INSERT INTO "TeamRanks" (team_id,team_sport_id,team_rank) VALUES (418,55,7);</v>
      </c>
    </row>
    <row r="4881" spans="2:8" x14ac:dyDescent="0.25">
      <c r="B4881" t="s">
        <v>1188</v>
      </c>
      <c r="C4881">
        <f>INDEX(NationalTeams!B:B,MATCH(B4881,NationalTeams!C:C,0))</f>
        <v>419</v>
      </c>
      <c r="D4881" t="s">
        <v>1232</v>
      </c>
      <c r="E4881">
        <f>INDEX(TeamSports!B:B,MATCH(D4881,TeamSports!C:C,0))</f>
        <v>55</v>
      </c>
      <c r="F4881">
        <f>INDEX(RanksTable!AC:AC,MATCH(B4881,RanksTable!B:B,0))</f>
        <v>7</v>
      </c>
      <c r="H4881" t="str">
        <f t="shared" si="76"/>
        <v>INSERT INTO "TeamRanks" (team_id,team_sport_id,team_rank) VALUES (419,55,7);</v>
      </c>
    </row>
    <row r="4882" spans="2:8" x14ac:dyDescent="0.25">
      <c r="B4882" t="s">
        <v>1189</v>
      </c>
      <c r="C4882">
        <f>INDEX(NationalTeams!B:B,MATCH(B4882,NationalTeams!C:C,0))</f>
        <v>420</v>
      </c>
      <c r="D4882" t="s">
        <v>1232</v>
      </c>
      <c r="E4882">
        <f>INDEX(TeamSports!B:B,MATCH(D4882,TeamSports!C:C,0))</f>
        <v>55</v>
      </c>
      <c r="F4882">
        <f>INDEX(RanksTable!AC:AC,MATCH(B4882,RanksTable!B:B,0))</f>
        <v>2</v>
      </c>
      <c r="H4882" t="str">
        <f t="shared" si="76"/>
        <v>INSERT INTO "TeamRanks" (team_id,team_sport_id,team_rank) VALUES (420,55,2);</v>
      </c>
    </row>
    <row r="4883" spans="2:8" x14ac:dyDescent="0.25">
      <c r="B4883" t="s">
        <v>1190</v>
      </c>
      <c r="C4883">
        <f>INDEX(NationalTeams!B:B,MATCH(B4883,NationalTeams!C:C,0))</f>
        <v>421</v>
      </c>
      <c r="D4883" t="s">
        <v>1232</v>
      </c>
      <c r="E4883">
        <f>INDEX(TeamSports!B:B,MATCH(D4883,TeamSports!C:C,0))</f>
        <v>55</v>
      </c>
      <c r="F4883">
        <f>INDEX(RanksTable!AC:AC,MATCH(B4883,RanksTable!B:B,0))</f>
        <v>7</v>
      </c>
      <c r="H4883" t="str">
        <f t="shared" si="76"/>
        <v>INSERT INTO "TeamRanks" (team_id,team_sport_id,team_rank) VALUES (421,55,7);</v>
      </c>
    </row>
    <row r="4884" spans="2:8" x14ac:dyDescent="0.25">
      <c r="B4884" t="s">
        <v>1191</v>
      </c>
      <c r="C4884">
        <f>INDEX(NationalTeams!B:B,MATCH(B4884,NationalTeams!C:C,0))</f>
        <v>422</v>
      </c>
      <c r="D4884" t="s">
        <v>1232</v>
      </c>
      <c r="E4884">
        <f>INDEX(TeamSports!B:B,MATCH(D4884,TeamSports!C:C,0))</f>
        <v>55</v>
      </c>
      <c r="F4884">
        <f>INDEX(RanksTable!AC:AC,MATCH(B4884,RanksTable!B:B,0))</f>
        <v>7</v>
      </c>
      <c r="H4884" t="str">
        <f t="shared" si="76"/>
        <v>INSERT INTO "TeamRanks" (team_id,team_sport_id,team_rank) VALUES (422,55,7);</v>
      </c>
    </row>
    <row r="4885" spans="2:8" x14ac:dyDescent="0.25">
      <c r="B4885" t="s">
        <v>1192</v>
      </c>
      <c r="C4885">
        <f>INDEX(NationalTeams!B:B,MATCH(B4885,NationalTeams!C:C,0))</f>
        <v>423</v>
      </c>
      <c r="D4885" t="s">
        <v>1232</v>
      </c>
      <c r="E4885">
        <f>INDEX(TeamSports!B:B,MATCH(D4885,TeamSports!C:C,0))</f>
        <v>55</v>
      </c>
      <c r="F4885">
        <f>INDEX(RanksTable!AC:AC,MATCH(B4885,RanksTable!B:B,0))</f>
        <v>4</v>
      </c>
      <c r="H4885" t="str">
        <f t="shared" si="76"/>
        <v>INSERT INTO "TeamRanks" (team_id,team_sport_id,team_rank) VALUES (423,55,4);</v>
      </c>
    </row>
    <row r="4886" spans="2:8" x14ac:dyDescent="0.25">
      <c r="B4886" t="s">
        <v>1193</v>
      </c>
      <c r="C4886">
        <f>INDEX(NationalTeams!B:B,MATCH(B4886,NationalTeams!C:C,0))</f>
        <v>424</v>
      </c>
      <c r="D4886" t="s">
        <v>1232</v>
      </c>
      <c r="E4886">
        <f>INDEX(TeamSports!B:B,MATCH(D4886,TeamSports!C:C,0))</f>
        <v>55</v>
      </c>
      <c r="F4886">
        <f>INDEX(RanksTable!AC:AC,MATCH(B4886,RanksTable!B:B,0))</f>
        <v>7</v>
      </c>
      <c r="H4886" t="str">
        <f t="shared" si="76"/>
        <v>INSERT INTO "TeamRanks" (team_id,team_sport_id,team_rank) VALUES (424,55,7);</v>
      </c>
    </row>
    <row r="4887" spans="2:8" x14ac:dyDescent="0.25">
      <c r="B4887" t="s">
        <v>1194</v>
      </c>
      <c r="C4887">
        <f>INDEX(NationalTeams!B:B,MATCH(B4887,NationalTeams!C:C,0))</f>
        <v>425</v>
      </c>
      <c r="D4887" t="s">
        <v>1232</v>
      </c>
      <c r="E4887">
        <f>INDEX(TeamSports!B:B,MATCH(D4887,TeamSports!C:C,0))</f>
        <v>55</v>
      </c>
      <c r="F4887">
        <f>INDEX(RanksTable!AC:AC,MATCH(B4887,RanksTable!B:B,0))</f>
        <v>7</v>
      </c>
      <c r="H4887" t="str">
        <f t="shared" si="76"/>
        <v>INSERT INTO "TeamRanks" (team_id,team_sport_id,team_rank) VALUES (425,55,7);</v>
      </c>
    </row>
    <row r="4888" spans="2:8" x14ac:dyDescent="0.25">
      <c r="B4888" t="s">
        <v>1195</v>
      </c>
      <c r="C4888">
        <f>INDEX(NationalTeams!B:B,MATCH(B4888,NationalTeams!C:C,0))</f>
        <v>426</v>
      </c>
      <c r="D4888" t="s">
        <v>1232</v>
      </c>
      <c r="E4888">
        <f>INDEX(TeamSports!B:B,MATCH(D4888,TeamSports!C:C,0))</f>
        <v>55</v>
      </c>
      <c r="F4888">
        <f>INDEX(RanksTable!AC:AC,MATCH(B4888,RanksTable!B:B,0))</f>
        <v>7</v>
      </c>
      <c r="H4888" t="str">
        <f t="shared" si="76"/>
        <v>INSERT INTO "TeamRanks" (team_id,team_sport_id,team_rank) VALUES (426,55,7);</v>
      </c>
    </row>
    <row r="4889" spans="2:8" x14ac:dyDescent="0.25">
      <c r="B4889" t="s">
        <v>1196</v>
      </c>
      <c r="C4889">
        <f>INDEX(NationalTeams!B:B,MATCH(B4889,NationalTeams!C:C,0))</f>
        <v>427</v>
      </c>
      <c r="D4889" t="s">
        <v>1232</v>
      </c>
      <c r="E4889">
        <f>INDEX(TeamSports!B:B,MATCH(D4889,TeamSports!C:C,0))</f>
        <v>55</v>
      </c>
      <c r="F4889">
        <f>INDEX(RanksTable!AC:AC,MATCH(B4889,RanksTable!B:B,0))</f>
        <v>7</v>
      </c>
      <c r="H4889" t="str">
        <f t="shared" si="76"/>
        <v>INSERT INTO "TeamRanks" (team_id,team_sport_id,team_rank) VALUES (427,55,7);</v>
      </c>
    </row>
    <row r="4890" spans="2:8" x14ac:dyDescent="0.25">
      <c r="B4890" t="s">
        <v>1197</v>
      </c>
      <c r="C4890">
        <f>INDEX(NationalTeams!B:B,MATCH(B4890,NationalTeams!C:C,0))</f>
        <v>428</v>
      </c>
      <c r="D4890" t="s">
        <v>1232</v>
      </c>
      <c r="E4890">
        <f>INDEX(TeamSports!B:B,MATCH(D4890,TeamSports!C:C,0))</f>
        <v>55</v>
      </c>
      <c r="F4890">
        <f>INDEX(RanksTable!AC:AC,MATCH(B4890,RanksTable!B:B,0))</f>
        <v>7</v>
      </c>
      <c r="H4890" t="str">
        <f t="shared" si="76"/>
        <v>INSERT INTO "TeamRanks" (team_id,team_sport_id,team_rank) VALUES (428,55,7);</v>
      </c>
    </row>
    <row r="4891" spans="2:8" x14ac:dyDescent="0.25">
      <c r="B4891" t="s">
        <v>1198</v>
      </c>
      <c r="C4891">
        <f>INDEX(NationalTeams!B:B,MATCH(B4891,NationalTeams!C:C,0))</f>
        <v>429</v>
      </c>
      <c r="D4891" t="s">
        <v>1232</v>
      </c>
      <c r="E4891">
        <f>INDEX(TeamSports!B:B,MATCH(D4891,TeamSports!C:C,0))</f>
        <v>55</v>
      </c>
      <c r="F4891">
        <f>INDEX(RanksTable!AC:AC,MATCH(B4891,RanksTable!B:B,0))</f>
        <v>7</v>
      </c>
      <c r="H4891" t="str">
        <f t="shared" si="76"/>
        <v>INSERT INTO "TeamRanks" (team_id,team_sport_id,team_rank) VALUES (429,55,7);</v>
      </c>
    </row>
    <row r="4892" spans="2:8" x14ac:dyDescent="0.25">
      <c r="B4892" t="s">
        <v>1199</v>
      </c>
      <c r="C4892">
        <f>INDEX(NationalTeams!B:B,MATCH(B4892,NationalTeams!C:C,0))</f>
        <v>430</v>
      </c>
      <c r="D4892" t="s">
        <v>1232</v>
      </c>
      <c r="E4892">
        <f>INDEX(TeamSports!B:B,MATCH(D4892,TeamSports!C:C,0))</f>
        <v>55</v>
      </c>
      <c r="F4892">
        <f>INDEX(RanksTable!AC:AC,MATCH(B4892,RanksTable!B:B,0))</f>
        <v>7</v>
      </c>
      <c r="H4892" t="str">
        <f t="shared" si="76"/>
        <v>INSERT INTO "TeamRanks" (team_id,team_sport_id,team_rank) VALUES (430,55,7);</v>
      </c>
    </row>
    <row r="4893" spans="2:8" x14ac:dyDescent="0.25">
      <c r="B4893" t="s">
        <v>1200</v>
      </c>
      <c r="C4893">
        <f>INDEX(NationalTeams!B:B,MATCH(B4893,NationalTeams!C:C,0))</f>
        <v>431</v>
      </c>
      <c r="D4893" t="s">
        <v>1232</v>
      </c>
      <c r="E4893">
        <f>INDEX(TeamSports!B:B,MATCH(D4893,TeamSports!C:C,0))</f>
        <v>55</v>
      </c>
      <c r="F4893">
        <f>INDEX(RanksTable!AC:AC,MATCH(B4893,RanksTable!B:B,0))</f>
        <v>7</v>
      </c>
      <c r="H4893" t="str">
        <f t="shared" si="76"/>
        <v>INSERT INTO "TeamRanks" (team_id,team_sport_id,team_rank) VALUES (431,55,7);</v>
      </c>
    </row>
    <row r="4894" spans="2:8" x14ac:dyDescent="0.25">
      <c r="B4894" t="s">
        <v>1201</v>
      </c>
      <c r="C4894">
        <f>INDEX(NationalTeams!B:B,MATCH(B4894,NationalTeams!C:C,0))</f>
        <v>432</v>
      </c>
      <c r="D4894" t="s">
        <v>1232</v>
      </c>
      <c r="E4894">
        <f>INDEX(TeamSports!B:B,MATCH(D4894,TeamSports!C:C,0))</f>
        <v>55</v>
      </c>
      <c r="F4894">
        <f>INDEX(RanksTable!AC:AC,MATCH(B4894,RanksTable!B:B,0))</f>
        <v>7</v>
      </c>
      <c r="H4894" t="str">
        <f t="shared" si="76"/>
        <v>INSERT INTO "TeamRanks" (team_id,team_sport_id,team_rank) VALUES (432,55,7);</v>
      </c>
    </row>
    <row r="4895" spans="2:8" x14ac:dyDescent="0.25">
      <c r="B4895" t="s">
        <v>1202</v>
      </c>
      <c r="C4895">
        <f>INDEX(NationalTeams!B:B,MATCH(B4895,NationalTeams!C:C,0))</f>
        <v>433</v>
      </c>
      <c r="D4895" t="s">
        <v>1232</v>
      </c>
      <c r="E4895">
        <f>INDEX(TeamSports!B:B,MATCH(D4895,TeamSports!C:C,0))</f>
        <v>55</v>
      </c>
      <c r="F4895">
        <f>INDEX(RanksTable!AC:AC,MATCH(B4895,RanksTable!B:B,0))</f>
        <v>7</v>
      </c>
      <c r="H4895" t="str">
        <f t="shared" si="76"/>
        <v>INSERT INTO "TeamRanks" (team_id,team_sport_id,team_rank) VALUES (433,55,7);</v>
      </c>
    </row>
    <row r="4896" spans="2:8" x14ac:dyDescent="0.25">
      <c r="B4896" t="s">
        <v>1203</v>
      </c>
      <c r="C4896">
        <f>INDEX(NationalTeams!B:B,MATCH(B4896,NationalTeams!C:C,0))</f>
        <v>434</v>
      </c>
      <c r="D4896" t="s">
        <v>1232</v>
      </c>
      <c r="E4896">
        <f>INDEX(TeamSports!B:B,MATCH(D4896,TeamSports!C:C,0))</f>
        <v>55</v>
      </c>
      <c r="F4896">
        <f>INDEX(RanksTable!AC:AC,MATCH(B4896,RanksTable!B:B,0))</f>
        <v>7</v>
      </c>
      <c r="H4896" t="str">
        <f t="shared" si="76"/>
        <v>INSERT INTO "TeamRanks" (team_id,team_sport_id,team_rank) VALUES (434,55,7);</v>
      </c>
    </row>
    <row r="4897" spans="2:8" x14ac:dyDescent="0.25">
      <c r="B4897" t="s">
        <v>1204</v>
      </c>
      <c r="C4897">
        <f>INDEX(NationalTeams!B:B,MATCH(B4897,NationalTeams!C:C,0))</f>
        <v>435</v>
      </c>
      <c r="D4897" t="s">
        <v>1232</v>
      </c>
      <c r="E4897">
        <f>INDEX(TeamSports!B:B,MATCH(D4897,TeamSports!C:C,0))</f>
        <v>55</v>
      </c>
      <c r="F4897">
        <f>INDEX(RanksTable!AC:AC,MATCH(B4897,RanksTable!B:B,0))</f>
        <v>3</v>
      </c>
      <c r="H4897" t="str">
        <f t="shared" si="76"/>
        <v>INSERT INTO "TeamRanks" (team_id,team_sport_id,team_rank) VALUES (435,55,3);</v>
      </c>
    </row>
    <row r="4898" spans="2:8" x14ac:dyDescent="0.25">
      <c r="B4898" t="s">
        <v>1205</v>
      </c>
      <c r="C4898">
        <f>INDEX(NationalTeams!B:B,MATCH(B4898,NationalTeams!C:C,0))</f>
        <v>436</v>
      </c>
      <c r="D4898" t="s">
        <v>1232</v>
      </c>
      <c r="E4898">
        <f>INDEX(TeamSports!B:B,MATCH(D4898,TeamSports!C:C,0))</f>
        <v>55</v>
      </c>
      <c r="F4898">
        <f>INDEX(RanksTable!AC:AC,MATCH(B4898,RanksTable!B:B,0))</f>
        <v>7</v>
      </c>
      <c r="H4898" t="str">
        <f t="shared" si="76"/>
        <v>INSERT INTO "TeamRanks" (team_id,team_sport_id,team_rank) VALUES (436,55,7);</v>
      </c>
    </row>
    <row r="4899" spans="2:8" x14ac:dyDescent="0.25">
      <c r="B4899" t="s">
        <v>1206</v>
      </c>
      <c r="C4899">
        <f>INDEX(NationalTeams!B:B,MATCH(B4899,NationalTeams!C:C,0))</f>
        <v>437</v>
      </c>
      <c r="D4899" t="s">
        <v>1232</v>
      </c>
      <c r="E4899">
        <f>INDEX(TeamSports!B:B,MATCH(D4899,TeamSports!C:C,0))</f>
        <v>55</v>
      </c>
      <c r="F4899">
        <f>INDEX(RanksTable!AC:AC,MATCH(B4899,RanksTable!B:B,0))</f>
        <v>7</v>
      </c>
      <c r="H4899" t="str">
        <f t="shared" si="76"/>
        <v>INSERT INTO "TeamRanks" (team_id,team_sport_id,team_rank) VALUES (437,55,7);</v>
      </c>
    </row>
    <row r="4900" spans="2:8" x14ac:dyDescent="0.25">
      <c r="B4900" t="s">
        <v>1207</v>
      </c>
      <c r="C4900">
        <f>INDEX(NationalTeams!B:B,MATCH(B4900,NationalTeams!C:C,0))</f>
        <v>438</v>
      </c>
      <c r="D4900" t="s">
        <v>1232</v>
      </c>
      <c r="E4900">
        <f>INDEX(TeamSports!B:B,MATCH(D4900,TeamSports!C:C,0))</f>
        <v>55</v>
      </c>
      <c r="F4900">
        <f>INDEX(RanksTable!AC:AC,MATCH(B4900,RanksTable!B:B,0))</f>
        <v>7</v>
      </c>
      <c r="H4900" t="str">
        <f t="shared" si="76"/>
        <v>INSERT INTO "TeamRanks" (team_id,team_sport_id,team_rank) VALUES (438,55,7);</v>
      </c>
    </row>
    <row r="4901" spans="2:8" x14ac:dyDescent="0.25">
      <c r="B4901" t="s">
        <v>1208</v>
      </c>
      <c r="C4901">
        <f>INDEX(NationalTeams!B:B,MATCH(B4901,NationalTeams!C:C,0))</f>
        <v>439</v>
      </c>
      <c r="D4901" t="s">
        <v>1232</v>
      </c>
      <c r="E4901">
        <f>INDEX(TeamSports!B:B,MATCH(D4901,TeamSports!C:C,0))</f>
        <v>55</v>
      </c>
      <c r="F4901">
        <f>INDEX(RanksTable!AC:AC,MATCH(B4901,RanksTable!B:B,0))</f>
        <v>5</v>
      </c>
      <c r="H4901" t="str">
        <f t="shared" si="76"/>
        <v>INSERT INTO "TeamRanks" (team_id,team_sport_id,team_rank) VALUES (439,55,5);</v>
      </c>
    </row>
    <row r="4902" spans="2:8" x14ac:dyDescent="0.25">
      <c r="B4902" t="s">
        <v>1209</v>
      </c>
      <c r="C4902">
        <f>INDEX(NationalTeams!B:B,MATCH(B4902,NationalTeams!C:C,0))</f>
        <v>440</v>
      </c>
      <c r="D4902" t="s">
        <v>1232</v>
      </c>
      <c r="E4902">
        <f>INDEX(TeamSports!B:B,MATCH(D4902,TeamSports!C:C,0))</f>
        <v>55</v>
      </c>
      <c r="F4902">
        <f>INDEX(RanksTable!AC:AC,MATCH(B4902,RanksTable!B:B,0))</f>
        <v>4</v>
      </c>
      <c r="H4902" t="str">
        <f t="shared" si="76"/>
        <v>INSERT INTO "TeamRanks" (team_id,team_sport_id,team_rank) VALUES (440,55,4);</v>
      </c>
    </row>
    <row r="4903" spans="2:8" x14ac:dyDescent="0.25">
      <c r="B4903" t="s">
        <v>1210</v>
      </c>
      <c r="C4903">
        <f>INDEX(NationalTeams!B:B,MATCH(B4903,NationalTeams!C:C,0))</f>
        <v>441</v>
      </c>
      <c r="D4903" t="s">
        <v>1232</v>
      </c>
      <c r="E4903">
        <f>INDEX(TeamSports!B:B,MATCH(D4903,TeamSports!C:C,0))</f>
        <v>55</v>
      </c>
      <c r="F4903">
        <f>INDEX(RanksTable!AC:AC,MATCH(B4903,RanksTable!B:B,0))</f>
        <v>7</v>
      </c>
      <c r="H4903" t="str">
        <f t="shared" si="76"/>
        <v>INSERT INTO "TeamRanks" (team_id,team_sport_id,team_rank) VALUES (441,55,7);</v>
      </c>
    </row>
    <row r="4904" spans="2:8" x14ac:dyDescent="0.25">
      <c r="B4904" t="s">
        <v>1211</v>
      </c>
      <c r="C4904">
        <f>INDEX(NationalTeams!B:B,MATCH(B4904,NationalTeams!C:C,0))</f>
        <v>442</v>
      </c>
      <c r="D4904" t="s">
        <v>1232</v>
      </c>
      <c r="E4904">
        <f>INDEX(TeamSports!B:B,MATCH(D4904,TeamSports!C:C,0))</f>
        <v>55</v>
      </c>
      <c r="F4904">
        <f>INDEX(RanksTable!AC:AC,MATCH(B4904,RanksTable!B:B,0))</f>
        <v>7</v>
      </c>
      <c r="H4904" t="str">
        <f t="shared" si="76"/>
        <v>INSERT INTO "TeamRanks" (team_id,team_sport_id,team_rank) VALUES (442,55,7);</v>
      </c>
    </row>
    <row r="4905" spans="2:8" x14ac:dyDescent="0.25">
      <c r="B4905" t="s">
        <v>1212</v>
      </c>
      <c r="C4905">
        <f>INDEX(NationalTeams!B:B,MATCH(B4905,NationalTeams!C:C,0))</f>
        <v>443</v>
      </c>
      <c r="D4905" t="s">
        <v>1232</v>
      </c>
      <c r="E4905">
        <f>INDEX(TeamSports!B:B,MATCH(D4905,TeamSports!C:C,0))</f>
        <v>55</v>
      </c>
      <c r="F4905">
        <f>INDEX(RanksTable!AC:AC,MATCH(B4905,RanksTable!B:B,0))</f>
        <v>7</v>
      </c>
      <c r="H4905" t="str">
        <f t="shared" si="76"/>
        <v>INSERT INTO "TeamRanks" (team_id,team_sport_id,team_rank) VALUES (443,55,7);</v>
      </c>
    </row>
    <row r="4906" spans="2:8" x14ac:dyDescent="0.25">
      <c r="B4906" t="s">
        <v>1213</v>
      </c>
      <c r="C4906">
        <f>INDEX(NationalTeams!B:B,MATCH(B4906,NationalTeams!C:C,0))</f>
        <v>444</v>
      </c>
      <c r="D4906" t="s">
        <v>1232</v>
      </c>
      <c r="E4906">
        <f>INDEX(TeamSports!B:B,MATCH(D4906,TeamSports!C:C,0))</f>
        <v>55</v>
      </c>
      <c r="F4906">
        <f>INDEX(RanksTable!AC:AC,MATCH(B4906,RanksTable!B:B,0))</f>
        <v>7</v>
      </c>
      <c r="H4906" t="str">
        <f t="shared" si="76"/>
        <v>INSERT INTO "TeamRanks" (team_id,team_sport_id,team_rank) VALUES (444,55,7);</v>
      </c>
    </row>
    <row r="4907" spans="2:8" x14ac:dyDescent="0.25">
      <c r="B4907" t="s">
        <v>1214</v>
      </c>
      <c r="C4907">
        <f>INDEX(NationalTeams!B:B,MATCH(B4907,NationalTeams!C:C,0))</f>
        <v>445</v>
      </c>
      <c r="D4907" t="s">
        <v>1232</v>
      </c>
      <c r="E4907">
        <f>INDEX(TeamSports!B:B,MATCH(D4907,TeamSports!C:C,0))</f>
        <v>55</v>
      </c>
      <c r="F4907">
        <f>INDEX(RanksTable!AC:AC,MATCH(B4907,RanksTable!B:B,0))</f>
        <v>7</v>
      </c>
      <c r="H4907" t="str">
        <f t="shared" si="76"/>
        <v>INSERT INTO "TeamRanks" (team_id,team_sport_id,team_rank) VALUES (445,55,7);</v>
      </c>
    </row>
    <row r="4908" spans="2:8" x14ac:dyDescent="0.25">
      <c r="B4908" t="s">
        <v>1215</v>
      </c>
      <c r="C4908">
        <f>INDEX(NationalTeams!B:B,MATCH(B4908,NationalTeams!C:C,0))</f>
        <v>446</v>
      </c>
      <c r="D4908" t="s">
        <v>1232</v>
      </c>
      <c r="E4908">
        <f>INDEX(TeamSports!B:B,MATCH(D4908,TeamSports!C:C,0))</f>
        <v>55</v>
      </c>
      <c r="F4908">
        <f>INDEX(RanksTable!AC:AC,MATCH(B4908,RanksTable!B:B,0))</f>
        <v>7</v>
      </c>
      <c r="H4908" t="str">
        <f t="shared" si="76"/>
        <v>INSERT INTO "TeamRanks" (team_id,team_sport_id,team_rank) VALUES (446,55,7);</v>
      </c>
    </row>
    <row r="4909" spans="2:8" x14ac:dyDescent="0.25">
      <c r="B4909" t="s">
        <v>440</v>
      </c>
      <c r="C4909">
        <f>INDEX(NationalTeams!B:B,MATCH(B4909,NationalTeams!C:C,0))</f>
        <v>1</v>
      </c>
      <c r="D4909" t="s">
        <v>1249</v>
      </c>
      <c r="E4909">
        <f>INDEX(TeamSports!B:B,MATCH(D4909,TeamSports!C:C,0))</f>
        <v>34</v>
      </c>
      <c r="F4909">
        <f>INDEX(RanksTable!P:P,MATCH(B4909,RanksTable!B:B,0))</f>
        <v>7</v>
      </c>
      <c r="H4909" t="str">
        <f t="shared" si="76"/>
        <v>INSERT INTO "TeamRanks" (team_id,team_sport_id,team_rank) VALUES (1,34,7);</v>
      </c>
    </row>
    <row r="4910" spans="2:8" x14ac:dyDescent="0.25">
      <c r="B4910" t="s">
        <v>321</v>
      </c>
      <c r="C4910">
        <f>INDEX(NationalTeams!B:B,MATCH(B4910,NationalTeams!C:C,0))</f>
        <v>2</v>
      </c>
      <c r="D4910" t="s">
        <v>1249</v>
      </c>
      <c r="E4910">
        <f>INDEX(TeamSports!B:B,MATCH(D4910,TeamSports!C:C,0))</f>
        <v>34</v>
      </c>
      <c r="F4910">
        <f>INDEX(RanksTable!P:P,MATCH(B4910,RanksTable!B:B,0))</f>
        <v>7</v>
      </c>
      <c r="H4910" t="str">
        <f t="shared" si="76"/>
        <v>INSERT INTO "TeamRanks" (team_id,team_sport_id,team_rank) VALUES (2,34,7);</v>
      </c>
    </row>
    <row r="4911" spans="2:8" x14ac:dyDescent="0.25">
      <c r="B4911" t="s">
        <v>520</v>
      </c>
      <c r="C4911">
        <f>INDEX(NationalTeams!B:B,MATCH(B4911,NationalTeams!C:C,0))</f>
        <v>3</v>
      </c>
      <c r="D4911" t="s">
        <v>1249</v>
      </c>
      <c r="E4911">
        <f>INDEX(TeamSports!B:B,MATCH(D4911,TeamSports!C:C,0))</f>
        <v>34</v>
      </c>
      <c r="F4911">
        <f>INDEX(RanksTable!P:P,MATCH(B4911,RanksTable!B:B,0))</f>
        <v>7</v>
      </c>
      <c r="H4911" t="str">
        <f t="shared" si="76"/>
        <v>INSERT INTO "TeamRanks" (team_id,team_sport_id,team_rank) VALUES (3,34,7);</v>
      </c>
    </row>
    <row r="4912" spans="2:8" x14ac:dyDescent="0.25">
      <c r="B4912" t="s">
        <v>489</v>
      </c>
      <c r="C4912">
        <f>INDEX(NationalTeams!B:B,MATCH(B4912,NationalTeams!C:C,0))</f>
        <v>4</v>
      </c>
      <c r="D4912" t="s">
        <v>1249</v>
      </c>
      <c r="E4912">
        <f>INDEX(TeamSports!B:B,MATCH(D4912,TeamSports!C:C,0))</f>
        <v>34</v>
      </c>
      <c r="F4912">
        <f>INDEX(RanksTable!P:P,MATCH(B4912,RanksTable!B:B,0))</f>
        <v>2</v>
      </c>
      <c r="H4912" t="str">
        <f t="shared" si="76"/>
        <v>INSERT INTO "TeamRanks" (team_id,team_sport_id,team_rank) VALUES (4,34,2);</v>
      </c>
    </row>
    <row r="4913" spans="2:8" x14ac:dyDescent="0.25">
      <c r="B4913" t="s">
        <v>329</v>
      </c>
      <c r="C4913">
        <f>INDEX(NationalTeams!B:B,MATCH(B4913,NationalTeams!C:C,0))</f>
        <v>5</v>
      </c>
      <c r="D4913" t="s">
        <v>1249</v>
      </c>
      <c r="E4913">
        <f>INDEX(TeamSports!B:B,MATCH(D4913,TeamSports!C:C,0))</f>
        <v>34</v>
      </c>
      <c r="F4913">
        <f>INDEX(RanksTable!P:P,MATCH(B4913,RanksTable!B:B,0))</f>
        <v>7</v>
      </c>
      <c r="H4913" t="str">
        <f t="shared" si="76"/>
        <v>INSERT INTO "TeamRanks" (team_id,team_sport_id,team_rank) VALUES (5,34,7);</v>
      </c>
    </row>
    <row r="4914" spans="2:8" x14ac:dyDescent="0.25">
      <c r="B4914" t="s">
        <v>538</v>
      </c>
      <c r="C4914">
        <f>INDEX(NationalTeams!B:B,MATCH(B4914,NationalTeams!C:C,0))</f>
        <v>6</v>
      </c>
      <c r="D4914" t="s">
        <v>1249</v>
      </c>
      <c r="E4914">
        <f>INDEX(TeamSports!B:B,MATCH(D4914,TeamSports!C:C,0))</f>
        <v>34</v>
      </c>
      <c r="F4914">
        <f>INDEX(RanksTable!P:P,MATCH(B4914,RanksTable!B:B,0))</f>
        <v>7</v>
      </c>
      <c r="H4914" t="str">
        <f t="shared" si="76"/>
        <v>INSERT INTO "TeamRanks" (team_id,team_sport_id,team_rank) VALUES (6,34,7);</v>
      </c>
    </row>
    <row r="4915" spans="2:8" x14ac:dyDescent="0.25">
      <c r="B4915" t="s">
        <v>357</v>
      </c>
      <c r="C4915">
        <f>INDEX(NationalTeams!B:B,MATCH(B4915,NationalTeams!C:C,0))</f>
        <v>7</v>
      </c>
      <c r="D4915" t="s">
        <v>1249</v>
      </c>
      <c r="E4915">
        <f>INDEX(TeamSports!B:B,MATCH(D4915,TeamSports!C:C,0))</f>
        <v>34</v>
      </c>
      <c r="F4915">
        <f>INDEX(RanksTable!P:P,MATCH(B4915,RanksTable!B:B,0))</f>
        <v>7</v>
      </c>
      <c r="H4915" t="str">
        <f t="shared" si="76"/>
        <v>INSERT INTO "TeamRanks" (team_id,team_sport_id,team_rank) VALUES (7,34,7);</v>
      </c>
    </row>
    <row r="4916" spans="2:8" x14ac:dyDescent="0.25">
      <c r="B4916" t="s">
        <v>420</v>
      </c>
      <c r="C4916">
        <f>INDEX(NationalTeams!B:B,MATCH(B4916,NationalTeams!C:C,0))</f>
        <v>8</v>
      </c>
      <c r="D4916" t="s">
        <v>1249</v>
      </c>
      <c r="E4916">
        <f>INDEX(TeamSports!B:B,MATCH(D4916,TeamSports!C:C,0))</f>
        <v>34</v>
      </c>
      <c r="F4916">
        <f>INDEX(RanksTable!P:P,MATCH(B4916,RanksTable!B:B,0))</f>
        <v>7</v>
      </c>
      <c r="H4916" t="str">
        <f t="shared" si="76"/>
        <v>INSERT INTO "TeamRanks" (team_id,team_sport_id,team_rank) VALUES (8,34,7);</v>
      </c>
    </row>
    <row r="4917" spans="2:8" x14ac:dyDescent="0.25">
      <c r="B4917" t="s">
        <v>400</v>
      </c>
      <c r="C4917">
        <f>INDEX(NationalTeams!B:B,MATCH(B4917,NationalTeams!C:C,0))</f>
        <v>9</v>
      </c>
      <c r="D4917" t="s">
        <v>1249</v>
      </c>
      <c r="E4917">
        <f>INDEX(TeamSports!B:B,MATCH(D4917,TeamSports!C:C,0))</f>
        <v>34</v>
      </c>
      <c r="F4917">
        <f>INDEX(RanksTable!P:P,MATCH(B4917,RanksTable!B:B,0))</f>
        <v>7</v>
      </c>
      <c r="H4917" t="str">
        <f t="shared" si="76"/>
        <v>INSERT INTO "TeamRanks" (team_id,team_sport_id,team_rank) VALUES (9,34,7);</v>
      </c>
    </row>
    <row r="4918" spans="2:8" x14ac:dyDescent="0.25">
      <c r="B4918" t="s">
        <v>428</v>
      </c>
      <c r="C4918">
        <f>INDEX(NationalTeams!B:B,MATCH(B4918,NationalTeams!C:C,0))</f>
        <v>10</v>
      </c>
      <c r="D4918" t="s">
        <v>1249</v>
      </c>
      <c r="E4918">
        <f>INDEX(TeamSports!B:B,MATCH(D4918,TeamSports!C:C,0))</f>
        <v>34</v>
      </c>
      <c r="F4918">
        <f>INDEX(RanksTable!P:P,MATCH(B4918,RanksTable!B:B,0))</f>
        <v>6</v>
      </c>
      <c r="H4918" t="str">
        <f t="shared" si="76"/>
        <v>INSERT INTO "TeamRanks" (team_id,team_sport_id,team_rank) VALUES (10,34,6);</v>
      </c>
    </row>
    <row r="4919" spans="2:8" x14ac:dyDescent="0.25">
      <c r="B4919" t="s">
        <v>324</v>
      </c>
      <c r="C4919">
        <f>INDEX(NationalTeams!B:B,MATCH(B4919,NationalTeams!C:C,0))</f>
        <v>11</v>
      </c>
      <c r="D4919" t="s">
        <v>1249</v>
      </c>
      <c r="E4919">
        <f>INDEX(TeamSports!B:B,MATCH(D4919,TeamSports!C:C,0))</f>
        <v>34</v>
      </c>
      <c r="F4919">
        <f>INDEX(RanksTable!P:P,MATCH(B4919,RanksTable!B:B,0))</f>
        <v>4</v>
      </c>
      <c r="H4919" t="str">
        <f t="shared" si="76"/>
        <v>INSERT INTO "TeamRanks" (team_id,team_sport_id,team_rank) VALUES (11,34,4);</v>
      </c>
    </row>
    <row r="4920" spans="2:8" x14ac:dyDescent="0.25">
      <c r="B4920" t="s">
        <v>376</v>
      </c>
      <c r="C4920">
        <f>INDEX(NationalTeams!B:B,MATCH(B4920,NationalTeams!C:C,0))</f>
        <v>12</v>
      </c>
      <c r="D4920" t="s">
        <v>1249</v>
      </c>
      <c r="E4920">
        <f>INDEX(TeamSports!B:B,MATCH(D4920,TeamSports!C:C,0))</f>
        <v>34</v>
      </c>
      <c r="F4920">
        <f>INDEX(RanksTable!P:P,MATCH(B4920,RanksTable!B:B,0))</f>
        <v>3</v>
      </c>
      <c r="H4920" t="str">
        <f t="shared" si="76"/>
        <v>INSERT INTO "TeamRanks" (team_id,team_sport_id,team_rank) VALUES (12,34,3);</v>
      </c>
    </row>
    <row r="4921" spans="2:8" x14ac:dyDescent="0.25">
      <c r="B4921" t="s">
        <v>529</v>
      </c>
      <c r="C4921">
        <f>INDEX(NationalTeams!B:B,MATCH(B4921,NationalTeams!C:C,0))</f>
        <v>13</v>
      </c>
      <c r="D4921" t="s">
        <v>1249</v>
      </c>
      <c r="E4921">
        <f>INDEX(TeamSports!B:B,MATCH(D4921,TeamSports!C:C,0))</f>
        <v>34</v>
      </c>
      <c r="F4921">
        <f>INDEX(RanksTable!P:P,MATCH(B4921,RanksTable!B:B,0))</f>
        <v>7</v>
      </c>
      <c r="H4921" t="str">
        <f t="shared" si="76"/>
        <v>INSERT INTO "TeamRanks" (team_id,team_sport_id,team_rank) VALUES (13,34,7);</v>
      </c>
    </row>
    <row r="4922" spans="2:8" x14ac:dyDescent="0.25">
      <c r="B4922" t="s">
        <v>415</v>
      </c>
      <c r="C4922">
        <f>INDEX(NationalTeams!B:B,MATCH(B4922,NationalTeams!C:C,0))</f>
        <v>14</v>
      </c>
      <c r="D4922" t="s">
        <v>1249</v>
      </c>
      <c r="E4922">
        <f>INDEX(TeamSports!B:B,MATCH(D4922,TeamSports!C:C,0))</f>
        <v>34</v>
      </c>
      <c r="F4922">
        <f>INDEX(RanksTable!P:P,MATCH(B4922,RanksTable!B:B,0))</f>
        <v>7</v>
      </c>
      <c r="H4922" t="str">
        <f t="shared" si="76"/>
        <v>INSERT INTO "TeamRanks" (team_id,team_sport_id,team_rank) VALUES (14,34,7);</v>
      </c>
    </row>
    <row r="4923" spans="2:8" x14ac:dyDescent="0.25">
      <c r="B4923" t="s">
        <v>424</v>
      </c>
      <c r="C4923">
        <f>INDEX(NationalTeams!B:B,MATCH(B4923,NationalTeams!C:C,0))</f>
        <v>15</v>
      </c>
      <c r="D4923" t="s">
        <v>1249</v>
      </c>
      <c r="E4923">
        <f>INDEX(TeamSports!B:B,MATCH(D4923,TeamSports!C:C,0))</f>
        <v>34</v>
      </c>
      <c r="F4923">
        <f>INDEX(RanksTable!P:P,MATCH(B4923,RanksTable!B:B,0))</f>
        <v>7</v>
      </c>
      <c r="H4923" t="str">
        <f t="shared" si="76"/>
        <v>INSERT INTO "TeamRanks" (team_id,team_sport_id,team_rank) VALUES (15,34,7);</v>
      </c>
    </row>
    <row r="4924" spans="2:8" x14ac:dyDescent="0.25">
      <c r="B4924" t="s">
        <v>426</v>
      </c>
      <c r="C4924">
        <f>INDEX(NationalTeams!B:B,MATCH(B4924,NationalTeams!C:C,0))</f>
        <v>16</v>
      </c>
      <c r="D4924" t="s">
        <v>1249</v>
      </c>
      <c r="E4924">
        <f>INDEX(TeamSports!B:B,MATCH(D4924,TeamSports!C:C,0))</f>
        <v>34</v>
      </c>
      <c r="F4924">
        <f>INDEX(RanksTable!P:P,MATCH(B4924,RanksTable!B:B,0))</f>
        <v>2</v>
      </c>
      <c r="H4924" t="str">
        <f t="shared" si="76"/>
        <v>INSERT INTO "TeamRanks" (team_id,team_sport_id,team_rank) VALUES (16,34,2);</v>
      </c>
    </row>
    <row r="4925" spans="2:8" x14ac:dyDescent="0.25">
      <c r="B4925" t="s">
        <v>514</v>
      </c>
      <c r="C4925">
        <f>INDEX(NationalTeams!B:B,MATCH(B4925,NationalTeams!C:C,0))</f>
        <v>17</v>
      </c>
      <c r="D4925" t="s">
        <v>1249</v>
      </c>
      <c r="E4925">
        <f>INDEX(TeamSports!B:B,MATCH(D4925,TeamSports!C:C,0))</f>
        <v>34</v>
      </c>
      <c r="F4925">
        <f>INDEX(RanksTable!P:P,MATCH(B4925,RanksTable!B:B,0))</f>
        <v>5</v>
      </c>
      <c r="H4925" t="str">
        <f t="shared" si="76"/>
        <v>INSERT INTO "TeamRanks" (team_id,team_sport_id,team_rank) VALUES (17,34,5);</v>
      </c>
    </row>
    <row r="4926" spans="2:8" x14ac:dyDescent="0.25">
      <c r="B4926" t="s">
        <v>535</v>
      </c>
      <c r="C4926">
        <f>INDEX(NationalTeams!B:B,MATCH(B4926,NationalTeams!C:C,0))</f>
        <v>18</v>
      </c>
      <c r="D4926" t="s">
        <v>1249</v>
      </c>
      <c r="E4926">
        <f>INDEX(TeamSports!B:B,MATCH(D4926,TeamSports!C:C,0))</f>
        <v>34</v>
      </c>
      <c r="F4926">
        <f>INDEX(RanksTable!P:P,MATCH(B4926,RanksTable!B:B,0))</f>
        <v>7</v>
      </c>
      <c r="H4926" t="str">
        <f t="shared" si="76"/>
        <v>INSERT INTO "TeamRanks" (team_id,team_sport_id,team_rank) VALUES (18,34,7);</v>
      </c>
    </row>
    <row r="4927" spans="2:8" x14ac:dyDescent="0.25">
      <c r="B4927" t="s">
        <v>419</v>
      </c>
      <c r="C4927">
        <f>INDEX(NationalTeams!B:B,MATCH(B4927,NationalTeams!C:C,0))</f>
        <v>19</v>
      </c>
      <c r="D4927" t="s">
        <v>1249</v>
      </c>
      <c r="E4927">
        <f>INDEX(TeamSports!B:B,MATCH(D4927,TeamSports!C:C,0))</f>
        <v>34</v>
      </c>
      <c r="F4927">
        <f>INDEX(RanksTable!P:P,MATCH(B4927,RanksTable!B:B,0))</f>
        <v>7</v>
      </c>
      <c r="H4927" t="str">
        <f t="shared" si="76"/>
        <v>INSERT INTO "TeamRanks" (team_id,team_sport_id,team_rank) VALUES (19,34,7);</v>
      </c>
    </row>
    <row r="4928" spans="2:8" x14ac:dyDescent="0.25">
      <c r="B4928" t="s">
        <v>433</v>
      </c>
      <c r="C4928">
        <f>INDEX(NationalTeams!B:B,MATCH(B4928,NationalTeams!C:C,0))</f>
        <v>20</v>
      </c>
      <c r="D4928" t="s">
        <v>1249</v>
      </c>
      <c r="E4928">
        <f>INDEX(TeamSports!B:B,MATCH(D4928,TeamSports!C:C,0))</f>
        <v>34</v>
      </c>
      <c r="F4928">
        <f>INDEX(RanksTable!P:P,MATCH(B4928,RanksTable!B:B,0))</f>
        <v>7</v>
      </c>
      <c r="H4928" t="str">
        <f t="shared" si="76"/>
        <v>INSERT INTO "TeamRanks" (team_id,team_sport_id,team_rank) VALUES (20,34,7);</v>
      </c>
    </row>
    <row r="4929" spans="2:8" x14ac:dyDescent="0.25">
      <c r="B4929" t="s">
        <v>465</v>
      </c>
      <c r="C4929">
        <f>INDEX(NationalTeams!B:B,MATCH(B4929,NationalTeams!C:C,0))</f>
        <v>21</v>
      </c>
      <c r="D4929" t="s">
        <v>1249</v>
      </c>
      <c r="E4929">
        <f>INDEX(TeamSports!B:B,MATCH(D4929,TeamSports!C:C,0))</f>
        <v>34</v>
      </c>
      <c r="F4929">
        <f>INDEX(RanksTable!P:P,MATCH(B4929,RanksTable!B:B,0))</f>
        <v>7</v>
      </c>
      <c r="H4929" t="str">
        <f t="shared" si="76"/>
        <v>INSERT INTO "TeamRanks" (team_id,team_sport_id,team_rank) VALUES (21,34,7);</v>
      </c>
    </row>
    <row r="4930" spans="2:8" x14ac:dyDescent="0.25">
      <c r="B4930" t="s">
        <v>408</v>
      </c>
      <c r="C4930">
        <f>INDEX(NationalTeams!B:B,MATCH(B4930,NationalTeams!C:C,0))</f>
        <v>22</v>
      </c>
      <c r="D4930" t="s">
        <v>1249</v>
      </c>
      <c r="E4930">
        <f>INDEX(TeamSports!B:B,MATCH(D4930,TeamSports!C:C,0))</f>
        <v>34</v>
      </c>
      <c r="F4930">
        <f>INDEX(RanksTable!P:P,MATCH(B4930,RanksTable!B:B,0))</f>
        <v>6</v>
      </c>
      <c r="H4930" t="str">
        <f t="shared" si="76"/>
        <v>INSERT INTO "TeamRanks" (team_id,team_sport_id,team_rank) VALUES (22,34,6);</v>
      </c>
    </row>
    <row r="4931" spans="2:8" x14ac:dyDescent="0.25">
      <c r="B4931" t="s">
        <v>505</v>
      </c>
      <c r="C4931">
        <f>INDEX(NationalTeams!B:B,MATCH(B4931,NationalTeams!C:C,0))</f>
        <v>23</v>
      </c>
      <c r="D4931" t="s">
        <v>1249</v>
      </c>
      <c r="E4931">
        <f>INDEX(TeamSports!B:B,MATCH(D4931,TeamSports!C:C,0))</f>
        <v>34</v>
      </c>
      <c r="F4931">
        <f>INDEX(RanksTable!P:P,MATCH(B4931,RanksTable!B:B,0))</f>
        <v>3</v>
      </c>
      <c r="H4931" t="str">
        <f t="shared" si="76"/>
        <v>INSERT INTO "TeamRanks" (team_id,team_sport_id,team_rank) VALUES (23,34,3);</v>
      </c>
    </row>
    <row r="4932" spans="2:8" x14ac:dyDescent="0.25">
      <c r="B4932" t="s">
        <v>334</v>
      </c>
      <c r="C4932">
        <f>INDEX(NationalTeams!B:B,MATCH(B4932,NationalTeams!C:C,0))</f>
        <v>24</v>
      </c>
      <c r="D4932" t="s">
        <v>1249</v>
      </c>
      <c r="E4932">
        <f>INDEX(TeamSports!B:B,MATCH(D4932,TeamSports!C:C,0))</f>
        <v>34</v>
      </c>
      <c r="F4932">
        <f>INDEX(RanksTable!P:P,MATCH(B4932,RanksTable!B:B,0))</f>
        <v>7</v>
      </c>
      <c r="H4932" t="str">
        <f t="shared" ref="H4932:H4995" si="77">_xlfn.CONCAT($H$1,$L$1,$C$1,$L$1," ",$J$1,$C$2,$N$1,$E$2,$N$1,$F$2,$K$1,$I$1,$J$1,C4932,$N$1,E4932,$N$1,F4932,$K$1,$O$1)</f>
        <v>INSERT INTO "TeamRanks" (team_id,team_sport_id,team_rank) VALUES (24,34,7);</v>
      </c>
    </row>
    <row r="4933" spans="2:8" x14ac:dyDescent="0.25">
      <c r="B4933" t="s">
        <v>337</v>
      </c>
      <c r="C4933">
        <f>INDEX(NationalTeams!B:B,MATCH(B4933,NationalTeams!C:C,0))</f>
        <v>25</v>
      </c>
      <c r="D4933" t="s">
        <v>1249</v>
      </c>
      <c r="E4933">
        <f>INDEX(TeamSports!B:B,MATCH(D4933,TeamSports!C:C,0))</f>
        <v>34</v>
      </c>
      <c r="F4933">
        <f>INDEX(RanksTable!P:P,MATCH(B4933,RanksTable!B:B,0))</f>
        <v>4</v>
      </c>
      <c r="H4933" t="str">
        <f t="shared" si="77"/>
        <v>INSERT INTO "TeamRanks" (team_id,team_sport_id,team_rank) VALUES (25,34,4);</v>
      </c>
    </row>
    <row r="4934" spans="2:8" x14ac:dyDescent="0.25">
      <c r="B4934" t="s">
        <v>403</v>
      </c>
      <c r="C4934">
        <f>INDEX(NationalTeams!B:B,MATCH(B4934,NationalTeams!C:C,0))</f>
        <v>26</v>
      </c>
      <c r="D4934" t="s">
        <v>1249</v>
      </c>
      <c r="E4934">
        <f>INDEX(TeamSports!B:B,MATCH(D4934,TeamSports!C:C,0))</f>
        <v>34</v>
      </c>
      <c r="F4934">
        <f>INDEX(RanksTable!P:P,MATCH(B4934,RanksTable!B:B,0))</f>
        <v>7</v>
      </c>
      <c r="H4934" t="str">
        <f t="shared" si="77"/>
        <v>INSERT INTO "TeamRanks" (team_id,team_sport_id,team_rank) VALUES (26,34,7);</v>
      </c>
    </row>
    <row r="4935" spans="2:8" x14ac:dyDescent="0.25">
      <c r="B4935" t="s">
        <v>525</v>
      </c>
      <c r="C4935">
        <f>INDEX(NationalTeams!B:B,MATCH(B4935,NationalTeams!C:C,0))</f>
        <v>27</v>
      </c>
      <c r="D4935" t="s">
        <v>1249</v>
      </c>
      <c r="E4935">
        <f>INDEX(TeamSports!B:B,MATCH(D4935,TeamSports!C:C,0))</f>
        <v>34</v>
      </c>
      <c r="F4935">
        <f>INDEX(RanksTable!P:P,MATCH(B4935,RanksTable!B:B,0))</f>
        <v>7</v>
      </c>
      <c r="H4935" t="str">
        <f t="shared" si="77"/>
        <v>INSERT INTO "TeamRanks" (team_id,team_sport_id,team_rank) VALUES (27,34,7);</v>
      </c>
    </row>
    <row r="4936" spans="2:8" x14ac:dyDescent="0.25">
      <c r="B4936" t="s">
        <v>453</v>
      </c>
      <c r="C4936">
        <f>INDEX(NationalTeams!B:B,MATCH(B4936,NationalTeams!C:C,0))</f>
        <v>28</v>
      </c>
      <c r="D4936" t="s">
        <v>1249</v>
      </c>
      <c r="E4936">
        <f>INDEX(TeamSports!B:B,MATCH(D4936,TeamSports!C:C,0))</f>
        <v>34</v>
      </c>
      <c r="F4936">
        <f>INDEX(RanksTable!P:P,MATCH(B4936,RanksTable!B:B,0))</f>
        <v>7</v>
      </c>
      <c r="H4936" t="str">
        <f t="shared" si="77"/>
        <v>INSERT INTO "TeamRanks" (team_id,team_sport_id,team_rank) VALUES (28,34,7);</v>
      </c>
    </row>
    <row r="4937" spans="2:8" x14ac:dyDescent="0.25">
      <c r="B4937" t="s">
        <v>353</v>
      </c>
      <c r="C4937">
        <f>INDEX(NationalTeams!B:B,MATCH(B4937,NationalTeams!C:C,0))</f>
        <v>29</v>
      </c>
      <c r="D4937" t="s">
        <v>1249</v>
      </c>
      <c r="E4937">
        <f>INDEX(TeamSports!B:B,MATCH(D4937,TeamSports!C:C,0))</f>
        <v>34</v>
      </c>
      <c r="F4937">
        <f>INDEX(RanksTable!P:P,MATCH(B4937,RanksTable!B:B,0))</f>
        <v>7</v>
      </c>
      <c r="H4937" t="str">
        <f t="shared" si="77"/>
        <v>INSERT INTO "TeamRanks" (team_id,team_sport_id,team_rank) VALUES (29,34,7);</v>
      </c>
    </row>
    <row r="4938" spans="2:8" x14ac:dyDescent="0.25">
      <c r="B4938" t="s">
        <v>516</v>
      </c>
      <c r="C4938">
        <f>INDEX(NationalTeams!B:B,MATCH(B4938,NationalTeams!C:C,0))</f>
        <v>30</v>
      </c>
      <c r="D4938" t="s">
        <v>1249</v>
      </c>
      <c r="E4938">
        <f>INDEX(TeamSports!B:B,MATCH(D4938,TeamSports!C:C,0))</f>
        <v>34</v>
      </c>
      <c r="F4938">
        <f>INDEX(RanksTable!P:P,MATCH(B4938,RanksTable!B:B,0))</f>
        <v>7</v>
      </c>
      <c r="H4938" t="str">
        <f t="shared" si="77"/>
        <v>INSERT INTO "TeamRanks" (team_id,team_sport_id,team_rank) VALUES (30,34,7);</v>
      </c>
    </row>
    <row r="4939" spans="2:8" x14ac:dyDescent="0.25">
      <c r="B4939" t="s">
        <v>340</v>
      </c>
      <c r="C4939">
        <f>INDEX(NationalTeams!B:B,MATCH(B4939,NationalTeams!C:C,0))</f>
        <v>31</v>
      </c>
      <c r="D4939" t="s">
        <v>1249</v>
      </c>
      <c r="E4939">
        <f>INDEX(TeamSports!B:B,MATCH(D4939,TeamSports!C:C,0))</f>
        <v>34</v>
      </c>
      <c r="F4939">
        <f>INDEX(RanksTable!P:P,MATCH(B4939,RanksTable!B:B,0))</f>
        <v>7</v>
      </c>
      <c r="H4939" t="str">
        <f t="shared" si="77"/>
        <v>INSERT INTO "TeamRanks" (team_id,team_sport_id,team_rank) VALUES (31,34,7);</v>
      </c>
    </row>
    <row r="4940" spans="2:8" x14ac:dyDescent="0.25">
      <c r="B4940" t="s">
        <v>327</v>
      </c>
      <c r="C4940">
        <f>INDEX(NationalTeams!B:B,MATCH(B4940,NationalTeams!C:C,0))</f>
        <v>32</v>
      </c>
      <c r="D4940" t="s">
        <v>1249</v>
      </c>
      <c r="E4940">
        <f>INDEX(TeamSports!B:B,MATCH(D4940,TeamSports!C:C,0))</f>
        <v>34</v>
      </c>
      <c r="F4940">
        <f>INDEX(RanksTable!P:P,MATCH(B4940,RanksTable!B:B,0))</f>
        <v>1</v>
      </c>
      <c r="H4940" t="str">
        <f t="shared" si="77"/>
        <v>INSERT INTO "TeamRanks" (team_id,team_sport_id,team_rank) VALUES (32,34,1);</v>
      </c>
    </row>
    <row r="4941" spans="2:8" x14ac:dyDescent="0.25">
      <c r="B4941" t="s">
        <v>478</v>
      </c>
      <c r="C4941">
        <f>INDEX(NationalTeams!B:B,MATCH(B4941,NationalTeams!C:C,0))</f>
        <v>33</v>
      </c>
      <c r="D4941" t="s">
        <v>1249</v>
      </c>
      <c r="E4941">
        <f>INDEX(TeamSports!B:B,MATCH(D4941,TeamSports!C:C,0))</f>
        <v>34</v>
      </c>
      <c r="F4941">
        <f>INDEX(RanksTable!P:P,MATCH(B4941,RanksTable!B:B,0))</f>
        <v>7</v>
      </c>
      <c r="H4941" t="str">
        <f t="shared" si="77"/>
        <v>INSERT INTO "TeamRanks" (team_id,team_sport_id,team_rank) VALUES (33,34,7);</v>
      </c>
    </row>
    <row r="4942" spans="2:8" x14ac:dyDescent="0.25">
      <c r="B4942" t="s">
        <v>510</v>
      </c>
      <c r="C4942">
        <f>INDEX(NationalTeams!B:B,MATCH(B4942,NationalTeams!C:C,0))</f>
        <v>34</v>
      </c>
      <c r="D4942" t="s">
        <v>1249</v>
      </c>
      <c r="E4942">
        <f>INDEX(TeamSports!B:B,MATCH(D4942,TeamSports!C:C,0))</f>
        <v>34</v>
      </c>
      <c r="F4942">
        <f>INDEX(RanksTable!P:P,MATCH(B4942,RanksTable!B:B,0))</f>
        <v>7</v>
      </c>
      <c r="H4942" t="str">
        <f t="shared" si="77"/>
        <v>INSERT INTO "TeamRanks" (team_id,team_sport_id,team_rank) VALUES (34,34,7);</v>
      </c>
    </row>
    <row r="4943" spans="2:8" x14ac:dyDescent="0.25">
      <c r="B4943" t="s">
        <v>366</v>
      </c>
      <c r="C4943">
        <f>INDEX(NationalTeams!B:B,MATCH(B4943,NationalTeams!C:C,0))</f>
        <v>35</v>
      </c>
      <c r="D4943" t="s">
        <v>1249</v>
      </c>
      <c r="E4943">
        <f>INDEX(TeamSports!B:B,MATCH(D4943,TeamSports!C:C,0))</f>
        <v>34</v>
      </c>
      <c r="F4943">
        <f>INDEX(RanksTable!P:P,MATCH(B4943,RanksTable!B:B,0))</f>
        <v>7</v>
      </c>
      <c r="H4943" t="str">
        <f t="shared" si="77"/>
        <v>INSERT INTO "TeamRanks" (team_id,team_sport_id,team_rank) VALUES (35,34,7);</v>
      </c>
    </row>
    <row r="4944" spans="2:8" x14ac:dyDescent="0.25">
      <c r="B4944" t="s">
        <v>341</v>
      </c>
      <c r="C4944">
        <f>INDEX(NationalTeams!B:B,MATCH(B4944,NationalTeams!C:C,0))</f>
        <v>36</v>
      </c>
      <c r="D4944" t="s">
        <v>1249</v>
      </c>
      <c r="E4944">
        <f>INDEX(TeamSports!B:B,MATCH(D4944,TeamSports!C:C,0))</f>
        <v>34</v>
      </c>
      <c r="F4944">
        <f>INDEX(RanksTable!P:P,MATCH(B4944,RanksTable!B:B,0))</f>
        <v>7</v>
      </c>
      <c r="H4944" t="str">
        <f t="shared" si="77"/>
        <v>INSERT INTO "TeamRanks" (team_id,team_sport_id,team_rank) VALUES (36,34,7);</v>
      </c>
    </row>
    <row r="4945" spans="2:8" x14ac:dyDescent="0.25">
      <c r="B4945" t="s">
        <v>454</v>
      </c>
      <c r="C4945">
        <f>INDEX(NationalTeams!B:B,MATCH(B4945,NationalTeams!C:C,0))</f>
        <v>37</v>
      </c>
      <c r="D4945" t="s">
        <v>1249</v>
      </c>
      <c r="E4945">
        <f>INDEX(TeamSports!B:B,MATCH(D4945,TeamSports!C:C,0))</f>
        <v>34</v>
      </c>
      <c r="F4945">
        <f>INDEX(RanksTable!P:P,MATCH(B4945,RanksTable!B:B,0))</f>
        <v>7</v>
      </c>
      <c r="H4945" t="str">
        <f t="shared" si="77"/>
        <v>INSERT INTO "TeamRanks" (team_id,team_sport_id,team_rank) VALUES (37,34,7);</v>
      </c>
    </row>
    <row r="4946" spans="2:8" x14ac:dyDescent="0.25">
      <c r="B4946" t="s">
        <v>371</v>
      </c>
      <c r="C4946">
        <f>INDEX(NationalTeams!B:B,MATCH(B4946,NationalTeams!C:C,0))</f>
        <v>38</v>
      </c>
      <c r="D4946" t="s">
        <v>1249</v>
      </c>
      <c r="E4946">
        <f>INDEX(TeamSports!B:B,MATCH(D4946,TeamSports!C:C,0))</f>
        <v>34</v>
      </c>
      <c r="F4946">
        <f>INDEX(RanksTable!P:P,MATCH(B4946,RanksTable!B:B,0))</f>
        <v>7</v>
      </c>
      <c r="H4946" t="str">
        <f t="shared" si="77"/>
        <v>INSERT INTO "TeamRanks" (team_id,team_sport_id,team_rank) VALUES (38,34,7);</v>
      </c>
    </row>
    <row r="4947" spans="2:8" x14ac:dyDescent="0.25">
      <c r="B4947" t="s">
        <v>462</v>
      </c>
      <c r="C4947">
        <f>INDEX(NationalTeams!B:B,MATCH(B4947,NationalTeams!C:C,0))</f>
        <v>39</v>
      </c>
      <c r="D4947" t="s">
        <v>1249</v>
      </c>
      <c r="E4947">
        <f>INDEX(TeamSports!B:B,MATCH(D4947,TeamSports!C:C,0))</f>
        <v>34</v>
      </c>
      <c r="F4947">
        <f>INDEX(RanksTable!P:P,MATCH(B4947,RanksTable!B:B,0))</f>
        <v>7</v>
      </c>
      <c r="H4947" t="str">
        <f t="shared" si="77"/>
        <v>INSERT INTO "TeamRanks" (team_id,team_sport_id,team_rank) VALUES (39,34,7);</v>
      </c>
    </row>
    <row r="4948" spans="2:8" x14ac:dyDescent="0.25">
      <c r="B4948" t="s">
        <v>322</v>
      </c>
      <c r="C4948">
        <f>INDEX(NationalTeams!B:B,MATCH(B4948,NationalTeams!C:C,0))</f>
        <v>40</v>
      </c>
      <c r="D4948" t="s">
        <v>1249</v>
      </c>
      <c r="E4948">
        <f>INDEX(TeamSports!B:B,MATCH(D4948,TeamSports!C:C,0))</f>
        <v>34</v>
      </c>
      <c r="F4948">
        <f>INDEX(RanksTable!P:P,MATCH(B4948,RanksTable!B:B,0))</f>
        <v>4</v>
      </c>
      <c r="H4948" t="str">
        <f t="shared" si="77"/>
        <v>INSERT INTO "TeamRanks" (team_id,team_sport_id,team_rank) VALUES (40,34,4);</v>
      </c>
    </row>
    <row r="4949" spans="2:8" x14ac:dyDescent="0.25">
      <c r="B4949" t="s">
        <v>355</v>
      </c>
      <c r="C4949">
        <f>INDEX(NationalTeams!B:B,MATCH(B4949,NationalTeams!C:C,0))</f>
        <v>41</v>
      </c>
      <c r="D4949" t="s">
        <v>1249</v>
      </c>
      <c r="E4949">
        <f>INDEX(TeamSports!B:B,MATCH(D4949,TeamSports!C:C,0))</f>
        <v>34</v>
      </c>
      <c r="F4949">
        <f>INDEX(RanksTable!P:P,MATCH(B4949,RanksTable!B:B,0))</f>
        <v>3</v>
      </c>
      <c r="H4949" t="str">
        <f t="shared" si="77"/>
        <v>INSERT INTO "TeamRanks" (team_id,team_sport_id,team_rank) VALUES (41,34,3);</v>
      </c>
    </row>
    <row r="4950" spans="2:8" x14ac:dyDescent="0.25">
      <c r="B4950" t="s">
        <v>344</v>
      </c>
      <c r="C4950">
        <f>INDEX(NationalTeams!B:B,MATCH(B4950,NationalTeams!C:C,0))</f>
        <v>42</v>
      </c>
      <c r="D4950" t="s">
        <v>1249</v>
      </c>
      <c r="E4950">
        <f>INDEX(TeamSports!B:B,MATCH(D4950,TeamSports!C:C,0))</f>
        <v>34</v>
      </c>
      <c r="F4950">
        <f>INDEX(RanksTable!P:P,MATCH(B4950,RanksTable!B:B,0))</f>
        <v>7</v>
      </c>
      <c r="H4950" t="str">
        <f t="shared" si="77"/>
        <v>INSERT INTO "TeamRanks" (team_id,team_sport_id,team_rank) VALUES (42,34,7);</v>
      </c>
    </row>
    <row r="4951" spans="2:8" x14ac:dyDescent="0.25">
      <c r="B4951" t="s">
        <v>330</v>
      </c>
      <c r="C4951">
        <f>INDEX(NationalTeams!B:B,MATCH(B4951,NationalTeams!C:C,0))</f>
        <v>43</v>
      </c>
      <c r="D4951" t="s">
        <v>1249</v>
      </c>
      <c r="E4951">
        <f>INDEX(TeamSports!B:B,MATCH(D4951,TeamSports!C:C,0))</f>
        <v>34</v>
      </c>
      <c r="F4951">
        <f>INDEX(RanksTable!P:P,MATCH(B4951,RanksTable!B:B,0))</f>
        <v>3</v>
      </c>
      <c r="H4951" t="str">
        <f t="shared" si="77"/>
        <v>INSERT INTO "TeamRanks" (team_id,team_sport_id,team_rank) VALUES (43,34,3);</v>
      </c>
    </row>
    <row r="4952" spans="2:8" x14ac:dyDescent="0.25">
      <c r="B4952" t="s">
        <v>429</v>
      </c>
      <c r="C4952">
        <f>INDEX(NationalTeams!B:B,MATCH(B4952,NationalTeams!C:C,0))</f>
        <v>44</v>
      </c>
      <c r="D4952" t="s">
        <v>1249</v>
      </c>
      <c r="E4952">
        <f>INDEX(TeamSports!B:B,MATCH(D4952,TeamSports!C:C,0))</f>
        <v>34</v>
      </c>
      <c r="F4952">
        <f>INDEX(RanksTable!P:P,MATCH(B4952,RanksTable!B:B,0))</f>
        <v>1</v>
      </c>
      <c r="H4952" t="str">
        <f t="shared" si="77"/>
        <v>INSERT INTO "TeamRanks" (team_id,team_sport_id,team_rank) VALUES (44,34,1);</v>
      </c>
    </row>
    <row r="4953" spans="2:8" x14ac:dyDescent="0.25">
      <c r="B4953" t="s">
        <v>534</v>
      </c>
      <c r="C4953">
        <f>INDEX(NationalTeams!B:B,MATCH(B4953,NationalTeams!C:C,0))</f>
        <v>45</v>
      </c>
      <c r="D4953" t="s">
        <v>1249</v>
      </c>
      <c r="E4953">
        <f>INDEX(TeamSports!B:B,MATCH(D4953,TeamSports!C:C,0))</f>
        <v>34</v>
      </c>
      <c r="F4953">
        <f>INDEX(RanksTable!P:P,MATCH(B4953,RanksTable!B:B,0))</f>
        <v>7</v>
      </c>
      <c r="H4953" t="str">
        <f t="shared" si="77"/>
        <v>INSERT INTO "TeamRanks" (team_id,team_sport_id,team_rank) VALUES (45,34,7);</v>
      </c>
    </row>
    <row r="4954" spans="2:8" x14ac:dyDescent="0.25">
      <c r="B4954" t="s">
        <v>328</v>
      </c>
      <c r="C4954">
        <f>INDEX(NationalTeams!B:B,MATCH(B4954,NationalTeams!C:C,0))</f>
        <v>46</v>
      </c>
      <c r="D4954" t="s">
        <v>1249</v>
      </c>
      <c r="E4954">
        <f>INDEX(TeamSports!B:B,MATCH(D4954,TeamSports!C:C,0))</f>
        <v>34</v>
      </c>
      <c r="F4954">
        <f>INDEX(RanksTable!P:P,MATCH(B4954,RanksTable!B:B,0))</f>
        <v>5</v>
      </c>
      <c r="H4954" t="str">
        <f t="shared" si="77"/>
        <v>INSERT INTO "TeamRanks" (team_id,team_sport_id,team_rank) VALUES (46,34,5);</v>
      </c>
    </row>
    <row r="4955" spans="2:8" x14ac:dyDescent="0.25">
      <c r="B4955" t="s">
        <v>368</v>
      </c>
      <c r="C4955">
        <f>INDEX(NationalTeams!B:B,MATCH(B4955,NationalTeams!C:C,0))</f>
        <v>47</v>
      </c>
      <c r="D4955" t="s">
        <v>1249</v>
      </c>
      <c r="E4955">
        <f>INDEX(TeamSports!B:B,MATCH(D4955,TeamSports!C:C,0))</f>
        <v>34</v>
      </c>
      <c r="F4955">
        <f>INDEX(RanksTable!P:P,MATCH(B4955,RanksTable!B:B,0))</f>
        <v>7</v>
      </c>
      <c r="H4955" t="str">
        <f t="shared" si="77"/>
        <v>INSERT INTO "TeamRanks" (team_id,team_sport_id,team_rank) VALUES (47,34,7);</v>
      </c>
    </row>
    <row r="4956" spans="2:8" x14ac:dyDescent="0.25">
      <c r="B4956" t="s">
        <v>369</v>
      </c>
      <c r="C4956">
        <f>INDEX(NationalTeams!B:B,MATCH(B4956,NationalTeams!C:C,0))</f>
        <v>48</v>
      </c>
      <c r="D4956" t="s">
        <v>1249</v>
      </c>
      <c r="E4956">
        <f>INDEX(TeamSports!B:B,MATCH(D4956,TeamSports!C:C,0))</f>
        <v>34</v>
      </c>
      <c r="F4956">
        <f>INDEX(RanksTable!P:P,MATCH(B4956,RanksTable!B:B,0))</f>
        <v>6</v>
      </c>
      <c r="H4956" t="str">
        <f t="shared" si="77"/>
        <v>INSERT INTO "TeamRanks" (team_id,team_sport_id,team_rank) VALUES (48,34,6);</v>
      </c>
    </row>
    <row r="4957" spans="2:8" x14ac:dyDescent="0.25">
      <c r="B4957" t="s">
        <v>447</v>
      </c>
      <c r="C4957">
        <f>INDEX(NationalTeams!B:B,MATCH(B4957,NationalTeams!C:C,0))</f>
        <v>49</v>
      </c>
      <c r="D4957" t="s">
        <v>1249</v>
      </c>
      <c r="E4957">
        <f>INDEX(TeamSports!B:B,MATCH(D4957,TeamSports!C:C,0))</f>
        <v>34</v>
      </c>
      <c r="F4957">
        <f>INDEX(RanksTable!P:P,MATCH(B4957,RanksTable!B:B,0))</f>
        <v>7</v>
      </c>
      <c r="H4957" t="str">
        <f t="shared" si="77"/>
        <v>INSERT INTO "TeamRanks" (team_id,team_sport_id,team_rank) VALUES (49,34,7);</v>
      </c>
    </row>
    <row r="4958" spans="2:8" x14ac:dyDescent="0.25">
      <c r="B4958" t="s">
        <v>425</v>
      </c>
      <c r="C4958">
        <f>INDEX(NationalTeams!B:B,MATCH(B4958,NationalTeams!C:C,0))</f>
        <v>50</v>
      </c>
      <c r="D4958" t="s">
        <v>1249</v>
      </c>
      <c r="E4958">
        <f>INDEX(TeamSports!B:B,MATCH(D4958,TeamSports!C:C,0))</f>
        <v>34</v>
      </c>
      <c r="F4958">
        <f>INDEX(RanksTable!P:P,MATCH(B4958,RanksTable!B:B,0))</f>
        <v>2</v>
      </c>
      <c r="H4958" t="str">
        <f t="shared" si="77"/>
        <v>INSERT INTO "TeamRanks" (team_id,team_sport_id,team_rank) VALUES (50,34,2);</v>
      </c>
    </row>
    <row r="4959" spans="2:8" x14ac:dyDescent="0.25">
      <c r="B4959" t="s">
        <v>323</v>
      </c>
      <c r="C4959">
        <f>INDEX(NationalTeams!B:B,MATCH(B4959,NationalTeams!C:C,0))</f>
        <v>51</v>
      </c>
      <c r="D4959" t="s">
        <v>1249</v>
      </c>
      <c r="E4959">
        <f>INDEX(TeamSports!B:B,MATCH(D4959,TeamSports!C:C,0))</f>
        <v>34</v>
      </c>
      <c r="F4959">
        <f>INDEX(RanksTable!P:P,MATCH(B4959,RanksTable!B:B,0))</f>
        <v>5</v>
      </c>
      <c r="H4959" t="str">
        <f t="shared" si="77"/>
        <v>INSERT INTO "TeamRanks" (team_id,team_sport_id,team_rank) VALUES (51,34,5);</v>
      </c>
    </row>
    <row r="4960" spans="2:8" x14ac:dyDescent="0.25">
      <c r="B4960" t="s">
        <v>354</v>
      </c>
      <c r="C4960">
        <f>INDEX(NationalTeams!B:B,MATCH(B4960,NationalTeams!C:C,0))</f>
        <v>52</v>
      </c>
      <c r="D4960" t="s">
        <v>1249</v>
      </c>
      <c r="E4960">
        <f>INDEX(TeamSports!B:B,MATCH(D4960,TeamSports!C:C,0))</f>
        <v>34</v>
      </c>
      <c r="F4960">
        <f>INDEX(RanksTable!P:P,MATCH(B4960,RanksTable!B:B,0))</f>
        <v>6</v>
      </c>
      <c r="H4960" t="str">
        <f t="shared" si="77"/>
        <v>INSERT INTO "TeamRanks" (team_id,team_sport_id,team_rank) VALUES (52,34,6);</v>
      </c>
    </row>
    <row r="4961" spans="2:8" x14ac:dyDescent="0.25">
      <c r="B4961" t="s">
        <v>498</v>
      </c>
      <c r="C4961">
        <f>INDEX(NationalTeams!B:B,MATCH(B4961,NationalTeams!C:C,0))</f>
        <v>53</v>
      </c>
      <c r="D4961" t="s">
        <v>1249</v>
      </c>
      <c r="E4961">
        <f>INDEX(TeamSports!B:B,MATCH(D4961,TeamSports!C:C,0))</f>
        <v>34</v>
      </c>
      <c r="F4961">
        <f>INDEX(RanksTable!P:P,MATCH(B4961,RanksTable!B:B,0))</f>
        <v>2</v>
      </c>
      <c r="H4961" t="str">
        <f t="shared" si="77"/>
        <v>INSERT INTO "TeamRanks" (team_id,team_sport_id,team_rank) VALUES (53,34,2);</v>
      </c>
    </row>
    <row r="4962" spans="2:8" x14ac:dyDescent="0.25">
      <c r="B4962" t="s">
        <v>406</v>
      </c>
      <c r="C4962">
        <f>INDEX(NationalTeams!B:B,MATCH(B4962,NationalTeams!C:C,0))</f>
        <v>54</v>
      </c>
      <c r="D4962" t="s">
        <v>1249</v>
      </c>
      <c r="E4962">
        <f>INDEX(TeamSports!B:B,MATCH(D4962,TeamSports!C:C,0))</f>
        <v>34</v>
      </c>
      <c r="F4962">
        <f>INDEX(RanksTable!P:P,MATCH(B4962,RanksTable!B:B,0))</f>
        <v>7</v>
      </c>
      <c r="H4962" t="str">
        <f t="shared" si="77"/>
        <v>INSERT INTO "TeamRanks" (team_id,team_sport_id,team_rank) VALUES (54,34,7);</v>
      </c>
    </row>
    <row r="4963" spans="2:8" x14ac:dyDescent="0.25">
      <c r="B4963" t="s">
        <v>404</v>
      </c>
      <c r="C4963">
        <f>INDEX(NationalTeams!B:B,MATCH(B4963,NationalTeams!C:C,0))</f>
        <v>55</v>
      </c>
      <c r="D4963" t="s">
        <v>1249</v>
      </c>
      <c r="E4963">
        <f>INDEX(TeamSports!B:B,MATCH(D4963,TeamSports!C:C,0))</f>
        <v>34</v>
      </c>
      <c r="F4963">
        <f>INDEX(RanksTable!P:P,MATCH(B4963,RanksTable!B:B,0))</f>
        <v>7</v>
      </c>
      <c r="H4963" t="str">
        <f t="shared" si="77"/>
        <v>INSERT INTO "TeamRanks" (team_id,team_sport_id,team_rank) VALUES (55,34,7);</v>
      </c>
    </row>
    <row r="4964" spans="2:8" x14ac:dyDescent="0.25">
      <c r="B4964" t="s">
        <v>495</v>
      </c>
      <c r="C4964">
        <f>INDEX(NationalTeams!B:B,MATCH(B4964,NationalTeams!C:C,0))</f>
        <v>56</v>
      </c>
      <c r="D4964" t="s">
        <v>1249</v>
      </c>
      <c r="E4964">
        <f>INDEX(TeamSports!B:B,MATCH(D4964,TeamSports!C:C,0))</f>
        <v>34</v>
      </c>
      <c r="F4964">
        <f>INDEX(RanksTable!P:P,MATCH(B4964,RanksTable!B:B,0))</f>
        <v>2</v>
      </c>
      <c r="H4964" t="str">
        <f t="shared" si="77"/>
        <v>INSERT INTO "TeamRanks" (team_id,team_sport_id,team_rank) VALUES (56,34,2);</v>
      </c>
    </row>
    <row r="4965" spans="2:8" x14ac:dyDescent="0.25">
      <c r="B4965" t="s">
        <v>413</v>
      </c>
      <c r="C4965">
        <f>INDEX(NationalTeams!B:B,MATCH(B4965,NationalTeams!C:C,0))</f>
        <v>57</v>
      </c>
      <c r="D4965" t="s">
        <v>1249</v>
      </c>
      <c r="E4965">
        <f>INDEX(TeamSports!B:B,MATCH(D4965,TeamSports!C:C,0))</f>
        <v>34</v>
      </c>
      <c r="F4965">
        <f>INDEX(RanksTable!P:P,MATCH(B4965,RanksTable!B:B,0))</f>
        <v>7</v>
      </c>
      <c r="H4965" t="str">
        <f t="shared" si="77"/>
        <v>INSERT INTO "TeamRanks" (team_id,team_sport_id,team_rank) VALUES (57,34,7);</v>
      </c>
    </row>
    <row r="4966" spans="2:8" x14ac:dyDescent="0.25">
      <c r="B4966" t="s">
        <v>331</v>
      </c>
      <c r="C4966">
        <f>INDEX(NationalTeams!B:B,MATCH(B4966,NationalTeams!C:C,0))</f>
        <v>58</v>
      </c>
      <c r="D4966" t="s">
        <v>1249</v>
      </c>
      <c r="E4966">
        <f>INDEX(TeamSports!B:B,MATCH(D4966,TeamSports!C:C,0))</f>
        <v>34</v>
      </c>
      <c r="F4966">
        <f>INDEX(RanksTable!P:P,MATCH(B4966,RanksTable!B:B,0))</f>
        <v>4</v>
      </c>
      <c r="H4966" t="str">
        <f t="shared" si="77"/>
        <v>INSERT INTO "TeamRanks" (team_id,team_sport_id,team_rank) VALUES (58,34,4);</v>
      </c>
    </row>
    <row r="4967" spans="2:8" x14ac:dyDescent="0.25">
      <c r="B4967" t="s">
        <v>365</v>
      </c>
      <c r="C4967">
        <f>INDEX(NationalTeams!B:B,MATCH(B4967,NationalTeams!C:C,0))</f>
        <v>59</v>
      </c>
      <c r="D4967" t="s">
        <v>1249</v>
      </c>
      <c r="E4967">
        <f>INDEX(TeamSports!B:B,MATCH(D4967,TeamSports!C:C,0))</f>
        <v>34</v>
      </c>
      <c r="F4967">
        <f>INDEX(RanksTable!P:P,MATCH(B4967,RanksTable!B:B,0))</f>
        <v>2</v>
      </c>
      <c r="H4967" t="str">
        <f t="shared" si="77"/>
        <v>INSERT INTO "TeamRanks" (team_id,team_sport_id,team_rank) VALUES (59,34,2);</v>
      </c>
    </row>
    <row r="4968" spans="2:8" x14ac:dyDescent="0.25">
      <c r="B4968" t="s">
        <v>332</v>
      </c>
      <c r="C4968">
        <f>INDEX(NationalTeams!B:B,MATCH(B4968,NationalTeams!C:C,0))</f>
        <v>60</v>
      </c>
      <c r="D4968" t="s">
        <v>1249</v>
      </c>
      <c r="E4968">
        <f>INDEX(TeamSports!B:B,MATCH(D4968,TeamSports!C:C,0))</f>
        <v>34</v>
      </c>
      <c r="F4968">
        <f>INDEX(RanksTable!P:P,MATCH(B4968,RanksTable!B:B,0))</f>
        <v>7</v>
      </c>
      <c r="H4968" t="str">
        <f t="shared" si="77"/>
        <v>INSERT INTO "TeamRanks" (team_id,team_sport_id,team_rank) VALUES (60,34,7);</v>
      </c>
    </row>
    <row r="4969" spans="2:8" x14ac:dyDescent="0.25">
      <c r="B4969" t="s">
        <v>435</v>
      </c>
      <c r="C4969">
        <f>INDEX(NationalTeams!B:B,MATCH(B4969,NationalTeams!C:C,0))</f>
        <v>61</v>
      </c>
      <c r="D4969" t="s">
        <v>1249</v>
      </c>
      <c r="E4969">
        <f>INDEX(TeamSports!B:B,MATCH(D4969,TeamSports!C:C,0))</f>
        <v>34</v>
      </c>
      <c r="F4969">
        <f>INDEX(RanksTable!P:P,MATCH(B4969,RanksTable!B:B,0))</f>
        <v>7</v>
      </c>
      <c r="H4969" t="str">
        <f t="shared" si="77"/>
        <v>INSERT INTO "TeamRanks" (team_id,team_sport_id,team_rank) VALUES (61,34,7);</v>
      </c>
    </row>
    <row r="4970" spans="2:8" x14ac:dyDescent="0.25">
      <c r="B4970" t="s">
        <v>346</v>
      </c>
      <c r="C4970">
        <f>INDEX(NationalTeams!B:B,MATCH(B4970,NationalTeams!C:C,0))</f>
        <v>62</v>
      </c>
      <c r="D4970" t="s">
        <v>1249</v>
      </c>
      <c r="E4970">
        <f>INDEX(TeamSports!B:B,MATCH(D4970,TeamSports!C:C,0))</f>
        <v>34</v>
      </c>
      <c r="F4970">
        <f>INDEX(RanksTable!P:P,MATCH(B4970,RanksTable!B:B,0))</f>
        <v>7</v>
      </c>
      <c r="H4970" t="str">
        <f t="shared" si="77"/>
        <v>INSERT INTO "TeamRanks" (team_id,team_sport_id,team_rank) VALUES (62,34,7);</v>
      </c>
    </row>
    <row r="4971" spans="2:8" x14ac:dyDescent="0.25">
      <c r="B4971" t="s">
        <v>515</v>
      </c>
      <c r="C4971">
        <f>INDEX(NationalTeams!B:B,MATCH(B4971,NationalTeams!C:C,0))</f>
        <v>63</v>
      </c>
      <c r="D4971" t="s">
        <v>1249</v>
      </c>
      <c r="E4971">
        <f>INDEX(TeamSports!B:B,MATCH(D4971,TeamSports!C:C,0))</f>
        <v>34</v>
      </c>
      <c r="F4971">
        <f>INDEX(RanksTable!P:P,MATCH(B4971,RanksTable!B:B,0))</f>
        <v>7</v>
      </c>
      <c r="H4971" t="str">
        <f t="shared" si="77"/>
        <v>INSERT INTO "TeamRanks" (team_id,team_sport_id,team_rank) VALUES (63,34,7);</v>
      </c>
    </row>
    <row r="4972" spans="2:8" x14ac:dyDescent="0.25">
      <c r="B4972" t="s">
        <v>509</v>
      </c>
      <c r="C4972">
        <f>INDEX(NationalTeams!B:B,MATCH(B4972,NationalTeams!C:C,0))</f>
        <v>64</v>
      </c>
      <c r="D4972" t="s">
        <v>1249</v>
      </c>
      <c r="E4972">
        <f>INDEX(TeamSports!B:B,MATCH(D4972,TeamSports!C:C,0))</f>
        <v>34</v>
      </c>
      <c r="F4972">
        <f>INDEX(RanksTable!P:P,MATCH(B4972,RanksTable!B:B,0))</f>
        <v>4</v>
      </c>
      <c r="H4972" t="str">
        <f t="shared" si="77"/>
        <v>INSERT INTO "TeamRanks" (team_id,team_sport_id,team_rank) VALUES (64,34,4);</v>
      </c>
    </row>
    <row r="4973" spans="2:8" x14ac:dyDescent="0.25">
      <c r="B4973" t="s">
        <v>518</v>
      </c>
      <c r="C4973">
        <f>INDEX(NationalTeams!B:B,MATCH(B4973,NationalTeams!C:C,0))</f>
        <v>65</v>
      </c>
      <c r="D4973" t="s">
        <v>1249</v>
      </c>
      <c r="E4973">
        <f>INDEX(TeamSports!B:B,MATCH(D4973,TeamSports!C:C,0))</f>
        <v>34</v>
      </c>
      <c r="F4973">
        <f>INDEX(RanksTable!P:P,MATCH(B4973,RanksTable!B:B,0))</f>
        <v>2</v>
      </c>
      <c r="H4973" t="str">
        <f t="shared" si="77"/>
        <v>INSERT INTO "TeamRanks" (team_id,team_sport_id,team_rank) VALUES (65,34,2);</v>
      </c>
    </row>
    <row r="4974" spans="2:8" x14ac:dyDescent="0.25">
      <c r="B4974" t="s">
        <v>490</v>
      </c>
      <c r="C4974">
        <f>INDEX(NationalTeams!B:B,MATCH(B4974,NationalTeams!C:C,0))</f>
        <v>66</v>
      </c>
      <c r="D4974" t="s">
        <v>1249</v>
      </c>
      <c r="E4974">
        <f>INDEX(TeamSports!B:B,MATCH(D4974,TeamSports!C:C,0))</f>
        <v>34</v>
      </c>
      <c r="F4974">
        <f>INDEX(RanksTable!P:P,MATCH(B4974,RanksTable!B:B,0))</f>
        <v>3</v>
      </c>
      <c r="H4974" t="str">
        <f t="shared" si="77"/>
        <v>INSERT INTO "TeamRanks" (team_id,team_sport_id,team_rank) VALUES (66,34,3);</v>
      </c>
    </row>
    <row r="4975" spans="2:8" x14ac:dyDescent="0.25">
      <c r="B4975" t="s">
        <v>349</v>
      </c>
      <c r="C4975">
        <f>INDEX(NationalTeams!B:B,MATCH(B4975,NationalTeams!C:C,0))</f>
        <v>67</v>
      </c>
      <c r="D4975" t="s">
        <v>1249</v>
      </c>
      <c r="E4975">
        <f>INDEX(TeamSports!B:B,MATCH(D4975,TeamSports!C:C,0))</f>
        <v>34</v>
      </c>
      <c r="F4975">
        <f>INDEX(RanksTable!P:P,MATCH(B4975,RanksTable!B:B,0))</f>
        <v>2</v>
      </c>
      <c r="H4975" t="str">
        <f t="shared" si="77"/>
        <v>INSERT INTO "TeamRanks" (team_id,team_sport_id,team_rank) VALUES (67,34,2);</v>
      </c>
    </row>
    <row r="4976" spans="2:8" x14ac:dyDescent="0.25">
      <c r="B4976" t="s">
        <v>531</v>
      </c>
      <c r="C4976">
        <f>INDEX(NationalTeams!B:B,MATCH(B4976,NationalTeams!C:C,0))</f>
        <v>68</v>
      </c>
      <c r="D4976" t="s">
        <v>1249</v>
      </c>
      <c r="E4976">
        <f>INDEX(TeamSports!B:B,MATCH(D4976,TeamSports!C:C,0))</f>
        <v>34</v>
      </c>
      <c r="F4976">
        <f>INDEX(RanksTable!P:P,MATCH(B4976,RanksTable!B:B,0))</f>
        <v>7</v>
      </c>
      <c r="H4976" t="str">
        <f t="shared" si="77"/>
        <v>INSERT INTO "TeamRanks" (team_id,team_sport_id,team_rank) VALUES (68,34,7);</v>
      </c>
    </row>
    <row r="4977" spans="2:8" x14ac:dyDescent="0.25">
      <c r="B4977" t="s">
        <v>326</v>
      </c>
      <c r="C4977">
        <f>INDEX(NationalTeams!B:B,MATCH(B4977,NationalTeams!C:C,0))</f>
        <v>69</v>
      </c>
      <c r="D4977" t="s">
        <v>1249</v>
      </c>
      <c r="E4977">
        <f>INDEX(TeamSports!B:B,MATCH(D4977,TeamSports!C:C,0))</f>
        <v>34</v>
      </c>
      <c r="F4977">
        <f>INDEX(RanksTable!P:P,MATCH(B4977,RanksTable!B:B,0))</f>
        <v>7</v>
      </c>
      <c r="H4977" t="str">
        <f t="shared" si="77"/>
        <v>INSERT INTO "TeamRanks" (team_id,team_sport_id,team_rank) VALUES (69,34,7);</v>
      </c>
    </row>
    <row r="4978" spans="2:8" x14ac:dyDescent="0.25">
      <c r="B4978" t="s">
        <v>320</v>
      </c>
      <c r="C4978">
        <f>INDEX(NationalTeams!B:B,MATCH(B4978,NationalTeams!C:C,0))</f>
        <v>70</v>
      </c>
      <c r="D4978" t="s">
        <v>1249</v>
      </c>
      <c r="E4978">
        <f>INDEX(TeamSports!B:B,MATCH(D4978,TeamSports!C:C,0))</f>
        <v>34</v>
      </c>
      <c r="F4978">
        <f>INDEX(RanksTable!P:P,MATCH(B4978,RanksTable!B:B,0))</f>
        <v>7</v>
      </c>
      <c r="H4978" t="str">
        <f t="shared" si="77"/>
        <v>INSERT INTO "TeamRanks" (team_id,team_sport_id,team_rank) VALUES (70,34,7);</v>
      </c>
    </row>
    <row r="4979" spans="2:8" x14ac:dyDescent="0.25">
      <c r="B4979" t="s">
        <v>459</v>
      </c>
      <c r="C4979">
        <f>INDEX(NationalTeams!B:B,MATCH(B4979,NationalTeams!C:C,0))</f>
        <v>71</v>
      </c>
      <c r="D4979" t="s">
        <v>1249</v>
      </c>
      <c r="E4979">
        <f>INDEX(TeamSports!B:B,MATCH(D4979,TeamSports!C:C,0))</f>
        <v>34</v>
      </c>
      <c r="F4979">
        <f>INDEX(RanksTable!P:P,MATCH(B4979,RanksTable!B:B,0))</f>
        <v>6</v>
      </c>
      <c r="H4979" t="str">
        <f t="shared" si="77"/>
        <v>INSERT INTO "TeamRanks" (team_id,team_sport_id,team_rank) VALUES (71,34,6);</v>
      </c>
    </row>
    <row r="4980" spans="2:8" x14ac:dyDescent="0.25">
      <c r="B4980" t="s">
        <v>445</v>
      </c>
      <c r="C4980">
        <f>INDEX(NationalTeams!B:B,MATCH(B4980,NationalTeams!C:C,0))</f>
        <v>72</v>
      </c>
      <c r="D4980" t="s">
        <v>1249</v>
      </c>
      <c r="E4980">
        <f>INDEX(TeamSports!B:B,MATCH(D4980,TeamSports!C:C,0))</f>
        <v>34</v>
      </c>
      <c r="F4980">
        <f>INDEX(RanksTable!P:P,MATCH(B4980,RanksTable!B:B,0))</f>
        <v>7</v>
      </c>
      <c r="H4980" t="str">
        <f t="shared" si="77"/>
        <v>INSERT INTO "TeamRanks" (team_id,team_sport_id,team_rank) VALUES (72,34,7);</v>
      </c>
    </row>
    <row r="4981" spans="2:8" x14ac:dyDescent="0.25">
      <c r="B4981" t="s">
        <v>511</v>
      </c>
      <c r="C4981">
        <f>INDEX(NationalTeams!B:B,MATCH(B4981,NationalTeams!C:C,0))</f>
        <v>73</v>
      </c>
      <c r="D4981" t="s">
        <v>1249</v>
      </c>
      <c r="E4981">
        <f>INDEX(TeamSports!B:B,MATCH(D4981,TeamSports!C:C,0))</f>
        <v>34</v>
      </c>
      <c r="F4981">
        <f>INDEX(RanksTable!P:P,MATCH(B4981,RanksTable!B:B,0))</f>
        <v>6</v>
      </c>
      <c r="H4981" t="str">
        <f t="shared" si="77"/>
        <v>INSERT INTO "TeamRanks" (team_id,team_sport_id,team_rank) VALUES (73,34,6);</v>
      </c>
    </row>
    <row r="4982" spans="2:8" x14ac:dyDescent="0.25">
      <c r="B4982" t="s">
        <v>487</v>
      </c>
      <c r="C4982">
        <f>INDEX(NationalTeams!B:B,MATCH(B4982,NationalTeams!C:C,0))</f>
        <v>74</v>
      </c>
      <c r="D4982" t="s">
        <v>1249</v>
      </c>
      <c r="E4982">
        <f>INDEX(TeamSports!B:B,MATCH(D4982,TeamSports!C:C,0))</f>
        <v>34</v>
      </c>
      <c r="F4982">
        <f>INDEX(RanksTable!P:P,MATCH(B4982,RanksTable!B:B,0))</f>
        <v>1</v>
      </c>
      <c r="H4982" t="str">
        <f t="shared" si="77"/>
        <v>INSERT INTO "TeamRanks" (team_id,team_sport_id,team_rank) VALUES (74,34,1);</v>
      </c>
    </row>
    <row r="4983" spans="2:8" x14ac:dyDescent="0.25">
      <c r="B4983" t="s">
        <v>383</v>
      </c>
      <c r="C4983">
        <f>INDEX(NationalTeams!B:B,MATCH(B4983,NationalTeams!C:C,0))</f>
        <v>75</v>
      </c>
      <c r="D4983" t="s">
        <v>1249</v>
      </c>
      <c r="E4983">
        <f>INDEX(TeamSports!B:B,MATCH(D4983,TeamSports!C:C,0))</f>
        <v>34</v>
      </c>
      <c r="F4983">
        <f>INDEX(RanksTable!P:P,MATCH(B4983,RanksTable!B:B,0))</f>
        <v>7</v>
      </c>
      <c r="H4983" t="str">
        <f t="shared" si="77"/>
        <v>INSERT INTO "TeamRanks" (team_id,team_sport_id,team_rank) VALUES (75,34,7);</v>
      </c>
    </row>
    <row r="4984" spans="2:8" x14ac:dyDescent="0.25">
      <c r="B4984" t="s">
        <v>517</v>
      </c>
      <c r="C4984">
        <f>INDEX(NationalTeams!B:B,MATCH(B4984,NationalTeams!C:C,0))</f>
        <v>76</v>
      </c>
      <c r="D4984" t="s">
        <v>1249</v>
      </c>
      <c r="E4984">
        <f>INDEX(TeamSports!B:B,MATCH(D4984,TeamSports!C:C,0))</f>
        <v>34</v>
      </c>
      <c r="F4984">
        <f>INDEX(RanksTable!P:P,MATCH(B4984,RanksTable!B:B,0))</f>
        <v>7</v>
      </c>
      <c r="H4984" t="str">
        <f t="shared" si="77"/>
        <v>INSERT INTO "TeamRanks" (team_id,team_sport_id,team_rank) VALUES (76,34,7);</v>
      </c>
    </row>
    <row r="4985" spans="2:8" x14ac:dyDescent="0.25">
      <c r="B4985" t="s">
        <v>391</v>
      </c>
      <c r="C4985">
        <f>INDEX(NationalTeams!B:B,MATCH(B4985,NationalTeams!C:C,0))</f>
        <v>77</v>
      </c>
      <c r="D4985" t="s">
        <v>1249</v>
      </c>
      <c r="E4985">
        <f>INDEX(TeamSports!B:B,MATCH(D4985,TeamSports!C:C,0))</f>
        <v>34</v>
      </c>
      <c r="F4985">
        <f>INDEX(RanksTable!P:P,MATCH(B4985,RanksTable!B:B,0))</f>
        <v>7</v>
      </c>
      <c r="H4985" t="str">
        <f t="shared" si="77"/>
        <v>INSERT INTO "TeamRanks" (team_id,team_sport_id,team_rank) VALUES (77,34,7);</v>
      </c>
    </row>
    <row r="4986" spans="2:8" x14ac:dyDescent="0.25">
      <c r="B4986" t="s">
        <v>524</v>
      </c>
      <c r="C4986">
        <f>INDEX(NationalTeams!B:B,MATCH(B4986,NationalTeams!C:C,0))</f>
        <v>78</v>
      </c>
      <c r="D4986" t="s">
        <v>1249</v>
      </c>
      <c r="E4986">
        <f>INDEX(TeamSports!B:B,MATCH(D4986,TeamSports!C:C,0))</f>
        <v>34</v>
      </c>
      <c r="F4986">
        <f>INDEX(RanksTable!P:P,MATCH(B4986,RanksTable!B:B,0))</f>
        <v>7</v>
      </c>
      <c r="H4986" t="str">
        <f t="shared" si="77"/>
        <v>INSERT INTO "TeamRanks" (team_id,team_sport_id,team_rank) VALUES (78,34,7);</v>
      </c>
    </row>
    <row r="4987" spans="2:8" x14ac:dyDescent="0.25">
      <c r="B4987" t="s">
        <v>325</v>
      </c>
      <c r="C4987">
        <f>INDEX(NationalTeams!B:B,MATCH(B4987,NationalTeams!C:C,0))</f>
        <v>79</v>
      </c>
      <c r="D4987" t="s">
        <v>1249</v>
      </c>
      <c r="E4987">
        <f>INDEX(TeamSports!B:B,MATCH(D4987,TeamSports!C:C,0))</f>
        <v>34</v>
      </c>
      <c r="F4987">
        <f>INDEX(RanksTable!P:P,MATCH(B4987,RanksTable!B:B,0))</f>
        <v>7</v>
      </c>
      <c r="H4987" t="str">
        <f t="shared" si="77"/>
        <v>INSERT INTO "TeamRanks" (team_id,team_sport_id,team_rank) VALUES (79,34,7);</v>
      </c>
    </row>
    <row r="4988" spans="2:8" x14ac:dyDescent="0.25">
      <c r="B4988" t="s">
        <v>536</v>
      </c>
      <c r="C4988">
        <f>INDEX(NationalTeams!B:B,MATCH(B4988,NationalTeams!C:C,0))</f>
        <v>80</v>
      </c>
      <c r="D4988" t="s">
        <v>1249</v>
      </c>
      <c r="E4988">
        <f>INDEX(TeamSports!B:B,MATCH(D4988,TeamSports!C:C,0))</f>
        <v>34</v>
      </c>
      <c r="F4988">
        <f>INDEX(RanksTable!P:P,MATCH(B4988,RanksTable!B:B,0))</f>
        <v>7</v>
      </c>
      <c r="H4988" t="str">
        <f t="shared" si="77"/>
        <v>INSERT INTO "TeamRanks" (team_id,team_sport_id,team_rank) VALUES (80,34,7);</v>
      </c>
    </row>
    <row r="4989" spans="2:8" x14ac:dyDescent="0.25">
      <c r="B4989" t="s">
        <v>405</v>
      </c>
      <c r="C4989">
        <f>INDEX(NationalTeams!B:B,MATCH(B4989,NationalTeams!C:C,0))</f>
        <v>81</v>
      </c>
      <c r="D4989" t="s">
        <v>1249</v>
      </c>
      <c r="E4989">
        <f>INDEX(TeamSports!B:B,MATCH(D4989,TeamSports!C:C,0))</f>
        <v>34</v>
      </c>
      <c r="F4989">
        <f>INDEX(RanksTable!P:P,MATCH(B4989,RanksTable!B:B,0))</f>
        <v>7</v>
      </c>
      <c r="H4989" t="str">
        <f t="shared" si="77"/>
        <v>INSERT INTO "TeamRanks" (team_id,team_sport_id,team_rank) VALUES (81,34,7);</v>
      </c>
    </row>
    <row r="4990" spans="2:8" x14ac:dyDescent="0.25">
      <c r="B4990" t="s">
        <v>508</v>
      </c>
      <c r="C4990">
        <f>INDEX(NationalTeams!B:B,MATCH(B4990,NationalTeams!C:C,0))</f>
        <v>82</v>
      </c>
      <c r="D4990" t="s">
        <v>1249</v>
      </c>
      <c r="E4990">
        <f>INDEX(TeamSports!B:B,MATCH(D4990,TeamSports!C:C,0))</f>
        <v>34</v>
      </c>
      <c r="F4990">
        <f>INDEX(RanksTable!P:P,MATCH(B4990,RanksTable!B:B,0))</f>
        <v>5</v>
      </c>
      <c r="H4990" t="str">
        <f t="shared" si="77"/>
        <v>INSERT INTO "TeamRanks" (team_id,team_sport_id,team_rank) VALUES (82,34,5);</v>
      </c>
    </row>
    <row r="4991" spans="2:8" x14ac:dyDescent="0.25">
      <c r="B4991" t="s">
        <v>477</v>
      </c>
      <c r="C4991">
        <f>INDEX(NationalTeams!B:B,MATCH(B4991,NationalTeams!C:C,0))</f>
        <v>83</v>
      </c>
      <c r="D4991" t="s">
        <v>1249</v>
      </c>
      <c r="E4991">
        <f>INDEX(TeamSports!B:B,MATCH(D4991,TeamSports!C:C,0))</f>
        <v>34</v>
      </c>
      <c r="F4991">
        <f>INDEX(RanksTable!P:P,MATCH(B4991,RanksTable!B:B,0))</f>
        <v>7</v>
      </c>
      <c r="H4991" t="str">
        <f t="shared" si="77"/>
        <v>INSERT INTO "TeamRanks" (team_id,team_sport_id,team_rank) VALUES (83,34,7);</v>
      </c>
    </row>
    <row r="4992" spans="2:8" x14ac:dyDescent="0.25">
      <c r="B4992" t="s">
        <v>396</v>
      </c>
      <c r="C4992">
        <f>INDEX(NationalTeams!B:B,MATCH(B4992,NationalTeams!C:C,0))</f>
        <v>84</v>
      </c>
      <c r="D4992" t="s">
        <v>1249</v>
      </c>
      <c r="E4992">
        <f>INDEX(TeamSports!B:B,MATCH(D4992,TeamSports!C:C,0))</f>
        <v>34</v>
      </c>
      <c r="F4992">
        <f>INDEX(RanksTable!P:P,MATCH(B4992,RanksTable!B:B,0))</f>
        <v>7</v>
      </c>
      <c r="H4992" t="str">
        <f t="shared" si="77"/>
        <v>INSERT INTO "TeamRanks" (team_id,team_sport_id,team_rank) VALUES (84,34,7);</v>
      </c>
    </row>
    <row r="4993" spans="2:8" x14ac:dyDescent="0.25">
      <c r="B4993" t="s">
        <v>382</v>
      </c>
      <c r="C4993">
        <f>INDEX(NationalTeams!B:B,MATCH(B4993,NationalTeams!C:C,0))</f>
        <v>85</v>
      </c>
      <c r="D4993" t="s">
        <v>1249</v>
      </c>
      <c r="E4993">
        <f>INDEX(TeamSports!B:B,MATCH(D4993,TeamSports!C:C,0))</f>
        <v>34</v>
      </c>
      <c r="F4993">
        <f>INDEX(RanksTable!P:P,MATCH(B4993,RanksTable!B:B,0))</f>
        <v>7</v>
      </c>
      <c r="H4993" t="str">
        <f t="shared" si="77"/>
        <v>INSERT INTO "TeamRanks" (team_id,team_sport_id,team_rank) VALUES (85,34,7);</v>
      </c>
    </row>
    <row r="4994" spans="2:8" x14ac:dyDescent="0.25">
      <c r="B4994" t="s">
        <v>338</v>
      </c>
      <c r="C4994">
        <f>INDEX(NationalTeams!B:B,MATCH(B4994,NationalTeams!C:C,0))</f>
        <v>86</v>
      </c>
      <c r="D4994" t="s">
        <v>1249</v>
      </c>
      <c r="E4994">
        <f>INDEX(TeamSports!B:B,MATCH(D4994,TeamSports!C:C,0))</f>
        <v>34</v>
      </c>
      <c r="F4994">
        <f>INDEX(RanksTable!P:P,MATCH(B4994,RanksTable!B:B,0))</f>
        <v>7</v>
      </c>
      <c r="H4994" t="str">
        <f t="shared" si="77"/>
        <v>INSERT INTO "TeamRanks" (team_id,team_sport_id,team_rank) VALUES (86,34,7);</v>
      </c>
    </row>
    <row r="4995" spans="2:8" x14ac:dyDescent="0.25">
      <c r="B4995" t="s">
        <v>392</v>
      </c>
      <c r="C4995">
        <f>INDEX(NationalTeams!B:B,MATCH(B4995,NationalTeams!C:C,0))</f>
        <v>87</v>
      </c>
      <c r="D4995" t="s">
        <v>1249</v>
      </c>
      <c r="E4995">
        <f>INDEX(TeamSports!B:B,MATCH(D4995,TeamSports!C:C,0))</f>
        <v>34</v>
      </c>
      <c r="F4995">
        <f>INDEX(RanksTable!P:P,MATCH(B4995,RanksTable!B:B,0))</f>
        <v>7</v>
      </c>
      <c r="H4995" t="str">
        <f t="shared" si="77"/>
        <v>INSERT INTO "TeamRanks" (team_id,team_sport_id,team_rank) VALUES (87,34,7);</v>
      </c>
    </row>
    <row r="4996" spans="2:8" x14ac:dyDescent="0.25">
      <c r="B4996" t="s">
        <v>335</v>
      </c>
      <c r="C4996">
        <f>INDEX(NationalTeams!B:B,MATCH(B4996,NationalTeams!C:C,0))</f>
        <v>88</v>
      </c>
      <c r="D4996" t="s">
        <v>1249</v>
      </c>
      <c r="E4996">
        <f>INDEX(TeamSports!B:B,MATCH(D4996,TeamSports!C:C,0))</f>
        <v>34</v>
      </c>
      <c r="F4996">
        <f>INDEX(RanksTable!P:P,MATCH(B4996,RanksTable!B:B,0))</f>
        <v>7</v>
      </c>
      <c r="H4996" t="str">
        <f t="shared" ref="H4996:H5059" si="78">_xlfn.CONCAT($H$1,$L$1,$C$1,$L$1," ",$J$1,$C$2,$N$1,$E$2,$N$1,$F$2,$K$1,$I$1,$J$1,C4996,$N$1,E4996,$N$1,F4996,$K$1,$O$1)</f>
        <v>INSERT INTO "TeamRanks" (team_id,team_sport_id,team_rank) VALUES (88,34,7);</v>
      </c>
    </row>
    <row r="4997" spans="2:8" x14ac:dyDescent="0.25">
      <c r="B4997" t="s">
        <v>333</v>
      </c>
      <c r="C4997">
        <f>INDEX(NationalTeams!B:B,MATCH(B4997,NationalTeams!C:C,0))</f>
        <v>89</v>
      </c>
      <c r="D4997" t="s">
        <v>1249</v>
      </c>
      <c r="E4997">
        <f>INDEX(TeamSports!B:B,MATCH(D4997,TeamSports!C:C,0))</f>
        <v>34</v>
      </c>
      <c r="F4997">
        <f>INDEX(RanksTable!P:P,MATCH(B4997,RanksTable!B:B,0))</f>
        <v>7</v>
      </c>
      <c r="H4997" t="str">
        <f t="shared" si="78"/>
        <v>INSERT INTO "TeamRanks" (team_id,team_sport_id,team_rank) VALUES (89,34,7);</v>
      </c>
    </row>
    <row r="4998" spans="2:8" x14ac:dyDescent="0.25">
      <c r="B4998" t="s">
        <v>397</v>
      </c>
      <c r="C4998">
        <f>INDEX(NationalTeams!B:B,MATCH(B4998,NationalTeams!C:C,0))</f>
        <v>90</v>
      </c>
      <c r="D4998" t="s">
        <v>1249</v>
      </c>
      <c r="E4998">
        <f>INDEX(TeamSports!B:B,MATCH(D4998,TeamSports!C:C,0))</f>
        <v>34</v>
      </c>
      <c r="F4998">
        <f>INDEX(RanksTable!P:P,MATCH(B4998,RanksTable!B:B,0))</f>
        <v>7</v>
      </c>
      <c r="H4998" t="str">
        <f t="shared" si="78"/>
        <v>INSERT INTO "TeamRanks" (team_id,team_sport_id,team_rank) VALUES (90,34,7);</v>
      </c>
    </row>
    <row r="4999" spans="2:8" x14ac:dyDescent="0.25">
      <c r="B4999" t="s">
        <v>469</v>
      </c>
      <c r="C4999">
        <f>INDEX(NationalTeams!B:B,MATCH(B4999,NationalTeams!C:C,0))</f>
        <v>91</v>
      </c>
      <c r="D4999" t="s">
        <v>1249</v>
      </c>
      <c r="E4999">
        <f>INDEX(TeamSports!B:B,MATCH(D4999,TeamSports!C:C,0))</f>
        <v>34</v>
      </c>
      <c r="F4999">
        <f>INDEX(RanksTable!P:P,MATCH(B4999,RanksTable!B:B,0))</f>
        <v>3</v>
      </c>
      <c r="H4999" t="str">
        <f t="shared" si="78"/>
        <v>INSERT INTO "TeamRanks" (team_id,team_sport_id,team_rank) VALUES (91,34,3);</v>
      </c>
    </row>
    <row r="5000" spans="2:8" x14ac:dyDescent="0.25">
      <c r="B5000" t="s">
        <v>512</v>
      </c>
      <c r="C5000">
        <f>INDEX(NationalTeams!B:B,MATCH(B5000,NationalTeams!C:C,0))</f>
        <v>92</v>
      </c>
      <c r="D5000" t="s">
        <v>1249</v>
      </c>
      <c r="E5000">
        <f>INDEX(TeamSports!B:B,MATCH(D5000,TeamSports!C:C,0))</f>
        <v>34</v>
      </c>
      <c r="F5000">
        <f>INDEX(RanksTable!P:P,MATCH(B5000,RanksTable!B:B,0))</f>
        <v>5</v>
      </c>
      <c r="H5000" t="str">
        <f t="shared" si="78"/>
        <v>INSERT INTO "TeamRanks" (team_id,team_sport_id,team_rank) VALUES (92,34,5);</v>
      </c>
    </row>
    <row r="5001" spans="2:8" x14ac:dyDescent="0.25">
      <c r="B5001" t="s">
        <v>458</v>
      </c>
      <c r="C5001">
        <f>INDEX(NationalTeams!B:B,MATCH(B5001,NationalTeams!C:C,0))</f>
        <v>93</v>
      </c>
      <c r="D5001" t="s">
        <v>1249</v>
      </c>
      <c r="E5001">
        <f>INDEX(TeamSports!B:B,MATCH(D5001,TeamSports!C:C,0))</f>
        <v>34</v>
      </c>
      <c r="F5001">
        <f>INDEX(RanksTable!P:P,MATCH(B5001,RanksTable!B:B,0))</f>
        <v>2</v>
      </c>
      <c r="H5001" t="str">
        <f t="shared" si="78"/>
        <v>INSERT INTO "TeamRanks" (team_id,team_sport_id,team_rank) VALUES (93,34,2);</v>
      </c>
    </row>
    <row r="5002" spans="2:8" x14ac:dyDescent="0.25">
      <c r="B5002" t="s">
        <v>444</v>
      </c>
      <c r="C5002">
        <f>INDEX(NationalTeams!B:B,MATCH(B5002,NationalTeams!C:C,0))</f>
        <v>94</v>
      </c>
      <c r="D5002" t="s">
        <v>1249</v>
      </c>
      <c r="E5002">
        <f>INDEX(TeamSports!B:B,MATCH(D5002,TeamSports!C:C,0))</f>
        <v>34</v>
      </c>
      <c r="F5002">
        <f>INDEX(RanksTable!P:P,MATCH(B5002,RanksTable!B:B,0))</f>
        <v>7</v>
      </c>
      <c r="H5002" t="str">
        <f t="shared" si="78"/>
        <v>INSERT INTO "TeamRanks" (team_id,team_sport_id,team_rank) VALUES (94,34,7);</v>
      </c>
    </row>
    <row r="5003" spans="2:8" x14ac:dyDescent="0.25">
      <c r="B5003" t="s">
        <v>493</v>
      </c>
      <c r="C5003">
        <f>INDEX(NationalTeams!B:B,MATCH(B5003,NationalTeams!C:C,0))</f>
        <v>95</v>
      </c>
      <c r="D5003" t="s">
        <v>1249</v>
      </c>
      <c r="E5003">
        <f>INDEX(TeamSports!B:B,MATCH(D5003,TeamSports!C:C,0))</f>
        <v>34</v>
      </c>
      <c r="F5003">
        <f>INDEX(RanksTable!P:P,MATCH(B5003,RanksTable!B:B,0))</f>
        <v>3</v>
      </c>
      <c r="H5003" t="str">
        <f t="shared" si="78"/>
        <v>INSERT INTO "TeamRanks" (team_id,team_sport_id,team_rank) VALUES (95,34,3);</v>
      </c>
    </row>
    <row r="5004" spans="2:8" x14ac:dyDescent="0.25">
      <c r="B5004" t="s">
        <v>431</v>
      </c>
      <c r="C5004">
        <f>INDEX(NationalTeams!B:B,MATCH(B5004,NationalTeams!C:C,0))</f>
        <v>96</v>
      </c>
      <c r="D5004" t="s">
        <v>1249</v>
      </c>
      <c r="E5004">
        <f>INDEX(TeamSports!B:B,MATCH(D5004,TeamSports!C:C,0))</f>
        <v>34</v>
      </c>
      <c r="F5004">
        <f>INDEX(RanksTable!P:P,MATCH(B5004,RanksTable!B:B,0))</f>
        <v>7</v>
      </c>
      <c r="H5004" t="str">
        <f t="shared" si="78"/>
        <v>INSERT INTO "TeamRanks" (team_id,team_sport_id,team_rank) VALUES (96,34,7);</v>
      </c>
    </row>
    <row r="5005" spans="2:8" x14ac:dyDescent="0.25">
      <c r="B5005" t="s">
        <v>427</v>
      </c>
      <c r="C5005">
        <f>INDEX(NationalTeams!B:B,MATCH(B5005,NationalTeams!C:C,0))</f>
        <v>97</v>
      </c>
      <c r="D5005" t="s">
        <v>1249</v>
      </c>
      <c r="E5005">
        <f>INDEX(TeamSports!B:B,MATCH(D5005,TeamSports!C:C,0))</f>
        <v>34</v>
      </c>
      <c r="F5005">
        <f>INDEX(RanksTable!P:P,MATCH(B5005,RanksTable!B:B,0))</f>
        <v>3</v>
      </c>
      <c r="H5005" t="str">
        <f t="shared" si="78"/>
        <v>INSERT INTO "TeamRanks" (team_id,team_sport_id,team_rank) VALUES (97,34,3);</v>
      </c>
    </row>
    <row r="5006" spans="2:8" x14ac:dyDescent="0.25">
      <c r="B5006" t="s">
        <v>513</v>
      </c>
      <c r="C5006">
        <f>INDEX(NationalTeams!B:B,MATCH(B5006,NationalTeams!C:C,0))</f>
        <v>98</v>
      </c>
      <c r="D5006" t="s">
        <v>1249</v>
      </c>
      <c r="E5006">
        <f>INDEX(TeamSports!B:B,MATCH(D5006,TeamSports!C:C,0))</f>
        <v>34</v>
      </c>
      <c r="F5006">
        <f>INDEX(RanksTable!P:P,MATCH(B5006,RanksTable!B:B,0))</f>
        <v>7</v>
      </c>
      <c r="H5006" t="str">
        <f t="shared" si="78"/>
        <v>INSERT INTO "TeamRanks" (team_id,team_sport_id,team_rank) VALUES (98,34,7);</v>
      </c>
    </row>
    <row r="5007" spans="2:8" x14ac:dyDescent="0.25">
      <c r="B5007" t="s">
        <v>503</v>
      </c>
      <c r="C5007">
        <f>INDEX(NationalTeams!B:B,MATCH(B5007,NationalTeams!C:C,0))</f>
        <v>99</v>
      </c>
      <c r="D5007" t="s">
        <v>1249</v>
      </c>
      <c r="E5007">
        <f>INDEX(TeamSports!B:B,MATCH(D5007,TeamSports!C:C,0))</f>
        <v>34</v>
      </c>
      <c r="F5007">
        <f>INDEX(RanksTable!P:P,MATCH(B5007,RanksTable!B:B,0))</f>
        <v>7</v>
      </c>
      <c r="H5007" t="str">
        <f t="shared" si="78"/>
        <v>INSERT INTO "TeamRanks" (team_id,team_sport_id,team_rank) VALUES (99,34,7);</v>
      </c>
    </row>
    <row r="5008" spans="2:8" x14ac:dyDescent="0.25">
      <c r="B5008" t="s">
        <v>519</v>
      </c>
      <c r="C5008">
        <f>INDEX(NationalTeams!B:B,MATCH(B5008,NationalTeams!C:C,0))</f>
        <v>100</v>
      </c>
      <c r="D5008" t="s">
        <v>1249</v>
      </c>
      <c r="E5008">
        <f>INDEX(TeamSports!B:B,MATCH(D5008,TeamSports!C:C,0))</f>
        <v>34</v>
      </c>
      <c r="F5008">
        <f>INDEX(RanksTable!P:P,MATCH(B5008,RanksTable!B:B,0))</f>
        <v>7</v>
      </c>
      <c r="H5008" t="str">
        <f t="shared" si="78"/>
        <v>INSERT INTO "TeamRanks" (team_id,team_sport_id,team_rank) VALUES (100,34,7);</v>
      </c>
    </row>
    <row r="5009" spans="2:8" x14ac:dyDescent="0.25">
      <c r="B5009" t="s">
        <v>410</v>
      </c>
      <c r="C5009">
        <f>INDEX(NationalTeams!B:B,MATCH(B5009,NationalTeams!C:C,0))</f>
        <v>101</v>
      </c>
      <c r="D5009" t="s">
        <v>1249</v>
      </c>
      <c r="E5009">
        <f>INDEX(TeamSports!B:B,MATCH(D5009,TeamSports!C:C,0))</f>
        <v>34</v>
      </c>
      <c r="F5009">
        <f>INDEX(RanksTable!P:P,MATCH(B5009,RanksTable!B:B,0))</f>
        <v>7</v>
      </c>
      <c r="H5009" t="str">
        <f t="shared" si="78"/>
        <v>INSERT INTO "TeamRanks" (team_id,team_sport_id,team_rank) VALUES (101,34,7);</v>
      </c>
    </row>
    <row r="5010" spans="2:8" x14ac:dyDescent="0.25">
      <c r="B5010" t="s">
        <v>486</v>
      </c>
      <c r="C5010">
        <f>INDEX(NationalTeams!B:B,MATCH(B5010,NationalTeams!C:C,0))</f>
        <v>102</v>
      </c>
      <c r="D5010" t="s">
        <v>1249</v>
      </c>
      <c r="E5010">
        <f>INDEX(TeamSports!B:B,MATCH(D5010,TeamSports!C:C,0))</f>
        <v>34</v>
      </c>
      <c r="F5010">
        <f>INDEX(RanksTable!P:P,MATCH(B5010,RanksTable!B:B,0))</f>
        <v>7</v>
      </c>
      <c r="H5010" t="str">
        <f t="shared" si="78"/>
        <v>INSERT INTO "TeamRanks" (team_id,team_sport_id,team_rank) VALUES (102,34,7);</v>
      </c>
    </row>
    <row r="5011" spans="2:8" x14ac:dyDescent="0.25">
      <c r="B5011" t="s">
        <v>526</v>
      </c>
      <c r="C5011">
        <f>INDEX(NationalTeams!B:B,MATCH(B5011,NationalTeams!C:C,0))</f>
        <v>103</v>
      </c>
      <c r="D5011" t="s">
        <v>1249</v>
      </c>
      <c r="E5011">
        <f>INDEX(TeamSports!B:B,MATCH(D5011,TeamSports!C:C,0))</f>
        <v>34</v>
      </c>
      <c r="F5011">
        <f>INDEX(RanksTable!P:P,MATCH(B5011,RanksTable!B:B,0))</f>
        <v>7</v>
      </c>
      <c r="H5011" t="str">
        <f t="shared" si="78"/>
        <v>INSERT INTO "TeamRanks" (team_id,team_sport_id,team_rank) VALUES (103,34,7);</v>
      </c>
    </row>
    <row r="5012" spans="2:8" x14ac:dyDescent="0.25">
      <c r="B5012" t="s">
        <v>470</v>
      </c>
      <c r="C5012">
        <f>INDEX(NationalTeams!B:B,MATCH(B5012,NationalTeams!C:C,0))</f>
        <v>104</v>
      </c>
      <c r="D5012" t="s">
        <v>1249</v>
      </c>
      <c r="E5012">
        <f>INDEX(TeamSports!B:B,MATCH(D5012,TeamSports!C:C,0))</f>
        <v>34</v>
      </c>
      <c r="F5012">
        <f>INDEX(RanksTable!P:P,MATCH(B5012,RanksTable!B:B,0))</f>
        <v>7</v>
      </c>
      <c r="H5012" t="str">
        <f t="shared" si="78"/>
        <v>INSERT INTO "TeamRanks" (team_id,team_sport_id,team_rank) VALUES (104,34,7);</v>
      </c>
    </row>
    <row r="5013" spans="2:8" x14ac:dyDescent="0.25">
      <c r="B5013" t="s">
        <v>461</v>
      </c>
      <c r="C5013">
        <f>INDEX(NationalTeams!B:B,MATCH(B5013,NationalTeams!C:C,0))</f>
        <v>105</v>
      </c>
      <c r="D5013" t="s">
        <v>1249</v>
      </c>
      <c r="E5013">
        <f>INDEX(TeamSports!B:B,MATCH(D5013,TeamSports!C:C,0))</f>
        <v>34</v>
      </c>
      <c r="F5013">
        <f>INDEX(RanksTable!P:P,MATCH(B5013,RanksTable!B:B,0))</f>
        <v>7</v>
      </c>
      <c r="H5013" t="str">
        <f t="shared" si="78"/>
        <v>INSERT INTO "TeamRanks" (team_id,team_sport_id,team_rank) VALUES (105,34,7);</v>
      </c>
    </row>
    <row r="5014" spans="2:8" x14ac:dyDescent="0.25">
      <c r="B5014" t="s">
        <v>418</v>
      </c>
      <c r="C5014">
        <f>INDEX(NationalTeams!B:B,MATCH(B5014,NationalTeams!C:C,0))</f>
        <v>106</v>
      </c>
      <c r="D5014" t="s">
        <v>1249</v>
      </c>
      <c r="E5014">
        <f>INDEX(TeamSports!B:B,MATCH(D5014,TeamSports!C:C,0))</f>
        <v>34</v>
      </c>
      <c r="F5014">
        <f>INDEX(RanksTable!P:P,MATCH(B5014,RanksTable!B:B,0))</f>
        <v>7</v>
      </c>
      <c r="H5014" t="str">
        <f t="shared" si="78"/>
        <v>INSERT INTO "TeamRanks" (team_id,team_sport_id,team_rank) VALUES (106,34,7);</v>
      </c>
    </row>
    <row r="5015" spans="2:8" x14ac:dyDescent="0.25">
      <c r="B5015" t="s">
        <v>417</v>
      </c>
      <c r="C5015">
        <f>INDEX(NationalTeams!B:B,MATCH(B5015,NationalTeams!C:C,0))</f>
        <v>107</v>
      </c>
      <c r="D5015" t="s">
        <v>1249</v>
      </c>
      <c r="E5015">
        <f>INDEX(TeamSports!B:B,MATCH(D5015,TeamSports!C:C,0))</f>
        <v>34</v>
      </c>
      <c r="F5015">
        <f>INDEX(RanksTable!P:P,MATCH(B5015,RanksTable!B:B,0))</f>
        <v>7</v>
      </c>
      <c r="H5015" t="str">
        <f t="shared" si="78"/>
        <v>INSERT INTO "TeamRanks" (team_id,team_sport_id,team_rank) VALUES (107,34,7);</v>
      </c>
    </row>
    <row r="5016" spans="2:8" x14ac:dyDescent="0.25">
      <c r="B5016" t="s">
        <v>421</v>
      </c>
      <c r="C5016">
        <f>INDEX(NationalTeams!B:B,MATCH(B5016,NationalTeams!C:C,0))</f>
        <v>108</v>
      </c>
      <c r="D5016" t="s">
        <v>1249</v>
      </c>
      <c r="E5016">
        <f>INDEX(TeamSports!B:B,MATCH(D5016,TeamSports!C:C,0))</f>
        <v>34</v>
      </c>
      <c r="F5016">
        <f>INDEX(RanksTable!P:P,MATCH(B5016,RanksTable!B:B,0))</f>
        <v>7</v>
      </c>
      <c r="H5016" t="str">
        <f t="shared" si="78"/>
        <v>INSERT INTO "TeamRanks" (team_id,team_sport_id,team_rank) VALUES (108,34,7);</v>
      </c>
    </row>
    <row r="5017" spans="2:8" x14ac:dyDescent="0.25">
      <c r="B5017" t="s">
        <v>530</v>
      </c>
      <c r="C5017">
        <f>INDEX(NationalTeams!B:B,MATCH(B5017,NationalTeams!C:C,0))</f>
        <v>109</v>
      </c>
      <c r="D5017" t="s">
        <v>1249</v>
      </c>
      <c r="E5017">
        <f>INDEX(TeamSports!B:B,MATCH(D5017,TeamSports!C:C,0))</f>
        <v>34</v>
      </c>
      <c r="F5017">
        <f>INDEX(RanksTable!P:P,MATCH(B5017,RanksTable!B:B,0))</f>
        <v>7</v>
      </c>
      <c r="H5017" t="str">
        <f t="shared" si="78"/>
        <v>INSERT INTO "TeamRanks" (team_id,team_sport_id,team_rank) VALUES (109,34,7);</v>
      </c>
    </row>
    <row r="5018" spans="2:8" x14ac:dyDescent="0.25">
      <c r="B5018" t="s">
        <v>488</v>
      </c>
      <c r="C5018">
        <f>INDEX(NationalTeams!B:B,MATCH(B5018,NationalTeams!C:C,0))</f>
        <v>110</v>
      </c>
      <c r="D5018" t="s">
        <v>1249</v>
      </c>
      <c r="E5018">
        <f>INDEX(TeamSports!B:B,MATCH(D5018,TeamSports!C:C,0))</f>
        <v>34</v>
      </c>
      <c r="F5018">
        <f>INDEX(RanksTable!P:P,MATCH(B5018,RanksTable!B:B,0))</f>
        <v>7</v>
      </c>
      <c r="H5018" t="str">
        <f t="shared" si="78"/>
        <v>INSERT INTO "TeamRanks" (team_id,team_sport_id,team_rank) VALUES (110,34,7);</v>
      </c>
    </row>
    <row r="5019" spans="2:8" x14ac:dyDescent="0.25">
      <c r="B5019" t="s">
        <v>352</v>
      </c>
      <c r="C5019">
        <f>INDEX(NationalTeams!B:B,MATCH(B5019,NationalTeams!C:C,0))</f>
        <v>111</v>
      </c>
      <c r="D5019" t="s">
        <v>1249</v>
      </c>
      <c r="E5019">
        <f>INDEX(TeamSports!B:B,MATCH(D5019,TeamSports!C:C,0))</f>
        <v>34</v>
      </c>
      <c r="F5019">
        <f>INDEX(RanksTable!P:P,MATCH(B5019,RanksTable!B:B,0))</f>
        <v>7</v>
      </c>
      <c r="H5019" t="str">
        <f t="shared" si="78"/>
        <v>INSERT INTO "TeamRanks" (team_id,team_sport_id,team_rank) VALUES (111,34,7);</v>
      </c>
    </row>
    <row r="5020" spans="2:8" x14ac:dyDescent="0.25">
      <c r="B5020" t="s">
        <v>422</v>
      </c>
      <c r="C5020">
        <f>INDEX(NationalTeams!B:B,MATCH(B5020,NationalTeams!C:C,0))</f>
        <v>112</v>
      </c>
      <c r="D5020" t="s">
        <v>1249</v>
      </c>
      <c r="E5020">
        <f>INDEX(TeamSports!B:B,MATCH(D5020,TeamSports!C:C,0))</f>
        <v>34</v>
      </c>
      <c r="F5020">
        <f>INDEX(RanksTable!P:P,MATCH(B5020,RanksTable!B:B,0))</f>
        <v>1</v>
      </c>
      <c r="H5020" t="str">
        <f t="shared" si="78"/>
        <v>INSERT INTO "TeamRanks" (team_id,team_sport_id,team_rank) VALUES (112,34,1);</v>
      </c>
    </row>
    <row r="5021" spans="2:8" x14ac:dyDescent="0.25">
      <c r="B5021" t="s">
        <v>451</v>
      </c>
      <c r="C5021">
        <f>INDEX(NationalTeams!B:B,MATCH(B5021,NationalTeams!C:C,0))</f>
        <v>113</v>
      </c>
      <c r="D5021" t="s">
        <v>1249</v>
      </c>
      <c r="E5021">
        <f>INDEX(TeamSports!B:B,MATCH(D5021,TeamSports!C:C,0))</f>
        <v>34</v>
      </c>
      <c r="F5021">
        <f>INDEX(RanksTable!P:P,MATCH(B5021,RanksTable!B:B,0))</f>
        <v>7</v>
      </c>
      <c r="H5021" t="str">
        <f t="shared" si="78"/>
        <v>INSERT INTO "TeamRanks" (team_id,team_sport_id,team_rank) VALUES (113,34,7);</v>
      </c>
    </row>
    <row r="5022" spans="2:8" x14ac:dyDescent="0.25">
      <c r="B5022" t="s">
        <v>430</v>
      </c>
      <c r="C5022">
        <f>INDEX(NationalTeams!B:B,MATCH(B5022,NationalTeams!C:C,0))</f>
        <v>114</v>
      </c>
      <c r="D5022" t="s">
        <v>1249</v>
      </c>
      <c r="E5022">
        <f>INDEX(TeamSports!B:B,MATCH(D5022,TeamSports!C:C,0))</f>
        <v>34</v>
      </c>
      <c r="F5022">
        <f>INDEX(RanksTable!P:P,MATCH(B5022,RanksTable!B:B,0))</f>
        <v>3</v>
      </c>
      <c r="H5022" t="str">
        <f t="shared" si="78"/>
        <v>INSERT INTO "TeamRanks" (team_id,team_sport_id,team_rank) VALUES (114,34,3);</v>
      </c>
    </row>
    <row r="5023" spans="2:8" x14ac:dyDescent="0.25">
      <c r="B5023" t="s">
        <v>381</v>
      </c>
      <c r="C5023">
        <f>INDEX(NationalTeams!B:B,MATCH(B5023,NationalTeams!C:C,0))</f>
        <v>115</v>
      </c>
      <c r="D5023" t="s">
        <v>1249</v>
      </c>
      <c r="E5023">
        <f>INDEX(TeamSports!B:B,MATCH(D5023,TeamSports!C:C,0))</f>
        <v>34</v>
      </c>
      <c r="F5023">
        <f>INDEX(RanksTable!P:P,MATCH(B5023,RanksTable!B:B,0))</f>
        <v>7</v>
      </c>
      <c r="H5023" t="str">
        <f t="shared" si="78"/>
        <v>INSERT INTO "TeamRanks" (team_id,team_sport_id,team_rank) VALUES (115,34,7);</v>
      </c>
    </row>
    <row r="5024" spans="2:8" x14ac:dyDescent="0.25">
      <c r="B5024" t="s">
        <v>434</v>
      </c>
      <c r="C5024">
        <f>INDEX(NationalTeams!B:B,MATCH(B5024,NationalTeams!C:C,0))</f>
        <v>116</v>
      </c>
      <c r="D5024" t="s">
        <v>1249</v>
      </c>
      <c r="E5024">
        <f>INDEX(TeamSports!B:B,MATCH(D5024,TeamSports!C:C,0))</f>
        <v>34</v>
      </c>
      <c r="F5024">
        <f>INDEX(RanksTable!P:P,MATCH(B5024,RanksTable!B:B,0))</f>
        <v>7</v>
      </c>
      <c r="H5024" t="str">
        <f t="shared" si="78"/>
        <v>INSERT INTO "TeamRanks" (team_id,team_sport_id,team_rank) VALUES (116,34,7);</v>
      </c>
    </row>
    <row r="5025" spans="2:8" x14ac:dyDescent="0.25">
      <c r="B5025" t="s">
        <v>475</v>
      </c>
      <c r="C5025">
        <f>INDEX(NationalTeams!B:B,MATCH(B5025,NationalTeams!C:C,0))</f>
        <v>117</v>
      </c>
      <c r="D5025" t="s">
        <v>1249</v>
      </c>
      <c r="E5025">
        <f>INDEX(TeamSports!B:B,MATCH(D5025,TeamSports!C:C,0))</f>
        <v>34</v>
      </c>
      <c r="F5025">
        <f>INDEX(RanksTable!P:P,MATCH(B5025,RanksTable!B:B,0))</f>
        <v>7</v>
      </c>
      <c r="H5025" t="str">
        <f t="shared" si="78"/>
        <v>INSERT INTO "TeamRanks" (team_id,team_sport_id,team_rank) VALUES (117,34,7);</v>
      </c>
    </row>
    <row r="5026" spans="2:8" x14ac:dyDescent="0.25">
      <c r="B5026" t="s">
        <v>528</v>
      </c>
      <c r="C5026">
        <f>INDEX(NationalTeams!B:B,MATCH(B5026,NationalTeams!C:C,0))</f>
        <v>118</v>
      </c>
      <c r="D5026" t="s">
        <v>1249</v>
      </c>
      <c r="E5026">
        <f>INDEX(TeamSports!B:B,MATCH(D5026,TeamSports!C:C,0))</f>
        <v>34</v>
      </c>
      <c r="F5026">
        <f>INDEX(RanksTable!P:P,MATCH(B5026,RanksTable!B:B,0))</f>
        <v>7</v>
      </c>
      <c r="H5026" t="str">
        <f t="shared" si="78"/>
        <v>INSERT INTO "TeamRanks" (team_id,team_sport_id,team_rank) VALUES (118,34,7);</v>
      </c>
    </row>
    <row r="5027" spans="2:8" x14ac:dyDescent="0.25">
      <c r="B5027" t="s">
        <v>436</v>
      </c>
      <c r="C5027">
        <f>INDEX(NationalTeams!B:B,MATCH(B5027,NationalTeams!C:C,0))</f>
        <v>119</v>
      </c>
      <c r="D5027" t="s">
        <v>1249</v>
      </c>
      <c r="E5027">
        <f>INDEX(TeamSports!B:B,MATCH(D5027,TeamSports!C:C,0))</f>
        <v>34</v>
      </c>
      <c r="F5027">
        <f>INDEX(RanksTable!P:P,MATCH(B5027,RanksTable!B:B,0))</f>
        <v>7</v>
      </c>
      <c r="H5027" t="str">
        <f t="shared" si="78"/>
        <v>INSERT INTO "TeamRanks" (team_id,team_sport_id,team_rank) VALUES (119,34,7);</v>
      </c>
    </row>
    <row r="5028" spans="2:8" x14ac:dyDescent="0.25">
      <c r="B5028" t="s">
        <v>455</v>
      </c>
      <c r="C5028">
        <f>INDEX(NationalTeams!B:B,MATCH(B5028,NationalTeams!C:C,0))</f>
        <v>120</v>
      </c>
      <c r="D5028" t="s">
        <v>1249</v>
      </c>
      <c r="E5028">
        <f>INDEX(TeamSports!B:B,MATCH(D5028,TeamSports!C:C,0))</f>
        <v>34</v>
      </c>
      <c r="F5028">
        <f>INDEX(RanksTable!P:P,MATCH(B5028,RanksTable!B:B,0))</f>
        <v>7</v>
      </c>
      <c r="H5028" t="str">
        <f t="shared" si="78"/>
        <v>INSERT INTO "TeamRanks" (team_id,team_sport_id,team_rank) VALUES (120,34,7);</v>
      </c>
    </row>
    <row r="5029" spans="2:8" x14ac:dyDescent="0.25">
      <c r="B5029" t="s">
        <v>345</v>
      </c>
      <c r="C5029">
        <f>INDEX(NationalTeams!B:B,MATCH(B5029,NationalTeams!C:C,0))</f>
        <v>121</v>
      </c>
      <c r="D5029" t="s">
        <v>1249</v>
      </c>
      <c r="E5029">
        <f>INDEX(TeamSports!B:B,MATCH(D5029,TeamSports!C:C,0))</f>
        <v>34</v>
      </c>
      <c r="F5029">
        <f>INDEX(RanksTable!P:P,MATCH(B5029,RanksTable!B:B,0))</f>
        <v>7</v>
      </c>
      <c r="H5029" t="str">
        <f t="shared" si="78"/>
        <v>INSERT INTO "TeamRanks" (team_id,team_sport_id,team_rank) VALUES (121,34,7);</v>
      </c>
    </row>
    <row r="5030" spans="2:8" x14ac:dyDescent="0.25">
      <c r="B5030" t="s">
        <v>532</v>
      </c>
      <c r="C5030">
        <f>INDEX(NationalTeams!B:B,MATCH(B5030,NationalTeams!C:C,0))</f>
        <v>122</v>
      </c>
      <c r="D5030" t="s">
        <v>1249</v>
      </c>
      <c r="E5030">
        <f>INDEX(TeamSports!B:B,MATCH(D5030,TeamSports!C:C,0))</f>
        <v>34</v>
      </c>
      <c r="F5030">
        <f>INDEX(RanksTable!P:P,MATCH(B5030,RanksTable!B:B,0))</f>
        <v>7</v>
      </c>
      <c r="H5030" t="str">
        <f t="shared" si="78"/>
        <v>INSERT INTO "TeamRanks" (team_id,team_sport_id,team_rank) VALUES (122,34,7);</v>
      </c>
    </row>
    <row r="5031" spans="2:8" x14ac:dyDescent="0.25">
      <c r="B5031" t="s">
        <v>468</v>
      </c>
      <c r="C5031">
        <f>INDEX(NationalTeams!B:B,MATCH(B5031,NationalTeams!C:C,0))</f>
        <v>123</v>
      </c>
      <c r="D5031" t="s">
        <v>1249</v>
      </c>
      <c r="E5031">
        <f>INDEX(TeamSports!B:B,MATCH(D5031,TeamSports!C:C,0))</f>
        <v>34</v>
      </c>
      <c r="F5031">
        <f>INDEX(RanksTable!P:P,MATCH(B5031,RanksTable!B:B,0))</f>
        <v>7</v>
      </c>
      <c r="H5031" t="str">
        <f t="shared" si="78"/>
        <v>INSERT INTO "TeamRanks" (team_id,team_sport_id,team_rank) VALUES (123,34,7);</v>
      </c>
    </row>
    <row r="5032" spans="2:8" x14ac:dyDescent="0.25">
      <c r="B5032" t="s">
        <v>347</v>
      </c>
      <c r="C5032">
        <f>INDEX(NationalTeams!B:B,MATCH(B5032,NationalTeams!C:C,0))</f>
        <v>124</v>
      </c>
      <c r="D5032" t="s">
        <v>1249</v>
      </c>
      <c r="E5032">
        <f>INDEX(TeamSports!B:B,MATCH(D5032,TeamSports!C:C,0))</f>
        <v>34</v>
      </c>
      <c r="F5032">
        <f>INDEX(RanksTable!P:P,MATCH(B5032,RanksTable!B:B,0))</f>
        <v>7</v>
      </c>
      <c r="H5032" t="str">
        <f t="shared" si="78"/>
        <v>INSERT INTO "TeamRanks" (team_id,team_sport_id,team_rank) VALUES (124,34,7);</v>
      </c>
    </row>
    <row r="5033" spans="2:8" x14ac:dyDescent="0.25">
      <c r="B5033" t="s">
        <v>390</v>
      </c>
      <c r="C5033">
        <f>INDEX(NationalTeams!B:B,MATCH(B5033,NationalTeams!C:C,0))</f>
        <v>125</v>
      </c>
      <c r="D5033" t="s">
        <v>1249</v>
      </c>
      <c r="E5033">
        <f>INDEX(TeamSports!B:B,MATCH(D5033,TeamSports!C:C,0))</f>
        <v>34</v>
      </c>
      <c r="F5033">
        <f>INDEX(RanksTable!P:P,MATCH(B5033,RanksTable!B:B,0))</f>
        <v>7</v>
      </c>
      <c r="H5033" t="str">
        <f t="shared" si="78"/>
        <v>INSERT INTO "TeamRanks" (team_id,team_sport_id,team_rank) VALUES (125,34,7);</v>
      </c>
    </row>
    <row r="5034" spans="2:8" x14ac:dyDescent="0.25">
      <c r="B5034" t="s">
        <v>540</v>
      </c>
      <c r="C5034">
        <f>INDEX(NationalTeams!B:B,MATCH(B5034,NationalTeams!C:C,0))</f>
        <v>126</v>
      </c>
      <c r="D5034" t="s">
        <v>1249</v>
      </c>
      <c r="E5034">
        <f>INDEX(TeamSports!B:B,MATCH(D5034,TeamSports!C:C,0))</f>
        <v>34</v>
      </c>
      <c r="F5034">
        <f>INDEX(RanksTable!P:P,MATCH(B5034,RanksTable!B:B,0))</f>
        <v>7</v>
      </c>
      <c r="H5034" t="str">
        <f t="shared" si="78"/>
        <v>INSERT INTO "TeamRanks" (team_id,team_sport_id,team_rank) VALUES (126,34,7);</v>
      </c>
    </row>
    <row r="5035" spans="2:8" x14ac:dyDescent="0.25">
      <c r="B5035" t="s">
        <v>527</v>
      </c>
      <c r="C5035">
        <f>INDEX(NationalTeams!B:B,MATCH(B5035,NationalTeams!C:C,0))</f>
        <v>127</v>
      </c>
      <c r="D5035" t="s">
        <v>1249</v>
      </c>
      <c r="E5035">
        <f>INDEX(TeamSports!B:B,MATCH(D5035,TeamSports!C:C,0))</f>
        <v>34</v>
      </c>
      <c r="F5035">
        <f>INDEX(RanksTable!P:P,MATCH(B5035,RanksTable!B:B,0))</f>
        <v>7</v>
      </c>
      <c r="H5035" t="str">
        <f t="shared" si="78"/>
        <v>INSERT INTO "TeamRanks" (team_id,team_sport_id,team_rank) VALUES (127,34,7);</v>
      </c>
    </row>
    <row r="5036" spans="2:8" x14ac:dyDescent="0.25">
      <c r="B5036" t="s">
        <v>523</v>
      </c>
      <c r="C5036">
        <f>INDEX(NationalTeams!B:B,MATCH(B5036,NationalTeams!C:C,0))</f>
        <v>128</v>
      </c>
      <c r="D5036" t="s">
        <v>1249</v>
      </c>
      <c r="E5036">
        <f>INDEX(TeamSports!B:B,MATCH(D5036,TeamSports!C:C,0))</f>
        <v>34</v>
      </c>
      <c r="F5036">
        <f>INDEX(RanksTable!P:P,MATCH(B5036,RanksTable!B:B,0))</f>
        <v>3</v>
      </c>
      <c r="H5036" t="str">
        <f t="shared" si="78"/>
        <v>INSERT INTO "TeamRanks" (team_id,team_sport_id,team_rank) VALUES (128,34,3);</v>
      </c>
    </row>
    <row r="5037" spans="2:8" x14ac:dyDescent="0.25">
      <c r="B5037" t="s">
        <v>484</v>
      </c>
      <c r="C5037">
        <f>INDEX(NationalTeams!B:B,MATCH(B5037,NationalTeams!C:C,0))</f>
        <v>129</v>
      </c>
      <c r="D5037" t="s">
        <v>1249</v>
      </c>
      <c r="E5037">
        <f>INDEX(TeamSports!B:B,MATCH(D5037,TeamSports!C:C,0))</f>
        <v>34</v>
      </c>
      <c r="F5037">
        <f>INDEX(RanksTable!P:P,MATCH(B5037,RanksTable!B:B,0))</f>
        <v>7</v>
      </c>
      <c r="H5037" t="str">
        <f t="shared" si="78"/>
        <v>INSERT INTO "TeamRanks" (team_id,team_sport_id,team_rank) VALUES (129,34,7);</v>
      </c>
    </row>
    <row r="5038" spans="2:8" x14ac:dyDescent="0.25">
      <c r="B5038" t="s">
        <v>522</v>
      </c>
      <c r="C5038">
        <f>INDEX(NationalTeams!B:B,MATCH(B5038,NationalTeams!C:C,0))</f>
        <v>130</v>
      </c>
      <c r="D5038" t="s">
        <v>1249</v>
      </c>
      <c r="E5038">
        <f>INDEX(TeamSports!B:B,MATCH(D5038,TeamSports!C:C,0))</f>
        <v>34</v>
      </c>
      <c r="F5038">
        <f>INDEX(RanksTable!P:P,MATCH(B5038,RanksTable!B:B,0))</f>
        <v>7</v>
      </c>
      <c r="H5038" t="str">
        <f t="shared" si="78"/>
        <v>INSERT INTO "TeamRanks" (team_id,team_sport_id,team_rank) VALUES (130,34,7);</v>
      </c>
    </row>
    <row r="5039" spans="2:8" x14ac:dyDescent="0.25">
      <c r="B5039" t="s">
        <v>386</v>
      </c>
      <c r="C5039">
        <f>INDEX(NationalTeams!B:B,MATCH(B5039,NationalTeams!C:C,0))</f>
        <v>131</v>
      </c>
      <c r="D5039" t="s">
        <v>1249</v>
      </c>
      <c r="E5039">
        <f>INDEX(TeamSports!B:B,MATCH(D5039,TeamSports!C:C,0))</f>
        <v>34</v>
      </c>
      <c r="F5039">
        <f>INDEX(RanksTable!P:P,MATCH(B5039,RanksTable!B:B,0))</f>
        <v>5</v>
      </c>
      <c r="H5039" t="str">
        <f t="shared" si="78"/>
        <v>INSERT INTO "TeamRanks" (team_id,team_sport_id,team_rank) VALUES (131,34,5);</v>
      </c>
    </row>
    <row r="5040" spans="2:8" x14ac:dyDescent="0.25">
      <c r="B5040" t="s">
        <v>463</v>
      </c>
      <c r="C5040">
        <f>INDEX(NationalTeams!B:B,MATCH(B5040,NationalTeams!C:C,0))</f>
        <v>132</v>
      </c>
      <c r="D5040" t="s">
        <v>1249</v>
      </c>
      <c r="E5040">
        <f>INDEX(TeamSports!B:B,MATCH(D5040,TeamSports!C:C,0))</f>
        <v>34</v>
      </c>
      <c r="F5040">
        <f>INDEX(RanksTable!P:P,MATCH(B5040,RanksTable!B:B,0))</f>
        <v>4</v>
      </c>
      <c r="H5040" t="str">
        <f t="shared" si="78"/>
        <v>INSERT INTO "TeamRanks" (team_id,team_sport_id,team_rank) VALUES (132,34,4);</v>
      </c>
    </row>
    <row r="5041" spans="2:8" x14ac:dyDescent="0.25">
      <c r="B5041" t="s">
        <v>339</v>
      </c>
      <c r="C5041">
        <f>INDEX(NationalTeams!B:B,MATCH(B5041,NationalTeams!C:C,0))</f>
        <v>133</v>
      </c>
      <c r="D5041" t="s">
        <v>1249</v>
      </c>
      <c r="E5041">
        <f>INDEX(TeamSports!B:B,MATCH(D5041,TeamSports!C:C,0))</f>
        <v>34</v>
      </c>
      <c r="F5041">
        <f>INDEX(RanksTable!P:P,MATCH(B5041,RanksTable!B:B,0))</f>
        <v>7</v>
      </c>
      <c r="H5041" t="str">
        <f t="shared" si="78"/>
        <v>INSERT INTO "TeamRanks" (team_id,team_sport_id,team_rank) VALUES (133,34,7);</v>
      </c>
    </row>
    <row r="5042" spans="2:8" x14ac:dyDescent="0.25">
      <c r="B5042" t="s">
        <v>464</v>
      </c>
      <c r="C5042">
        <f>INDEX(NationalTeams!B:B,MATCH(B5042,NationalTeams!C:C,0))</f>
        <v>134</v>
      </c>
      <c r="D5042" t="s">
        <v>1249</v>
      </c>
      <c r="E5042">
        <f>INDEX(TeamSports!B:B,MATCH(D5042,TeamSports!C:C,0))</f>
        <v>34</v>
      </c>
      <c r="F5042">
        <f>INDEX(RanksTable!P:P,MATCH(B5042,RanksTable!B:B,0))</f>
        <v>7</v>
      </c>
      <c r="H5042" t="str">
        <f t="shared" si="78"/>
        <v>INSERT INTO "TeamRanks" (team_id,team_sport_id,team_rank) VALUES (134,34,7);</v>
      </c>
    </row>
    <row r="5043" spans="2:8" x14ac:dyDescent="0.25">
      <c r="B5043" t="s">
        <v>379</v>
      </c>
      <c r="C5043">
        <f>INDEX(NationalTeams!B:B,MATCH(B5043,NationalTeams!C:C,0))</f>
        <v>135</v>
      </c>
      <c r="D5043" t="s">
        <v>1249</v>
      </c>
      <c r="E5043">
        <f>INDEX(TeamSports!B:B,MATCH(D5043,TeamSports!C:C,0))</f>
        <v>34</v>
      </c>
      <c r="F5043">
        <f>INDEX(RanksTable!P:P,MATCH(B5043,RanksTable!B:B,0))</f>
        <v>7</v>
      </c>
      <c r="H5043" t="str">
        <f t="shared" si="78"/>
        <v>INSERT INTO "TeamRanks" (team_id,team_sport_id,team_rank) VALUES (135,34,7);</v>
      </c>
    </row>
    <row r="5044" spans="2:8" x14ac:dyDescent="0.25">
      <c r="B5044" t="s">
        <v>539</v>
      </c>
      <c r="C5044">
        <f>INDEX(NationalTeams!B:B,MATCH(B5044,NationalTeams!C:C,0))</f>
        <v>136</v>
      </c>
      <c r="D5044" t="s">
        <v>1249</v>
      </c>
      <c r="E5044">
        <f>INDEX(TeamSports!B:B,MATCH(D5044,TeamSports!C:C,0))</f>
        <v>34</v>
      </c>
      <c r="F5044">
        <f>INDEX(RanksTable!P:P,MATCH(B5044,RanksTable!B:B,0))</f>
        <v>4</v>
      </c>
      <c r="H5044" t="str">
        <f t="shared" si="78"/>
        <v>INSERT INTO "TeamRanks" (team_id,team_sport_id,team_rank) VALUES (136,34,4);</v>
      </c>
    </row>
    <row r="5045" spans="2:8" x14ac:dyDescent="0.25">
      <c r="B5045" t="s">
        <v>342</v>
      </c>
      <c r="C5045">
        <f>INDEX(NationalTeams!B:B,MATCH(B5045,NationalTeams!C:C,0))</f>
        <v>137</v>
      </c>
      <c r="D5045" t="s">
        <v>1249</v>
      </c>
      <c r="E5045">
        <f>INDEX(TeamSports!B:B,MATCH(D5045,TeamSports!C:C,0))</f>
        <v>34</v>
      </c>
      <c r="F5045">
        <f>INDEX(RanksTable!P:P,MATCH(B5045,RanksTable!B:B,0))</f>
        <v>6</v>
      </c>
      <c r="H5045" t="str">
        <f t="shared" si="78"/>
        <v>INSERT INTO "TeamRanks" (team_id,team_sport_id,team_rank) VALUES (137,34,6);</v>
      </c>
    </row>
    <row r="5046" spans="2:8" x14ac:dyDescent="0.25">
      <c r="B5046" t="s">
        <v>343</v>
      </c>
      <c r="C5046">
        <f>INDEX(NationalTeams!B:B,MATCH(B5046,NationalTeams!C:C,0))</f>
        <v>138</v>
      </c>
      <c r="D5046" t="s">
        <v>1249</v>
      </c>
      <c r="E5046">
        <f>INDEX(TeamSports!B:B,MATCH(D5046,TeamSports!C:C,0))</f>
        <v>34</v>
      </c>
      <c r="F5046">
        <f>INDEX(RanksTable!P:P,MATCH(B5046,RanksTable!B:B,0))</f>
        <v>7</v>
      </c>
      <c r="H5046" t="str">
        <f t="shared" si="78"/>
        <v>INSERT INTO "TeamRanks" (team_id,team_sport_id,team_rank) VALUES (138,34,7);</v>
      </c>
    </row>
    <row r="5047" spans="2:8" x14ac:dyDescent="0.25">
      <c r="B5047" t="s">
        <v>360</v>
      </c>
      <c r="C5047">
        <f>INDEX(NationalTeams!B:B,MATCH(B5047,NationalTeams!C:C,0))</f>
        <v>139</v>
      </c>
      <c r="D5047" t="s">
        <v>1249</v>
      </c>
      <c r="E5047">
        <f>INDEX(TeamSports!B:B,MATCH(D5047,TeamSports!C:C,0))</f>
        <v>34</v>
      </c>
      <c r="F5047">
        <f>INDEX(RanksTable!P:P,MATCH(B5047,RanksTable!B:B,0))</f>
        <v>7</v>
      </c>
      <c r="H5047" t="str">
        <f t="shared" si="78"/>
        <v>INSERT INTO "TeamRanks" (team_id,team_sport_id,team_rank) VALUES (139,34,7);</v>
      </c>
    </row>
    <row r="5048" spans="2:8" x14ac:dyDescent="0.25">
      <c r="B5048" t="s">
        <v>378</v>
      </c>
      <c r="C5048">
        <f>INDEX(NationalTeams!B:B,MATCH(B5048,NationalTeams!C:C,0))</f>
        <v>140</v>
      </c>
      <c r="D5048" t="s">
        <v>1249</v>
      </c>
      <c r="E5048">
        <f>INDEX(TeamSports!B:B,MATCH(D5048,TeamSports!C:C,0))</f>
        <v>34</v>
      </c>
      <c r="F5048">
        <f>INDEX(RanksTable!P:P,MATCH(B5048,RanksTable!B:B,0))</f>
        <v>5</v>
      </c>
      <c r="H5048" t="str">
        <f t="shared" si="78"/>
        <v>INSERT INTO "TeamRanks" (team_id,team_sport_id,team_rank) VALUES (140,34,5);</v>
      </c>
    </row>
    <row r="5049" spans="2:8" x14ac:dyDescent="0.25">
      <c r="B5049" t="s">
        <v>456</v>
      </c>
      <c r="C5049">
        <f>INDEX(NationalTeams!B:B,MATCH(B5049,NationalTeams!C:C,0))</f>
        <v>141</v>
      </c>
      <c r="D5049" t="s">
        <v>1249</v>
      </c>
      <c r="E5049">
        <f>INDEX(TeamSports!B:B,MATCH(D5049,TeamSports!C:C,0))</f>
        <v>34</v>
      </c>
      <c r="F5049">
        <f>INDEX(RanksTable!P:P,MATCH(B5049,RanksTable!B:B,0))</f>
        <v>7</v>
      </c>
      <c r="H5049" t="str">
        <f t="shared" si="78"/>
        <v>INSERT INTO "TeamRanks" (team_id,team_sport_id,team_rank) VALUES (141,34,7);</v>
      </c>
    </row>
    <row r="5050" spans="2:8" x14ac:dyDescent="0.25">
      <c r="B5050" t="s">
        <v>537</v>
      </c>
      <c r="C5050">
        <f>INDEX(NationalTeams!B:B,MATCH(B5050,NationalTeams!C:C,0))</f>
        <v>142</v>
      </c>
      <c r="D5050" t="s">
        <v>1249</v>
      </c>
      <c r="E5050">
        <f>INDEX(TeamSports!B:B,MATCH(D5050,TeamSports!C:C,0))</f>
        <v>34</v>
      </c>
      <c r="F5050">
        <f>INDEX(RanksTable!P:P,MATCH(B5050,RanksTable!B:B,0))</f>
        <v>6</v>
      </c>
      <c r="H5050" t="str">
        <f t="shared" si="78"/>
        <v>INSERT INTO "TeamRanks" (team_id,team_sport_id,team_rank) VALUES (142,34,6);</v>
      </c>
    </row>
    <row r="5051" spans="2:8" x14ac:dyDescent="0.25">
      <c r="B5051" t="s">
        <v>533</v>
      </c>
      <c r="C5051">
        <f>INDEX(NationalTeams!B:B,MATCH(B5051,NationalTeams!C:C,0))</f>
        <v>143</v>
      </c>
      <c r="D5051" t="s">
        <v>1249</v>
      </c>
      <c r="E5051">
        <f>INDEX(TeamSports!B:B,MATCH(D5051,TeamSports!C:C,0))</f>
        <v>34</v>
      </c>
      <c r="F5051">
        <f>INDEX(RanksTable!P:P,MATCH(B5051,RanksTable!B:B,0))</f>
        <v>7</v>
      </c>
      <c r="H5051" t="str">
        <f t="shared" si="78"/>
        <v>INSERT INTO "TeamRanks" (team_id,team_sport_id,team_rank) VALUES (143,34,7);</v>
      </c>
    </row>
    <row r="5052" spans="2:8" x14ac:dyDescent="0.25">
      <c r="B5052" t="s">
        <v>460</v>
      </c>
      <c r="C5052">
        <f>INDEX(NationalTeams!B:B,MATCH(B5052,NationalTeams!C:C,0))</f>
        <v>144</v>
      </c>
      <c r="D5052" t="s">
        <v>1249</v>
      </c>
      <c r="E5052">
        <f>INDEX(TeamSports!B:B,MATCH(D5052,TeamSports!C:C,0))</f>
        <v>34</v>
      </c>
      <c r="F5052">
        <f>INDEX(RanksTable!P:P,MATCH(B5052,RanksTable!B:B,0))</f>
        <v>7</v>
      </c>
      <c r="H5052" t="str">
        <f t="shared" si="78"/>
        <v>INSERT INTO "TeamRanks" (team_id,team_sport_id,team_rank) VALUES (144,34,7);</v>
      </c>
    </row>
    <row r="5053" spans="2:8" x14ac:dyDescent="0.25">
      <c r="B5053" t="s">
        <v>521</v>
      </c>
      <c r="C5053">
        <f>INDEX(NationalTeams!B:B,MATCH(B5053,NationalTeams!C:C,0))</f>
        <v>145</v>
      </c>
      <c r="D5053" t="s">
        <v>1249</v>
      </c>
      <c r="E5053">
        <f>INDEX(TeamSports!B:B,MATCH(D5053,TeamSports!C:C,0))</f>
        <v>34</v>
      </c>
      <c r="F5053">
        <f>INDEX(RanksTable!P:P,MATCH(B5053,RanksTable!B:B,0))</f>
        <v>7</v>
      </c>
      <c r="H5053" t="str">
        <f t="shared" si="78"/>
        <v>INSERT INTO "TeamRanks" (team_id,team_sport_id,team_rank) VALUES (145,34,7);</v>
      </c>
    </row>
    <row r="5054" spans="2:8" x14ac:dyDescent="0.25">
      <c r="B5054" t="s">
        <v>416</v>
      </c>
      <c r="C5054">
        <f>INDEX(NationalTeams!B:B,MATCH(B5054,NationalTeams!C:C,0))</f>
        <v>146</v>
      </c>
      <c r="D5054" t="s">
        <v>1249</v>
      </c>
      <c r="E5054">
        <f>INDEX(TeamSports!B:B,MATCH(D5054,TeamSports!C:C,0))</f>
        <v>34</v>
      </c>
      <c r="F5054">
        <f>INDEX(RanksTable!P:P,MATCH(B5054,RanksTable!B:B,0))</f>
        <v>7</v>
      </c>
      <c r="H5054" t="str">
        <f t="shared" si="78"/>
        <v>INSERT INTO "TeamRanks" (team_id,team_sport_id,team_rank) VALUES (146,34,7);</v>
      </c>
    </row>
    <row r="5055" spans="2:8" x14ac:dyDescent="0.25">
      <c r="B5055" t="s">
        <v>393</v>
      </c>
      <c r="C5055">
        <f>INDEX(NationalTeams!B:B,MATCH(B5055,NationalTeams!C:C,0))</f>
        <v>147</v>
      </c>
      <c r="D5055" t="s">
        <v>1249</v>
      </c>
      <c r="E5055">
        <f>INDEX(TeamSports!B:B,MATCH(D5055,TeamSports!C:C,0))</f>
        <v>34</v>
      </c>
      <c r="F5055">
        <f>INDEX(RanksTable!P:P,MATCH(B5055,RanksTable!B:B,0))</f>
        <v>7</v>
      </c>
      <c r="H5055" t="str">
        <f t="shared" si="78"/>
        <v>INSERT INTO "TeamRanks" (team_id,team_sport_id,team_rank) VALUES (147,34,7);</v>
      </c>
    </row>
    <row r="5056" spans="2:8" x14ac:dyDescent="0.25">
      <c r="B5056" t="s">
        <v>372</v>
      </c>
      <c r="C5056">
        <f>INDEX(NationalTeams!B:B,MATCH(B5056,NationalTeams!C:C,0))</f>
        <v>148</v>
      </c>
      <c r="D5056" t="s">
        <v>1249</v>
      </c>
      <c r="E5056">
        <f>INDEX(TeamSports!B:B,MATCH(D5056,TeamSports!C:C,0))</f>
        <v>34</v>
      </c>
      <c r="F5056">
        <f>INDEX(RanksTable!P:P,MATCH(B5056,RanksTable!B:B,0))</f>
        <v>7</v>
      </c>
      <c r="H5056" t="str">
        <f t="shared" si="78"/>
        <v>INSERT INTO "TeamRanks" (team_id,team_sport_id,team_rank) VALUES (148,34,7);</v>
      </c>
    </row>
    <row r="5057" spans="2:8" x14ac:dyDescent="0.25">
      <c r="B5057" t="s">
        <v>480</v>
      </c>
      <c r="C5057">
        <f>INDEX(NationalTeams!B:B,MATCH(B5057,NationalTeams!C:C,0))</f>
        <v>149</v>
      </c>
      <c r="D5057" t="s">
        <v>1249</v>
      </c>
      <c r="E5057">
        <f>INDEX(TeamSports!B:B,MATCH(D5057,TeamSports!C:C,0))</f>
        <v>34</v>
      </c>
      <c r="F5057">
        <f>INDEX(RanksTable!P:P,MATCH(B5057,RanksTable!B:B,0))</f>
        <v>7</v>
      </c>
      <c r="H5057" t="str">
        <f t="shared" si="78"/>
        <v>INSERT INTO "TeamRanks" (team_id,team_sport_id,team_rank) VALUES (149,34,7);</v>
      </c>
    </row>
    <row r="5058" spans="2:8" x14ac:dyDescent="0.25">
      <c r="B5058" t="s">
        <v>446</v>
      </c>
      <c r="C5058">
        <f>INDEX(NationalTeams!B:B,MATCH(B5058,NationalTeams!C:C,0))</f>
        <v>150</v>
      </c>
      <c r="D5058" t="s">
        <v>1249</v>
      </c>
      <c r="E5058">
        <f>INDEX(TeamSports!B:B,MATCH(D5058,TeamSports!C:C,0))</f>
        <v>34</v>
      </c>
      <c r="F5058">
        <f>INDEX(RanksTable!P:P,MATCH(B5058,RanksTable!B:B,0))</f>
        <v>7</v>
      </c>
      <c r="H5058" t="str">
        <f t="shared" si="78"/>
        <v>INSERT INTO "TeamRanks" (team_id,team_sport_id,team_rank) VALUES (150,34,7);</v>
      </c>
    </row>
    <row r="5059" spans="2:8" x14ac:dyDescent="0.25">
      <c r="B5059" t="s">
        <v>356</v>
      </c>
      <c r="C5059">
        <f>INDEX(NationalTeams!B:B,MATCH(B5059,NationalTeams!C:C,0))</f>
        <v>151</v>
      </c>
      <c r="D5059" t="s">
        <v>1249</v>
      </c>
      <c r="E5059">
        <f>INDEX(TeamSports!B:B,MATCH(D5059,TeamSports!C:C,0))</f>
        <v>34</v>
      </c>
      <c r="F5059">
        <f>INDEX(RanksTable!P:P,MATCH(B5059,RanksTable!B:B,0))</f>
        <v>7</v>
      </c>
      <c r="H5059" t="str">
        <f t="shared" si="78"/>
        <v>INSERT INTO "TeamRanks" (team_id,team_sport_id,team_rank) VALUES (151,34,7);</v>
      </c>
    </row>
    <row r="5060" spans="2:8" x14ac:dyDescent="0.25">
      <c r="B5060" t="s">
        <v>387</v>
      </c>
      <c r="C5060">
        <f>INDEX(NationalTeams!B:B,MATCH(B5060,NationalTeams!C:C,0))</f>
        <v>152</v>
      </c>
      <c r="D5060" t="s">
        <v>1249</v>
      </c>
      <c r="E5060">
        <f>INDEX(TeamSports!B:B,MATCH(D5060,TeamSports!C:C,0))</f>
        <v>34</v>
      </c>
      <c r="F5060">
        <f>INDEX(RanksTable!P:P,MATCH(B5060,RanksTable!B:B,0))</f>
        <v>7</v>
      </c>
      <c r="H5060" t="str">
        <f t="shared" ref="H5060:H5123" si="79">_xlfn.CONCAT($H$1,$L$1,$C$1,$L$1," ",$J$1,$C$2,$N$1,$E$2,$N$1,$F$2,$K$1,$I$1,$J$1,C5060,$N$1,E5060,$N$1,F5060,$K$1,$O$1)</f>
        <v>INSERT INTO "TeamRanks" (team_id,team_sport_id,team_rank) VALUES (152,34,7);</v>
      </c>
    </row>
    <row r="5061" spans="2:8" x14ac:dyDescent="0.25">
      <c r="B5061" t="s">
        <v>361</v>
      </c>
      <c r="C5061">
        <f>INDEX(NationalTeams!B:B,MATCH(B5061,NationalTeams!C:C,0))</f>
        <v>153</v>
      </c>
      <c r="D5061" t="s">
        <v>1249</v>
      </c>
      <c r="E5061">
        <f>INDEX(TeamSports!B:B,MATCH(D5061,TeamSports!C:C,0))</f>
        <v>34</v>
      </c>
      <c r="F5061">
        <f>INDEX(RanksTable!P:P,MATCH(B5061,RanksTable!B:B,0))</f>
        <v>2</v>
      </c>
      <c r="H5061" t="str">
        <f t="shared" si="79"/>
        <v>INSERT INTO "TeamRanks" (team_id,team_sport_id,team_rank) VALUES (153,34,2);</v>
      </c>
    </row>
    <row r="5062" spans="2:8" x14ac:dyDescent="0.25">
      <c r="B5062" t="s">
        <v>492</v>
      </c>
      <c r="C5062">
        <f>INDEX(NationalTeams!B:B,MATCH(B5062,NationalTeams!C:C,0))</f>
        <v>154</v>
      </c>
      <c r="D5062" t="s">
        <v>1249</v>
      </c>
      <c r="E5062">
        <f>INDEX(TeamSports!B:B,MATCH(D5062,TeamSports!C:C,0))</f>
        <v>34</v>
      </c>
      <c r="F5062">
        <f>INDEX(RanksTable!P:P,MATCH(B5062,RanksTable!B:B,0))</f>
        <v>4</v>
      </c>
      <c r="H5062" t="str">
        <f t="shared" si="79"/>
        <v>INSERT INTO "TeamRanks" (team_id,team_sport_id,team_rank) VALUES (154,34,4);</v>
      </c>
    </row>
    <row r="5063" spans="2:8" x14ac:dyDescent="0.25">
      <c r="B5063" t="s">
        <v>485</v>
      </c>
      <c r="C5063">
        <f>INDEX(NationalTeams!B:B,MATCH(B5063,NationalTeams!C:C,0))</f>
        <v>155</v>
      </c>
      <c r="D5063" t="s">
        <v>1249</v>
      </c>
      <c r="E5063">
        <f>INDEX(TeamSports!B:B,MATCH(D5063,TeamSports!C:C,0))</f>
        <v>34</v>
      </c>
      <c r="F5063">
        <f>INDEX(RanksTable!P:P,MATCH(B5063,RanksTable!B:B,0))</f>
        <v>5</v>
      </c>
      <c r="H5063" t="str">
        <f t="shared" si="79"/>
        <v>INSERT INTO "TeamRanks" (team_id,team_sport_id,team_rank) VALUES (155,34,5);</v>
      </c>
    </row>
    <row r="5064" spans="2:8" x14ac:dyDescent="0.25">
      <c r="B5064" t="s">
        <v>423</v>
      </c>
      <c r="C5064">
        <f>INDEX(NationalTeams!B:B,MATCH(B5064,NationalTeams!C:C,0))</f>
        <v>156</v>
      </c>
      <c r="D5064" t="s">
        <v>1249</v>
      </c>
      <c r="E5064">
        <f>INDEX(TeamSports!B:B,MATCH(D5064,TeamSports!C:C,0))</f>
        <v>34</v>
      </c>
      <c r="F5064">
        <f>INDEX(RanksTable!P:P,MATCH(B5064,RanksTable!B:B,0))</f>
        <v>4</v>
      </c>
      <c r="H5064" t="str">
        <f t="shared" si="79"/>
        <v>INSERT INTO "TeamRanks" (team_id,team_sport_id,team_rank) VALUES (156,34,4);</v>
      </c>
    </row>
    <row r="5065" spans="2:8" x14ac:dyDescent="0.25">
      <c r="B5065" t="s">
        <v>457</v>
      </c>
      <c r="C5065">
        <f>INDEX(NationalTeams!B:B,MATCH(B5065,NationalTeams!C:C,0))</f>
        <v>157</v>
      </c>
      <c r="D5065" t="s">
        <v>1249</v>
      </c>
      <c r="E5065">
        <f>INDEX(TeamSports!B:B,MATCH(D5065,TeamSports!C:C,0))</f>
        <v>34</v>
      </c>
      <c r="F5065">
        <f>INDEX(RanksTable!P:P,MATCH(B5065,RanksTable!B:B,0))</f>
        <v>7</v>
      </c>
      <c r="H5065" t="str">
        <f t="shared" si="79"/>
        <v>INSERT INTO "TeamRanks" (team_id,team_sport_id,team_rank) VALUES (157,34,7);</v>
      </c>
    </row>
    <row r="5066" spans="2:8" x14ac:dyDescent="0.25">
      <c r="B5066" t="s">
        <v>491</v>
      </c>
      <c r="C5066">
        <f>INDEX(NationalTeams!B:B,MATCH(B5066,NationalTeams!C:C,0))</f>
        <v>158</v>
      </c>
      <c r="D5066" t="s">
        <v>1249</v>
      </c>
      <c r="E5066">
        <f>INDEX(TeamSports!B:B,MATCH(D5066,TeamSports!C:C,0))</f>
        <v>34</v>
      </c>
      <c r="F5066">
        <f>INDEX(RanksTable!P:P,MATCH(B5066,RanksTable!B:B,0))</f>
        <v>6</v>
      </c>
      <c r="H5066" t="str">
        <f t="shared" si="79"/>
        <v>INSERT INTO "TeamRanks" (team_id,team_sport_id,team_rank) VALUES (158,34,6);</v>
      </c>
    </row>
    <row r="5067" spans="2:8" x14ac:dyDescent="0.25">
      <c r="B5067" t="s">
        <v>474</v>
      </c>
      <c r="C5067">
        <f>INDEX(NationalTeams!B:B,MATCH(B5067,NationalTeams!C:C,0))</f>
        <v>159</v>
      </c>
      <c r="D5067" t="s">
        <v>1249</v>
      </c>
      <c r="E5067">
        <f>INDEX(TeamSports!B:B,MATCH(D5067,TeamSports!C:C,0))</f>
        <v>34</v>
      </c>
      <c r="F5067">
        <f>INDEX(RanksTable!P:P,MATCH(B5067,RanksTable!B:B,0))</f>
        <v>7</v>
      </c>
      <c r="H5067" t="str">
        <f t="shared" si="79"/>
        <v>INSERT INTO "TeamRanks" (team_id,team_sport_id,team_rank) VALUES (159,34,7);</v>
      </c>
    </row>
    <row r="5068" spans="2:8" x14ac:dyDescent="0.25">
      <c r="B5068" t="s">
        <v>479</v>
      </c>
      <c r="C5068">
        <f>INDEX(NationalTeams!B:B,MATCH(B5068,NationalTeams!C:C,0))</f>
        <v>160</v>
      </c>
      <c r="D5068" t="s">
        <v>1249</v>
      </c>
      <c r="E5068">
        <f>INDEX(TeamSports!B:B,MATCH(D5068,TeamSports!C:C,0))</f>
        <v>34</v>
      </c>
      <c r="F5068">
        <f>INDEX(RanksTable!P:P,MATCH(B5068,RanksTable!B:B,0))</f>
        <v>7</v>
      </c>
      <c r="H5068" t="str">
        <f t="shared" si="79"/>
        <v>INSERT INTO "TeamRanks" (team_id,team_sport_id,team_rank) VALUES (160,34,7);</v>
      </c>
    </row>
    <row r="5069" spans="2:8" x14ac:dyDescent="0.25">
      <c r="B5069" t="s">
        <v>449</v>
      </c>
      <c r="C5069">
        <f>INDEX(NationalTeams!B:B,MATCH(B5069,NationalTeams!C:C,0))</f>
        <v>161</v>
      </c>
      <c r="D5069" t="s">
        <v>1249</v>
      </c>
      <c r="E5069">
        <f>INDEX(TeamSports!B:B,MATCH(D5069,TeamSports!C:C,0))</f>
        <v>34</v>
      </c>
      <c r="F5069">
        <f>INDEX(RanksTable!P:P,MATCH(B5069,RanksTable!B:B,0))</f>
        <v>7</v>
      </c>
      <c r="H5069" t="str">
        <f t="shared" si="79"/>
        <v>INSERT INTO "TeamRanks" (team_id,team_sport_id,team_rank) VALUES (161,34,7);</v>
      </c>
    </row>
    <row r="5070" spans="2:8" x14ac:dyDescent="0.25">
      <c r="B5070" t="s">
        <v>398</v>
      </c>
      <c r="C5070">
        <f>INDEX(NationalTeams!B:B,MATCH(B5070,NationalTeams!C:C,0))</f>
        <v>162</v>
      </c>
      <c r="D5070" t="s">
        <v>1249</v>
      </c>
      <c r="E5070">
        <f>INDEX(TeamSports!B:B,MATCH(D5070,TeamSports!C:C,0))</f>
        <v>34</v>
      </c>
      <c r="F5070">
        <f>INDEX(RanksTable!P:P,MATCH(B5070,RanksTable!B:B,0))</f>
        <v>7</v>
      </c>
      <c r="H5070" t="str">
        <f t="shared" si="79"/>
        <v>INSERT INTO "TeamRanks" (team_id,team_sport_id,team_rank) VALUES (162,34,7);</v>
      </c>
    </row>
    <row r="5071" spans="2:8" x14ac:dyDescent="0.25">
      <c r="B5071" t="s">
        <v>441</v>
      </c>
      <c r="C5071">
        <f>INDEX(NationalTeams!B:B,MATCH(B5071,NationalTeams!C:C,0))</f>
        <v>163</v>
      </c>
      <c r="D5071" t="s">
        <v>1249</v>
      </c>
      <c r="E5071">
        <f>INDEX(TeamSports!B:B,MATCH(D5071,TeamSports!C:C,0))</f>
        <v>34</v>
      </c>
      <c r="F5071">
        <f>INDEX(RanksTable!P:P,MATCH(B5071,RanksTable!B:B,0))</f>
        <v>7</v>
      </c>
      <c r="H5071" t="str">
        <f t="shared" si="79"/>
        <v>INSERT INTO "TeamRanks" (team_id,team_sport_id,team_rank) VALUES (163,34,7);</v>
      </c>
    </row>
    <row r="5072" spans="2:8" x14ac:dyDescent="0.25">
      <c r="B5072" t="s">
        <v>348</v>
      </c>
      <c r="C5072">
        <f>INDEX(NationalTeams!B:B,MATCH(B5072,NationalTeams!C:C,0))</f>
        <v>164</v>
      </c>
      <c r="D5072" t="s">
        <v>1249</v>
      </c>
      <c r="E5072">
        <f>INDEX(TeamSports!B:B,MATCH(D5072,TeamSports!C:C,0))</f>
        <v>34</v>
      </c>
      <c r="F5072">
        <f>INDEX(RanksTable!P:P,MATCH(B5072,RanksTable!B:B,0))</f>
        <v>7</v>
      </c>
      <c r="H5072" t="str">
        <f t="shared" si="79"/>
        <v>INSERT INTO "TeamRanks" (team_id,team_sport_id,team_rank) VALUES (164,34,7);</v>
      </c>
    </row>
    <row r="5073" spans="2:8" x14ac:dyDescent="0.25">
      <c r="B5073" t="s">
        <v>350</v>
      </c>
      <c r="C5073">
        <f>INDEX(NationalTeams!B:B,MATCH(B5073,NationalTeams!C:C,0))</f>
        <v>165</v>
      </c>
      <c r="D5073" t="s">
        <v>1249</v>
      </c>
      <c r="E5073">
        <f>INDEX(TeamSports!B:B,MATCH(D5073,TeamSports!C:C,0))</f>
        <v>34</v>
      </c>
      <c r="F5073">
        <f>INDEX(RanksTable!P:P,MATCH(B5073,RanksTable!B:B,0))</f>
        <v>7</v>
      </c>
      <c r="H5073" t="str">
        <f t="shared" si="79"/>
        <v>INSERT INTO "TeamRanks" (team_id,team_sport_id,team_rank) VALUES (165,34,7);</v>
      </c>
    </row>
    <row r="5074" spans="2:8" x14ac:dyDescent="0.25">
      <c r="B5074" t="s">
        <v>494</v>
      </c>
      <c r="C5074">
        <f>INDEX(NationalTeams!B:B,MATCH(B5074,NationalTeams!C:C,0))</f>
        <v>166</v>
      </c>
      <c r="D5074" t="s">
        <v>1249</v>
      </c>
      <c r="E5074">
        <f>INDEX(TeamSports!B:B,MATCH(D5074,TeamSports!C:C,0))</f>
        <v>34</v>
      </c>
      <c r="F5074">
        <f>INDEX(RanksTable!P:P,MATCH(B5074,RanksTable!B:B,0))</f>
        <v>2</v>
      </c>
      <c r="H5074" t="str">
        <f t="shared" si="79"/>
        <v>INSERT INTO "TeamRanks" (team_id,team_sport_id,team_rank) VALUES (166,34,2);</v>
      </c>
    </row>
    <row r="5075" spans="2:8" x14ac:dyDescent="0.25">
      <c r="B5075" t="s">
        <v>504</v>
      </c>
      <c r="C5075">
        <f>INDEX(NationalTeams!B:B,MATCH(B5075,NationalTeams!C:C,0))</f>
        <v>167</v>
      </c>
      <c r="D5075" t="s">
        <v>1249</v>
      </c>
      <c r="E5075">
        <f>INDEX(TeamSports!B:B,MATCH(D5075,TeamSports!C:C,0))</f>
        <v>34</v>
      </c>
      <c r="F5075">
        <f>INDEX(RanksTable!P:P,MATCH(B5075,RanksTable!B:B,0))</f>
        <v>3</v>
      </c>
      <c r="H5075" t="str">
        <f t="shared" si="79"/>
        <v>INSERT INTO "TeamRanks" (team_id,team_sport_id,team_rank) VALUES (167,34,3);</v>
      </c>
    </row>
    <row r="5076" spans="2:8" x14ac:dyDescent="0.25">
      <c r="B5076" t="s">
        <v>401</v>
      </c>
      <c r="C5076">
        <f>INDEX(NationalTeams!B:B,MATCH(B5076,NationalTeams!C:C,0))</f>
        <v>168</v>
      </c>
      <c r="D5076" t="s">
        <v>1249</v>
      </c>
      <c r="E5076">
        <f>INDEX(TeamSports!B:B,MATCH(D5076,TeamSports!C:C,0))</f>
        <v>34</v>
      </c>
      <c r="F5076">
        <f>INDEX(RanksTable!P:P,MATCH(B5076,RanksTable!B:B,0))</f>
        <v>4</v>
      </c>
      <c r="H5076" t="str">
        <f t="shared" si="79"/>
        <v>INSERT INTO "TeamRanks" (team_id,team_sport_id,team_rank) VALUES (168,34,4);</v>
      </c>
    </row>
    <row r="5077" spans="2:8" x14ac:dyDescent="0.25">
      <c r="B5077" t="s">
        <v>432</v>
      </c>
      <c r="C5077">
        <f>INDEX(NationalTeams!B:B,MATCH(B5077,NationalTeams!C:C,0))</f>
        <v>169</v>
      </c>
      <c r="D5077" t="s">
        <v>1249</v>
      </c>
      <c r="E5077">
        <f>INDEX(TeamSports!B:B,MATCH(D5077,TeamSports!C:C,0))</f>
        <v>34</v>
      </c>
      <c r="F5077">
        <f>INDEX(RanksTable!P:P,MATCH(B5077,RanksTable!B:B,0))</f>
        <v>5</v>
      </c>
      <c r="H5077" t="str">
        <f t="shared" si="79"/>
        <v>INSERT INTO "TeamRanks" (team_id,team_sport_id,team_rank) VALUES (169,34,5);</v>
      </c>
    </row>
    <row r="5078" spans="2:8" x14ac:dyDescent="0.25">
      <c r="B5078" t="s">
        <v>336</v>
      </c>
      <c r="C5078">
        <f>INDEX(NationalTeams!B:B,MATCH(B5078,NationalTeams!C:C,0))</f>
        <v>170</v>
      </c>
      <c r="D5078" t="s">
        <v>1249</v>
      </c>
      <c r="E5078">
        <f>INDEX(TeamSports!B:B,MATCH(D5078,TeamSports!C:C,0))</f>
        <v>34</v>
      </c>
      <c r="F5078">
        <f>INDEX(RanksTable!P:P,MATCH(B5078,RanksTable!B:B,0))</f>
        <v>7</v>
      </c>
      <c r="H5078" t="str">
        <f t="shared" si="79"/>
        <v>INSERT INTO "TeamRanks" (team_id,team_sport_id,team_rank) VALUES (170,34,7);</v>
      </c>
    </row>
    <row r="5079" spans="2:8" x14ac:dyDescent="0.25">
      <c r="B5079" t="s">
        <v>497</v>
      </c>
      <c r="C5079">
        <f>INDEX(NationalTeams!B:B,MATCH(B5079,NationalTeams!C:C,0))</f>
        <v>171</v>
      </c>
      <c r="D5079" t="s">
        <v>1249</v>
      </c>
      <c r="E5079">
        <f>INDEX(TeamSports!B:B,MATCH(D5079,TeamSports!C:C,0))</f>
        <v>34</v>
      </c>
      <c r="F5079">
        <f>INDEX(RanksTable!P:P,MATCH(B5079,RanksTable!B:B,0))</f>
        <v>5</v>
      </c>
      <c r="H5079" t="str">
        <f t="shared" si="79"/>
        <v>INSERT INTO "TeamRanks" (team_id,team_sport_id,team_rank) VALUES (171,34,5);</v>
      </c>
    </row>
    <row r="5080" spans="2:8" x14ac:dyDescent="0.25">
      <c r="B5080" t="s">
        <v>380</v>
      </c>
      <c r="C5080">
        <f>INDEX(NationalTeams!B:B,MATCH(B5080,NationalTeams!C:C,0))</f>
        <v>172</v>
      </c>
      <c r="D5080" t="s">
        <v>1249</v>
      </c>
      <c r="E5080">
        <f>INDEX(TeamSports!B:B,MATCH(D5080,TeamSports!C:C,0))</f>
        <v>34</v>
      </c>
      <c r="F5080">
        <f>INDEX(RanksTable!P:P,MATCH(B5080,RanksTable!B:B,0))</f>
        <v>7</v>
      </c>
      <c r="H5080" t="str">
        <f t="shared" si="79"/>
        <v>INSERT INTO "TeamRanks" (team_id,team_sport_id,team_rank) VALUES (172,34,7);</v>
      </c>
    </row>
    <row r="5081" spans="2:8" x14ac:dyDescent="0.25">
      <c r="B5081" t="s">
        <v>402</v>
      </c>
      <c r="C5081">
        <f>INDEX(NationalTeams!B:B,MATCH(B5081,NationalTeams!C:C,0))</f>
        <v>173</v>
      </c>
      <c r="D5081" t="s">
        <v>1249</v>
      </c>
      <c r="E5081">
        <f>INDEX(TeamSports!B:B,MATCH(D5081,TeamSports!C:C,0))</f>
        <v>34</v>
      </c>
      <c r="F5081">
        <f>INDEX(RanksTable!P:P,MATCH(B5081,RanksTable!B:B,0))</f>
        <v>7</v>
      </c>
      <c r="H5081" t="str">
        <f t="shared" si="79"/>
        <v>INSERT INTO "TeamRanks" (team_id,team_sport_id,team_rank) VALUES (173,34,7);</v>
      </c>
    </row>
    <row r="5082" spans="2:8" x14ac:dyDescent="0.25">
      <c r="B5082" t="s">
        <v>370</v>
      </c>
      <c r="C5082">
        <f>INDEX(NationalTeams!B:B,MATCH(B5082,NationalTeams!C:C,0))</f>
        <v>174</v>
      </c>
      <c r="D5082" t="s">
        <v>1249</v>
      </c>
      <c r="E5082">
        <f>INDEX(TeamSports!B:B,MATCH(D5082,TeamSports!C:C,0))</f>
        <v>34</v>
      </c>
      <c r="F5082">
        <f>INDEX(RanksTable!P:P,MATCH(B5082,RanksTable!B:B,0))</f>
        <v>7</v>
      </c>
      <c r="H5082" t="str">
        <f t="shared" si="79"/>
        <v>INSERT INTO "TeamRanks" (team_id,team_sport_id,team_rank) VALUES (174,34,7);</v>
      </c>
    </row>
    <row r="5083" spans="2:8" x14ac:dyDescent="0.25">
      <c r="B5083" t="s">
        <v>506</v>
      </c>
      <c r="C5083">
        <f>INDEX(NationalTeams!B:B,MATCH(B5083,NationalTeams!C:C,0))</f>
        <v>175</v>
      </c>
      <c r="D5083" t="s">
        <v>1249</v>
      </c>
      <c r="E5083">
        <f>INDEX(TeamSports!B:B,MATCH(D5083,TeamSports!C:C,0))</f>
        <v>34</v>
      </c>
      <c r="F5083">
        <f>INDEX(RanksTable!P:P,MATCH(B5083,RanksTable!B:B,0))</f>
        <v>3</v>
      </c>
      <c r="H5083" t="str">
        <f t="shared" si="79"/>
        <v>INSERT INTO "TeamRanks" (team_id,team_sport_id,team_rank) VALUES (175,34,3);</v>
      </c>
    </row>
    <row r="5084" spans="2:8" x14ac:dyDescent="0.25">
      <c r="B5084" t="s">
        <v>500</v>
      </c>
      <c r="C5084">
        <f>INDEX(NationalTeams!B:B,MATCH(B5084,NationalTeams!C:C,0))</f>
        <v>176</v>
      </c>
      <c r="D5084" t="s">
        <v>1249</v>
      </c>
      <c r="E5084">
        <f>INDEX(TeamSports!B:B,MATCH(D5084,TeamSports!C:C,0))</f>
        <v>34</v>
      </c>
      <c r="F5084">
        <f>INDEX(RanksTable!P:P,MATCH(B5084,RanksTable!B:B,0))</f>
        <v>3</v>
      </c>
      <c r="H5084" t="str">
        <f t="shared" si="79"/>
        <v>INSERT INTO "TeamRanks" (team_id,team_sport_id,team_rank) VALUES (176,34,3);</v>
      </c>
    </row>
    <row r="5085" spans="2:8" x14ac:dyDescent="0.25">
      <c r="B5085" t="s">
        <v>473</v>
      </c>
      <c r="C5085">
        <f>INDEX(NationalTeams!B:B,MATCH(B5085,NationalTeams!C:C,0))</f>
        <v>177</v>
      </c>
      <c r="D5085" t="s">
        <v>1249</v>
      </c>
      <c r="E5085">
        <f>INDEX(TeamSports!B:B,MATCH(D5085,TeamSports!C:C,0))</f>
        <v>34</v>
      </c>
      <c r="F5085">
        <f>INDEX(RanksTable!P:P,MATCH(B5085,RanksTable!B:B,0))</f>
        <v>7</v>
      </c>
      <c r="H5085" t="str">
        <f t="shared" si="79"/>
        <v>INSERT INTO "TeamRanks" (team_id,team_sport_id,team_rank) VALUES (177,34,7);</v>
      </c>
    </row>
    <row r="5086" spans="2:8" x14ac:dyDescent="0.25">
      <c r="B5086" t="s">
        <v>482</v>
      </c>
      <c r="C5086">
        <f>INDEX(NationalTeams!B:B,MATCH(B5086,NationalTeams!C:C,0))</f>
        <v>178</v>
      </c>
      <c r="D5086" t="s">
        <v>1249</v>
      </c>
      <c r="E5086">
        <f>INDEX(TeamSports!B:B,MATCH(D5086,TeamSports!C:C,0))</f>
        <v>34</v>
      </c>
      <c r="F5086">
        <f>INDEX(RanksTable!P:P,MATCH(B5086,RanksTable!B:B,0))</f>
        <v>7</v>
      </c>
      <c r="H5086" t="str">
        <f t="shared" si="79"/>
        <v>INSERT INTO "TeamRanks" (team_id,team_sport_id,team_rank) VALUES (178,34,7);</v>
      </c>
    </row>
    <row r="5087" spans="2:8" x14ac:dyDescent="0.25">
      <c r="B5087" t="s">
        <v>411</v>
      </c>
      <c r="C5087">
        <f>INDEX(NationalTeams!B:B,MATCH(B5087,NationalTeams!C:C,0))</f>
        <v>179</v>
      </c>
      <c r="D5087" t="s">
        <v>1249</v>
      </c>
      <c r="E5087">
        <f>INDEX(TeamSports!B:B,MATCH(D5087,TeamSports!C:C,0))</f>
        <v>34</v>
      </c>
      <c r="F5087">
        <f>INDEX(RanksTable!P:P,MATCH(B5087,RanksTable!B:B,0))</f>
        <v>7</v>
      </c>
      <c r="H5087" t="str">
        <f t="shared" si="79"/>
        <v>INSERT INTO "TeamRanks" (team_id,team_sport_id,team_rank) VALUES (179,34,7);</v>
      </c>
    </row>
    <row r="5088" spans="2:8" x14ac:dyDescent="0.25">
      <c r="B5088" t="s">
        <v>541</v>
      </c>
      <c r="C5088">
        <f>INDEX(NationalTeams!B:B,MATCH(B5088,NationalTeams!C:C,0))</f>
        <v>180</v>
      </c>
      <c r="D5088" t="s">
        <v>1249</v>
      </c>
      <c r="E5088">
        <f>INDEX(TeamSports!B:B,MATCH(D5088,TeamSports!C:C,0))</f>
        <v>34</v>
      </c>
      <c r="F5088">
        <f>INDEX(RanksTable!P:P,MATCH(B5088,RanksTable!B:B,0))</f>
        <v>7</v>
      </c>
      <c r="H5088" t="str">
        <f t="shared" si="79"/>
        <v>INSERT INTO "TeamRanks" (team_id,team_sport_id,team_rank) VALUES (180,34,7);</v>
      </c>
    </row>
    <row r="5089" spans="2:8" x14ac:dyDescent="0.25">
      <c r="B5089" t="s">
        <v>412</v>
      </c>
      <c r="C5089">
        <f>INDEX(NationalTeams!B:B,MATCH(B5089,NationalTeams!C:C,0))</f>
        <v>181</v>
      </c>
      <c r="D5089" t="s">
        <v>1249</v>
      </c>
      <c r="E5089">
        <f>INDEX(TeamSports!B:B,MATCH(D5089,TeamSports!C:C,0))</f>
        <v>34</v>
      </c>
      <c r="F5089">
        <f>INDEX(RanksTable!P:P,MATCH(B5089,RanksTable!B:B,0))</f>
        <v>7</v>
      </c>
      <c r="H5089" t="str">
        <f t="shared" si="79"/>
        <v>INSERT INTO "TeamRanks" (team_id,team_sport_id,team_rank) VALUES (181,34,7);</v>
      </c>
    </row>
    <row r="5090" spans="2:8" x14ac:dyDescent="0.25">
      <c r="B5090" t="s">
        <v>409</v>
      </c>
      <c r="C5090">
        <f>INDEX(NationalTeams!B:B,MATCH(B5090,NationalTeams!C:C,0))</f>
        <v>182</v>
      </c>
      <c r="D5090" t="s">
        <v>1249</v>
      </c>
      <c r="E5090">
        <f>INDEX(TeamSports!B:B,MATCH(D5090,TeamSports!C:C,0))</f>
        <v>34</v>
      </c>
      <c r="F5090">
        <f>INDEX(RanksTable!P:P,MATCH(B5090,RanksTable!B:B,0))</f>
        <v>7</v>
      </c>
      <c r="H5090" t="str">
        <f t="shared" si="79"/>
        <v>INSERT INTO "TeamRanks" (team_id,team_sport_id,team_rank) VALUES (182,34,7);</v>
      </c>
    </row>
    <row r="5091" spans="2:8" x14ac:dyDescent="0.25">
      <c r="B5091" t="s">
        <v>414</v>
      </c>
      <c r="C5091">
        <f>INDEX(NationalTeams!B:B,MATCH(B5091,NationalTeams!C:C,0))</f>
        <v>183</v>
      </c>
      <c r="D5091" t="s">
        <v>1249</v>
      </c>
      <c r="E5091">
        <f>INDEX(TeamSports!B:B,MATCH(D5091,TeamSports!C:C,0))</f>
        <v>34</v>
      </c>
      <c r="F5091">
        <f>INDEX(RanksTable!P:P,MATCH(B5091,RanksTable!B:B,0))</f>
        <v>7</v>
      </c>
      <c r="H5091" t="str">
        <f t="shared" si="79"/>
        <v>INSERT INTO "TeamRanks" (team_id,team_sport_id,team_rank) VALUES (183,34,7);</v>
      </c>
    </row>
    <row r="5092" spans="2:8" x14ac:dyDescent="0.25">
      <c r="B5092" t="s">
        <v>362</v>
      </c>
      <c r="C5092">
        <f>INDEX(NationalTeams!B:B,MATCH(B5092,NationalTeams!C:C,0))</f>
        <v>184</v>
      </c>
      <c r="D5092" t="s">
        <v>1249</v>
      </c>
      <c r="E5092">
        <f>INDEX(TeamSports!B:B,MATCH(D5092,TeamSports!C:C,0))</f>
        <v>34</v>
      </c>
      <c r="F5092">
        <f>INDEX(RanksTable!P:P,MATCH(B5092,RanksTable!B:B,0))</f>
        <v>7</v>
      </c>
      <c r="H5092" t="str">
        <f t="shared" si="79"/>
        <v>INSERT INTO "TeamRanks" (team_id,team_sport_id,team_rank) VALUES (184,34,7);</v>
      </c>
    </row>
    <row r="5093" spans="2:8" x14ac:dyDescent="0.25">
      <c r="B5093" t="s">
        <v>499</v>
      </c>
      <c r="C5093">
        <f>INDEX(NationalTeams!B:B,MATCH(B5093,NationalTeams!C:C,0))</f>
        <v>185</v>
      </c>
      <c r="D5093" t="s">
        <v>1249</v>
      </c>
      <c r="E5093">
        <f>INDEX(TeamSports!B:B,MATCH(D5093,TeamSports!C:C,0))</f>
        <v>34</v>
      </c>
      <c r="F5093">
        <f>INDEX(RanksTable!P:P,MATCH(B5093,RanksTable!B:B,0))</f>
        <v>7</v>
      </c>
      <c r="H5093" t="str">
        <f t="shared" si="79"/>
        <v>INSERT INTO "TeamRanks" (team_id,team_sport_id,team_rank) VALUES (185,34,7);</v>
      </c>
    </row>
    <row r="5094" spans="2:8" x14ac:dyDescent="0.25">
      <c r="B5094" t="s">
        <v>374</v>
      </c>
      <c r="C5094">
        <f>INDEX(NationalTeams!B:B,MATCH(B5094,NationalTeams!C:C,0))</f>
        <v>186</v>
      </c>
      <c r="D5094" t="s">
        <v>1249</v>
      </c>
      <c r="E5094">
        <f>INDEX(TeamSports!B:B,MATCH(D5094,TeamSports!C:C,0))</f>
        <v>34</v>
      </c>
      <c r="F5094">
        <f>INDEX(RanksTable!P:P,MATCH(B5094,RanksTable!B:B,0))</f>
        <v>7</v>
      </c>
      <c r="H5094" t="str">
        <f t="shared" si="79"/>
        <v>INSERT INTO "TeamRanks" (team_id,team_sport_id,team_rank) VALUES (186,34,7);</v>
      </c>
    </row>
    <row r="5095" spans="2:8" x14ac:dyDescent="0.25">
      <c r="B5095" t="s">
        <v>385</v>
      </c>
      <c r="C5095">
        <f>INDEX(NationalTeams!B:B,MATCH(B5095,NationalTeams!C:C,0))</f>
        <v>187</v>
      </c>
      <c r="D5095" t="s">
        <v>1249</v>
      </c>
      <c r="E5095">
        <f>INDEX(TeamSports!B:B,MATCH(D5095,TeamSports!C:C,0))</f>
        <v>34</v>
      </c>
      <c r="F5095">
        <f>INDEX(RanksTable!P:P,MATCH(B5095,RanksTable!B:B,0))</f>
        <v>7</v>
      </c>
      <c r="H5095" t="str">
        <f t="shared" si="79"/>
        <v>INSERT INTO "TeamRanks" (team_id,team_sport_id,team_rank) VALUES (187,34,7);</v>
      </c>
    </row>
    <row r="5096" spans="2:8" x14ac:dyDescent="0.25">
      <c r="B5096" t="s">
        <v>450</v>
      </c>
      <c r="C5096">
        <f>INDEX(NationalTeams!B:B,MATCH(B5096,NationalTeams!C:C,0))</f>
        <v>188</v>
      </c>
      <c r="D5096" t="s">
        <v>1249</v>
      </c>
      <c r="E5096">
        <f>INDEX(TeamSports!B:B,MATCH(D5096,TeamSports!C:C,0))</f>
        <v>34</v>
      </c>
      <c r="F5096">
        <f>INDEX(RanksTable!P:P,MATCH(B5096,RanksTable!B:B,0))</f>
        <v>4</v>
      </c>
      <c r="H5096" t="str">
        <f t="shared" si="79"/>
        <v>INSERT INTO "TeamRanks" (team_id,team_sport_id,team_rank) VALUES (188,34,4);</v>
      </c>
    </row>
    <row r="5097" spans="2:8" x14ac:dyDescent="0.25">
      <c r="B5097" t="s">
        <v>448</v>
      </c>
      <c r="C5097">
        <f>INDEX(NationalTeams!B:B,MATCH(B5097,NationalTeams!C:C,0))</f>
        <v>189</v>
      </c>
      <c r="D5097" t="s">
        <v>1249</v>
      </c>
      <c r="E5097">
        <f>INDEX(TeamSports!B:B,MATCH(D5097,TeamSports!C:C,0))</f>
        <v>34</v>
      </c>
      <c r="F5097">
        <f>INDEX(RanksTable!P:P,MATCH(B5097,RanksTable!B:B,0))</f>
        <v>7</v>
      </c>
      <c r="H5097" t="str">
        <f t="shared" si="79"/>
        <v>INSERT INTO "TeamRanks" (team_id,team_sport_id,team_rank) VALUES (189,34,7);</v>
      </c>
    </row>
    <row r="5098" spans="2:8" x14ac:dyDescent="0.25">
      <c r="B5098" t="s">
        <v>375</v>
      </c>
      <c r="C5098">
        <f>INDEX(NationalTeams!B:B,MATCH(B5098,NationalTeams!C:C,0))</f>
        <v>190</v>
      </c>
      <c r="D5098" t="s">
        <v>1249</v>
      </c>
      <c r="E5098">
        <f>INDEX(TeamSports!B:B,MATCH(D5098,TeamSports!C:C,0))</f>
        <v>34</v>
      </c>
      <c r="F5098">
        <f>INDEX(RanksTable!P:P,MATCH(B5098,RanksTable!B:B,0))</f>
        <v>7</v>
      </c>
      <c r="H5098" t="str">
        <f t="shared" si="79"/>
        <v>INSERT INTO "TeamRanks" (team_id,team_sport_id,team_rank) VALUES (190,34,7);</v>
      </c>
    </row>
    <row r="5099" spans="2:8" x14ac:dyDescent="0.25">
      <c r="B5099" t="s">
        <v>483</v>
      </c>
      <c r="C5099">
        <f>INDEX(NationalTeams!B:B,MATCH(B5099,NationalTeams!C:C,0))</f>
        <v>191</v>
      </c>
      <c r="D5099" t="s">
        <v>1249</v>
      </c>
      <c r="E5099">
        <f>INDEX(TeamSports!B:B,MATCH(D5099,TeamSports!C:C,0))</f>
        <v>34</v>
      </c>
      <c r="F5099">
        <f>INDEX(RanksTable!P:P,MATCH(B5099,RanksTable!B:B,0))</f>
        <v>7</v>
      </c>
      <c r="H5099" t="str">
        <f t="shared" si="79"/>
        <v>INSERT INTO "TeamRanks" (team_id,team_sport_id,team_rank) VALUES (191,34,7);</v>
      </c>
    </row>
    <row r="5100" spans="2:8" x14ac:dyDescent="0.25">
      <c r="B5100" t="s">
        <v>395</v>
      </c>
      <c r="C5100">
        <f>INDEX(NationalTeams!B:B,MATCH(B5100,NationalTeams!C:C,0))</f>
        <v>192</v>
      </c>
      <c r="D5100" t="s">
        <v>1249</v>
      </c>
      <c r="E5100">
        <f>INDEX(TeamSports!B:B,MATCH(D5100,TeamSports!C:C,0))</f>
        <v>34</v>
      </c>
      <c r="F5100">
        <f>INDEX(RanksTable!P:P,MATCH(B5100,RanksTable!B:B,0))</f>
        <v>7</v>
      </c>
      <c r="H5100" t="str">
        <f t="shared" si="79"/>
        <v>INSERT INTO "TeamRanks" (team_id,team_sport_id,team_rank) VALUES (192,34,7);</v>
      </c>
    </row>
    <row r="5101" spans="2:8" x14ac:dyDescent="0.25">
      <c r="B5101" t="s">
        <v>363</v>
      </c>
      <c r="C5101">
        <f>INDEX(NationalTeams!B:B,MATCH(B5101,NationalTeams!C:C,0))</f>
        <v>193</v>
      </c>
      <c r="D5101" t="s">
        <v>1249</v>
      </c>
      <c r="E5101">
        <f>INDEX(TeamSports!B:B,MATCH(D5101,TeamSports!C:C,0))</f>
        <v>34</v>
      </c>
      <c r="F5101">
        <f>INDEX(RanksTable!P:P,MATCH(B5101,RanksTable!B:B,0))</f>
        <v>6</v>
      </c>
      <c r="H5101" t="str">
        <f t="shared" si="79"/>
        <v>INSERT INTO "TeamRanks" (team_id,team_sport_id,team_rank) VALUES (193,34,6);</v>
      </c>
    </row>
    <row r="5102" spans="2:8" x14ac:dyDescent="0.25">
      <c r="B5102" t="s">
        <v>394</v>
      </c>
      <c r="C5102">
        <f>INDEX(NationalTeams!B:B,MATCH(B5102,NationalTeams!C:C,0))</f>
        <v>194</v>
      </c>
      <c r="D5102" t="s">
        <v>1249</v>
      </c>
      <c r="E5102">
        <f>INDEX(TeamSports!B:B,MATCH(D5102,TeamSports!C:C,0))</f>
        <v>34</v>
      </c>
      <c r="F5102">
        <f>INDEX(RanksTable!P:P,MATCH(B5102,RanksTable!B:B,0))</f>
        <v>7</v>
      </c>
      <c r="H5102" t="str">
        <f t="shared" si="79"/>
        <v>INSERT INTO "TeamRanks" (team_id,team_sport_id,team_rank) VALUES (194,34,7);</v>
      </c>
    </row>
    <row r="5103" spans="2:8" x14ac:dyDescent="0.25">
      <c r="B5103" t="s">
        <v>389</v>
      </c>
      <c r="C5103">
        <f>INDEX(NationalTeams!B:B,MATCH(B5103,NationalTeams!C:C,0))</f>
        <v>195</v>
      </c>
      <c r="D5103" t="s">
        <v>1249</v>
      </c>
      <c r="E5103">
        <f>INDEX(TeamSports!B:B,MATCH(D5103,TeamSports!C:C,0))</f>
        <v>34</v>
      </c>
      <c r="F5103">
        <f>INDEX(RanksTable!P:P,MATCH(B5103,RanksTable!B:B,0))</f>
        <v>7</v>
      </c>
      <c r="H5103" t="str">
        <f t="shared" si="79"/>
        <v>INSERT INTO "TeamRanks" (team_id,team_sport_id,team_rank) VALUES (195,34,7);</v>
      </c>
    </row>
    <row r="5104" spans="2:8" x14ac:dyDescent="0.25">
      <c r="B5104" t="s">
        <v>496</v>
      </c>
      <c r="C5104">
        <f>INDEX(NationalTeams!B:B,MATCH(B5104,NationalTeams!C:C,0))</f>
        <v>196</v>
      </c>
      <c r="D5104" t="s">
        <v>1249</v>
      </c>
      <c r="E5104">
        <f>INDEX(TeamSports!B:B,MATCH(D5104,TeamSports!C:C,0))</f>
        <v>34</v>
      </c>
      <c r="F5104">
        <f>INDEX(RanksTable!P:P,MATCH(B5104,RanksTable!B:B,0))</f>
        <v>1</v>
      </c>
      <c r="H5104" t="str">
        <f t="shared" si="79"/>
        <v>INSERT INTO "TeamRanks" (team_id,team_sport_id,team_rank) VALUES (196,34,1);</v>
      </c>
    </row>
    <row r="5105" spans="2:8" x14ac:dyDescent="0.25">
      <c r="B5105" t="s">
        <v>507</v>
      </c>
      <c r="C5105">
        <f>INDEX(NationalTeams!B:B,MATCH(B5105,NationalTeams!C:C,0))</f>
        <v>197</v>
      </c>
      <c r="D5105" t="s">
        <v>1249</v>
      </c>
      <c r="E5105">
        <f>INDEX(TeamSports!B:B,MATCH(D5105,TeamSports!C:C,0))</f>
        <v>34</v>
      </c>
      <c r="F5105">
        <f>INDEX(RanksTable!P:P,MATCH(B5105,RanksTable!B:B,0))</f>
        <v>7</v>
      </c>
      <c r="H5105" t="str">
        <f t="shared" si="79"/>
        <v>INSERT INTO "TeamRanks" (team_id,team_sport_id,team_rank) VALUES (197,34,7);</v>
      </c>
    </row>
    <row r="5106" spans="2:8" x14ac:dyDescent="0.25">
      <c r="B5106" t="s">
        <v>399</v>
      </c>
      <c r="C5106">
        <f>INDEX(NationalTeams!B:B,MATCH(B5106,NationalTeams!C:C,0))</f>
        <v>198</v>
      </c>
      <c r="D5106" t="s">
        <v>1249</v>
      </c>
      <c r="E5106">
        <f>INDEX(TeamSports!B:B,MATCH(D5106,TeamSports!C:C,0))</f>
        <v>34</v>
      </c>
      <c r="F5106">
        <f>INDEX(RanksTable!P:P,MATCH(B5106,RanksTable!B:B,0))</f>
        <v>7</v>
      </c>
      <c r="H5106" t="str">
        <f t="shared" si="79"/>
        <v>INSERT INTO "TeamRanks" (team_id,team_sport_id,team_rank) VALUES (198,34,7);</v>
      </c>
    </row>
    <row r="5107" spans="2:8" x14ac:dyDescent="0.25">
      <c r="B5107" t="s">
        <v>467</v>
      </c>
      <c r="C5107">
        <f>INDEX(NationalTeams!B:B,MATCH(B5107,NationalTeams!C:C,0))</f>
        <v>199</v>
      </c>
      <c r="D5107" t="s">
        <v>1249</v>
      </c>
      <c r="E5107">
        <f>INDEX(TeamSports!B:B,MATCH(D5107,TeamSports!C:C,0))</f>
        <v>34</v>
      </c>
      <c r="F5107">
        <f>INDEX(RanksTable!P:P,MATCH(B5107,RanksTable!B:B,0))</f>
        <v>5</v>
      </c>
      <c r="H5107" t="str">
        <f t="shared" si="79"/>
        <v>INSERT INTO "TeamRanks" (team_id,team_sport_id,team_rank) VALUES (199,34,5);</v>
      </c>
    </row>
    <row r="5108" spans="2:8" x14ac:dyDescent="0.25">
      <c r="B5108" t="s">
        <v>437</v>
      </c>
      <c r="C5108">
        <f>INDEX(NationalTeams!B:B,MATCH(B5108,NationalTeams!C:C,0))</f>
        <v>200</v>
      </c>
      <c r="D5108" t="s">
        <v>1249</v>
      </c>
      <c r="E5108">
        <f>INDEX(TeamSports!B:B,MATCH(D5108,TeamSports!C:C,0))</f>
        <v>34</v>
      </c>
      <c r="F5108">
        <f>INDEX(RanksTable!P:P,MATCH(B5108,RanksTable!B:B,0))</f>
        <v>7</v>
      </c>
      <c r="H5108" t="str">
        <f t="shared" si="79"/>
        <v>INSERT INTO "TeamRanks" (team_id,team_sport_id,team_rank) VALUES (200,34,7);</v>
      </c>
    </row>
    <row r="5109" spans="2:8" x14ac:dyDescent="0.25">
      <c r="B5109" t="s">
        <v>452</v>
      </c>
      <c r="C5109">
        <f>INDEX(NationalTeams!B:B,MATCH(B5109,NationalTeams!C:C,0))</f>
        <v>201</v>
      </c>
      <c r="D5109" t="s">
        <v>1249</v>
      </c>
      <c r="E5109">
        <f>INDEX(TeamSports!B:B,MATCH(D5109,TeamSports!C:C,0))</f>
        <v>34</v>
      </c>
      <c r="F5109">
        <f>INDEX(RanksTable!P:P,MATCH(B5109,RanksTable!B:B,0))</f>
        <v>2</v>
      </c>
      <c r="H5109" t="str">
        <f t="shared" si="79"/>
        <v>INSERT INTO "TeamRanks" (team_id,team_sport_id,team_rank) VALUES (201,34,2);</v>
      </c>
    </row>
    <row r="5110" spans="2:8" x14ac:dyDescent="0.25">
      <c r="B5110" t="s">
        <v>384</v>
      </c>
      <c r="C5110">
        <f>INDEX(NationalTeams!B:B,MATCH(B5110,NationalTeams!C:C,0))</f>
        <v>202</v>
      </c>
      <c r="D5110" t="s">
        <v>1249</v>
      </c>
      <c r="E5110">
        <f>INDEX(TeamSports!B:B,MATCH(D5110,TeamSports!C:C,0))</f>
        <v>34</v>
      </c>
      <c r="F5110">
        <f>INDEX(RanksTable!P:P,MATCH(B5110,RanksTable!B:B,0))</f>
        <v>7</v>
      </c>
      <c r="H5110" t="str">
        <f t="shared" si="79"/>
        <v>INSERT INTO "TeamRanks" (team_id,team_sport_id,team_rank) VALUES (202,34,7);</v>
      </c>
    </row>
    <row r="5111" spans="2:8" x14ac:dyDescent="0.25">
      <c r="B5111" t="s">
        <v>442</v>
      </c>
      <c r="C5111">
        <f>INDEX(NationalTeams!B:B,MATCH(B5111,NationalTeams!C:C,0))</f>
        <v>203</v>
      </c>
      <c r="D5111" t="s">
        <v>1249</v>
      </c>
      <c r="E5111">
        <f>INDEX(TeamSports!B:B,MATCH(D5111,TeamSports!C:C,0))</f>
        <v>34</v>
      </c>
      <c r="F5111">
        <f>INDEX(RanksTable!P:P,MATCH(B5111,RanksTable!B:B,0))</f>
        <v>7</v>
      </c>
      <c r="H5111" t="str">
        <f t="shared" si="79"/>
        <v>INSERT INTO "TeamRanks" (team_id,team_sport_id,team_rank) VALUES (203,34,7);</v>
      </c>
    </row>
    <row r="5112" spans="2:8" x14ac:dyDescent="0.25">
      <c r="B5112" t="s">
        <v>472</v>
      </c>
      <c r="C5112">
        <f>INDEX(NationalTeams!B:B,MATCH(B5112,NationalTeams!C:C,0))</f>
        <v>204</v>
      </c>
      <c r="D5112" t="s">
        <v>1249</v>
      </c>
      <c r="E5112">
        <f>INDEX(TeamSports!B:B,MATCH(D5112,TeamSports!C:C,0))</f>
        <v>34</v>
      </c>
      <c r="F5112">
        <f>INDEX(RanksTable!P:P,MATCH(B5112,RanksTable!B:B,0))</f>
        <v>7</v>
      </c>
      <c r="H5112" t="str">
        <f t="shared" si="79"/>
        <v>INSERT INTO "TeamRanks" (team_id,team_sport_id,team_rank) VALUES (204,34,7);</v>
      </c>
    </row>
    <row r="5113" spans="2:8" x14ac:dyDescent="0.25">
      <c r="B5113" t="s">
        <v>388</v>
      </c>
      <c r="C5113">
        <f>INDEX(NationalTeams!B:B,MATCH(B5113,NationalTeams!C:C,0))</f>
        <v>205</v>
      </c>
      <c r="D5113" t="s">
        <v>1249</v>
      </c>
      <c r="E5113">
        <f>INDEX(TeamSports!B:B,MATCH(D5113,TeamSports!C:C,0))</f>
        <v>34</v>
      </c>
      <c r="F5113">
        <f>INDEX(RanksTable!P:P,MATCH(B5113,RanksTable!B:B,0))</f>
        <v>6</v>
      </c>
      <c r="H5113" t="str">
        <f t="shared" si="79"/>
        <v>INSERT INTO "TeamRanks" (team_id,team_sport_id,team_rank) VALUES (205,34,6);</v>
      </c>
    </row>
    <row r="5114" spans="2:8" x14ac:dyDescent="0.25">
      <c r="B5114" t="s">
        <v>476</v>
      </c>
      <c r="C5114">
        <f>INDEX(NationalTeams!B:B,MATCH(B5114,NationalTeams!C:C,0))</f>
        <v>206</v>
      </c>
      <c r="D5114" t="s">
        <v>1249</v>
      </c>
      <c r="E5114">
        <f>INDEX(TeamSports!B:B,MATCH(D5114,TeamSports!C:C,0))</f>
        <v>34</v>
      </c>
      <c r="F5114">
        <f>INDEX(RanksTable!P:P,MATCH(B5114,RanksTable!B:B,0))</f>
        <v>7</v>
      </c>
      <c r="H5114" t="str">
        <f t="shared" si="79"/>
        <v>INSERT INTO "TeamRanks" (team_id,team_sport_id,team_rank) VALUES (206,34,7);</v>
      </c>
    </row>
    <row r="5115" spans="2:8" x14ac:dyDescent="0.25">
      <c r="B5115" t="s">
        <v>407</v>
      </c>
      <c r="C5115">
        <f>INDEX(NationalTeams!B:B,MATCH(B5115,NationalTeams!C:C,0))</f>
        <v>207</v>
      </c>
      <c r="D5115" t="s">
        <v>1249</v>
      </c>
      <c r="E5115">
        <f>INDEX(TeamSports!B:B,MATCH(D5115,TeamSports!C:C,0))</f>
        <v>34</v>
      </c>
      <c r="F5115">
        <f>INDEX(RanksTable!P:P,MATCH(B5115,RanksTable!B:B,0))</f>
        <v>7</v>
      </c>
      <c r="H5115" t="str">
        <f t="shared" si="79"/>
        <v>INSERT INTO "TeamRanks" (team_id,team_sport_id,team_rank) VALUES (207,34,7);</v>
      </c>
    </row>
    <row r="5116" spans="2:8" x14ac:dyDescent="0.25">
      <c r="B5116" t="s">
        <v>364</v>
      </c>
      <c r="C5116">
        <f>INDEX(NationalTeams!B:B,MATCH(B5116,NationalTeams!C:C,0))</f>
        <v>208</v>
      </c>
      <c r="D5116" t="s">
        <v>1249</v>
      </c>
      <c r="E5116">
        <f>INDEX(TeamSports!B:B,MATCH(D5116,TeamSports!C:C,0))</f>
        <v>34</v>
      </c>
      <c r="F5116">
        <f>INDEX(RanksTable!P:P,MATCH(B5116,RanksTable!B:B,0))</f>
        <v>4</v>
      </c>
      <c r="H5116" t="str">
        <f t="shared" si="79"/>
        <v>INSERT INTO "TeamRanks" (team_id,team_sport_id,team_rank) VALUES (208,34,4);</v>
      </c>
    </row>
    <row r="5117" spans="2:8" x14ac:dyDescent="0.25">
      <c r="B5117" t="s">
        <v>439</v>
      </c>
      <c r="C5117">
        <f>INDEX(NationalTeams!B:B,MATCH(B5117,NationalTeams!C:C,0))</f>
        <v>209</v>
      </c>
      <c r="D5117" t="s">
        <v>1249</v>
      </c>
      <c r="E5117">
        <f>INDEX(TeamSports!B:B,MATCH(D5117,TeamSports!C:C,0))</f>
        <v>34</v>
      </c>
      <c r="F5117">
        <f>INDEX(RanksTable!P:P,MATCH(B5117,RanksTable!B:B,0))</f>
        <v>7</v>
      </c>
      <c r="H5117" t="str">
        <f t="shared" si="79"/>
        <v>INSERT INTO "TeamRanks" (team_id,team_sport_id,team_rank) VALUES (209,34,7);</v>
      </c>
    </row>
    <row r="5118" spans="2:8" x14ac:dyDescent="0.25">
      <c r="B5118" t="s">
        <v>501</v>
      </c>
      <c r="C5118">
        <f>INDEX(NationalTeams!B:B,MATCH(B5118,NationalTeams!C:C,0))</f>
        <v>210</v>
      </c>
      <c r="D5118" t="s">
        <v>1249</v>
      </c>
      <c r="E5118">
        <f>INDEX(TeamSports!B:B,MATCH(D5118,TeamSports!C:C,0))</f>
        <v>34</v>
      </c>
      <c r="F5118">
        <f>INDEX(RanksTable!P:P,MATCH(B5118,RanksTable!B:B,0))</f>
        <v>5</v>
      </c>
      <c r="H5118" t="str">
        <f t="shared" si="79"/>
        <v>INSERT INTO "TeamRanks" (team_id,team_sport_id,team_rank) VALUES (210,34,5);</v>
      </c>
    </row>
    <row r="5119" spans="2:8" x14ac:dyDescent="0.25">
      <c r="B5119" t="s">
        <v>466</v>
      </c>
      <c r="C5119">
        <f>INDEX(NationalTeams!B:B,MATCH(B5119,NationalTeams!C:C,0))</f>
        <v>211</v>
      </c>
      <c r="D5119" t="s">
        <v>1249</v>
      </c>
      <c r="E5119">
        <f>INDEX(TeamSports!B:B,MATCH(D5119,TeamSports!C:C,0))</f>
        <v>34</v>
      </c>
      <c r="F5119">
        <f>INDEX(RanksTable!P:P,MATCH(B5119,RanksTable!B:B,0))</f>
        <v>7</v>
      </c>
      <c r="H5119" t="str">
        <f t="shared" si="79"/>
        <v>INSERT INTO "TeamRanks" (team_id,team_sport_id,team_rank) VALUES (211,34,7);</v>
      </c>
    </row>
    <row r="5120" spans="2:8" x14ac:dyDescent="0.25">
      <c r="B5120" t="s">
        <v>502</v>
      </c>
      <c r="C5120">
        <f>INDEX(NationalTeams!B:B,MATCH(B5120,NationalTeams!C:C,0))</f>
        <v>212</v>
      </c>
      <c r="D5120" t="s">
        <v>1249</v>
      </c>
      <c r="E5120">
        <f>INDEX(TeamSports!B:B,MATCH(D5120,TeamSports!C:C,0))</f>
        <v>34</v>
      </c>
      <c r="F5120">
        <f>INDEX(RanksTable!P:P,MATCH(B5120,RanksTable!B:B,0))</f>
        <v>7</v>
      </c>
      <c r="H5120" t="str">
        <f t="shared" si="79"/>
        <v>INSERT INTO "TeamRanks" (team_id,team_sport_id,team_rank) VALUES (212,34,7);</v>
      </c>
    </row>
    <row r="5121" spans="2:8" x14ac:dyDescent="0.25">
      <c r="B5121" t="s">
        <v>359</v>
      </c>
      <c r="C5121">
        <f>INDEX(NationalTeams!B:B,MATCH(B5121,NationalTeams!C:C,0))</f>
        <v>213</v>
      </c>
      <c r="D5121" t="s">
        <v>1249</v>
      </c>
      <c r="E5121">
        <f>INDEX(TeamSports!B:B,MATCH(D5121,TeamSports!C:C,0))</f>
        <v>34</v>
      </c>
      <c r="F5121">
        <f>INDEX(RanksTable!P:P,MATCH(B5121,RanksTable!B:B,0))</f>
        <v>7</v>
      </c>
      <c r="H5121" t="str">
        <f t="shared" si="79"/>
        <v>INSERT INTO "TeamRanks" (team_id,team_sport_id,team_rank) VALUES (213,34,7);</v>
      </c>
    </row>
    <row r="5122" spans="2:8" x14ac:dyDescent="0.25">
      <c r="B5122" t="s">
        <v>377</v>
      </c>
      <c r="C5122">
        <f>INDEX(NationalTeams!B:B,MATCH(B5122,NationalTeams!C:C,0))</f>
        <v>214</v>
      </c>
      <c r="D5122" t="s">
        <v>1249</v>
      </c>
      <c r="E5122">
        <f>INDEX(TeamSports!B:B,MATCH(D5122,TeamSports!C:C,0))</f>
        <v>34</v>
      </c>
      <c r="F5122">
        <f>INDEX(RanksTable!P:P,MATCH(B5122,RanksTable!B:B,0))</f>
        <v>7</v>
      </c>
      <c r="H5122" t="str">
        <f t="shared" si="79"/>
        <v>INSERT INTO "TeamRanks" (team_id,team_sport_id,team_rank) VALUES (214,34,7);</v>
      </c>
    </row>
    <row r="5123" spans="2:8" x14ac:dyDescent="0.25">
      <c r="B5123" t="s">
        <v>443</v>
      </c>
      <c r="C5123">
        <f>INDEX(NationalTeams!B:B,MATCH(B5123,NationalTeams!C:C,0))</f>
        <v>215</v>
      </c>
      <c r="D5123" t="s">
        <v>1249</v>
      </c>
      <c r="E5123">
        <f>INDEX(TeamSports!B:B,MATCH(D5123,TeamSports!C:C,0))</f>
        <v>34</v>
      </c>
      <c r="F5123">
        <f>INDEX(RanksTable!P:P,MATCH(B5123,RanksTable!B:B,0))</f>
        <v>7</v>
      </c>
      <c r="H5123" t="str">
        <f t="shared" si="79"/>
        <v>INSERT INTO "TeamRanks" (team_id,team_sport_id,team_rank) VALUES (215,34,7);</v>
      </c>
    </row>
    <row r="5124" spans="2:8" x14ac:dyDescent="0.25">
      <c r="B5124" t="s">
        <v>481</v>
      </c>
      <c r="C5124">
        <f>INDEX(NationalTeams!B:B,MATCH(B5124,NationalTeams!C:C,0))</f>
        <v>216</v>
      </c>
      <c r="D5124" t="s">
        <v>1249</v>
      </c>
      <c r="E5124">
        <f>INDEX(TeamSports!B:B,MATCH(D5124,TeamSports!C:C,0))</f>
        <v>34</v>
      </c>
      <c r="F5124">
        <f>INDEX(RanksTable!P:P,MATCH(B5124,RanksTable!B:B,0))</f>
        <v>7</v>
      </c>
      <c r="H5124" t="str">
        <f t="shared" ref="H5124:H5187" si="80">_xlfn.CONCAT($H$1,$L$1,$C$1,$L$1," ",$J$1,$C$2,$N$1,$E$2,$N$1,$F$2,$K$1,$I$1,$J$1,C5124,$N$1,E5124,$N$1,F5124,$K$1,$O$1)</f>
        <v>INSERT INTO "TeamRanks" (team_id,team_sport_id,team_rank) VALUES (216,34,7);</v>
      </c>
    </row>
    <row r="5125" spans="2:8" x14ac:dyDescent="0.25">
      <c r="B5125" t="s">
        <v>351</v>
      </c>
      <c r="C5125">
        <f>INDEX(NationalTeams!B:B,MATCH(B5125,NationalTeams!C:C,0))</f>
        <v>217</v>
      </c>
      <c r="D5125" t="s">
        <v>1249</v>
      </c>
      <c r="E5125">
        <f>INDEX(TeamSports!B:B,MATCH(D5125,TeamSports!C:C,0))</f>
        <v>34</v>
      </c>
      <c r="F5125">
        <f>INDEX(RanksTable!P:P,MATCH(B5125,RanksTable!B:B,0))</f>
        <v>6</v>
      </c>
      <c r="H5125" t="str">
        <f t="shared" si="80"/>
        <v>INSERT INTO "TeamRanks" (team_id,team_sport_id,team_rank) VALUES (217,34,6);</v>
      </c>
    </row>
    <row r="5126" spans="2:8" x14ac:dyDescent="0.25">
      <c r="B5126" t="s">
        <v>438</v>
      </c>
      <c r="C5126">
        <f>INDEX(NationalTeams!B:B,MATCH(B5126,NationalTeams!C:C,0))</f>
        <v>218</v>
      </c>
      <c r="D5126" t="s">
        <v>1249</v>
      </c>
      <c r="E5126">
        <f>INDEX(TeamSports!B:B,MATCH(D5126,TeamSports!C:C,0))</f>
        <v>34</v>
      </c>
      <c r="F5126">
        <f>INDEX(RanksTable!P:P,MATCH(B5126,RanksTable!B:B,0))</f>
        <v>7</v>
      </c>
      <c r="H5126" t="str">
        <f t="shared" si="80"/>
        <v>INSERT INTO "TeamRanks" (team_id,team_sport_id,team_rank) VALUES (218,34,7);</v>
      </c>
    </row>
    <row r="5127" spans="2:8" x14ac:dyDescent="0.25">
      <c r="B5127" t="s">
        <v>319</v>
      </c>
      <c r="C5127">
        <f>INDEX(NationalTeams!B:B,MATCH(B5127,NationalTeams!C:C,0))</f>
        <v>219</v>
      </c>
      <c r="D5127" t="s">
        <v>1249</v>
      </c>
      <c r="E5127">
        <f>INDEX(TeamSports!B:B,MATCH(D5127,TeamSports!C:C,0))</f>
        <v>34</v>
      </c>
      <c r="F5127">
        <f>INDEX(RanksTable!P:P,MATCH(B5127,RanksTable!B:B,0))</f>
        <v>7</v>
      </c>
      <c r="H5127" t="str">
        <f t="shared" si="80"/>
        <v>INSERT INTO "TeamRanks" (team_id,team_sport_id,team_rank) VALUES (219,34,7);</v>
      </c>
    </row>
    <row r="5128" spans="2:8" x14ac:dyDescent="0.25">
      <c r="B5128" t="s">
        <v>471</v>
      </c>
      <c r="C5128">
        <f>INDEX(NationalTeams!B:B,MATCH(B5128,NationalTeams!C:C,0))</f>
        <v>220</v>
      </c>
      <c r="D5128" t="s">
        <v>1249</v>
      </c>
      <c r="E5128">
        <f>INDEX(TeamSports!B:B,MATCH(D5128,TeamSports!C:C,0))</f>
        <v>34</v>
      </c>
      <c r="F5128">
        <f>INDEX(RanksTable!P:P,MATCH(B5128,RanksTable!B:B,0))</f>
        <v>7</v>
      </c>
      <c r="H5128" t="str">
        <f t="shared" si="80"/>
        <v>INSERT INTO "TeamRanks" (team_id,team_sport_id,team_rank) VALUES (220,34,7);</v>
      </c>
    </row>
    <row r="5129" spans="2:8" x14ac:dyDescent="0.25">
      <c r="B5129" t="s">
        <v>373</v>
      </c>
      <c r="C5129">
        <f>INDEX(NationalTeams!B:B,MATCH(B5129,NationalTeams!C:C,0))</f>
        <v>221</v>
      </c>
      <c r="D5129" t="s">
        <v>1249</v>
      </c>
      <c r="E5129">
        <f>INDEX(TeamSports!B:B,MATCH(D5129,TeamSports!C:C,0))</f>
        <v>34</v>
      </c>
      <c r="F5129">
        <f>INDEX(RanksTable!P:P,MATCH(B5129,RanksTable!B:B,0))</f>
        <v>7</v>
      </c>
      <c r="H5129" t="str">
        <f t="shared" si="80"/>
        <v>INSERT INTO "TeamRanks" (team_id,team_sport_id,team_rank) VALUES (221,34,7);</v>
      </c>
    </row>
    <row r="5130" spans="2:8" x14ac:dyDescent="0.25">
      <c r="B5130" t="s">
        <v>367</v>
      </c>
      <c r="C5130">
        <f>INDEX(NationalTeams!B:B,MATCH(B5130,NationalTeams!C:C,0))</f>
        <v>222</v>
      </c>
      <c r="D5130" t="s">
        <v>1249</v>
      </c>
      <c r="E5130">
        <f>INDEX(TeamSports!B:B,MATCH(D5130,TeamSports!C:C,0))</f>
        <v>34</v>
      </c>
      <c r="F5130">
        <f>INDEX(RanksTable!P:P,MATCH(B5130,RanksTable!B:B,0))</f>
        <v>7</v>
      </c>
      <c r="H5130" t="str">
        <f t="shared" si="80"/>
        <v>INSERT INTO "TeamRanks" (team_id,team_sport_id,team_rank) VALUES (222,34,7);</v>
      </c>
    </row>
    <row r="5131" spans="2:8" x14ac:dyDescent="0.25">
      <c r="B5131" t="s">
        <v>358</v>
      </c>
      <c r="C5131">
        <f>INDEX(NationalTeams!B:B,MATCH(B5131,NationalTeams!C:C,0))</f>
        <v>223</v>
      </c>
      <c r="D5131" t="s">
        <v>1249</v>
      </c>
      <c r="E5131">
        <f>INDEX(TeamSports!B:B,MATCH(D5131,TeamSports!C:C,0))</f>
        <v>34</v>
      </c>
      <c r="F5131">
        <f>INDEX(RanksTable!P:P,MATCH(B5131,RanksTable!B:B,0))</f>
        <v>7</v>
      </c>
      <c r="H5131" t="str">
        <f t="shared" si="80"/>
        <v>INSERT INTO "TeamRanks" (team_id,team_sport_id,team_rank) VALUES (223,34,7);</v>
      </c>
    </row>
    <row r="5132" spans="2:8" x14ac:dyDescent="0.25">
      <c r="B5132" t="s">
        <v>993</v>
      </c>
      <c r="C5132">
        <f>INDEX(NationalTeams!B:B,MATCH(B5132,NationalTeams!C:C,0))</f>
        <v>224</v>
      </c>
      <c r="D5132" t="s">
        <v>1233</v>
      </c>
      <c r="E5132">
        <f>INDEX(TeamSports!B:B,MATCH(D5132,TeamSports!C:C,0))</f>
        <v>56</v>
      </c>
      <c r="F5132">
        <f>INDEX(RanksTable!AD:AD,MATCH(B5132,RanksTable!B:B,0))</f>
        <v>7</v>
      </c>
      <c r="H5132" t="str">
        <f t="shared" si="80"/>
        <v>INSERT INTO "TeamRanks" (team_id,team_sport_id,team_rank) VALUES (224,56,7);</v>
      </c>
    </row>
    <row r="5133" spans="2:8" x14ac:dyDescent="0.25">
      <c r="B5133" t="s">
        <v>994</v>
      </c>
      <c r="C5133">
        <f>INDEX(NationalTeams!B:B,MATCH(B5133,NationalTeams!C:C,0))</f>
        <v>225</v>
      </c>
      <c r="D5133" t="s">
        <v>1233</v>
      </c>
      <c r="E5133">
        <f>INDEX(TeamSports!B:B,MATCH(D5133,TeamSports!C:C,0))</f>
        <v>56</v>
      </c>
      <c r="F5133">
        <f>INDEX(RanksTable!AD:AD,MATCH(B5133,RanksTable!B:B,0))</f>
        <v>7</v>
      </c>
      <c r="H5133" t="str">
        <f t="shared" si="80"/>
        <v>INSERT INTO "TeamRanks" (team_id,team_sport_id,team_rank) VALUES (225,56,7);</v>
      </c>
    </row>
    <row r="5134" spans="2:8" x14ac:dyDescent="0.25">
      <c r="B5134" t="s">
        <v>995</v>
      </c>
      <c r="C5134">
        <f>INDEX(NationalTeams!B:B,MATCH(B5134,NationalTeams!C:C,0))</f>
        <v>226</v>
      </c>
      <c r="D5134" t="s">
        <v>1233</v>
      </c>
      <c r="E5134">
        <f>INDEX(TeamSports!B:B,MATCH(D5134,TeamSports!C:C,0))</f>
        <v>56</v>
      </c>
      <c r="F5134">
        <f>INDEX(RanksTable!AD:AD,MATCH(B5134,RanksTable!B:B,0))</f>
        <v>7</v>
      </c>
      <c r="H5134" t="str">
        <f t="shared" si="80"/>
        <v>INSERT INTO "TeamRanks" (team_id,team_sport_id,team_rank) VALUES (226,56,7);</v>
      </c>
    </row>
    <row r="5135" spans="2:8" x14ac:dyDescent="0.25">
      <c r="B5135" t="s">
        <v>996</v>
      </c>
      <c r="C5135">
        <f>INDEX(NationalTeams!B:B,MATCH(B5135,NationalTeams!C:C,0))</f>
        <v>227</v>
      </c>
      <c r="D5135" t="s">
        <v>1233</v>
      </c>
      <c r="E5135">
        <f>INDEX(TeamSports!B:B,MATCH(D5135,TeamSports!C:C,0))</f>
        <v>56</v>
      </c>
      <c r="F5135">
        <f>INDEX(RanksTable!AD:AD,MATCH(B5135,RanksTable!B:B,0))</f>
        <v>1</v>
      </c>
      <c r="H5135" t="str">
        <f t="shared" si="80"/>
        <v>INSERT INTO "TeamRanks" (team_id,team_sport_id,team_rank) VALUES (227,56,1);</v>
      </c>
    </row>
    <row r="5136" spans="2:8" x14ac:dyDescent="0.25">
      <c r="B5136" t="s">
        <v>997</v>
      </c>
      <c r="C5136">
        <f>INDEX(NationalTeams!B:B,MATCH(B5136,NationalTeams!C:C,0))</f>
        <v>228</v>
      </c>
      <c r="D5136" t="s">
        <v>1233</v>
      </c>
      <c r="E5136">
        <f>INDEX(TeamSports!B:B,MATCH(D5136,TeamSports!C:C,0))</f>
        <v>56</v>
      </c>
      <c r="F5136">
        <f>INDEX(RanksTable!AD:AD,MATCH(B5136,RanksTable!B:B,0))</f>
        <v>7</v>
      </c>
      <c r="H5136" t="str">
        <f t="shared" si="80"/>
        <v>INSERT INTO "TeamRanks" (team_id,team_sport_id,team_rank) VALUES (228,56,7);</v>
      </c>
    </row>
    <row r="5137" spans="2:8" x14ac:dyDescent="0.25">
      <c r="B5137" t="s">
        <v>998</v>
      </c>
      <c r="C5137">
        <f>INDEX(NationalTeams!B:B,MATCH(B5137,NationalTeams!C:C,0))</f>
        <v>229</v>
      </c>
      <c r="D5137" t="s">
        <v>1233</v>
      </c>
      <c r="E5137">
        <f>INDEX(TeamSports!B:B,MATCH(D5137,TeamSports!C:C,0))</f>
        <v>56</v>
      </c>
      <c r="F5137">
        <f>INDEX(RanksTable!AD:AD,MATCH(B5137,RanksTable!B:B,0))</f>
        <v>7</v>
      </c>
      <c r="H5137" t="str">
        <f t="shared" si="80"/>
        <v>INSERT INTO "TeamRanks" (team_id,team_sport_id,team_rank) VALUES (229,56,7);</v>
      </c>
    </row>
    <row r="5138" spans="2:8" x14ac:dyDescent="0.25">
      <c r="B5138" t="s">
        <v>999</v>
      </c>
      <c r="C5138">
        <f>INDEX(NationalTeams!B:B,MATCH(B5138,NationalTeams!C:C,0))</f>
        <v>230</v>
      </c>
      <c r="D5138" t="s">
        <v>1233</v>
      </c>
      <c r="E5138">
        <f>INDEX(TeamSports!B:B,MATCH(D5138,TeamSports!C:C,0))</f>
        <v>56</v>
      </c>
      <c r="F5138">
        <f>INDEX(RanksTable!AD:AD,MATCH(B5138,RanksTable!B:B,0))</f>
        <v>7</v>
      </c>
      <c r="H5138" t="str">
        <f t="shared" si="80"/>
        <v>INSERT INTO "TeamRanks" (team_id,team_sport_id,team_rank) VALUES (230,56,7);</v>
      </c>
    </row>
    <row r="5139" spans="2:8" x14ac:dyDescent="0.25">
      <c r="B5139" t="s">
        <v>1000</v>
      </c>
      <c r="C5139">
        <f>INDEX(NationalTeams!B:B,MATCH(B5139,NationalTeams!C:C,0))</f>
        <v>231</v>
      </c>
      <c r="D5139" t="s">
        <v>1233</v>
      </c>
      <c r="E5139">
        <f>INDEX(TeamSports!B:B,MATCH(D5139,TeamSports!C:C,0))</f>
        <v>56</v>
      </c>
      <c r="F5139">
        <f>INDEX(RanksTable!AD:AD,MATCH(B5139,RanksTable!B:B,0))</f>
        <v>7</v>
      </c>
      <c r="H5139" t="str">
        <f t="shared" si="80"/>
        <v>INSERT INTO "TeamRanks" (team_id,team_sport_id,team_rank) VALUES (231,56,7);</v>
      </c>
    </row>
    <row r="5140" spans="2:8" x14ac:dyDescent="0.25">
      <c r="B5140" t="s">
        <v>1001</v>
      </c>
      <c r="C5140">
        <f>INDEX(NationalTeams!B:B,MATCH(B5140,NationalTeams!C:C,0))</f>
        <v>232</v>
      </c>
      <c r="D5140" t="s">
        <v>1233</v>
      </c>
      <c r="E5140">
        <f>INDEX(TeamSports!B:B,MATCH(D5140,TeamSports!C:C,0))</f>
        <v>56</v>
      </c>
      <c r="F5140">
        <f>INDEX(RanksTable!AD:AD,MATCH(B5140,RanksTable!B:B,0))</f>
        <v>7</v>
      </c>
      <c r="H5140" t="str">
        <f t="shared" si="80"/>
        <v>INSERT INTO "TeamRanks" (team_id,team_sport_id,team_rank) VALUES (232,56,7);</v>
      </c>
    </row>
    <row r="5141" spans="2:8" x14ac:dyDescent="0.25">
      <c r="B5141" t="s">
        <v>1002</v>
      </c>
      <c r="C5141">
        <f>INDEX(NationalTeams!B:B,MATCH(B5141,NationalTeams!C:C,0))</f>
        <v>233</v>
      </c>
      <c r="D5141" t="s">
        <v>1233</v>
      </c>
      <c r="E5141">
        <f>INDEX(TeamSports!B:B,MATCH(D5141,TeamSports!C:C,0))</f>
        <v>56</v>
      </c>
      <c r="F5141">
        <f>INDEX(RanksTable!AD:AD,MATCH(B5141,RanksTable!B:B,0))</f>
        <v>7</v>
      </c>
      <c r="H5141" t="str">
        <f t="shared" si="80"/>
        <v>INSERT INTO "TeamRanks" (team_id,team_sport_id,team_rank) VALUES (233,56,7);</v>
      </c>
    </row>
    <row r="5142" spans="2:8" x14ac:dyDescent="0.25">
      <c r="B5142" t="s">
        <v>1003</v>
      </c>
      <c r="C5142">
        <f>INDEX(NationalTeams!B:B,MATCH(B5142,NationalTeams!C:C,0))</f>
        <v>234</v>
      </c>
      <c r="D5142" t="s">
        <v>1233</v>
      </c>
      <c r="E5142">
        <f>INDEX(TeamSports!B:B,MATCH(D5142,TeamSports!C:C,0))</f>
        <v>56</v>
      </c>
      <c r="F5142">
        <f>INDEX(RanksTable!AD:AD,MATCH(B5142,RanksTable!B:B,0))</f>
        <v>5</v>
      </c>
      <c r="H5142" t="str">
        <f t="shared" si="80"/>
        <v>INSERT INTO "TeamRanks" (team_id,team_sport_id,team_rank) VALUES (234,56,5);</v>
      </c>
    </row>
    <row r="5143" spans="2:8" x14ac:dyDescent="0.25">
      <c r="B5143" t="s">
        <v>1004</v>
      </c>
      <c r="C5143">
        <f>INDEX(NationalTeams!B:B,MATCH(B5143,NationalTeams!C:C,0))</f>
        <v>235</v>
      </c>
      <c r="D5143" t="s">
        <v>1233</v>
      </c>
      <c r="E5143">
        <f>INDEX(TeamSports!B:B,MATCH(D5143,TeamSports!C:C,0))</f>
        <v>56</v>
      </c>
      <c r="F5143">
        <f>INDEX(RanksTable!AD:AD,MATCH(B5143,RanksTable!B:B,0))</f>
        <v>4</v>
      </c>
      <c r="H5143" t="str">
        <f t="shared" si="80"/>
        <v>INSERT INTO "TeamRanks" (team_id,team_sport_id,team_rank) VALUES (235,56,4);</v>
      </c>
    </row>
    <row r="5144" spans="2:8" x14ac:dyDescent="0.25">
      <c r="B5144" t="s">
        <v>1005</v>
      </c>
      <c r="C5144">
        <f>INDEX(NationalTeams!B:B,MATCH(B5144,NationalTeams!C:C,0))</f>
        <v>236</v>
      </c>
      <c r="D5144" t="s">
        <v>1233</v>
      </c>
      <c r="E5144">
        <f>INDEX(TeamSports!B:B,MATCH(D5144,TeamSports!C:C,0))</f>
        <v>56</v>
      </c>
      <c r="F5144">
        <f>INDEX(RanksTable!AD:AD,MATCH(B5144,RanksTable!B:B,0))</f>
        <v>7</v>
      </c>
      <c r="H5144" t="str">
        <f t="shared" si="80"/>
        <v>INSERT INTO "TeamRanks" (team_id,team_sport_id,team_rank) VALUES (236,56,7);</v>
      </c>
    </row>
    <row r="5145" spans="2:8" x14ac:dyDescent="0.25">
      <c r="B5145" t="s">
        <v>1006</v>
      </c>
      <c r="C5145">
        <f>INDEX(NationalTeams!B:B,MATCH(B5145,NationalTeams!C:C,0))</f>
        <v>237</v>
      </c>
      <c r="D5145" t="s">
        <v>1233</v>
      </c>
      <c r="E5145">
        <f>INDEX(TeamSports!B:B,MATCH(D5145,TeamSports!C:C,0))</f>
        <v>56</v>
      </c>
      <c r="F5145">
        <f>INDEX(RanksTable!AD:AD,MATCH(B5145,RanksTable!B:B,0))</f>
        <v>7</v>
      </c>
      <c r="H5145" t="str">
        <f t="shared" si="80"/>
        <v>INSERT INTO "TeamRanks" (team_id,team_sport_id,team_rank) VALUES (237,56,7);</v>
      </c>
    </row>
    <row r="5146" spans="2:8" x14ac:dyDescent="0.25">
      <c r="B5146" t="s">
        <v>1007</v>
      </c>
      <c r="C5146">
        <f>INDEX(NationalTeams!B:B,MATCH(B5146,NationalTeams!C:C,0))</f>
        <v>238</v>
      </c>
      <c r="D5146" t="s">
        <v>1233</v>
      </c>
      <c r="E5146">
        <f>INDEX(TeamSports!B:B,MATCH(D5146,TeamSports!C:C,0))</f>
        <v>56</v>
      </c>
      <c r="F5146">
        <f>INDEX(RanksTable!AD:AD,MATCH(B5146,RanksTable!B:B,0))</f>
        <v>7</v>
      </c>
      <c r="H5146" t="str">
        <f t="shared" si="80"/>
        <v>INSERT INTO "TeamRanks" (team_id,team_sport_id,team_rank) VALUES (238,56,7);</v>
      </c>
    </row>
    <row r="5147" spans="2:8" x14ac:dyDescent="0.25">
      <c r="B5147" t="s">
        <v>1008</v>
      </c>
      <c r="C5147">
        <f>INDEX(NationalTeams!B:B,MATCH(B5147,NationalTeams!C:C,0))</f>
        <v>239</v>
      </c>
      <c r="D5147" t="s">
        <v>1233</v>
      </c>
      <c r="E5147">
        <f>INDEX(TeamSports!B:B,MATCH(D5147,TeamSports!C:C,0))</f>
        <v>56</v>
      </c>
      <c r="F5147">
        <f>INDEX(RanksTable!AD:AD,MATCH(B5147,RanksTable!B:B,0))</f>
        <v>3</v>
      </c>
      <c r="H5147" t="str">
        <f t="shared" si="80"/>
        <v>INSERT INTO "TeamRanks" (team_id,team_sport_id,team_rank) VALUES (239,56,3);</v>
      </c>
    </row>
    <row r="5148" spans="2:8" x14ac:dyDescent="0.25">
      <c r="B5148" t="s">
        <v>1009</v>
      </c>
      <c r="C5148">
        <f>INDEX(NationalTeams!B:B,MATCH(B5148,NationalTeams!C:C,0))</f>
        <v>240</v>
      </c>
      <c r="D5148" t="s">
        <v>1233</v>
      </c>
      <c r="E5148">
        <f>INDEX(TeamSports!B:B,MATCH(D5148,TeamSports!C:C,0))</f>
        <v>56</v>
      </c>
      <c r="F5148">
        <f>INDEX(RanksTable!AD:AD,MATCH(B5148,RanksTable!B:B,0))</f>
        <v>3</v>
      </c>
      <c r="H5148" t="str">
        <f t="shared" si="80"/>
        <v>INSERT INTO "TeamRanks" (team_id,team_sport_id,team_rank) VALUES (240,56,3);</v>
      </c>
    </row>
    <row r="5149" spans="2:8" x14ac:dyDescent="0.25">
      <c r="B5149" t="s">
        <v>1010</v>
      </c>
      <c r="C5149">
        <f>INDEX(NationalTeams!B:B,MATCH(B5149,NationalTeams!C:C,0))</f>
        <v>241</v>
      </c>
      <c r="D5149" t="s">
        <v>1233</v>
      </c>
      <c r="E5149">
        <f>INDEX(TeamSports!B:B,MATCH(D5149,TeamSports!C:C,0))</f>
        <v>56</v>
      </c>
      <c r="F5149">
        <f>INDEX(RanksTable!AD:AD,MATCH(B5149,RanksTable!B:B,0))</f>
        <v>7</v>
      </c>
      <c r="H5149" t="str">
        <f t="shared" si="80"/>
        <v>INSERT INTO "TeamRanks" (team_id,team_sport_id,team_rank) VALUES (241,56,7);</v>
      </c>
    </row>
    <row r="5150" spans="2:8" x14ac:dyDescent="0.25">
      <c r="B5150" t="s">
        <v>1011</v>
      </c>
      <c r="C5150">
        <f>INDEX(NationalTeams!B:B,MATCH(B5150,NationalTeams!C:C,0))</f>
        <v>242</v>
      </c>
      <c r="D5150" t="s">
        <v>1233</v>
      </c>
      <c r="E5150">
        <f>INDEX(TeamSports!B:B,MATCH(D5150,TeamSports!C:C,0))</f>
        <v>56</v>
      </c>
      <c r="F5150">
        <f>INDEX(RanksTable!AD:AD,MATCH(B5150,RanksTable!B:B,0))</f>
        <v>7</v>
      </c>
      <c r="H5150" t="str">
        <f t="shared" si="80"/>
        <v>INSERT INTO "TeamRanks" (team_id,team_sport_id,team_rank) VALUES (242,56,7);</v>
      </c>
    </row>
    <row r="5151" spans="2:8" x14ac:dyDescent="0.25">
      <c r="B5151" t="s">
        <v>1012</v>
      </c>
      <c r="C5151">
        <f>INDEX(NationalTeams!B:B,MATCH(B5151,NationalTeams!C:C,0))</f>
        <v>243</v>
      </c>
      <c r="D5151" t="s">
        <v>1233</v>
      </c>
      <c r="E5151">
        <f>INDEX(TeamSports!B:B,MATCH(D5151,TeamSports!C:C,0))</f>
        <v>56</v>
      </c>
      <c r="F5151">
        <f>INDEX(RanksTable!AD:AD,MATCH(B5151,RanksTable!B:B,0))</f>
        <v>7</v>
      </c>
      <c r="H5151" t="str">
        <f t="shared" si="80"/>
        <v>INSERT INTO "TeamRanks" (team_id,team_sport_id,team_rank) VALUES (243,56,7);</v>
      </c>
    </row>
    <row r="5152" spans="2:8" x14ac:dyDescent="0.25">
      <c r="B5152" t="s">
        <v>1013</v>
      </c>
      <c r="C5152">
        <f>INDEX(NationalTeams!B:B,MATCH(B5152,NationalTeams!C:C,0))</f>
        <v>244</v>
      </c>
      <c r="D5152" t="s">
        <v>1233</v>
      </c>
      <c r="E5152">
        <f>INDEX(TeamSports!B:B,MATCH(D5152,TeamSports!C:C,0))</f>
        <v>56</v>
      </c>
      <c r="F5152">
        <f>INDEX(RanksTable!AD:AD,MATCH(B5152,RanksTable!B:B,0))</f>
        <v>7</v>
      </c>
      <c r="H5152" t="str">
        <f t="shared" si="80"/>
        <v>INSERT INTO "TeamRanks" (team_id,team_sport_id,team_rank) VALUES (244,56,7);</v>
      </c>
    </row>
    <row r="5153" spans="2:8" x14ac:dyDescent="0.25">
      <c r="B5153" t="s">
        <v>1014</v>
      </c>
      <c r="C5153">
        <f>INDEX(NationalTeams!B:B,MATCH(B5153,NationalTeams!C:C,0))</f>
        <v>245</v>
      </c>
      <c r="D5153" t="s">
        <v>1233</v>
      </c>
      <c r="E5153">
        <f>INDEX(TeamSports!B:B,MATCH(D5153,TeamSports!C:C,0))</f>
        <v>56</v>
      </c>
      <c r="F5153">
        <f>INDEX(RanksTable!AD:AD,MATCH(B5153,RanksTable!B:B,0))</f>
        <v>7</v>
      </c>
      <c r="H5153" t="str">
        <f t="shared" si="80"/>
        <v>INSERT INTO "TeamRanks" (team_id,team_sport_id,team_rank) VALUES (245,56,7);</v>
      </c>
    </row>
    <row r="5154" spans="2:8" x14ac:dyDescent="0.25">
      <c r="B5154" t="s">
        <v>1015</v>
      </c>
      <c r="C5154">
        <f>INDEX(NationalTeams!B:B,MATCH(B5154,NationalTeams!C:C,0))</f>
        <v>246</v>
      </c>
      <c r="D5154" t="s">
        <v>1233</v>
      </c>
      <c r="E5154">
        <f>INDEX(TeamSports!B:B,MATCH(D5154,TeamSports!C:C,0))</f>
        <v>56</v>
      </c>
      <c r="F5154">
        <f>INDEX(RanksTable!AD:AD,MATCH(B5154,RanksTable!B:B,0))</f>
        <v>5</v>
      </c>
      <c r="H5154" t="str">
        <f t="shared" si="80"/>
        <v>INSERT INTO "TeamRanks" (team_id,team_sport_id,team_rank) VALUES (246,56,5);</v>
      </c>
    </row>
    <row r="5155" spans="2:8" x14ac:dyDescent="0.25">
      <c r="B5155" t="s">
        <v>1016</v>
      </c>
      <c r="C5155">
        <f>INDEX(NationalTeams!B:B,MATCH(B5155,NationalTeams!C:C,0))</f>
        <v>247</v>
      </c>
      <c r="D5155" t="s">
        <v>1233</v>
      </c>
      <c r="E5155">
        <f>INDEX(TeamSports!B:B,MATCH(D5155,TeamSports!C:C,0))</f>
        <v>56</v>
      </c>
      <c r="F5155">
        <f>INDEX(RanksTable!AD:AD,MATCH(B5155,RanksTable!B:B,0))</f>
        <v>7</v>
      </c>
      <c r="H5155" t="str">
        <f t="shared" si="80"/>
        <v>INSERT INTO "TeamRanks" (team_id,team_sport_id,team_rank) VALUES (247,56,7);</v>
      </c>
    </row>
    <row r="5156" spans="2:8" x14ac:dyDescent="0.25">
      <c r="B5156" t="s">
        <v>1017</v>
      </c>
      <c r="C5156">
        <f>INDEX(NationalTeams!B:B,MATCH(B5156,NationalTeams!C:C,0))</f>
        <v>248</v>
      </c>
      <c r="D5156" t="s">
        <v>1233</v>
      </c>
      <c r="E5156">
        <f>INDEX(TeamSports!B:B,MATCH(D5156,TeamSports!C:C,0))</f>
        <v>56</v>
      </c>
      <c r="F5156">
        <f>INDEX(RanksTable!AD:AD,MATCH(B5156,RanksTable!B:B,0))</f>
        <v>7</v>
      </c>
      <c r="H5156" t="str">
        <f t="shared" si="80"/>
        <v>INSERT INTO "TeamRanks" (team_id,team_sport_id,team_rank) VALUES (248,56,7);</v>
      </c>
    </row>
    <row r="5157" spans="2:8" x14ac:dyDescent="0.25">
      <c r="B5157" t="s">
        <v>1018</v>
      </c>
      <c r="C5157">
        <f>INDEX(NationalTeams!B:B,MATCH(B5157,NationalTeams!C:C,0))</f>
        <v>249</v>
      </c>
      <c r="D5157" t="s">
        <v>1233</v>
      </c>
      <c r="E5157">
        <f>INDEX(TeamSports!B:B,MATCH(D5157,TeamSports!C:C,0))</f>
        <v>56</v>
      </c>
      <c r="F5157">
        <f>INDEX(RanksTable!AD:AD,MATCH(B5157,RanksTable!B:B,0))</f>
        <v>7</v>
      </c>
      <c r="H5157" t="str">
        <f t="shared" si="80"/>
        <v>INSERT INTO "TeamRanks" (team_id,team_sport_id,team_rank) VALUES (249,56,7);</v>
      </c>
    </row>
    <row r="5158" spans="2:8" x14ac:dyDescent="0.25">
      <c r="B5158" t="s">
        <v>1019</v>
      </c>
      <c r="C5158">
        <f>INDEX(NationalTeams!B:B,MATCH(B5158,NationalTeams!C:C,0))</f>
        <v>250</v>
      </c>
      <c r="D5158" t="s">
        <v>1233</v>
      </c>
      <c r="E5158">
        <f>INDEX(TeamSports!B:B,MATCH(D5158,TeamSports!C:C,0))</f>
        <v>56</v>
      </c>
      <c r="F5158">
        <f>INDEX(RanksTable!AD:AD,MATCH(B5158,RanksTable!B:B,0))</f>
        <v>7</v>
      </c>
      <c r="H5158" t="str">
        <f t="shared" si="80"/>
        <v>INSERT INTO "TeamRanks" (team_id,team_sport_id,team_rank) VALUES (250,56,7);</v>
      </c>
    </row>
    <row r="5159" spans="2:8" x14ac:dyDescent="0.25">
      <c r="B5159" t="s">
        <v>1020</v>
      </c>
      <c r="C5159">
        <f>INDEX(NationalTeams!B:B,MATCH(B5159,NationalTeams!C:C,0))</f>
        <v>251</v>
      </c>
      <c r="D5159" t="s">
        <v>1233</v>
      </c>
      <c r="E5159">
        <f>INDEX(TeamSports!B:B,MATCH(D5159,TeamSports!C:C,0))</f>
        <v>56</v>
      </c>
      <c r="F5159">
        <f>INDEX(RanksTable!AD:AD,MATCH(B5159,RanksTable!B:B,0))</f>
        <v>7</v>
      </c>
      <c r="H5159" t="str">
        <f t="shared" si="80"/>
        <v>INSERT INTO "TeamRanks" (team_id,team_sport_id,team_rank) VALUES (251,56,7);</v>
      </c>
    </row>
    <row r="5160" spans="2:8" x14ac:dyDescent="0.25">
      <c r="B5160" t="s">
        <v>1021</v>
      </c>
      <c r="C5160">
        <f>INDEX(NationalTeams!B:B,MATCH(B5160,NationalTeams!C:C,0))</f>
        <v>252</v>
      </c>
      <c r="D5160" t="s">
        <v>1233</v>
      </c>
      <c r="E5160">
        <f>INDEX(TeamSports!B:B,MATCH(D5160,TeamSports!C:C,0))</f>
        <v>56</v>
      </c>
      <c r="F5160">
        <f>INDEX(RanksTable!AD:AD,MATCH(B5160,RanksTable!B:B,0))</f>
        <v>7</v>
      </c>
      <c r="H5160" t="str">
        <f t="shared" si="80"/>
        <v>INSERT INTO "TeamRanks" (team_id,team_sport_id,team_rank) VALUES (252,56,7);</v>
      </c>
    </row>
    <row r="5161" spans="2:8" x14ac:dyDescent="0.25">
      <c r="B5161" t="s">
        <v>1022</v>
      </c>
      <c r="C5161">
        <f>INDEX(NationalTeams!B:B,MATCH(B5161,NationalTeams!C:C,0))</f>
        <v>253</v>
      </c>
      <c r="D5161" t="s">
        <v>1233</v>
      </c>
      <c r="E5161">
        <f>INDEX(TeamSports!B:B,MATCH(D5161,TeamSports!C:C,0))</f>
        <v>56</v>
      </c>
      <c r="F5161">
        <f>INDEX(RanksTable!AD:AD,MATCH(B5161,RanksTable!B:B,0))</f>
        <v>7</v>
      </c>
      <c r="H5161" t="str">
        <f t="shared" si="80"/>
        <v>INSERT INTO "TeamRanks" (team_id,team_sport_id,team_rank) VALUES (253,56,7);</v>
      </c>
    </row>
    <row r="5162" spans="2:8" x14ac:dyDescent="0.25">
      <c r="B5162" t="s">
        <v>1023</v>
      </c>
      <c r="C5162">
        <f>INDEX(NationalTeams!B:B,MATCH(B5162,NationalTeams!C:C,0))</f>
        <v>254</v>
      </c>
      <c r="D5162" t="s">
        <v>1233</v>
      </c>
      <c r="E5162">
        <f>INDEX(TeamSports!B:B,MATCH(D5162,TeamSports!C:C,0))</f>
        <v>56</v>
      </c>
      <c r="F5162">
        <f>INDEX(RanksTable!AD:AD,MATCH(B5162,RanksTable!B:B,0))</f>
        <v>7</v>
      </c>
      <c r="H5162" t="str">
        <f t="shared" si="80"/>
        <v>INSERT INTO "TeamRanks" (team_id,team_sport_id,team_rank) VALUES (254,56,7);</v>
      </c>
    </row>
    <row r="5163" spans="2:8" x14ac:dyDescent="0.25">
      <c r="B5163" t="s">
        <v>1024</v>
      </c>
      <c r="C5163">
        <f>INDEX(NationalTeams!B:B,MATCH(B5163,NationalTeams!C:C,0))</f>
        <v>255</v>
      </c>
      <c r="D5163" t="s">
        <v>1233</v>
      </c>
      <c r="E5163">
        <f>INDEX(TeamSports!B:B,MATCH(D5163,TeamSports!C:C,0))</f>
        <v>56</v>
      </c>
      <c r="F5163">
        <f>INDEX(RanksTable!AD:AD,MATCH(B5163,RanksTable!B:B,0))</f>
        <v>2</v>
      </c>
      <c r="H5163" t="str">
        <f t="shared" si="80"/>
        <v>INSERT INTO "TeamRanks" (team_id,team_sport_id,team_rank) VALUES (255,56,2);</v>
      </c>
    </row>
    <row r="5164" spans="2:8" x14ac:dyDescent="0.25">
      <c r="B5164" t="s">
        <v>1025</v>
      </c>
      <c r="C5164">
        <f>INDEX(NationalTeams!B:B,MATCH(B5164,NationalTeams!C:C,0))</f>
        <v>256</v>
      </c>
      <c r="D5164" t="s">
        <v>1233</v>
      </c>
      <c r="E5164">
        <f>INDEX(TeamSports!B:B,MATCH(D5164,TeamSports!C:C,0))</f>
        <v>56</v>
      </c>
      <c r="F5164">
        <f>INDEX(RanksTable!AD:AD,MATCH(B5164,RanksTable!B:B,0))</f>
        <v>7</v>
      </c>
      <c r="H5164" t="str">
        <f t="shared" si="80"/>
        <v>INSERT INTO "TeamRanks" (team_id,team_sport_id,team_rank) VALUES (256,56,7);</v>
      </c>
    </row>
    <row r="5165" spans="2:8" x14ac:dyDescent="0.25">
      <c r="B5165" t="s">
        <v>1026</v>
      </c>
      <c r="C5165">
        <f>INDEX(NationalTeams!B:B,MATCH(B5165,NationalTeams!C:C,0))</f>
        <v>257</v>
      </c>
      <c r="D5165" t="s">
        <v>1233</v>
      </c>
      <c r="E5165">
        <f>INDEX(TeamSports!B:B,MATCH(D5165,TeamSports!C:C,0))</f>
        <v>56</v>
      </c>
      <c r="F5165">
        <f>INDEX(RanksTable!AD:AD,MATCH(B5165,RanksTable!B:B,0))</f>
        <v>7</v>
      </c>
      <c r="H5165" t="str">
        <f t="shared" si="80"/>
        <v>INSERT INTO "TeamRanks" (team_id,team_sport_id,team_rank) VALUES (257,56,7);</v>
      </c>
    </row>
    <row r="5166" spans="2:8" x14ac:dyDescent="0.25">
      <c r="B5166" t="s">
        <v>1027</v>
      </c>
      <c r="C5166">
        <f>INDEX(NationalTeams!B:B,MATCH(B5166,NationalTeams!C:C,0))</f>
        <v>258</v>
      </c>
      <c r="D5166" t="s">
        <v>1233</v>
      </c>
      <c r="E5166">
        <f>INDEX(TeamSports!B:B,MATCH(D5166,TeamSports!C:C,0))</f>
        <v>56</v>
      </c>
      <c r="F5166">
        <f>INDEX(RanksTable!AD:AD,MATCH(B5166,RanksTable!B:B,0))</f>
        <v>7</v>
      </c>
      <c r="H5166" t="str">
        <f t="shared" si="80"/>
        <v>INSERT INTO "TeamRanks" (team_id,team_sport_id,team_rank) VALUES (258,56,7);</v>
      </c>
    </row>
    <row r="5167" spans="2:8" x14ac:dyDescent="0.25">
      <c r="B5167" t="s">
        <v>1028</v>
      </c>
      <c r="C5167">
        <f>INDEX(NationalTeams!B:B,MATCH(B5167,NationalTeams!C:C,0))</f>
        <v>259</v>
      </c>
      <c r="D5167" t="s">
        <v>1233</v>
      </c>
      <c r="E5167">
        <f>INDEX(TeamSports!B:B,MATCH(D5167,TeamSports!C:C,0))</f>
        <v>56</v>
      </c>
      <c r="F5167">
        <f>INDEX(RanksTable!AD:AD,MATCH(B5167,RanksTable!B:B,0))</f>
        <v>7</v>
      </c>
      <c r="H5167" t="str">
        <f t="shared" si="80"/>
        <v>INSERT INTO "TeamRanks" (team_id,team_sport_id,team_rank) VALUES (259,56,7);</v>
      </c>
    </row>
    <row r="5168" spans="2:8" x14ac:dyDescent="0.25">
      <c r="B5168" t="s">
        <v>1029</v>
      </c>
      <c r="C5168">
        <f>INDEX(NationalTeams!B:B,MATCH(B5168,NationalTeams!C:C,0))</f>
        <v>260</v>
      </c>
      <c r="D5168" t="s">
        <v>1233</v>
      </c>
      <c r="E5168">
        <f>INDEX(TeamSports!B:B,MATCH(D5168,TeamSports!C:C,0))</f>
        <v>56</v>
      </c>
      <c r="F5168">
        <f>INDEX(RanksTable!AD:AD,MATCH(B5168,RanksTable!B:B,0))</f>
        <v>7</v>
      </c>
      <c r="H5168" t="str">
        <f t="shared" si="80"/>
        <v>INSERT INTO "TeamRanks" (team_id,team_sport_id,team_rank) VALUES (260,56,7);</v>
      </c>
    </row>
    <row r="5169" spans="2:8" x14ac:dyDescent="0.25">
      <c r="B5169" t="s">
        <v>1030</v>
      </c>
      <c r="C5169">
        <f>INDEX(NationalTeams!B:B,MATCH(B5169,NationalTeams!C:C,0))</f>
        <v>261</v>
      </c>
      <c r="D5169" t="s">
        <v>1233</v>
      </c>
      <c r="E5169">
        <f>INDEX(TeamSports!B:B,MATCH(D5169,TeamSports!C:C,0))</f>
        <v>56</v>
      </c>
      <c r="F5169">
        <f>INDEX(RanksTable!AD:AD,MATCH(B5169,RanksTable!B:B,0))</f>
        <v>7</v>
      </c>
      <c r="H5169" t="str">
        <f t="shared" si="80"/>
        <v>INSERT INTO "TeamRanks" (team_id,team_sport_id,team_rank) VALUES (261,56,7);</v>
      </c>
    </row>
    <row r="5170" spans="2:8" x14ac:dyDescent="0.25">
      <c r="B5170" t="s">
        <v>1031</v>
      </c>
      <c r="C5170">
        <f>INDEX(NationalTeams!B:B,MATCH(B5170,NationalTeams!C:C,0))</f>
        <v>262</v>
      </c>
      <c r="D5170" t="s">
        <v>1233</v>
      </c>
      <c r="E5170">
        <f>INDEX(TeamSports!B:B,MATCH(D5170,TeamSports!C:C,0))</f>
        <v>56</v>
      </c>
      <c r="F5170">
        <f>INDEX(RanksTable!AD:AD,MATCH(B5170,RanksTable!B:B,0))</f>
        <v>7</v>
      </c>
      <c r="H5170" t="str">
        <f t="shared" si="80"/>
        <v>INSERT INTO "TeamRanks" (team_id,team_sport_id,team_rank) VALUES (262,56,7);</v>
      </c>
    </row>
    <row r="5171" spans="2:8" x14ac:dyDescent="0.25">
      <c r="B5171" t="s">
        <v>1032</v>
      </c>
      <c r="C5171">
        <f>INDEX(NationalTeams!B:B,MATCH(B5171,NationalTeams!C:C,0))</f>
        <v>263</v>
      </c>
      <c r="D5171" t="s">
        <v>1233</v>
      </c>
      <c r="E5171">
        <f>INDEX(TeamSports!B:B,MATCH(D5171,TeamSports!C:C,0))</f>
        <v>56</v>
      </c>
      <c r="F5171">
        <f>INDEX(RanksTable!AD:AD,MATCH(B5171,RanksTable!B:B,0))</f>
        <v>6</v>
      </c>
      <c r="H5171" t="str">
        <f t="shared" si="80"/>
        <v>INSERT INTO "TeamRanks" (team_id,team_sport_id,team_rank) VALUES (263,56,6);</v>
      </c>
    </row>
    <row r="5172" spans="2:8" x14ac:dyDescent="0.25">
      <c r="B5172" t="s">
        <v>1033</v>
      </c>
      <c r="C5172">
        <f>INDEX(NationalTeams!B:B,MATCH(B5172,NationalTeams!C:C,0))</f>
        <v>264</v>
      </c>
      <c r="D5172" t="s">
        <v>1233</v>
      </c>
      <c r="E5172">
        <f>INDEX(TeamSports!B:B,MATCH(D5172,TeamSports!C:C,0))</f>
        <v>56</v>
      </c>
      <c r="F5172">
        <f>INDEX(RanksTable!AD:AD,MATCH(B5172,RanksTable!B:B,0))</f>
        <v>3</v>
      </c>
      <c r="H5172" t="str">
        <f t="shared" si="80"/>
        <v>INSERT INTO "TeamRanks" (team_id,team_sport_id,team_rank) VALUES (264,56,3);</v>
      </c>
    </row>
    <row r="5173" spans="2:8" x14ac:dyDescent="0.25">
      <c r="B5173" t="s">
        <v>1034</v>
      </c>
      <c r="C5173">
        <f>INDEX(NationalTeams!B:B,MATCH(B5173,NationalTeams!C:C,0))</f>
        <v>265</v>
      </c>
      <c r="D5173" t="s">
        <v>1233</v>
      </c>
      <c r="E5173">
        <f>INDEX(TeamSports!B:B,MATCH(D5173,TeamSports!C:C,0))</f>
        <v>56</v>
      </c>
      <c r="F5173">
        <f>INDEX(RanksTable!AD:AD,MATCH(B5173,RanksTable!B:B,0))</f>
        <v>7</v>
      </c>
      <c r="H5173" t="str">
        <f t="shared" si="80"/>
        <v>INSERT INTO "TeamRanks" (team_id,team_sport_id,team_rank) VALUES (265,56,7);</v>
      </c>
    </row>
    <row r="5174" spans="2:8" x14ac:dyDescent="0.25">
      <c r="B5174" t="s">
        <v>1035</v>
      </c>
      <c r="C5174">
        <f>INDEX(NationalTeams!B:B,MATCH(B5174,NationalTeams!C:C,0))</f>
        <v>266</v>
      </c>
      <c r="D5174" t="s">
        <v>1233</v>
      </c>
      <c r="E5174">
        <f>INDEX(TeamSports!B:B,MATCH(D5174,TeamSports!C:C,0))</f>
        <v>56</v>
      </c>
      <c r="F5174">
        <f>INDEX(RanksTable!AD:AD,MATCH(B5174,RanksTable!B:B,0))</f>
        <v>4</v>
      </c>
      <c r="H5174" t="str">
        <f t="shared" si="80"/>
        <v>INSERT INTO "TeamRanks" (team_id,team_sport_id,team_rank) VALUES (266,56,4);</v>
      </c>
    </row>
    <row r="5175" spans="2:8" x14ac:dyDescent="0.25">
      <c r="B5175" t="s">
        <v>1036</v>
      </c>
      <c r="C5175">
        <f>INDEX(NationalTeams!B:B,MATCH(B5175,NationalTeams!C:C,0))</f>
        <v>267</v>
      </c>
      <c r="D5175" t="s">
        <v>1233</v>
      </c>
      <c r="E5175">
        <f>INDEX(TeamSports!B:B,MATCH(D5175,TeamSports!C:C,0))</f>
        <v>56</v>
      </c>
      <c r="F5175">
        <f>INDEX(RanksTable!AD:AD,MATCH(B5175,RanksTable!B:B,0))</f>
        <v>1</v>
      </c>
      <c r="H5175" t="str">
        <f t="shared" si="80"/>
        <v>INSERT INTO "TeamRanks" (team_id,team_sport_id,team_rank) VALUES (267,56,1);</v>
      </c>
    </row>
    <row r="5176" spans="2:8" x14ac:dyDescent="0.25">
      <c r="B5176" t="s">
        <v>1037</v>
      </c>
      <c r="C5176">
        <f>INDEX(NationalTeams!B:B,MATCH(B5176,NationalTeams!C:C,0))</f>
        <v>268</v>
      </c>
      <c r="D5176" t="s">
        <v>1233</v>
      </c>
      <c r="E5176">
        <f>INDEX(TeamSports!B:B,MATCH(D5176,TeamSports!C:C,0))</f>
        <v>56</v>
      </c>
      <c r="F5176">
        <f>INDEX(RanksTable!AD:AD,MATCH(B5176,RanksTable!B:B,0))</f>
        <v>7</v>
      </c>
      <c r="H5176" t="str">
        <f t="shared" si="80"/>
        <v>INSERT INTO "TeamRanks" (team_id,team_sport_id,team_rank) VALUES (268,56,7);</v>
      </c>
    </row>
    <row r="5177" spans="2:8" x14ac:dyDescent="0.25">
      <c r="B5177" t="s">
        <v>1038</v>
      </c>
      <c r="C5177">
        <f>INDEX(NationalTeams!B:B,MATCH(B5177,NationalTeams!C:C,0))</f>
        <v>269</v>
      </c>
      <c r="D5177" t="s">
        <v>1233</v>
      </c>
      <c r="E5177">
        <f>INDEX(TeamSports!B:B,MATCH(D5177,TeamSports!C:C,0))</f>
        <v>56</v>
      </c>
      <c r="F5177">
        <f>INDEX(RanksTable!AD:AD,MATCH(B5177,RanksTable!B:B,0))</f>
        <v>7</v>
      </c>
      <c r="H5177" t="str">
        <f t="shared" si="80"/>
        <v>INSERT INTO "TeamRanks" (team_id,team_sport_id,team_rank) VALUES (269,56,7);</v>
      </c>
    </row>
    <row r="5178" spans="2:8" x14ac:dyDescent="0.25">
      <c r="B5178" t="s">
        <v>1039</v>
      </c>
      <c r="C5178">
        <f>INDEX(NationalTeams!B:B,MATCH(B5178,NationalTeams!C:C,0))</f>
        <v>270</v>
      </c>
      <c r="D5178" t="s">
        <v>1233</v>
      </c>
      <c r="E5178">
        <f>INDEX(TeamSports!B:B,MATCH(D5178,TeamSports!C:C,0))</f>
        <v>56</v>
      </c>
      <c r="F5178">
        <f>INDEX(RanksTable!AD:AD,MATCH(B5178,RanksTable!B:B,0))</f>
        <v>7</v>
      </c>
      <c r="H5178" t="str">
        <f t="shared" si="80"/>
        <v>INSERT INTO "TeamRanks" (team_id,team_sport_id,team_rank) VALUES (270,56,7);</v>
      </c>
    </row>
    <row r="5179" spans="2:8" x14ac:dyDescent="0.25">
      <c r="B5179" t="s">
        <v>1040</v>
      </c>
      <c r="C5179">
        <f>INDEX(NationalTeams!B:B,MATCH(B5179,NationalTeams!C:C,0))</f>
        <v>271</v>
      </c>
      <c r="D5179" t="s">
        <v>1233</v>
      </c>
      <c r="E5179">
        <f>INDEX(TeamSports!B:B,MATCH(D5179,TeamSports!C:C,0))</f>
        <v>56</v>
      </c>
      <c r="F5179">
        <f>INDEX(RanksTable!AD:AD,MATCH(B5179,RanksTable!B:B,0))</f>
        <v>7</v>
      </c>
      <c r="H5179" t="str">
        <f t="shared" si="80"/>
        <v>INSERT INTO "TeamRanks" (team_id,team_sport_id,team_rank) VALUES (271,56,7);</v>
      </c>
    </row>
    <row r="5180" spans="2:8" x14ac:dyDescent="0.25">
      <c r="B5180" t="s">
        <v>1041</v>
      </c>
      <c r="C5180">
        <f>INDEX(NationalTeams!B:B,MATCH(B5180,NationalTeams!C:C,0))</f>
        <v>272</v>
      </c>
      <c r="D5180" t="s">
        <v>1233</v>
      </c>
      <c r="E5180">
        <f>INDEX(TeamSports!B:B,MATCH(D5180,TeamSports!C:C,0))</f>
        <v>56</v>
      </c>
      <c r="F5180">
        <f>INDEX(RanksTable!AD:AD,MATCH(B5180,RanksTable!B:B,0))</f>
        <v>6</v>
      </c>
      <c r="H5180" t="str">
        <f t="shared" si="80"/>
        <v>INSERT INTO "TeamRanks" (team_id,team_sport_id,team_rank) VALUES (272,56,6);</v>
      </c>
    </row>
    <row r="5181" spans="2:8" x14ac:dyDescent="0.25">
      <c r="B5181" t="s">
        <v>1042</v>
      </c>
      <c r="C5181">
        <f>INDEX(NationalTeams!B:B,MATCH(B5181,NationalTeams!C:C,0))</f>
        <v>273</v>
      </c>
      <c r="D5181" t="s">
        <v>1233</v>
      </c>
      <c r="E5181">
        <f>INDEX(TeamSports!B:B,MATCH(D5181,TeamSports!C:C,0))</f>
        <v>56</v>
      </c>
      <c r="F5181">
        <f>INDEX(RanksTable!AD:AD,MATCH(B5181,RanksTable!B:B,0))</f>
        <v>1</v>
      </c>
      <c r="H5181" t="str">
        <f t="shared" si="80"/>
        <v>INSERT INTO "TeamRanks" (team_id,team_sport_id,team_rank) VALUES (273,56,1);</v>
      </c>
    </row>
    <row r="5182" spans="2:8" x14ac:dyDescent="0.25">
      <c r="B5182" t="s">
        <v>1043</v>
      </c>
      <c r="C5182">
        <f>INDEX(NationalTeams!B:B,MATCH(B5182,NationalTeams!C:C,0))</f>
        <v>274</v>
      </c>
      <c r="D5182" t="s">
        <v>1233</v>
      </c>
      <c r="E5182">
        <f>INDEX(TeamSports!B:B,MATCH(D5182,TeamSports!C:C,0))</f>
        <v>56</v>
      </c>
      <c r="F5182">
        <f>INDEX(RanksTable!AD:AD,MATCH(B5182,RanksTable!B:B,0))</f>
        <v>7</v>
      </c>
      <c r="H5182" t="str">
        <f t="shared" si="80"/>
        <v>INSERT INTO "TeamRanks" (team_id,team_sport_id,team_rank) VALUES (274,56,7);</v>
      </c>
    </row>
    <row r="5183" spans="2:8" x14ac:dyDescent="0.25">
      <c r="B5183" t="s">
        <v>1044</v>
      </c>
      <c r="C5183">
        <f>INDEX(NationalTeams!B:B,MATCH(B5183,NationalTeams!C:C,0))</f>
        <v>275</v>
      </c>
      <c r="D5183" t="s">
        <v>1233</v>
      </c>
      <c r="E5183">
        <f>INDEX(TeamSports!B:B,MATCH(D5183,TeamSports!C:C,0))</f>
        <v>56</v>
      </c>
      <c r="F5183">
        <f>INDEX(RanksTable!AD:AD,MATCH(B5183,RanksTable!B:B,0))</f>
        <v>7</v>
      </c>
      <c r="H5183" t="str">
        <f t="shared" si="80"/>
        <v>INSERT INTO "TeamRanks" (team_id,team_sport_id,team_rank) VALUES (275,56,7);</v>
      </c>
    </row>
    <row r="5184" spans="2:8" x14ac:dyDescent="0.25">
      <c r="B5184" t="s">
        <v>1045</v>
      </c>
      <c r="C5184">
        <f>INDEX(NationalTeams!B:B,MATCH(B5184,NationalTeams!C:C,0))</f>
        <v>276</v>
      </c>
      <c r="D5184" t="s">
        <v>1233</v>
      </c>
      <c r="E5184">
        <f>INDEX(TeamSports!B:B,MATCH(D5184,TeamSports!C:C,0))</f>
        <v>56</v>
      </c>
      <c r="F5184">
        <f>INDEX(RanksTable!AD:AD,MATCH(B5184,RanksTable!B:B,0))</f>
        <v>3</v>
      </c>
      <c r="H5184" t="str">
        <f t="shared" si="80"/>
        <v>INSERT INTO "TeamRanks" (team_id,team_sport_id,team_rank) VALUES (276,56,3);</v>
      </c>
    </row>
    <row r="5185" spans="2:8" x14ac:dyDescent="0.25">
      <c r="B5185" t="s">
        <v>1046</v>
      </c>
      <c r="C5185">
        <f>INDEX(NationalTeams!B:B,MATCH(B5185,NationalTeams!C:C,0))</f>
        <v>277</v>
      </c>
      <c r="D5185" t="s">
        <v>1233</v>
      </c>
      <c r="E5185">
        <f>INDEX(TeamSports!B:B,MATCH(D5185,TeamSports!C:C,0))</f>
        <v>56</v>
      </c>
      <c r="F5185">
        <f>INDEX(RanksTable!AD:AD,MATCH(B5185,RanksTable!B:B,0))</f>
        <v>5</v>
      </c>
      <c r="H5185" t="str">
        <f t="shared" si="80"/>
        <v>INSERT INTO "TeamRanks" (team_id,team_sport_id,team_rank) VALUES (277,56,5);</v>
      </c>
    </row>
    <row r="5186" spans="2:8" x14ac:dyDescent="0.25">
      <c r="B5186" t="s">
        <v>1047</v>
      </c>
      <c r="C5186">
        <f>INDEX(NationalTeams!B:B,MATCH(B5186,NationalTeams!C:C,0))</f>
        <v>278</v>
      </c>
      <c r="D5186" t="s">
        <v>1233</v>
      </c>
      <c r="E5186">
        <f>INDEX(TeamSports!B:B,MATCH(D5186,TeamSports!C:C,0))</f>
        <v>56</v>
      </c>
      <c r="F5186">
        <f>INDEX(RanksTable!AD:AD,MATCH(B5186,RanksTable!B:B,0))</f>
        <v>7</v>
      </c>
      <c r="H5186" t="str">
        <f t="shared" si="80"/>
        <v>INSERT INTO "TeamRanks" (team_id,team_sport_id,team_rank) VALUES (278,56,7);</v>
      </c>
    </row>
    <row r="5187" spans="2:8" x14ac:dyDescent="0.25">
      <c r="B5187" t="s">
        <v>1048</v>
      </c>
      <c r="C5187">
        <f>INDEX(NationalTeams!B:B,MATCH(B5187,NationalTeams!C:C,0))</f>
        <v>279</v>
      </c>
      <c r="D5187" t="s">
        <v>1233</v>
      </c>
      <c r="E5187">
        <f>INDEX(TeamSports!B:B,MATCH(D5187,TeamSports!C:C,0))</f>
        <v>56</v>
      </c>
      <c r="F5187">
        <f>INDEX(RanksTable!AD:AD,MATCH(B5187,RanksTable!B:B,0))</f>
        <v>7</v>
      </c>
      <c r="H5187" t="str">
        <f t="shared" si="80"/>
        <v>INSERT INTO "TeamRanks" (team_id,team_sport_id,team_rank) VALUES (279,56,7);</v>
      </c>
    </row>
    <row r="5188" spans="2:8" x14ac:dyDescent="0.25">
      <c r="B5188" t="s">
        <v>1049</v>
      </c>
      <c r="C5188">
        <f>INDEX(NationalTeams!B:B,MATCH(B5188,NationalTeams!C:C,0))</f>
        <v>280</v>
      </c>
      <c r="D5188" t="s">
        <v>1233</v>
      </c>
      <c r="E5188">
        <f>INDEX(TeamSports!B:B,MATCH(D5188,TeamSports!C:C,0))</f>
        <v>56</v>
      </c>
      <c r="F5188">
        <f>INDEX(RanksTable!AD:AD,MATCH(B5188,RanksTable!B:B,0))</f>
        <v>7</v>
      </c>
      <c r="H5188" t="str">
        <f t="shared" ref="H5188:H5251" si="81">_xlfn.CONCAT($H$1,$L$1,$C$1,$L$1," ",$J$1,$C$2,$N$1,$E$2,$N$1,$F$2,$K$1,$I$1,$J$1,C5188,$N$1,E5188,$N$1,F5188,$K$1,$O$1)</f>
        <v>INSERT INTO "TeamRanks" (team_id,team_sport_id,team_rank) VALUES (280,56,7);</v>
      </c>
    </row>
    <row r="5189" spans="2:8" x14ac:dyDescent="0.25">
      <c r="B5189" t="s">
        <v>1050</v>
      </c>
      <c r="C5189">
        <f>INDEX(NationalTeams!B:B,MATCH(B5189,NationalTeams!C:C,0))</f>
        <v>281</v>
      </c>
      <c r="D5189" t="s">
        <v>1233</v>
      </c>
      <c r="E5189">
        <f>INDEX(TeamSports!B:B,MATCH(D5189,TeamSports!C:C,0))</f>
        <v>56</v>
      </c>
      <c r="F5189">
        <f>INDEX(RanksTable!AD:AD,MATCH(B5189,RanksTable!B:B,0))</f>
        <v>6</v>
      </c>
      <c r="H5189" t="str">
        <f t="shared" si="81"/>
        <v>INSERT INTO "TeamRanks" (team_id,team_sport_id,team_rank) VALUES (281,56,6);</v>
      </c>
    </row>
    <row r="5190" spans="2:8" x14ac:dyDescent="0.25">
      <c r="B5190" t="s">
        <v>1051</v>
      </c>
      <c r="C5190">
        <f>INDEX(NationalTeams!B:B,MATCH(B5190,NationalTeams!C:C,0))</f>
        <v>282</v>
      </c>
      <c r="D5190" t="s">
        <v>1233</v>
      </c>
      <c r="E5190">
        <f>INDEX(TeamSports!B:B,MATCH(D5190,TeamSports!C:C,0))</f>
        <v>56</v>
      </c>
      <c r="F5190">
        <f>INDEX(RanksTable!AD:AD,MATCH(B5190,RanksTable!B:B,0))</f>
        <v>2</v>
      </c>
      <c r="H5190" t="str">
        <f t="shared" si="81"/>
        <v>INSERT INTO "TeamRanks" (team_id,team_sport_id,team_rank) VALUES (282,56,2);</v>
      </c>
    </row>
    <row r="5191" spans="2:8" x14ac:dyDescent="0.25">
      <c r="B5191" t="s">
        <v>1052</v>
      </c>
      <c r="C5191">
        <f>INDEX(NationalTeams!B:B,MATCH(B5191,NationalTeams!C:C,0))</f>
        <v>283</v>
      </c>
      <c r="D5191" t="s">
        <v>1233</v>
      </c>
      <c r="E5191">
        <f>INDEX(TeamSports!B:B,MATCH(D5191,TeamSports!C:C,0))</f>
        <v>56</v>
      </c>
      <c r="F5191">
        <f>INDEX(RanksTable!AD:AD,MATCH(B5191,RanksTable!B:B,0))</f>
        <v>7</v>
      </c>
      <c r="H5191" t="str">
        <f t="shared" si="81"/>
        <v>INSERT INTO "TeamRanks" (team_id,team_sport_id,team_rank) VALUES (283,56,7);</v>
      </c>
    </row>
    <row r="5192" spans="2:8" x14ac:dyDescent="0.25">
      <c r="B5192" t="s">
        <v>1053</v>
      </c>
      <c r="C5192">
        <f>INDEX(NationalTeams!B:B,MATCH(B5192,NationalTeams!C:C,0))</f>
        <v>284</v>
      </c>
      <c r="D5192" t="s">
        <v>1233</v>
      </c>
      <c r="E5192">
        <f>INDEX(TeamSports!B:B,MATCH(D5192,TeamSports!C:C,0))</f>
        <v>56</v>
      </c>
      <c r="F5192">
        <f>INDEX(RanksTable!AD:AD,MATCH(B5192,RanksTable!B:B,0))</f>
        <v>7</v>
      </c>
      <c r="H5192" t="str">
        <f t="shared" si="81"/>
        <v>INSERT INTO "TeamRanks" (team_id,team_sport_id,team_rank) VALUES (284,56,7);</v>
      </c>
    </row>
    <row r="5193" spans="2:8" x14ac:dyDescent="0.25">
      <c r="B5193" t="s">
        <v>1054</v>
      </c>
      <c r="C5193">
        <f>INDEX(NationalTeams!B:B,MATCH(B5193,NationalTeams!C:C,0))</f>
        <v>285</v>
      </c>
      <c r="D5193" t="s">
        <v>1233</v>
      </c>
      <c r="E5193">
        <f>INDEX(TeamSports!B:B,MATCH(D5193,TeamSports!C:C,0))</f>
        <v>56</v>
      </c>
      <c r="F5193">
        <f>INDEX(RanksTable!AD:AD,MATCH(B5193,RanksTable!B:B,0))</f>
        <v>7</v>
      </c>
      <c r="H5193" t="str">
        <f t="shared" si="81"/>
        <v>INSERT INTO "TeamRanks" (team_id,team_sport_id,team_rank) VALUES (285,56,7);</v>
      </c>
    </row>
    <row r="5194" spans="2:8" x14ac:dyDescent="0.25">
      <c r="B5194" t="s">
        <v>1055</v>
      </c>
      <c r="C5194">
        <f>INDEX(NationalTeams!B:B,MATCH(B5194,NationalTeams!C:C,0))</f>
        <v>286</v>
      </c>
      <c r="D5194" t="s">
        <v>1233</v>
      </c>
      <c r="E5194">
        <f>INDEX(TeamSports!B:B,MATCH(D5194,TeamSports!C:C,0))</f>
        <v>56</v>
      </c>
      <c r="F5194">
        <f>INDEX(RanksTable!AD:AD,MATCH(B5194,RanksTable!B:B,0))</f>
        <v>7</v>
      </c>
      <c r="H5194" t="str">
        <f t="shared" si="81"/>
        <v>INSERT INTO "TeamRanks" (team_id,team_sport_id,team_rank) VALUES (286,56,7);</v>
      </c>
    </row>
    <row r="5195" spans="2:8" x14ac:dyDescent="0.25">
      <c r="B5195" t="s">
        <v>1056</v>
      </c>
      <c r="C5195">
        <f>INDEX(NationalTeams!B:B,MATCH(B5195,NationalTeams!C:C,0))</f>
        <v>287</v>
      </c>
      <c r="D5195" t="s">
        <v>1233</v>
      </c>
      <c r="E5195">
        <f>INDEX(TeamSports!B:B,MATCH(D5195,TeamSports!C:C,0))</f>
        <v>56</v>
      </c>
      <c r="F5195">
        <f>INDEX(RanksTable!AD:AD,MATCH(B5195,RanksTable!B:B,0))</f>
        <v>7</v>
      </c>
      <c r="H5195" t="str">
        <f t="shared" si="81"/>
        <v>INSERT INTO "TeamRanks" (team_id,team_sport_id,team_rank) VALUES (287,56,7);</v>
      </c>
    </row>
    <row r="5196" spans="2:8" x14ac:dyDescent="0.25">
      <c r="B5196" t="s">
        <v>1057</v>
      </c>
      <c r="C5196">
        <f>INDEX(NationalTeams!B:B,MATCH(B5196,NationalTeams!C:C,0))</f>
        <v>288</v>
      </c>
      <c r="D5196" t="s">
        <v>1233</v>
      </c>
      <c r="E5196">
        <f>INDEX(TeamSports!B:B,MATCH(D5196,TeamSports!C:C,0))</f>
        <v>56</v>
      </c>
      <c r="F5196">
        <f>INDEX(RanksTable!AD:AD,MATCH(B5196,RanksTable!B:B,0))</f>
        <v>6</v>
      </c>
      <c r="H5196" t="str">
        <f t="shared" si="81"/>
        <v>INSERT INTO "TeamRanks" (team_id,team_sport_id,team_rank) VALUES (288,56,6);</v>
      </c>
    </row>
    <row r="5197" spans="2:8" x14ac:dyDescent="0.25">
      <c r="B5197" t="s">
        <v>1058</v>
      </c>
      <c r="C5197">
        <f>INDEX(NationalTeams!B:B,MATCH(B5197,NationalTeams!C:C,0))</f>
        <v>289</v>
      </c>
      <c r="D5197" t="s">
        <v>1233</v>
      </c>
      <c r="E5197">
        <f>INDEX(TeamSports!B:B,MATCH(D5197,TeamSports!C:C,0))</f>
        <v>56</v>
      </c>
      <c r="F5197">
        <f>INDEX(RanksTable!AD:AD,MATCH(B5197,RanksTable!B:B,0))</f>
        <v>4</v>
      </c>
      <c r="H5197" t="str">
        <f t="shared" si="81"/>
        <v>INSERT INTO "TeamRanks" (team_id,team_sport_id,team_rank) VALUES (289,56,4);</v>
      </c>
    </row>
    <row r="5198" spans="2:8" x14ac:dyDescent="0.25">
      <c r="B5198" t="s">
        <v>1059</v>
      </c>
      <c r="C5198">
        <f>INDEX(NationalTeams!B:B,MATCH(B5198,NationalTeams!C:C,0))</f>
        <v>290</v>
      </c>
      <c r="D5198" t="s">
        <v>1233</v>
      </c>
      <c r="E5198">
        <f>INDEX(TeamSports!B:B,MATCH(D5198,TeamSports!C:C,0))</f>
        <v>56</v>
      </c>
      <c r="F5198">
        <f>INDEX(RanksTable!AD:AD,MATCH(B5198,RanksTable!B:B,0))</f>
        <v>3</v>
      </c>
      <c r="H5198" t="str">
        <f t="shared" si="81"/>
        <v>INSERT INTO "TeamRanks" (team_id,team_sport_id,team_rank) VALUES (290,56,3);</v>
      </c>
    </row>
    <row r="5199" spans="2:8" x14ac:dyDescent="0.25">
      <c r="B5199" t="s">
        <v>1060</v>
      </c>
      <c r="C5199">
        <f>INDEX(NationalTeams!B:B,MATCH(B5199,NationalTeams!C:C,0))</f>
        <v>291</v>
      </c>
      <c r="D5199" t="s">
        <v>1233</v>
      </c>
      <c r="E5199">
        <f>INDEX(TeamSports!B:B,MATCH(D5199,TeamSports!C:C,0))</f>
        <v>56</v>
      </c>
      <c r="F5199">
        <f>INDEX(RanksTable!AD:AD,MATCH(B5199,RanksTable!B:B,0))</f>
        <v>7</v>
      </c>
      <c r="H5199" t="str">
        <f t="shared" si="81"/>
        <v>INSERT INTO "TeamRanks" (team_id,team_sport_id,team_rank) VALUES (291,56,7);</v>
      </c>
    </row>
    <row r="5200" spans="2:8" x14ac:dyDescent="0.25">
      <c r="B5200" t="s">
        <v>1061</v>
      </c>
      <c r="C5200">
        <f>INDEX(NationalTeams!B:B,MATCH(B5200,NationalTeams!C:C,0))</f>
        <v>292</v>
      </c>
      <c r="D5200" t="s">
        <v>1233</v>
      </c>
      <c r="E5200">
        <f>INDEX(TeamSports!B:B,MATCH(D5200,TeamSports!C:C,0))</f>
        <v>56</v>
      </c>
      <c r="F5200">
        <f>INDEX(RanksTable!AD:AD,MATCH(B5200,RanksTable!B:B,0))</f>
        <v>7</v>
      </c>
      <c r="H5200" t="str">
        <f t="shared" si="81"/>
        <v>INSERT INTO "TeamRanks" (team_id,team_sport_id,team_rank) VALUES (292,56,7);</v>
      </c>
    </row>
    <row r="5201" spans="2:8" x14ac:dyDescent="0.25">
      <c r="B5201" t="s">
        <v>1062</v>
      </c>
      <c r="C5201">
        <f>INDEX(NationalTeams!B:B,MATCH(B5201,NationalTeams!C:C,0))</f>
        <v>293</v>
      </c>
      <c r="D5201" t="s">
        <v>1233</v>
      </c>
      <c r="E5201">
        <f>INDEX(TeamSports!B:B,MATCH(D5201,TeamSports!C:C,0))</f>
        <v>56</v>
      </c>
      <c r="F5201">
        <f>INDEX(RanksTable!AD:AD,MATCH(B5201,RanksTable!B:B,0))</f>
        <v>7</v>
      </c>
      <c r="H5201" t="str">
        <f t="shared" si="81"/>
        <v>INSERT INTO "TeamRanks" (team_id,team_sport_id,team_rank) VALUES (293,56,7);</v>
      </c>
    </row>
    <row r="5202" spans="2:8" x14ac:dyDescent="0.25">
      <c r="B5202" t="s">
        <v>1063</v>
      </c>
      <c r="C5202">
        <f>INDEX(NationalTeams!B:B,MATCH(B5202,NationalTeams!C:C,0))</f>
        <v>294</v>
      </c>
      <c r="D5202" t="s">
        <v>1233</v>
      </c>
      <c r="E5202">
        <f>INDEX(TeamSports!B:B,MATCH(D5202,TeamSports!C:C,0))</f>
        <v>56</v>
      </c>
      <c r="F5202">
        <f>INDEX(RanksTable!AD:AD,MATCH(B5202,RanksTable!B:B,0))</f>
        <v>7</v>
      </c>
      <c r="H5202" t="str">
        <f t="shared" si="81"/>
        <v>INSERT INTO "TeamRanks" (team_id,team_sport_id,team_rank) VALUES (294,56,7);</v>
      </c>
    </row>
    <row r="5203" spans="2:8" x14ac:dyDescent="0.25">
      <c r="B5203" t="s">
        <v>1064</v>
      </c>
      <c r="C5203">
        <f>INDEX(NationalTeams!B:B,MATCH(B5203,NationalTeams!C:C,0))</f>
        <v>295</v>
      </c>
      <c r="D5203" t="s">
        <v>1233</v>
      </c>
      <c r="E5203">
        <f>INDEX(TeamSports!B:B,MATCH(D5203,TeamSports!C:C,0))</f>
        <v>56</v>
      </c>
      <c r="F5203">
        <f>INDEX(RanksTable!AD:AD,MATCH(B5203,RanksTable!B:B,0))</f>
        <v>5</v>
      </c>
      <c r="H5203" t="str">
        <f t="shared" si="81"/>
        <v>INSERT INTO "TeamRanks" (team_id,team_sport_id,team_rank) VALUES (295,56,5);</v>
      </c>
    </row>
    <row r="5204" spans="2:8" x14ac:dyDescent="0.25">
      <c r="B5204" t="s">
        <v>1065</v>
      </c>
      <c r="C5204">
        <f>INDEX(NationalTeams!B:B,MATCH(B5204,NationalTeams!C:C,0))</f>
        <v>296</v>
      </c>
      <c r="D5204" t="s">
        <v>1233</v>
      </c>
      <c r="E5204">
        <f>INDEX(TeamSports!B:B,MATCH(D5204,TeamSports!C:C,0))</f>
        <v>56</v>
      </c>
      <c r="F5204">
        <f>INDEX(RanksTable!AD:AD,MATCH(B5204,RanksTable!B:B,0))</f>
        <v>7</v>
      </c>
      <c r="H5204" t="str">
        <f t="shared" si="81"/>
        <v>INSERT INTO "TeamRanks" (team_id,team_sport_id,team_rank) VALUES (296,56,7);</v>
      </c>
    </row>
    <row r="5205" spans="2:8" x14ac:dyDescent="0.25">
      <c r="B5205" t="s">
        <v>1066</v>
      </c>
      <c r="C5205">
        <f>INDEX(NationalTeams!B:B,MATCH(B5205,NationalTeams!C:C,0))</f>
        <v>297</v>
      </c>
      <c r="D5205" t="s">
        <v>1233</v>
      </c>
      <c r="E5205">
        <f>INDEX(TeamSports!B:B,MATCH(D5205,TeamSports!C:C,0))</f>
        <v>56</v>
      </c>
      <c r="F5205">
        <f>INDEX(RanksTable!AD:AD,MATCH(B5205,RanksTable!B:B,0))</f>
        <v>2</v>
      </c>
      <c r="H5205" t="str">
        <f t="shared" si="81"/>
        <v>INSERT INTO "TeamRanks" (team_id,team_sport_id,team_rank) VALUES (297,56,2);</v>
      </c>
    </row>
    <row r="5206" spans="2:8" x14ac:dyDescent="0.25">
      <c r="B5206" t="s">
        <v>1067</v>
      </c>
      <c r="C5206">
        <f>INDEX(NationalTeams!B:B,MATCH(B5206,NationalTeams!C:C,0))</f>
        <v>298</v>
      </c>
      <c r="D5206" t="s">
        <v>1233</v>
      </c>
      <c r="E5206">
        <f>INDEX(TeamSports!B:B,MATCH(D5206,TeamSports!C:C,0))</f>
        <v>56</v>
      </c>
      <c r="F5206">
        <f>INDEX(RanksTable!AD:AD,MATCH(B5206,RanksTable!B:B,0))</f>
        <v>7</v>
      </c>
      <c r="H5206" t="str">
        <f t="shared" si="81"/>
        <v>INSERT INTO "TeamRanks" (team_id,team_sport_id,team_rank) VALUES (298,56,7);</v>
      </c>
    </row>
    <row r="5207" spans="2:8" x14ac:dyDescent="0.25">
      <c r="B5207" t="s">
        <v>1068</v>
      </c>
      <c r="C5207">
        <f>INDEX(NationalTeams!B:B,MATCH(B5207,NationalTeams!C:C,0))</f>
        <v>299</v>
      </c>
      <c r="D5207" t="s">
        <v>1233</v>
      </c>
      <c r="E5207">
        <f>INDEX(TeamSports!B:B,MATCH(D5207,TeamSports!C:C,0))</f>
        <v>56</v>
      </c>
      <c r="F5207">
        <f>INDEX(RanksTable!AD:AD,MATCH(B5207,RanksTable!B:B,0))</f>
        <v>3</v>
      </c>
      <c r="H5207" t="str">
        <f t="shared" si="81"/>
        <v>INSERT INTO "TeamRanks" (team_id,team_sport_id,team_rank) VALUES (299,56,3);</v>
      </c>
    </row>
    <row r="5208" spans="2:8" x14ac:dyDescent="0.25">
      <c r="B5208" t="s">
        <v>1069</v>
      </c>
      <c r="C5208">
        <f>INDEX(NationalTeams!B:B,MATCH(B5208,NationalTeams!C:C,0))</f>
        <v>300</v>
      </c>
      <c r="D5208" t="s">
        <v>1233</v>
      </c>
      <c r="E5208">
        <f>INDEX(TeamSports!B:B,MATCH(D5208,TeamSports!C:C,0))</f>
        <v>56</v>
      </c>
      <c r="F5208">
        <f>INDEX(RanksTable!AD:AD,MATCH(B5208,RanksTable!B:B,0))</f>
        <v>7</v>
      </c>
      <c r="H5208" t="str">
        <f t="shared" si="81"/>
        <v>INSERT INTO "TeamRanks" (team_id,team_sport_id,team_rank) VALUES (300,56,7);</v>
      </c>
    </row>
    <row r="5209" spans="2:8" x14ac:dyDescent="0.25">
      <c r="B5209" t="s">
        <v>1070</v>
      </c>
      <c r="C5209">
        <f>INDEX(NationalTeams!B:B,MATCH(B5209,NationalTeams!C:C,0))</f>
        <v>301</v>
      </c>
      <c r="D5209" t="s">
        <v>1233</v>
      </c>
      <c r="E5209">
        <f>INDEX(TeamSports!B:B,MATCH(D5209,TeamSports!C:C,0))</f>
        <v>56</v>
      </c>
      <c r="F5209">
        <f>INDEX(RanksTable!AD:AD,MATCH(B5209,RanksTable!B:B,0))</f>
        <v>7</v>
      </c>
      <c r="H5209" t="str">
        <f t="shared" si="81"/>
        <v>INSERT INTO "TeamRanks" (team_id,team_sport_id,team_rank) VALUES (301,56,7);</v>
      </c>
    </row>
    <row r="5210" spans="2:8" x14ac:dyDescent="0.25">
      <c r="B5210" t="s">
        <v>1071</v>
      </c>
      <c r="C5210">
        <f>INDEX(NationalTeams!B:B,MATCH(B5210,NationalTeams!C:C,0))</f>
        <v>302</v>
      </c>
      <c r="D5210" t="s">
        <v>1233</v>
      </c>
      <c r="E5210">
        <f>INDEX(TeamSports!B:B,MATCH(D5210,TeamSports!C:C,0))</f>
        <v>56</v>
      </c>
      <c r="F5210">
        <f>INDEX(RanksTable!AD:AD,MATCH(B5210,RanksTable!B:B,0))</f>
        <v>5</v>
      </c>
      <c r="H5210" t="str">
        <f t="shared" si="81"/>
        <v>INSERT INTO "TeamRanks" (team_id,team_sport_id,team_rank) VALUES (302,56,5);</v>
      </c>
    </row>
    <row r="5211" spans="2:8" x14ac:dyDescent="0.25">
      <c r="B5211" t="s">
        <v>1072</v>
      </c>
      <c r="C5211">
        <f>INDEX(NationalTeams!B:B,MATCH(B5211,NationalTeams!C:C,0))</f>
        <v>303</v>
      </c>
      <c r="D5211" t="s">
        <v>1233</v>
      </c>
      <c r="E5211">
        <f>INDEX(TeamSports!B:B,MATCH(D5211,TeamSports!C:C,0))</f>
        <v>56</v>
      </c>
      <c r="F5211">
        <f>INDEX(RanksTable!AD:AD,MATCH(B5211,RanksTable!B:B,0))</f>
        <v>7</v>
      </c>
      <c r="H5211" t="str">
        <f t="shared" si="81"/>
        <v>INSERT INTO "TeamRanks" (team_id,team_sport_id,team_rank) VALUES (303,56,7);</v>
      </c>
    </row>
    <row r="5212" spans="2:8" x14ac:dyDescent="0.25">
      <c r="B5212" t="s">
        <v>1073</v>
      </c>
      <c r="C5212">
        <f>INDEX(NationalTeams!B:B,MATCH(B5212,NationalTeams!C:C,0))</f>
        <v>304</v>
      </c>
      <c r="D5212" t="s">
        <v>1233</v>
      </c>
      <c r="E5212">
        <f>INDEX(TeamSports!B:B,MATCH(D5212,TeamSports!C:C,0))</f>
        <v>56</v>
      </c>
      <c r="F5212">
        <f>INDEX(RanksTable!AD:AD,MATCH(B5212,RanksTable!B:B,0))</f>
        <v>7</v>
      </c>
      <c r="H5212" t="str">
        <f t="shared" si="81"/>
        <v>INSERT INTO "TeamRanks" (team_id,team_sport_id,team_rank) VALUES (304,56,7);</v>
      </c>
    </row>
    <row r="5213" spans="2:8" x14ac:dyDescent="0.25">
      <c r="B5213" t="s">
        <v>1074</v>
      </c>
      <c r="C5213">
        <f>INDEX(NationalTeams!B:B,MATCH(B5213,NationalTeams!C:C,0))</f>
        <v>305</v>
      </c>
      <c r="D5213" t="s">
        <v>1233</v>
      </c>
      <c r="E5213">
        <f>INDEX(TeamSports!B:B,MATCH(D5213,TeamSports!C:C,0))</f>
        <v>56</v>
      </c>
      <c r="F5213">
        <f>INDEX(RanksTable!AD:AD,MATCH(B5213,RanksTable!B:B,0))</f>
        <v>7</v>
      </c>
      <c r="H5213" t="str">
        <f t="shared" si="81"/>
        <v>INSERT INTO "TeamRanks" (team_id,team_sport_id,team_rank) VALUES (305,56,7);</v>
      </c>
    </row>
    <row r="5214" spans="2:8" x14ac:dyDescent="0.25">
      <c r="B5214" t="s">
        <v>1075</v>
      </c>
      <c r="C5214">
        <f>INDEX(NationalTeams!B:B,MATCH(B5214,NationalTeams!C:C,0))</f>
        <v>306</v>
      </c>
      <c r="D5214" t="s">
        <v>1233</v>
      </c>
      <c r="E5214">
        <f>INDEX(TeamSports!B:B,MATCH(D5214,TeamSports!C:C,0))</f>
        <v>56</v>
      </c>
      <c r="F5214">
        <f>INDEX(RanksTable!AD:AD,MATCH(B5214,RanksTable!B:B,0))</f>
        <v>7</v>
      </c>
      <c r="H5214" t="str">
        <f t="shared" si="81"/>
        <v>INSERT INTO "TeamRanks" (team_id,team_sport_id,team_rank) VALUES (306,56,7);</v>
      </c>
    </row>
    <row r="5215" spans="2:8" x14ac:dyDescent="0.25">
      <c r="B5215" t="s">
        <v>1076</v>
      </c>
      <c r="C5215">
        <f>INDEX(NationalTeams!B:B,MATCH(B5215,NationalTeams!C:C,0))</f>
        <v>307</v>
      </c>
      <c r="D5215" t="s">
        <v>1233</v>
      </c>
      <c r="E5215">
        <f>INDEX(TeamSports!B:B,MATCH(D5215,TeamSports!C:C,0))</f>
        <v>56</v>
      </c>
      <c r="F5215">
        <f>INDEX(RanksTable!AD:AD,MATCH(B5215,RanksTable!B:B,0))</f>
        <v>7</v>
      </c>
      <c r="H5215" t="str">
        <f t="shared" si="81"/>
        <v>INSERT INTO "TeamRanks" (team_id,team_sport_id,team_rank) VALUES (307,56,7);</v>
      </c>
    </row>
    <row r="5216" spans="2:8" x14ac:dyDescent="0.25">
      <c r="B5216" t="s">
        <v>1077</v>
      </c>
      <c r="C5216">
        <f>INDEX(NationalTeams!B:B,MATCH(B5216,NationalTeams!C:C,0))</f>
        <v>308</v>
      </c>
      <c r="D5216" t="s">
        <v>1233</v>
      </c>
      <c r="E5216">
        <f>INDEX(TeamSports!B:B,MATCH(D5216,TeamSports!C:C,0))</f>
        <v>56</v>
      </c>
      <c r="F5216">
        <f>INDEX(RanksTable!AD:AD,MATCH(B5216,RanksTable!B:B,0))</f>
        <v>7</v>
      </c>
      <c r="H5216" t="str">
        <f t="shared" si="81"/>
        <v>INSERT INTO "TeamRanks" (team_id,team_sport_id,team_rank) VALUES (308,56,7);</v>
      </c>
    </row>
    <row r="5217" spans="2:8" x14ac:dyDescent="0.25">
      <c r="B5217" t="s">
        <v>1078</v>
      </c>
      <c r="C5217">
        <f>INDEX(NationalTeams!B:B,MATCH(B5217,NationalTeams!C:C,0))</f>
        <v>309</v>
      </c>
      <c r="D5217" t="s">
        <v>1233</v>
      </c>
      <c r="E5217">
        <f>INDEX(TeamSports!B:B,MATCH(D5217,TeamSports!C:C,0))</f>
        <v>56</v>
      </c>
      <c r="F5217">
        <f>INDEX(RanksTable!AD:AD,MATCH(B5217,RanksTable!B:B,0))</f>
        <v>7</v>
      </c>
      <c r="H5217" t="str">
        <f t="shared" si="81"/>
        <v>INSERT INTO "TeamRanks" (team_id,team_sport_id,team_rank) VALUES (309,56,7);</v>
      </c>
    </row>
    <row r="5218" spans="2:8" x14ac:dyDescent="0.25">
      <c r="B5218" t="s">
        <v>1079</v>
      </c>
      <c r="C5218">
        <f>INDEX(NationalTeams!B:B,MATCH(B5218,NationalTeams!C:C,0))</f>
        <v>310</v>
      </c>
      <c r="D5218" t="s">
        <v>1233</v>
      </c>
      <c r="E5218">
        <f>INDEX(TeamSports!B:B,MATCH(D5218,TeamSports!C:C,0))</f>
        <v>56</v>
      </c>
      <c r="F5218">
        <f>INDEX(RanksTable!AD:AD,MATCH(B5218,RanksTable!B:B,0))</f>
        <v>7</v>
      </c>
      <c r="H5218" t="str">
        <f t="shared" si="81"/>
        <v>INSERT INTO "TeamRanks" (team_id,team_sport_id,team_rank) VALUES (310,56,7);</v>
      </c>
    </row>
    <row r="5219" spans="2:8" x14ac:dyDescent="0.25">
      <c r="B5219" t="s">
        <v>1080</v>
      </c>
      <c r="C5219">
        <f>INDEX(NationalTeams!B:B,MATCH(B5219,NationalTeams!C:C,0))</f>
        <v>311</v>
      </c>
      <c r="D5219" t="s">
        <v>1233</v>
      </c>
      <c r="E5219">
        <f>INDEX(TeamSports!B:B,MATCH(D5219,TeamSports!C:C,0))</f>
        <v>56</v>
      </c>
      <c r="F5219">
        <f>INDEX(RanksTable!AD:AD,MATCH(B5219,RanksTable!B:B,0))</f>
        <v>7</v>
      </c>
      <c r="H5219" t="str">
        <f t="shared" si="81"/>
        <v>INSERT INTO "TeamRanks" (team_id,team_sport_id,team_rank) VALUES (311,56,7);</v>
      </c>
    </row>
    <row r="5220" spans="2:8" x14ac:dyDescent="0.25">
      <c r="B5220" t="s">
        <v>1081</v>
      </c>
      <c r="C5220">
        <f>INDEX(NationalTeams!B:B,MATCH(B5220,NationalTeams!C:C,0))</f>
        <v>312</v>
      </c>
      <c r="D5220" t="s">
        <v>1233</v>
      </c>
      <c r="E5220">
        <f>INDEX(TeamSports!B:B,MATCH(D5220,TeamSports!C:C,0))</f>
        <v>56</v>
      </c>
      <c r="F5220">
        <f>INDEX(RanksTable!AD:AD,MATCH(B5220,RanksTable!B:B,0))</f>
        <v>7</v>
      </c>
      <c r="H5220" t="str">
        <f t="shared" si="81"/>
        <v>INSERT INTO "TeamRanks" (team_id,team_sport_id,team_rank) VALUES (312,56,7);</v>
      </c>
    </row>
    <row r="5221" spans="2:8" x14ac:dyDescent="0.25">
      <c r="B5221" t="s">
        <v>1082</v>
      </c>
      <c r="C5221">
        <f>INDEX(NationalTeams!B:B,MATCH(B5221,NationalTeams!C:C,0))</f>
        <v>313</v>
      </c>
      <c r="D5221" t="s">
        <v>1233</v>
      </c>
      <c r="E5221">
        <f>INDEX(TeamSports!B:B,MATCH(D5221,TeamSports!C:C,0))</f>
        <v>56</v>
      </c>
      <c r="F5221">
        <f>INDEX(RanksTable!AD:AD,MATCH(B5221,RanksTable!B:B,0))</f>
        <v>7</v>
      </c>
      <c r="H5221" t="str">
        <f t="shared" si="81"/>
        <v>INSERT INTO "TeamRanks" (team_id,team_sport_id,team_rank) VALUES (313,56,7);</v>
      </c>
    </row>
    <row r="5222" spans="2:8" x14ac:dyDescent="0.25">
      <c r="B5222" t="s">
        <v>1083</v>
      </c>
      <c r="C5222">
        <f>INDEX(NationalTeams!B:B,MATCH(B5222,NationalTeams!C:C,0))</f>
        <v>314</v>
      </c>
      <c r="D5222" t="s">
        <v>1233</v>
      </c>
      <c r="E5222">
        <f>INDEX(TeamSports!B:B,MATCH(D5222,TeamSports!C:C,0))</f>
        <v>56</v>
      </c>
      <c r="F5222">
        <f>INDEX(RanksTable!AD:AD,MATCH(B5222,RanksTable!B:B,0))</f>
        <v>7</v>
      </c>
      <c r="H5222" t="str">
        <f t="shared" si="81"/>
        <v>INSERT INTO "TeamRanks" (team_id,team_sport_id,team_rank) VALUES (314,56,7);</v>
      </c>
    </row>
    <row r="5223" spans="2:8" x14ac:dyDescent="0.25">
      <c r="B5223" t="s">
        <v>1084</v>
      </c>
      <c r="C5223">
        <f>INDEX(NationalTeams!B:B,MATCH(B5223,NationalTeams!C:C,0))</f>
        <v>315</v>
      </c>
      <c r="D5223" t="s">
        <v>1233</v>
      </c>
      <c r="E5223">
        <f>INDEX(TeamSports!B:B,MATCH(D5223,TeamSports!C:C,0))</f>
        <v>56</v>
      </c>
      <c r="F5223">
        <f>INDEX(RanksTable!AD:AD,MATCH(B5223,RanksTable!B:B,0))</f>
        <v>6</v>
      </c>
      <c r="H5223" t="str">
        <f t="shared" si="81"/>
        <v>INSERT INTO "TeamRanks" (team_id,team_sport_id,team_rank) VALUES (315,56,6);</v>
      </c>
    </row>
    <row r="5224" spans="2:8" x14ac:dyDescent="0.25">
      <c r="B5224" t="s">
        <v>1085</v>
      </c>
      <c r="C5224">
        <f>INDEX(NationalTeams!B:B,MATCH(B5224,NationalTeams!C:C,0))</f>
        <v>316</v>
      </c>
      <c r="D5224" t="s">
        <v>1233</v>
      </c>
      <c r="E5224">
        <f>INDEX(TeamSports!B:B,MATCH(D5224,TeamSports!C:C,0))</f>
        <v>56</v>
      </c>
      <c r="F5224">
        <f>INDEX(RanksTable!AD:AD,MATCH(B5224,RanksTable!B:B,0))</f>
        <v>3</v>
      </c>
      <c r="H5224" t="str">
        <f t="shared" si="81"/>
        <v>INSERT INTO "TeamRanks" (team_id,team_sport_id,team_rank) VALUES (316,56,3);</v>
      </c>
    </row>
    <row r="5225" spans="2:8" x14ac:dyDescent="0.25">
      <c r="B5225" t="s">
        <v>1086</v>
      </c>
      <c r="C5225">
        <f>INDEX(NationalTeams!B:B,MATCH(B5225,NationalTeams!C:C,0))</f>
        <v>317</v>
      </c>
      <c r="D5225" t="s">
        <v>1233</v>
      </c>
      <c r="E5225">
        <f>INDEX(TeamSports!B:B,MATCH(D5225,TeamSports!C:C,0))</f>
        <v>56</v>
      </c>
      <c r="F5225">
        <f>INDEX(RanksTable!AD:AD,MATCH(B5225,RanksTable!B:B,0))</f>
        <v>7</v>
      </c>
      <c r="H5225" t="str">
        <f t="shared" si="81"/>
        <v>INSERT INTO "TeamRanks" (team_id,team_sport_id,team_rank) VALUES (317,56,7);</v>
      </c>
    </row>
    <row r="5226" spans="2:8" x14ac:dyDescent="0.25">
      <c r="B5226" t="s">
        <v>1087</v>
      </c>
      <c r="C5226">
        <f>INDEX(NationalTeams!B:B,MATCH(B5226,NationalTeams!C:C,0))</f>
        <v>318</v>
      </c>
      <c r="D5226" t="s">
        <v>1233</v>
      </c>
      <c r="E5226">
        <f>INDEX(TeamSports!B:B,MATCH(D5226,TeamSports!C:C,0))</f>
        <v>56</v>
      </c>
      <c r="F5226">
        <f>INDEX(RanksTable!AD:AD,MATCH(B5226,RanksTable!B:B,0))</f>
        <v>7</v>
      </c>
      <c r="H5226" t="str">
        <f t="shared" si="81"/>
        <v>INSERT INTO "TeamRanks" (team_id,team_sport_id,team_rank) VALUES (318,56,7);</v>
      </c>
    </row>
    <row r="5227" spans="2:8" x14ac:dyDescent="0.25">
      <c r="B5227" t="s">
        <v>1088</v>
      </c>
      <c r="C5227">
        <f>INDEX(NationalTeams!B:B,MATCH(B5227,NationalTeams!C:C,0))</f>
        <v>319</v>
      </c>
      <c r="D5227" t="s">
        <v>1233</v>
      </c>
      <c r="E5227">
        <f>INDEX(TeamSports!B:B,MATCH(D5227,TeamSports!C:C,0))</f>
        <v>56</v>
      </c>
      <c r="F5227">
        <f>INDEX(RanksTable!AD:AD,MATCH(B5227,RanksTable!B:B,0))</f>
        <v>7</v>
      </c>
      <c r="H5227" t="str">
        <f t="shared" si="81"/>
        <v>INSERT INTO "TeamRanks" (team_id,team_sport_id,team_rank) VALUES (319,56,7);</v>
      </c>
    </row>
    <row r="5228" spans="2:8" x14ac:dyDescent="0.25">
      <c r="B5228" t="s">
        <v>1089</v>
      </c>
      <c r="C5228">
        <f>INDEX(NationalTeams!B:B,MATCH(B5228,NationalTeams!C:C,0))</f>
        <v>320</v>
      </c>
      <c r="D5228" t="s">
        <v>1233</v>
      </c>
      <c r="E5228">
        <f>INDEX(TeamSports!B:B,MATCH(D5228,TeamSports!C:C,0))</f>
        <v>56</v>
      </c>
      <c r="F5228">
        <f>INDEX(RanksTable!AD:AD,MATCH(B5228,RanksTable!B:B,0))</f>
        <v>7</v>
      </c>
      <c r="H5228" t="str">
        <f t="shared" si="81"/>
        <v>INSERT INTO "TeamRanks" (team_id,team_sport_id,team_rank) VALUES (320,56,7);</v>
      </c>
    </row>
    <row r="5229" spans="2:8" x14ac:dyDescent="0.25">
      <c r="B5229" t="s">
        <v>1090</v>
      </c>
      <c r="C5229">
        <f>INDEX(NationalTeams!B:B,MATCH(B5229,NationalTeams!C:C,0))</f>
        <v>321</v>
      </c>
      <c r="D5229" t="s">
        <v>1233</v>
      </c>
      <c r="E5229">
        <f>INDEX(TeamSports!B:B,MATCH(D5229,TeamSports!C:C,0))</f>
        <v>56</v>
      </c>
      <c r="F5229">
        <f>INDEX(RanksTable!AD:AD,MATCH(B5229,RanksTable!B:B,0))</f>
        <v>7</v>
      </c>
      <c r="H5229" t="str">
        <f t="shared" si="81"/>
        <v>INSERT INTO "TeamRanks" (team_id,team_sport_id,team_rank) VALUES (321,56,7);</v>
      </c>
    </row>
    <row r="5230" spans="2:8" x14ac:dyDescent="0.25">
      <c r="B5230" t="s">
        <v>1091</v>
      </c>
      <c r="C5230">
        <f>INDEX(NationalTeams!B:B,MATCH(B5230,NationalTeams!C:C,0))</f>
        <v>322</v>
      </c>
      <c r="D5230" t="s">
        <v>1233</v>
      </c>
      <c r="E5230">
        <f>INDEX(TeamSports!B:B,MATCH(D5230,TeamSports!C:C,0))</f>
        <v>56</v>
      </c>
      <c r="F5230">
        <f>INDEX(RanksTable!AD:AD,MATCH(B5230,RanksTable!B:B,0))</f>
        <v>7</v>
      </c>
      <c r="H5230" t="str">
        <f t="shared" si="81"/>
        <v>INSERT INTO "TeamRanks" (team_id,team_sport_id,team_rank) VALUES (322,56,7);</v>
      </c>
    </row>
    <row r="5231" spans="2:8" x14ac:dyDescent="0.25">
      <c r="B5231" t="s">
        <v>1092</v>
      </c>
      <c r="C5231">
        <f>INDEX(NationalTeams!B:B,MATCH(B5231,NationalTeams!C:C,0))</f>
        <v>323</v>
      </c>
      <c r="D5231" t="s">
        <v>1233</v>
      </c>
      <c r="E5231">
        <f>INDEX(TeamSports!B:B,MATCH(D5231,TeamSports!C:C,0))</f>
        <v>56</v>
      </c>
      <c r="F5231">
        <f>INDEX(RanksTable!AD:AD,MATCH(B5231,RanksTable!B:B,0))</f>
        <v>7</v>
      </c>
      <c r="H5231" t="str">
        <f t="shared" si="81"/>
        <v>INSERT INTO "TeamRanks" (team_id,team_sport_id,team_rank) VALUES (323,56,7);</v>
      </c>
    </row>
    <row r="5232" spans="2:8" x14ac:dyDescent="0.25">
      <c r="B5232" t="s">
        <v>1093</v>
      </c>
      <c r="C5232">
        <f>INDEX(NationalTeams!B:B,MATCH(B5232,NationalTeams!C:C,0))</f>
        <v>324</v>
      </c>
      <c r="D5232" t="s">
        <v>1233</v>
      </c>
      <c r="E5232">
        <f>INDEX(TeamSports!B:B,MATCH(D5232,TeamSports!C:C,0))</f>
        <v>56</v>
      </c>
      <c r="F5232">
        <f>INDEX(RanksTable!AD:AD,MATCH(B5232,RanksTable!B:B,0))</f>
        <v>7</v>
      </c>
      <c r="H5232" t="str">
        <f t="shared" si="81"/>
        <v>INSERT INTO "TeamRanks" (team_id,team_sport_id,team_rank) VALUES (324,56,7);</v>
      </c>
    </row>
    <row r="5233" spans="2:8" x14ac:dyDescent="0.25">
      <c r="B5233" t="s">
        <v>1094</v>
      </c>
      <c r="C5233">
        <f>INDEX(NationalTeams!B:B,MATCH(B5233,NationalTeams!C:C,0))</f>
        <v>325</v>
      </c>
      <c r="D5233" t="s">
        <v>1233</v>
      </c>
      <c r="E5233">
        <f>INDEX(TeamSports!B:B,MATCH(D5233,TeamSports!C:C,0))</f>
        <v>56</v>
      </c>
      <c r="F5233">
        <f>INDEX(RanksTable!AD:AD,MATCH(B5233,RanksTable!B:B,0))</f>
        <v>6</v>
      </c>
      <c r="H5233" t="str">
        <f t="shared" si="81"/>
        <v>INSERT INTO "TeamRanks" (team_id,team_sport_id,team_rank) VALUES (325,56,6);</v>
      </c>
    </row>
    <row r="5234" spans="2:8" x14ac:dyDescent="0.25">
      <c r="B5234" t="s">
        <v>1095</v>
      </c>
      <c r="C5234">
        <f>INDEX(NationalTeams!B:B,MATCH(B5234,NationalTeams!C:C,0))</f>
        <v>326</v>
      </c>
      <c r="D5234" t="s">
        <v>1233</v>
      </c>
      <c r="E5234">
        <f>INDEX(TeamSports!B:B,MATCH(D5234,TeamSports!C:C,0))</f>
        <v>56</v>
      </c>
      <c r="F5234">
        <f>INDEX(RanksTable!AD:AD,MATCH(B5234,RanksTable!B:B,0))</f>
        <v>7</v>
      </c>
      <c r="H5234" t="str">
        <f t="shared" si="81"/>
        <v>INSERT INTO "TeamRanks" (team_id,team_sport_id,team_rank) VALUES (326,56,7);</v>
      </c>
    </row>
    <row r="5235" spans="2:8" x14ac:dyDescent="0.25">
      <c r="B5235" t="s">
        <v>1096</v>
      </c>
      <c r="C5235">
        <f>INDEX(NationalTeams!B:B,MATCH(B5235,NationalTeams!C:C,0))</f>
        <v>327</v>
      </c>
      <c r="D5235" t="s">
        <v>1233</v>
      </c>
      <c r="E5235">
        <f>INDEX(TeamSports!B:B,MATCH(D5235,TeamSports!C:C,0))</f>
        <v>56</v>
      </c>
      <c r="F5235">
        <f>INDEX(RanksTable!AD:AD,MATCH(B5235,RanksTable!B:B,0))</f>
        <v>7</v>
      </c>
      <c r="H5235" t="str">
        <f t="shared" si="81"/>
        <v>INSERT INTO "TeamRanks" (team_id,team_sport_id,team_rank) VALUES (327,56,7);</v>
      </c>
    </row>
    <row r="5236" spans="2:8" x14ac:dyDescent="0.25">
      <c r="B5236" t="s">
        <v>1097</v>
      </c>
      <c r="C5236">
        <f>INDEX(NationalTeams!B:B,MATCH(B5236,NationalTeams!C:C,0))</f>
        <v>328</v>
      </c>
      <c r="D5236" t="s">
        <v>1233</v>
      </c>
      <c r="E5236">
        <f>INDEX(TeamSports!B:B,MATCH(D5236,TeamSports!C:C,0))</f>
        <v>56</v>
      </c>
      <c r="F5236">
        <f>INDEX(RanksTable!AD:AD,MATCH(B5236,RanksTable!B:B,0))</f>
        <v>7</v>
      </c>
      <c r="H5236" t="str">
        <f t="shared" si="81"/>
        <v>INSERT INTO "TeamRanks" (team_id,team_sport_id,team_rank) VALUES (328,56,7);</v>
      </c>
    </row>
    <row r="5237" spans="2:8" x14ac:dyDescent="0.25">
      <c r="B5237" t="s">
        <v>1098</v>
      </c>
      <c r="C5237">
        <f>INDEX(NationalTeams!B:B,MATCH(B5237,NationalTeams!C:C,0))</f>
        <v>329</v>
      </c>
      <c r="D5237" t="s">
        <v>1233</v>
      </c>
      <c r="E5237">
        <f>INDEX(TeamSports!B:B,MATCH(D5237,TeamSports!C:C,0))</f>
        <v>56</v>
      </c>
      <c r="F5237">
        <f>INDEX(RanksTable!AD:AD,MATCH(B5237,RanksTable!B:B,0))</f>
        <v>7</v>
      </c>
      <c r="H5237" t="str">
        <f t="shared" si="81"/>
        <v>INSERT INTO "TeamRanks" (team_id,team_sport_id,team_rank) VALUES (329,56,7);</v>
      </c>
    </row>
    <row r="5238" spans="2:8" x14ac:dyDescent="0.25">
      <c r="B5238" t="s">
        <v>1099</v>
      </c>
      <c r="C5238">
        <f>INDEX(NationalTeams!B:B,MATCH(B5238,NationalTeams!C:C,0))</f>
        <v>330</v>
      </c>
      <c r="D5238" t="s">
        <v>1233</v>
      </c>
      <c r="E5238">
        <f>INDEX(TeamSports!B:B,MATCH(D5238,TeamSports!C:C,0))</f>
        <v>56</v>
      </c>
      <c r="F5238">
        <f>INDEX(RanksTable!AD:AD,MATCH(B5238,RanksTable!B:B,0))</f>
        <v>7</v>
      </c>
      <c r="H5238" t="str">
        <f t="shared" si="81"/>
        <v>INSERT INTO "TeamRanks" (team_id,team_sport_id,team_rank) VALUES (330,56,7);</v>
      </c>
    </row>
    <row r="5239" spans="2:8" x14ac:dyDescent="0.25">
      <c r="B5239" t="s">
        <v>1100</v>
      </c>
      <c r="C5239">
        <f>INDEX(NationalTeams!B:B,MATCH(B5239,NationalTeams!C:C,0))</f>
        <v>331</v>
      </c>
      <c r="D5239" t="s">
        <v>1233</v>
      </c>
      <c r="E5239">
        <f>INDEX(TeamSports!B:B,MATCH(D5239,TeamSports!C:C,0))</f>
        <v>56</v>
      </c>
      <c r="F5239">
        <f>INDEX(RanksTable!AD:AD,MATCH(B5239,RanksTable!B:B,0))</f>
        <v>7</v>
      </c>
      <c r="H5239" t="str">
        <f t="shared" si="81"/>
        <v>INSERT INTO "TeamRanks" (team_id,team_sport_id,team_rank) VALUES (331,56,7);</v>
      </c>
    </row>
    <row r="5240" spans="2:8" x14ac:dyDescent="0.25">
      <c r="B5240" t="s">
        <v>1101</v>
      </c>
      <c r="C5240">
        <f>INDEX(NationalTeams!B:B,MATCH(B5240,NationalTeams!C:C,0))</f>
        <v>332</v>
      </c>
      <c r="D5240" t="s">
        <v>1233</v>
      </c>
      <c r="E5240">
        <f>INDEX(TeamSports!B:B,MATCH(D5240,TeamSports!C:C,0))</f>
        <v>56</v>
      </c>
      <c r="F5240">
        <f>INDEX(RanksTable!AD:AD,MATCH(B5240,RanksTable!B:B,0))</f>
        <v>7</v>
      </c>
      <c r="H5240" t="str">
        <f t="shared" si="81"/>
        <v>INSERT INTO "TeamRanks" (team_id,team_sport_id,team_rank) VALUES (332,56,7);</v>
      </c>
    </row>
    <row r="5241" spans="2:8" x14ac:dyDescent="0.25">
      <c r="B5241" t="s">
        <v>1102</v>
      </c>
      <c r="C5241">
        <f>INDEX(NationalTeams!B:B,MATCH(B5241,NationalTeams!C:C,0))</f>
        <v>333</v>
      </c>
      <c r="D5241" t="s">
        <v>1233</v>
      </c>
      <c r="E5241">
        <f>INDEX(TeamSports!B:B,MATCH(D5241,TeamSports!C:C,0))</f>
        <v>56</v>
      </c>
      <c r="F5241">
        <f>INDEX(RanksTable!AD:AD,MATCH(B5241,RanksTable!B:B,0))</f>
        <v>4</v>
      </c>
      <c r="H5241" t="str">
        <f t="shared" si="81"/>
        <v>INSERT INTO "TeamRanks" (team_id,team_sport_id,team_rank) VALUES (333,56,4);</v>
      </c>
    </row>
    <row r="5242" spans="2:8" x14ac:dyDescent="0.25">
      <c r="B5242" t="s">
        <v>1103</v>
      </c>
      <c r="C5242">
        <f>INDEX(NationalTeams!B:B,MATCH(B5242,NationalTeams!C:C,0))</f>
        <v>334</v>
      </c>
      <c r="D5242" t="s">
        <v>1233</v>
      </c>
      <c r="E5242">
        <f>INDEX(TeamSports!B:B,MATCH(D5242,TeamSports!C:C,0))</f>
        <v>56</v>
      </c>
      <c r="F5242">
        <f>INDEX(RanksTable!AD:AD,MATCH(B5242,RanksTable!B:B,0))</f>
        <v>7</v>
      </c>
      <c r="H5242" t="str">
        <f t="shared" si="81"/>
        <v>INSERT INTO "TeamRanks" (team_id,team_sport_id,team_rank) VALUES (334,56,7);</v>
      </c>
    </row>
    <row r="5243" spans="2:8" x14ac:dyDescent="0.25">
      <c r="B5243" t="s">
        <v>1104</v>
      </c>
      <c r="C5243">
        <f>INDEX(NationalTeams!B:B,MATCH(B5243,NationalTeams!C:C,0))</f>
        <v>335</v>
      </c>
      <c r="D5243" t="s">
        <v>1233</v>
      </c>
      <c r="E5243">
        <f>INDEX(TeamSports!B:B,MATCH(D5243,TeamSports!C:C,0))</f>
        <v>56</v>
      </c>
      <c r="F5243">
        <f>INDEX(RanksTable!AD:AD,MATCH(B5243,RanksTable!B:B,0))</f>
        <v>1</v>
      </c>
      <c r="H5243" t="str">
        <f t="shared" si="81"/>
        <v>INSERT INTO "TeamRanks" (team_id,team_sport_id,team_rank) VALUES (335,56,1);</v>
      </c>
    </row>
    <row r="5244" spans="2:8" x14ac:dyDescent="0.25">
      <c r="B5244" t="s">
        <v>1105</v>
      </c>
      <c r="C5244">
        <f>INDEX(NationalTeams!B:B,MATCH(B5244,NationalTeams!C:C,0))</f>
        <v>336</v>
      </c>
      <c r="D5244" t="s">
        <v>1233</v>
      </c>
      <c r="E5244">
        <f>INDEX(TeamSports!B:B,MATCH(D5244,TeamSports!C:C,0))</f>
        <v>56</v>
      </c>
      <c r="F5244">
        <f>INDEX(RanksTable!AD:AD,MATCH(B5244,RanksTable!B:B,0))</f>
        <v>7</v>
      </c>
      <c r="H5244" t="str">
        <f t="shared" si="81"/>
        <v>INSERT INTO "TeamRanks" (team_id,team_sport_id,team_rank) VALUES (336,56,7);</v>
      </c>
    </row>
    <row r="5245" spans="2:8" x14ac:dyDescent="0.25">
      <c r="B5245" t="s">
        <v>1106</v>
      </c>
      <c r="C5245">
        <f>INDEX(NationalTeams!B:B,MATCH(B5245,NationalTeams!C:C,0))</f>
        <v>337</v>
      </c>
      <c r="D5245" t="s">
        <v>1233</v>
      </c>
      <c r="E5245">
        <f>INDEX(TeamSports!B:B,MATCH(D5245,TeamSports!C:C,0))</f>
        <v>56</v>
      </c>
      <c r="F5245">
        <f>INDEX(RanksTable!AD:AD,MATCH(B5245,RanksTable!B:B,0))</f>
        <v>6</v>
      </c>
      <c r="H5245" t="str">
        <f t="shared" si="81"/>
        <v>INSERT INTO "TeamRanks" (team_id,team_sport_id,team_rank) VALUES (337,56,6);</v>
      </c>
    </row>
    <row r="5246" spans="2:8" x14ac:dyDescent="0.25">
      <c r="B5246" t="s">
        <v>1107</v>
      </c>
      <c r="C5246">
        <f>INDEX(NationalTeams!B:B,MATCH(B5246,NationalTeams!C:C,0))</f>
        <v>338</v>
      </c>
      <c r="D5246" t="s">
        <v>1233</v>
      </c>
      <c r="E5246">
        <f>INDEX(TeamSports!B:B,MATCH(D5246,TeamSports!C:C,0))</f>
        <v>56</v>
      </c>
      <c r="F5246">
        <f>INDEX(RanksTable!AD:AD,MATCH(B5246,RanksTable!B:B,0))</f>
        <v>7</v>
      </c>
      <c r="H5246" t="str">
        <f t="shared" si="81"/>
        <v>INSERT INTO "TeamRanks" (team_id,team_sport_id,team_rank) VALUES (338,56,7);</v>
      </c>
    </row>
    <row r="5247" spans="2:8" x14ac:dyDescent="0.25">
      <c r="B5247" t="s">
        <v>1108</v>
      </c>
      <c r="C5247">
        <f>INDEX(NationalTeams!B:B,MATCH(B5247,NationalTeams!C:C,0))</f>
        <v>339</v>
      </c>
      <c r="D5247" t="s">
        <v>1233</v>
      </c>
      <c r="E5247">
        <f>INDEX(TeamSports!B:B,MATCH(D5247,TeamSports!C:C,0))</f>
        <v>56</v>
      </c>
      <c r="F5247">
        <f>INDEX(RanksTable!AD:AD,MATCH(B5247,RanksTable!B:B,0))</f>
        <v>7</v>
      </c>
      <c r="H5247" t="str">
        <f t="shared" si="81"/>
        <v>INSERT INTO "TeamRanks" (team_id,team_sport_id,team_rank) VALUES (339,56,7);</v>
      </c>
    </row>
    <row r="5248" spans="2:8" x14ac:dyDescent="0.25">
      <c r="B5248" t="s">
        <v>1109</v>
      </c>
      <c r="C5248">
        <f>INDEX(NationalTeams!B:B,MATCH(B5248,NationalTeams!C:C,0))</f>
        <v>340</v>
      </c>
      <c r="D5248" t="s">
        <v>1233</v>
      </c>
      <c r="E5248">
        <f>INDEX(TeamSports!B:B,MATCH(D5248,TeamSports!C:C,0))</f>
        <v>56</v>
      </c>
      <c r="F5248">
        <f>INDEX(RanksTable!AD:AD,MATCH(B5248,RanksTable!B:B,0))</f>
        <v>7</v>
      </c>
      <c r="H5248" t="str">
        <f t="shared" si="81"/>
        <v>INSERT INTO "TeamRanks" (team_id,team_sport_id,team_rank) VALUES (340,56,7);</v>
      </c>
    </row>
    <row r="5249" spans="2:8" x14ac:dyDescent="0.25">
      <c r="B5249" t="s">
        <v>1110</v>
      </c>
      <c r="C5249">
        <f>INDEX(NationalTeams!B:B,MATCH(B5249,NationalTeams!C:C,0))</f>
        <v>341</v>
      </c>
      <c r="D5249" t="s">
        <v>1233</v>
      </c>
      <c r="E5249">
        <f>INDEX(TeamSports!B:B,MATCH(D5249,TeamSports!C:C,0))</f>
        <v>56</v>
      </c>
      <c r="F5249">
        <f>INDEX(RanksTable!AD:AD,MATCH(B5249,RanksTable!B:B,0))</f>
        <v>7</v>
      </c>
      <c r="H5249" t="str">
        <f t="shared" si="81"/>
        <v>INSERT INTO "TeamRanks" (team_id,team_sport_id,team_rank) VALUES (341,56,7);</v>
      </c>
    </row>
    <row r="5250" spans="2:8" x14ac:dyDescent="0.25">
      <c r="B5250" t="s">
        <v>1111</v>
      </c>
      <c r="C5250">
        <f>INDEX(NationalTeams!B:B,MATCH(B5250,NationalTeams!C:C,0))</f>
        <v>342</v>
      </c>
      <c r="D5250" t="s">
        <v>1233</v>
      </c>
      <c r="E5250">
        <f>INDEX(TeamSports!B:B,MATCH(D5250,TeamSports!C:C,0))</f>
        <v>56</v>
      </c>
      <c r="F5250">
        <f>INDEX(RanksTable!AD:AD,MATCH(B5250,RanksTable!B:B,0))</f>
        <v>7</v>
      </c>
      <c r="H5250" t="str">
        <f t="shared" si="81"/>
        <v>INSERT INTO "TeamRanks" (team_id,team_sport_id,team_rank) VALUES (342,56,7);</v>
      </c>
    </row>
    <row r="5251" spans="2:8" x14ac:dyDescent="0.25">
      <c r="B5251" t="s">
        <v>1112</v>
      </c>
      <c r="C5251">
        <f>INDEX(NationalTeams!B:B,MATCH(B5251,NationalTeams!C:C,0))</f>
        <v>343</v>
      </c>
      <c r="D5251" t="s">
        <v>1233</v>
      </c>
      <c r="E5251">
        <f>INDEX(TeamSports!B:B,MATCH(D5251,TeamSports!C:C,0))</f>
        <v>56</v>
      </c>
      <c r="F5251">
        <f>INDEX(RanksTable!AD:AD,MATCH(B5251,RanksTable!B:B,0))</f>
        <v>7</v>
      </c>
      <c r="H5251" t="str">
        <f t="shared" si="81"/>
        <v>INSERT INTO "TeamRanks" (team_id,team_sport_id,team_rank) VALUES (343,56,7);</v>
      </c>
    </row>
    <row r="5252" spans="2:8" x14ac:dyDescent="0.25">
      <c r="B5252" t="s">
        <v>1113</v>
      </c>
      <c r="C5252">
        <f>INDEX(NationalTeams!B:B,MATCH(B5252,NationalTeams!C:C,0))</f>
        <v>344</v>
      </c>
      <c r="D5252" t="s">
        <v>1233</v>
      </c>
      <c r="E5252">
        <f>INDEX(TeamSports!B:B,MATCH(D5252,TeamSports!C:C,0))</f>
        <v>56</v>
      </c>
      <c r="F5252">
        <f>INDEX(RanksTable!AD:AD,MATCH(B5252,RanksTable!B:B,0))</f>
        <v>7</v>
      </c>
      <c r="H5252" t="str">
        <f t="shared" ref="H5252:H5315" si="82">_xlfn.CONCAT($H$1,$L$1,$C$1,$L$1," ",$J$1,$C$2,$N$1,$E$2,$N$1,$F$2,$K$1,$I$1,$J$1,C5252,$N$1,E5252,$N$1,F5252,$K$1,$O$1)</f>
        <v>INSERT INTO "TeamRanks" (team_id,team_sport_id,team_rank) VALUES (344,56,7);</v>
      </c>
    </row>
    <row r="5253" spans="2:8" x14ac:dyDescent="0.25">
      <c r="B5253" t="s">
        <v>1114</v>
      </c>
      <c r="C5253">
        <f>INDEX(NationalTeams!B:B,MATCH(B5253,NationalTeams!C:C,0))</f>
        <v>345</v>
      </c>
      <c r="D5253" t="s">
        <v>1233</v>
      </c>
      <c r="E5253">
        <f>INDEX(TeamSports!B:B,MATCH(D5253,TeamSports!C:C,0))</f>
        <v>56</v>
      </c>
      <c r="F5253">
        <f>INDEX(RanksTable!AD:AD,MATCH(B5253,RanksTable!B:B,0))</f>
        <v>7</v>
      </c>
      <c r="H5253" t="str">
        <f t="shared" si="82"/>
        <v>INSERT INTO "TeamRanks" (team_id,team_sport_id,team_rank) VALUES (345,56,7);</v>
      </c>
    </row>
    <row r="5254" spans="2:8" x14ac:dyDescent="0.25">
      <c r="B5254" t="s">
        <v>1115</v>
      </c>
      <c r="C5254">
        <f>INDEX(NationalTeams!B:B,MATCH(B5254,NationalTeams!C:C,0))</f>
        <v>346</v>
      </c>
      <c r="D5254" t="s">
        <v>1233</v>
      </c>
      <c r="E5254">
        <f>INDEX(TeamSports!B:B,MATCH(D5254,TeamSports!C:C,0))</f>
        <v>56</v>
      </c>
      <c r="F5254">
        <f>INDEX(RanksTable!AD:AD,MATCH(B5254,RanksTable!B:B,0))</f>
        <v>7</v>
      </c>
      <c r="H5254" t="str">
        <f t="shared" si="82"/>
        <v>INSERT INTO "TeamRanks" (team_id,team_sport_id,team_rank) VALUES (346,56,7);</v>
      </c>
    </row>
    <row r="5255" spans="2:8" x14ac:dyDescent="0.25">
      <c r="B5255" t="s">
        <v>1116</v>
      </c>
      <c r="C5255">
        <f>INDEX(NationalTeams!B:B,MATCH(B5255,NationalTeams!C:C,0))</f>
        <v>347</v>
      </c>
      <c r="D5255" t="s">
        <v>1233</v>
      </c>
      <c r="E5255">
        <f>INDEX(TeamSports!B:B,MATCH(D5255,TeamSports!C:C,0))</f>
        <v>56</v>
      </c>
      <c r="F5255">
        <f>INDEX(RanksTable!AD:AD,MATCH(B5255,RanksTable!B:B,0))</f>
        <v>7</v>
      </c>
      <c r="H5255" t="str">
        <f t="shared" si="82"/>
        <v>INSERT INTO "TeamRanks" (team_id,team_sport_id,team_rank) VALUES (347,56,7);</v>
      </c>
    </row>
    <row r="5256" spans="2:8" x14ac:dyDescent="0.25">
      <c r="B5256" t="s">
        <v>1117</v>
      </c>
      <c r="C5256">
        <f>INDEX(NationalTeams!B:B,MATCH(B5256,NationalTeams!C:C,0))</f>
        <v>348</v>
      </c>
      <c r="D5256" t="s">
        <v>1233</v>
      </c>
      <c r="E5256">
        <f>INDEX(TeamSports!B:B,MATCH(D5256,TeamSports!C:C,0))</f>
        <v>56</v>
      </c>
      <c r="F5256">
        <f>INDEX(RanksTable!AD:AD,MATCH(B5256,RanksTable!B:B,0))</f>
        <v>7</v>
      </c>
      <c r="H5256" t="str">
        <f t="shared" si="82"/>
        <v>INSERT INTO "TeamRanks" (team_id,team_sport_id,team_rank) VALUES (348,56,7);</v>
      </c>
    </row>
    <row r="5257" spans="2:8" x14ac:dyDescent="0.25">
      <c r="B5257" t="s">
        <v>1118</v>
      </c>
      <c r="C5257">
        <f>INDEX(NationalTeams!B:B,MATCH(B5257,NationalTeams!C:C,0))</f>
        <v>349</v>
      </c>
      <c r="D5257" t="s">
        <v>1233</v>
      </c>
      <c r="E5257">
        <f>INDEX(TeamSports!B:B,MATCH(D5257,TeamSports!C:C,0))</f>
        <v>56</v>
      </c>
      <c r="F5257">
        <f>INDEX(RanksTable!AD:AD,MATCH(B5257,RanksTable!B:B,0))</f>
        <v>7</v>
      </c>
      <c r="H5257" t="str">
        <f t="shared" si="82"/>
        <v>INSERT INTO "TeamRanks" (team_id,team_sport_id,team_rank) VALUES (349,56,7);</v>
      </c>
    </row>
    <row r="5258" spans="2:8" x14ac:dyDescent="0.25">
      <c r="B5258" t="s">
        <v>1119</v>
      </c>
      <c r="C5258">
        <f>INDEX(NationalTeams!B:B,MATCH(B5258,NationalTeams!C:C,0))</f>
        <v>350</v>
      </c>
      <c r="D5258" t="s">
        <v>1233</v>
      </c>
      <c r="E5258">
        <f>INDEX(TeamSports!B:B,MATCH(D5258,TeamSports!C:C,0))</f>
        <v>56</v>
      </c>
      <c r="F5258">
        <f>INDEX(RanksTable!AD:AD,MATCH(B5258,RanksTable!B:B,0))</f>
        <v>7</v>
      </c>
      <c r="H5258" t="str">
        <f t="shared" si="82"/>
        <v>INSERT INTO "TeamRanks" (team_id,team_sport_id,team_rank) VALUES (350,56,7);</v>
      </c>
    </row>
    <row r="5259" spans="2:8" x14ac:dyDescent="0.25">
      <c r="B5259" t="s">
        <v>1120</v>
      </c>
      <c r="C5259">
        <f>INDEX(NationalTeams!B:B,MATCH(B5259,NationalTeams!C:C,0))</f>
        <v>351</v>
      </c>
      <c r="D5259" t="s">
        <v>1233</v>
      </c>
      <c r="E5259">
        <f>INDEX(TeamSports!B:B,MATCH(D5259,TeamSports!C:C,0))</f>
        <v>56</v>
      </c>
      <c r="F5259">
        <f>INDEX(RanksTable!AD:AD,MATCH(B5259,RanksTable!B:B,0))</f>
        <v>7</v>
      </c>
      <c r="H5259" t="str">
        <f t="shared" si="82"/>
        <v>INSERT INTO "TeamRanks" (team_id,team_sport_id,team_rank) VALUES (351,56,7);</v>
      </c>
    </row>
    <row r="5260" spans="2:8" x14ac:dyDescent="0.25">
      <c r="B5260" t="s">
        <v>1121</v>
      </c>
      <c r="C5260">
        <f>INDEX(NationalTeams!B:B,MATCH(B5260,NationalTeams!C:C,0))</f>
        <v>352</v>
      </c>
      <c r="D5260" t="s">
        <v>1233</v>
      </c>
      <c r="E5260">
        <f>INDEX(TeamSports!B:B,MATCH(D5260,TeamSports!C:C,0))</f>
        <v>56</v>
      </c>
      <c r="F5260">
        <f>INDEX(RanksTable!AD:AD,MATCH(B5260,RanksTable!B:B,0))</f>
        <v>1</v>
      </c>
      <c r="H5260" t="str">
        <f t="shared" si="82"/>
        <v>INSERT INTO "TeamRanks" (team_id,team_sport_id,team_rank) VALUES (352,56,1);</v>
      </c>
    </row>
    <row r="5261" spans="2:8" x14ac:dyDescent="0.25">
      <c r="B5261" t="s">
        <v>1122</v>
      </c>
      <c r="C5261">
        <f>INDEX(NationalTeams!B:B,MATCH(B5261,NationalTeams!C:C,0))</f>
        <v>353</v>
      </c>
      <c r="D5261" t="s">
        <v>1233</v>
      </c>
      <c r="E5261">
        <f>INDEX(TeamSports!B:B,MATCH(D5261,TeamSports!C:C,0))</f>
        <v>56</v>
      </c>
      <c r="F5261">
        <f>INDEX(RanksTable!AD:AD,MATCH(B5261,RanksTable!B:B,0))</f>
        <v>7</v>
      </c>
      <c r="H5261" t="str">
        <f t="shared" si="82"/>
        <v>INSERT INTO "TeamRanks" (team_id,team_sport_id,team_rank) VALUES (353,56,7);</v>
      </c>
    </row>
    <row r="5262" spans="2:8" x14ac:dyDescent="0.25">
      <c r="B5262" t="s">
        <v>1123</v>
      </c>
      <c r="C5262">
        <f>INDEX(NationalTeams!B:B,MATCH(B5262,NationalTeams!C:C,0))</f>
        <v>354</v>
      </c>
      <c r="D5262" t="s">
        <v>1233</v>
      </c>
      <c r="E5262">
        <f>INDEX(TeamSports!B:B,MATCH(D5262,TeamSports!C:C,0))</f>
        <v>56</v>
      </c>
      <c r="F5262">
        <f>INDEX(RanksTable!AD:AD,MATCH(B5262,RanksTable!B:B,0))</f>
        <v>7</v>
      </c>
      <c r="H5262" t="str">
        <f t="shared" si="82"/>
        <v>INSERT INTO "TeamRanks" (team_id,team_sport_id,team_rank) VALUES (354,56,7);</v>
      </c>
    </row>
    <row r="5263" spans="2:8" x14ac:dyDescent="0.25">
      <c r="B5263" t="s">
        <v>1124</v>
      </c>
      <c r="C5263">
        <f>INDEX(NationalTeams!B:B,MATCH(B5263,NationalTeams!C:C,0))</f>
        <v>355</v>
      </c>
      <c r="D5263" t="s">
        <v>1233</v>
      </c>
      <c r="E5263">
        <f>INDEX(TeamSports!B:B,MATCH(D5263,TeamSports!C:C,0))</f>
        <v>56</v>
      </c>
      <c r="F5263">
        <f>INDEX(RanksTable!AD:AD,MATCH(B5263,RanksTable!B:B,0))</f>
        <v>5</v>
      </c>
      <c r="H5263" t="str">
        <f t="shared" si="82"/>
        <v>INSERT INTO "TeamRanks" (team_id,team_sport_id,team_rank) VALUES (355,56,5);</v>
      </c>
    </row>
    <row r="5264" spans="2:8" x14ac:dyDescent="0.25">
      <c r="B5264" t="s">
        <v>1125</v>
      </c>
      <c r="C5264">
        <f>INDEX(NationalTeams!B:B,MATCH(B5264,NationalTeams!C:C,0))</f>
        <v>356</v>
      </c>
      <c r="D5264" t="s">
        <v>1233</v>
      </c>
      <c r="E5264">
        <f>INDEX(TeamSports!B:B,MATCH(D5264,TeamSports!C:C,0))</f>
        <v>56</v>
      </c>
      <c r="F5264">
        <f>INDEX(RanksTable!AD:AD,MATCH(B5264,RanksTable!B:B,0))</f>
        <v>7</v>
      </c>
      <c r="H5264" t="str">
        <f t="shared" si="82"/>
        <v>INSERT INTO "TeamRanks" (team_id,team_sport_id,team_rank) VALUES (356,56,7);</v>
      </c>
    </row>
    <row r="5265" spans="2:8" x14ac:dyDescent="0.25">
      <c r="B5265" t="s">
        <v>1126</v>
      </c>
      <c r="C5265">
        <f>INDEX(NationalTeams!B:B,MATCH(B5265,NationalTeams!C:C,0))</f>
        <v>357</v>
      </c>
      <c r="D5265" t="s">
        <v>1233</v>
      </c>
      <c r="E5265">
        <f>INDEX(TeamSports!B:B,MATCH(D5265,TeamSports!C:C,0))</f>
        <v>56</v>
      </c>
      <c r="F5265">
        <f>INDEX(RanksTable!AD:AD,MATCH(B5265,RanksTable!B:B,0))</f>
        <v>7</v>
      </c>
      <c r="H5265" t="str">
        <f t="shared" si="82"/>
        <v>INSERT INTO "TeamRanks" (team_id,team_sport_id,team_rank) VALUES (357,56,7);</v>
      </c>
    </row>
    <row r="5266" spans="2:8" x14ac:dyDescent="0.25">
      <c r="B5266" t="s">
        <v>1127</v>
      </c>
      <c r="C5266">
        <f>INDEX(NationalTeams!B:B,MATCH(B5266,NationalTeams!C:C,0))</f>
        <v>358</v>
      </c>
      <c r="D5266" t="s">
        <v>1233</v>
      </c>
      <c r="E5266">
        <f>INDEX(TeamSports!B:B,MATCH(D5266,TeamSports!C:C,0))</f>
        <v>56</v>
      </c>
      <c r="F5266">
        <f>INDEX(RanksTable!AD:AD,MATCH(B5266,RanksTable!B:B,0))</f>
        <v>7</v>
      </c>
      <c r="H5266" t="str">
        <f t="shared" si="82"/>
        <v>INSERT INTO "TeamRanks" (team_id,team_sport_id,team_rank) VALUES (358,56,7);</v>
      </c>
    </row>
    <row r="5267" spans="2:8" x14ac:dyDescent="0.25">
      <c r="B5267" t="s">
        <v>1128</v>
      </c>
      <c r="C5267">
        <f>INDEX(NationalTeams!B:B,MATCH(B5267,NationalTeams!C:C,0))</f>
        <v>359</v>
      </c>
      <c r="D5267" t="s">
        <v>1233</v>
      </c>
      <c r="E5267">
        <f>INDEX(TeamSports!B:B,MATCH(D5267,TeamSports!C:C,0))</f>
        <v>56</v>
      </c>
      <c r="F5267">
        <f>INDEX(RanksTable!AD:AD,MATCH(B5267,RanksTable!B:B,0))</f>
        <v>7</v>
      </c>
      <c r="H5267" t="str">
        <f t="shared" si="82"/>
        <v>INSERT INTO "TeamRanks" (team_id,team_sport_id,team_rank) VALUES (359,56,7);</v>
      </c>
    </row>
    <row r="5268" spans="2:8" x14ac:dyDescent="0.25">
      <c r="B5268" t="s">
        <v>1129</v>
      </c>
      <c r="C5268">
        <f>INDEX(NationalTeams!B:B,MATCH(B5268,NationalTeams!C:C,0))</f>
        <v>360</v>
      </c>
      <c r="D5268" t="s">
        <v>1233</v>
      </c>
      <c r="E5268">
        <f>INDEX(TeamSports!B:B,MATCH(D5268,TeamSports!C:C,0))</f>
        <v>56</v>
      </c>
      <c r="F5268">
        <f>INDEX(RanksTable!AD:AD,MATCH(B5268,RanksTable!B:B,0))</f>
        <v>7</v>
      </c>
      <c r="H5268" t="str">
        <f t="shared" si="82"/>
        <v>INSERT INTO "TeamRanks" (team_id,team_sport_id,team_rank) VALUES (360,56,7);</v>
      </c>
    </row>
    <row r="5269" spans="2:8" x14ac:dyDescent="0.25">
      <c r="B5269" t="s">
        <v>1130</v>
      </c>
      <c r="C5269">
        <f>INDEX(NationalTeams!B:B,MATCH(B5269,NationalTeams!C:C,0))</f>
        <v>361</v>
      </c>
      <c r="D5269" t="s">
        <v>1233</v>
      </c>
      <c r="E5269">
        <f>INDEX(TeamSports!B:B,MATCH(D5269,TeamSports!C:C,0))</f>
        <v>56</v>
      </c>
      <c r="F5269">
        <f>INDEX(RanksTable!AD:AD,MATCH(B5269,RanksTable!B:B,0))</f>
        <v>5</v>
      </c>
      <c r="H5269" t="str">
        <f t="shared" si="82"/>
        <v>INSERT INTO "TeamRanks" (team_id,team_sport_id,team_rank) VALUES (361,56,5);</v>
      </c>
    </row>
    <row r="5270" spans="2:8" x14ac:dyDescent="0.25">
      <c r="B5270" t="s">
        <v>1131</v>
      </c>
      <c r="C5270">
        <f>INDEX(NationalTeams!B:B,MATCH(B5270,NationalTeams!C:C,0))</f>
        <v>362</v>
      </c>
      <c r="D5270" t="s">
        <v>1233</v>
      </c>
      <c r="E5270">
        <f>INDEX(TeamSports!B:B,MATCH(D5270,TeamSports!C:C,0))</f>
        <v>56</v>
      </c>
      <c r="F5270">
        <f>INDEX(RanksTable!AD:AD,MATCH(B5270,RanksTable!B:B,0))</f>
        <v>7</v>
      </c>
      <c r="H5270" t="str">
        <f t="shared" si="82"/>
        <v>INSERT INTO "TeamRanks" (team_id,team_sport_id,team_rank) VALUES (362,56,7);</v>
      </c>
    </row>
    <row r="5271" spans="2:8" x14ac:dyDescent="0.25">
      <c r="B5271" t="s">
        <v>1132</v>
      </c>
      <c r="C5271">
        <f>INDEX(NationalTeams!B:B,MATCH(B5271,NationalTeams!C:C,0))</f>
        <v>363</v>
      </c>
      <c r="D5271" t="s">
        <v>1233</v>
      </c>
      <c r="E5271">
        <f>INDEX(TeamSports!B:B,MATCH(D5271,TeamSports!C:C,0))</f>
        <v>56</v>
      </c>
      <c r="F5271">
        <f>INDEX(RanksTable!AD:AD,MATCH(B5271,RanksTable!B:B,0))</f>
        <v>6</v>
      </c>
      <c r="H5271" t="str">
        <f t="shared" si="82"/>
        <v>INSERT INTO "TeamRanks" (team_id,team_sport_id,team_rank) VALUES (363,56,6);</v>
      </c>
    </row>
    <row r="5272" spans="2:8" x14ac:dyDescent="0.25">
      <c r="B5272" t="s">
        <v>1133</v>
      </c>
      <c r="C5272">
        <f>INDEX(NationalTeams!B:B,MATCH(B5272,NationalTeams!C:C,0))</f>
        <v>364</v>
      </c>
      <c r="D5272" t="s">
        <v>1233</v>
      </c>
      <c r="E5272">
        <f>INDEX(TeamSports!B:B,MATCH(D5272,TeamSports!C:C,0))</f>
        <v>56</v>
      </c>
      <c r="F5272">
        <f>INDEX(RanksTable!AD:AD,MATCH(B5272,RanksTable!B:B,0))</f>
        <v>7</v>
      </c>
      <c r="H5272" t="str">
        <f t="shared" si="82"/>
        <v>INSERT INTO "TeamRanks" (team_id,team_sport_id,team_rank) VALUES (364,56,7);</v>
      </c>
    </row>
    <row r="5273" spans="2:8" x14ac:dyDescent="0.25">
      <c r="B5273" t="s">
        <v>1134</v>
      </c>
      <c r="C5273">
        <f>INDEX(NationalTeams!B:B,MATCH(B5273,NationalTeams!C:C,0))</f>
        <v>365</v>
      </c>
      <c r="D5273" t="s">
        <v>1233</v>
      </c>
      <c r="E5273">
        <f>INDEX(TeamSports!B:B,MATCH(D5273,TeamSports!C:C,0))</f>
        <v>56</v>
      </c>
      <c r="F5273">
        <f>INDEX(RanksTable!AD:AD,MATCH(B5273,RanksTable!B:B,0))</f>
        <v>7</v>
      </c>
      <c r="H5273" t="str">
        <f t="shared" si="82"/>
        <v>INSERT INTO "TeamRanks" (team_id,team_sport_id,team_rank) VALUES (365,56,7);</v>
      </c>
    </row>
    <row r="5274" spans="2:8" x14ac:dyDescent="0.25">
      <c r="B5274" t="s">
        <v>1135</v>
      </c>
      <c r="C5274">
        <f>INDEX(NationalTeams!B:B,MATCH(B5274,NationalTeams!C:C,0))</f>
        <v>366</v>
      </c>
      <c r="D5274" t="s">
        <v>1233</v>
      </c>
      <c r="E5274">
        <f>INDEX(TeamSports!B:B,MATCH(D5274,TeamSports!C:C,0))</f>
        <v>56</v>
      </c>
      <c r="F5274">
        <f>INDEX(RanksTable!AD:AD,MATCH(B5274,RanksTable!B:B,0))</f>
        <v>7</v>
      </c>
      <c r="H5274" t="str">
        <f t="shared" si="82"/>
        <v>INSERT INTO "TeamRanks" (team_id,team_sport_id,team_rank) VALUES (366,56,7);</v>
      </c>
    </row>
    <row r="5275" spans="2:8" x14ac:dyDescent="0.25">
      <c r="B5275" t="s">
        <v>1136</v>
      </c>
      <c r="C5275">
        <f>INDEX(NationalTeams!B:B,MATCH(B5275,NationalTeams!C:C,0))</f>
        <v>367</v>
      </c>
      <c r="D5275" t="s">
        <v>1233</v>
      </c>
      <c r="E5275">
        <f>INDEX(TeamSports!B:B,MATCH(D5275,TeamSports!C:C,0))</f>
        <v>56</v>
      </c>
      <c r="F5275">
        <f>INDEX(RanksTable!AD:AD,MATCH(B5275,RanksTable!B:B,0))</f>
        <v>7</v>
      </c>
      <c r="H5275" t="str">
        <f t="shared" si="82"/>
        <v>INSERT INTO "TeamRanks" (team_id,team_sport_id,team_rank) VALUES (367,56,7);</v>
      </c>
    </row>
    <row r="5276" spans="2:8" x14ac:dyDescent="0.25">
      <c r="B5276" t="s">
        <v>1137</v>
      </c>
      <c r="C5276">
        <f>INDEX(NationalTeams!B:B,MATCH(B5276,NationalTeams!C:C,0))</f>
        <v>368</v>
      </c>
      <c r="D5276" t="s">
        <v>1233</v>
      </c>
      <c r="E5276">
        <f>INDEX(TeamSports!B:B,MATCH(D5276,TeamSports!C:C,0))</f>
        <v>56</v>
      </c>
      <c r="F5276">
        <f>INDEX(RanksTable!AD:AD,MATCH(B5276,RanksTable!B:B,0))</f>
        <v>7</v>
      </c>
      <c r="H5276" t="str">
        <f t="shared" si="82"/>
        <v>INSERT INTO "TeamRanks" (team_id,team_sport_id,team_rank) VALUES (368,56,7);</v>
      </c>
    </row>
    <row r="5277" spans="2:8" x14ac:dyDescent="0.25">
      <c r="B5277" t="s">
        <v>1138</v>
      </c>
      <c r="C5277">
        <f>INDEX(NationalTeams!B:B,MATCH(B5277,NationalTeams!C:C,0))</f>
        <v>369</v>
      </c>
      <c r="D5277" t="s">
        <v>1233</v>
      </c>
      <c r="E5277">
        <f>INDEX(TeamSports!B:B,MATCH(D5277,TeamSports!C:C,0))</f>
        <v>56</v>
      </c>
      <c r="F5277">
        <f>INDEX(RanksTable!AD:AD,MATCH(B5277,RanksTable!B:B,0))</f>
        <v>7</v>
      </c>
      <c r="H5277" t="str">
        <f t="shared" si="82"/>
        <v>INSERT INTO "TeamRanks" (team_id,team_sport_id,team_rank) VALUES (369,56,7);</v>
      </c>
    </row>
    <row r="5278" spans="2:8" x14ac:dyDescent="0.25">
      <c r="B5278" t="s">
        <v>1139</v>
      </c>
      <c r="C5278">
        <f>INDEX(NationalTeams!B:B,MATCH(B5278,NationalTeams!C:C,0))</f>
        <v>370</v>
      </c>
      <c r="D5278" t="s">
        <v>1233</v>
      </c>
      <c r="E5278">
        <f>INDEX(TeamSports!B:B,MATCH(D5278,TeamSports!C:C,0))</f>
        <v>56</v>
      </c>
      <c r="F5278">
        <f>INDEX(RanksTable!AD:AD,MATCH(B5278,RanksTable!B:B,0))</f>
        <v>7</v>
      </c>
      <c r="H5278" t="str">
        <f t="shared" si="82"/>
        <v>INSERT INTO "TeamRanks" (team_id,team_sport_id,team_rank) VALUES (370,56,7);</v>
      </c>
    </row>
    <row r="5279" spans="2:8" x14ac:dyDescent="0.25">
      <c r="B5279" t="s">
        <v>1140</v>
      </c>
      <c r="C5279">
        <f>INDEX(NationalTeams!B:B,MATCH(B5279,NationalTeams!C:C,0))</f>
        <v>371</v>
      </c>
      <c r="D5279" t="s">
        <v>1233</v>
      </c>
      <c r="E5279">
        <f>INDEX(TeamSports!B:B,MATCH(D5279,TeamSports!C:C,0))</f>
        <v>56</v>
      </c>
      <c r="F5279">
        <f>INDEX(RanksTable!AD:AD,MATCH(B5279,RanksTable!B:B,0))</f>
        <v>7</v>
      </c>
      <c r="H5279" t="str">
        <f t="shared" si="82"/>
        <v>INSERT INTO "TeamRanks" (team_id,team_sport_id,team_rank) VALUES (371,56,7);</v>
      </c>
    </row>
    <row r="5280" spans="2:8" x14ac:dyDescent="0.25">
      <c r="B5280" t="s">
        <v>1141</v>
      </c>
      <c r="C5280">
        <f>INDEX(NationalTeams!B:B,MATCH(B5280,NationalTeams!C:C,0))</f>
        <v>372</v>
      </c>
      <c r="D5280" t="s">
        <v>1233</v>
      </c>
      <c r="E5280">
        <f>INDEX(TeamSports!B:B,MATCH(D5280,TeamSports!C:C,0))</f>
        <v>56</v>
      </c>
      <c r="F5280">
        <f>INDEX(RanksTable!AD:AD,MATCH(B5280,RanksTable!B:B,0))</f>
        <v>7</v>
      </c>
      <c r="H5280" t="str">
        <f t="shared" si="82"/>
        <v>INSERT INTO "TeamRanks" (team_id,team_sport_id,team_rank) VALUES (372,56,7);</v>
      </c>
    </row>
    <row r="5281" spans="2:8" x14ac:dyDescent="0.25">
      <c r="B5281" t="s">
        <v>1142</v>
      </c>
      <c r="C5281">
        <f>INDEX(NationalTeams!B:B,MATCH(B5281,NationalTeams!C:C,0))</f>
        <v>373</v>
      </c>
      <c r="D5281" t="s">
        <v>1233</v>
      </c>
      <c r="E5281">
        <f>INDEX(TeamSports!B:B,MATCH(D5281,TeamSports!C:C,0))</f>
        <v>56</v>
      </c>
      <c r="F5281">
        <f>INDEX(RanksTable!AD:AD,MATCH(B5281,RanksTable!B:B,0))</f>
        <v>7</v>
      </c>
      <c r="H5281" t="str">
        <f t="shared" si="82"/>
        <v>INSERT INTO "TeamRanks" (team_id,team_sport_id,team_rank) VALUES (373,56,7);</v>
      </c>
    </row>
    <row r="5282" spans="2:8" x14ac:dyDescent="0.25">
      <c r="B5282" t="s">
        <v>1143</v>
      </c>
      <c r="C5282">
        <f>INDEX(NationalTeams!B:B,MATCH(B5282,NationalTeams!C:C,0))</f>
        <v>374</v>
      </c>
      <c r="D5282" t="s">
        <v>1233</v>
      </c>
      <c r="E5282">
        <f>INDEX(TeamSports!B:B,MATCH(D5282,TeamSports!C:C,0))</f>
        <v>56</v>
      </c>
      <c r="F5282">
        <f>INDEX(RanksTable!AD:AD,MATCH(B5282,RanksTable!B:B,0))</f>
        <v>7</v>
      </c>
      <c r="H5282" t="str">
        <f t="shared" si="82"/>
        <v>INSERT INTO "TeamRanks" (team_id,team_sport_id,team_rank) VALUES (374,56,7);</v>
      </c>
    </row>
    <row r="5283" spans="2:8" x14ac:dyDescent="0.25">
      <c r="B5283" t="s">
        <v>1144</v>
      </c>
      <c r="C5283">
        <f>INDEX(NationalTeams!B:B,MATCH(B5283,NationalTeams!C:C,0))</f>
        <v>375</v>
      </c>
      <c r="D5283" t="s">
        <v>1233</v>
      </c>
      <c r="E5283">
        <f>INDEX(TeamSports!B:B,MATCH(D5283,TeamSports!C:C,0))</f>
        <v>56</v>
      </c>
      <c r="F5283">
        <f>INDEX(RanksTable!AD:AD,MATCH(B5283,RanksTable!B:B,0))</f>
        <v>7</v>
      </c>
      <c r="H5283" t="str">
        <f t="shared" si="82"/>
        <v>INSERT INTO "TeamRanks" (team_id,team_sport_id,team_rank) VALUES (375,56,7);</v>
      </c>
    </row>
    <row r="5284" spans="2:8" x14ac:dyDescent="0.25">
      <c r="B5284" t="s">
        <v>1145</v>
      </c>
      <c r="C5284">
        <f>INDEX(NationalTeams!B:B,MATCH(B5284,NationalTeams!C:C,0))</f>
        <v>376</v>
      </c>
      <c r="D5284" t="s">
        <v>1233</v>
      </c>
      <c r="E5284">
        <f>INDEX(TeamSports!B:B,MATCH(D5284,TeamSports!C:C,0))</f>
        <v>56</v>
      </c>
      <c r="F5284">
        <f>INDEX(RanksTable!AD:AD,MATCH(B5284,RanksTable!B:B,0))</f>
        <v>4</v>
      </c>
      <c r="H5284" t="str">
        <f t="shared" si="82"/>
        <v>INSERT INTO "TeamRanks" (team_id,team_sport_id,team_rank) VALUES (376,56,4);</v>
      </c>
    </row>
    <row r="5285" spans="2:8" x14ac:dyDescent="0.25">
      <c r="B5285" t="s">
        <v>1146</v>
      </c>
      <c r="C5285">
        <f>INDEX(NationalTeams!B:B,MATCH(B5285,NationalTeams!C:C,0))</f>
        <v>377</v>
      </c>
      <c r="D5285" t="s">
        <v>1233</v>
      </c>
      <c r="E5285">
        <f>INDEX(TeamSports!B:B,MATCH(D5285,TeamSports!C:C,0))</f>
        <v>56</v>
      </c>
      <c r="F5285">
        <f>INDEX(RanksTable!AD:AD,MATCH(B5285,RanksTable!B:B,0))</f>
        <v>7</v>
      </c>
      <c r="H5285" t="str">
        <f t="shared" si="82"/>
        <v>INSERT INTO "TeamRanks" (team_id,team_sport_id,team_rank) VALUES (377,56,7);</v>
      </c>
    </row>
    <row r="5286" spans="2:8" x14ac:dyDescent="0.25">
      <c r="B5286" t="s">
        <v>1147</v>
      </c>
      <c r="C5286">
        <f>INDEX(NationalTeams!B:B,MATCH(B5286,NationalTeams!C:C,0))</f>
        <v>378</v>
      </c>
      <c r="D5286" t="s">
        <v>1233</v>
      </c>
      <c r="E5286">
        <f>INDEX(TeamSports!B:B,MATCH(D5286,TeamSports!C:C,0))</f>
        <v>56</v>
      </c>
      <c r="F5286">
        <f>INDEX(RanksTable!AD:AD,MATCH(B5286,RanksTable!B:B,0))</f>
        <v>7</v>
      </c>
      <c r="H5286" t="str">
        <f t="shared" si="82"/>
        <v>INSERT INTO "TeamRanks" (team_id,team_sport_id,team_rank) VALUES (378,56,7);</v>
      </c>
    </row>
    <row r="5287" spans="2:8" x14ac:dyDescent="0.25">
      <c r="B5287" t="s">
        <v>1148</v>
      </c>
      <c r="C5287">
        <f>INDEX(NationalTeams!B:B,MATCH(B5287,NationalTeams!C:C,0))</f>
        <v>379</v>
      </c>
      <c r="D5287" t="s">
        <v>1233</v>
      </c>
      <c r="E5287">
        <f>INDEX(TeamSports!B:B,MATCH(D5287,TeamSports!C:C,0))</f>
        <v>56</v>
      </c>
      <c r="F5287">
        <f>INDEX(RanksTable!AD:AD,MATCH(B5287,RanksTable!B:B,0))</f>
        <v>5</v>
      </c>
      <c r="H5287" t="str">
        <f t="shared" si="82"/>
        <v>INSERT INTO "TeamRanks" (team_id,team_sport_id,team_rank) VALUES (379,56,5);</v>
      </c>
    </row>
    <row r="5288" spans="2:8" x14ac:dyDescent="0.25">
      <c r="B5288" t="s">
        <v>1149</v>
      </c>
      <c r="C5288">
        <f>INDEX(NationalTeams!B:B,MATCH(B5288,NationalTeams!C:C,0))</f>
        <v>380</v>
      </c>
      <c r="D5288" t="s">
        <v>1233</v>
      </c>
      <c r="E5288">
        <f>INDEX(TeamSports!B:B,MATCH(D5288,TeamSports!C:C,0))</f>
        <v>56</v>
      </c>
      <c r="F5288">
        <f>INDEX(RanksTable!AD:AD,MATCH(B5288,RanksTable!B:B,0))</f>
        <v>7</v>
      </c>
      <c r="H5288" t="str">
        <f t="shared" si="82"/>
        <v>INSERT INTO "TeamRanks" (team_id,team_sport_id,team_rank) VALUES (380,56,7);</v>
      </c>
    </row>
    <row r="5289" spans="2:8" x14ac:dyDescent="0.25">
      <c r="B5289" t="s">
        <v>1150</v>
      </c>
      <c r="C5289">
        <f>INDEX(NationalTeams!B:B,MATCH(B5289,NationalTeams!C:C,0))</f>
        <v>381</v>
      </c>
      <c r="D5289" t="s">
        <v>1233</v>
      </c>
      <c r="E5289">
        <f>INDEX(TeamSports!B:B,MATCH(D5289,TeamSports!C:C,0))</f>
        <v>56</v>
      </c>
      <c r="F5289">
        <f>INDEX(RanksTable!AD:AD,MATCH(B5289,RanksTable!B:B,0))</f>
        <v>4</v>
      </c>
      <c r="H5289" t="str">
        <f t="shared" si="82"/>
        <v>INSERT INTO "TeamRanks" (team_id,team_sport_id,team_rank) VALUES (381,56,4);</v>
      </c>
    </row>
    <row r="5290" spans="2:8" x14ac:dyDescent="0.25">
      <c r="B5290" t="s">
        <v>1151</v>
      </c>
      <c r="C5290">
        <f>INDEX(NationalTeams!B:B,MATCH(B5290,NationalTeams!C:C,0))</f>
        <v>382</v>
      </c>
      <c r="D5290" t="s">
        <v>1233</v>
      </c>
      <c r="E5290">
        <f>INDEX(TeamSports!B:B,MATCH(D5290,TeamSports!C:C,0))</f>
        <v>56</v>
      </c>
      <c r="F5290">
        <f>INDEX(RanksTable!AD:AD,MATCH(B5290,RanksTable!B:B,0))</f>
        <v>7</v>
      </c>
      <c r="H5290" t="str">
        <f t="shared" si="82"/>
        <v>INSERT INTO "TeamRanks" (team_id,team_sport_id,team_rank) VALUES (382,56,7);</v>
      </c>
    </row>
    <row r="5291" spans="2:8" x14ac:dyDescent="0.25">
      <c r="B5291" t="s">
        <v>1152</v>
      </c>
      <c r="C5291">
        <f>INDEX(NationalTeams!B:B,MATCH(B5291,NationalTeams!C:C,0))</f>
        <v>383</v>
      </c>
      <c r="D5291" t="s">
        <v>1233</v>
      </c>
      <c r="E5291">
        <f>INDEX(TeamSports!B:B,MATCH(D5291,TeamSports!C:C,0))</f>
        <v>56</v>
      </c>
      <c r="F5291">
        <f>INDEX(RanksTable!AD:AD,MATCH(B5291,RanksTable!B:B,0))</f>
        <v>7</v>
      </c>
      <c r="H5291" t="str">
        <f t="shared" si="82"/>
        <v>INSERT INTO "TeamRanks" (team_id,team_sport_id,team_rank) VALUES (383,56,7);</v>
      </c>
    </row>
    <row r="5292" spans="2:8" x14ac:dyDescent="0.25">
      <c r="B5292" t="s">
        <v>1153</v>
      </c>
      <c r="C5292">
        <f>INDEX(NationalTeams!B:B,MATCH(B5292,NationalTeams!C:C,0))</f>
        <v>384</v>
      </c>
      <c r="D5292" t="s">
        <v>1233</v>
      </c>
      <c r="E5292">
        <f>INDEX(TeamSports!B:B,MATCH(D5292,TeamSports!C:C,0))</f>
        <v>56</v>
      </c>
      <c r="F5292">
        <f>INDEX(RanksTable!AD:AD,MATCH(B5292,RanksTable!B:B,0))</f>
        <v>7</v>
      </c>
      <c r="H5292" t="str">
        <f t="shared" si="82"/>
        <v>INSERT INTO "TeamRanks" (team_id,team_sport_id,team_rank) VALUES (384,56,7);</v>
      </c>
    </row>
    <row r="5293" spans="2:8" x14ac:dyDescent="0.25">
      <c r="B5293" t="s">
        <v>1154</v>
      </c>
      <c r="C5293">
        <f>INDEX(NationalTeams!B:B,MATCH(B5293,NationalTeams!C:C,0))</f>
        <v>385</v>
      </c>
      <c r="D5293" t="s">
        <v>1233</v>
      </c>
      <c r="E5293">
        <f>INDEX(TeamSports!B:B,MATCH(D5293,TeamSports!C:C,0))</f>
        <v>56</v>
      </c>
      <c r="F5293">
        <f>INDEX(RanksTable!AD:AD,MATCH(B5293,RanksTable!B:B,0))</f>
        <v>7</v>
      </c>
      <c r="H5293" t="str">
        <f t="shared" si="82"/>
        <v>INSERT INTO "TeamRanks" (team_id,team_sport_id,team_rank) VALUES (385,56,7);</v>
      </c>
    </row>
    <row r="5294" spans="2:8" x14ac:dyDescent="0.25">
      <c r="B5294" t="s">
        <v>1155</v>
      </c>
      <c r="C5294">
        <f>INDEX(NationalTeams!B:B,MATCH(B5294,NationalTeams!C:C,0))</f>
        <v>386</v>
      </c>
      <c r="D5294" t="s">
        <v>1233</v>
      </c>
      <c r="E5294">
        <f>INDEX(TeamSports!B:B,MATCH(D5294,TeamSports!C:C,0))</f>
        <v>56</v>
      </c>
      <c r="F5294">
        <f>INDEX(RanksTable!AD:AD,MATCH(B5294,RanksTable!B:B,0))</f>
        <v>7</v>
      </c>
      <c r="H5294" t="str">
        <f t="shared" si="82"/>
        <v>INSERT INTO "TeamRanks" (team_id,team_sport_id,team_rank) VALUES (386,56,7);</v>
      </c>
    </row>
    <row r="5295" spans="2:8" x14ac:dyDescent="0.25">
      <c r="B5295" t="s">
        <v>1156</v>
      </c>
      <c r="C5295">
        <f>INDEX(NationalTeams!B:B,MATCH(B5295,NationalTeams!C:C,0))</f>
        <v>387</v>
      </c>
      <c r="D5295" t="s">
        <v>1233</v>
      </c>
      <c r="E5295">
        <f>INDEX(TeamSports!B:B,MATCH(D5295,TeamSports!C:C,0))</f>
        <v>56</v>
      </c>
      <c r="F5295">
        <f>INDEX(RanksTable!AD:AD,MATCH(B5295,RanksTable!B:B,0))</f>
        <v>7</v>
      </c>
      <c r="H5295" t="str">
        <f t="shared" si="82"/>
        <v>INSERT INTO "TeamRanks" (team_id,team_sport_id,team_rank) VALUES (387,56,7);</v>
      </c>
    </row>
    <row r="5296" spans="2:8" x14ac:dyDescent="0.25">
      <c r="B5296" t="s">
        <v>1157</v>
      </c>
      <c r="C5296">
        <f>INDEX(NationalTeams!B:B,MATCH(B5296,NationalTeams!C:C,0))</f>
        <v>388</v>
      </c>
      <c r="D5296" t="s">
        <v>1233</v>
      </c>
      <c r="E5296">
        <f>INDEX(TeamSports!B:B,MATCH(D5296,TeamSports!C:C,0))</f>
        <v>56</v>
      </c>
      <c r="F5296">
        <f>INDEX(RanksTable!AD:AD,MATCH(B5296,RanksTable!B:B,0))</f>
        <v>7</v>
      </c>
      <c r="H5296" t="str">
        <f t="shared" si="82"/>
        <v>INSERT INTO "TeamRanks" (team_id,team_sport_id,team_rank) VALUES (388,56,7);</v>
      </c>
    </row>
    <row r="5297" spans="2:8" x14ac:dyDescent="0.25">
      <c r="B5297" t="s">
        <v>1158</v>
      </c>
      <c r="C5297">
        <f>INDEX(NationalTeams!B:B,MATCH(B5297,NationalTeams!C:C,0))</f>
        <v>389</v>
      </c>
      <c r="D5297" t="s">
        <v>1233</v>
      </c>
      <c r="E5297">
        <f>INDEX(TeamSports!B:B,MATCH(D5297,TeamSports!C:C,0))</f>
        <v>56</v>
      </c>
      <c r="F5297">
        <f>INDEX(RanksTable!AD:AD,MATCH(B5297,RanksTable!B:B,0))</f>
        <v>7</v>
      </c>
      <c r="H5297" t="str">
        <f t="shared" si="82"/>
        <v>INSERT INTO "TeamRanks" (team_id,team_sport_id,team_rank) VALUES (389,56,7);</v>
      </c>
    </row>
    <row r="5298" spans="2:8" x14ac:dyDescent="0.25">
      <c r="B5298" t="s">
        <v>1159</v>
      </c>
      <c r="C5298">
        <f>INDEX(NationalTeams!B:B,MATCH(B5298,NationalTeams!C:C,0))</f>
        <v>390</v>
      </c>
      <c r="D5298" t="s">
        <v>1233</v>
      </c>
      <c r="E5298">
        <f>INDEX(TeamSports!B:B,MATCH(D5298,TeamSports!C:C,0))</f>
        <v>56</v>
      </c>
      <c r="F5298">
        <f>INDEX(RanksTable!AD:AD,MATCH(B5298,RanksTable!B:B,0))</f>
        <v>3</v>
      </c>
      <c r="H5298" t="str">
        <f t="shared" si="82"/>
        <v>INSERT INTO "TeamRanks" (team_id,team_sport_id,team_rank) VALUES (390,56,3);</v>
      </c>
    </row>
    <row r="5299" spans="2:8" x14ac:dyDescent="0.25">
      <c r="B5299" t="s">
        <v>1160</v>
      </c>
      <c r="C5299">
        <f>INDEX(NationalTeams!B:B,MATCH(B5299,NationalTeams!C:C,0))</f>
        <v>391</v>
      </c>
      <c r="D5299" t="s">
        <v>1233</v>
      </c>
      <c r="E5299">
        <f>INDEX(TeamSports!B:B,MATCH(D5299,TeamSports!C:C,0))</f>
        <v>56</v>
      </c>
      <c r="F5299">
        <f>INDEX(RanksTable!AD:AD,MATCH(B5299,RanksTable!B:B,0))</f>
        <v>2</v>
      </c>
      <c r="H5299" t="str">
        <f t="shared" si="82"/>
        <v>INSERT INTO "TeamRanks" (team_id,team_sport_id,team_rank) VALUES (391,56,2);</v>
      </c>
    </row>
    <row r="5300" spans="2:8" x14ac:dyDescent="0.25">
      <c r="B5300" t="s">
        <v>1161</v>
      </c>
      <c r="C5300">
        <f>INDEX(NationalTeams!B:B,MATCH(B5300,NationalTeams!C:C,0))</f>
        <v>392</v>
      </c>
      <c r="D5300" t="s">
        <v>1233</v>
      </c>
      <c r="E5300">
        <f>INDEX(TeamSports!B:B,MATCH(D5300,TeamSports!C:C,0))</f>
        <v>56</v>
      </c>
      <c r="F5300">
        <f>INDEX(RanksTable!AD:AD,MATCH(B5300,RanksTable!B:B,0))</f>
        <v>7</v>
      </c>
      <c r="H5300" t="str">
        <f t="shared" si="82"/>
        <v>INSERT INTO "TeamRanks" (team_id,team_sport_id,team_rank) VALUES (392,56,7);</v>
      </c>
    </row>
    <row r="5301" spans="2:8" x14ac:dyDescent="0.25">
      <c r="B5301" t="s">
        <v>1162</v>
      </c>
      <c r="C5301">
        <f>INDEX(NationalTeams!B:B,MATCH(B5301,NationalTeams!C:C,0))</f>
        <v>393</v>
      </c>
      <c r="D5301" t="s">
        <v>1233</v>
      </c>
      <c r="E5301">
        <f>INDEX(TeamSports!B:B,MATCH(D5301,TeamSports!C:C,0))</f>
        <v>56</v>
      </c>
      <c r="F5301">
        <f>INDEX(RanksTable!AD:AD,MATCH(B5301,RanksTable!B:B,0))</f>
        <v>7</v>
      </c>
      <c r="H5301" t="str">
        <f t="shared" si="82"/>
        <v>INSERT INTO "TeamRanks" (team_id,team_sport_id,team_rank) VALUES (393,56,7);</v>
      </c>
    </row>
    <row r="5302" spans="2:8" x14ac:dyDescent="0.25">
      <c r="B5302" t="s">
        <v>1163</v>
      </c>
      <c r="C5302">
        <f>INDEX(NationalTeams!B:B,MATCH(B5302,NationalTeams!C:C,0))</f>
        <v>394</v>
      </c>
      <c r="D5302" t="s">
        <v>1233</v>
      </c>
      <c r="E5302">
        <f>INDEX(TeamSports!B:B,MATCH(D5302,TeamSports!C:C,0))</f>
        <v>56</v>
      </c>
      <c r="F5302">
        <f>INDEX(RanksTable!AD:AD,MATCH(B5302,RanksTable!B:B,0))</f>
        <v>4</v>
      </c>
      <c r="H5302" t="str">
        <f t="shared" si="82"/>
        <v>INSERT INTO "TeamRanks" (team_id,team_sport_id,team_rank) VALUES (394,56,4);</v>
      </c>
    </row>
    <row r="5303" spans="2:8" x14ac:dyDescent="0.25">
      <c r="B5303" t="s">
        <v>1164</v>
      </c>
      <c r="C5303">
        <f>INDEX(NationalTeams!B:B,MATCH(B5303,NationalTeams!C:C,0))</f>
        <v>395</v>
      </c>
      <c r="D5303" t="s">
        <v>1233</v>
      </c>
      <c r="E5303">
        <f>INDEX(TeamSports!B:B,MATCH(D5303,TeamSports!C:C,0))</f>
        <v>56</v>
      </c>
      <c r="F5303">
        <f>INDEX(RanksTable!AD:AD,MATCH(B5303,RanksTable!B:B,0))</f>
        <v>5</v>
      </c>
      <c r="H5303" t="str">
        <f t="shared" si="82"/>
        <v>INSERT INTO "TeamRanks" (team_id,team_sport_id,team_rank) VALUES (395,56,5);</v>
      </c>
    </row>
    <row r="5304" spans="2:8" x14ac:dyDescent="0.25">
      <c r="B5304" t="s">
        <v>1165</v>
      </c>
      <c r="C5304">
        <f>INDEX(NationalTeams!B:B,MATCH(B5304,NationalTeams!C:C,0))</f>
        <v>396</v>
      </c>
      <c r="D5304" t="s">
        <v>1233</v>
      </c>
      <c r="E5304">
        <f>INDEX(TeamSports!B:B,MATCH(D5304,TeamSports!C:C,0))</f>
        <v>56</v>
      </c>
      <c r="F5304">
        <f>INDEX(RanksTable!AD:AD,MATCH(B5304,RanksTable!B:B,0))</f>
        <v>6</v>
      </c>
      <c r="H5304" t="str">
        <f t="shared" si="82"/>
        <v>INSERT INTO "TeamRanks" (team_id,team_sport_id,team_rank) VALUES (396,56,6);</v>
      </c>
    </row>
    <row r="5305" spans="2:8" x14ac:dyDescent="0.25">
      <c r="B5305" t="s">
        <v>1166</v>
      </c>
      <c r="C5305">
        <f>INDEX(NationalTeams!B:B,MATCH(B5305,NationalTeams!C:C,0))</f>
        <v>397</v>
      </c>
      <c r="D5305" t="s">
        <v>1233</v>
      </c>
      <c r="E5305">
        <f>INDEX(TeamSports!B:B,MATCH(D5305,TeamSports!C:C,0))</f>
        <v>56</v>
      </c>
      <c r="F5305">
        <f>INDEX(RanksTable!AD:AD,MATCH(B5305,RanksTable!B:B,0))</f>
        <v>7</v>
      </c>
      <c r="H5305" t="str">
        <f t="shared" si="82"/>
        <v>INSERT INTO "TeamRanks" (team_id,team_sport_id,team_rank) VALUES (397,56,7);</v>
      </c>
    </row>
    <row r="5306" spans="2:8" x14ac:dyDescent="0.25">
      <c r="B5306" t="s">
        <v>1167</v>
      </c>
      <c r="C5306">
        <f>INDEX(NationalTeams!B:B,MATCH(B5306,NationalTeams!C:C,0))</f>
        <v>398</v>
      </c>
      <c r="D5306" t="s">
        <v>1233</v>
      </c>
      <c r="E5306">
        <f>INDEX(TeamSports!B:B,MATCH(D5306,TeamSports!C:C,0))</f>
        <v>56</v>
      </c>
      <c r="F5306">
        <f>INDEX(RanksTable!AD:AD,MATCH(B5306,RanksTable!B:B,0))</f>
        <v>3</v>
      </c>
      <c r="H5306" t="str">
        <f t="shared" si="82"/>
        <v>INSERT INTO "TeamRanks" (team_id,team_sport_id,team_rank) VALUES (398,56,3);</v>
      </c>
    </row>
    <row r="5307" spans="2:8" x14ac:dyDescent="0.25">
      <c r="B5307" t="s">
        <v>1168</v>
      </c>
      <c r="C5307">
        <f>INDEX(NationalTeams!B:B,MATCH(B5307,NationalTeams!C:C,0))</f>
        <v>399</v>
      </c>
      <c r="D5307" t="s">
        <v>1233</v>
      </c>
      <c r="E5307">
        <f>INDEX(TeamSports!B:B,MATCH(D5307,TeamSports!C:C,0))</f>
        <v>56</v>
      </c>
      <c r="F5307">
        <f>INDEX(RanksTable!AD:AD,MATCH(B5307,RanksTable!B:B,0))</f>
        <v>5</v>
      </c>
      <c r="H5307" t="str">
        <f t="shared" si="82"/>
        <v>INSERT INTO "TeamRanks" (team_id,team_sport_id,team_rank) VALUES (399,56,5);</v>
      </c>
    </row>
    <row r="5308" spans="2:8" x14ac:dyDescent="0.25">
      <c r="B5308" t="s">
        <v>1169</v>
      </c>
      <c r="C5308">
        <f>INDEX(NationalTeams!B:B,MATCH(B5308,NationalTeams!C:C,0))</f>
        <v>400</v>
      </c>
      <c r="D5308" t="s">
        <v>1233</v>
      </c>
      <c r="E5308">
        <f>INDEX(TeamSports!B:B,MATCH(D5308,TeamSports!C:C,0))</f>
        <v>56</v>
      </c>
      <c r="F5308">
        <f>INDEX(RanksTable!AD:AD,MATCH(B5308,RanksTable!B:B,0))</f>
        <v>7</v>
      </c>
      <c r="H5308" t="str">
        <f t="shared" si="82"/>
        <v>INSERT INTO "TeamRanks" (team_id,team_sport_id,team_rank) VALUES (400,56,7);</v>
      </c>
    </row>
    <row r="5309" spans="2:8" x14ac:dyDescent="0.25">
      <c r="B5309" t="s">
        <v>1170</v>
      </c>
      <c r="C5309">
        <f>INDEX(NationalTeams!B:B,MATCH(B5309,NationalTeams!C:C,0))</f>
        <v>401</v>
      </c>
      <c r="D5309" t="s">
        <v>1233</v>
      </c>
      <c r="E5309">
        <f>INDEX(TeamSports!B:B,MATCH(D5309,TeamSports!C:C,0))</f>
        <v>56</v>
      </c>
      <c r="F5309">
        <f>INDEX(RanksTable!AD:AD,MATCH(B5309,RanksTable!B:B,0))</f>
        <v>7</v>
      </c>
      <c r="H5309" t="str">
        <f t="shared" si="82"/>
        <v>INSERT INTO "TeamRanks" (team_id,team_sport_id,team_rank) VALUES (401,56,7);</v>
      </c>
    </row>
    <row r="5310" spans="2:8" x14ac:dyDescent="0.25">
      <c r="B5310" t="s">
        <v>1171</v>
      </c>
      <c r="C5310">
        <f>INDEX(NationalTeams!B:B,MATCH(B5310,NationalTeams!C:C,0))</f>
        <v>402</v>
      </c>
      <c r="D5310" t="s">
        <v>1233</v>
      </c>
      <c r="E5310">
        <f>INDEX(TeamSports!B:B,MATCH(D5310,TeamSports!C:C,0))</f>
        <v>56</v>
      </c>
      <c r="F5310">
        <f>INDEX(RanksTable!AD:AD,MATCH(B5310,RanksTable!B:B,0))</f>
        <v>7</v>
      </c>
      <c r="H5310" t="str">
        <f t="shared" si="82"/>
        <v>INSERT INTO "TeamRanks" (team_id,team_sport_id,team_rank) VALUES (402,56,7);</v>
      </c>
    </row>
    <row r="5311" spans="2:8" x14ac:dyDescent="0.25">
      <c r="B5311" t="s">
        <v>1172</v>
      </c>
      <c r="C5311">
        <f>INDEX(NationalTeams!B:B,MATCH(B5311,NationalTeams!C:C,0))</f>
        <v>403</v>
      </c>
      <c r="D5311" t="s">
        <v>1233</v>
      </c>
      <c r="E5311">
        <f>INDEX(TeamSports!B:B,MATCH(D5311,TeamSports!C:C,0))</f>
        <v>56</v>
      </c>
      <c r="F5311">
        <f>INDEX(RanksTable!AD:AD,MATCH(B5311,RanksTable!B:B,0))</f>
        <v>7</v>
      </c>
      <c r="H5311" t="str">
        <f t="shared" si="82"/>
        <v>INSERT INTO "TeamRanks" (team_id,team_sport_id,team_rank) VALUES (403,56,7);</v>
      </c>
    </row>
    <row r="5312" spans="2:8" x14ac:dyDescent="0.25">
      <c r="B5312" t="s">
        <v>1173</v>
      </c>
      <c r="C5312">
        <f>INDEX(NationalTeams!B:B,MATCH(B5312,NationalTeams!C:C,0))</f>
        <v>404</v>
      </c>
      <c r="D5312" t="s">
        <v>1233</v>
      </c>
      <c r="E5312">
        <f>INDEX(TeamSports!B:B,MATCH(D5312,TeamSports!C:C,0))</f>
        <v>56</v>
      </c>
      <c r="F5312">
        <f>INDEX(RanksTable!AD:AD,MATCH(B5312,RanksTable!B:B,0))</f>
        <v>7</v>
      </c>
      <c r="H5312" t="str">
        <f t="shared" si="82"/>
        <v>INSERT INTO "TeamRanks" (team_id,team_sport_id,team_rank) VALUES (404,56,7);</v>
      </c>
    </row>
    <row r="5313" spans="2:8" x14ac:dyDescent="0.25">
      <c r="B5313" t="s">
        <v>1174</v>
      </c>
      <c r="C5313">
        <f>INDEX(NationalTeams!B:B,MATCH(B5313,NationalTeams!C:C,0))</f>
        <v>405</v>
      </c>
      <c r="D5313" t="s">
        <v>1233</v>
      </c>
      <c r="E5313">
        <f>INDEX(TeamSports!B:B,MATCH(D5313,TeamSports!C:C,0))</f>
        <v>56</v>
      </c>
      <c r="F5313">
        <f>INDEX(RanksTable!AD:AD,MATCH(B5313,RanksTable!B:B,0))</f>
        <v>7</v>
      </c>
      <c r="H5313" t="str">
        <f t="shared" si="82"/>
        <v>INSERT INTO "TeamRanks" (team_id,team_sport_id,team_rank) VALUES (405,56,7);</v>
      </c>
    </row>
    <row r="5314" spans="2:8" x14ac:dyDescent="0.25">
      <c r="B5314" t="s">
        <v>1175</v>
      </c>
      <c r="C5314">
        <f>INDEX(NationalTeams!B:B,MATCH(B5314,NationalTeams!C:C,0))</f>
        <v>406</v>
      </c>
      <c r="D5314" t="s">
        <v>1233</v>
      </c>
      <c r="E5314">
        <f>INDEX(TeamSports!B:B,MATCH(D5314,TeamSports!C:C,0))</f>
        <v>56</v>
      </c>
      <c r="F5314">
        <f>INDEX(RanksTable!AD:AD,MATCH(B5314,RanksTable!B:B,0))</f>
        <v>7</v>
      </c>
      <c r="H5314" t="str">
        <f t="shared" si="82"/>
        <v>INSERT INTO "TeamRanks" (team_id,team_sport_id,team_rank) VALUES (406,56,7);</v>
      </c>
    </row>
    <row r="5315" spans="2:8" x14ac:dyDescent="0.25">
      <c r="B5315" t="s">
        <v>1176</v>
      </c>
      <c r="C5315">
        <f>INDEX(NationalTeams!B:B,MATCH(B5315,NationalTeams!C:C,0))</f>
        <v>407</v>
      </c>
      <c r="D5315" t="s">
        <v>1233</v>
      </c>
      <c r="E5315">
        <f>INDEX(TeamSports!B:B,MATCH(D5315,TeamSports!C:C,0))</f>
        <v>56</v>
      </c>
      <c r="F5315">
        <f>INDEX(RanksTable!AD:AD,MATCH(B5315,RanksTable!B:B,0))</f>
        <v>7</v>
      </c>
      <c r="H5315" t="str">
        <f t="shared" si="82"/>
        <v>INSERT INTO "TeamRanks" (team_id,team_sport_id,team_rank) VALUES (407,56,7);</v>
      </c>
    </row>
    <row r="5316" spans="2:8" x14ac:dyDescent="0.25">
      <c r="B5316" t="s">
        <v>1177</v>
      </c>
      <c r="C5316">
        <f>INDEX(NationalTeams!B:B,MATCH(B5316,NationalTeams!C:C,0))</f>
        <v>408</v>
      </c>
      <c r="D5316" t="s">
        <v>1233</v>
      </c>
      <c r="E5316">
        <f>INDEX(TeamSports!B:B,MATCH(D5316,TeamSports!C:C,0))</f>
        <v>56</v>
      </c>
      <c r="F5316">
        <f>INDEX(RanksTable!AD:AD,MATCH(B5316,RanksTable!B:B,0))</f>
        <v>4</v>
      </c>
      <c r="H5316" t="str">
        <f t="shared" ref="H5316:H5379" si="83">_xlfn.CONCAT($H$1,$L$1,$C$1,$L$1," ",$J$1,$C$2,$N$1,$E$2,$N$1,$F$2,$K$1,$I$1,$J$1,C5316,$N$1,E5316,$N$1,F5316,$K$1,$O$1)</f>
        <v>INSERT INTO "TeamRanks" (team_id,team_sport_id,team_rank) VALUES (408,56,4);</v>
      </c>
    </row>
    <row r="5317" spans="2:8" x14ac:dyDescent="0.25">
      <c r="B5317" t="s">
        <v>1178</v>
      </c>
      <c r="C5317">
        <f>INDEX(NationalTeams!B:B,MATCH(B5317,NationalTeams!C:C,0))</f>
        <v>409</v>
      </c>
      <c r="D5317" t="s">
        <v>1233</v>
      </c>
      <c r="E5317">
        <f>INDEX(TeamSports!B:B,MATCH(D5317,TeamSports!C:C,0))</f>
        <v>56</v>
      </c>
      <c r="F5317">
        <f>INDEX(RanksTable!AD:AD,MATCH(B5317,RanksTable!B:B,0))</f>
        <v>7</v>
      </c>
      <c r="H5317" t="str">
        <f t="shared" si="83"/>
        <v>INSERT INTO "TeamRanks" (team_id,team_sport_id,team_rank) VALUES (409,56,7);</v>
      </c>
    </row>
    <row r="5318" spans="2:8" x14ac:dyDescent="0.25">
      <c r="B5318" t="s">
        <v>1179</v>
      </c>
      <c r="C5318">
        <f>INDEX(NationalTeams!B:B,MATCH(B5318,NationalTeams!C:C,0))</f>
        <v>410</v>
      </c>
      <c r="D5318" t="s">
        <v>1233</v>
      </c>
      <c r="E5318">
        <f>INDEX(TeamSports!B:B,MATCH(D5318,TeamSports!C:C,0))</f>
        <v>56</v>
      </c>
      <c r="F5318">
        <f>INDEX(RanksTable!AD:AD,MATCH(B5318,RanksTable!B:B,0))</f>
        <v>7</v>
      </c>
      <c r="H5318" t="str">
        <f t="shared" si="83"/>
        <v>INSERT INTO "TeamRanks" (team_id,team_sport_id,team_rank) VALUES (410,56,7);</v>
      </c>
    </row>
    <row r="5319" spans="2:8" x14ac:dyDescent="0.25">
      <c r="B5319" t="s">
        <v>1180</v>
      </c>
      <c r="C5319">
        <f>INDEX(NationalTeams!B:B,MATCH(B5319,NationalTeams!C:C,0))</f>
        <v>411</v>
      </c>
      <c r="D5319" t="s">
        <v>1233</v>
      </c>
      <c r="E5319">
        <f>INDEX(TeamSports!B:B,MATCH(D5319,TeamSports!C:C,0))</f>
        <v>56</v>
      </c>
      <c r="F5319">
        <f>INDEX(RanksTable!AD:AD,MATCH(B5319,RanksTable!B:B,0))</f>
        <v>3</v>
      </c>
      <c r="H5319" t="str">
        <f t="shared" si="83"/>
        <v>INSERT INTO "TeamRanks" (team_id,team_sport_id,team_rank) VALUES (411,56,3);</v>
      </c>
    </row>
    <row r="5320" spans="2:8" x14ac:dyDescent="0.25">
      <c r="B5320" t="s">
        <v>1181</v>
      </c>
      <c r="C5320">
        <f>INDEX(NationalTeams!B:B,MATCH(B5320,NationalTeams!C:C,0))</f>
        <v>412</v>
      </c>
      <c r="D5320" t="s">
        <v>1233</v>
      </c>
      <c r="E5320">
        <f>INDEX(TeamSports!B:B,MATCH(D5320,TeamSports!C:C,0))</f>
        <v>56</v>
      </c>
      <c r="F5320">
        <f>INDEX(RanksTable!AD:AD,MATCH(B5320,RanksTable!B:B,0))</f>
        <v>5</v>
      </c>
      <c r="H5320" t="str">
        <f t="shared" si="83"/>
        <v>INSERT INTO "TeamRanks" (team_id,team_sport_id,team_rank) VALUES (412,56,5);</v>
      </c>
    </row>
    <row r="5321" spans="2:8" x14ac:dyDescent="0.25">
      <c r="B5321" t="s">
        <v>1182</v>
      </c>
      <c r="C5321">
        <f>INDEX(NationalTeams!B:B,MATCH(B5321,NationalTeams!C:C,0))</f>
        <v>413</v>
      </c>
      <c r="D5321" t="s">
        <v>1233</v>
      </c>
      <c r="E5321">
        <f>INDEX(TeamSports!B:B,MATCH(D5321,TeamSports!C:C,0))</f>
        <v>56</v>
      </c>
      <c r="F5321">
        <f>INDEX(RanksTable!AD:AD,MATCH(B5321,RanksTable!B:B,0))</f>
        <v>7</v>
      </c>
      <c r="H5321" t="str">
        <f t="shared" si="83"/>
        <v>INSERT INTO "TeamRanks" (team_id,team_sport_id,team_rank) VALUES (413,56,7);</v>
      </c>
    </row>
    <row r="5322" spans="2:8" x14ac:dyDescent="0.25">
      <c r="B5322" t="s">
        <v>1183</v>
      </c>
      <c r="C5322">
        <f>INDEX(NationalTeams!B:B,MATCH(B5322,NationalTeams!C:C,0))</f>
        <v>414</v>
      </c>
      <c r="D5322" t="s">
        <v>1233</v>
      </c>
      <c r="E5322">
        <f>INDEX(TeamSports!B:B,MATCH(D5322,TeamSports!C:C,0))</f>
        <v>56</v>
      </c>
      <c r="F5322">
        <f>INDEX(RanksTable!AD:AD,MATCH(B5322,RanksTable!B:B,0))</f>
        <v>7</v>
      </c>
      <c r="H5322" t="str">
        <f t="shared" si="83"/>
        <v>INSERT INTO "TeamRanks" (team_id,team_sport_id,team_rank) VALUES (414,56,7);</v>
      </c>
    </row>
    <row r="5323" spans="2:8" x14ac:dyDescent="0.25">
      <c r="B5323" t="s">
        <v>1184</v>
      </c>
      <c r="C5323">
        <f>INDEX(NationalTeams!B:B,MATCH(B5323,NationalTeams!C:C,0))</f>
        <v>415</v>
      </c>
      <c r="D5323" t="s">
        <v>1233</v>
      </c>
      <c r="E5323">
        <f>INDEX(TeamSports!B:B,MATCH(D5323,TeamSports!C:C,0))</f>
        <v>56</v>
      </c>
      <c r="F5323">
        <f>INDEX(RanksTable!AD:AD,MATCH(B5323,RanksTable!B:B,0))</f>
        <v>7</v>
      </c>
      <c r="H5323" t="str">
        <f t="shared" si="83"/>
        <v>INSERT INTO "TeamRanks" (team_id,team_sport_id,team_rank) VALUES (415,56,7);</v>
      </c>
    </row>
    <row r="5324" spans="2:8" x14ac:dyDescent="0.25">
      <c r="B5324" t="s">
        <v>1185</v>
      </c>
      <c r="C5324">
        <f>INDEX(NationalTeams!B:B,MATCH(B5324,NationalTeams!C:C,0))</f>
        <v>416</v>
      </c>
      <c r="D5324" t="s">
        <v>1233</v>
      </c>
      <c r="E5324">
        <f>INDEX(TeamSports!B:B,MATCH(D5324,TeamSports!C:C,0))</f>
        <v>56</v>
      </c>
      <c r="F5324">
        <f>INDEX(RanksTable!AD:AD,MATCH(B5324,RanksTable!B:B,0))</f>
        <v>5</v>
      </c>
      <c r="H5324" t="str">
        <f t="shared" si="83"/>
        <v>INSERT INTO "TeamRanks" (team_id,team_sport_id,team_rank) VALUES (416,56,5);</v>
      </c>
    </row>
    <row r="5325" spans="2:8" x14ac:dyDescent="0.25">
      <c r="B5325" t="s">
        <v>1186</v>
      </c>
      <c r="C5325">
        <f>INDEX(NationalTeams!B:B,MATCH(B5325,NationalTeams!C:C,0))</f>
        <v>417</v>
      </c>
      <c r="D5325" t="s">
        <v>1233</v>
      </c>
      <c r="E5325">
        <f>INDEX(TeamSports!B:B,MATCH(D5325,TeamSports!C:C,0))</f>
        <v>56</v>
      </c>
      <c r="F5325">
        <f>INDEX(RanksTable!AD:AD,MATCH(B5325,RanksTable!B:B,0))</f>
        <v>7</v>
      </c>
      <c r="H5325" t="str">
        <f t="shared" si="83"/>
        <v>INSERT INTO "TeamRanks" (team_id,team_sport_id,team_rank) VALUES (417,56,7);</v>
      </c>
    </row>
    <row r="5326" spans="2:8" x14ac:dyDescent="0.25">
      <c r="B5326" t="s">
        <v>1187</v>
      </c>
      <c r="C5326">
        <f>INDEX(NationalTeams!B:B,MATCH(B5326,NationalTeams!C:C,0))</f>
        <v>418</v>
      </c>
      <c r="D5326" t="s">
        <v>1233</v>
      </c>
      <c r="E5326">
        <f>INDEX(TeamSports!B:B,MATCH(D5326,TeamSports!C:C,0))</f>
        <v>56</v>
      </c>
      <c r="F5326">
        <f>INDEX(RanksTable!AD:AD,MATCH(B5326,RanksTable!B:B,0))</f>
        <v>7</v>
      </c>
      <c r="H5326" t="str">
        <f t="shared" si="83"/>
        <v>INSERT INTO "TeamRanks" (team_id,team_sport_id,team_rank) VALUES (418,56,7);</v>
      </c>
    </row>
    <row r="5327" spans="2:8" x14ac:dyDescent="0.25">
      <c r="B5327" t="s">
        <v>1188</v>
      </c>
      <c r="C5327">
        <f>INDEX(NationalTeams!B:B,MATCH(B5327,NationalTeams!C:C,0))</f>
        <v>419</v>
      </c>
      <c r="D5327" t="s">
        <v>1233</v>
      </c>
      <c r="E5327">
        <f>INDEX(TeamSports!B:B,MATCH(D5327,TeamSports!C:C,0))</f>
        <v>56</v>
      </c>
      <c r="F5327">
        <f>INDEX(RanksTable!AD:AD,MATCH(B5327,RanksTable!B:B,0))</f>
        <v>3</v>
      </c>
      <c r="H5327" t="str">
        <f t="shared" si="83"/>
        <v>INSERT INTO "TeamRanks" (team_id,team_sport_id,team_rank) VALUES (419,56,3);</v>
      </c>
    </row>
    <row r="5328" spans="2:8" x14ac:dyDescent="0.25">
      <c r="B5328" t="s">
        <v>1189</v>
      </c>
      <c r="C5328">
        <f>INDEX(NationalTeams!B:B,MATCH(B5328,NationalTeams!C:C,0))</f>
        <v>420</v>
      </c>
      <c r="D5328" t="s">
        <v>1233</v>
      </c>
      <c r="E5328">
        <f>INDEX(TeamSports!B:B,MATCH(D5328,TeamSports!C:C,0))</f>
        <v>56</v>
      </c>
      <c r="F5328">
        <f>INDEX(RanksTable!AD:AD,MATCH(B5328,RanksTable!B:B,0))</f>
        <v>7</v>
      </c>
      <c r="H5328" t="str">
        <f t="shared" si="83"/>
        <v>INSERT INTO "TeamRanks" (team_id,team_sport_id,team_rank) VALUES (420,56,7);</v>
      </c>
    </row>
    <row r="5329" spans="2:8" x14ac:dyDescent="0.25">
      <c r="B5329" t="s">
        <v>1190</v>
      </c>
      <c r="C5329">
        <f>INDEX(NationalTeams!B:B,MATCH(B5329,NationalTeams!C:C,0))</f>
        <v>421</v>
      </c>
      <c r="D5329" t="s">
        <v>1233</v>
      </c>
      <c r="E5329">
        <f>INDEX(TeamSports!B:B,MATCH(D5329,TeamSports!C:C,0))</f>
        <v>56</v>
      </c>
      <c r="F5329">
        <f>INDEX(RanksTable!AD:AD,MATCH(B5329,RanksTable!B:B,0))</f>
        <v>7</v>
      </c>
      <c r="H5329" t="str">
        <f t="shared" si="83"/>
        <v>INSERT INTO "TeamRanks" (team_id,team_sport_id,team_rank) VALUES (421,56,7);</v>
      </c>
    </row>
    <row r="5330" spans="2:8" x14ac:dyDescent="0.25">
      <c r="B5330" t="s">
        <v>1191</v>
      </c>
      <c r="C5330">
        <f>INDEX(NationalTeams!B:B,MATCH(B5330,NationalTeams!C:C,0))</f>
        <v>422</v>
      </c>
      <c r="D5330" t="s">
        <v>1233</v>
      </c>
      <c r="E5330">
        <f>INDEX(TeamSports!B:B,MATCH(D5330,TeamSports!C:C,0))</f>
        <v>56</v>
      </c>
      <c r="F5330">
        <f>INDEX(RanksTable!AD:AD,MATCH(B5330,RanksTable!B:B,0))</f>
        <v>6</v>
      </c>
      <c r="H5330" t="str">
        <f t="shared" si="83"/>
        <v>INSERT INTO "TeamRanks" (team_id,team_sport_id,team_rank) VALUES (422,56,6);</v>
      </c>
    </row>
    <row r="5331" spans="2:8" x14ac:dyDescent="0.25">
      <c r="B5331" t="s">
        <v>1192</v>
      </c>
      <c r="C5331">
        <f>INDEX(NationalTeams!B:B,MATCH(B5331,NationalTeams!C:C,0))</f>
        <v>423</v>
      </c>
      <c r="D5331" t="s">
        <v>1233</v>
      </c>
      <c r="E5331">
        <f>INDEX(TeamSports!B:B,MATCH(D5331,TeamSports!C:C,0))</f>
        <v>56</v>
      </c>
      <c r="F5331">
        <f>INDEX(RanksTable!AD:AD,MATCH(B5331,RanksTable!B:B,0))</f>
        <v>4</v>
      </c>
      <c r="H5331" t="str">
        <f t="shared" si="83"/>
        <v>INSERT INTO "TeamRanks" (team_id,team_sport_id,team_rank) VALUES (423,56,4);</v>
      </c>
    </row>
    <row r="5332" spans="2:8" x14ac:dyDescent="0.25">
      <c r="B5332" t="s">
        <v>1193</v>
      </c>
      <c r="C5332">
        <f>INDEX(NationalTeams!B:B,MATCH(B5332,NationalTeams!C:C,0))</f>
        <v>424</v>
      </c>
      <c r="D5332" t="s">
        <v>1233</v>
      </c>
      <c r="E5332">
        <f>INDEX(TeamSports!B:B,MATCH(D5332,TeamSports!C:C,0))</f>
        <v>56</v>
      </c>
      <c r="F5332">
        <f>INDEX(RanksTable!AD:AD,MATCH(B5332,RanksTable!B:B,0))</f>
        <v>2</v>
      </c>
      <c r="H5332" t="str">
        <f t="shared" si="83"/>
        <v>INSERT INTO "TeamRanks" (team_id,team_sport_id,team_rank) VALUES (424,56,2);</v>
      </c>
    </row>
    <row r="5333" spans="2:8" x14ac:dyDescent="0.25">
      <c r="B5333" t="s">
        <v>1194</v>
      </c>
      <c r="C5333">
        <f>INDEX(NationalTeams!B:B,MATCH(B5333,NationalTeams!C:C,0))</f>
        <v>425</v>
      </c>
      <c r="D5333" t="s">
        <v>1233</v>
      </c>
      <c r="E5333">
        <f>INDEX(TeamSports!B:B,MATCH(D5333,TeamSports!C:C,0))</f>
        <v>56</v>
      </c>
      <c r="F5333">
        <f>INDEX(RanksTable!AD:AD,MATCH(B5333,RanksTable!B:B,0))</f>
        <v>7</v>
      </c>
      <c r="H5333" t="str">
        <f t="shared" si="83"/>
        <v>INSERT INTO "TeamRanks" (team_id,team_sport_id,team_rank) VALUES (425,56,7);</v>
      </c>
    </row>
    <row r="5334" spans="2:8" x14ac:dyDescent="0.25">
      <c r="B5334" t="s">
        <v>1195</v>
      </c>
      <c r="C5334">
        <f>INDEX(NationalTeams!B:B,MATCH(B5334,NationalTeams!C:C,0))</f>
        <v>426</v>
      </c>
      <c r="D5334" t="s">
        <v>1233</v>
      </c>
      <c r="E5334">
        <f>INDEX(TeamSports!B:B,MATCH(D5334,TeamSports!C:C,0))</f>
        <v>56</v>
      </c>
      <c r="F5334">
        <f>INDEX(RanksTable!AD:AD,MATCH(B5334,RanksTable!B:B,0))</f>
        <v>7</v>
      </c>
      <c r="H5334" t="str">
        <f t="shared" si="83"/>
        <v>INSERT INTO "TeamRanks" (team_id,team_sport_id,team_rank) VALUES (426,56,7);</v>
      </c>
    </row>
    <row r="5335" spans="2:8" x14ac:dyDescent="0.25">
      <c r="B5335" t="s">
        <v>1196</v>
      </c>
      <c r="C5335">
        <f>INDEX(NationalTeams!B:B,MATCH(B5335,NationalTeams!C:C,0))</f>
        <v>427</v>
      </c>
      <c r="D5335" t="s">
        <v>1233</v>
      </c>
      <c r="E5335">
        <f>INDEX(TeamSports!B:B,MATCH(D5335,TeamSports!C:C,0))</f>
        <v>56</v>
      </c>
      <c r="F5335">
        <f>INDEX(RanksTable!AD:AD,MATCH(B5335,RanksTable!B:B,0))</f>
        <v>7</v>
      </c>
      <c r="H5335" t="str">
        <f t="shared" si="83"/>
        <v>INSERT INTO "TeamRanks" (team_id,team_sport_id,team_rank) VALUES (427,56,7);</v>
      </c>
    </row>
    <row r="5336" spans="2:8" x14ac:dyDescent="0.25">
      <c r="B5336" t="s">
        <v>1197</v>
      </c>
      <c r="C5336">
        <f>INDEX(NationalTeams!B:B,MATCH(B5336,NationalTeams!C:C,0))</f>
        <v>428</v>
      </c>
      <c r="D5336" t="s">
        <v>1233</v>
      </c>
      <c r="E5336">
        <f>INDEX(TeamSports!B:B,MATCH(D5336,TeamSports!C:C,0))</f>
        <v>56</v>
      </c>
      <c r="F5336">
        <f>INDEX(RanksTable!AD:AD,MATCH(B5336,RanksTable!B:B,0))</f>
        <v>7</v>
      </c>
      <c r="H5336" t="str">
        <f t="shared" si="83"/>
        <v>INSERT INTO "TeamRanks" (team_id,team_sport_id,team_rank) VALUES (428,56,7);</v>
      </c>
    </row>
    <row r="5337" spans="2:8" x14ac:dyDescent="0.25">
      <c r="B5337" t="s">
        <v>1198</v>
      </c>
      <c r="C5337">
        <f>INDEX(NationalTeams!B:B,MATCH(B5337,NationalTeams!C:C,0))</f>
        <v>429</v>
      </c>
      <c r="D5337" t="s">
        <v>1233</v>
      </c>
      <c r="E5337">
        <f>INDEX(TeamSports!B:B,MATCH(D5337,TeamSports!C:C,0))</f>
        <v>56</v>
      </c>
      <c r="F5337">
        <f>INDEX(RanksTable!AD:AD,MATCH(B5337,RanksTable!B:B,0))</f>
        <v>7</v>
      </c>
      <c r="H5337" t="str">
        <f t="shared" si="83"/>
        <v>INSERT INTO "TeamRanks" (team_id,team_sport_id,team_rank) VALUES (429,56,7);</v>
      </c>
    </row>
    <row r="5338" spans="2:8" x14ac:dyDescent="0.25">
      <c r="B5338" t="s">
        <v>1199</v>
      </c>
      <c r="C5338">
        <f>INDEX(NationalTeams!B:B,MATCH(B5338,NationalTeams!C:C,0))</f>
        <v>430</v>
      </c>
      <c r="D5338" t="s">
        <v>1233</v>
      </c>
      <c r="E5338">
        <f>INDEX(TeamSports!B:B,MATCH(D5338,TeamSports!C:C,0))</f>
        <v>56</v>
      </c>
      <c r="F5338">
        <f>INDEX(RanksTable!AD:AD,MATCH(B5338,RanksTable!B:B,0))</f>
        <v>6</v>
      </c>
      <c r="H5338" t="str">
        <f t="shared" si="83"/>
        <v>INSERT INTO "TeamRanks" (team_id,team_sport_id,team_rank) VALUES (430,56,6);</v>
      </c>
    </row>
    <row r="5339" spans="2:8" x14ac:dyDescent="0.25">
      <c r="B5339" t="s">
        <v>1200</v>
      </c>
      <c r="C5339">
        <f>INDEX(NationalTeams!B:B,MATCH(B5339,NationalTeams!C:C,0))</f>
        <v>431</v>
      </c>
      <c r="D5339" t="s">
        <v>1233</v>
      </c>
      <c r="E5339">
        <f>INDEX(TeamSports!B:B,MATCH(D5339,TeamSports!C:C,0))</f>
        <v>56</v>
      </c>
      <c r="F5339">
        <f>INDEX(RanksTable!AD:AD,MATCH(B5339,RanksTable!B:B,0))</f>
        <v>4</v>
      </c>
      <c r="H5339" t="str">
        <f t="shared" si="83"/>
        <v>INSERT INTO "TeamRanks" (team_id,team_sport_id,team_rank) VALUES (431,56,4);</v>
      </c>
    </row>
    <row r="5340" spans="2:8" x14ac:dyDescent="0.25">
      <c r="B5340" t="s">
        <v>1201</v>
      </c>
      <c r="C5340">
        <f>INDEX(NationalTeams!B:B,MATCH(B5340,NationalTeams!C:C,0))</f>
        <v>432</v>
      </c>
      <c r="D5340" t="s">
        <v>1233</v>
      </c>
      <c r="E5340">
        <f>INDEX(TeamSports!B:B,MATCH(D5340,TeamSports!C:C,0))</f>
        <v>56</v>
      </c>
      <c r="F5340">
        <f>INDEX(RanksTable!AD:AD,MATCH(B5340,RanksTable!B:B,0))</f>
        <v>7</v>
      </c>
      <c r="H5340" t="str">
        <f t="shared" si="83"/>
        <v>INSERT INTO "TeamRanks" (team_id,team_sport_id,team_rank) VALUES (432,56,7);</v>
      </c>
    </row>
    <row r="5341" spans="2:8" x14ac:dyDescent="0.25">
      <c r="B5341" t="s">
        <v>1202</v>
      </c>
      <c r="C5341">
        <f>INDEX(NationalTeams!B:B,MATCH(B5341,NationalTeams!C:C,0))</f>
        <v>433</v>
      </c>
      <c r="D5341" t="s">
        <v>1233</v>
      </c>
      <c r="E5341">
        <f>INDEX(TeamSports!B:B,MATCH(D5341,TeamSports!C:C,0))</f>
        <v>56</v>
      </c>
      <c r="F5341">
        <f>INDEX(RanksTable!AD:AD,MATCH(B5341,RanksTable!B:B,0))</f>
        <v>4</v>
      </c>
      <c r="H5341" t="str">
        <f t="shared" si="83"/>
        <v>INSERT INTO "TeamRanks" (team_id,team_sport_id,team_rank) VALUES (433,56,4);</v>
      </c>
    </row>
    <row r="5342" spans="2:8" x14ac:dyDescent="0.25">
      <c r="B5342" t="s">
        <v>1203</v>
      </c>
      <c r="C5342">
        <f>INDEX(NationalTeams!B:B,MATCH(B5342,NationalTeams!C:C,0))</f>
        <v>434</v>
      </c>
      <c r="D5342" t="s">
        <v>1233</v>
      </c>
      <c r="E5342">
        <f>INDEX(TeamSports!B:B,MATCH(D5342,TeamSports!C:C,0))</f>
        <v>56</v>
      </c>
      <c r="F5342">
        <f>INDEX(RanksTable!AD:AD,MATCH(B5342,RanksTable!B:B,0))</f>
        <v>7</v>
      </c>
      <c r="H5342" t="str">
        <f t="shared" si="83"/>
        <v>INSERT INTO "TeamRanks" (team_id,team_sport_id,team_rank) VALUES (434,56,7);</v>
      </c>
    </row>
    <row r="5343" spans="2:8" x14ac:dyDescent="0.25">
      <c r="B5343" t="s">
        <v>1204</v>
      </c>
      <c r="C5343">
        <f>INDEX(NationalTeams!B:B,MATCH(B5343,NationalTeams!C:C,0))</f>
        <v>435</v>
      </c>
      <c r="D5343" t="s">
        <v>1233</v>
      </c>
      <c r="E5343">
        <f>INDEX(TeamSports!B:B,MATCH(D5343,TeamSports!C:C,0))</f>
        <v>56</v>
      </c>
      <c r="F5343">
        <f>INDEX(RanksTable!AD:AD,MATCH(B5343,RanksTable!B:B,0))</f>
        <v>3</v>
      </c>
      <c r="H5343" t="str">
        <f t="shared" si="83"/>
        <v>INSERT INTO "TeamRanks" (team_id,team_sport_id,team_rank) VALUES (435,56,3);</v>
      </c>
    </row>
    <row r="5344" spans="2:8" x14ac:dyDescent="0.25">
      <c r="B5344" t="s">
        <v>1205</v>
      </c>
      <c r="C5344">
        <f>INDEX(NationalTeams!B:B,MATCH(B5344,NationalTeams!C:C,0))</f>
        <v>436</v>
      </c>
      <c r="D5344" t="s">
        <v>1233</v>
      </c>
      <c r="E5344">
        <f>INDEX(TeamSports!B:B,MATCH(D5344,TeamSports!C:C,0))</f>
        <v>56</v>
      </c>
      <c r="F5344">
        <f>INDEX(RanksTable!AD:AD,MATCH(B5344,RanksTable!B:B,0))</f>
        <v>4</v>
      </c>
      <c r="H5344" t="str">
        <f t="shared" si="83"/>
        <v>INSERT INTO "TeamRanks" (team_id,team_sport_id,team_rank) VALUES (436,56,4);</v>
      </c>
    </row>
    <row r="5345" spans="2:8" x14ac:dyDescent="0.25">
      <c r="B5345" t="s">
        <v>1206</v>
      </c>
      <c r="C5345">
        <f>INDEX(NationalTeams!B:B,MATCH(B5345,NationalTeams!C:C,0))</f>
        <v>437</v>
      </c>
      <c r="D5345" t="s">
        <v>1233</v>
      </c>
      <c r="E5345">
        <f>INDEX(TeamSports!B:B,MATCH(D5345,TeamSports!C:C,0))</f>
        <v>56</v>
      </c>
      <c r="F5345">
        <f>INDEX(RanksTable!AD:AD,MATCH(B5345,RanksTable!B:B,0))</f>
        <v>7</v>
      </c>
      <c r="H5345" t="str">
        <f t="shared" si="83"/>
        <v>INSERT INTO "TeamRanks" (team_id,team_sport_id,team_rank) VALUES (437,56,7);</v>
      </c>
    </row>
    <row r="5346" spans="2:8" x14ac:dyDescent="0.25">
      <c r="B5346" t="s">
        <v>1207</v>
      </c>
      <c r="C5346">
        <f>INDEX(NationalTeams!B:B,MATCH(B5346,NationalTeams!C:C,0))</f>
        <v>438</v>
      </c>
      <c r="D5346" t="s">
        <v>1233</v>
      </c>
      <c r="E5346">
        <f>INDEX(TeamSports!B:B,MATCH(D5346,TeamSports!C:C,0))</f>
        <v>56</v>
      </c>
      <c r="F5346">
        <f>INDEX(RanksTable!AD:AD,MATCH(B5346,RanksTable!B:B,0))</f>
        <v>6</v>
      </c>
      <c r="H5346" t="str">
        <f t="shared" si="83"/>
        <v>INSERT INTO "TeamRanks" (team_id,team_sport_id,team_rank) VALUES (438,56,6);</v>
      </c>
    </row>
    <row r="5347" spans="2:8" x14ac:dyDescent="0.25">
      <c r="B5347" t="s">
        <v>1208</v>
      </c>
      <c r="C5347">
        <f>INDEX(NationalTeams!B:B,MATCH(B5347,NationalTeams!C:C,0))</f>
        <v>439</v>
      </c>
      <c r="D5347" t="s">
        <v>1233</v>
      </c>
      <c r="E5347">
        <f>INDEX(TeamSports!B:B,MATCH(D5347,TeamSports!C:C,0))</f>
        <v>56</v>
      </c>
      <c r="F5347">
        <f>INDEX(RanksTable!AD:AD,MATCH(B5347,RanksTable!B:B,0))</f>
        <v>7</v>
      </c>
      <c r="H5347" t="str">
        <f t="shared" si="83"/>
        <v>INSERT INTO "TeamRanks" (team_id,team_sport_id,team_rank) VALUES (439,56,7);</v>
      </c>
    </row>
    <row r="5348" spans="2:8" x14ac:dyDescent="0.25">
      <c r="B5348" t="s">
        <v>1209</v>
      </c>
      <c r="C5348">
        <f>INDEX(NationalTeams!B:B,MATCH(B5348,NationalTeams!C:C,0))</f>
        <v>440</v>
      </c>
      <c r="D5348" t="s">
        <v>1233</v>
      </c>
      <c r="E5348">
        <f>INDEX(TeamSports!B:B,MATCH(D5348,TeamSports!C:C,0))</f>
        <v>56</v>
      </c>
      <c r="F5348">
        <f>INDEX(RanksTable!AD:AD,MATCH(B5348,RanksTable!B:B,0))</f>
        <v>6</v>
      </c>
      <c r="H5348" t="str">
        <f t="shared" si="83"/>
        <v>INSERT INTO "TeamRanks" (team_id,team_sport_id,team_rank) VALUES (440,56,6);</v>
      </c>
    </row>
    <row r="5349" spans="2:8" x14ac:dyDescent="0.25">
      <c r="B5349" t="s">
        <v>1210</v>
      </c>
      <c r="C5349">
        <f>INDEX(NationalTeams!B:B,MATCH(B5349,NationalTeams!C:C,0))</f>
        <v>441</v>
      </c>
      <c r="D5349" t="s">
        <v>1233</v>
      </c>
      <c r="E5349">
        <f>INDEX(TeamSports!B:B,MATCH(D5349,TeamSports!C:C,0))</f>
        <v>56</v>
      </c>
      <c r="F5349">
        <f>INDEX(RanksTable!AD:AD,MATCH(B5349,RanksTable!B:B,0))</f>
        <v>7</v>
      </c>
      <c r="H5349" t="str">
        <f t="shared" si="83"/>
        <v>INSERT INTO "TeamRanks" (team_id,team_sport_id,team_rank) VALUES (441,56,7);</v>
      </c>
    </row>
    <row r="5350" spans="2:8" x14ac:dyDescent="0.25">
      <c r="B5350" t="s">
        <v>1211</v>
      </c>
      <c r="C5350">
        <f>INDEX(NationalTeams!B:B,MATCH(B5350,NationalTeams!C:C,0))</f>
        <v>442</v>
      </c>
      <c r="D5350" t="s">
        <v>1233</v>
      </c>
      <c r="E5350">
        <f>INDEX(TeamSports!B:B,MATCH(D5350,TeamSports!C:C,0))</f>
        <v>56</v>
      </c>
      <c r="F5350">
        <f>INDEX(RanksTable!AD:AD,MATCH(B5350,RanksTable!B:B,0))</f>
        <v>7</v>
      </c>
      <c r="H5350" t="str">
        <f t="shared" si="83"/>
        <v>INSERT INTO "TeamRanks" (team_id,team_sport_id,team_rank) VALUES (442,56,7);</v>
      </c>
    </row>
    <row r="5351" spans="2:8" x14ac:dyDescent="0.25">
      <c r="B5351" t="s">
        <v>1212</v>
      </c>
      <c r="C5351">
        <f>INDEX(NationalTeams!B:B,MATCH(B5351,NationalTeams!C:C,0))</f>
        <v>443</v>
      </c>
      <c r="D5351" t="s">
        <v>1233</v>
      </c>
      <c r="E5351">
        <f>INDEX(TeamSports!B:B,MATCH(D5351,TeamSports!C:C,0))</f>
        <v>56</v>
      </c>
      <c r="F5351">
        <f>INDEX(RanksTable!AD:AD,MATCH(B5351,RanksTable!B:B,0))</f>
        <v>7</v>
      </c>
      <c r="H5351" t="str">
        <f t="shared" si="83"/>
        <v>INSERT INTO "TeamRanks" (team_id,team_sport_id,team_rank) VALUES (443,56,7);</v>
      </c>
    </row>
    <row r="5352" spans="2:8" x14ac:dyDescent="0.25">
      <c r="B5352" t="s">
        <v>1213</v>
      </c>
      <c r="C5352">
        <f>INDEX(NationalTeams!B:B,MATCH(B5352,NationalTeams!C:C,0))</f>
        <v>444</v>
      </c>
      <c r="D5352" t="s">
        <v>1233</v>
      </c>
      <c r="E5352">
        <f>INDEX(TeamSports!B:B,MATCH(D5352,TeamSports!C:C,0))</f>
        <v>56</v>
      </c>
      <c r="F5352">
        <f>INDEX(RanksTable!AD:AD,MATCH(B5352,RanksTable!B:B,0))</f>
        <v>7</v>
      </c>
      <c r="H5352" t="str">
        <f t="shared" si="83"/>
        <v>INSERT INTO "TeamRanks" (team_id,team_sport_id,team_rank) VALUES (444,56,7);</v>
      </c>
    </row>
    <row r="5353" spans="2:8" x14ac:dyDescent="0.25">
      <c r="B5353" t="s">
        <v>1214</v>
      </c>
      <c r="C5353">
        <f>INDEX(NationalTeams!B:B,MATCH(B5353,NationalTeams!C:C,0))</f>
        <v>445</v>
      </c>
      <c r="D5353" t="s">
        <v>1233</v>
      </c>
      <c r="E5353">
        <f>INDEX(TeamSports!B:B,MATCH(D5353,TeamSports!C:C,0))</f>
        <v>56</v>
      </c>
      <c r="F5353">
        <f>INDEX(RanksTable!AD:AD,MATCH(B5353,RanksTable!B:B,0))</f>
        <v>7</v>
      </c>
      <c r="H5353" t="str">
        <f t="shared" si="83"/>
        <v>INSERT INTO "TeamRanks" (team_id,team_sport_id,team_rank) VALUES (445,56,7);</v>
      </c>
    </row>
    <row r="5354" spans="2:8" x14ac:dyDescent="0.25">
      <c r="B5354" t="s">
        <v>1215</v>
      </c>
      <c r="C5354">
        <f>INDEX(NationalTeams!B:B,MATCH(B5354,NationalTeams!C:C,0))</f>
        <v>446</v>
      </c>
      <c r="D5354" t="s">
        <v>1233</v>
      </c>
      <c r="E5354">
        <f>INDEX(TeamSports!B:B,MATCH(D5354,TeamSports!C:C,0))</f>
        <v>56</v>
      </c>
      <c r="F5354">
        <f>INDEX(RanksTable!AD:AD,MATCH(B5354,RanksTable!B:B,0))</f>
        <v>7</v>
      </c>
      <c r="H5354" t="str">
        <f t="shared" si="83"/>
        <v>INSERT INTO "TeamRanks" (team_id,team_sport_id,team_rank) VALUES (446,56,7);</v>
      </c>
    </row>
    <row r="5355" spans="2:8" x14ac:dyDescent="0.25">
      <c r="B5355" t="s">
        <v>440</v>
      </c>
      <c r="C5355">
        <f>INDEX(NationalTeams!B:B,MATCH(B5355,NationalTeams!C:C,0))</f>
        <v>1</v>
      </c>
      <c r="D5355" t="s">
        <v>1250</v>
      </c>
      <c r="E5355">
        <f>INDEX(TeamSports!B:B,MATCH(D5355,TeamSports!C:C,0))</f>
        <v>35</v>
      </c>
      <c r="F5355">
        <f>INDEX(RanksTable!Q:Q,MATCH(B5355,RanksTable!B:B,0))</f>
        <v>7</v>
      </c>
      <c r="H5355" t="str">
        <f t="shared" si="83"/>
        <v>INSERT INTO "TeamRanks" (team_id,team_sport_id,team_rank) VALUES (1,35,7);</v>
      </c>
    </row>
    <row r="5356" spans="2:8" x14ac:dyDescent="0.25">
      <c r="B5356" t="s">
        <v>321</v>
      </c>
      <c r="C5356">
        <f>INDEX(NationalTeams!B:B,MATCH(B5356,NationalTeams!C:C,0))</f>
        <v>2</v>
      </c>
      <c r="D5356" t="s">
        <v>1250</v>
      </c>
      <c r="E5356">
        <f>INDEX(TeamSports!B:B,MATCH(D5356,TeamSports!C:C,0))</f>
        <v>35</v>
      </c>
      <c r="F5356">
        <f>INDEX(RanksTable!Q:Q,MATCH(B5356,RanksTable!B:B,0))</f>
        <v>7</v>
      </c>
      <c r="H5356" t="str">
        <f t="shared" si="83"/>
        <v>INSERT INTO "TeamRanks" (team_id,team_sport_id,team_rank) VALUES (2,35,7);</v>
      </c>
    </row>
    <row r="5357" spans="2:8" x14ac:dyDescent="0.25">
      <c r="B5357" t="s">
        <v>520</v>
      </c>
      <c r="C5357">
        <f>INDEX(NationalTeams!B:B,MATCH(B5357,NationalTeams!C:C,0))</f>
        <v>3</v>
      </c>
      <c r="D5357" t="s">
        <v>1250</v>
      </c>
      <c r="E5357">
        <f>INDEX(TeamSports!B:B,MATCH(D5357,TeamSports!C:C,0))</f>
        <v>35</v>
      </c>
      <c r="F5357">
        <f>INDEX(RanksTable!Q:Q,MATCH(B5357,RanksTable!B:B,0))</f>
        <v>7</v>
      </c>
      <c r="H5357" t="str">
        <f t="shared" si="83"/>
        <v>INSERT INTO "TeamRanks" (team_id,team_sport_id,team_rank) VALUES (3,35,7);</v>
      </c>
    </row>
    <row r="5358" spans="2:8" x14ac:dyDescent="0.25">
      <c r="B5358" t="s">
        <v>489</v>
      </c>
      <c r="C5358">
        <f>INDEX(NationalTeams!B:B,MATCH(B5358,NationalTeams!C:C,0))</f>
        <v>4</v>
      </c>
      <c r="D5358" t="s">
        <v>1250</v>
      </c>
      <c r="E5358">
        <f>INDEX(TeamSports!B:B,MATCH(D5358,TeamSports!C:C,0))</f>
        <v>35</v>
      </c>
      <c r="F5358">
        <f>INDEX(RanksTable!Q:Q,MATCH(B5358,RanksTable!B:B,0))</f>
        <v>3</v>
      </c>
      <c r="H5358" t="str">
        <f t="shared" si="83"/>
        <v>INSERT INTO "TeamRanks" (team_id,team_sport_id,team_rank) VALUES (4,35,3);</v>
      </c>
    </row>
    <row r="5359" spans="2:8" x14ac:dyDescent="0.25">
      <c r="B5359" t="s">
        <v>329</v>
      </c>
      <c r="C5359">
        <f>INDEX(NationalTeams!B:B,MATCH(B5359,NationalTeams!C:C,0))</f>
        <v>5</v>
      </c>
      <c r="D5359" t="s">
        <v>1250</v>
      </c>
      <c r="E5359">
        <f>INDEX(TeamSports!B:B,MATCH(D5359,TeamSports!C:C,0))</f>
        <v>35</v>
      </c>
      <c r="F5359">
        <f>INDEX(RanksTable!Q:Q,MATCH(B5359,RanksTable!B:B,0))</f>
        <v>7</v>
      </c>
      <c r="H5359" t="str">
        <f t="shared" si="83"/>
        <v>INSERT INTO "TeamRanks" (team_id,team_sport_id,team_rank) VALUES (5,35,7);</v>
      </c>
    </row>
    <row r="5360" spans="2:8" x14ac:dyDescent="0.25">
      <c r="B5360" t="s">
        <v>538</v>
      </c>
      <c r="C5360">
        <f>INDEX(NationalTeams!B:B,MATCH(B5360,NationalTeams!C:C,0))</f>
        <v>6</v>
      </c>
      <c r="D5360" t="s">
        <v>1250</v>
      </c>
      <c r="E5360">
        <f>INDEX(TeamSports!B:B,MATCH(D5360,TeamSports!C:C,0))</f>
        <v>35</v>
      </c>
      <c r="F5360">
        <f>INDEX(RanksTable!Q:Q,MATCH(B5360,RanksTable!B:B,0))</f>
        <v>7</v>
      </c>
      <c r="H5360" t="str">
        <f t="shared" si="83"/>
        <v>INSERT INTO "TeamRanks" (team_id,team_sport_id,team_rank) VALUES (6,35,7);</v>
      </c>
    </row>
    <row r="5361" spans="2:8" x14ac:dyDescent="0.25">
      <c r="B5361" t="s">
        <v>357</v>
      </c>
      <c r="C5361">
        <f>INDEX(NationalTeams!B:B,MATCH(B5361,NationalTeams!C:C,0))</f>
        <v>7</v>
      </c>
      <c r="D5361" t="s">
        <v>1250</v>
      </c>
      <c r="E5361">
        <f>INDEX(TeamSports!B:B,MATCH(D5361,TeamSports!C:C,0))</f>
        <v>35</v>
      </c>
      <c r="F5361">
        <f>INDEX(RanksTable!Q:Q,MATCH(B5361,RanksTable!B:B,0))</f>
        <v>7</v>
      </c>
      <c r="H5361" t="str">
        <f t="shared" si="83"/>
        <v>INSERT INTO "TeamRanks" (team_id,team_sport_id,team_rank) VALUES (7,35,7);</v>
      </c>
    </row>
    <row r="5362" spans="2:8" x14ac:dyDescent="0.25">
      <c r="B5362" t="s">
        <v>420</v>
      </c>
      <c r="C5362">
        <f>INDEX(NationalTeams!B:B,MATCH(B5362,NationalTeams!C:C,0))</f>
        <v>8</v>
      </c>
      <c r="D5362" t="s">
        <v>1250</v>
      </c>
      <c r="E5362">
        <f>INDEX(TeamSports!B:B,MATCH(D5362,TeamSports!C:C,0))</f>
        <v>35</v>
      </c>
      <c r="F5362">
        <f>INDEX(RanksTable!Q:Q,MATCH(B5362,RanksTable!B:B,0))</f>
        <v>7</v>
      </c>
      <c r="H5362" t="str">
        <f t="shared" si="83"/>
        <v>INSERT INTO "TeamRanks" (team_id,team_sport_id,team_rank) VALUES (8,35,7);</v>
      </c>
    </row>
    <row r="5363" spans="2:8" x14ac:dyDescent="0.25">
      <c r="B5363" t="s">
        <v>400</v>
      </c>
      <c r="C5363">
        <f>INDEX(NationalTeams!B:B,MATCH(B5363,NationalTeams!C:C,0))</f>
        <v>9</v>
      </c>
      <c r="D5363" t="s">
        <v>1250</v>
      </c>
      <c r="E5363">
        <f>INDEX(TeamSports!B:B,MATCH(D5363,TeamSports!C:C,0))</f>
        <v>35</v>
      </c>
      <c r="F5363">
        <f>INDEX(RanksTable!Q:Q,MATCH(B5363,RanksTable!B:B,0))</f>
        <v>7</v>
      </c>
      <c r="H5363" t="str">
        <f t="shared" si="83"/>
        <v>INSERT INTO "TeamRanks" (team_id,team_sport_id,team_rank) VALUES (9,35,7);</v>
      </c>
    </row>
    <row r="5364" spans="2:8" x14ac:dyDescent="0.25">
      <c r="B5364" t="s">
        <v>428</v>
      </c>
      <c r="C5364">
        <f>INDEX(NationalTeams!B:B,MATCH(B5364,NationalTeams!C:C,0))</f>
        <v>10</v>
      </c>
      <c r="D5364" t="s">
        <v>1250</v>
      </c>
      <c r="E5364">
        <f>INDEX(TeamSports!B:B,MATCH(D5364,TeamSports!C:C,0))</f>
        <v>35</v>
      </c>
      <c r="F5364">
        <f>INDEX(RanksTable!Q:Q,MATCH(B5364,RanksTable!B:B,0))</f>
        <v>7</v>
      </c>
      <c r="H5364" t="str">
        <f t="shared" si="83"/>
        <v>INSERT INTO "TeamRanks" (team_id,team_sport_id,team_rank) VALUES (10,35,7);</v>
      </c>
    </row>
    <row r="5365" spans="2:8" x14ac:dyDescent="0.25">
      <c r="B5365" t="s">
        <v>324</v>
      </c>
      <c r="C5365">
        <f>INDEX(NationalTeams!B:B,MATCH(B5365,NationalTeams!C:C,0))</f>
        <v>11</v>
      </c>
      <c r="D5365" t="s">
        <v>1250</v>
      </c>
      <c r="E5365">
        <f>INDEX(TeamSports!B:B,MATCH(D5365,TeamSports!C:C,0))</f>
        <v>35</v>
      </c>
      <c r="F5365">
        <f>INDEX(RanksTable!Q:Q,MATCH(B5365,RanksTable!B:B,0))</f>
        <v>7</v>
      </c>
      <c r="H5365" t="str">
        <f t="shared" si="83"/>
        <v>INSERT INTO "TeamRanks" (team_id,team_sport_id,team_rank) VALUES (11,35,7);</v>
      </c>
    </row>
    <row r="5366" spans="2:8" x14ac:dyDescent="0.25">
      <c r="B5366" t="s">
        <v>376</v>
      </c>
      <c r="C5366">
        <f>INDEX(NationalTeams!B:B,MATCH(B5366,NationalTeams!C:C,0))</f>
        <v>12</v>
      </c>
      <c r="D5366" t="s">
        <v>1250</v>
      </c>
      <c r="E5366">
        <f>INDEX(TeamSports!B:B,MATCH(D5366,TeamSports!C:C,0))</f>
        <v>35</v>
      </c>
      <c r="F5366">
        <f>INDEX(RanksTable!Q:Q,MATCH(B5366,RanksTable!B:B,0))</f>
        <v>7</v>
      </c>
      <c r="H5366" t="str">
        <f t="shared" si="83"/>
        <v>INSERT INTO "TeamRanks" (team_id,team_sport_id,team_rank) VALUES (12,35,7);</v>
      </c>
    </row>
    <row r="5367" spans="2:8" x14ac:dyDescent="0.25">
      <c r="B5367" t="s">
        <v>529</v>
      </c>
      <c r="C5367">
        <f>INDEX(NationalTeams!B:B,MATCH(B5367,NationalTeams!C:C,0))</f>
        <v>13</v>
      </c>
      <c r="D5367" t="s">
        <v>1250</v>
      </c>
      <c r="E5367">
        <f>INDEX(TeamSports!B:B,MATCH(D5367,TeamSports!C:C,0))</f>
        <v>35</v>
      </c>
      <c r="F5367">
        <f>INDEX(RanksTable!Q:Q,MATCH(B5367,RanksTable!B:B,0))</f>
        <v>7</v>
      </c>
      <c r="H5367" t="str">
        <f t="shared" si="83"/>
        <v>INSERT INTO "TeamRanks" (team_id,team_sport_id,team_rank) VALUES (13,35,7);</v>
      </c>
    </row>
    <row r="5368" spans="2:8" x14ac:dyDescent="0.25">
      <c r="B5368" t="s">
        <v>415</v>
      </c>
      <c r="C5368">
        <f>INDEX(NationalTeams!B:B,MATCH(B5368,NationalTeams!C:C,0))</f>
        <v>14</v>
      </c>
      <c r="D5368" t="s">
        <v>1250</v>
      </c>
      <c r="E5368">
        <f>INDEX(TeamSports!B:B,MATCH(D5368,TeamSports!C:C,0))</f>
        <v>35</v>
      </c>
      <c r="F5368">
        <f>INDEX(RanksTable!Q:Q,MATCH(B5368,RanksTable!B:B,0))</f>
        <v>7</v>
      </c>
      <c r="H5368" t="str">
        <f t="shared" si="83"/>
        <v>INSERT INTO "TeamRanks" (team_id,team_sport_id,team_rank) VALUES (14,35,7);</v>
      </c>
    </row>
    <row r="5369" spans="2:8" x14ac:dyDescent="0.25">
      <c r="B5369" t="s">
        <v>424</v>
      </c>
      <c r="C5369">
        <f>INDEX(NationalTeams!B:B,MATCH(B5369,NationalTeams!C:C,0))</f>
        <v>15</v>
      </c>
      <c r="D5369" t="s">
        <v>1250</v>
      </c>
      <c r="E5369">
        <f>INDEX(TeamSports!B:B,MATCH(D5369,TeamSports!C:C,0))</f>
        <v>35</v>
      </c>
      <c r="F5369">
        <f>INDEX(RanksTable!Q:Q,MATCH(B5369,RanksTable!B:B,0))</f>
        <v>7</v>
      </c>
      <c r="H5369" t="str">
        <f t="shared" si="83"/>
        <v>INSERT INTO "TeamRanks" (team_id,team_sport_id,team_rank) VALUES (15,35,7);</v>
      </c>
    </row>
    <row r="5370" spans="2:8" x14ac:dyDescent="0.25">
      <c r="B5370" t="s">
        <v>426</v>
      </c>
      <c r="C5370">
        <f>INDEX(NationalTeams!B:B,MATCH(B5370,NationalTeams!C:C,0))</f>
        <v>16</v>
      </c>
      <c r="D5370" t="s">
        <v>1250</v>
      </c>
      <c r="E5370">
        <f>INDEX(TeamSports!B:B,MATCH(D5370,TeamSports!C:C,0))</f>
        <v>35</v>
      </c>
      <c r="F5370">
        <f>INDEX(RanksTable!Q:Q,MATCH(B5370,RanksTable!B:B,0))</f>
        <v>7</v>
      </c>
      <c r="H5370" t="str">
        <f t="shared" si="83"/>
        <v>INSERT INTO "TeamRanks" (team_id,team_sport_id,team_rank) VALUES (16,35,7);</v>
      </c>
    </row>
    <row r="5371" spans="2:8" x14ac:dyDescent="0.25">
      <c r="B5371" t="s">
        <v>514</v>
      </c>
      <c r="C5371">
        <f>INDEX(NationalTeams!B:B,MATCH(B5371,NationalTeams!C:C,0))</f>
        <v>17</v>
      </c>
      <c r="D5371" t="s">
        <v>1250</v>
      </c>
      <c r="E5371">
        <f>INDEX(TeamSports!B:B,MATCH(D5371,TeamSports!C:C,0))</f>
        <v>35</v>
      </c>
      <c r="F5371">
        <f>INDEX(RanksTable!Q:Q,MATCH(B5371,RanksTable!B:B,0))</f>
        <v>6</v>
      </c>
      <c r="H5371" t="str">
        <f t="shared" si="83"/>
        <v>INSERT INTO "TeamRanks" (team_id,team_sport_id,team_rank) VALUES (17,35,6);</v>
      </c>
    </row>
    <row r="5372" spans="2:8" x14ac:dyDescent="0.25">
      <c r="B5372" t="s">
        <v>535</v>
      </c>
      <c r="C5372">
        <f>INDEX(NationalTeams!B:B,MATCH(B5372,NationalTeams!C:C,0))</f>
        <v>18</v>
      </c>
      <c r="D5372" t="s">
        <v>1250</v>
      </c>
      <c r="E5372">
        <f>INDEX(TeamSports!B:B,MATCH(D5372,TeamSports!C:C,0))</f>
        <v>35</v>
      </c>
      <c r="F5372">
        <f>INDEX(RanksTable!Q:Q,MATCH(B5372,RanksTable!B:B,0))</f>
        <v>7</v>
      </c>
      <c r="H5372" t="str">
        <f t="shared" si="83"/>
        <v>INSERT INTO "TeamRanks" (team_id,team_sport_id,team_rank) VALUES (18,35,7);</v>
      </c>
    </row>
    <row r="5373" spans="2:8" x14ac:dyDescent="0.25">
      <c r="B5373" t="s">
        <v>419</v>
      </c>
      <c r="C5373">
        <f>INDEX(NationalTeams!B:B,MATCH(B5373,NationalTeams!C:C,0))</f>
        <v>19</v>
      </c>
      <c r="D5373" t="s">
        <v>1250</v>
      </c>
      <c r="E5373">
        <f>INDEX(TeamSports!B:B,MATCH(D5373,TeamSports!C:C,0))</f>
        <v>35</v>
      </c>
      <c r="F5373">
        <f>INDEX(RanksTable!Q:Q,MATCH(B5373,RanksTable!B:B,0))</f>
        <v>7</v>
      </c>
      <c r="H5373" t="str">
        <f t="shared" si="83"/>
        <v>INSERT INTO "TeamRanks" (team_id,team_sport_id,team_rank) VALUES (19,35,7);</v>
      </c>
    </row>
    <row r="5374" spans="2:8" x14ac:dyDescent="0.25">
      <c r="B5374" t="s">
        <v>433</v>
      </c>
      <c r="C5374">
        <f>INDEX(NationalTeams!B:B,MATCH(B5374,NationalTeams!C:C,0))</f>
        <v>20</v>
      </c>
      <c r="D5374" t="s">
        <v>1250</v>
      </c>
      <c r="E5374">
        <f>INDEX(TeamSports!B:B,MATCH(D5374,TeamSports!C:C,0))</f>
        <v>35</v>
      </c>
      <c r="F5374">
        <f>INDEX(RanksTable!Q:Q,MATCH(B5374,RanksTable!B:B,0))</f>
        <v>7</v>
      </c>
      <c r="H5374" t="str">
        <f t="shared" si="83"/>
        <v>INSERT INTO "TeamRanks" (team_id,team_sport_id,team_rank) VALUES (20,35,7);</v>
      </c>
    </row>
    <row r="5375" spans="2:8" x14ac:dyDescent="0.25">
      <c r="B5375" t="s">
        <v>465</v>
      </c>
      <c r="C5375">
        <f>INDEX(NationalTeams!B:B,MATCH(B5375,NationalTeams!C:C,0))</f>
        <v>21</v>
      </c>
      <c r="D5375" t="s">
        <v>1250</v>
      </c>
      <c r="E5375">
        <f>INDEX(TeamSports!B:B,MATCH(D5375,TeamSports!C:C,0))</f>
        <v>35</v>
      </c>
      <c r="F5375">
        <f>INDEX(RanksTable!Q:Q,MATCH(B5375,RanksTable!B:B,0))</f>
        <v>7</v>
      </c>
      <c r="H5375" t="str">
        <f t="shared" si="83"/>
        <v>INSERT INTO "TeamRanks" (team_id,team_sport_id,team_rank) VALUES (21,35,7);</v>
      </c>
    </row>
    <row r="5376" spans="2:8" x14ac:dyDescent="0.25">
      <c r="B5376" t="s">
        <v>408</v>
      </c>
      <c r="C5376">
        <f>INDEX(NationalTeams!B:B,MATCH(B5376,NationalTeams!C:C,0))</f>
        <v>22</v>
      </c>
      <c r="D5376" t="s">
        <v>1250</v>
      </c>
      <c r="E5376">
        <f>INDEX(TeamSports!B:B,MATCH(D5376,TeamSports!C:C,0))</f>
        <v>35</v>
      </c>
      <c r="F5376">
        <f>INDEX(RanksTable!Q:Q,MATCH(B5376,RanksTable!B:B,0))</f>
        <v>7</v>
      </c>
      <c r="H5376" t="str">
        <f t="shared" si="83"/>
        <v>INSERT INTO "TeamRanks" (team_id,team_sport_id,team_rank) VALUES (22,35,7);</v>
      </c>
    </row>
    <row r="5377" spans="2:8" x14ac:dyDescent="0.25">
      <c r="B5377" t="s">
        <v>505</v>
      </c>
      <c r="C5377">
        <f>INDEX(NationalTeams!B:B,MATCH(B5377,NationalTeams!C:C,0))</f>
        <v>23</v>
      </c>
      <c r="D5377" t="s">
        <v>1250</v>
      </c>
      <c r="E5377">
        <f>INDEX(TeamSports!B:B,MATCH(D5377,TeamSports!C:C,0))</f>
        <v>35</v>
      </c>
      <c r="F5377">
        <f>INDEX(RanksTable!Q:Q,MATCH(B5377,RanksTable!B:B,0))</f>
        <v>7</v>
      </c>
      <c r="H5377" t="str">
        <f t="shared" si="83"/>
        <v>INSERT INTO "TeamRanks" (team_id,team_sport_id,team_rank) VALUES (23,35,7);</v>
      </c>
    </row>
    <row r="5378" spans="2:8" x14ac:dyDescent="0.25">
      <c r="B5378" t="s">
        <v>334</v>
      </c>
      <c r="C5378">
        <f>INDEX(NationalTeams!B:B,MATCH(B5378,NationalTeams!C:C,0))</f>
        <v>24</v>
      </c>
      <c r="D5378" t="s">
        <v>1250</v>
      </c>
      <c r="E5378">
        <f>INDEX(TeamSports!B:B,MATCH(D5378,TeamSports!C:C,0))</f>
        <v>35</v>
      </c>
      <c r="F5378">
        <f>INDEX(RanksTable!Q:Q,MATCH(B5378,RanksTable!B:B,0))</f>
        <v>7</v>
      </c>
      <c r="H5378" t="str">
        <f t="shared" si="83"/>
        <v>INSERT INTO "TeamRanks" (team_id,team_sport_id,team_rank) VALUES (24,35,7);</v>
      </c>
    </row>
    <row r="5379" spans="2:8" x14ac:dyDescent="0.25">
      <c r="B5379" t="s">
        <v>337</v>
      </c>
      <c r="C5379">
        <f>INDEX(NationalTeams!B:B,MATCH(B5379,NationalTeams!C:C,0))</f>
        <v>25</v>
      </c>
      <c r="D5379" t="s">
        <v>1250</v>
      </c>
      <c r="E5379">
        <f>INDEX(TeamSports!B:B,MATCH(D5379,TeamSports!C:C,0))</f>
        <v>35</v>
      </c>
      <c r="F5379">
        <f>INDEX(RanksTable!Q:Q,MATCH(B5379,RanksTable!B:B,0))</f>
        <v>7</v>
      </c>
      <c r="H5379" t="str">
        <f t="shared" si="83"/>
        <v>INSERT INTO "TeamRanks" (team_id,team_sport_id,team_rank) VALUES (25,35,7);</v>
      </c>
    </row>
    <row r="5380" spans="2:8" x14ac:dyDescent="0.25">
      <c r="B5380" t="s">
        <v>403</v>
      </c>
      <c r="C5380">
        <f>INDEX(NationalTeams!B:B,MATCH(B5380,NationalTeams!C:C,0))</f>
        <v>26</v>
      </c>
      <c r="D5380" t="s">
        <v>1250</v>
      </c>
      <c r="E5380">
        <f>INDEX(TeamSports!B:B,MATCH(D5380,TeamSports!C:C,0))</f>
        <v>35</v>
      </c>
      <c r="F5380">
        <f>INDEX(RanksTable!Q:Q,MATCH(B5380,RanksTable!B:B,0))</f>
        <v>7</v>
      </c>
      <c r="H5380" t="str">
        <f t="shared" ref="H5380:H5443" si="84">_xlfn.CONCAT($H$1,$L$1,$C$1,$L$1," ",$J$1,$C$2,$N$1,$E$2,$N$1,$F$2,$K$1,$I$1,$J$1,C5380,$N$1,E5380,$N$1,F5380,$K$1,$O$1)</f>
        <v>INSERT INTO "TeamRanks" (team_id,team_sport_id,team_rank) VALUES (26,35,7);</v>
      </c>
    </row>
    <row r="5381" spans="2:8" x14ac:dyDescent="0.25">
      <c r="B5381" t="s">
        <v>525</v>
      </c>
      <c r="C5381">
        <f>INDEX(NationalTeams!B:B,MATCH(B5381,NationalTeams!C:C,0))</f>
        <v>27</v>
      </c>
      <c r="D5381" t="s">
        <v>1250</v>
      </c>
      <c r="E5381">
        <f>INDEX(TeamSports!B:B,MATCH(D5381,TeamSports!C:C,0))</f>
        <v>35</v>
      </c>
      <c r="F5381">
        <f>INDEX(RanksTable!Q:Q,MATCH(B5381,RanksTable!B:B,0))</f>
        <v>7</v>
      </c>
      <c r="H5381" t="str">
        <f t="shared" si="84"/>
        <v>INSERT INTO "TeamRanks" (team_id,team_sport_id,team_rank) VALUES (27,35,7);</v>
      </c>
    </row>
    <row r="5382" spans="2:8" x14ac:dyDescent="0.25">
      <c r="B5382" t="s">
        <v>453</v>
      </c>
      <c r="C5382">
        <f>INDEX(NationalTeams!B:B,MATCH(B5382,NationalTeams!C:C,0))</f>
        <v>28</v>
      </c>
      <c r="D5382" t="s">
        <v>1250</v>
      </c>
      <c r="E5382">
        <f>INDEX(TeamSports!B:B,MATCH(D5382,TeamSports!C:C,0))</f>
        <v>35</v>
      </c>
      <c r="F5382">
        <f>INDEX(RanksTable!Q:Q,MATCH(B5382,RanksTable!B:B,0))</f>
        <v>7</v>
      </c>
      <c r="H5382" t="str">
        <f t="shared" si="84"/>
        <v>INSERT INTO "TeamRanks" (team_id,team_sport_id,team_rank) VALUES (28,35,7);</v>
      </c>
    </row>
    <row r="5383" spans="2:8" x14ac:dyDescent="0.25">
      <c r="B5383" t="s">
        <v>353</v>
      </c>
      <c r="C5383">
        <f>INDEX(NationalTeams!B:B,MATCH(B5383,NationalTeams!C:C,0))</f>
        <v>29</v>
      </c>
      <c r="D5383" t="s">
        <v>1250</v>
      </c>
      <c r="E5383">
        <f>INDEX(TeamSports!B:B,MATCH(D5383,TeamSports!C:C,0))</f>
        <v>35</v>
      </c>
      <c r="F5383">
        <f>INDEX(RanksTable!Q:Q,MATCH(B5383,RanksTable!B:B,0))</f>
        <v>7</v>
      </c>
      <c r="H5383" t="str">
        <f t="shared" si="84"/>
        <v>INSERT INTO "TeamRanks" (team_id,team_sport_id,team_rank) VALUES (29,35,7);</v>
      </c>
    </row>
    <row r="5384" spans="2:8" x14ac:dyDescent="0.25">
      <c r="B5384" t="s">
        <v>516</v>
      </c>
      <c r="C5384">
        <f>INDEX(NationalTeams!B:B,MATCH(B5384,NationalTeams!C:C,0))</f>
        <v>30</v>
      </c>
      <c r="D5384" t="s">
        <v>1250</v>
      </c>
      <c r="E5384">
        <f>INDEX(TeamSports!B:B,MATCH(D5384,TeamSports!C:C,0))</f>
        <v>35</v>
      </c>
      <c r="F5384">
        <f>INDEX(RanksTable!Q:Q,MATCH(B5384,RanksTable!B:B,0))</f>
        <v>7</v>
      </c>
      <c r="H5384" t="str">
        <f t="shared" si="84"/>
        <v>INSERT INTO "TeamRanks" (team_id,team_sport_id,team_rank) VALUES (30,35,7);</v>
      </c>
    </row>
    <row r="5385" spans="2:8" x14ac:dyDescent="0.25">
      <c r="B5385" t="s">
        <v>340</v>
      </c>
      <c r="C5385">
        <f>INDEX(NationalTeams!B:B,MATCH(B5385,NationalTeams!C:C,0))</f>
        <v>31</v>
      </c>
      <c r="D5385" t="s">
        <v>1250</v>
      </c>
      <c r="E5385">
        <f>INDEX(TeamSports!B:B,MATCH(D5385,TeamSports!C:C,0))</f>
        <v>35</v>
      </c>
      <c r="F5385">
        <f>INDEX(RanksTable!Q:Q,MATCH(B5385,RanksTable!B:B,0))</f>
        <v>7</v>
      </c>
      <c r="H5385" t="str">
        <f t="shared" si="84"/>
        <v>INSERT INTO "TeamRanks" (team_id,team_sport_id,team_rank) VALUES (31,35,7);</v>
      </c>
    </row>
    <row r="5386" spans="2:8" x14ac:dyDescent="0.25">
      <c r="B5386" t="s">
        <v>327</v>
      </c>
      <c r="C5386">
        <f>INDEX(NationalTeams!B:B,MATCH(B5386,NationalTeams!C:C,0))</f>
        <v>32</v>
      </c>
      <c r="D5386" t="s">
        <v>1250</v>
      </c>
      <c r="E5386">
        <f>INDEX(TeamSports!B:B,MATCH(D5386,TeamSports!C:C,0))</f>
        <v>35</v>
      </c>
      <c r="F5386">
        <f>INDEX(RanksTable!Q:Q,MATCH(B5386,RanksTable!B:B,0))</f>
        <v>7</v>
      </c>
      <c r="H5386" t="str">
        <f t="shared" si="84"/>
        <v>INSERT INTO "TeamRanks" (team_id,team_sport_id,team_rank) VALUES (32,35,7);</v>
      </c>
    </row>
    <row r="5387" spans="2:8" x14ac:dyDescent="0.25">
      <c r="B5387" t="s">
        <v>478</v>
      </c>
      <c r="C5387">
        <f>INDEX(NationalTeams!B:B,MATCH(B5387,NationalTeams!C:C,0))</f>
        <v>33</v>
      </c>
      <c r="D5387" t="s">
        <v>1250</v>
      </c>
      <c r="E5387">
        <f>INDEX(TeamSports!B:B,MATCH(D5387,TeamSports!C:C,0))</f>
        <v>35</v>
      </c>
      <c r="F5387">
        <f>INDEX(RanksTable!Q:Q,MATCH(B5387,RanksTable!B:B,0))</f>
        <v>7</v>
      </c>
      <c r="H5387" t="str">
        <f t="shared" si="84"/>
        <v>INSERT INTO "TeamRanks" (team_id,team_sport_id,team_rank) VALUES (33,35,7);</v>
      </c>
    </row>
    <row r="5388" spans="2:8" x14ac:dyDescent="0.25">
      <c r="B5388" t="s">
        <v>510</v>
      </c>
      <c r="C5388">
        <f>INDEX(NationalTeams!B:B,MATCH(B5388,NationalTeams!C:C,0))</f>
        <v>34</v>
      </c>
      <c r="D5388" t="s">
        <v>1250</v>
      </c>
      <c r="E5388">
        <f>INDEX(TeamSports!B:B,MATCH(D5388,TeamSports!C:C,0))</f>
        <v>35</v>
      </c>
      <c r="F5388">
        <f>INDEX(RanksTable!Q:Q,MATCH(B5388,RanksTable!B:B,0))</f>
        <v>7</v>
      </c>
      <c r="H5388" t="str">
        <f t="shared" si="84"/>
        <v>INSERT INTO "TeamRanks" (team_id,team_sport_id,team_rank) VALUES (34,35,7);</v>
      </c>
    </row>
    <row r="5389" spans="2:8" x14ac:dyDescent="0.25">
      <c r="B5389" t="s">
        <v>366</v>
      </c>
      <c r="C5389">
        <f>INDEX(NationalTeams!B:B,MATCH(B5389,NationalTeams!C:C,0))</f>
        <v>35</v>
      </c>
      <c r="D5389" t="s">
        <v>1250</v>
      </c>
      <c r="E5389">
        <f>INDEX(TeamSports!B:B,MATCH(D5389,TeamSports!C:C,0))</f>
        <v>35</v>
      </c>
      <c r="F5389">
        <f>INDEX(RanksTable!Q:Q,MATCH(B5389,RanksTable!B:B,0))</f>
        <v>7</v>
      </c>
      <c r="H5389" t="str">
        <f t="shared" si="84"/>
        <v>INSERT INTO "TeamRanks" (team_id,team_sport_id,team_rank) VALUES (35,35,7);</v>
      </c>
    </row>
    <row r="5390" spans="2:8" x14ac:dyDescent="0.25">
      <c r="B5390" t="s">
        <v>341</v>
      </c>
      <c r="C5390">
        <f>INDEX(NationalTeams!B:B,MATCH(B5390,NationalTeams!C:C,0))</f>
        <v>36</v>
      </c>
      <c r="D5390" t="s">
        <v>1250</v>
      </c>
      <c r="E5390">
        <f>INDEX(TeamSports!B:B,MATCH(D5390,TeamSports!C:C,0))</f>
        <v>35</v>
      </c>
      <c r="F5390">
        <f>INDEX(RanksTable!Q:Q,MATCH(B5390,RanksTable!B:B,0))</f>
        <v>7</v>
      </c>
      <c r="H5390" t="str">
        <f t="shared" si="84"/>
        <v>INSERT INTO "TeamRanks" (team_id,team_sport_id,team_rank) VALUES (36,35,7);</v>
      </c>
    </row>
    <row r="5391" spans="2:8" x14ac:dyDescent="0.25">
      <c r="B5391" t="s">
        <v>454</v>
      </c>
      <c r="C5391">
        <f>INDEX(NationalTeams!B:B,MATCH(B5391,NationalTeams!C:C,0))</f>
        <v>37</v>
      </c>
      <c r="D5391" t="s">
        <v>1250</v>
      </c>
      <c r="E5391">
        <f>INDEX(TeamSports!B:B,MATCH(D5391,TeamSports!C:C,0))</f>
        <v>35</v>
      </c>
      <c r="F5391">
        <f>INDEX(RanksTable!Q:Q,MATCH(B5391,RanksTable!B:B,0))</f>
        <v>7</v>
      </c>
      <c r="H5391" t="str">
        <f t="shared" si="84"/>
        <v>INSERT INTO "TeamRanks" (team_id,team_sport_id,team_rank) VALUES (37,35,7);</v>
      </c>
    </row>
    <row r="5392" spans="2:8" x14ac:dyDescent="0.25">
      <c r="B5392" t="s">
        <v>371</v>
      </c>
      <c r="C5392">
        <f>INDEX(NationalTeams!B:B,MATCH(B5392,NationalTeams!C:C,0))</f>
        <v>38</v>
      </c>
      <c r="D5392" t="s">
        <v>1250</v>
      </c>
      <c r="E5392">
        <f>INDEX(TeamSports!B:B,MATCH(D5392,TeamSports!C:C,0))</f>
        <v>35</v>
      </c>
      <c r="F5392">
        <f>INDEX(RanksTable!Q:Q,MATCH(B5392,RanksTable!B:B,0))</f>
        <v>7</v>
      </c>
      <c r="H5392" t="str">
        <f t="shared" si="84"/>
        <v>INSERT INTO "TeamRanks" (team_id,team_sport_id,team_rank) VALUES (38,35,7);</v>
      </c>
    </row>
    <row r="5393" spans="2:8" x14ac:dyDescent="0.25">
      <c r="B5393" t="s">
        <v>462</v>
      </c>
      <c r="C5393">
        <f>INDEX(NationalTeams!B:B,MATCH(B5393,NationalTeams!C:C,0))</f>
        <v>39</v>
      </c>
      <c r="D5393" t="s">
        <v>1250</v>
      </c>
      <c r="E5393">
        <f>INDEX(TeamSports!B:B,MATCH(D5393,TeamSports!C:C,0))</f>
        <v>35</v>
      </c>
      <c r="F5393">
        <f>INDEX(RanksTable!Q:Q,MATCH(B5393,RanksTable!B:B,0))</f>
        <v>7</v>
      </c>
      <c r="H5393" t="str">
        <f t="shared" si="84"/>
        <v>INSERT INTO "TeamRanks" (team_id,team_sport_id,team_rank) VALUES (39,35,7);</v>
      </c>
    </row>
    <row r="5394" spans="2:8" x14ac:dyDescent="0.25">
      <c r="B5394" t="s">
        <v>322</v>
      </c>
      <c r="C5394">
        <f>INDEX(NationalTeams!B:B,MATCH(B5394,NationalTeams!C:C,0))</f>
        <v>40</v>
      </c>
      <c r="D5394" t="s">
        <v>1250</v>
      </c>
      <c r="E5394">
        <f>INDEX(TeamSports!B:B,MATCH(D5394,TeamSports!C:C,0))</f>
        <v>35</v>
      </c>
      <c r="F5394">
        <f>INDEX(RanksTable!Q:Q,MATCH(B5394,RanksTable!B:B,0))</f>
        <v>7</v>
      </c>
      <c r="H5394" t="str">
        <f t="shared" si="84"/>
        <v>INSERT INTO "TeamRanks" (team_id,team_sport_id,team_rank) VALUES (40,35,7);</v>
      </c>
    </row>
    <row r="5395" spans="2:8" x14ac:dyDescent="0.25">
      <c r="B5395" t="s">
        <v>355</v>
      </c>
      <c r="C5395">
        <f>INDEX(NationalTeams!B:B,MATCH(B5395,NationalTeams!C:C,0))</f>
        <v>41</v>
      </c>
      <c r="D5395" t="s">
        <v>1250</v>
      </c>
      <c r="E5395">
        <f>INDEX(TeamSports!B:B,MATCH(D5395,TeamSports!C:C,0))</f>
        <v>35</v>
      </c>
      <c r="F5395">
        <f>INDEX(RanksTable!Q:Q,MATCH(B5395,RanksTable!B:B,0))</f>
        <v>7</v>
      </c>
      <c r="H5395" t="str">
        <f t="shared" si="84"/>
        <v>INSERT INTO "TeamRanks" (team_id,team_sport_id,team_rank) VALUES (41,35,7);</v>
      </c>
    </row>
    <row r="5396" spans="2:8" x14ac:dyDescent="0.25">
      <c r="B5396" t="s">
        <v>344</v>
      </c>
      <c r="C5396">
        <f>INDEX(NationalTeams!B:B,MATCH(B5396,NationalTeams!C:C,0))</f>
        <v>42</v>
      </c>
      <c r="D5396" t="s">
        <v>1250</v>
      </c>
      <c r="E5396">
        <f>INDEX(TeamSports!B:B,MATCH(D5396,TeamSports!C:C,0))</f>
        <v>35</v>
      </c>
      <c r="F5396">
        <f>INDEX(RanksTable!Q:Q,MATCH(B5396,RanksTable!B:B,0))</f>
        <v>7</v>
      </c>
      <c r="H5396" t="str">
        <f t="shared" si="84"/>
        <v>INSERT INTO "TeamRanks" (team_id,team_sport_id,team_rank) VALUES (42,35,7);</v>
      </c>
    </row>
    <row r="5397" spans="2:8" x14ac:dyDescent="0.25">
      <c r="B5397" t="s">
        <v>330</v>
      </c>
      <c r="C5397">
        <f>INDEX(NationalTeams!B:B,MATCH(B5397,NationalTeams!C:C,0))</f>
        <v>43</v>
      </c>
      <c r="D5397" t="s">
        <v>1250</v>
      </c>
      <c r="E5397">
        <f>INDEX(TeamSports!B:B,MATCH(D5397,TeamSports!C:C,0))</f>
        <v>35</v>
      </c>
      <c r="F5397">
        <f>INDEX(RanksTable!Q:Q,MATCH(B5397,RanksTable!B:B,0))</f>
        <v>7</v>
      </c>
      <c r="H5397" t="str">
        <f t="shared" si="84"/>
        <v>INSERT INTO "TeamRanks" (team_id,team_sport_id,team_rank) VALUES (43,35,7);</v>
      </c>
    </row>
    <row r="5398" spans="2:8" x14ac:dyDescent="0.25">
      <c r="B5398" t="s">
        <v>429</v>
      </c>
      <c r="C5398">
        <f>INDEX(NationalTeams!B:B,MATCH(B5398,NationalTeams!C:C,0))</f>
        <v>44</v>
      </c>
      <c r="D5398" t="s">
        <v>1250</v>
      </c>
      <c r="E5398">
        <f>INDEX(TeamSports!B:B,MATCH(D5398,TeamSports!C:C,0))</f>
        <v>35</v>
      </c>
      <c r="F5398">
        <f>INDEX(RanksTable!Q:Q,MATCH(B5398,RanksTable!B:B,0))</f>
        <v>7</v>
      </c>
      <c r="H5398" t="str">
        <f t="shared" si="84"/>
        <v>INSERT INTO "TeamRanks" (team_id,team_sport_id,team_rank) VALUES (44,35,7);</v>
      </c>
    </row>
    <row r="5399" spans="2:8" x14ac:dyDescent="0.25">
      <c r="B5399" t="s">
        <v>534</v>
      </c>
      <c r="C5399">
        <f>INDEX(NationalTeams!B:B,MATCH(B5399,NationalTeams!C:C,0))</f>
        <v>45</v>
      </c>
      <c r="D5399" t="s">
        <v>1250</v>
      </c>
      <c r="E5399">
        <f>INDEX(TeamSports!B:B,MATCH(D5399,TeamSports!C:C,0))</f>
        <v>35</v>
      </c>
      <c r="F5399">
        <f>INDEX(RanksTable!Q:Q,MATCH(B5399,RanksTable!B:B,0))</f>
        <v>7</v>
      </c>
      <c r="H5399" t="str">
        <f t="shared" si="84"/>
        <v>INSERT INTO "TeamRanks" (team_id,team_sport_id,team_rank) VALUES (45,35,7);</v>
      </c>
    </row>
    <row r="5400" spans="2:8" x14ac:dyDescent="0.25">
      <c r="B5400" t="s">
        <v>328</v>
      </c>
      <c r="C5400">
        <f>INDEX(NationalTeams!B:B,MATCH(B5400,NationalTeams!C:C,0))</f>
        <v>46</v>
      </c>
      <c r="D5400" t="s">
        <v>1250</v>
      </c>
      <c r="E5400">
        <f>INDEX(TeamSports!B:B,MATCH(D5400,TeamSports!C:C,0))</f>
        <v>35</v>
      </c>
      <c r="F5400">
        <f>INDEX(RanksTable!Q:Q,MATCH(B5400,RanksTable!B:B,0))</f>
        <v>7</v>
      </c>
      <c r="H5400" t="str">
        <f t="shared" si="84"/>
        <v>INSERT INTO "TeamRanks" (team_id,team_sport_id,team_rank) VALUES (46,35,7);</v>
      </c>
    </row>
    <row r="5401" spans="2:8" x14ac:dyDescent="0.25">
      <c r="B5401" t="s">
        <v>368</v>
      </c>
      <c r="C5401">
        <f>INDEX(NationalTeams!B:B,MATCH(B5401,NationalTeams!C:C,0))</f>
        <v>47</v>
      </c>
      <c r="D5401" t="s">
        <v>1250</v>
      </c>
      <c r="E5401">
        <f>INDEX(TeamSports!B:B,MATCH(D5401,TeamSports!C:C,0))</f>
        <v>35</v>
      </c>
      <c r="F5401">
        <f>INDEX(RanksTable!Q:Q,MATCH(B5401,RanksTable!B:B,0))</f>
        <v>7</v>
      </c>
      <c r="H5401" t="str">
        <f t="shared" si="84"/>
        <v>INSERT INTO "TeamRanks" (team_id,team_sport_id,team_rank) VALUES (47,35,7);</v>
      </c>
    </row>
    <row r="5402" spans="2:8" x14ac:dyDescent="0.25">
      <c r="B5402" t="s">
        <v>369</v>
      </c>
      <c r="C5402">
        <f>INDEX(NationalTeams!B:B,MATCH(B5402,NationalTeams!C:C,0))</f>
        <v>48</v>
      </c>
      <c r="D5402" t="s">
        <v>1250</v>
      </c>
      <c r="E5402">
        <f>INDEX(TeamSports!B:B,MATCH(D5402,TeamSports!C:C,0))</f>
        <v>35</v>
      </c>
      <c r="F5402">
        <f>INDEX(RanksTable!Q:Q,MATCH(B5402,RanksTable!B:B,0))</f>
        <v>7</v>
      </c>
      <c r="H5402" t="str">
        <f t="shared" si="84"/>
        <v>INSERT INTO "TeamRanks" (team_id,team_sport_id,team_rank) VALUES (48,35,7);</v>
      </c>
    </row>
    <row r="5403" spans="2:8" x14ac:dyDescent="0.25">
      <c r="B5403" t="s">
        <v>447</v>
      </c>
      <c r="C5403">
        <f>INDEX(NationalTeams!B:B,MATCH(B5403,NationalTeams!C:C,0))</f>
        <v>49</v>
      </c>
      <c r="D5403" t="s">
        <v>1250</v>
      </c>
      <c r="E5403">
        <f>INDEX(TeamSports!B:B,MATCH(D5403,TeamSports!C:C,0))</f>
        <v>35</v>
      </c>
      <c r="F5403">
        <f>INDEX(RanksTable!Q:Q,MATCH(B5403,RanksTable!B:B,0))</f>
        <v>7</v>
      </c>
      <c r="H5403" t="str">
        <f t="shared" si="84"/>
        <v>INSERT INTO "TeamRanks" (team_id,team_sport_id,team_rank) VALUES (49,35,7);</v>
      </c>
    </row>
    <row r="5404" spans="2:8" x14ac:dyDescent="0.25">
      <c r="B5404" t="s">
        <v>425</v>
      </c>
      <c r="C5404">
        <f>INDEX(NationalTeams!B:B,MATCH(B5404,NationalTeams!C:C,0))</f>
        <v>50</v>
      </c>
      <c r="D5404" t="s">
        <v>1250</v>
      </c>
      <c r="E5404">
        <f>INDEX(TeamSports!B:B,MATCH(D5404,TeamSports!C:C,0))</f>
        <v>35</v>
      </c>
      <c r="F5404">
        <f>INDEX(RanksTable!Q:Q,MATCH(B5404,RanksTable!B:B,0))</f>
        <v>7</v>
      </c>
      <c r="H5404" t="str">
        <f t="shared" si="84"/>
        <v>INSERT INTO "TeamRanks" (team_id,team_sport_id,team_rank) VALUES (50,35,7);</v>
      </c>
    </row>
    <row r="5405" spans="2:8" x14ac:dyDescent="0.25">
      <c r="B5405" t="s">
        <v>323</v>
      </c>
      <c r="C5405">
        <f>INDEX(NationalTeams!B:B,MATCH(B5405,NationalTeams!C:C,0))</f>
        <v>51</v>
      </c>
      <c r="D5405" t="s">
        <v>1250</v>
      </c>
      <c r="E5405">
        <f>INDEX(TeamSports!B:B,MATCH(D5405,TeamSports!C:C,0))</f>
        <v>35</v>
      </c>
      <c r="F5405">
        <f>INDEX(RanksTable!Q:Q,MATCH(B5405,RanksTable!B:B,0))</f>
        <v>7</v>
      </c>
      <c r="H5405" t="str">
        <f t="shared" si="84"/>
        <v>INSERT INTO "TeamRanks" (team_id,team_sport_id,team_rank) VALUES (51,35,7);</v>
      </c>
    </row>
    <row r="5406" spans="2:8" x14ac:dyDescent="0.25">
      <c r="B5406" t="s">
        <v>354</v>
      </c>
      <c r="C5406">
        <f>INDEX(NationalTeams!B:B,MATCH(B5406,NationalTeams!C:C,0))</f>
        <v>52</v>
      </c>
      <c r="D5406" t="s">
        <v>1250</v>
      </c>
      <c r="E5406">
        <f>INDEX(TeamSports!B:B,MATCH(D5406,TeamSports!C:C,0))</f>
        <v>35</v>
      </c>
      <c r="F5406">
        <f>INDEX(RanksTable!Q:Q,MATCH(B5406,RanksTable!B:B,0))</f>
        <v>7</v>
      </c>
      <c r="H5406" t="str">
        <f t="shared" si="84"/>
        <v>INSERT INTO "TeamRanks" (team_id,team_sport_id,team_rank) VALUES (52,35,7);</v>
      </c>
    </row>
    <row r="5407" spans="2:8" x14ac:dyDescent="0.25">
      <c r="B5407" t="s">
        <v>498</v>
      </c>
      <c r="C5407">
        <f>INDEX(NationalTeams!B:B,MATCH(B5407,NationalTeams!C:C,0))</f>
        <v>53</v>
      </c>
      <c r="D5407" t="s">
        <v>1250</v>
      </c>
      <c r="E5407">
        <f>INDEX(TeamSports!B:B,MATCH(D5407,TeamSports!C:C,0))</f>
        <v>35</v>
      </c>
      <c r="F5407">
        <f>INDEX(RanksTable!Q:Q,MATCH(B5407,RanksTable!B:B,0))</f>
        <v>4</v>
      </c>
      <c r="H5407" t="str">
        <f t="shared" si="84"/>
        <v>INSERT INTO "TeamRanks" (team_id,team_sport_id,team_rank) VALUES (53,35,4);</v>
      </c>
    </row>
    <row r="5408" spans="2:8" x14ac:dyDescent="0.25">
      <c r="B5408" t="s">
        <v>406</v>
      </c>
      <c r="C5408">
        <f>INDEX(NationalTeams!B:B,MATCH(B5408,NationalTeams!C:C,0))</f>
        <v>54</v>
      </c>
      <c r="D5408" t="s">
        <v>1250</v>
      </c>
      <c r="E5408">
        <f>INDEX(TeamSports!B:B,MATCH(D5408,TeamSports!C:C,0))</f>
        <v>35</v>
      </c>
      <c r="F5408">
        <f>INDEX(RanksTable!Q:Q,MATCH(B5408,RanksTable!B:B,0))</f>
        <v>7</v>
      </c>
      <c r="H5408" t="str">
        <f t="shared" si="84"/>
        <v>INSERT INTO "TeamRanks" (team_id,team_sport_id,team_rank) VALUES (54,35,7);</v>
      </c>
    </row>
    <row r="5409" spans="2:8" x14ac:dyDescent="0.25">
      <c r="B5409" t="s">
        <v>404</v>
      </c>
      <c r="C5409">
        <f>INDEX(NationalTeams!B:B,MATCH(B5409,NationalTeams!C:C,0))</f>
        <v>55</v>
      </c>
      <c r="D5409" t="s">
        <v>1250</v>
      </c>
      <c r="E5409">
        <f>INDEX(TeamSports!B:B,MATCH(D5409,TeamSports!C:C,0))</f>
        <v>35</v>
      </c>
      <c r="F5409">
        <f>INDEX(RanksTable!Q:Q,MATCH(B5409,RanksTable!B:B,0))</f>
        <v>7</v>
      </c>
      <c r="H5409" t="str">
        <f t="shared" si="84"/>
        <v>INSERT INTO "TeamRanks" (team_id,team_sport_id,team_rank) VALUES (55,35,7);</v>
      </c>
    </row>
    <row r="5410" spans="2:8" x14ac:dyDescent="0.25">
      <c r="B5410" t="s">
        <v>495</v>
      </c>
      <c r="C5410">
        <f>INDEX(NationalTeams!B:B,MATCH(B5410,NationalTeams!C:C,0))</f>
        <v>56</v>
      </c>
      <c r="D5410" t="s">
        <v>1250</v>
      </c>
      <c r="E5410">
        <f>INDEX(TeamSports!B:B,MATCH(D5410,TeamSports!C:C,0))</f>
        <v>35</v>
      </c>
      <c r="F5410">
        <f>INDEX(RanksTable!Q:Q,MATCH(B5410,RanksTable!B:B,0))</f>
        <v>2</v>
      </c>
      <c r="H5410" t="str">
        <f t="shared" si="84"/>
        <v>INSERT INTO "TeamRanks" (team_id,team_sport_id,team_rank) VALUES (56,35,2);</v>
      </c>
    </row>
    <row r="5411" spans="2:8" x14ac:dyDescent="0.25">
      <c r="B5411" t="s">
        <v>413</v>
      </c>
      <c r="C5411">
        <f>INDEX(NationalTeams!B:B,MATCH(B5411,NationalTeams!C:C,0))</f>
        <v>57</v>
      </c>
      <c r="D5411" t="s">
        <v>1250</v>
      </c>
      <c r="E5411">
        <f>INDEX(TeamSports!B:B,MATCH(D5411,TeamSports!C:C,0))</f>
        <v>35</v>
      </c>
      <c r="F5411">
        <f>INDEX(RanksTable!Q:Q,MATCH(B5411,RanksTable!B:B,0))</f>
        <v>7</v>
      </c>
      <c r="H5411" t="str">
        <f t="shared" si="84"/>
        <v>INSERT INTO "TeamRanks" (team_id,team_sport_id,team_rank) VALUES (57,35,7);</v>
      </c>
    </row>
    <row r="5412" spans="2:8" x14ac:dyDescent="0.25">
      <c r="B5412" t="s">
        <v>331</v>
      </c>
      <c r="C5412">
        <f>INDEX(NationalTeams!B:B,MATCH(B5412,NationalTeams!C:C,0))</f>
        <v>58</v>
      </c>
      <c r="D5412" t="s">
        <v>1250</v>
      </c>
      <c r="E5412">
        <f>INDEX(TeamSports!B:B,MATCH(D5412,TeamSports!C:C,0))</f>
        <v>35</v>
      </c>
      <c r="F5412">
        <f>INDEX(RanksTable!Q:Q,MATCH(B5412,RanksTable!B:B,0))</f>
        <v>7</v>
      </c>
      <c r="H5412" t="str">
        <f t="shared" si="84"/>
        <v>INSERT INTO "TeamRanks" (team_id,team_sport_id,team_rank) VALUES (58,35,7);</v>
      </c>
    </row>
    <row r="5413" spans="2:8" x14ac:dyDescent="0.25">
      <c r="B5413" t="s">
        <v>365</v>
      </c>
      <c r="C5413">
        <f>INDEX(NationalTeams!B:B,MATCH(B5413,NationalTeams!C:C,0))</f>
        <v>59</v>
      </c>
      <c r="D5413" t="s">
        <v>1250</v>
      </c>
      <c r="E5413">
        <f>INDEX(TeamSports!B:B,MATCH(D5413,TeamSports!C:C,0))</f>
        <v>35</v>
      </c>
      <c r="F5413">
        <f>INDEX(RanksTable!Q:Q,MATCH(B5413,RanksTable!B:B,0))</f>
        <v>7</v>
      </c>
      <c r="H5413" t="str">
        <f t="shared" si="84"/>
        <v>INSERT INTO "TeamRanks" (team_id,team_sport_id,team_rank) VALUES (59,35,7);</v>
      </c>
    </row>
    <row r="5414" spans="2:8" x14ac:dyDescent="0.25">
      <c r="B5414" t="s">
        <v>332</v>
      </c>
      <c r="C5414">
        <f>INDEX(NationalTeams!B:B,MATCH(B5414,NationalTeams!C:C,0))</f>
        <v>60</v>
      </c>
      <c r="D5414" t="s">
        <v>1250</v>
      </c>
      <c r="E5414">
        <f>INDEX(TeamSports!B:B,MATCH(D5414,TeamSports!C:C,0))</f>
        <v>35</v>
      </c>
      <c r="F5414">
        <f>INDEX(RanksTable!Q:Q,MATCH(B5414,RanksTable!B:B,0))</f>
        <v>7</v>
      </c>
      <c r="H5414" t="str">
        <f t="shared" si="84"/>
        <v>INSERT INTO "TeamRanks" (team_id,team_sport_id,team_rank) VALUES (60,35,7);</v>
      </c>
    </row>
    <row r="5415" spans="2:8" x14ac:dyDescent="0.25">
      <c r="B5415" t="s">
        <v>435</v>
      </c>
      <c r="C5415">
        <f>INDEX(NationalTeams!B:B,MATCH(B5415,NationalTeams!C:C,0))</f>
        <v>61</v>
      </c>
      <c r="D5415" t="s">
        <v>1250</v>
      </c>
      <c r="E5415">
        <f>INDEX(TeamSports!B:B,MATCH(D5415,TeamSports!C:C,0))</f>
        <v>35</v>
      </c>
      <c r="F5415">
        <f>INDEX(RanksTable!Q:Q,MATCH(B5415,RanksTable!B:B,0))</f>
        <v>7</v>
      </c>
      <c r="H5415" t="str">
        <f t="shared" si="84"/>
        <v>INSERT INTO "TeamRanks" (team_id,team_sport_id,team_rank) VALUES (61,35,7);</v>
      </c>
    </row>
    <row r="5416" spans="2:8" x14ac:dyDescent="0.25">
      <c r="B5416" t="s">
        <v>346</v>
      </c>
      <c r="C5416">
        <f>INDEX(NationalTeams!B:B,MATCH(B5416,NationalTeams!C:C,0))</f>
        <v>62</v>
      </c>
      <c r="D5416" t="s">
        <v>1250</v>
      </c>
      <c r="E5416">
        <f>INDEX(TeamSports!B:B,MATCH(D5416,TeamSports!C:C,0))</f>
        <v>35</v>
      </c>
      <c r="F5416">
        <f>INDEX(RanksTable!Q:Q,MATCH(B5416,RanksTable!B:B,0))</f>
        <v>7</v>
      </c>
      <c r="H5416" t="str">
        <f t="shared" si="84"/>
        <v>INSERT INTO "TeamRanks" (team_id,team_sport_id,team_rank) VALUES (62,35,7);</v>
      </c>
    </row>
    <row r="5417" spans="2:8" x14ac:dyDescent="0.25">
      <c r="B5417" t="s">
        <v>515</v>
      </c>
      <c r="C5417">
        <f>INDEX(NationalTeams!B:B,MATCH(B5417,NationalTeams!C:C,0))</f>
        <v>63</v>
      </c>
      <c r="D5417" t="s">
        <v>1250</v>
      </c>
      <c r="E5417">
        <f>INDEX(TeamSports!B:B,MATCH(D5417,TeamSports!C:C,0))</f>
        <v>35</v>
      </c>
      <c r="F5417">
        <f>INDEX(RanksTable!Q:Q,MATCH(B5417,RanksTable!B:B,0))</f>
        <v>7</v>
      </c>
      <c r="H5417" t="str">
        <f t="shared" si="84"/>
        <v>INSERT INTO "TeamRanks" (team_id,team_sport_id,team_rank) VALUES (63,35,7);</v>
      </c>
    </row>
    <row r="5418" spans="2:8" x14ac:dyDescent="0.25">
      <c r="B5418" t="s">
        <v>509</v>
      </c>
      <c r="C5418">
        <f>INDEX(NationalTeams!B:B,MATCH(B5418,NationalTeams!C:C,0))</f>
        <v>64</v>
      </c>
      <c r="D5418" t="s">
        <v>1250</v>
      </c>
      <c r="E5418">
        <f>INDEX(TeamSports!B:B,MATCH(D5418,TeamSports!C:C,0))</f>
        <v>35</v>
      </c>
      <c r="F5418">
        <f>INDEX(RanksTable!Q:Q,MATCH(B5418,RanksTable!B:B,0))</f>
        <v>4</v>
      </c>
      <c r="H5418" t="str">
        <f t="shared" si="84"/>
        <v>INSERT INTO "TeamRanks" (team_id,team_sport_id,team_rank) VALUES (64,35,4);</v>
      </c>
    </row>
    <row r="5419" spans="2:8" x14ac:dyDescent="0.25">
      <c r="B5419" t="s">
        <v>518</v>
      </c>
      <c r="C5419">
        <f>INDEX(NationalTeams!B:B,MATCH(B5419,NationalTeams!C:C,0))</f>
        <v>65</v>
      </c>
      <c r="D5419" t="s">
        <v>1250</v>
      </c>
      <c r="E5419">
        <f>INDEX(TeamSports!B:B,MATCH(D5419,TeamSports!C:C,0))</f>
        <v>35</v>
      </c>
      <c r="F5419">
        <f>INDEX(RanksTable!Q:Q,MATCH(B5419,RanksTable!B:B,0))</f>
        <v>6</v>
      </c>
      <c r="H5419" t="str">
        <f t="shared" si="84"/>
        <v>INSERT INTO "TeamRanks" (team_id,team_sport_id,team_rank) VALUES (65,35,6);</v>
      </c>
    </row>
    <row r="5420" spans="2:8" x14ac:dyDescent="0.25">
      <c r="B5420" t="s">
        <v>490</v>
      </c>
      <c r="C5420">
        <f>INDEX(NationalTeams!B:B,MATCH(B5420,NationalTeams!C:C,0))</f>
        <v>66</v>
      </c>
      <c r="D5420" t="s">
        <v>1250</v>
      </c>
      <c r="E5420">
        <f>INDEX(TeamSports!B:B,MATCH(D5420,TeamSports!C:C,0))</f>
        <v>35</v>
      </c>
      <c r="F5420">
        <f>INDEX(RanksTable!Q:Q,MATCH(B5420,RanksTable!B:B,0))</f>
        <v>3</v>
      </c>
      <c r="H5420" t="str">
        <f t="shared" si="84"/>
        <v>INSERT INTO "TeamRanks" (team_id,team_sport_id,team_rank) VALUES (66,35,3);</v>
      </c>
    </row>
    <row r="5421" spans="2:8" x14ac:dyDescent="0.25">
      <c r="B5421" t="s">
        <v>349</v>
      </c>
      <c r="C5421">
        <f>INDEX(NationalTeams!B:B,MATCH(B5421,NationalTeams!C:C,0))</f>
        <v>67</v>
      </c>
      <c r="D5421" t="s">
        <v>1250</v>
      </c>
      <c r="E5421">
        <f>INDEX(TeamSports!B:B,MATCH(D5421,TeamSports!C:C,0))</f>
        <v>35</v>
      </c>
      <c r="F5421">
        <f>INDEX(RanksTable!Q:Q,MATCH(B5421,RanksTable!B:B,0))</f>
        <v>7</v>
      </c>
      <c r="H5421" t="str">
        <f t="shared" si="84"/>
        <v>INSERT INTO "TeamRanks" (team_id,team_sport_id,team_rank) VALUES (67,35,7);</v>
      </c>
    </row>
    <row r="5422" spans="2:8" x14ac:dyDescent="0.25">
      <c r="B5422" t="s">
        <v>531</v>
      </c>
      <c r="C5422">
        <f>INDEX(NationalTeams!B:B,MATCH(B5422,NationalTeams!C:C,0))</f>
        <v>68</v>
      </c>
      <c r="D5422" t="s">
        <v>1250</v>
      </c>
      <c r="E5422">
        <f>INDEX(TeamSports!B:B,MATCH(D5422,TeamSports!C:C,0))</f>
        <v>35</v>
      </c>
      <c r="F5422">
        <f>INDEX(RanksTable!Q:Q,MATCH(B5422,RanksTable!B:B,0))</f>
        <v>7</v>
      </c>
      <c r="H5422" t="str">
        <f t="shared" si="84"/>
        <v>INSERT INTO "TeamRanks" (team_id,team_sport_id,team_rank) VALUES (68,35,7);</v>
      </c>
    </row>
    <row r="5423" spans="2:8" x14ac:dyDescent="0.25">
      <c r="B5423" t="s">
        <v>326</v>
      </c>
      <c r="C5423">
        <f>INDEX(NationalTeams!B:B,MATCH(B5423,NationalTeams!C:C,0))</f>
        <v>69</v>
      </c>
      <c r="D5423" t="s">
        <v>1250</v>
      </c>
      <c r="E5423">
        <f>INDEX(TeamSports!B:B,MATCH(D5423,TeamSports!C:C,0))</f>
        <v>35</v>
      </c>
      <c r="F5423">
        <f>INDEX(RanksTable!Q:Q,MATCH(B5423,RanksTable!B:B,0))</f>
        <v>7</v>
      </c>
      <c r="H5423" t="str">
        <f t="shared" si="84"/>
        <v>INSERT INTO "TeamRanks" (team_id,team_sport_id,team_rank) VALUES (69,35,7);</v>
      </c>
    </row>
    <row r="5424" spans="2:8" x14ac:dyDescent="0.25">
      <c r="B5424" t="s">
        <v>320</v>
      </c>
      <c r="C5424">
        <f>INDEX(NationalTeams!B:B,MATCH(B5424,NationalTeams!C:C,0))</f>
        <v>70</v>
      </c>
      <c r="D5424" t="s">
        <v>1250</v>
      </c>
      <c r="E5424">
        <f>INDEX(TeamSports!B:B,MATCH(D5424,TeamSports!C:C,0))</f>
        <v>35</v>
      </c>
      <c r="F5424">
        <f>INDEX(RanksTable!Q:Q,MATCH(B5424,RanksTable!B:B,0))</f>
        <v>7</v>
      </c>
      <c r="H5424" t="str">
        <f t="shared" si="84"/>
        <v>INSERT INTO "TeamRanks" (team_id,team_sport_id,team_rank) VALUES (70,35,7);</v>
      </c>
    </row>
    <row r="5425" spans="2:8" x14ac:dyDescent="0.25">
      <c r="B5425" t="s">
        <v>459</v>
      </c>
      <c r="C5425">
        <f>INDEX(NationalTeams!B:B,MATCH(B5425,NationalTeams!C:C,0))</f>
        <v>71</v>
      </c>
      <c r="D5425" t="s">
        <v>1250</v>
      </c>
      <c r="E5425">
        <f>INDEX(TeamSports!B:B,MATCH(D5425,TeamSports!C:C,0))</f>
        <v>35</v>
      </c>
      <c r="F5425">
        <f>INDEX(RanksTable!Q:Q,MATCH(B5425,RanksTable!B:B,0))</f>
        <v>7</v>
      </c>
      <c r="H5425" t="str">
        <f t="shared" si="84"/>
        <v>INSERT INTO "TeamRanks" (team_id,team_sport_id,team_rank) VALUES (71,35,7);</v>
      </c>
    </row>
    <row r="5426" spans="2:8" x14ac:dyDescent="0.25">
      <c r="B5426" t="s">
        <v>445</v>
      </c>
      <c r="C5426">
        <f>INDEX(NationalTeams!B:B,MATCH(B5426,NationalTeams!C:C,0))</f>
        <v>72</v>
      </c>
      <c r="D5426" t="s">
        <v>1250</v>
      </c>
      <c r="E5426">
        <f>INDEX(TeamSports!B:B,MATCH(D5426,TeamSports!C:C,0))</f>
        <v>35</v>
      </c>
      <c r="F5426">
        <f>INDEX(RanksTable!Q:Q,MATCH(B5426,RanksTable!B:B,0))</f>
        <v>7</v>
      </c>
      <c r="H5426" t="str">
        <f t="shared" si="84"/>
        <v>INSERT INTO "TeamRanks" (team_id,team_sport_id,team_rank) VALUES (72,35,7);</v>
      </c>
    </row>
    <row r="5427" spans="2:8" x14ac:dyDescent="0.25">
      <c r="B5427" t="s">
        <v>511</v>
      </c>
      <c r="C5427">
        <f>INDEX(NationalTeams!B:B,MATCH(B5427,NationalTeams!C:C,0))</f>
        <v>73</v>
      </c>
      <c r="D5427" t="s">
        <v>1250</v>
      </c>
      <c r="E5427">
        <f>INDEX(TeamSports!B:B,MATCH(D5427,TeamSports!C:C,0))</f>
        <v>35</v>
      </c>
      <c r="F5427">
        <f>INDEX(RanksTable!Q:Q,MATCH(B5427,RanksTable!B:B,0))</f>
        <v>7</v>
      </c>
      <c r="H5427" t="str">
        <f t="shared" si="84"/>
        <v>INSERT INTO "TeamRanks" (team_id,team_sport_id,team_rank) VALUES (73,35,7);</v>
      </c>
    </row>
    <row r="5428" spans="2:8" x14ac:dyDescent="0.25">
      <c r="B5428" t="s">
        <v>487</v>
      </c>
      <c r="C5428">
        <f>INDEX(NationalTeams!B:B,MATCH(B5428,NationalTeams!C:C,0))</f>
        <v>74</v>
      </c>
      <c r="D5428" t="s">
        <v>1250</v>
      </c>
      <c r="E5428">
        <f>INDEX(TeamSports!B:B,MATCH(D5428,TeamSports!C:C,0))</f>
        <v>35</v>
      </c>
      <c r="F5428">
        <f>INDEX(RanksTable!Q:Q,MATCH(B5428,RanksTable!B:B,0))</f>
        <v>1</v>
      </c>
      <c r="H5428" t="str">
        <f t="shared" si="84"/>
        <v>INSERT INTO "TeamRanks" (team_id,team_sport_id,team_rank) VALUES (74,35,1);</v>
      </c>
    </row>
    <row r="5429" spans="2:8" x14ac:dyDescent="0.25">
      <c r="B5429" t="s">
        <v>383</v>
      </c>
      <c r="C5429">
        <f>INDEX(NationalTeams!B:B,MATCH(B5429,NationalTeams!C:C,0))</f>
        <v>75</v>
      </c>
      <c r="D5429" t="s">
        <v>1250</v>
      </c>
      <c r="E5429">
        <f>INDEX(TeamSports!B:B,MATCH(D5429,TeamSports!C:C,0))</f>
        <v>35</v>
      </c>
      <c r="F5429">
        <f>INDEX(RanksTable!Q:Q,MATCH(B5429,RanksTable!B:B,0))</f>
        <v>7</v>
      </c>
      <c r="H5429" t="str">
        <f t="shared" si="84"/>
        <v>INSERT INTO "TeamRanks" (team_id,team_sport_id,team_rank) VALUES (75,35,7);</v>
      </c>
    </row>
    <row r="5430" spans="2:8" x14ac:dyDescent="0.25">
      <c r="B5430" t="s">
        <v>517</v>
      </c>
      <c r="C5430">
        <f>INDEX(NationalTeams!B:B,MATCH(B5430,NationalTeams!C:C,0))</f>
        <v>76</v>
      </c>
      <c r="D5430" t="s">
        <v>1250</v>
      </c>
      <c r="E5430">
        <f>INDEX(TeamSports!B:B,MATCH(D5430,TeamSports!C:C,0))</f>
        <v>35</v>
      </c>
      <c r="F5430">
        <f>INDEX(RanksTable!Q:Q,MATCH(B5430,RanksTable!B:B,0))</f>
        <v>7</v>
      </c>
      <c r="H5430" t="str">
        <f t="shared" si="84"/>
        <v>INSERT INTO "TeamRanks" (team_id,team_sport_id,team_rank) VALUES (76,35,7);</v>
      </c>
    </row>
    <row r="5431" spans="2:8" x14ac:dyDescent="0.25">
      <c r="B5431" t="s">
        <v>391</v>
      </c>
      <c r="C5431">
        <f>INDEX(NationalTeams!B:B,MATCH(B5431,NationalTeams!C:C,0))</f>
        <v>77</v>
      </c>
      <c r="D5431" t="s">
        <v>1250</v>
      </c>
      <c r="E5431">
        <f>INDEX(TeamSports!B:B,MATCH(D5431,TeamSports!C:C,0))</f>
        <v>35</v>
      </c>
      <c r="F5431">
        <f>INDEX(RanksTable!Q:Q,MATCH(B5431,RanksTable!B:B,0))</f>
        <v>7</v>
      </c>
      <c r="H5431" t="str">
        <f t="shared" si="84"/>
        <v>INSERT INTO "TeamRanks" (team_id,team_sport_id,team_rank) VALUES (77,35,7);</v>
      </c>
    </row>
    <row r="5432" spans="2:8" x14ac:dyDescent="0.25">
      <c r="B5432" t="s">
        <v>524</v>
      </c>
      <c r="C5432">
        <f>INDEX(NationalTeams!B:B,MATCH(B5432,NationalTeams!C:C,0))</f>
        <v>78</v>
      </c>
      <c r="D5432" t="s">
        <v>1250</v>
      </c>
      <c r="E5432">
        <f>INDEX(TeamSports!B:B,MATCH(D5432,TeamSports!C:C,0))</f>
        <v>35</v>
      </c>
      <c r="F5432">
        <f>INDEX(RanksTable!Q:Q,MATCH(B5432,RanksTable!B:B,0))</f>
        <v>7</v>
      </c>
      <c r="H5432" t="str">
        <f t="shared" si="84"/>
        <v>INSERT INTO "TeamRanks" (team_id,team_sport_id,team_rank) VALUES (78,35,7);</v>
      </c>
    </row>
    <row r="5433" spans="2:8" x14ac:dyDescent="0.25">
      <c r="B5433" t="s">
        <v>325</v>
      </c>
      <c r="C5433">
        <f>INDEX(NationalTeams!B:B,MATCH(B5433,NationalTeams!C:C,0))</f>
        <v>79</v>
      </c>
      <c r="D5433" t="s">
        <v>1250</v>
      </c>
      <c r="E5433">
        <f>INDEX(TeamSports!B:B,MATCH(D5433,TeamSports!C:C,0))</f>
        <v>35</v>
      </c>
      <c r="F5433">
        <f>INDEX(RanksTable!Q:Q,MATCH(B5433,RanksTable!B:B,0))</f>
        <v>7</v>
      </c>
      <c r="H5433" t="str">
        <f t="shared" si="84"/>
        <v>INSERT INTO "TeamRanks" (team_id,team_sport_id,team_rank) VALUES (79,35,7);</v>
      </c>
    </row>
    <row r="5434" spans="2:8" x14ac:dyDescent="0.25">
      <c r="B5434" t="s">
        <v>536</v>
      </c>
      <c r="C5434">
        <f>INDEX(NationalTeams!B:B,MATCH(B5434,NationalTeams!C:C,0))</f>
        <v>80</v>
      </c>
      <c r="D5434" t="s">
        <v>1250</v>
      </c>
      <c r="E5434">
        <f>INDEX(TeamSports!B:B,MATCH(D5434,TeamSports!C:C,0))</f>
        <v>35</v>
      </c>
      <c r="F5434">
        <f>INDEX(RanksTable!Q:Q,MATCH(B5434,RanksTable!B:B,0))</f>
        <v>7</v>
      </c>
      <c r="H5434" t="str">
        <f t="shared" si="84"/>
        <v>INSERT INTO "TeamRanks" (team_id,team_sport_id,team_rank) VALUES (80,35,7);</v>
      </c>
    </row>
    <row r="5435" spans="2:8" x14ac:dyDescent="0.25">
      <c r="B5435" t="s">
        <v>405</v>
      </c>
      <c r="C5435">
        <f>INDEX(NationalTeams!B:B,MATCH(B5435,NationalTeams!C:C,0))</f>
        <v>81</v>
      </c>
      <c r="D5435" t="s">
        <v>1250</v>
      </c>
      <c r="E5435">
        <f>INDEX(TeamSports!B:B,MATCH(D5435,TeamSports!C:C,0))</f>
        <v>35</v>
      </c>
      <c r="F5435">
        <f>INDEX(RanksTable!Q:Q,MATCH(B5435,RanksTable!B:B,0))</f>
        <v>7</v>
      </c>
      <c r="H5435" t="str">
        <f t="shared" si="84"/>
        <v>INSERT INTO "TeamRanks" (team_id,team_sport_id,team_rank) VALUES (81,35,7);</v>
      </c>
    </row>
    <row r="5436" spans="2:8" x14ac:dyDescent="0.25">
      <c r="B5436" t="s">
        <v>508</v>
      </c>
      <c r="C5436">
        <f>INDEX(NationalTeams!B:B,MATCH(B5436,NationalTeams!C:C,0))</f>
        <v>82</v>
      </c>
      <c r="D5436" t="s">
        <v>1250</v>
      </c>
      <c r="E5436">
        <f>INDEX(TeamSports!B:B,MATCH(D5436,TeamSports!C:C,0))</f>
        <v>35</v>
      </c>
      <c r="F5436">
        <f>INDEX(RanksTable!Q:Q,MATCH(B5436,RanksTable!B:B,0))</f>
        <v>7</v>
      </c>
      <c r="H5436" t="str">
        <f t="shared" si="84"/>
        <v>INSERT INTO "TeamRanks" (team_id,team_sport_id,team_rank) VALUES (82,35,7);</v>
      </c>
    </row>
    <row r="5437" spans="2:8" x14ac:dyDescent="0.25">
      <c r="B5437" t="s">
        <v>477</v>
      </c>
      <c r="C5437">
        <f>INDEX(NationalTeams!B:B,MATCH(B5437,NationalTeams!C:C,0))</f>
        <v>83</v>
      </c>
      <c r="D5437" t="s">
        <v>1250</v>
      </c>
      <c r="E5437">
        <f>INDEX(TeamSports!B:B,MATCH(D5437,TeamSports!C:C,0))</f>
        <v>35</v>
      </c>
      <c r="F5437">
        <f>INDEX(RanksTable!Q:Q,MATCH(B5437,RanksTable!B:B,0))</f>
        <v>7</v>
      </c>
      <c r="H5437" t="str">
        <f t="shared" si="84"/>
        <v>INSERT INTO "TeamRanks" (team_id,team_sport_id,team_rank) VALUES (83,35,7);</v>
      </c>
    </row>
    <row r="5438" spans="2:8" x14ac:dyDescent="0.25">
      <c r="B5438" t="s">
        <v>396</v>
      </c>
      <c r="C5438">
        <f>INDEX(NationalTeams!B:B,MATCH(B5438,NationalTeams!C:C,0))</f>
        <v>84</v>
      </c>
      <c r="D5438" t="s">
        <v>1250</v>
      </c>
      <c r="E5438">
        <f>INDEX(TeamSports!B:B,MATCH(D5438,TeamSports!C:C,0))</f>
        <v>35</v>
      </c>
      <c r="F5438">
        <f>INDEX(RanksTable!Q:Q,MATCH(B5438,RanksTable!B:B,0))</f>
        <v>7</v>
      </c>
      <c r="H5438" t="str">
        <f t="shared" si="84"/>
        <v>INSERT INTO "TeamRanks" (team_id,team_sport_id,team_rank) VALUES (84,35,7);</v>
      </c>
    </row>
    <row r="5439" spans="2:8" x14ac:dyDescent="0.25">
      <c r="B5439" t="s">
        <v>382</v>
      </c>
      <c r="C5439">
        <f>INDEX(NationalTeams!B:B,MATCH(B5439,NationalTeams!C:C,0))</f>
        <v>85</v>
      </c>
      <c r="D5439" t="s">
        <v>1250</v>
      </c>
      <c r="E5439">
        <f>INDEX(TeamSports!B:B,MATCH(D5439,TeamSports!C:C,0))</f>
        <v>35</v>
      </c>
      <c r="F5439">
        <f>INDEX(RanksTable!Q:Q,MATCH(B5439,RanksTable!B:B,0))</f>
        <v>7</v>
      </c>
      <c r="H5439" t="str">
        <f t="shared" si="84"/>
        <v>INSERT INTO "TeamRanks" (team_id,team_sport_id,team_rank) VALUES (85,35,7);</v>
      </c>
    </row>
    <row r="5440" spans="2:8" x14ac:dyDescent="0.25">
      <c r="B5440" t="s">
        <v>338</v>
      </c>
      <c r="C5440">
        <f>INDEX(NationalTeams!B:B,MATCH(B5440,NationalTeams!C:C,0))</f>
        <v>86</v>
      </c>
      <c r="D5440" t="s">
        <v>1250</v>
      </c>
      <c r="E5440">
        <f>INDEX(TeamSports!B:B,MATCH(D5440,TeamSports!C:C,0))</f>
        <v>35</v>
      </c>
      <c r="F5440">
        <f>INDEX(RanksTable!Q:Q,MATCH(B5440,RanksTable!B:B,0))</f>
        <v>7</v>
      </c>
      <c r="H5440" t="str">
        <f t="shared" si="84"/>
        <v>INSERT INTO "TeamRanks" (team_id,team_sport_id,team_rank) VALUES (86,35,7);</v>
      </c>
    </row>
    <row r="5441" spans="2:8" x14ac:dyDescent="0.25">
      <c r="B5441" t="s">
        <v>392</v>
      </c>
      <c r="C5441">
        <f>INDEX(NationalTeams!B:B,MATCH(B5441,NationalTeams!C:C,0))</f>
        <v>87</v>
      </c>
      <c r="D5441" t="s">
        <v>1250</v>
      </c>
      <c r="E5441">
        <f>INDEX(TeamSports!B:B,MATCH(D5441,TeamSports!C:C,0))</f>
        <v>35</v>
      </c>
      <c r="F5441">
        <f>INDEX(RanksTable!Q:Q,MATCH(B5441,RanksTable!B:B,0))</f>
        <v>7</v>
      </c>
      <c r="H5441" t="str">
        <f t="shared" si="84"/>
        <v>INSERT INTO "TeamRanks" (team_id,team_sport_id,team_rank) VALUES (87,35,7);</v>
      </c>
    </row>
    <row r="5442" spans="2:8" x14ac:dyDescent="0.25">
      <c r="B5442" t="s">
        <v>335</v>
      </c>
      <c r="C5442">
        <f>INDEX(NationalTeams!B:B,MATCH(B5442,NationalTeams!C:C,0))</f>
        <v>88</v>
      </c>
      <c r="D5442" t="s">
        <v>1250</v>
      </c>
      <c r="E5442">
        <f>INDEX(TeamSports!B:B,MATCH(D5442,TeamSports!C:C,0))</f>
        <v>35</v>
      </c>
      <c r="F5442">
        <f>INDEX(RanksTable!Q:Q,MATCH(B5442,RanksTable!B:B,0))</f>
        <v>7</v>
      </c>
      <c r="H5442" t="str">
        <f t="shared" si="84"/>
        <v>INSERT INTO "TeamRanks" (team_id,team_sport_id,team_rank) VALUES (88,35,7);</v>
      </c>
    </row>
    <row r="5443" spans="2:8" x14ac:dyDescent="0.25">
      <c r="B5443" t="s">
        <v>333</v>
      </c>
      <c r="C5443">
        <f>INDEX(NationalTeams!B:B,MATCH(B5443,NationalTeams!C:C,0))</f>
        <v>89</v>
      </c>
      <c r="D5443" t="s">
        <v>1250</v>
      </c>
      <c r="E5443">
        <f>INDEX(TeamSports!B:B,MATCH(D5443,TeamSports!C:C,0))</f>
        <v>35</v>
      </c>
      <c r="F5443">
        <f>INDEX(RanksTable!Q:Q,MATCH(B5443,RanksTable!B:B,0))</f>
        <v>7</v>
      </c>
      <c r="H5443" t="str">
        <f t="shared" si="84"/>
        <v>INSERT INTO "TeamRanks" (team_id,team_sport_id,team_rank) VALUES (89,35,7);</v>
      </c>
    </row>
    <row r="5444" spans="2:8" x14ac:dyDescent="0.25">
      <c r="B5444" t="s">
        <v>397</v>
      </c>
      <c r="C5444">
        <f>INDEX(NationalTeams!B:B,MATCH(B5444,NationalTeams!C:C,0))</f>
        <v>90</v>
      </c>
      <c r="D5444" t="s">
        <v>1250</v>
      </c>
      <c r="E5444">
        <f>INDEX(TeamSports!B:B,MATCH(D5444,TeamSports!C:C,0))</f>
        <v>35</v>
      </c>
      <c r="F5444">
        <f>INDEX(RanksTable!Q:Q,MATCH(B5444,RanksTable!B:B,0))</f>
        <v>7</v>
      </c>
      <c r="H5444" t="str">
        <f t="shared" ref="H5444:H5507" si="85">_xlfn.CONCAT($H$1,$L$1,$C$1,$L$1," ",$J$1,$C$2,$N$1,$E$2,$N$1,$F$2,$K$1,$I$1,$J$1,C5444,$N$1,E5444,$N$1,F5444,$K$1,$O$1)</f>
        <v>INSERT INTO "TeamRanks" (team_id,team_sport_id,team_rank) VALUES (90,35,7);</v>
      </c>
    </row>
    <row r="5445" spans="2:8" x14ac:dyDescent="0.25">
      <c r="B5445" t="s">
        <v>469</v>
      </c>
      <c r="C5445">
        <f>INDEX(NationalTeams!B:B,MATCH(B5445,NationalTeams!C:C,0))</f>
        <v>91</v>
      </c>
      <c r="D5445" t="s">
        <v>1250</v>
      </c>
      <c r="E5445">
        <f>INDEX(TeamSports!B:B,MATCH(D5445,TeamSports!C:C,0))</f>
        <v>35</v>
      </c>
      <c r="F5445">
        <f>INDEX(RanksTable!Q:Q,MATCH(B5445,RanksTable!B:B,0))</f>
        <v>7</v>
      </c>
      <c r="H5445" t="str">
        <f t="shared" si="85"/>
        <v>INSERT INTO "TeamRanks" (team_id,team_sport_id,team_rank) VALUES (91,35,7);</v>
      </c>
    </row>
    <row r="5446" spans="2:8" x14ac:dyDescent="0.25">
      <c r="B5446" t="s">
        <v>512</v>
      </c>
      <c r="C5446">
        <f>INDEX(NationalTeams!B:B,MATCH(B5446,NationalTeams!C:C,0))</f>
        <v>92</v>
      </c>
      <c r="D5446" t="s">
        <v>1250</v>
      </c>
      <c r="E5446">
        <f>INDEX(TeamSports!B:B,MATCH(D5446,TeamSports!C:C,0))</f>
        <v>35</v>
      </c>
      <c r="F5446">
        <f>INDEX(RanksTable!Q:Q,MATCH(B5446,RanksTable!B:B,0))</f>
        <v>6</v>
      </c>
      <c r="H5446" t="str">
        <f t="shared" si="85"/>
        <v>INSERT INTO "TeamRanks" (team_id,team_sport_id,team_rank) VALUES (92,35,6);</v>
      </c>
    </row>
    <row r="5447" spans="2:8" x14ac:dyDescent="0.25">
      <c r="B5447" t="s">
        <v>458</v>
      </c>
      <c r="C5447">
        <f>INDEX(NationalTeams!B:B,MATCH(B5447,NationalTeams!C:C,0))</f>
        <v>93</v>
      </c>
      <c r="D5447" t="s">
        <v>1250</v>
      </c>
      <c r="E5447">
        <f>INDEX(TeamSports!B:B,MATCH(D5447,TeamSports!C:C,0))</f>
        <v>35</v>
      </c>
      <c r="F5447">
        <f>INDEX(RanksTable!Q:Q,MATCH(B5447,RanksTable!B:B,0))</f>
        <v>7</v>
      </c>
      <c r="H5447" t="str">
        <f t="shared" si="85"/>
        <v>INSERT INTO "TeamRanks" (team_id,team_sport_id,team_rank) VALUES (93,35,7);</v>
      </c>
    </row>
    <row r="5448" spans="2:8" x14ac:dyDescent="0.25">
      <c r="B5448" t="s">
        <v>444</v>
      </c>
      <c r="C5448">
        <f>INDEX(NationalTeams!B:B,MATCH(B5448,NationalTeams!C:C,0))</f>
        <v>94</v>
      </c>
      <c r="D5448" t="s">
        <v>1250</v>
      </c>
      <c r="E5448">
        <f>INDEX(TeamSports!B:B,MATCH(D5448,TeamSports!C:C,0))</f>
        <v>35</v>
      </c>
      <c r="F5448">
        <f>INDEX(RanksTable!Q:Q,MATCH(B5448,RanksTable!B:B,0))</f>
        <v>7</v>
      </c>
      <c r="H5448" t="str">
        <f t="shared" si="85"/>
        <v>INSERT INTO "TeamRanks" (team_id,team_sport_id,team_rank) VALUES (94,35,7);</v>
      </c>
    </row>
    <row r="5449" spans="2:8" x14ac:dyDescent="0.25">
      <c r="B5449" t="s">
        <v>493</v>
      </c>
      <c r="C5449">
        <f>INDEX(NationalTeams!B:B,MATCH(B5449,NationalTeams!C:C,0))</f>
        <v>95</v>
      </c>
      <c r="D5449" t="s">
        <v>1250</v>
      </c>
      <c r="E5449">
        <f>INDEX(TeamSports!B:B,MATCH(D5449,TeamSports!C:C,0))</f>
        <v>35</v>
      </c>
      <c r="F5449">
        <f>INDEX(RanksTable!Q:Q,MATCH(B5449,RanksTable!B:B,0))</f>
        <v>7</v>
      </c>
      <c r="H5449" t="str">
        <f t="shared" si="85"/>
        <v>INSERT INTO "TeamRanks" (team_id,team_sport_id,team_rank) VALUES (95,35,7);</v>
      </c>
    </row>
    <row r="5450" spans="2:8" x14ac:dyDescent="0.25">
      <c r="B5450" t="s">
        <v>431</v>
      </c>
      <c r="C5450">
        <f>INDEX(NationalTeams!B:B,MATCH(B5450,NationalTeams!C:C,0))</f>
        <v>96</v>
      </c>
      <c r="D5450" t="s">
        <v>1250</v>
      </c>
      <c r="E5450">
        <f>INDEX(TeamSports!B:B,MATCH(D5450,TeamSports!C:C,0))</f>
        <v>35</v>
      </c>
      <c r="F5450">
        <f>INDEX(RanksTable!Q:Q,MATCH(B5450,RanksTable!B:B,0))</f>
        <v>7</v>
      </c>
      <c r="H5450" t="str">
        <f t="shared" si="85"/>
        <v>INSERT INTO "TeamRanks" (team_id,team_sport_id,team_rank) VALUES (96,35,7);</v>
      </c>
    </row>
    <row r="5451" spans="2:8" x14ac:dyDescent="0.25">
      <c r="B5451" t="s">
        <v>427</v>
      </c>
      <c r="C5451">
        <f>INDEX(NationalTeams!B:B,MATCH(B5451,NationalTeams!C:C,0))</f>
        <v>97</v>
      </c>
      <c r="D5451" t="s">
        <v>1250</v>
      </c>
      <c r="E5451">
        <f>INDEX(TeamSports!B:B,MATCH(D5451,TeamSports!C:C,0))</f>
        <v>35</v>
      </c>
      <c r="F5451">
        <f>INDEX(RanksTable!Q:Q,MATCH(B5451,RanksTable!B:B,0))</f>
        <v>7</v>
      </c>
      <c r="H5451" t="str">
        <f t="shared" si="85"/>
        <v>INSERT INTO "TeamRanks" (team_id,team_sport_id,team_rank) VALUES (97,35,7);</v>
      </c>
    </row>
    <row r="5452" spans="2:8" x14ac:dyDescent="0.25">
      <c r="B5452" t="s">
        <v>513</v>
      </c>
      <c r="C5452">
        <f>INDEX(NationalTeams!B:B,MATCH(B5452,NationalTeams!C:C,0))</f>
        <v>98</v>
      </c>
      <c r="D5452" t="s">
        <v>1250</v>
      </c>
      <c r="E5452">
        <f>INDEX(TeamSports!B:B,MATCH(D5452,TeamSports!C:C,0))</f>
        <v>35</v>
      </c>
      <c r="F5452">
        <f>INDEX(RanksTable!Q:Q,MATCH(B5452,RanksTable!B:B,0))</f>
        <v>7</v>
      </c>
      <c r="H5452" t="str">
        <f t="shared" si="85"/>
        <v>INSERT INTO "TeamRanks" (team_id,team_sport_id,team_rank) VALUES (98,35,7);</v>
      </c>
    </row>
    <row r="5453" spans="2:8" x14ac:dyDescent="0.25">
      <c r="B5453" t="s">
        <v>503</v>
      </c>
      <c r="C5453">
        <f>INDEX(NationalTeams!B:B,MATCH(B5453,NationalTeams!C:C,0))</f>
        <v>99</v>
      </c>
      <c r="D5453" t="s">
        <v>1250</v>
      </c>
      <c r="E5453">
        <f>INDEX(TeamSports!B:B,MATCH(D5453,TeamSports!C:C,0))</f>
        <v>35</v>
      </c>
      <c r="F5453">
        <f>INDEX(RanksTable!Q:Q,MATCH(B5453,RanksTable!B:B,0))</f>
        <v>7</v>
      </c>
      <c r="H5453" t="str">
        <f t="shared" si="85"/>
        <v>INSERT INTO "TeamRanks" (team_id,team_sport_id,team_rank) VALUES (99,35,7);</v>
      </c>
    </row>
    <row r="5454" spans="2:8" x14ac:dyDescent="0.25">
      <c r="B5454" t="s">
        <v>519</v>
      </c>
      <c r="C5454">
        <f>INDEX(NationalTeams!B:B,MATCH(B5454,NationalTeams!C:C,0))</f>
        <v>100</v>
      </c>
      <c r="D5454" t="s">
        <v>1250</v>
      </c>
      <c r="E5454">
        <f>INDEX(TeamSports!B:B,MATCH(D5454,TeamSports!C:C,0))</f>
        <v>35</v>
      </c>
      <c r="F5454">
        <f>INDEX(RanksTable!Q:Q,MATCH(B5454,RanksTable!B:B,0))</f>
        <v>7</v>
      </c>
      <c r="H5454" t="str">
        <f t="shared" si="85"/>
        <v>INSERT INTO "TeamRanks" (team_id,team_sport_id,team_rank) VALUES (100,35,7);</v>
      </c>
    </row>
    <row r="5455" spans="2:8" x14ac:dyDescent="0.25">
      <c r="B5455" t="s">
        <v>410</v>
      </c>
      <c r="C5455">
        <f>INDEX(NationalTeams!B:B,MATCH(B5455,NationalTeams!C:C,0))</f>
        <v>101</v>
      </c>
      <c r="D5455" t="s">
        <v>1250</v>
      </c>
      <c r="E5455">
        <f>INDEX(TeamSports!B:B,MATCH(D5455,TeamSports!C:C,0))</f>
        <v>35</v>
      </c>
      <c r="F5455">
        <f>INDEX(RanksTable!Q:Q,MATCH(B5455,RanksTable!B:B,0))</f>
        <v>7</v>
      </c>
      <c r="H5455" t="str">
        <f t="shared" si="85"/>
        <v>INSERT INTO "TeamRanks" (team_id,team_sport_id,team_rank) VALUES (101,35,7);</v>
      </c>
    </row>
    <row r="5456" spans="2:8" x14ac:dyDescent="0.25">
      <c r="B5456" t="s">
        <v>486</v>
      </c>
      <c r="C5456">
        <f>INDEX(NationalTeams!B:B,MATCH(B5456,NationalTeams!C:C,0))</f>
        <v>102</v>
      </c>
      <c r="D5456" t="s">
        <v>1250</v>
      </c>
      <c r="E5456">
        <f>INDEX(TeamSports!B:B,MATCH(D5456,TeamSports!C:C,0))</f>
        <v>35</v>
      </c>
      <c r="F5456">
        <f>INDEX(RanksTable!Q:Q,MATCH(B5456,RanksTable!B:B,0))</f>
        <v>7</v>
      </c>
      <c r="H5456" t="str">
        <f t="shared" si="85"/>
        <v>INSERT INTO "TeamRanks" (team_id,team_sport_id,team_rank) VALUES (102,35,7);</v>
      </c>
    </row>
    <row r="5457" spans="2:8" x14ac:dyDescent="0.25">
      <c r="B5457" t="s">
        <v>526</v>
      </c>
      <c r="C5457">
        <f>INDEX(NationalTeams!B:B,MATCH(B5457,NationalTeams!C:C,0))</f>
        <v>103</v>
      </c>
      <c r="D5457" t="s">
        <v>1250</v>
      </c>
      <c r="E5457">
        <f>INDEX(TeamSports!B:B,MATCH(D5457,TeamSports!C:C,0))</f>
        <v>35</v>
      </c>
      <c r="F5457">
        <f>INDEX(RanksTable!Q:Q,MATCH(B5457,RanksTable!B:B,0))</f>
        <v>7</v>
      </c>
      <c r="H5457" t="str">
        <f t="shared" si="85"/>
        <v>INSERT INTO "TeamRanks" (team_id,team_sport_id,team_rank) VALUES (103,35,7);</v>
      </c>
    </row>
    <row r="5458" spans="2:8" x14ac:dyDescent="0.25">
      <c r="B5458" t="s">
        <v>470</v>
      </c>
      <c r="C5458">
        <f>INDEX(NationalTeams!B:B,MATCH(B5458,NationalTeams!C:C,0))</f>
        <v>104</v>
      </c>
      <c r="D5458" t="s">
        <v>1250</v>
      </c>
      <c r="E5458">
        <f>INDEX(TeamSports!B:B,MATCH(D5458,TeamSports!C:C,0))</f>
        <v>35</v>
      </c>
      <c r="F5458">
        <f>INDEX(RanksTable!Q:Q,MATCH(B5458,RanksTable!B:B,0))</f>
        <v>7</v>
      </c>
      <c r="H5458" t="str">
        <f t="shared" si="85"/>
        <v>INSERT INTO "TeamRanks" (team_id,team_sport_id,team_rank) VALUES (104,35,7);</v>
      </c>
    </row>
    <row r="5459" spans="2:8" x14ac:dyDescent="0.25">
      <c r="B5459" t="s">
        <v>461</v>
      </c>
      <c r="C5459">
        <f>INDEX(NationalTeams!B:B,MATCH(B5459,NationalTeams!C:C,0))</f>
        <v>105</v>
      </c>
      <c r="D5459" t="s">
        <v>1250</v>
      </c>
      <c r="E5459">
        <f>INDEX(TeamSports!B:B,MATCH(D5459,TeamSports!C:C,0))</f>
        <v>35</v>
      </c>
      <c r="F5459">
        <f>INDEX(RanksTable!Q:Q,MATCH(B5459,RanksTable!B:B,0))</f>
        <v>7</v>
      </c>
      <c r="H5459" t="str">
        <f t="shared" si="85"/>
        <v>INSERT INTO "TeamRanks" (team_id,team_sport_id,team_rank) VALUES (105,35,7);</v>
      </c>
    </row>
    <row r="5460" spans="2:8" x14ac:dyDescent="0.25">
      <c r="B5460" t="s">
        <v>418</v>
      </c>
      <c r="C5460">
        <f>INDEX(NationalTeams!B:B,MATCH(B5460,NationalTeams!C:C,0))</f>
        <v>106</v>
      </c>
      <c r="D5460" t="s">
        <v>1250</v>
      </c>
      <c r="E5460">
        <f>INDEX(TeamSports!B:B,MATCH(D5460,TeamSports!C:C,0))</f>
        <v>35</v>
      </c>
      <c r="F5460">
        <f>INDEX(RanksTable!Q:Q,MATCH(B5460,RanksTable!B:B,0))</f>
        <v>7</v>
      </c>
      <c r="H5460" t="str">
        <f t="shared" si="85"/>
        <v>INSERT INTO "TeamRanks" (team_id,team_sport_id,team_rank) VALUES (106,35,7);</v>
      </c>
    </row>
    <row r="5461" spans="2:8" x14ac:dyDescent="0.25">
      <c r="B5461" t="s">
        <v>417</v>
      </c>
      <c r="C5461">
        <f>INDEX(NationalTeams!B:B,MATCH(B5461,NationalTeams!C:C,0))</f>
        <v>107</v>
      </c>
      <c r="D5461" t="s">
        <v>1250</v>
      </c>
      <c r="E5461">
        <f>INDEX(TeamSports!B:B,MATCH(D5461,TeamSports!C:C,0))</f>
        <v>35</v>
      </c>
      <c r="F5461">
        <f>INDEX(RanksTable!Q:Q,MATCH(B5461,RanksTable!B:B,0))</f>
        <v>7</v>
      </c>
      <c r="H5461" t="str">
        <f t="shared" si="85"/>
        <v>INSERT INTO "TeamRanks" (team_id,team_sport_id,team_rank) VALUES (107,35,7);</v>
      </c>
    </row>
    <row r="5462" spans="2:8" x14ac:dyDescent="0.25">
      <c r="B5462" t="s">
        <v>421</v>
      </c>
      <c r="C5462">
        <f>INDEX(NationalTeams!B:B,MATCH(B5462,NationalTeams!C:C,0))</f>
        <v>108</v>
      </c>
      <c r="D5462" t="s">
        <v>1250</v>
      </c>
      <c r="E5462">
        <f>INDEX(TeamSports!B:B,MATCH(D5462,TeamSports!C:C,0))</f>
        <v>35</v>
      </c>
      <c r="F5462">
        <f>INDEX(RanksTable!Q:Q,MATCH(B5462,RanksTable!B:B,0))</f>
        <v>7</v>
      </c>
      <c r="H5462" t="str">
        <f t="shared" si="85"/>
        <v>INSERT INTO "TeamRanks" (team_id,team_sport_id,team_rank) VALUES (108,35,7);</v>
      </c>
    </row>
    <row r="5463" spans="2:8" x14ac:dyDescent="0.25">
      <c r="B5463" t="s">
        <v>530</v>
      </c>
      <c r="C5463">
        <f>INDEX(NationalTeams!B:B,MATCH(B5463,NationalTeams!C:C,0))</f>
        <v>109</v>
      </c>
      <c r="D5463" t="s">
        <v>1250</v>
      </c>
      <c r="E5463">
        <f>INDEX(TeamSports!B:B,MATCH(D5463,TeamSports!C:C,0))</f>
        <v>35</v>
      </c>
      <c r="F5463">
        <f>INDEX(RanksTable!Q:Q,MATCH(B5463,RanksTable!B:B,0))</f>
        <v>7</v>
      </c>
      <c r="H5463" t="str">
        <f t="shared" si="85"/>
        <v>INSERT INTO "TeamRanks" (team_id,team_sport_id,team_rank) VALUES (109,35,7);</v>
      </c>
    </row>
    <row r="5464" spans="2:8" x14ac:dyDescent="0.25">
      <c r="B5464" t="s">
        <v>488</v>
      </c>
      <c r="C5464">
        <f>INDEX(NationalTeams!B:B,MATCH(B5464,NationalTeams!C:C,0))</f>
        <v>110</v>
      </c>
      <c r="D5464" t="s">
        <v>1250</v>
      </c>
      <c r="E5464">
        <f>INDEX(TeamSports!B:B,MATCH(D5464,TeamSports!C:C,0))</f>
        <v>35</v>
      </c>
      <c r="F5464">
        <f>INDEX(RanksTable!Q:Q,MATCH(B5464,RanksTable!B:B,0))</f>
        <v>7</v>
      </c>
      <c r="H5464" t="str">
        <f t="shared" si="85"/>
        <v>INSERT INTO "TeamRanks" (team_id,team_sport_id,team_rank) VALUES (110,35,7);</v>
      </c>
    </row>
    <row r="5465" spans="2:8" x14ac:dyDescent="0.25">
      <c r="B5465" t="s">
        <v>352</v>
      </c>
      <c r="C5465">
        <f>INDEX(NationalTeams!B:B,MATCH(B5465,NationalTeams!C:C,0))</f>
        <v>111</v>
      </c>
      <c r="D5465" t="s">
        <v>1250</v>
      </c>
      <c r="E5465">
        <f>INDEX(TeamSports!B:B,MATCH(D5465,TeamSports!C:C,0))</f>
        <v>35</v>
      </c>
      <c r="F5465">
        <f>INDEX(RanksTable!Q:Q,MATCH(B5465,RanksTable!B:B,0))</f>
        <v>7</v>
      </c>
      <c r="H5465" t="str">
        <f t="shared" si="85"/>
        <v>INSERT INTO "TeamRanks" (team_id,team_sport_id,team_rank) VALUES (111,35,7);</v>
      </c>
    </row>
    <row r="5466" spans="2:8" x14ac:dyDescent="0.25">
      <c r="B5466" t="s">
        <v>422</v>
      </c>
      <c r="C5466">
        <f>INDEX(NationalTeams!B:B,MATCH(B5466,NationalTeams!C:C,0))</f>
        <v>112</v>
      </c>
      <c r="D5466" t="s">
        <v>1250</v>
      </c>
      <c r="E5466">
        <f>INDEX(TeamSports!B:B,MATCH(D5466,TeamSports!C:C,0))</f>
        <v>35</v>
      </c>
      <c r="F5466">
        <f>INDEX(RanksTable!Q:Q,MATCH(B5466,RanksTable!B:B,0))</f>
        <v>7</v>
      </c>
      <c r="H5466" t="str">
        <f t="shared" si="85"/>
        <v>INSERT INTO "TeamRanks" (team_id,team_sport_id,team_rank) VALUES (112,35,7);</v>
      </c>
    </row>
    <row r="5467" spans="2:8" x14ac:dyDescent="0.25">
      <c r="B5467" t="s">
        <v>451</v>
      </c>
      <c r="C5467">
        <f>INDEX(NationalTeams!B:B,MATCH(B5467,NationalTeams!C:C,0))</f>
        <v>113</v>
      </c>
      <c r="D5467" t="s">
        <v>1250</v>
      </c>
      <c r="E5467">
        <f>INDEX(TeamSports!B:B,MATCH(D5467,TeamSports!C:C,0))</f>
        <v>35</v>
      </c>
      <c r="F5467">
        <f>INDEX(RanksTable!Q:Q,MATCH(B5467,RanksTable!B:B,0))</f>
        <v>7</v>
      </c>
      <c r="H5467" t="str">
        <f t="shared" si="85"/>
        <v>INSERT INTO "TeamRanks" (team_id,team_sport_id,team_rank) VALUES (113,35,7);</v>
      </c>
    </row>
    <row r="5468" spans="2:8" x14ac:dyDescent="0.25">
      <c r="B5468" t="s">
        <v>430</v>
      </c>
      <c r="C5468">
        <f>INDEX(NationalTeams!B:B,MATCH(B5468,NationalTeams!C:C,0))</f>
        <v>114</v>
      </c>
      <c r="D5468" t="s">
        <v>1250</v>
      </c>
      <c r="E5468">
        <f>INDEX(TeamSports!B:B,MATCH(D5468,TeamSports!C:C,0))</f>
        <v>35</v>
      </c>
      <c r="F5468">
        <f>INDEX(RanksTable!Q:Q,MATCH(B5468,RanksTable!B:B,0))</f>
        <v>7</v>
      </c>
      <c r="H5468" t="str">
        <f t="shared" si="85"/>
        <v>INSERT INTO "TeamRanks" (team_id,team_sport_id,team_rank) VALUES (114,35,7);</v>
      </c>
    </row>
    <row r="5469" spans="2:8" x14ac:dyDescent="0.25">
      <c r="B5469" t="s">
        <v>381</v>
      </c>
      <c r="C5469">
        <f>INDEX(NationalTeams!B:B,MATCH(B5469,NationalTeams!C:C,0))</f>
        <v>115</v>
      </c>
      <c r="D5469" t="s">
        <v>1250</v>
      </c>
      <c r="E5469">
        <f>INDEX(TeamSports!B:B,MATCH(D5469,TeamSports!C:C,0))</f>
        <v>35</v>
      </c>
      <c r="F5469">
        <f>INDEX(RanksTable!Q:Q,MATCH(B5469,RanksTable!B:B,0))</f>
        <v>7</v>
      </c>
      <c r="H5469" t="str">
        <f t="shared" si="85"/>
        <v>INSERT INTO "TeamRanks" (team_id,team_sport_id,team_rank) VALUES (115,35,7);</v>
      </c>
    </row>
    <row r="5470" spans="2:8" x14ac:dyDescent="0.25">
      <c r="B5470" t="s">
        <v>434</v>
      </c>
      <c r="C5470">
        <f>INDEX(NationalTeams!B:B,MATCH(B5470,NationalTeams!C:C,0))</f>
        <v>116</v>
      </c>
      <c r="D5470" t="s">
        <v>1250</v>
      </c>
      <c r="E5470">
        <f>INDEX(TeamSports!B:B,MATCH(D5470,TeamSports!C:C,0))</f>
        <v>35</v>
      </c>
      <c r="F5470">
        <f>INDEX(RanksTable!Q:Q,MATCH(B5470,RanksTable!B:B,0))</f>
        <v>7</v>
      </c>
      <c r="H5470" t="str">
        <f t="shared" si="85"/>
        <v>INSERT INTO "TeamRanks" (team_id,team_sport_id,team_rank) VALUES (116,35,7);</v>
      </c>
    </row>
    <row r="5471" spans="2:8" x14ac:dyDescent="0.25">
      <c r="B5471" t="s">
        <v>475</v>
      </c>
      <c r="C5471">
        <f>INDEX(NationalTeams!B:B,MATCH(B5471,NationalTeams!C:C,0))</f>
        <v>117</v>
      </c>
      <c r="D5471" t="s">
        <v>1250</v>
      </c>
      <c r="E5471">
        <f>INDEX(TeamSports!B:B,MATCH(D5471,TeamSports!C:C,0))</f>
        <v>35</v>
      </c>
      <c r="F5471">
        <f>INDEX(RanksTable!Q:Q,MATCH(B5471,RanksTable!B:B,0))</f>
        <v>7</v>
      </c>
      <c r="H5471" t="str">
        <f t="shared" si="85"/>
        <v>INSERT INTO "TeamRanks" (team_id,team_sport_id,team_rank) VALUES (117,35,7);</v>
      </c>
    </row>
    <row r="5472" spans="2:8" x14ac:dyDescent="0.25">
      <c r="B5472" t="s">
        <v>528</v>
      </c>
      <c r="C5472">
        <f>INDEX(NationalTeams!B:B,MATCH(B5472,NationalTeams!C:C,0))</f>
        <v>118</v>
      </c>
      <c r="D5472" t="s">
        <v>1250</v>
      </c>
      <c r="E5472">
        <f>INDEX(TeamSports!B:B,MATCH(D5472,TeamSports!C:C,0))</f>
        <v>35</v>
      </c>
      <c r="F5472">
        <f>INDEX(RanksTable!Q:Q,MATCH(B5472,RanksTable!B:B,0))</f>
        <v>7</v>
      </c>
      <c r="H5472" t="str">
        <f t="shared" si="85"/>
        <v>INSERT INTO "TeamRanks" (team_id,team_sport_id,team_rank) VALUES (118,35,7);</v>
      </c>
    </row>
    <row r="5473" spans="2:8" x14ac:dyDescent="0.25">
      <c r="B5473" t="s">
        <v>436</v>
      </c>
      <c r="C5473">
        <f>INDEX(NationalTeams!B:B,MATCH(B5473,NationalTeams!C:C,0))</f>
        <v>119</v>
      </c>
      <c r="D5473" t="s">
        <v>1250</v>
      </c>
      <c r="E5473">
        <f>INDEX(TeamSports!B:B,MATCH(D5473,TeamSports!C:C,0))</f>
        <v>35</v>
      </c>
      <c r="F5473">
        <f>INDEX(RanksTable!Q:Q,MATCH(B5473,RanksTable!B:B,0))</f>
        <v>7</v>
      </c>
      <c r="H5473" t="str">
        <f t="shared" si="85"/>
        <v>INSERT INTO "TeamRanks" (team_id,team_sport_id,team_rank) VALUES (119,35,7);</v>
      </c>
    </row>
    <row r="5474" spans="2:8" x14ac:dyDescent="0.25">
      <c r="B5474" t="s">
        <v>455</v>
      </c>
      <c r="C5474">
        <f>INDEX(NationalTeams!B:B,MATCH(B5474,NationalTeams!C:C,0))</f>
        <v>120</v>
      </c>
      <c r="D5474" t="s">
        <v>1250</v>
      </c>
      <c r="E5474">
        <f>INDEX(TeamSports!B:B,MATCH(D5474,TeamSports!C:C,0))</f>
        <v>35</v>
      </c>
      <c r="F5474">
        <f>INDEX(RanksTable!Q:Q,MATCH(B5474,RanksTable!B:B,0))</f>
        <v>7</v>
      </c>
      <c r="H5474" t="str">
        <f t="shared" si="85"/>
        <v>INSERT INTO "TeamRanks" (team_id,team_sport_id,team_rank) VALUES (120,35,7);</v>
      </c>
    </row>
    <row r="5475" spans="2:8" x14ac:dyDescent="0.25">
      <c r="B5475" t="s">
        <v>345</v>
      </c>
      <c r="C5475">
        <f>INDEX(NationalTeams!B:B,MATCH(B5475,NationalTeams!C:C,0))</f>
        <v>121</v>
      </c>
      <c r="D5475" t="s">
        <v>1250</v>
      </c>
      <c r="E5475">
        <f>INDEX(TeamSports!B:B,MATCH(D5475,TeamSports!C:C,0))</f>
        <v>35</v>
      </c>
      <c r="F5475">
        <f>INDEX(RanksTable!Q:Q,MATCH(B5475,RanksTable!B:B,0))</f>
        <v>7</v>
      </c>
      <c r="H5475" t="str">
        <f t="shared" si="85"/>
        <v>INSERT INTO "TeamRanks" (team_id,team_sport_id,team_rank) VALUES (121,35,7);</v>
      </c>
    </row>
    <row r="5476" spans="2:8" x14ac:dyDescent="0.25">
      <c r="B5476" t="s">
        <v>532</v>
      </c>
      <c r="C5476">
        <f>INDEX(NationalTeams!B:B,MATCH(B5476,NationalTeams!C:C,0))</f>
        <v>122</v>
      </c>
      <c r="D5476" t="s">
        <v>1250</v>
      </c>
      <c r="E5476">
        <f>INDEX(TeamSports!B:B,MATCH(D5476,TeamSports!C:C,0))</f>
        <v>35</v>
      </c>
      <c r="F5476">
        <f>INDEX(RanksTable!Q:Q,MATCH(B5476,RanksTable!B:B,0))</f>
        <v>7</v>
      </c>
      <c r="H5476" t="str">
        <f t="shared" si="85"/>
        <v>INSERT INTO "TeamRanks" (team_id,team_sport_id,team_rank) VALUES (122,35,7);</v>
      </c>
    </row>
    <row r="5477" spans="2:8" x14ac:dyDescent="0.25">
      <c r="B5477" t="s">
        <v>468</v>
      </c>
      <c r="C5477">
        <f>INDEX(NationalTeams!B:B,MATCH(B5477,NationalTeams!C:C,0))</f>
        <v>123</v>
      </c>
      <c r="D5477" t="s">
        <v>1250</v>
      </c>
      <c r="E5477">
        <f>INDEX(TeamSports!B:B,MATCH(D5477,TeamSports!C:C,0))</f>
        <v>35</v>
      </c>
      <c r="F5477">
        <f>INDEX(RanksTable!Q:Q,MATCH(B5477,RanksTable!B:B,0))</f>
        <v>7</v>
      </c>
      <c r="H5477" t="str">
        <f t="shared" si="85"/>
        <v>INSERT INTO "TeamRanks" (team_id,team_sport_id,team_rank) VALUES (123,35,7);</v>
      </c>
    </row>
    <row r="5478" spans="2:8" x14ac:dyDescent="0.25">
      <c r="B5478" t="s">
        <v>347</v>
      </c>
      <c r="C5478">
        <f>INDEX(NationalTeams!B:B,MATCH(B5478,NationalTeams!C:C,0))</f>
        <v>124</v>
      </c>
      <c r="D5478" t="s">
        <v>1250</v>
      </c>
      <c r="E5478">
        <f>INDEX(TeamSports!B:B,MATCH(D5478,TeamSports!C:C,0))</f>
        <v>35</v>
      </c>
      <c r="F5478">
        <f>INDEX(RanksTable!Q:Q,MATCH(B5478,RanksTable!B:B,0))</f>
        <v>7</v>
      </c>
      <c r="H5478" t="str">
        <f t="shared" si="85"/>
        <v>INSERT INTO "TeamRanks" (team_id,team_sport_id,team_rank) VALUES (124,35,7);</v>
      </c>
    </row>
    <row r="5479" spans="2:8" x14ac:dyDescent="0.25">
      <c r="B5479" t="s">
        <v>390</v>
      </c>
      <c r="C5479">
        <f>INDEX(NationalTeams!B:B,MATCH(B5479,NationalTeams!C:C,0))</f>
        <v>125</v>
      </c>
      <c r="D5479" t="s">
        <v>1250</v>
      </c>
      <c r="E5479">
        <f>INDEX(TeamSports!B:B,MATCH(D5479,TeamSports!C:C,0))</f>
        <v>35</v>
      </c>
      <c r="F5479">
        <f>INDEX(RanksTable!Q:Q,MATCH(B5479,RanksTable!B:B,0))</f>
        <v>7</v>
      </c>
      <c r="H5479" t="str">
        <f t="shared" si="85"/>
        <v>INSERT INTO "TeamRanks" (team_id,team_sport_id,team_rank) VALUES (125,35,7);</v>
      </c>
    </row>
    <row r="5480" spans="2:8" x14ac:dyDescent="0.25">
      <c r="B5480" t="s">
        <v>540</v>
      </c>
      <c r="C5480">
        <f>INDEX(NationalTeams!B:B,MATCH(B5480,NationalTeams!C:C,0))</f>
        <v>126</v>
      </c>
      <c r="D5480" t="s">
        <v>1250</v>
      </c>
      <c r="E5480">
        <f>INDEX(TeamSports!B:B,MATCH(D5480,TeamSports!C:C,0))</f>
        <v>35</v>
      </c>
      <c r="F5480">
        <f>INDEX(RanksTable!Q:Q,MATCH(B5480,RanksTable!B:B,0))</f>
        <v>7</v>
      </c>
      <c r="H5480" t="str">
        <f t="shared" si="85"/>
        <v>INSERT INTO "TeamRanks" (team_id,team_sport_id,team_rank) VALUES (126,35,7);</v>
      </c>
    </row>
    <row r="5481" spans="2:8" x14ac:dyDescent="0.25">
      <c r="B5481" t="s">
        <v>527</v>
      </c>
      <c r="C5481">
        <f>INDEX(NationalTeams!B:B,MATCH(B5481,NationalTeams!C:C,0))</f>
        <v>127</v>
      </c>
      <c r="D5481" t="s">
        <v>1250</v>
      </c>
      <c r="E5481">
        <f>INDEX(TeamSports!B:B,MATCH(D5481,TeamSports!C:C,0))</f>
        <v>35</v>
      </c>
      <c r="F5481">
        <f>INDEX(RanksTable!Q:Q,MATCH(B5481,RanksTable!B:B,0))</f>
        <v>7</v>
      </c>
      <c r="H5481" t="str">
        <f t="shared" si="85"/>
        <v>INSERT INTO "TeamRanks" (team_id,team_sport_id,team_rank) VALUES (127,35,7);</v>
      </c>
    </row>
    <row r="5482" spans="2:8" x14ac:dyDescent="0.25">
      <c r="B5482" t="s">
        <v>523</v>
      </c>
      <c r="C5482">
        <f>INDEX(NationalTeams!B:B,MATCH(B5482,NationalTeams!C:C,0))</f>
        <v>128</v>
      </c>
      <c r="D5482" t="s">
        <v>1250</v>
      </c>
      <c r="E5482">
        <f>INDEX(TeamSports!B:B,MATCH(D5482,TeamSports!C:C,0))</f>
        <v>35</v>
      </c>
      <c r="F5482">
        <f>INDEX(RanksTable!Q:Q,MATCH(B5482,RanksTable!B:B,0))</f>
        <v>7</v>
      </c>
      <c r="H5482" t="str">
        <f t="shared" si="85"/>
        <v>INSERT INTO "TeamRanks" (team_id,team_sport_id,team_rank) VALUES (128,35,7);</v>
      </c>
    </row>
    <row r="5483" spans="2:8" x14ac:dyDescent="0.25">
      <c r="B5483" t="s">
        <v>484</v>
      </c>
      <c r="C5483">
        <f>INDEX(NationalTeams!B:B,MATCH(B5483,NationalTeams!C:C,0))</f>
        <v>129</v>
      </c>
      <c r="D5483" t="s">
        <v>1250</v>
      </c>
      <c r="E5483">
        <f>INDEX(TeamSports!B:B,MATCH(D5483,TeamSports!C:C,0))</f>
        <v>35</v>
      </c>
      <c r="F5483">
        <f>INDEX(RanksTable!Q:Q,MATCH(B5483,RanksTable!B:B,0))</f>
        <v>7</v>
      </c>
      <c r="H5483" t="str">
        <f t="shared" si="85"/>
        <v>INSERT INTO "TeamRanks" (team_id,team_sport_id,team_rank) VALUES (129,35,7);</v>
      </c>
    </row>
    <row r="5484" spans="2:8" x14ac:dyDescent="0.25">
      <c r="B5484" t="s">
        <v>522</v>
      </c>
      <c r="C5484">
        <f>INDEX(NationalTeams!B:B,MATCH(B5484,NationalTeams!C:C,0))</f>
        <v>130</v>
      </c>
      <c r="D5484" t="s">
        <v>1250</v>
      </c>
      <c r="E5484">
        <f>INDEX(TeamSports!B:B,MATCH(D5484,TeamSports!C:C,0))</f>
        <v>35</v>
      </c>
      <c r="F5484">
        <f>INDEX(RanksTable!Q:Q,MATCH(B5484,RanksTable!B:B,0))</f>
        <v>7</v>
      </c>
      <c r="H5484" t="str">
        <f t="shared" si="85"/>
        <v>INSERT INTO "TeamRanks" (team_id,team_sport_id,team_rank) VALUES (130,35,7);</v>
      </c>
    </row>
    <row r="5485" spans="2:8" x14ac:dyDescent="0.25">
      <c r="B5485" t="s">
        <v>386</v>
      </c>
      <c r="C5485">
        <f>INDEX(NationalTeams!B:B,MATCH(B5485,NationalTeams!C:C,0))</f>
        <v>131</v>
      </c>
      <c r="D5485" t="s">
        <v>1250</v>
      </c>
      <c r="E5485">
        <f>INDEX(TeamSports!B:B,MATCH(D5485,TeamSports!C:C,0))</f>
        <v>35</v>
      </c>
      <c r="F5485">
        <f>INDEX(RanksTable!Q:Q,MATCH(B5485,RanksTable!B:B,0))</f>
        <v>7</v>
      </c>
      <c r="H5485" t="str">
        <f t="shared" si="85"/>
        <v>INSERT INTO "TeamRanks" (team_id,team_sport_id,team_rank) VALUES (131,35,7);</v>
      </c>
    </row>
    <row r="5486" spans="2:8" x14ac:dyDescent="0.25">
      <c r="B5486" t="s">
        <v>463</v>
      </c>
      <c r="C5486">
        <f>INDEX(NationalTeams!B:B,MATCH(B5486,NationalTeams!C:C,0))</f>
        <v>132</v>
      </c>
      <c r="D5486" t="s">
        <v>1250</v>
      </c>
      <c r="E5486">
        <f>INDEX(TeamSports!B:B,MATCH(D5486,TeamSports!C:C,0))</f>
        <v>35</v>
      </c>
      <c r="F5486">
        <f>INDEX(RanksTable!Q:Q,MATCH(B5486,RanksTable!B:B,0))</f>
        <v>7</v>
      </c>
      <c r="H5486" t="str">
        <f t="shared" si="85"/>
        <v>INSERT INTO "TeamRanks" (team_id,team_sport_id,team_rank) VALUES (132,35,7);</v>
      </c>
    </row>
    <row r="5487" spans="2:8" x14ac:dyDescent="0.25">
      <c r="B5487" t="s">
        <v>339</v>
      </c>
      <c r="C5487">
        <f>INDEX(NationalTeams!B:B,MATCH(B5487,NationalTeams!C:C,0))</f>
        <v>133</v>
      </c>
      <c r="D5487" t="s">
        <v>1250</v>
      </c>
      <c r="E5487">
        <f>INDEX(TeamSports!B:B,MATCH(D5487,TeamSports!C:C,0))</f>
        <v>35</v>
      </c>
      <c r="F5487">
        <f>INDEX(RanksTable!Q:Q,MATCH(B5487,RanksTable!B:B,0))</f>
        <v>7</v>
      </c>
      <c r="H5487" t="str">
        <f t="shared" si="85"/>
        <v>INSERT INTO "TeamRanks" (team_id,team_sport_id,team_rank) VALUES (133,35,7);</v>
      </c>
    </row>
    <row r="5488" spans="2:8" x14ac:dyDescent="0.25">
      <c r="B5488" t="s">
        <v>464</v>
      </c>
      <c r="C5488">
        <f>INDEX(NationalTeams!B:B,MATCH(B5488,NationalTeams!C:C,0))</f>
        <v>134</v>
      </c>
      <c r="D5488" t="s">
        <v>1250</v>
      </c>
      <c r="E5488">
        <f>INDEX(TeamSports!B:B,MATCH(D5488,TeamSports!C:C,0))</f>
        <v>35</v>
      </c>
      <c r="F5488">
        <f>INDEX(RanksTable!Q:Q,MATCH(B5488,RanksTable!B:B,0))</f>
        <v>7</v>
      </c>
      <c r="H5488" t="str">
        <f t="shared" si="85"/>
        <v>INSERT INTO "TeamRanks" (team_id,team_sport_id,team_rank) VALUES (134,35,7);</v>
      </c>
    </row>
    <row r="5489" spans="2:8" x14ac:dyDescent="0.25">
      <c r="B5489" t="s">
        <v>379</v>
      </c>
      <c r="C5489">
        <f>INDEX(NationalTeams!B:B,MATCH(B5489,NationalTeams!C:C,0))</f>
        <v>135</v>
      </c>
      <c r="D5489" t="s">
        <v>1250</v>
      </c>
      <c r="E5489">
        <f>INDEX(TeamSports!B:B,MATCH(D5489,TeamSports!C:C,0))</f>
        <v>35</v>
      </c>
      <c r="F5489">
        <f>INDEX(RanksTable!Q:Q,MATCH(B5489,RanksTable!B:B,0))</f>
        <v>7</v>
      </c>
      <c r="H5489" t="str">
        <f t="shared" si="85"/>
        <v>INSERT INTO "TeamRanks" (team_id,team_sport_id,team_rank) VALUES (135,35,7);</v>
      </c>
    </row>
    <row r="5490" spans="2:8" x14ac:dyDescent="0.25">
      <c r="B5490" t="s">
        <v>539</v>
      </c>
      <c r="C5490">
        <f>INDEX(NationalTeams!B:B,MATCH(B5490,NationalTeams!C:C,0))</f>
        <v>136</v>
      </c>
      <c r="D5490" t="s">
        <v>1250</v>
      </c>
      <c r="E5490">
        <f>INDEX(TeamSports!B:B,MATCH(D5490,TeamSports!C:C,0))</f>
        <v>35</v>
      </c>
      <c r="F5490">
        <f>INDEX(RanksTable!Q:Q,MATCH(B5490,RanksTable!B:B,0))</f>
        <v>7</v>
      </c>
      <c r="H5490" t="str">
        <f t="shared" si="85"/>
        <v>INSERT INTO "TeamRanks" (team_id,team_sport_id,team_rank) VALUES (136,35,7);</v>
      </c>
    </row>
    <row r="5491" spans="2:8" x14ac:dyDescent="0.25">
      <c r="B5491" t="s">
        <v>342</v>
      </c>
      <c r="C5491">
        <f>INDEX(NationalTeams!B:B,MATCH(B5491,NationalTeams!C:C,0))</f>
        <v>137</v>
      </c>
      <c r="D5491" t="s">
        <v>1250</v>
      </c>
      <c r="E5491">
        <f>INDEX(TeamSports!B:B,MATCH(D5491,TeamSports!C:C,0))</f>
        <v>35</v>
      </c>
      <c r="F5491">
        <f>INDEX(RanksTable!Q:Q,MATCH(B5491,RanksTable!B:B,0))</f>
        <v>7</v>
      </c>
      <c r="H5491" t="str">
        <f t="shared" si="85"/>
        <v>INSERT INTO "TeamRanks" (team_id,team_sport_id,team_rank) VALUES (137,35,7);</v>
      </c>
    </row>
    <row r="5492" spans="2:8" x14ac:dyDescent="0.25">
      <c r="B5492" t="s">
        <v>343</v>
      </c>
      <c r="C5492">
        <f>INDEX(NationalTeams!B:B,MATCH(B5492,NationalTeams!C:C,0))</f>
        <v>138</v>
      </c>
      <c r="D5492" t="s">
        <v>1250</v>
      </c>
      <c r="E5492">
        <f>INDEX(TeamSports!B:B,MATCH(D5492,TeamSports!C:C,0))</f>
        <v>35</v>
      </c>
      <c r="F5492">
        <f>INDEX(RanksTable!Q:Q,MATCH(B5492,RanksTable!B:B,0))</f>
        <v>7</v>
      </c>
      <c r="H5492" t="str">
        <f t="shared" si="85"/>
        <v>INSERT INTO "TeamRanks" (team_id,team_sport_id,team_rank) VALUES (138,35,7);</v>
      </c>
    </row>
    <row r="5493" spans="2:8" x14ac:dyDescent="0.25">
      <c r="B5493" t="s">
        <v>360</v>
      </c>
      <c r="C5493">
        <f>INDEX(NationalTeams!B:B,MATCH(B5493,NationalTeams!C:C,0))</f>
        <v>139</v>
      </c>
      <c r="D5493" t="s">
        <v>1250</v>
      </c>
      <c r="E5493">
        <f>INDEX(TeamSports!B:B,MATCH(D5493,TeamSports!C:C,0))</f>
        <v>35</v>
      </c>
      <c r="F5493">
        <f>INDEX(RanksTable!Q:Q,MATCH(B5493,RanksTable!B:B,0))</f>
        <v>7</v>
      </c>
      <c r="H5493" t="str">
        <f t="shared" si="85"/>
        <v>INSERT INTO "TeamRanks" (team_id,team_sport_id,team_rank) VALUES (139,35,7);</v>
      </c>
    </row>
    <row r="5494" spans="2:8" x14ac:dyDescent="0.25">
      <c r="B5494" t="s">
        <v>378</v>
      </c>
      <c r="C5494">
        <f>INDEX(NationalTeams!B:B,MATCH(B5494,NationalTeams!C:C,0))</f>
        <v>140</v>
      </c>
      <c r="D5494" t="s">
        <v>1250</v>
      </c>
      <c r="E5494">
        <f>INDEX(TeamSports!B:B,MATCH(D5494,TeamSports!C:C,0))</f>
        <v>35</v>
      </c>
      <c r="F5494">
        <f>INDEX(RanksTable!Q:Q,MATCH(B5494,RanksTable!B:B,0))</f>
        <v>7</v>
      </c>
      <c r="H5494" t="str">
        <f t="shared" si="85"/>
        <v>INSERT INTO "TeamRanks" (team_id,team_sport_id,team_rank) VALUES (140,35,7);</v>
      </c>
    </row>
    <row r="5495" spans="2:8" x14ac:dyDescent="0.25">
      <c r="B5495" t="s">
        <v>456</v>
      </c>
      <c r="C5495">
        <f>INDEX(NationalTeams!B:B,MATCH(B5495,NationalTeams!C:C,0))</f>
        <v>141</v>
      </c>
      <c r="D5495" t="s">
        <v>1250</v>
      </c>
      <c r="E5495">
        <f>INDEX(TeamSports!B:B,MATCH(D5495,TeamSports!C:C,0))</f>
        <v>35</v>
      </c>
      <c r="F5495">
        <f>INDEX(RanksTable!Q:Q,MATCH(B5495,RanksTable!B:B,0))</f>
        <v>7</v>
      </c>
      <c r="H5495" t="str">
        <f t="shared" si="85"/>
        <v>INSERT INTO "TeamRanks" (team_id,team_sport_id,team_rank) VALUES (141,35,7);</v>
      </c>
    </row>
    <row r="5496" spans="2:8" x14ac:dyDescent="0.25">
      <c r="B5496" t="s">
        <v>537</v>
      </c>
      <c r="C5496">
        <f>INDEX(NationalTeams!B:B,MATCH(B5496,NationalTeams!C:C,0))</f>
        <v>142</v>
      </c>
      <c r="D5496" t="s">
        <v>1250</v>
      </c>
      <c r="E5496">
        <f>INDEX(TeamSports!B:B,MATCH(D5496,TeamSports!C:C,0))</f>
        <v>35</v>
      </c>
      <c r="F5496">
        <f>INDEX(RanksTable!Q:Q,MATCH(B5496,RanksTable!B:B,0))</f>
        <v>7</v>
      </c>
      <c r="H5496" t="str">
        <f t="shared" si="85"/>
        <v>INSERT INTO "TeamRanks" (team_id,team_sport_id,team_rank) VALUES (142,35,7);</v>
      </c>
    </row>
    <row r="5497" spans="2:8" x14ac:dyDescent="0.25">
      <c r="B5497" t="s">
        <v>533</v>
      </c>
      <c r="C5497">
        <f>INDEX(NationalTeams!B:B,MATCH(B5497,NationalTeams!C:C,0))</f>
        <v>143</v>
      </c>
      <c r="D5497" t="s">
        <v>1250</v>
      </c>
      <c r="E5497">
        <f>INDEX(TeamSports!B:B,MATCH(D5497,TeamSports!C:C,0))</f>
        <v>35</v>
      </c>
      <c r="F5497">
        <f>INDEX(RanksTable!Q:Q,MATCH(B5497,RanksTable!B:B,0))</f>
        <v>7</v>
      </c>
      <c r="H5497" t="str">
        <f t="shared" si="85"/>
        <v>INSERT INTO "TeamRanks" (team_id,team_sport_id,team_rank) VALUES (143,35,7);</v>
      </c>
    </row>
    <row r="5498" spans="2:8" x14ac:dyDescent="0.25">
      <c r="B5498" t="s">
        <v>460</v>
      </c>
      <c r="C5498">
        <f>INDEX(NationalTeams!B:B,MATCH(B5498,NationalTeams!C:C,0))</f>
        <v>144</v>
      </c>
      <c r="D5498" t="s">
        <v>1250</v>
      </c>
      <c r="E5498">
        <f>INDEX(TeamSports!B:B,MATCH(D5498,TeamSports!C:C,0))</f>
        <v>35</v>
      </c>
      <c r="F5498">
        <f>INDEX(RanksTable!Q:Q,MATCH(B5498,RanksTable!B:B,0))</f>
        <v>7</v>
      </c>
      <c r="H5498" t="str">
        <f t="shared" si="85"/>
        <v>INSERT INTO "TeamRanks" (team_id,team_sport_id,team_rank) VALUES (144,35,7);</v>
      </c>
    </row>
    <row r="5499" spans="2:8" x14ac:dyDescent="0.25">
      <c r="B5499" t="s">
        <v>521</v>
      </c>
      <c r="C5499">
        <f>INDEX(NationalTeams!B:B,MATCH(B5499,NationalTeams!C:C,0))</f>
        <v>145</v>
      </c>
      <c r="D5499" t="s">
        <v>1250</v>
      </c>
      <c r="E5499">
        <f>INDEX(TeamSports!B:B,MATCH(D5499,TeamSports!C:C,0))</f>
        <v>35</v>
      </c>
      <c r="F5499">
        <f>INDEX(RanksTable!Q:Q,MATCH(B5499,RanksTable!B:B,0))</f>
        <v>7</v>
      </c>
      <c r="H5499" t="str">
        <f t="shared" si="85"/>
        <v>INSERT INTO "TeamRanks" (team_id,team_sport_id,team_rank) VALUES (145,35,7);</v>
      </c>
    </row>
    <row r="5500" spans="2:8" x14ac:dyDescent="0.25">
      <c r="B5500" t="s">
        <v>416</v>
      </c>
      <c r="C5500">
        <f>INDEX(NationalTeams!B:B,MATCH(B5500,NationalTeams!C:C,0))</f>
        <v>146</v>
      </c>
      <c r="D5500" t="s">
        <v>1250</v>
      </c>
      <c r="E5500">
        <f>INDEX(TeamSports!B:B,MATCH(D5500,TeamSports!C:C,0))</f>
        <v>35</v>
      </c>
      <c r="F5500">
        <f>INDEX(RanksTable!Q:Q,MATCH(B5500,RanksTable!B:B,0))</f>
        <v>7</v>
      </c>
      <c r="H5500" t="str">
        <f t="shared" si="85"/>
        <v>INSERT INTO "TeamRanks" (team_id,team_sport_id,team_rank) VALUES (146,35,7);</v>
      </c>
    </row>
    <row r="5501" spans="2:8" x14ac:dyDescent="0.25">
      <c r="B5501" t="s">
        <v>393</v>
      </c>
      <c r="C5501">
        <f>INDEX(NationalTeams!B:B,MATCH(B5501,NationalTeams!C:C,0))</f>
        <v>147</v>
      </c>
      <c r="D5501" t="s">
        <v>1250</v>
      </c>
      <c r="E5501">
        <f>INDEX(TeamSports!B:B,MATCH(D5501,TeamSports!C:C,0))</f>
        <v>35</v>
      </c>
      <c r="F5501">
        <f>INDEX(RanksTable!Q:Q,MATCH(B5501,RanksTable!B:B,0))</f>
        <v>7</v>
      </c>
      <c r="H5501" t="str">
        <f t="shared" si="85"/>
        <v>INSERT INTO "TeamRanks" (team_id,team_sport_id,team_rank) VALUES (147,35,7);</v>
      </c>
    </row>
    <row r="5502" spans="2:8" x14ac:dyDescent="0.25">
      <c r="B5502" t="s">
        <v>372</v>
      </c>
      <c r="C5502">
        <f>INDEX(NationalTeams!B:B,MATCH(B5502,NationalTeams!C:C,0))</f>
        <v>148</v>
      </c>
      <c r="D5502" t="s">
        <v>1250</v>
      </c>
      <c r="E5502">
        <f>INDEX(TeamSports!B:B,MATCH(D5502,TeamSports!C:C,0))</f>
        <v>35</v>
      </c>
      <c r="F5502">
        <f>INDEX(RanksTable!Q:Q,MATCH(B5502,RanksTable!B:B,0))</f>
        <v>7</v>
      </c>
      <c r="H5502" t="str">
        <f t="shared" si="85"/>
        <v>INSERT INTO "TeamRanks" (team_id,team_sport_id,team_rank) VALUES (148,35,7);</v>
      </c>
    </row>
    <row r="5503" spans="2:8" x14ac:dyDescent="0.25">
      <c r="B5503" t="s">
        <v>480</v>
      </c>
      <c r="C5503">
        <f>INDEX(NationalTeams!B:B,MATCH(B5503,NationalTeams!C:C,0))</f>
        <v>149</v>
      </c>
      <c r="D5503" t="s">
        <v>1250</v>
      </c>
      <c r="E5503">
        <f>INDEX(TeamSports!B:B,MATCH(D5503,TeamSports!C:C,0))</f>
        <v>35</v>
      </c>
      <c r="F5503">
        <f>INDEX(RanksTable!Q:Q,MATCH(B5503,RanksTable!B:B,0))</f>
        <v>7</v>
      </c>
      <c r="H5503" t="str">
        <f t="shared" si="85"/>
        <v>INSERT INTO "TeamRanks" (team_id,team_sport_id,team_rank) VALUES (149,35,7);</v>
      </c>
    </row>
    <row r="5504" spans="2:8" x14ac:dyDescent="0.25">
      <c r="B5504" t="s">
        <v>446</v>
      </c>
      <c r="C5504">
        <f>INDEX(NationalTeams!B:B,MATCH(B5504,NationalTeams!C:C,0))</f>
        <v>150</v>
      </c>
      <c r="D5504" t="s">
        <v>1250</v>
      </c>
      <c r="E5504">
        <f>INDEX(TeamSports!B:B,MATCH(D5504,TeamSports!C:C,0))</f>
        <v>35</v>
      </c>
      <c r="F5504">
        <f>INDEX(RanksTable!Q:Q,MATCH(B5504,RanksTable!B:B,0))</f>
        <v>7</v>
      </c>
      <c r="H5504" t="str">
        <f t="shared" si="85"/>
        <v>INSERT INTO "TeamRanks" (team_id,team_sport_id,team_rank) VALUES (150,35,7);</v>
      </c>
    </row>
    <row r="5505" spans="2:8" x14ac:dyDescent="0.25">
      <c r="B5505" t="s">
        <v>356</v>
      </c>
      <c r="C5505">
        <f>INDEX(NationalTeams!B:B,MATCH(B5505,NationalTeams!C:C,0))</f>
        <v>151</v>
      </c>
      <c r="D5505" t="s">
        <v>1250</v>
      </c>
      <c r="E5505">
        <f>INDEX(TeamSports!B:B,MATCH(D5505,TeamSports!C:C,0))</f>
        <v>35</v>
      </c>
      <c r="F5505">
        <f>INDEX(RanksTable!Q:Q,MATCH(B5505,RanksTable!B:B,0))</f>
        <v>7</v>
      </c>
      <c r="H5505" t="str">
        <f t="shared" si="85"/>
        <v>INSERT INTO "TeamRanks" (team_id,team_sport_id,team_rank) VALUES (151,35,7);</v>
      </c>
    </row>
    <row r="5506" spans="2:8" x14ac:dyDescent="0.25">
      <c r="B5506" t="s">
        <v>387</v>
      </c>
      <c r="C5506">
        <f>INDEX(NationalTeams!B:B,MATCH(B5506,NationalTeams!C:C,0))</f>
        <v>152</v>
      </c>
      <c r="D5506" t="s">
        <v>1250</v>
      </c>
      <c r="E5506">
        <f>INDEX(TeamSports!B:B,MATCH(D5506,TeamSports!C:C,0))</f>
        <v>35</v>
      </c>
      <c r="F5506">
        <f>INDEX(RanksTable!Q:Q,MATCH(B5506,RanksTable!B:B,0))</f>
        <v>7</v>
      </c>
      <c r="H5506" t="str">
        <f t="shared" si="85"/>
        <v>INSERT INTO "TeamRanks" (team_id,team_sport_id,team_rank) VALUES (152,35,7);</v>
      </c>
    </row>
    <row r="5507" spans="2:8" x14ac:dyDescent="0.25">
      <c r="B5507" t="s">
        <v>361</v>
      </c>
      <c r="C5507">
        <f>INDEX(NationalTeams!B:B,MATCH(B5507,NationalTeams!C:C,0))</f>
        <v>153</v>
      </c>
      <c r="D5507" t="s">
        <v>1250</v>
      </c>
      <c r="E5507">
        <f>INDEX(TeamSports!B:B,MATCH(D5507,TeamSports!C:C,0))</f>
        <v>35</v>
      </c>
      <c r="F5507">
        <f>INDEX(RanksTable!Q:Q,MATCH(B5507,RanksTable!B:B,0))</f>
        <v>7</v>
      </c>
      <c r="H5507" t="str">
        <f t="shared" si="85"/>
        <v>INSERT INTO "TeamRanks" (team_id,team_sport_id,team_rank) VALUES (153,35,7);</v>
      </c>
    </row>
    <row r="5508" spans="2:8" x14ac:dyDescent="0.25">
      <c r="B5508" t="s">
        <v>492</v>
      </c>
      <c r="C5508">
        <f>INDEX(NationalTeams!B:B,MATCH(B5508,NationalTeams!C:C,0))</f>
        <v>154</v>
      </c>
      <c r="D5508" t="s">
        <v>1250</v>
      </c>
      <c r="E5508">
        <f>INDEX(TeamSports!B:B,MATCH(D5508,TeamSports!C:C,0))</f>
        <v>35</v>
      </c>
      <c r="F5508">
        <f>INDEX(RanksTable!Q:Q,MATCH(B5508,RanksTable!B:B,0))</f>
        <v>5</v>
      </c>
      <c r="H5508" t="str">
        <f t="shared" ref="H5508:H5571" si="86">_xlfn.CONCAT($H$1,$L$1,$C$1,$L$1," ",$J$1,$C$2,$N$1,$E$2,$N$1,$F$2,$K$1,$I$1,$J$1,C5508,$N$1,E5508,$N$1,F5508,$K$1,$O$1)</f>
        <v>INSERT INTO "TeamRanks" (team_id,team_sport_id,team_rank) VALUES (154,35,5);</v>
      </c>
    </row>
    <row r="5509" spans="2:8" x14ac:dyDescent="0.25">
      <c r="B5509" t="s">
        <v>485</v>
      </c>
      <c r="C5509">
        <f>INDEX(NationalTeams!B:B,MATCH(B5509,NationalTeams!C:C,0))</f>
        <v>155</v>
      </c>
      <c r="D5509" t="s">
        <v>1250</v>
      </c>
      <c r="E5509">
        <f>INDEX(TeamSports!B:B,MATCH(D5509,TeamSports!C:C,0))</f>
        <v>35</v>
      </c>
      <c r="F5509">
        <f>INDEX(RanksTable!Q:Q,MATCH(B5509,RanksTable!B:B,0))</f>
        <v>7</v>
      </c>
      <c r="H5509" t="str">
        <f t="shared" si="86"/>
        <v>INSERT INTO "TeamRanks" (team_id,team_sport_id,team_rank) VALUES (155,35,7);</v>
      </c>
    </row>
    <row r="5510" spans="2:8" x14ac:dyDescent="0.25">
      <c r="B5510" t="s">
        <v>423</v>
      </c>
      <c r="C5510">
        <f>INDEX(NationalTeams!B:B,MATCH(B5510,NationalTeams!C:C,0))</f>
        <v>156</v>
      </c>
      <c r="D5510" t="s">
        <v>1250</v>
      </c>
      <c r="E5510">
        <f>INDEX(TeamSports!B:B,MATCH(D5510,TeamSports!C:C,0))</f>
        <v>35</v>
      </c>
      <c r="F5510">
        <f>INDEX(RanksTable!Q:Q,MATCH(B5510,RanksTable!B:B,0))</f>
        <v>7</v>
      </c>
      <c r="H5510" t="str">
        <f t="shared" si="86"/>
        <v>INSERT INTO "TeamRanks" (team_id,team_sport_id,team_rank) VALUES (156,35,7);</v>
      </c>
    </row>
    <row r="5511" spans="2:8" x14ac:dyDescent="0.25">
      <c r="B5511" t="s">
        <v>457</v>
      </c>
      <c r="C5511">
        <f>INDEX(NationalTeams!B:B,MATCH(B5511,NationalTeams!C:C,0))</f>
        <v>157</v>
      </c>
      <c r="D5511" t="s">
        <v>1250</v>
      </c>
      <c r="E5511">
        <f>INDEX(TeamSports!B:B,MATCH(D5511,TeamSports!C:C,0))</f>
        <v>35</v>
      </c>
      <c r="F5511">
        <f>INDEX(RanksTable!Q:Q,MATCH(B5511,RanksTable!B:B,0))</f>
        <v>7</v>
      </c>
      <c r="H5511" t="str">
        <f t="shared" si="86"/>
        <v>INSERT INTO "TeamRanks" (team_id,team_sport_id,team_rank) VALUES (157,35,7);</v>
      </c>
    </row>
    <row r="5512" spans="2:8" x14ac:dyDescent="0.25">
      <c r="B5512" t="s">
        <v>491</v>
      </c>
      <c r="C5512">
        <f>INDEX(NationalTeams!B:B,MATCH(B5512,NationalTeams!C:C,0))</f>
        <v>158</v>
      </c>
      <c r="D5512" t="s">
        <v>1250</v>
      </c>
      <c r="E5512">
        <f>INDEX(TeamSports!B:B,MATCH(D5512,TeamSports!C:C,0))</f>
        <v>35</v>
      </c>
      <c r="F5512">
        <f>INDEX(RanksTable!Q:Q,MATCH(B5512,RanksTable!B:B,0))</f>
        <v>7</v>
      </c>
      <c r="H5512" t="str">
        <f t="shared" si="86"/>
        <v>INSERT INTO "TeamRanks" (team_id,team_sport_id,team_rank) VALUES (158,35,7);</v>
      </c>
    </row>
    <row r="5513" spans="2:8" x14ac:dyDescent="0.25">
      <c r="B5513" t="s">
        <v>474</v>
      </c>
      <c r="C5513">
        <f>INDEX(NationalTeams!B:B,MATCH(B5513,NationalTeams!C:C,0))</f>
        <v>159</v>
      </c>
      <c r="D5513" t="s">
        <v>1250</v>
      </c>
      <c r="E5513">
        <f>INDEX(TeamSports!B:B,MATCH(D5513,TeamSports!C:C,0))</f>
        <v>35</v>
      </c>
      <c r="F5513">
        <f>INDEX(RanksTable!Q:Q,MATCH(B5513,RanksTable!B:B,0))</f>
        <v>7</v>
      </c>
      <c r="H5513" t="str">
        <f t="shared" si="86"/>
        <v>INSERT INTO "TeamRanks" (team_id,team_sport_id,team_rank) VALUES (159,35,7);</v>
      </c>
    </row>
    <row r="5514" spans="2:8" x14ac:dyDescent="0.25">
      <c r="B5514" t="s">
        <v>479</v>
      </c>
      <c r="C5514">
        <f>INDEX(NationalTeams!B:B,MATCH(B5514,NationalTeams!C:C,0))</f>
        <v>160</v>
      </c>
      <c r="D5514" t="s">
        <v>1250</v>
      </c>
      <c r="E5514">
        <f>INDEX(TeamSports!B:B,MATCH(D5514,TeamSports!C:C,0))</f>
        <v>35</v>
      </c>
      <c r="F5514">
        <f>INDEX(RanksTable!Q:Q,MATCH(B5514,RanksTable!B:B,0))</f>
        <v>7</v>
      </c>
      <c r="H5514" t="str">
        <f t="shared" si="86"/>
        <v>INSERT INTO "TeamRanks" (team_id,team_sport_id,team_rank) VALUES (160,35,7);</v>
      </c>
    </row>
    <row r="5515" spans="2:8" x14ac:dyDescent="0.25">
      <c r="B5515" t="s">
        <v>449</v>
      </c>
      <c r="C5515">
        <f>INDEX(NationalTeams!B:B,MATCH(B5515,NationalTeams!C:C,0))</f>
        <v>161</v>
      </c>
      <c r="D5515" t="s">
        <v>1250</v>
      </c>
      <c r="E5515">
        <f>INDEX(TeamSports!B:B,MATCH(D5515,TeamSports!C:C,0))</f>
        <v>35</v>
      </c>
      <c r="F5515">
        <f>INDEX(RanksTable!Q:Q,MATCH(B5515,RanksTable!B:B,0))</f>
        <v>7</v>
      </c>
      <c r="H5515" t="str">
        <f t="shared" si="86"/>
        <v>INSERT INTO "TeamRanks" (team_id,team_sport_id,team_rank) VALUES (161,35,7);</v>
      </c>
    </row>
    <row r="5516" spans="2:8" x14ac:dyDescent="0.25">
      <c r="B5516" t="s">
        <v>398</v>
      </c>
      <c r="C5516">
        <f>INDEX(NationalTeams!B:B,MATCH(B5516,NationalTeams!C:C,0))</f>
        <v>162</v>
      </c>
      <c r="D5516" t="s">
        <v>1250</v>
      </c>
      <c r="E5516">
        <f>INDEX(TeamSports!B:B,MATCH(D5516,TeamSports!C:C,0))</f>
        <v>35</v>
      </c>
      <c r="F5516">
        <f>INDEX(RanksTable!Q:Q,MATCH(B5516,RanksTable!B:B,0))</f>
        <v>7</v>
      </c>
      <c r="H5516" t="str">
        <f t="shared" si="86"/>
        <v>INSERT INTO "TeamRanks" (team_id,team_sport_id,team_rank) VALUES (162,35,7);</v>
      </c>
    </row>
    <row r="5517" spans="2:8" x14ac:dyDescent="0.25">
      <c r="B5517" t="s">
        <v>441</v>
      </c>
      <c r="C5517">
        <f>INDEX(NationalTeams!B:B,MATCH(B5517,NationalTeams!C:C,0))</f>
        <v>163</v>
      </c>
      <c r="D5517" t="s">
        <v>1250</v>
      </c>
      <c r="E5517">
        <f>INDEX(TeamSports!B:B,MATCH(D5517,TeamSports!C:C,0))</f>
        <v>35</v>
      </c>
      <c r="F5517">
        <f>INDEX(RanksTable!Q:Q,MATCH(B5517,RanksTable!B:B,0))</f>
        <v>7</v>
      </c>
      <c r="H5517" t="str">
        <f t="shared" si="86"/>
        <v>INSERT INTO "TeamRanks" (team_id,team_sport_id,team_rank) VALUES (163,35,7);</v>
      </c>
    </row>
    <row r="5518" spans="2:8" x14ac:dyDescent="0.25">
      <c r="B5518" t="s">
        <v>348</v>
      </c>
      <c r="C5518">
        <f>INDEX(NationalTeams!B:B,MATCH(B5518,NationalTeams!C:C,0))</f>
        <v>164</v>
      </c>
      <c r="D5518" t="s">
        <v>1250</v>
      </c>
      <c r="E5518">
        <f>INDEX(TeamSports!B:B,MATCH(D5518,TeamSports!C:C,0))</f>
        <v>35</v>
      </c>
      <c r="F5518">
        <f>INDEX(RanksTable!Q:Q,MATCH(B5518,RanksTable!B:B,0))</f>
        <v>7</v>
      </c>
      <c r="H5518" t="str">
        <f t="shared" si="86"/>
        <v>INSERT INTO "TeamRanks" (team_id,team_sport_id,team_rank) VALUES (164,35,7);</v>
      </c>
    </row>
    <row r="5519" spans="2:8" x14ac:dyDescent="0.25">
      <c r="B5519" t="s">
        <v>350</v>
      </c>
      <c r="C5519">
        <f>INDEX(NationalTeams!B:B,MATCH(B5519,NationalTeams!C:C,0))</f>
        <v>165</v>
      </c>
      <c r="D5519" t="s">
        <v>1250</v>
      </c>
      <c r="E5519">
        <f>INDEX(TeamSports!B:B,MATCH(D5519,TeamSports!C:C,0))</f>
        <v>35</v>
      </c>
      <c r="F5519">
        <f>INDEX(RanksTable!Q:Q,MATCH(B5519,RanksTable!B:B,0))</f>
        <v>7</v>
      </c>
      <c r="H5519" t="str">
        <f t="shared" si="86"/>
        <v>INSERT INTO "TeamRanks" (team_id,team_sport_id,team_rank) VALUES (165,35,7);</v>
      </c>
    </row>
    <row r="5520" spans="2:8" x14ac:dyDescent="0.25">
      <c r="B5520" t="s">
        <v>494</v>
      </c>
      <c r="C5520">
        <f>INDEX(NationalTeams!B:B,MATCH(B5520,NationalTeams!C:C,0))</f>
        <v>166</v>
      </c>
      <c r="D5520" t="s">
        <v>1250</v>
      </c>
      <c r="E5520">
        <f>INDEX(TeamSports!B:B,MATCH(D5520,TeamSports!C:C,0))</f>
        <v>35</v>
      </c>
      <c r="F5520">
        <f>INDEX(RanksTable!Q:Q,MATCH(B5520,RanksTable!B:B,0))</f>
        <v>5</v>
      </c>
      <c r="H5520" t="str">
        <f t="shared" si="86"/>
        <v>INSERT INTO "TeamRanks" (team_id,team_sport_id,team_rank) VALUES (166,35,5);</v>
      </c>
    </row>
    <row r="5521" spans="2:8" x14ac:dyDescent="0.25">
      <c r="B5521" t="s">
        <v>504</v>
      </c>
      <c r="C5521">
        <f>INDEX(NationalTeams!B:B,MATCH(B5521,NationalTeams!C:C,0))</f>
        <v>167</v>
      </c>
      <c r="D5521" t="s">
        <v>1250</v>
      </c>
      <c r="E5521">
        <f>INDEX(TeamSports!B:B,MATCH(D5521,TeamSports!C:C,0))</f>
        <v>35</v>
      </c>
      <c r="F5521">
        <f>INDEX(RanksTable!Q:Q,MATCH(B5521,RanksTable!B:B,0))</f>
        <v>7</v>
      </c>
      <c r="H5521" t="str">
        <f t="shared" si="86"/>
        <v>INSERT INTO "TeamRanks" (team_id,team_sport_id,team_rank) VALUES (167,35,7);</v>
      </c>
    </row>
    <row r="5522" spans="2:8" x14ac:dyDescent="0.25">
      <c r="B5522" t="s">
        <v>401</v>
      </c>
      <c r="C5522">
        <f>INDEX(NationalTeams!B:B,MATCH(B5522,NationalTeams!C:C,0))</f>
        <v>168</v>
      </c>
      <c r="D5522" t="s">
        <v>1250</v>
      </c>
      <c r="E5522">
        <f>INDEX(TeamSports!B:B,MATCH(D5522,TeamSports!C:C,0))</f>
        <v>35</v>
      </c>
      <c r="F5522">
        <f>INDEX(RanksTable!Q:Q,MATCH(B5522,RanksTable!B:B,0))</f>
        <v>7</v>
      </c>
      <c r="H5522" t="str">
        <f t="shared" si="86"/>
        <v>INSERT INTO "TeamRanks" (team_id,team_sport_id,team_rank) VALUES (168,35,7);</v>
      </c>
    </row>
    <row r="5523" spans="2:8" x14ac:dyDescent="0.25">
      <c r="B5523" t="s">
        <v>432</v>
      </c>
      <c r="C5523">
        <f>INDEX(NationalTeams!B:B,MATCH(B5523,NationalTeams!C:C,0))</f>
        <v>169</v>
      </c>
      <c r="D5523" t="s">
        <v>1250</v>
      </c>
      <c r="E5523">
        <f>INDEX(TeamSports!B:B,MATCH(D5523,TeamSports!C:C,0))</f>
        <v>35</v>
      </c>
      <c r="F5523">
        <f>INDEX(RanksTable!Q:Q,MATCH(B5523,RanksTable!B:B,0))</f>
        <v>6</v>
      </c>
      <c r="H5523" t="str">
        <f t="shared" si="86"/>
        <v>INSERT INTO "TeamRanks" (team_id,team_sport_id,team_rank) VALUES (169,35,6);</v>
      </c>
    </row>
    <row r="5524" spans="2:8" x14ac:dyDescent="0.25">
      <c r="B5524" t="s">
        <v>336</v>
      </c>
      <c r="C5524">
        <f>INDEX(NationalTeams!B:B,MATCH(B5524,NationalTeams!C:C,0))</f>
        <v>170</v>
      </c>
      <c r="D5524" t="s">
        <v>1250</v>
      </c>
      <c r="E5524">
        <f>INDEX(TeamSports!B:B,MATCH(D5524,TeamSports!C:C,0))</f>
        <v>35</v>
      </c>
      <c r="F5524">
        <f>INDEX(RanksTable!Q:Q,MATCH(B5524,RanksTable!B:B,0))</f>
        <v>7</v>
      </c>
      <c r="H5524" t="str">
        <f t="shared" si="86"/>
        <v>INSERT INTO "TeamRanks" (team_id,team_sport_id,team_rank) VALUES (170,35,7);</v>
      </c>
    </row>
    <row r="5525" spans="2:8" x14ac:dyDescent="0.25">
      <c r="B5525" t="s">
        <v>497</v>
      </c>
      <c r="C5525">
        <f>INDEX(NationalTeams!B:B,MATCH(B5525,NationalTeams!C:C,0))</f>
        <v>171</v>
      </c>
      <c r="D5525" t="s">
        <v>1250</v>
      </c>
      <c r="E5525">
        <f>INDEX(TeamSports!B:B,MATCH(D5525,TeamSports!C:C,0))</f>
        <v>35</v>
      </c>
      <c r="F5525">
        <f>INDEX(RanksTable!Q:Q,MATCH(B5525,RanksTable!B:B,0))</f>
        <v>4</v>
      </c>
      <c r="H5525" t="str">
        <f t="shared" si="86"/>
        <v>INSERT INTO "TeamRanks" (team_id,team_sport_id,team_rank) VALUES (171,35,4);</v>
      </c>
    </row>
    <row r="5526" spans="2:8" x14ac:dyDescent="0.25">
      <c r="B5526" t="s">
        <v>380</v>
      </c>
      <c r="C5526">
        <f>INDEX(NationalTeams!B:B,MATCH(B5526,NationalTeams!C:C,0))</f>
        <v>172</v>
      </c>
      <c r="D5526" t="s">
        <v>1250</v>
      </c>
      <c r="E5526">
        <f>INDEX(TeamSports!B:B,MATCH(D5526,TeamSports!C:C,0))</f>
        <v>35</v>
      </c>
      <c r="F5526">
        <f>INDEX(RanksTable!Q:Q,MATCH(B5526,RanksTable!B:B,0))</f>
        <v>7</v>
      </c>
      <c r="H5526" t="str">
        <f t="shared" si="86"/>
        <v>INSERT INTO "TeamRanks" (team_id,team_sport_id,team_rank) VALUES (172,35,7);</v>
      </c>
    </row>
    <row r="5527" spans="2:8" x14ac:dyDescent="0.25">
      <c r="B5527" t="s">
        <v>402</v>
      </c>
      <c r="C5527">
        <f>INDEX(NationalTeams!B:B,MATCH(B5527,NationalTeams!C:C,0))</f>
        <v>173</v>
      </c>
      <c r="D5527" t="s">
        <v>1250</v>
      </c>
      <c r="E5527">
        <f>INDEX(TeamSports!B:B,MATCH(D5527,TeamSports!C:C,0))</f>
        <v>35</v>
      </c>
      <c r="F5527">
        <f>INDEX(RanksTable!Q:Q,MATCH(B5527,RanksTable!B:B,0))</f>
        <v>7</v>
      </c>
      <c r="H5527" t="str">
        <f t="shared" si="86"/>
        <v>INSERT INTO "TeamRanks" (team_id,team_sport_id,team_rank) VALUES (173,35,7);</v>
      </c>
    </row>
    <row r="5528" spans="2:8" x14ac:dyDescent="0.25">
      <c r="B5528" t="s">
        <v>370</v>
      </c>
      <c r="C5528">
        <f>INDEX(NationalTeams!B:B,MATCH(B5528,NationalTeams!C:C,0))</f>
        <v>174</v>
      </c>
      <c r="D5528" t="s">
        <v>1250</v>
      </c>
      <c r="E5528">
        <f>INDEX(TeamSports!B:B,MATCH(D5528,TeamSports!C:C,0))</f>
        <v>35</v>
      </c>
      <c r="F5528">
        <f>INDEX(RanksTable!Q:Q,MATCH(B5528,RanksTable!B:B,0))</f>
        <v>7</v>
      </c>
      <c r="H5528" t="str">
        <f t="shared" si="86"/>
        <v>INSERT INTO "TeamRanks" (team_id,team_sport_id,team_rank) VALUES (174,35,7);</v>
      </c>
    </row>
    <row r="5529" spans="2:8" x14ac:dyDescent="0.25">
      <c r="B5529" t="s">
        <v>506</v>
      </c>
      <c r="C5529">
        <f>INDEX(NationalTeams!B:B,MATCH(B5529,NationalTeams!C:C,0))</f>
        <v>175</v>
      </c>
      <c r="D5529" t="s">
        <v>1250</v>
      </c>
      <c r="E5529">
        <f>INDEX(TeamSports!B:B,MATCH(D5529,TeamSports!C:C,0))</f>
        <v>35</v>
      </c>
      <c r="F5529">
        <f>INDEX(RanksTable!Q:Q,MATCH(B5529,RanksTable!B:B,0))</f>
        <v>2</v>
      </c>
      <c r="H5529" t="str">
        <f t="shared" si="86"/>
        <v>INSERT INTO "TeamRanks" (team_id,team_sport_id,team_rank) VALUES (175,35,2);</v>
      </c>
    </row>
    <row r="5530" spans="2:8" x14ac:dyDescent="0.25">
      <c r="B5530" t="s">
        <v>500</v>
      </c>
      <c r="C5530">
        <f>INDEX(NationalTeams!B:B,MATCH(B5530,NationalTeams!C:C,0))</f>
        <v>176</v>
      </c>
      <c r="D5530" t="s">
        <v>1250</v>
      </c>
      <c r="E5530">
        <f>INDEX(TeamSports!B:B,MATCH(D5530,TeamSports!C:C,0))</f>
        <v>35</v>
      </c>
      <c r="F5530">
        <f>INDEX(RanksTable!Q:Q,MATCH(B5530,RanksTable!B:B,0))</f>
        <v>3</v>
      </c>
      <c r="H5530" t="str">
        <f t="shared" si="86"/>
        <v>INSERT INTO "TeamRanks" (team_id,team_sport_id,team_rank) VALUES (176,35,3);</v>
      </c>
    </row>
    <row r="5531" spans="2:8" x14ac:dyDescent="0.25">
      <c r="B5531" t="s">
        <v>473</v>
      </c>
      <c r="C5531">
        <f>INDEX(NationalTeams!B:B,MATCH(B5531,NationalTeams!C:C,0))</f>
        <v>177</v>
      </c>
      <c r="D5531" t="s">
        <v>1250</v>
      </c>
      <c r="E5531">
        <f>INDEX(TeamSports!B:B,MATCH(D5531,TeamSports!C:C,0))</f>
        <v>35</v>
      </c>
      <c r="F5531">
        <f>INDEX(RanksTable!Q:Q,MATCH(B5531,RanksTable!B:B,0))</f>
        <v>7</v>
      </c>
      <c r="H5531" t="str">
        <f t="shared" si="86"/>
        <v>INSERT INTO "TeamRanks" (team_id,team_sport_id,team_rank) VALUES (177,35,7);</v>
      </c>
    </row>
    <row r="5532" spans="2:8" x14ac:dyDescent="0.25">
      <c r="B5532" t="s">
        <v>482</v>
      </c>
      <c r="C5532">
        <f>INDEX(NationalTeams!B:B,MATCH(B5532,NationalTeams!C:C,0))</f>
        <v>178</v>
      </c>
      <c r="D5532" t="s">
        <v>1250</v>
      </c>
      <c r="E5532">
        <f>INDEX(TeamSports!B:B,MATCH(D5532,TeamSports!C:C,0))</f>
        <v>35</v>
      </c>
      <c r="F5532">
        <f>INDEX(RanksTable!Q:Q,MATCH(B5532,RanksTable!B:B,0))</f>
        <v>7</v>
      </c>
      <c r="H5532" t="str">
        <f t="shared" si="86"/>
        <v>INSERT INTO "TeamRanks" (team_id,team_sport_id,team_rank) VALUES (178,35,7);</v>
      </c>
    </row>
    <row r="5533" spans="2:8" x14ac:dyDescent="0.25">
      <c r="B5533" t="s">
        <v>411</v>
      </c>
      <c r="C5533">
        <f>INDEX(NationalTeams!B:B,MATCH(B5533,NationalTeams!C:C,0))</f>
        <v>179</v>
      </c>
      <c r="D5533" t="s">
        <v>1250</v>
      </c>
      <c r="E5533">
        <f>INDEX(TeamSports!B:B,MATCH(D5533,TeamSports!C:C,0))</f>
        <v>35</v>
      </c>
      <c r="F5533">
        <f>INDEX(RanksTable!Q:Q,MATCH(B5533,RanksTable!B:B,0))</f>
        <v>7</v>
      </c>
      <c r="H5533" t="str">
        <f t="shared" si="86"/>
        <v>INSERT INTO "TeamRanks" (team_id,team_sport_id,team_rank) VALUES (179,35,7);</v>
      </c>
    </row>
    <row r="5534" spans="2:8" x14ac:dyDescent="0.25">
      <c r="B5534" t="s">
        <v>541</v>
      </c>
      <c r="C5534">
        <f>INDEX(NationalTeams!B:B,MATCH(B5534,NationalTeams!C:C,0))</f>
        <v>180</v>
      </c>
      <c r="D5534" t="s">
        <v>1250</v>
      </c>
      <c r="E5534">
        <f>INDEX(TeamSports!B:B,MATCH(D5534,TeamSports!C:C,0))</f>
        <v>35</v>
      </c>
      <c r="F5534">
        <f>INDEX(RanksTable!Q:Q,MATCH(B5534,RanksTable!B:B,0))</f>
        <v>7</v>
      </c>
      <c r="H5534" t="str">
        <f t="shared" si="86"/>
        <v>INSERT INTO "TeamRanks" (team_id,team_sport_id,team_rank) VALUES (180,35,7);</v>
      </c>
    </row>
    <row r="5535" spans="2:8" x14ac:dyDescent="0.25">
      <c r="B5535" t="s">
        <v>412</v>
      </c>
      <c r="C5535">
        <f>INDEX(NationalTeams!B:B,MATCH(B5535,NationalTeams!C:C,0))</f>
        <v>181</v>
      </c>
      <c r="D5535" t="s">
        <v>1250</v>
      </c>
      <c r="E5535">
        <f>INDEX(TeamSports!B:B,MATCH(D5535,TeamSports!C:C,0))</f>
        <v>35</v>
      </c>
      <c r="F5535">
        <f>INDEX(RanksTable!Q:Q,MATCH(B5535,RanksTable!B:B,0))</f>
        <v>7</v>
      </c>
      <c r="H5535" t="str">
        <f t="shared" si="86"/>
        <v>INSERT INTO "TeamRanks" (team_id,team_sport_id,team_rank) VALUES (181,35,7);</v>
      </c>
    </row>
    <row r="5536" spans="2:8" x14ac:dyDescent="0.25">
      <c r="B5536" t="s">
        <v>409</v>
      </c>
      <c r="C5536">
        <f>INDEX(NationalTeams!B:B,MATCH(B5536,NationalTeams!C:C,0))</f>
        <v>182</v>
      </c>
      <c r="D5536" t="s">
        <v>1250</v>
      </c>
      <c r="E5536">
        <f>INDEX(TeamSports!B:B,MATCH(D5536,TeamSports!C:C,0))</f>
        <v>35</v>
      </c>
      <c r="F5536">
        <f>INDEX(RanksTable!Q:Q,MATCH(B5536,RanksTable!B:B,0))</f>
        <v>7</v>
      </c>
      <c r="H5536" t="str">
        <f t="shared" si="86"/>
        <v>INSERT INTO "TeamRanks" (team_id,team_sport_id,team_rank) VALUES (182,35,7);</v>
      </c>
    </row>
    <row r="5537" spans="2:8" x14ac:dyDescent="0.25">
      <c r="B5537" t="s">
        <v>414</v>
      </c>
      <c r="C5537">
        <f>INDEX(NationalTeams!B:B,MATCH(B5537,NationalTeams!C:C,0))</f>
        <v>183</v>
      </c>
      <c r="D5537" t="s">
        <v>1250</v>
      </c>
      <c r="E5537">
        <f>INDEX(TeamSports!B:B,MATCH(D5537,TeamSports!C:C,0))</f>
        <v>35</v>
      </c>
      <c r="F5537">
        <f>INDEX(RanksTable!Q:Q,MATCH(B5537,RanksTable!B:B,0))</f>
        <v>7</v>
      </c>
      <c r="H5537" t="str">
        <f t="shared" si="86"/>
        <v>INSERT INTO "TeamRanks" (team_id,team_sport_id,team_rank) VALUES (183,35,7);</v>
      </c>
    </row>
    <row r="5538" spans="2:8" x14ac:dyDescent="0.25">
      <c r="B5538" t="s">
        <v>362</v>
      </c>
      <c r="C5538">
        <f>INDEX(NationalTeams!B:B,MATCH(B5538,NationalTeams!C:C,0))</f>
        <v>184</v>
      </c>
      <c r="D5538" t="s">
        <v>1250</v>
      </c>
      <c r="E5538">
        <f>INDEX(TeamSports!B:B,MATCH(D5538,TeamSports!C:C,0))</f>
        <v>35</v>
      </c>
      <c r="F5538">
        <f>INDEX(RanksTable!Q:Q,MATCH(B5538,RanksTable!B:B,0))</f>
        <v>7</v>
      </c>
      <c r="H5538" t="str">
        <f t="shared" si="86"/>
        <v>INSERT INTO "TeamRanks" (team_id,team_sport_id,team_rank) VALUES (184,35,7);</v>
      </c>
    </row>
    <row r="5539" spans="2:8" x14ac:dyDescent="0.25">
      <c r="B5539" t="s">
        <v>499</v>
      </c>
      <c r="C5539">
        <f>INDEX(NationalTeams!B:B,MATCH(B5539,NationalTeams!C:C,0))</f>
        <v>185</v>
      </c>
      <c r="D5539" t="s">
        <v>1250</v>
      </c>
      <c r="E5539">
        <f>INDEX(TeamSports!B:B,MATCH(D5539,TeamSports!C:C,0))</f>
        <v>35</v>
      </c>
      <c r="F5539">
        <f>INDEX(RanksTable!Q:Q,MATCH(B5539,RanksTable!B:B,0))</f>
        <v>5</v>
      </c>
      <c r="H5539" t="str">
        <f t="shared" si="86"/>
        <v>INSERT INTO "TeamRanks" (team_id,team_sport_id,team_rank) VALUES (185,35,5);</v>
      </c>
    </row>
    <row r="5540" spans="2:8" x14ac:dyDescent="0.25">
      <c r="B5540" t="s">
        <v>374</v>
      </c>
      <c r="C5540">
        <f>INDEX(NationalTeams!B:B,MATCH(B5540,NationalTeams!C:C,0))</f>
        <v>186</v>
      </c>
      <c r="D5540" t="s">
        <v>1250</v>
      </c>
      <c r="E5540">
        <f>INDEX(TeamSports!B:B,MATCH(D5540,TeamSports!C:C,0))</f>
        <v>35</v>
      </c>
      <c r="F5540">
        <f>INDEX(RanksTable!Q:Q,MATCH(B5540,RanksTable!B:B,0))</f>
        <v>7</v>
      </c>
      <c r="H5540" t="str">
        <f t="shared" si="86"/>
        <v>INSERT INTO "TeamRanks" (team_id,team_sport_id,team_rank) VALUES (186,35,7);</v>
      </c>
    </row>
    <row r="5541" spans="2:8" x14ac:dyDescent="0.25">
      <c r="B5541" t="s">
        <v>385</v>
      </c>
      <c r="C5541">
        <f>INDEX(NationalTeams!B:B,MATCH(B5541,NationalTeams!C:C,0))</f>
        <v>187</v>
      </c>
      <c r="D5541" t="s">
        <v>1250</v>
      </c>
      <c r="E5541">
        <f>INDEX(TeamSports!B:B,MATCH(D5541,TeamSports!C:C,0))</f>
        <v>35</v>
      </c>
      <c r="F5541">
        <f>INDEX(RanksTable!Q:Q,MATCH(B5541,RanksTable!B:B,0))</f>
        <v>7</v>
      </c>
      <c r="H5541" t="str">
        <f t="shared" si="86"/>
        <v>INSERT INTO "TeamRanks" (team_id,team_sport_id,team_rank) VALUES (187,35,7);</v>
      </c>
    </row>
    <row r="5542" spans="2:8" x14ac:dyDescent="0.25">
      <c r="B5542" t="s">
        <v>450</v>
      </c>
      <c r="C5542">
        <f>INDEX(NationalTeams!B:B,MATCH(B5542,NationalTeams!C:C,0))</f>
        <v>188</v>
      </c>
      <c r="D5542" t="s">
        <v>1250</v>
      </c>
      <c r="E5542">
        <f>INDEX(TeamSports!B:B,MATCH(D5542,TeamSports!C:C,0))</f>
        <v>35</v>
      </c>
      <c r="F5542">
        <f>INDEX(RanksTable!Q:Q,MATCH(B5542,RanksTable!B:B,0))</f>
        <v>7</v>
      </c>
      <c r="H5542" t="str">
        <f t="shared" si="86"/>
        <v>INSERT INTO "TeamRanks" (team_id,team_sport_id,team_rank) VALUES (188,35,7);</v>
      </c>
    </row>
    <row r="5543" spans="2:8" x14ac:dyDescent="0.25">
      <c r="B5543" t="s">
        <v>448</v>
      </c>
      <c r="C5543">
        <f>INDEX(NationalTeams!B:B,MATCH(B5543,NationalTeams!C:C,0))</f>
        <v>189</v>
      </c>
      <c r="D5543" t="s">
        <v>1250</v>
      </c>
      <c r="E5543">
        <f>INDEX(TeamSports!B:B,MATCH(D5543,TeamSports!C:C,0))</f>
        <v>35</v>
      </c>
      <c r="F5543">
        <f>INDEX(RanksTable!Q:Q,MATCH(B5543,RanksTable!B:B,0))</f>
        <v>7</v>
      </c>
      <c r="H5543" t="str">
        <f t="shared" si="86"/>
        <v>INSERT INTO "TeamRanks" (team_id,team_sport_id,team_rank) VALUES (189,35,7);</v>
      </c>
    </row>
    <row r="5544" spans="2:8" x14ac:dyDescent="0.25">
      <c r="B5544" t="s">
        <v>375</v>
      </c>
      <c r="C5544">
        <f>INDEX(NationalTeams!B:B,MATCH(B5544,NationalTeams!C:C,0))</f>
        <v>190</v>
      </c>
      <c r="D5544" t="s">
        <v>1250</v>
      </c>
      <c r="E5544">
        <f>INDEX(TeamSports!B:B,MATCH(D5544,TeamSports!C:C,0))</f>
        <v>35</v>
      </c>
      <c r="F5544">
        <f>INDEX(RanksTable!Q:Q,MATCH(B5544,RanksTable!B:B,0))</f>
        <v>7</v>
      </c>
      <c r="H5544" t="str">
        <f t="shared" si="86"/>
        <v>INSERT INTO "TeamRanks" (team_id,team_sport_id,team_rank) VALUES (190,35,7);</v>
      </c>
    </row>
    <row r="5545" spans="2:8" x14ac:dyDescent="0.25">
      <c r="B5545" t="s">
        <v>483</v>
      </c>
      <c r="C5545">
        <f>INDEX(NationalTeams!B:B,MATCH(B5545,NationalTeams!C:C,0))</f>
        <v>191</v>
      </c>
      <c r="D5545" t="s">
        <v>1250</v>
      </c>
      <c r="E5545">
        <f>INDEX(TeamSports!B:B,MATCH(D5545,TeamSports!C:C,0))</f>
        <v>35</v>
      </c>
      <c r="F5545">
        <f>INDEX(RanksTable!Q:Q,MATCH(B5545,RanksTable!B:B,0))</f>
        <v>7</v>
      </c>
      <c r="H5545" t="str">
        <f t="shared" si="86"/>
        <v>INSERT INTO "TeamRanks" (team_id,team_sport_id,team_rank) VALUES (191,35,7);</v>
      </c>
    </row>
    <row r="5546" spans="2:8" x14ac:dyDescent="0.25">
      <c r="B5546" t="s">
        <v>395</v>
      </c>
      <c r="C5546">
        <f>INDEX(NationalTeams!B:B,MATCH(B5546,NationalTeams!C:C,0))</f>
        <v>192</v>
      </c>
      <c r="D5546" t="s">
        <v>1250</v>
      </c>
      <c r="E5546">
        <f>INDEX(TeamSports!B:B,MATCH(D5546,TeamSports!C:C,0))</f>
        <v>35</v>
      </c>
      <c r="F5546">
        <f>INDEX(RanksTable!Q:Q,MATCH(B5546,RanksTable!B:B,0))</f>
        <v>7</v>
      </c>
      <c r="H5546" t="str">
        <f t="shared" si="86"/>
        <v>INSERT INTO "TeamRanks" (team_id,team_sport_id,team_rank) VALUES (192,35,7);</v>
      </c>
    </row>
    <row r="5547" spans="2:8" x14ac:dyDescent="0.25">
      <c r="B5547" t="s">
        <v>363</v>
      </c>
      <c r="C5547">
        <f>INDEX(NationalTeams!B:B,MATCH(B5547,NationalTeams!C:C,0))</f>
        <v>193</v>
      </c>
      <c r="D5547" t="s">
        <v>1250</v>
      </c>
      <c r="E5547">
        <f>INDEX(TeamSports!B:B,MATCH(D5547,TeamSports!C:C,0))</f>
        <v>35</v>
      </c>
      <c r="F5547">
        <f>INDEX(RanksTable!Q:Q,MATCH(B5547,RanksTable!B:B,0))</f>
        <v>7</v>
      </c>
      <c r="H5547" t="str">
        <f t="shared" si="86"/>
        <v>INSERT INTO "TeamRanks" (team_id,team_sport_id,team_rank) VALUES (193,35,7);</v>
      </c>
    </row>
    <row r="5548" spans="2:8" x14ac:dyDescent="0.25">
      <c r="B5548" t="s">
        <v>394</v>
      </c>
      <c r="C5548">
        <f>INDEX(NationalTeams!B:B,MATCH(B5548,NationalTeams!C:C,0))</f>
        <v>194</v>
      </c>
      <c r="D5548" t="s">
        <v>1250</v>
      </c>
      <c r="E5548">
        <f>INDEX(TeamSports!B:B,MATCH(D5548,TeamSports!C:C,0))</f>
        <v>35</v>
      </c>
      <c r="F5548">
        <f>INDEX(RanksTable!Q:Q,MATCH(B5548,RanksTable!B:B,0))</f>
        <v>7</v>
      </c>
      <c r="H5548" t="str">
        <f t="shared" si="86"/>
        <v>INSERT INTO "TeamRanks" (team_id,team_sport_id,team_rank) VALUES (194,35,7);</v>
      </c>
    </row>
    <row r="5549" spans="2:8" x14ac:dyDescent="0.25">
      <c r="B5549" t="s">
        <v>389</v>
      </c>
      <c r="C5549">
        <f>INDEX(NationalTeams!B:B,MATCH(B5549,NationalTeams!C:C,0))</f>
        <v>195</v>
      </c>
      <c r="D5549" t="s">
        <v>1250</v>
      </c>
      <c r="E5549">
        <f>INDEX(TeamSports!B:B,MATCH(D5549,TeamSports!C:C,0))</f>
        <v>35</v>
      </c>
      <c r="F5549">
        <f>INDEX(RanksTable!Q:Q,MATCH(B5549,RanksTable!B:B,0))</f>
        <v>7</v>
      </c>
      <c r="H5549" t="str">
        <f t="shared" si="86"/>
        <v>INSERT INTO "TeamRanks" (team_id,team_sport_id,team_rank) VALUES (195,35,7);</v>
      </c>
    </row>
    <row r="5550" spans="2:8" x14ac:dyDescent="0.25">
      <c r="B5550" t="s">
        <v>496</v>
      </c>
      <c r="C5550">
        <f>INDEX(NationalTeams!B:B,MATCH(B5550,NationalTeams!C:C,0))</f>
        <v>196</v>
      </c>
      <c r="D5550" t="s">
        <v>1250</v>
      </c>
      <c r="E5550">
        <f>INDEX(TeamSports!B:B,MATCH(D5550,TeamSports!C:C,0))</f>
        <v>35</v>
      </c>
      <c r="F5550">
        <f>INDEX(RanksTable!Q:Q,MATCH(B5550,RanksTable!B:B,0))</f>
        <v>1</v>
      </c>
      <c r="H5550" t="str">
        <f t="shared" si="86"/>
        <v>INSERT INTO "TeamRanks" (team_id,team_sport_id,team_rank) VALUES (196,35,1);</v>
      </c>
    </row>
    <row r="5551" spans="2:8" x14ac:dyDescent="0.25">
      <c r="B5551" t="s">
        <v>507</v>
      </c>
      <c r="C5551">
        <f>INDEX(NationalTeams!B:B,MATCH(B5551,NationalTeams!C:C,0))</f>
        <v>197</v>
      </c>
      <c r="D5551" t="s">
        <v>1250</v>
      </c>
      <c r="E5551">
        <f>INDEX(TeamSports!B:B,MATCH(D5551,TeamSports!C:C,0))</f>
        <v>35</v>
      </c>
      <c r="F5551">
        <f>INDEX(RanksTable!Q:Q,MATCH(B5551,RanksTable!B:B,0))</f>
        <v>7</v>
      </c>
      <c r="H5551" t="str">
        <f t="shared" si="86"/>
        <v>INSERT INTO "TeamRanks" (team_id,team_sport_id,team_rank) VALUES (197,35,7);</v>
      </c>
    </row>
    <row r="5552" spans="2:8" x14ac:dyDescent="0.25">
      <c r="B5552" t="s">
        <v>399</v>
      </c>
      <c r="C5552">
        <f>INDEX(NationalTeams!B:B,MATCH(B5552,NationalTeams!C:C,0))</f>
        <v>198</v>
      </c>
      <c r="D5552" t="s">
        <v>1250</v>
      </c>
      <c r="E5552">
        <f>INDEX(TeamSports!B:B,MATCH(D5552,TeamSports!C:C,0))</f>
        <v>35</v>
      </c>
      <c r="F5552">
        <f>INDEX(RanksTable!Q:Q,MATCH(B5552,RanksTable!B:B,0))</f>
        <v>7</v>
      </c>
      <c r="H5552" t="str">
        <f t="shared" si="86"/>
        <v>INSERT INTO "TeamRanks" (team_id,team_sport_id,team_rank) VALUES (198,35,7);</v>
      </c>
    </row>
    <row r="5553" spans="2:8" x14ac:dyDescent="0.25">
      <c r="B5553" t="s">
        <v>467</v>
      </c>
      <c r="C5553">
        <f>INDEX(NationalTeams!B:B,MATCH(B5553,NationalTeams!C:C,0))</f>
        <v>199</v>
      </c>
      <c r="D5553" t="s">
        <v>1250</v>
      </c>
      <c r="E5553">
        <f>INDEX(TeamSports!B:B,MATCH(D5553,TeamSports!C:C,0))</f>
        <v>35</v>
      </c>
      <c r="F5553">
        <f>INDEX(RanksTable!Q:Q,MATCH(B5553,RanksTable!B:B,0))</f>
        <v>7</v>
      </c>
      <c r="H5553" t="str">
        <f t="shared" si="86"/>
        <v>INSERT INTO "TeamRanks" (team_id,team_sport_id,team_rank) VALUES (199,35,7);</v>
      </c>
    </row>
    <row r="5554" spans="2:8" x14ac:dyDescent="0.25">
      <c r="B5554" t="s">
        <v>437</v>
      </c>
      <c r="C5554">
        <f>INDEX(NationalTeams!B:B,MATCH(B5554,NationalTeams!C:C,0))</f>
        <v>200</v>
      </c>
      <c r="D5554" t="s">
        <v>1250</v>
      </c>
      <c r="E5554">
        <f>INDEX(TeamSports!B:B,MATCH(D5554,TeamSports!C:C,0))</f>
        <v>35</v>
      </c>
      <c r="F5554">
        <f>INDEX(RanksTable!Q:Q,MATCH(B5554,RanksTable!B:B,0))</f>
        <v>7</v>
      </c>
      <c r="H5554" t="str">
        <f t="shared" si="86"/>
        <v>INSERT INTO "TeamRanks" (team_id,team_sport_id,team_rank) VALUES (200,35,7);</v>
      </c>
    </row>
    <row r="5555" spans="2:8" x14ac:dyDescent="0.25">
      <c r="B5555" t="s">
        <v>452</v>
      </c>
      <c r="C5555">
        <f>INDEX(NationalTeams!B:B,MATCH(B5555,NationalTeams!C:C,0))</f>
        <v>201</v>
      </c>
      <c r="D5555" t="s">
        <v>1250</v>
      </c>
      <c r="E5555">
        <f>INDEX(TeamSports!B:B,MATCH(D5555,TeamSports!C:C,0))</f>
        <v>35</v>
      </c>
      <c r="F5555">
        <f>INDEX(RanksTable!Q:Q,MATCH(B5555,RanksTable!B:B,0))</f>
        <v>7</v>
      </c>
      <c r="H5555" t="str">
        <f t="shared" si="86"/>
        <v>INSERT INTO "TeamRanks" (team_id,team_sport_id,team_rank) VALUES (201,35,7);</v>
      </c>
    </row>
    <row r="5556" spans="2:8" x14ac:dyDescent="0.25">
      <c r="B5556" t="s">
        <v>384</v>
      </c>
      <c r="C5556">
        <f>INDEX(NationalTeams!B:B,MATCH(B5556,NationalTeams!C:C,0))</f>
        <v>202</v>
      </c>
      <c r="D5556" t="s">
        <v>1250</v>
      </c>
      <c r="E5556">
        <f>INDEX(TeamSports!B:B,MATCH(D5556,TeamSports!C:C,0))</f>
        <v>35</v>
      </c>
      <c r="F5556">
        <f>INDEX(RanksTable!Q:Q,MATCH(B5556,RanksTable!B:B,0))</f>
        <v>7</v>
      </c>
      <c r="H5556" t="str">
        <f t="shared" si="86"/>
        <v>INSERT INTO "TeamRanks" (team_id,team_sport_id,team_rank) VALUES (202,35,7);</v>
      </c>
    </row>
    <row r="5557" spans="2:8" x14ac:dyDescent="0.25">
      <c r="B5557" t="s">
        <v>442</v>
      </c>
      <c r="C5557">
        <f>INDEX(NationalTeams!B:B,MATCH(B5557,NationalTeams!C:C,0))</f>
        <v>203</v>
      </c>
      <c r="D5557" t="s">
        <v>1250</v>
      </c>
      <c r="E5557">
        <f>INDEX(TeamSports!B:B,MATCH(D5557,TeamSports!C:C,0))</f>
        <v>35</v>
      </c>
      <c r="F5557">
        <f>INDEX(RanksTable!Q:Q,MATCH(B5557,RanksTable!B:B,0))</f>
        <v>7</v>
      </c>
      <c r="H5557" t="str">
        <f t="shared" si="86"/>
        <v>INSERT INTO "TeamRanks" (team_id,team_sport_id,team_rank) VALUES (203,35,7);</v>
      </c>
    </row>
    <row r="5558" spans="2:8" x14ac:dyDescent="0.25">
      <c r="B5558" t="s">
        <v>472</v>
      </c>
      <c r="C5558">
        <f>INDEX(NationalTeams!B:B,MATCH(B5558,NationalTeams!C:C,0))</f>
        <v>204</v>
      </c>
      <c r="D5558" t="s">
        <v>1250</v>
      </c>
      <c r="E5558">
        <f>INDEX(TeamSports!B:B,MATCH(D5558,TeamSports!C:C,0))</f>
        <v>35</v>
      </c>
      <c r="F5558">
        <f>INDEX(RanksTable!Q:Q,MATCH(B5558,RanksTable!B:B,0))</f>
        <v>7</v>
      </c>
      <c r="H5558" t="str">
        <f t="shared" si="86"/>
        <v>INSERT INTO "TeamRanks" (team_id,team_sport_id,team_rank) VALUES (204,35,7);</v>
      </c>
    </row>
    <row r="5559" spans="2:8" x14ac:dyDescent="0.25">
      <c r="B5559" t="s">
        <v>388</v>
      </c>
      <c r="C5559">
        <f>INDEX(NationalTeams!B:B,MATCH(B5559,NationalTeams!C:C,0))</f>
        <v>205</v>
      </c>
      <c r="D5559" t="s">
        <v>1250</v>
      </c>
      <c r="E5559">
        <f>INDEX(TeamSports!B:B,MATCH(D5559,TeamSports!C:C,0))</f>
        <v>35</v>
      </c>
      <c r="F5559">
        <f>INDEX(RanksTable!Q:Q,MATCH(B5559,RanksTable!B:B,0))</f>
        <v>7</v>
      </c>
      <c r="H5559" t="str">
        <f t="shared" si="86"/>
        <v>INSERT INTO "TeamRanks" (team_id,team_sport_id,team_rank) VALUES (205,35,7);</v>
      </c>
    </row>
    <row r="5560" spans="2:8" x14ac:dyDescent="0.25">
      <c r="B5560" t="s">
        <v>476</v>
      </c>
      <c r="C5560">
        <f>INDEX(NationalTeams!B:B,MATCH(B5560,NationalTeams!C:C,0))</f>
        <v>206</v>
      </c>
      <c r="D5560" t="s">
        <v>1250</v>
      </c>
      <c r="E5560">
        <f>INDEX(TeamSports!B:B,MATCH(D5560,TeamSports!C:C,0))</f>
        <v>35</v>
      </c>
      <c r="F5560">
        <f>INDEX(RanksTable!Q:Q,MATCH(B5560,RanksTable!B:B,0))</f>
        <v>7</v>
      </c>
      <c r="H5560" t="str">
        <f t="shared" si="86"/>
        <v>INSERT INTO "TeamRanks" (team_id,team_sport_id,team_rank) VALUES (206,35,7);</v>
      </c>
    </row>
    <row r="5561" spans="2:8" x14ac:dyDescent="0.25">
      <c r="B5561" t="s">
        <v>407</v>
      </c>
      <c r="C5561">
        <f>INDEX(NationalTeams!B:B,MATCH(B5561,NationalTeams!C:C,0))</f>
        <v>207</v>
      </c>
      <c r="D5561" t="s">
        <v>1250</v>
      </c>
      <c r="E5561">
        <f>INDEX(TeamSports!B:B,MATCH(D5561,TeamSports!C:C,0))</f>
        <v>35</v>
      </c>
      <c r="F5561">
        <f>INDEX(RanksTable!Q:Q,MATCH(B5561,RanksTable!B:B,0))</f>
        <v>7</v>
      </c>
      <c r="H5561" t="str">
        <f t="shared" si="86"/>
        <v>INSERT INTO "TeamRanks" (team_id,team_sport_id,team_rank) VALUES (207,35,7);</v>
      </c>
    </row>
    <row r="5562" spans="2:8" x14ac:dyDescent="0.25">
      <c r="B5562" t="s">
        <v>364</v>
      </c>
      <c r="C5562">
        <f>INDEX(NationalTeams!B:B,MATCH(B5562,NationalTeams!C:C,0))</f>
        <v>208</v>
      </c>
      <c r="D5562" t="s">
        <v>1250</v>
      </c>
      <c r="E5562">
        <f>INDEX(TeamSports!B:B,MATCH(D5562,TeamSports!C:C,0))</f>
        <v>35</v>
      </c>
      <c r="F5562">
        <f>INDEX(RanksTable!Q:Q,MATCH(B5562,RanksTable!B:B,0))</f>
        <v>7</v>
      </c>
      <c r="H5562" t="str">
        <f t="shared" si="86"/>
        <v>INSERT INTO "TeamRanks" (team_id,team_sport_id,team_rank) VALUES (208,35,7);</v>
      </c>
    </row>
    <row r="5563" spans="2:8" x14ac:dyDescent="0.25">
      <c r="B5563" t="s">
        <v>439</v>
      </c>
      <c r="C5563">
        <f>INDEX(NationalTeams!B:B,MATCH(B5563,NationalTeams!C:C,0))</f>
        <v>209</v>
      </c>
      <c r="D5563" t="s">
        <v>1250</v>
      </c>
      <c r="E5563">
        <f>INDEX(TeamSports!B:B,MATCH(D5563,TeamSports!C:C,0))</f>
        <v>35</v>
      </c>
      <c r="F5563">
        <f>INDEX(RanksTable!Q:Q,MATCH(B5563,RanksTable!B:B,0))</f>
        <v>7</v>
      </c>
      <c r="H5563" t="str">
        <f t="shared" si="86"/>
        <v>INSERT INTO "TeamRanks" (team_id,team_sport_id,team_rank) VALUES (209,35,7);</v>
      </c>
    </row>
    <row r="5564" spans="2:8" x14ac:dyDescent="0.25">
      <c r="B5564" t="s">
        <v>501</v>
      </c>
      <c r="C5564">
        <f>INDEX(NationalTeams!B:B,MATCH(B5564,NationalTeams!C:C,0))</f>
        <v>210</v>
      </c>
      <c r="D5564" t="s">
        <v>1250</v>
      </c>
      <c r="E5564">
        <f>INDEX(TeamSports!B:B,MATCH(D5564,TeamSports!C:C,0))</f>
        <v>35</v>
      </c>
      <c r="F5564">
        <f>INDEX(RanksTable!Q:Q,MATCH(B5564,RanksTable!B:B,0))</f>
        <v>7</v>
      </c>
      <c r="H5564" t="str">
        <f t="shared" si="86"/>
        <v>INSERT INTO "TeamRanks" (team_id,team_sport_id,team_rank) VALUES (210,35,7);</v>
      </c>
    </row>
    <row r="5565" spans="2:8" x14ac:dyDescent="0.25">
      <c r="B5565" t="s">
        <v>466</v>
      </c>
      <c r="C5565">
        <f>INDEX(NationalTeams!B:B,MATCH(B5565,NationalTeams!C:C,0))</f>
        <v>211</v>
      </c>
      <c r="D5565" t="s">
        <v>1250</v>
      </c>
      <c r="E5565">
        <f>INDEX(TeamSports!B:B,MATCH(D5565,TeamSports!C:C,0))</f>
        <v>35</v>
      </c>
      <c r="F5565">
        <f>INDEX(RanksTable!Q:Q,MATCH(B5565,RanksTable!B:B,0))</f>
        <v>7</v>
      </c>
      <c r="H5565" t="str">
        <f t="shared" si="86"/>
        <v>INSERT INTO "TeamRanks" (team_id,team_sport_id,team_rank) VALUES (211,35,7);</v>
      </c>
    </row>
    <row r="5566" spans="2:8" x14ac:dyDescent="0.25">
      <c r="B5566" t="s">
        <v>502</v>
      </c>
      <c r="C5566">
        <f>INDEX(NationalTeams!B:B,MATCH(B5566,NationalTeams!C:C,0))</f>
        <v>212</v>
      </c>
      <c r="D5566" t="s">
        <v>1250</v>
      </c>
      <c r="E5566">
        <f>INDEX(TeamSports!B:B,MATCH(D5566,TeamSports!C:C,0))</f>
        <v>35</v>
      </c>
      <c r="F5566">
        <f>INDEX(RanksTable!Q:Q,MATCH(B5566,RanksTable!B:B,0))</f>
        <v>7</v>
      </c>
      <c r="H5566" t="str">
        <f t="shared" si="86"/>
        <v>INSERT INTO "TeamRanks" (team_id,team_sport_id,team_rank) VALUES (212,35,7);</v>
      </c>
    </row>
    <row r="5567" spans="2:8" x14ac:dyDescent="0.25">
      <c r="B5567" t="s">
        <v>359</v>
      </c>
      <c r="C5567">
        <f>INDEX(NationalTeams!B:B,MATCH(B5567,NationalTeams!C:C,0))</f>
        <v>213</v>
      </c>
      <c r="D5567" t="s">
        <v>1250</v>
      </c>
      <c r="E5567">
        <f>INDEX(TeamSports!B:B,MATCH(D5567,TeamSports!C:C,0))</f>
        <v>35</v>
      </c>
      <c r="F5567">
        <f>INDEX(RanksTable!Q:Q,MATCH(B5567,RanksTable!B:B,0))</f>
        <v>7</v>
      </c>
      <c r="H5567" t="str">
        <f t="shared" si="86"/>
        <v>INSERT INTO "TeamRanks" (team_id,team_sport_id,team_rank) VALUES (213,35,7);</v>
      </c>
    </row>
    <row r="5568" spans="2:8" x14ac:dyDescent="0.25">
      <c r="B5568" t="s">
        <v>377</v>
      </c>
      <c r="C5568">
        <f>INDEX(NationalTeams!B:B,MATCH(B5568,NationalTeams!C:C,0))</f>
        <v>214</v>
      </c>
      <c r="D5568" t="s">
        <v>1250</v>
      </c>
      <c r="E5568">
        <f>INDEX(TeamSports!B:B,MATCH(D5568,TeamSports!C:C,0))</f>
        <v>35</v>
      </c>
      <c r="F5568">
        <f>INDEX(RanksTable!Q:Q,MATCH(B5568,RanksTable!B:B,0))</f>
        <v>7</v>
      </c>
      <c r="H5568" t="str">
        <f t="shared" si="86"/>
        <v>INSERT INTO "TeamRanks" (team_id,team_sport_id,team_rank) VALUES (214,35,7);</v>
      </c>
    </row>
    <row r="5569" spans="2:8" x14ac:dyDescent="0.25">
      <c r="B5569" t="s">
        <v>443</v>
      </c>
      <c r="C5569">
        <f>INDEX(NationalTeams!B:B,MATCH(B5569,NationalTeams!C:C,0))</f>
        <v>215</v>
      </c>
      <c r="D5569" t="s">
        <v>1250</v>
      </c>
      <c r="E5569">
        <f>INDEX(TeamSports!B:B,MATCH(D5569,TeamSports!C:C,0))</f>
        <v>35</v>
      </c>
      <c r="F5569">
        <f>INDEX(RanksTable!Q:Q,MATCH(B5569,RanksTable!B:B,0))</f>
        <v>7</v>
      </c>
      <c r="H5569" t="str">
        <f t="shared" si="86"/>
        <v>INSERT INTO "TeamRanks" (team_id,team_sport_id,team_rank) VALUES (215,35,7);</v>
      </c>
    </row>
    <row r="5570" spans="2:8" x14ac:dyDescent="0.25">
      <c r="B5570" t="s">
        <v>481</v>
      </c>
      <c r="C5570">
        <f>INDEX(NationalTeams!B:B,MATCH(B5570,NationalTeams!C:C,0))</f>
        <v>216</v>
      </c>
      <c r="D5570" t="s">
        <v>1250</v>
      </c>
      <c r="E5570">
        <f>INDEX(TeamSports!B:B,MATCH(D5570,TeamSports!C:C,0))</f>
        <v>35</v>
      </c>
      <c r="F5570">
        <f>INDEX(RanksTable!Q:Q,MATCH(B5570,RanksTable!B:B,0))</f>
        <v>7</v>
      </c>
      <c r="H5570" t="str">
        <f t="shared" si="86"/>
        <v>INSERT INTO "TeamRanks" (team_id,team_sport_id,team_rank) VALUES (216,35,7);</v>
      </c>
    </row>
    <row r="5571" spans="2:8" x14ac:dyDescent="0.25">
      <c r="B5571" t="s">
        <v>351</v>
      </c>
      <c r="C5571">
        <f>INDEX(NationalTeams!B:B,MATCH(B5571,NationalTeams!C:C,0))</f>
        <v>217</v>
      </c>
      <c r="D5571" t="s">
        <v>1250</v>
      </c>
      <c r="E5571">
        <f>INDEX(TeamSports!B:B,MATCH(D5571,TeamSports!C:C,0))</f>
        <v>35</v>
      </c>
      <c r="F5571">
        <f>INDEX(RanksTable!Q:Q,MATCH(B5571,RanksTable!B:B,0))</f>
        <v>7</v>
      </c>
      <c r="H5571" t="str">
        <f t="shared" si="86"/>
        <v>INSERT INTO "TeamRanks" (team_id,team_sport_id,team_rank) VALUES (217,35,7);</v>
      </c>
    </row>
    <row r="5572" spans="2:8" x14ac:dyDescent="0.25">
      <c r="B5572" t="s">
        <v>438</v>
      </c>
      <c r="C5572">
        <f>INDEX(NationalTeams!B:B,MATCH(B5572,NationalTeams!C:C,0))</f>
        <v>218</v>
      </c>
      <c r="D5572" t="s">
        <v>1250</v>
      </c>
      <c r="E5572">
        <f>INDEX(TeamSports!B:B,MATCH(D5572,TeamSports!C:C,0))</f>
        <v>35</v>
      </c>
      <c r="F5572">
        <f>INDEX(RanksTable!Q:Q,MATCH(B5572,RanksTable!B:B,0))</f>
        <v>7</v>
      </c>
      <c r="H5572" t="str">
        <f t="shared" ref="H5572:H5635" si="87">_xlfn.CONCAT($H$1,$L$1,$C$1,$L$1," ",$J$1,$C$2,$N$1,$E$2,$N$1,$F$2,$K$1,$I$1,$J$1,C5572,$N$1,E5572,$N$1,F5572,$K$1,$O$1)</f>
        <v>INSERT INTO "TeamRanks" (team_id,team_sport_id,team_rank) VALUES (218,35,7);</v>
      </c>
    </row>
    <row r="5573" spans="2:8" x14ac:dyDescent="0.25">
      <c r="B5573" t="s">
        <v>319</v>
      </c>
      <c r="C5573">
        <f>INDEX(NationalTeams!B:B,MATCH(B5573,NationalTeams!C:C,0))</f>
        <v>219</v>
      </c>
      <c r="D5573" t="s">
        <v>1250</v>
      </c>
      <c r="E5573">
        <f>INDEX(TeamSports!B:B,MATCH(D5573,TeamSports!C:C,0))</f>
        <v>35</v>
      </c>
      <c r="F5573">
        <f>INDEX(RanksTable!Q:Q,MATCH(B5573,RanksTable!B:B,0))</f>
        <v>7</v>
      </c>
      <c r="H5573" t="str">
        <f t="shared" si="87"/>
        <v>INSERT INTO "TeamRanks" (team_id,team_sport_id,team_rank) VALUES (219,35,7);</v>
      </c>
    </row>
    <row r="5574" spans="2:8" x14ac:dyDescent="0.25">
      <c r="B5574" t="s">
        <v>471</v>
      </c>
      <c r="C5574">
        <f>INDEX(NationalTeams!B:B,MATCH(B5574,NationalTeams!C:C,0))</f>
        <v>220</v>
      </c>
      <c r="D5574" t="s">
        <v>1250</v>
      </c>
      <c r="E5574">
        <f>INDEX(TeamSports!B:B,MATCH(D5574,TeamSports!C:C,0))</f>
        <v>35</v>
      </c>
      <c r="F5574">
        <f>INDEX(RanksTable!Q:Q,MATCH(B5574,RanksTable!B:B,0))</f>
        <v>7</v>
      </c>
      <c r="H5574" t="str">
        <f t="shared" si="87"/>
        <v>INSERT INTO "TeamRanks" (team_id,team_sport_id,team_rank) VALUES (220,35,7);</v>
      </c>
    </row>
    <row r="5575" spans="2:8" x14ac:dyDescent="0.25">
      <c r="B5575" t="s">
        <v>373</v>
      </c>
      <c r="C5575">
        <f>INDEX(NationalTeams!B:B,MATCH(B5575,NationalTeams!C:C,0))</f>
        <v>221</v>
      </c>
      <c r="D5575" t="s">
        <v>1250</v>
      </c>
      <c r="E5575">
        <f>INDEX(TeamSports!B:B,MATCH(D5575,TeamSports!C:C,0))</f>
        <v>35</v>
      </c>
      <c r="F5575">
        <f>INDEX(RanksTable!Q:Q,MATCH(B5575,RanksTable!B:B,0))</f>
        <v>7</v>
      </c>
      <c r="H5575" t="str">
        <f t="shared" si="87"/>
        <v>INSERT INTO "TeamRanks" (team_id,team_sport_id,team_rank) VALUES (221,35,7);</v>
      </c>
    </row>
    <row r="5576" spans="2:8" x14ac:dyDescent="0.25">
      <c r="B5576" t="s">
        <v>367</v>
      </c>
      <c r="C5576">
        <f>INDEX(NationalTeams!B:B,MATCH(B5576,NationalTeams!C:C,0))</f>
        <v>222</v>
      </c>
      <c r="D5576" t="s">
        <v>1250</v>
      </c>
      <c r="E5576">
        <f>INDEX(TeamSports!B:B,MATCH(D5576,TeamSports!C:C,0))</f>
        <v>35</v>
      </c>
      <c r="F5576">
        <f>INDEX(RanksTable!Q:Q,MATCH(B5576,RanksTable!B:B,0))</f>
        <v>7</v>
      </c>
      <c r="H5576" t="str">
        <f t="shared" si="87"/>
        <v>INSERT INTO "TeamRanks" (team_id,team_sport_id,team_rank) VALUES (222,35,7);</v>
      </c>
    </row>
    <row r="5577" spans="2:8" x14ac:dyDescent="0.25">
      <c r="B5577" t="s">
        <v>358</v>
      </c>
      <c r="C5577">
        <f>INDEX(NationalTeams!B:B,MATCH(B5577,NationalTeams!C:C,0))</f>
        <v>223</v>
      </c>
      <c r="D5577" t="s">
        <v>1250</v>
      </c>
      <c r="E5577">
        <f>INDEX(TeamSports!B:B,MATCH(D5577,TeamSports!C:C,0))</f>
        <v>35</v>
      </c>
      <c r="F5577">
        <f>INDEX(RanksTable!Q:Q,MATCH(B5577,RanksTable!B:B,0))</f>
        <v>7</v>
      </c>
      <c r="H5577" t="str">
        <f t="shared" si="87"/>
        <v>INSERT INTO "TeamRanks" (team_id,team_sport_id,team_rank) VALUES (223,35,7);</v>
      </c>
    </row>
    <row r="5578" spans="2:8" x14ac:dyDescent="0.25">
      <c r="B5578" t="s">
        <v>993</v>
      </c>
      <c r="C5578">
        <f>INDEX(NationalTeams!B:B,MATCH(B5578,NationalTeams!C:C,0))</f>
        <v>224</v>
      </c>
      <c r="D5578" t="s">
        <v>1234</v>
      </c>
      <c r="E5578">
        <f>INDEX(TeamSports!B:B,MATCH(D5578,TeamSports!C:C,0))</f>
        <v>57</v>
      </c>
      <c r="F5578">
        <f>INDEX(RanksTable!AE:AE,MATCH(B5578,RanksTable!B:B,0))</f>
        <v>7</v>
      </c>
      <c r="H5578" t="str">
        <f t="shared" si="87"/>
        <v>INSERT INTO "TeamRanks" (team_id,team_sport_id,team_rank) VALUES (224,57,7);</v>
      </c>
    </row>
    <row r="5579" spans="2:8" x14ac:dyDescent="0.25">
      <c r="B5579" t="s">
        <v>994</v>
      </c>
      <c r="C5579">
        <f>INDEX(NationalTeams!B:B,MATCH(B5579,NationalTeams!C:C,0))</f>
        <v>225</v>
      </c>
      <c r="D5579" t="s">
        <v>1234</v>
      </c>
      <c r="E5579">
        <f>INDEX(TeamSports!B:B,MATCH(D5579,TeamSports!C:C,0))</f>
        <v>57</v>
      </c>
      <c r="F5579">
        <f>INDEX(RanksTable!AE:AE,MATCH(B5579,RanksTable!B:B,0))</f>
        <v>7</v>
      </c>
      <c r="H5579" t="str">
        <f t="shared" si="87"/>
        <v>INSERT INTO "TeamRanks" (team_id,team_sport_id,team_rank) VALUES (225,57,7);</v>
      </c>
    </row>
    <row r="5580" spans="2:8" x14ac:dyDescent="0.25">
      <c r="B5580" t="s">
        <v>995</v>
      </c>
      <c r="C5580">
        <f>INDEX(NationalTeams!B:B,MATCH(B5580,NationalTeams!C:C,0))</f>
        <v>226</v>
      </c>
      <c r="D5580" t="s">
        <v>1234</v>
      </c>
      <c r="E5580">
        <f>INDEX(TeamSports!B:B,MATCH(D5580,TeamSports!C:C,0))</f>
        <v>57</v>
      </c>
      <c r="F5580">
        <f>INDEX(RanksTable!AE:AE,MATCH(B5580,RanksTable!B:B,0))</f>
        <v>7</v>
      </c>
      <c r="H5580" t="str">
        <f t="shared" si="87"/>
        <v>INSERT INTO "TeamRanks" (team_id,team_sport_id,team_rank) VALUES (226,57,7);</v>
      </c>
    </row>
    <row r="5581" spans="2:8" x14ac:dyDescent="0.25">
      <c r="B5581" t="s">
        <v>996</v>
      </c>
      <c r="C5581">
        <f>INDEX(NationalTeams!B:B,MATCH(B5581,NationalTeams!C:C,0))</f>
        <v>227</v>
      </c>
      <c r="D5581" t="s">
        <v>1234</v>
      </c>
      <c r="E5581">
        <f>INDEX(TeamSports!B:B,MATCH(D5581,TeamSports!C:C,0))</f>
        <v>57</v>
      </c>
      <c r="F5581">
        <f>INDEX(RanksTable!AE:AE,MATCH(B5581,RanksTable!B:B,0))</f>
        <v>2</v>
      </c>
      <c r="H5581" t="str">
        <f t="shared" si="87"/>
        <v>INSERT INTO "TeamRanks" (team_id,team_sport_id,team_rank) VALUES (227,57,2);</v>
      </c>
    </row>
    <row r="5582" spans="2:8" x14ac:dyDescent="0.25">
      <c r="B5582" t="s">
        <v>997</v>
      </c>
      <c r="C5582">
        <f>INDEX(NationalTeams!B:B,MATCH(B5582,NationalTeams!C:C,0))</f>
        <v>228</v>
      </c>
      <c r="D5582" t="s">
        <v>1234</v>
      </c>
      <c r="E5582">
        <f>INDEX(TeamSports!B:B,MATCH(D5582,TeamSports!C:C,0))</f>
        <v>57</v>
      </c>
      <c r="F5582">
        <f>INDEX(RanksTable!AE:AE,MATCH(B5582,RanksTable!B:B,0))</f>
        <v>7</v>
      </c>
      <c r="H5582" t="str">
        <f t="shared" si="87"/>
        <v>INSERT INTO "TeamRanks" (team_id,team_sport_id,team_rank) VALUES (228,57,7);</v>
      </c>
    </row>
    <row r="5583" spans="2:8" x14ac:dyDescent="0.25">
      <c r="B5583" t="s">
        <v>998</v>
      </c>
      <c r="C5583">
        <f>INDEX(NationalTeams!B:B,MATCH(B5583,NationalTeams!C:C,0))</f>
        <v>229</v>
      </c>
      <c r="D5583" t="s">
        <v>1234</v>
      </c>
      <c r="E5583">
        <f>INDEX(TeamSports!B:B,MATCH(D5583,TeamSports!C:C,0))</f>
        <v>57</v>
      </c>
      <c r="F5583">
        <f>INDEX(RanksTable!AE:AE,MATCH(B5583,RanksTable!B:B,0))</f>
        <v>7</v>
      </c>
      <c r="H5583" t="str">
        <f t="shared" si="87"/>
        <v>INSERT INTO "TeamRanks" (team_id,team_sport_id,team_rank) VALUES (229,57,7);</v>
      </c>
    </row>
    <row r="5584" spans="2:8" x14ac:dyDescent="0.25">
      <c r="B5584" t="s">
        <v>999</v>
      </c>
      <c r="C5584">
        <f>INDEX(NationalTeams!B:B,MATCH(B5584,NationalTeams!C:C,0))</f>
        <v>230</v>
      </c>
      <c r="D5584" t="s">
        <v>1234</v>
      </c>
      <c r="E5584">
        <f>INDEX(TeamSports!B:B,MATCH(D5584,TeamSports!C:C,0))</f>
        <v>57</v>
      </c>
      <c r="F5584">
        <f>INDEX(RanksTable!AE:AE,MATCH(B5584,RanksTable!B:B,0))</f>
        <v>7</v>
      </c>
      <c r="H5584" t="str">
        <f t="shared" si="87"/>
        <v>INSERT INTO "TeamRanks" (team_id,team_sport_id,team_rank) VALUES (230,57,7);</v>
      </c>
    </row>
    <row r="5585" spans="2:8" x14ac:dyDescent="0.25">
      <c r="B5585" t="s">
        <v>1000</v>
      </c>
      <c r="C5585">
        <f>INDEX(NationalTeams!B:B,MATCH(B5585,NationalTeams!C:C,0))</f>
        <v>231</v>
      </c>
      <c r="D5585" t="s">
        <v>1234</v>
      </c>
      <c r="E5585">
        <f>INDEX(TeamSports!B:B,MATCH(D5585,TeamSports!C:C,0))</f>
        <v>57</v>
      </c>
      <c r="F5585">
        <f>INDEX(RanksTable!AE:AE,MATCH(B5585,RanksTable!B:B,0))</f>
        <v>7</v>
      </c>
      <c r="H5585" t="str">
        <f t="shared" si="87"/>
        <v>INSERT INTO "TeamRanks" (team_id,team_sport_id,team_rank) VALUES (231,57,7);</v>
      </c>
    </row>
    <row r="5586" spans="2:8" x14ac:dyDescent="0.25">
      <c r="B5586" t="s">
        <v>1001</v>
      </c>
      <c r="C5586">
        <f>INDEX(NationalTeams!B:B,MATCH(B5586,NationalTeams!C:C,0))</f>
        <v>232</v>
      </c>
      <c r="D5586" t="s">
        <v>1234</v>
      </c>
      <c r="E5586">
        <f>INDEX(TeamSports!B:B,MATCH(D5586,TeamSports!C:C,0))</f>
        <v>57</v>
      </c>
      <c r="F5586">
        <f>INDEX(RanksTable!AE:AE,MATCH(B5586,RanksTable!B:B,0))</f>
        <v>7</v>
      </c>
      <c r="H5586" t="str">
        <f t="shared" si="87"/>
        <v>INSERT INTO "TeamRanks" (team_id,team_sport_id,team_rank) VALUES (232,57,7);</v>
      </c>
    </row>
    <row r="5587" spans="2:8" x14ac:dyDescent="0.25">
      <c r="B5587" t="s">
        <v>1002</v>
      </c>
      <c r="C5587">
        <f>INDEX(NationalTeams!B:B,MATCH(B5587,NationalTeams!C:C,0))</f>
        <v>233</v>
      </c>
      <c r="D5587" t="s">
        <v>1234</v>
      </c>
      <c r="E5587">
        <f>INDEX(TeamSports!B:B,MATCH(D5587,TeamSports!C:C,0))</f>
        <v>57</v>
      </c>
      <c r="F5587">
        <f>INDEX(RanksTable!AE:AE,MATCH(B5587,RanksTable!B:B,0))</f>
        <v>7</v>
      </c>
      <c r="H5587" t="str">
        <f t="shared" si="87"/>
        <v>INSERT INTO "TeamRanks" (team_id,team_sport_id,team_rank) VALUES (233,57,7);</v>
      </c>
    </row>
    <row r="5588" spans="2:8" x14ac:dyDescent="0.25">
      <c r="B5588" t="s">
        <v>1003</v>
      </c>
      <c r="C5588">
        <f>INDEX(NationalTeams!B:B,MATCH(B5588,NationalTeams!C:C,0))</f>
        <v>234</v>
      </c>
      <c r="D5588" t="s">
        <v>1234</v>
      </c>
      <c r="E5588">
        <f>INDEX(TeamSports!B:B,MATCH(D5588,TeamSports!C:C,0))</f>
        <v>57</v>
      </c>
      <c r="F5588">
        <f>INDEX(RanksTable!AE:AE,MATCH(B5588,RanksTable!B:B,0))</f>
        <v>7</v>
      </c>
      <c r="H5588" t="str">
        <f t="shared" si="87"/>
        <v>INSERT INTO "TeamRanks" (team_id,team_sport_id,team_rank) VALUES (234,57,7);</v>
      </c>
    </row>
    <row r="5589" spans="2:8" x14ac:dyDescent="0.25">
      <c r="B5589" t="s">
        <v>1004</v>
      </c>
      <c r="C5589">
        <f>INDEX(NationalTeams!B:B,MATCH(B5589,NationalTeams!C:C,0))</f>
        <v>235</v>
      </c>
      <c r="D5589" t="s">
        <v>1234</v>
      </c>
      <c r="E5589">
        <f>INDEX(TeamSports!B:B,MATCH(D5589,TeamSports!C:C,0))</f>
        <v>57</v>
      </c>
      <c r="F5589">
        <f>INDEX(RanksTable!AE:AE,MATCH(B5589,RanksTable!B:B,0))</f>
        <v>7</v>
      </c>
      <c r="H5589" t="str">
        <f t="shared" si="87"/>
        <v>INSERT INTO "TeamRanks" (team_id,team_sport_id,team_rank) VALUES (235,57,7);</v>
      </c>
    </row>
    <row r="5590" spans="2:8" x14ac:dyDescent="0.25">
      <c r="B5590" t="s">
        <v>1005</v>
      </c>
      <c r="C5590">
        <f>INDEX(NationalTeams!B:B,MATCH(B5590,NationalTeams!C:C,0))</f>
        <v>236</v>
      </c>
      <c r="D5590" t="s">
        <v>1234</v>
      </c>
      <c r="E5590">
        <f>INDEX(TeamSports!B:B,MATCH(D5590,TeamSports!C:C,0))</f>
        <v>57</v>
      </c>
      <c r="F5590">
        <f>INDEX(RanksTable!AE:AE,MATCH(B5590,RanksTable!B:B,0))</f>
        <v>7</v>
      </c>
      <c r="H5590" t="str">
        <f t="shared" si="87"/>
        <v>INSERT INTO "TeamRanks" (team_id,team_sport_id,team_rank) VALUES (236,57,7);</v>
      </c>
    </row>
    <row r="5591" spans="2:8" x14ac:dyDescent="0.25">
      <c r="B5591" t="s">
        <v>1006</v>
      </c>
      <c r="C5591">
        <f>INDEX(NationalTeams!B:B,MATCH(B5591,NationalTeams!C:C,0))</f>
        <v>237</v>
      </c>
      <c r="D5591" t="s">
        <v>1234</v>
      </c>
      <c r="E5591">
        <f>INDEX(TeamSports!B:B,MATCH(D5591,TeamSports!C:C,0))</f>
        <v>57</v>
      </c>
      <c r="F5591">
        <f>INDEX(RanksTable!AE:AE,MATCH(B5591,RanksTable!B:B,0))</f>
        <v>7</v>
      </c>
      <c r="H5591" t="str">
        <f t="shared" si="87"/>
        <v>INSERT INTO "TeamRanks" (team_id,team_sport_id,team_rank) VALUES (237,57,7);</v>
      </c>
    </row>
    <row r="5592" spans="2:8" x14ac:dyDescent="0.25">
      <c r="B5592" t="s">
        <v>1007</v>
      </c>
      <c r="C5592">
        <f>INDEX(NationalTeams!B:B,MATCH(B5592,NationalTeams!C:C,0))</f>
        <v>238</v>
      </c>
      <c r="D5592" t="s">
        <v>1234</v>
      </c>
      <c r="E5592">
        <f>INDEX(TeamSports!B:B,MATCH(D5592,TeamSports!C:C,0))</f>
        <v>57</v>
      </c>
      <c r="F5592">
        <f>INDEX(RanksTable!AE:AE,MATCH(B5592,RanksTable!B:B,0))</f>
        <v>7</v>
      </c>
      <c r="H5592" t="str">
        <f t="shared" si="87"/>
        <v>INSERT INTO "TeamRanks" (team_id,team_sport_id,team_rank) VALUES (238,57,7);</v>
      </c>
    </row>
    <row r="5593" spans="2:8" x14ac:dyDescent="0.25">
      <c r="B5593" t="s">
        <v>1008</v>
      </c>
      <c r="C5593">
        <f>INDEX(NationalTeams!B:B,MATCH(B5593,NationalTeams!C:C,0))</f>
        <v>239</v>
      </c>
      <c r="D5593" t="s">
        <v>1234</v>
      </c>
      <c r="E5593">
        <f>INDEX(TeamSports!B:B,MATCH(D5593,TeamSports!C:C,0))</f>
        <v>57</v>
      </c>
      <c r="F5593">
        <f>INDEX(RanksTable!AE:AE,MATCH(B5593,RanksTable!B:B,0))</f>
        <v>7</v>
      </c>
      <c r="H5593" t="str">
        <f t="shared" si="87"/>
        <v>INSERT INTO "TeamRanks" (team_id,team_sport_id,team_rank) VALUES (239,57,7);</v>
      </c>
    </row>
    <row r="5594" spans="2:8" x14ac:dyDescent="0.25">
      <c r="B5594" t="s">
        <v>1009</v>
      </c>
      <c r="C5594">
        <f>INDEX(NationalTeams!B:B,MATCH(B5594,NationalTeams!C:C,0))</f>
        <v>240</v>
      </c>
      <c r="D5594" t="s">
        <v>1234</v>
      </c>
      <c r="E5594">
        <f>INDEX(TeamSports!B:B,MATCH(D5594,TeamSports!C:C,0))</f>
        <v>57</v>
      </c>
      <c r="F5594">
        <f>INDEX(RanksTable!AE:AE,MATCH(B5594,RanksTable!B:B,0))</f>
        <v>6</v>
      </c>
      <c r="H5594" t="str">
        <f t="shared" si="87"/>
        <v>INSERT INTO "TeamRanks" (team_id,team_sport_id,team_rank) VALUES (240,57,6);</v>
      </c>
    </row>
    <row r="5595" spans="2:8" x14ac:dyDescent="0.25">
      <c r="B5595" t="s">
        <v>1010</v>
      </c>
      <c r="C5595">
        <f>INDEX(NationalTeams!B:B,MATCH(B5595,NationalTeams!C:C,0))</f>
        <v>241</v>
      </c>
      <c r="D5595" t="s">
        <v>1234</v>
      </c>
      <c r="E5595">
        <f>INDEX(TeamSports!B:B,MATCH(D5595,TeamSports!C:C,0))</f>
        <v>57</v>
      </c>
      <c r="F5595">
        <f>INDEX(RanksTable!AE:AE,MATCH(B5595,RanksTable!B:B,0))</f>
        <v>7</v>
      </c>
      <c r="H5595" t="str">
        <f t="shared" si="87"/>
        <v>INSERT INTO "TeamRanks" (team_id,team_sport_id,team_rank) VALUES (241,57,7);</v>
      </c>
    </row>
    <row r="5596" spans="2:8" x14ac:dyDescent="0.25">
      <c r="B5596" t="s">
        <v>1011</v>
      </c>
      <c r="C5596">
        <f>INDEX(NationalTeams!B:B,MATCH(B5596,NationalTeams!C:C,0))</f>
        <v>242</v>
      </c>
      <c r="D5596" t="s">
        <v>1234</v>
      </c>
      <c r="E5596">
        <f>INDEX(TeamSports!B:B,MATCH(D5596,TeamSports!C:C,0))</f>
        <v>57</v>
      </c>
      <c r="F5596">
        <f>INDEX(RanksTable!AE:AE,MATCH(B5596,RanksTable!B:B,0))</f>
        <v>7</v>
      </c>
      <c r="H5596" t="str">
        <f t="shared" si="87"/>
        <v>INSERT INTO "TeamRanks" (team_id,team_sport_id,team_rank) VALUES (242,57,7);</v>
      </c>
    </row>
    <row r="5597" spans="2:8" x14ac:dyDescent="0.25">
      <c r="B5597" t="s">
        <v>1012</v>
      </c>
      <c r="C5597">
        <f>INDEX(NationalTeams!B:B,MATCH(B5597,NationalTeams!C:C,0))</f>
        <v>243</v>
      </c>
      <c r="D5597" t="s">
        <v>1234</v>
      </c>
      <c r="E5597">
        <f>INDEX(TeamSports!B:B,MATCH(D5597,TeamSports!C:C,0))</f>
        <v>57</v>
      </c>
      <c r="F5597">
        <f>INDEX(RanksTable!AE:AE,MATCH(B5597,RanksTable!B:B,0))</f>
        <v>7</v>
      </c>
      <c r="H5597" t="str">
        <f t="shared" si="87"/>
        <v>INSERT INTO "TeamRanks" (team_id,team_sport_id,team_rank) VALUES (243,57,7);</v>
      </c>
    </row>
    <row r="5598" spans="2:8" x14ac:dyDescent="0.25">
      <c r="B5598" t="s">
        <v>1013</v>
      </c>
      <c r="C5598">
        <f>INDEX(NationalTeams!B:B,MATCH(B5598,NationalTeams!C:C,0))</f>
        <v>244</v>
      </c>
      <c r="D5598" t="s">
        <v>1234</v>
      </c>
      <c r="E5598">
        <f>INDEX(TeamSports!B:B,MATCH(D5598,TeamSports!C:C,0))</f>
        <v>57</v>
      </c>
      <c r="F5598">
        <f>INDEX(RanksTable!AE:AE,MATCH(B5598,RanksTable!B:B,0))</f>
        <v>7</v>
      </c>
      <c r="H5598" t="str">
        <f t="shared" si="87"/>
        <v>INSERT INTO "TeamRanks" (team_id,team_sport_id,team_rank) VALUES (244,57,7);</v>
      </c>
    </row>
    <row r="5599" spans="2:8" x14ac:dyDescent="0.25">
      <c r="B5599" t="s">
        <v>1014</v>
      </c>
      <c r="C5599">
        <f>INDEX(NationalTeams!B:B,MATCH(B5599,NationalTeams!C:C,0))</f>
        <v>245</v>
      </c>
      <c r="D5599" t="s">
        <v>1234</v>
      </c>
      <c r="E5599">
        <f>INDEX(TeamSports!B:B,MATCH(D5599,TeamSports!C:C,0))</f>
        <v>57</v>
      </c>
      <c r="F5599">
        <f>INDEX(RanksTable!AE:AE,MATCH(B5599,RanksTable!B:B,0))</f>
        <v>7</v>
      </c>
      <c r="H5599" t="str">
        <f t="shared" si="87"/>
        <v>INSERT INTO "TeamRanks" (team_id,team_sport_id,team_rank) VALUES (245,57,7);</v>
      </c>
    </row>
    <row r="5600" spans="2:8" x14ac:dyDescent="0.25">
      <c r="B5600" t="s">
        <v>1015</v>
      </c>
      <c r="C5600">
        <f>INDEX(NationalTeams!B:B,MATCH(B5600,NationalTeams!C:C,0))</f>
        <v>246</v>
      </c>
      <c r="D5600" t="s">
        <v>1234</v>
      </c>
      <c r="E5600">
        <f>INDEX(TeamSports!B:B,MATCH(D5600,TeamSports!C:C,0))</f>
        <v>57</v>
      </c>
      <c r="F5600">
        <f>INDEX(RanksTable!AE:AE,MATCH(B5600,RanksTable!B:B,0))</f>
        <v>7</v>
      </c>
      <c r="H5600" t="str">
        <f t="shared" si="87"/>
        <v>INSERT INTO "TeamRanks" (team_id,team_sport_id,team_rank) VALUES (246,57,7);</v>
      </c>
    </row>
    <row r="5601" spans="2:8" x14ac:dyDescent="0.25">
      <c r="B5601" t="s">
        <v>1016</v>
      </c>
      <c r="C5601">
        <f>INDEX(NationalTeams!B:B,MATCH(B5601,NationalTeams!C:C,0))</f>
        <v>247</v>
      </c>
      <c r="D5601" t="s">
        <v>1234</v>
      </c>
      <c r="E5601">
        <f>INDEX(TeamSports!B:B,MATCH(D5601,TeamSports!C:C,0))</f>
        <v>57</v>
      </c>
      <c r="F5601">
        <f>INDEX(RanksTable!AE:AE,MATCH(B5601,RanksTable!B:B,0))</f>
        <v>7</v>
      </c>
      <c r="H5601" t="str">
        <f t="shared" si="87"/>
        <v>INSERT INTO "TeamRanks" (team_id,team_sport_id,team_rank) VALUES (247,57,7);</v>
      </c>
    </row>
    <row r="5602" spans="2:8" x14ac:dyDescent="0.25">
      <c r="B5602" t="s">
        <v>1017</v>
      </c>
      <c r="C5602">
        <f>INDEX(NationalTeams!B:B,MATCH(B5602,NationalTeams!C:C,0))</f>
        <v>248</v>
      </c>
      <c r="D5602" t="s">
        <v>1234</v>
      </c>
      <c r="E5602">
        <f>INDEX(TeamSports!B:B,MATCH(D5602,TeamSports!C:C,0))</f>
        <v>57</v>
      </c>
      <c r="F5602">
        <f>INDEX(RanksTable!AE:AE,MATCH(B5602,RanksTable!B:B,0))</f>
        <v>7</v>
      </c>
      <c r="H5602" t="str">
        <f t="shared" si="87"/>
        <v>INSERT INTO "TeamRanks" (team_id,team_sport_id,team_rank) VALUES (248,57,7);</v>
      </c>
    </row>
    <row r="5603" spans="2:8" x14ac:dyDescent="0.25">
      <c r="B5603" t="s">
        <v>1018</v>
      </c>
      <c r="C5603">
        <f>INDEX(NationalTeams!B:B,MATCH(B5603,NationalTeams!C:C,0))</f>
        <v>249</v>
      </c>
      <c r="D5603" t="s">
        <v>1234</v>
      </c>
      <c r="E5603">
        <f>INDEX(TeamSports!B:B,MATCH(D5603,TeamSports!C:C,0))</f>
        <v>57</v>
      </c>
      <c r="F5603">
        <f>INDEX(RanksTable!AE:AE,MATCH(B5603,RanksTable!B:B,0))</f>
        <v>7</v>
      </c>
      <c r="H5603" t="str">
        <f t="shared" si="87"/>
        <v>INSERT INTO "TeamRanks" (team_id,team_sport_id,team_rank) VALUES (249,57,7);</v>
      </c>
    </row>
    <row r="5604" spans="2:8" x14ac:dyDescent="0.25">
      <c r="B5604" t="s">
        <v>1019</v>
      </c>
      <c r="C5604">
        <f>INDEX(NationalTeams!B:B,MATCH(B5604,NationalTeams!C:C,0))</f>
        <v>250</v>
      </c>
      <c r="D5604" t="s">
        <v>1234</v>
      </c>
      <c r="E5604">
        <f>INDEX(TeamSports!B:B,MATCH(D5604,TeamSports!C:C,0))</f>
        <v>57</v>
      </c>
      <c r="F5604">
        <f>INDEX(RanksTable!AE:AE,MATCH(B5604,RanksTable!B:B,0))</f>
        <v>7</v>
      </c>
      <c r="H5604" t="str">
        <f t="shared" si="87"/>
        <v>INSERT INTO "TeamRanks" (team_id,team_sport_id,team_rank) VALUES (250,57,7);</v>
      </c>
    </row>
    <row r="5605" spans="2:8" x14ac:dyDescent="0.25">
      <c r="B5605" t="s">
        <v>1020</v>
      </c>
      <c r="C5605">
        <f>INDEX(NationalTeams!B:B,MATCH(B5605,NationalTeams!C:C,0))</f>
        <v>251</v>
      </c>
      <c r="D5605" t="s">
        <v>1234</v>
      </c>
      <c r="E5605">
        <f>INDEX(TeamSports!B:B,MATCH(D5605,TeamSports!C:C,0))</f>
        <v>57</v>
      </c>
      <c r="F5605">
        <f>INDEX(RanksTable!AE:AE,MATCH(B5605,RanksTable!B:B,0))</f>
        <v>7</v>
      </c>
      <c r="H5605" t="str">
        <f t="shared" si="87"/>
        <v>INSERT INTO "TeamRanks" (team_id,team_sport_id,team_rank) VALUES (251,57,7);</v>
      </c>
    </row>
    <row r="5606" spans="2:8" x14ac:dyDescent="0.25">
      <c r="B5606" t="s">
        <v>1021</v>
      </c>
      <c r="C5606">
        <f>INDEX(NationalTeams!B:B,MATCH(B5606,NationalTeams!C:C,0))</f>
        <v>252</v>
      </c>
      <c r="D5606" t="s">
        <v>1234</v>
      </c>
      <c r="E5606">
        <f>INDEX(TeamSports!B:B,MATCH(D5606,TeamSports!C:C,0))</f>
        <v>57</v>
      </c>
      <c r="F5606">
        <f>INDEX(RanksTable!AE:AE,MATCH(B5606,RanksTable!B:B,0))</f>
        <v>7</v>
      </c>
      <c r="H5606" t="str">
        <f t="shared" si="87"/>
        <v>INSERT INTO "TeamRanks" (team_id,team_sport_id,team_rank) VALUES (252,57,7);</v>
      </c>
    </row>
    <row r="5607" spans="2:8" x14ac:dyDescent="0.25">
      <c r="B5607" t="s">
        <v>1022</v>
      </c>
      <c r="C5607">
        <f>INDEX(NationalTeams!B:B,MATCH(B5607,NationalTeams!C:C,0))</f>
        <v>253</v>
      </c>
      <c r="D5607" t="s">
        <v>1234</v>
      </c>
      <c r="E5607">
        <f>INDEX(TeamSports!B:B,MATCH(D5607,TeamSports!C:C,0))</f>
        <v>57</v>
      </c>
      <c r="F5607">
        <f>INDEX(RanksTable!AE:AE,MATCH(B5607,RanksTable!B:B,0))</f>
        <v>7</v>
      </c>
      <c r="H5607" t="str">
        <f t="shared" si="87"/>
        <v>INSERT INTO "TeamRanks" (team_id,team_sport_id,team_rank) VALUES (253,57,7);</v>
      </c>
    </row>
    <row r="5608" spans="2:8" x14ac:dyDescent="0.25">
      <c r="B5608" t="s">
        <v>1023</v>
      </c>
      <c r="C5608">
        <f>INDEX(NationalTeams!B:B,MATCH(B5608,NationalTeams!C:C,0))</f>
        <v>254</v>
      </c>
      <c r="D5608" t="s">
        <v>1234</v>
      </c>
      <c r="E5608">
        <f>INDEX(TeamSports!B:B,MATCH(D5608,TeamSports!C:C,0))</f>
        <v>57</v>
      </c>
      <c r="F5608">
        <f>INDEX(RanksTable!AE:AE,MATCH(B5608,RanksTable!B:B,0))</f>
        <v>7</v>
      </c>
      <c r="H5608" t="str">
        <f t="shared" si="87"/>
        <v>INSERT INTO "TeamRanks" (team_id,team_sport_id,team_rank) VALUES (254,57,7);</v>
      </c>
    </row>
    <row r="5609" spans="2:8" x14ac:dyDescent="0.25">
      <c r="B5609" t="s">
        <v>1024</v>
      </c>
      <c r="C5609">
        <f>INDEX(NationalTeams!B:B,MATCH(B5609,NationalTeams!C:C,0))</f>
        <v>255</v>
      </c>
      <c r="D5609" t="s">
        <v>1234</v>
      </c>
      <c r="E5609">
        <f>INDEX(TeamSports!B:B,MATCH(D5609,TeamSports!C:C,0))</f>
        <v>57</v>
      </c>
      <c r="F5609">
        <f>INDEX(RanksTable!AE:AE,MATCH(B5609,RanksTable!B:B,0))</f>
        <v>6</v>
      </c>
      <c r="H5609" t="str">
        <f t="shared" si="87"/>
        <v>INSERT INTO "TeamRanks" (team_id,team_sport_id,team_rank) VALUES (255,57,6);</v>
      </c>
    </row>
    <row r="5610" spans="2:8" x14ac:dyDescent="0.25">
      <c r="B5610" t="s">
        <v>1025</v>
      </c>
      <c r="C5610">
        <f>INDEX(NationalTeams!B:B,MATCH(B5610,NationalTeams!C:C,0))</f>
        <v>256</v>
      </c>
      <c r="D5610" t="s">
        <v>1234</v>
      </c>
      <c r="E5610">
        <f>INDEX(TeamSports!B:B,MATCH(D5610,TeamSports!C:C,0))</f>
        <v>57</v>
      </c>
      <c r="F5610">
        <f>INDEX(RanksTable!AE:AE,MATCH(B5610,RanksTable!B:B,0))</f>
        <v>7</v>
      </c>
      <c r="H5610" t="str">
        <f t="shared" si="87"/>
        <v>INSERT INTO "TeamRanks" (team_id,team_sport_id,team_rank) VALUES (256,57,7);</v>
      </c>
    </row>
    <row r="5611" spans="2:8" x14ac:dyDescent="0.25">
      <c r="B5611" t="s">
        <v>1026</v>
      </c>
      <c r="C5611">
        <f>INDEX(NationalTeams!B:B,MATCH(B5611,NationalTeams!C:C,0))</f>
        <v>257</v>
      </c>
      <c r="D5611" t="s">
        <v>1234</v>
      </c>
      <c r="E5611">
        <f>INDEX(TeamSports!B:B,MATCH(D5611,TeamSports!C:C,0))</f>
        <v>57</v>
      </c>
      <c r="F5611">
        <f>INDEX(RanksTable!AE:AE,MATCH(B5611,RanksTable!B:B,0))</f>
        <v>7</v>
      </c>
      <c r="H5611" t="str">
        <f t="shared" si="87"/>
        <v>INSERT INTO "TeamRanks" (team_id,team_sport_id,team_rank) VALUES (257,57,7);</v>
      </c>
    </row>
    <row r="5612" spans="2:8" x14ac:dyDescent="0.25">
      <c r="B5612" t="s">
        <v>1027</v>
      </c>
      <c r="C5612">
        <f>INDEX(NationalTeams!B:B,MATCH(B5612,NationalTeams!C:C,0))</f>
        <v>258</v>
      </c>
      <c r="D5612" t="s">
        <v>1234</v>
      </c>
      <c r="E5612">
        <f>INDEX(TeamSports!B:B,MATCH(D5612,TeamSports!C:C,0))</f>
        <v>57</v>
      </c>
      <c r="F5612">
        <f>INDEX(RanksTable!AE:AE,MATCH(B5612,RanksTable!B:B,0))</f>
        <v>7</v>
      </c>
      <c r="H5612" t="str">
        <f t="shared" si="87"/>
        <v>INSERT INTO "TeamRanks" (team_id,team_sport_id,team_rank) VALUES (258,57,7);</v>
      </c>
    </row>
    <row r="5613" spans="2:8" x14ac:dyDescent="0.25">
      <c r="B5613" t="s">
        <v>1028</v>
      </c>
      <c r="C5613">
        <f>INDEX(NationalTeams!B:B,MATCH(B5613,NationalTeams!C:C,0))</f>
        <v>259</v>
      </c>
      <c r="D5613" t="s">
        <v>1234</v>
      </c>
      <c r="E5613">
        <f>INDEX(TeamSports!B:B,MATCH(D5613,TeamSports!C:C,0))</f>
        <v>57</v>
      </c>
      <c r="F5613">
        <f>INDEX(RanksTable!AE:AE,MATCH(B5613,RanksTable!B:B,0))</f>
        <v>7</v>
      </c>
      <c r="H5613" t="str">
        <f t="shared" si="87"/>
        <v>INSERT INTO "TeamRanks" (team_id,team_sport_id,team_rank) VALUES (259,57,7);</v>
      </c>
    </row>
    <row r="5614" spans="2:8" x14ac:dyDescent="0.25">
      <c r="B5614" t="s">
        <v>1029</v>
      </c>
      <c r="C5614">
        <f>INDEX(NationalTeams!B:B,MATCH(B5614,NationalTeams!C:C,0))</f>
        <v>260</v>
      </c>
      <c r="D5614" t="s">
        <v>1234</v>
      </c>
      <c r="E5614">
        <f>INDEX(TeamSports!B:B,MATCH(D5614,TeamSports!C:C,0))</f>
        <v>57</v>
      </c>
      <c r="F5614">
        <f>INDEX(RanksTable!AE:AE,MATCH(B5614,RanksTable!B:B,0))</f>
        <v>7</v>
      </c>
      <c r="H5614" t="str">
        <f t="shared" si="87"/>
        <v>INSERT INTO "TeamRanks" (team_id,team_sport_id,team_rank) VALUES (260,57,7);</v>
      </c>
    </row>
    <row r="5615" spans="2:8" x14ac:dyDescent="0.25">
      <c r="B5615" t="s">
        <v>1030</v>
      </c>
      <c r="C5615">
        <f>INDEX(NationalTeams!B:B,MATCH(B5615,NationalTeams!C:C,0))</f>
        <v>261</v>
      </c>
      <c r="D5615" t="s">
        <v>1234</v>
      </c>
      <c r="E5615">
        <f>INDEX(TeamSports!B:B,MATCH(D5615,TeamSports!C:C,0))</f>
        <v>57</v>
      </c>
      <c r="F5615">
        <f>INDEX(RanksTable!AE:AE,MATCH(B5615,RanksTable!B:B,0))</f>
        <v>7</v>
      </c>
      <c r="H5615" t="str">
        <f t="shared" si="87"/>
        <v>INSERT INTO "TeamRanks" (team_id,team_sport_id,team_rank) VALUES (261,57,7);</v>
      </c>
    </row>
    <row r="5616" spans="2:8" x14ac:dyDescent="0.25">
      <c r="B5616" t="s">
        <v>1031</v>
      </c>
      <c r="C5616">
        <f>INDEX(NationalTeams!B:B,MATCH(B5616,NationalTeams!C:C,0))</f>
        <v>262</v>
      </c>
      <c r="D5616" t="s">
        <v>1234</v>
      </c>
      <c r="E5616">
        <f>INDEX(TeamSports!B:B,MATCH(D5616,TeamSports!C:C,0))</f>
        <v>57</v>
      </c>
      <c r="F5616">
        <f>INDEX(RanksTable!AE:AE,MATCH(B5616,RanksTable!B:B,0))</f>
        <v>7</v>
      </c>
      <c r="H5616" t="str">
        <f t="shared" si="87"/>
        <v>INSERT INTO "TeamRanks" (team_id,team_sport_id,team_rank) VALUES (262,57,7);</v>
      </c>
    </row>
    <row r="5617" spans="2:8" x14ac:dyDescent="0.25">
      <c r="B5617" t="s">
        <v>1032</v>
      </c>
      <c r="C5617">
        <f>INDEX(NationalTeams!B:B,MATCH(B5617,NationalTeams!C:C,0))</f>
        <v>263</v>
      </c>
      <c r="D5617" t="s">
        <v>1234</v>
      </c>
      <c r="E5617">
        <f>INDEX(TeamSports!B:B,MATCH(D5617,TeamSports!C:C,0))</f>
        <v>57</v>
      </c>
      <c r="F5617">
        <f>INDEX(RanksTable!AE:AE,MATCH(B5617,RanksTable!B:B,0))</f>
        <v>7</v>
      </c>
      <c r="H5617" t="str">
        <f t="shared" si="87"/>
        <v>INSERT INTO "TeamRanks" (team_id,team_sport_id,team_rank) VALUES (263,57,7);</v>
      </c>
    </row>
    <row r="5618" spans="2:8" x14ac:dyDescent="0.25">
      <c r="B5618" t="s">
        <v>1033</v>
      </c>
      <c r="C5618">
        <f>INDEX(NationalTeams!B:B,MATCH(B5618,NationalTeams!C:C,0))</f>
        <v>264</v>
      </c>
      <c r="D5618" t="s">
        <v>1234</v>
      </c>
      <c r="E5618">
        <f>INDEX(TeamSports!B:B,MATCH(D5618,TeamSports!C:C,0))</f>
        <v>57</v>
      </c>
      <c r="F5618">
        <f>INDEX(RanksTable!AE:AE,MATCH(B5618,RanksTable!B:B,0))</f>
        <v>7</v>
      </c>
      <c r="H5618" t="str">
        <f t="shared" si="87"/>
        <v>INSERT INTO "TeamRanks" (team_id,team_sport_id,team_rank) VALUES (264,57,7);</v>
      </c>
    </row>
    <row r="5619" spans="2:8" x14ac:dyDescent="0.25">
      <c r="B5619" t="s">
        <v>1034</v>
      </c>
      <c r="C5619">
        <f>INDEX(NationalTeams!B:B,MATCH(B5619,NationalTeams!C:C,0))</f>
        <v>265</v>
      </c>
      <c r="D5619" t="s">
        <v>1234</v>
      </c>
      <c r="E5619">
        <f>INDEX(TeamSports!B:B,MATCH(D5619,TeamSports!C:C,0))</f>
        <v>57</v>
      </c>
      <c r="F5619">
        <f>INDEX(RanksTable!AE:AE,MATCH(B5619,RanksTable!B:B,0))</f>
        <v>7</v>
      </c>
      <c r="H5619" t="str">
        <f t="shared" si="87"/>
        <v>INSERT INTO "TeamRanks" (team_id,team_sport_id,team_rank) VALUES (265,57,7);</v>
      </c>
    </row>
    <row r="5620" spans="2:8" x14ac:dyDescent="0.25">
      <c r="B5620" t="s">
        <v>1035</v>
      </c>
      <c r="C5620">
        <f>INDEX(NationalTeams!B:B,MATCH(B5620,NationalTeams!C:C,0))</f>
        <v>266</v>
      </c>
      <c r="D5620" t="s">
        <v>1234</v>
      </c>
      <c r="E5620">
        <f>INDEX(TeamSports!B:B,MATCH(D5620,TeamSports!C:C,0))</f>
        <v>57</v>
      </c>
      <c r="F5620">
        <f>INDEX(RanksTable!AE:AE,MATCH(B5620,RanksTable!B:B,0))</f>
        <v>7</v>
      </c>
      <c r="H5620" t="str">
        <f t="shared" si="87"/>
        <v>INSERT INTO "TeamRanks" (team_id,team_sport_id,team_rank) VALUES (266,57,7);</v>
      </c>
    </row>
    <row r="5621" spans="2:8" x14ac:dyDescent="0.25">
      <c r="B5621" t="s">
        <v>1036</v>
      </c>
      <c r="C5621">
        <f>INDEX(NationalTeams!B:B,MATCH(B5621,NationalTeams!C:C,0))</f>
        <v>267</v>
      </c>
      <c r="D5621" t="s">
        <v>1234</v>
      </c>
      <c r="E5621">
        <f>INDEX(TeamSports!B:B,MATCH(D5621,TeamSports!C:C,0))</f>
        <v>57</v>
      </c>
      <c r="F5621">
        <f>INDEX(RanksTable!AE:AE,MATCH(B5621,RanksTable!B:B,0))</f>
        <v>7</v>
      </c>
      <c r="H5621" t="str">
        <f t="shared" si="87"/>
        <v>INSERT INTO "TeamRanks" (team_id,team_sport_id,team_rank) VALUES (267,57,7);</v>
      </c>
    </row>
    <row r="5622" spans="2:8" x14ac:dyDescent="0.25">
      <c r="B5622" t="s">
        <v>1037</v>
      </c>
      <c r="C5622">
        <f>INDEX(NationalTeams!B:B,MATCH(B5622,NationalTeams!C:C,0))</f>
        <v>268</v>
      </c>
      <c r="D5622" t="s">
        <v>1234</v>
      </c>
      <c r="E5622">
        <f>INDEX(TeamSports!B:B,MATCH(D5622,TeamSports!C:C,0))</f>
        <v>57</v>
      </c>
      <c r="F5622">
        <f>INDEX(RanksTable!AE:AE,MATCH(B5622,RanksTable!B:B,0))</f>
        <v>7</v>
      </c>
      <c r="H5622" t="str">
        <f t="shared" si="87"/>
        <v>INSERT INTO "TeamRanks" (team_id,team_sport_id,team_rank) VALUES (268,57,7);</v>
      </c>
    </row>
    <row r="5623" spans="2:8" x14ac:dyDescent="0.25">
      <c r="B5623" t="s">
        <v>1038</v>
      </c>
      <c r="C5623">
        <f>INDEX(NationalTeams!B:B,MATCH(B5623,NationalTeams!C:C,0))</f>
        <v>269</v>
      </c>
      <c r="D5623" t="s">
        <v>1234</v>
      </c>
      <c r="E5623">
        <f>INDEX(TeamSports!B:B,MATCH(D5623,TeamSports!C:C,0))</f>
        <v>57</v>
      </c>
      <c r="F5623">
        <f>INDEX(RanksTable!AE:AE,MATCH(B5623,RanksTable!B:B,0))</f>
        <v>7</v>
      </c>
      <c r="H5623" t="str">
        <f t="shared" si="87"/>
        <v>INSERT INTO "TeamRanks" (team_id,team_sport_id,team_rank) VALUES (269,57,7);</v>
      </c>
    </row>
    <row r="5624" spans="2:8" x14ac:dyDescent="0.25">
      <c r="B5624" t="s">
        <v>1039</v>
      </c>
      <c r="C5624">
        <f>INDEX(NationalTeams!B:B,MATCH(B5624,NationalTeams!C:C,0))</f>
        <v>270</v>
      </c>
      <c r="D5624" t="s">
        <v>1234</v>
      </c>
      <c r="E5624">
        <f>INDEX(TeamSports!B:B,MATCH(D5624,TeamSports!C:C,0))</f>
        <v>57</v>
      </c>
      <c r="F5624">
        <f>INDEX(RanksTable!AE:AE,MATCH(B5624,RanksTable!B:B,0))</f>
        <v>7</v>
      </c>
      <c r="H5624" t="str">
        <f t="shared" si="87"/>
        <v>INSERT INTO "TeamRanks" (team_id,team_sport_id,team_rank) VALUES (270,57,7);</v>
      </c>
    </row>
    <row r="5625" spans="2:8" x14ac:dyDescent="0.25">
      <c r="B5625" t="s">
        <v>1040</v>
      </c>
      <c r="C5625">
        <f>INDEX(NationalTeams!B:B,MATCH(B5625,NationalTeams!C:C,0))</f>
        <v>271</v>
      </c>
      <c r="D5625" t="s">
        <v>1234</v>
      </c>
      <c r="E5625">
        <f>INDEX(TeamSports!B:B,MATCH(D5625,TeamSports!C:C,0))</f>
        <v>57</v>
      </c>
      <c r="F5625">
        <f>INDEX(RanksTable!AE:AE,MATCH(B5625,RanksTable!B:B,0))</f>
        <v>7</v>
      </c>
      <c r="H5625" t="str">
        <f t="shared" si="87"/>
        <v>INSERT INTO "TeamRanks" (team_id,team_sport_id,team_rank) VALUES (271,57,7);</v>
      </c>
    </row>
    <row r="5626" spans="2:8" x14ac:dyDescent="0.25">
      <c r="B5626" t="s">
        <v>1041</v>
      </c>
      <c r="C5626">
        <f>INDEX(NationalTeams!B:B,MATCH(B5626,NationalTeams!C:C,0))</f>
        <v>272</v>
      </c>
      <c r="D5626" t="s">
        <v>1234</v>
      </c>
      <c r="E5626">
        <f>INDEX(TeamSports!B:B,MATCH(D5626,TeamSports!C:C,0))</f>
        <v>57</v>
      </c>
      <c r="F5626">
        <f>INDEX(RanksTable!AE:AE,MATCH(B5626,RanksTable!B:B,0))</f>
        <v>7</v>
      </c>
      <c r="H5626" t="str">
        <f t="shared" si="87"/>
        <v>INSERT INTO "TeamRanks" (team_id,team_sport_id,team_rank) VALUES (272,57,7);</v>
      </c>
    </row>
    <row r="5627" spans="2:8" x14ac:dyDescent="0.25">
      <c r="B5627" t="s">
        <v>1042</v>
      </c>
      <c r="C5627">
        <f>INDEX(NationalTeams!B:B,MATCH(B5627,NationalTeams!C:C,0))</f>
        <v>273</v>
      </c>
      <c r="D5627" t="s">
        <v>1234</v>
      </c>
      <c r="E5627">
        <f>INDEX(TeamSports!B:B,MATCH(D5627,TeamSports!C:C,0))</f>
        <v>57</v>
      </c>
      <c r="F5627">
        <f>INDEX(RanksTable!AE:AE,MATCH(B5627,RanksTable!B:B,0))</f>
        <v>5</v>
      </c>
      <c r="H5627" t="str">
        <f t="shared" si="87"/>
        <v>INSERT INTO "TeamRanks" (team_id,team_sport_id,team_rank) VALUES (273,57,5);</v>
      </c>
    </row>
    <row r="5628" spans="2:8" x14ac:dyDescent="0.25">
      <c r="B5628" t="s">
        <v>1043</v>
      </c>
      <c r="C5628">
        <f>INDEX(NationalTeams!B:B,MATCH(B5628,NationalTeams!C:C,0))</f>
        <v>274</v>
      </c>
      <c r="D5628" t="s">
        <v>1234</v>
      </c>
      <c r="E5628">
        <f>INDEX(TeamSports!B:B,MATCH(D5628,TeamSports!C:C,0))</f>
        <v>57</v>
      </c>
      <c r="F5628">
        <f>INDEX(RanksTable!AE:AE,MATCH(B5628,RanksTable!B:B,0))</f>
        <v>7</v>
      </c>
      <c r="H5628" t="str">
        <f t="shared" si="87"/>
        <v>INSERT INTO "TeamRanks" (team_id,team_sport_id,team_rank) VALUES (274,57,7);</v>
      </c>
    </row>
    <row r="5629" spans="2:8" x14ac:dyDescent="0.25">
      <c r="B5629" t="s">
        <v>1044</v>
      </c>
      <c r="C5629">
        <f>INDEX(NationalTeams!B:B,MATCH(B5629,NationalTeams!C:C,0))</f>
        <v>275</v>
      </c>
      <c r="D5629" t="s">
        <v>1234</v>
      </c>
      <c r="E5629">
        <f>INDEX(TeamSports!B:B,MATCH(D5629,TeamSports!C:C,0))</f>
        <v>57</v>
      </c>
      <c r="F5629">
        <f>INDEX(RanksTable!AE:AE,MATCH(B5629,RanksTable!B:B,0))</f>
        <v>7</v>
      </c>
      <c r="H5629" t="str">
        <f t="shared" si="87"/>
        <v>INSERT INTO "TeamRanks" (team_id,team_sport_id,team_rank) VALUES (275,57,7);</v>
      </c>
    </row>
    <row r="5630" spans="2:8" x14ac:dyDescent="0.25">
      <c r="B5630" t="s">
        <v>1045</v>
      </c>
      <c r="C5630">
        <f>INDEX(NationalTeams!B:B,MATCH(B5630,NationalTeams!C:C,0))</f>
        <v>276</v>
      </c>
      <c r="D5630" t="s">
        <v>1234</v>
      </c>
      <c r="E5630">
        <f>INDEX(TeamSports!B:B,MATCH(D5630,TeamSports!C:C,0))</f>
        <v>57</v>
      </c>
      <c r="F5630">
        <f>INDEX(RanksTable!AE:AE,MATCH(B5630,RanksTable!B:B,0))</f>
        <v>3</v>
      </c>
      <c r="H5630" t="str">
        <f t="shared" si="87"/>
        <v>INSERT INTO "TeamRanks" (team_id,team_sport_id,team_rank) VALUES (276,57,3);</v>
      </c>
    </row>
    <row r="5631" spans="2:8" x14ac:dyDescent="0.25">
      <c r="B5631" t="s">
        <v>1046</v>
      </c>
      <c r="C5631">
        <f>INDEX(NationalTeams!B:B,MATCH(B5631,NationalTeams!C:C,0))</f>
        <v>277</v>
      </c>
      <c r="D5631" t="s">
        <v>1234</v>
      </c>
      <c r="E5631">
        <f>INDEX(TeamSports!B:B,MATCH(D5631,TeamSports!C:C,0))</f>
        <v>57</v>
      </c>
      <c r="F5631">
        <f>INDEX(RanksTable!AE:AE,MATCH(B5631,RanksTable!B:B,0))</f>
        <v>7</v>
      </c>
      <c r="H5631" t="str">
        <f t="shared" si="87"/>
        <v>INSERT INTO "TeamRanks" (team_id,team_sport_id,team_rank) VALUES (277,57,7);</v>
      </c>
    </row>
    <row r="5632" spans="2:8" x14ac:dyDescent="0.25">
      <c r="B5632" t="s">
        <v>1047</v>
      </c>
      <c r="C5632">
        <f>INDEX(NationalTeams!B:B,MATCH(B5632,NationalTeams!C:C,0))</f>
        <v>278</v>
      </c>
      <c r="D5632" t="s">
        <v>1234</v>
      </c>
      <c r="E5632">
        <f>INDEX(TeamSports!B:B,MATCH(D5632,TeamSports!C:C,0))</f>
        <v>57</v>
      </c>
      <c r="F5632">
        <f>INDEX(RanksTable!AE:AE,MATCH(B5632,RanksTable!B:B,0))</f>
        <v>7</v>
      </c>
      <c r="H5632" t="str">
        <f t="shared" si="87"/>
        <v>INSERT INTO "TeamRanks" (team_id,team_sport_id,team_rank) VALUES (278,57,7);</v>
      </c>
    </row>
    <row r="5633" spans="2:8" x14ac:dyDescent="0.25">
      <c r="B5633" t="s">
        <v>1048</v>
      </c>
      <c r="C5633">
        <f>INDEX(NationalTeams!B:B,MATCH(B5633,NationalTeams!C:C,0))</f>
        <v>279</v>
      </c>
      <c r="D5633" t="s">
        <v>1234</v>
      </c>
      <c r="E5633">
        <f>INDEX(TeamSports!B:B,MATCH(D5633,TeamSports!C:C,0))</f>
        <v>57</v>
      </c>
      <c r="F5633">
        <f>INDEX(RanksTable!AE:AE,MATCH(B5633,RanksTable!B:B,0))</f>
        <v>4</v>
      </c>
      <c r="H5633" t="str">
        <f t="shared" si="87"/>
        <v>INSERT INTO "TeamRanks" (team_id,team_sport_id,team_rank) VALUES (279,57,4);</v>
      </c>
    </row>
    <row r="5634" spans="2:8" x14ac:dyDescent="0.25">
      <c r="B5634" t="s">
        <v>1049</v>
      </c>
      <c r="C5634">
        <f>INDEX(NationalTeams!B:B,MATCH(B5634,NationalTeams!C:C,0))</f>
        <v>280</v>
      </c>
      <c r="D5634" t="s">
        <v>1234</v>
      </c>
      <c r="E5634">
        <f>INDEX(TeamSports!B:B,MATCH(D5634,TeamSports!C:C,0))</f>
        <v>57</v>
      </c>
      <c r="F5634">
        <f>INDEX(RanksTable!AE:AE,MATCH(B5634,RanksTable!B:B,0))</f>
        <v>7</v>
      </c>
      <c r="H5634" t="str">
        <f t="shared" si="87"/>
        <v>INSERT INTO "TeamRanks" (team_id,team_sport_id,team_rank) VALUES (280,57,7);</v>
      </c>
    </row>
    <row r="5635" spans="2:8" x14ac:dyDescent="0.25">
      <c r="B5635" t="s">
        <v>1050</v>
      </c>
      <c r="C5635">
        <f>INDEX(NationalTeams!B:B,MATCH(B5635,NationalTeams!C:C,0))</f>
        <v>281</v>
      </c>
      <c r="D5635" t="s">
        <v>1234</v>
      </c>
      <c r="E5635">
        <f>INDEX(TeamSports!B:B,MATCH(D5635,TeamSports!C:C,0))</f>
        <v>57</v>
      </c>
      <c r="F5635">
        <f>INDEX(RanksTable!AE:AE,MATCH(B5635,RanksTable!B:B,0))</f>
        <v>7</v>
      </c>
      <c r="H5635" t="str">
        <f t="shared" si="87"/>
        <v>INSERT INTO "TeamRanks" (team_id,team_sport_id,team_rank) VALUES (281,57,7);</v>
      </c>
    </row>
    <row r="5636" spans="2:8" x14ac:dyDescent="0.25">
      <c r="B5636" t="s">
        <v>1051</v>
      </c>
      <c r="C5636">
        <f>INDEX(NationalTeams!B:B,MATCH(B5636,NationalTeams!C:C,0))</f>
        <v>282</v>
      </c>
      <c r="D5636" t="s">
        <v>1234</v>
      </c>
      <c r="E5636">
        <f>INDEX(TeamSports!B:B,MATCH(D5636,TeamSports!C:C,0))</f>
        <v>57</v>
      </c>
      <c r="F5636">
        <f>INDEX(RanksTable!AE:AE,MATCH(B5636,RanksTable!B:B,0))</f>
        <v>7</v>
      </c>
      <c r="H5636" t="str">
        <f t="shared" ref="H5636:H5699" si="88">_xlfn.CONCAT($H$1,$L$1,$C$1,$L$1," ",$J$1,$C$2,$N$1,$E$2,$N$1,$F$2,$K$1,$I$1,$J$1,C5636,$N$1,E5636,$N$1,F5636,$K$1,$O$1)</f>
        <v>INSERT INTO "TeamRanks" (team_id,team_sport_id,team_rank) VALUES (282,57,7);</v>
      </c>
    </row>
    <row r="5637" spans="2:8" x14ac:dyDescent="0.25">
      <c r="B5637" t="s">
        <v>1052</v>
      </c>
      <c r="C5637">
        <f>INDEX(NationalTeams!B:B,MATCH(B5637,NationalTeams!C:C,0))</f>
        <v>283</v>
      </c>
      <c r="D5637" t="s">
        <v>1234</v>
      </c>
      <c r="E5637">
        <f>INDEX(TeamSports!B:B,MATCH(D5637,TeamSports!C:C,0))</f>
        <v>57</v>
      </c>
      <c r="F5637">
        <f>INDEX(RanksTable!AE:AE,MATCH(B5637,RanksTable!B:B,0))</f>
        <v>7</v>
      </c>
      <c r="H5637" t="str">
        <f t="shared" si="88"/>
        <v>INSERT INTO "TeamRanks" (team_id,team_sport_id,team_rank) VALUES (283,57,7);</v>
      </c>
    </row>
    <row r="5638" spans="2:8" x14ac:dyDescent="0.25">
      <c r="B5638" t="s">
        <v>1053</v>
      </c>
      <c r="C5638">
        <f>INDEX(NationalTeams!B:B,MATCH(B5638,NationalTeams!C:C,0))</f>
        <v>284</v>
      </c>
      <c r="D5638" t="s">
        <v>1234</v>
      </c>
      <c r="E5638">
        <f>INDEX(TeamSports!B:B,MATCH(D5638,TeamSports!C:C,0))</f>
        <v>57</v>
      </c>
      <c r="F5638">
        <f>INDEX(RanksTable!AE:AE,MATCH(B5638,RanksTable!B:B,0))</f>
        <v>7</v>
      </c>
      <c r="H5638" t="str">
        <f t="shared" si="88"/>
        <v>INSERT INTO "TeamRanks" (team_id,team_sport_id,team_rank) VALUES (284,57,7);</v>
      </c>
    </row>
    <row r="5639" spans="2:8" x14ac:dyDescent="0.25">
      <c r="B5639" t="s">
        <v>1054</v>
      </c>
      <c r="C5639">
        <f>INDEX(NationalTeams!B:B,MATCH(B5639,NationalTeams!C:C,0))</f>
        <v>285</v>
      </c>
      <c r="D5639" t="s">
        <v>1234</v>
      </c>
      <c r="E5639">
        <f>INDEX(TeamSports!B:B,MATCH(D5639,TeamSports!C:C,0))</f>
        <v>57</v>
      </c>
      <c r="F5639">
        <f>INDEX(RanksTable!AE:AE,MATCH(B5639,RanksTable!B:B,0))</f>
        <v>7</v>
      </c>
      <c r="H5639" t="str">
        <f t="shared" si="88"/>
        <v>INSERT INTO "TeamRanks" (team_id,team_sport_id,team_rank) VALUES (285,57,7);</v>
      </c>
    </row>
    <row r="5640" spans="2:8" x14ac:dyDescent="0.25">
      <c r="B5640" t="s">
        <v>1055</v>
      </c>
      <c r="C5640">
        <f>INDEX(NationalTeams!B:B,MATCH(B5640,NationalTeams!C:C,0))</f>
        <v>286</v>
      </c>
      <c r="D5640" t="s">
        <v>1234</v>
      </c>
      <c r="E5640">
        <f>INDEX(TeamSports!B:B,MATCH(D5640,TeamSports!C:C,0))</f>
        <v>57</v>
      </c>
      <c r="F5640">
        <f>INDEX(RanksTable!AE:AE,MATCH(B5640,RanksTable!B:B,0))</f>
        <v>7</v>
      </c>
      <c r="H5640" t="str">
        <f t="shared" si="88"/>
        <v>INSERT INTO "TeamRanks" (team_id,team_sport_id,team_rank) VALUES (286,57,7);</v>
      </c>
    </row>
    <row r="5641" spans="2:8" x14ac:dyDescent="0.25">
      <c r="B5641" t="s">
        <v>1056</v>
      </c>
      <c r="C5641">
        <f>INDEX(NationalTeams!B:B,MATCH(B5641,NationalTeams!C:C,0))</f>
        <v>287</v>
      </c>
      <c r="D5641" t="s">
        <v>1234</v>
      </c>
      <c r="E5641">
        <f>INDEX(TeamSports!B:B,MATCH(D5641,TeamSports!C:C,0))</f>
        <v>57</v>
      </c>
      <c r="F5641">
        <f>INDEX(RanksTable!AE:AE,MATCH(B5641,RanksTable!B:B,0))</f>
        <v>5</v>
      </c>
      <c r="H5641" t="str">
        <f t="shared" si="88"/>
        <v>INSERT INTO "TeamRanks" (team_id,team_sport_id,team_rank) VALUES (287,57,5);</v>
      </c>
    </row>
    <row r="5642" spans="2:8" x14ac:dyDescent="0.25">
      <c r="B5642" t="s">
        <v>1057</v>
      </c>
      <c r="C5642">
        <f>INDEX(NationalTeams!B:B,MATCH(B5642,NationalTeams!C:C,0))</f>
        <v>288</v>
      </c>
      <c r="D5642" t="s">
        <v>1234</v>
      </c>
      <c r="E5642">
        <f>INDEX(TeamSports!B:B,MATCH(D5642,TeamSports!C:C,0))</f>
        <v>57</v>
      </c>
      <c r="F5642">
        <f>INDEX(RanksTable!AE:AE,MATCH(B5642,RanksTable!B:B,0))</f>
        <v>7</v>
      </c>
      <c r="H5642" t="str">
        <f t="shared" si="88"/>
        <v>INSERT INTO "TeamRanks" (team_id,team_sport_id,team_rank) VALUES (288,57,7);</v>
      </c>
    </row>
    <row r="5643" spans="2:8" x14ac:dyDescent="0.25">
      <c r="B5643" t="s">
        <v>1058</v>
      </c>
      <c r="C5643">
        <f>INDEX(NationalTeams!B:B,MATCH(B5643,NationalTeams!C:C,0))</f>
        <v>289</v>
      </c>
      <c r="D5643" t="s">
        <v>1234</v>
      </c>
      <c r="E5643">
        <f>INDEX(TeamSports!B:B,MATCH(D5643,TeamSports!C:C,0))</f>
        <v>57</v>
      </c>
      <c r="F5643">
        <f>INDEX(RanksTable!AE:AE,MATCH(B5643,RanksTable!B:B,0))</f>
        <v>6</v>
      </c>
      <c r="H5643" t="str">
        <f t="shared" si="88"/>
        <v>INSERT INTO "TeamRanks" (team_id,team_sport_id,team_rank) VALUES (289,57,6);</v>
      </c>
    </row>
    <row r="5644" spans="2:8" x14ac:dyDescent="0.25">
      <c r="B5644" t="s">
        <v>1059</v>
      </c>
      <c r="C5644">
        <f>INDEX(NationalTeams!B:B,MATCH(B5644,NationalTeams!C:C,0))</f>
        <v>290</v>
      </c>
      <c r="D5644" t="s">
        <v>1234</v>
      </c>
      <c r="E5644">
        <f>INDEX(TeamSports!B:B,MATCH(D5644,TeamSports!C:C,0))</f>
        <v>57</v>
      </c>
      <c r="F5644">
        <f>INDEX(RanksTable!AE:AE,MATCH(B5644,RanksTable!B:B,0))</f>
        <v>7</v>
      </c>
      <c r="H5644" t="str">
        <f t="shared" si="88"/>
        <v>INSERT INTO "TeamRanks" (team_id,team_sport_id,team_rank) VALUES (290,57,7);</v>
      </c>
    </row>
    <row r="5645" spans="2:8" x14ac:dyDescent="0.25">
      <c r="B5645" t="s">
        <v>1060</v>
      </c>
      <c r="C5645">
        <f>INDEX(NationalTeams!B:B,MATCH(B5645,NationalTeams!C:C,0))</f>
        <v>291</v>
      </c>
      <c r="D5645" t="s">
        <v>1234</v>
      </c>
      <c r="E5645">
        <f>INDEX(TeamSports!B:B,MATCH(D5645,TeamSports!C:C,0))</f>
        <v>57</v>
      </c>
      <c r="F5645">
        <f>INDEX(RanksTable!AE:AE,MATCH(B5645,RanksTable!B:B,0))</f>
        <v>7</v>
      </c>
      <c r="H5645" t="str">
        <f t="shared" si="88"/>
        <v>INSERT INTO "TeamRanks" (team_id,team_sport_id,team_rank) VALUES (291,57,7);</v>
      </c>
    </row>
    <row r="5646" spans="2:8" x14ac:dyDescent="0.25">
      <c r="B5646" t="s">
        <v>1061</v>
      </c>
      <c r="C5646">
        <f>INDEX(NationalTeams!B:B,MATCH(B5646,NationalTeams!C:C,0))</f>
        <v>292</v>
      </c>
      <c r="D5646" t="s">
        <v>1234</v>
      </c>
      <c r="E5646">
        <f>INDEX(TeamSports!B:B,MATCH(D5646,TeamSports!C:C,0))</f>
        <v>57</v>
      </c>
      <c r="F5646">
        <f>INDEX(RanksTable!AE:AE,MATCH(B5646,RanksTable!B:B,0))</f>
        <v>7</v>
      </c>
      <c r="H5646" t="str">
        <f t="shared" si="88"/>
        <v>INSERT INTO "TeamRanks" (team_id,team_sport_id,team_rank) VALUES (292,57,7);</v>
      </c>
    </row>
    <row r="5647" spans="2:8" x14ac:dyDescent="0.25">
      <c r="B5647" t="s">
        <v>1062</v>
      </c>
      <c r="C5647">
        <f>INDEX(NationalTeams!B:B,MATCH(B5647,NationalTeams!C:C,0))</f>
        <v>293</v>
      </c>
      <c r="D5647" t="s">
        <v>1234</v>
      </c>
      <c r="E5647">
        <f>INDEX(TeamSports!B:B,MATCH(D5647,TeamSports!C:C,0))</f>
        <v>57</v>
      </c>
      <c r="F5647">
        <f>INDEX(RanksTable!AE:AE,MATCH(B5647,RanksTable!B:B,0))</f>
        <v>7</v>
      </c>
      <c r="H5647" t="str">
        <f t="shared" si="88"/>
        <v>INSERT INTO "TeamRanks" (team_id,team_sport_id,team_rank) VALUES (293,57,7);</v>
      </c>
    </row>
    <row r="5648" spans="2:8" x14ac:dyDescent="0.25">
      <c r="B5648" t="s">
        <v>1063</v>
      </c>
      <c r="C5648">
        <f>INDEX(NationalTeams!B:B,MATCH(B5648,NationalTeams!C:C,0))</f>
        <v>294</v>
      </c>
      <c r="D5648" t="s">
        <v>1234</v>
      </c>
      <c r="E5648">
        <f>INDEX(TeamSports!B:B,MATCH(D5648,TeamSports!C:C,0))</f>
        <v>57</v>
      </c>
      <c r="F5648">
        <f>INDEX(RanksTable!AE:AE,MATCH(B5648,RanksTable!B:B,0))</f>
        <v>7</v>
      </c>
      <c r="H5648" t="str">
        <f t="shared" si="88"/>
        <v>INSERT INTO "TeamRanks" (team_id,team_sport_id,team_rank) VALUES (294,57,7);</v>
      </c>
    </row>
    <row r="5649" spans="2:8" x14ac:dyDescent="0.25">
      <c r="B5649" t="s">
        <v>1064</v>
      </c>
      <c r="C5649">
        <f>INDEX(NationalTeams!B:B,MATCH(B5649,NationalTeams!C:C,0))</f>
        <v>295</v>
      </c>
      <c r="D5649" t="s">
        <v>1234</v>
      </c>
      <c r="E5649">
        <f>INDEX(TeamSports!B:B,MATCH(D5649,TeamSports!C:C,0))</f>
        <v>57</v>
      </c>
      <c r="F5649">
        <f>INDEX(RanksTable!AE:AE,MATCH(B5649,RanksTable!B:B,0))</f>
        <v>7</v>
      </c>
      <c r="H5649" t="str">
        <f t="shared" si="88"/>
        <v>INSERT INTO "TeamRanks" (team_id,team_sport_id,team_rank) VALUES (295,57,7);</v>
      </c>
    </row>
    <row r="5650" spans="2:8" x14ac:dyDescent="0.25">
      <c r="B5650" t="s">
        <v>1065</v>
      </c>
      <c r="C5650">
        <f>INDEX(NationalTeams!B:B,MATCH(B5650,NationalTeams!C:C,0))</f>
        <v>296</v>
      </c>
      <c r="D5650" t="s">
        <v>1234</v>
      </c>
      <c r="E5650">
        <f>INDEX(TeamSports!B:B,MATCH(D5650,TeamSports!C:C,0))</f>
        <v>57</v>
      </c>
      <c r="F5650">
        <f>INDEX(RanksTable!AE:AE,MATCH(B5650,RanksTable!B:B,0))</f>
        <v>7</v>
      </c>
      <c r="H5650" t="str">
        <f t="shared" si="88"/>
        <v>INSERT INTO "TeamRanks" (team_id,team_sport_id,team_rank) VALUES (296,57,7);</v>
      </c>
    </row>
    <row r="5651" spans="2:8" x14ac:dyDescent="0.25">
      <c r="B5651" t="s">
        <v>1066</v>
      </c>
      <c r="C5651">
        <f>INDEX(NationalTeams!B:B,MATCH(B5651,NationalTeams!C:C,0))</f>
        <v>297</v>
      </c>
      <c r="D5651" t="s">
        <v>1234</v>
      </c>
      <c r="E5651">
        <f>INDEX(TeamSports!B:B,MATCH(D5651,TeamSports!C:C,0))</f>
        <v>57</v>
      </c>
      <c r="F5651">
        <f>INDEX(RanksTable!AE:AE,MATCH(B5651,RanksTable!B:B,0))</f>
        <v>2</v>
      </c>
      <c r="H5651" t="str">
        <f t="shared" si="88"/>
        <v>INSERT INTO "TeamRanks" (team_id,team_sport_id,team_rank) VALUES (297,57,2);</v>
      </c>
    </row>
    <row r="5652" spans="2:8" x14ac:dyDescent="0.25">
      <c r="B5652" t="s">
        <v>1067</v>
      </c>
      <c r="C5652">
        <f>INDEX(NationalTeams!B:B,MATCH(B5652,NationalTeams!C:C,0))</f>
        <v>298</v>
      </c>
      <c r="D5652" t="s">
        <v>1234</v>
      </c>
      <c r="E5652">
        <f>INDEX(TeamSports!B:B,MATCH(D5652,TeamSports!C:C,0))</f>
        <v>57</v>
      </c>
      <c r="F5652">
        <f>INDEX(RanksTable!AE:AE,MATCH(B5652,RanksTable!B:B,0))</f>
        <v>7</v>
      </c>
      <c r="H5652" t="str">
        <f t="shared" si="88"/>
        <v>INSERT INTO "TeamRanks" (team_id,team_sport_id,team_rank) VALUES (298,57,7);</v>
      </c>
    </row>
    <row r="5653" spans="2:8" x14ac:dyDescent="0.25">
      <c r="B5653" t="s">
        <v>1068</v>
      </c>
      <c r="C5653">
        <f>INDEX(NationalTeams!B:B,MATCH(B5653,NationalTeams!C:C,0))</f>
        <v>299</v>
      </c>
      <c r="D5653" t="s">
        <v>1234</v>
      </c>
      <c r="E5653">
        <f>INDEX(TeamSports!B:B,MATCH(D5653,TeamSports!C:C,0))</f>
        <v>57</v>
      </c>
      <c r="F5653">
        <f>INDEX(RanksTable!AE:AE,MATCH(B5653,RanksTable!B:B,0))</f>
        <v>7</v>
      </c>
      <c r="H5653" t="str">
        <f t="shared" si="88"/>
        <v>INSERT INTO "TeamRanks" (team_id,team_sport_id,team_rank) VALUES (299,57,7);</v>
      </c>
    </row>
    <row r="5654" spans="2:8" x14ac:dyDescent="0.25">
      <c r="B5654" t="s">
        <v>1069</v>
      </c>
      <c r="C5654">
        <f>INDEX(NationalTeams!B:B,MATCH(B5654,NationalTeams!C:C,0))</f>
        <v>300</v>
      </c>
      <c r="D5654" t="s">
        <v>1234</v>
      </c>
      <c r="E5654">
        <f>INDEX(TeamSports!B:B,MATCH(D5654,TeamSports!C:C,0))</f>
        <v>57</v>
      </c>
      <c r="F5654">
        <f>INDEX(RanksTable!AE:AE,MATCH(B5654,RanksTable!B:B,0))</f>
        <v>7</v>
      </c>
      <c r="H5654" t="str">
        <f t="shared" si="88"/>
        <v>INSERT INTO "TeamRanks" (team_id,team_sport_id,team_rank) VALUES (300,57,7);</v>
      </c>
    </row>
    <row r="5655" spans="2:8" x14ac:dyDescent="0.25">
      <c r="B5655" t="s">
        <v>1070</v>
      </c>
      <c r="C5655">
        <f>INDEX(NationalTeams!B:B,MATCH(B5655,NationalTeams!C:C,0))</f>
        <v>301</v>
      </c>
      <c r="D5655" t="s">
        <v>1234</v>
      </c>
      <c r="E5655">
        <f>INDEX(TeamSports!B:B,MATCH(D5655,TeamSports!C:C,0))</f>
        <v>57</v>
      </c>
      <c r="F5655">
        <f>INDEX(RanksTable!AE:AE,MATCH(B5655,RanksTable!B:B,0))</f>
        <v>7</v>
      </c>
      <c r="H5655" t="str">
        <f t="shared" si="88"/>
        <v>INSERT INTO "TeamRanks" (team_id,team_sport_id,team_rank) VALUES (301,57,7);</v>
      </c>
    </row>
    <row r="5656" spans="2:8" x14ac:dyDescent="0.25">
      <c r="B5656" t="s">
        <v>1071</v>
      </c>
      <c r="C5656">
        <f>INDEX(NationalTeams!B:B,MATCH(B5656,NationalTeams!C:C,0))</f>
        <v>302</v>
      </c>
      <c r="D5656" t="s">
        <v>1234</v>
      </c>
      <c r="E5656">
        <f>INDEX(TeamSports!B:B,MATCH(D5656,TeamSports!C:C,0))</f>
        <v>57</v>
      </c>
      <c r="F5656">
        <f>INDEX(RanksTable!AE:AE,MATCH(B5656,RanksTable!B:B,0))</f>
        <v>7</v>
      </c>
      <c r="H5656" t="str">
        <f t="shared" si="88"/>
        <v>INSERT INTO "TeamRanks" (team_id,team_sport_id,team_rank) VALUES (302,57,7);</v>
      </c>
    </row>
    <row r="5657" spans="2:8" x14ac:dyDescent="0.25">
      <c r="B5657" t="s">
        <v>1072</v>
      </c>
      <c r="C5657">
        <f>INDEX(NationalTeams!B:B,MATCH(B5657,NationalTeams!C:C,0))</f>
        <v>303</v>
      </c>
      <c r="D5657" t="s">
        <v>1234</v>
      </c>
      <c r="E5657">
        <f>INDEX(TeamSports!B:B,MATCH(D5657,TeamSports!C:C,0))</f>
        <v>57</v>
      </c>
      <c r="F5657">
        <f>INDEX(RanksTable!AE:AE,MATCH(B5657,RanksTable!B:B,0))</f>
        <v>7</v>
      </c>
      <c r="H5657" t="str">
        <f t="shared" si="88"/>
        <v>INSERT INTO "TeamRanks" (team_id,team_sport_id,team_rank) VALUES (303,57,7);</v>
      </c>
    </row>
    <row r="5658" spans="2:8" x14ac:dyDescent="0.25">
      <c r="B5658" t="s">
        <v>1073</v>
      </c>
      <c r="C5658">
        <f>INDEX(NationalTeams!B:B,MATCH(B5658,NationalTeams!C:C,0))</f>
        <v>304</v>
      </c>
      <c r="D5658" t="s">
        <v>1234</v>
      </c>
      <c r="E5658">
        <f>INDEX(TeamSports!B:B,MATCH(D5658,TeamSports!C:C,0))</f>
        <v>57</v>
      </c>
      <c r="F5658">
        <f>INDEX(RanksTable!AE:AE,MATCH(B5658,RanksTable!B:B,0))</f>
        <v>7</v>
      </c>
      <c r="H5658" t="str">
        <f t="shared" si="88"/>
        <v>INSERT INTO "TeamRanks" (team_id,team_sport_id,team_rank) VALUES (304,57,7);</v>
      </c>
    </row>
    <row r="5659" spans="2:8" x14ac:dyDescent="0.25">
      <c r="B5659" t="s">
        <v>1074</v>
      </c>
      <c r="C5659">
        <f>INDEX(NationalTeams!B:B,MATCH(B5659,NationalTeams!C:C,0))</f>
        <v>305</v>
      </c>
      <c r="D5659" t="s">
        <v>1234</v>
      </c>
      <c r="E5659">
        <f>INDEX(TeamSports!B:B,MATCH(D5659,TeamSports!C:C,0))</f>
        <v>57</v>
      </c>
      <c r="F5659">
        <f>INDEX(RanksTable!AE:AE,MATCH(B5659,RanksTable!B:B,0))</f>
        <v>7</v>
      </c>
      <c r="H5659" t="str">
        <f t="shared" si="88"/>
        <v>INSERT INTO "TeamRanks" (team_id,team_sport_id,team_rank) VALUES (305,57,7);</v>
      </c>
    </row>
    <row r="5660" spans="2:8" x14ac:dyDescent="0.25">
      <c r="B5660" t="s">
        <v>1075</v>
      </c>
      <c r="C5660">
        <f>INDEX(NationalTeams!B:B,MATCH(B5660,NationalTeams!C:C,0))</f>
        <v>306</v>
      </c>
      <c r="D5660" t="s">
        <v>1234</v>
      </c>
      <c r="E5660">
        <f>INDEX(TeamSports!B:B,MATCH(D5660,TeamSports!C:C,0))</f>
        <v>57</v>
      </c>
      <c r="F5660">
        <f>INDEX(RanksTable!AE:AE,MATCH(B5660,RanksTable!B:B,0))</f>
        <v>7</v>
      </c>
      <c r="H5660" t="str">
        <f t="shared" si="88"/>
        <v>INSERT INTO "TeamRanks" (team_id,team_sport_id,team_rank) VALUES (306,57,7);</v>
      </c>
    </row>
    <row r="5661" spans="2:8" x14ac:dyDescent="0.25">
      <c r="B5661" t="s">
        <v>1076</v>
      </c>
      <c r="C5661">
        <f>INDEX(NationalTeams!B:B,MATCH(B5661,NationalTeams!C:C,0))</f>
        <v>307</v>
      </c>
      <c r="D5661" t="s">
        <v>1234</v>
      </c>
      <c r="E5661">
        <f>INDEX(TeamSports!B:B,MATCH(D5661,TeamSports!C:C,0))</f>
        <v>57</v>
      </c>
      <c r="F5661">
        <f>INDEX(RanksTable!AE:AE,MATCH(B5661,RanksTable!B:B,0))</f>
        <v>7</v>
      </c>
      <c r="H5661" t="str">
        <f t="shared" si="88"/>
        <v>INSERT INTO "TeamRanks" (team_id,team_sport_id,team_rank) VALUES (307,57,7);</v>
      </c>
    </row>
    <row r="5662" spans="2:8" x14ac:dyDescent="0.25">
      <c r="B5662" t="s">
        <v>1077</v>
      </c>
      <c r="C5662">
        <f>INDEX(NationalTeams!B:B,MATCH(B5662,NationalTeams!C:C,0))</f>
        <v>308</v>
      </c>
      <c r="D5662" t="s">
        <v>1234</v>
      </c>
      <c r="E5662">
        <f>INDEX(TeamSports!B:B,MATCH(D5662,TeamSports!C:C,0))</f>
        <v>57</v>
      </c>
      <c r="F5662">
        <f>INDEX(RanksTable!AE:AE,MATCH(B5662,RanksTable!B:B,0))</f>
        <v>7</v>
      </c>
      <c r="H5662" t="str">
        <f t="shared" si="88"/>
        <v>INSERT INTO "TeamRanks" (team_id,team_sport_id,team_rank) VALUES (308,57,7);</v>
      </c>
    </row>
    <row r="5663" spans="2:8" x14ac:dyDescent="0.25">
      <c r="B5663" t="s">
        <v>1078</v>
      </c>
      <c r="C5663">
        <f>INDEX(NationalTeams!B:B,MATCH(B5663,NationalTeams!C:C,0))</f>
        <v>309</v>
      </c>
      <c r="D5663" t="s">
        <v>1234</v>
      </c>
      <c r="E5663">
        <f>INDEX(TeamSports!B:B,MATCH(D5663,TeamSports!C:C,0))</f>
        <v>57</v>
      </c>
      <c r="F5663">
        <f>INDEX(RanksTable!AE:AE,MATCH(B5663,RanksTable!B:B,0))</f>
        <v>7</v>
      </c>
      <c r="H5663" t="str">
        <f t="shared" si="88"/>
        <v>INSERT INTO "TeamRanks" (team_id,team_sport_id,team_rank) VALUES (309,57,7);</v>
      </c>
    </row>
    <row r="5664" spans="2:8" x14ac:dyDescent="0.25">
      <c r="B5664" t="s">
        <v>1079</v>
      </c>
      <c r="C5664">
        <f>INDEX(NationalTeams!B:B,MATCH(B5664,NationalTeams!C:C,0))</f>
        <v>310</v>
      </c>
      <c r="D5664" t="s">
        <v>1234</v>
      </c>
      <c r="E5664">
        <f>INDEX(TeamSports!B:B,MATCH(D5664,TeamSports!C:C,0))</f>
        <v>57</v>
      </c>
      <c r="F5664">
        <f>INDEX(RanksTable!AE:AE,MATCH(B5664,RanksTable!B:B,0))</f>
        <v>7</v>
      </c>
      <c r="H5664" t="str">
        <f t="shared" si="88"/>
        <v>INSERT INTO "TeamRanks" (team_id,team_sport_id,team_rank) VALUES (310,57,7);</v>
      </c>
    </row>
    <row r="5665" spans="2:8" x14ac:dyDescent="0.25">
      <c r="B5665" t="s">
        <v>1080</v>
      </c>
      <c r="C5665">
        <f>INDEX(NationalTeams!B:B,MATCH(B5665,NationalTeams!C:C,0))</f>
        <v>311</v>
      </c>
      <c r="D5665" t="s">
        <v>1234</v>
      </c>
      <c r="E5665">
        <f>INDEX(TeamSports!B:B,MATCH(D5665,TeamSports!C:C,0))</f>
        <v>57</v>
      </c>
      <c r="F5665">
        <f>INDEX(RanksTable!AE:AE,MATCH(B5665,RanksTable!B:B,0))</f>
        <v>7</v>
      </c>
      <c r="H5665" t="str">
        <f t="shared" si="88"/>
        <v>INSERT INTO "TeamRanks" (team_id,team_sport_id,team_rank) VALUES (311,57,7);</v>
      </c>
    </row>
    <row r="5666" spans="2:8" x14ac:dyDescent="0.25">
      <c r="B5666" t="s">
        <v>1081</v>
      </c>
      <c r="C5666">
        <f>INDEX(NationalTeams!B:B,MATCH(B5666,NationalTeams!C:C,0))</f>
        <v>312</v>
      </c>
      <c r="D5666" t="s">
        <v>1234</v>
      </c>
      <c r="E5666">
        <f>INDEX(TeamSports!B:B,MATCH(D5666,TeamSports!C:C,0))</f>
        <v>57</v>
      </c>
      <c r="F5666">
        <f>INDEX(RanksTable!AE:AE,MATCH(B5666,RanksTable!B:B,0))</f>
        <v>7</v>
      </c>
      <c r="H5666" t="str">
        <f t="shared" si="88"/>
        <v>INSERT INTO "TeamRanks" (team_id,team_sport_id,team_rank) VALUES (312,57,7);</v>
      </c>
    </row>
    <row r="5667" spans="2:8" x14ac:dyDescent="0.25">
      <c r="B5667" t="s">
        <v>1082</v>
      </c>
      <c r="C5667">
        <f>INDEX(NationalTeams!B:B,MATCH(B5667,NationalTeams!C:C,0))</f>
        <v>313</v>
      </c>
      <c r="D5667" t="s">
        <v>1234</v>
      </c>
      <c r="E5667">
        <f>INDEX(TeamSports!B:B,MATCH(D5667,TeamSports!C:C,0))</f>
        <v>57</v>
      </c>
      <c r="F5667">
        <f>INDEX(RanksTable!AE:AE,MATCH(B5667,RanksTable!B:B,0))</f>
        <v>7</v>
      </c>
      <c r="H5667" t="str">
        <f t="shared" si="88"/>
        <v>INSERT INTO "TeamRanks" (team_id,team_sport_id,team_rank) VALUES (313,57,7);</v>
      </c>
    </row>
    <row r="5668" spans="2:8" x14ac:dyDescent="0.25">
      <c r="B5668" t="s">
        <v>1083</v>
      </c>
      <c r="C5668">
        <f>INDEX(NationalTeams!B:B,MATCH(B5668,NationalTeams!C:C,0))</f>
        <v>314</v>
      </c>
      <c r="D5668" t="s">
        <v>1234</v>
      </c>
      <c r="E5668">
        <f>INDEX(TeamSports!B:B,MATCH(D5668,TeamSports!C:C,0))</f>
        <v>57</v>
      </c>
      <c r="F5668">
        <f>INDEX(RanksTable!AE:AE,MATCH(B5668,RanksTable!B:B,0))</f>
        <v>7</v>
      </c>
      <c r="H5668" t="str">
        <f t="shared" si="88"/>
        <v>INSERT INTO "TeamRanks" (team_id,team_sport_id,team_rank) VALUES (314,57,7);</v>
      </c>
    </row>
    <row r="5669" spans="2:8" x14ac:dyDescent="0.25">
      <c r="B5669" t="s">
        <v>1084</v>
      </c>
      <c r="C5669">
        <f>INDEX(NationalTeams!B:B,MATCH(B5669,NationalTeams!C:C,0))</f>
        <v>315</v>
      </c>
      <c r="D5669" t="s">
        <v>1234</v>
      </c>
      <c r="E5669">
        <f>INDEX(TeamSports!B:B,MATCH(D5669,TeamSports!C:C,0))</f>
        <v>57</v>
      </c>
      <c r="F5669">
        <f>INDEX(RanksTable!AE:AE,MATCH(B5669,RanksTable!B:B,0))</f>
        <v>3</v>
      </c>
      <c r="H5669" t="str">
        <f t="shared" si="88"/>
        <v>INSERT INTO "TeamRanks" (team_id,team_sport_id,team_rank) VALUES (315,57,3);</v>
      </c>
    </row>
    <row r="5670" spans="2:8" x14ac:dyDescent="0.25">
      <c r="B5670" t="s">
        <v>1085</v>
      </c>
      <c r="C5670">
        <f>INDEX(NationalTeams!B:B,MATCH(B5670,NationalTeams!C:C,0))</f>
        <v>316</v>
      </c>
      <c r="D5670" t="s">
        <v>1234</v>
      </c>
      <c r="E5670">
        <f>INDEX(TeamSports!B:B,MATCH(D5670,TeamSports!C:C,0))</f>
        <v>57</v>
      </c>
      <c r="F5670">
        <f>INDEX(RanksTable!AE:AE,MATCH(B5670,RanksTable!B:B,0))</f>
        <v>7</v>
      </c>
      <c r="H5670" t="str">
        <f t="shared" si="88"/>
        <v>INSERT INTO "TeamRanks" (team_id,team_sport_id,team_rank) VALUES (316,57,7);</v>
      </c>
    </row>
    <row r="5671" spans="2:8" x14ac:dyDescent="0.25">
      <c r="B5671" t="s">
        <v>1086</v>
      </c>
      <c r="C5671">
        <f>INDEX(NationalTeams!B:B,MATCH(B5671,NationalTeams!C:C,0))</f>
        <v>317</v>
      </c>
      <c r="D5671" t="s">
        <v>1234</v>
      </c>
      <c r="E5671">
        <f>INDEX(TeamSports!B:B,MATCH(D5671,TeamSports!C:C,0))</f>
        <v>57</v>
      </c>
      <c r="F5671">
        <f>INDEX(RanksTable!AE:AE,MATCH(B5671,RanksTable!B:B,0))</f>
        <v>7</v>
      </c>
      <c r="H5671" t="str">
        <f t="shared" si="88"/>
        <v>INSERT INTO "TeamRanks" (team_id,team_sport_id,team_rank) VALUES (317,57,7);</v>
      </c>
    </row>
    <row r="5672" spans="2:8" x14ac:dyDescent="0.25">
      <c r="B5672" t="s">
        <v>1087</v>
      </c>
      <c r="C5672">
        <f>INDEX(NationalTeams!B:B,MATCH(B5672,NationalTeams!C:C,0))</f>
        <v>318</v>
      </c>
      <c r="D5672" t="s">
        <v>1234</v>
      </c>
      <c r="E5672">
        <f>INDEX(TeamSports!B:B,MATCH(D5672,TeamSports!C:C,0))</f>
        <v>57</v>
      </c>
      <c r="F5672">
        <f>INDEX(RanksTable!AE:AE,MATCH(B5672,RanksTable!B:B,0))</f>
        <v>7</v>
      </c>
      <c r="H5672" t="str">
        <f t="shared" si="88"/>
        <v>INSERT INTO "TeamRanks" (team_id,team_sport_id,team_rank) VALUES (318,57,7);</v>
      </c>
    </row>
    <row r="5673" spans="2:8" x14ac:dyDescent="0.25">
      <c r="B5673" t="s">
        <v>1088</v>
      </c>
      <c r="C5673">
        <f>INDEX(NationalTeams!B:B,MATCH(B5673,NationalTeams!C:C,0))</f>
        <v>319</v>
      </c>
      <c r="D5673" t="s">
        <v>1234</v>
      </c>
      <c r="E5673">
        <f>INDEX(TeamSports!B:B,MATCH(D5673,TeamSports!C:C,0))</f>
        <v>57</v>
      </c>
      <c r="F5673">
        <f>INDEX(RanksTable!AE:AE,MATCH(B5673,RanksTable!B:B,0))</f>
        <v>7</v>
      </c>
      <c r="H5673" t="str">
        <f t="shared" si="88"/>
        <v>INSERT INTO "TeamRanks" (team_id,team_sport_id,team_rank) VALUES (319,57,7);</v>
      </c>
    </row>
    <row r="5674" spans="2:8" x14ac:dyDescent="0.25">
      <c r="B5674" t="s">
        <v>1089</v>
      </c>
      <c r="C5674">
        <f>INDEX(NationalTeams!B:B,MATCH(B5674,NationalTeams!C:C,0))</f>
        <v>320</v>
      </c>
      <c r="D5674" t="s">
        <v>1234</v>
      </c>
      <c r="E5674">
        <f>INDEX(TeamSports!B:B,MATCH(D5674,TeamSports!C:C,0))</f>
        <v>57</v>
      </c>
      <c r="F5674">
        <f>INDEX(RanksTable!AE:AE,MATCH(B5674,RanksTable!B:B,0))</f>
        <v>7</v>
      </c>
      <c r="H5674" t="str">
        <f t="shared" si="88"/>
        <v>INSERT INTO "TeamRanks" (team_id,team_sport_id,team_rank) VALUES (320,57,7);</v>
      </c>
    </row>
    <row r="5675" spans="2:8" x14ac:dyDescent="0.25">
      <c r="B5675" t="s">
        <v>1090</v>
      </c>
      <c r="C5675">
        <f>INDEX(NationalTeams!B:B,MATCH(B5675,NationalTeams!C:C,0))</f>
        <v>321</v>
      </c>
      <c r="D5675" t="s">
        <v>1234</v>
      </c>
      <c r="E5675">
        <f>INDEX(TeamSports!B:B,MATCH(D5675,TeamSports!C:C,0))</f>
        <v>57</v>
      </c>
      <c r="F5675">
        <f>INDEX(RanksTable!AE:AE,MATCH(B5675,RanksTable!B:B,0))</f>
        <v>7</v>
      </c>
      <c r="H5675" t="str">
        <f t="shared" si="88"/>
        <v>INSERT INTO "TeamRanks" (team_id,team_sport_id,team_rank) VALUES (321,57,7);</v>
      </c>
    </row>
    <row r="5676" spans="2:8" x14ac:dyDescent="0.25">
      <c r="B5676" t="s">
        <v>1091</v>
      </c>
      <c r="C5676">
        <f>INDEX(NationalTeams!B:B,MATCH(B5676,NationalTeams!C:C,0))</f>
        <v>322</v>
      </c>
      <c r="D5676" t="s">
        <v>1234</v>
      </c>
      <c r="E5676">
        <f>INDEX(TeamSports!B:B,MATCH(D5676,TeamSports!C:C,0))</f>
        <v>57</v>
      </c>
      <c r="F5676">
        <f>INDEX(RanksTable!AE:AE,MATCH(B5676,RanksTable!B:B,0))</f>
        <v>7</v>
      </c>
      <c r="H5676" t="str">
        <f t="shared" si="88"/>
        <v>INSERT INTO "TeamRanks" (team_id,team_sport_id,team_rank) VALUES (322,57,7);</v>
      </c>
    </row>
    <row r="5677" spans="2:8" x14ac:dyDescent="0.25">
      <c r="B5677" t="s">
        <v>1092</v>
      </c>
      <c r="C5677">
        <f>INDEX(NationalTeams!B:B,MATCH(B5677,NationalTeams!C:C,0))</f>
        <v>323</v>
      </c>
      <c r="D5677" t="s">
        <v>1234</v>
      </c>
      <c r="E5677">
        <f>INDEX(TeamSports!B:B,MATCH(D5677,TeamSports!C:C,0))</f>
        <v>57</v>
      </c>
      <c r="F5677">
        <f>INDEX(RanksTable!AE:AE,MATCH(B5677,RanksTable!B:B,0))</f>
        <v>7</v>
      </c>
      <c r="H5677" t="str">
        <f t="shared" si="88"/>
        <v>INSERT INTO "TeamRanks" (team_id,team_sport_id,team_rank) VALUES (323,57,7);</v>
      </c>
    </row>
    <row r="5678" spans="2:8" x14ac:dyDescent="0.25">
      <c r="B5678" t="s">
        <v>1093</v>
      </c>
      <c r="C5678">
        <f>INDEX(NationalTeams!B:B,MATCH(B5678,NationalTeams!C:C,0))</f>
        <v>324</v>
      </c>
      <c r="D5678" t="s">
        <v>1234</v>
      </c>
      <c r="E5678">
        <f>INDEX(TeamSports!B:B,MATCH(D5678,TeamSports!C:C,0))</f>
        <v>57</v>
      </c>
      <c r="F5678">
        <f>INDEX(RanksTable!AE:AE,MATCH(B5678,RanksTable!B:B,0))</f>
        <v>7</v>
      </c>
      <c r="H5678" t="str">
        <f t="shared" si="88"/>
        <v>INSERT INTO "TeamRanks" (team_id,team_sport_id,team_rank) VALUES (324,57,7);</v>
      </c>
    </row>
    <row r="5679" spans="2:8" x14ac:dyDescent="0.25">
      <c r="B5679" t="s">
        <v>1094</v>
      </c>
      <c r="C5679">
        <f>INDEX(NationalTeams!B:B,MATCH(B5679,NationalTeams!C:C,0))</f>
        <v>325</v>
      </c>
      <c r="D5679" t="s">
        <v>1234</v>
      </c>
      <c r="E5679">
        <f>INDEX(TeamSports!B:B,MATCH(D5679,TeamSports!C:C,0))</f>
        <v>57</v>
      </c>
      <c r="F5679">
        <f>INDEX(RanksTable!AE:AE,MATCH(B5679,RanksTable!B:B,0))</f>
        <v>7</v>
      </c>
      <c r="H5679" t="str">
        <f t="shared" si="88"/>
        <v>INSERT INTO "TeamRanks" (team_id,team_sport_id,team_rank) VALUES (325,57,7);</v>
      </c>
    </row>
    <row r="5680" spans="2:8" x14ac:dyDescent="0.25">
      <c r="B5680" t="s">
        <v>1095</v>
      </c>
      <c r="C5680">
        <f>INDEX(NationalTeams!B:B,MATCH(B5680,NationalTeams!C:C,0))</f>
        <v>326</v>
      </c>
      <c r="D5680" t="s">
        <v>1234</v>
      </c>
      <c r="E5680">
        <f>INDEX(TeamSports!B:B,MATCH(D5680,TeamSports!C:C,0))</f>
        <v>57</v>
      </c>
      <c r="F5680">
        <f>INDEX(RanksTable!AE:AE,MATCH(B5680,RanksTable!B:B,0))</f>
        <v>7</v>
      </c>
      <c r="H5680" t="str">
        <f t="shared" si="88"/>
        <v>INSERT INTO "TeamRanks" (team_id,team_sport_id,team_rank) VALUES (326,57,7);</v>
      </c>
    </row>
    <row r="5681" spans="2:8" x14ac:dyDescent="0.25">
      <c r="B5681" t="s">
        <v>1096</v>
      </c>
      <c r="C5681">
        <f>INDEX(NationalTeams!B:B,MATCH(B5681,NationalTeams!C:C,0))</f>
        <v>327</v>
      </c>
      <c r="D5681" t="s">
        <v>1234</v>
      </c>
      <c r="E5681">
        <f>INDEX(TeamSports!B:B,MATCH(D5681,TeamSports!C:C,0))</f>
        <v>57</v>
      </c>
      <c r="F5681">
        <f>INDEX(RanksTable!AE:AE,MATCH(B5681,RanksTable!B:B,0))</f>
        <v>7</v>
      </c>
      <c r="H5681" t="str">
        <f t="shared" si="88"/>
        <v>INSERT INTO "TeamRanks" (team_id,team_sport_id,team_rank) VALUES (327,57,7);</v>
      </c>
    </row>
    <row r="5682" spans="2:8" x14ac:dyDescent="0.25">
      <c r="B5682" t="s">
        <v>1097</v>
      </c>
      <c r="C5682">
        <f>INDEX(NationalTeams!B:B,MATCH(B5682,NationalTeams!C:C,0))</f>
        <v>328</v>
      </c>
      <c r="D5682" t="s">
        <v>1234</v>
      </c>
      <c r="E5682">
        <f>INDEX(TeamSports!B:B,MATCH(D5682,TeamSports!C:C,0))</f>
        <v>57</v>
      </c>
      <c r="F5682">
        <f>INDEX(RanksTable!AE:AE,MATCH(B5682,RanksTable!B:B,0))</f>
        <v>7</v>
      </c>
      <c r="H5682" t="str">
        <f t="shared" si="88"/>
        <v>INSERT INTO "TeamRanks" (team_id,team_sport_id,team_rank) VALUES (328,57,7);</v>
      </c>
    </row>
    <row r="5683" spans="2:8" x14ac:dyDescent="0.25">
      <c r="B5683" t="s">
        <v>1098</v>
      </c>
      <c r="C5683">
        <f>INDEX(NationalTeams!B:B,MATCH(B5683,NationalTeams!C:C,0))</f>
        <v>329</v>
      </c>
      <c r="D5683" t="s">
        <v>1234</v>
      </c>
      <c r="E5683">
        <f>INDEX(TeamSports!B:B,MATCH(D5683,TeamSports!C:C,0))</f>
        <v>57</v>
      </c>
      <c r="F5683">
        <f>INDEX(RanksTable!AE:AE,MATCH(B5683,RanksTable!B:B,0))</f>
        <v>7</v>
      </c>
      <c r="H5683" t="str">
        <f t="shared" si="88"/>
        <v>INSERT INTO "TeamRanks" (team_id,team_sport_id,team_rank) VALUES (329,57,7);</v>
      </c>
    </row>
    <row r="5684" spans="2:8" x14ac:dyDescent="0.25">
      <c r="B5684" t="s">
        <v>1099</v>
      </c>
      <c r="C5684">
        <f>INDEX(NationalTeams!B:B,MATCH(B5684,NationalTeams!C:C,0))</f>
        <v>330</v>
      </c>
      <c r="D5684" t="s">
        <v>1234</v>
      </c>
      <c r="E5684">
        <f>INDEX(TeamSports!B:B,MATCH(D5684,TeamSports!C:C,0))</f>
        <v>57</v>
      </c>
      <c r="F5684">
        <f>INDEX(RanksTable!AE:AE,MATCH(B5684,RanksTable!B:B,0))</f>
        <v>7</v>
      </c>
      <c r="H5684" t="str">
        <f t="shared" si="88"/>
        <v>INSERT INTO "TeamRanks" (team_id,team_sport_id,team_rank) VALUES (330,57,7);</v>
      </c>
    </row>
    <row r="5685" spans="2:8" x14ac:dyDescent="0.25">
      <c r="B5685" t="s">
        <v>1100</v>
      </c>
      <c r="C5685">
        <f>INDEX(NationalTeams!B:B,MATCH(B5685,NationalTeams!C:C,0))</f>
        <v>331</v>
      </c>
      <c r="D5685" t="s">
        <v>1234</v>
      </c>
      <c r="E5685">
        <f>INDEX(TeamSports!B:B,MATCH(D5685,TeamSports!C:C,0))</f>
        <v>57</v>
      </c>
      <c r="F5685">
        <f>INDEX(RanksTable!AE:AE,MATCH(B5685,RanksTable!B:B,0))</f>
        <v>7</v>
      </c>
      <c r="H5685" t="str">
        <f t="shared" si="88"/>
        <v>INSERT INTO "TeamRanks" (team_id,team_sport_id,team_rank) VALUES (331,57,7);</v>
      </c>
    </row>
    <row r="5686" spans="2:8" x14ac:dyDescent="0.25">
      <c r="B5686" t="s">
        <v>1101</v>
      </c>
      <c r="C5686">
        <f>INDEX(NationalTeams!B:B,MATCH(B5686,NationalTeams!C:C,0))</f>
        <v>332</v>
      </c>
      <c r="D5686" t="s">
        <v>1234</v>
      </c>
      <c r="E5686">
        <f>INDEX(TeamSports!B:B,MATCH(D5686,TeamSports!C:C,0))</f>
        <v>57</v>
      </c>
      <c r="F5686">
        <f>INDEX(RanksTable!AE:AE,MATCH(B5686,RanksTable!B:B,0))</f>
        <v>7</v>
      </c>
      <c r="H5686" t="str">
        <f t="shared" si="88"/>
        <v>INSERT INTO "TeamRanks" (team_id,team_sport_id,team_rank) VALUES (332,57,7);</v>
      </c>
    </row>
    <row r="5687" spans="2:8" x14ac:dyDescent="0.25">
      <c r="B5687" t="s">
        <v>1102</v>
      </c>
      <c r="C5687">
        <f>INDEX(NationalTeams!B:B,MATCH(B5687,NationalTeams!C:C,0))</f>
        <v>333</v>
      </c>
      <c r="D5687" t="s">
        <v>1234</v>
      </c>
      <c r="E5687">
        <f>INDEX(TeamSports!B:B,MATCH(D5687,TeamSports!C:C,0))</f>
        <v>57</v>
      </c>
      <c r="F5687">
        <f>INDEX(RanksTable!AE:AE,MATCH(B5687,RanksTable!B:B,0))</f>
        <v>7</v>
      </c>
      <c r="H5687" t="str">
        <f t="shared" si="88"/>
        <v>INSERT INTO "TeamRanks" (team_id,team_sport_id,team_rank) VALUES (333,57,7);</v>
      </c>
    </row>
    <row r="5688" spans="2:8" x14ac:dyDescent="0.25">
      <c r="B5688" t="s">
        <v>1103</v>
      </c>
      <c r="C5688">
        <f>INDEX(NationalTeams!B:B,MATCH(B5688,NationalTeams!C:C,0))</f>
        <v>334</v>
      </c>
      <c r="D5688" t="s">
        <v>1234</v>
      </c>
      <c r="E5688">
        <f>INDEX(TeamSports!B:B,MATCH(D5688,TeamSports!C:C,0))</f>
        <v>57</v>
      </c>
      <c r="F5688">
        <f>INDEX(RanksTable!AE:AE,MATCH(B5688,RanksTable!B:B,0))</f>
        <v>7</v>
      </c>
      <c r="H5688" t="str">
        <f t="shared" si="88"/>
        <v>INSERT INTO "TeamRanks" (team_id,team_sport_id,team_rank) VALUES (334,57,7);</v>
      </c>
    </row>
    <row r="5689" spans="2:8" x14ac:dyDescent="0.25">
      <c r="B5689" t="s">
        <v>1104</v>
      </c>
      <c r="C5689">
        <f>INDEX(NationalTeams!B:B,MATCH(B5689,NationalTeams!C:C,0))</f>
        <v>335</v>
      </c>
      <c r="D5689" t="s">
        <v>1234</v>
      </c>
      <c r="E5689">
        <f>INDEX(TeamSports!B:B,MATCH(D5689,TeamSports!C:C,0))</f>
        <v>57</v>
      </c>
      <c r="F5689">
        <f>INDEX(RanksTable!AE:AE,MATCH(B5689,RanksTable!B:B,0))</f>
        <v>7</v>
      </c>
      <c r="H5689" t="str">
        <f t="shared" si="88"/>
        <v>INSERT INTO "TeamRanks" (team_id,team_sport_id,team_rank) VALUES (335,57,7);</v>
      </c>
    </row>
    <row r="5690" spans="2:8" x14ac:dyDescent="0.25">
      <c r="B5690" t="s">
        <v>1105</v>
      </c>
      <c r="C5690">
        <f>INDEX(NationalTeams!B:B,MATCH(B5690,NationalTeams!C:C,0))</f>
        <v>336</v>
      </c>
      <c r="D5690" t="s">
        <v>1234</v>
      </c>
      <c r="E5690">
        <f>INDEX(TeamSports!B:B,MATCH(D5690,TeamSports!C:C,0))</f>
        <v>57</v>
      </c>
      <c r="F5690">
        <f>INDEX(RanksTable!AE:AE,MATCH(B5690,RanksTable!B:B,0))</f>
        <v>7</v>
      </c>
      <c r="H5690" t="str">
        <f t="shared" si="88"/>
        <v>INSERT INTO "TeamRanks" (team_id,team_sport_id,team_rank) VALUES (336,57,7);</v>
      </c>
    </row>
    <row r="5691" spans="2:8" x14ac:dyDescent="0.25">
      <c r="B5691" t="s">
        <v>1106</v>
      </c>
      <c r="C5691">
        <f>INDEX(NationalTeams!B:B,MATCH(B5691,NationalTeams!C:C,0))</f>
        <v>337</v>
      </c>
      <c r="D5691" t="s">
        <v>1234</v>
      </c>
      <c r="E5691">
        <f>INDEX(TeamSports!B:B,MATCH(D5691,TeamSports!C:C,0))</f>
        <v>57</v>
      </c>
      <c r="F5691">
        <f>INDEX(RanksTable!AE:AE,MATCH(B5691,RanksTable!B:B,0))</f>
        <v>7</v>
      </c>
      <c r="H5691" t="str">
        <f t="shared" si="88"/>
        <v>INSERT INTO "TeamRanks" (team_id,team_sport_id,team_rank) VALUES (337,57,7);</v>
      </c>
    </row>
    <row r="5692" spans="2:8" x14ac:dyDescent="0.25">
      <c r="B5692" t="s">
        <v>1107</v>
      </c>
      <c r="C5692">
        <f>INDEX(NationalTeams!B:B,MATCH(B5692,NationalTeams!C:C,0))</f>
        <v>338</v>
      </c>
      <c r="D5692" t="s">
        <v>1234</v>
      </c>
      <c r="E5692">
        <f>INDEX(TeamSports!B:B,MATCH(D5692,TeamSports!C:C,0))</f>
        <v>57</v>
      </c>
      <c r="F5692">
        <f>INDEX(RanksTable!AE:AE,MATCH(B5692,RanksTable!B:B,0))</f>
        <v>7</v>
      </c>
      <c r="H5692" t="str">
        <f t="shared" si="88"/>
        <v>INSERT INTO "TeamRanks" (team_id,team_sport_id,team_rank) VALUES (338,57,7);</v>
      </c>
    </row>
    <row r="5693" spans="2:8" x14ac:dyDescent="0.25">
      <c r="B5693" t="s">
        <v>1108</v>
      </c>
      <c r="C5693">
        <f>INDEX(NationalTeams!B:B,MATCH(B5693,NationalTeams!C:C,0))</f>
        <v>339</v>
      </c>
      <c r="D5693" t="s">
        <v>1234</v>
      </c>
      <c r="E5693">
        <f>INDEX(TeamSports!B:B,MATCH(D5693,TeamSports!C:C,0))</f>
        <v>57</v>
      </c>
      <c r="F5693">
        <f>INDEX(RanksTable!AE:AE,MATCH(B5693,RanksTable!B:B,0))</f>
        <v>7</v>
      </c>
      <c r="H5693" t="str">
        <f t="shared" si="88"/>
        <v>INSERT INTO "TeamRanks" (team_id,team_sport_id,team_rank) VALUES (339,57,7);</v>
      </c>
    </row>
    <row r="5694" spans="2:8" x14ac:dyDescent="0.25">
      <c r="B5694" t="s">
        <v>1109</v>
      </c>
      <c r="C5694">
        <f>INDEX(NationalTeams!B:B,MATCH(B5694,NationalTeams!C:C,0))</f>
        <v>340</v>
      </c>
      <c r="D5694" t="s">
        <v>1234</v>
      </c>
      <c r="E5694">
        <f>INDEX(TeamSports!B:B,MATCH(D5694,TeamSports!C:C,0))</f>
        <v>57</v>
      </c>
      <c r="F5694">
        <f>INDEX(RanksTable!AE:AE,MATCH(B5694,RanksTable!B:B,0))</f>
        <v>7</v>
      </c>
      <c r="H5694" t="str">
        <f t="shared" si="88"/>
        <v>INSERT INTO "TeamRanks" (team_id,team_sport_id,team_rank) VALUES (340,57,7);</v>
      </c>
    </row>
    <row r="5695" spans="2:8" x14ac:dyDescent="0.25">
      <c r="B5695" t="s">
        <v>1110</v>
      </c>
      <c r="C5695">
        <f>INDEX(NationalTeams!B:B,MATCH(B5695,NationalTeams!C:C,0))</f>
        <v>341</v>
      </c>
      <c r="D5695" t="s">
        <v>1234</v>
      </c>
      <c r="E5695">
        <f>INDEX(TeamSports!B:B,MATCH(D5695,TeamSports!C:C,0))</f>
        <v>57</v>
      </c>
      <c r="F5695">
        <f>INDEX(RanksTable!AE:AE,MATCH(B5695,RanksTable!B:B,0))</f>
        <v>7</v>
      </c>
      <c r="H5695" t="str">
        <f t="shared" si="88"/>
        <v>INSERT INTO "TeamRanks" (team_id,team_sport_id,team_rank) VALUES (341,57,7);</v>
      </c>
    </row>
    <row r="5696" spans="2:8" x14ac:dyDescent="0.25">
      <c r="B5696" t="s">
        <v>1111</v>
      </c>
      <c r="C5696">
        <f>INDEX(NationalTeams!B:B,MATCH(B5696,NationalTeams!C:C,0))</f>
        <v>342</v>
      </c>
      <c r="D5696" t="s">
        <v>1234</v>
      </c>
      <c r="E5696">
        <f>INDEX(TeamSports!B:B,MATCH(D5696,TeamSports!C:C,0))</f>
        <v>57</v>
      </c>
      <c r="F5696">
        <f>INDEX(RanksTable!AE:AE,MATCH(B5696,RanksTable!B:B,0))</f>
        <v>7</v>
      </c>
      <c r="H5696" t="str">
        <f t="shared" si="88"/>
        <v>INSERT INTO "TeamRanks" (team_id,team_sport_id,team_rank) VALUES (342,57,7);</v>
      </c>
    </row>
    <row r="5697" spans="2:8" x14ac:dyDescent="0.25">
      <c r="B5697" t="s">
        <v>1112</v>
      </c>
      <c r="C5697">
        <f>INDEX(NationalTeams!B:B,MATCH(B5697,NationalTeams!C:C,0))</f>
        <v>343</v>
      </c>
      <c r="D5697" t="s">
        <v>1234</v>
      </c>
      <c r="E5697">
        <f>INDEX(TeamSports!B:B,MATCH(D5697,TeamSports!C:C,0))</f>
        <v>57</v>
      </c>
      <c r="F5697">
        <f>INDEX(RanksTable!AE:AE,MATCH(B5697,RanksTable!B:B,0))</f>
        <v>7</v>
      </c>
      <c r="H5697" t="str">
        <f t="shared" si="88"/>
        <v>INSERT INTO "TeamRanks" (team_id,team_sport_id,team_rank) VALUES (343,57,7);</v>
      </c>
    </row>
    <row r="5698" spans="2:8" x14ac:dyDescent="0.25">
      <c r="B5698" t="s">
        <v>1113</v>
      </c>
      <c r="C5698">
        <f>INDEX(NationalTeams!B:B,MATCH(B5698,NationalTeams!C:C,0))</f>
        <v>344</v>
      </c>
      <c r="D5698" t="s">
        <v>1234</v>
      </c>
      <c r="E5698">
        <f>INDEX(TeamSports!B:B,MATCH(D5698,TeamSports!C:C,0))</f>
        <v>57</v>
      </c>
      <c r="F5698">
        <f>INDEX(RanksTable!AE:AE,MATCH(B5698,RanksTable!B:B,0))</f>
        <v>7</v>
      </c>
      <c r="H5698" t="str">
        <f t="shared" si="88"/>
        <v>INSERT INTO "TeamRanks" (team_id,team_sport_id,team_rank) VALUES (344,57,7);</v>
      </c>
    </row>
    <row r="5699" spans="2:8" x14ac:dyDescent="0.25">
      <c r="B5699" t="s">
        <v>1114</v>
      </c>
      <c r="C5699">
        <f>INDEX(NationalTeams!B:B,MATCH(B5699,NationalTeams!C:C,0))</f>
        <v>345</v>
      </c>
      <c r="D5699" t="s">
        <v>1234</v>
      </c>
      <c r="E5699">
        <f>INDEX(TeamSports!B:B,MATCH(D5699,TeamSports!C:C,0))</f>
        <v>57</v>
      </c>
      <c r="F5699">
        <f>INDEX(RanksTable!AE:AE,MATCH(B5699,RanksTable!B:B,0))</f>
        <v>7</v>
      </c>
      <c r="H5699" t="str">
        <f t="shared" si="88"/>
        <v>INSERT INTO "TeamRanks" (team_id,team_sport_id,team_rank) VALUES (345,57,7);</v>
      </c>
    </row>
    <row r="5700" spans="2:8" x14ac:dyDescent="0.25">
      <c r="B5700" t="s">
        <v>1115</v>
      </c>
      <c r="C5700">
        <f>INDEX(NationalTeams!B:B,MATCH(B5700,NationalTeams!C:C,0))</f>
        <v>346</v>
      </c>
      <c r="D5700" t="s">
        <v>1234</v>
      </c>
      <c r="E5700">
        <f>INDEX(TeamSports!B:B,MATCH(D5700,TeamSports!C:C,0))</f>
        <v>57</v>
      </c>
      <c r="F5700">
        <f>INDEX(RanksTable!AE:AE,MATCH(B5700,RanksTable!B:B,0))</f>
        <v>7</v>
      </c>
      <c r="H5700" t="str">
        <f t="shared" ref="H5700:H5763" si="89">_xlfn.CONCAT($H$1,$L$1,$C$1,$L$1," ",$J$1,$C$2,$N$1,$E$2,$N$1,$F$2,$K$1,$I$1,$J$1,C5700,$N$1,E5700,$N$1,F5700,$K$1,$O$1)</f>
        <v>INSERT INTO "TeamRanks" (team_id,team_sport_id,team_rank) VALUES (346,57,7);</v>
      </c>
    </row>
    <row r="5701" spans="2:8" x14ac:dyDescent="0.25">
      <c r="B5701" t="s">
        <v>1116</v>
      </c>
      <c r="C5701">
        <f>INDEX(NationalTeams!B:B,MATCH(B5701,NationalTeams!C:C,0))</f>
        <v>347</v>
      </c>
      <c r="D5701" t="s">
        <v>1234</v>
      </c>
      <c r="E5701">
        <f>INDEX(TeamSports!B:B,MATCH(D5701,TeamSports!C:C,0))</f>
        <v>57</v>
      </c>
      <c r="F5701">
        <f>INDEX(RanksTable!AE:AE,MATCH(B5701,RanksTable!B:B,0))</f>
        <v>7</v>
      </c>
      <c r="H5701" t="str">
        <f t="shared" si="89"/>
        <v>INSERT INTO "TeamRanks" (team_id,team_sport_id,team_rank) VALUES (347,57,7);</v>
      </c>
    </row>
    <row r="5702" spans="2:8" x14ac:dyDescent="0.25">
      <c r="B5702" t="s">
        <v>1117</v>
      </c>
      <c r="C5702">
        <f>INDEX(NationalTeams!B:B,MATCH(B5702,NationalTeams!C:C,0))</f>
        <v>348</v>
      </c>
      <c r="D5702" t="s">
        <v>1234</v>
      </c>
      <c r="E5702">
        <f>INDEX(TeamSports!B:B,MATCH(D5702,TeamSports!C:C,0))</f>
        <v>57</v>
      </c>
      <c r="F5702">
        <f>INDEX(RanksTable!AE:AE,MATCH(B5702,RanksTable!B:B,0))</f>
        <v>7</v>
      </c>
      <c r="H5702" t="str">
        <f t="shared" si="89"/>
        <v>INSERT INTO "TeamRanks" (team_id,team_sport_id,team_rank) VALUES (348,57,7);</v>
      </c>
    </row>
    <row r="5703" spans="2:8" x14ac:dyDescent="0.25">
      <c r="B5703" t="s">
        <v>1118</v>
      </c>
      <c r="C5703">
        <f>INDEX(NationalTeams!B:B,MATCH(B5703,NationalTeams!C:C,0))</f>
        <v>349</v>
      </c>
      <c r="D5703" t="s">
        <v>1234</v>
      </c>
      <c r="E5703">
        <f>INDEX(TeamSports!B:B,MATCH(D5703,TeamSports!C:C,0))</f>
        <v>57</v>
      </c>
      <c r="F5703">
        <f>INDEX(RanksTable!AE:AE,MATCH(B5703,RanksTable!B:B,0))</f>
        <v>7</v>
      </c>
      <c r="H5703" t="str">
        <f t="shared" si="89"/>
        <v>INSERT INTO "TeamRanks" (team_id,team_sport_id,team_rank) VALUES (349,57,7);</v>
      </c>
    </row>
    <row r="5704" spans="2:8" x14ac:dyDescent="0.25">
      <c r="B5704" t="s">
        <v>1119</v>
      </c>
      <c r="C5704">
        <f>INDEX(NationalTeams!B:B,MATCH(B5704,NationalTeams!C:C,0))</f>
        <v>350</v>
      </c>
      <c r="D5704" t="s">
        <v>1234</v>
      </c>
      <c r="E5704">
        <f>INDEX(TeamSports!B:B,MATCH(D5704,TeamSports!C:C,0))</f>
        <v>57</v>
      </c>
      <c r="F5704">
        <f>INDEX(RanksTable!AE:AE,MATCH(B5704,RanksTable!B:B,0))</f>
        <v>7</v>
      </c>
      <c r="H5704" t="str">
        <f t="shared" si="89"/>
        <v>INSERT INTO "TeamRanks" (team_id,team_sport_id,team_rank) VALUES (350,57,7);</v>
      </c>
    </row>
    <row r="5705" spans="2:8" x14ac:dyDescent="0.25">
      <c r="B5705" t="s">
        <v>1120</v>
      </c>
      <c r="C5705">
        <f>INDEX(NationalTeams!B:B,MATCH(B5705,NationalTeams!C:C,0))</f>
        <v>351</v>
      </c>
      <c r="D5705" t="s">
        <v>1234</v>
      </c>
      <c r="E5705">
        <f>INDEX(TeamSports!B:B,MATCH(D5705,TeamSports!C:C,0))</f>
        <v>57</v>
      </c>
      <c r="F5705">
        <f>INDEX(RanksTable!AE:AE,MATCH(B5705,RanksTable!B:B,0))</f>
        <v>7</v>
      </c>
      <c r="H5705" t="str">
        <f t="shared" si="89"/>
        <v>INSERT INTO "TeamRanks" (team_id,team_sport_id,team_rank) VALUES (351,57,7);</v>
      </c>
    </row>
    <row r="5706" spans="2:8" x14ac:dyDescent="0.25">
      <c r="B5706" t="s">
        <v>1121</v>
      </c>
      <c r="C5706">
        <f>INDEX(NationalTeams!B:B,MATCH(B5706,NationalTeams!C:C,0))</f>
        <v>352</v>
      </c>
      <c r="D5706" t="s">
        <v>1234</v>
      </c>
      <c r="E5706">
        <f>INDEX(TeamSports!B:B,MATCH(D5706,TeamSports!C:C,0))</f>
        <v>57</v>
      </c>
      <c r="F5706">
        <f>INDEX(RanksTable!AE:AE,MATCH(B5706,RanksTable!B:B,0))</f>
        <v>7</v>
      </c>
      <c r="H5706" t="str">
        <f t="shared" si="89"/>
        <v>INSERT INTO "TeamRanks" (team_id,team_sport_id,team_rank) VALUES (352,57,7);</v>
      </c>
    </row>
    <row r="5707" spans="2:8" x14ac:dyDescent="0.25">
      <c r="B5707" t="s">
        <v>1122</v>
      </c>
      <c r="C5707">
        <f>INDEX(NationalTeams!B:B,MATCH(B5707,NationalTeams!C:C,0))</f>
        <v>353</v>
      </c>
      <c r="D5707" t="s">
        <v>1234</v>
      </c>
      <c r="E5707">
        <f>INDEX(TeamSports!B:B,MATCH(D5707,TeamSports!C:C,0))</f>
        <v>57</v>
      </c>
      <c r="F5707">
        <f>INDEX(RanksTable!AE:AE,MATCH(B5707,RanksTable!B:B,0))</f>
        <v>7</v>
      </c>
      <c r="H5707" t="str">
        <f t="shared" si="89"/>
        <v>INSERT INTO "TeamRanks" (team_id,team_sport_id,team_rank) VALUES (353,57,7);</v>
      </c>
    </row>
    <row r="5708" spans="2:8" x14ac:dyDescent="0.25">
      <c r="B5708" t="s">
        <v>1123</v>
      </c>
      <c r="C5708">
        <f>INDEX(NationalTeams!B:B,MATCH(B5708,NationalTeams!C:C,0))</f>
        <v>354</v>
      </c>
      <c r="D5708" t="s">
        <v>1234</v>
      </c>
      <c r="E5708">
        <f>INDEX(TeamSports!B:B,MATCH(D5708,TeamSports!C:C,0))</f>
        <v>57</v>
      </c>
      <c r="F5708">
        <f>INDEX(RanksTable!AE:AE,MATCH(B5708,RanksTable!B:B,0))</f>
        <v>7</v>
      </c>
      <c r="H5708" t="str">
        <f t="shared" si="89"/>
        <v>INSERT INTO "TeamRanks" (team_id,team_sport_id,team_rank) VALUES (354,57,7);</v>
      </c>
    </row>
    <row r="5709" spans="2:8" x14ac:dyDescent="0.25">
      <c r="B5709" t="s">
        <v>1124</v>
      </c>
      <c r="C5709">
        <f>INDEX(NationalTeams!B:B,MATCH(B5709,NationalTeams!C:C,0))</f>
        <v>355</v>
      </c>
      <c r="D5709" t="s">
        <v>1234</v>
      </c>
      <c r="E5709">
        <f>INDEX(TeamSports!B:B,MATCH(D5709,TeamSports!C:C,0))</f>
        <v>57</v>
      </c>
      <c r="F5709">
        <f>INDEX(RanksTable!AE:AE,MATCH(B5709,RanksTable!B:B,0))</f>
        <v>7</v>
      </c>
      <c r="H5709" t="str">
        <f t="shared" si="89"/>
        <v>INSERT INTO "TeamRanks" (team_id,team_sport_id,team_rank) VALUES (355,57,7);</v>
      </c>
    </row>
    <row r="5710" spans="2:8" x14ac:dyDescent="0.25">
      <c r="B5710" t="s">
        <v>1125</v>
      </c>
      <c r="C5710">
        <f>INDEX(NationalTeams!B:B,MATCH(B5710,NationalTeams!C:C,0))</f>
        <v>356</v>
      </c>
      <c r="D5710" t="s">
        <v>1234</v>
      </c>
      <c r="E5710">
        <f>INDEX(TeamSports!B:B,MATCH(D5710,TeamSports!C:C,0))</f>
        <v>57</v>
      </c>
      <c r="F5710">
        <f>INDEX(RanksTable!AE:AE,MATCH(B5710,RanksTable!B:B,0))</f>
        <v>7</v>
      </c>
      <c r="H5710" t="str">
        <f t="shared" si="89"/>
        <v>INSERT INTO "TeamRanks" (team_id,team_sport_id,team_rank) VALUES (356,57,7);</v>
      </c>
    </row>
    <row r="5711" spans="2:8" x14ac:dyDescent="0.25">
      <c r="B5711" t="s">
        <v>1126</v>
      </c>
      <c r="C5711">
        <f>INDEX(NationalTeams!B:B,MATCH(B5711,NationalTeams!C:C,0))</f>
        <v>357</v>
      </c>
      <c r="D5711" t="s">
        <v>1234</v>
      </c>
      <c r="E5711">
        <f>INDEX(TeamSports!B:B,MATCH(D5711,TeamSports!C:C,0))</f>
        <v>57</v>
      </c>
      <c r="F5711">
        <f>INDEX(RanksTable!AE:AE,MATCH(B5711,RanksTable!B:B,0))</f>
        <v>7</v>
      </c>
      <c r="H5711" t="str">
        <f t="shared" si="89"/>
        <v>INSERT INTO "TeamRanks" (team_id,team_sport_id,team_rank) VALUES (357,57,7);</v>
      </c>
    </row>
    <row r="5712" spans="2:8" x14ac:dyDescent="0.25">
      <c r="B5712" t="s">
        <v>1127</v>
      </c>
      <c r="C5712">
        <f>INDEX(NationalTeams!B:B,MATCH(B5712,NationalTeams!C:C,0))</f>
        <v>358</v>
      </c>
      <c r="D5712" t="s">
        <v>1234</v>
      </c>
      <c r="E5712">
        <f>INDEX(TeamSports!B:B,MATCH(D5712,TeamSports!C:C,0))</f>
        <v>57</v>
      </c>
      <c r="F5712">
        <f>INDEX(RanksTable!AE:AE,MATCH(B5712,RanksTable!B:B,0))</f>
        <v>7</v>
      </c>
      <c r="H5712" t="str">
        <f t="shared" si="89"/>
        <v>INSERT INTO "TeamRanks" (team_id,team_sport_id,team_rank) VALUES (358,57,7);</v>
      </c>
    </row>
    <row r="5713" spans="2:8" x14ac:dyDescent="0.25">
      <c r="B5713" t="s">
        <v>1128</v>
      </c>
      <c r="C5713">
        <f>INDEX(NationalTeams!B:B,MATCH(B5713,NationalTeams!C:C,0))</f>
        <v>359</v>
      </c>
      <c r="D5713" t="s">
        <v>1234</v>
      </c>
      <c r="E5713">
        <f>INDEX(TeamSports!B:B,MATCH(D5713,TeamSports!C:C,0))</f>
        <v>57</v>
      </c>
      <c r="F5713">
        <f>INDEX(RanksTable!AE:AE,MATCH(B5713,RanksTable!B:B,0))</f>
        <v>7</v>
      </c>
      <c r="H5713" t="str">
        <f t="shared" si="89"/>
        <v>INSERT INTO "TeamRanks" (team_id,team_sport_id,team_rank) VALUES (359,57,7);</v>
      </c>
    </row>
    <row r="5714" spans="2:8" x14ac:dyDescent="0.25">
      <c r="B5714" t="s">
        <v>1129</v>
      </c>
      <c r="C5714">
        <f>INDEX(NationalTeams!B:B,MATCH(B5714,NationalTeams!C:C,0))</f>
        <v>360</v>
      </c>
      <c r="D5714" t="s">
        <v>1234</v>
      </c>
      <c r="E5714">
        <f>INDEX(TeamSports!B:B,MATCH(D5714,TeamSports!C:C,0))</f>
        <v>57</v>
      </c>
      <c r="F5714">
        <f>INDEX(RanksTable!AE:AE,MATCH(B5714,RanksTable!B:B,0))</f>
        <v>7</v>
      </c>
      <c r="H5714" t="str">
        <f t="shared" si="89"/>
        <v>INSERT INTO "TeamRanks" (team_id,team_sport_id,team_rank) VALUES (360,57,7);</v>
      </c>
    </row>
    <row r="5715" spans="2:8" x14ac:dyDescent="0.25">
      <c r="B5715" t="s">
        <v>1130</v>
      </c>
      <c r="C5715">
        <f>INDEX(NationalTeams!B:B,MATCH(B5715,NationalTeams!C:C,0))</f>
        <v>361</v>
      </c>
      <c r="D5715" t="s">
        <v>1234</v>
      </c>
      <c r="E5715">
        <f>INDEX(TeamSports!B:B,MATCH(D5715,TeamSports!C:C,0))</f>
        <v>57</v>
      </c>
      <c r="F5715">
        <f>INDEX(RanksTable!AE:AE,MATCH(B5715,RanksTable!B:B,0))</f>
        <v>7</v>
      </c>
      <c r="H5715" t="str">
        <f t="shared" si="89"/>
        <v>INSERT INTO "TeamRanks" (team_id,team_sport_id,team_rank) VALUES (361,57,7);</v>
      </c>
    </row>
    <row r="5716" spans="2:8" x14ac:dyDescent="0.25">
      <c r="B5716" t="s">
        <v>1131</v>
      </c>
      <c r="C5716">
        <f>INDEX(NationalTeams!B:B,MATCH(B5716,NationalTeams!C:C,0))</f>
        <v>362</v>
      </c>
      <c r="D5716" t="s">
        <v>1234</v>
      </c>
      <c r="E5716">
        <f>INDEX(TeamSports!B:B,MATCH(D5716,TeamSports!C:C,0))</f>
        <v>57</v>
      </c>
      <c r="F5716">
        <f>INDEX(RanksTable!AE:AE,MATCH(B5716,RanksTable!B:B,0))</f>
        <v>7</v>
      </c>
      <c r="H5716" t="str">
        <f t="shared" si="89"/>
        <v>INSERT INTO "TeamRanks" (team_id,team_sport_id,team_rank) VALUES (362,57,7);</v>
      </c>
    </row>
    <row r="5717" spans="2:8" x14ac:dyDescent="0.25">
      <c r="B5717" t="s">
        <v>1132</v>
      </c>
      <c r="C5717">
        <f>INDEX(NationalTeams!B:B,MATCH(B5717,NationalTeams!C:C,0))</f>
        <v>363</v>
      </c>
      <c r="D5717" t="s">
        <v>1234</v>
      </c>
      <c r="E5717">
        <f>INDEX(TeamSports!B:B,MATCH(D5717,TeamSports!C:C,0))</f>
        <v>57</v>
      </c>
      <c r="F5717">
        <f>INDEX(RanksTable!AE:AE,MATCH(B5717,RanksTable!B:B,0))</f>
        <v>7</v>
      </c>
      <c r="H5717" t="str">
        <f t="shared" si="89"/>
        <v>INSERT INTO "TeamRanks" (team_id,team_sport_id,team_rank) VALUES (363,57,7);</v>
      </c>
    </row>
    <row r="5718" spans="2:8" x14ac:dyDescent="0.25">
      <c r="B5718" t="s">
        <v>1133</v>
      </c>
      <c r="C5718">
        <f>INDEX(NationalTeams!B:B,MATCH(B5718,NationalTeams!C:C,0))</f>
        <v>364</v>
      </c>
      <c r="D5718" t="s">
        <v>1234</v>
      </c>
      <c r="E5718">
        <f>INDEX(TeamSports!B:B,MATCH(D5718,TeamSports!C:C,0))</f>
        <v>57</v>
      </c>
      <c r="F5718">
        <f>INDEX(RanksTable!AE:AE,MATCH(B5718,RanksTable!B:B,0))</f>
        <v>7</v>
      </c>
      <c r="H5718" t="str">
        <f t="shared" si="89"/>
        <v>INSERT INTO "TeamRanks" (team_id,team_sport_id,team_rank) VALUES (364,57,7);</v>
      </c>
    </row>
    <row r="5719" spans="2:8" x14ac:dyDescent="0.25">
      <c r="B5719" t="s">
        <v>1134</v>
      </c>
      <c r="C5719">
        <f>INDEX(NationalTeams!B:B,MATCH(B5719,NationalTeams!C:C,0))</f>
        <v>365</v>
      </c>
      <c r="D5719" t="s">
        <v>1234</v>
      </c>
      <c r="E5719">
        <f>INDEX(TeamSports!B:B,MATCH(D5719,TeamSports!C:C,0))</f>
        <v>57</v>
      </c>
      <c r="F5719">
        <f>INDEX(RanksTable!AE:AE,MATCH(B5719,RanksTable!B:B,0))</f>
        <v>7</v>
      </c>
      <c r="H5719" t="str">
        <f t="shared" si="89"/>
        <v>INSERT INTO "TeamRanks" (team_id,team_sport_id,team_rank) VALUES (365,57,7);</v>
      </c>
    </row>
    <row r="5720" spans="2:8" x14ac:dyDescent="0.25">
      <c r="B5720" t="s">
        <v>1135</v>
      </c>
      <c r="C5720">
        <f>INDEX(NationalTeams!B:B,MATCH(B5720,NationalTeams!C:C,0))</f>
        <v>366</v>
      </c>
      <c r="D5720" t="s">
        <v>1234</v>
      </c>
      <c r="E5720">
        <f>INDEX(TeamSports!B:B,MATCH(D5720,TeamSports!C:C,0))</f>
        <v>57</v>
      </c>
      <c r="F5720">
        <f>INDEX(RanksTable!AE:AE,MATCH(B5720,RanksTable!B:B,0))</f>
        <v>7</v>
      </c>
      <c r="H5720" t="str">
        <f t="shared" si="89"/>
        <v>INSERT INTO "TeamRanks" (team_id,team_sport_id,team_rank) VALUES (366,57,7);</v>
      </c>
    </row>
    <row r="5721" spans="2:8" x14ac:dyDescent="0.25">
      <c r="B5721" t="s">
        <v>1136</v>
      </c>
      <c r="C5721">
        <f>INDEX(NationalTeams!B:B,MATCH(B5721,NationalTeams!C:C,0))</f>
        <v>367</v>
      </c>
      <c r="D5721" t="s">
        <v>1234</v>
      </c>
      <c r="E5721">
        <f>INDEX(TeamSports!B:B,MATCH(D5721,TeamSports!C:C,0))</f>
        <v>57</v>
      </c>
      <c r="F5721">
        <f>INDEX(RanksTable!AE:AE,MATCH(B5721,RanksTable!B:B,0))</f>
        <v>7</v>
      </c>
      <c r="H5721" t="str">
        <f t="shared" si="89"/>
        <v>INSERT INTO "TeamRanks" (team_id,team_sport_id,team_rank) VALUES (367,57,7);</v>
      </c>
    </row>
    <row r="5722" spans="2:8" x14ac:dyDescent="0.25">
      <c r="B5722" t="s">
        <v>1137</v>
      </c>
      <c r="C5722">
        <f>INDEX(NationalTeams!B:B,MATCH(B5722,NationalTeams!C:C,0))</f>
        <v>368</v>
      </c>
      <c r="D5722" t="s">
        <v>1234</v>
      </c>
      <c r="E5722">
        <f>INDEX(TeamSports!B:B,MATCH(D5722,TeamSports!C:C,0))</f>
        <v>57</v>
      </c>
      <c r="F5722">
        <f>INDEX(RanksTable!AE:AE,MATCH(B5722,RanksTable!B:B,0))</f>
        <v>7</v>
      </c>
      <c r="H5722" t="str">
        <f t="shared" si="89"/>
        <v>INSERT INTO "TeamRanks" (team_id,team_sport_id,team_rank) VALUES (368,57,7);</v>
      </c>
    </row>
    <row r="5723" spans="2:8" x14ac:dyDescent="0.25">
      <c r="B5723" t="s">
        <v>1138</v>
      </c>
      <c r="C5723">
        <f>INDEX(NationalTeams!B:B,MATCH(B5723,NationalTeams!C:C,0))</f>
        <v>369</v>
      </c>
      <c r="D5723" t="s">
        <v>1234</v>
      </c>
      <c r="E5723">
        <f>INDEX(TeamSports!B:B,MATCH(D5723,TeamSports!C:C,0))</f>
        <v>57</v>
      </c>
      <c r="F5723">
        <f>INDEX(RanksTable!AE:AE,MATCH(B5723,RanksTable!B:B,0))</f>
        <v>7</v>
      </c>
      <c r="H5723" t="str">
        <f t="shared" si="89"/>
        <v>INSERT INTO "TeamRanks" (team_id,team_sport_id,team_rank) VALUES (369,57,7);</v>
      </c>
    </row>
    <row r="5724" spans="2:8" x14ac:dyDescent="0.25">
      <c r="B5724" t="s">
        <v>1139</v>
      </c>
      <c r="C5724">
        <f>INDEX(NationalTeams!B:B,MATCH(B5724,NationalTeams!C:C,0))</f>
        <v>370</v>
      </c>
      <c r="D5724" t="s">
        <v>1234</v>
      </c>
      <c r="E5724">
        <f>INDEX(TeamSports!B:B,MATCH(D5724,TeamSports!C:C,0))</f>
        <v>57</v>
      </c>
      <c r="F5724">
        <f>INDEX(RanksTable!AE:AE,MATCH(B5724,RanksTable!B:B,0))</f>
        <v>7</v>
      </c>
      <c r="H5724" t="str">
        <f t="shared" si="89"/>
        <v>INSERT INTO "TeamRanks" (team_id,team_sport_id,team_rank) VALUES (370,57,7);</v>
      </c>
    </row>
    <row r="5725" spans="2:8" x14ac:dyDescent="0.25">
      <c r="B5725" t="s">
        <v>1140</v>
      </c>
      <c r="C5725">
        <f>INDEX(NationalTeams!B:B,MATCH(B5725,NationalTeams!C:C,0))</f>
        <v>371</v>
      </c>
      <c r="D5725" t="s">
        <v>1234</v>
      </c>
      <c r="E5725">
        <f>INDEX(TeamSports!B:B,MATCH(D5725,TeamSports!C:C,0))</f>
        <v>57</v>
      </c>
      <c r="F5725">
        <f>INDEX(RanksTable!AE:AE,MATCH(B5725,RanksTable!B:B,0))</f>
        <v>7</v>
      </c>
      <c r="H5725" t="str">
        <f t="shared" si="89"/>
        <v>INSERT INTO "TeamRanks" (team_id,team_sport_id,team_rank) VALUES (371,57,7);</v>
      </c>
    </row>
    <row r="5726" spans="2:8" x14ac:dyDescent="0.25">
      <c r="B5726" t="s">
        <v>1141</v>
      </c>
      <c r="C5726">
        <f>INDEX(NationalTeams!B:B,MATCH(B5726,NationalTeams!C:C,0))</f>
        <v>372</v>
      </c>
      <c r="D5726" t="s">
        <v>1234</v>
      </c>
      <c r="E5726">
        <f>INDEX(TeamSports!B:B,MATCH(D5726,TeamSports!C:C,0))</f>
        <v>57</v>
      </c>
      <c r="F5726">
        <f>INDEX(RanksTable!AE:AE,MATCH(B5726,RanksTable!B:B,0))</f>
        <v>7</v>
      </c>
      <c r="H5726" t="str">
        <f t="shared" si="89"/>
        <v>INSERT INTO "TeamRanks" (team_id,team_sport_id,team_rank) VALUES (372,57,7);</v>
      </c>
    </row>
    <row r="5727" spans="2:8" x14ac:dyDescent="0.25">
      <c r="B5727" t="s">
        <v>1142</v>
      </c>
      <c r="C5727">
        <f>INDEX(NationalTeams!B:B,MATCH(B5727,NationalTeams!C:C,0))</f>
        <v>373</v>
      </c>
      <c r="D5727" t="s">
        <v>1234</v>
      </c>
      <c r="E5727">
        <f>INDEX(TeamSports!B:B,MATCH(D5727,TeamSports!C:C,0))</f>
        <v>57</v>
      </c>
      <c r="F5727">
        <f>INDEX(RanksTable!AE:AE,MATCH(B5727,RanksTable!B:B,0))</f>
        <v>7</v>
      </c>
      <c r="H5727" t="str">
        <f t="shared" si="89"/>
        <v>INSERT INTO "TeamRanks" (team_id,team_sport_id,team_rank) VALUES (373,57,7);</v>
      </c>
    </row>
    <row r="5728" spans="2:8" x14ac:dyDescent="0.25">
      <c r="B5728" t="s">
        <v>1143</v>
      </c>
      <c r="C5728">
        <f>INDEX(NationalTeams!B:B,MATCH(B5728,NationalTeams!C:C,0))</f>
        <v>374</v>
      </c>
      <c r="D5728" t="s">
        <v>1234</v>
      </c>
      <c r="E5728">
        <f>INDEX(TeamSports!B:B,MATCH(D5728,TeamSports!C:C,0))</f>
        <v>57</v>
      </c>
      <c r="F5728">
        <f>INDEX(RanksTable!AE:AE,MATCH(B5728,RanksTable!B:B,0))</f>
        <v>7</v>
      </c>
      <c r="H5728" t="str">
        <f t="shared" si="89"/>
        <v>INSERT INTO "TeamRanks" (team_id,team_sport_id,team_rank) VALUES (374,57,7);</v>
      </c>
    </row>
    <row r="5729" spans="2:8" x14ac:dyDescent="0.25">
      <c r="B5729" t="s">
        <v>1144</v>
      </c>
      <c r="C5729">
        <f>INDEX(NationalTeams!B:B,MATCH(B5729,NationalTeams!C:C,0))</f>
        <v>375</v>
      </c>
      <c r="D5729" t="s">
        <v>1234</v>
      </c>
      <c r="E5729">
        <f>INDEX(TeamSports!B:B,MATCH(D5729,TeamSports!C:C,0))</f>
        <v>57</v>
      </c>
      <c r="F5729">
        <f>INDEX(RanksTable!AE:AE,MATCH(B5729,RanksTable!B:B,0))</f>
        <v>7</v>
      </c>
      <c r="H5729" t="str">
        <f t="shared" si="89"/>
        <v>INSERT INTO "TeamRanks" (team_id,team_sport_id,team_rank) VALUES (375,57,7);</v>
      </c>
    </row>
    <row r="5730" spans="2:8" x14ac:dyDescent="0.25">
      <c r="B5730" t="s">
        <v>1145</v>
      </c>
      <c r="C5730">
        <f>INDEX(NationalTeams!B:B,MATCH(B5730,NationalTeams!C:C,0))</f>
        <v>376</v>
      </c>
      <c r="D5730" t="s">
        <v>1234</v>
      </c>
      <c r="E5730">
        <f>INDEX(TeamSports!B:B,MATCH(D5730,TeamSports!C:C,0))</f>
        <v>57</v>
      </c>
      <c r="F5730">
        <f>INDEX(RanksTable!AE:AE,MATCH(B5730,RanksTable!B:B,0))</f>
        <v>7</v>
      </c>
      <c r="H5730" t="str">
        <f t="shared" si="89"/>
        <v>INSERT INTO "TeamRanks" (team_id,team_sport_id,team_rank) VALUES (376,57,7);</v>
      </c>
    </row>
    <row r="5731" spans="2:8" x14ac:dyDescent="0.25">
      <c r="B5731" t="s">
        <v>1146</v>
      </c>
      <c r="C5731">
        <f>INDEX(NationalTeams!B:B,MATCH(B5731,NationalTeams!C:C,0))</f>
        <v>377</v>
      </c>
      <c r="D5731" t="s">
        <v>1234</v>
      </c>
      <c r="E5731">
        <f>INDEX(TeamSports!B:B,MATCH(D5731,TeamSports!C:C,0))</f>
        <v>57</v>
      </c>
      <c r="F5731">
        <f>INDEX(RanksTable!AE:AE,MATCH(B5731,RanksTable!B:B,0))</f>
        <v>1</v>
      </c>
      <c r="H5731" t="str">
        <f t="shared" si="89"/>
        <v>INSERT INTO "TeamRanks" (team_id,team_sport_id,team_rank) VALUES (377,57,1);</v>
      </c>
    </row>
    <row r="5732" spans="2:8" x14ac:dyDescent="0.25">
      <c r="B5732" t="s">
        <v>1147</v>
      </c>
      <c r="C5732">
        <f>INDEX(NationalTeams!B:B,MATCH(B5732,NationalTeams!C:C,0))</f>
        <v>378</v>
      </c>
      <c r="D5732" t="s">
        <v>1234</v>
      </c>
      <c r="E5732">
        <f>INDEX(TeamSports!B:B,MATCH(D5732,TeamSports!C:C,0))</f>
        <v>57</v>
      </c>
      <c r="F5732">
        <f>INDEX(RanksTable!AE:AE,MATCH(B5732,RanksTable!B:B,0))</f>
        <v>7</v>
      </c>
      <c r="H5732" t="str">
        <f t="shared" si="89"/>
        <v>INSERT INTO "TeamRanks" (team_id,team_sport_id,team_rank) VALUES (378,57,7);</v>
      </c>
    </row>
    <row r="5733" spans="2:8" x14ac:dyDescent="0.25">
      <c r="B5733" t="s">
        <v>1148</v>
      </c>
      <c r="C5733">
        <f>INDEX(NationalTeams!B:B,MATCH(B5733,NationalTeams!C:C,0))</f>
        <v>379</v>
      </c>
      <c r="D5733" t="s">
        <v>1234</v>
      </c>
      <c r="E5733">
        <f>INDEX(TeamSports!B:B,MATCH(D5733,TeamSports!C:C,0))</f>
        <v>57</v>
      </c>
      <c r="F5733">
        <f>INDEX(RanksTable!AE:AE,MATCH(B5733,RanksTable!B:B,0))</f>
        <v>7</v>
      </c>
      <c r="H5733" t="str">
        <f t="shared" si="89"/>
        <v>INSERT INTO "TeamRanks" (team_id,team_sport_id,team_rank) VALUES (379,57,7);</v>
      </c>
    </row>
    <row r="5734" spans="2:8" x14ac:dyDescent="0.25">
      <c r="B5734" t="s">
        <v>1149</v>
      </c>
      <c r="C5734">
        <f>INDEX(NationalTeams!B:B,MATCH(B5734,NationalTeams!C:C,0))</f>
        <v>380</v>
      </c>
      <c r="D5734" t="s">
        <v>1234</v>
      </c>
      <c r="E5734">
        <f>INDEX(TeamSports!B:B,MATCH(D5734,TeamSports!C:C,0))</f>
        <v>57</v>
      </c>
      <c r="F5734">
        <f>INDEX(RanksTable!AE:AE,MATCH(B5734,RanksTable!B:B,0))</f>
        <v>7</v>
      </c>
      <c r="H5734" t="str">
        <f t="shared" si="89"/>
        <v>INSERT INTO "TeamRanks" (team_id,team_sport_id,team_rank) VALUES (380,57,7);</v>
      </c>
    </row>
    <row r="5735" spans="2:8" x14ac:dyDescent="0.25">
      <c r="B5735" t="s">
        <v>1150</v>
      </c>
      <c r="C5735">
        <f>INDEX(NationalTeams!B:B,MATCH(B5735,NationalTeams!C:C,0))</f>
        <v>381</v>
      </c>
      <c r="D5735" t="s">
        <v>1234</v>
      </c>
      <c r="E5735">
        <f>INDEX(TeamSports!B:B,MATCH(D5735,TeamSports!C:C,0))</f>
        <v>57</v>
      </c>
      <c r="F5735">
        <f>INDEX(RanksTable!AE:AE,MATCH(B5735,RanksTable!B:B,0))</f>
        <v>5</v>
      </c>
      <c r="H5735" t="str">
        <f t="shared" si="89"/>
        <v>INSERT INTO "TeamRanks" (team_id,team_sport_id,team_rank) VALUES (381,57,5);</v>
      </c>
    </row>
    <row r="5736" spans="2:8" x14ac:dyDescent="0.25">
      <c r="B5736" t="s">
        <v>1151</v>
      </c>
      <c r="C5736">
        <f>INDEX(NationalTeams!B:B,MATCH(B5736,NationalTeams!C:C,0))</f>
        <v>382</v>
      </c>
      <c r="D5736" t="s">
        <v>1234</v>
      </c>
      <c r="E5736">
        <f>INDEX(TeamSports!B:B,MATCH(D5736,TeamSports!C:C,0))</f>
        <v>57</v>
      </c>
      <c r="F5736">
        <f>INDEX(RanksTable!AE:AE,MATCH(B5736,RanksTable!B:B,0))</f>
        <v>7</v>
      </c>
      <c r="H5736" t="str">
        <f t="shared" si="89"/>
        <v>INSERT INTO "TeamRanks" (team_id,team_sport_id,team_rank) VALUES (382,57,7);</v>
      </c>
    </row>
    <row r="5737" spans="2:8" x14ac:dyDescent="0.25">
      <c r="B5737" t="s">
        <v>1152</v>
      </c>
      <c r="C5737">
        <f>INDEX(NationalTeams!B:B,MATCH(B5737,NationalTeams!C:C,0))</f>
        <v>383</v>
      </c>
      <c r="D5737" t="s">
        <v>1234</v>
      </c>
      <c r="E5737">
        <f>INDEX(TeamSports!B:B,MATCH(D5737,TeamSports!C:C,0))</f>
        <v>57</v>
      </c>
      <c r="F5737">
        <f>INDEX(RanksTable!AE:AE,MATCH(B5737,RanksTable!B:B,0))</f>
        <v>7</v>
      </c>
      <c r="H5737" t="str">
        <f t="shared" si="89"/>
        <v>INSERT INTO "TeamRanks" (team_id,team_sport_id,team_rank) VALUES (383,57,7);</v>
      </c>
    </row>
    <row r="5738" spans="2:8" x14ac:dyDescent="0.25">
      <c r="B5738" t="s">
        <v>1153</v>
      </c>
      <c r="C5738">
        <f>INDEX(NationalTeams!B:B,MATCH(B5738,NationalTeams!C:C,0))</f>
        <v>384</v>
      </c>
      <c r="D5738" t="s">
        <v>1234</v>
      </c>
      <c r="E5738">
        <f>INDEX(TeamSports!B:B,MATCH(D5738,TeamSports!C:C,0))</f>
        <v>57</v>
      </c>
      <c r="F5738">
        <f>INDEX(RanksTable!AE:AE,MATCH(B5738,RanksTable!B:B,0))</f>
        <v>7</v>
      </c>
      <c r="H5738" t="str">
        <f t="shared" si="89"/>
        <v>INSERT INTO "TeamRanks" (team_id,team_sport_id,team_rank) VALUES (384,57,7);</v>
      </c>
    </row>
    <row r="5739" spans="2:8" x14ac:dyDescent="0.25">
      <c r="B5739" t="s">
        <v>1154</v>
      </c>
      <c r="C5739">
        <f>INDEX(NationalTeams!B:B,MATCH(B5739,NationalTeams!C:C,0))</f>
        <v>385</v>
      </c>
      <c r="D5739" t="s">
        <v>1234</v>
      </c>
      <c r="E5739">
        <f>INDEX(TeamSports!B:B,MATCH(D5739,TeamSports!C:C,0))</f>
        <v>57</v>
      </c>
      <c r="F5739">
        <f>INDEX(RanksTable!AE:AE,MATCH(B5739,RanksTable!B:B,0))</f>
        <v>7</v>
      </c>
      <c r="H5739" t="str">
        <f t="shared" si="89"/>
        <v>INSERT INTO "TeamRanks" (team_id,team_sport_id,team_rank) VALUES (385,57,7);</v>
      </c>
    </row>
    <row r="5740" spans="2:8" x14ac:dyDescent="0.25">
      <c r="B5740" t="s">
        <v>1155</v>
      </c>
      <c r="C5740">
        <f>INDEX(NationalTeams!B:B,MATCH(B5740,NationalTeams!C:C,0))</f>
        <v>386</v>
      </c>
      <c r="D5740" t="s">
        <v>1234</v>
      </c>
      <c r="E5740">
        <f>INDEX(TeamSports!B:B,MATCH(D5740,TeamSports!C:C,0))</f>
        <v>57</v>
      </c>
      <c r="F5740">
        <f>INDEX(RanksTable!AE:AE,MATCH(B5740,RanksTable!B:B,0))</f>
        <v>7</v>
      </c>
      <c r="H5740" t="str">
        <f t="shared" si="89"/>
        <v>INSERT INTO "TeamRanks" (team_id,team_sport_id,team_rank) VALUES (386,57,7);</v>
      </c>
    </row>
    <row r="5741" spans="2:8" x14ac:dyDescent="0.25">
      <c r="B5741" t="s">
        <v>1156</v>
      </c>
      <c r="C5741">
        <f>INDEX(NationalTeams!B:B,MATCH(B5741,NationalTeams!C:C,0))</f>
        <v>387</v>
      </c>
      <c r="D5741" t="s">
        <v>1234</v>
      </c>
      <c r="E5741">
        <f>INDEX(TeamSports!B:B,MATCH(D5741,TeamSports!C:C,0))</f>
        <v>57</v>
      </c>
      <c r="F5741">
        <f>INDEX(RanksTable!AE:AE,MATCH(B5741,RanksTable!B:B,0))</f>
        <v>7</v>
      </c>
      <c r="H5741" t="str">
        <f t="shared" si="89"/>
        <v>INSERT INTO "TeamRanks" (team_id,team_sport_id,team_rank) VALUES (387,57,7);</v>
      </c>
    </row>
    <row r="5742" spans="2:8" x14ac:dyDescent="0.25">
      <c r="B5742" t="s">
        <v>1157</v>
      </c>
      <c r="C5742">
        <f>INDEX(NationalTeams!B:B,MATCH(B5742,NationalTeams!C:C,0))</f>
        <v>388</v>
      </c>
      <c r="D5742" t="s">
        <v>1234</v>
      </c>
      <c r="E5742">
        <f>INDEX(TeamSports!B:B,MATCH(D5742,TeamSports!C:C,0))</f>
        <v>57</v>
      </c>
      <c r="F5742">
        <f>INDEX(RanksTable!AE:AE,MATCH(B5742,RanksTable!B:B,0))</f>
        <v>7</v>
      </c>
      <c r="H5742" t="str">
        <f t="shared" si="89"/>
        <v>INSERT INTO "TeamRanks" (team_id,team_sport_id,team_rank) VALUES (388,57,7);</v>
      </c>
    </row>
    <row r="5743" spans="2:8" x14ac:dyDescent="0.25">
      <c r="B5743" t="s">
        <v>1158</v>
      </c>
      <c r="C5743">
        <f>INDEX(NationalTeams!B:B,MATCH(B5743,NationalTeams!C:C,0))</f>
        <v>389</v>
      </c>
      <c r="D5743" t="s">
        <v>1234</v>
      </c>
      <c r="E5743">
        <f>INDEX(TeamSports!B:B,MATCH(D5743,TeamSports!C:C,0))</f>
        <v>57</v>
      </c>
      <c r="F5743">
        <f>INDEX(RanksTable!AE:AE,MATCH(B5743,RanksTable!B:B,0))</f>
        <v>7</v>
      </c>
      <c r="H5743" t="str">
        <f t="shared" si="89"/>
        <v>INSERT INTO "TeamRanks" (team_id,team_sport_id,team_rank) VALUES (389,57,7);</v>
      </c>
    </row>
    <row r="5744" spans="2:8" x14ac:dyDescent="0.25">
      <c r="B5744" t="s">
        <v>1159</v>
      </c>
      <c r="C5744">
        <f>INDEX(NationalTeams!B:B,MATCH(B5744,NationalTeams!C:C,0))</f>
        <v>390</v>
      </c>
      <c r="D5744" t="s">
        <v>1234</v>
      </c>
      <c r="E5744">
        <f>INDEX(TeamSports!B:B,MATCH(D5744,TeamSports!C:C,0))</f>
        <v>57</v>
      </c>
      <c r="F5744">
        <f>INDEX(RanksTable!AE:AE,MATCH(B5744,RanksTable!B:B,0))</f>
        <v>7</v>
      </c>
      <c r="H5744" t="str">
        <f t="shared" si="89"/>
        <v>INSERT INTO "TeamRanks" (team_id,team_sport_id,team_rank) VALUES (390,57,7);</v>
      </c>
    </row>
    <row r="5745" spans="2:8" x14ac:dyDescent="0.25">
      <c r="B5745" t="s">
        <v>1160</v>
      </c>
      <c r="C5745">
        <f>INDEX(NationalTeams!B:B,MATCH(B5745,NationalTeams!C:C,0))</f>
        <v>391</v>
      </c>
      <c r="D5745" t="s">
        <v>1234</v>
      </c>
      <c r="E5745">
        <f>INDEX(TeamSports!B:B,MATCH(D5745,TeamSports!C:C,0))</f>
        <v>57</v>
      </c>
      <c r="F5745">
        <f>INDEX(RanksTable!AE:AE,MATCH(B5745,RanksTable!B:B,0))</f>
        <v>7</v>
      </c>
      <c r="H5745" t="str">
        <f t="shared" si="89"/>
        <v>INSERT INTO "TeamRanks" (team_id,team_sport_id,team_rank) VALUES (391,57,7);</v>
      </c>
    </row>
    <row r="5746" spans="2:8" x14ac:dyDescent="0.25">
      <c r="B5746" t="s">
        <v>1161</v>
      </c>
      <c r="C5746">
        <f>INDEX(NationalTeams!B:B,MATCH(B5746,NationalTeams!C:C,0))</f>
        <v>392</v>
      </c>
      <c r="D5746" t="s">
        <v>1234</v>
      </c>
      <c r="E5746">
        <f>INDEX(TeamSports!B:B,MATCH(D5746,TeamSports!C:C,0))</f>
        <v>57</v>
      </c>
      <c r="F5746">
        <f>INDEX(RanksTable!AE:AE,MATCH(B5746,RanksTable!B:B,0))</f>
        <v>7</v>
      </c>
      <c r="H5746" t="str">
        <f t="shared" si="89"/>
        <v>INSERT INTO "TeamRanks" (team_id,team_sport_id,team_rank) VALUES (392,57,7);</v>
      </c>
    </row>
    <row r="5747" spans="2:8" x14ac:dyDescent="0.25">
      <c r="B5747" t="s">
        <v>1162</v>
      </c>
      <c r="C5747">
        <f>INDEX(NationalTeams!B:B,MATCH(B5747,NationalTeams!C:C,0))</f>
        <v>393</v>
      </c>
      <c r="D5747" t="s">
        <v>1234</v>
      </c>
      <c r="E5747">
        <f>INDEX(TeamSports!B:B,MATCH(D5747,TeamSports!C:C,0))</f>
        <v>57</v>
      </c>
      <c r="F5747">
        <f>INDEX(RanksTable!AE:AE,MATCH(B5747,RanksTable!B:B,0))</f>
        <v>7</v>
      </c>
      <c r="H5747" t="str">
        <f t="shared" si="89"/>
        <v>INSERT INTO "TeamRanks" (team_id,team_sport_id,team_rank) VALUES (393,57,7);</v>
      </c>
    </row>
    <row r="5748" spans="2:8" x14ac:dyDescent="0.25">
      <c r="B5748" t="s">
        <v>1163</v>
      </c>
      <c r="C5748">
        <f>INDEX(NationalTeams!B:B,MATCH(B5748,NationalTeams!C:C,0))</f>
        <v>394</v>
      </c>
      <c r="D5748" t="s">
        <v>1234</v>
      </c>
      <c r="E5748">
        <f>INDEX(TeamSports!B:B,MATCH(D5748,TeamSports!C:C,0))</f>
        <v>57</v>
      </c>
      <c r="F5748">
        <f>INDEX(RanksTable!AE:AE,MATCH(B5748,RanksTable!B:B,0))</f>
        <v>4</v>
      </c>
      <c r="H5748" t="str">
        <f t="shared" si="89"/>
        <v>INSERT INTO "TeamRanks" (team_id,team_sport_id,team_rank) VALUES (394,57,4);</v>
      </c>
    </row>
    <row r="5749" spans="2:8" x14ac:dyDescent="0.25">
      <c r="B5749" t="s">
        <v>1164</v>
      </c>
      <c r="C5749">
        <f>INDEX(NationalTeams!B:B,MATCH(B5749,NationalTeams!C:C,0))</f>
        <v>395</v>
      </c>
      <c r="D5749" t="s">
        <v>1234</v>
      </c>
      <c r="E5749">
        <f>INDEX(TeamSports!B:B,MATCH(D5749,TeamSports!C:C,0))</f>
        <v>57</v>
      </c>
      <c r="F5749">
        <f>INDEX(RanksTable!AE:AE,MATCH(B5749,RanksTable!B:B,0))</f>
        <v>7</v>
      </c>
      <c r="H5749" t="str">
        <f t="shared" si="89"/>
        <v>INSERT INTO "TeamRanks" (team_id,team_sport_id,team_rank) VALUES (395,57,7);</v>
      </c>
    </row>
    <row r="5750" spans="2:8" x14ac:dyDescent="0.25">
      <c r="B5750" t="s">
        <v>1165</v>
      </c>
      <c r="C5750">
        <f>INDEX(NationalTeams!B:B,MATCH(B5750,NationalTeams!C:C,0))</f>
        <v>396</v>
      </c>
      <c r="D5750" t="s">
        <v>1234</v>
      </c>
      <c r="E5750">
        <f>INDEX(TeamSports!B:B,MATCH(D5750,TeamSports!C:C,0))</f>
        <v>57</v>
      </c>
      <c r="F5750">
        <f>INDEX(RanksTable!AE:AE,MATCH(B5750,RanksTable!B:B,0))</f>
        <v>7</v>
      </c>
      <c r="H5750" t="str">
        <f t="shared" si="89"/>
        <v>INSERT INTO "TeamRanks" (team_id,team_sport_id,team_rank) VALUES (396,57,7);</v>
      </c>
    </row>
    <row r="5751" spans="2:8" x14ac:dyDescent="0.25">
      <c r="B5751" t="s">
        <v>1166</v>
      </c>
      <c r="C5751">
        <f>INDEX(NationalTeams!B:B,MATCH(B5751,NationalTeams!C:C,0))</f>
        <v>397</v>
      </c>
      <c r="D5751" t="s">
        <v>1234</v>
      </c>
      <c r="E5751">
        <f>INDEX(TeamSports!B:B,MATCH(D5751,TeamSports!C:C,0))</f>
        <v>57</v>
      </c>
      <c r="F5751">
        <f>INDEX(RanksTable!AE:AE,MATCH(B5751,RanksTable!B:B,0))</f>
        <v>7</v>
      </c>
      <c r="H5751" t="str">
        <f t="shared" si="89"/>
        <v>INSERT INTO "TeamRanks" (team_id,team_sport_id,team_rank) VALUES (397,57,7);</v>
      </c>
    </row>
    <row r="5752" spans="2:8" x14ac:dyDescent="0.25">
      <c r="B5752" t="s">
        <v>1167</v>
      </c>
      <c r="C5752">
        <f>INDEX(NationalTeams!B:B,MATCH(B5752,NationalTeams!C:C,0))</f>
        <v>398</v>
      </c>
      <c r="D5752" t="s">
        <v>1234</v>
      </c>
      <c r="E5752">
        <f>INDEX(TeamSports!B:B,MATCH(D5752,TeamSports!C:C,0))</f>
        <v>57</v>
      </c>
      <c r="F5752">
        <f>INDEX(RanksTable!AE:AE,MATCH(B5752,RanksTable!B:B,0))</f>
        <v>4</v>
      </c>
      <c r="H5752" t="str">
        <f t="shared" si="89"/>
        <v>INSERT INTO "TeamRanks" (team_id,team_sport_id,team_rank) VALUES (398,57,4);</v>
      </c>
    </row>
    <row r="5753" spans="2:8" x14ac:dyDescent="0.25">
      <c r="B5753" t="s">
        <v>1168</v>
      </c>
      <c r="C5753">
        <f>INDEX(NationalTeams!B:B,MATCH(B5753,NationalTeams!C:C,0))</f>
        <v>399</v>
      </c>
      <c r="D5753" t="s">
        <v>1234</v>
      </c>
      <c r="E5753">
        <f>INDEX(TeamSports!B:B,MATCH(D5753,TeamSports!C:C,0))</f>
        <v>57</v>
      </c>
      <c r="F5753">
        <f>INDEX(RanksTable!AE:AE,MATCH(B5753,RanksTable!B:B,0))</f>
        <v>1</v>
      </c>
      <c r="H5753" t="str">
        <f t="shared" si="89"/>
        <v>INSERT INTO "TeamRanks" (team_id,team_sport_id,team_rank) VALUES (399,57,1);</v>
      </c>
    </row>
    <row r="5754" spans="2:8" x14ac:dyDescent="0.25">
      <c r="B5754" t="s">
        <v>1169</v>
      </c>
      <c r="C5754">
        <f>INDEX(NationalTeams!B:B,MATCH(B5754,NationalTeams!C:C,0))</f>
        <v>400</v>
      </c>
      <c r="D5754" t="s">
        <v>1234</v>
      </c>
      <c r="E5754">
        <f>INDEX(TeamSports!B:B,MATCH(D5754,TeamSports!C:C,0))</f>
        <v>57</v>
      </c>
      <c r="F5754">
        <f>INDEX(RanksTable!AE:AE,MATCH(B5754,RanksTable!B:B,0))</f>
        <v>7</v>
      </c>
      <c r="H5754" t="str">
        <f t="shared" si="89"/>
        <v>INSERT INTO "TeamRanks" (team_id,team_sport_id,team_rank) VALUES (400,57,7);</v>
      </c>
    </row>
    <row r="5755" spans="2:8" x14ac:dyDescent="0.25">
      <c r="B5755" t="s">
        <v>1170</v>
      </c>
      <c r="C5755">
        <f>INDEX(NationalTeams!B:B,MATCH(B5755,NationalTeams!C:C,0))</f>
        <v>401</v>
      </c>
      <c r="D5755" t="s">
        <v>1234</v>
      </c>
      <c r="E5755">
        <f>INDEX(TeamSports!B:B,MATCH(D5755,TeamSports!C:C,0))</f>
        <v>57</v>
      </c>
      <c r="F5755">
        <f>INDEX(RanksTable!AE:AE,MATCH(B5755,RanksTable!B:B,0))</f>
        <v>7</v>
      </c>
      <c r="H5755" t="str">
        <f t="shared" si="89"/>
        <v>INSERT INTO "TeamRanks" (team_id,team_sport_id,team_rank) VALUES (401,57,7);</v>
      </c>
    </row>
    <row r="5756" spans="2:8" x14ac:dyDescent="0.25">
      <c r="B5756" t="s">
        <v>1171</v>
      </c>
      <c r="C5756">
        <f>INDEX(NationalTeams!B:B,MATCH(B5756,NationalTeams!C:C,0))</f>
        <v>402</v>
      </c>
      <c r="D5756" t="s">
        <v>1234</v>
      </c>
      <c r="E5756">
        <f>INDEX(TeamSports!B:B,MATCH(D5756,TeamSports!C:C,0))</f>
        <v>57</v>
      </c>
      <c r="F5756">
        <f>INDEX(RanksTable!AE:AE,MATCH(B5756,RanksTable!B:B,0))</f>
        <v>7</v>
      </c>
      <c r="H5756" t="str">
        <f t="shared" si="89"/>
        <v>INSERT INTO "TeamRanks" (team_id,team_sport_id,team_rank) VALUES (402,57,7);</v>
      </c>
    </row>
    <row r="5757" spans="2:8" x14ac:dyDescent="0.25">
      <c r="B5757" t="s">
        <v>1172</v>
      </c>
      <c r="C5757">
        <f>INDEX(NationalTeams!B:B,MATCH(B5757,NationalTeams!C:C,0))</f>
        <v>403</v>
      </c>
      <c r="D5757" t="s">
        <v>1234</v>
      </c>
      <c r="E5757">
        <f>INDEX(TeamSports!B:B,MATCH(D5757,TeamSports!C:C,0))</f>
        <v>57</v>
      </c>
      <c r="F5757">
        <f>INDEX(RanksTable!AE:AE,MATCH(B5757,RanksTable!B:B,0))</f>
        <v>7</v>
      </c>
      <c r="H5757" t="str">
        <f t="shared" si="89"/>
        <v>INSERT INTO "TeamRanks" (team_id,team_sport_id,team_rank) VALUES (403,57,7);</v>
      </c>
    </row>
    <row r="5758" spans="2:8" x14ac:dyDescent="0.25">
      <c r="B5758" t="s">
        <v>1173</v>
      </c>
      <c r="C5758">
        <f>INDEX(NationalTeams!B:B,MATCH(B5758,NationalTeams!C:C,0))</f>
        <v>404</v>
      </c>
      <c r="D5758" t="s">
        <v>1234</v>
      </c>
      <c r="E5758">
        <f>INDEX(TeamSports!B:B,MATCH(D5758,TeamSports!C:C,0))</f>
        <v>57</v>
      </c>
      <c r="F5758">
        <f>INDEX(RanksTable!AE:AE,MATCH(B5758,RanksTable!B:B,0))</f>
        <v>7</v>
      </c>
      <c r="H5758" t="str">
        <f t="shared" si="89"/>
        <v>INSERT INTO "TeamRanks" (team_id,team_sport_id,team_rank) VALUES (404,57,7);</v>
      </c>
    </row>
    <row r="5759" spans="2:8" x14ac:dyDescent="0.25">
      <c r="B5759" t="s">
        <v>1174</v>
      </c>
      <c r="C5759">
        <f>INDEX(NationalTeams!B:B,MATCH(B5759,NationalTeams!C:C,0))</f>
        <v>405</v>
      </c>
      <c r="D5759" t="s">
        <v>1234</v>
      </c>
      <c r="E5759">
        <f>INDEX(TeamSports!B:B,MATCH(D5759,TeamSports!C:C,0))</f>
        <v>57</v>
      </c>
      <c r="F5759">
        <f>INDEX(RanksTable!AE:AE,MATCH(B5759,RanksTable!B:B,0))</f>
        <v>7</v>
      </c>
      <c r="H5759" t="str">
        <f t="shared" si="89"/>
        <v>INSERT INTO "TeamRanks" (team_id,team_sport_id,team_rank) VALUES (405,57,7);</v>
      </c>
    </row>
    <row r="5760" spans="2:8" x14ac:dyDescent="0.25">
      <c r="B5760" t="s">
        <v>1175</v>
      </c>
      <c r="C5760">
        <f>INDEX(NationalTeams!B:B,MATCH(B5760,NationalTeams!C:C,0))</f>
        <v>406</v>
      </c>
      <c r="D5760" t="s">
        <v>1234</v>
      </c>
      <c r="E5760">
        <f>INDEX(TeamSports!B:B,MATCH(D5760,TeamSports!C:C,0))</f>
        <v>57</v>
      </c>
      <c r="F5760">
        <f>INDEX(RanksTable!AE:AE,MATCH(B5760,RanksTable!B:B,0))</f>
        <v>7</v>
      </c>
      <c r="H5760" t="str">
        <f t="shared" si="89"/>
        <v>INSERT INTO "TeamRanks" (team_id,team_sport_id,team_rank) VALUES (406,57,7);</v>
      </c>
    </row>
    <row r="5761" spans="2:8" x14ac:dyDescent="0.25">
      <c r="B5761" t="s">
        <v>1176</v>
      </c>
      <c r="C5761">
        <f>INDEX(NationalTeams!B:B,MATCH(B5761,NationalTeams!C:C,0))</f>
        <v>407</v>
      </c>
      <c r="D5761" t="s">
        <v>1234</v>
      </c>
      <c r="E5761">
        <f>INDEX(TeamSports!B:B,MATCH(D5761,TeamSports!C:C,0))</f>
        <v>57</v>
      </c>
      <c r="F5761">
        <f>INDEX(RanksTable!AE:AE,MATCH(B5761,RanksTable!B:B,0))</f>
        <v>7</v>
      </c>
      <c r="H5761" t="str">
        <f t="shared" si="89"/>
        <v>INSERT INTO "TeamRanks" (team_id,team_sport_id,team_rank) VALUES (407,57,7);</v>
      </c>
    </row>
    <row r="5762" spans="2:8" x14ac:dyDescent="0.25">
      <c r="B5762" t="s">
        <v>1177</v>
      </c>
      <c r="C5762">
        <f>INDEX(NationalTeams!B:B,MATCH(B5762,NationalTeams!C:C,0))</f>
        <v>408</v>
      </c>
      <c r="D5762" t="s">
        <v>1234</v>
      </c>
      <c r="E5762">
        <f>INDEX(TeamSports!B:B,MATCH(D5762,TeamSports!C:C,0))</f>
        <v>57</v>
      </c>
      <c r="F5762">
        <f>INDEX(RanksTable!AE:AE,MATCH(B5762,RanksTable!B:B,0))</f>
        <v>3</v>
      </c>
      <c r="H5762" t="str">
        <f t="shared" si="89"/>
        <v>INSERT INTO "TeamRanks" (team_id,team_sport_id,team_rank) VALUES (408,57,3);</v>
      </c>
    </row>
    <row r="5763" spans="2:8" x14ac:dyDescent="0.25">
      <c r="B5763" t="s">
        <v>1178</v>
      </c>
      <c r="C5763">
        <f>INDEX(NationalTeams!B:B,MATCH(B5763,NationalTeams!C:C,0))</f>
        <v>409</v>
      </c>
      <c r="D5763" t="s">
        <v>1234</v>
      </c>
      <c r="E5763">
        <f>INDEX(TeamSports!B:B,MATCH(D5763,TeamSports!C:C,0))</f>
        <v>57</v>
      </c>
      <c r="F5763">
        <f>INDEX(RanksTable!AE:AE,MATCH(B5763,RanksTable!B:B,0))</f>
        <v>7</v>
      </c>
      <c r="H5763" t="str">
        <f t="shared" si="89"/>
        <v>INSERT INTO "TeamRanks" (team_id,team_sport_id,team_rank) VALUES (409,57,7);</v>
      </c>
    </row>
    <row r="5764" spans="2:8" x14ac:dyDescent="0.25">
      <c r="B5764" t="s">
        <v>1179</v>
      </c>
      <c r="C5764">
        <f>INDEX(NationalTeams!B:B,MATCH(B5764,NationalTeams!C:C,0))</f>
        <v>410</v>
      </c>
      <c r="D5764" t="s">
        <v>1234</v>
      </c>
      <c r="E5764">
        <f>INDEX(TeamSports!B:B,MATCH(D5764,TeamSports!C:C,0))</f>
        <v>57</v>
      </c>
      <c r="F5764">
        <f>INDEX(RanksTable!AE:AE,MATCH(B5764,RanksTable!B:B,0))</f>
        <v>7</v>
      </c>
      <c r="H5764" t="str">
        <f t="shared" ref="H5764:H5827" si="90">_xlfn.CONCAT($H$1,$L$1,$C$1,$L$1," ",$J$1,$C$2,$N$1,$E$2,$N$1,$F$2,$K$1,$I$1,$J$1,C5764,$N$1,E5764,$N$1,F5764,$K$1,$O$1)</f>
        <v>INSERT INTO "TeamRanks" (team_id,team_sport_id,team_rank) VALUES (410,57,7);</v>
      </c>
    </row>
    <row r="5765" spans="2:8" x14ac:dyDescent="0.25">
      <c r="B5765" t="s">
        <v>1180</v>
      </c>
      <c r="C5765">
        <f>INDEX(NationalTeams!B:B,MATCH(B5765,NationalTeams!C:C,0))</f>
        <v>411</v>
      </c>
      <c r="D5765" t="s">
        <v>1234</v>
      </c>
      <c r="E5765">
        <f>INDEX(TeamSports!B:B,MATCH(D5765,TeamSports!C:C,0))</f>
        <v>57</v>
      </c>
      <c r="F5765">
        <f>INDEX(RanksTable!AE:AE,MATCH(B5765,RanksTable!B:B,0))</f>
        <v>7</v>
      </c>
      <c r="H5765" t="str">
        <f t="shared" si="90"/>
        <v>INSERT INTO "TeamRanks" (team_id,team_sport_id,team_rank) VALUES (411,57,7);</v>
      </c>
    </row>
    <row r="5766" spans="2:8" x14ac:dyDescent="0.25">
      <c r="B5766" t="s">
        <v>1181</v>
      </c>
      <c r="C5766">
        <f>INDEX(NationalTeams!B:B,MATCH(B5766,NationalTeams!C:C,0))</f>
        <v>412</v>
      </c>
      <c r="D5766" t="s">
        <v>1234</v>
      </c>
      <c r="E5766">
        <f>INDEX(TeamSports!B:B,MATCH(D5766,TeamSports!C:C,0))</f>
        <v>57</v>
      </c>
      <c r="F5766">
        <f>INDEX(RanksTable!AE:AE,MATCH(B5766,RanksTable!B:B,0))</f>
        <v>7</v>
      </c>
      <c r="H5766" t="str">
        <f t="shared" si="90"/>
        <v>INSERT INTO "TeamRanks" (team_id,team_sport_id,team_rank) VALUES (412,57,7);</v>
      </c>
    </row>
    <row r="5767" spans="2:8" x14ac:dyDescent="0.25">
      <c r="B5767" t="s">
        <v>1182</v>
      </c>
      <c r="C5767">
        <f>INDEX(NationalTeams!B:B,MATCH(B5767,NationalTeams!C:C,0))</f>
        <v>413</v>
      </c>
      <c r="D5767" t="s">
        <v>1234</v>
      </c>
      <c r="E5767">
        <f>INDEX(TeamSports!B:B,MATCH(D5767,TeamSports!C:C,0))</f>
        <v>57</v>
      </c>
      <c r="F5767">
        <f>INDEX(RanksTable!AE:AE,MATCH(B5767,RanksTable!B:B,0))</f>
        <v>7</v>
      </c>
      <c r="H5767" t="str">
        <f t="shared" si="90"/>
        <v>INSERT INTO "TeamRanks" (team_id,team_sport_id,team_rank) VALUES (413,57,7);</v>
      </c>
    </row>
    <row r="5768" spans="2:8" x14ac:dyDescent="0.25">
      <c r="B5768" t="s">
        <v>1183</v>
      </c>
      <c r="C5768">
        <f>INDEX(NationalTeams!B:B,MATCH(B5768,NationalTeams!C:C,0))</f>
        <v>414</v>
      </c>
      <c r="D5768" t="s">
        <v>1234</v>
      </c>
      <c r="E5768">
        <f>INDEX(TeamSports!B:B,MATCH(D5768,TeamSports!C:C,0))</f>
        <v>57</v>
      </c>
      <c r="F5768">
        <f>INDEX(RanksTable!AE:AE,MATCH(B5768,RanksTable!B:B,0))</f>
        <v>7</v>
      </c>
      <c r="H5768" t="str">
        <f t="shared" si="90"/>
        <v>INSERT INTO "TeamRanks" (team_id,team_sport_id,team_rank) VALUES (414,57,7);</v>
      </c>
    </row>
    <row r="5769" spans="2:8" x14ac:dyDescent="0.25">
      <c r="B5769" t="s">
        <v>1184</v>
      </c>
      <c r="C5769">
        <f>INDEX(NationalTeams!B:B,MATCH(B5769,NationalTeams!C:C,0))</f>
        <v>415</v>
      </c>
      <c r="D5769" t="s">
        <v>1234</v>
      </c>
      <c r="E5769">
        <f>INDEX(TeamSports!B:B,MATCH(D5769,TeamSports!C:C,0))</f>
        <v>57</v>
      </c>
      <c r="F5769">
        <f>INDEX(RanksTable!AE:AE,MATCH(B5769,RanksTable!B:B,0))</f>
        <v>7</v>
      </c>
      <c r="H5769" t="str">
        <f t="shared" si="90"/>
        <v>INSERT INTO "TeamRanks" (team_id,team_sport_id,team_rank) VALUES (415,57,7);</v>
      </c>
    </row>
    <row r="5770" spans="2:8" x14ac:dyDescent="0.25">
      <c r="B5770" t="s">
        <v>1185</v>
      </c>
      <c r="C5770">
        <f>INDEX(NationalTeams!B:B,MATCH(B5770,NationalTeams!C:C,0))</f>
        <v>416</v>
      </c>
      <c r="D5770" t="s">
        <v>1234</v>
      </c>
      <c r="E5770">
        <f>INDEX(TeamSports!B:B,MATCH(D5770,TeamSports!C:C,0))</f>
        <v>57</v>
      </c>
      <c r="F5770">
        <f>INDEX(RanksTable!AE:AE,MATCH(B5770,RanksTable!B:B,0))</f>
        <v>7</v>
      </c>
      <c r="H5770" t="str">
        <f t="shared" si="90"/>
        <v>INSERT INTO "TeamRanks" (team_id,team_sport_id,team_rank) VALUES (416,57,7);</v>
      </c>
    </row>
    <row r="5771" spans="2:8" x14ac:dyDescent="0.25">
      <c r="B5771" t="s">
        <v>1186</v>
      </c>
      <c r="C5771">
        <f>INDEX(NationalTeams!B:B,MATCH(B5771,NationalTeams!C:C,0))</f>
        <v>417</v>
      </c>
      <c r="D5771" t="s">
        <v>1234</v>
      </c>
      <c r="E5771">
        <f>INDEX(TeamSports!B:B,MATCH(D5771,TeamSports!C:C,0))</f>
        <v>57</v>
      </c>
      <c r="F5771">
        <f>INDEX(RanksTable!AE:AE,MATCH(B5771,RanksTable!B:B,0))</f>
        <v>7</v>
      </c>
      <c r="H5771" t="str">
        <f t="shared" si="90"/>
        <v>INSERT INTO "TeamRanks" (team_id,team_sport_id,team_rank) VALUES (417,57,7);</v>
      </c>
    </row>
    <row r="5772" spans="2:8" x14ac:dyDescent="0.25">
      <c r="B5772" t="s">
        <v>1187</v>
      </c>
      <c r="C5772">
        <f>INDEX(NationalTeams!B:B,MATCH(B5772,NationalTeams!C:C,0))</f>
        <v>418</v>
      </c>
      <c r="D5772" t="s">
        <v>1234</v>
      </c>
      <c r="E5772">
        <f>INDEX(TeamSports!B:B,MATCH(D5772,TeamSports!C:C,0))</f>
        <v>57</v>
      </c>
      <c r="F5772">
        <f>INDEX(RanksTable!AE:AE,MATCH(B5772,RanksTable!B:B,0))</f>
        <v>7</v>
      </c>
      <c r="H5772" t="str">
        <f t="shared" si="90"/>
        <v>INSERT INTO "TeamRanks" (team_id,team_sport_id,team_rank) VALUES (418,57,7);</v>
      </c>
    </row>
    <row r="5773" spans="2:8" x14ac:dyDescent="0.25">
      <c r="B5773" t="s">
        <v>1188</v>
      </c>
      <c r="C5773">
        <f>INDEX(NationalTeams!B:B,MATCH(B5773,NationalTeams!C:C,0))</f>
        <v>419</v>
      </c>
      <c r="D5773" t="s">
        <v>1234</v>
      </c>
      <c r="E5773">
        <f>INDEX(TeamSports!B:B,MATCH(D5773,TeamSports!C:C,0))</f>
        <v>57</v>
      </c>
      <c r="F5773">
        <f>INDEX(RanksTable!AE:AE,MATCH(B5773,RanksTable!B:B,0))</f>
        <v>7</v>
      </c>
      <c r="H5773" t="str">
        <f t="shared" si="90"/>
        <v>INSERT INTO "TeamRanks" (team_id,team_sport_id,team_rank) VALUES (419,57,7);</v>
      </c>
    </row>
    <row r="5774" spans="2:8" x14ac:dyDescent="0.25">
      <c r="B5774" t="s">
        <v>1189</v>
      </c>
      <c r="C5774">
        <f>INDEX(NationalTeams!B:B,MATCH(B5774,NationalTeams!C:C,0))</f>
        <v>420</v>
      </c>
      <c r="D5774" t="s">
        <v>1234</v>
      </c>
      <c r="E5774">
        <f>INDEX(TeamSports!B:B,MATCH(D5774,TeamSports!C:C,0))</f>
        <v>57</v>
      </c>
      <c r="F5774">
        <f>INDEX(RanksTable!AE:AE,MATCH(B5774,RanksTable!B:B,0))</f>
        <v>7</v>
      </c>
      <c r="H5774" t="str">
        <f t="shared" si="90"/>
        <v>INSERT INTO "TeamRanks" (team_id,team_sport_id,team_rank) VALUES (420,57,7);</v>
      </c>
    </row>
    <row r="5775" spans="2:8" x14ac:dyDescent="0.25">
      <c r="B5775" t="s">
        <v>1190</v>
      </c>
      <c r="C5775">
        <f>INDEX(NationalTeams!B:B,MATCH(B5775,NationalTeams!C:C,0))</f>
        <v>421</v>
      </c>
      <c r="D5775" t="s">
        <v>1234</v>
      </c>
      <c r="E5775">
        <f>INDEX(TeamSports!B:B,MATCH(D5775,TeamSports!C:C,0))</f>
        <v>57</v>
      </c>
      <c r="F5775">
        <f>INDEX(RanksTable!AE:AE,MATCH(B5775,RanksTable!B:B,0))</f>
        <v>7</v>
      </c>
      <c r="H5775" t="str">
        <f t="shared" si="90"/>
        <v>INSERT INTO "TeamRanks" (team_id,team_sport_id,team_rank) VALUES (421,57,7);</v>
      </c>
    </row>
    <row r="5776" spans="2:8" x14ac:dyDescent="0.25">
      <c r="B5776" t="s">
        <v>1191</v>
      </c>
      <c r="C5776">
        <f>INDEX(NationalTeams!B:B,MATCH(B5776,NationalTeams!C:C,0))</f>
        <v>422</v>
      </c>
      <c r="D5776" t="s">
        <v>1234</v>
      </c>
      <c r="E5776">
        <f>INDEX(TeamSports!B:B,MATCH(D5776,TeamSports!C:C,0))</f>
        <v>57</v>
      </c>
      <c r="F5776">
        <f>INDEX(RanksTable!AE:AE,MATCH(B5776,RanksTable!B:B,0))</f>
        <v>7</v>
      </c>
      <c r="H5776" t="str">
        <f t="shared" si="90"/>
        <v>INSERT INTO "TeamRanks" (team_id,team_sport_id,team_rank) VALUES (422,57,7);</v>
      </c>
    </row>
    <row r="5777" spans="2:8" x14ac:dyDescent="0.25">
      <c r="B5777" t="s">
        <v>1192</v>
      </c>
      <c r="C5777">
        <f>INDEX(NationalTeams!B:B,MATCH(B5777,NationalTeams!C:C,0))</f>
        <v>423</v>
      </c>
      <c r="D5777" t="s">
        <v>1234</v>
      </c>
      <c r="E5777">
        <f>INDEX(TeamSports!B:B,MATCH(D5777,TeamSports!C:C,0))</f>
        <v>57</v>
      </c>
      <c r="F5777">
        <f>INDEX(RanksTable!AE:AE,MATCH(B5777,RanksTable!B:B,0))</f>
        <v>7</v>
      </c>
      <c r="H5777" t="str">
        <f t="shared" si="90"/>
        <v>INSERT INTO "TeamRanks" (team_id,team_sport_id,team_rank) VALUES (423,57,7);</v>
      </c>
    </row>
    <row r="5778" spans="2:8" x14ac:dyDescent="0.25">
      <c r="B5778" t="s">
        <v>1193</v>
      </c>
      <c r="C5778">
        <f>INDEX(NationalTeams!B:B,MATCH(B5778,NationalTeams!C:C,0))</f>
        <v>424</v>
      </c>
      <c r="D5778" t="s">
        <v>1234</v>
      </c>
      <c r="E5778">
        <f>INDEX(TeamSports!B:B,MATCH(D5778,TeamSports!C:C,0))</f>
        <v>57</v>
      </c>
      <c r="F5778">
        <f>INDEX(RanksTable!AE:AE,MATCH(B5778,RanksTable!B:B,0))</f>
        <v>7</v>
      </c>
      <c r="H5778" t="str">
        <f t="shared" si="90"/>
        <v>INSERT INTO "TeamRanks" (team_id,team_sport_id,team_rank) VALUES (424,57,7);</v>
      </c>
    </row>
    <row r="5779" spans="2:8" x14ac:dyDescent="0.25">
      <c r="B5779" t="s">
        <v>1194</v>
      </c>
      <c r="C5779">
        <f>INDEX(NationalTeams!B:B,MATCH(B5779,NationalTeams!C:C,0))</f>
        <v>425</v>
      </c>
      <c r="D5779" t="s">
        <v>1234</v>
      </c>
      <c r="E5779">
        <f>INDEX(TeamSports!B:B,MATCH(D5779,TeamSports!C:C,0))</f>
        <v>57</v>
      </c>
      <c r="F5779">
        <f>INDEX(RanksTable!AE:AE,MATCH(B5779,RanksTable!B:B,0))</f>
        <v>7</v>
      </c>
      <c r="H5779" t="str">
        <f t="shared" si="90"/>
        <v>INSERT INTO "TeamRanks" (team_id,team_sport_id,team_rank) VALUES (425,57,7);</v>
      </c>
    </row>
    <row r="5780" spans="2:8" x14ac:dyDescent="0.25">
      <c r="B5780" t="s">
        <v>1195</v>
      </c>
      <c r="C5780">
        <f>INDEX(NationalTeams!B:B,MATCH(B5780,NationalTeams!C:C,0))</f>
        <v>426</v>
      </c>
      <c r="D5780" t="s">
        <v>1234</v>
      </c>
      <c r="E5780">
        <f>INDEX(TeamSports!B:B,MATCH(D5780,TeamSports!C:C,0))</f>
        <v>57</v>
      </c>
      <c r="F5780">
        <f>INDEX(RanksTable!AE:AE,MATCH(B5780,RanksTable!B:B,0))</f>
        <v>7</v>
      </c>
      <c r="H5780" t="str">
        <f t="shared" si="90"/>
        <v>INSERT INTO "TeamRanks" (team_id,team_sport_id,team_rank) VALUES (426,57,7);</v>
      </c>
    </row>
    <row r="5781" spans="2:8" x14ac:dyDescent="0.25">
      <c r="B5781" t="s">
        <v>1196</v>
      </c>
      <c r="C5781">
        <f>INDEX(NationalTeams!B:B,MATCH(B5781,NationalTeams!C:C,0))</f>
        <v>427</v>
      </c>
      <c r="D5781" t="s">
        <v>1234</v>
      </c>
      <c r="E5781">
        <f>INDEX(TeamSports!B:B,MATCH(D5781,TeamSports!C:C,0))</f>
        <v>57</v>
      </c>
      <c r="F5781">
        <f>INDEX(RanksTable!AE:AE,MATCH(B5781,RanksTable!B:B,0))</f>
        <v>7</v>
      </c>
      <c r="H5781" t="str">
        <f t="shared" si="90"/>
        <v>INSERT INTO "TeamRanks" (team_id,team_sport_id,team_rank) VALUES (427,57,7);</v>
      </c>
    </row>
    <row r="5782" spans="2:8" x14ac:dyDescent="0.25">
      <c r="B5782" t="s">
        <v>1197</v>
      </c>
      <c r="C5782">
        <f>INDEX(NationalTeams!B:B,MATCH(B5782,NationalTeams!C:C,0))</f>
        <v>428</v>
      </c>
      <c r="D5782" t="s">
        <v>1234</v>
      </c>
      <c r="E5782">
        <f>INDEX(TeamSports!B:B,MATCH(D5782,TeamSports!C:C,0))</f>
        <v>57</v>
      </c>
      <c r="F5782">
        <f>INDEX(RanksTable!AE:AE,MATCH(B5782,RanksTable!B:B,0))</f>
        <v>7</v>
      </c>
      <c r="H5782" t="str">
        <f t="shared" si="90"/>
        <v>INSERT INTO "TeamRanks" (team_id,team_sport_id,team_rank) VALUES (428,57,7);</v>
      </c>
    </row>
    <row r="5783" spans="2:8" x14ac:dyDescent="0.25">
      <c r="B5783" t="s">
        <v>1198</v>
      </c>
      <c r="C5783">
        <f>INDEX(NationalTeams!B:B,MATCH(B5783,NationalTeams!C:C,0))</f>
        <v>429</v>
      </c>
      <c r="D5783" t="s">
        <v>1234</v>
      </c>
      <c r="E5783">
        <f>INDEX(TeamSports!B:B,MATCH(D5783,TeamSports!C:C,0))</f>
        <v>57</v>
      </c>
      <c r="F5783">
        <f>INDEX(RanksTable!AE:AE,MATCH(B5783,RanksTable!B:B,0))</f>
        <v>7</v>
      </c>
      <c r="H5783" t="str">
        <f t="shared" si="90"/>
        <v>INSERT INTO "TeamRanks" (team_id,team_sport_id,team_rank) VALUES (429,57,7);</v>
      </c>
    </row>
    <row r="5784" spans="2:8" x14ac:dyDescent="0.25">
      <c r="B5784" t="s">
        <v>1199</v>
      </c>
      <c r="C5784">
        <f>INDEX(NationalTeams!B:B,MATCH(B5784,NationalTeams!C:C,0))</f>
        <v>430</v>
      </c>
      <c r="D5784" t="s">
        <v>1234</v>
      </c>
      <c r="E5784">
        <f>INDEX(TeamSports!B:B,MATCH(D5784,TeamSports!C:C,0))</f>
        <v>57</v>
      </c>
      <c r="F5784">
        <f>INDEX(RanksTable!AE:AE,MATCH(B5784,RanksTable!B:B,0))</f>
        <v>7</v>
      </c>
      <c r="H5784" t="str">
        <f t="shared" si="90"/>
        <v>INSERT INTO "TeamRanks" (team_id,team_sport_id,team_rank) VALUES (430,57,7);</v>
      </c>
    </row>
    <row r="5785" spans="2:8" x14ac:dyDescent="0.25">
      <c r="B5785" t="s">
        <v>1200</v>
      </c>
      <c r="C5785">
        <f>INDEX(NationalTeams!B:B,MATCH(B5785,NationalTeams!C:C,0))</f>
        <v>431</v>
      </c>
      <c r="D5785" t="s">
        <v>1234</v>
      </c>
      <c r="E5785">
        <f>INDEX(TeamSports!B:B,MATCH(D5785,TeamSports!C:C,0))</f>
        <v>57</v>
      </c>
      <c r="F5785">
        <f>INDEX(RanksTable!AE:AE,MATCH(B5785,RanksTable!B:B,0))</f>
        <v>7</v>
      </c>
      <c r="H5785" t="str">
        <f t="shared" si="90"/>
        <v>INSERT INTO "TeamRanks" (team_id,team_sport_id,team_rank) VALUES (431,57,7);</v>
      </c>
    </row>
    <row r="5786" spans="2:8" x14ac:dyDescent="0.25">
      <c r="B5786" t="s">
        <v>1201</v>
      </c>
      <c r="C5786">
        <f>INDEX(NationalTeams!B:B,MATCH(B5786,NationalTeams!C:C,0))</f>
        <v>432</v>
      </c>
      <c r="D5786" t="s">
        <v>1234</v>
      </c>
      <c r="E5786">
        <f>INDEX(TeamSports!B:B,MATCH(D5786,TeamSports!C:C,0))</f>
        <v>57</v>
      </c>
      <c r="F5786">
        <f>INDEX(RanksTable!AE:AE,MATCH(B5786,RanksTable!B:B,0))</f>
        <v>7</v>
      </c>
      <c r="H5786" t="str">
        <f t="shared" si="90"/>
        <v>INSERT INTO "TeamRanks" (team_id,team_sport_id,team_rank) VALUES (432,57,7);</v>
      </c>
    </row>
    <row r="5787" spans="2:8" x14ac:dyDescent="0.25">
      <c r="B5787" t="s">
        <v>1202</v>
      </c>
      <c r="C5787">
        <f>INDEX(NationalTeams!B:B,MATCH(B5787,NationalTeams!C:C,0))</f>
        <v>433</v>
      </c>
      <c r="D5787" t="s">
        <v>1234</v>
      </c>
      <c r="E5787">
        <f>INDEX(TeamSports!B:B,MATCH(D5787,TeamSports!C:C,0))</f>
        <v>57</v>
      </c>
      <c r="F5787">
        <f>INDEX(RanksTable!AE:AE,MATCH(B5787,RanksTable!B:B,0))</f>
        <v>7</v>
      </c>
      <c r="H5787" t="str">
        <f t="shared" si="90"/>
        <v>INSERT INTO "TeamRanks" (team_id,team_sport_id,team_rank) VALUES (433,57,7);</v>
      </c>
    </row>
    <row r="5788" spans="2:8" x14ac:dyDescent="0.25">
      <c r="B5788" t="s">
        <v>1203</v>
      </c>
      <c r="C5788">
        <f>INDEX(NationalTeams!B:B,MATCH(B5788,NationalTeams!C:C,0))</f>
        <v>434</v>
      </c>
      <c r="D5788" t="s">
        <v>1234</v>
      </c>
      <c r="E5788">
        <f>INDEX(TeamSports!B:B,MATCH(D5788,TeamSports!C:C,0))</f>
        <v>57</v>
      </c>
      <c r="F5788">
        <f>INDEX(RanksTable!AE:AE,MATCH(B5788,RanksTable!B:B,0))</f>
        <v>7</v>
      </c>
      <c r="H5788" t="str">
        <f t="shared" si="90"/>
        <v>INSERT INTO "TeamRanks" (team_id,team_sport_id,team_rank) VALUES (434,57,7);</v>
      </c>
    </row>
    <row r="5789" spans="2:8" x14ac:dyDescent="0.25">
      <c r="B5789" t="s">
        <v>1204</v>
      </c>
      <c r="C5789">
        <f>INDEX(NationalTeams!B:B,MATCH(B5789,NationalTeams!C:C,0))</f>
        <v>435</v>
      </c>
      <c r="D5789" t="s">
        <v>1234</v>
      </c>
      <c r="E5789">
        <f>INDEX(TeamSports!B:B,MATCH(D5789,TeamSports!C:C,0))</f>
        <v>57</v>
      </c>
      <c r="F5789">
        <f>INDEX(RanksTable!AE:AE,MATCH(B5789,RanksTable!B:B,0))</f>
        <v>7</v>
      </c>
      <c r="H5789" t="str">
        <f t="shared" si="90"/>
        <v>INSERT INTO "TeamRanks" (team_id,team_sport_id,team_rank) VALUES (435,57,7);</v>
      </c>
    </row>
    <row r="5790" spans="2:8" x14ac:dyDescent="0.25">
      <c r="B5790" t="s">
        <v>1205</v>
      </c>
      <c r="C5790">
        <f>INDEX(NationalTeams!B:B,MATCH(B5790,NationalTeams!C:C,0))</f>
        <v>436</v>
      </c>
      <c r="D5790" t="s">
        <v>1234</v>
      </c>
      <c r="E5790">
        <f>INDEX(TeamSports!B:B,MATCH(D5790,TeamSports!C:C,0))</f>
        <v>57</v>
      </c>
      <c r="F5790">
        <f>INDEX(RanksTable!AE:AE,MATCH(B5790,RanksTable!B:B,0))</f>
        <v>7</v>
      </c>
      <c r="H5790" t="str">
        <f t="shared" si="90"/>
        <v>INSERT INTO "TeamRanks" (team_id,team_sport_id,team_rank) VALUES (436,57,7);</v>
      </c>
    </row>
    <row r="5791" spans="2:8" x14ac:dyDescent="0.25">
      <c r="B5791" t="s">
        <v>1206</v>
      </c>
      <c r="C5791">
        <f>INDEX(NationalTeams!B:B,MATCH(B5791,NationalTeams!C:C,0))</f>
        <v>437</v>
      </c>
      <c r="D5791" t="s">
        <v>1234</v>
      </c>
      <c r="E5791">
        <f>INDEX(TeamSports!B:B,MATCH(D5791,TeamSports!C:C,0))</f>
        <v>57</v>
      </c>
      <c r="F5791">
        <f>INDEX(RanksTable!AE:AE,MATCH(B5791,RanksTable!B:B,0))</f>
        <v>7</v>
      </c>
      <c r="H5791" t="str">
        <f t="shared" si="90"/>
        <v>INSERT INTO "TeamRanks" (team_id,team_sport_id,team_rank) VALUES (437,57,7);</v>
      </c>
    </row>
    <row r="5792" spans="2:8" x14ac:dyDescent="0.25">
      <c r="B5792" t="s">
        <v>1207</v>
      </c>
      <c r="C5792">
        <f>INDEX(NationalTeams!B:B,MATCH(B5792,NationalTeams!C:C,0))</f>
        <v>438</v>
      </c>
      <c r="D5792" t="s">
        <v>1234</v>
      </c>
      <c r="E5792">
        <f>INDEX(TeamSports!B:B,MATCH(D5792,TeamSports!C:C,0))</f>
        <v>57</v>
      </c>
      <c r="F5792">
        <f>INDEX(RanksTable!AE:AE,MATCH(B5792,RanksTable!B:B,0))</f>
        <v>7</v>
      </c>
      <c r="H5792" t="str">
        <f t="shared" si="90"/>
        <v>INSERT INTO "TeamRanks" (team_id,team_sport_id,team_rank) VALUES (438,57,7);</v>
      </c>
    </row>
    <row r="5793" spans="2:8" x14ac:dyDescent="0.25">
      <c r="B5793" t="s">
        <v>1208</v>
      </c>
      <c r="C5793">
        <f>INDEX(NationalTeams!B:B,MATCH(B5793,NationalTeams!C:C,0))</f>
        <v>439</v>
      </c>
      <c r="D5793" t="s">
        <v>1234</v>
      </c>
      <c r="E5793">
        <f>INDEX(TeamSports!B:B,MATCH(D5793,TeamSports!C:C,0))</f>
        <v>57</v>
      </c>
      <c r="F5793">
        <f>INDEX(RanksTable!AE:AE,MATCH(B5793,RanksTable!B:B,0))</f>
        <v>7</v>
      </c>
      <c r="H5793" t="str">
        <f t="shared" si="90"/>
        <v>INSERT INTO "TeamRanks" (team_id,team_sport_id,team_rank) VALUES (439,57,7);</v>
      </c>
    </row>
    <row r="5794" spans="2:8" x14ac:dyDescent="0.25">
      <c r="B5794" t="s">
        <v>1209</v>
      </c>
      <c r="C5794">
        <f>INDEX(NationalTeams!B:B,MATCH(B5794,NationalTeams!C:C,0))</f>
        <v>440</v>
      </c>
      <c r="D5794" t="s">
        <v>1234</v>
      </c>
      <c r="E5794">
        <f>INDEX(TeamSports!B:B,MATCH(D5794,TeamSports!C:C,0))</f>
        <v>57</v>
      </c>
      <c r="F5794">
        <f>INDEX(RanksTable!AE:AE,MATCH(B5794,RanksTable!B:B,0))</f>
        <v>7</v>
      </c>
      <c r="H5794" t="str">
        <f t="shared" si="90"/>
        <v>INSERT INTO "TeamRanks" (team_id,team_sport_id,team_rank) VALUES (440,57,7);</v>
      </c>
    </row>
    <row r="5795" spans="2:8" x14ac:dyDescent="0.25">
      <c r="B5795" t="s">
        <v>1210</v>
      </c>
      <c r="C5795">
        <f>INDEX(NationalTeams!B:B,MATCH(B5795,NationalTeams!C:C,0))</f>
        <v>441</v>
      </c>
      <c r="D5795" t="s">
        <v>1234</v>
      </c>
      <c r="E5795">
        <f>INDEX(TeamSports!B:B,MATCH(D5795,TeamSports!C:C,0))</f>
        <v>57</v>
      </c>
      <c r="F5795">
        <f>INDEX(RanksTable!AE:AE,MATCH(B5795,RanksTable!B:B,0))</f>
        <v>7</v>
      </c>
      <c r="H5795" t="str">
        <f t="shared" si="90"/>
        <v>INSERT INTO "TeamRanks" (team_id,team_sport_id,team_rank) VALUES (441,57,7);</v>
      </c>
    </row>
    <row r="5796" spans="2:8" x14ac:dyDescent="0.25">
      <c r="B5796" t="s">
        <v>1211</v>
      </c>
      <c r="C5796">
        <f>INDEX(NationalTeams!B:B,MATCH(B5796,NationalTeams!C:C,0))</f>
        <v>442</v>
      </c>
      <c r="D5796" t="s">
        <v>1234</v>
      </c>
      <c r="E5796">
        <f>INDEX(TeamSports!B:B,MATCH(D5796,TeamSports!C:C,0))</f>
        <v>57</v>
      </c>
      <c r="F5796">
        <f>INDEX(RanksTable!AE:AE,MATCH(B5796,RanksTable!B:B,0))</f>
        <v>7</v>
      </c>
      <c r="H5796" t="str">
        <f t="shared" si="90"/>
        <v>INSERT INTO "TeamRanks" (team_id,team_sport_id,team_rank) VALUES (442,57,7);</v>
      </c>
    </row>
    <row r="5797" spans="2:8" x14ac:dyDescent="0.25">
      <c r="B5797" t="s">
        <v>1212</v>
      </c>
      <c r="C5797">
        <f>INDEX(NationalTeams!B:B,MATCH(B5797,NationalTeams!C:C,0))</f>
        <v>443</v>
      </c>
      <c r="D5797" t="s">
        <v>1234</v>
      </c>
      <c r="E5797">
        <f>INDEX(TeamSports!B:B,MATCH(D5797,TeamSports!C:C,0))</f>
        <v>57</v>
      </c>
      <c r="F5797">
        <f>INDEX(RanksTable!AE:AE,MATCH(B5797,RanksTable!B:B,0))</f>
        <v>7</v>
      </c>
      <c r="H5797" t="str">
        <f t="shared" si="90"/>
        <v>INSERT INTO "TeamRanks" (team_id,team_sport_id,team_rank) VALUES (443,57,7);</v>
      </c>
    </row>
    <row r="5798" spans="2:8" x14ac:dyDescent="0.25">
      <c r="B5798" t="s">
        <v>1213</v>
      </c>
      <c r="C5798">
        <f>INDEX(NationalTeams!B:B,MATCH(B5798,NationalTeams!C:C,0))</f>
        <v>444</v>
      </c>
      <c r="D5798" t="s">
        <v>1234</v>
      </c>
      <c r="E5798">
        <f>INDEX(TeamSports!B:B,MATCH(D5798,TeamSports!C:C,0))</f>
        <v>57</v>
      </c>
      <c r="F5798">
        <f>INDEX(RanksTable!AE:AE,MATCH(B5798,RanksTable!B:B,0))</f>
        <v>7</v>
      </c>
      <c r="H5798" t="str">
        <f t="shared" si="90"/>
        <v>INSERT INTO "TeamRanks" (team_id,team_sport_id,team_rank) VALUES (444,57,7);</v>
      </c>
    </row>
    <row r="5799" spans="2:8" x14ac:dyDescent="0.25">
      <c r="B5799" t="s">
        <v>1214</v>
      </c>
      <c r="C5799">
        <f>INDEX(NationalTeams!B:B,MATCH(B5799,NationalTeams!C:C,0))</f>
        <v>445</v>
      </c>
      <c r="D5799" t="s">
        <v>1234</v>
      </c>
      <c r="E5799">
        <f>INDEX(TeamSports!B:B,MATCH(D5799,TeamSports!C:C,0))</f>
        <v>57</v>
      </c>
      <c r="F5799">
        <f>INDEX(RanksTable!AE:AE,MATCH(B5799,RanksTable!B:B,0))</f>
        <v>7</v>
      </c>
      <c r="H5799" t="str">
        <f t="shared" si="90"/>
        <v>INSERT INTO "TeamRanks" (team_id,team_sport_id,team_rank) VALUES (445,57,7);</v>
      </c>
    </row>
    <row r="5800" spans="2:8" x14ac:dyDescent="0.25">
      <c r="B5800" t="s">
        <v>1215</v>
      </c>
      <c r="C5800">
        <f>INDEX(NationalTeams!B:B,MATCH(B5800,NationalTeams!C:C,0))</f>
        <v>446</v>
      </c>
      <c r="D5800" t="s">
        <v>1234</v>
      </c>
      <c r="E5800">
        <f>INDEX(TeamSports!B:B,MATCH(D5800,TeamSports!C:C,0))</f>
        <v>57</v>
      </c>
      <c r="F5800">
        <f>INDEX(RanksTable!AE:AE,MATCH(B5800,RanksTable!B:B,0))</f>
        <v>7</v>
      </c>
      <c r="H5800" t="str">
        <f t="shared" si="90"/>
        <v>INSERT INTO "TeamRanks" (team_id,team_sport_id,team_rank) VALUES (446,57,7);</v>
      </c>
    </row>
    <row r="5801" spans="2:8" x14ac:dyDescent="0.25">
      <c r="B5801" t="s">
        <v>440</v>
      </c>
      <c r="C5801">
        <f>INDEX(NationalTeams!B:B,MATCH(B5801,NationalTeams!C:C,0))</f>
        <v>1</v>
      </c>
      <c r="D5801" t="s">
        <v>1251</v>
      </c>
      <c r="E5801">
        <f>INDEX(TeamSports!B:B,MATCH(D5801,TeamSports!C:C,0))</f>
        <v>36</v>
      </c>
      <c r="F5801">
        <f>INDEX(RanksTable!R:R,MATCH(B5801,RanksTable!B:B,0))</f>
        <v>4</v>
      </c>
      <c r="H5801" t="str">
        <f t="shared" si="90"/>
        <v>INSERT INTO "TeamRanks" (team_id,team_sport_id,team_rank) VALUES (1,36,4);</v>
      </c>
    </row>
    <row r="5802" spans="2:8" x14ac:dyDescent="0.25">
      <c r="B5802" t="s">
        <v>321</v>
      </c>
      <c r="C5802">
        <f>INDEX(NationalTeams!B:B,MATCH(B5802,NationalTeams!C:C,0))</f>
        <v>2</v>
      </c>
      <c r="D5802" t="s">
        <v>1251</v>
      </c>
      <c r="E5802">
        <f>INDEX(TeamSports!B:B,MATCH(D5802,TeamSports!C:C,0))</f>
        <v>36</v>
      </c>
      <c r="F5802">
        <f>INDEX(RanksTable!R:R,MATCH(B5802,RanksTable!B:B,0))</f>
        <v>7</v>
      </c>
      <c r="H5802" t="str">
        <f t="shared" si="90"/>
        <v>INSERT INTO "TeamRanks" (team_id,team_sport_id,team_rank) VALUES (2,36,7);</v>
      </c>
    </row>
    <row r="5803" spans="2:8" x14ac:dyDescent="0.25">
      <c r="B5803" t="s">
        <v>520</v>
      </c>
      <c r="C5803">
        <f>INDEX(NationalTeams!B:B,MATCH(B5803,NationalTeams!C:C,0))</f>
        <v>3</v>
      </c>
      <c r="D5803" t="s">
        <v>1251</v>
      </c>
      <c r="E5803">
        <f>INDEX(TeamSports!B:B,MATCH(D5803,TeamSports!C:C,0))</f>
        <v>36</v>
      </c>
      <c r="F5803">
        <f>INDEX(RanksTable!R:R,MATCH(B5803,RanksTable!B:B,0))</f>
        <v>7</v>
      </c>
      <c r="H5803" t="str">
        <f t="shared" si="90"/>
        <v>INSERT INTO "TeamRanks" (team_id,team_sport_id,team_rank) VALUES (3,36,7);</v>
      </c>
    </row>
    <row r="5804" spans="2:8" x14ac:dyDescent="0.25">
      <c r="B5804" t="s">
        <v>489</v>
      </c>
      <c r="C5804">
        <f>INDEX(NationalTeams!B:B,MATCH(B5804,NationalTeams!C:C,0))</f>
        <v>4</v>
      </c>
      <c r="D5804" t="s">
        <v>1251</v>
      </c>
      <c r="E5804">
        <f>INDEX(TeamSports!B:B,MATCH(D5804,TeamSports!C:C,0))</f>
        <v>36</v>
      </c>
      <c r="F5804">
        <f>INDEX(RanksTable!R:R,MATCH(B5804,RanksTable!B:B,0))</f>
        <v>1</v>
      </c>
      <c r="H5804" t="str">
        <f t="shared" si="90"/>
        <v>INSERT INTO "TeamRanks" (team_id,team_sport_id,team_rank) VALUES (4,36,1);</v>
      </c>
    </row>
    <row r="5805" spans="2:8" x14ac:dyDescent="0.25">
      <c r="B5805" t="s">
        <v>329</v>
      </c>
      <c r="C5805">
        <f>INDEX(NationalTeams!B:B,MATCH(B5805,NationalTeams!C:C,0))</f>
        <v>5</v>
      </c>
      <c r="D5805" t="s">
        <v>1251</v>
      </c>
      <c r="E5805">
        <f>INDEX(TeamSports!B:B,MATCH(D5805,TeamSports!C:C,0))</f>
        <v>36</v>
      </c>
      <c r="F5805">
        <f>INDEX(RanksTable!R:R,MATCH(B5805,RanksTable!B:B,0))</f>
        <v>7</v>
      </c>
      <c r="H5805" t="str">
        <f t="shared" si="90"/>
        <v>INSERT INTO "TeamRanks" (team_id,team_sport_id,team_rank) VALUES (5,36,7);</v>
      </c>
    </row>
    <row r="5806" spans="2:8" x14ac:dyDescent="0.25">
      <c r="B5806" t="s">
        <v>538</v>
      </c>
      <c r="C5806">
        <f>INDEX(NationalTeams!B:B,MATCH(B5806,NationalTeams!C:C,0))</f>
        <v>6</v>
      </c>
      <c r="D5806" t="s">
        <v>1251</v>
      </c>
      <c r="E5806">
        <f>INDEX(TeamSports!B:B,MATCH(D5806,TeamSports!C:C,0))</f>
        <v>36</v>
      </c>
      <c r="F5806">
        <f>INDEX(RanksTable!R:R,MATCH(B5806,RanksTable!B:B,0))</f>
        <v>7</v>
      </c>
      <c r="H5806" t="str">
        <f t="shared" si="90"/>
        <v>INSERT INTO "TeamRanks" (team_id,team_sport_id,team_rank) VALUES (6,36,7);</v>
      </c>
    </row>
    <row r="5807" spans="2:8" x14ac:dyDescent="0.25">
      <c r="B5807" t="s">
        <v>357</v>
      </c>
      <c r="C5807">
        <f>INDEX(NationalTeams!B:B,MATCH(B5807,NationalTeams!C:C,0))</f>
        <v>7</v>
      </c>
      <c r="D5807" t="s">
        <v>1251</v>
      </c>
      <c r="E5807">
        <f>INDEX(TeamSports!B:B,MATCH(D5807,TeamSports!C:C,0))</f>
        <v>36</v>
      </c>
      <c r="F5807">
        <f>INDEX(RanksTable!R:R,MATCH(B5807,RanksTable!B:B,0))</f>
        <v>7</v>
      </c>
      <c r="H5807" t="str">
        <f t="shared" si="90"/>
        <v>INSERT INTO "TeamRanks" (team_id,team_sport_id,team_rank) VALUES (7,36,7);</v>
      </c>
    </row>
    <row r="5808" spans="2:8" x14ac:dyDescent="0.25">
      <c r="B5808" t="s">
        <v>420</v>
      </c>
      <c r="C5808">
        <f>INDEX(NationalTeams!B:B,MATCH(B5808,NationalTeams!C:C,0))</f>
        <v>8</v>
      </c>
      <c r="D5808" t="s">
        <v>1251</v>
      </c>
      <c r="E5808">
        <f>INDEX(TeamSports!B:B,MATCH(D5808,TeamSports!C:C,0))</f>
        <v>36</v>
      </c>
      <c r="F5808">
        <f>INDEX(RanksTable!R:R,MATCH(B5808,RanksTable!B:B,0))</f>
        <v>7</v>
      </c>
      <c r="H5808" t="str">
        <f t="shared" si="90"/>
        <v>INSERT INTO "TeamRanks" (team_id,team_sport_id,team_rank) VALUES (8,36,7);</v>
      </c>
    </row>
    <row r="5809" spans="2:8" x14ac:dyDescent="0.25">
      <c r="B5809" t="s">
        <v>400</v>
      </c>
      <c r="C5809">
        <f>INDEX(NationalTeams!B:B,MATCH(B5809,NationalTeams!C:C,0))</f>
        <v>9</v>
      </c>
      <c r="D5809" t="s">
        <v>1251</v>
      </c>
      <c r="E5809">
        <f>INDEX(TeamSports!B:B,MATCH(D5809,TeamSports!C:C,0))</f>
        <v>36</v>
      </c>
      <c r="F5809">
        <f>INDEX(RanksTable!R:R,MATCH(B5809,RanksTable!B:B,0))</f>
        <v>7</v>
      </c>
      <c r="H5809" t="str">
        <f t="shared" si="90"/>
        <v>INSERT INTO "TeamRanks" (team_id,team_sport_id,team_rank) VALUES (9,36,7);</v>
      </c>
    </row>
    <row r="5810" spans="2:8" x14ac:dyDescent="0.25">
      <c r="B5810" t="s">
        <v>428</v>
      </c>
      <c r="C5810">
        <f>INDEX(NationalTeams!B:B,MATCH(B5810,NationalTeams!C:C,0))</f>
        <v>10</v>
      </c>
      <c r="D5810" t="s">
        <v>1251</v>
      </c>
      <c r="E5810">
        <f>INDEX(TeamSports!B:B,MATCH(D5810,TeamSports!C:C,0))</f>
        <v>36</v>
      </c>
      <c r="F5810">
        <f>INDEX(RanksTable!R:R,MATCH(B5810,RanksTable!B:B,0))</f>
        <v>7</v>
      </c>
      <c r="H5810" t="str">
        <f t="shared" si="90"/>
        <v>INSERT INTO "TeamRanks" (team_id,team_sport_id,team_rank) VALUES (10,36,7);</v>
      </c>
    </row>
    <row r="5811" spans="2:8" x14ac:dyDescent="0.25">
      <c r="B5811" t="s">
        <v>324</v>
      </c>
      <c r="C5811">
        <f>INDEX(NationalTeams!B:B,MATCH(B5811,NationalTeams!C:C,0))</f>
        <v>11</v>
      </c>
      <c r="D5811" t="s">
        <v>1251</v>
      </c>
      <c r="E5811">
        <f>INDEX(TeamSports!B:B,MATCH(D5811,TeamSports!C:C,0))</f>
        <v>36</v>
      </c>
      <c r="F5811">
        <f>INDEX(RanksTable!R:R,MATCH(B5811,RanksTable!B:B,0))</f>
        <v>7</v>
      </c>
      <c r="H5811" t="str">
        <f t="shared" si="90"/>
        <v>INSERT INTO "TeamRanks" (team_id,team_sport_id,team_rank) VALUES (11,36,7);</v>
      </c>
    </row>
    <row r="5812" spans="2:8" x14ac:dyDescent="0.25">
      <c r="B5812" t="s">
        <v>376</v>
      </c>
      <c r="C5812">
        <f>INDEX(NationalTeams!B:B,MATCH(B5812,NationalTeams!C:C,0))</f>
        <v>12</v>
      </c>
      <c r="D5812" t="s">
        <v>1251</v>
      </c>
      <c r="E5812">
        <f>INDEX(TeamSports!B:B,MATCH(D5812,TeamSports!C:C,0))</f>
        <v>36</v>
      </c>
      <c r="F5812">
        <f>INDEX(RanksTable!R:R,MATCH(B5812,RanksTable!B:B,0))</f>
        <v>1</v>
      </c>
      <c r="H5812" t="str">
        <f t="shared" si="90"/>
        <v>INSERT INTO "TeamRanks" (team_id,team_sport_id,team_rank) VALUES (12,36,1);</v>
      </c>
    </row>
    <row r="5813" spans="2:8" x14ac:dyDescent="0.25">
      <c r="B5813" t="s">
        <v>529</v>
      </c>
      <c r="C5813">
        <f>INDEX(NationalTeams!B:B,MATCH(B5813,NationalTeams!C:C,0))</f>
        <v>13</v>
      </c>
      <c r="D5813" t="s">
        <v>1251</v>
      </c>
      <c r="E5813">
        <f>INDEX(TeamSports!B:B,MATCH(D5813,TeamSports!C:C,0))</f>
        <v>36</v>
      </c>
      <c r="F5813">
        <f>INDEX(RanksTable!R:R,MATCH(B5813,RanksTable!B:B,0))</f>
        <v>7</v>
      </c>
      <c r="H5813" t="str">
        <f t="shared" si="90"/>
        <v>INSERT INTO "TeamRanks" (team_id,team_sport_id,team_rank) VALUES (13,36,7);</v>
      </c>
    </row>
    <row r="5814" spans="2:8" x14ac:dyDescent="0.25">
      <c r="B5814" t="s">
        <v>415</v>
      </c>
      <c r="C5814">
        <f>INDEX(NationalTeams!B:B,MATCH(B5814,NationalTeams!C:C,0))</f>
        <v>14</v>
      </c>
      <c r="D5814" t="s">
        <v>1251</v>
      </c>
      <c r="E5814">
        <f>INDEX(TeamSports!B:B,MATCH(D5814,TeamSports!C:C,0))</f>
        <v>36</v>
      </c>
      <c r="F5814">
        <f>INDEX(RanksTable!R:R,MATCH(B5814,RanksTable!B:B,0))</f>
        <v>7</v>
      </c>
      <c r="H5814" t="str">
        <f t="shared" si="90"/>
        <v>INSERT INTO "TeamRanks" (team_id,team_sport_id,team_rank) VALUES (14,36,7);</v>
      </c>
    </row>
    <row r="5815" spans="2:8" x14ac:dyDescent="0.25">
      <c r="B5815" t="s">
        <v>424</v>
      </c>
      <c r="C5815">
        <f>INDEX(NationalTeams!B:B,MATCH(B5815,NationalTeams!C:C,0))</f>
        <v>15</v>
      </c>
      <c r="D5815" t="s">
        <v>1251</v>
      </c>
      <c r="E5815">
        <f>INDEX(TeamSports!B:B,MATCH(D5815,TeamSports!C:C,0))</f>
        <v>36</v>
      </c>
      <c r="F5815">
        <f>INDEX(RanksTable!R:R,MATCH(B5815,RanksTable!B:B,0))</f>
        <v>7</v>
      </c>
      <c r="H5815" t="str">
        <f t="shared" si="90"/>
        <v>INSERT INTO "TeamRanks" (team_id,team_sport_id,team_rank) VALUES (15,36,7);</v>
      </c>
    </row>
    <row r="5816" spans="2:8" x14ac:dyDescent="0.25">
      <c r="B5816" t="s">
        <v>426</v>
      </c>
      <c r="C5816">
        <f>INDEX(NationalTeams!B:B,MATCH(B5816,NationalTeams!C:C,0))</f>
        <v>16</v>
      </c>
      <c r="D5816" t="s">
        <v>1251</v>
      </c>
      <c r="E5816">
        <f>INDEX(TeamSports!B:B,MATCH(D5816,TeamSports!C:C,0))</f>
        <v>36</v>
      </c>
      <c r="F5816">
        <f>INDEX(RanksTable!R:R,MATCH(B5816,RanksTable!B:B,0))</f>
        <v>1</v>
      </c>
      <c r="H5816" t="str">
        <f t="shared" si="90"/>
        <v>INSERT INTO "TeamRanks" (team_id,team_sport_id,team_rank) VALUES (16,36,1);</v>
      </c>
    </row>
    <row r="5817" spans="2:8" x14ac:dyDescent="0.25">
      <c r="B5817" t="s">
        <v>514</v>
      </c>
      <c r="C5817">
        <f>INDEX(NationalTeams!B:B,MATCH(B5817,NationalTeams!C:C,0))</f>
        <v>17</v>
      </c>
      <c r="D5817" t="s">
        <v>1251</v>
      </c>
      <c r="E5817">
        <f>INDEX(TeamSports!B:B,MATCH(D5817,TeamSports!C:C,0))</f>
        <v>36</v>
      </c>
      <c r="F5817">
        <f>INDEX(RanksTable!R:R,MATCH(B5817,RanksTable!B:B,0))</f>
        <v>3</v>
      </c>
      <c r="H5817" t="str">
        <f t="shared" si="90"/>
        <v>INSERT INTO "TeamRanks" (team_id,team_sport_id,team_rank) VALUES (17,36,3);</v>
      </c>
    </row>
    <row r="5818" spans="2:8" x14ac:dyDescent="0.25">
      <c r="B5818" t="s">
        <v>535</v>
      </c>
      <c r="C5818">
        <f>INDEX(NationalTeams!B:B,MATCH(B5818,NationalTeams!C:C,0))</f>
        <v>18</v>
      </c>
      <c r="D5818" t="s">
        <v>1251</v>
      </c>
      <c r="E5818">
        <f>INDEX(TeamSports!B:B,MATCH(D5818,TeamSports!C:C,0))</f>
        <v>36</v>
      </c>
      <c r="F5818">
        <f>INDEX(RanksTable!R:R,MATCH(B5818,RanksTable!B:B,0))</f>
        <v>7</v>
      </c>
      <c r="H5818" t="str">
        <f t="shared" si="90"/>
        <v>INSERT INTO "TeamRanks" (team_id,team_sport_id,team_rank) VALUES (18,36,7);</v>
      </c>
    </row>
    <row r="5819" spans="2:8" x14ac:dyDescent="0.25">
      <c r="B5819" t="s">
        <v>419</v>
      </c>
      <c r="C5819">
        <f>INDEX(NationalTeams!B:B,MATCH(B5819,NationalTeams!C:C,0))</f>
        <v>19</v>
      </c>
      <c r="D5819" t="s">
        <v>1251</v>
      </c>
      <c r="E5819">
        <f>INDEX(TeamSports!B:B,MATCH(D5819,TeamSports!C:C,0))</f>
        <v>36</v>
      </c>
      <c r="F5819">
        <f>INDEX(RanksTable!R:R,MATCH(B5819,RanksTable!B:B,0))</f>
        <v>7</v>
      </c>
      <c r="H5819" t="str">
        <f t="shared" si="90"/>
        <v>INSERT INTO "TeamRanks" (team_id,team_sport_id,team_rank) VALUES (19,36,7);</v>
      </c>
    </row>
    <row r="5820" spans="2:8" x14ac:dyDescent="0.25">
      <c r="B5820" t="s">
        <v>433</v>
      </c>
      <c r="C5820">
        <f>INDEX(NationalTeams!B:B,MATCH(B5820,NationalTeams!C:C,0))</f>
        <v>20</v>
      </c>
      <c r="D5820" t="s">
        <v>1251</v>
      </c>
      <c r="E5820">
        <f>INDEX(TeamSports!B:B,MATCH(D5820,TeamSports!C:C,0))</f>
        <v>36</v>
      </c>
      <c r="F5820">
        <f>INDEX(RanksTable!R:R,MATCH(B5820,RanksTable!B:B,0))</f>
        <v>7</v>
      </c>
      <c r="H5820" t="str">
        <f t="shared" si="90"/>
        <v>INSERT INTO "TeamRanks" (team_id,team_sport_id,team_rank) VALUES (20,36,7);</v>
      </c>
    </row>
    <row r="5821" spans="2:8" x14ac:dyDescent="0.25">
      <c r="B5821" t="s">
        <v>465</v>
      </c>
      <c r="C5821">
        <f>INDEX(NationalTeams!B:B,MATCH(B5821,NationalTeams!C:C,0))</f>
        <v>21</v>
      </c>
      <c r="D5821" t="s">
        <v>1251</v>
      </c>
      <c r="E5821">
        <f>INDEX(TeamSports!B:B,MATCH(D5821,TeamSports!C:C,0))</f>
        <v>36</v>
      </c>
      <c r="F5821">
        <f>INDEX(RanksTable!R:R,MATCH(B5821,RanksTable!B:B,0))</f>
        <v>3</v>
      </c>
      <c r="H5821" t="str">
        <f t="shared" si="90"/>
        <v>INSERT INTO "TeamRanks" (team_id,team_sport_id,team_rank) VALUES (21,36,3);</v>
      </c>
    </row>
    <row r="5822" spans="2:8" x14ac:dyDescent="0.25">
      <c r="B5822" t="s">
        <v>408</v>
      </c>
      <c r="C5822">
        <f>INDEX(NationalTeams!B:B,MATCH(B5822,NationalTeams!C:C,0))</f>
        <v>22</v>
      </c>
      <c r="D5822" t="s">
        <v>1251</v>
      </c>
      <c r="E5822">
        <f>INDEX(TeamSports!B:B,MATCH(D5822,TeamSports!C:C,0))</f>
        <v>36</v>
      </c>
      <c r="F5822">
        <f>INDEX(RanksTable!R:R,MATCH(B5822,RanksTable!B:B,0))</f>
        <v>4</v>
      </c>
      <c r="H5822" t="str">
        <f t="shared" si="90"/>
        <v>INSERT INTO "TeamRanks" (team_id,team_sport_id,team_rank) VALUES (22,36,4);</v>
      </c>
    </row>
    <row r="5823" spans="2:8" x14ac:dyDescent="0.25">
      <c r="B5823" t="s">
        <v>505</v>
      </c>
      <c r="C5823">
        <f>INDEX(NationalTeams!B:B,MATCH(B5823,NationalTeams!C:C,0))</f>
        <v>23</v>
      </c>
      <c r="D5823" t="s">
        <v>1251</v>
      </c>
      <c r="E5823">
        <f>INDEX(TeamSports!B:B,MATCH(D5823,TeamSports!C:C,0))</f>
        <v>36</v>
      </c>
      <c r="F5823">
        <f>INDEX(RanksTable!R:R,MATCH(B5823,RanksTable!B:B,0))</f>
        <v>1</v>
      </c>
      <c r="H5823" t="str">
        <f t="shared" si="90"/>
        <v>INSERT INTO "TeamRanks" (team_id,team_sport_id,team_rank) VALUES (23,36,1);</v>
      </c>
    </row>
    <row r="5824" spans="2:8" x14ac:dyDescent="0.25">
      <c r="B5824" t="s">
        <v>334</v>
      </c>
      <c r="C5824">
        <f>INDEX(NationalTeams!B:B,MATCH(B5824,NationalTeams!C:C,0))</f>
        <v>24</v>
      </c>
      <c r="D5824" t="s">
        <v>1251</v>
      </c>
      <c r="E5824">
        <f>INDEX(TeamSports!B:B,MATCH(D5824,TeamSports!C:C,0))</f>
        <v>36</v>
      </c>
      <c r="F5824">
        <f>INDEX(RanksTable!R:R,MATCH(B5824,RanksTable!B:B,0))</f>
        <v>7</v>
      </c>
      <c r="H5824" t="str">
        <f t="shared" si="90"/>
        <v>INSERT INTO "TeamRanks" (team_id,team_sport_id,team_rank) VALUES (24,36,7);</v>
      </c>
    </row>
    <row r="5825" spans="2:8" x14ac:dyDescent="0.25">
      <c r="B5825" t="s">
        <v>337</v>
      </c>
      <c r="C5825">
        <f>INDEX(NationalTeams!B:B,MATCH(B5825,NationalTeams!C:C,0))</f>
        <v>25</v>
      </c>
      <c r="D5825" t="s">
        <v>1251</v>
      </c>
      <c r="E5825">
        <f>INDEX(TeamSports!B:B,MATCH(D5825,TeamSports!C:C,0))</f>
        <v>36</v>
      </c>
      <c r="F5825">
        <f>INDEX(RanksTable!R:R,MATCH(B5825,RanksTable!B:B,0))</f>
        <v>7</v>
      </c>
      <c r="H5825" t="str">
        <f t="shared" si="90"/>
        <v>INSERT INTO "TeamRanks" (team_id,team_sport_id,team_rank) VALUES (25,36,7);</v>
      </c>
    </row>
    <row r="5826" spans="2:8" x14ac:dyDescent="0.25">
      <c r="B5826" t="s">
        <v>403</v>
      </c>
      <c r="C5826">
        <f>INDEX(NationalTeams!B:B,MATCH(B5826,NationalTeams!C:C,0))</f>
        <v>26</v>
      </c>
      <c r="D5826" t="s">
        <v>1251</v>
      </c>
      <c r="E5826">
        <f>INDEX(TeamSports!B:B,MATCH(D5826,TeamSports!C:C,0))</f>
        <v>36</v>
      </c>
      <c r="F5826">
        <f>INDEX(RanksTable!R:R,MATCH(B5826,RanksTable!B:B,0))</f>
        <v>6</v>
      </c>
      <c r="H5826" t="str">
        <f t="shared" si="90"/>
        <v>INSERT INTO "TeamRanks" (team_id,team_sport_id,team_rank) VALUES (26,36,6);</v>
      </c>
    </row>
    <row r="5827" spans="2:8" x14ac:dyDescent="0.25">
      <c r="B5827" t="s">
        <v>525</v>
      </c>
      <c r="C5827">
        <f>INDEX(NationalTeams!B:B,MATCH(B5827,NationalTeams!C:C,0))</f>
        <v>27</v>
      </c>
      <c r="D5827" t="s">
        <v>1251</v>
      </c>
      <c r="E5827">
        <f>INDEX(TeamSports!B:B,MATCH(D5827,TeamSports!C:C,0))</f>
        <v>36</v>
      </c>
      <c r="F5827">
        <f>INDEX(RanksTable!R:R,MATCH(B5827,RanksTable!B:B,0))</f>
        <v>3</v>
      </c>
      <c r="H5827" t="str">
        <f t="shared" si="90"/>
        <v>INSERT INTO "TeamRanks" (team_id,team_sport_id,team_rank) VALUES (27,36,3);</v>
      </c>
    </row>
    <row r="5828" spans="2:8" x14ac:dyDescent="0.25">
      <c r="B5828" t="s">
        <v>453</v>
      </c>
      <c r="C5828">
        <f>INDEX(NationalTeams!B:B,MATCH(B5828,NationalTeams!C:C,0))</f>
        <v>28</v>
      </c>
      <c r="D5828" t="s">
        <v>1251</v>
      </c>
      <c r="E5828">
        <f>INDEX(TeamSports!B:B,MATCH(D5828,TeamSports!C:C,0))</f>
        <v>36</v>
      </c>
      <c r="F5828">
        <f>INDEX(RanksTable!R:R,MATCH(B5828,RanksTable!B:B,0))</f>
        <v>6</v>
      </c>
      <c r="H5828" t="str">
        <f t="shared" ref="H5828:H5891" si="91">_xlfn.CONCAT($H$1,$L$1,$C$1,$L$1," ",$J$1,$C$2,$N$1,$E$2,$N$1,$F$2,$K$1,$I$1,$J$1,C5828,$N$1,E5828,$N$1,F5828,$K$1,$O$1)</f>
        <v>INSERT INTO "TeamRanks" (team_id,team_sport_id,team_rank) VALUES (28,36,6);</v>
      </c>
    </row>
    <row r="5829" spans="2:8" x14ac:dyDescent="0.25">
      <c r="B5829" t="s">
        <v>353</v>
      </c>
      <c r="C5829">
        <f>INDEX(NationalTeams!B:B,MATCH(B5829,NationalTeams!C:C,0))</f>
        <v>29</v>
      </c>
      <c r="D5829" t="s">
        <v>1251</v>
      </c>
      <c r="E5829">
        <f>INDEX(TeamSports!B:B,MATCH(D5829,TeamSports!C:C,0))</f>
        <v>36</v>
      </c>
      <c r="F5829">
        <f>INDEX(RanksTable!R:R,MATCH(B5829,RanksTable!B:B,0))</f>
        <v>6</v>
      </c>
      <c r="H5829" t="str">
        <f t="shared" si="91"/>
        <v>INSERT INTO "TeamRanks" (team_id,team_sport_id,team_rank) VALUES (29,36,6);</v>
      </c>
    </row>
    <row r="5830" spans="2:8" x14ac:dyDescent="0.25">
      <c r="B5830" t="s">
        <v>516</v>
      </c>
      <c r="C5830">
        <f>INDEX(NationalTeams!B:B,MATCH(B5830,NationalTeams!C:C,0))</f>
        <v>30</v>
      </c>
      <c r="D5830" t="s">
        <v>1251</v>
      </c>
      <c r="E5830">
        <f>INDEX(TeamSports!B:B,MATCH(D5830,TeamSports!C:C,0))</f>
        <v>36</v>
      </c>
      <c r="F5830">
        <f>INDEX(RanksTable!R:R,MATCH(B5830,RanksTable!B:B,0))</f>
        <v>7</v>
      </c>
      <c r="H5830" t="str">
        <f t="shared" si="91"/>
        <v>INSERT INTO "TeamRanks" (team_id,team_sport_id,team_rank) VALUES (30,36,7);</v>
      </c>
    </row>
    <row r="5831" spans="2:8" x14ac:dyDescent="0.25">
      <c r="B5831" t="s">
        <v>340</v>
      </c>
      <c r="C5831">
        <f>INDEX(NationalTeams!B:B,MATCH(B5831,NationalTeams!C:C,0))</f>
        <v>31</v>
      </c>
      <c r="D5831" t="s">
        <v>1251</v>
      </c>
      <c r="E5831">
        <f>INDEX(TeamSports!B:B,MATCH(D5831,TeamSports!C:C,0))</f>
        <v>36</v>
      </c>
      <c r="F5831">
        <f>INDEX(RanksTable!R:R,MATCH(B5831,RanksTable!B:B,0))</f>
        <v>7</v>
      </c>
      <c r="H5831" t="str">
        <f t="shared" si="91"/>
        <v>INSERT INTO "TeamRanks" (team_id,team_sport_id,team_rank) VALUES (31,36,7);</v>
      </c>
    </row>
    <row r="5832" spans="2:8" x14ac:dyDescent="0.25">
      <c r="B5832" t="s">
        <v>327</v>
      </c>
      <c r="C5832">
        <f>INDEX(NationalTeams!B:B,MATCH(B5832,NationalTeams!C:C,0))</f>
        <v>32</v>
      </c>
      <c r="D5832" t="s">
        <v>1251</v>
      </c>
      <c r="E5832">
        <f>INDEX(TeamSports!B:B,MATCH(D5832,TeamSports!C:C,0))</f>
        <v>36</v>
      </c>
      <c r="F5832">
        <f>INDEX(RanksTable!R:R,MATCH(B5832,RanksTable!B:B,0))</f>
        <v>3</v>
      </c>
      <c r="H5832" t="str">
        <f t="shared" si="91"/>
        <v>INSERT INTO "TeamRanks" (team_id,team_sport_id,team_rank) VALUES (32,36,3);</v>
      </c>
    </row>
    <row r="5833" spans="2:8" x14ac:dyDescent="0.25">
      <c r="B5833" t="s">
        <v>478</v>
      </c>
      <c r="C5833">
        <f>INDEX(NationalTeams!B:B,MATCH(B5833,NationalTeams!C:C,0))</f>
        <v>33</v>
      </c>
      <c r="D5833" t="s">
        <v>1251</v>
      </c>
      <c r="E5833">
        <f>INDEX(TeamSports!B:B,MATCH(D5833,TeamSports!C:C,0))</f>
        <v>36</v>
      </c>
      <c r="F5833">
        <f>INDEX(RanksTable!R:R,MATCH(B5833,RanksTable!B:B,0))</f>
        <v>7</v>
      </c>
      <c r="H5833" t="str">
        <f t="shared" si="91"/>
        <v>INSERT INTO "TeamRanks" (team_id,team_sport_id,team_rank) VALUES (33,36,7);</v>
      </c>
    </row>
    <row r="5834" spans="2:8" x14ac:dyDescent="0.25">
      <c r="B5834" t="s">
        <v>510</v>
      </c>
      <c r="C5834">
        <f>INDEX(NationalTeams!B:B,MATCH(B5834,NationalTeams!C:C,0))</f>
        <v>34</v>
      </c>
      <c r="D5834" t="s">
        <v>1251</v>
      </c>
      <c r="E5834">
        <f>INDEX(TeamSports!B:B,MATCH(D5834,TeamSports!C:C,0))</f>
        <v>36</v>
      </c>
      <c r="F5834">
        <f>INDEX(RanksTable!R:R,MATCH(B5834,RanksTable!B:B,0))</f>
        <v>6</v>
      </c>
      <c r="H5834" t="str">
        <f t="shared" si="91"/>
        <v>INSERT INTO "TeamRanks" (team_id,team_sport_id,team_rank) VALUES (34,36,6);</v>
      </c>
    </row>
    <row r="5835" spans="2:8" x14ac:dyDescent="0.25">
      <c r="B5835" t="s">
        <v>366</v>
      </c>
      <c r="C5835">
        <f>INDEX(NationalTeams!B:B,MATCH(B5835,NationalTeams!C:C,0))</f>
        <v>35</v>
      </c>
      <c r="D5835" t="s">
        <v>1251</v>
      </c>
      <c r="E5835">
        <f>INDEX(TeamSports!B:B,MATCH(D5835,TeamSports!C:C,0))</f>
        <v>36</v>
      </c>
      <c r="F5835">
        <f>INDEX(RanksTable!R:R,MATCH(B5835,RanksTable!B:B,0))</f>
        <v>7</v>
      </c>
      <c r="H5835" t="str">
        <f t="shared" si="91"/>
        <v>INSERT INTO "TeamRanks" (team_id,team_sport_id,team_rank) VALUES (35,36,7);</v>
      </c>
    </row>
    <row r="5836" spans="2:8" x14ac:dyDescent="0.25">
      <c r="B5836" t="s">
        <v>341</v>
      </c>
      <c r="C5836">
        <f>INDEX(NationalTeams!B:B,MATCH(B5836,NationalTeams!C:C,0))</f>
        <v>36</v>
      </c>
      <c r="D5836" t="s">
        <v>1251</v>
      </c>
      <c r="E5836">
        <f>INDEX(TeamSports!B:B,MATCH(D5836,TeamSports!C:C,0))</f>
        <v>36</v>
      </c>
      <c r="F5836">
        <f>INDEX(RanksTable!R:R,MATCH(B5836,RanksTable!B:B,0))</f>
        <v>7</v>
      </c>
      <c r="H5836" t="str">
        <f t="shared" si="91"/>
        <v>INSERT INTO "TeamRanks" (team_id,team_sport_id,team_rank) VALUES (36,36,7);</v>
      </c>
    </row>
    <row r="5837" spans="2:8" x14ac:dyDescent="0.25">
      <c r="B5837" t="s">
        <v>454</v>
      </c>
      <c r="C5837">
        <f>INDEX(NationalTeams!B:B,MATCH(B5837,NationalTeams!C:C,0))</f>
        <v>37</v>
      </c>
      <c r="D5837" t="s">
        <v>1251</v>
      </c>
      <c r="E5837">
        <f>INDEX(TeamSports!B:B,MATCH(D5837,TeamSports!C:C,0))</f>
        <v>36</v>
      </c>
      <c r="F5837">
        <f>INDEX(RanksTable!R:R,MATCH(B5837,RanksTable!B:B,0))</f>
        <v>5</v>
      </c>
      <c r="H5837" t="str">
        <f t="shared" si="91"/>
        <v>INSERT INTO "TeamRanks" (team_id,team_sport_id,team_rank) VALUES (37,36,5);</v>
      </c>
    </row>
    <row r="5838" spans="2:8" x14ac:dyDescent="0.25">
      <c r="B5838" t="s">
        <v>371</v>
      </c>
      <c r="C5838">
        <f>INDEX(NationalTeams!B:B,MATCH(B5838,NationalTeams!C:C,0))</f>
        <v>38</v>
      </c>
      <c r="D5838" t="s">
        <v>1251</v>
      </c>
      <c r="E5838">
        <f>INDEX(TeamSports!B:B,MATCH(D5838,TeamSports!C:C,0))</f>
        <v>36</v>
      </c>
      <c r="F5838">
        <f>INDEX(RanksTable!R:R,MATCH(B5838,RanksTable!B:B,0))</f>
        <v>7</v>
      </c>
      <c r="H5838" t="str">
        <f t="shared" si="91"/>
        <v>INSERT INTO "TeamRanks" (team_id,team_sport_id,team_rank) VALUES (38,36,7);</v>
      </c>
    </row>
    <row r="5839" spans="2:8" x14ac:dyDescent="0.25">
      <c r="B5839" t="s">
        <v>462</v>
      </c>
      <c r="C5839">
        <f>INDEX(NationalTeams!B:B,MATCH(B5839,NationalTeams!C:C,0))</f>
        <v>39</v>
      </c>
      <c r="D5839" t="s">
        <v>1251</v>
      </c>
      <c r="E5839">
        <f>INDEX(TeamSports!B:B,MATCH(D5839,TeamSports!C:C,0))</f>
        <v>36</v>
      </c>
      <c r="F5839">
        <f>INDEX(RanksTable!R:R,MATCH(B5839,RanksTable!B:B,0))</f>
        <v>6</v>
      </c>
      <c r="H5839" t="str">
        <f t="shared" si="91"/>
        <v>INSERT INTO "TeamRanks" (team_id,team_sport_id,team_rank) VALUES (39,36,6);</v>
      </c>
    </row>
    <row r="5840" spans="2:8" x14ac:dyDescent="0.25">
      <c r="B5840" t="s">
        <v>322</v>
      </c>
      <c r="C5840">
        <f>INDEX(NationalTeams!B:B,MATCH(B5840,NationalTeams!C:C,0))</f>
        <v>40</v>
      </c>
      <c r="D5840" t="s">
        <v>1251</v>
      </c>
      <c r="E5840">
        <f>INDEX(TeamSports!B:B,MATCH(D5840,TeamSports!C:C,0))</f>
        <v>36</v>
      </c>
      <c r="F5840">
        <f>INDEX(RanksTable!R:R,MATCH(B5840,RanksTable!B:B,0))</f>
        <v>7</v>
      </c>
      <c r="H5840" t="str">
        <f t="shared" si="91"/>
        <v>INSERT INTO "TeamRanks" (team_id,team_sport_id,team_rank) VALUES (40,36,7);</v>
      </c>
    </row>
    <row r="5841" spans="2:8" x14ac:dyDescent="0.25">
      <c r="B5841" t="s">
        <v>355</v>
      </c>
      <c r="C5841">
        <f>INDEX(NationalTeams!B:B,MATCH(B5841,NationalTeams!C:C,0))</f>
        <v>41</v>
      </c>
      <c r="D5841" t="s">
        <v>1251</v>
      </c>
      <c r="E5841">
        <f>INDEX(TeamSports!B:B,MATCH(D5841,TeamSports!C:C,0))</f>
        <v>36</v>
      </c>
      <c r="F5841">
        <f>INDEX(RanksTable!R:R,MATCH(B5841,RanksTable!B:B,0))</f>
        <v>2</v>
      </c>
      <c r="H5841" t="str">
        <f t="shared" si="91"/>
        <v>INSERT INTO "TeamRanks" (team_id,team_sport_id,team_rank) VALUES (41,36,2);</v>
      </c>
    </row>
    <row r="5842" spans="2:8" x14ac:dyDescent="0.25">
      <c r="B5842" t="s">
        <v>344</v>
      </c>
      <c r="C5842">
        <f>INDEX(NationalTeams!B:B,MATCH(B5842,NationalTeams!C:C,0))</f>
        <v>42</v>
      </c>
      <c r="D5842" t="s">
        <v>1251</v>
      </c>
      <c r="E5842">
        <f>INDEX(TeamSports!B:B,MATCH(D5842,TeamSports!C:C,0))</f>
        <v>36</v>
      </c>
      <c r="F5842">
        <f>INDEX(RanksTable!R:R,MATCH(B5842,RanksTable!B:B,0))</f>
        <v>7</v>
      </c>
      <c r="H5842" t="str">
        <f t="shared" si="91"/>
        <v>INSERT INTO "TeamRanks" (team_id,team_sport_id,team_rank) VALUES (42,36,7);</v>
      </c>
    </row>
    <row r="5843" spans="2:8" x14ac:dyDescent="0.25">
      <c r="B5843" t="s">
        <v>330</v>
      </c>
      <c r="C5843">
        <f>INDEX(NationalTeams!B:B,MATCH(B5843,NationalTeams!C:C,0))</f>
        <v>43</v>
      </c>
      <c r="D5843" t="s">
        <v>1251</v>
      </c>
      <c r="E5843">
        <f>INDEX(TeamSports!B:B,MATCH(D5843,TeamSports!C:C,0))</f>
        <v>36</v>
      </c>
      <c r="F5843">
        <f>INDEX(RanksTable!R:R,MATCH(B5843,RanksTable!B:B,0))</f>
        <v>3</v>
      </c>
      <c r="H5843" t="str">
        <f t="shared" si="91"/>
        <v>INSERT INTO "TeamRanks" (team_id,team_sport_id,team_rank) VALUES (43,36,3);</v>
      </c>
    </row>
    <row r="5844" spans="2:8" x14ac:dyDescent="0.25">
      <c r="B5844" t="s">
        <v>429</v>
      </c>
      <c r="C5844">
        <f>INDEX(NationalTeams!B:B,MATCH(B5844,NationalTeams!C:C,0))</f>
        <v>44</v>
      </c>
      <c r="D5844" t="s">
        <v>1251</v>
      </c>
      <c r="E5844">
        <f>INDEX(TeamSports!B:B,MATCH(D5844,TeamSports!C:C,0))</f>
        <v>36</v>
      </c>
      <c r="F5844">
        <f>INDEX(RanksTable!R:R,MATCH(B5844,RanksTable!B:B,0))</f>
        <v>3</v>
      </c>
      <c r="H5844" t="str">
        <f t="shared" si="91"/>
        <v>INSERT INTO "TeamRanks" (team_id,team_sport_id,team_rank) VALUES (44,36,3);</v>
      </c>
    </row>
    <row r="5845" spans="2:8" x14ac:dyDescent="0.25">
      <c r="B5845" t="s">
        <v>534</v>
      </c>
      <c r="C5845">
        <f>INDEX(NationalTeams!B:B,MATCH(B5845,NationalTeams!C:C,0))</f>
        <v>45</v>
      </c>
      <c r="D5845" t="s">
        <v>1251</v>
      </c>
      <c r="E5845">
        <f>INDEX(TeamSports!B:B,MATCH(D5845,TeamSports!C:C,0))</f>
        <v>36</v>
      </c>
      <c r="F5845">
        <f>INDEX(RanksTable!R:R,MATCH(B5845,RanksTable!B:B,0))</f>
        <v>4</v>
      </c>
      <c r="H5845" t="str">
        <f t="shared" si="91"/>
        <v>INSERT INTO "TeamRanks" (team_id,team_sport_id,team_rank) VALUES (45,36,4);</v>
      </c>
    </row>
    <row r="5846" spans="2:8" x14ac:dyDescent="0.25">
      <c r="B5846" t="s">
        <v>328</v>
      </c>
      <c r="C5846">
        <f>INDEX(NationalTeams!B:B,MATCH(B5846,NationalTeams!C:C,0))</f>
        <v>46</v>
      </c>
      <c r="D5846" t="s">
        <v>1251</v>
      </c>
      <c r="E5846">
        <f>INDEX(TeamSports!B:B,MATCH(D5846,TeamSports!C:C,0))</f>
        <v>36</v>
      </c>
      <c r="F5846">
        <f>INDEX(RanksTable!R:R,MATCH(B5846,RanksTable!B:B,0))</f>
        <v>7</v>
      </c>
      <c r="H5846" t="str">
        <f t="shared" si="91"/>
        <v>INSERT INTO "TeamRanks" (team_id,team_sport_id,team_rank) VALUES (46,36,7);</v>
      </c>
    </row>
    <row r="5847" spans="2:8" x14ac:dyDescent="0.25">
      <c r="B5847" t="s">
        <v>368</v>
      </c>
      <c r="C5847">
        <f>INDEX(NationalTeams!B:B,MATCH(B5847,NationalTeams!C:C,0))</f>
        <v>47</v>
      </c>
      <c r="D5847" t="s">
        <v>1251</v>
      </c>
      <c r="E5847">
        <f>INDEX(TeamSports!B:B,MATCH(D5847,TeamSports!C:C,0))</f>
        <v>36</v>
      </c>
      <c r="F5847">
        <f>INDEX(RanksTable!R:R,MATCH(B5847,RanksTable!B:B,0))</f>
        <v>7</v>
      </c>
      <c r="H5847" t="str">
        <f t="shared" si="91"/>
        <v>INSERT INTO "TeamRanks" (team_id,team_sport_id,team_rank) VALUES (47,36,7);</v>
      </c>
    </row>
    <row r="5848" spans="2:8" x14ac:dyDescent="0.25">
      <c r="B5848" t="s">
        <v>369</v>
      </c>
      <c r="C5848">
        <f>INDEX(NationalTeams!B:B,MATCH(B5848,NationalTeams!C:C,0))</f>
        <v>48</v>
      </c>
      <c r="D5848" t="s">
        <v>1251</v>
      </c>
      <c r="E5848">
        <f>INDEX(TeamSports!B:B,MATCH(D5848,TeamSports!C:C,0))</f>
        <v>36</v>
      </c>
      <c r="F5848">
        <f>INDEX(RanksTable!R:R,MATCH(B5848,RanksTable!B:B,0))</f>
        <v>7</v>
      </c>
      <c r="H5848" t="str">
        <f t="shared" si="91"/>
        <v>INSERT INTO "TeamRanks" (team_id,team_sport_id,team_rank) VALUES (48,36,7);</v>
      </c>
    </row>
    <row r="5849" spans="2:8" x14ac:dyDescent="0.25">
      <c r="B5849" t="s">
        <v>447</v>
      </c>
      <c r="C5849">
        <f>INDEX(NationalTeams!B:B,MATCH(B5849,NationalTeams!C:C,0))</f>
        <v>49</v>
      </c>
      <c r="D5849" t="s">
        <v>1251</v>
      </c>
      <c r="E5849">
        <f>INDEX(TeamSports!B:B,MATCH(D5849,TeamSports!C:C,0))</f>
        <v>36</v>
      </c>
      <c r="F5849">
        <f>INDEX(RanksTable!R:R,MATCH(B5849,RanksTable!B:B,0))</f>
        <v>7</v>
      </c>
      <c r="H5849" t="str">
        <f t="shared" si="91"/>
        <v>INSERT INTO "TeamRanks" (team_id,team_sport_id,team_rank) VALUES (49,36,7);</v>
      </c>
    </row>
    <row r="5850" spans="2:8" x14ac:dyDescent="0.25">
      <c r="B5850" t="s">
        <v>425</v>
      </c>
      <c r="C5850">
        <f>INDEX(NationalTeams!B:B,MATCH(B5850,NationalTeams!C:C,0))</f>
        <v>50</v>
      </c>
      <c r="D5850" t="s">
        <v>1251</v>
      </c>
      <c r="E5850">
        <f>INDEX(TeamSports!B:B,MATCH(D5850,TeamSports!C:C,0))</f>
        <v>36</v>
      </c>
      <c r="F5850">
        <f>INDEX(RanksTable!R:R,MATCH(B5850,RanksTable!B:B,0))</f>
        <v>2</v>
      </c>
      <c r="H5850" t="str">
        <f t="shared" si="91"/>
        <v>INSERT INTO "TeamRanks" (team_id,team_sport_id,team_rank) VALUES (50,36,2);</v>
      </c>
    </row>
    <row r="5851" spans="2:8" x14ac:dyDescent="0.25">
      <c r="B5851" t="s">
        <v>323</v>
      </c>
      <c r="C5851">
        <f>INDEX(NationalTeams!B:B,MATCH(B5851,NationalTeams!C:C,0))</f>
        <v>51</v>
      </c>
      <c r="D5851" t="s">
        <v>1251</v>
      </c>
      <c r="E5851">
        <f>INDEX(TeamSports!B:B,MATCH(D5851,TeamSports!C:C,0))</f>
        <v>36</v>
      </c>
      <c r="F5851">
        <f>INDEX(RanksTable!R:R,MATCH(B5851,RanksTable!B:B,0))</f>
        <v>7</v>
      </c>
      <c r="H5851" t="str">
        <f t="shared" si="91"/>
        <v>INSERT INTO "TeamRanks" (team_id,team_sport_id,team_rank) VALUES (51,36,7);</v>
      </c>
    </row>
    <row r="5852" spans="2:8" x14ac:dyDescent="0.25">
      <c r="B5852" t="s">
        <v>354</v>
      </c>
      <c r="C5852">
        <f>INDEX(NationalTeams!B:B,MATCH(B5852,NationalTeams!C:C,0))</f>
        <v>52</v>
      </c>
      <c r="D5852" t="s">
        <v>1251</v>
      </c>
      <c r="E5852">
        <f>INDEX(TeamSports!B:B,MATCH(D5852,TeamSports!C:C,0))</f>
        <v>36</v>
      </c>
      <c r="F5852">
        <f>INDEX(RanksTable!R:R,MATCH(B5852,RanksTable!B:B,0))</f>
        <v>5</v>
      </c>
      <c r="H5852" t="str">
        <f t="shared" si="91"/>
        <v>INSERT INTO "TeamRanks" (team_id,team_sport_id,team_rank) VALUES (52,36,5);</v>
      </c>
    </row>
    <row r="5853" spans="2:8" x14ac:dyDescent="0.25">
      <c r="B5853" t="s">
        <v>498</v>
      </c>
      <c r="C5853">
        <f>INDEX(NationalTeams!B:B,MATCH(B5853,NationalTeams!C:C,0))</f>
        <v>53</v>
      </c>
      <c r="D5853" t="s">
        <v>1251</v>
      </c>
      <c r="E5853">
        <f>INDEX(TeamSports!B:B,MATCH(D5853,TeamSports!C:C,0))</f>
        <v>36</v>
      </c>
      <c r="F5853">
        <f>INDEX(RanksTable!R:R,MATCH(B5853,RanksTable!B:B,0))</f>
        <v>4</v>
      </c>
      <c r="H5853" t="str">
        <f t="shared" si="91"/>
        <v>INSERT INTO "TeamRanks" (team_id,team_sport_id,team_rank) VALUES (53,36,4);</v>
      </c>
    </row>
    <row r="5854" spans="2:8" x14ac:dyDescent="0.25">
      <c r="B5854" t="s">
        <v>406</v>
      </c>
      <c r="C5854">
        <f>INDEX(NationalTeams!B:B,MATCH(B5854,NationalTeams!C:C,0))</f>
        <v>54</v>
      </c>
      <c r="D5854" t="s">
        <v>1251</v>
      </c>
      <c r="E5854">
        <f>INDEX(TeamSports!B:B,MATCH(D5854,TeamSports!C:C,0))</f>
        <v>36</v>
      </c>
      <c r="F5854">
        <f>INDEX(RanksTable!R:R,MATCH(B5854,RanksTable!B:B,0))</f>
        <v>3</v>
      </c>
      <c r="H5854" t="str">
        <f t="shared" si="91"/>
        <v>INSERT INTO "TeamRanks" (team_id,team_sport_id,team_rank) VALUES (54,36,3);</v>
      </c>
    </row>
    <row r="5855" spans="2:8" x14ac:dyDescent="0.25">
      <c r="B5855" t="s">
        <v>404</v>
      </c>
      <c r="C5855">
        <f>INDEX(NationalTeams!B:B,MATCH(B5855,NationalTeams!C:C,0))</f>
        <v>55</v>
      </c>
      <c r="D5855" t="s">
        <v>1251</v>
      </c>
      <c r="E5855">
        <f>INDEX(TeamSports!B:B,MATCH(D5855,TeamSports!C:C,0))</f>
        <v>36</v>
      </c>
      <c r="F5855">
        <f>INDEX(RanksTable!R:R,MATCH(B5855,RanksTable!B:B,0))</f>
        <v>7</v>
      </c>
      <c r="H5855" t="str">
        <f t="shared" si="91"/>
        <v>INSERT INTO "TeamRanks" (team_id,team_sport_id,team_rank) VALUES (55,36,7);</v>
      </c>
    </row>
    <row r="5856" spans="2:8" x14ac:dyDescent="0.25">
      <c r="B5856" t="s">
        <v>495</v>
      </c>
      <c r="C5856">
        <f>INDEX(NationalTeams!B:B,MATCH(B5856,NationalTeams!C:C,0))</f>
        <v>56</v>
      </c>
      <c r="D5856" t="s">
        <v>1251</v>
      </c>
      <c r="E5856">
        <f>INDEX(TeamSports!B:B,MATCH(D5856,TeamSports!C:C,0))</f>
        <v>36</v>
      </c>
      <c r="F5856">
        <f>INDEX(RanksTable!R:R,MATCH(B5856,RanksTable!B:B,0))</f>
        <v>7</v>
      </c>
      <c r="H5856" t="str">
        <f t="shared" si="91"/>
        <v>INSERT INTO "TeamRanks" (team_id,team_sport_id,team_rank) VALUES (56,36,7);</v>
      </c>
    </row>
    <row r="5857" spans="2:8" x14ac:dyDescent="0.25">
      <c r="B5857" t="s">
        <v>413</v>
      </c>
      <c r="C5857">
        <f>INDEX(NationalTeams!B:B,MATCH(B5857,NationalTeams!C:C,0))</f>
        <v>57</v>
      </c>
      <c r="D5857" t="s">
        <v>1251</v>
      </c>
      <c r="E5857">
        <f>INDEX(TeamSports!B:B,MATCH(D5857,TeamSports!C:C,0))</f>
        <v>36</v>
      </c>
      <c r="F5857">
        <f>INDEX(RanksTable!R:R,MATCH(B5857,RanksTable!B:B,0))</f>
        <v>7</v>
      </c>
      <c r="H5857" t="str">
        <f t="shared" si="91"/>
        <v>INSERT INTO "TeamRanks" (team_id,team_sport_id,team_rank) VALUES (57,36,7);</v>
      </c>
    </row>
    <row r="5858" spans="2:8" x14ac:dyDescent="0.25">
      <c r="B5858" t="s">
        <v>331</v>
      </c>
      <c r="C5858">
        <f>INDEX(NationalTeams!B:B,MATCH(B5858,NationalTeams!C:C,0))</f>
        <v>58</v>
      </c>
      <c r="D5858" t="s">
        <v>1251</v>
      </c>
      <c r="E5858">
        <f>INDEX(TeamSports!B:B,MATCH(D5858,TeamSports!C:C,0))</f>
        <v>36</v>
      </c>
      <c r="F5858">
        <f>INDEX(RanksTable!R:R,MATCH(B5858,RanksTable!B:B,0))</f>
        <v>6</v>
      </c>
      <c r="H5858" t="str">
        <f t="shared" si="91"/>
        <v>INSERT INTO "TeamRanks" (team_id,team_sport_id,team_rank) VALUES (58,36,6);</v>
      </c>
    </row>
    <row r="5859" spans="2:8" x14ac:dyDescent="0.25">
      <c r="B5859" t="s">
        <v>365</v>
      </c>
      <c r="C5859">
        <f>INDEX(NationalTeams!B:B,MATCH(B5859,NationalTeams!C:C,0))</f>
        <v>59</v>
      </c>
      <c r="D5859" t="s">
        <v>1251</v>
      </c>
      <c r="E5859">
        <f>INDEX(TeamSports!B:B,MATCH(D5859,TeamSports!C:C,0))</f>
        <v>36</v>
      </c>
      <c r="F5859">
        <f>INDEX(RanksTable!R:R,MATCH(B5859,RanksTable!B:B,0))</f>
        <v>2</v>
      </c>
      <c r="H5859" t="str">
        <f t="shared" si="91"/>
        <v>INSERT INTO "TeamRanks" (team_id,team_sport_id,team_rank) VALUES (59,36,2);</v>
      </c>
    </row>
    <row r="5860" spans="2:8" x14ac:dyDescent="0.25">
      <c r="B5860" t="s">
        <v>332</v>
      </c>
      <c r="C5860">
        <f>INDEX(NationalTeams!B:B,MATCH(B5860,NationalTeams!C:C,0))</f>
        <v>60</v>
      </c>
      <c r="D5860" t="s">
        <v>1251</v>
      </c>
      <c r="E5860">
        <f>INDEX(TeamSports!B:B,MATCH(D5860,TeamSports!C:C,0))</f>
        <v>36</v>
      </c>
      <c r="F5860">
        <f>INDEX(RanksTable!R:R,MATCH(B5860,RanksTable!B:B,0))</f>
        <v>7</v>
      </c>
      <c r="H5860" t="str">
        <f t="shared" si="91"/>
        <v>INSERT INTO "TeamRanks" (team_id,team_sport_id,team_rank) VALUES (60,36,7);</v>
      </c>
    </row>
    <row r="5861" spans="2:8" x14ac:dyDescent="0.25">
      <c r="B5861" t="s">
        <v>435</v>
      </c>
      <c r="C5861">
        <f>INDEX(NationalTeams!B:B,MATCH(B5861,NationalTeams!C:C,0))</f>
        <v>61</v>
      </c>
      <c r="D5861" t="s">
        <v>1251</v>
      </c>
      <c r="E5861">
        <f>INDEX(TeamSports!B:B,MATCH(D5861,TeamSports!C:C,0))</f>
        <v>36</v>
      </c>
      <c r="F5861">
        <f>INDEX(RanksTable!R:R,MATCH(B5861,RanksTable!B:B,0))</f>
        <v>7</v>
      </c>
      <c r="H5861" t="str">
        <f t="shared" si="91"/>
        <v>INSERT INTO "TeamRanks" (team_id,team_sport_id,team_rank) VALUES (61,36,7);</v>
      </c>
    </row>
    <row r="5862" spans="2:8" x14ac:dyDescent="0.25">
      <c r="B5862" t="s">
        <v>346</v>
      </c>
      <c r="C5862">
        <f>INDEX(NationalTeams!B:B,MATCH(B5862,NationalTeams!C:C,0))</f>
        <v>62</v>
      </c>
      <c r="D5862" t="s">
        <v>1251</v>
      </c>
      <c r="E5862">
        <f>INDEX(TeamSports!B:B,MATCH(D5862,TeamSports!C:C,0))</f>
        <v>36</v>
      </c>
      <c r="F5862">
        <f>INDEX(RanksTable!R:R,MATCH(B5862,RanksTable!B:B,0))</f>
        <v>7</v>
      </c>
      <c r="H5862" t="str">
        <f t="shared" si="91"/>
        <v>INSERT INTO "TeamRanks" (team_id,team_sport_id,team_rank) VALUES (62,36,7);</v>
      </c>
    </row>
    <row r="5863" spans="2:8" x14ac:dyDescent="0.25">
      <c r="B5863" t="s">
        <v>515</v>
      </c>
      <c r="C5863">
        <f>INDEX(NationalTeams!B:B,MATCH(B5863,NationalTeams!C:C,0))</f>
        <v>63</v>
      </c>
      <c r="D5863" t="s">
        <v>1251</v>
      </c>
      <c r="E5863">
        <f>INDEX(TeamSports!B:B,MATCH(D5863,TeamSports!C:C,0))</f>
        <v>36</v>
      </c>
      <c r="F5863">
        <f>INDEX(RanksTable!R:R,MATCH(B5863,RanksTable!B:B,0))</f>
        <v>2</v>
      </c>
      <c r="H5863" t="str">
        <f t="shared" si="91"/>
        <v>INSERT INTO "TeamRanks" (team_id,team_sport_id,team_rank) VALUES (63,36,2);</v>
      </c>
    </row>
    <row r="5864" spans="2:8" x14ac:dyDescent="0.25">
      <c r="B5864" t="s">
        <v>509</v>
      </c>
      <c r="C5864">
        <f>INDEX(NationalTeams!B:B,MATCH(B5864,NationalTeams!C:C,0))</f>
        <v>64</v>
      </c>
      <c r="D5864" t="s">
        <v>1251</v>
      </c>
      <c r="E5864">
        <f>INDEX(TeamSports!B:B,MATCH(D5864,TeamSports!C:C,0))</f>
        <v>36</v>
      </c>
      <c r="F5864">
        <f>INDEX(RanksTable!R:R,MATCH(B5864,RanksTable!B:B,0))</f>
        <v>4</v>
      </c>
      <c r="H5864" t="str">
        <f t="shared" si="91"/>
        <v>INSERT INTO "TeamRanks" (team_id,team_sport_id,team_rank) VALUES (64,36,4);</v>
      </c>
    </row>
    <row r="5865" spans="2:8" x14ac:dyDescent="0.25">
      <c r="B5865" t="s">
        <v>518</v>
      </c>
      <c r="C5865">
        <f>INDEX(NationalTeams!B:B,MATCH(B5865,NationalTeams!C:C,0))</f>
        <v>65</v>
      </c>
      <c r="D5865" t="s">
        <v>1251</v>
      </c>
      <c r="E5865">
        <f>INDEX(TeamSports!B:B,MATCH(D5865,TeamSports!C:C,0))</f>
        <v>36</v>
      </c>
      <c r="F5865">
        <f>INDEX(RanksTable!R:R,MATCH(B5865,RanksTable!B:B,0))</f>
        <v>5</v>
      </c>
      <c r="H5865" t="str">
        <f t="shared" si="91"/>
        <v>INSERT INTO "TeamRanks" (team_id,team_sport_id,team_rank) VALUES (65,36,5);</v>
      </c>
    </row>
    <row r="5866" spans="2:8" x14ac:dyDescent="0.25">
      <c r="B5866" t="s">
        <v>490</v>
      </c>
      <c r="C5866">
        <f>INDEX(NationalTeams!B:B,MATCH(B5866,NationalTeams!C:C,0))</f>
        <v>66</v>
      </c>
      <c r="D5866" t="s">
        <v>1251</v>
      </c>
      <c r="E5866">
        <f>INDEX(TeamSports!B:B,MATCH(D5866,TeamSports!C:C,0))</f>
        <v>36</v>
      </c>
      <c r="F5866">
        <f>INDEX(RanksTable!R:R,MATCH(B5866,RanksTable!B:B,0))</f>
        <v>1</v>
      </c>
      <c r="H5866" t="str">
        <f t="shared" si="91"/>
        <v>INSERT INTO "TeamRanks" (team_id,team_sport_id,team_rank) VALUES (66,36,1);</v>
      </c>
    </row>
    <row r="5867" spans="2:8" x14ac:dyDescent="0.25">
      <c r="B5867" t="s">
        <v>349</v>
      </c>
      <c r="C5867">
        <f>INDEX(NationalTeams!B:B,MATCH(B5867,NationalTeams!C:C,0))</f>
        <v>67</v>
      </c>
      <c r="D5867" t="s">
        <v>1251</v>
      </c>
      <c r="E5867">
        <f>INDEX(TeamSports!B:B,MATCH(D5867,TeamSports!C:C,0))</f>
        <v>36</v>
      </c>
      <c r="F5867">
        <f>INDEX(RanksTable!R:R,MATCH(B5867,RanksTable!B:B,0))</f>
        <v>3</v>
      </c>
      <c r="H5867" t="str">
        <f t="shared" si="91"/>
        <v>INSERT INTO "TeamRanks" (team_id,team_sport_id,team_rank) VALUES (67,36,3);</v>
      </c>
    </row>
    <row r="5868" spans="2:8" x14ac:dyDescent="0.25">
      <c r="B5868" t="s">
        <v>531</v>
      </c>
      <c r="C5868">
        <f>INDEX(NationalTeams!B:B,MATCH(B5868,NationalTeams!C:C,0))</f>
        <v>68</v>
      </c>
      <c r="D5868" t="s">
        <v>1251</v>
      </c>
      <c r="E5868">
        <f>INDEX(TeamSports!B:B,MATCH(D5868,TeamSports!C:C,0))</f>
        <v>36</v>
      </c>
      <c r="F5868">
        <f>INDEX(RanksTable!R:R,MATCH(B5868,RanksTable!B:B,0))</f>
        <v>7</v>
      </c>
      <c r="H5868" t="str">
        <f t="shared" si="91"/>
        <v>INSERT INTO "TeamRanks" (team_id,team_sport_id,team_rank) VALUES (68,36,7);</v>
      </c>
    </row>
    <row r="5869" spans="2:8" x14ac:dyDescent="0.25">
      <c r="B5869" t="s">
        <v>326</v>
      </c>
      <c r="C5869">
        <f>INDEX(NationalTeams!B:B,MATCH(B5869,NationalTeams!C:C,0))</f>
        <v>69</v>
      </c>
      <c r="D5869" t="s">
        <v>1251</v>
      </c>
      <c r="E5869">
        <f>INDEX(TeamSports!B:B,MATCH(D5869,TeamSports!C:C,0))</f>
        <v>36</v>
      </c>
      <c r="F5869">
        <f>INDEX(RanksTable!R:R,MATCH(B5869,RanksTable!B:B,0))</f>
        <v>7</v>
      </c>
      <c r="H5869" t="str">
        <f t="shared" si="91"/>
        <v>INSERT INTO "TeamRanks" (team_id,team_sport_id,team_rank) VALUES (69,36,7);</v>
      </c>
    </row>
    <row r="5870" spans="2:8" x14ac:dyDescent="0.25">
      <c r="B5870" t="s">
        <v>320</v>
      </c>
      <c r="C5870">
        <f>INDEX(NationalTeams!B:B,MATCH(B5870,NationalTeams!C:C,0))</f>
        <v>70</v>
      </c>
      <c r="D5870" t="s">
        <v>1251</v>
      </c>
      <c r="E5870">
        <f>INDEX(TeamSports!B:B,MATCH(D5870,TeamSports!C:C,0))</f>
        <v>36</v>
      </c>
      <c r="F5870">
        <f>INDEX(RanksTable!R:R,MATCH(B5870,RanksTable!B:B,0))</f>
        <v>7</v>
      </c>
      <c r="H5870" t="str">
        <f t="shared" si="91"/>
        <v>INSERT INTO "TeamRanks" (team_id,team_sport_id,team_rank) VALUES (70,36,7);</v>
      </c>
    </row>
    <row r="5871" spans="2:8" x14ac:dyDescent="0.25">
      <c r="B5871" t="s">
        <v>459</v>
      </c>
      <c r="C5871">
        <f>INDEX(NationalTeams!B:B,MATCH(B5871,NationalTeams!C:C,0))</f>
        <v>71</v>
      </c>
      <c r="D5871" t="s">
        <v>1251</v>
      </c>
      <c r="E5871">
        <f>INDEX(TeamSports!B:B,MATCH(D5871,TeamSports!C:C,0))</f>
        <v>36</v>
      </c>
      <c r="F5871">
        <f>INDEX(RanksTable!R:R,MATCH(B5871,RanksTable!B:B,0))</f>
        <v>4</v>
      </c>
      <c r="H5871" t="str">
        <f t="shared" si="91"/>
        <v>INSERT INTO "TeamRanks" (team_id,team_sport_id,team_rank) VALUES (71,36,4);</v>
      </c>
    </row>
    <row r="5872" spans="2:8" x14ac:dyDescent="0.25">
      <c r="B5872" t="s">
        <v>445</v>
      </c>
      <c r="C5872">
        <f>INDEX(NationalTeams!B:B,MATCH(B5872,NationalTeams!C:C,0))</f>
        <v>72</v>
      </c>
      <c r="D5872" t="s">
        <v>1251</v>
      </c>
      <c r="E5872">
        <f>INDEX(TeamSports!B:B,MATCH(D5872,TeamSports!C:C,0))</f>
        <v>36</v>
      </c>
      <c r="F5872">
        <f>INDEX(RanksTable!R:R,MATCH(B5872,RanksTable!B:B,0))</f>
        <v>7</v>
      </c>
      <c r="H5872" t="str">
        <f t="shared" si="91"/>
        <v>INSERT INTO "TeamRanks" (team_id,team_sport_id,team_rank) VALUES (72,36,7);</v>
      </c>
    </row>
    <row r="5873" spans="2:8" x14ac:dyDescent="0.25">
      <c r="B5873" t="s">
        <v>511</v>
      </c>
      <c r="C5873">
        <f>INDEX(NationalTeams!B:B,MATCH(B5873,NationalTeams!C:C,0))</f>
        <v>73</v>
      </c>
      <c r="D5873" t="s">
        <v>1251</v>
      </c>
      <c r="E5873">
        <f>INDEX(TeamSports!B:B,MATCH(D5873,TeamSports!C:C,0))</f>
        <v>36</v>
      </c>
      <c r="F5873">
        <f>INDEX(RanksTable!R:R,MATCH(B5873,RanksTable!B:B,0))</f>
        <v>4</v>
      </c>
      <c r="H5873" t="str">
        <f t="shared" si="91"/>
        <v>INSERT INTO "TeamRanks" (team_id,team_sport_id,team_rank) VALUES (73,36,4);</v>
      </c>
    </row>
    <row r="5874" spans="2:8" x14ac:dyDescent="0.25">
      <c r="B5874" t="s">
        <v>487</v>
      </c>
      <c r="C5874">
        <f>INDEX(NationalTeams!B:B,MATCH(B5874,NationalTeams!C:C,0))</f>
        <v>74</v>
      </c>
      <c r="D5874" t="s">
        <v>1251</v>
      </c>
      <c r="E5874">
        <f>INDEX(TeamSports!B:B,MATCH(D5874,TeamSports!C:C,0))</f>
        <v>36</v>
      </c>
      <c r="F5874">
        <f>INDEX(RanksTable!R:R,MATCH(B5874,RanksTable!B:B,0))</f>
        <v>1</v>
      </c>
      <c r="H5874" t="str">
        <f t="shared" si="91"/>
        <v>INSERT INTO "TeamRanks" (team_id,team_sport_id,team_rank) VALUES (74,36,1);</v>
      </c>
    </row>
    <row r="5875" spans="2:8" x14ac:dyDescent="0.25">
      <c r="B5875" t="s">
        <v>383</v>
      </c>
      <c r="C5875">
        <f>INDEX(NationalTeams!B:B,MATCH(B5875,NationalTeams!C:C,0))</f>
        <v>75</v>
      </c>
      <c r="D5875" t="s">
        <v>1251</v>
      </c>
      <c r="E5875">
        <f>INDEX(TeamSports!B:B,MATCH(D5875,TeamSports!C:C,0))</f>
        <v>36</v>
      </c>
      <c r="F5875">
        <f>INDEX(RanksTable!R:R,MATCH(B5875,RanksTable!B:B,0))</f>
        <v>7</v>
      </c>
      <c r="H5875" t="str">
        <f t="shared" si="91"/>
        <v>INSERT INTO "TeamRanks" (team_id,team_sport_id,team_rank) VALUES (75,36,7);</v>
      </c>
    </row>
    <row r="5876" spans="2:8" x14ac:dyDescent="0.25">
      <c r="B5876" t="s">
        <v>517</v>
      </c>
      <c r="C5876">
        <f>INDEX(NationalTeams!B:B,MATCH(B5876,NationalTeams!C:C,0))</f>
        <v>76</v>
      </c>
      <c r="D5876" t="s">
        <v>1251</v>
      </c>
      <c r="E5876">
        <f>INDEX(TeamSports!B:B,MATCH(D5876,TeamSports!C:C,0))</f>
        <v>36</v>
      </c>
      <c r="F5876">
        <f>INDEX(RanksTable!R:R,MATCH(B5876,RanksTable!B:B,0))</f>
        <v>2</v>
      </c>
      <c r="H5876" t="str">
        <f t="shared" si="91"/>
        <v>INSERT INTO "TeamRanks" (team_id,team_sport_id,team_rank) VALUES (76,36,2);</v>
      </c>
    </row>
    <row r="5877" spans="2:8" x14ac:dyDescent="0.25">
      <c r="B5877" t="s">
        <v>391</v>
      </c>
      <c r="C5877">
        <f>INDEX(NationalTeams!B:B,MATCH(B5877,NationalTeams!C:C,0))</f>
        <v>77</v>
      </c>
      <c r="D5877" t="s">
        <v>1251</v>
      </c>
      <c r="E5877">
        <f>INDEX(TeamSports!B:B,MATCH(D5877,TeamSports!C:C,0))</f>
        <v>36</v>
      </c>
      <c r="F5877">
        <f>INDEX(RanksTable!R:R,MATCH(B5877,RanksTable!B:B,0))</f>
        <v>7</v>
      </c>
      <c r="H5877" t="str">
        <f t="shared" si="91"/>
        <v>INSERT INTO "TeamRanks" (team_id,team_sport_id,team_rank) VALUES (77,36,7);</v>
      </c>
    </row>
    <row r="5878" spans="2:8" x14ac:dyDescent="0.25">
      <c r="B5878" t="s">
        <v>524</v>
      </c>
      <c r="C5878">
        <f>INDEX(NationalTeams!B:B,MATCH(B5878,NationalTeams!C:C,0))</f>
        <v>78</v>
      </c>
      <c r="D5878" t="s">
        <v>1251</v>
      </c>
      <c r="E5878">
        <f>INDEX(TeamSports!B:B,MATCH(D5878,TeamSports!C:C,0))</f>
        <v>36</v>
      </c>
      <c r="F5878">
        <f>INDEX(RanksTable!R:R,MATCH(B5878,RanksTable!B:B,0))</f>
        <v>7</v>
      </c>
      <c r="H5878" t="str">
        <f t="shared" si="91"/>
        <v>INSERT INTO "TeamRanks" (team_id,team_sport_id,team_rank) VALUES (78,36,7);</v>
      </c>
    </row>
    <row r="5879" spans="2:8" x14ac:dyDescent="0.25">
      <c r="B5879" t="s">
        <v>325</v>
      </c>
      <c r="C5879">
        <f>INDEX(NationalTeams!B:B,MATCH(B5879,NationalTeams!C:C,0))</f>
        <v>79</v>
      </c>
      <c r="D5879" t="s">
        <v>1251</v>
      </c>
      <c r="E5879">
        <f>INDEX(TeamSports!B:B,MATCH(D5879,TeamSports!C:C,0))</f>
        <v>36</v>
      </c>
      <c r="F5879">
        <f>INDEX(RanksTable!R:R,MATCH(B5879,RanksTable!B:B,0))</f>
        <v>3</v>
      </c>
      <c r="H5879" t="str">
        <f t="shared" si="91"/>
        <v>INSERT INTO "TeamRanks" (team_id,team_sport_id,team_rank) VALUES (79,36,3);</v>
      </c>
    </row>
    <row r="5880" spans="2:8" x14ac:dyDescent="0.25">
      <c r="B5880" t="s">
        <v>536</v>
      </c>
      <c r="C5880">
        <f>INDEX(NationalTeams!B:B,MATCH(B5880,NationalTeams!C:C,0))</f>
        <v>80</v>
      </c>
      <c r="D5880" t="s">
        <v>1251</v>
      </c>
      <c r="E5880">
        <f>INDEX(TeamSports!B:B,MATCH(D5880,TeamSports!C:C,0))</f>
        <v>36</v>
      </c>
      <c r="F5880">
        <f>INDEX(RanksTable!R:R,MATCH(B5880,RanksTable!B:B,0))</f>
        <v>4</v>
      </c>
      <c r="H5880" t="str">
        <f t="shared" si="91"/>
        <v>INSERT INTO "TeamRanks" (team_id,team_sport_id,team_rank) VALUES (80,36,4);</v>
      </c>
    </row>
    <row r="5881" spans="2:8" x14ac:dyDescent="0.25">
      <c r="B5881" t="s">
        <v>405</v>
      </c>
      <c r="C5881">
        <f>INDEX(NationalTeams!B:B,MATCH(B5881,NationalTeams!C:C,0))</f>
        <v>81</v>
      </c>
      <c r="D5881" t="s">
        <v>1251</v>
      </c>
      <c r="E5881">
        <f>INDEX(TeamSports!B:B,MATCH(D5881,TeamSports!C:C,0))</f>
        <v>36</v>
      </c>
      <c r="F5881">
        <f>INDEX(RanksTable!R:R,MATCH(B5881,RanksTable!B:B,0))</f>
        <v>7</v>
      </c>
      <c r="H5881" t="str">
        <f t="shared" si="91"/>
        <v>INSERT INTO "TeamRanks" (team_id,team_sport_id,team_rank) VALUES (81,36,7);</v>
      </c>
    </row>
    <row r="5882" spans="2:8" x14ac:dyDescent="0.25">
      <c r="B5882" t="s">
        <v>508</v>
      </c>
      <c r="C5882">
        <f>INDEX(NationalTeams!B:B,MATCH(B5882,NationalTeams!C:C,0))</f>
        <v>82</v>
      </c>
      <c r="D5882" t="s">
        <v>1251</v>
      </c>
      <c r="E5882">
        <f>INDEX(TeamSports!B:B,MATCH(D5882,TeamSports!C:C,0))</f>
        <v>36</v>
      </c>
      <c r="F5882">
        <f>INDEX(RanksTable!R:R,MATCH(B5882,RanksTable!B:B,0))</f>
        <v>7</v>
      </c>
      <c r="H5882" t="str">
        <f t="shared" si="91"/>
        <v>INSERT INTO "TeamRanks" (team_id,team_sport_id,team_rank) VALUES (82,36,7);</v>
      </c>
    </row>
    <row r="5883" spans="2:8" x14ac:dyDescent="0.25">
      <c r="B5883" t="s">
        <v>477</v>
      </c>
      <c r="C5883">
        <f>INDEX(NationalTeams!B:B,MATCH(B5883,NationalTeams!C:C,0))</f>
        <v>83</v>
      </c>
      <c r="D5883" t="s">
        <v>1251</v>
      </c>
      <c r="E5883">
        <f>INDEX(TeamSports!B:B,MATCH(D5883,TeamSports!C:C,0))</f>
        <v>36</v>
      </c>
      <c r="F5883">
        <f>INDEX(RanksTable!R:R,MATCH(B5883,RanksTable!B:B,0))</f>
        <v>7</v>
      </c>
      <c r="H5883" t="str">
        <f t="shared" si="91"/>
        <v>INSERT INTO "TeamRanks" (team_id,team_sport_id,team_rank) VALUES (83,36,7);</v>
      </c>
    </row>
    <row r="5884" spans="2:8" x14ac:dyDescent="0.25">
      <c r="B5884" t="s">
        <v>396</v>
      </c>
      <c r="C5884">
        <f>INDEX(NationalTeams!B:B,MATCH(B5884,NationalTeams!C:C,0))</f>
        <v>84</v>
      </c>
      <c r="D5884" t="s">
        <v>1251</v>
      </c>
      <c r="E5884">
        <f>INDEX(TeamSports!B:B,MATCH(D5884,TeamSports!C:C,0))</f>
        <v>36</v>
      </c>
      <c r="F5884">
        <f>INDEX(RanksTable!R:R,MATCH(B5884,RanksTable!B:B,0))</f>
        <v>4</v>
      </c>
      <c r="H5884" t="str">
        <f t="shared" si="91"/>
        <v>INSERT INTO "TeamRanks" (team_id,team_sport_id,team_rank) VALUES (84,36,4);</v>
      </c>
    </row>
    <row r="5885" spans="2:8" x14ac:dyDescent="0.25">
      <c r="B5885" t="s">
        <v>382</v>
      </c>
      <c r="C5885">
        <f>INDEX(NationalTeams!B:B,MATCH(B5885,NationalTeams!C:C,0))</f>
        <v>85</v>
      </c>
      <c r="D5885" t="s">
        <v>1251</v>
      </c>
      <c r="E5885">
        <f>INDEX(TeamSports!B:B,MATCH(D5885,TeamSports!C:C,0))</f>
        <v>36</v>
      </c>
      <c r="F5885">
        <f>INDEX(RanksTable!R:R,MATCH(B5885,RanksTable!B:B,0))</f>
        <v>7</v>
      </c>
      <c r="H5885" t="str">
        <f t="shared" si="91"/>
        <v>INSERT INTO "TeamRanks" (team_id,team_sport_id,team_rank) VALUES (85,36,7);</v>
      </c>
    </row>
    <row r="5886" spans="2:8" x14ac:dyDescent="0.25">
      <c r="B5886" t="s">
        <v>338</v>
      </c>
      <c r="C5886">
        <f>INDEX(NationalTeams!B:B,MATCH(B5886,NationalTeams!C:C,0))</f>
        <v>86</v>
      </c>
      <c r="D5886" t="s">
        <v>1251</v>
      </c>
      <c r="E5886">
        <f>INDEX(TeamSports!B:B,MATCH(D5886,TeamSports!C:C,0))</f>
        <v>36</v>
      </c>
      <c r="F5886">
        <f>INDEX(RanksTable!R:R,MATCH(B5886,RanksTable!B:B,0))</f>
        <v>7</v>
      </c>
      <c r="H5886" t="str">
        <f t="shared" si="91"/>
        <v>INSERT INTO "TeamRanks" (team_id,team_sport_id,team_rank) VALUES (86,36,7);</v>
      </c>
    </row>
    <row r="5887" spans="2:8" x14ac:dyDescent="0.25">
      <c r="B5887" t="s">
        <v>392</v>
      </c>
      <c r="C5887">
        <f>INDEX(NationalTeams!B:B,MATCH(B5887,NationalTeams!C:C,0))</f>
        <v>87</v>
      </c>
      <c r="D5887" t="s">
        <v>1251</v>
      </c>
      <c r="E5887">
        <f>INDEX(TeamSports!B:B,MATCH(D5887,TeamSports!C:C,0))</f>
        <v>36</v>
      </c>
      <c r="F5887">
        <f>INDEX(RanksTable!R:R,MATCH(B5887,RanksTable!B:B,0))</f>
        <v>7</v>
      </c>
      <c r="H5887" t="str">
        <f t="shared" si="91"/>
        <v>INSERT INTO "TeamRanks" (team_id,team_sport_id,team_rank) VALUES (87,36,7);</v>
      </c>
    </row>
    <row r="5888" spans="2:8" x14ac:dyDescent="0.25">
      <c r="B5888" t="s">
        <v>335</v>
      </c>
      <c r="C5888">
        <f>INDEX(NationalTeams!B:B,MATCH(B5888,NationalTeams!C:C,0))</f>
        <v>88</v>
      </c>
      <c r="D5888" t="s">
        <v>1251</v>
      </c>
      <c r="E5888">
        <f>INDEX(TeamSports!B:B,MATCH(D5888,TeamSports!C:C,0))</f>
        <v>36</v>
      </c>
      <c r="F5888">
        <f>INDEX(RanksTable!R:R,MATCH(B5888,RanksTable!B:B,0))</f>
        <v>6</v>
      </c>
      <c r="H5888" t="str">
        <f t="shared" si="91"/>
        <v>INSERT INTO "TeamRanks" (team_id,team_sport_id,team_rank) VALUES (88,36,6);</v>
      </c>
    </row>
    <row r="5889" spans="2:8" x14ac:dyDescent="0.25">
      <c r="B5889" t="s">
        <v>333</v>
      </c>
      <c r="C5889">
        <f>INDEX(NationalTeams!B:B,MATCH(B5889,NationalTeams!C:C,0))</f>
        <v>89</v>
      </c>
      <c r="D5889" t="s">
        <v>1251</v>
      </c>
      <c r="E5889">
        <f>INDEX(TeamSports!B:B,MATCH(D5889,TeamSports!C:C,0))</f>
        <v>36</v>
      </c>
      <c r="F5889">
        <f>INDEX(RanksTable!R:R,MATCH(B5889,RanksTable!B:B,0))</f>
        <v>7</v>
      </c>
      <c r="H5889" t="str">
        <f t="shared" si="91"/>
        <v>INSERT INTO "TeamRanks" (team_id,team_sport_id,team_rank) VALUES (89,36,7);</v>
      </c>
    </row>
    <row r="5890" spans="2:8" x14ac:dyDescent="0.25">
      <c r="B5890" t="s">
        <v>397</v>
      </c>
      <c r="C5890">
        <f>INDEX(NationalTeams!B:B,MATCH(B5890,NationalTeams!C:C,0))</f>
        <v>90</v>
      </c>
      <c r="D5890" t="s">
        <v>1251</v>
      </c>
      <c r="E5890">
        <f>INDEX(TeamSports!B:B,MATCH(D5890,TeamSports!C:C,0))</f>
        <v>36</v>
      </c>
      <c r="F5890">
        <f>INDEX(RanksTable!R:R,MATCH(B5890,RanksTable!B:B,0))</f>
        <v>7</v>
      </c>
      <c r="H5890" t="str">
        <f t="shared" si="91"/>
        <v>INSERT INTO "TeamRanks" (team_id,team_sport_id,team_rank) VALUES (90,36,7);</v>
      </c>
    </row>
    <row r="5891" spans="2:8" x14ac:dyDescent="0.25">
      <c r="B5891" t="s">
        <v>469</v>
      </c>
      <c r="C5891">
        <f>INDEX(NationalTeams!B:B,MATCH(B5891,NationalTeams!C:C,0))</f>
        <v>91</v>
      </c>
      <c r="D5891" t="s">
        <v>1251</v>
      </c>
      <c r="E5891">
        <f>INDEX(TeamSports!B:B,MATCH(D5891,TeamSports!C:C,0))</f>
        <v>36</v>
      </c>
      <c r="F5891">
        <f>INDEX(RanksTable!R:R,MATCH(B5891,RanksTable!B:B,0))</f>
        <v>4</v>
      </c>
      <c r="H5891" t="str">
        <f t="shared" si="91"/>
        <v>INSERT INTO "TeamRanks" (team_id,team_sport_id,team_rank) VALUES (91,36,4);</v>
      </c>
    </row>
    <row r="5892" spans="2:8" x14ac:dyDescent="0.25">
      <c r="B5892" t="s">
        <v>512</v>
      </c>
      <c r="C5892">
        <f>INDEX(NationalTeams!B:B,MATCH(B5892,NationalTeams!C:C,0))</f>
        <v>92</v>
      </c>
      <c r="D5892" t="s">
        <v>1251</v>
      </c>
      <c r="E5892">
        <f>INDEX(TeamSports!B:B,MATCH(D5892,TeamSports!C:C,0))</f>
        <v>36</v>
      </c>
      <c r="F5892">
        <f>INDEX(RanksTable!R:R,MATCH(B5892,RanksTable!B:B,0))</f>
        <v>6</v>
      </c>
      <c r="H5892" t="str">
        <f t="shared" ref="H5892:H5955" si="92">_xlfn.CONCAT($H$1,$L$1,$C$1,$L$1," ",$J$1,$C$2,$N$1,$E$2,$N$1,$F$2,$K$1,$I$1,$J$1,C5892,$N$1,E5892,$N$1,F5892,$K$1,$O$1)</f>
        <v>INSERT INTO "TeamRanks" (team_id,team_sport_id,team_rank) VALUES (92,36,6);</v>
      </c>
    </row>
    <row r="5893" spans="2:8" x14ac:dyDescent="0.25">
      <c r="B5893" t="s">
        <v>458</v>
      </c>
      <c r="C5893">
        <f>INDEX(NationalTeams!B:B,MATCH(B5893,NationalTeams!C:C,0))</f>
        <v>93</v>
      </c>
      <c r="D5893" t="s">
        <v>1251</v>
      </c>
      <c r="E5893">
        <f>INDEX(TeamSports!B:B,MATCH(D5893,TeamSports!C:C,0))</f>
        <v>36</v>
      </c>
      <c r="F5893">
        <f>INDEX(RanksTable!R:R,MATCH(B5893,RanksTable!B:B,0))</f>
        <v>1</v>
      </c>
      <c r="H5893" t="str">
        <f t="shared" si="92"/>
        <v>INSERT INTO "TeamRanks" (team_id,team_sport_id,team_rank) VALUES (93,36,1);</v>
      </c>
    </row>
    <row r="5894" spans="2:8" x14ac:dyDescent="0.25">
      <c r="B5894" t="s">
        <v>444</v>
      </c>
      <c r="C5894">
        <f>INDEX(NationalTeams!B:B,MATCH(B5894,NationalTeams!C:C,0))</f>
        <v>94</v>
      </c>
      <c r="D5894" t="s">
        <v>1251</v>
      </c>
      <c r="E5894">
        <f>INDEX(TeamSports!B:B,MATCH(D5894,TeamSports!C:C,0))</f>
        <v>36</v>
      </c>
      <c r="F5894">
        <f>INDEX(RanksTable!R:R,MATCH(B5894,RanksTable!B:B,0))</f>
        <v>5</v>
      </c>
      <c r="H5894" t="str">
        <f t="shared" si="92"/>
        <v>INSERT INTO "TeamRanks" (team_id,team_sport_id,team_rank) VALUES (94,36,5);</v>
      </c>
    </row>
    <row r="5895" spans="2:8" x14ac:dyDescent="0.25">
      <c r="B5895" t="s">
        <v>493</v>
      </c>
      <c r="C5895">
        <f>INDEX(NationalTeams!B:B,MATCH(B5895,NationalTeams!C:C,0))</f>
        <v>95</v>
      </c>
      <c r="D5895" t="s">
        <v>1251</v>
      </c>
      <c r="E5895">
        <f>INDEX(TeamSports!B:B,MATCH(D5895,TeamSports!C:C,0))</f>
        <v>36</v>
      </c>
      <c r="F5895">
        <f>INDEX(RanksTable!R:R,MATCH(B5895,RanksTable!B:B,0))</f>
        <v>1</v>
      </c>
      <c r="H5895" t="str">
        <f t="shared" si="92"/>
        <v>INSERT INTO "TeamRanks" (team_id,team_sport_id,team_rank) VALUES (95,36,1);</v>
      </c>
    </row>
    <row r="5896" spans="2:8" x14ac:dyDescent="0.25">
      <c r="B5896" t="s">
        <v>431</v>
      </c>
      <c r="C5896">
        <f>INDEX(NationalTeams!B:B,MATCH(B5896,NationalTeams!C:C,0))</f>
        <v>96</v>
      </c>
      <c r="D5896" t="s">
        <v>1251</v>
      </c>
      <c r="E5896">
        <f>INDEX(TeamSports!B:B,MATCH(D5896,TeamSports!C:C,0))</f>
        <v>36</v>
      </c>
      <c r="F5896">
        <f>INDEX(RanksTable!R:R,MATCH(B5896,RanksTable!B:B,0))</f>
        <v>7</v>
      </c>
      <c r="H5896" t="str">
        <f t="shared" si="92"/>
        <v>INSERT INTO "TeamRanks" (team_id,team_sport_id,team_rank) VALUES (96,36,7);</v>
      </c>
    </row>
    <row r="5897" spans="2:8" x14ac:dyDescent="0.25">
      <c r="B5897" t="s">
        <v>427</v>
      </c>
      <c r="C5897">
        <f>INDEX(NationalTeams!B:B,MATCH(B5897,NationalTeams!C:C,0))</f>
        <v>97</v>
      </c>
      <c r="D5897" t="s">
        <v>1251</v>
      </c>
      <c r="E5897">
        <f>INDEX(TeamSports!B:B,MATCH(D5897,TeamSports!C:C,0))</f>
        <v>36</v>
      </c>
      <c r="F5897">
        <f>INDEX(RanksTable!R:R,MATCH(B5897,RanksTable!B:B,0))</f>
        <v>7</v>
      </c>
      <c r="H5897" t="str">
        <f t="shared" si="92"/>
        <v>INSERT INTO "TeamRanks" (team_id,team_sport_id,team_rank) VALUES (97,36,7);</v>
      </c>
    </row>
    <row r="5898" spans="2:8" x14ac:dyDescent="0.25">
      <c r="B5898" t="s">
        <v>513</v>
      </c>
      <c r="C5898">
        <f>INDEX(NationalTeams!B:B,MATCH(B5898,NationalTeams!C:C,0))</f>
        <v>98</v>
      </c>
      <c r="D5898" t="s">
        <v>1251</v>
      </c>
      <c r="E5898">
        <f>INDEX(TeamSports!B:B,MATCH(D5898,TeamSports!C:C,0))</f>
        <v>36</v>
      </c>
      <c r="F5898">
        <f>INDEX(RanksTable!R:R,MATCH(B5898,RanksTable!B:B,0))</f>
        <v>2</v>
      </c>
      <c r="H5898" t="str">
        <f t="shared" si="92"/>
        <v>INSERT INTO "TeamRanks" (team_id,team_sport_id,team_rank) VALUES (98,36,2);</v>
      </c>
    </row>
    <row r="5899" spans="2:8" x14ac:dyDescent="0.25">
      <c r="B5899" t="s">
        <v>503</v>
      </c>
      <c r="C5899">
        <f>INDEX(NationalTeams!B:B,MATCH(B5899,NationalTeams!C:C,0))</f>
        <v>99</v>
      </c>
      <c r="D5899" t="s">
        <v>1251</v>
      </c>
      <c r="E5899">
        <f>INDEX(TeamSports!B:B,MATCH(D5899,TeamSports!C:C,0))</f>
        <v>36</v>
      </c>
      <c r="F5899">
        <f>INDEX(RanksTable!R:R,MATCH(B5899,RanksTable!B:B,0))</f>
        <v>7</v>
      </c>
      <c r="H5899" t="str">
        <f t="shared" si="92"/>
        <v>INSERT INTO "TeamRanks" (team_id,team_sport_id,team_rank) VALUES (99,36,7);</v>
      </c>
    </row>
    <row r="5900" spans="2:8" x14ac:dyDescent="0.25">
      <c r="B5900" t="s">
        <v>519</v>
      </c>
      <c r="C5900">
        <f>INDEX(NationalTeams!B:B,MATCH(B5900,NationalTeams!C:C,0))</f>
        <v>100</v>
      </c>
      <c r="D5900" t="s">
        <v>1251</v>
      </c>
      <c r="E5900">
        <f>INDEX(TeamSports!B:B,MATCH(D5900,TeamSports!C:C,0))</f>
        <v>36</v>
      </c>
      <c r="F5900">
        <f>INDEX(RanksTable!R:R,MATCH(B5900,RanksTable!B:B,0))</f>
        <v>7</v>
      </c>
      <c r="H5900" t="str">
        <f t="shared" si="92"/>
        <v>INSERT INTO "TeamRanks" (team_id,team_sport_id,team_rank) VALUES (100,36,7);</v>
      </c>
    </row>
    <row r="5901" spans="2:8" x14ac:dyDescent="0.25">
      <c r="B5901" t="s">
        <v>410</v>
      </c>
      <c r="C5901">
        <f>INDEX(NationalTeams!B:B,MATCH(B5901,NationalTeams!C:C,0))</f>
        <v>101</v>
      </c>
      <c r="D5901" t="s">
        <v>1251</v>
      </c>
      <c r="E5901">
        <f>INDEX(TeamSports!B:B,MATCH(D5901,TeamSports!C:C,0))</f>
        <v>36</v>
      </c>
      <c r="F5901">
        <f>INDEX(RanksTable!R:R,MATCH(B5901,RanksTable!B:B,0))</f>
        <v>7</v>
      </c>
      <c r="H5901" t="str">
        <f t="shared" si="92"/>
        <v>INSERT INTO "TeamRanks" (team_id,team_sport_id,team_rank) VALUES (101,36,7);</v>
      </c>
    </row>
    <row r="5902" spans="2:8" x14ac:dyDescent="0.25">
      <c r="B5902" t="s">
        <v>486</v>
      </c>
      <c r="C5902">
        <f>INDEX(NationalTeams!B:B,MATCH(B5902,NationalTeams!C:C,0))</f>
        <v>102</v>
      </c>
      <c r="D5902" t="s">
        <v>1251</v>
      </c>
      <c r="E5902">
        <f>INDEX(TeamSports!B:B,MATCH(D5902,TeamSports!C:C,0))</f>
        <v>36</v>
      </c>
      <c r="F5902">
        <f>INDEX(RanksTable!R:R,MATCH(B5902,RanksTable!B:B,0))</f>
        <v>7</v>
      </c>
      <c r="H5902" t="str">
        <f t="shared" si="92"/>
        <v>INSERT INTO "TeamRanks" (team_id,team_sport_id,team_rank) VALUES (102,36,7);</v>
      </c>
    </row>
    <row r="5903" spans="2:8" x14ac:dyDescent="0.25">
      <c r="B5903" t="s">
        <v>526</v>
      </c>
      <c r="C5903">
        <f>INDEX(NationalTeams!B:B,MATCH(B5903,NationalTeams!C:C,0))</f>
        <v>103</v>
      </c>
      <c r="D5903" t="s">
        <v>1251</v>
      </c>
      <c r="E5903">
        <f>INDEX(TeamSports!B:B,MATCH(D5903,TeamSports!C:C,0))</f>
        <v>36</v>
      </c>
      <c r="F5903">
        <f>INDEX(RanksTable!R:R,MATCH(B5903,RanksTable!B:B,0))</f>
        <v>7</v>
      </c>
      <c r="H5903" t="str">
        <f t="shared" si="92"/>
        <v>INSERT INTO "TeamRanks" (team_id,team_sport_id,team_rank) VALUES (103,36,7);</v>
      </c>
    </row>
    <row r="5904" spans="2:8" x14ac:dyDescent="0.25">
      <c r="B5904" t="s">
        <v>470</v>
      </c>
      <c r="C5904">
        <f>INDEX(NationalTeams!B:B,MATCH(B5904,NationalTeams!C:C,0))</f>
        <v>104</v>
      </c>
      <c r="D5904" t="s">
        <v>1251</v>
      </c>
      <c r="E5904">
        <f>INDEX(TeamSports!B:B,MATCH(D5904,TeamSports!C:C,0))</f>
        <v>36</v>
      </c>
      <c r="F5904">
        <f>INDEX(RanksTable!R:R,MATCH(B5904,RanksTable!B:B,0))</f>
        <v>7</v>
      </c>
      <c r="H5904" t="str">
        <f t="shared" si="92"/>
        <v>INSERT INTO "TeamRanks" (team_id,team_sport_id,team_rank) VALUES (104,36,7);</v>
      </c>
    </row>
    <row r="5905" spans="2:8" x14ac:dyDescent="0.25">
      <c r="B5905" t="s">
        <v>461</v>
      </c>
      <c r="C5905">
        <f>INDEX(NationalTeams!B:B,MATCH(B5905,NationalTeams!C:C,0))</f>
        <v>105</v>
      </c>
      <c r="D5905" t="s">
        <v>1251</v>
      </c>
      <c r="E5905">
        <f>INDEX(TeamSports!B:B,MATCH(D5905,TeamSports!C:C,0))</f>
        <v>36</v>
      </c>
      <c r="F5905">
        <f>INDEX(RanksTable!R:R,MATCH(B5905,RanksTable!B:B,0))</f>
        <v>4</v>
      </c>
      <c r="H5905" t="str">
        <f t="shared" si="92"/>
        <v>INSERT INTO "TeamRanks" (team_id,team_sport_id,team_rank) VALUES (105,36,4);</v>
      </c>
    </row>
    <row r="5906" spans="2:8" x14ac:dyDescent="0.25">
      <c r="B5906" t="s">
        <v>418</v>
      </c>
      <c r="C5906">
        <f>INDEX(NationalTeams!B:B,MATCH(B5906,NationalTeams!C:C,0))</f>
        <v>106</v>
      </c>
      <c r="D5906" t="s">
        <v>1251</v>
      </c>
      <c r="E5906">
        <f>INDEX(TeamSports!B:B,MATCH(D5906,TeamSports!C:C,0))</f>
        <v>36</v>
      </c>
      <c r="F5906">
        <f>INDEX(RanksTable!R:R,MATCH(B5906,RanksTable!B:B,0))</f>
        <v>7</v>
      </c>
      <c r="H5906" t="str">
        <f t="shared" si="92"/>
        <v>INSERT INTO "TeamRanks" (team_id,team_sport_id,team_rank) VALUES (106,36,7);</v>
      </c>
    </row>
    <row r="5907" spans="2:8" x14ac:dyDescent="0.25">
      <c r="B5907" t="s">
        <v>417</v>
      </c>
      <c r="C5907">
        <f>INDEX(NationalTeams!B:B,MATCH(B5907,NationalTeams!C:C,0))</f>
        <v>107</v>
      </c>
      <c r="D5907" t="s">
        <v>1251</v>
      </c>
      <c r="E5907">
        <f>INDEX(TeamSports!B:B,MATCH(D5907,TeamSports!C:C,0))</f>
        <v>36</v>
      </c>
      <c r="F5907">
        <f>INDEX(RanksTable!R:R,MATCH(B5907,RanksTable!B:B,0))</f>
        <v>7</v>
      </c>
      <c r="H5907" t="str">
        <f t="shared" si="92"/>
        <v>INSERT INTO "TeamRanks" (team_id,team_sport_id,team_rank) VALUES (107,36,7);</v>
      </c>
    </row>
    <row r="5908" spans="2:8" x14ac:dyDescent="0.25">
      <c r="B5908" t="s">
        <v>421</v>
      </c>
      <c r="C5908">
        <f>INDEX(NationalTeams!B:B,MATCH(B5908,NationalTeams!C:C,0))</f>
        <v>108</v>
      </c>
      <c r="D5908" t="s">
        <v>1251</v>
      </c>
      <c r="E5908">
        <f>INDEX(TeamSports!B:B,MATCH(D5908,TeamSports!C:C,0))</f>
        <v>36</v>
      </c>
      <c r="F5908">
        <f>INDEX(RanksTable!R:R,MATCH(B5908,RanksTable!B:B,0))</f>
        <v>7</v>
      </c>
      <c r="H5908" t="str">
        <f t="shared" si="92"/>
        <v>INSERT INTO "TeamRanks" (team_id,team_sport_id,team_rank) VALUES (108,36,7);</v>
      </c>
    </row>
    <row r="5909" spans="2:8" x14ac:dyDescent="0.25">
      <c r="B5909" t="s">
        <v>530</v>
      </c>
      <c r="C5909">
        <f>INDEX(NationalTeams!B:B,MATCH(B5909,NationalTeams!C:C,0))</f>
        <v>109</v>
      </c>
      <c r="D5909" t="s">
        <v>1251</v>
      </c>
      <c r="E5909">
        <f>INDEX(TeamSports!B:B,MATCH(D5909,TeamSports!C:C,0))</f>
        <v>36</v>
      </c>
      <c r="F5909">
        <f>INDEX(RanksTable!R:R,MATCH(B5909,RanksTable!B:B,0))</f>
        <v>7</v>
      </c>
      <c r="H5909" t="str">
        <f t="shared" si="92"/>
        <v>INSERT INTO "TeamRanks" (team_id,team_sport_id,team_rank) VALUES (109,36,7);</v>
      </c>
    </row>
    <row r="5910" spans="2:8" x14ac:dyDescent="0.25">
      <c r="B5910" t="s">
        <v>488</v>
      </c>
      <c r="C5910">
        <f>INDEX(NationalTeams!B:B,MATCH(B5910,NationalTeams!C:C,0))</f>
        <v>110</v>
      </c>
      <c r="D5910" t="s">
        <v>1251</v>
      </c>
      <c r="E5910">
        <f>INDEX(TeamSports!B:B,MATCH(D5910,TeamSports!C:C,0))</f>
        <v>36</v>
      </c>
      <c r="F5910">
        <f>INDEX(RanksTable!R:R,MATCH(B5910,RanksTable!B:B,0))</f>
        <v>3</v>
      </c>
      <c r="H5910" t="str">
        <f t="shared" si="92"/>
        <v>INSERT INTO "TeamRanks" (team_id,team_sport_id,team_rank) VALUES (110,36,3);</v>
      </c>
    </row>
    <row r="5911" spans="2:8" x14ac:dyDescent="0.25">
      <c r="B5911" t="s">
        <v>352</v>
      </c>
      <c r="C5911">
        <f>INDEX(NationalTeams!B:B,MATCH(B5911,NationalTeams!C:C,0))</f>
        <v>111</v>
      </c>
      <c r="D5911" t="s">
        <v>1251</v>
      </c>
      <c r="E5911">
        <f>INDEX(TeamSports!B:B,MATCH(D5911,TeamSports!C:C,0))</f>
        <v>36</v>
      </c>
      <c r="F5911">
        <f>INDEX(RanksTable!R:R,MATCH(B5911,RanksTable!B:B,0))</f>
        <v>5</v>
      </c>
      <c r="H5911" t="str">
        <f t="shared" si="92"/>
        <v>INSERT INTO "TeamRanks" (team_id,team_sport_id,team_rank) VALUES (111,36,5);</v>
      </c>
    </row>
    <row r="5912" spans="2:8" x14ac:dyDescent="0.25">
      <c r="B5912" t="s">
        <v>422</v>
      </c>
      <c r="C5912">
        <f>INDEX(NationalTeams!B:B,MATCH(B5912,NationalTeams!C:C,0))</f>
        <v>112</v>
      </c>
      <c r="D5912" t="s">
        <v>1251</v>
      </c>
      <c r="E5912">
        <f>INDEX(TeamSports!B:B,MATCH(D5912,TeamSports!C:C,0))</f>
        <v>36</v>
      </c>
      <c r="F5912">
        <f>INDEX(RanksTable!R:R,MATCH(B5912,RanksTable!B:B,0))</f>
        <v>2</v>
      </c>
      <c r="H5912" t="str">
        <f t="shared" si="92"/>
        <v>INSERT INTO "TeamRanks" (team_id,team_sport_id,team_rank) VALUES (112,36,2);</v>
      </c>
    </row>
    <row r="5913" spans="2:8" x14ac:dyDescent="0.25">
      <c r="B5913" t="s">
        <v>451</v>
      </c>
      <c r="C5913">
        <f>INDEX(NationalTeams!B:B,MATCH(B5913,NationalTeams!C:C,0))</f>
        <v>113</v>
      </c>
      <c r="D5913" t="s">
        <v>1251</v>
      </c>
      <c r="E5913">
        <f>INDEX(TeamSports!B:B,MATCH(D5913,TeamSports!C:C,0))</f>
        <v>36</v>
      </c>
      <c r="F5913">
        <f>INDEX(RanksTable!R:R,MATCH(B5913,RanksTable!B:B,0))</f>
        <v>7</v>
      </c>
      <c r="H5913" t="str">
        <f t="shared" si="92"/>
        <v>INSERT INTO "TeamRanks" (team_id,team_sport_id,team_rank) VALUES (113,36,7);</v>
      </c>
    </row>
    <row r="5914" spans="2:8" x14ac:dyDescent="0.25">
      <c r="B5914" t="s">
        <v>430</v>
      </c>
      <c r="C5914">
        <f>INDEX(NationalTeams!B:B,MATCH(B5914,NationalTeams!C:C,0))</f>
        <v>114</v>
      </c>
      <c r="D5914" t="s">
        <v>1251</v>
      </c>
      <c r="E5914">
        <f>INDEX(TeamSports!B:B,MATCH(D5914,TeamSports!C:C,0))</f>
        <v>36</v>
      </c>
      <c r="F5914">
        <f>INDEX(RanksTable!R:R,MATCH(B5914,RanksTable!B:B,0))</f>
        <v>5</v>
      </c>
      <c r="H5914" t="str">
        <f t="shared" si="92"/>
        <v>INSERT INTO "TeamRanks" (team_id,team_sport_id,team_rank) VALUES (114,36,5);</v>
      </c>
    </row>
    <row r="5915" spans="2:8" x14ac:dyDescent="0.25">
      <c r="B5915" t="s">
        <v>381</v>
      </c>
      <c r="C5915">
        <f>INDEX(NationalTeams!B:B,MATCH(B5915,NationalTeams!C:C,0))</f>
        <v>115</v>
      </c>
      <c r="D5915" t="s">
        <v>1251</v>
      </c>
      <c r="E5915">
        <f>INDEX(TeamSports!B:B,MATCH(D5915,TeamSports!C:C,0))</f>
        <v>36</v>
      </c>
      <c r="F5915">
        <f>INDEX(RanksTable!R:R,MATCH(B5915,RanksTable!B:B,0))</f>
        <v>5</v>
      </c>
      <c r="H5915" t="str">
        <f t="shared" si="92"/>
        <v>INSERT INTO "TeamRanks" (team_id,team_sport_id,team_rank) VALUES (115,36,5);</v>
      </c>
    </row>
    <row r="5916" spans="2:8" x14ac:dyDescent="0.25">
      <c r="B5916" t="s">
        <v>434</v>
      </c>
      <c r="C5916">
        <f>INDEX(NationalTeams!B:B,MATCH(B5916,NationalTeams!C:C,0))</f>
        <v>116</v>
      </c>
      <c r="D5916" t="s">
        <v>1251</v>
      </c>
      <c r="E5916">
        <f>INDEX(TeamSports!B:B,MATCH(D5916,TeamSports!C:C,0))</f>
        <v>36</v>
      </c>
      <c r="F5916">
        <f>INDEX(RanksTable!R:R,MATCH(B5916,RanksTable!B:B,0))</f>
        <v>6</v>
      </c>
      <c r="H5916" t="str">
        <f t="shared" si="92"/>
        <v>INSERT INTO "TeamRanks" (team_id,team_sport_id,team_rank) VALUES (116,36,6);</v>
      </c>
    </row>
    <row r="5917" spans="2:8" x14ac:dyDescent="0.25">
      <c r="B5917" t="s">
        <v>475</v>
      </c>
      <c r="C5917">
        <f>INDEX(NationalTeams!B:B,MATCH(B5917,NationalTeams!C:C,0))</f>
        <v>117</v>
      </c>
      <c r="D5917" t="s">
        <v>1251</v>
      </c>
      <c r="E5917">
        <f>INDEX(TeamSports!B:B,MATCH(D5917,TeamSports!C:C,0))</f>
        <v>36</v>
      </c>
      <c r="F5917">
        <f>INDEX(RanksTable!R:R,MATCH(B5917,RanksTable!B:B,0))</f>
        <v>7</v>
      </c>
      <c r="H5917" t="str">
        <f t="shared" si="92"/>
        <v>INSERT INTO "TeamRanks" (team_id,team_sport_id,team_rank) VALUES (117,36,7);</v>
      </c>
    </row>
    <row r="5918" spans="2:8" x14ac:dyDescent="0.25">
      <c r="B5918" t="s">
        <v>528</v>
      </c>
      <c r="C5918">
        <f>INDEX(NationalTeams!B:B,MATCH(B5918,NationalTeams!C:C,0))</f>
        <v>118</v>
      </c>
      <c r="D5918" t="s">
        <v>1251</v>
      </c>
      <c r="E5918">
        <f>INDEX(TeamSports!B:B,MATCH(D5918,TeamSports!C:C,0))</f>
        <v>36</v>
      </c>
      <c r="F5918">
        <f>INDEX(RanksTable!R:R,MATCH(B5918,RanksTable!B:B,0))</f>
        <v>7</v>
      </c>
      <c r="H5918" t="str">
        <f t="shared" si="92"/>
        <v>INSERT INTO "TeamRanks" (team_id,team_sport_id,team_rank) VALUES (118,36,7);</v>
      </c>
    </row>
    <row r="5919" spans="2:8" x14ac:dyDescent="0.25">
      <c r="B5919" t="s">
        <v>436</v>
      </c>
      <c r="C5919">
        <f>INDEX(NationalTeams!B:B,MATCH(B5919,NationalTeams!C:C,0))</f>
        <v>119</v>
      </c>
      <c r="D5919" t="s">
        <v>1251</v>
      </c>
      <c r="E5919">
        <f>INDEX(TeamSports!B:B,MATCH(D5919,TeamSports!C:C,0))</f>
        <v>36</v>
      </c>
      <c r="F5919">
        <f>INDEX(RanksTable!R:R,MATCH(B5919,RanksTable!B:B,0))</f>
        <v>7</v>
      </c>
      <c r="H5919" t="str">
        <f t="shared" si="92"/>
        <v>INSERT INTO "TeamRanks" (team_id,team_sport_id,team_rank) VALUES (119,36,7);</v>
      </c>
    </row>
    <row r="5920" spans="2:8" x14ac:dyDescent="0.25">
      <c r="B5920" t="s">
        <v>455</v>
      </c>
      <c r="C5920">
        <f>INDEX(NationalTeams!B:B,MATCH(B5920,NationalTeams!C:C,0))</f>
        <v>120</v>
      </c>
      <c r="D5920" t="s">
        <v>1251</v>
      </c>
      <c r="E5920">
        <f>INDEX(TeamSports!B:B,MATCH(D5920,TeamSports!C:C,0))</f>
        <v>36</v>
      </c>
      <c r="F5920">
        <f>INDEX(RanksTable!R:R,MATCH(B5920,RanksTable!B:B,0))</f>
        <v>7</v>
      </c>
      <c r="H5920" t="str">
        <f t="shared" si="92"/>
        <v>INSERT INTO "TeamRanks" (team_id,team_sport_id,team_rank) VALUES (120,36,7);</v>
      </c>
    </row>
    <row r="5921" spans="2:8" x14ac:dyDescent="0.25">
      <c r="B5921" t="s">
        <v>345</v>
      </c>
      <c r="C5921">
        <f>INDEX(NationalTeams!B:B,MATCH(B5921,NationalTeams!C:C,0))</f>
        <v>121</v>
      </c>
      <c r="D5921" t="s">
        <v>1251</v>
      </c>
      <c r="E5921">
        <f>INDEX(TeamSports!B:B,MATCH(D5921,TeamSports!C:C,0))</f>
        <v>36</v>
      </c>
      <c r="F5921">
        <f>INDEX(RanksTable!R:R,MATCH(B5921,RanksTable!B:B,0))</f>
        <v>7</v>
      </c>
      <c r="H5921" t="str">
        <f t="shared" si="92"/>
        <v>INSERT INTO "TeamRanks" (team_id,team_sport_id,team_rank) VALUES (121,36,7);</v>
      </c>
    </row>
    <row r="5922" spans="2:8" x14ac:dyDescent="0.25">
      <c r="B5922" t="s">
        <v>532</v>
      </c>
      <c r="C5922">
        <f>INDEX(NationalTeams!B:B,MATCH(B5922,NationalTeams!C:C,0))</f>
        <v>122</v>
      </c>
      <c r="D5922" t="s">
        <v>1251</v>
      </c>
      <c r="E5922">
        <f>INDEX(TeamSports!B:B,MATCH(D5922,TeamSports!C:C,0))</f>
        <v>36</v>
      </c>
      <c r="F5922">
        <f>INDEX(RanksTable!R:R,MATCH(B5922,RanksTable!B:B,0))</f>
        <v>7</v>
      </c>
      <c r="H5922" t="str">
        <f t="shared" si="92"/>
        <v>INSERT INTO "TeamRanks" (team_id,team_sport_id,team_rank) VALUES (122,36,7);</v>
      </c>
    </row>
    <row r="5923" spans="2:8" x14ac:dyDescent="0.25">
      <c r="B5923" t="s">
        <v>468</v>
      </c>
      <c r="C5923">
        <f>INDEX(NationalTeams!B:B,MATCH(B5923,NationalTeams!C:C,0))</f>
        <v>123</v>
      </c>
      <c r="D5923" t="s">
        <v>1251</v>
      </c>
      <c r="E5923">
        <f>INDEX(TeamSports!B:B,MATCH(D5923,TeamSports!C:C,0))</f>
        <v>36</v>
      </c>
      <c r="F5923">
        <f>INDEX(RanksTable!R:R,MATCH(B5923,RanksTable!B:B,0))</f>
        <v>7</v>
      </c>
      <c r="H5923" t="str">
        <f t="shared" si="92"/>
        <v>INSERT INTO "TeamRanks" (team_id,team_sport_id,team_rank) VALUES (123,36,7);</v>
      </c>
    </row>
    <row r="5924" spans="2:8" x14ac:dyDescent="0.25">
      <c r="B5924" t="s">
        <v>347</v>
      </c>
      <c r="C5924">
        <f>INDEX(NationalTeams!B:B,MATCH(B5924,NationalTeams!C:C,0))</f>
        <v>124</v>
      </c>
      <c r="D5924" t="s">
        <v>1251</v>
      </c>
      <c r="E5924">
        <f>INDEX(TeamSports!B:B,MATCH(D5924,TeamSports!C:C,0))</f>
        <v>36</v>
      </c>
      <c r="F5924">
        <f>INDEX(RanksTable!R:R,MATCH(B5924,RanksTable!B:B,0))</f>
        <v>7</v>
      </c>
      <c r="H5924" t="str">
        <f t="shared" si="92"/>
        <v>INSERT INTO "TeamRanks" (team_id,team_sport_id,team_rank) VALUES (124,36,7);</v>
      </c>
    </row>
    <row r="5925" spans="2:8" x14ac:dyDescent="0.25">
      <c r="B5925" t="s">
        <v>390</v>
      </c>
      <c r="C5925">
        <f>INDEX(NationalTeams!B:B,MATCH(B5925,NationalTeams!C:C,0))</f>
        <v>125</v>
      </c>
      <c r="D5925" t="s">
        <v>1251</v>
      </c>
      <c r="E5925">
        <f>INDEX(TeamSports!B:B,MATCH(D5925,TeamSports!C:C,0))</f>
        <v>36</v>
      </c>
      <c r="F5925">
        <f>INDEX(RanksTable!R:R,MATCH(B5925,RanksTable!B:B,0))</f>
        <v>7</v>
      </c>
      <c r="H5925" t="str">
        <f t="shared" si="92"/>
        <v>INSERT INTO "TeamRanks" (team_id,team_sport_id,team_rank) VALUES (125,36,7);</v>
      </c>
    </row>
    <row r="5926" spans="2:8" x14ac:dyDescent="0.25">
      <c r="B5926" t="s">
        <v>540</v>
      </c>
      <c r="C5926">
        <f>INDEX(NationalTeams!B:B,MATCH(B5926,NationalTeams!C:C,0))</f>
        <v>126</v>
      </c>
      <c r="D5926" t="s">
        <v>1251</v>
      </c>
      <c r="E5926">
        <f>INDEX(TeamSports!B:B,MATCH(D5926,TeamSports!C:C,0))</f>
        <v>36</v>
      </c>
      <c r="F5926">
        <f>INDEX(RanksTable!R:R,MATCH(B5926,RanksTable!B:B,0))</f>
        <v>7</v>
      </c>
      <c r="H5926" t="str">
        <f t="shared" si="92"/>
        <v>INSERT INTO "TeamRanks" (team_id,team_sport_id,team_rank) VALUES (126,36,7);</v>
      </c>
    </row>
    <row r="5927" spans="2:8" x14ac:dyDescent="0.25">
      <c r="B5927" t="s">
        <v>527</v>
      </c>
      <c r="C5927">
        <f>INDEX(NationalTeams!B:B,MATCH(B5927,NationalTeams!C:C,0))</f>
        <v>127</v>
      </c>
      <c r="D5927" t="s">
        <v>1251</v>
      </c>
      <c r="E5927">
        <f>INDEX(TeamSports!B:B,MATCH(D5927,TeamSports!C:C,0))</f>
        <v>36</v>
      </c>
      <c r="F5927">
        <f>INDEX(RanksTable!R:R,MATCH(B5927,RanksTable!B:B,0))</f>
        <v>5</v>
      </c>
      <c r="H5927" t="str">
        <f t="shared" si="92"/>
        <v>INSERT INTO "TeamRanks" (team_id,team_sport_id,team_rank) VALUES (127,36,5);</v>
      </c>
    </row>
    <row r="5928" spans="2:8" x14ac:dyDescent="0.25">
      <c r="B5928" t="s">
        <v>523</v>
      </c>
      <c r="C5928">
        <f>INDEX(NationalTeams!B:B,MATCH(B5928,NationalTeams!C:C,0))</f>
        <v>128</v>
      </c>
      <c r="D5928" t="s">
        <v>1251</v>
      </c>
      <c r="E5928">
        <f>INDEX(TeamSports!B:B,MATCH(D5928,TeamSports!C:C,0))</f>
        <v>36</v>
      </c>
      <c r="F5928">
        <f>INDEX(RanksTable!R:R,MATCH(B5928,RanksTable!B:B,0))</f>
        <v>6</v>
      </c>
      <c r="H5928" t="str">
        <f t="shared" si="92"/>
        <v>INSERT INTO "TeamRanks" (team_id,team_sport_id,team_rank) VALUES (128,36,6);</v>
      </c>
    </row>
    <row r="5929" spans="2:8" x14ac:dyDescent="0.25">
      <c r="B5929" t="s">
        <v>484</v>
      </c>
      <c r="C5929">
        <f>INDEX(NationalTeams!B:B,MATCH(B5929,NationalTeams!C:C,0))</f>
        <v>129</v>
      </c>
      <c r="D5929" t="s">
        <v>1251</v>
      </c>
      <c r="E5929">
        <f>INDEX(TeamSports!B:B,MATCH(D5929,TeamSports!C:C,0))</f>
        <v>36</v>
      </c>
      <c r="F5929">
        <f>INDEX(RanksTable!R:R,MATCH(B5929,RanksTable!B:B,0))</f>
        <v>5</v>
      </c>
      <c r="H5929" t="str">
        <f t="shared" si="92"/>
        <v>INSERT INTO "TeamRanks" (team_id,team_sport_id,team_rank) VALUES (129,36,5);</v>
      </c>
    </row>
    <row r="5930" spans="2:8" x14ac:dyDescent="0.25">
      <c r="B5930" t="s">
        <v>522</v>
      </c>
      <c r="C5930">
        <f>INDEX(NationalTeams!B:B,MATCH(B5930,NationalTeams!C:C,0))</f>
        <v>130</v>
      </c>
      <c r="D5930" t="s">
        <v>1251</v>
      </c>
      <c r="E5930">
        <f>INDEX(TeamSports!B:B,MATCH(D5930,TeamSports!C:C,0))</f>
        <v>36</v>
      </c>
      <c r="F5930">
        <f>INDEX(RanksTable!R:R,MATCH(B5930,RanksTable!B:B,0))</f>
        <v>7</v>
      </c>
      <c r="H5930" t="str">
        <f t="shared" si="92"/>
        <v>INSERT INTO "TeamRanks" (team_id,team_sport_id,team_rank) VALUES (130,36,7);</v>
      </c>
    </row>
    <row r="5931" spans="2:8" x14ac:dyDescent="0.25">
      <c r="B5931" t="s">
        <v>386</v>
      </c>
      <c r="C5931">
        <f>INDEX(NationalTeams!B:B,MATCH(B5931,NationalTeams!C:C,0))</f>
        <v>131</v>
      </c>
      <c r="D5931" t="s">
        <v>1251</v>
      </c>
      <c r="E5931">
        <f>INDEX(TeamSports!B:B,MATCH(D5931,TeamSports!C:C,0))</f>
        <v>36</v>
      </c>
      <c r="F5931">
        <f>INDEX(RanksTable!R:R,MATCH(B5931,RanksTable!B:B,0))</f>
        <v>7</v>
      </c>
      <c r="H5931" t="str">
        <f t="shared" si="92"/>
        <v>INSERT INTO "TeamRanks" (team_id,team_sport_id,team_rank) VALUES (131,36,7);</v>
      </c>
    </row>
    <row r="5932" spans="2:8" x14ac:dyDescent="0.25">
      <c r="B5932" t="s">
        <v>463</v>
      </c>
      <c r="C5932">
        <f>INDEX(NationalTeams!B:B,MATCH(B5932,NationalTeams!C:C,0))</f>
        <v>132</v>
      </c>
      <c r="D5932" t="s">
        <v>1251</v>
      </c>
      <c r="E5932">
        <f>INDEX(TeamSports!B:B,MATCH(D5932,TeamSports!C:C,0))</f>
        <v>36</v>
      </c>
      <c r="F5932">
        <f>INDEX(RanksTable!R:R,MATCH(B5932,RanksTable!B:B,0))</f>
        <v>2</v>
      </c>
      <c r="H5932" t="str">
        <f t="shared" si="92"/>
        <v>INSERT INTO "TeamRanks" (team_id,team_sport_id,team_rank) VALUES (132,36,2);</v>
      </c>
    </row>
    <row r="5933" spans="2:8" x14ac:dyDescent="0.25">
      <c r="B5933" t="s">
        <v>339</v>
      </c>
      <c r="C5933">
        <f>INDEX(NationalTeams!B:B,MATCH(B5933,NationalTeams!C:C,0))</f>
        <v>133</v>
      </c>
      <c r="D5933" t="s">
        <v>1251</v>
      </c>
      <c r="E5933">
        <f>INDEX(TeamSports!B:B,MATCH(D5933,TeamSports!C:C,0))</f>
        <v>36</v>
      </c>
      <c r="F5933">
        <f>INDEX(RanksTable!R:R,MATCH(B5933,RanksTable!B:B,0))</f>
        <v>6</v>
      </c>
      <c r="H5933" t="str">
        <f t="shared" si="92"/>
        <v>INSERT INTO "TeamRanks" (team_id,team_sport_id,team_rank) VALUES (133,36,6);</v>
      </c>
    </row>
    <row r="5934" spans="2:8" x14ac:dyDescent="0.25">
      <c r="B5934" t="s">
        <v>464</v>
      </c>
      <c r="C5934">
        <f>INDEX(NationalTeams!B:B,MATCH(B5934,NationalTeams!C:C,0))</f>
        <v>134</v>
      </c>
      <c r="D5934" t="s">
        <v>1251</v>
      </c>
      <c r="E5934">
        <f>INDEX(TeamSports!B:B,MATCH(D5934,TeamSports!C:C,0))</f>
        <v>36</v>
      </c>
      <c r="F5934">
        <f>INDEX(RanksTable!R:R,MATCH(B5934,RanksTable!B:B,0))</f>
        <v>7</v>
      </c>
      <c r="H5934" t="str">
        <f t="shared" si="92"/>
        <v>INSERT INTO "TeamRanks" (team_id,team_sport_id,team_rank) VALUES (134,36,7);</v>
      </c>
    </row>
    <row r="5935" spans="2:8" x14ac:dyDescent="0.25">
      <c r="B5935" t="s">
        <v>379</v>
      </c>
      <c r="C5935">
        <f>INDEX(NationalTeams!B:B,MATCH(B5935,NationalTeams!C:C,0))</f>
        <v>135</v>
      </c>
      <c r="D5935" t="s">
        <v>1251</v>
      </c>
      <c r="E5935">
        <f>INDEX(TeamSports!B:B,MATCH(D5935,TeamSports!C:C,0))</f>
        <v>36</v>
      </c>
      <c r="F5935">
        <f>INDEX(RanksTable!R:R,MATCH(B5935,RanksTable!B:B,0))</f>
        <v>7</v>
      </c>
      <c r="H5935" t="str">
        <f t="shared" si="92"/>
        <v>INSERT INTO "TeamRanks" (team_id,team_sport_id,team_rank) VALUES (135,36,7);</v>
      </c>
    </row>
    <row r="5936" spans="2:8" x14ac:dyDescent="0.25">
      <c r="B5936" t="s">
        <v>539</v>
      </c>
      <c r="C5936">
        <f>INDEX(NationalTeams!B:B,MATCH(B5936,NationalTeams!C:C,0))</f>
        <v>136</v>
      </c>
      <c r="D5936" t="s">
        <v>1251</v>
      </c>
      <c r="E5936">
        <f>INDEX(TeamSports!B:B,MATCH(D5936,TeamSports!C:C,0))</f>
        <v>36</v>
      </c>
      <c r="F5936">
        <f>INDEX(RanksTable!R:R,MATCH(B5936,RanksTable!B:B,0))</f>
        <v>5</v>
      </c>
      <c r="H5936" t="str">
        <f t="shared" si="92"/>
        <v>INSERT INTO "TeamRanks" (team_id,team_sport_id,team_rank) VALUES (136,36,5);</v>
      </c>
    </row>
    <row r="5937" spans="2:8" x14ac:dyDescent="0.25">
      <c r="B5937" t="s">
        <v>342</v>
      </c>
      <c r="C5937">
        <f>INDEX(NationalTeams!B:B,MATCH(B5937,NationalTeams!C:C,0))</f>
        <v>137</v>
      </c>
      <c r="D5937" t="s">
        <v>1251</v>
      </c>
      <c r="E5937">
        <f>INDEX(TeamSports!B:B,MATCH(D5937,TeamSports!C:C,0))</f>
        <v>36</v>
      </c>
      <c r="F5937">
        <f>INDEX(RanksTable!R:R,MATCH(B5937,RanksTable!B:B,0))</f>
        <v>7</v>
      </c>
      <c r="H5937" t="str">
        <f t="shared" si="92"/>
        <v>INSERT INTO "TeamRanks" (team_id,team_sport_id,team_rank) VALUES (137,36,7);</v>
      </c>
    </row>
    <row r="5938" spans="2:8" x14ac:dyDescent="0.25">
      <c r="B5938" t="s">
        <v>343</v>
      </c>
      <c r="C5938">
        <f>INDEX(NationalTeams!B:B,MATCH(B5938,NationalTeams!C:C,0))</f>
        <v>138</v>
      </c>
      <c r="D5938" t="s">
        <v>1251</v>
      </c>
      <c r="E5938">
        <f>INDEX(TeamSports!B:B,MATCH(D5938,TeamSports!C:C,0))</f>
        <v>36</v>
      </c>
      <c r="F5938">
        <f>INDEX(RanksTable!R:R,MATCH(B5938,RanksTable!B:B,0))</f>
        <v>7</v>
      </c>
      <c r="H5938" t="str">
        <f t="shared" si="92"/>
        <v>INSERT INTO "TeamRanks" (team_id,team_sport_id,team_rank) VALUES (138,36,7);</v>
      </c>
    </row>
    <row r="5939" spans="2:8" x14ac:dyDescent="0.25">
      <c r="B5939" t="s">
        <v>360</v>
      </c>
      <c r="C5939">
        <f>INDEX(NationalTeams!B:B,MATCH(B5939,NationalTeams!C:C,0))</f>
        <v>139</v>
      </c>
      <c r="D5939" t="s">
        <v>1251</v>
      </c>
      <c r="E5939">
        <f>INDEX(TeamSports!B:B,MATCH(D5939,TeamSports!C:C,0))</f>
        <v>36</v>
      </c>
      <c r="F5939">
        <f>INDEX(RanksTable!R:R,MATCH(B5939,RanksTable!B:B,0))</f>
        <v>7</v>
      </c>
      <c r="H5939" t="str">
        <f t="shared" si="92"/>
        <v>INSERT INTO "TeamRanks" (team_id,team_sport_id,team_rank) VALUES (139,36,7);</v>
      </c>
    </row>
    <row r="5940" spans="2:8" x14ac:dyDescent="0.25">
      <c r="B5940" t="s">
        <v>378</v>
      </c>
      <c r="C5940">
        <f>INDEX(NationalTeams!B:B,MATCH(B5940,NationalTeams!C:C,0))</f>
        <v>140</v>
      </c>
      <c r="D5940" t="s">
        <v>1251</v>
      </c>
      <c r="E5940">
        <f>INDEX(TeamSports!B:B,MATCH(D5940,TeamSports!C:C,0))</f>
        <v>36</v>
      </c>
      <c r="F5940">
        <f>INDEX(RanksTable!R:R,MATCH(B5940,RanksTable!B:B,0))</f>
        <v>3</v>
      </c>
      <c r="H5940" t="str">
        <f t="shared" si="92"/>
        <v>INSERT INTO "TeamRanks" (team_id,team_sport_id,team_rank) VALUES (140,36,3);</v>
      </c>
    </row>
    <row r="5941" spans="2:8" x14ac:dyDescent="0.25">
      <c r="B5941" t="s">
        <v>456</v>
      </c>
      <c r="C5941">
        <f>INDEX(NationalTeams!B:B,MATCH(B5941,NationalTeams!C:C,0))</f>
        <v>141</v>
      </c>
      <c r="D5941" t="s">
        <v>1251</v>
      </c>
      <c r="E5941">
        <f>INDEX(TeamSports!B:B,MATCH(D5941,TeamSports!C:C,0))</f>
        <v>36</v>
      </c>
      <c r="F5941">
        <f>INDEX(RanksTable!R:R,MATCH(B5941,RanksTable!B:B,0))</f>
        <v>7</v>
      </c>
      <c r="H5941" t="str">
        <f t="shared" si="92"/>
        <v>INSERT INTO "TeamRanks" (team_id,team_sport_id,team_rank) VALUES (141,36,7);</v>
      </c>
    </row>
    <row r="5942" spans="2:8" x14ac:dyDescent="0.25">
      <c r="B5942" t="s">
        <v>537</v>
      </c>
      <c r="C5942">
        <f>INDEX(NationalTeams!B:B,MATCH(B5942,NationalTeams!C:C,0))</f>
        <v>142</v>
      </c>
      <c r="D5942" t="s">
        <v>1251</v>
      </c>
      <c r="E5942">
        <f>INDEX(TeamSports!B:B,MATCH(D5942,TeamSports!C:C,0))</f>
        <v>36</v>
      </c>
      <c r="F5942">
        <f>INDEX(RanksTable!R:R,MATCH(B5942,RanksTable!B:B,0))</f>
        <v>7</v>
      </c>
      <c r="H5942" t="str">
        <f t="shared" si="92"/>
        <v>INSERT INTO "TeamRanks" (team_id,team_sport_id,team_rank) VALUES (142,36,7);</v>
      </c>
    </row>
    <row r="5943" spans="2:8" x14ac:dyDescent="0.25">
      <c r="B5943" t="s">
        <v>533</v>
      </c>
      <c r="C5943">
        <f>INDEX(NationalTeams!B:B,MATCH(B5943,NationalTeams!C:C,0))</f>
        <v>143</v>
      </c>
      <c r="D5943" t="s">
        <v>1251</v>
      </c>
      <c r="E5943">
        <f>INDEX(TeamSports!B:B,MATCH(D5943,TeamSports!C:C,0))</f>
        <v>36</v>
      </c>
      <c r="F5943">
        <f>INDEX(RanksTable!R:R,MATCH(B5943,RanksTable!B:B,0))</f>
        <v>7</v>
      </c>
      <c r="H5943" t="str">
        <f t="shared" si="92"/>
        <v>INSERT INTO "TeamRanks" (team_id,team_sport_id,team_rank) VALUES (143,36,7);</v>
      </c>
    </row>
    <row r="5944" spans="2:8" x14ac:dyDescent="0.25">
      <c r="B5944" t="s">
        <v>460</v>
      </c>
      <c r="C5944">
        <f>INDEX(NationalTeams!B:B,MATCH(B5944,NationalTeams!C:C,0))</f>
        <v>144</v>
      </c>
      <c r="D5944" t="s">
        <v>1251</v>
      </c>
      <c r="E5944">
        <f>INDEX(TeamSports!B:B,MATCH(D5944,TeamSports!C:C,0))</f>
        <v>36</v>
      </c>
      <c r="F5944">
        <f>INDEX(RanksTable!R:R,MATCH(B5944,RanksTable!B:B,0))</f>
        <v>7</v>
      </c>
      <c r="H5944" t="str">
        <f t="shared" si="92"/>
        <v>INSERT INTO "TeamRanks" (team_id,team_sport_id,team_rank) VALUES (144,36,7);</v>
      </c>
    </row>
    <row r="5945" spans="2:8" x14ac:dyDescent="0.25">
      <c r="B5945" t="s">
        <v>521</v>
      </c>
      <c r="C5945">
        <f>INDEX(NationalTeams!B:B,MATCH(B5945,NationalTeams!C:C,0))</f>
        <v>145</v>
      </c>
      <c r="D5945" t="s">
        <v>1251</v>
      </c>
      <c r="E5945">
        <f>INDEX(TeamSports!B:B,MATCH(D5945,TeamSports!C:C,0))</f>
        <v>36</v>
      </c>
      <c r="F5945">
        <f>INDEX(RanksTable!R:R,MATCH(B5945,RanksTable!B:B,0))</f>
        <v>7</v>
      </c>
      <c r="H5945" t="str">
        <f t="shared" si="92"/>
        <v>INSERT INTO "TeamRanks" (team_id,team_sport_id,team_rank) VALUES (145,36,7);</v>
      </c>
    </row>
    <row r="5946" spans="2:8" x14ac:dyDescent="0.25">
      <c r="B5946" t="s">
        <v>416</v>
      </c>
      <c r="C5946">
        <f>INDEX(NationalTeams!B:B,MATCH(B5946,NationalTeams!C:C,0))</f>
        <v>146</v>
      </c>
      <c r="D5946" t="s">
        <v>1251</v>
      </c>
      <c r="E5946">
        <f>INDEX(TeamSports!B:B,MATCH(D5946,TeamSports!C:C,0))</f>
        <v>36</v>
      </c>
      <c r="F5946">
        <f>INDEX(RanksTable!R:R,MATCH(B5946,RanksTable!B:B,0))</f>
        <v>7</v>
      </c>
      <c r="H5946" t="str">
        <f t="shared" si="92"/>
        <v>INSERT INTO "TeamRanks" (team_id,team_sport_id,team_rank) VALUES (146,36,7);</v>
      </c>
    </row>
    <row r="5947" spans="2:8" x14ac:dyDescent="0.25">
      <c r="B5947" t="s">
        <v>393</v>
      </c>
      <c r="C5947">
        <f>INDEX(NationalTeams!B:B,MATCH(B5947,NationalTeams!C:C,0))</f>
        <v>147</v>
      </c>
      <c r="D5947" t="s">
        <v>1251</v>
      </c>
      <c r="E5947">
        <f>INDEX(TeamSports!B:B,MATCH(D5947,TeamSports!C:C,0))</f>
        <v>36</v>
      </c>
      <c r="F5947">
        <f>INDEX(RanksTable!R:R,MATCH(B5947,RanksTable!B:B,0))</f>
        <v>7</v>
      </c>
      <c r="H5947" t="str">
        <f t="shared" si="92"/>
        <v>INSERT INTO "TeamRanks" (team_id,team_sport_id,team_rank) VALUES (147,36,7);</v>
      </c>
    </row>
    <row r="5948" spans="2:8" x14ac:dyDescent="0.25">
      <c r="B5948" t="s">
        <v>372</v>
      </c>
      <c r="C5948">
        <f>INDEX(NationalTeams!B:B,MATCH(B5948,NationalTeams!C:C,0))</f>
        <v>148</v>
      </c>
      <c r="D5948" t="s">
        <v>1251</v>
      </c>
      <c r="E5948">
        <f>INDEX(TeamSports!B:B,MATCH(D5948,TeamSports!C:C,0))</f>
        <v>36</v>
      </c>
      <c r="F5948">
        <f>INDEX(RanksTable!R:R,MATCH(B5948,RanksTable!B:B,0))</f>
        <v>5</v>
      </c>
      <c r="H5948" t="str">
        <f t="shared" si="92"/>
        <v>INSERT INTO "TeamRanks" (team_id,team_sport_id,team_rank) VALUES (148,36,5);</v>
      </c>
    </row>
    <row r="5949" spans="2:8" x14ac:dyDescent="0.25">
      <c r="B5949" t="s">
        <v>480</v>
      </c>
      <c r="C5949">
        <f>INDEX(NationalTeams!B:B,MATCH(B5949,NationalTeams!C:C,0))</f>
        <v>149</v>
      </c>
      <c r="D5949" t="s">
        <v>1251</v>
      </c>
      <c r="E5949">
        <f>INDEX(TeamSports!B:B,MATCH(D5949,TeamSports!C:C,0))</f>
        <v>36</v>
      </c>
      <c r="F5949">
        <f>INDEX(RanksTable!R:R,MATCH(B5949,RanksTable!B:B,0))</f>
        <v>7</v>
      </c>
      <c r="H5949" t="str">
        <f t="shared" si="92"/>
        <v>INSERT INTO "TeamRanks" (team_id,team_sport_id,team_rank) VALUES (149,36,7);</v>
      </c>
    </row>
    <row r="5950" spans="2:8" x14ac:dyDescent="0.25">
      <c r="B5950" t="s">
        <v>446</v>
      </c>
      <c r="C5950">
        <f>INDEX(NationalTeams!B:B,MATCH(B5950,NationalTeams!C:C,0))</f>
        <v>150</v>
      </c>
      <c r="D5950" t="s">
        <v>1251</v>
      </c>
      <c r="E5950">
        <f>INDEX(TeamSports!B:B,MATCH(D5950,TeamSports!C:C,0))</f>
        <v>36</v>
      </c>
      <c r="F5950">
        <f>INDEX(RanksTable!R:R,MATCH(B5950,RanksTable!B:B,0))</f>
        <v>5</v>
      </c>
      <c r="H5950" t="str">
        <f t="shared" si="92"/>
        <v>INSERT INTO "TeamRanks" (team_id,team_sport_id,team_rank) VALUES (150,36,5);</v>
      </c>
    </row>
    <row r="5951" spans="2:8" x14ac:dyDescent="0.25">
      <c r="B5951" t="s">
        <v>356</v>
      </c>
      <c r="C5951">
        <f>INDEX(NationalTeams!B:B,MATCH(B5951,NationalTeams!C:C,0))</f>
        <v>151</v>
      </c>
      <c r="D5951" t="s">
        <v>1251</v>
      </c>
      <c r="E5951">
        <f>INDEX(TeamSports!B:B,MATCH(D5951,TeamSports!C:C,0))</f>
        <v>36</v>
      </c>
      <c r="F5951">
        <f>INDEX(RanksTable!R:R,MATCH(B5951,RanksTable!B:B,0))</f>
        <v>7</v>
      </c>
      <c r="H5951" t="str">
        <f t="shared" si="92"/>
        <v>INSERT INTO "TeamRanks" (team_id,team_sport_id,team_rank) VALUES (151,36,7);</v>
      </c>
    </row>
    <row r="5952" spans="2:8" x14ac:dyDescent="0.25">
      <c r="B5952" t="s">
        <v>387</v>
      </c>
      <c r="C5952">
        <f>INDEX(NationalTeams!B:B,MATCH(B5952,NationalTeams!C:C,0))</f>
        <v>152</v>
      </c>
      <c r="D5952" t="s">
        <v>1251</v>
      </c>
      <c r="E5952">
        <f>INDEX(TeamSports!B:B,MATCH(D5952,TeamSports!C:C,0))</f>
        <v>36</v>
      </c>
      <c r="F5952">
        <f>INDEX(RanksTable!R:R,MATCH(B5952,RanksTable!B:B,0))</f>
        <v>7</v>
      </c>
      <c r="H5952" t="str">
        <f t="shared" si="92"/>
        <v>INSERT INTO "TeamRanks" (team_id,team_sport_id,team_rank) VALUES (152,36,7);</v>
      </c>
    </row>
    <row r="5953" spans="2:8" x14ac:dyDescent="0.25">
      <c r="B5953" t="s">
        <v>361</v>
      </c>
      <c r="C5953">
        <f>INDEX(NationalTeams!B:B,MATCH(B5953,NationalTeams!C:C,0))</f>
        <v>153</v>
      </c>
      <c r="D5953" t="s">
        <v>1251</v>
      </c>
      <c r="E5953">
        <f>INDEX(TeamSports!B:B,MATCH(D5953,TeamSports!C:C,0))</f>
        <v>36</v>
      </c>
      <c r="F5953">
        <f>INDEX(RanksTable!R:R,MATCH(B5953,RanksTable!B:B,0))</f>
        <v>3</v>
      </c>
      <c r="H5953" t="str">
        <f t="shared" si="92"/>
        <v>INSERT INTO "TeamRanks" (team_id,team_sport_id,team_rank) VALUES (153,36,3);</v>
      </c>
    </row>
    <row r="5954" spans="2:8" x14ac:dyDescent="0.25">
      <c r="B5954" t="s">
        <v>492</v>
      </c>
      <c r="C5954">
        <f>INDEX(NationalTeams!B:B,MATCH(B5954,NationalTeams!C:C,0))</f>
        <v>154</v>
      </c>
      <c r="D5954" t="s">
        <v>1251</v>
      </c>
      <c r="E5954">
        <f>INDEX(TeamSports!B:B,MATCH(D5954,TeamSports!C:C,0))</f>
        <v>36</v>
      </c>
      <c r="F5954">
        <f>INDEX(RanksTable!R:R,MATCH(B5954,RanksTable!B:B,0))</f>
        <v>4</v>
      </c>
      <c r="H5954" t="str">
        <f t="shared" si="92"/>
        <v>INSERT INTO "TeamRanks" (team_id,team_sport_id,team_rank) VALUES (154,36,4);</v>
      </c>
    </row>
    <row r="5955" spans="2:8" x14ac:dyDescent="0.25">
      <c r="B5955" t="s">
        <v>485</v>
      </c>
      <c r="C5955">
        <f>INDEX(NationalTeams!B:B,MATCH(B5955,NationalTeams!C:C,0))</f>
        <v>155</v>
      </c>
      <c r="D5955" t="s">
        <v>1251</v>
      </c>
      <c r="E5955">
        <f>INDEX(TeamSports!B:B,MATCH(D5955,TeamSports!C:C,0))</f>
        <v>36</v>
      </c>
      <c r="F5955">
        <f>INDEX(RanksTable!R:R,MATCH(B5955,RanksTable!B:B,0))</f>
        <v>7</v>
      </c>
      <c r="H5955" t="str">
        <f t="shared" si="92"/>
        <v>INSERT INTO "TeamRanks" (team_id,team_sport_id,team_rank) VALUES (155,36,7);</v>
      </c>
    </row>
    <row r="5956" spans="2:8" x14ac:dyDescent="0.25">
      <c r="B5956" t="s">
        <v>423</v>
      </c>
      <c r="C5956">
        <f>INDEX(NationalTeams!B:B,MATCH(B5956,NationalTeams!C:C,0))</f>
        <v>156</v>
      </c>
      <c r="D5956" t="s">
        <v>1251</v>
      </c>
      <c r="E5956">
        <f>INDEX(TeamSports!B:B,MATCH(D5956,TeamSports!C:C,0))</f>
        <v>36</v>
      </c>
      <c r="F5956">
        <f>INDEX(RanksTable!R:R,MATCH(B5956,RanksTable!B:B,0))</f>
        <v>1</v>
      </c>
      <c r="H5956" t="str">
        <f t="shared" ref="H5956:H6019" si="93">_xlfn.CONCAT($H$1,$L$1,$C$1,$L$1," ",$J$1,$C$2,$N$1,$E$2,$N$1,$F$2,$K$1,$I$1,$J$1,C5956,$N$1,E5956,$N$1,F5956,$K$1,$O$1)</f>
        <v>INSERT INTO "TeamRanks" (team_id,team_sport_id,team_rank) VALUES (156,36,1);</v>
      </c>
    </row>
    <row r="5957" spans="2:8" x14ac:dyDescent="0.25">
      <c r="B5957" t="s">
        <v>457</v>
      </c>
      <c r="C5957">
        <f>INDEX(NationalTeams!B:B,MATCH(B5957,NationalTeams!C:C,0))</f>
        <v>157</v>
      </c>
      <c r="D5957" t="s">
        <v>1251</v>
      </c>
      <c r="E5957">
        <f>INDEX(TeamSports!B:B,MATCH(D5957,TeamSports!C:C,0))</f>
        <v>36</v>
      </c>
      <c r="F5957">
        <f>INDEX(RanksTable!R:R,MATCH(B5957,RanksTable!B:B,0))</f>
        <v>3</v>
      </c>
      <c r="H5957" t="str">
        <f t="shared" si="93"/>
        <v>INSERT INTO "TeamRanks" (team_id,team_sport_id,team_rank) VALUES (157,36,3);</v>
      </c>
    </row>
    <row r="5958" spans="2:8" x14ac:dyDescent="0.25">
      <c r="B5958" t="s">
        <v>491</v>
      </c>
      <c r="C5958">
        <f>INDEX(NationalTeams!B:B,MATCH(B5958,NationalTeams!C:C,0))</f>
        <v>158</v>
      </c>
      <c r="D5958" t="s">
        <v>1251</v>
      </c>
      <c r="E5958">
        <f>INDEX(TeamSports!B:B,MATCH(D5958,TeamSports!C:C,0))</f>
        <v>36</v>
      </c>
      <c r="F5958">
        <f>INDEX(RanksTable!R:R,MATCH(B5958,RanksTable!B:B,0))</f>
        <v>1</v>
      </c>
      <c r="H5958" t="str">
        <f t="shared" si="93"/>
        <v>INSERT INTO "TeamRanks" (team_id,team_sport_id,team_rank) VALUES (158,36,1);</v>
      </c>
    </row>
    <row r="5959" spans="2:8" x14ac:dyDescent="0.25">
      <c r="B5959" t="s">
        <v>474</v>
      </c>
      <c r="C5959">
        <f>INDEX(NationalTeams!B:B,MATCH(B5959,NationalTeams!C:C,0))</f>
        <v>159</v>
      </c>
      <c r="D5959" t="s">
        <v>1251</v>
      </c>
      <c r="E5959">
        <f>INDEX(TeamSports!B:B,MATCH(D5959,TeamSports!C:C,0))</f>
        <v>36</v>
      </c>
      <c r="F5959">
        <f>INDEX(RanksTable!R:R,MATCH(B5959,RanksTable!B:B,0))</f>
        <v>2</v>
      </c>
      <c r="H5959" t="str">
        <f t="shared" si="93"/>
        <v>INSERT INTO "TeamRanks" (team_id,team_sport_id,team_rank) VALUES (159,36,2);</v>
      </c>
    </row>
    <row r="5960" spans="2:8" x14ac:dyDescent="0.25">
      <c r="B5960" t="s">
        <v>479</v>
      </c>
      <c r="C5960">
        <f>INDEX(NationalTeams!B:B,MATCH(B5960,NationalTeams!C:C,0))</f>
        <v>160</v>
      </c>
      <c r="D5960" t="s">
        <v>1251</v>
      </c>
      <c r="E5960">
        <f>INDEX(TeamSports!B:B,MATCH(D5960,TeamSports!C:C,0))</f>
        <v>36</v>
      </c>
      <c r="F5960">
        <f>INDEX(RanksTable!R:R,MATCH(B5960,RanksTable!B:B,0))</f>
        <v>7</v>
      </c>
      <c r="H5960" t="str">
        <f t="shared" si="93"/>
        <v>INSERT INTO "TeamRanks" (team_id,team_sport_id,team_rank) VALUES (160,36,7);</v>
      </c>
    </row>
    <row r="5961" spans="2:8" x14ac:dyDescent="0.25">
      <c r="B5961" t="s">
        <v>449</v>
      </c>
      <c r="C5961">
        <f>INDEX(NationalTeams!B:B,MATCH(B5961,NationalTeams!C:C,0))</f>
        <v>161</v>
      </c>
      <c r="D5961" t="s">
        <v>1251</v>
      </c>
      <c r="E5961">
        <f>INDEX(TeamSports!B:B,MATCH(D5961,TeamSports!C:C,0))</f>
        <v>36</v>
      </c>
      <c r="F5961">
        <f>INDEX(RanksTable!R:R,MATCH(B5961,RanksTable!B:B,0))</f>
        <v>7</v>
      </c>
      <c r="H5961" t="str">
        <f t="shared" si="93"/>
        <v>INSERT INTO "TeamRanks" (team_id,team_sport_id,team_rank) VALUES (161,36,7);</v>
      </c>
    </row>
    <row r="5962" spans="2:8" x14ac:dyDescent="0.25">
      <c r="B5962" t="s">
        <v>398</v>
      </c>
      <c r="C5962">
        <f>INDEX(NationalTeams!B:B,MATCH(B5962,NationalTeams!C:C,0))</f>
        <v>162</v>
      </c>
      <c r="D5962" t="s">
        <v>1251</v>
      </c>
      <c r="E5962">
        <f>INDEX(TeamSports!B:B,MATCH(D5962,TeamSports!C:C,0))</f>
        <v>36</v>
      </c>
      <c r="F5962">
        <f>INDEX(RanksTable!R:R,MATCH(B5962,RanksTable!B:B,0))</f>
        <v>6</v>
      </c>
      <c r="H5962" t="str">
        <f t="shared" si="93"/>
        <v>INSERT INTO "TeamRanks" (team_id,team_sport_id,team_rank) VALUES (162,36,6);</v>
      </c>
    </row>
    <row r="5963" spans="2:8" x14ac:dyDescent="0.25">
      <c r="B5963" t="s">
        <v>441</v>
      </c>
      <c r="C5963">
        <f>INDEX(NationalTeams!B:B,MATCH(B5963,NationalTeams!C:C,0))</f>
        <v>163</v>
      </c>
      <c r="D5963" t="s">
        <v>1251</v>
      </c>
      <c r="E5963">
        <f>INDEX(TeamSports!B:B,MATCH(D5963,TeamSports!C:C,0))</f>
        <v>36</v>
      </c>
      <c r="F5963">
        <f>INDEX(RanksTable!R:R,MATCH(B5963,RanksTable!B:B,0))</f>
        <v>4</v>
      </c>
      <c r="H5963" t="str">
        <f t="shared" si="93"/>
        <v>INSERT INTO "TeamRanks" (team_id,team_sport_id,team_rank) VALUES (163,36,4);</v>
      </c>
    </row>
    <row r="5964" spans="2:8" x14ac:dyDescent="0.25">
      <c r="B5964" t="s">
        <v>348</v>
      </c>
      <c r="C5964">
        <f>INDEX(NationalTeams!B:B,MATCH(B5964,NationalTeams!C:C,0))</f>
        <v>164</v>
      </c>
      <c r="D5964" t="s">
        <v>1251</v>
      </c>
      <c r="E5964">
        <f>INDEX(TeamSports!B:B,MATCH(D5964,TeamSports!C:C,0))</f>
        <v>36</v>
      </c>
      <c r="F5964">
        <f>INDEX(RanksTable!R:R,MATCH(B5964,RanksTable!B:B,0))</f>
        <v>6</v>
      </c>
      <c r="H5964" t="str">
        <f t="shared" si="93"/>
        <v>INSERT INTO "TeamRanks" (team_id,team_sport_id,team_rank) VALUES (164,36,6);</v>
      </c>
    </row>
    <row r="5965" spans="2:8" x14ac:dyDescent="0.25">
      <c r="B5965" t="s">
        <v>350</v>
      </c>
      <c r="C5965">
        <f>INDEX(NationalTeams!B:B,MATCH(B5965,NationalTeams!C:C,0))</f>
        <v>165</v>
      </c>
      <c r="D5965" t="s">
        <v>1251</v>
      </c>
      <c r="E5965">
        <f>INDEX(TeamSports!B:B,MATCH(D5965,TeamSports!C:C,0))</f>
        <v>36</v>
      </c>
      <c r="F5965">
        <f>INDEX(RanksTable!R:R,MATCH(B5965,RanksTable!B:B,0))</f>
        <v>6</v>
      </c>
      <c r="H5965" t="str">
        <f t="shared" si="93"/>
        <v>INSERT INTO "TeamRanks" (team_id,team_sport_id,team_rank) VALUES (165,36,6);</v>
      </c>
    </row>
    <row r="5966" spans="2:8" x14ac:dyDescent="0.25">
      <c r="B5966" t="s">
        <v>494</v>
      </c>
      <c r="C5966">
        <f>INDEX(NationalTeams!B:B,MATCH(B5966,NationalTeams!C:C,0))</f>
        <v>166</v>
      </c>
      <c r="D5966" t="s">
        <v>1251</v>
      </c>
      <c r="E5966">
        <f>INDEX(TeamSports!B:B,MATCH(D5966,TeamSports!C:C,0))</f>
        <v>36</v>
      </c>
      <c r="F5966">
        <f>INDEX(RanksTable!R:R,MATCH(B5966,RanksTable!B:B,0))</f>
        <v>3</v>
      </c>
      <c r="H5966" t="str">
        <f t="shared" si="93"/>
        <v>INSERT INTO "TeamRanks" (team_id,team_sport_id,team_rank) VALUES (166,36,3);</v>
      </c>
    </row>
    <row r="5967" spans="2:8" x14ac:dyDescent="0.25">
      <c r="B5967" t="s">
        <v>504</v>
      </c>
      <c r="C5967">
        <f>INDEX(NationalTeams!B:B,MATCH(B5967,NationalTeams!C:C,0))</f>
        <v>167</v>
      </c>
      <c r="D5967" t="s">
        <v>1251</v>
      </c>
      <c r="E5967">
        <f>INDEX(TeamSports!B:B,MATCH(D5967,TeamSports!C:C,0))</f>
        <v>36</v>
      </c>
      <c r="F5967">
        <f>INDEX(RanksTable!R:R,MATCH(B5967,RanksTable!B:B,0))</f>
        <v>5</v>
      </c>
      <c r="H5967" t="str">
        <f t="shared" si="93"/>
        <v>INSERT INTO "TeamRanks" (team_id,team_sport_id,team_rank) VALUES (167,36,5);</v>
      </c>
    </row>
    <row r="5968" spans="2:8" x14ac:dyDescent="0.25">
      <c r="B5968" t="s">
        <v>401</v>
      </c>
      <c r="C5968">
        <f>INDEX(NationalTeams!B:B,MATCH(B5968,NationalTeams!C:C,0))</f>
        <v>168</v>
      </c>
      <c r="D5968" t="s">
        <v>1251</v>
      </c>
      <c r="E5968">
        <f>INDEX(TeamSports!B:B,MATCH(D5968,TeamSports!C:C,0))</f>
        <v>36</v>
      </c>
      <c r="F5968">
        <f>INDEX(RanksTable!R:R,MATCH(B5968,RanksTable!B:B,0))</f>
        <v>4</v>
      </c>
      <c r="H5968" t="str">
        <f t="shared" si="93"/>
        <v>INSERT INTO "TeamRanks" (team_id,team_sport_id,team_rank) VALUES (168,36,4);</v>
      </c>
    </row>
    <row r="5969" spans="2:8" x14ac:dyDescent="0.25">
      <c r="B5969" t="s">
        <v>432</v>
      </c>
      <c r="C5969">
        <f>INDEX(NationalTeams!B:B,MATCH(B5969,NationalTeams!C:C,0))</f>
        <v>169</v>
      </c>
      <c r="D5969" t="s">
        <v>1251</v>
      </c>
      <c r="E5969">
        <f>INDEX(TeamSports!B:B,MATCH(D5969,TeamSports!C:C,0))</f>
        <v>36</v>
      </c>
      <c r="F5969">
        <f>INDEX(RanksTable!R:R,MATCH(B5969,RanksTable!B:B,0))</f>
        <v>5</v>
      </c>
      <c r="H5969" t="str">
        <f t="shared" si="93"/>
        <v>INSERT INTO "TeamRanks" (team_id,team_sport_id,team_rank) VALUES (169,36,5);</v>
      </c>
    </row>
    <row r="5970" spans="2:8" x14ac:dyDescent="0.25">
      <c r="B5970" t="s">
        <v>336</v>
      </c>
      <c r="C5970">
        <f>INDEX(NationalTeams!B:B,MATCH(B5970,NationalTeams!C:C,0))</f>
        <v>170</v>
      </c>
      <c r="D5970" t="s">
        <v>1251</v>
      </c>
      <c r="E5970">
        <f>INDEX(TeamSports!B:B,MATCH(D5970,TeamSports!C:C,0))</f>
        <v>36</v>
      </c>
      <c r="F5970">
        <f>INDEX(RanksTable!R:R,MATCH(B5970,RanksTable!B:B,0))</f>
        <v>7</v>
      </c>
      <c r="H5970" t="str">
        <f t="shared" si="93"/>
        <v>INSERT INTO "TeamRanks" (team_id,team_sport_id,team_rank) VALUES (170,36,7);</v>
      </c>
    </row>
    <row r="5971" spans="2:8" x14ac:dyDescent="0.25">
      <c r="B5971" t="s">
        <v>497</v>
      </c>
      <c r="C5971">
        <f>INDEX(NationalTeams!B:B,MATCH(B5971,NationalTeams!C:C,0))</f>
        <v>171</v>
      </c>
      <c r="D5971" t="s">
        <v>1251</v>
      </c>
      <c r="E5971">
        <f>INDEX(TeamSports!B:B,MATCH(D5971,TeamSports!C:C,0))</f>
        <v>36</v>
      </c>
      <c r="F5971">
        <f>INDEX(RanksTable!R:R,MATCH(B5971,RanksTable!B:B,0))</f>
        <v>3</v>
      </c>
      <c r="H5971" t="str">
        <f t="shared" si="93"/>
        <v>INSERT INTO "TeamRanks" (team_id,team_sport_id,team_rank) VALUES (171,36,3);</v>
      </c>
    </row>
    <row r="5972" spans="2:8" x14ac:dyDescent="0.25">
      <c r="B5972" t="s">
        <v>380</v>
      </c>
      <c r="C5972">
        <f>INDEX(NationalTeams!B:B,MATCH(B5972,NationalTeams!C:C,0))</f>
        <v>172</v>
      </c>
      <c r="D5972" t="s">
        <v>1251</v>
      </c>
      <c r="E5972">
        <f>INDEX(TeamSports!B:B,MATCH(D5972,TeamSports!C:C,0))</f>
        <v>36</v>
      </c>
      <c r="F5972">
        <f>INDEX(RanksTable!R:R,MATCH(B5972,RanksTable!B:B,0))</f>
        <v>7</v>
      </c>
      <c r="H5972" t="str">
        <f t="shared" si="93"/>
        <v>INSERT INTO "TeamRanks" (team_id,team_sport_id,team_rank) VALUES (172,36,7);</v>
      </c>
    </row>
    <row r="5973" spans="2:8" x14ac:dyDescent="0.25">
      <c r="B5973" t="s">
        <v>402</v>
      </c>
      <c r="C5973">
        <f>INDEX(NationalTeams!B:B,MATCH(B5973,NationalTeams!C:C,0))</f>
        <v>173</v>
      </c>
      <c r="D5973" t="s">
        <v>1251</v>
      </c>
      <c r="E5973">
        <f>INDEX(TeamSports!B:B,MATCH(D5973,TeamSports!C:C,0))</f>
        <v>36</v>
      </c>
      <c r="F5973">
        <f>INDEX(RanksTable!R:R,MATCH(B5973,RanksTable!B:B,0))</f>
        <v>5</v>
      </c>
      <c r="H5973" t="str">
        <f t="shared" si="93"/>
        <v>INSERT INTO "TeamRanks" (team_id,team_sport_id,team_rank) VALUES (173,36,5);</v>
      </c>
    </row>
    <row r="5974" spans="2:8" x14ac:dyDescent="0.25">
      <c r="B5974" t="s">
        <v>370</v>
      </c>
      <c r="C5974">
        <f>INDEX(NationalTeams!B:B,MATCH(B5974,NationalTeams!C:C,0))</f>
        <v>174</v>
      </c>
      <c r="D5974" t="s">
        <v>1251</v>
      </c>
      <c r="E5974">
        <f>INDEX(TeamSports!B:B,MATCH(D5974,TeamSports!C:C,0))</f>
        <v>36</v>
      </c>
      <c r="F5974">
        <f>INDEX(RanksTable!R:R,MATCH(B5974,RanksTable!B:B,0))</f>
        <v>7</v>
      </c>
      <c r="H5974" t="str">
        <f t="shared" si="93"/>
        <v>INSERT INTO "TeamRanks" (team_id,team_sport_id,team_rank) VALUES (174,36,7);</v>
      </c>
    </row>
    <row r="5975" spans="2:8" x14ac:dyDescent="0.25">
      <c r="B5975" t="s">
        <v>506</v>
      </c>
      <c r="C5975">
        <f>INDEX(NationalTeams!B:B,MATCH(B5975,NationalTeams!C:C,0))</f>
        <v>175</v>
      </c>
      <c r="D5975" t="s">
        <v>1251</v>
      </c>
      <c r="E5975">
        <f>INDEX(TeamSports!B:B,MATCH(D5975,TeamSports!C:C,0))</f>
        <v>36</v>
      </c>
      <c r="F5975">
        <f>INDEX(RanksTable!R:R,MATCH(B5975,RanksTable!B:B,0))</f>
        <v>7</v>
      </c>
      <c r="H5975" t="str">
        <f t="shared" si="93"/>
        <v>INSERT INTO "TeamRanks" (team_id,team_sport_id,team_rank) VALUES (175,36,7);</v>
      </c>
    </row>
    <row r="5976" spans="2:8" x14ac:dyDescent="0.25">
      <c r="B5976" t="s">
        <v>500</v>
      </c>
      <c r="C5976">
        <f>INDEX(NationalTeams!B:B,MATCH(B5976,NationalTeams!C:C,0))</f>
        <v>176</v>
      </c>
      <c r="D5976" t="s">
        <v>1251</v>
      </c>
      <c r="E5976">
        <f>INDEX(TeamSports!B:B,MATCH(D5976,TeamSports!C:C,0))</f>
        <v>36</v>
      </c>
      <c r="F5976">
        <f>INDEX(RanksTable!R:R,MATCH(B5976,RanksTable!B:B,0))</f>
        <v>3</v>
      </c>
      <c r="H5976" t="str">
        <f t="shared" si="93"/>
        <v>INSERT INTO "TeamRanks" (team_id,team_sport_id,team_rank) VALUES (176,36,3);</v>
      </c>
    </row>
    <row r="5977" spans="2:8" x14ac:dyDescent="0.25">
      <c r="B5977" t="s">
        <v>473</v>
      </c>
      <c r="C5977">
        <f>INDEX(NationalTeams!B:B,MATCH(B5977,NationalTeams!C:C,0))</f>
        <v>177</v>
      </c>
      <c r="D5977" t="s">
        <v>1251</v>
      </c>
      <c r="E5977">
        <f>INDEX(TeamSports!B:B,MATCH(D5977,TeamSports!C:C,0))</f>
        <v>36</v>
      </c>
      <c r="F5977">
        <f>INDEX(RanksTable!R:R,MATCH(B5977,RanksTable!B:B,0))</f>
        <v>5</v>
      </c>
      <c r="H5977" t="str">
        <f t="shared" si="93"/>
        <v>INSERT INTO "TeamRanks" (team_id,team_sport_id,team_rank) VALUES (177,36,5);</v>
      </c>
    </row>
    <row r="5978" spans="2:8" x14ac:dyDescent="0.25">
      <c r="B5978" t="s">
        <v>482</v>
      </c>
      <c r="C5978">
        <f>INDEX(NationalTeams!B:B,MATCH(B5978,NationalTeams!C:C,0))</f>
        <v>178</v>
      </c>
      <c r="D5978" t="s">
        <v>1251</v>
      </c>
      <c r="E5978">
        <f>INDEX(TeamSports!B:B,MATCH(D5978,TeamSports!C:C,0))</f>
        <v>36</v>
      </c>
      <c r="F5978">
        <f>INDEX(RanksTable!R:R,MATCH(B5978,RanksTable!B:B,0))</f>
        <v>7</v>
      </c>
      <c r="H5978" t="str">
        <f t="shared" si="93"/>
        <v>INSERT INTO "TeamRanks" (team_id,team_sport_id,team_rank) VALUES (178,36,7);</v>
      </c>
    </row>
    <row r="5979" spans="2:8" x14ac:dyDescent="0.25">
      <c r="B5979" t="s">
        <v>411</v>
      </c>
      <c r="C5979">
        <f>INDEX(NationalTeams!B:B,MATCH(B5979,NationalTeams!C:C,0))</f>
        <v>179</v>
      </c>
      <c r="D5979" t="s">
        <v>1251</v>
      </c>
      <c r="E5979">
        <f>INDEX(TeamSports!B:B,MATCH(D5979,TeamSports!C:C,0))</f>
        <v>36</v>
      </c>
      <c r="F5979">
        <f>INDEX(RanksTable!R:R,MATCH(B5979,RanksTable!B:B,0))</f>
        <v>7</v>
      </c>
      <c r="H5979" t="str">
        <f t="shared" si="93"/>
        <v>INSERT INTO "TeamRanks" (team_id,team_sport_id,team_rank) VALUES (179,36,7);</v>
      </c>
    </row>
    <row r="5980" spans="2:8" x14ac:dyDescent="0.25">
      <c r="B5980" t="s">
        <v>541</v>
      </c>
      <c r="C5980">
        <f>INDEX(NationalTeams!B:B,MATCH(B5980,NationalTeams!C:C,0))</f>
        <v>180</v>
      </c>
      <c r="D5980" t="s">
        <v>1251</v>
      </c>
      <c r="E5980">
        <f>INDEX(TeamSports!B:B,MATCH(D5980,TeamSports!C:C,0))</f>
        <v>36</v>
      </c>
      <c r="F5980">
        <f>INDEX(RanksTable!R:R,MATCH(B5980,RanksTable!B:B,0))</f>
        <v>7</v>
      </c>
      <c r="H5980" t="str">
        <f t="shared" si="93"/>
        <v>INSERT INTO "TeamRanks" (team_id,team_sport_id,team_rank) VALUES (180,36,7);</v>
      </c>
    </row>
    <row r="5981" spans="2:8" x14ac:dyDescent="0.25">
      <c r="B5981" t="s">
        <v>412</v>
      </c>
      <c r="C5981">
        <f>INDEX(NationalTeams!B:B,MATCH(B5981,NationalTeams!C:C,0))</f>
        <v>181</v>
      </c>
      <c r="D5981" t="s">
        <v>1251</v>
      </c>
      <c r="E5981">
        <f>INDEX(TeamSports!B:B,MATCH(D5981,TeamSports!C:C,0))</f>
        <v>36</v>
      </c>
      <c r="F5981">
        <f>INDEX(RanksTable!R:R,MATCH(B5981,RanksTable!B:B,0))</f>
        <v>7</v>
      </c>
      <c r="H5981" t="str">
        <f t="shared" si="93"/>
        <v>INSERT INTO "TeamRanks" (team_id,team_sport_id,team_rank) VALUES (181,36,7);</v>
      </c>
    </row>
    <row r="5982" spans="2:8" x14ac:dyDescent="0.25">
      <c r="B5982" t="s">
        <v>409</v>
      </c>
      <c r="C5982">
        <f>INDEX(NationalTeams!B:B,MATCH(B5982,NationalTeams!C:C,0))</f>
        <v>182</v>
      </c>
      <c r="D5982" t="s">
        <v>1251</v>
      </c>
      <c r="E5982">
        <f>INDEX(TeamSports!B:B,MATCH(D5982,TeamSports!C:C,0))</f>
        <v>36</v>
      </c>
      <c r="F5982">
        <f>INDEX(RanksTable!R:R,MATCH(B5982,RanksTable!B:B,0))</f>
        <v>7</v>
      </c>
      <c r="H5982" t="str">
        <f t="shared" si="93"/>
        <v>INSERT INTO "TeamRanks" (team_id,team_sport_id,team_rank) VALUES (182,36,7);</v>
      </c>
    </row>
    <row r="5983" spans="2:8" x14ac:dyDescent="0.25">
      <c r="B5983" t="s">
        <v>414</v>
      </c>
      <c r="C5983">
        <f>INDEX(NationalTeams!B:B,MATCH(B5983,NationalTeams!C:C,0))</f>
        <v>183</v>
      </c>
      <c r="D5983" t="s">
        <v>1251</v>
      </c>
      <c r="E5983">
        <f>INDEX(TeamSports!B:B,MATCH(D5983,TeamSports!C:C,0))</f>
        <v>36</v>
      </c>
      <c r="F5983">
        <f>INDEX(RanksTable!R:R,MATCH(B5983,RanksTable!B:B,0))</f>
        <v>7</v>
      </c>
      <c r="H5983" t="str">
        <f t="shared" si="93"/>
        <v>INSERT INTO "TeamRanks" (team_id,team_sport_id,team_rank) VALUES (183,36,7);</v>
      </c>
    </row>
    <row r="5984" spans="2:8" x14ac:dyDescent="0.25">
      <c r="B5984" t="s">
        <v>362</v>
      </c>
      <c r="C5984">
        <f>INDEX(NationalTeams!B:B,MATCH(B5984,NationalTeams!C:C,0))</f>
        <v>184</v>
      </c>
      <c r="D5984" t="s">
        <v>1251</v>
      </c>
      <c r="E5984">
        <f>INDEX(TeamSports!B:B,MATCH(D5984,TeamSports!C:C,0))</f>
        <v>36</v>
      </c>
      <c r="F5984">
        <f>INDEX(RanksTable!R:R,MATCH(B5984,RanksTable!B:B,0))</f>
        <v>7</v>
      </c>
      <c r="H5984" t="str">
        <f t="shared" si="93"/>
        <v>INSERT INTO "TeamRanks" (team_id,team_sport_id,team_rank) VALUES (184,36,7);</v>
      </c>
    </row>
    <row r="5985" spans="2:8" x14ac:dyDescent="0.25">
      <c r="B5985" t="s">
        <v>499</v>
      </c>
      <c r="C5985">
        <f>INDEX(NationalTeams!B:B,MATCH(B5985,NationalTeams!C:C,0))</f>
        <v>185</v>
      </c>
      <c r="D5985" t="s">
        <v>1251</v>
      </c>
      <c r="E5985">
        <f>INDEX(TeamSports!B:B,MATCH(D5985,TeamSports!C:C,0))</f>
        <v>36</v>
      </c>
      <c r="F5985">
        <f>INDEX(RanksTable!R:R,MATCH(B5985,RanksTable!B:B,0))</f>
        <v>6</v>
      </c>
      <c r="H5985" t="str">
        <f t="shared" si="93"/>
        <v>INSERT INTO "TeamRanks" (team_id,team_sport_id,team_rank) VALUES (185,36,6);</v>
      </c>
    </row>
    <row r="5986" spans="2:8" x14ac:dyDescent="0.25">
      <c r="B5986" t="s">
        <v>374</v>
      </c>
      <c r="C5986">
        <f>INDEX(NationalTeams!B:B,MATCH(B5986,NationalTeams!C:C,0))</f>
        <v>186</v>
      </c>
      <c r="D5986" t="s">
        <v>1251</v>
      </c>
      <c r="E5986">
        <f>INDEX(TeamSports!B:B,MATCH(D5986,TeamSports!C:C,0))</f>
        <v>36</v>
      </c>
      <c r="F5986">
        <f>INDEX(RanksTable!R:R,MATCH(B5986,RanksTable!B:B,0))</f>
        <v>7</v>
      </c>
      <c r="H5986" t="str">
        <f t="shared" si="93"/>
        <v>INSERT INTO "TeamRanks" (team_id,team_sport_id,team_rank) VALUES (186,36,7);</v>
      </c>
    </row>
    <row r="5987" spans="2:8" x14ac:dyDescent="0.25">
      <c r="B5987" t="s">
        <v>385</v>
      </c>
      <c r="C5987">
        <f>INDEX(NationalTeams!B:B,MATCH(B5987,NationalTeams!C:C,0))</f>
        <v>187</v>
      </c>
      <c r="D5987" t="s">
        <v>1251</v>
      </c>
      <c r="E5987">
        <f>INDEX(TeamSports!B:B,MATCH(D5987,TeamSports!C:C,0))</f>
        <v>36</v>
      </c>
      <c r="F5987">
        <f>INDEX(RanksTable!R:R,MATCH(B5987,RanksTable!B:B,0))</f>
        <v>7</v>
      </c>
      <c r="H5987" t="str">
        <f t="shared" si="93"/>
        <v>INSERT INTO "TeamRanks" (team_id,team_sport_id,team_rank) VALUES (187,36,7);</v>
      </c>
    </row>
    <row r="5988" spans="2:8" x14ac:dyDescent="0.25">
      <c r="B5988" t="s">
        <v>450</v>
      </c>
      <c r="C5988">
        <f>INDEX(NationalTeams!B:B,MATCH(B5988,NationalTeams!C:C,0))</f>
        <v>188</v>
      </c>
      <c r="D5988" t="s">
        <v>1251</v>
      </c>
      <c r="E5988">
        <f>INDEX(TeamSports!B:B,MATCH(D5988,TeamSports!C:C,0))</f>
        <v>36</v>
      </c>
      <c r="F5988">
        <f>INDEX(RanksTable!R:R,MATCH(B5988,RanksTable!B:B,0))</f>
        <v>5</v>
      </c>
      <c r="H5988" t="str">
        <f t="shared" si="93"/>
        <v>INSERT INTO "TeamRanks" (team_id,team_sport_id,team_rank) VALUES (188,36,5);</v>
      </c>
    </row>
    <row r="5989" spans="2:8" x14ac:dyDescent="0.25">
      <c r="B5989" t="s">
        <v>448</v>
      </c>
      <c r="C5989">
        <f>INDEX(NationalTeams!B:B,MATCH(B5989,NationalTeams!C:C,0))</f>
        <v>189</v>
      </c>
      <c r="D5989" t="s">
        <v>1251</v>
      </c>
      <c r="E5989">
        <f>INDEX(TeamSports!B:B,MATCH(D5989,TeamSports!C:C,0))</f>
        <v>36</v>
      </c>
      <c r="F5989">
        <f>INDEX(RanksTable!R:R,MATCH(B5989,RanksTable!B:B,0))</f>
        <v>7</v>
      </c>
      <c r="H5989" t="str">
        <f t="shared" si="93"/>
        <v>INSERT INTO "TeamRanks" (team_id,team_sport_id,team_rank) VALUES (189,36,7);</v>
      </c>
    </row>
    <row r="5990" spans="2:8" x14ac:dyDescent="0.25">
      <c r="B5990" t="s">
        <v>375</v>
      </c>
      <c r="C5990">
        <f>INDEX(NationalTeams!B:B,MATCH(B5990,NationalTeams!C:C,0))</f>
        <v>190</v>
      </c>
      <c r="D5990" t="s">
        <v>1251</v>
      </c>
      <c r="E5990">
        <f>INDEX(TeamSports!B:B,MATCH(D5990,TeamSports!C:C,0))</f>
        <v>36</v>
      </c>
      <c r="F5990">
        <f>INDEX(RanksTable!R:R,MATCH(B5990,RanksTable!B:B,0))</f>
        <v>7</v>
      </c>
      <c r="H5990" t="str">
        <f t="shared" si="93"/>
        <v>INSERT INTO "TeamRanks" (team_id,team_sport_id,team_rank) VALUES (190,36,7);</v>
      </c>
    </row>
    <row r="5991" spans="2:8" x14ac:dyDescent="0.25">
      <c r="B5991" t="s">
        <v>483</v>
      </c>
      <c r="C5991">
        <f>INDEX(NationalTeams!B:B,MATCH(B5991,NationalTeams!C:C,0))</f>
        <v>191</v>
      </c>
      <c r="D5991" t="s">
        <v>1251</v>
      </c>
      <c r="E5991">
        <f>INDEX(TeamSports!B:B,MATCH(D5991,TeamSports!C:C,0))</f>
        <v>36</v>
      </c>
      <c r="F5991">
        <f>INDEX(RanksTable!R:R,MATCH(B5991,RanksTable!B:B,0))</f>
        <v>3</v>
      </c>
      <c r="H5991" t="str">
        <f t="shared" si="93"/>
        <v>INSERT INTO "TeamRanks" (team_id,team_sport_id,team_rank) VALUES (191,36,3);</v>
      </c>
    </row>
    <row r="5992" spans="2:8" x14ac:dyDescent="0.25">
      <c r="B5992" t="s">
        <v>395</v>
      </c>
      <c r="C5992">
        <f>INDEX(NationalTeams!B:B,MATCH(B5992,NationalTeams!C:C,0))</f>
        <v>192</v>
      </c>
      <c r="D5992" t="s">
        <v>1251</v>
      </c>
      <c r="E5992">
        <f>INDEX(TeamSports!B:B,MATCH(D5992,TeamSports!C:C,0))</f>
        <v>36</v>
      </c>
      <c r="F5992">
        <f>INDEX(RanksTable!R:R,MATCH(B5992,RanksTable!B:B,0))</f>
        <v>7</v>
      </c>
      <c r="H5992" t="str">
        <f t="shared" si="93"/>
        <v>INSERT INTO "TeamRanks" (team_id,team_sport_id,team_rank) VALUES (192,36,7);</v>
      </c>
    </row>
    <row r="5993" spans="2:8" x14ac:dyDescent="0.25">
      <c r="B5993" t="s">
        <v>363</v>
      </c>
      <c r="C5993">
        <f>INDEX(NationalTeams!B:B,MATCH(B5993,NationalTeams!C:C,0))</f>
        <v>193</v>
      </c>
      <c r="D5993" t="s">
        <v>1251</v>
      </c>
      <c r="E5993">
        <f>INDEX(TeamSports!B:B,MATCH(D5993,TeamSports!C:C,0))</f>
        <v>36</v>
      </c>
      <c r="F5993">
        <f>INDEX(RanksTable!R:R,MATCH(B5993,RanksTable!B:B,0))</f>
        <v>2</v>
      </c>
      <c r="H5993" t="str">
        <f t="shared" si="93"/>
        <v>INSERT INTO "TeamRanks" (team_id,team_sport_id,team_rank) VALUES (193,36,2);</v>
      </c>
    </row>
    <row r="5994" spans="2:8" x14ac:dyDescent="0.25">
      <c r="B5994" t="s">
        <v>394</v>
      </c>
      <c r="C5994">
        <f>INDEX(NationalTeams!B:B,MATCH(B5994,NationalTeams!C:C,0))</f>
        <v>194</v>
      </c>
      <c r="D5994" t="s">
        <v>1251</v>
      </c>
      <c r="E5994">
        <f>INDEX(TeamSports!B:B,MATCH(D5994,TeamSports!C:C,0))</f>
        <v>36</v>
      </c>
      <c r="F5994">
        <f>INDEX(RanksTable!R:R,MATCH(B5994,RanksTable!B:B,0))</f>
        <v>7</v>
      </c>
      <c r="H5994" t="str">
        <f t="shared" si="93"/>
        <v>INSERT INTO "TeamRanks" (team_id,team_sport_id,team_rank) VALUES (194,36,7);</v>
      </c>
    </row>
    <row r="5995" spans="2:8" x14ac:dyDescent="0.25">
      <c r="B5995" t="s">
        <v>389</v>
      </c>
      <c r="C5995">
        <f>INDEX(NationalTeams!B:B,MATCH(B5995,NationalTeams!C:C,0))</f>
        <v>195</v>
      </c>
      <c r="D5995" t="s">
        <v>1251</v>
      </c>
      <c r="E5995">
        <f>INDEX(TeamSports!B:B,MATCH(D5995,TeamSports!C:C,0))</f>
        <v>36</v>
      </c>
      <c r="F5995">
        <f>INDEX(RanksTable!R:R,MATCH(B5995,RanksTable!B:B,0))</f>
        <v>7</v>
      </c>
      <c r="H5995" t="str">
        <f t="shared" si="93"/>
        <v>INSERT INTO "TeamRanks" (team_id,team_sport_id,team_rank) VALUES (195,36,7);</v>
      </c>
    </row>
    <row r="5996" spans="2:8" x14ac:dyDescent="0.25">
      <c r="B5996" t="s">
        <v>496</v>
      </c>
      <c r="C5996">
        <f>INDEX(NationalTeams!B:B,MATCH(B5996,NationalTeams!C:C,0))</f>
        <v>196</v>
      </c>
      <c r="D5996" t="s">
        <v>1251</v>
      </c>
      <c r="E5996">
        <f>INDEX(TeamSports!B:B,MATCH(D5996,TeamSports!C:C,0))</f>
        <v>36</v>
      </c>
      <c r="F5996">
        <f>INDEX(RanksTable!R:R,MATCH(B5996,RanksTable!B:B,0))</f>
        <v>7</v>
      </c>
      <c r="H5996" t="str">
        <f t="shared" si="93"/>
        <v>INSERT INTO "TeamRanks" (team_id,team_sport_id,team_rank) VALUES (196,36,7);</v>
      </c>
    </row>
    <row r="5997" spans="2:8" x14ac:dyDescent="0.25">
      <c r="B5997" t="s">
        <v>507</v>
      </c>
      <c r="C5997">
        <f>INDEX(NationalTeams!B:B,MATCH(B5997,NationalTeams!C:C,0))</f>
        <v>197</v>
      </c>
      <c r="D5997" t="s">
        <v>1251</v>
      </c>
      <c r="E5997">
        <f>INDEX(TeamSports!B:B,MATCH(D5997,TeamSports!C:C,0))</f>
        <v>36</v>
      </c>
      <c r="F5997">
        <f>INDEX(RanksTable!R:R,MATCH(B5997,RanksTable!B:B,0))</f>
        <v>3</v>
      </c>
      <c r="H5997" t="str">
        <f t="shared" si="93"/>
        <v>INSERT INTO "TeamRanks" (team_id,team_sport_id,team_rank) VALUES (197,36,3);</v>
      </c>
    </row>
    <row r="5998" spans="2:8" x14ac:dyDescent="0.25">
      <c r="B5998" t="s">
        <v>399</v>
      </c>
      <c r="C5998">
        <f>INDEX(NationalTeams!B:B,MATCH(B5998,NationalTeams!C:C,0))</f>
        <v>198</v>
      </c>
      <c r="D5998" t="s">
        <v>1251</v>
      </c>
      <c r="E5998">
        <f>INDEX(TeamSports!B:B,MATCH(D5998,TeamSports!C:C,0))</f>
        <v>36</v>
      </c>
      <c r="F5998">
        <f>INDEX(RanksTable!R:R,MATCH(B5998,RanksTable!B:B,0))</f>
        <v>7</v>
      </c>
      <c r="H5998" t="str">
        <f t="shared" si="93"/>
        <v>INSERT INTO "TeamRanks" (team_id,team_sport_id,team_rank) VALUES (198,36,7);</v>
      </c>
    </row>
    <row r="5999" spans="2:8" x14ac:dyDescent="0.25">
      <c r="B5999" t="s">
        <v>467</v>
      </c>
      <c r="C5999">
        <f>INDEX(NationalTeams!B:B,MATCH(B5999,NationalTeams!C:C,0))</f>
        <v>199</v>
      </c>
      <c r="D5999" t="s">
        <v>1251</v>
      </c>
      <c r="E5999">
        <f>INDEX(TeamSports!B:B,MATCH(D5999,TeamSports!C:C,0))</f>
        <v>36</v>
      </c>
      <c r="F5999">
        <f>INDEX(RanksTable!R:R,MATCH(B5999,RanksTable!B:B,0))</f>
        <v>7</v>
      </c>
      <c r="H5999" t="str">
        <f t="shared" si="93"/>
        <v>INSERT INTO "TeamRanks" (team_id,team_sport_id,team_rank) VALUES (199,36,7);</v>
      </c>
    </row>
    <row r="6000" spans="2:8" x14ac:dyDescent="0.25">
      <c r="B6000" t="s">
        <v>437</v>
      </c>
      <c r="C6000">
        <f>INDEX(NationalTeams!B:B,MATCH(B6000,NationalTeams!C:C,0))</f>
        <v>200</v>
      </c>
      <c r="D6000" t="s">
        <v>1251</v>
      </c>
      <c r="E6000">
        <f>INDEX(TeamSports!B:B,MATCH(D6000,TeamSports!C:C,0))</f>
        <v>36</v>
      </c>
      <c r="F6000">
        <f>INDEX(RanksTable!R:R,MATCH(B6000,RanksTable!B:B,0))</f>
        <v>4</v>
      </c>
      <c r="H6000" t="str">
        <f t="shared" si="93"/>
        <v>INSERT INTO "TeamRanks" (team_id,team_sport_id,team_rank) VALUES (200,36,4);</v>
      </c>
    </row>
    <row r="6001" spans="2:8" x14ac:dyDescent="0.25">
      <c r="B6001" t="s">
        <v>452</v>
      </c>
      <c r="C6001">
        <f>INDEX(NationalTeams!B:B,MATCH(B6001,NationalTeams!C:C,0))</f>
        <v>201</v>
      </c>
      <c r="D6001" t="s">
        <v>1251</v>
      </c>
      <c r="E6001">
        <f>INDEX(TeamSports!B:B,MATCH(D6001,TeamSports!C:C,0))</f>
        <v>36</v>
      </c>
      <c r="F6001">
        <f>INDEX(RanksTable!R:R,MATCH(B6001,RanksTable!B:B,0))</f>
        <v>4</v>
      </c>
      <c r="H6001" t="str">
        <f t="shared" si="93"/>
        <v>INSERT INTO "TeamRanks" (team_id,team_sport_id,team_rank) VALUES (201,36,4);</v>
      </c>
    </row>
    <row r="6002" spans="2:8" x14ac:dyDescent="0.25">
      <c r="B6002" t="s">
        <v>384</v>
      </c>
      <c r="C6002">
        <f>INDEX(NationalTeams!B:B,MATCH(B6002,NationalTeams!C:C,0))</f>
        <v>202</v>
      </c>
      <c r="D6002" t="s">
        <v>1251</v>
      </c>
      <c r="E6002">
        <f>INDEX(TeamSports!B:B,MATCH(D6002,TeamSports!C:C,0))</f>
        <v>36</v>
      </c>
      <c r="F6002">
        <f>INDEX(RanksTable!R:R,MATCH(B6002,RanksTable!B:B,0))</f>
        <v>7</v>
      </c>
      <c r="H6002" t="str">
        <f t="shared" si="93"/>
        <v>INSERT INTO "TeamRanks" (team_id,team_sport_id,team_rank) VALUES (202,36,7);</v>
      </c>
    </row>
    <row r="6003" spans="2:8" x14ac:dyDescent="0.25">
      <c r="B6003" t="s">
        <v>442</v>
      </c>
      <c r="C6003">
        <f>INDEX(NationalTeams!B:B,MATCH(B6003,NationalTeams!C:C,0))</f>
        <v>203</v>
      </c>
      <c r="D6003" t="s">
        <v>1251</v>
      </c>
      <c r="E6003">
        <f>INDEX(TeamSports!B:B,MATCH(D6003,TeamSports!C:C,0))</f>
        <v>36</v>
      </c>
      <c r="F6003">
        <f>INDEX(RanksTable!R:R,MATCH(B6003,RanksTable!B:B,0))</f>
        <v>6</v>
      </c>
      <c r="H6003" t="str">
        <f t="shared" si="93"/>
        <v>INSERT INTO "TeamRanks" (team_id,team_sport_id,team_rank) VALUES (203,36,6);</v>
      </c>
    </row>
    <row r="6004" spans="2:8" x14ac:dyDescent="0.25">
      <c r="B6004" t="s">
        <v>472</v>
      </c>
      <c r="C6004">
        <f>INDEX(NationalTeams!B:B,MATCH(B6004,NationalTeams!C:C,0))</f>
        <v>204</v>
      </c>
      <c r="D6004" t="s">
        <v>1251</v>
      </c>
      <c r="E6004">
        <f>INDEX(TeamSports!B:B,MATCH(D6004,TeamSports!C:C,0))</f>
        <v>36</v>
      </c>
      <c r="F6004">
        <f>INDEX(RanksTable!R:R,MATCH(B6004,RanksTable!B:B,0))</f>
        <v>7</v>
      </c>
      <c r="H6004" t="str">
        <f t="shared" si="93"/>
        <v>INSERT INTO "TeamRanks" (team_id,team_sport_id,team_rank) VALUES (204,36,7);</v>
      </c>
    </row>
    <row r="6005" spans="2:8" x14ac:dyDescent="0.25">
      <c r="B6005" t="s">
        <v>388</v>
      </c>
      <c r="C6005">
        <f>INDEX(NationalTeams!B:B,MATCH(B6005,NationalTeams!C:C,0))</f>
        <v>205</v>
      </c>
      <c r="D6005" t="s">
        <v>1251</v>
      </c>
      <c r="E6005">
        <f>INDEX(TeamSports!B:B,MATCH(D6005,TeamSports!C:C,0))</f>
        <v>36</v>
      </c>
      <c r="F6005">
        <f>INDEX(RanksTable!R:R,MATCH(B6005,RanksTable!B:B,0))</f>
        <v>7</v>
      </c>
      <c r="H6005" t="str">
        <f t="shared" si="93"/>
        <v>INSERT INTO "TeamRanks" (team_id,team_sport_id,team_rank) VALUES (205,36,7);</v>
      </c>
    </row>
    <row r="6006" spans="2:8" x14ac:dyDescent="0.25">
      <c r="B6006" t="s">
        <v>476</v>
      </c>
      <c r="C6006">
        <f>INDEX(NationalTeams!B:B,MATCH(B6006,NationalTeams!C:C,0))</f>
        <v>206</v>
      </c>
      <c r="D6006" t="s">
        <v>1251</v>
      </c>
      <c r="E6006">
        <f>INDEX(TeamSports!B:B,MATCH(D6006,TeamSports!C:C,0))</f>
        <v>36</v>
      </c>
      <c r="F6006">
        <f>INDEX(RanksTable!R:R,MATCH(B6006,RanksTable!B:B,0))</f>
        <v>4</v>
      </c>
      <c r="H6006" t="str">
        <f t="shared" si="93"/>
        <v>INSERT INTO "TeamRanks" (team_id,team_sport_id,team_rank) VALUES (206,36,4);</v>
      </c>
    </row>
    <row r="6007" spans="2:8" x14ac:dyDescent="0.25">
      <c r="B6007" t="s">
        <v>407</v>
      </c>
      <c r="C6007">
        <f>INDEX(NationalTeams!B:B,MATCH(B6007,NationalTeams!C:C,0))</f>
        <v>207</v>
      </c>
      <c r="D6007" t="s">
        <v>1251</v>
      </c>
      <c r="E6007">
        <f>INDEX(TeamSports!B:B,MATCH(D6007,TeamSports!C:C,0))</f>
        <v>36</v>
      </c>
      <c r="F6007">
        <f>INDEX(RanksTable!R:R,MATCH(B6007,RanksTable!B:B,0))</f>
        <v>5</v>
      </c>
      <c r="H6007" t="str">
        <f t="shared" si="93"/>
        <v>INSERT INTO "TeamRanks" (team_id,team_sport_id,team_rank) VALUES (207,36,5);</v>
      </c>
    </row>
    <row r="6008" spans="2:8" x14ac:dyDescent="0.25">
      <c r="B6008" t="s">
        <v>364</v>
      </c>
      <c r="C6008">
        <f>INDEX(NationalTeams!B:B,MATCH(B6008,NationalTeams!C:C,0))</f>
        <v>208</v>
      </c>
      <c r="D6008" t="s">
        <v>1251</v>
      </c>
      <c r="E6008">
        <f>INDEX(TeamSports!B:B,MATCH(D6008,TeamSports!C:C,0))</f>
        <v>36</v>
      </c>
      <c r="F6008">
        <f>INDEX(RanksTable!R:R,MATCH(B6008,RanksTable!B:B,0))</f>
        <v>7</v>
      </c>
      <c r="H6008" t="str">
        <f t="shared" si="93"/>
        <v>INSERT INTO "TeamRanks" (team_id,team_sport_id,team_rank) VALUES (208,36,7);</v>
      </c>
    </row>
    <row r="6009" spans="2:8" x14ac:dyDescent="0.25">
      <c r="B6009" t="s">
        <v>439</v>
      </c>
      <c r="C6009">
        <f>INDEX(NationalTeams!B:B,MATCH(B6009,NationalTeams!C:C,0))</f>
        <v>209</v>
      </c>
      <c r="D6009" t="s">
        <v>1251</v>
      </c>
      <c r="E6009">
        <f>INDEX(TeamSports!B:B,MATCH(D6009,TeamSports!C:C,0))</f>
        <v>36</v>
      </c>
      <c r="F6009">
        <f>INDEX(RanksTable!R:R,MATCH(B6009,RanksTable!B:B,0))</f>
        <v>7</v>
      </c>
      <c r="H6009" t="str">
        <f t="shared" si="93"/>
        <v>INSERT INTO "TeamRanks" (team_id,team_sport_id,team_rank) VALUES (209,36,7);</v>
      </c>
    </row>
    <row r="6010" spans="2:8" x14ac:dyDescent="0.25">
      <c r="B6010" t="s">
        <v>501</v>
      </c>
      <c r="C6010">
        <f>INDEX(NationalTeams!B:B,MATCH(B6010,NationalTeams!C:C,0))</f>
        <v>210</v>
      </c>
      <c r="D6010" t="s">
        <v>1251</v>
      </c>
      <c r="E6010">
        <f>INDEX(TeamSports!B:B,MATCH(D6010,TeamSports!C:C,0))</f>
        <v>36</v>
      </c>
      <c r="F6010">
        <f>INDEX(RanksTable!R:R,MATCH(B6010,RanksTable!B:B,0))</f>
        <v>4</v>
      </c>
      <c r="H6010" t="str">
        <f t="shared" si="93"/>
        <v>INSERT INTO "TeamRanks" (team_id,team_sport_id,team_rank) VALUES (210,36,4);</v>
      </c>
    </row>
    <row r="6011" spans="2:8" x14ac:dyDescent="0.25">
      <c r="B6011" t="s">
        <v>466</v>
      </c>
      <c r="C6011">
        <f>INDEX(NationalTeams!B:B,MATCH(B6011,NationalTeams!C:C,0))</f>
        <v>211</v>
      </c>
      <c r="D6011" t="s">
        <v>1251</v>
      </c>
      <c r="E6011">
        <f>INDEX(TeamSports!B:B,MATCH(D6011,TeamSports!C:C,0))</f>
        <v>36</v>
      </c>
      <c r="F6011">
        <f>INDEX(RanksTable!R:R,MATCH(B6011,RanksTable!B:B,0))</f>
        <v>7</v>
      </c>
      <c r="H6011" t="str">
        <f t="shared" si="93"/>
        <v>INSERT INTO "TeamRanks" (team_id,team_sport_id,team_rank) VALUES (211,36,7);</v>
      </c>
    </row>
    <row r="6012" spans="2:8" x14ac:dyDescent="0.25">
      <c r="B6012" t="s">
        <v>502</v>
      </c>
      <c r="C6012">
        <f>INDEX(NationalTeams!B:B,MATCH(B6012,NationalTeams!C:C,0))</f>
        <v>212</v>
      </c>
      <c r="D6012" t="s">
        <v>1251</v>
      </c>
      <c r="E6012">
        <f>INDEX(TeamSports!B:B,MATCH(D6012,TeamSports!C:C,0))</f>
        <v>36</v>
      </c>
      <c r="F6012">
        <f>INDEX(RanksTable!R:R,MATCH(B6012,RanksTable!B:B,0))</f>
        <v>3</v>
      </c>
      <c r="H6012" t="str">
        <f t="shared" si="93"/>
        <v>INSERT INTO "TeamRanks" (team_id,team_sport_id,team_rank) VALUES (212,36,3);</v>
      </c>
    </row>
    <row r="6013" spans="2:8" x14ac:dyDescent="0.25">
      <c r="B6013" t="s">
        <v>359</v>
      </c>
      <c r="C6013">
        <f>INDEX(NationalTeams!B:B,MATCH(B6013,NationalTeams!C:C,0))</f>
        <v>213</v>
      </c>
      <c r="D6013" t="s">
        <v>1251</v>
      </c>
      <c r="E6013">
        <f>INDEX(TeamSports!B:B,MATCH(D6013,TeamSports!C:C,0))</f>
        <v>36</v>
      </c>
      <c r="F6013">
        <f>INDEX(RanksTable!R:R,MATCH(B6013,RanksTable!B:B,0))</f>
        <v>6</v>
      </c>
      <c r="H6013" t="str">
        <f t="shared" si="93"/>
        <v>INSERT INTO "TeamRanks" (team_id,team_sport_id,team_rank) VALUES (213,36,6);</v>
      </c>
    </row>
    <row r="6014" spans="2:8" x14ac:dyDescent="0.25">
      <c r="B6014" t="s">
        <v>377</v>
      </c>
      <c r="C6014">
        <f>INDEX(NationalTeams!B:B,MATCH(B6014,NationalTeams!C:C,0))</f>
        <v>214</v>
      </c>
      <c r="D6014" t="s">
        <v>1251</v>
      </c>
      <c r="E6014">
        <f>INDEX(TeamSports!B:B,MATCH(D6014,TeamSports!C:C,0))</f>
        <v>36</v>
      </c>
      <c r="F6014">
        <f>INDEX(RanksTable!R:R,MATCH(B6014,RanksTable!B:B,0))</f>
        <v>4</v>
      </c>
      <c r="H6014" t="str">
        <f t="shared" si="93"/>
        <v>INSERT INTO "TeamRanks" (team_id,team_sport_id,team_rank) VALUES (214,36,4);</v>
      </c>
    </row>
    <row r="6015" spans="2:8" x14ac:dyDescent="0.25">
      <c r="B6015" t="s">
        <v>443</v>
      </c>
      <c r="C6015">
        <f>INDEX(NationalTeams!B:B,MATCH(B6015,NationalTeams!C:C,0))</f>
        <v>215</v>
      </c>
      <c r="D6015" t="s">
        <v>1251</v>
      </c>
      <c r="E6015">
        <f>INDEX(TeamSports!B:B,MATCH(D6015,TeamSports!C:C,0))</f>
        <v>36</v>
      </c>
      <c r="F6015">
        <f>INDEX(RanksTable!R:R,MATCH(B6015,RanksTable!B:B,0))</f>
        <v>5</v>
      </c>
      <c r="H6015" t="str">
        <f t="shared" si="93"/>
        <v>INSERT INTO "TeamRanks" (team_id,team_sport_id,team_rank) VALUES (215,36,5);</v>
      </c>
    </row>
    <row r="6016" spans="2:8" x14ac:dyDescent="0.25">
      <c r="B6016" t="s">
        <v>481</v>
      </c>
      <c r="C6016">
        <f>INDEX(NationalTeams!B:B,MATCH(B6016,NationalTeams!C:C,0))</f>
        <v>216</v>
      </c>
      <c r="D6016" t="s">
        <v>1251</v>
      </c>
      <c r="E6016">
        <f>INDEX(TeamSports!B:B,MATCH(D6016,TeamSports!C:C,0))</f>
        <v>36</v>
      </c>
      <c r="F6016">
        <f>INDEX(RanksTable!R:R,MATCH(B6016,RanksTable!B:B,0))</f>
        <v>4</v>
      </c>
      <c r="H6016" t="str">
        <f t="shared" si="93"/>
        <v>INSERT INTO "TeamRanks" (team_id,team_sport_id,team_rank) VALUES (216,36,4);</v>
      </c>
    </row>
    <row r="6017" spans="2:8" x14ac:dyDescent="0.25">
      <c r="B6017" t="s">
        <v>351</v>
      </c>
      <c r="C6017">
        <f>INDEX(NationalTeams!B:B,MATCH(B6017,NationalTeams!C:C,0))</f>
        <v>217</v>
      </c>
      <c r="D6017" t="s">
        <v>1251</v>
      </c>
      <c r="E6017">
        <f>INDEX(TeamSports!B:B,MATCH(D6017,TeamSports!C:C,0))</f>
        <v>36</v>
      </c>
      <c r="F6017">
        <f>INDEX(RanksTable!R:R,MATCH(B6017,RanksTable!B:B,0))</f>
        <v>3</v>
      </c>
      <c r="H6017" t="str">
        <f t="shared" si="93"/>
        <v>INSERT INTO "TeamRanks" (team_id,team_sport_id,team_rank) VALUES (217,36,3);</v>
      </c>
    </row>
    <row r="6018" spans="2:8" x14ac:dyDescent="0.25">
      <c r="B6018" t="s">
        <v>438</v>
      </c>
      <c r="C6018">
        <f>INDEX(NationalTeams!B:B,MATCH(B6018,NationalTeams!C:C,0))</f>
        <v>218</v>
      </c>
      <c r="D6018" t="s">
        <v>1251</v>
      </c>
      <c r="E6018">
        <f>INDEX(TeamSports!B:B,MATCH(D6018,TeamSports!C:C,0))</f>
        <v>36</v>
      </c>
      <c r="F6018">
        <f>INDEX(RanksTable!R:R,MATCH(B6018,RanksTable!B:B,0))</f>
        <v>5</v>
      </c>
      <c r="H6018" t="str">
        <f t="shared" si="93"/>
        <v>INSERT INTO "TeamRanks" (team_id,team_sport_id,team_rank) VALUES (218,36,5);</v>
      </c>
    </row>
    <row r="6019" spans="2:8" x14ac:dyDescent="0.25">
      <c r="B6019" t="s">
        <v>319</v>
      </c>
      <c r="C6019">
        <f>INDEX(NationalTeams!B:B,MATCH(B6019,NationalTeams!C:C,0))</f>
        <v>219</v>
      </c>
      <c r="D6019" t="s">
        <v>1251</v>
      </c>
      <c r="E6019">
        <f>INDEX(TeamSports!B:B,MATCH(D6019,TeamSports!C:C,0))</f>
        <v>36</v>
      </c>
      <c r="F6019">
        <f>INDEX(RanksTable!R:R,MATCH(B6019,RanksTable!B:B,0))</f>
        <v>7</v>
      </c>
      <c r="H6019" t="str">
        <f t="shared" si="93"/>
        <v>INSERT INTO "TeamRanks" (team_id,team_sport_id,team_rank) VALUES (219,36,7);</v>
      </c>
    </row>
    <row r="6020" spans="2:8" x14ac:dyDescent="0.25">
      <c r="B6020" t="s">
        <v>471</v>
      </c>
      <c r="C6020">
        <f>INDEX(NationalTeams!B:B,MATCH(B6020,NationalTeams!C:C,0))</f>
        <v>220</v>
      </c>
      <c r="D6020" t="s">
        <v>1251</v>
      </c>
      <c r="E6020">
        <f>INDEX(TeamSports!B:B,MATCH(D6020,TeamSports!C:C,0))</f>
        <v>36</v>
      </c>
      <c r="F6020">
        <f>INDEX(RanksTable!R:R,MATCH(B6020,RanksTable!B:B,0))</f>
        <v>7</v>
      </c>
      <c r="H6020" t="str">
        <f t="shared" ref="H6020:H6083" si="94">_xlfn.CONCAT($H$1,$L$1,$C$1,$L$1," ",$J$1,$C$2,$N$1,$E$2,$N$1,$F$2,$K$1,$I$1,$J$1,C6020,$N$1,E6020,$N$1,F6020,$K$1,$O$1)</f>
        <v>INSERT INTO "TeamRanks" (team_id,team_sport_id,team_rank) VALUES (220,36,7);</v>
      </c>
    </row>
    <row r="6021" spans="2:8" x14ac:dyDescent="0.25">
      <c r="B6021" t="s">
        <v>373</v>
      </c>
      <c r="C6021">
        <f>INDEX(NationalTeams!B:B,MATCH(B6021,NationalTeams!C:C,0))</f>
        <v>221</v>
      </c>
      <c r="D6021" t="s">
        <v>1251</v>
      </c>
      <c r="E6021">
        <f>INDEX(TeamSports!B:B,MATCH(D6021,TeamSports!C:C,0))</f>
        <v>36</v>
      </c>
      <c r="F6021">
        <f>INDEX(RanksTable!R:R,MATCH(B6021,RanksTable!B:B,0))</f>
        <v>7</v>
      </c>
      <c r="H6021" t="str">
        <f t="shared" si="94"/>
        <v>INSERT INTO "TeamRanks" (team_id,team_sport_id,team_rank) VALUES (221,36,7);</v>
      </c>
    </row>
    <row r="6022" spans="2:8" x14ac:dyDescent="0.25">
      <c r="B6022" t="s">
        <v>367</v>
      </c>
      <c r="C6022">
        <f>INDEX(NationalTeams!B:B,MATCH(B6022,NationalTeams!C:C,0))</f>
        <v>222</v>
      </c>
      <c r="D6022" t="s">
        <v>1251</v>
      </c>
      <c r="E6022">
        <f>INDEX(TeamSports!B:B,MATCH(D6022,TeamSports!C:C,0))</f>
        <v>36</v>
      </c>
      <c r="F6022">
        <f>INDEX(RanksTable!R:R,MATCH(B6022,RanksTable!B:B,0))</f>
        <v>6</v>
      </c>
      <c r="H6022" t="str">
        <f t="shared" si="94"/>
        <v>INSERT INTO "TeamRanks" (team_id,team_sport_id,team_rank) VALUES (222,36,6);</v>
      </c>
    </row>
    <row r="6023" spans="2:8" x14ac:dyDescent="0.25">
      <c r="B6023" t="s">
        <v>358</v>
      </c>
      <c r="C6023">
        <f>INDEX(NationalTeams!B:B,MATCH(B6023,NationalTeams!C:C,0))</f>
        <v>223</v>
      </c>
      <c r="D6023" t="s">
        <v>1251</v>
      </c>
      <c r="E6023">
        <f>INDEX(TeamSports!B:B,MATCH(D6023,TeamSports!C:C,0))</f>
        <v>36</v>
      </c>
      <c r="F6023">
        <f>INDEX(RanksTable!R:R,MATCH(B6023,RanksTable!B:B,0))</f>
        <v>6</v>
      </c>
      <c r="H6023" t="str">
        <f t="shared" si="94"/>
        <v>INSERT INTO "TeamRanks" (team_id,team_sport_id,team_rank) VALUES (223,36,6);</v>
      </c>
    </row>
    <row r="6024" spans="2:8" x14ac:dyDescent="0.25">
      <c r="B6024" t="s">
        <v>993</v>
      </c>
      <c r="C6024">
        <f>INDEX(NationalTeams!B:B,MATCH(B6024,NationalTeams!C:C,0))</f>
        <v>224</v>
      </c>
      <c r="D6024" t="s">
        <v>1235</v>
      </c>
      <c r="E6024">
        <f>INDEX(TeamSports!B:B,MATCH(D6024,TeamSports!C:C,0))</f>
        <v>58</v>
      </c>
      <c r="F6024">
        <f>INDEX(RanksTable!AF:AF,MATCH(B6024,RanksTable!B:B,0))</f>
        <v>7</v>
      </c>
      <c r="H6024" t="str">
        <f t="shared" si="94"/>
        <v>INSERT INTO "TeamRanks" (team_id,team_sport_id,team_rank) VALUES (224,58,7);</v>
      </c>
    </row>
    <row r="6025" spans="2:8" x14ac:dyDescent="0.25">
      <c r="B6025" t="s">
        <v>994</v>
      </c>
      <c r="C6025">
        <f>INDEX(NationalTeams!B:B,MATCH(B6025,NationalTeams!C:C,0))</f>
        <v>225</v>
      </c>
      <c r="D6025" t="s">
        <v>1235</v>
      </c>
      <c r="E6025">
        <f>INDEX(TeamSports!B:B,MATCH(D6025,TeamSports!C:C,0))</f>
        <v>58</v>
      </c>
      <c r="F6025">
        <f>INDEX(RanksTable!AF:AF,MATCH(B6025,RanksTable!B:B,0))</f>
        <v>7</v>
      </c>
      <c r="H6025" t="str">
        <f t="shared" si="94"/>
        <v>INSERT INTO "TeamRanks" (team_id,team_sport_id,team_rank) VALUES (225,58,7);</v>
      </c>
    </row>
    <row r="6026" spans="2:8" x14ac:dyDescent="0.25">
      <c r="B6026" t="s">
        <v>995</v>
      </c>
      <c r="C6026">
        <f>INDEX(NationalTeams!B:B,MATCH(B6026,NationalTeams!C:C,0))</f>
        <v>226</v>
      </c>
      <c r="D6026" t="s">
        <v>1235</v>
      </c>
      <c r="E6026">
        <f>INDEX(TeamSports!B:B,MATCH(D6026,TeamSports!C:C,0))</f>
        <v>58</v>
      </c>
      <c r="F6026">
        <f>INDEX(RanksTable!AF:AF,MATCH(B6026,RanksTable!B:B,0))</f>
        <v>7</v>
      </c>
      <c r="H6026" t="str">
        <f t="shared" si="94"/>
        <v>INSERT INTO "TeamRanks" (team_id,team_sport_id,team_rank) VALUES (226,58,7);</v>
      </c>
    </row>
    <row r="6027" spans="2:8" x14ac:dyDescent="0.25">
      <c r="B6027" t="s">
        <v>996</v>
      </c>
      <c r="C6027">
        <f>INDEX(NationalTeams!B:B,MATCH(B6027,NationalTeams!C:C,0))</f>
        <v>227</v>
      </c>
      <c r="D6027" t="s">
        <v>1235</v>
      </c>
      <c r="E6027">
        <f>INDEX(TeamSports!B:B,MATCH(D6027,TeamSports!C:C,0))</f>
        <v>58</v>
      </c>
      <c r="F6027">
        <f>INDEX(RanksTable!AF:AF,MATCH(B6027,RanksTable!B:B,0))</f>
        <v>2</v>
      </c>
      <c r="H6027" t="str">
        <f t="shared" si="94"/>
        <v>INSERT INTO "TeamRanks" (team_id,team_sport_id,team_rank) VALUES (227,58,2);</v>
      </c>
    </row>
    <row r="6028" spans="2:8" x14ac:dyDescent="0.25">
      <c r="B6028" t="s">
        <v>997</v>
      </c>
      <c r="C6028">
        <f>INDEX(NationalTeams!B:B,MATCH(B6028,NationalTeams!C:C,0))</f>
        <v>228</v>
      </c>
      <c r="D6028" t="s">
        <v>1235</v>
      </c>
      <c r="E6028">
        <f>INDEX(TeamSports!B:B,MATCH(D6028,TeamSports!C:C,0))</f>
        <v>58</v>
      </c>
      <c r="F6028">
        <f>INDEX(RanksTable!AF:AF,MATCH(B6028,RanksTable!B:B,0))</f>
        <v>7</v>
      </c>
      <c r="H6028" t="str">
        <f t="shared" si="94"/>
        <v>INSERT INTO "TeamRanks" (team_id,team_sport_id,team_rank) VALUES (228,58,7);</v>
      </c>
    </row>
    <row r="6029" spans="2:8" x14ac:dyDescent="0.25">
      <c r="B6029" t="s">
        <v>998</v>
      </c>
      <c r="C6029">
        <f>INDEX(NationalTeams!B:B,MATCH(B6029,NationalTeams!C:C,0))</f>
        <v>229</v>
      </c>
      <c r="D6029" t="s">
        <v>1235</v>
      </c>
      <c r="E6029">
        <f>INDEX(TeamSports!B:B,MATCH(D6029,TeamSports!C:C,0))</f>
        <v>58</v>
      </c>
      <c r="F6029">
        <f>INDEX(RanksTable!AF:AF,MATCH(B6029,RanksTable!B:B,0))</f>
        <v>7</v>
      </c>
      <c r="H6029" t="str">
        <f t="shared" si="94"/>
        <v>INSERT INTO "TeamRanks" (team_id,team_sport_id,team_rank) VALUES (229,58,7);</v>
      </c>
    </row>
    <row r="6030" spans="2:8" x14ac:dyDescent="0.25">
      <c r="B6030" t="s">
        <v>999</v>
      </c>
      <c r="C6030">
        <f>INDEX(NationalTeams!B:B,MATCH(B6030,NationalTeams!C:C,0))</f>
        <v>230</v>
      </c>
      <c r="D6030" t="s">
        <v>1235</v>
      </c>
      <c r="E6030">
        <f>INDEX(TeamSports!B:B,MATCH(D6030,TeamSports!C:C,0))</f>
        <v>58</v>
      </c>
      <c r="F6030">
        <f>INDEX(RanksTable!AF:AF,MATCH(B6030,RanksTable!B:B,0))</f>
        <v>7</v>
      </c>
      <c r="H6030" t="str">
        <f t="shared" si="94"/>
        <v>INSERT INTO "TeamRanks" (team_id,team_sport_id,team_rank) VALUES (230,58,7);</v>
      </c>
    </row>
    <row r="6031" spans="2:8" x14ac:dyDescent="0.25">
      <c r="B6031" t="s">
        <v>1000</v>
      </c>
      <c r="C6031">
        <f>INDEX(NationalTeams!B:B,MATCH(B6031,NationalTeams!C:C,0))</f>
        <v>231</v>
      </c>
      <c r="D6031" t="s">
        <v>1235</v>
      </c>
      <c r="E6031">
        <f>INDEX(TeamSports!B:B,MATCH(D6031,TeamSports!C:C,0))</f>
        <v>58</v>
      </c>
      <c r="F6031">
        <f>INDEX(RanksTable!AF:AF,MATCH(B6031,RanksTable!B:B,0))</f>
        <v>7</v>
      </c>
      <c r="H6031" t="str">
        <f t="shared" si="94"/>
        <v>INSERT INTO "TeamRanks" (team_id,team_sport_id,team_rank) VALUES (231,58,7);</v>
      </c>
    </row>
    <row r="6032" spans="2:8" x14ac:dyDescent="0.25">
      <c r="B6032" t="s">
        <v>1001</v>
      </c>
      <c r="C6032">
        <f>INDEX(NationalTeams!B:B,MATCH(B6032,NationalTeams!C:C,0))</f>
        <v>232</v>
      </c>
      <c r="D6032" t="s">
        <v>1235</v>
      </c>
      <c r="E6032">
        <f>INDEX(TeamSports!B:B,MATCH(D6032,TeamSports!C:C,0))</f>
        <v>58</v>
      </c>
      <c r="F6032">
        <f>INDEX(RanksTable!AF:AF,MATCH(B6032,RanksTable!B:B,0))</f>
        <v>7</v>
      </c>
      <c r="H6032" t="str">
        <f t="shared" si="94"/>
        <v>INSERT INTO "TeamRanks" (team_id,team_sport_id,team_rank) VALUES (232,58,7);</v>
      </c>
    </row>
    <row r="6033" spans="2:8" x14ac:dyDescent="0.25">
      <c r="B6033" t="s">
        <v>1002</v>
      </c>
      <c r="C6033">
        <f>INDEX(NationalTeams!B:B,MATCH(B6033,NationalTeams!C:C,0))</f>
        <v>233</v>
      </c>
      <c r="D6033" t="s">
        <v>1235</v>
      </c>
      <c r="E6033">
        <f>INDEX(TeamSports!B:B,MATCH(D6033,TeamSports!C:C,0))</f>
        <v>58</v>
      </c>
      <c r="F6033">
        <f>INDEX(RanksTable!AF:AF,MATCH(B6033,RanksTable!B:B,0))</f>
        <v>7</v>
      </c>
      <c r="H6033" t="str">
        <f t="shared" si="94"/>
        <v>INSERT INTO "TeamRanks" (team_id,team_sport_id,team_rank) VALUES (233,58,7);</v>
      </c>
    </row>
    <row r="6034" spans="2:8" x14ac:dyDescent="0.25">
      <c r="B6034" t="s">
        <v>1003</v>
      </c>
      <c r="C6034">
        <f>INDEX(NationalTeams!B:B,MATCH(B6034,NationalTeams!C:C,0))</f>
        <v>234</v>
      </c>
      <c r="D6034" t="s">
        <v>1235</v>
      </c>
      <c r="E6034">
        <f>INDEX(TeamSports!B:B,MATCH(D6034,TeamSports!C:C,0))</f>
        <v>58</v>
      </c>
      <c r="F6034">
        <f>INDEX(RanksTable!AF:AF,MATCH(B6034,RanksTable!B:B,0))</f>
        <v>7</v>
      </c>
      <c r="H6034" t="str">
        <f t="shared" si="94"/>
        <v>INSERT INTO "TeamRanks" (team_id,team_sport_id,team_rank) VALUES (234,58,7);</v>
      </c>
    </row>
    <row r="6035" spans="2:8" x14ac:dyDescent="0.25">
      <c r="B6035" t="s">
        <v>1004</v>
      </c>
      <c r="C6035">
        <f>INDEX(NationalTeams!B:B,MATCH(B6035,NationalTeams!C:C,0))</f>
        <v>235</v>
      </c>
      <c r="D6035" t="s">
        <v>1235</v>
      </c>
      <c r="E6035">
        <f>INDEX(TeamSports!B:B,MATCH(D6035,TeamSports!C:C,0))</f>
        <v>58</v>
      </c>
      <c r="F6035">
        <f>INDEX(RanksTable!AF:AF,MATCH(B6035,RanksTable!B:B,0))</f>
        <v>1</v>
      </c>
      <c r="H6035" t="str">
        <f t="shared" si="94"/>
        <v>INSERT INTO "TeamRanks" (team_id,team_sport_id,team_rank) VALUES (235,58,1);</v>
      </c>
    </row>
    <row r="6036" spans="2:8" x14ac:dyDescent="0.25">
      <c r="B6036" t="s">
        <v>1005</v>
      </c>
      <c r="C6036">
        <f>INDEX(NationalTeams!B:B,MATCH(B6036,NationalTeams!C:C,0))</f>
        <v>236</v>
      </c>
      <c r="D6036" t="s">
        <v>1235</v>
      </c>
      <c r="E6036">
        <f>INDEX(TeamSports!B:B,MATCH(D6036,TeamSports!C:C,0))</f>
        <v>58</v>
      </c>
      <c r="F6036">
        <f>INDEX(RanksTable!AF:AF,MATCH(B6036,RanksTable!B:B,0))</f>
        <v>7</v>
      </c>
      <c r="H6036" t="str">
        <f t="shared" si="94"/>
        <v>INSERT INTO "TeamRanks" (team_id,team_sport_id,team_rank) VALUES (236,58,7);</v>
      </c>
    </row>
    <row r="6037" spans="2:8" x14ac:dyDescent="0.25">
      <c r="B6037" t="s">
        <v>1006</v>
      </c>
      <c r="C6037">
        <f>INDEX(NationalTeams!B:B,MATCH(B6037,NationalTeams!C:C,0))</f>
        <v>237</v>
      </c>
      <c r="D6037" t="s">
        <v>1235</v>
      </c>
      <c r="E6037">
        <f>INDEX(TeamSports!B:B,MATCH(D6037,TeamSports!C:C,0))</f>
        <v>58</v>
      </c>
      <c r="F6037">
        <f>INDEX(RanksTable!AF:AF,MATCH(B6037,RanksTable!B:B,0))</f>
        <v>7</v>
      </c>
      <c r="H6037" t="str">
        <f t="shared" si="94"/>
        <v>INSERT INTO "TeamRanks" (team_id,team_sport_id,team_rank) VALUES (237,58,7);</v>
      </c>
    </row>
    <row r="6038" spans="2:8" x14ac:dyDescent="0.25">
      <c r="B6038" t="s">
        <v>1007</v>
      </c>
      <c r="C6038">
        <f>INDEX(NationalTeams!B:B,MATCH(B6038,NationalTeams!C:C,0))</f>
        <v>238</v>
      </c>
      <c r="D6038" t="s">
        <v>1235</v>
      </c>
      <c r="E6038">
        <f>INDEX(TeamSports!B:B,MATCH(D6038,TeamSports!C:C,0))</f>
        <v>58</v>
      </c>
      <c r="F6038">
        <f>INDEX(RanksTable!AF:AF,MATCH(B6038,RanksTable!B:B,0))</f>
        <v>7</v>
      </c>
      <c r="H6038" t="str">
        <f t="shared" si="94"/>
        <v>INSERT INTO "TeamRanks" (team_id,team_sport_id,team_rank) VALUES (238,58,7);</v>
      </c>
    </row>
    <row r="6039" spans="2:8" x14ac:dyDescent="0.25">
      <c r="B6039" t="s">
        <v>1008</v>
      </c>
      <c r="C6039">
        <f>INDEX(NationalTeams!B:B,MATCH(B6039,NationalTeams!C:C,0))</f>
        <v>239</v>
      </c>
      <c r="D6039" t="s">
        <v>1235</v>
      </c>
      <c r="E6039">
        <f>INDEX(TeamSports!B:B,MATCH(D6039,TeamSports!C:C,0))</f>
        <v>58</v>
      </c>
      <c r="F6039">
        <f>INDEX(RanksTable!AF:AF,MATCH(B6039,RanksTable!B:B,0))</f>
        <v>2</v>
      </c>
      <c r="H6039" t="str">
        <f t="shared" si="94"/>
        <v>INSERT INTO "TeamRanks" (team_id,team_sport_id,team_rank) VALUES (239,58,2);</v>
      </c>
    </row>
    <row r="6040" spans="2:8" x14ac:dyDescent="0.25">
      <c r="B6040" t="s">
        <v>1009</v>
      </c>
      <c r="C6040">
        <f>INDEX(NationalTeams!B:B,MATCH(B6040,NationalTeams!C:C,0))</f>
        <v>240</v>
      </c>
      <c r="D6040" t="s">
        <v>1235</v>
      </c>
      <c r="E6040">
        <f>INDEX(TeamSports!B:B,MATCH(D6040,TeamSports!C:C,0))</f>
        <v>58</v>
      </c>
      <c r="F6040">
        <f>INDEX(RanksTable!AF:AF,MATCH(B6040,RanksTable!B:B,0))</f>
        <v>4</v>
      </c>
      <c r="H6040" t="str">
        <f t="shared" si="94"/>
        <v>INSERT INTO "TeamRanks" (team_id,team_sport_id,team_rank) VALUES (240,58,4);</v>
      </c>
    </row>
    <row r="6041" spans="2:8" x14ac:dyDescent="0.25">
      <c r="B6041" t="s">
        <v>1010</v>
      </c>
      <c r="C6041">
        <f>INDEX(NationalTeams!B:B,MATCH(B6041,NationalTeams!C:C,0))</f>
        <v>241</v>
      </c>
      <c r="D6041" t="s">
        <v>1235</v>
      </c>
      <c r="E6041">
        <f>INDEX(TeamSports!B:B,MATCH(D6041,TeamSports!C:C,0))</f>
        <v>58</v>
      </c>
      <c r="F6041">
        <f>INDEX(RanksTable!AF:AF,MATCH(B6041,RanksTable!B:B,0))</f>
        <v>7</v>
      </c>
      <c r="H6041" t="str">
        <f t="shared" si="94"/>
        <v>INSERT INTO "TeamRanks" (team_id,team_sport_id,team_rank) VALUES (241,58,7);</v>
      </c>
    </row>
    <row r="6042" spans="2:8" x14ac:dyDescent="0.25">
      <c r="B6042" t="s">
        <v>1011</v>
      </c>
      <c r="C6042">
        <f>INDEX(NationalTeams!B:B,MATCH(B6042,NationalTeams!C:C,0))</f>
        <v>242</v>
      </c>
      <c r="D6042" t="s">
        <v>1235</v>
      </c>
      <c r="E6042">
        <f>INDEX(TeamSports!B:B,MATCH(D6042,TeamSports!C:C,0))</f>
        <v>58</v>
      </c>
      <c r="F6042">
        <f>INDEX(RanksTable!AF:AF,MATCH(B6042,RanksTable!B:B,0))</f>
        <v>7</v>
      </c>
      <c r="H6042" t="str">
        <f t="shared" si="94"/>
        <v>INSERT INTO "TeamRanks" (team_id,team_sport_id,team_rank) VALUES (242,58,7);</v>
      </c>
    </row>
    <row r="6043" spans="2:8" x14ac:dyDescent="0.25">
      <c r="B6043" t="s">
        <v>1012</v>
      </c>
      <c r="C6043">
        <f>INDEX(NationalTeams!B:B,MATCH(B6043,NationalTeams!C:C,0))</f>
        <v>243</v>
      </c>
      <c r="D6043" t="s">
        <v>1235</v>
      </c>
      <c r="E6043">
        <f>INDEX(TeamSports!B:B,MATCH(D6043,TeamSports!C:C,0))</f>
        <v>58</v>
      </c>
      <c r="F6043">
        <f>INDEX(RanksTable!AF:AF,MATCH(B6043,RanksTable!B:B,0))</f>
        <v>7</v>
      </c>
      <c r="H6043" t="str">
        <f t="shared" si="94"/>
        <v>INSERT INTO "TeamRanks" (team_id,team_sport_id,team_rank) VALUES (243,58,7);</v>
      </c>
    </row>
    <row r="6044" spans="2:8" x14ac:dyDescent="0.25">
      <c r="B6044" t="s">
        <v>1013</v>
      </c>
      <c r="C6044">
        <f>INDEX(NationalTeams!B:B,MATCH(B6044,NationalTeams!C:C,0))</f>
        <v>244</v>
      </c>
      <c r="D6044" t="s">
        <v>1235</v>
      </c>
      <c r="E6044">
        <f>INDEX(TeamSports!B:B,MATCH(D6044,TeamSports!C:C,0))</f>
        <v>58</v>
      </c>
      <c r="F6044">
        <f>INDEX(RanksTable!AF:AF,MATCH(B6044,RanksTable!B:B,0))</f>
        <v>7</v>
      </c>
      <c r="H6044" t="str">
        <f t="shared" si="94"/>
        <v>INSERT INTO "TeamRanks" (team_id,team_sport_id,team_rank) VALUES (244,58,7);</v>
      </c>
    </row>
    <row r="6045" spans="2:8" x14ac:dyDescent="0.25">
      <c r="B6045" t="s">
        <v>1014</v>
      </c>
      <c r="C6045">
        <f>INDEX(NationalTeams!B:B,MATCH(B6045,NationalTeams!C:C,0))</f>
        <v>245</v>
      </c>
      <c r="D6045" t="s">
        <v>1235</v>
      </c>
      <c r="E6045">
        <f>INDEX(TeamSports!B:B,MATCH(D6045,TeamSports!C:C,0))</f>
        <v>58</v>
      </c>
      <c r="F6045">
        <f>INDEX(RanksTable!AF:AF,MATCH(B6045,RanksTable!B:B,0))</f>
        <v>4</v>
      </c>
      <c r="H6045" t="str">
        <f t="shared" si="94"/>
        <v>INSERT INTO "TeamRanks" (team_id,team_sport_id,team_rank) VALUES (245,58,4);</v>
      </c>
    </row>
    <row r="6046" spans="2:8" x14ac:dyDescent="0.25">
      <c r="B6046" t="s">
        <v>1015</v>
      </c>
      <c r="C6046">
        <f>INDEX(NationalTeams!B:B,MATCH(B6046,NationalTeams!C:C,0))</f>
        <v>246</v>
      </c>
      <c r="D6046" t="s">
        <v>1235</v>
      </c>
      <c r="E6046">
        <f>INDEX(TeamSports!B:B,MATCH(D6046,TeamSports!C:C,0))</f>
        <v>58</v>
      </c>
      <c r="F6046">
        <f>INDEX(RanksTable!AF:AF,MATCH(B6046,RanksTable!B:B,0))</f>
        <v>1</v>
      </c>
      <c r="H6046" t="str">
        <f t="shared" si="94"/>
        <v>INSERT INTO "TeamRanks" (team_id,team_sport_id,team_rank) VALUES (246,58,1);</v>
      </c>
    </row>
    <row r="6047" spans="2:8" x14ac:dyDescent="0.25">
      <c r="B6047" t="s">
        <v>1016</v>
      </c>
      <c r="C6047">
        <f>INDEX(NationalTeams!B:B,MATCH(B6047,NationalTeams!C:C,0))</f>
        <v>247</v>
      </c>
      <c r="D6047" t="s">
        <v>1235</v>
      </c>
      <c r="E6047">
        <f>INDEX(TeamSports!B:B,MATCH(D6047,TeamSports!C:C,0))</f>
        <v>58</v>
      </c>
      <c r="F6047">
        <f>INDEX(RanksTable!AF:AF,MATCH(B6047,RanksTable!B:B,0))</f>
        <v>7</v>
      </c>
      <c r="H6047" t="str">
        <f t="shared" si="94"/>
        <v>INSERT INTO "TeamRanks" (team_id,team_sport_id,team_rank) VALUES (247,58,7);</v>
      </c>
    </row>
    <row r="6048" spans="2:8" x14ac:dyDescent="0.25">
      <c r="B6048" t="s">
        <v>1017</v>
      </c>
      <c r="C6048">
        <f>INDEX(NationalTeams!B:B,MATCH(B6048,NationalTeams!C:C,0))</f>
        <v>248</v>
      </c>
      <c r="D6048" t="s">
        <v>1235</v>
      </c>
      <c r="E6048">
        <f>INDEX(TeamSports!B:B,MATCH(D6048,TeamSports!C:C,0))</f>
        <v>58</v>
      </c>
      <c r="F6048">
        <f>INDEX(RanksTable!AF:AF,MATCH(B6048,RanksTable!B:B,0))</f>
        <v>7</v>
      </c>
      <c r="H6048" t="str">
        <f t="shared" si="94"/>
        <v>INSERT INTO "TeamRanks" (team_id,team_sport_id,team_rank) VALUES (248,58,7);</v>
      </c>
    </row>
    <row r="6049" spans="2:8" x14ac:dyDescent="0.25">
      <c r="B6049" t="s">
        <v>1018</v>
      </c>
      <c r="C6049">
        <f>INDEX(NationalTeams!B:B,MATCH(B6049,NationalTeams!C:C,0))</f>
        <v>249</v>
      </c>
      <c r="D6049" t="s">
        <v>1235</v>
      </c>
      <c r="E6049">
        <f>INDEX(TeamSports!B:B,MATCH(D6049,TeamSports!C:C,0))</f>
        <v>58</v>
      </c>
      <c r="F6049">
        <f>INDEX(RanksTable!AF:AF,MATCH(B6049,RanksTable!B:B,0))</f>
        <v>6</v>
      </c>
      <c r="H6049" t="str">
        <f t="shared" si="94"/>
        <v>INSERT INTO "TeamRanks" (team_id,team_sport_id,team_rank) VALUES (249,58,6);</v>
      </c>
    </row>
    <row r="6050" spans="2:8" x14ac:dyDescent="0.25">
      <c r="B6050" t="s">
        <v>1019</v>
      </c>
      <c r="C6050">
        <f>INDEX(NationalTeams!B:B,MATCH(B6050,NationalTeams!C:C,0))</f>
        <v>250</v>
      </c>
      <c r="D6050" t="s">
        <v>1235</v>
      </c>
      <c r="E6050">
        <f>INDEX(TeamSports!B:B,MATCH(D6050,TeamSports!C:C,0))</f>
        <v>58</v>
      </c>
      <c r="F6050">
        <f>INDEX(RanksTable!AF:AF,MATCH(B6050,RanksTable!B:B,0))</f>
        <v>3</v>
      </c>
      <c r="H6050" t="str">
        <f t="shared" si="94"/>
        <v>INSERT INTO "TeamRanks" (team_id,team_sport_id,team_rank) VALUES (250,58,3);</v>
      </c>
    </row>
    <row r="6051" spans="2:8" x14ac:dyDescent="0.25">
      <c r="B6051" t="s">
        <v>1020</v>
      </c>
      <c r="C6051">
        <f>INDEX(NationalTeams!B:B,MATCH(B6051,NationalTeams!C:C,0))</f>
        <v>251</v>
      </c>
      <c r="D6051" t="s">
        <v>1235</v>
      </c>
      <c r="E6051">
        <f>INDEX(TeamSports!B:B,MATCH(D6051,TeamSports!C:C,0))</f>
        <v>58</v>
      </c>
      <c r="F6051">
        <f>INDEX(RanksTable!AF:AF,MATCH(B6051,RanksTable!B:B,0))</f>
        <v>7</v>
      </c>
      <c r="H6051" t="str">
        <f t="shared" si="94"/>
        <v>INSERT INTO "TeamRanks" (team_id,team_sport_id,team_rank) VALUES (251,58,7);</v>
      </c>
    </row>
    <row r="6052" spans="2:8" x14ac:dyDescent="0.25">
      <c r="B6052" t="s">
        <v>1021</v>
      </c>
      <c r="C6052">
        <f>INDEX(NationalTeams!B:B,MATCH(B6052,NationalTeams!C:C,0))</f>
        <v>252</v>
      </c>
      <c r="D6052" t="s">
        <v>1235</v>
      </c>
      <c r="E6052">
        <f>INDEX(TeamSports!B:B,MATCH(D6052,TeamSports!C:C,0))</f>
        <v>58</v>
      </c>
      <c r="F6052">
        <f>INDEX(RanksTable!AF:AF,MATCH(B6052,RanksTable!B:B,0))</f>
        <v>5</v>
      </c>
      <c r="H6052" t="str">
        <f t="shared" si="94"/>
        <v>INSERT INTO "TeamRanks" (team_id,team_sport_id,team_rank) VALUES (252,58,5);</v>
      </c>
    </row>
    <row r="6053" spans="2:8" x14ac:dyDescent="0.25">
      <c r="B6053" t="s">
        <v>1022</v>
      </c>
      <c r="C6053">
        <f>INDEX(NationalTeams!B:B,MATCH(B6053,NationalTeams!C:C,0))</f>
        <v>253</v>
      </c>
      <c r="D6053" t="s">
        <v>1235</v>
      </c>
      <c r="E6053">
        <f>INDEX(TeamSports!B:B,MATCH(D6053,TeamSports!C:C,0))</f>
        <v>58</v>
      </c>
      <c r="F6053">
        <f>INDEX(RanksTable!AF:AF,MATCH(B6053,RanksTable!B:B,0))</f>
        <v>7</v>
      </c>
      <c r="H6053" t="str">
        <f t="shared" si="94"/>
        <v>INSERT INTO "TeamRanks" (team_id,team_sport_id,team_rank) VALUES (253,58,7);</v>
      </c>
    </row>
    <row r="6054" spans="2:8" x14ac:dyDescent="0.25">
      <c r="B6054" t="s">
        <v>1023</v>
      </c>
      <c r="C6054">
        <f>INDEX(NationalTeams!B:B,MATCH(B6054,NationalTeams!C:C,0))</f>
        <v>254</v>
      </c>
      <c r="D6054" t="s">
        <v>1235</v>
      </c>
      <c r="E6054">
        <f>INDEX(TeamSports!B:B,MATCH(D6054,TeamSports!C:C,0))</f>
        <v>58</v>
      </c>
      <c r="F6054">
        <f>INDEX(RanksTable!AF:AF,MATCH(B6054,RanksTable!B:B,0))</f>
        <v>7</v>
      </c>
      <c r="H6054" t="str">
        <f t="shared" si="94"/>
        <v>INSERT INTO "TeamRanks" (team_id,team_sport_id,team_rank) VALUES (254,58,7);</v>
      </c>
    </row>
    <row r="6055" spans="2:8" x14ac:dyDescent="0.25">
      <c r="B6055" t="s">
        <v>1024</v>
      </c>
      <c r="C6055">
        <f>INDEX(NationalTeams!B:B,MATCH(B6055,NationalTeams!C:C,0))</f>
        <v>255</v>
      </c>
      <c r="D6055" t="s">
        <v>1235</v>
      </c>
      <c r="E6055">
        <f>INDEX(TeamSports!B:B,MATCH(D6055,TeamSports!C:C,0))</f>
        <v>58</v>
      </c>
      <c r="F6055">
        <f>INDEX(RanksTable!AF:AF,MATCH(B6055,RanksTable!B:B,0))</f>
        <v>5</v>
      </c>
      <c r="H6055" t="str">
        <f t="shared" si="94"/>
        <v>INSERT INTO "TeamRanks" (team_id,team_sport_id,team_rank) VALUES (255,58,5);</v>
      </c>
    </row>
    <row r="6056" spans="2:8" x14ac:dyDescent="0.25">
      <c r="B6056" t="s">
        <v>1025</v>
      </c>
      <c r="C6056">
        <f>INDEX(NationalTeams!B:B,MATCH(B6056,NationalTeams!C:C,0))</f>
        <v>256</v>
      </c>
      <c r="D6056" t="s">
        <v>1235</v>
      </c>
      <c r="E6056">
        <f>INDEX(TeamSports!B:B,MATCH(D6056,TeamSports!C:C,0))</f>
        <v>58</v>
      </c>
      <c r="F6056">
        <f>INDEX(RanksTable!AF:AF,MATCH(B6056,RanksTable!B:B,0))</f>
        <v>7</v>
      </c>
      <c r="H6056" t="str">
        <f t="shared" si="94"/>
        <v>INSERT INTO "TeamRanks" (team_id,team_sport_id,team_rank) VALUES (256,58,7);</v>
      </c>
    </row>
    <row r="6057" spans="2:8" x14ac:dyDescent="0.25">
      <c r="B6057" t="s">
        <v>1026</v>
      </c>
      <c r="C6057">
        <f>INDEX(NationalTeams!B:B,MATCH(B6057,NationalTeams!C:C,0))</f>
        <v>257</v>
      </c>
      <c r="D6057" t="s">
        <v>1235</v>
      </c>
      <c r="E6057">
        <f>INDEX(TeamSports!B:B,MATCH(D6057,TeamSports!C:C,0))</f>
        <v>58</v>
      </c>
      <c r="F6057">
        <f>INDEX(RanksTable!AF:AF,MATCH(B6057,RanksTable!B:B,0))</f>
        <v>7</v>
      </c>
      <c r="H6057" t="str">
        <f t="shared" si="94"/>
        <v>INSERT INTO "TeamRanks" (team_id,team_sport_id,team_rank) VALUES (257,58,7);</v>
      </c>
    </row>
    <row r="6058" spans="2:8" x14ac:dyDescent="0.25">
      <c r="B6058" t="s">
        <v>1027</v>
      </c>
      <c r="C6058">
        <f>INDEX(NationalTeams!B:B,MATCH(B6058,NationalTeams!C:C,0))</f>
        <v>258</v>
      </c>
      <c r="D6058" t="s">
        <v>1235</v>
      </c>
      <c r="E6058">
        <f>INDEX(TeamSports!B:B,MATCH(D6058,TeamSports!C:C,0))</f>
        <v>58</v>
      </c>
      <c r="F6058">
        <f>INDEX(RanksTable!AF:AF,MATCH(B6058,RanksTable!B:B,0))</f>
        <v>7</v>
      </c>
      <c r="H6058" t="str">
        <f t="shared" si="94"/>
        <v>INSERT INTO "TeamRanks" (team_id,team_sport_id,team_rank) VALUES (258,58,7);</v>
      </c>
    </row>
    <row r="6059" spans="2:8" x14ac:dyDescent="0.25">
      <c r="B6059" t="s">
        <v>1028</v>
      </c>
      <c r="C6059">
        <f>INDEX(NationalTeams!B:B,MATCH(B6059,NationalTeams!C:C,0))</f>
        <v>259</v>
      </c>
      <c r="D6059" t="s">
        <v>1235</v>
      </c>
      <c r="E6059">
        <f>INDEX(TeamSports!B:B,MATCH(D6059,TeamSports!C:C,0))</f>
        <v>58</v>
      </c>
      <c r="F6059">
        <f>INDEX(RanksTable!AF:AF,MATCH(B6059,RanksTable!B:B,0))</f>
        <v>7</v>
      </c>
      <c r="H6059" t="str">
        <f t="shared" si="94"/>
        <v>INSERT INTO "TeamRanks" (team_id,team_sport_id,team_rank) VALUES (259,58,7);</v>
      </c>
    </row>
    <row r="6060" spans="2:8" x14ac:dyDescent="0.25">
      <c r="B6060" t="s">
        <v>1029</v>
      </c>
      <c r="C6060">
        <f>INDEX(NationalTeams!B:B,MATCH(B6060,NationalTeams!C:C,0))</f>
        <v>260</v>
      </c>
      <c r="D6060" t="s">
        <v>1235</v>
      </c>
      <c r="E6060">
        <f>INDEX(TeamSports!B:B,MATCH(D6060,TeamSports!C:C,0))</f>
        <v>58</v>
      </c>
      <c r="F6060">
        <f>INDEX(RanksTable!AF:AF,MATCH(B6060,RanksTable!B:B,0))</f>
        <v>5</v>
      </c>
      <c r="H6060" t="str">
        <f t="shared" si="94"/>
        <v>INSERT INTO "TeamRanks" (team_id,team_sport_id,team_rank) VALUES (260,58,5);</v>
      </c>
    </row>
    <row r="6061" spans="2:8" x14ac:dyDescent="0.25">
      <c r="B6061" t="s">
        <v>1030</v>
      </c>
      <c r="C6061">
        <f>INDEX(NationalTeams!B:B,MATCH(B6061,NationalTeams!C:C,0))</f>
        <v>261</v>
      </c>
      <c r="D6061" t="s">
        <v>1235</v>
      </c>
      <c r="E6061">
        <f>INDEX(TeamSports!B:B,MATCH(D6061,TeamSports!C:C,0))</f>
        <v>58</v>
      </c>
      <c r="F6061">
        <f>INDEX(RanksTable!AF:AF,MATCH(B6061,RanksTable!B:B,0))</f>
        <v>7</v>
      </c>
      <c r="H6061" t="str">
        <f t="shared" si="94"/>
        <v>INSERT INTO "TeamRanks" (team_id,team_sport_id,team_rank) VALUES (261,58,7);</v>
      </c>
    </row>
    <row r="6062" spans="2:8" x14ac:dyDescent="0.25">
      <c r="B6062" t="s">
        <v>1031</v>
      </c>
      <c r="C6062">
        <f>INDEX(NationalTeams!B:B,MATCH(B6062,NationalTeams!C:C,0))</f>
        <v>262</v>
      </c>
      <c r="D6062" t="s">
        <v>1235</v>
      </c>
      <c r="E6062">
        <f>INDEX(TeamSports!B:B,MATCH(D6062,TeamSports!C:C,0))</f>
        <v>58</v>
      </c>
      <c r="F6062">
        <f>INDEX(RanksTable!AF:AF,MATCH(B6062,RanksTable!B:B,0))</f>
        <v>6</v>
      </c>
      <c r="H6062" t="str">
        <f t="shared" si="94"/>
        <v>INSERT INTO "TeamRanks" (team_id,team_sport_id,team_rank) VALUES (262,58,6);</v>
      </c>
    </row>
    <row r="6063" spans="2:8" x14ac:dyDescent="0.25">
      <c r="B6063" t="s">
        <v>1032</v>
      </c>
      <c r="C6063">
        <f>INDEX(NationalTeams!B:B,MATCH(B6063,NationalTeams!C:C,0))</f>
        <v>263</v>
      </c>
      <c r="D6063" t="s">
        <v>1235</v>
      </c>
      <c r="E6063">
        <f>INDEX(TeamSports!B:B,MATCH(D6063,TeamSports!C:C,0))</f>
        <v>58</v>
      </c>
      <c r="F6063">
        <f>INDEX(RanksTable!AF:AF,MATCH(B6063,RanksTable!B:B,0))</f>
        <v>7</v>
      </c>
      <c r="H6063" t="str">
        <f t="shared" si="94"/>
        <v>INSERT INTO "TeamRanks" (team_id,team_sport_id,team_rank) VALUES (263,58,7);</v>
      </c>
    </row>
    <row r="6064" spans="2:8" x14ac:dyDescent="0.25">
      <c r="B6064" t="s">
        <v>1033</v>
      </c>
      <c r="C6064">
        <f>INDEX(NationalTeams!B:B,MATCH(B6064,NationalTeams!C:C,0))</f>
        <v>264</v>
      </c>
      <c r="D6064" t="s">
        <v>1235</v>
      </c>
      <c r="E6064">
        <f>INDEX(TeamSports!B:B,MATCH(D6064,TeamSports!C:C,0))</f>
        <v>58</v>
      </c>
      <c r="F6064">
        <f>INDEX(RanksTable!AF:AF,MATCH(B6064,RanksTable!B:B,0))</f>
        <v>3</v>
      </c>
      <c r="H6064" t="str">
        <f t="shared" si="94"/>
        <v>INSERT INTO "TeamRanks" (team_id,team_sport_id,team_rank) VALUES (264,58,3);</v>
      </c>
    </row>
    <row r="6065" spans="2:8" x14ac:dyDescent="0.25">
      <c r="B6065" t="s">
        <v>1034</v>
      </c>
      <c r="C6065">
        <f>INDEX(NationalTeams!B:B,MATCH(B6065,NationalTeams!C:C,0))</f>
        <v>265</v>
      </c>
      <c r="D6065" t="s">
        <v>1235</v>
      </c>
      <c r="E6065">
        <f>INDEX(TeamSports!B:B,MATCH(D6065,TeamSports!C:C,0))</f>
        <v>58</v>
      </c>
      <c r="F6065">
        <f>INDEX(RanksTable!AF:AF,MATCH(B6065,RanksTable!B:B,0))</f>
        <v>7</v>
      </c>
      <c r="H6065" t="str">
        <f t="shared" si="94"/>
        <v>INSERT INTO "TeamRanks" (team_id,team_sport_id,team_rank) VALUES (265,58,7);</v>
      </c>
    </row>
    <row r="6066" spans="2:8" x14ac:dyDescent="0.25">
      <c r="B6066" t="s">
        <v>1035</v>
      </c>
      <c r="C6066">
        <f>INDEX(NationalTeams!B:B,MATCH(B6066,NationalTeams!C:C,0))</f>
        <v>266</v>
      </c>
      <c r="D6066" t="s">
        <v>1235</v>
      </c>
      <c r="E6066">
        <f>INDEX(TeamSports!B:B,MATCH(D6066,TeamSports!C:C,0))</f>
        <v>58</v>
      </c>
      <c r="F6066">
        <f>INDEX(RanksTable!AF:AF,MATCH(B6066,RanksTable!B:B,0))</f>
        <v>3</v>
      </c>
      <c r="H6066" t="str">
        <f t="shared" si="94"/>
        <v>INSERT INTO "TeamRanks" (team_id,team_sport_id,team_rank) VALUES (266,58,3);</v>
      </c>
    </row>
    <row r="6067" spans="2:8" x14ac:dyDescent="0.25">
      <c r="B6067" t="s">
        <v>1036</v>
      </c>
      <c r="C6067">
        <f>INDEX(NationalTeams!B:B,MATCH(B6067,NationalTeams!C:C,0))</f>
        <v>267</v>
      </c>
      <c r="D6067" t="s">
        <v>1235</v>
      </c>
      <c r="E6067">
        <f>INDEX(TeamSports!B:B,MATCH(D6067,TeamSports!C:C,0))</f>
        <v>58</v>
      </c>
      <c r="F6067">
        <f>INDEX(RanksTable!AF:AF,MATCH(B6067,RanksTable!B:B,0))</f>
        <v>1</v>
      </c>
      <c r="H6067" t="str">
        <f t="shared" si="94"/>
        <v>INSERT INTO "TeamRanks" (team_id,team_sport_id,team_rank) VALUES (267,58,1);</v>
      </c>
    </row>
    <row r="6068" spans="2:8" x14ac:dyDescent="0.25">
      <c r="B6068" t="s">
        <v>1037</v>
      </c>
      <c r="C6068">
        <f>INDEX(NationalTeams!B:B,MATCH(B6068,NationalTeams!C:C,0))</f>
        <v>268</v>
      </c>
      <c r="D6068" t="s">
        <v>1235</v>
      </c>
      <c r="E6068">
        <f>INDEX(TeamSports!B:B,MATCH(D6068,TeamSports!C:C,0))</f>
        <v>58</v>
      </c>
      <c r="F6068">
        <f>INDEX(RanksTable!AF:AF,MATCH(B6068,RanksTable!B:B,0))</f>
        <v>7</v>
      </c>
      <c r="H6068" t="str">
        <f t="shared" si="94"/>
        <v>INSERT INTO "TeamRanks" (team_id,team_sport_id,team_rank) VALUES (268,58,7);</v>
      </c>
    </row>
    <row r="6069" spans="2:8" x14ac:dyDescent="0.25">
      <c r="B6069" t="s">
        <v>1038</v>
      </c>
      <c r="C6069">
        <f>INDEX(NationalTeams!B:B,MATCH(B6069,NationalTeams!C:C,0))</f>
        <v>269</v>
      </c>
      <c r="D6069" t="s">
        <v>1235</v>
      </c>
      <c r="E6069">
        <f>INDEX(TeamSports!B:B,MATCH(D6069,TeamSports!C:C,0))</f>
        <v>58</v>
      </c>
      <c r="F6069">
        <f>INDEX(RanksTable!AF:AF,MATCH(B6069,RanksTable!B:B,0))</f>
        <v>7</v>
      </c>
      <c r="H6069" t="str">
        <f t="shared" si="94"/>
        <v>INSERT INTO "TeamRanks" (team_id,team_sport_id,team_rank) VALUES (269,58,7);</v>
      </c>
    </row>
    <row r="6070" spans="2:8" x14ac:dyDescent="0.25">
      <c r="B6070" t="s">
        <v>1039</v>
      </c>
      <c r="C6070">
        <f>INDEX(NationalTeams!B:B,MATCH(B6070,NationalTeams!C:C,0))</f>
        <v>270</v>
      </c>
      <c r="D6070" t="s">
        <v>1235</v>
      </c>
      <c r="E6070">
        <f>INDEX(TeamSports!B:B,MATCH(D6070,TeamSports!C:C,0))</f>
        <v>58</v>
      </c>
      <c r="F6070">
        <f>INDEX(RanksTable!AF:AF,MATCH(B6070,RanksTable!B:B,0))</f>
        <v>7</v>
      </c>
      <c r="H6070" t="str">
        <f t="shared" si="94"/>
        <v>INSERT INTO "TeamRanks" (team_id,team_sport_id,team_rank) VALUES (270,58,7);</v>
      </c>
    </row>
    <row r="6071" spans="2:8" x14ac:dyDescent="0.25">
      <c r="B6071" t="s">
        <v>1040</v>
      </c>
      <c r="C6071">
        <f>INDEX(NationalTeams!B:B,MATCH(B6071,NationalTeams!C:C,0))</f>
        <v>271</v>
      </c>
      <c r="D6071" t="s">
        <v>1235</v>
      </c>
      <c r="E6071">
        <f>INDEX(TeamSports!B:B,MATCH(D6071,TeamSports!C:C,0))</f>
        <v>58</v>
      </c>
      <c r="F6071">
        <f>INDEX(RanksTable!AF:AF,MATCH(B6071,RanksTable!B:B,0))</f>
        <v>7</v>
      </c>
      <c r="H6071" t="str">
        <f t="shared" si="94"/>
        <v>INSERT INTO "TeamRanks" (team_id,team_sport_id,team_rank) VALUES (271,58,7);</v>
      </c>
    </row>
    <row r="6072" spans="2:8" x14ac:dyDescent="0.25">
      <c r="B6072" t="s">
        <v>1041</v>
      </c>
      <c r="C6072">
        <f>INDEX(NationalTeams!B:B,MATCH(B6072,NationalTeams!C:C,0))</f>
        <v>272</v>
      </c>
      <c r="D6072" t="s">
        <v>1235</v>
      </c>
      <c r="E6072">
        <f>INDEX(TeamSports!B:B,MATCH(D6072,TeamSports!C:C,0))</f>
        <v>58</v>
      </c>
      <c r="F6072">
        <f>INDEX(RanksTable!AF:AF,MATCH(B6072,RanksTable!B:B,0))</f>
        <v>7</v>
      </c>
      <c r="H6072" t="str">
        <f t="shared" si="94"/>
        <v>INSERT INTO "TeamRanks" (team_id,team_sport_id,team_rank) VALUES (272,58,7);</v>
      </c>
    </row>
    <row r="6073" spans="2:8" x14ac:dyDescent="0.25">
      <c r="B6073" t="s">
        <v>1042</v>
      </c>
      <c r="C6073">
        <f>INDEX(NationalTeams!B:B,MATCH(B6073,NationalTeams!C:C,0))</f>
        <v>273</v>
      </c>
      <c r="D6073" t="s">
        <v>1235</v>
      </c>
      <c r="E6073">
        <f>INDEX(TeamSports!B:B,MATCH(D6073,TeamSports!C:C,0))</f>
        <v>58</v>
      </c>
      <c r="F6073">
        <f>INDEX(RanksTable!AF:AF,MATCH(B6073,RanksTable!B:B,0))</f>
        <v>3</v>
      </c>
      <c r="H6073" t="str">
        <f t="shared" si="94"/>
        <v>INSERT INTO "TeamRanks" (team_id,team_sport_id,team_rank) VALUES (273,58,3);</v>
      </c>
    </row>
    <row r="6074" spans="2:8" x14ac:dyDescent="0.25">
      <c r="B6074" t="s">
        <v>1043</v>
      </c>
      <c r="C6074">
        <f>INDEX(NationalTeams!B:B,MATCH(B6074,NationalTeams!C:C,0))</f>
        <v>274</v>
      </c>
      <c r="D6074" t="s">
        <v>1235</v>
      </c>
      <c r="E6074">
        <f>INDEX(TeamSports!B:B,MATCH(D6074,TeamSports!C:C,0))</f>
        <v>58</v>
      </c>
      <c r="F6074">
        <f>INDEX(RanksTable!AF:AF,MATCH(B6074,RanksTable!B:B,0))</f>
        <v>7</v>
      </c>
      <c r="H6074" t="str">
        <f t="shared" si="94"/>
        <v>INSERT INTO "TeamRanks" (team_id,team_sport_id,team_rank) VALUES (274,58,7);</v>
      </c>
    </row>
    <row r="6075" spans="2:8" x14ac:dyDescent="0.25">
      <c r="B6075" t="s">
        <v>1044</v>
      </c>
      <c r="C6075">
        <f>INDEX(NationalTeams!B:B,MATCH(B6075,NationalTeams!C:C,0))</f>
        <v>275</v>
      </c>
      <c r="D6075" t="s">
        <v>1235</v>
      </c>
      <c r="E6075">
        <f>INDEX(TeamSports!B:B,MATCH(D6075,TeamSports!C:C,0))</f>
        <v>58</v>
      </c>
      <c r="F6075">
        <f>INDEX(RanksTable!AF:AF,MATCH(B6075,RanksTable!B:B,0))</f>
        <v>6</v>
      </c>
      <c r="H6075" t="str">
        <f t="shared" si="94"/>
        <v>INSERT INTO "TeamRanks" (team_id,team_sport_id,team_rank) VALUES (275,58,6);</v>
      </c>
    </row>
    <row r="6076" spans="2:8" x14ac:dyDescent="0.25">
      <c r="B6076" t="s">
        <v>1045</v>
      </c>
      <c r="C6076">
        <f>INDEX(NationalTeams!B:B,MATCH(B6076,NationalTeams!C:C,0))</f>
        <v>276</v>
      </c>
      <c r="D6076" t="s">
        <v>1235</v>
      </c>
      <c r="E6076">
        <f>INDEX(TeamSports!B:B,MATCH(D6076,TeamSports!C:C,0))</f>
        <v>58</v>
      </c>
      <c r="F6076">
        <f>INDEX(RanksTable!AF:AF,MATCH(B6076,RanksTable!B:B,0))</f>
        <v>6</v>
      </c>
      <c r="H6076" t="str">
        <f t="shared" si="94"/>
        <v>INSERT INTO "TeamRanks" (team_id,team_sport_id,team_rank) VALUES (276,58,6);</v>
      </c>
    </row>
    <row r="6077" spans="2:8" x14ac:dyDescent="0.25">
      <c r="B6077" t="s">
        <v>1046</v>
      </c>
      <c r="C6077">
        <f>INDEX(NationalTeams!B:B,MATCH(B6077,NationalTeams!C:C,0))</f>
        <v>277</v>
      </c>
      <c r="D6077" t="s">
        <v>1235</v>
      </c>
      <c r="E6077">
        <f>INDEX(TeamSports!B:B,MATCH(D6077,TeamSports!C:C,0))</f>
        <v>58</v>
      </c>
      <c r="F6077">
        <f>INDEX(RanksTable!AF:AF,MATCH(B6077,RanksTable!B:B,0))</f>
        <v>4</v>
      </c>
      <c r="H6077" t="str">
        <f t="shared" si="94"/>
        <v>INSERT INTO "TeamRanks" (team_id,team_sport_id,team_rank) VALUES (277,58,4);</v>
      </c>
    </row>
    <row r="6078" spans="2:8" x14ac:dyDescent="0.25">
      <c r="B6078" t="s">
        <v>1047</v>
      </c>
      <c r="C6078">
        <f>INDEX(NationalTeams!B:B,MATCH(B6078,NationalTeams!C:C,0))</f>
        <v>278</v>
      </c>
      <c r="D6078" t="s">
        <v>1235</v>
      </c>
      <c r="E6078">
        <f>INDEX(TeamSports!B:B,MATCH(D6078,TeamSports!C:C,0))</f>
        <v>58</v>
      </c>
      <c r="F6078">
        <f>INDEX(RanksTable!AF:AF,MATCH(B6078,RanksTable!B:B,0))</f>
        <v>7</v>
      </c>
      <c r="H6078" t="str">
        <f t="shared" si="94"/>
        <v>INSERT INTO "TeamRanks" (team_id,team_sport_id,team_rank) VALUES (278,58,7);</v>
      </c>
    </row>
    <row r="6079" spans="2:8" x14ac:dyDescent="0.25">
      <c r="B6079" t="s">
        <v>1048</v>
      </c>
      <c r="C6079">
        <f>INDEX(NationalTeams!B:B,MATCH(B6079,NationalTeams!C:C,0))</f>
        <v>279</v>
      </c>
      <c r="D6079" t="s">
        <v>1235</v>
      </c>
      <c r="E6079">
        <f>INDEX(TeamSports!B:B,MATCH(D6079,TeamSports!C:C,0))</f>
        <v>58</v>
      </c>
      <c r="F6079">
        <f>INDEX(RanksTable!AF:AF,MATCH(B6079,RanksTable!B:B,0))</f>
        <v>7</v>
      </c>
      <c r="H6079" t="str">
        <f t="shared" si="94"/>
        <v>INSERT INTO "TeamRanks" (team_id,team_sport_id,team_rank) VALUES (279,58,7);</v>
      </c>
    </row>
    <row r="6080" spans="2:8" x14ac:dyDescent="0.25">
      <c r="B6080" t="s">
        <v>1049</v>
      </c>
      <c r="C6080">
        <f>INDEX(NationalTeams!B:B,MATCH(B6080,NationalTeams!C:C,0))</f>
        <v>280</v>
      </c>
      <c r="D6080" t="s">
        <v>1235</v>
      </c>
      <c r="E6080">
        <f>INDEX(TeamSports!B:B,MATCH(D6080,TeamSports!C:C,0))</f>
        <v>58</v>
      </c>
      <c r="F6080">
        <f>INDEX(RanksTable!AF:AF,MATCH(B6080,RanksTable!B:B,0))</f>
        <v>7</v>
      </c>
      <c r="H6080" t="str">
        <f t="shared" si="94"/>
        <v>INSERT INTO "TeamRanks" (team_id,team_sport_id,team_rank) VALUES (280,58,7);</v>
      </c>
    </row>
    <row r="6081" spans="2:8" x14ac:dyDescent="0.25">
      <c r="B6081" t="s">
        <v>1050</v>
      </c>
      <c r="C6081">
        <f>INDEX(NationalTeams!B:B,MATCH(B6081,NationalTeams!C:C,0))</f>
        <v>281</v>
      </c>
      <c r="D6081" t="s">
        <v>1235</v>
      </c>
      <c r="E6081">
        <f>INDEX(TeamSports!B:B,MATCH(D6081,TeamSports!C:C,0))</f>
        <v>58</v>
      </c>
      <c r="F6081">
        <f>INDEX(RanksTable!AF:AF,MATCH(B6081,RanksTable!B:B,0))</f>
        <v>7</v>
      </c>
      <c r="H6081" t="str">
        <f t="shared" si="94"/>
        <v>INSERT INTO "TeamRanks" (team_id,team_sport_id,team_rank) VALUES (281,58,7);</v>
      </c>
    </row>
    <row r="6082" spans="2:8" x14ac:dyDescent="0.25">
      <c r="B6082" t="s">
        <v>1051</v>
      </c>
      <c r="C6082">
        <f>INDEX(NationalTeams!B:B,MATCH(B6082,NationalTeams!C:C,0))</f>
        <v>282</v>
      </c>
      <c r="D6082" t="s">
        <v>1235</v>
      </c>
      <c r="E6082">
        <f>INDEX(TeamSports!B:B,MATCH(D6082,TeamSports!C:C,0))</f>
        <v>58</v>
      </c>
      <c r="F6082">
        <f>INDEX(RanksTable!AF:AF,MATCH(B6082,RanksTable!B:B,0))</f>
        <v>6</v>
      </c>
      <c r="H6082" t="str">
        <f t="shared" si="94"/>
        <v>INSERT INTO "TeamRanks" (team_id,team_sport_id,team_rank) VALUES (282,58,6);</v>
      </c>
    </row>
    <row r="6083" spans="2:8" x14ac:dyDescent="0.25">
      <c r="B6083" t="s">
        <v>1052</v>
      </c>
      <c r="C6083">
        <f>INDEX(NationalTeams!B:B,MATCH(B6083,NationalTeams!C:C,0))</f>
        <v>283</v>
      </c>
      <c r="D6083" t="s">
        <v>1235</v>
      </c>
      <c r="E6083">
        <f>INDEX(TeamSports!B:B,MATCH(D6083,TeamSports!C:C,0))</f>
        <v>58</v>
      </c>
      <c r="F6083">
        <f>INDEX(RanksTable!AF:AF,MATCH(B6083,RanksTable!B:B,0))</f>
        <v>7</v>
      </c>
      <c r="H6083" t="str">
        <f t="shared" si="94"/>
        <v>INSERT INTO "TeamRanks" (team_id,team_sport_id,team_rank) VALUES (283,58,7);</v>
      </c>
    </row>
    <row r="6084" spans="2:8" x14ac:dyDescent="0.25">
      <c r="B6084" t="s">
        <v>1053</v>
      </c>
      <c r="C6084">
        <f>INDEX(NationalTeams!B:B,MATCH(B6084,NationalTeams!C:C,0))</f>
        <v>284</v>
      </c>
      <c r="D6084" t="s">
        <v>1235</v>
      </c>
      <c r="E6084">
        <f>INDEX(TeamSports!B:B,MATCH(D6084,TeamSports!C:C,0))</f>
        <v>58</v>
      </c>
      <c r="F6084">
        <f>INDEX(RanksTable!AF:AF,MATCH(B6084,RanksTable!B:B,0))</f>
        <v>7</v>
      </c>
      <c r="H6084" t="str">
        <f t="shared" ref="H6084:H6147" si="95">_xlfn.CONCAT($H$1,$L$1,$C$1,$L$1," ",$J$1,$C$2,$N$1,$E$2,$N$1,$F$2,$K$1,$I$1,$J$1,C6084,$N$1,E6084,$N$1,F6084,$K$1,$O$1)</f>
        <v>INSERT INTO "TeamRanks" (team_id,team_sport_id,team_rank) VALUES (284,58,7);</v>
      </c>
    </row>
    <row r="6085" spans="2:8" x14ac:dyDescent="0.25">
      <c r="B6085" t="s">
        <v>1054</v>
      </c>
      <c r="C6085">
        <f>INDEX(NationalTeams!B:B,MATCH(B6085,NationalTeams!C:C,0))</f>
        <v>285</v>
      </c>
      <c r="D6085" t="s">
        <v>1235</v>
      </c>
      <c r="E6085">
        <f>INDEX(TeamSports!B:B,MATCH(D6085,TeamSports!C:C,0))</f>
        <v>58</v>
      </c>
      <c r="F6085">
        <f>INDEX(RanksTable!AF:AF,MATCH(B6085,RanksTable!B:B,0))</f>
        <v>7</v>
      </c>
      <c r="H6085" t="str">
        <f t="shared" si="95"/>
        <v>INSERT INTO "TeamRanks" (team_id,team_sport_id,team_rank) VALUES (285,58,7);</v>
      </c>
    </row>
    <row r="6086" spans="2:8" x14ac:dyDescent="0.25">
      <c r="B6086" t="s">
        <v>1055</v>
      </c>
      <c r="C6086">
        <f>INDEX(NationalTeams!B:B,MATCH(B6086,NationalTeams!C:C,0))</f>
        <v>286</v>
      </c>
      <c r="D6086" t="s">
        <v>1235</v>
      </c>
      <c r="E6086">
        <f>INDEX(TeamSports!B:B,MATCH(D6086,TeamSports!C:C,0))</f>
        <v>58</v>
      </c>
      <c r="F6086">
        <f>INDEX(RanksTable!AF:AF,MATCH(B6086,RanksTable!B:B,0))</f>
        <v>3</v>
      </c>
      <c r="H6086" t="str">
        <f t="shared" si="95"/>
        <v>INSERT INTO "TeamRanks" (team_id,team_sport_id,team_rank) VALUES (286,58,3);</v>
      </c>
    </row>
    <row r="6087" spans="2:8" x14ac:dyDescent="0.25">
      <c r="B6087" t="s">
        <v>1056</v>
      </c>
      <c r="C6087">
        <f>INDEX(NationalTeams!B:B,MATCH(B6087,NationalTeams!C:C,0))</f>
        <v>287</v>
      </c>
      <c r="D6087" t="s">
        <v>1235</v>
      </c>
      <c r="E6087">
        <f>INDEX(TeamSports!B:B,MATCH(D6087,TeamSports!C:C,0))</f>
        <v>58</v>
      </c>
      <c r="F6087">
        <f>INDEX(RanksTable!AF:AF,MATCH(B6087,RanksTable!B:B,0))</f>
        <v>6</v>
      </c>
      <c r="H6087" t="str">
        <f t="shared" si="95"/>
        <v>INSERT INTO "TeamRanks" (team_id,team_sport_id,team_rank) VALUES (287,58,6);</v>
      </c>
    </row>
    <row r="6088" spans="2:8" x14ac:dyDescent="0.25">
      <c r="B6088" t="s">
        <v>1057</v>
      </c>
      <c r="C6088">
        <f>INDEX(NationalTeams!B:B,MATCH(B6088,NationalTeams!C:C,0))</f>
        <v>288</v>
      </c>
      <c r="D6088" t="s">
        <v>1235</v>
      </c>
      <c r="E6088">
        <f>INDEX(TeamSports!B:B,MATCH(D6088,TeamSports!C:C,0))</f>
        <v>58</v>
      </c>
      <c r="F6088">
        <f>INDEX(RanksTable!AF:AF,MATCH(B6088,RanksTable!B:B,0))</f>
        <v>5</v>
      </c>
      <c r="H6088" t="str">
        <f t="shared" si="95"/>
        <v>INSERT INTO "TeamRanks" (team_id,team_sport_id,team_rank) VALUES (288,58,5);</v>
      </c>
    </row>
    <row r="6089" spans="2:8" x14ac:dyDescent="0.25">
      <c r="B6089" t="s">
        <v>1058</v>
      </c>
      <c r="C6089">
        <f>INDEX(NationalTeams!B:B,MATCH(B6089,NationalTeams!C:C,0))</f>
        <v>289</v>
      </c>
      <c r="D6089" t="s">
        <v>1235</v>
      </c>
      <c r="E6089">
        <f>INDEX(TeamSports!B:B,MATCH(D6089,TeamSports!C:C,0))</f>
        <v>58</v>
      </c>
      <c r="F6089">
        <f>INDEX(RanksTable!AF:AF,MATCH(B6089,RanksTable!B:B,0))</f>
        <v>1</v>
      </c>
      <c r="H6089" t="str">
        <f t="shared" si="95"/>
        <v>INSERT INTO "TeamRanks" (team_id,team_sport_id,team_rank) VALUES (289,58,1);</v>
      </c>
    </row>
    <row r="6090" spans="2:8" x14ac:dyDescent="0.25">
      <c r="B6090" t="s">
        <v>1059</v>
      </c>
      <c r="C6090">
        <f>INDEX(NationalTeams!B:B,MATCH(B6090,NationalTeams!C:C,0))</f>
        <v>290</v>
      </c>
      <c r="D6090" t="s">
        <v>1235</v>
      </c>
      <c r="E6090">
        <f>INDEX(TeamSports!B:B,MATCH(D6090,TeamSports!C:C,0))</f>
        <v>58</v>
      </c>
      <c r="F6090">
        <f>INDEX(RanksTable!AF:AF,MATCH(B6090,RanksTable!B:B,0))</f>
        <v>3</v>
      </c>
      <c r="H6090" t="str">
        <f t="shared" si="95"/>
        <v>INSERT INTO "TeamRanks" (team_id,team_sport_id,team_rank) VALUES (290,58,3);</v>
      </c>
    </row>
    <row r="6091" spans="2:8" x14ac:dyDescent="0.25">
      <c r="B6091" t="s">
        <v>1060</v>
      </c>
      <c r="C6091">
        <f>INDEX(NationalTeams!B:B,MATCH(B6091,NationalTeams!C:C,0))</f>
        <v>291</v>
      </c>
      <c r="D6091" t="s">
        <v>1235</v>
      </c>
      <c r="E6091">
        <f>INDEX(TeamSports!B:B,MATCH(D6091,TeamSports!C:C,0))</f>
        <v>58</v>
      </c>
      <c r="F6091">
        <f>INDEX(RanksTable!AF:AF,MATCH(B6091,RanksTable!B:B,0))</f>
        <v>7</v>
      </c>
      <c r="H6091" t="str">
        <f t="shared" si="95"/>
        <v>INSERT INTO "TeamRanks" (team_id,team_sport_id,team_rank) VALUES (291,58,7);</v>
      </c>
    </row>
    <row r="6092" spans="2:8" x14ac:dyDescent="0.25">
      <c r="B6092" t="s">
        <v>1061</v>
      </c>
      <c r="C6092">
        <f>INDEX(NationalTeams!B:B,MATCH(B6092,NationalTeams!C:C,0))</f>
        <v>292</v>
      </c>
      <c r="D6092" t="s">
        <v>1235</v>
      </c>
      <c r="E6092">
        <f>INDEX(TeamSports!B:B,MATCH(D6092,TeamSports!C:C,0))</f>
        <v>58</v>
      </c>
      <c r="F6092">
        <f>INDEX(RanksTable!AF:AF,MATCH(B6092,RanksTable!B:B,0))</f>
        <v>7</v>
      </c>
      <c r="H6092" t="str">
        <f t="shared" si="95"/>
        <v>INSERT INTO "TeamRanks" (team_id,team_sport_id,team_rank) VALUES (292,58,7);</v>
      </c>
    </row>
    <row r="6093" spans="2:8" x14ac:dyDescent="0.25">
      <c r="B6093" t="s">
        <v>1062</v>
      </c>
      <c r="C6093">
        <f>INDEX(NationalTeams!B:B,MATCH(B6093,NationalTeams!C:C,0))</f>
        <v>293</v>
      </c>
      <c r="D6093" t="s">
        <v>1235</v>
      </c>
      <c r="E6093">
        <f>INDEX(TeamSports!B:B,MATCH(D6093,TeamSports!C:C,0))</f>
        <v>58</v>
      </c>
      <c r="F6093">
        <f>INDEX(RanksTable!AF:AF,MATCH(B6093,RanksTable!B:B,0))</f>
        <v>7</v>
      </c>
      <c r="H6093" t="str">
        <f t="shared" si="95"/>
        <v>INSERT INTO "TeamRanks" (team_id,team_sport_id,team_rank) VALUES (293,58,7);</v>
      </c>
    </row>
    <row r="6094" spans="2:8" x14ac:dyDescent="0.25">
      <c r="B6094" t="s">
        <v>1063</v>
      </c>
      <c r="C6094">
        <f>INDEX(NationalTeams!B:B,MATCH(B6094,NationalTeams!C:C,0))</f>
        <v>294</v>
      </c>
      <c r="D6094" t="s">
        <v>1235</v>
      </c>
      <c r="E6094">
        <f>INDEX(TeamSports!B:B,MATCH(D6094,TeamSports!C:C,0))</f>
        <v>58</v>
      </c>
      <c r="F6094">
        <f>INDEX(RanksTable!AF:AF,MATCH(B6094,RanksTable!B:B,0))</f>
        <v>4</v>
      </c>
      <c r="H6094" t="str">
        <f t="shared" si="95"/>
        <v>INSERT INTO "TeamRanks" (team_id,team_sport_id,team_rank) VALUES (294,58,4);</v>
      </c>
    </row>
    <row r="6095" spans="2:8" x14ac:dyDescent="0.25">
      <c r="B6095" t="s">
        <v>1064</v>
      </c>
      <c r="C6095">
        <f>INDEX(NationalTeams!B:B,MATCH(B6095,NationalTeams!C:C,0))</f>
        <v>295</v>
      </c>
      <c r="D6095" t="s">
        <v>1235</v>
      </c>
      <c r="E6095">
        <f>INDEX(TeamSports!B:B,MATCH(D6095,TeamSports!C:C,0))</f>
        <v>58</v>
      </c>
      <c r="F6095">
        <f>INDEX(RanksTable!AF:AF,MATCH(B6095,RanksTable!B:B,0))</f>
        <v>7</v>
      </c>
      <c r="H6095" t="str">
        <f t="shared" si="95"/>
        <v>INSERT INTO "TeamRanks" (team_id,team_sport_id,team_rank) VALUES (295,58,7);</v>
      </c>
    </row>
    <row r="6096" spans="2:8" x14ac:dyDescent="0.25">
      <c r="B6096" t="s">
        <v>1065</v>
      </c>
      <c r="C6096">
        <f>INDEX(NationalTeams!B:B,MATCH(B6096,NationalTeams!C:C,0))</f>
        <v>296</v>
      </c>
      <c r="D6096" t="s">
        <v>1235</v>
      </c>
      <c r="E6096">
        <f>INDEX(TeamSports!B:B,MATCH(D6096,TeamSports!C:C,0))</f>
        <v>58</v>
      </c>
      <c r="F6096">
        <f>INDEX(RanksTable!AF:AF,MATCH(B6096,RanksTable!B:B,0))</f>
        <v>7</v>
      </c>
      <c r="H6096" t="str">
        <f t="shared" si="95"/>
        <v>INSERT INTO "TeamRanks" (team_id,team_sport_id,team_rank) VALUES (296,58,7);</v>
      </c>
    </row>
    <row r="6097" spans="2:8" x14ac:dyDescent="0.25">
      <c r="B6097" t="s">
        <v>1066</v>
      </c>
      <c r="C6097">
        <f>INDEX(NationalTeams!B:B,MATCH(B6097,NationalTeams!C:C,0))</f>
        <v>297</v>
      </c>
      <c r="D6097" t="s">
        <v>1235</v>
      </c>
      <c r="E6097">
        <f>INDEX(TeamSports!B:B,MATCH(D6097,TeamSports!C:C,0))</f>
        <v>58</v>
      </c>
      <c r="F6097">
        <f>INDEX(RanksTable!AF:AF,MATCH(B6097,RanksTable!B:B,0))</f>
        <v>3</v>
      </c>
      <c r="H6097" t="str">
        <f t="shared" si="95"/>
        <v>INSERT INTO "TeamRanks" (team_id,team_sport_id,team_rank) VALUES (297,58,3);</v>
      </c>
    </row>
    <row r="6098" spans="2:8" x14ac:dyDescent="0.25">
      <c r="B6098" t="s">
        <v>1067</v>
      </c>
      <c r="C6098">
        <f>INDEX(NationalTeams!B:B,MATCH(B6098,NationalTeams!C:C,0))</f>
        <v>298</v>
      </c>
      <c r="D6098" t="s">
        <v>1235</v>
      </c>
      <c r="E6098">
        <f>INDEX(TeamSports!B:B,MATCH(D6098,TeamSports!C:C,0))</f>
        <v>58</v>
      </c>
      <c r="F6098">
        <f>INDEX(RanksTable!AF:AF,MATCH(B6098,RanksTable!B:B,0))</f>
        <v>7</v>
      </c>
      <c r="H6098" t="str">
        <f t="shared" si="95"/>
        <v>INSERT INTO "TeamRanks" (team_id,team_sport_id,team_rank) VALUES (298,58,7);</v>
      </c>
    </row>
    <row r="6099" spans="2:8" x14ac:dyDescent="0.25">
      <c r="B6099" t="s">
        <v>1068</v>
      </c>
      <c r="C6099">
        <f>INDEX(NationalTeams!B:B,MATCH(B6099,NationalTeams!C:C,0))</f>
        <v>299</v>
      </c>
      <c r="D6099" t="s">
        <v>1235</v>
      </c>
      <c r="E6099">
        <f>INDEX(TeamSports!B:B,MATCH(D6099,TeamSports!C:C,0))</f>
        <v>58</v>
      </c>
      <c r="F6099">
        <f>INDEX(RanksTable!AF:AF,MATCH(B6099,RanksTable!B:B,0))</f>
        <v>3</v>
      </c>
      <c r="H6099" t="str">
        <f t="shared" si="95"/>
        <v>INSERT INTO "TeamRanks" (team_id,team_sport_id,team_rank) VALUES (299,58,3);</v>
      </c>
    </row>
    <row r="6100" spans="2:8" x14ac:dyDescent="0.25">
      <c r="B6100" t="s">
        <v>1069</v>
      </c>
      <c r="C6100">
        <f>INDEX(NationalTeams!B:B,MATCH(B6100,NationalTeams!C:C,0))</f>
        <v>300</v>
      </c>
      <c r="D6100" t="s">
        <v>1235</v>
      </c>
      <c r="E6100">
        <f>INDEX(TeamSports!B:B,MATCH(D6100,TeamSports!C:C,0))</f>
        <v>58</v>
      </c>
      <c r="F6100">
        <f>INDEX(RanksTable!AF:AF,MATCH(B6100,RanksTable!B:B,0))</f>
        <v>7</v>
      </c>
      <c r="H6100" t="str">
        <f t="shared" si="95"/>
        <v>INSERT INTO "TeamRanks" (team_id,team_sport_id,team_rank) VALUES (300,58,7);</v>
      </c>
    </row>
    <row r="6101" spans="2:8" x14ac:dyDescent="0.25">
      <c r="B6101" t="s">
        <v>1070</v>
      </c>
      <c r="C6101">
        <f>INDEX(NationalTeams!B:B,MATCH(B6101,NationalTeams!C:C,0))</f>
        <v>301</v>
      </c>
      <c r="D6101" t="s">
        <v>1235</v>
      </c>
      <c r="E6101">
        <f>INDEX(TeamSports!B:B,MATCH(D6101,TeamSports!C:C,0))</f>
        <v>58</v>
      </c>
      <c r="F6101">
        <f>INDEX(RanksTable!AF:AF,MATCH(B6101,RanksTable!B:B,0))</f>
        <v>7</v>
      </c>
      <c r="H6101" t="str">
        <f t="shared" si="95"/>
        <v>INSERT INTO "TeamRanks" (team_id,team_sport_id,team_rank) VALUES (301,58,7);</v>
      </c>
    </row>
    <row r="6102" spans="2:8" x14ac:dyDescent="0.25">
      <c r="B6102" t="s">
        <v>1071</v>
      </c>
      <c r="C6102">
        <f>INDEX(NationalTeams!B:B,MATCH(B6102,NationalTeams!C:C,0))</f>
        <v>302</v>
      </c>
      <c r="D6102" t="s">
        <v>1235</v>
      </c>
      <c r="E6102">
        <f>INDEX(TeamSports!B:B,MATCH(D6102,TeamSports!C:C,0))</f>
        <v>58</v>
      </c>
      <c r="F6102">
        <f>INDEX(RanksTable!AF:AF,MATCH(B6102,RanksTable!B:B,0))</f>
        <v>4</v>
      </c>
      <c r="H6102" t="str">
        <f t="shared" si="95"/>
        <v>INSERT INTO "TeamRanks" (team_id,team_sport_id,team_rank) VALUES (302,58,4);</v>
      </c>
    </row>
    <row r="6103" spans="2:8" x14ac:dyDescent="0.25">
      <c r="B6103" t="s">
        <v>1072</v>
      </c>
      <c r="C6103">
        <f>INDEX(NationalTeams!B:B,MATCH(B6103,NationalTeams!C:C,0))</f>
        <v>303</v>
      </c>
      <c r="D6103" t="s">
        <v>1235</v>
      </c>
      <c r="E6103">
        <f>INDEX(TeamSports!B:B,MATCH(D6103,TeamSports!C:C,0))</f>
        <v>58</v>
      </c>
      <c r="F6103">
        <f>INDEX(RanksTable!AF:AF,MATCH(B6103,RanksTable!B:B,0))</f>
        <v>6</v>
      </c>
      <c r="H6103" t="str">
        <f t="shared" si="95"/>
        <v>INSERT INTO "TeamRanks" (team_id,team_sport_id,team_rank) VALUES (303,58,6);</v>
      </c>
    </row>
    <row r="6104" spans="2:8" x14ac:dyDescent="0.25">
      <c r="B6104" t="s">
        <v>1073</v>
      </c>
      <c r="C6104">
        <f>INDEX(NationalTeams!B:B,MATCH(B6104,NationalTeams!C:C,0))</f>
        <v>304</v>
      </c>
      <c r="D6104" t="s">
        <v>1235</v>
      </c>
      <c r="E6104">
        <f>INDEX(TeamSports!B:B,MATCH(D6104,TeamSports!C:C,0))</f>
        <v>58</v>
      </c>
      <c r="F6104">
        <f>INDEX(RanksTable!AF:AF,MATCH(B6104,RanksTable!B:B,0))</f>
        <v>7</v>
      </c>
      <c r="H6104" t="str">
        <f t="shared" si="95"/>
        <v>INSERT INTO "TeamRanks" (team_id,team_sport_id,team_rank) VALUES (304,58,7);</v>
      </c>
    </row>
    <row r="6105" spans="2:8" x14ac:dyDescent="0.25">
      <c r="B6105" t="s">
        <v>1074</v>
      </c>
      <c r="C6105">
        <f>INDEX(NationalTeams!B:B,MATCH(B6105,NationalTeams!C:C,0))</f>
        <v>305</v>
      </c>
      <c r="D6105" t="s">
        <v>1235</v>
      </c>
      <c r="E6105">
        <f>INDEX(TeamSports!B:B,MATCH(D6105,TeamSports!C:C,0))</f>
        <v>58</v>
      </c>
      <c r="F6105">
        <f>INDEX(RanksTable!AF:AF,MATCH(B6105,RanksTable!B:B,0))</f>
        <v>7</v>
      </c>
      <c r="H6105" t="str">
        <f t="shared" si="95"/>
        <v>INSERT INTO "TeamRanks" (team_id,team_sport_id,team_rank) VALUES (305,58,7);</v>
      </c>
    </row>
    <row r="6106" spans="2:8" x14ac:dyDescent="0.25">
      <c r="B6106" t="s">
        <v>1075</v>
      </c>
      <c r="C6106">
        <f>INDEX(NationalTeams!B:B,MATCH(B6106,NationalTeams!C:C,0))</f>
        <v>306</v>
      </c>
      <c r="D6106" t="s">
        <v>1235</v>
      </c>
      <c r="E6106">
        <f>INDEX(TeamSports!B:B,MATCH(D6106,TeamSports!C:C,0))</f>
        <v>58</v>
      </c>
      <c r="F6106">
        <f>INDEX(RanksTable!AF:AF,MATCH(B6106,RanksTable!B:B,0))</f>
        <v>7</v>
      </c>
      <c r="H6106" t="str">
        <f t="shared" si="95"/>
        <v>INSERT INTO "TeamRanks" (team_id,team_sport_id,team_rank) VALUES (306,58,7);</v>
      </c>
    </row>
    <row r="6107" spans="2:8" x14ac:dyDescent="0.25">
      <c r="B6107" t="s">
        <v>1076</v>
      </c>
      <c r="C6107">
        <f>INDEX(NationalTeams!B:B,MATCH(B6107,NationalTeams!C:C,0))</f>
        <v>307</v>
      </c>
      <c r="D6107" t="s">
        <v>1235</v>
      </c>
      <c r="E6107">
        <f>INDEX(TeamSports!B:B,MATCH(D6107,TeamSports!C:C,0))</f>
        <v>58</v>
      </c>
      <c r="F6107">
        <f>INDEX(RanksTable!AF:AF,MATCH(B6107,RanksTable!B:B,0))</f>
        <v>5</v>
      </c>
      <c r="H6107" t="str">
        <f t="shared" si="95"/>
        <v>INSERT INTO "TeamRanks" (team_id,team_sport_id,team_rank) VALUES (307,58,5);</v>
      </c>
    </row>
    <row r="6108" spans="2:8" x14ac:dyDescent="0.25">
      <c r="B6108" t="s">
        <v>1077</v>
      </c>
      <c r="C6108">
        <f>INDEX(NationalTeams!B:B,MATCH(B6108,NationalTeams!C:C,0))</f>
        <v>308</v>
      </c>
      <c r="D6108" t="s">
        <v>1235</v>
      </c>
      <c r="E6108">
        <f>INDEX(TeamSports!B:B,MATCH(D6108,TeamSports!C:C,0))</f>
        <v>58</v>
      </c>
      <c r="F6108">
        <f>INDEX(RanksTable!AF:AF,MATCH(B6108,RanksTable!B:B,0))</f>
        <v>7</v>
      </c>
      <c r="H6108" t="str">
        <f t="shared" si="95"/>
        <v>INSERT INTO "TeamRanks" (team_id,team_sport_id,team_rank) VALUES (308,58,7);</v>
      </c>
    </row>
    <row r="6109" spans="2:8" x14ac:dyDescent="0.25">
      <c r="B6109" t="s">
        <v>1078</v>
      </c>
      <c r="C6109">
        <f>INDEX(NationalTeams!B:B,MATCH(B6109,NationalTeams!C:C,0))</f>
        <v>309</v>
      </c>
      <c r="D6109" t="s">
        <v>1235</v>
      </c>
      <c r="E6109">
        <f>INDEX(TeamSports!B:B,MATCH(D6109,TeamSports!C:C,0))</f>
        <v>58</v>
      </c>
      <c r="F6109">
        <f>INDEX(RanksTable!AF:AF,MATCH(B6109,RanksTable!B:B,0))</f>
        <v>7</v>
      </c>
      <c r="H6109" t="str">
        <f t="shared" si="95"/>
        <v>INSERT INTO "TeamRanks" (team_id,team_sport_id,team_rank) VALUES (309,58,7);</v>
      </c>
    </row>
    <row r="6110" spans="2:8" x14ac:dyDescent="0.25">
      <c r="B6110" t="s">
        <v>1079</v>
      </c>
      <c r="C6110">
        <f>INDEX(NationalTeams!B:B,MATCH(B6110,NationalTeams!C:C,0))</f>
        <v>310</v>
      </c>
      <c r="D6110" t="s">
        <v>1235</v>
      </c>
      <c r="E6110">
        <f>INDEX(TeamSports!B:B,MATCH(D6110,TeamSports!C:C,0))</f>
        <v>58</v>
      </c>
      <c r="F6110">
        <f>INDEX(RanksTable!AF:AF,MATCH(B6110,RanksTable!B:B,0))</f>
        <v>7</v>
      </c>
      <c r="H6110" t="str">
        <f t="shared" si="95"/>
        <v>INSERT INTO "TeamRanks" (team_id,team_sport_id,team_rank) VALUES (310,58,7);</v>
      </c>
    </row>
    <row r="6111" spans="2:8" x14ac:dyDescent="0.25">
      <c r="B6111" t="s">
        <v>1080</v>
      </c>
      <c r="C6111">
        <f>INDEX(NationalTeams!B:B,MATCH(B6111,NationalTeams!C:C,0))</f>
        <v>311</v>
      </c>
      <c r="D6111" t="s">
        <v>1235</v>
      </c>
      <c r="E6111">
        <f>INDEX(TeamSports!B:B,MATCH(D6111,TeamSports!C:C,0))</f>
        <v>58</v>
      </c>
      <c r="F6111">
        <f>INDEX(RanksTable!AF:AF,MATCH(B6111,RanksTable!B:B,0))</f>
        <v>5</v>
      </c>
      <c r="H6111" t="str">
        <f t="shared" si="95"/>
        <v>INSERT INTO "TeamRanks" (team_id,team_sport_id,team_rank) VALUES (311,58,5);</v>
      </c>
    </row>
    <row r="6112" spans="2:8" x14ac:dyDescent="0.25">
      <c r="B6112" t="s">
        <v>1081</v>
      </c>
      <c r="C6112">
        <f>INDEX(NationalTeams!B:B,MATCH(B6112,NationalTeams!C:C,0))</f>
        <v>312</v>
      </c>
      <c r="D6112" t="s">
        <v>1235</v>
      </c>
      <c r="E6112">
        <f>INDEX(TeamSports!B:B,MATCH(D6112,TeamSports!C:C,0))</f>
        <v>58</v>
      </c>
      <c r="F6112">
        <f>INDEX(RanksTable!AF:AF,MATCH(B6112,RanksTable!B:B,0))</f>
        <v>7</v>
      </c>
      <c r="H6112" t="str">
        <f t="shared" si="95"/>
        <v>INSERT INTO "TeamRanks" (team_id,team_sport_id,team_rank) VALUES (312,58,7);</v>
      </c>
    </row>
    <row r="6113" spans="2:8" x14ac:dyDescent="0.25">
      <c r="B6113" t="s">
        <v>1082</v>
      </c>
      <c r="C6113">
        <f>INDEX(NationalTeams!B:B,MATCH(B6113,NationalTeams!C:C,0))</f>
        <v>313</v>
      </c>
      <c r="D6113" t="s">
        <v>1235</v>
      </c>
      <c r="E6113">
        <f>INDEX(TeamSports!B:B,MATCH(D6113,TeamSports!C:C,0))</f>
        <v>58</v>
      </c>
      <c r="F6113">
        <f>INDEX(RanksTable!AF:AF,MATCH(B6113,RanksTable!B:B,0))</f>
        <v>7</v>
      </c>
      <c r="H6113" t="str">
        <f t="shared" si="95"/>
        <v>INSERT INTO "TeamRanks" (team_id,team_sport_id,team_rank) VALUES (313,58,7);</v>
      </c>
    </row>
    <row r="6114" spans="2:8" x14ac:dyDescent="0.25">
      <c r="B6114" t="s">
        <v>1083</v>
      </c>
      <c r="C6114">
        <f>INDEX(NationalTeams!B:B,MATCH(B6114,NationalTeams!C:C,0))</f>
        <v>314</v>
      </c>
      <c r="D6114" t="s">
        <v>1235</v>
      </c>
      <c r="E6114">
        <f>INDEX(TeamSports!B:B,MATCH(D6114,TeamSports!C:C,0))</f>
        <v>58</v>
      </c>
      <c r="F6114">
        <f>INDEX(RanksTable!AF:AF,MATCH(B6114,RanksTable!B:B,0))</f>
        <v>4</v>
      </c>
      <c r="H6114" t="str">
        <f t="shared" si="95"/>
        <v>INSERT INTO "TeamRanks" (team_id,team_sport_id,team_rank) VALUES (314,58,4);</v>
      </c>
    </row>
    <row r="6115" spans="2:8" x14ac:dyDescent="0.25">
      <c r="B6115" t="s">
        <v>1084</v>
      </c>
      <c r="C6115">
        <f>INDEX(NationalTeams!B:B,MATCH(B6115,NationalTeams!C:C,0))</f>
        <v>315</v>
      </c>
      <c r="D6115" t="s">
        <v>1235</v>
      </c>
      <c r="E6115">
        <f>INDEX(TeamSports!B:B,MATCH(D6115,TeamSports!C:C,0))</f>
        <v>58</v>
      </c>
      <c r="F6115">
        <f>INDEX(RanksTable!AF:AF,MATCH(B6115,RanksTable!B:B,0))</f>
        <v>5</v>
      </c>
      <c r="H6115" t="str">
        <f t="shared" si="95"/>
        <v>INSERT INTO "TeamRanks" (team_id,team_sport_id,team_rank) VALUES (315,58,5);</v>
      </c>
    </row>
    <row r="6116" spans="2:8" x14ac:dyDescent="0.25">
      <c r="B6116" t="s">
        <v>1085</v>
      </c>
      <c r="C6116">
        <f>INDEX(NationalTeams!B:B,MATCH(B6116,NationalTeams!C:C,0))</f>
        <v>316</v>
      </c>
      <c r="D6116" t="s">
        <v>1235</v>
      </c>
      <c r="E6116">
        <f>INDEX(TeamSports!B:B,MATCH(D6116,TeamSports!C:C,0))</f>
        <v>58</v>
      </c>
      <c r="F6116">
        <f>INDEX(RanksTable!AF:AF,MATCH(B6116,RanksTable!B:B,0))</f>
        <v>2</v>
      </c>
      <c r="H6116" t="str">
        <f t="shared" si="95"/>
        <v>INSERT INTO "TeamRanks" (team_id,team_sport_id,team_rank) VALUES (316,58,2);</v>
      </c>
    </row>
    <row r="6117" spans="2:8" x14ac:dyDescent="0.25">
      <c r="B6117" t="s">
        <v>1086</v>
      </c>
      <c r="C6117">
        <f>INDEX(NationalTeams!B:B,MATCH(B6117,NationalTeams!C:C,0))</f>
        <v>317</v>
      </c>
      <c r="D6117" t="s">
        <v>1235</v>
      </c>
      <c r="E6117">
        <f>INDEX(TeamSports!B:B,MATCH(D6117,TeamSports!C:C,0))</f>
        <v>58</v>
      </c>
      <c r="F6117">
        <f>INDEX(RanksTable!AF:AF,MATCH(B6117,RanksTable!B:B,0))</f>
        <v>6</v>
      </c>
      <c r="H6117" t="str">
        <f t="shared" si="95"/>
        <v>INSERT INTO "TeamRanks" (team_id,team_sport_id,team_rank) VALUES (317,58,6);</v>
      </c>
    </row>
    <row r="6118" spans="2:8" x14ac:dyDescent="0.25">
      <c r="B6118" t="s">
        <v>1087</v>
      </c>
      <c r="C6118">
        <f>INDEX(NationalTeams!B:B,MATCH(B6118,NationalTeams!C:C,0))</f>
        <v>318</v>
      </c>
      <c r="D6118" t="s">
        <v>1235</v>
      </c>
      <c r="E6118">
        <f>INDEX(TeamSports!B:B,MATCH(D6118,TeamSports!C:C,0))</f>
        <v>58</v>
      </c>
      <c r="F6118">
        <f>INDEX(RanksTable!AF:AF,MATCH(B6118,RanksTable!B:B,0))</f>
        <v>2</v>
      </c>
      <c r="H6118" t="str">
        <f t="shared" si="95"/>
        <v>INSERT INTO "TeamRanks" (team_id,team_sport_id,team_rank) VALUES (318,58,2);</v>
      </c>
    </row>
    <row r="6119" spans="2:8" x14ac:dyDescent="0.25">
      <c r="B6119" t="s">
        <v>1088</v>
      </c>
      <c r="C6119">
        <f>INDEX(NationalTeams!B:B,MATCH(B6119,NationalTeams!C:C,0))</f>
        <v>319</v>
      </c>
      <c r="D6119" t="s">
        <v>1235</v>
      </c>
      <c r="E6119">
        <f>INDEX(TeamSports!B:B,MATCH(D6119,TeamSports!C:C,0))</f>
        <v>58</v>
      </c>
      <c r="F6119">
        <f>INDEX(RanksTable!AF:AF,MATCH(B6119,RanksTable!B:B,0))</f>
        <v>7</v>
      </c>
      <c r="H6119" t="str">
        <f t="shared" si="95"/>
        <v>INSERT INTO "TeamRanks" (team_id,team_sport_id,team_rank) VALUES (319,58,7);</v>
      </c>
    </row>
    <row r="6120" spans="2:8" x14ac:dyDescent="0.25">
      <c r="B6120" t="s">
        <v>1089</v>
      </c>
      <c r="C6120">
        <f>INDEX(NationalTeams!B:B,MATCH(B6120,NationalTeams!C:C,0))</f>
        <v>320</v>
      </c>
      <c r="D6120" t="s">
        <v>1235</v>
      </c>
      <c r="E6120">
        <f>INDEX(TeamSports!B:B,MATCH(D6120,TeamSports!C:C,0))</f>
        <v>58</v>
      </c>
      <c r="F6120">
        <f>INDEX(RanksTable!AF:AF,MATCH(B6120,RanksTable!B:B,0))</f>
        <v>7</v>
      </c>
      <c r="H6120" t="str">
        <f t="shared" si="95"/>
        <v>INSERT INTO "TeamRanks" (team_id,team_sport_id,team_rank) VALUES (320,58,7);</v>
      </c>
    </row>
    <row r="6121" spans="2:8" x14ac:dyDescent="0.25">
      <c r="B6121" t="s">
        <v>1090</v>
      </c>
      <c r="C6121">
        <f>INDEX(NationalTeams!B:B,MATCH(B6121,NationalTeams!C:C,0))</f>
        <v>321</v>
      </c>
      <c r="D6121" t="s">
        <v>1235</v>
      </c>
      <c r="E6121">
        <f>INDEX(TeamSports!B:B,MATCH(D6121,TeamSports!C:C,0))</f>
        <v>58</v>
      </c>
      <c r="F6121">
        <f>INDEX(RanksTable!AF:AF,MATCH(B6121,RanksTable!B:B,0))</f>
        <v>3</v>
      </c>
      <c r="H6121" t="str">
        <f t="shared" si="95"/>
        <v>INSERT INTO "TeamRanks" (team_id,team_sport_id,team_rank) VALUES (321,58,3);</v>
      </c>
    </row>
    <row r="6122" spans="2:8" x14ac:dyDescent="0.25">
      <c r="B6122" t="s">
        <v>1091</v>
      </c>
      <c r="C6122">
        <f>INDEX(NationalTeams!B:B,MATCH(B6122,NationalTeams!C:C,0))</f>
        <v>322</v>
      </c>
      <c r="D6122" t="s">
        <v>1235</v>
      </c>
      <c r="E6122">
        <f>INDEX(TeamSports!B:B,MATCH(D6122,TeamSports!C:C,0))</f>
        <v>58</v>
      </c>
      <c r="F6122">
        <f>INDEX(RanksTable!AF:AF,MATCH(B6122,RanksTable!B:B,0))</f>
        <v>7</v>
      </c>
      <c r="H6122" t="str">
        <f t="shared" si="95"/>
        <v>INSERT INTO "TeamRanks" (team_id,team_sport_id,team_rank) VALUES (322,58,7);</v>
      </c>
    </row>
    <row r="6123" spans="2:8" x14ac:dyDescent="0.25">
      <c r="B6123" t="s">
        <v>1092</v>
      </c>
      <c r="C6123">
        <f>INDEX(NationalTeams!B:B,MATCH(B6123,NationalTeams!C:C,0))</f>
        <v>323</v>
      </c>
      <c r="D6123" t="s">
        <v>1235</v>
      </c>
      <c r="E6123">
        <f>INDEX(TeamSports!B:B,MATCH(D6123,TeamSports!C:C,0))</f>
        <v>58</v>
      </c>
      <c r="F6123">
        <f>INDEX(RanksTable!AF:AF,MATCH(B6123,RanksTable!B:B,0))</f>
        <v>7</v>
      </c>
      <c r="H6123" t="str">
        <f t="shared" si="95"/>
        <v>INSERT INTO "TeamRanks" (team_id,team_sport_id,team_rank) VALUES (323,58,7);</v>
      </c>
    </row>
    <row r="6124" spans="2:8" x14ac:dyDescent="0.25">
      <c r="B6124" t="s">
        <v>1093</v>
      </c>
      <c r="C6124">
        <f>INDEX(NationalTeams!B:B,MATCH(B6124,NationalTeams!C:C,0))</f>
        <v>324</v>
      </c>
      <c r="D6124" t="s">
        <v>1235</v>
      </c>
      <c r="E6124">
        <f>INDEX(TeamSports!B:B,MATCH(D6124,TeamSports!C:C,0))</f>
        <v>58</v>
      </c>
      <c r="F6124">
        <f>INDEX(RanksTable!AF:AF,MATCH(B6124,RanksTable!B:B,0))</f>
        <v>7</v>
      </c>
      <c r="H6124" t="str">
        <f t="shared" si="95"/>
        <v>INSERT INTO "TeamRanks" (team_id,team_sport_id,team_rank) VALUES (324,58,7);</v>
      </c>
    </row>
    <row r="6125" spans="2:8" x14ac:dyDescent="0.25">
      <c r="B6125" t="s">
        <v>1094</v>
      </c>
      <c r="C6125">
        <f>INDEX(NationalTeams!B:B,MATCH(B6125,NationalTeams!C:C,0))</f>
        <v>325</v>
      </c>
      <c r="D6125" t="s">
        <v>1235</v>
      </c>
      <c r="E6125">
        <f>INDEX(TeamSports!B:B,MATCH(D6125,TeamSports!C:C,0))</f>
        <v>58</v>
      </c>
      <c r="F6125">
        <f>INDEX(RanksTable!AF:AF,MATCH(B6125,RanksTable!B:B,0))</f>
        <v>7</v>
      </c>
      <c r="H6125" t="str">
        <f t="shared" si="95"/>
        <v>INSERT INTO "TeamRanks" (team_id,team_sport_id,team_rank) VALUES (325,58,7);</v>
      </c>
    </row>
    <row r="6126" spans="2:8" x14ac:dyDescent="0.25">
      <c r="B6126" t="s">
        <v>1095</v>
      </c>
      <c r="C6126">
        <f>INDEX(NationalTeams!B:B,MATCH(B6126,NationalTeams!C:C,0))</f>
        <v>326</v>
      </c>
      <c r="D6126" t="s">
        <v>1235</v>
      </c>
      <c r="E6126">
        <f>INDEX(TeamSports!B:B,MATCH(D6126,TeamSports!C:C,0))</f>
        <v>58</v>
      </c>
      <c r="F6126">
        <f>INDEX(RanksTable!AF:AF,MATCH(B6126,RanksTable!B:B,0))</f>
        <v>7</v>
      </c>
      <c r="H6126" t="str">
        <f t="shared" si="95"/>
        <v>INSERT INTO "TeamRanks" (team_id,team_sport_id,team_rank) VALUES (326,58,7);</v>
      </c>
    </row>
    <row r="6127" spans="2:8" x14ac:dyDescent="0.25">
      <c r="B6127" t="s">
        <v>1096</v>
      </c>
      <c r="C6127">
        <f>INDEX(NationalTeams!B:B,MATCH(B6127,NationalTeams!C:C,0))</f>
        <v>327</v>
      </c>
      <c r="D6127" t="s">
        <v>1235</v>
      </c>
      <c r="E6127">
        <f>INDEX(TeamSports!B:B,MATCH(D6127,TeamSports!C:C,0))</f>
        <v>58</v>
      </c>
      <c r="F6127">
        <f>INDEX(RanksTable!AF:AF,MATCH(B6127,RanksTable!B:B,0))</f>
        <v>7</v>
      </c>
      <c r="H6127" t="str">
        <f t="shared" si="95"/>
        <v>INSERT INTO "TeamRanks" (team_id,team_sport_id,team_rank) VALUES (327,58,7);</v>
      </c>
    </row>
    <row r="6128" spans="2:8" x14ac:dyDescent="0.25">
      <c r="B6128" t="s">
        <v>1097</v>
      </c>
      <c r="C6128">
        <f>INDEX(NationalTeams!B:B,MATCH(B6128,NationalTeams!C:C,0))</f>
        <v>328</v>
      </c>
      <c r="D6128" t="s">
        <v>1235</v>
      </c>
      <c r="E6128">
        <f>INDEX(TeamSports!B:B,MATCH(D6128,TeamSports!C:C,0))</f>
        <v>58</v>
      </c>
      <c r="F6128">
        <f>INDEX(RanksTable!AF:AF,MATCH(B6128,RanksTable!B:B,0))</f>
        <v>4</v>
      </c>
      <c r="H6128" t="str">
        <f t="shared" si="95"/>
        <v>INSERT INTO "TeamRanks" (team_id,team_sport_id,team_rank) VALUES (328,58,4);</v>
      </c>
    </row>
    <row r="6129" spans="2:8" x14ac:dyDescent="0.25">
      <c r="B6129" t="s">
        <v>1098</v>
      </c>
      <c r="C6129">
        <f>INDEX(NationalTeams!B:B,MATCH(B6129,NationalTeams!C:C,0))</f>
        <v>329</v>
      </c>
      <c r="D6129" t="s">
        <v>1235</v>
      </c>
      <c r="E6129">
        <f>INDEX(TeamSports!B:B,MATCH(D6129,TeamSports!C:C,0))</f>
        <v>58</v>
      </c>
      <c r="F6129">
        <f>INDEX(RanksTable!AF:AF,MATCH(B6129,RanksTable!B:B,0))</f>
        <v>7</v>
      </c>
      <c r="H6129" t="str">
        <f t="shared" si="95"/>
        <v>INSERT INTO "TeamRanks" (team_id,team_sport_id,team_rank) VALUES (329,58,7);</v>
      </c>
    </row>
    <row r="6130" spans="2:8" x14ac:dyDescent="0.25">
      <c r="B6130" t="s">
        <v>1099</v>
      </c>
      <c r="C6130">
        <f>INDEX(NationalTeams!B:B,MATCH(B6130,NationalTeams!C:C,0))</f>
        <v>330</v>
      </c>
      <c r="D6130" t="s">
        <v>1235</v>
      </c>
      <c r="E6130">
        <f>INDEX(TeamSports!B:B,MATCH(D6130,TeamSports!C:C,0))</f>
        <v>58</v>
      </c>
      <c r="F6130">
        <f>INDEX(RanksTable!AF:AF,MATCH(B6130,RanksTable!B:B,0))</f>
        <v>7</v>
      </c>
      <c r="H6130" t="str">
        <f t="shared" si="95"/>
        <v>INSERT INTO "TeamRanks" (team_id,team_sport_id,team_rank) VALUES (330,58,7);</v>
      </c>
    </row>
    <row r="6131" spans="2:8" x14ac:dyDescent="0.25">
      <c r="B6131" t="s">
        <v>1100</v>
      </c>
      <c r="C6131">
        <f>INDEX(NationalTeams!B:B,MATCH(B6131,NationalTeams!C:C,0))</f>
        <v>331</v>
      </c>
      <c r="D6131" t="s">
        <v>1235</v>
      </c>
      <c r="E6131">
        <f>INDEX(TeamSports!B:B,MATCH(D6131,TeamSports!C:C,0))</f>
        <v>58</v>
      </c>
      <c r="F6131">
        <f>INDEX(RanksTable!AF:AF,MATCH(B6131,RanksTable!B:B,0))</f>
        <v>7</v>
      </c>
      <c r="H6131" t="str">
        <f t="shared" si="95"/>
        <v>INSERT INTO "TeamRanks" (team_id,team_sport_id,team_rank) VALUES (331,58,7);</v>
      </c>
    </row>
    <row r="6132" spans="2:8" x14ac:dyDescent="0.25">
      <c r="B6132" t="s">
        <v>1101</v>
      </c>
      <c r="C6132">
        <f>INDEX(NationalTeams!B:B,MATCH(B6132,NationalTeams!C:C,0))</f>
        <v>332</v>
      </c>
      <c r="D6132" t="s">
        <v>1235</v>
      </c>
      <c r="E6132">
        <f>INDEX(TeamSports!B:B,MATCH(D6132,TeamSports!C:C,0))</f>
        <v>58</v>
      </c>
      <c r="F6132">
        <f>INDEX(RanksTable!AF:AF,MATCH(B6132,RanksTable!B:B,0))</f>
        <v>7</v>
      </c>
      <c r="H6132" t="str">
        <f t="shared" si="95"/>
        <v>INSERT INTO "TeamRanks" (team_id,team_sport_id,team_rank) VALUES (332,58,7);</v>
      </c>
    </row>
    <row r="6133" spans="2:8" x14ac:dyDescent="0.25">
      <c r="B6133" t="s">
        <v>1102</v>
      </c>
      <c r="C6133">
        <f>INDEX(NationalTeams!B:B,MATCH(B6133,NationalTeams!C:C,0))</f>
        <v>333</v>
      </c>
      <c r="D6133" t="s">
        <v>1235</v>
      </c>
      <c r="E6133">
        <f>INDEX(TeamSports!B:B,MATCH(D6133,TeamSports!C:C,0))</f>
        <v>58</v>
      </c>
      <c r="F6133">
        <f>INDEX(RanksTable!AF:AF,MATCH(B6133,RanksTable!B:B,0))</f>
        <v>3</v>
      </c>
      <c r="H6133" t="str">
        <f t="shared" si="95"/>
        <v>INSERT INTO "TeamRanks" (team_id,team_sport_id,team_rank) VALUES (333,58,3);</v>
      </c>
    </row>
    <row r="6134" spans="2:8" x14ac:dyDescent="0.25">
      <c r="B6134" t="s">
        <v>1103</v>
      </c>
      <c r="C6134">
        <f>INDEX(NationalTeams!B:B,MATCH(B6134,NationalTeams!C:C,0))</f>
        <v>334</v>
      </c>
      <c r="D6134" t="s">
        <v>1235</v>
      </c>
      <c r="E6134">
        <f>INDEX(TeamSports!B:B,MATCH(D6134,TeamSports!C:C,0))</f>
        <v>58</v>
      </c>
      <c r="F6134">
        <f>INDEX(RanksTable!AF:AF,MATCH(B6134,RanksTable!B:B,0))</f>
        <v>5</v>
      </c>
      <c r="H6134" t="str">
        <f t="shared" si="95"/>
        <v>INSERT INTO "TeamRanks" (team_id,team_sport_id,team_rank) VALUES (334,58,5);</v>
      </c>
    </row>
    <row r="6135" spans="2:8" x14ac:dyDescent="0.25">
      <c r="B6135" t="s">
        <v>1104</v>
      </c>
      <c r="C6135">
        <f>INDEX(NationalTeams!B:B,MATCH(B6135,NationalTeams!C:C,0))</f>
        <v>335</v>
      </c>
      <c r="D6135" t="s">
        <v>1235</v>
      </c>
      <c r="E6135">
        <f>INDEX(TeamSports!B:B,MATCH(D6135,TeamSports!C:C,0))</f>
        <v>58</v>
      </c>
      <c r="F6135">
        <f>INDEX(RanksTable!AF:AF,MATCH(B6135,RanksTable!B:B,0))</f>
        <v>3</v>
      </c>
      <c r="H6135" t="str">
        <f t="shared" si="95"/>
        <v>INSERT INTO "TeamRanks" (team_id,team_sport_id,team_rank) VALUES (335,58,3);</v>
      </c>
    </row>
    <row r="6136" spans="2:8" x14ac:dyDescent="0.25">
      <c r="B6136" t="s">
        <v>1105</v>
      </c>
      <c r="C6136">
        <f>INDEX(NationalTeams!B:B,MATCH(B6136,NationalTeams!C:C,0))</f>
        <v>336</v>
      </c>
      <c r="D6136" t="s">
        <v>1235</v>
      </c>
      <c r="E6136">
        <f>INDEX(TeamSports!B:B,MATCH(D6136,TeamSports!C:C,0))</f>
        <v>58</v>
      </c>
      <c r="F6136">
        <f>INDEX(RanksTable!AF:AF,MATCH(B6136,RanksTable!B:B,0))</f>
        <v>7</v>
      </c>
      <c r="H6136" t="str">
        <f t="shared" si="95"/>
        <v>INSERT INTO "TeamRanks" (team_id,team_sport_id,team_rank) VALUES (336,58,7);</v>
      </c>
    </row>
    <row r="6137" spans="2:8" x14ac:dyDescent="0.25">
      <c r="B6137" t="s">
        <v>1106</v>
      </c>
      <c r="C6137">
        <f>INDEX(NationalTeams!B:B,MATCH(B6137,NationalTeams!C:C,0))</f>
        <v>337</v>
      </c>
      <c r="D6137" t="s">
        <v>1235</v>
      </c>
      <c r="E6137">
        <f>INDEX(TeamSports!B:B,MATCH(D6137,TeamSports!C:C,0))</f>
        <v>58</v>
      </c>
      <c r="F6137">
        <f>INDEX(RanksTable!AF:AF,MATCH(B6137,RanksTable!B:B,0))</f>
        <v>4</v>
      </c>
      <c r="H6137" t="str">
        <f t="shared" si="95"/>
        <v>INSERT INTO "TeamRanks" (team_id,team_sport_id,team_rank) VALUES (337,58,4);</v>
      </c>
    </row>
    <row r="6138" spans="2:8" x14ac:dyDescent="0.25">
      <c r="B6138" t="s">
        <v>1107</v>
      </c>
      <c r="C6138">
        <f>INDEX(NationalTeams!B:B,MATCH(B6138,NationalTeams!C:C,0))</f>
        <v>338</v>
      </c>
      <c r="D6138" t="s">
        <v>1235</v>
      </c>
      <c r="E6138">
        <f>INDEX(TeamSports!B:B,MATCH(D6138,TeamSports!C:C,0))</f>
        <v>58</v>
      </c>
      <c r="F6138">
        <f>INDEX(RanksTable!AF:AF,MATCH(B6138,RanksTable!B:B,0))</f>
        <v>4</v>
      </c>
      <c r="H6138" t="str">
        <f t="shared" si="95"/>
        <v>INSERT INTO "TeamRanks" (team_id,team_sport_id,team_rank) VALUES (338,58,4);</v>
      </c>
    </row>
    <row r="6139" spans="2:8" x14ac:dyDescent="0.25">
      <c r="B6139" t="s">
        <v>1108</v>
      </c>
      <c r="C6139">
        <f>INDEX(NationalTeams!B:B,MATCH(B6139,NationalTeams!C:C,0))</f>
        <v>339</v>
      </c>
      <c r="D6139" t="s">
        <v>1235</v>
      </c>
      <c r="E6139">
        <f>INDEX(TeamSports!B:B,MATCH(D6139,TeamSports!C:C,0))</f>
        <v>58</v>
      </c>
      <c r="F6139">
        <f>INDEX(RanksTable!AF:AF,MATCH(B6139,RanksTable!B:B,0))</f>
        <v>7</v>
      </c>
      <c r="H6139" t="str">
        <f t="shared" si="95"/>
        <v>INSERT INTO "TeamRanks" (team_id,team_sport_id,team_rank) VALUES (339,58,7);</v>
      </c>
    </row>
    <row r="6140" spans="2:8" x14ac:dyDescent="0.25">
      <c r="B6140" t="s">
        <v>1109</v>
      </c>
      <c r="C6140">
        <f>INDEX(NationalTeams!B:B,MATCH(B6140,NationalTeams!C:C,0))</f>
        <v>340</v>
      </c>
      <c r="D6140" t="s">
        <v>1235</v>
      </c>
      <c r="E6140">
        <f>INDEX(TeamSports!B:B,MATCH(D6140,TeamSports!C:C,0))</f>
        <v>58</v>
      </c>
      <c r="F6140">
        <f>INDEX(RanksTable!AF:AF,MATCH(B6140,RanksTable!B:B,0))</f>
        <v>7</v>
      </c>
      <c r="H6140" t="str">
        <f t="shared" si="95"/>
        <v>INSERT INTO "TeamRanks" (team_id,team_sport_id,team_rank) VALUES (340,58,7);</v>
      </c>
    </row>
    <row r="6141" spans="2:8" x14ac:dyDescent="0.25">
      <c r="B6141" t="s">
        <v>1110</v>
      </c>
      <c r="C6141">
        <f>INDEX(NationalTeams!B:B,MATCH(B6141,NationalTeams!C:C,0))</f>
        <v>341</v>
      </c>
      <c r="D6141" t="s">
        <v>1235</v>
      </c>
      <c r="E6141">
        <f>INDEX(TeamSports!B:B,MATCH(D6141,TeamSports!C:C,0))</f>
        <v>58</v>
      </c>
      <c r="F6141">
        <f>INDEX(RanksTable!AF:AF,MATCH(B6141,RanksTable!B:B,0))</f>
        <v>7</v>
      </c>
      <c r="H6141" t="str">
        <f t="shared" si="95"/>
        <v>INSERT INTO "TeamRanks" (team_id,team_sport_id,team_rank) VALUES (341,58,7);</v>
      </c>
    </row>
    <row r="6142" spans="2:8" x14ac:dyDescent="0.25">
      <c r="B6142" t="s">
        <v>1111</v>
      </c>
      <c r="C6142">
        <f>INDEX(NationalTeams!B:B,MATCH(B6142,NationalTeams!C:C,0))</f>
        <v>342</v>
      </c>
      <c r="D6142" t="s">
        <v>1235</v>
      </c>
      <c r="E6142">
        <f>INDEX(TeamSports!B:B,MATCH(D6142,TeamSports!C:C,0))</f>
        <v>58</v>
      </c>
      <c r="F6142">
        <f>INDEX(RanksTable!AF:AF,MATCH(B6142,RanksTable!B:B,0))</f>
        <v>7</v>
      </c>
      <c r="H6142" t="str">
        <f t="shared" si="95"/>
        <v>INSERT INTO "TeamRanks" (team_id,team_sport_id,team_rank) VALUES (342,58,7);</v>
      </c>
    </row>
    <row r="6143" spans="2:8" x14ac:dyDescent="0.25">
      <c r="B6143" t="s">
        <v>1112</v>
      </c>
      <c r="C6143">
        <f>INDEX(NationalTeams!B:B,MATCH(B6143,NationalTeams!C:C,0))</f>
        <v>343</v>
      </c>
      <c r="D6143" t="s">
        <v>1235</v>
      </c>
      <c r="E6143">
        <f>INDEX(TeamSports!B:B,MATCH(D6143,TeamSports!C:C,0))</f>
        <v>58</v>
      </c>
      <c r="F6143">
        <f>INDEX(RanksTable!AF:AF,MATCH(B6143,RanksTable!B:B,0))</f>
        <v>7</v>
      </c>
      <c r="H6143" t="str">
        <f t="shared" si="95"/>
        <v>INSERT INTO "TeamRanks" (team_id,team_sport_id,team_rank) VALUES (343,58,7);</v>
      </c>
    </row>
    <row r="6144" spans="2:8" x14ac:dyDescent="0.25">
      <c r="B6144" t="s">
        <v>1113</v>
      </c>
      <c r="C6144">
        <f>INDEX(NationalTeams!B:B,MATCH(B6144,NationalTeams!C:C,0))</f>
        <v>344</v>
      </c>
      <c r="D6144" t="s">
        <v>1235</v>
      </c>
      <c r="E6144">
        <f>INDEX(TeamSports!B:B,MATCH(D6144,TeamSports!C:C,0))</f>
        <v>58</v>
      </c>
      <c r="F6144">
        <f>INDEX(RanksTable!AF:AF,MATCH(B6144,RanksTable!B:B,0))</f>
        <v>7</v>
      </c>
      <c r="H6144" t="str">
        <f t="shared" si="95"/>
        <v>INSERT INTO "TeamRanks" (team_id,team_sport_id,team_rank) VALUES (344,58,7);</v>
      </c>
    </row>
    <row r="6145" spans="2:8" x14ac:dyDescent="0.25">
      <c r="B6145" t="s">
        <v>1114</v>
      </c>
      <c r="C6145">
        <f>INDEX(NationalTeams!B:B,MATCH(B6145,NationalTeams!C:C,0))</f>
        <v>345</v>
      </c>
      <c r="D6145" t="s">
        <v>1235</v>
      </c>
      <c r="E6145">
        <f>INDEX(TeamSports!B:B,MATCH(D6145,TeamSports!C:C,0))</f>
        <v>58</v>
      </c>
      <c r="F6145">
        <f>INDEX(RanksTable!AF:AF,MATCH(B6145,RanksTable!B:B,0))</f>
        <v>7</v>
      </c>
      <c r="H6145" t="str">
        <f t="shared" si="95"/>
        <v>INSERT INTO "TeamRanks" (team_id,team_sport_id,team_rank) VALUES (345,58,7);</v>
      </c>
    </row>
    <row r="6146" spans="2:8" x14ac:dyDescent="0.25">
      <c r="B6146" t="s">
        <v>1115</v>
      </c>
      <c r="C6146">
        <f>INDEX(NationalTeams!B:B,MATCH(B6146,NationalTeams!C:C,0))</f>
        <v>346</v>
      </c>
      <c r="D6146" t="s">
        <v>1235</v>
      </c>
      <c r="E6146">
        <f>INDEX(TeamSports!B:B,MATCH(D6146,TeamSports!C:C,0))</f>
        <v>58</v>
      </c>
      <c r="F6146">
        <f>INDEX(RanksTable!AF:AF,MATCH(B6146,RanksTable!B:B,0))</f>
        <v>7</v>
      </c>
      <c r="H6146" t="str">
        <f t="shared" si="95"/>
        <v>INSERT INTO "TeamRanks" (team_id,team_sport_id,team_rank) VALUES (346,58,7);</v>
      </c>
    </row>
    <row r="6147" spans="2:8" x14ac:dyDescent="0.25">
      <c r="B6147" t="s">
        <v>1116</v>
      </c>
      <c r="C6147">
        <f>INDEX(NationalTeams!B:B,MATCH(B6147,NationalTeams!C:C,0))</f>
        <v>347</v>
      </c>
      <c r="D6147" t="s">
        <v>1235</v>
      </c>
      <c r="E6147">
        <f>INDEX(TeamSports!B:B,MATCH(D6147,TeamSports!C:C,0))</f>
        <v>58</v>
      </c>
      <c r="F6147">
        <f>INDEX(RanksTable!AF:AF,MATCH(B6147,RanksTable!B:B,0))</f>
        <v>7</v>
      </c>
      <c r="H6147" t="str">
        <f t="shared" si="95"/>
        <v>INSERT INTO "TeamRanks" (team_id,team_sport_id,team_rank) VALUES (347,58,7);</v>
      </c>
    </row>
    <row r="6148" spans="2:8" x14ac:dyDescent="0.25">
      <c r="B6148" t="s">
        <v>1117</v>
      </c>
      <c r="C6148">
        <f>INDEX(NationalTeams!B:B,MATCH(B6148,NationalTeams!C:C,0))</f>
        <v>348</v>
      </c>
      <c r="D6148" t="s">
        <v>1235</v>
      </c>
      <c r="E6148">
        <f>INDEX(TeamSports!B:B,MATCH(D6148,TeamSports!C:C,0))</f>
        <v>58</v>
      </c>
      <c r="F6148">
        <f>INDEX(RanksTable!AF:AF,MATCH(B6148,RanksTable!B:B,0))</f>
        <v>7</v>
      </c>
      <c r="H6148" t="str">
        <f t="shared" ref="H6148:H6211" si="96">_xlfn.CONCAT($H$1,$L$1,$C$1,$L$1," ",$J$1,$C$2,$N$1,$E$2,$N$1,$F$2,$K$1,$I$1,$J$1,C6148,$N$1,E6148,$N$1,F6148,$K$1,$O$1)</f>
        <v>INSERT INTO "TeamRanks" (team_id,team_sport_id,team_rank) VALUES (348,58,7);</v>
      </c>
    </row>
    <row r="6149" spans="2:8" x14ac:dyDescent="0.25">
      <c r="B6149" t="s">
        <v>1118</v>
      </c>
      <c r="C6149">
        <f>INDEX(NationalTeams!B:B,MATCH(B6149,NationalTeams!C:C,0))</f>
        <v>349</v>
      </c>
      <c r="D6149" t="s">
        <v>1235</v>
      </c>
      <c r="E6149">
        <f>INDEX(TeamSports!B:B,MATCH(D6149,TeamSports!C:C,0))</f>
        <v>58</v>
      </c>
      <c r="F6149">
        <f>INDEX(RanksTable!AF:AF,MATCH(B6149,RanksTable!B:B,0))</f>
        <v>7</v>
      </c>
      <c r="H6149" t="str">
        <f t="shared" si="96"/>
        <v>INSERT INTO "TeamRanks" (team_id,team_sport_id,team_rank) VALUES (349,58,7);</v>
      </c>
    </row>
    <row r="6150" spans="2:8" x14ac:dyDescent="0.25">
      <c r="B6150" t="s">
        <v>1119</v>
      </c>
      <c r="C6150">
        <f>INDEX(NationalTeams!B:B,MATCH(B6150,NationalTeams!C:C,0))</f>
        <v>350</v>
      </c>
      <c r="D6150" t="s">
        <v>1235</v>
      </c>
      <c r="E6150">
        <f>INDEX(TeamSports!B:B,MATCH(D6150,TeamSports!C:C,0))</f>
        <v>58</v>
      </c>
      <c r="F6150">
        <f>INDEX(RanksTable!AF:AF,MATCH(B6150,RanksTable!B:B,0))</f>
        <v>5</v>
      </c>
      <c r="H6150" t="str">
        <f t="shared" si="96"/>
        <v>INSERT INTO "TeamRanks" (team_id,team_sport_id,team_rank) VALUES (350,58,5);</v>
      </c>
    </row>
    <row r="6151" spans="2:8" x14ac:dyDescent="0.25">
      <c r="B6151" t="s">
        <v>1120</v>
      </c>
      <c r="C6151">
        <f>INDEX(NationalTeams!B:B,MATCH(B6151,NationalTeams!C:C,0))</f>
        <v>351</v>
      </c>
      <c r="D6151" t="s">
        <v>1235</v>
      </c>
      <c r="E6151">
        <f>INDEX(TeamSports!B:B,MATCH(D6151,TeamSports!C:C,0))</f>
        <v>58</v>
      </c>
      <c r="F6151">
        <f>INDEX(RanksTable!AF:AF,MATCH(B6151,RanksTable!B:B,0))</f>
        <v>6</v>
      </c>
      <c r="H6151" t="str">
        <f t="shared" si="96"/>
        <v>INSERT INTO "TeamRanks" (team_id,team_sport_id,team_rank) VALUES (351,58,6);</v>
      </c>
    </row>
    <row r="6152" spans="2:8" x14ac:dyDescent="0.25">
      <c r="B6152" t="s">
        <v>1121</v>
      </c>
      <c r="C6152">
        <f>INDEX(NationalTeams!B:B,MATCH(B6152,NationalTeams!C:C,0))</f>
        <v>352</v>
      </c>
      <c r="D6152" t="s">
        <v>1235</v>
      </c>
      <c r="E6152">
        <f>INDEX(TeamSports!B:B,MATCH(D6152,TeamSports!C:C,0))</f>
        <v>58</v>
      </c>
      <c r="F6152">
        <f>INDEX(RanksTable!AF:AF,MATCH(B6152,RanksTable!B:B,0))</f>
        <v>7</v>
      </c>
      <c r="H6152" t="str">
        <f t="shared" si="96"/>
        <v>INSERT INTO "TeamRanks" (team_id,team_sport_id,team_rank) VALUES (352,58,7);</v>
      </c>
    </row>
    <row r="6153" spans="2:8" x14ac:dyDescent="0.25">
      <c r="B6153" t="s">
        <v>1122</v>
      </c>
      <c r="C6153">
        <f>INDEX(NationalTeams!B:B,MATCH(B6153,NationalTeams!C:C,0))</f>
        <v>353</v>
      </c>
      <c r="D6153" t="s">
        <v>1235</v>
      </c>
      <c r="E6153">
        <f>INDEX(TeamSports!B:B,MATCH(D6153,TeamSports!C:C,0))</f>
        <v>58</v>
      </c>
      <c r="F6153">
        <f>INDEX(RanksTable!AF:AF,MATCH(B6153,RanksTable!B:B,0))</f>
        <v>7</v>
      </c>
      <c r="H6153" t="str">
        <f t="shared" si="96"/>
        <v>INSERT INTO "TeamRanks" (team_id,team_sport_id,team_rank) VALUES (353,58,7);</v>
      </c>
    </row>
    <row r="6154" spans="2:8" x14ac:dyDescent="0.25">
      <c r="B6154" t="s">
        <v>1123</v>
      </c>
      <c r="C6154">
        <f>INDEX(NationalTeams!B:B,MATCH(B6154,NationalTeams!C:C,0))</f>
        <v>354</v>
      </c>
      <c r="D6154" t="s">
        <v>1235</v>
      </c>
      <c r="E6154">
        <f>INDEX(TeamSports!B:B,MATCH(D6154,TeamSports!C:C,0))</f>
        <v>58</v>
      </c>
      <c r="F6154">
        <f>INDEX(RanksTable!AF:AF,MATCH(B6154,RanksTable!B:B,0))</f>
        <v>7</v>
      </c>
      <c r="H6154" t="str">
        <f t="shared" si="96"/>
        <v>INSERT INTO "TeamRanks" (team_id,team_sport_id,team_rank) VALUES (354,58,7);</v>
      </c>
    </row>
    <row r="6155" spans="2:8" x14ac:dyDescent="0.25">
      <c r="B6155" t="s">
        <v>1124</v>
      </c>
      <c r="C6155">
        <f>INDEX(NationalTeams!B:B,MATCH(B6155,NationalTeams!C:C,0))</f>
        <v>355</v>
      </c>
      <c r="D6155" t="s">
        <v>1235</v>
      </c>
      <c r="E6155">
        <f>INDEX(TeamSports!B:B,MATCH(D6155,TeamSports!C:C,0))</f>
        <v>58</v>
      </c>
      <c r="F6155">
        <f>INDEX(RanksTable!AF:AF,MATCH(B6155,RanksTable!B:B,0))</f>
        <v>3</v>
      </c>
      <c r="H6155" t="str">
        <f t="shared" si="96"/>
        <v>INSERT INTO "TeamRanks" (team_id,team_sport_id,team_rank) VALUES (355,58,3);</v>
      </c>
    </row>
    <row r="6156" spans="2:8" x14ac:dyDescent="0.25">
      <c r="B6156" t="s">
        <v>1125</v>
      </c>
      <c r="C6156">
        <f>INDEX(NationalTeams!B:B,MATCH(B6156,NationalTeams!C:C,0))</f>
        <v>356</v>
      </c>
      <c r="D6156" t="s">
        <v>1235</v>
      </c>
      <c r="E6156">
        <f>INDEX(TeamSports!B:B,MATCH(D6156,TeamSports!C:C,0))</f>
        <v>58</v>
      </c>
      <c r="F6156">
        <f>INDEX(RanksTable!AF:AF,MATCH(B6156,RanksTable!B:B,0))</f>
        <v>6</v>
      </c>
      <c r="H6156" t="str">
        <f t="shared" si="96"/>
        <v>INSERT INTO "TeamRanks" (team_id,team_sport_id,team_rank) VALUES (356,58,6);</v>
      </c>
    </row>
    <row r="6157" spans="2:8" x14ac:dyDescent="0.25">
      <c r="B6157" t="s">
        <v>1126</v>
      </c>
      <c r="C6157">
        <f>INDEX(NationalTeams!B:B,MATCH(B6157,NationalTeams!C:C,0))</f>
        <v>357</v>
      </c>
      <c r="D6157" t="s">
        <v>1235</v>
      </c>
      <c r="E6157">
        <f>INDEX(TeamSports!B:B,MATCH(D6157,TeamSports!C:C,0))</f>
        <v>58</v>
      </c>
      <c r="F6157">
        <f>INDEX(RanksTable!AF:AF,MATCH(B6157,RanksTable!B:B,0))</f>
        <v>7</v>
      </c>
      <c r="H6157" t="str">
        <f t="shared" si="96"/>
        <v>INSERT INTO "TeamRanks" (team_id,team_sport_id,team_rank) VALUES (357,58,7);</v>
      </c>
    </row>
    <row r="6158" spans="2:8" x14ac:dyDescent="0.25">
      <c r="B6158" t="s">
        <v>1127</v>
      </c>
      <c r="C6158">
        <f>INDEX(NationalTeams!B:B,MATCH(B6158,NationalTeams!C:C,0))</f>
        <v>358</v>
      </c>
      <c r="D6158" t="s">
        <v>1235</v>
      </c>
      <c r="E6158">
        <f>INDEX(TeamSports!B:B,MATCH(D6158,TeamSports!C:C,0))</f>
        <v>58</v>
      </c>
      <c r="F6158">
        <f>INDEX(RanksTable!AF:AF,MATCH(B6158,RanksTable!B:B,0))</f>
        <v>7</v>
      </c>
      <c r="H6158" t="str">
        <f t="shared" si="96"/>
        <v>INSERT INTO "TeamRanks" (team_id,team_sport_id,team_rank) VALUES (358,58,7);</v>
      </c>
    </row>
    <row r="6159" spans="2:8" x14ac:dyDescent="0.25">
      <c r="B6159" t="s">
        <v>1128</v>
      </c>
      <c r="C6159">
        <f>INDEX(NationalTeams!B:B,MATCH(B6159,NationalTeams!C:C,0))</f>
        <v>359</v>
      </c>
      <c r="D6159" t="s">
        <v>1235</v>
      </c>
      <c r="E6159">
        <f>INDEX(TeamSports!B:B,MATCH(D6159,TeamSports!C:C,0))</f>
        <v>58</v>
      </c>
      <c r="F6159">
        <f>INDEX(RanksTable!AF:AF,MATCH(B6159,RanksTable!B:B,0))</f>
        <v>7</v>
      </c>
      <c r="H6159" t="str">
        <f t="shared" si="96"/>
        <v>INSERT INTO "TeamRanks" (team_id,team_sport_id,team_rank) VALUES (359,58,7);</v>
      </c>
    </row>
    <row r="6160" spans="2:8" x14ac:dyDescent="0.25">
      <c r="B6160" t="s">
        <v>1129</v>
      </c>
      <c r="C6160">
        <f>INDEX(NationalTeams!B:B,MATCH(B6160,NationalTeams!C:C,0))</f>
        <v>360</v>
      </c>
      <c r="D6160" t="s">
        <v>1235</v>
      </c>
      <c r="E6160">
        <f>INDEX(TeamSports!B:B,MATCH(D6160,TeamSports!C:C,0))</f>
        <v>58</v>
      </c>
      <c r="F6160">
        <f>INDEX(RanksTable!AF:AF,MATCH(B6160,RanksTable!B:B,0))</f>
        <v>7</v>
      </c>
      <c r="H6160" t="str">
        <f t="shared" si="96"/>
        <v>INSERT INTO "TeamRanks" (team_id,team_sport_id,team_rank) VALUES (360,58,7);</v>
      </c>
    </row>
    <row r="6161" spans="2:8" x14ac:dyDescent="0.25">
      <c r="B6161" t="s">
        <v>1130</v>
      </c>
      <c r="C6161">
        <f>INDEX(NationalTeams!B:B,MATCH(B6161,NationalTeams!C:C,0))</f>
        <v>361</v>
      </c>
      <c r="D6161" t="s">
        <v>1235</v>
      </c>
      <c r="E6161">
        <f>INDEX(TeamSports!B:B,MATCH(D6161,TeamSports!C:C,0))</f>
        <v>58</v>
      </c>
      <c r="F6161">
        <f>INDEX(RanksTable!AF:AF,MATCH(B6161,RanksTable!B:B,0))</f>
        <v>7</v>
      </c>
      <c r="H6161" t="str">
        <f t="shared" si="96"/>
        <v>INSERT INTO "TeamRanks" (team_id,team_sport_id,team_rank) VALUES (361,58,7);</v>
      </c>
    </row>
    <row r="6162" spans="2:8" x14ac:dyDescent="0.25">
      <c r="B6162" t="s">
        <v>1131</v>
      </c>
      <c r="C6162">
        <f>INDEX(NationalTeams!B:B,MATCH(B6162,NationalTeams!C:C,0))</f>
        <v>362</v>
      </c>
      <c r="D6162" t="s">
        <v>1235</v>
      </c>
      <c r="E6162">
        <f>INDEX(TeamSports!B:B,MATCH(D6162,TeamSports!C:C,0))</f>
        <v>58</v>
      </c>
      <c r="F6162">
        <f>INDEX(RanksTable!AF:AF,MATCH(B6162,RanksTable!B:B,0))</f>
        <v>7</v>
      </c>
      <c r="H6162" t="str">
        <f t="shared" si="96"/>
        <v>INSERT INTO "TeamRanks" (team_id,team_sport_id,team_rank) VALUES (362,58,7);</v>
      </c>
    </row>
    <row r="6163" spans="2:8" x14ac:dyDescent="0.25">
      <c r="B6163" t="s">
        <v>1132</v>
      </c>
      <c r="C6163">
        <f>INDEX(NationalTeams!B:B,MATCH(B6163,NationalTeams!C:C,0))</f>
        <v>363</v>
      </c>
      <c r="D6163" t="s">
        <v>1235</v>
      </c>
      <c r="E6163">
        <f>INDEX(TeamSports!B:B,MATCH(D6163,TeamSports!C:C,0))</f>
        <v>58</v>
      </c>
      <c r="F6163">
        <f>INDEX(RanksTable!AF:AF,MATCH(B6163,RanksTable!B:B,0))</f>
        <v>4</v>
      </c>
      <c r="H6163" t="str">
        <f t="shared" si="96"/>
        <v>INSERT INTO "TeamRanks" (team_id,team_sport_id,team_rank) VALUES (363,58,4);</v>
      </c>
    </row>
    <row r="6164" spans="2:8" x14ac:dyDescent="0.25">
      <c r="B6164" t="s">
        <v>1133</v>
      </c>
      <c r="C6164">
        <f>INDEX(NationalTeams!B:B,MATCH(B6164,NationalTeams!C:C,0))</f>
        <v>364</v>
      </c>
      <c r="D6164" t="s">
        <v>1235</v>
      </c>
      <c r="E6164">
        <f>INDEX(TeamSports!B:B,MATCH(D6164,TeamSports!C:C,0))</f>
        <v>58</v>
      </c>
      <c r="F6164">
        <f>INDEX(RanksTable!AF:AF,MATCH(B6164,RanksTable!B:B,0))</f>
        <v>7</v>
      </c>
      <c r="H6164" t="str">
        <f t="shared" si="96"/>
        <v>INSERT INTO "TeamRanks" (team_id,team_sport_id,team_rank) VALUES (364,58,7);</v>
      </c>
    </row>
    <row r="6165" spans="2:8" x14ac:dyDescent="0.25">
      <c r="B6165" t="s">
        <v>1134</v>
      </c>
      <c r="C6165">
        <f>INDEX(NationalTeams!B:B,MATCH(B6165,NationalTeams!C:C,0))</f>
        <v>365</v>
      </c>
      <c r="D6165" t="s">
        <v>1235</v>
      </c>
      <c r="E6165">
        <f>INDEX(TeamSports!B:B,MATCH(D6165,TeamSports!C:C,0))</f>
        <v>58</v>
      </c>
      <c r="F6165">
        <f>INDEX(RanksTable!AF:AF,MATCH(B6165,RanksTable!B:B,0))</f>
        <v>7</v>
      </c>
      <c r="H6165" t="str">
        <f t="shared" si="96"/>
        <v>INSERT INTO "TeamRanks" (team_id,team_sport_id,team_rank) VALUES (365,58,7);</v>
      </c>
    </row>
    <row r="6166" spans="2:8" x14ac:dyDescent="0.25">
      <c r="B6166" t="s">
        <v>1135</v>
      </c>
      <c r="C6166">
        <f>INDEX(NationalTeams!B:B,MATCH(B6166,NationalTeams!C:C,0))</f>
        <v>366</v>
      </c>
      <c r="D6166" t="s">
        <v>1235</v>
      </c>
      <c r="E6166">
        <f>INDEX(TeamSports!B:B,MATCH(D6166,TeamSports!C:C,0))</f>
        <v>58</v>
      </c>
      <c r="F6166">
        <f>INDEX(RanksTable!AF:AF,MATCH(B6166,RanksTable!B:B,0))</f>
        <v>7</v>
      </c>
      <c r="H6166" t="str">
        <f t="shared" si="96"/>
        <v>INSERT INTO "TeamRanks" (team_id,team_sport_id,team_rank) VALUES (366,58,7);</v>
      </c>
    </row>
    <row r="6167" spans="2:8" x14ac:dyDescent="0.25">
      <c r="B6167" t="s">
        <v>1136</v>
      </c>
      <c r="C6167">
        <f>INDEX(NationalTeams!B:B,MATCH(B6167,NationalTeams!C:C,0))</f>
        <v>367</v>
      </c>
      <c r="D6167" t="s">
        <v>1235</v>
      </c>
      <c r="E6167">
        <f>INDEX(TeamSports!B:B,MATCH(D6167,TeamSports!C:C,0))</f>
        <v>58</v>
      </c>
      <c r="F6167">
        <f>INDEX(RanksTable!AF:AF,MATCH(B6167,RanksTable!B:B,0))</f>
        <v>7</v>
      </c>
      <c r="H6167" t="str">
        <f t="shared" si="96"/>
        <v>INSERT INTO "TeamRanks" (team_id,team_sport_id,team_rank) VALUES (367,58,7);</v>
      </c>
    </row>
    <row r="6168" spans="2:8" x14ac:dyDescent="0.25">
      <c r="B6168" t="s">
        <v>1137</v>
      </c>
      <c r="C6168">
        <f>INDEX(NationalTeams!B:B,MATCH(B6168,NationalTeams!C:C,0))</f>
        <v>368</v>
      </c>
      <c r="D6168" t="s">
        <v>1235</v>
      </c>
      <c r="E6168">
        <f>INDEX(TeamSports!B:B,MATCH(D6168,TeamSports!C:C,0))</f>
        <v>58</v>
      </c>
      <c r="F6168">
        <f>INDEX(RanksTable!AF:AF,MATCH(B6168,RanksTable!B:B,0))</f>
        <v>7</v>
      </c>
      <c r="H6168" t="str">
        <f t="shared" si="96"/>
        <v>INSERT INTO "TeamRanks" (team_id,team_sport_id,team_rank) VALUES (368,58,7);</v>
      </c>
    </row>
    <row r="6169" spans="2:8" x14ac:dyDescent="0.25">
      <c r="B6169" t="s">
        <v>1138</v>
      </c>
      <c r="C6169">
        <f>INDEX(NationalTeams!B:B,MATCH(B6169,NationalTeams!C:C,0))</f>
        <v>369</v>
      </c>
      <c r="D6169" t="s">
        <v>1235</v>
      </c>
      <c r="E6169">
        <f>INDEX(TeamSports!B:B,MATCH(D6169,TeamSports!C:C,0))</f>
        <v>58</v>
      </c>
      <c r="F6169">
        <f>INDEX(RanksTable!AF:AF,MATCH(B6169,RanksTable!B:B,0))</f>
        <v>7</v>
      </c>
      <c r="H6169" t="str">
        <f t="shared" si="96"/>
        <v>INSERT INTO "TeamRanks" (team_id,team_sport_id,team_rank) VALUES (369,58,7);</v>
      </c>
    </row>
    <row r="6170" spans="2:8" x14ac:dyDescent="0.25">
      <c r="B6170" t="s">
        <v>1139</v>
      </c>
      <c r="C6170">
        <f>INDEX(NationalTeams!B:B,MATCH(B6170,NationalTeams!C:C,0))</f>
        <v>370</v>
      </c>
      <c r="D6170" t="s">
        <v>1235</v>
      </c>
      <c r="E6170">
        <f>INDEX(TeamSports!B:B,MATCH(D6170,TeamSports!C:C,0))</f>
        <v>58</v>
      </c>
      <c r="F6170">
        <f>INDEX(RanksTable!AF:AF,MATCH(B6170,RanksTable!B:B,0))</f>
        <v>7</v>
      </c>
      <c r="H6170" t="str">
        <f t="shared" si="96"/>
        <v>INSERT INTO "TeamRanks" (team_id,team_sport_id,team_rank) VALUES (370,58,7);</v>
      </c>
    </row>
    <row r="6171" spans="2:8" x14ac:dyDescent="0.25">
      <c r="B6171" t="s">
        <v>1140</v>
      </c>
      <c r="C6171">
        <f>INDEX(NationalTeams!B:B,MATCH(B6171,NationalTeams!C:C,0))</f>
        <v>371</v>
      </c>
      <c r="D6171" t="s">
        <v>1235</v>
      </c>
      <c r="E6171">
        <f>INDEX(TeamSports!B:B,MATCH(D6171,TeamSports!C:C,0))</f>
        <v>58</v>
      </c>
      <c r="F6171">
        <f>INDEX(RanksTable!AF:AF,MATCH(B6171,RanksTable!B:B,0))</f>
        <v>5</v>
      </c>
      <c r="H6171" t="str">
        <f t="shared" si="96"/>
        <v>INSERT INTO "TeamRanks" (team_id,team_sport_id,team_rank) VALUES (371,58,5);</v>
      </c>
    </row>
    <row r="6172" spans="2:8" x14ac:dyDescent="0.25">
      <c r="B6172" t="s">
        <v>1141</v>
      </c>
      <c r="C6172">
        <f>INDEX(NationalTeams!B:B,MATCH(B6172,NationalTeams!C:C,0))</f>
        <v>372</v>
      </c>
      <c r="D6172" t="s">
        <v>1235</v>
      </c>
      <c r="E6172">
        <f>INDEX(TeamSports!B:B,MATCH(D6172,TeamSports!C:C,0))</f>
        <v>58</v>
      </c>
      <c r="F6172">
        <f>INDEX(RanksTable!AF:AF,MATCH(B6172,RanksTable!B:B,0))</f>
        <v>7</v>
      </c>
      <c r="H6172" t="str">
        <f t="shared" si="96"/>
        <v>INSERT INTO "TeamRanks" (team_id,team_sport_id,team_rank) VALUES (372,58,7);</v>
      </c>
    </row>
    <row r="6173" spans="2:8" x14ac:dyDescent="0.25">
      <c r="B6173" t="s">
        <v>1142</v>
      </c>
      <c r="C6173">
        <f>INDEX(NationalTeams!B:B,MATCH(B6173,NationalTeams!C:C,0))</f>
        <v>373</v>
      </c>
      <c r="D6173" t="s">
        <v>1235</v>
      </c>
      <c r="E6173">
        <f>INDEX(TeamSports!B:B,MATCH(D6173,TeamSports!C:C,0))</f>
        <v>58</v>
      </c>
      <c r="F6173">
        <f>INDEX(RanksTable!AF:AF,MATCH(B6173,RanksTable!B:B,0))</f>
        <v>7</v>
      </c>
      <c r="H6173" t="str">
        <f t="shared" si="96"/>
        <v>INSERT INTO "TeamRanks" (team_id,team_sport_id,team_rank) VALUES (373,58,7);</v>
      </c>
    </row>
    <row r="6174" spans="2:8" x14ac:dyDescent="0.25">
      <c r="B6174" t="s">
        <v>1143</v>
      </c>
      <c r="C6174">
        <f>INDEX(NationalTeams!B:B,MATCH(B6174,NationalTeams!C:C,0))</f>
        <v>374</v>
      </c>
      <c r="D6174" t="s">
        <v>1235</v>
      </c>
      <c r="E6174">
        <f>INDEX(TeamSports!B:B,MATCH(D6174,TeamSports!C:C,0))</f>
        <v>58</v>
      </c>
      <c r="F6174">
        <f>INDEX(RanksTable!AF:AF,MATCH(B6174,RanksTable!B:B,0))</f>
        <v>7</v>
      </c>
      <c r="H6174" t="str">
        <f t="shared" si="96"/>
        <v>INSERT INTO "TeamRanks" (team_id,team_sport_id,team_rank) VALUES (374,58,7);</v>
      </c>
    </row>
    <row r="6175" spans="2:8" x14ac:dyDescent="0.25">
      <c r="B6175" t="s">
        <v>1144</v>
      </c>
      <c r="C6175">
        <f>INDEX(NationalTeams!B:B,MATCH(B6175,NationalTeams!C:C,0))</f>
        <v>375</v>
      </c>
      <c r="D6175" t="s">
        <v>1235</v>
      </c>
      <c r="E6175">
        <f>INDEX(TeamSports!B:B,MATCH(D6175,TeamSports!C:C,0))</f>
        <v>58</v>
      </c>
      <c r="F6175">
        <f>INDEX(RanksTable!AF:AF,MATCH(B6175,RanksTable!B:B,0))</f>
        <v>7</v>
      </c>
      <c r="H6175" t="str">
        <f t="shared" si="96"/>
        <v>INSERT INTO "TeamRanks" (team_id,team_sport_id,team_rank) VALUES (375,58,7);</v>
      </c>
    </row>
    <row r="6176" spans="2:8" x14ac:dyDescent="0.25">
      <c r="B6176" t="s">
        <v>1145</v>
      </c>
      <c r="C6176">
        <f>INDEX(NationalTeams!B:B,MATCH(B6176,NationalTeams!C:C,0))</f>
        <v>376</v>
      </c>
      <c r="D6176" t="s">
        <v>1235</v>
      </c>
      <c r="E6176">
        <f>INDEX(TeamSports!B:B,MATCH(D6176,TeamSports!C:C,0))</f>
        <v>58</v>
      </c>
      <c r="F6176">
        <f>INDEX(RanksTable!AF:AF,MATCH(B6176,RanksTable!B:B,0))</f>
        <v>4</v>
      </c>
      <c r="H6176" t="str">
        <f t="shared" si="96"/>
        <v>INSERT INTO "TeamRanks" (team_id,team_sport_id,team_rank) VALUES (376,58,4);</v>
      </c>
    </row>
    <row r="6177" spans="2:8" x14ac:dyDescent="0.25">
      <c r="B6177" t="s">
        <v>1146</v>
      </c>
      <c r="C6177">
        <f>INDEX(NationalTeams!B:B,MATCH(B6177,NationalTeams!C:C,0))</f>
        <v>377</v>
      </c>
      <c r="D6177" t="s">
        <v>1235</v>
      </c>
      <c r="E6177">
        <f>INDEX(TeamSports!B:B,MATCH(D6177,TeamSports!C:C,0))</f>
        <v>58</v>
      </c>
      <c r="F6177">
        <f>INDEX(RanksTable!AF:AF,MATCH(B6177,RanksTable!B:B,0))</f>
        <v>7</v>
      </c>
      <c r="H6177" t="str">
        <f t="shared" si="96"/>
        <v>INSERT INTO "TeamRanks" (team_id,team_sport_id,team_rank) VALUES (377,58,7);</v>
      </c>
    </row>
    <row r="6178" spans="2:8" x14ac:dyDescent="0.25">
      <c r="B6178" t="s">
        <v>1147</v>
      </c>
      <c r="C6178">
        <f>INDEX(NationalTeams!B:B,MATCH(B6178,NationalTeams!C:C,0))</f>
        <v>378</v>
      </c>
      <c r="D6178" t="s">
        <v>1235</v>
      </c>
      <c r="E6178">
        <f>INDEX(TeamSports!B:B,MATCH(D6178,TeamSports!C:C,0))</f>
        <v>58</v>
      </c>
      <c r="F6178">
        <f>INDEX(RanksTable!AF:AF,MATCH(B6178,RanksTable!B:B,0))</f>
        <v>7</v>
      </c>
      <c r="H6178" t="str">
        <f t="shared" si="96"/>
        <v>INSERT INTO "TeamRanks" (team_id,team_sport_id,team_rank) VALUES (378,58,7);</v>
      </c>
    </row>
    <row r="6179" spans="2:8" x14ac:dyDescent="0.25">
      <c r="B6179" t="s">
        <v>1148</v>
      </c>
      <c r="C6179">
        <f>INDEX(NationalTeams!B:B,MATCH(B6179,NationalTeams!C:C,0))</f>
        <v>379</v>
      </c>
      <c r="D6179" t="s">
        <v>1235</v>
      </c>
      <c r="E6179">
        <f>INDEX(TeamSports!B:B,MATCH(D6179,TeamSports!C:C,0))</f>
        <v>58</v>
      </c>
      <c r="F6179">
        <f>INDEX(RanksTable!AF:AF,MATCH(B6179,RanksTable!B:B,0))</f>
        <v>2</v>
      </c>
      <c r="H6179" t="str">
        <f t="shared" si="96"/>
        <v>INSERT INTO "TeamRanks" (team_id,team_sport_id,team_rank) VALUES (379,58,2);</v>
      </c>
    </row>
    <row r="6180" spans="2:8" x14ac:dyDescent="0.25">
      <c r="B6180" t="s">
        <v>1149</v>
      </c>
      <c r="C6180">
        <f>INDEX(NationalTeams!B:B,MATCH(B6180,NationalTeams!C:C,0))</f>
        <v>380</v>
      </c>
      <c r="D6180" t="s">
        <v>1235</v>
      </c>
      <c r="E6180">
        <f>INDEX(TeamSports!B:B,MATCH(D6180,TeamSports!C:C,0))</f>
        <v>58</v>
      </c>
      <c r="F6180">
        <f>INDEX(RanksTable!AF:AF,MATCH(B6180,RanksTable!B:B,0))</f>
        <v>7</v>
      </c>
      <c r="H6180" t="str">
        <f t="shared" si="96"/>
        <v>INSERT INTO "TeamRanks" (team_id,team_sport_id,team_rank) VALUES (380,58,7);</v>
      </c>
    </row>
    <row r="6181" spans="2:8" x14ac:dyDescent="0.25">
      <c r="B6181" t="s">
        <v>1150</v>
      </c>
      <c r="C6181">
        <f>INDEX(NationalTeams!B:B,MATCH(B6181,NationalTeams!C:C,0))</f>
        <v>381</v>
      </c>
      <c r="D6181" t="s">
        <v>1235</v>
      </c>
      <c r="E6181">
        <f>INDEX(TeamSports!B:B,MATCH(D6181,TeamSports!C:C,0))</f>
        <v>58</v>
      </c>
      <c r="F6181">
        <f>INDEX(RanksTable!AF:AF,MATCH(B6181,RanksTable!B:B,0))</f>
        <v>1</v>
      </c>
      <c r="H6181" t="str">
        <f t="shared" si="96"/>
        <v>INSERT INTO "TeamRanks" (team_id,team_sport_id,team_rank) VALUES (381,58,1);</v>
      </c>
    </row>
    <row r="6182" spans="2:8" x14ac:dyDescent="0.25">
      <c r="B6182" t="s">
        <v>1151</v>
      </c>
      <c r="C6182">
        <f>INDEX(NationalTeams!B:B,MATCH(B6182,NationalTeams!C:C,0))</f>
        <v>382</v>
      </c>
      <c r="D6182" t="s">
        <v>1235</v>
      </c>
      <c r="E6182">
        <f>INDEX(TeamSports!B:B,MATCH(D6182,TeamSports!C:C,0))</f>
        <v>58</v>
      </c>
      <c r="F6182">
        <f>INDEX(RanksTable!AF:AF,MATCH(B6182,RanksTable!B:B,0))</f>
        <v>5</v>
      </c>
      <c r="H6182" t="str">
        <f t="shared" si="96"/>
        <v>INSERT INTO "TeamRanks" (team_id,team_sport_id,team_rank) VALUES (382,58,5);</v>
      </c>
    </row>
    <row r="6183" spans="2:8" x14ac:dyDescent="0.25">
      <c r="B6183" t="s">
        <v>1152</v>
      </c>
      <c r="C6183">
        <f>INDEX(NationalTeams!B:B,MATCH(B6183,NationalTeams!C:C,0))</f>
        <v>383</v>
      </c>
      <c r="D6183" t="s">
        <v>1235</v>
      </c>
      <c r="E6183">
        <f>INDEX(TeamSports!B:B,MATCH(D6183,TeamSports!C:C,0))</f>
        <v>58</v>
      </c>
      <c r="F6183">
        <f>INDEX(RanksTable!AF:AF,MATCH(B6183,RanksTable!B:B,0))</f>
        <v>7</v>
      </c>
      <c r="H6183" t="str">
        <f t="shared" si="96"/>
        <v>INSERT INTO "TeamRanks" (team_id,team_sport_id,team_rank) VALUES (383,58,7);</v>
      </c>
    </row>
    <row r="6184" spans="2:8" x14ac:dyDescent="0.25">
      <c r="B6184" t="s">
        <v>1153</v>
      </c>
      <c r="C6184">
        <f>INDEX(NationalTeams!B:B,MATCH(B6184,NationalTeams!C:C,0))</f>
        <v>384</v>
      </c>
      <c r="D6184" t="s">
        <v>1235</v>
      </c>
      <c r="E6184">
        <f>INDEX(TeamSports!B:B,MATCH(D6184,TeamSports!C:C,0))</f>
        <v>58</v>
      </c>
      <c r="F6184">
        <f>INDEX(RanksTable!AF:AF,MATCH(B6184,RanksTable!B:B,0))</f>
        <v>7</v>
      </c>
      <c r="H6184" t="str">
        <f t="shared" si="96"/>
        <v>INSERT INTO "TeamRanks" (team_id,team_sport_id,team_rank) VALUES (384,58,7);</v>
      </c>
    </row>
    <row r="6185" spans="2:8" x14ac:dyDescent="0.25">
      <c r="B6185" t="s">
        <v>1154</v>
      </c>
      <c r="C6185">
        <f>INDEX(NationalTeams!B:B,MATCH(B6185,NationalTeams!C:C,0))</f>
        <v>385</v>
      </c>
      <c r="D6185" t="s">
        <v>1235</v>
      </c>
      <c r="E6185">
        <f>INDEX(TeamSports!B:B,MATCH(D6185,TeamSports!C:C,0))</f>
        <v>58</v>
      </c>
      <c r="F6185">
        <f>INDEX(RanksTable!AF:AF,MATCH(B6185,RanksTable!B:B,0))</f>
        <v>6</v>
      </c>
      <c r="H6185" t="str">
        <f t="shared" si="96"/>
        <v>INSERT INTO "TeamRanks" (team_id,team_sport_id,team_rank) VALUES (385,58,6);</v>
      </c>
    </row>
    <row r="6186" spans="2:8" x14ac:dyDescent="0.25">
      <c r="B6186" t="s">
        <v>1155</v>
      </c>
      <c r="C6186">
        <f>INDEX(NationalTeams!B:B,MATCH(B6186,NationalTeams!C:C,0))</f>
        <v>386</v>
      </c>
      <c r="D6186" t="s">
        <v>1235</v>
      </c>
      <c r="E6186">
        <f>INDEX(TeamSports!B:B,MATCH(D6186,TeamSports!C:C,0))</f>
        <v>58</v>
      </c>
      <c r="F6186">
        <f>INDEX(RanksTable!AF:AF,MATCH(B6186,RanksTable!B:B,0))</f>
        <v>4</v>
      </c>
      <c r="H6186" t="str">
        <f t="shared" si="96"/>
        <v>INSERT INTO "TeamRanks" (team_id,team_sport_id,team_rank) VALUES (386,58,4);</v>
      </c>
    </row>
    <row r="6187" spans="2:8" x14ac:dyDescent="0.25">
      <c r="B6187" t="s">
        <v>1156</v>
      </c>
      <c r="C6187">
        <f>INDEX(NationalTeams!B:B,MATCH(B6187,NationalTeams!C:C,0))</f>
        <v>387</v>
      </c>
      <c r="D6187" t="s">
        <v>1235</v>
      </c>
      <c r="E6187">
        <f>INDEX(TeamSports!B:B,MATCH(D6187,TeamSports!C:C,0))</f>
        <v>58</v>
      </c>
      <c r="F6187">
        <f>INDEX(RanksTable!AF:AF,MATCH(B6187,RanksTable!B:B,0))</f>
        <v>4</v>
      </c>
      <c r="H6187" t="str">
        <f t="shared" si="96"/>
        <v>INSERT INTO "TeamRanks" (team_id,team_sport_id,team_rank) VALUES (387,58,4);</v>
      </c>
    </row>
    <row r="6188" spans="2:8" x14ac:dyDescent="0.25">
      <c r="B6188" t="s">
        <v>1157</v>
      </c>
      <c r="C6188">
        <f>INDEX(NationalTeams!B:B,MATCH(B6188,NationalTeams!C:C,0))</f>
        <v>388</v>
      </c>
      <c r="D6188" t="s">
        <v>1235</v>
      </c>
      <c r="E6188">
        <f>INDEX(TeamSports!B:B,MATCH(D6188,TeamSports!C:C,0))</f>
        <v>58</v>
      </c>
      <c r="F6188">
        <f>INDEX(RanksTable!AF:AF,MATCH(B6188,RanksTable!B:B,0))</f>
        <v>5</v>
      </c>
      <c r="H6188" t="str">
        <f t="shared" si="96"/>
        <v>INSERT INTO "TeamRanks" (team_id,team_sport_id,team_rank) VALUES (388,58,5);</v>
      </c>
    </row>
    <row r="6189" spans="2:8" x14ac:dyDescent="0.25">
      <c r="B6189" t="s">
        <v>1158</v>
      </c>
      <c r="C6189">
        <f>INDEX(NationalTeams!B:B,MATCH(B6189,NationalTeams!C:C,0))</f>
        <v>389</v>
      </c>
      <c r="D6189" t="s">
        <v>1235</v>
      </c>
      <c r="E6189">
        <f>INDEX(TeamSports!B:B,MATCH(D6189,TeamSports!C:C,0))</f>
        <v>58</v>
      </c>
      <c r="F6189">
        <f>INDEX(RanksTable!AF:AF,MATCH(B6189,RanksTable!B:B,0))</f>
        <v>3</v>
      </c>
      <c r="H6189" t="str">
        <f t="shared" si="96"/>
        <v>INSERT INTO "TeamRanks" (team_id,team_sport_id,team_rank) VALUES (389,58,3);</v>
      </c>
    </row>
    <row r="6190" spans="2:8" x14ac:dyDescent="0.25">
      <c r="B6190" t="s">
        <v>1159</v>
      </c>
      <c r="C6190">
        <f>INDEX(NationalTeams!B:B,MATCH(B6190,NationalTeams!C:C,0))</f>
        <v>390</v>
      </c>
      <c r="D6190" t="s">
        <v>1235</v>
      </c>
      <c r="E6190">
        <f>INDEX(TeamSports!B:B,MATCH(D6190,TeamSports!C:C,0))</f>
        <v>58</v>
      </c>
      <c r="F6190">
        <f>INDEX(RanksTable!AF:AF,MATCH(B6190,RanksTable!B:B,0))</f>
        <v>6</v>
      </c>
      <c r="H6190" t="str">
        <f t="shared" si="96"/>
        <v>INSERT INTO "TeamRanks" (team_id,team_sport_id,team_rank) VALUES (390,58,6);</v>
      </c>
    </row>
    <row r="6191" spans="2:8" x14ac:dyDescent="0.25">
      <c r="B6191" t="s">
        <v>1160</v>
      </c>
      <c r="C6191">
        <f>INDEX(NationalTeams!B:B,MATCH(B6191,NationalTeams!C:C,0))</f>
        <v>391</v>
      </c>
      <c r="D6191" t="s">
        <v>1235</v>
      </c>
      <c r="E6191">
        <f>INDEX(TeamSports!B:B,MATCH(D6191,TeamSports!C:C,0))</f>
        <v>58</v>
      </c>
      <c r="F6191">
        <f>INDEX(RanksTable!AF:AF,MATCH(B6191,RanksTable!B:B,0))</f>
        <v>5</v>
      </c>
      <c r="H6191" t="str">
        <f t="shared" si="96"/>
        <v>INSERT INTO "TeamRanks" (team_id,team_sport_id,team_rank) VALUES (391,58,5);</v>
      </c>
    </row>
    <row r="6192" spans="2:8" x14ac:dyDescent="0.25">
      <c r="B6192" t="s">
        <v>1161</v>
      </c>
      <c r="C6192">
        <f>INDEX(NationalTeams!B:B,MATCH(B6192,NationalTeams!C:C,0))</f>
        <v>392</v>
      </c>
      <c r="D6192" t="s">
        <v>1235</v>
      </c>
      <c r="E6192">
        <f>INDEX(TeamSports!B:B,MATCH(D6192,TeamSports!C:C,0))</f>
        <v>58</v>
      </c>
      <c r="F6192">
        <f>INDEX(RanksTable!AF:AF,MATCH(B6192,RanksTable!B:B,0))</f>
        <v>7</v>
      </c>
      <c r="H6192" t="str">
        <f t="shared" si="96"/>
        <v>INSERT INTO "TeamRanks" (team_id,team_sport_id,team_rank) VALUES (392,58,7);</v>
      </c>
    </row>
    <row r="6193" spans="2:8" x14ac:dyDescent="0.25">
      <c r="B6193" t="s">
        <v>1162</v>
      </c>
      <c r="C6193">
        <f>INDEX(NationalTeams!B:B,MATCH(B6193,NationalTeams!C:C,0))</f>
        <v>393</v>
      </c>
      <c r="D6193" t="s">
        <v>1235</v>
      </c>
      <c r="E6193">
        <f>INDEX(TeamSports!B:B,MATCH(D6193,TeamSports!C:C,0))</f>
        <v>58</v>
      </c>
      <c r="F6193">
        <f>INDEX(RanksTable!AF:AF,MATCH(B6193,RanksTable!B:B,0))</f>
        <v>7</v>
      </c>
      <c r="H6193" t="str">
        <f t="shared" si="96"/>
        <v>INSERT INTO "TeamRanks" (team_id,team_sport_id,team_rank) VALUES (393,58,7);</v>
      </c>
    </row>
    <row r="6194" spans="2:8" x14ac:dyDescent="0.25">
      <c r="B6194" t="s">
        <v>1163</v>
      </c>
      <c r="C6194">
        <f>INDEX(NationalTeams!B:B,MATCH(B6194,NationalTeams!C:C,0))</f>
        <v>394</v>
      </c>
      <c r="D6194" t="s">
        <v>1235</v>
      </c>
      <c r="E6194">
        <f>INDEX(TeamSports!B:B,MATCH(D6194,TeamSports!C:C,0))</f>
        <v>58</v>
      </c>
      <c r="F6194">
        <f>INDEX(RanksTable!AF:AF,MATCH(B6194,RanksTable!B:B,0))</f>
        <v>3</v>
      </c>
      <c r="H6194" t="str">
        <f t="shared" si="96"/>
        <v>INSERT INTO "TeamRanks" (team_id,team_sport_id,team_rank) VALUES (394,58,3);</v>
      </c>
    </row>
    <row r="6195" spans="2:8" x14ac:dyDescent="0.25">
      <c r="B6195" t="s">
        <v>1164</v>
      </c>
      <c r="C6195">
        <f>INDEX(NationalTeams!B:B,MATCH(B6195,NationalTeams!C:C,0))</f>
        <v>395</v>
      </c>
      <c r="D6195" t="s">
        <v>1235</v>
      </c>
      <c r="E6195">
        <f>INDEX(TeamSports!B:B,MATCH(D6195,TeamSports!C:C,0))</f>
        <v>58</v>
      </c>
      <c r="F6195">
        <f>INDEX(RanksTable!AF:AF,MATCH(B6195,RanksTable!B:B,0))</f>
        <v>7</v>
      </c>
      <c r="H6195" t="str">
        <f t="shared" si="96"/>
        <v>INSERT INTO "TeamRanks" (team_id,team_sport_id,team_rank) VALUES (395,58,7);</v>
      </c>
    </row>
    <row r="6196" spans="2:8" x14ac:dyDescent="0.25">
      <c r="B6196" t="s">
        <v>1165</v>
      </c>
      <c r="C6196">
        <f>INDEX(NationalTeams!B:B,MATCH(B6196,NationalTeams!C:C,0))</f>
        <v>396</v>
      </c>
      <c r="D6196" t="s">
        <v>1235</v>
      </c>
      <c r="E6196">
        <f>INDEX(TeamSports!B:B,MATCH(D6196,TeamSports!C:C,0))</f>
        <v>58</v>
      </c>
      <c r="F6196">
        <f>INDEX(RanksTable!AF:AF,MATCH(B6196,RanksTable!B:B,0))</f>
        <v>4</v>
      </c>
      <c r="H6196" t="str">
        <f t="shared" si="96"/>
        <v>INSERT INTO "TeamRanks" (team_id,team_sport_id,team_rank) VALUES (396,58,4);</v>
      </c>
    </row>
    <row r="6197" spans="2:8" x14ac:dyDescent="0.25">
      <c r="B6197" t="s">
        <v>1166</v>
      </c>
      <c r="C6197">
        <f>INDEX(NationalTeams!B:B,MATCH(B6197,NationalTeams!C:C,0))</f>
        <v>397</v>
      </c>
      <c r="D6197" t="s">
        <v>1235</v>
      </c>
      <c r="E6197">
        <f>INDEX(TeamSports!B:B,MATCH(D6197,TeamSports!C:C,0))</f>
        <v>58</v>
      </c>
      <c r="F6197">
        <f>INDEX(RanksTable!AF:AF,MATCH(B6197,RanksTable!B:B,0))</f>
        <v>7</v>
      </c>
      <c r="H6197" t="str">
        <f t="shared" si="96"/>
        <v>INSERT INTO "TeamRanks" (team_id,team_sport_id,team_rank) VALUES (397,58,7);</v>
      </c>
    </row>
    <row r="6198" spans="2:8" x14ac:dyDescent="0.25">
      <c r="B6198" t="s">
        <v>1167</v>
      </c>
      <c r="C6198">
        <f>INDEX(NationalTeams!B:B,MATCH(B6198,NationalTeams!C:C,0))</f>
        <v>398</v>
      </c>
      <c r="D6198" t="s">
        <v>1235</v>
      </c>
      <c r="E6198">
        <f>INDEX(TeamSports!B:B,MATCH(D6198,TeamSports!C:C,0))</f>
        <v>58</v>
      </c>
      <c r="F6198">
        <f>INDEX(RanksTable!AF:AF,MATCH(B6198,RanksTable!B:B,0))</f>
        <v>7</v>
      </c>
      <c r="H6198" t="str">
        <f t="shared" si="96"/>
        <v>INSERT INTO "TeamRanks" (team_id,team_sport_id,team_rank) VALUES (398,58,7);</v>
      </c>
    </row>
    <row r="6199" spans="2:8" x14ac:dyDescent="0.25">
      <c r="B6199" t="s">
        <v>1168</v>
      </c>
      <c r="C6199">
        <f>INDEX(NationalTeams!B:B,MATCH(B6199,NationalTeams!C:C,0))</f>
        <v>399</v>
      </c>
      <c r="D6199" t="s">
        <v>1235</v>
      </c>
      <c r="E6199">
        <f>INDEX(TeamSports!B:B,MATCH(D6199,TeamSports!C:C,0))</f>
        <v>58</v>
      </c>
      <c r="F6199">
        <f>INDEX(RanksTable!AF:AF,MATCH(B6199,RanksTable!B:B,0))</f>
        <v>3</v>
      </c>
      <c r="H6199" t="str">
        <f t="shared" si="96"/>
        <v>INSERT INTO "TeamRanks" (team_id,team_sport_id,team_rank) VALUES (399,58,3);</v>
      </c>
    </row>
    <row r="6200" spans="2:8" x14ac:dyDescent="0.25">
      <c r="B6200" t="s">
        <v>1169</v>
      </c>
      <c r="C6200">
        <f>INDEX(NationalTeams!B:B,MATCH(B6200,NationalTeams!C:C,0))</f>
        <v>400</v>
      </c>
      <c r="D6200" t="s">
        <v>1235</v>
      </c>
      <c r="E6200">
        <f>INDEX(TeamSports!B:B,MATCH(D6200,TeamSports!C:C,0))</f>
        <v>58</v>
      </c>
      <c r="F6200">
        <f>INDEX(RanksTable!AF:AF,MATCH(B6200,RanksTable!B:B,0))</f>
        <v>5</v>
      </c>
      <c r="H6200" t="str">
        <f t="shared" si="96"/>
        <v>INSERT INTO "TeamRanks" (team_id,team_sport_id,team_rank) VALUES (400,58,5);</v>
      </c>
    </row>
    <row r="6201" spans="2:8" x14ac:dyDescent="0.25">
      <c r="B6201" t="s">
        <v>1170</v>
      </c>
      <c r="C6201">
        <f>INDEX(NationalTeams!B:B,MATCH(B6201,NationalTeams!C:C,0))</f>
        <v>401</v>
      </c>
      <c r="D6201" t="s">
        <v>1235</v>
      </c>
      <c r="E6201">
        <f>INDEX(TeamSports!B:B,MATCH(D6201,TeamSports!C:C,0))</f>
        <v>58</v>
      </c>
      <c r="F6201">
        <f>INDEX(RanksTable!AF:AF,MATCH(B6201,RanksTable!B:B,0))</f>
        <v>7</v>
      </c>
      <c r="H6201" t="str">
        <f t="shared" si="96"/>
        <v>INSERT INTO "TeamRanks" (team_id,team_sport_id,team_rank) VALUES (401,58,7);</v>
      </c>
    </row>
    <row r="6202" spans="2:8" x14ac:dyDescent="0.25">
      <c r="B6202" t="s">
        <v>1171</v>
      </c>
      <c r="C6202">
        <f>INDEX(NationalTeams!B:B,MATCH(B6202,NationalTeams!C:C,0))</f>
        <v>402</v>
      </c>
      <c r="D6202" t="s">
        <v>1235</v>
      </c>
      <c r="E6202">
        <f>INDEX(TeamSports!B:B,MATCH(D6202,TeamSports!C:C,0))</f>
        <v>58</v>
      </c>
      <c r="F6202">
        <f>INDEX(RanksTable!AF:AF,MATCH(B6202,RanksTable!B:B,0))</f>
        <v>7</v>
      </c>
      <c r="H6202" t="str">
        <f t="shared" si="96"/>
        <v>INSERT INTO "TeamRanks" (team_id,team_sport_id,team_rank) VALUES (402,58,7);</v>
      </c>
    </row>
    <row r="6203" spans="2:8" x14ac:dyDescent="0.25">
      <c r="B6203" t="s">
        <v>1172</v>
      </c>
      <c r="C6203">
        <f>INDEX(NationalTeams!B:B,MATCH(B6203,NationalTeams!C:C,0))</f>
        <v>403</v>
      </c>
      <c r="D6203" t="s">
        <v>1235</v>
      </c>
      <c r="E6203">
        <f>INDEX(TeamSports!B:B,MATCH(D6203,TeamSports!C:C,0))</f>
        <v>58</v>
      </c>
      <c r="F6203">
        <f>INDEX(RanksTable!AF:AF,MATCH(B6203,RanksTable!B:B,0))</f>
        <v>7</v>
      </c>
      <c r="H6203" t="str">
        <f t="shared" si="96"/>
        <v>INSERT INTO "TeamRanks" (team_id,team_sport_id,team_rank) VALUES (403,58,7);</v>
      </c>
    </row>
    <row r="6204" spans="2:8" x14ac:dyDescent="0.25">
      <c r="B6204" t="s">
        <v>1173</v>
      </c>
      <c r="C6204">
        <f>INDEX(NationalTeams!B:B,MATCH(B6204,NationalTeams!C:C,0))</f>
        <v>404</v>
      </c>
      <c r="D6204" t="s">
        <v>1235</v>
      </c>
      <c r="E6204">
        <f>INDEX(TeamSports!B:B,MATCH(D6204,TeamSports!C:C,0))</f>
        <v>58</v>
      </c>
      <c r="F6204">
        <f>INDEX(RanksTable!AF:AF,MATCH(B6204,RanksTable!B:B,0))</f>
        <v>7</v>
      </c>
      <c r="H6204" t="str">
        <f t="shared" si="96"/>
        <v>INSERT INTO "TeamRanks" (team_id,team_sport_id,team_rank) VALUES (404,58,7);</v>
      </c>
    </row>
    <row r="6205" spans="2:8" x14ac:dyDescent="0.25">
      <c r="B6205" t="s">
        <v>1174</v>
      </c>
      <c r="C6205">
        <f>INDEX(NationalTeams!B:B,MATCH(B6205,NationalTeams!C:C,0))</f>
        <v>405</v>
      </c>
      <c r="D6205" t="s">
        <v>1235</v>
      </c>
      <c r="E6205">
        <f>INDEX(TeamSports!B:B,MATCH(D6205,TeamSports!C:C,0))</f>
        <v>58</v>
      </c>
      <c r="F6205">
        <f>INDEX(RanksTable!AF:AF,MATCH(B6205,RanksTable!B:B,0))</f>
        <v>7</v>
      </c>
      <c r="H6205" t="str">
        <f t="shared" si="96"/>
        <v>INSERT INTO "TeamRanks" (team_id,team_sport_id,team_rank) VALUES (405,58,7);</v>
      </c>
    </row>
    <row r="6206" spans="2:8" x14ac:dyDescent="0.25">
      <c r="B6206" t="s">
        <v>1175</v>
      </c>
      <c r="C6206">
        <f>INDEX(NationalTeams!B:B,MATCH(B6206,NationalTeams!C:C,0))</f>
        <v>406</v>
      </c>
      <c r="D6206" t="s">
        <v>1235</v>
      </c>
      <c r="E6206">
        <f>INDEX(TeamSports!B:B,MATCH(D6206,TeamSports!C:C,0))</f>
        <v>58</v>
      </c>
      <c r="F6206">
        <f>INDEX(RanksTable!AF:AF,MATCH(B6206,RanksTable!B:B,0))</f>
        <v>7</v>
      </c>
      <c r="H6206" t="str">
        <f t="shared" si="96"/>
        <v>INSERT INTO "TeamRanks" (team_id,team_sport_id,team_rank) VALUES (406,58,7);</v>
      </c>
    </row>
    <row r="6207" spans="2:8" x14ac:dyDescent="0.25">
      <c r="B6207" t="s">
        <v>1176</v>
      </c>
      <c r="C6207">
        <f>INDEX(NationalTeams!B:B,MATCH(B6207,NationalTeams!C:C,0))</f>
        <v>407</v>
      </c>
      <c r="D6207" t="s">
        <v>1235</v>
      </c>
      <c r="E6207">
        <f>INDEX(TeamSports!B:B,MATCH(D6207,TeamSports!C:C,0))</f>
        <v>58</v>
      </c>
      <c r="F6207">
        <f>INDEX(RanksTable!AF:AF,MATCH(B6207,RanksTable!B:B,0))</f>
        <v>7</v>
      </c>
      <c r="H6207" t="str">
        <f t="shared" si="96"/>
        <v>INSERT INTO "TeamRanks" (team_id,team_sport_id,team_rank) VALUES (407,58,7);</v>
      </c>
    </row>
    <row r="6208" spans="2:8" x14ac:dyDescent="0.25">
      <c r="B6208" t="s">
        <v>1177</v>
      </c>
      <c r="C6208">
        <f>INDEX(NationalTeams!B:B,MATCH(B6208,NationalTeams!C:C,0))</f>
        <v>408</v>
      </c>
      <c r="D6208" t="s">
        <v>1235</v>
      </c>
      <c r="E6208">
        <f>INDEX(TeamSports!B:B,MATCH(D6208,TeamSports!C:C,0))</f>
        <v>58</v>
      </c>
      <c r="F6208">
        <f>INDEX(RanksTable!AF:AF,MATCH(B6208,RanksTable!B:B,0))</f>
        <v>7</v>
      </c>
      <c r="H6208" t="str">
        <f t="shared" si="96"/>
        <v>INSERT INTO "TeamRanks" (team_id,team_sport_id,team_rank) VALUES (408,58,7);</v>
      </c>
    </row>
    <row r="6209" spans="2:8" x14ac:dyDescent="0.25">
      <c r="B6209" t="s">
        <v>1178</v>
      </c>
      <c r="C6209">
        <f>INDEX(NationalTeams!B:B,MATCH(B6209,NationalTeams!C:C,0))</f>
        <v>409</v>
      </c>
      <c r="D6209" t="s">
        <v>1235</v>
      </c>
      <c r="E6209">
        <f>INDEX(TeamSports!B:B,MATCH(D6209,TeamSports!C:C,0))</f>
        <v>58</v>
      </c>
      <c r="F6209">
        <f>INDEX(RanksTable!AF:AF,MATCH(B6209,RanksTable!B:B,0))</f>
        <v>7</v>
      </c>
      <c r="H6209" t="str">
        <f t="shared" si="96"/>
        <v>INSERT INTO "TeamRanks" (team_id,team_sport_id,team_rank) VALUES (409,58,7);</v>
      </c>
    </row>
    <row r="6210" spans="2:8" x14ac:dyDescent="0.25">
      <c r="B6210" t="s">
        <v>1179</v>
      </c>
      <c r="C6210">
        <f>INDEX(NationalTeams!B:B,MATCH(B6210,NationalTeams!C:C,0))</f>
        <v>410</v>
      </c>
      <c r="D6210" t="s">
        <v>1235</v>
      </c>
      <c r="E6210">
        <f>INDEX(TeamSports!B:B,MATCH(D6210,TeamSports!C:C,0))</f>
        <v>58</v>
      </c>
      <c r="F6210">
        <f>INDEX(RanksTable!AF:AF,MATCH(B6210,RanksTable!B:B,0))</f>
        <v>7</v>
      </c>
      <c r="H6210" t="str">
        <f t="shared" si="96"/>
        <v>INSERT INTO "TeamRanks" (team_id,team_sport_id,team_rank) VALUES (410,58,7);</v>
      </c>
    </row>
    <row r="6211" spans="2:8" x14ac:dyDescent="0.25">
      <c r="B6211" t="s">
        <v>1180</v>
      </c>
      <c r="C6211">
        <f>INDEX(NationalTeams!B:B,MATCH(B6211,NationalTeams!C:C,0))</f>
        <v>411</v>
      </c>
      <c r="D6211" t="s">
        <v>1235</v>
      </c>
      <c r="E6211">
        <f>INDEX(TeamSports!B:B,MATCH(D6211,TeamSports!C:C,0))</f>
        <v>58</v>
      </c>
      <c r="F6211">
        <f>INDEX(RanksTable!AF:AF,MATCH(B6211,RanksTable!B:B,0))</f>
        <v>4</v>
      </c>
      <c r="H6211" t="str">
        <f t="shared" si="96"/>
        <v>INSERT INTO "TeamRanks" (team_id,team_sport_id,team_rank) VALUES (411,58,4);</v>
      </c>
    </row>
    <row r="6212" spans="2:8" x14ac:dyDescent="0.25">
      <c r="B6212" t="s">
        <v>1181</v>
      </c>
      <c r="C6212">
        <f>INDEX(NationalTeams!B:B,MATCH(B6212,NationalTeams!C:C,0))</f>
        <v>412</v>
      </c>
      <c r="D6212" t="s">
        <v>1235</v>
      </c>
      <c r="E6212">
        <f>INDEX(TeamSports!B:B,MATCH(D6212,TeamSports!C:C,0))</f>
        <v>58</v>
      </c>
      <c r="F6212">
        <f>INDEX(RanksTable!AF:AF,MATCH(B6212,RanksTable!B:B,0))</f>
        <v>7</v>
      </c>
      <c r="H6212" t="str">
        <f t="shared" ref="H6212:H6275" si="97">_xlfn.CONCAT($H$1,$L$1,$C$1,$L$1," ",$J$1,$C$2,$N$1,$E$2,$N$1,$F$2,$K$1,$I$1,$J$1,C6212,$N$1,E6212,$N$1,F6212,$K$1,$O$1)</f>
        <v>INSERT INTO "TeamRanks" (team_id,team_sport_id,team_rank) VALUES (412,58,7);</v>
      </c>
    </row>
    <row r="6213" spans="2:8" x14ac:dyDescent="0.25">
      <c r="B6213" t="s">
        <v>1182</v>
      </c>
      <c r="C6213">
        <f>INDEX(NationalTeams!B:B,MATCH(B6213,NationalTeams!C:C,0))</f>
        <v>413</v>
      </c>
      <c r="D6213" t="s">
        <v>1235</v>
      </c>
      <c r="E6213">
        <f>INDEX(TeamSports!B:B,MATCH(D6213,TeamSports!C:C,0))</f>
        <v>58</v>
      </c>
      <c r="F6213">
        <f>INDEX(RanksTable!AF:AF,MATCH(B6213,RanksTable!B:B,0))</f>
        <v>7</v>
      </c>
      <c r="H6213" t="str">
        <f t="shared" si="97"/>
        <v>INSERT INTO "TeamRanks" (team_id,team_sport_id,team_rank) VALUES (413,58,7);</v>
      </c>
    </row>
    <row r="6214" spans="2:8" x14ac:dyDescent="0.25">
      <c r="B6214" t="s">
        <v>1183</v>
      </c>
      <c r="C6214">
        <f>INDEX(NationalTeams!B:B,MATCH(B6214,NationalTeams!C:C,0))</f>
        <v>414</v>
      </c>
      <c r="D6214" t="s">
        <v>1235</v>
      </c>
      <c r="E6214">
        <f>INDEX(TeamSports!B:B,MATCH(D6214,TeamSports!C:C,0))</f>
        <v>58</v>
      </c>
      <c r="F6214">
        <f>INDEX(RanksTable!AF:AF,MATCH(B6214,RanksTable!B:B,0))</f>
        <v>6</v>
      </c>
      <c r="H6214" t="str">
        <f t="shared" si="97"/>
        <v>INSERT INTO "TeamRanks" (team_id,team_sport_id,team_rank) VALUES (414,58,6);</v>
      </c>
    </row>
    <row r="6215" spans="2:8" x14ac:dyDescent="0.25">
      <c r="B6215" t="s">
        <v>1184</v>
      </c>
      <c r="C6215">
        <f>INDEX(NationalTeams!B:B,MATCH(B6215,NationalTeams!C:C,0))</f>
        <v>415</v>
      </c>
      <c r="D6215" t="s">
        <v>1235</v>
      </c>
      <c r="E6215">
        <f>INDEX(TeamSports!B:B,MATCH(D6215,TeamSports!C:C,0))</f>
        <v>58</v>
      </c>
      <c r="F6215">
        <f>INDEX(RanksTable!AF:AF,MATCH(B6215,RanksTable!B:B,0))</f>
        <v>7</v>
      </c>
      <c r="H6215" t="str">
        <f t="shared" si="97"/>
        <v>INSERT INTO "TeamRanks" (team_id,team_sport_id,team_rank) VALUES (415,58,7);</v>
      </c>
    </row>
    <row r="6216" spans="2:8" x14ac:dyDescent="0.25">
      <c r="B6216" t="s">
        <v>1185</v>
      </c>
      <c r="C6216">
        <f>INDEX(NationalTeams!B:B,MATCH(B6216,NationalTeams!C:C,0))</f>
        <v>416</v>
      </c>
      <c r="D6216" t="s">
        <v>1235</v>
      </c>
      <c r="E6216">
        <f>INDEX(TeamSports!B:B,MATCH(D6216,TeamSports!C:C,0))</f>
        <v>58</v>
      </c>
      <c r="F6216">
        <f>INDEX(RanksTable!AF:AF,MATCH(B6216,RanksTable!B:B,0))</f>
        <v>3</v>
      </c>
      <c r="H6216" t="str">
        <f t="shared" si="97"/>
        <v>INSERT INTO "TeamRanks" (team_id,team_sport_id,team_rank) VALUES (416,58,3);</v>
      </c>
    </row>
    <row r="6217" spans="2:8" x14ac:dyDescent="0.25">
      <c r="B6217" t="s">
        <v>1186</v>
      </c>
      <c r="C6217">
        <f>INDEX(NationalTeams!B:B,MATCH(B6217,NationalTeams!C:C,0))</f>
        <v>417</v>
      </c>
      <c r="D6217" t="s">
        <v>1235</v>
      </c>
      <c r="E6217">
        <f>INDEX(TeamSports!B:B,MATCH(D6217,TeamSports!C:C,0))</f>
        <v>58</v>
      </c>
      <c r="F6217">
        <f>INDEX(RanksTable!AF:AF,MATCH(B6217,RanksTable!B:B,0))</f>
        <v>7</v>
      </c>
      <c r="H6217" t="str">
        <f t="shared" si="97"/>
        <v>INSERT INTO "TeamRanks" (team_id,team_sport_id,team_rank) VALUES (417,58,7);</v>
      </c>
    </row>
    <row r="6218" spans="2:8" x14ac:dyDescent="0.25">
      <c r="B6218" t="s">
        <v>1187</v>
      </c>
      <c r="C6218">
        <f>INDEX(NationalTeams!B:B,MATCH(B6218,NationalTeams!C:C,0))</f>
        <v>418</v>
      </c>
      <c r="D6218" t="s">
        <v>1235</v>
      </c>
      <c r="E6218">
        <f>INDEX(TeamSports!B:B,MATCH(D6218,TeamSports!C:C,0))</f>
        <v>58</v>
      </c>
      <c r="F6218">
        <f>INDEX(RanksTable!AF:AF,MATCH(B6218,RanksTable!B:B,0))</f>
        <v>7</v>
      </c>
      <c r="H6218" t="str">
        <f t="shared" si="97"/>
        <v>INSERT INTO "TeamRanks" (team_id,team_sport_id,team_rank) VALUES (418,58,7);</v>
      </c>
    </row>
    <row r="6219" spans="2:8" x14ac:dyDescent="0.25">
      <c r="B6219" t="s">
        <v>1188</v>
      </c>
      <c r="C6219">
        <f>INDEX(NationalTeams!B:B,MATCH(B6219,NationalTeams!C:C,0))</f>
        <v>419</v>
      </c>
      <c r="D6219" t="s">
        <v>1235</v>
      </c>
      <c r="E6219">
        <f>INDEX(TeamSports!B:B,MATCH(D6219,TeamSports!C:C,0))</f>
        <v>58</v>
      </c>
      <c r="F6219">
        <f>INDEX(RanksTable!AF:AF,MATCH(B6219,RanksTable!B:B,0))</f>
        <v>7</v>
      </c>
      <c r="H6219" t="str">
        <f t="shared" si="97"/>
        <v>INSERT INTO "TeamRanks" (team_id,team_sport_id,team_rank) VALUES (419,58,7);</v>
      </c>
    </row>
    <row r="6220" spans="2:8" x14ac:dyDescent="0.25">
      <c r="B6220" t="s">
        <v>1189</v>
      </c>
      <c r="C6220">
        <f>INDEX(NationalTeams!B:B,MATCH(B6220,NationalTeams!C:C,0))</f>
        <v>420</v>
      </c>
      <c r="D6220" t="s">
        <v>1235</v>
      </c>
      <c r="E6220">
        <f>INDEX(TeamSports!B:B,MATCH(D6220,TeamSports!C:C,0))</f>
        <v>58</v>
      </c>
      <c r="F6220">
        <f>INDEX(RanksTable!AF:AF,MATCH(B6220,RanksTable!B:B,0))</f>
        <v>4</v>
      </c>
      <c r="H6220" t="str">
        <f t="shared" si="97"/>
        <v>INSERT INTO "TeamRanks" (team_id,team_sport_id,team_rank) VALUES (420,58,4);</v>
      </c>
    </row>
    <row r="6221" spans="2:8" x14ac:dyDescent="0.25">
      <c r="B6221" t="s">
        <v>1190</v>
      </c>
      <c r="C6221">
        <f>INDEX(NationalTeams!B:B,MATCH(B6221,NationalTeams!C:C,0))</f>
        <v>421</v>
      </c>
      <c r="D6221" t="s">
        <v>1235</v>
      </c>
      <c r="E6221">
        <f>INDEX(TeamSports!B:B,MATCH(D6221,TeamSports!C:C,0))</f>
        <v>58</v>
      </c>
      <c r="F6221">
        <f>INDEX(RanksTable!AF:AF,MATCH(B6221,RanksTable!B:B,0))</f>
        <v>7</v>
      </c>
      <c r="H6221" t="str">
        <f t="shared" si="97"/>
        <v>INSERT INTO "TeamRanks" (team_id,team_sport_id,team_rank) VALUES (421,58,7);</v>
      </c>
    </row>
    <row r="6222" spans="2:8" x14ac:dyDescent="0.25">
      <c r="B6222" t="s">
        <v>1191</v>
      </c>
      <c r="C6222">
        <f>INDEX(NationalTeams!B:B,MATCH(B6222,NationalTeams!C:C,0))</f>
        <v>422</v>
      </c>
      <c r="D6222" t="s">
        <v>1235</v>
      </c>
      <c r="E6222">
        <f>INDEX(TeamSports!B:B,MATCH(D6222,TeamSports!C:C,0))</f>
        <v>58</v>
      </c>
      <c r="F6222">
        <f>INDEX(RanksTable!AF:AF,MATCH(B6222,RanksTable!B:B,0))</f>
        <v>7</v>
      </c>
      <c r="H6222" t="str">
        <f t="shared" si="97"/>
        <v>INSERT INTO "TeamRanks" (team_id,team_sport_id,team_rank) VALUES (422,58,7);</v>
      </c>
    </row>
    <row r="6223" spans="2:8" x14ac:dyDescent="0.25">
      <c r="B6223" t="s">
        <v>1192</v>
      </c>
      <c r="C6223">
        <f>INDEX(NationalTeams!B:B,MATCH(B6223,NationalTeams!C:C,0))</f>
        <v>423</v>
      </c>
      <c r="D6223" t="s">
        <v>1235</v>
      </c>
      <c r="E6223">
        <f>INDEX(TeamSports!B:B,MATCH(D6223,TeamSports!C:C,0))</f>
        <v>58</v>
      </c>
      <c r="F6223">
        <f>INDEX(RanksTable!AF:AF,MATCH(B6223,RanksTable!B:B,0))</f>
        <v>4</v>
      </c>
      <c r="H6223" t="str">
        <f t="shared" si="97"/>
        <v>INSERT INTO "TeamRanks" (team_id,team_sport_id,team_rank) VALUES (423,58,4);</v>
      </c>
    </row>
    <row r="6224" spans="2:8" x14ac:dyDescent="0.25">
      <c r="B6224" t="s">
        <v>1193</v>
      </c>
      <c r="C6224">
        <f>INDEX(NationalTeams!B:B,MATCH(B6224,NationalTeams!C:C,0))</f>
        <v>424</v>
      </c>
      <c r="D6224" t="s">
        <v>1235</v>
      </c>
      <c r="E6224">
        <f>INDEX(TeamSports!B:B,MATCH(D6224,TeamSports!C:C,0))</f>
        <v>58</v>
      </c>
      <c r="F6224">
        <f>INDEX(RanksTable!AF:AF,MATCH(B6224,RanksTable!B:B,0))</f>
        <v>5</v>
      </c>
      <c r="H6224" t="str">
        <f t="shared" si="97"/>
        <v>INSERT INTO "TeamRanks" (team_id,team_sport_id,team_rank) VALUES (424,58,5);</v>
      </c>
    </row>
    <row r="6225" spans="2:8" x14ac:dyDescent="0.25">
      <c r="B6225" t="s">
        <v>1194</v>
      </c>
      <c r="C6225">
        <f>INDEX(NationalTeams!B:B,MATCH(B6225,NationalTeams!C:C,0))</f>
        <v>425</v>
      </c>
      <c r="D6225" t="s">
        <v>1235</v>
      </c>
      <c r="E6225">
        <f>INDEX(TeamSports!B:B,MATCH(D6225,TeamSports!C:C,0))</f>
        <v>58</v>
      </c>
      <c r="F6225">
        <f>INDEX(RanksTable!AF:AF,MATCH(B6225,RanksTable!B:B,0))</f>
        <v>7</v>
      </c>
      <c r="H6225" t="str">
        <f t="shared" si="97"/>
        <v>INSERT INTO "TeamRanks" (team_id,team_sport_id,team_rank) VALUES (425,58,7);</v>
      </c>
    </row>
    <row r="6226" spans="2:8" x14ac:dyDescent="0.25">
      <c r="B6226" t="s">
        <v>1195</v>
      </c>
      <c r="C6226">
        <f>INDEX(NationalTeams!B:B,MATCH(B6226,NationalTeams!C:C,0))</f>
        <v>426</v>
      </c>
      <c r="D6226" t="s">
        <v>1235</v>
      </c>
      <c r="E6226">
        <f>INDEX(TeamSports!B:B,MATCH(D6226,TeamSports!C:C,0))</f>
        <v>58</v>
      </c>
      <c r="F6226">
        <f>INDEX(RanksTable!AF:AF,MATCH(B6226,RanksTable!B:B,0))</f>
        <v>6</v>
      </c>
      <c r="H6226" t="str">
        <f t="shared" si="97"/>
        <v>INSERT INTO "TeamRanks" (team_id,team_sport_id,team_rank) VALUES (426,58,6);</v>
      </c>
    </row>
    <row r="6227" spans="2:8" x14ac:dyDescent="0.25">
      <c r="B6227" t="s">
        <v>1196</v>
      </c>
      <c r="C6227">
        <f>INDEX(NationalTeams!B:B,MATCH(B6227,NationalTeams!C:C,0))</f>
        <v>427</v>
      </c>
      <c r="D6227" t="s">
        <v>1235</v>
      </c>
      <c r="E6227">
        <f>INDEX(TeamSports!B:B,MATCH(D6227,TeamSports!C:C,0))</f>
        <v>58</v>
      </c>
      <c r="F6227">
        <f>INDEX(RanksTable!AF:AF,MATCH(B6227,RanksTable!B:B,0))</f>
        <v>7</v>
      </c>
      <c r="H6227" t="str">
        <f t="shared" si="97"/>
        <v>INSERT INTO "TeamRanks" (team_id,team_sport_id,team_rank) VALUES (427,58,7);</v>
      </c>
    </row>
    <row r="6228" spans="2:8" x14ac:dyDescent="0.25">
      <c r="B6228" t="s">
        <v>1197</v>
      </c>
      <c r="C6228">
        <f>INDEX(NationalTeams!B:B,MATCH(B6228,NationalTeams!C:C,0))</f>
        <v>428</v>
      </c>
      <c r="D6228" t="s">
        <v>1235</v>
      </c>
      <c r="E6228">
        <f>INDEX(TeamSports!B:B,MATCH(D6228,TeamSports!C:C,0))</f>
        <v>58</v>
      </c>
      <c r="F6228">
        <f>INDEX(RanksTable!AF:AF,MATCH(B6228,RanksTable!B:B,0))</f>
        <v>7</v>
      </c>
      <c r="H6228" t="str">
        <f t="shared" si="97"/>
        <v>INSERT INTO "TeamRanks" (team_id,team_sport_id,team_rank) VALUES (428,58,7);</v>
      </c>
    </row>
    <row r="6229" spans="2:8" x14ac:dyDescent="0.25">
      <c r="B6229" t="s">
        <v>1198</v>
      </c>
      <c r="C6229">
        <f>INDEX(NationalTeams!B:B,MATCH(B6229,NationalTeams!C:C,0))</f>
        <v>429</v>
      </c>
      <c r="D6229" t="s">
        <v>1235</v>
      </c>
      <c r="E6229">
        <f>INDEX(TeamSports!B:B,MATCH(D6229,TeamSports!C:C,0))</f>
        <v>58</v>
      </c>
      <c r="F6229">
        <f>INDEX(RanksTable!AF:AF,MATCH(B6229,RanksTable!B:B,0))</f>
        <v>5</v>
      </c>
      <c r="H6229" t="str">
        <f t="shared" si="97"/>
        <v>INSERT INTO "TeamRanks" (team_id,team_sport_id,team_rank) VALUES (429,58,5);</v>
      </c>
    </row>
    <row r="6230" spans="2:8" x14ac:dyDescent="0.25">
      <c r="B6230" t="s">
        <v>1199</v>
      </c>
      <c r="C6230">
        <f>INDEX(NationalTeams!B:B,MATCH(B6230,NationalTeams!C:C,0))</f>
        <v>430</v>
      </c>
      <c r="D6230" t="s">
        <v>1235</v>
      </c>
      <c r="E6230">
        <f>INDEX(TeamSports!B:B,MATCH(D6230,TeamSports!C:C,0))</f>
        <v>58</v>
      </c>
      <c r="F6230">
        <f>INDEX(RanksTable!AF:AF,MATCH(B6230,RanksTable!B:B,0))</f>
        <v>6</v>
      </c>
      <c r="H6230" t="str">
        <f t="shared" si="97"/>
        <v>INSERT INTO "TeamRanks" (team_id,team_sport_id,team_rank) VALUES (430,58,6);</v>
      </c>
    </row>
    <row r="6231" spans="2:8" x14ac:dyDescent="0.25">
      <c r="B6231" t="s">
        <v>1200</v>
      </c>
      <c r="C6231">
        <f>INDEX(NationalTeams!B:B,MATCH(B6231,NationalTeams!C:C,0))</f>
        <v>431</v>
      </c>
      <c r="D6231" t="s">
        <v>1235</v>
      </c>
      <c r="E6231">
        <f>INDEX(TeamSports!B:B,MATCH(D6231,TeamSports!C:C,0))</f>
        <v>58</v>
      </c>
      <c r="F6231">
        <f>INDEX(RanksTable!AF:AF,MATCH(B6231,RanksTable!B:B,0))</f>
        <v>7</v>
      </c>
      <c r="H6231" t="str">
        <f t="shared" si="97"/>
        <v>INSERT INTO "TeamRanks" (team_id,team_sport_id,team_rank) VALUES (431,58,7);</v>
      </c>
    </row>
    <row r="6232" spans="2:8" x14ac:dyDescent="0.25">
      <c r="B6232" t="s">
        <v>1201</v>
      </c>
      <c r="C6232">
        <f>INDEX(NationalTeams!B:B,MATCH(B6232,NationalTeams!C:C,0))</f>
        <v>432</v>
      </c>
      <c r="D6232" t="s">
        <v>1235</v>
      </c>
      <c r="E6232">
        <f>INDEX(TeamSports!B:B,MATCH(D6232,TeamSports!C:C,0))</f>
        <v>58</v>
      </c>
      <c r="F6232">
        <f>INDEX(RanksTable!AF:AF,MATCH(B6232,RanksTable!B:B,0))</f>
        <v>7</v>
      </c>
      <c r="H6232" t="str">
        <f t="shared" si="97"/>
        <v>INSERT INTO "TeamRanks" (team_id,team_sport_id,team_rank) VALUES (432,58,7);</v>
      </c>
    </row>
    <row r="6233" spans="2:8" x14ac:dyDescent="0.25">
      <c r="B6233" t="s">
        <v>1202</v>
      </c>
      <c r="C6233">
        <f>INDEX(NationalTeams!B:B,MATCH(B6233,NationalTeams!C:C,0))</f>
        <v>433</v>
      </c>
      <c r="D6233" t="s">
        <v>1235</v>
      </c>
      <c r="E6233">
        <f>INDEX(TeamSports!B:B,MATCH(D6233,TeamSports!C:C,0))</f>
        <v>58</v>
      </c>
      <c r="F6233">
        <f>INDEX(RanksTable!AF:AF,MATCH(B6233,RanksTable!B:B,0))</f>
        <v>4</v>
      </c>
      <c r="H6233" t="str">
        <f t="shared" si="97"/>
        <v>INSERT INTO "TeamRanks" (team_id,team_sport_id,team_rank) VALUES (433,58,4);</v>
      </c>
    </row>
    <row r="6234" spans="2:8" x14ac:dyDescent="0.25">
      <c r="B6234" t="s">
        <v>1203</v>
      </c>
      <c r="C6234">
        <f>INDEX(NationalTeams!B:B,MATCH(B6234,NationalTeams!C:C,0))</f>
        <v>434</v>
      </c>
      <c r="D6234" t="s">
        <v>1235</v>
      </c>
      <c r="E6234">
        <f>INDEX(TeamSports!B:B,MATCH(D6234,TeamSports!C:C,0))</f>
        <v>58</v>
      </c>
      <c r="F6234">
        <f>INDEX(RanksTable!AF:AF,MATCH(B6234,RanksTable!B:B,0))</f>
        <v>7</v>
      </c>
      <c r="H6234" t="str">
        <f t="shared" si="97"/>
        <v>INSERT INTO "TeamRanks" (team_id,team_sport_id,team_rank) VALUES (434,58,7);</v>
      </c>
    </row>
    <row r="6235" spans="2:8" x14ac:dyDescent="0.25">
      <c r="B6235" t="s">
        <v>1204</v>
      </c>
      <c r="C6235">
        <f>INDEX(NationalTeams!B:B,MATCH(B6235,NationalTeams!C:C,0))</f>
        <v>435</v>
      </c>
      <c r="D6235" t="s">
        <v>1235</v>
      </c>
      <c r="E6235">
        <f>INDEX(TeamSports!B:B,MATCH(D6235,TeamSports!C:C,0))</f>
        <v>58</v>
      </c>
      <c r="F6235">
        <f>INDEX(RanksTable!AF:AF,MATCH(B6235,RanksTable!B:B,0))</f>
        <v>4</v>
      </c>
      <c r="H6235" t="str">
        <f t="shared" si="97"/>
        <v>INSERT INTO "TeamRanks" (team_id,team_sport_id,team_rank) VALUES (435,58,4);</v>
      </c>
    </row>
    <row r="6236" spans="2:8" x14ac:dyDescent="0.25">
      <c r="B6236" t="s">
        <v>1205</v>
      </c>
      <c r="C6236">
        <f>INDEX(NationalTeams!B:B,MATCH(B6236,NationalTeams!C:C,0))</f>
        <v>436</v>
      </c>
      <c r="D6236" t="s">
        <v>1235</v>
      </c>
      <c r="E6236">
        <f>INDEX(TeamSports!B:B,MATCH(D6236,TeamSports!C:C,0))</f>
        <v>58</v>
      </c>
      <c r="F6236">
        <f>INDEX(RanksTable!AF:AF,MATCH(B6236,RanksTable!B:B,0))</f>
        <v>6</v>
      </c>
      <c r="H6236" t="str">
        <f t="shared" si="97"/>
        <v>INSERT INTO "TeamRanks" (team_id,team_sport_id,team_rank) VALUES (436,58,6);</v>
      </c>
    </row>
    <row r="6237" spans="2:8" x14ac:dyDescent="0.25">
      <c r="B6237" t="s">
        <v>1206</v>
      </c>
      <c r="C6237">
        <f>INDEX(NationalTeams!B:B,MATCH(B6237,NationalTeams!C:C,0))</f>
        <v>437</v>
      </c>
      <c r="D6237" t="s">
        <v>1235</v>
      </c>
      <c r="E6237">
        <f>INDEX(TeamSports!B:B,MATCH(D6237,TeamSports!C:C,0))</f>
        <v>58</v>
      </c>
      <c r="F6237">
        <f>INDEX(RanksTable!AF:AF,MATCH(B6237,RanksTable!B:B,0))</f>
        <v>3</v>
      </c>
      <c r="H6237" t="str">
        <f t="shared" si="97"/>
        <v>INSERT INTO "TeamRanks" (team_id,team_sport_id,team_rank) VALUES (437,58,3);</v>
      </c>
    </row>
    <row r="6238" spans="2:8" x14ac:dyDescent="0.25">
      <c r="B6238" t="s">
        <v>1207</v>
      </c>
      <c r="C6238">
        <f>INDEX(NationalTeams!B:B,MATCH(B6238,NationalTeams!C:C,0))</f>
        <v>438</v>
      </c>
      <c r="D6238" t="s">
        <v>1235</v>
      </c>
      <c r="E6238">
        <f>INDEX(TeamSports!B:B,MATCH(D6238,TeamSports!C:C,0))</f>
        <v>58</v>
      </c>
      <c r="F6238">
        <f>INDEX(RanksTable!AF:AF,MATCH(B6238,RanksTable!B:B,0))</f>
        <v>5</v>
      </c>
      <c r="H6238" t="str">
        <f t="shared" si="97"/>
        <v>INSERT INTO "TeamRanks" (team_id,team_sport_id,team_rank) VALUES (438,58,5);</v>
      </c>
    </row>
    <row r="6239" spans="2:8" x14ac:dyDescent="0.25">
      <c r="B6239" t="s">
        <v>1208</v>
      </c>
      <c r="C6239">
        <f>INDEX(NationalTeams!B:B,MATCH(B6239,NationalTeams!C:C,0))</f>
        <v>439</v>
      </c>
      <c r="D6239" t="s">
        <v>1235</v>
      </c>
      <c r="E6239">
        <f>INDEX(TeamSports!B:B,MATCH(D6239,TeamSports!C:C,0))</f>
        <v>58</v>
      </c>
      <c r="F6239">
        <f>INDEX(RanksTable!AF:AF,MATCH(B6239,RanksTable!B:B,0))</f>
        <v>5</v>
      </c>
      <c r="H6239" t="str">
        <f t="shared" si="97"/>
        <v>INSERT INTO "TeamRanks" (team_id,team_sport_id,team_rank) VALUES (439,58,5);</v>
      </c>
    </row>
    <row r="6240" spans="2:8" x14ac:dyDescent="0.25">
      <c r="B6240" t="s">
        <v>1209</v>
      </c>
      <c r="C6240">
        <f>INDEX(NationalTeams!B:B,MATCH(B6240,NationalTeams!C:C,0))</f>
        <v>440</v>
      </c>
      <c r="D6240" t="s">
        <v>1235</v>
      </c>
      <c r="E6240">
        <f>INDEX(TeamSports!B:B,MATCH(D6240,TeamSports!C:C,0))</f>
        <v>58</v>
      </c>
      <c r="F6240">
        <f>INDEX(RanksTable!AF:AF,MATCH(B6240,RanksTable!B:B,0))</f>
        <v>6</v>
      </c>
      <c r="H6240" t="str">
        <f t="shared" si="97"/>
        <v>INSERT INTO "TeamRanks" (team_id,team_sport_id,team_rank) VALUES (440,58,6);</v>
      </c>
    </row>
    <row r="6241" spans="2:8" x14ac:dyDescent="0.25">
      <c r="B6241" t="s">
        <v>1210</v>
      </c>
      <c r="C6241">
        <f>INDEX(NationalTeams!B:B,MATCH(B6241,NationalTeams!C:C,0))</f>
        <v>441</v>
      </c>
      <c r="D6241" t="s">
        <v>1235</v>
      </c>
      <c r="E6241">
        <f>INDEX(TeamSports!B:B,MATCH(D6241,TeamSports!C:C,0))</f>
        <v>58</v>
      </c>
      <c r="F6241">
        <f>INDEX(RanksTable!AF:AF,MATCH(B6241,RanksTable!B:B,0))</f>
        <v>7</v>
      </c>
      <c r="H6241" t="str">
        <f t="shared" si="97"/>
        <v>INSERT INTO "TeamRanks" (team_id,team_sport_id,team_rank) VALUES (441,58,7);</v>
      </c>
    </row>
    <row r="6242" spans="2:8" x14ac:dyDescent="0.25">
      <c r="B6242" t="s">
        <v>1211</v>
      </c>
      <c r="C6242">
        <f>INDEX(NationalTeams!B:B,MATCH(B6242,NationalTeams!C:C,0))</f>
        <v>442</v>
      </c>
      <c r="D6242" t="s">
        <v>1235</v>
      </c>
      <c r="E6242">
        <f>INDEX(TeamSports!B:B,MATCH(D6242,TeamSports!C:C,0))</f>
        <v>58</v>
      </c>
      <c r="F6242">
        <f>INDEX(RanksTable!AF:AF,MATCH(B6242,RanksTable!B:B,0))</f>
        <v>7</v>
      </c>
      <c r="H6242" t="str">
        <f t="shared" si="97"/>
        <v>INSERT INTO "TeamRanks" (team_id,team_sport_id,team_rank) VALUES (442,58,7);</v>
      </c>
    </row>
    <row r="6243" spans="2:8" x14ac:dyDescent="0.25">
      <c r="B6243" t="s">
        <v>1212</v>
      </c>
      <c r="C6243">
        <f>INDEX(NationalTeams!B:B,MATCH(B6243,NationalTeams!C:C,0))</f>
        <v>443</v>
      </c>
      <c r="D6243" t="s">
        <v>1235</v>
      </c>
      <c r="E6243">
        <f>INDEX(TeamSports!B:B,MATCH(D6243,TeamSports!C:C,0))</f>
        <v>58</v>
      </c>
      <c r="F6243">
        <f>INDEX(RanksTable!AF:AF,MATCH(B6243,RanksTable!B:B,0))</f>
        <v>7</v>
      </c>
      <c r="H6243" t="str">
        <f t="shared" si="97"/>
        <v>INSERT INTO "TeamRanks" (team_id,team_sport_id,team_rank) VALUES (443,58,7);</v>
      </c>
    </row>
    <row r="6244" spans="2:8" x14ac:dyDescent="0.25">
      <c r="B6244" t="s">
        <v>1213</v>
      </c>
      <c r="C6244">
        <f>INDEX(NationalTeams!B:B,MATCH(B6244,NationalTeams!C:C,0))</f>
        <v>444</v>
      </c>
      <c r="D6244" t="s">
        <v>1235</v>
      </c>
      <c r="E6244">
        <f>INDEX(TeamSports!B:B,MATCH(D6244,TeamSports!C:C,0))</f>
        <v>58</v>
      </c>
      <c r="F6244">
        <f>INDEX(RanksTable!AF:AF,MATCH(B6244,RanksTable!B:B,0))</f>
        <v>7</v>
      </c>
      <c r="H6244" t="str">
        <f t="shared" si="97"/>
        <v>INSERT INTO "TeamRanks" (team_id,team_sport_id,team_rank) VALUES (444,58,7);</v>
      </c>
    </row>
    <row r="6245" spans="2:8" x14ac:dyDescent="0.25">
      <c r="B6245" t="s">
        <v>1214</v>
      </c>
      <c r="C6245">
        <f>INDEX(NationalTeams!B:B,MATCH(B6245,NationalTeams!C:C,0))</f>
        <v>445</v>
      </c>
      <c r="D6245" t="s">
        <v>1235</v>
      </c>
      <c r="E6245">
        <f>INDEX(TeamSports!B:B,MATCH(D6245,TeamSports!C:C,0))</f>
        <v>58</v>
      </c>
      <c r="F6245">
        <f>INDEX(RanksTable!AF:AF,MATCH(B6245,RanksTable!B:B,0))</f>
        <v>6</v>
      </c>
      <c r="H6245" t="str">
        <f t="shared" si="97"/>
        <v>INSERT INTO "TeamRanks" (team_id,team_sport_id,team_rank) VALUES (445,58,6);</v>
      </c>
    </row>
    <row r="6246" spans="2:8" x14ac:dyDescent="0.25">
      <c r="B6246" t="s">
        <v>1215</v>
      </c>
      <c r="C6246">
        <f>INDEX(NationalTeams!B:B,MATCH(B6246,NationalTeams!C:C,0))</f>
        <v>446</v>
      </c>
      <c r="D6246" t="s">
        <v>1235</v>
      </c>
      <c r="E6246">
        <f>INDEX(TeamSports!B:B,MATCH(D6246,TeamSports!C:C,0))</f>
        <v>58</v>
      </c>
      <c r="F6246">
        <f>INDEX(RanksTable!AF:AF,MATCH(B6246,RanksTable!B:B,0))</f>
        <v>5</v>
      </c>
      <c r="H6246" t="str">
        <f t="shared" si="97"/>
        <v>INSERT INTO "TeamRanks" (team_id,team_sport_id,team_rank) VALUES (446,58,5);</v>
      </c>
    </row>
    <row r="6247" spans="2:8" x14ac:dyDescent="0.25">
      <c r="B6247" t="s">
        <v>440</v>
      </c>
      <c r="C6247">
        <f>INDEX(NationalTeams!B:B,MATCH(B6247,NationalTeams!C:C,0))</f>
        <v>1</v>
      </c>
      <c r="D6247" t="s">
        <v>66</v>
      </c>
      <c r="E6247">
        <f>INDEX(TeamSports!B:B,MATCH(D6247,TeamSports!C:C,0))</f>
        <v>37</v>
      </c>
      <c r="F6247">
        <f>INDEX(RanksTable!S:S,MATCH(B6247,RanksTable!B:B,0))</f>
        <v>7</v>
      </c>
      <c r="H6247" t="str">
        <f t="shared" si="97"/>
        <v>INSERT INTO "TeamRanks" (team_id,team_sport_id,team_rank) VALUES (1,37,7);</v>
      </c>
    </row>
    <row r="6248" spans="2:8" x14ac:dyDescent="0.25">
      <c r="B6248" t="s">
        <v>321</v>
      </c>
      <c r="C6248">
        <f>INDEX(NationalTeams!B:B,MATCH(B6248,NationalTeams!C:C,0))</f>
        <v>2</v>
      </c>
      <c r="D6248" t="s">
        <v>66</v>
      </c>
      <c r="E6248">
        <f>INDEX(TeamSports!B:B,MATCH(D6248,TeamSports!C:C,0))</f>
        <v>37</v>
      </c>
      <c r="F6248">
        <f>INDEX(RanksTable!S:S,MATCH(B6248,RanksTable!B:B,0))</f>
        <v>7</v>
      </c>
      <c r="H6248" t="str">
        <f t="shared" si="97"/>
        <v>INSERT INTO "TeamRanks" (team_id,team_sport_id,team_rank) VALUES (2,37,7);</v>
      </c>
    </row>
    <row r="6249" spans="2:8" x14ac:dyDescent="0.25">
      <c r="B6249" t="s">
        <v>520</v>
      </c>
      <c r="C6249">
        <f>INDEX(NationalTeams!B:B,MATCH(B6249,NationalTeams!C:C,0))</f>
        <v>3</v>
      </c>
      <c r="D6249" t="s">
        <v>66</v>
      </c>
      <c r="E6249">
        <f>INDEX(TeamSports!B:B,MATCH(D6249,TeamSports!C:C,0))</f>
        <v>37</v>
      </c>
      <c r="F6249">
        <f>INDEX(RanksTable!S:S,MATCH(B6249,RanksTable!B:B,0))</f>
        <v>7</v>
      </c>
      <c r="H6249" t="str">
        <f t="shared" si="97"/>
        <v>INSERT INTO "TeamRanks" (team_id,team_sport_id,team_rank) VALUES (3,37,7);</v>
      </c>
    </row>
    <row r="6250" spans="2:8" x14ac:dyDescent="0.25">
      <c r="B6250" t="s">
        <v>489</v>
      </c>
      <c r="C6250">
        <f>INDEX(NationalTeams!B:B,MATCH(B6250,NationalTeams!C:C,0))</f>
        <v>4</v>
      </c>
      <c r="D6250" t="s">
        <v>66</v>
      </c>
      <c r="E6250">
        <f>INDEX(TeamSports!B:B,MATCH(D6250,TeamSports!C:C,0))</f>
        <v>37</v>
      </c>
      <c r="F6250">
        <f>INDEX(RanksTable!S:S,MATCH(B6250,RanksTable!B:B,0))</f>
        <v>1</v>
      </c>
      <c r="H6250" t="str">
        <f t="shared" si="97"/>
        <v>INSERT INTO "TeamRanks" (team_id,team_sport_id,team_rank) VALUES (4,37,1);</v>
      </c>
    </row>
    <row r="6251" spans="2:8" x14ac:dyDescent="0.25">
      <c r="B6251" t="s">
        <v>329</v>
      </c>
      <c r="C6251">
        <f>INDEX(NationalTeams!B:B,MATCH(B6251,NationalTeams!C:C,0))</f>
        <v>5</v>
      </c>
      <c r="D6251" t="s">
        <v>66</v>
      </c>
      <c r="E6251">
        <f>INDEX(TeamSports!B:B,MATCH(D6251,TeamSports!C:C,0))</f>
        <v>37</v>
      </c>
      <c r="F6251">
        <f>INDEX(RanksTable!S:S,MATCH(B6251,RanksTable!B:B,0))</f>
        <v>7</v>
      </c>
      <c r="H6251" t="str">
        <f t="shared" si="97"/>
        <v>INSERT INTO "TeamRanks" (team_id,team_sport_id,team_rank) VALUES (5,37,7);</v>
      </c>
    </row>
    <row r="6252" spans="2:8" x14ac:dyDescent="0.25">
      <c r="B6252" t="s">
        <v>538</v>
      </c>
      <c r="C6252">
        <f>INDEX(NationalTeams!B:B,MATCH(B6252,NationalTeams!C:C,0))</f>
        <v>6</v>
      </c>
      <c r="D6252" t="s">
        <v>66</v>
      </c>
      <c r="E6252">
        <f>INDEX(TeamSports!B:B,MATCH(D6252,TeamSports!C:C,0))</f>
        <v>37</v>
      </c>
      <c r="F6252">
        <f>INDEX(RanksTable!S:S,MATCH(B6252,RanksTable!B:B,0))</f>
        <v>7</v>
      </c>
      <c r="H6252" t="str">
        <f t="shared" si="97"/>
        <v>INSERT INTO "TeamRanks" (team_id,team_sport_id,team_rank) VALUES (6,37,7);</v>
      </c>
    </row>
    <row r="6253" spans="2:8" x14ac:dyDescent="0.25">
      <c r="B6253" t="s">
        <v>357</v>
      </c>
      <c r="C6253">
        <f>INDEX(NationalTeams!B:B,MATCH(B6253,NationalTeams!C:C,0))</f>
        <v>7</v>
      </c>
      <c r="D6253" t="s">
        <v>66</v>
      </c>
      <c r="E6253">
        <f>INDEX(TeamSports!B:B,MATCH(D6253,TeamSports!C:C,0))</f>
        <v>37</v>
      </c>
      <c r="F6253">
        <f>INDEX(RanksTable!S:S,MATCH(B6253,RanksTable!B:B,0))</f>
        <v>7</v>
      </c>
      <c r="H6253" t="str">
        <f t="shared" si="97"/>
        <v>INSERT INTO "TeamRanks" (team_id,team_sport_id,team_rank) VALUES (7,37,7);</v>
      </c>
    </row>
    <row r="6254" spans="2:8" x14ac:dyDescent="0.25">
      <c r="B6254" t="s">
        <v>420</v>
      </c>
      <c r="C6254">
        <f>INDEX(NationalTeams!B:B,MATCH(B6254,NationalTeams!C:C,0))</f>
        <v>8</v>
      </c>
      <c r="D6254" t="s">
        <v>66</v>
      </c>
      <c r="E6254">
        <f>INDEX(TeamSports!B:B,MATCH(D6254,TeamSports!C:C,0))</f>
        <v>37</v>
      </c>
      <c r="F6254">
        <f>INDEX(RanksTable!S:S,MATCH(B6254,RanksTable!B:B,0))</f>
        <v>7</v>
      </c>
      <c r="H6254" t="str">
        <f t="shared" si="97"/>
        <v>INSERT INTO "TeamRanks" (team_id,team_sport_id,team_rank) VALUES (8,37,7);</v>
      </c>
    </row>
    <row r="6255" spans="2:8" x14ac:dyDescent="0.25">
      <c r="B6255" t="s">
        <v>400</v>
      </c>
      <c r="C6255">
        <f>INDEX(NationalTeams!B:B,MATCH(B6255,NationalTeams!C:C,0))</f>
        <v>9</v>
      </c>
      <c r="D6255" t="s">
        <v>66</v>
      </c>
      <c r="E6255">
        <f>INDEX(TeamSports!B:B,MATCH(D6255,TeamSports!C:C,0))</f>
        <v>37</v>
      </c>
      <c r="F6255">
        <f>INDEX(RanksTable!S:S,MATCH(B6255,RanksTable!B:B,0))</f>
        <v>7</v>
      </c>
      <c r="H6255" t="str">
        <f t="shared" si="97"/>
        <v>INSERT INTO "TeamRanks" (team_id,team_sport_id,team_rank) VALUES (9,37,7);</v>
      </c>
    </row>
    <row r="6256" spans="2:8" x14ac:dyDescent="0.25">
      <c r="B6256" t="s">
        <v>428</v>
      </c>
      <c r="C6256">
        <f>INDEX(NationalTeams!B:B,MATCH(B6256,NationalTeams!C:C,0))</f>
        <v>10</v>
      </c>
      <c r="D6256" t="s">
        <v>66</v>
      </c>
      <c r="E6256">
        <f>INDEX(TeamSports!B:B,MATCH(D6256,TeamSports!C:C,0))</f>
        <v>37</v>
      </c>
      <c r="F6256">
        <f>INDEX(RanksTable!S:S,MATCH(B6256,RanksTable!B:B,0))</f>
        <v>5</v>
      </c>
      <c r="H6256" t="str">
        <f t="shared" si="97"/>
        <v>INSERT INTO "TeamRanks" (team_id,team_sport_id,team_rank) VALUES (10,37,5);</v>
      </c>
    </row>
    <row r="6257" spans="2:8" x14ac:dyDescent="0.25">
      <c r="B6257" t="s">
        <v>324</v>
      </c>
      <c r="C6257">
        <f>INDEX(NationalTeams!B:B,MATCH(B6257,NationalTeams!C:C,0))</f>
        <v>11</v>
      </c>
      <c r="D6257" t="s">
        <v>66</v>
      </c>
      <c r="E6257">
        <f>INDEX(TeamSports!B:B,MATCH(D6257,TeamSports!C:C,0))</f>
        <v>37</v>
      </c>
      <c r="F6257">
        <f>INDEX(RanksTable!S:S,MATCH(B6257,RanksTable!B:B,0))</f>
        <v>4</v>
      </c>
      <c r="H6257" t="str">
        <f t="shared" si="97"/>
        <v>INSERT INTO "TeamRanks" (team_id,team_sport_id,team_rank) VALUES (11,37,4);</v>
      </c>
    </row>
    <row r="6258" spans="2:8" x14ac:dyDescent="0.25">
      <c r="B6258" t="s">
        <v>376</v>
      </c>
      <c r="C6258">
        <f>INDEX(NationalTeams!B:B,MATCH(B6258,NationalTeams!C:C,0))</f>
        <v>12</v>
      </c>
      <c r="D6258" t="s">
        <v>66</v>
      </c>
      <c r="E6258">
        <f>INDEX(TeamSports!B:B,MATCH(D6258,TeamSports!C:C,0))</f>
        <v>37</v>
      </c>
      <c r="F6258">
        <f>INDEX(RanksTable!S:S,MATCH(B6258,RanksTable!B:B,0))</f>
        <v>5</v>
      </c>
      <c r="H6258" t="str">
        <f t="shared" si="97"/>
        <v>INSERT INTO "TeamRanks" (team_id,team_sport_id,team_rank) VALUES (12,37,5);</v>
      </c>
    </row>
    <row r="6259" spans="2:8" x14ac:dyDescent="0.25">
      <c r="B6259" t="s">
        <v>529</v>
      </c>
      <c r="C6259">
        <f>INDEX(NationalTeams!B:B,MATCH(B6259,NationalTeams!C:C,0))</f>
        <v>13</v>
      </c>
      <c r="D6259" t="s">
        <v>66</v>
      </c>
      <c r="E6259">
        <f>INDEX(TeamSports!B:B,MATCH(D6259,TeamSports!C:C,0))</f>
        <v>37</v>
      </c>
      <c r="F6259">
        <f>INDEX(RanksTable!S:S,MATCH(B6259,RanksTable!B:B,0))</f>
        <v>4</v>
      </c>
      <c r="H6259" t="str">
        <f t="shared" si="97"/>
        <v>INSERT INTO "TeamRanks" (team_id,team_sport_id,team_rank) VALUES (13,37,4);</v>
      </c>
    </row>
    <row r="6260" spans="2:8" x14ac:dyDescent="0.25">
      <c r="B6260" t="s">
        <v>415</v>
      </c>
      <c r="C6260">
        <f>INDEX(NationalTeams!B:B,MATCH(B6260,NationalTeams!C:C,0))</f>
        <v>14</v>
      </c>
      <c r="D6260" t="s">
        <v>66</v>
      </c>
      <c r="E6260">
        <f>INDEX(TeamSports!B:B,MATCH(D6260,TeamSports!C:C,0))</f>
        <v>37</v>
      </c>
      <c r="F6260">
        <f>INDEX(RanksTable!S:S,MATCH(B6260,RanksTable!B:B,0))</f>
        <v>7</v>
      </c>
      <c r="H6260" t="str">
        <f t="shared" si="97"/>
        <v>INSERT INTO "TeamRanks" (team_id,team_sport_id,team_rank) VALUES (14,37,7);</v>
      </c>
    </row>
    <row r="6261" spans="2:8" x14ac:dyDescent="0.25">
      <c r="B6261" t="s">
        <v>424</v>
      </c>
      <c r="C6261">
        <f>INDEX(NationalTeams!B:B,MATCH(B6261,NationalTeams!C:C,0))</f>
        <v>15</v>
      </c>
      <c r="D6261" t="s">
        <v>66</v>
      </c>
      <c r="E6261">
        <f>INDEX(TeamSports!B:B,MATCH(D6261,TeamSports!C:C,0))</f>
        <v>37</v>
      </c>
      <c r="F6261">
        <f>INDEX(RanksTable!S:S,MATCH(B6261,RanksTable!B:B,0))</f>
        <v>7</v>
      </c>
      <c r="H6261" t="str">
        <f t="shared" si="97"/>
        <v>INSERT INTO "TeamRanks" (team_id,team_sport_id,team_rank) VALUES (15,37,7);</v>
      </c>
    </row>
    <row r="6262" spans="2:8" x14ac:dyDescent="0.25">
      <c r="B6262" t="s">
        <v>426</v>
      </c>
      <c r="C6262">
        <f>INDEX(NationalTeams!B:B,MATCH(B6262,NationalTeams!C:C,0))</f>
        <v>16</v>
      </c>
      <c r="D6262" t="s">
        <v>66</v>
      </c>
      <c r="E6262">
        <f>INDEX(TeamSports!B:B,MATCH(D6262,TeamSports!C:C,0))</f>
        <v>37</v>
      </c>
      <c r="F6262">
        <f>INDEX(RanksTable!S:S,MATCH(B6262,RanksTable!B:B,0))</f>
        <v>3</v>
      </c>
      <c r="H6262" t="str">
        <f t="shared" si="97"/>
        <v>INSERT INTO "TeamRanks" (team_id,team_sport_id,team_rank) VALUES (16,37,3);</v>
      </c>
    </row>
    <row r="6263" spans="2:8" x14ac:dyDescent="0.25">
      <c r="B6263" t="s">
        <v>514</v>
      </c>
      <c r="C6263">
        <f>INDEX(NationalTeams!B:B,MATCH(B6263,NationalTeams!C:C,0))</f>
        <v>17</v>
      </c>
      <c r="D6263" t="s">
        <v>66</v>
      </c>
      <c r="E6263">
        <f>INDEX(TeamSports!B:B,MATCH(D6263,TeamSports!C:C,0))</f>
        <v>37</v>
      </c>
      <c r="F6263">
        <f>INDEX(RanksTable!S:S,MATCH(B6263,RanksTable!B:B,0))</f>
        <v>6</v>
      </c>
      <c r="H6263" t="str">
        <f t="shared" si="97"/>
        <v>INSERT INTO "TeamRanks" (team_id,team_sport_id,team_rank) VALUES (17,37,6);</v>
      </c>
    </row>
    <row r="6264" spans="2:8" x14ac:dyDescent="0.25">
      <c r="B6264" t="s">
        <v>535</v>
      </c>
      <c r="C6264">
        <f>INDEX(NationalTeams!B:B,MATCH(B6264,NationalTeams!C:C,0))</f>
        <v>18</v>
      </c>
      <c r="D6264" t="s">
        <v>66</v>
      </c>
      <c r="E6264">
        <f>INDEX(TeamSports!B:B,MATCH(D6264,TeamSports!C:C,0))</f>
        <v>37</v>
      </c>
      <c r="F6264">
        <f>INDEX(RanksTable!S:S,MATCH(B6264,RanksTable!B:B,0))</f>
        <v>6</v>
      </c>
      <c r="H6264" t="str">
        <f t="shared" si="97"/>
        <v>INSERT INTO "TeamRanks" (team_id,team_sport_id,team_rank) VALUES (18,37,6);</v>
      </c>
    </row>
    <row r="6265" spans="2:8" x14ac:dyDescent="0.25">
      <c r="B6265" t="s">
        <v>419</v>
      </c>
      <c r="C6265">
        <f>INDEX(NationalTeams!B:B,MATCH(B6265,NationalTeams!C:C,0))</f>
        <v>19</v>
      </c>
      <c r="D6265" t="s">
        <v>66</v>
      </c>
      <c r="E6265">
        <f>INDEX(TeamSports!B:B,MATCH(D6265,TeamSports!C:C,0))</f>
        <v>37</v>
      </c>
      <c r="F6265">
        <f>INDEX(RanksTable!S:S,MATCH(B6265,RanksTable!B:B,0))</f>
        <v>7</v>
      </c>
      <c r="H6265" t="str">
        <f t="shared" si="97"/>
        <v>INSERT INTO "TeamRanks" (team_id,team_sport_id,team_rank) VALUES (19,37,7);</v>
      </c>
    </row>
    <row r="6266" spans="2:8" x14ac:dyDescent="0.25">
      <c r="B6266" t="s">
        <v>433</v>
      </c>
      <c r="C6266">
        <f>INDEX(NationalTeams!B:B,MATCH(B6266,NationalTeams!C:C,0))</f>
        <v>20</v>
      </c>
      <c r="D6266" t="s">
        <v>66</v>
      </c>
      <c r="E6266">
        <f>INDEX(TeamSports!B:B,MATCH(D6266,TeamSports!C:C,0))</f>
        <v>37</v>
      </c>
      <c r="F6266">
        <f>INDEX(RanksTable!S:S,MATCH(B6266,RanksTable!B:B,0))</f>
        <v>6</v>
      </c>
      <c r="H6266" t="str">
        <f t="shared" si="97"/>
        <v>INSERT INTO "TeamRanks" (team_id,team_sport_id,team_rank) VALUES (20,37,6);</v>
      </c>
    </row>
    <row r="6267" spans="2:8" x14ac:dyDescent="0.25">
      <c r="B6267" t="s">
        <v>465</v>
      </c>
      <c r="C6267">
        <f>INDEX(NationalTeams!B:B,MATCH(B6267,NationalTeams!C:C,0))</f>
        <v>21</v>
      </c>
      <c r="D6267" t="s">
        <v>66</v>
      </c>
      <c r="E6267">
        <f>INDEX(TeamSports!B:B,MATCH(D6267,TeamSports!C:C,0))</f>
        <v>37</v>
      </c>
      <c r="F6267">
        <f>INDEX(RanksTable!S:S,MATCH(B6267,RanksTable!B:B,0))</f>
        <v>3</v>
      </c>
      <c r="H6267" t="str">
        <f t="shared" si="97"/>
        <v>INSERT INTO "TeamRanks" (team_id,team_sport_id,team_rank) VALUES (21,37,3);</v>
      </c>
    </row>
    <row r="6268" spans="2:8" x14ac:dyDescent="0.25">
      <c r="B6268" t="s">
        <v>408</v>
      </c>
      <c r="C6268">
        <f>INDEX(NationalTeams!B:B,MATCH(B6268,NationalTeams!C:C,0))</f>
        <v>22</v>
      </c>
      <c r="D6268" t="s">
        <v>66</v>
      </c>
      <c r="E6268">
        <f>INDEX(TeamSports!B:B,MATCH(D6268,TeamSports!C:C,0))</f>
        <v>37</v>
      </c>
      <c r="F6268">
        <f>INDEX(RanksTable!S:S,MATCH(B6268,RanksTable!B:B,0))</f>
        <v>7</v>
      </c>
      <c r="H6268" t="str">
        <f t="shared" si="97"/>
        <v>INSERT INTO "TeamRanks" (team_id,team_sport_id,team_rank) VALUES (22,37,7);</v>
      </c>
    </row>
    <row r="6269" spans="2:8" x14ac:dyDescent="0.25">
      <c r="B6269" t="s">
        <v>505</v>
      </c>
      <c r="C6269">
        <f>INDEX(NationalTeams!B:B,MATCH(B6269,NationalTeams!C:C,0))</f>
        <v>23</v>
      </c>
      <c r="D6269" t="s">
        <v>66</v>
      </c>
      <c r="E6269">
        <f>INDEX(TeamSports!B:B,MATCH(D6269,TeamSports!C:C,0))</f>
        <v>37</v>
      </c>
      <c r="F6269">
        <f>INDEX(RanksTable!S:S,MATCH(B6269,RanksTable!B:B,0))</f>
        <v>3</v>
      </c>
      <c r="H6269" t="str">
        <f t="shared" si="97"/>
        <v>INSERT INTO "TeamRanks" (team_id,team_sport_id,team_rank) VALUES (23,37,3);</v>
      </c>
    </row>
    <row r="6270" spans="2:8" x14ac:dyDescent="0.25">
      <c r="B6270" t="s">
        <v>334</v>
      </c>
      <c r="C6270">
        <f>INDEX(NationalTeams!B:B,MATCH(B6270,NationalTeams!C:C,0))</f>
        <v>24</v>
      </c>
      <c r="D6270" t="s">
        <v>66</v>
      </c>
      <c r="E6270">
        <f>INDEX(TeamSports!B:B,MATCH(D6270,TeamSports!C:C,0))</f>
        <v>37</v>
      </c>
      <c r="F6270">
        <f>INDEX(RanksTable!S:S,MATCH(B6270,RanksTable!B:B,0))</f>
        <v>7</v>
      </c>
      <c r="H6270" t="str">
        <f t="shared" si="97"/>
        <v>INSERT INTO "TeamRanks" (team_id,team_sport_id,team_rank) VALUES (24,37,7);</v>
      </c>
    </row>
    <row r="6271" spans="2:8" x14ac:dyDescent="0.25">
      <c r="B6271" t="s">
        <v>337</v>
      </c>
      <c r="C6271">
        <f>INDEX(NationalTeams!B:B,MATCH(B6271,NationalTeams!C:C,0))</f>
        <v>25</v>
      </c>
      <c r="D6271" t="s">
        <v>66</v>
      </c>
      <c r="E6271">
        <f>INDEX(TeamSports!B:B,MATCH(D6271,TeamSports!C:C,0))</f>
        <v>37</v>
      </c>
      <c r="F6271">
        <f>INDEX(RanksTable!S:S,MATCH(B6271,RanksTable!B:B,0))</f>
        <v>7</v>
      </c>
      <c r="H6271" t="str">
        <f t="shared" si="97"/>
        <v>INSERT INTO "TeamRanks" (team_id,team_sport_id,team_rank) VALUES (25,37,7);</v>
      </c>
    </row>
    <row r="6272" spans="2:8" x14ac:dyDescent="0.25">
      <c r="B6272" t="s">
        <v>403</v>
      </c>
      <c r="C6272">
        <f>INDEX(NationalTeams!B:B,MATCH(B6272,NationalTeams!C:C,0))</f>
        <v>26</v>
      </c>
      <c r="D6272" t="s">
        <v>66</v>
      </c>
      <c r="E6272">
        <f>INDEX(TeamSports!B:B,MATCH(D6272,TeamSports!C:C,0))</f>
        <v>37</v>
      </c>
      <c r="F6272">
        <f>INDEX(RanksTable!S:S,MATCH(B6272,RanksTable!B:B,0))</f>
        <v>5</v>
      </c>
      <c r="H6272" t="str">
        <f t="shared" si="97"/>
        <v>INSERT INTO "TeamRanks" (team_id,team_sport_id,team_rank) VALUES (26,37,5);</v>
      </c>
    </row>
    <row r="6273" spans="2:8" x14ac:dyDescent="0.25">
      <c r="B6273" t="s">
        <v>525</v>
      </c>
      <c r="C6273">
        <f>INDEX(NationalTeams!B:B,MATCH(B6273,NationalTeams!C:C,0))</f>
        <v>27</v>
      </c>
      <c r="D6273" t="s">
        <v>66</v>
      </c>
      <c r="E6273">
        <f>INDEX(TeamSports!B:B,MATCH(D6273,TeamSports!C:C,0))</f>
        <v>37</v>
      </c>
      <c r="F6273">
        <f>INDEX(RanksTable!S:S,MATCH(B6273,RanksTable!B:B,0))</f>
        <v>7</v>
      </c>
      <c r="H6273" t="str">
        <f t="shared" si="97"/>
        <v>INSERT INTO "TeamRanks" (team_id,team_sport_id,team_rank) VALUES (27,37,7);</v>
      </c>
    </row>
    <row r="6274" spans="2:8" x14ac:dyDescent="0.25">
      <c r="B6274" t="s">
        <v>453</v>
      </c>
      <c r="C6274">
        <f>INDEX(NationalTeams!B:B,MATCH(B6274,NationalTeams!C:C,0))</f>
        <v>28</v>
      </c>
      <c r="D6274" t="s">
        <v>66</v>
      </c>
      <c r="E6274">
        <f>INDEX(TeamSports!B:B,MATCH(D6274,TeamSports!C:C,0))</f>
        <v>37</v>
      </c>
      <c r="F6274">
        <f>INDEX(RanksTable!S:S,MATCH(B6274,RanksTable!B:B,0))</f>
        <v>7</v>
      </c>
      <c r="H6274" t="str">
        <f t="shared" si="97"/>
        <v>INSERT INTO "TeamRanks" (team_id,team_sport_id,team_rank) VALUES (28,37,7);</v>
      </c>
    </row>
    <row r="6275" spans="2:8" x14ac:dyDescent="0.25">
      <c r="B6275" t="s">
        <v>353</v>
      </c>
      <c r="C6275">
        <f>INDEX(NationalTeams!B:B,MATCH(B6275,NationalTeams!C:C,0))</f>
        <v>29</v>
      </c>
      <c r="D6275" t="s">
        <v>66</v>
      </c>
      <c r="E6275">
        <f>INDEX(TeamSports!B:B,MATCH(D6275,TeamSports!C:C,0))</f>
        <v>37</v>
      </c>
      <c r="F6275">
        <f>INDEX(RanksTable!S:S,MATCH(B6275,RanksTable!B:B,0))</f>
        <v>5</v>
      </c>
      <c r="H6275" t="str">
        <f t="shared" si="97"/>
        <v>INSERT INTO "TeamRanks" (team_id,team_sport_id,team_rank) VALUES (29,37,5);</v>
      </c>
    </row>
    <row r="6276" spans="2:8" x14ac:dyDescent="0.25">
      <c r="B6276" t="s">
        <v>516</v>
      </c>
      <c r="C6276">
        <f>INDEX(NationalTeams!B:B,MATCH(B6276,NationalTeams!C:C,0))</f>
        <v>30</v>
      </c>
      <c r="D6276" t="s">
        <v>66</v>
      </c>
      <c r="E6276">
        <f>INDEX(TeamSports!B:B,MATCH(D6276,TeamSports!C:C,0))</f>
        <v>37</v>
      </c>
      <c r="F6276">
        <f>INDEX(RanksTable!S:S,MATCH(B6276,RanksTable!B:B,0))</f>
        <v>7</v>
      </c>
      <c r="H6276" t="str">
        <f t="shared" ref="H6276:H6339" si="98">_xlfn.CONCAT($H$1,$L$1,$C$1,$L$1," ",$J$1,$C$2,$N$1,$E$2,$N$1,$F$2,$K$1,$I$1,$J$1,C6276,$N$1,E6276,$N$1,F6276,$K$1,$O$1)</f>
        <v>INSERT INTO "TeamRanks" (team_id,team_sport_id,team_rank) VALUES (30,37,7);</v>
      </c>
    </row>
    <row r="6277" spans="2:8" x14ac:dyDescent="0.25">
      <c r="B6277" t="s">
        <v>340</v>
      </c>
      <c r="C6277">
        <f>INDEX(NationalTeams!B:B,MATCH(B6277,NationalTeams!C:C,0))</f>
        <v>31</v>
      </c>
      <c r="D6277" t="s">
        <v>66</v>
      </c>
      <c r="E6277">
        <f>INDEX(TeamSports!B:B,MATCH(D6277,TeamSports!C:C,0))</f>
        <v>37</v>
      </c>
      <c r="F6277">
        <f>INDEX(RanksTable!S:S,MATCH(B6277,RanksTable!B:B,0))</f>
        <v>7</v>
      </c>
      <c r="H6277" t="str">
        <f t="shared" si="98"/>
        <v>INSERT INTO "TeamRanks" (team_id,team_sport_id,team_rank) VALUES (31,37,7);</v>
      </c>
    </row>
    <row r="6278" spans="2:8" x14ac:dyDescent="0.25">
      <c r="B6278" t="s">
        <v>327</v>
      </c>
      <c r="C6278">
        <f>INDEX(NationalTeams!B:B,MATCH(B6278,NationalTeams!C:C,0))</f>
        <v>32</v>
      </c>
      <c r="D6278" t="s">
        <v>66</v>
      </c>
      <c r="E6278">
        <f>INDEX(TeamSports!B:B,MATCH(D6278,TeamSports!C:C,0))</f>
        <v>37</v>
      </c>
      <c r="F6278">
        <f>INDEX(RanksTable!S:S,MATCH(B6278,RanksTable!B:B,0))</f>
        <v>2</v>
      </c>
      <c r="H6278" t="str">
        <f t="shared" si="98"/>
        <v>INSERT INTO "TeamRanks" (team_id,team_sport_id,team_rank) VALUES (32,37,2);</v>
      </c>
    </row>
    <row r="6279" spans="2:8" x14ac:dyDescent="0.25">
      <c r="B6279" t="s">
        <v>478</v>
      </c>
      <c r="C6279">
        <f>INDEX(NationalTeams!B:B,MATCH(B6279,NationalTeams!C:C,0))</f>
        <v>33</v>
      </c>
      <c r="D6279" t="s">
        <v>66</v>
      </c>
      <c r="E6279">
        <f>INDEX(TeamSports!B:B,MATCH(D6279,TeamSports!C:C,0))</f>
        <v>37</v>
      </c>
      <c r="F6279">
        <f>INDEX(RanksTable!S:S,MATCH(B6279,RanksTable!B:B,0))</f>
        <v>7</v>
      </c>
      <c r="H6279" t="str">
        <f t="shared" si="98"/>
        <v>INSERT INTO "TeamRanks" (team_id,team_sport_id,team_rank) VALUES (33,37,7);</v>
      </c>
    </row>
    <row r="6280" spans="2:8" x14ac:dyDescent="0.25">
      <c r="B6280" t="s">
        <v>510</v>
      </c>
      <c r="C6280">
        <f>INDEX(NationalTeams!B:B,MATCH(B6280,NationalTeams!C:C,0))</f>
        <v>34</v>
      </c>
      <c r="D6280" t="s">
        <v>66</v>
      </c>
      <c r="E6280">
        <f>INDEX(TeamSports!B:B,MATCH(D6280,TeamSports!C:C,0))</f>
        <v>37</v>
      </c>
      <c r="F6280">
        <f>INDEX(RanksTable!S:S,MATCH(B6280,RanksTable!B:B,0))</f>
        <v>7</v>
      </c>
      <c r="H6280" t="str">
        <f t="shared" si="98"/>
        <v>INSERT INTO "TeamRanks" (team_id,team_sport_id,team_rank) VALUES (34,37,7);</v>
      </c>
    </row>
    <row r="6281" spans="2:8" x14ac:dyDescent="0.25">
      <c r="B6281" t="s">
        <v>366</v>
      </c>
      <c r="C6281">
        <f>INDEX(NationalTeams!B:B,MATCH(B6281,NationalTeams!C:C,0))</f>
        <v>35</v>
      </c>
      <c r="D6281" t="s">
        <v>66</v>
      </c>
      <c r="E6281">
        <f>INDEX(TeamSports!B:B,MATCH(D6281,TeamSports!C:C,0))</f>
        <v>37</v>
      </c>
      <c r="F6281">
        <f>INDEX(RanksTable!S:S,MATCH(B6281,RanksTable!B:B,0))</f>
        <v>7</v>
      </c>
      <c r="H6281" t="str">
        <f t="shared" si="98"/>
        <v>INSERT INTO "TeamRanks" (team_id,team_sport_id,team_rank) VALUES (35,37,7);</v>
      </c>
    </row>
    <row r="6282" spans="2:8" x14ac:dyDescent="0.25">
      <c r="B6282" t="s">
        <v>341</v>
      </c>
      <c r="C6282">
        <f>INDEX(NationalTeams!B:B,MATCH(B6282,NationalTeams!C:C,0))</f>
        <v>36</v>
      </c>
      <c r="D6282" t="s">
        <v>66</v>
      </c>
      <c r="E6282">
        <f>INDEX(TeamSports!B:B,MATCH(D6282,TeamSports!C:C,0))</f>
        <v>37</v>
      </c>
      <c r="F6282">
        <f>INDEX(RanksTable!S:S,MATCH(B6282,RanksTable!B:B,0))</f>
        <v>7</v>
      </c>
      <c r="H6282" t="str">
        <f t="shared" si="98"/>
        <v>INSERT INTO "TeamRanks" (team_id,team_sport_id,team_rank) VALUES (36,37,7);</v>
      </c>
    </row>
    <row r="6283" spans="2:8" x14ac:dyDescent="0.25">
      <c r="B6283" t="s">
        <v>454</v>
      </c>
      <c r="C6283">
        <f>INDEX(NationalTeams!B:B,MATCH(B6283,NationalTeams!C:C,0))</f>
        <v>37</v>
      </c>
      <c r="D6283" t="s">
        <v>66</v>
      </c>
      <c r="E6283">
        <f>INDEX(TeamSports!B:B,MATCH(D6283,TeamSports!C:C,0))</f>
        <v>37</v>
      </c>
      <c r="F6283">
        <f>INDEX(RanksTable!S:S,MATCH(B6283,RanksTable!B:B,0))</f>
        <v>4</v>
      </c>
      <c r="H6283" t="str">
        <f t="shared" si="98"/>
        <v>INSERT INTO "TeamRanks" (team_id,team_sport_id,team_rank) VALUES (37,37,4);</v>
      </c>
    </row>
    <row r="6284" spans="2:8" x14ac:dyDescent="0.25">
      <c r="B6284" t="s">
        <v>371</v>
      </c>
      <c r="C6284">
        <f>INDEX(NationalTeams!B:B,MATCH(B6284,NationalTeams!C:C,0))</f>
        <v>38</v>
      </c>
      <c r="D6284" t="s">
        <v>66</v>
      </c>
      <c r="E6284">
        <f>INDEX(TeamSports!B:B,MATCH(D6284,TeamSports!C:C,0))</f>
        <v>37</v>
      </c>
      <c r="F6284">
        <f>INDEX(RanksTable!S:S,MATCH(B6284,RanksTable!B:B,0))</f>
        <v>7</v>
      </c>
      <c r="H6284" t="str">
        <f t="shared" si="98"/>
        <v>INSERT INTO "TeamRanks" (team_id,team_sport_id,team_rank) VALUES (38,37,7);</v>
      </c>
    </row>
    <row r="6285" spans="2:8" x14ac:dyDescent="0.25">
      <c r="B6285" t="s">
        <v>462</v>
      </c>
      <c r="C6285">
        <f>INDEX(NationalTeams!B:B,MATCH(B6285,NationalTeams!C:C,0))</f>
        <v>39</v>
      </c>
      <c r="D6285" t="s">
        <v>66</v>
      </c>
      <c r="E6285">
        <f>INDEX(TeamSports!B:B,MATCH(D6285,TeamSports!C:C,0))</f>
        <v>37</v>
      </c>
      <c r="F6285">
        <f>INDEX(RanksTable!S:S,MATCH(B6285,RanksTable!B:B,0))</f>
        <v>7</v>
      </c>
      <c r="H6285" t="str">
        <f t="shared" si="98"/>
        <v>INSERT INTO "TeamRanks" (team_id,team_sport_id,team_rank) VALUES (39,37,7);</v>
      </c>
    </row>
    <row r="6286" spans="2:8" x14ac:dyDescent="0.25">
      <c r="B6286" t="s">
        <v>322</v>
      </c>
      <c r="C6286">
        <f>INDEX(NationalTeams!B:B,MATCH(B6286,NationalTeams!C:C,0))</f>
        <v>40</v>
      </c>
      <c r="D6286" t="s">
        <v>66</v>
      </c>
      <c r="E6286">
        <f>INDEX(TeamSports!B:B,MATCH(D6286,TeamSports!C:C,0))</f>
        <v>37</v>
      </c>
      <c r="F6286">
        <f>INDEX(RanksTable!S:S,MATCH(B6286,RanksTable!B:B,0))</f>
        <v>7</v>
      </c>
      <c r="H6286" t="str">
        <f t="shared" si="98"/>
        <v>INSERT INTO "TeamRanks" (team_id,team_sport_id,team_rank) VALUES (40,37,7);</v>
      </c>
    </row>
    <row r="6287" spans="2:8" x14ac:dyDescent="0.25">
      <c r="B6287" t="s">
        <v>355</v>
      </c>
      <c r="C6287">
        <f>INDEX(NationalTeams!B:B,MATCH(B6287,NationalTeams!C:C,0))</f>
        <v>41</v>
      </c>
      <c r="D6287" t="s">
        <v>66</v>
      </c>
      <c r="E6287">
        <f>INDEX(TeamSports!B:B,MATCH(D6287,TeamSports!C:C,0))</f>
        <v>37</v>
      </c>
      <c r="F6287">
        <f>INDEX(RanksTable!S:S,MATCH(B6287,RanksTable!B:B,0))</f>
        <v>3</v>
      </c>
      <c r="H6287" t="str">
        <f t="shared" si="98"/>
        <v>INSERT INTO "TeamRanks" (team_id,team_sport_id,team_rank) VALUES (41,37,3);</v>
      </c>
    </row>
    <row r="6288" spans="2:8" x14ac:dyDescent="0.25">
      <c r="B6288" t="s">
        <v>344</v>
      </c>
      <c r="C6288">
        <f>INDEX(NationalTeams!B:B,MATCH(B6288,NationalTeams!C:C,0))</f>
        <v>42</v>
      </c>
      <c r="D6288" t="s">
        <v>66</v>
      </c>
      <c r="E6288">
        <f>INDEX(TeamSports!B:B,MATCH(D6288,TeamSports!C:C,0))</f>
        <v>37</v>
      </c>
      <c r="F6288">
        <f>INDEX(RanksTable!S:S,MATCH(B6288,RanksTable!B:B,0))</f>
        <v>4</v>
      </c>
      <c r="H6288" t="str">
        <f t="shared" si="98"/>
        <v>INSERT INTO "TeamRanks" (team_id,team_sport_id,team_rank) VALUES (42,37,4);</v>
      </c>
    </row>
    <row r="6289" spans="2:8" x14ac:dyDescent="0.25">
      <c r="B6289" t="s">
        <v>330</v>
      </c>
      <c r="C6289">
        <f>INDEX(NationalTeams!B:B,MATCH(B6289,NationalTeams!C:C,0))</f>
        <v>43</v>
      </c>
      <c r="D6289" t="s">
        <v>66</v>
      </c>
      <c r="E6289">
        <f>INDEX(TeamSports!B:B,MATCH(D6289,TeamSports!C:C,0))</f>
        <v>37</v>
      </c>
      <c r="F6289">
        <f>INDEX(RanksTable!S:S,MATCH(B6289,RanksTable!B:B,0))</f>
        <v>3</v>
      </c>
      <c r="H6289" t="str">
        <f t="shared" si="98"/>
        <v>INSERT INTO "TeamRanks" (team_id,team_sport_id,team_rank) VALUES (43,37,3);</v>
      </c>
    </row>
    <row r="6290" spans="2:8" x14ac:dyDescent="0.25">
      <c r="B6290" t="s">
        <v>429</v>
      </c>
      <c r="C6290">
        <f>INDEX(NationalTeams!B:B,MATCH(B6290,NationalTeams!C:C,0))</f>
        <v>44</v>
      </c>
      <c r="D6290" t="s">
        <v>66</v>
      </c>
      <c r="E6290">
        <f>INDEX(TeamSports!B:B,MATCH(D6290,TeamSports!C:C,0))</f>
        <v>37</v>
      </c>
      <c r="F6290">
        <f>INDEX(RanksTable!S:S,MATCH(B6290,RanksTable!B:B,0))</f>
        <v>1</v>
      </c>
      <c r="H6290" t="str">
        <f t="shared" si="98"/>
        <v>INSERT INTO "TeamRanks" (team_id,team_sport_id,team_rank) VALUES (44,37,1);</v>
      </c>
    </row>
    <row r="6291" spans="2:8" x14ac:dyDescent="0.25">
      <c r="B6291" t="s">
        <v>534</v>
      </c>
      <c r="C6291">
        <f>INDEX(NationalTeams!B:B,MATCH(B6291,NationalTeams!C:C,0))</f>
        <v>45</v>
      </c>
      <c r="D6291" t="s">
        <v>66</v>
      </c>
      <c r="E6291">
        <f>INDEX(TeamSports!B:B,MATCH(D6291,TeamSports!C:C,0))</f>
        <v>37</v>
      </c>
      <c r="F6291">
        <f>INDEX(RanksTable!S:S,MATCH(B6291,RanksTable!B:B,0))</f>
        <v>6</v>
      </c>
      <c r="H6291" t="str">
        <f t="shared" si="98"/>
        <v>INSERT INTO "TeamRanks" (team_id,team_sport_id,team_rank) VALUES (45,37,6);</v>
      </c>
    </row>
    <row r="6292" spans="2:8" x14ac:dyDescent="0.25">
      <c r="B6292" t="s">
        <v>328</v>
      </c>
      <c r="C6292">
        <f>INDEX(NationalTeams!B:B,MATCH(B6292,NationalTeams!C:C,0))</f>
        <v>46</v>
      </c>
      <c r="D6292" t="s">
        <v>66</v>
      </c>
      <c r="E6292">
        <f>INDEX(TeamSports!B:B,MATCH(D6292,TeamSports!C:C,0))</f>
        <v>37</v>
      </c>
      <c r="F6292">
        <f>INDEX(RanksTable!S:S,MATCH(B6292,RanksTable!B:B,0))</f>
        <v>3</v>
      </c>
      <c r="H6292" t="str">
        <f t="shared" si="98"/>
        <v>INSERT INTO "TeamRanks" (team_id,team_sport_id,team_rank) VALUES (46,37,3);</v>
      </c>
    </row>
    <row r="6293" spans="2:8" x14ac:dyDescent="0.25">
      <c r="B6293" t="s">
        <v>368</v>
      </c>
      <c r="C6293">
        <f>INDEX(NationalTeams!B:B,MATCH(B6293,NationalTeams!C:C,0))</f>
        <v>47</v>
      </c>
      <c r="D6293" t="s">
        <v>66</v>
      </c>
      <c r="E6293">
        <f>INDEX(TeamSports!B:B,MATCH(D6293,TeamSports!C:C,0))</f>
        <v>37</v>
      </c>
      <c r="F6293">
        <f>INDEX(RanksTable!S:S,MATCH(B6293,RanksTable!B:B,0))</f>
        <v>7</v>
      </c>
      <c r="H6293" t="str">
        <f t="shared" si="98"/>
        <v>INSERT INTO "TeamRanks" (team_id,team_sport_id,team_rank) VALUES (47,37,7);</v>
      </c>
    </row>
    <row r="6294" spans="2:8" x14ac:dyDescent="0.25">
      <c r="B6294" t="s">
        <v>369</v>
      </c>
      <c r="C6294">
        <f>INDEX(NationalTeams!B:B,MATCH(B6294,NationalTeams!C:C,0))</f>
        <v>48</v>
      </c>
      <c r="D6294" t="s">
        <v>66</v>
      </c>
      <c r="E6294">
        <f>INDEX(TeamSports!B:B,MATCH(D6294,TeamSports!C:C,0))</f>
        <v>37</v>
      </c>
      <c r="F6294">
        <f>INDEX(RanksTable!S:S,MATCH(B6294,RanksTable!B:B,0))</f>
        <v>7</v>
      </c>
      <c r="H6294" t="str">
        <f t="shared" si="98"/>
        <v>INSERT INTO "TeamRanks" (team_id,team_sport_id,team_rank) VALUES (48,37,7);</v>
      </c>
    </row>
    <row r="6295" spans="2:8" x14ac:dyDescent="0.25">
      <c r="B6295" t="s">
        <v>447</v>
      </c>
      <c r="C6295">
        <f>INDEX(NationalTeams!B:B,MATCH(B6295,NationalTeams!C:C,0))</f>
        <v>49</v>
      </c>
      <c r="D6295" t="s">
        <v>66</v>
      </c>
      <c r="E6295">
        <f>INDEX(TeamSports!B:B,MATCH(D6295,TeamSports!C:C,0))</f>
        <v>37</v>
      </c>
      <c r="F6295">
        <f>INDEX(RanksTable!S:S,MATCH(B6295,RanksTable!B:B,0))</f>
        <v>7</v>
      </c>
      <c r="H6295" t="str">
        <f t="shared" si="98"/>
        <v>INSERT INTO "TeamRanks" (team_id,team_sport_id,team_rank) VALUES (49,37,7);</v>
      </c>
    </row>
    <row r="6296" spans="2:8" x14ac:dyDescent="0.25">
      <c r="B6296" t="s">
        <v>425</v>
      </c>
      <c r="C6296">
        <f>INDEX(NationalTeams!B:B,MATCH(B6296,NationalTeams!C:C,0))</f>
        <v>50</v>
      </c>
      <c r="D6296" t="s">
        <v>66</v>
      </c>
      <c r="E6296">
        <f>INDEX(TeamSports!B:B,MATCH(D6296,TeamSports!C:C,0))</f>
        <v>37</v>
      </c>
      <c r="F6296">
        <f>INDEX(RanksTable!S:S,MATCH(B6296,RanksTable!B:B,0))</f>
        <v>1</v>
      </c>
      <c r="H6296" t="str">
        <f t="shared" si="98"/>
        <v>INSERT INTO "TeamRanks" (team_id,team_sport_id,team_rank) VALUES (50,37,1);</v>
      </c>
    </row>
    <row r="6297" spans="2:8" x14ac:dyDescent="0.25">
      <c r="B6297" t="s">
        <v>323</v>
      </c>
      <c r="C6297">
        <f>INDEX(NationalTeams!B:B,MATCH(B6297,NationalTeams!C:C,0))</f>
        <v>51</v>
      </c>
      <c r="D6297" t="s">
        <v>66</v>
      </c>
      <c r="E6297">
        <f>INDEX(TeamSports!B:B,MATCH(D6297,TeamSports!C:C,0))</f>
        <v>37</v>
      </c>
      <c r="F6297">
        <f>INDEX(RanksTable!S:S,MATCH(B6297,RanksTable!B:B,0))</f>
        <v>4</v>
      </c>
      <c r="H6297" t="str">
        <f t="shared" si="98"/>
        <v>INSERT INTO "TeamRanks" (team_id,team_sport_id,team_rank) VALUES (51,37,4);</v>
      </c>
    </row>
    <row r="6298" spans="2:8" x14ac:dyDescent="0.25">
      <c r="B6298" t="s">
        <v>354</v>
      </c>
      <c r="C6298">
        <f>INDEX(NationalTeams!B:B,MATCH(B6298,NationalTeams!C:C,0))</f>
        <v>52</v>
      </c>
      <c r="D6298" t="s">
        <v>66</v>
      </c>
      <c r="E6298">
        <f>INDEX(TeamSports!B:B,MATCH(D6298,TeamSports!C:C,0))</f>
        <v>37</v>
      </c>
      <c r="F6298">
        <f>INDEX(RanksTable!S:S,MATCH(B6298,RanksTable!B:B,0))</f>
        <v>7</v>
      </c>
      <c r="H6298" t="str">
        <f t="shared" si="98"/>
        <v>INSERT INTO "TeamRanks" (team_id,team_sport_id,team_rank) VALUES (52,37,7);</v>
      </c>
    </row>
    <row r="6299" spans="2:8" x14ac:dyDescent="0.25">
      <c r="B6299" t="s">
        <v>498</v>
      </c>
      <c r="C6299">
        <f>INDEX(NationalTeams!B:B,MATCH(B6299,NationalTeams!C:C,0))</f>
        <v>53</v>
      </c>
      <c r="D6299" t="s">
        <v>66</v>
      </c>
      <c r="E6299">
        <f>INDEX(TeamSports!B:B,MATCH(D6299,TeamSports!C:C,0))</f>
        <v>37</v>
      </c>
      <c r="F6299">
        <f>INDEX(RanksTable!S:S,MATCH(B6299,RanksTable!B:B,0))</f>
        <v>4</v>
      </c>
      <c r="H6299" t="str">
        <f t="shared" si="98"/>
        <v>INSERT INTO "TeamRanks" (team_id,team_sport_id,team_rank) VALUES (53,37,4);</v>
      </c>
    </row>
    <row r="6300" spans="2:8" x14ac:dyDescent="0.25">
      <c r="B6300" t="s">
        <v>406</v>
      </c>
      <c r="C6300">
        <f>INDEX(NationalTeams!B:B,MATCH(B6300,NationalTeams!C:C,0))</f>
        <v>54</v>
      </c>
      <c r="D6300" t="s">
        <v>66</v>
      </c>
      <c r="E6300">
        <f>INDEX(TeamSports!B:B,MATCH(D6300,TeamSports!C:C,0))</f>
        <v>37</v>
      </c>
      <c r="F6300">
        <f>INDEX(RanksTable!S:S,MATCH(B6300,RanksTable!B:B,0))</f>
        <v>4</v>
      </c>
      <c r="H6300" t="str">
        <f t="shared" si="98"/>
        <v>INSERT INTO "TeamRanks" (team_id,team_sport_id,team_rank) VALUES (54,37,4);</v>
      </c>
    </row>
    <row r="6301" spans="2:8" x14ac:dyDescent="0.25">
      <c r="B6301" t="s">
        <v>404</v>
      </c>
      <c r="C6301">
        <f>INDEX(NationalTeams!B:B,MATCH(B6301,NationalTeams!C:C,0))</f>
        <v>55</v>
      </c>
      <c r="D6301" t="s">
        <v>66</v>
      </c>
      <c r="E6301">
        <f>INDEX(TeamSports!B:B,MATCH(D6301,TeamSports!C:C,0))</f>
        <v>37</v>
      </c>
      <c r="F6301">
        <f>INDEX(RanksTable!S:S,MATCH(B6301,RanksTable!B:B,0))</f>
        <v>7</v>
      </c>
      <c r="H6301" t="str">
        <f t="shared" si="98"/>
        <v>INSERT INTO "TeamRanks" (team_id,team_sport_id,team_rank) VALUES (55,37,7);</v>
      </c>
    </row>
    <row r="6302" spans="2:8" x14ac:dyDescent="0.25">
      <c r="B6302" t="s">
        <v>495</v>
      </c>
      <c r="C6302">
        <f>INDEX(NationalTeams!B:B,MATCH(B6302,NationalTeams!C:C,0))</f>
        <v>56</v>
      </c>
      <c r="D6302" t="s">
        <v>66</v>
      </c>
      <c r="E6302">
        <f>INDEX(TeamSports!B:B,MATCH(D6302,TeamSports!C:C,0))</f>
        <v>37</v>
      </c>
      <c r="F6302">
        <f>INDEX(RanksTable!S:S,MATCH(B6302,RanksTable!B:B,0))</f>
        <v>4</v>
      </c>
      <c r="H6302" t="str">
        <f t="shared" si="98"/>
        <v>INSERT INTO "TeamRanks" (team_id,team_sport_id,team_rank) VALUES (56,37,4);</v>
      </c>
    </row>
    <row r="6303" spans="2:8" x14ac:dyDescent="0.25">
      <c r="B6303" t="s">
        <v>413</v>
      </c>
      <c r="C6303">
        <f>INDEX(NationalTeams!B:B,MATCH(B6303,NationalTeams!C:C,0))</f>
        <v>57</v>
      </c>
      <c r="D6303" t="s">
        <v>66</v>
      </c>
      <c r="E6303">
        <f>INDEX(TeamSports!B:B,MATCH(D6303,TeamSports!C:C,0))</f>
        <v>37</v>
      </c>
      <c r="F6303">
        <f>INDEX(RanksTable!S:S,MATCH(B6303,RanksTable!B:B,0))</f>
        <v>7</v>
      </c>
      <c r="H6303" t="str">
        <f t="shared" si="98"/>
        <v>INSERT INTO "TeamRanks" (team_id,team_sport_id,team_rank) VALUES (57,37,7);</v>
      </c>
    </row>
    <row r="6304" spans="2:8" x14ac:dyDescent="0.25">
      <c r="B6304" t="s">
        <v>331</v>
      </c>
      <c r="C6304">
        <f>INDEX(NationalTeams!B:B,MATCH(B6304,NationalTeams!C:C,0))</f>
        <v>58</v>
      </c>
      <c r="D6304" t="s">
        <v>66</v>
      </c>
      <c r="E6304">
        <f>INDEX(TeamSports!B:B,MATCH(D6304,TeamSports!C:C,0))</f>
        <v>37</v>
      </c>
      <c r="F6304">
        <f>INDEX(RanksTable!S:S,MATCH(B6304,RanksTable!B:B,0))</f>
        <v>4</v>
      </c>
      <c r="H6304" t="str">
        <f t="shared" si="98"/>
        <v>INSERT INTO "TeamRanks" (team_id,team_sport_id,team_rank) VALUES (58,37,4);</v>
      </c>
    </row>
    <row r="6305" spans="2:8" x14ac:dyDescent="0.25">
      <c r="B6305" t="s">
        <v>365</v>
      </c>
      <c r="C6305">
        <f>INDEX(NationalTeams!B:B,MATCH(B6305,NationalTeams!C:C,0))</f>
        <v>59</v>
      </c>
      <c r="D6305" t="s">
        <v>66</v>
      </c>
      <c r="E6305">
        <f>INDEX(TeamSports!B:B,MATCH(D6305,TeamSports!C:C,0))</f>
        <v>37</v>
      </c>
      <c r="F6305">
        <f>INDEX(RanksTable!S:S,MATCH(B6305,RanksTable!B:B,0))</f>
        <v>6</v>
      </c>
      <c r="H6305" t="str">
        <f t="shared" si="98"/>
        <v>INSERT INTO "TeamRanks" (team_id,team_sport_id,team_rank) VALUES (59,37,6);</v>
      </c>
    </row>
    <row r="6306" spans="2:8" x14ac:dyDescent="0.25">
      <c r="B6306" t="s">
        <v>332</v>
      </c>
      <c r="C6306">
        <f>INDEX(NationalTeams!B:B,MATCH(B6306,NationalTeams!C:C,0))</f>
        <v>60</v>
      </c>
      <c r="D6306" t="s">
        <v>66</v>
      </c>
      <c r="E6306">
        <f>INDEX(TeamSports!B:B,MATCH(D6306,TeamSports!C:C,0))</f>
        <v>37</v>
      </c>
      <c r="F6306">
        <f>INDEX(RanksTable!S:S,MATCH(B6306,RanksTable!B:B,0))</f>
        <v>5</v>
      </c>
      <c r="H6306" t="str">
        <f t="shared" si="98"/>
        <v>INSERT INTO "TeamRanks" (team_id,team_sport_id,team_rank) VALUES (60,37,5);</v>
      </c>
    </row>
    <row r="6307" spans="2:8" x14ac:dyDescent="0.25">
      <c r="B6307" t="s">
        <v>435</v>
      </c>
      <c r="C6307">
        <f>INDEX(NationalTeams!B:B,MATCH(B6307,NationalTeams!C:C,0))</f>
        <v>61</v>
      </c>
      <c r="D6307" t="s">
        <v>66</v>
      </c>
      <c r="E6307">
        <f>INDEX(TeamSports!B:B,MATCH(D6307,TeamSports!C:C,0))</f>
        <v>37</v>
      </c>
      <c r="F6307">
        <f>INDEX(RanksTable!S:S,MATCH(B6307,RanksTable!B:B,0))</f>
        <v>4</v>
      </c>
      <c r="H6307" t="str">
        <f t="shared" si="98"/>
        <v>INSERT INTO "TeamRanks" (team_id,team_sport_id,team_rank) VALUES (61,37,4);</v>
      </c>
    </row>
    <row r="6308" spans="2:8" x14ac:dyDescent="0.25">
      <c r="B6308" t="s">
        <v>346</v>
      </c>
      <c r="C6308">
        <f>INDEX(NationalTeams!B:B,MATCH(B6308,NationalTeams!C:C,0))</f>
        <v>62</v>
      </c>
      <c r="D6308" t="s">
        <v>66</v>
      </c>
      <c r="E6308">
        <f>INDEX(TeamSports!B:B,MATCH(D6308,TeamSports!C:C,0))</f>
        <v>37</v>
      </c>
      <c r="F6308">
        <f>INDEX(RanksTable!S:S,MATCH(B6308,RanksTable!B:B,0))</f>
        <v>7</v>
      </c>
      <c r="H6308" t="str">
        <f t="shared" si="98"/>
        <v>INSERT INTO "TeamRanks" (team_id,team_sport_id,team_rank) VALUES (62,37,7);</v>
      </c>
    </row>
    <row r="6309" spans="2:8" x14ac:dyDescent="0.25">
      <c r="B6309" t="s">
        <v>515</v>
      </c>
      <c r="C6309">
        <f>INDEX(NationalTeams!B:B,MATCH(B6309,NationalTeams!C:C,0))</f>
        <v>63</v>
      </c>
      <c r="D6309" t="s">
        <v>66</v>
      </c>
      <c r="E6309">
        <f>INDEX(TeamSports!B:B,MATCH(D6309,TeamSports!C:C,0))</f>
        <v>37</v>
      </c>
      <c r="F6309">
        <f>INDEX(RanksTable!S:S,MATCH(B6309,RanksTable!B:B,0))</f>
        <v>7</v>
      </c>
      <c r="H6309" t="str">
        <f t="shared" si="98"/>
        <v>INSERT INTO "TeamRanks" (team_id,team_sport_id,team_rank) VALUES (63,37,7);</v>
      </c>
    </row>
    <row r="6310" spans="2:8" x14ac:dyDescent="0.25">
      <c r="B6310" t="s">
        <v>509</v>
      </c>
      <c r="C6310">
        <f>INDEX(NationalTeams!B:B,MATCH(B6310,NationalTeams!C:C,0))</f>
        <v>64</v>
      </c>
      <c r="D6310" t="s">
        <v>66</v>
      </c>
      <c r="E6310">
        <f>INDEX(TeamSports!B:B,MATCH(D6310,TeamSports!C:C,0))</f>
        <v>37</v>
      </c>
      <c r="F6310">
        <f>INDEX(RanksTable!S:S,MATCH(B6310,RanksTable!B:B,0))</f>
        <v>4</v>
      </c>
      <c r="H6310" t="str">
        <f t="shared" si="98"/>
        <v>INSERT INTO "TeamRanks" (team_id,team_sport_id,team_rank) VALUES (64,37,4);</v>
      </c>
    </row>
    <row r="6311" spans="2:8" x14ac:dyDescent="0.25">
      <c r="B6311" t="s">
        <v>518</v>
      </c>
      <c r="C6311">
        <f>INDEX(NationalTeams!B:B,MATCH(B6311,NationalTeams!C:C,0))</f>
        <v>65</v>
      </c>
      <c r="D6311" t="s">
        <v>66</v>
      </c>
      <c r="E6311">
        <f>INDEX(TeamSports!B:B,MATCH(D6311,TeamSports!C:C,0))</f>
        <v>37</v>
      </c>
      <c r="F6311">
        <f>INDEX(RanksTable!S:S,MATCH(B6311,RanksTable!B:B,0))</f>
        <v>3</v>
      </c>
      <c r="H6311" t="str">
        <f t="shared" si="98"/>
        <v>INSERT INTO "TeamRanks" (team_id,team_sport_id,team_rank) VALUES (65,37,3);</v>
      </c>
    </row>
    <row r="6312" spans="2:8" x14ac:dyDescent="0.25">
      <c r="B6312" t="s">
        <v>490</v>
      </c>
      <c r="C6312">
        <f>INDEX(NationalTeams!B:B,MATCH(B6312,NationalTeams!C:C,0))</f>
        <v>66</v>
      </c>
      <c r="D6312" t="s">
        <v>66</v>
      </c>
      <c r="E6312">
        <f>INDEX(TeamSports!B:B,MATCH(D6312,TeamSports!C:C,0))</f>
        <v>37</v>
      </c>
      <c r="F6312">
        <f>INDEX(RanksTable!S:S,MATCH(B6312,RanksTable!B:B,0))</f>
        <v>1</v>
      </c>
      <c r="H6312" t="str">
        <f t="shared" si="98"/>
        <v>INSERT INTO "TeamRanks" (team_id,team_sport_id,team_rank) VALUES (66,37,1);</v>
      </c>
    </row>
    <row r="6313" spans="2:8" x14ac:dyDescent="0.25">
      <c r="B6313" t="s">
        <v>349</v>
      </c>
      <c r="C6313">
        <f>INDEX(NationalTeams!B:B,MATCH(B6313,NationalTeams!C:C,0))</f>
        <v>67</v>
      </c>
      <c r="D6313" t="s">
        <v>66</v>
      </c>
      <c r="E6313">
        <f>INDEX(TeamSports!B:B,MATCH(D6313,TeamSports!C:C,0))</f>
        <v>37</v>
      </c>
      <c r="F6313">
        <f>INDEX(RanksTable!S:S,MATCH(B6313,RanksTable!B:B,0))</f>
        <v>1</v>
      </c>
      <c r="H6313" t="str">
        <f t="shared" si="98"/>
        <v>INSERT INTO "TeamRanks" (team_id,team_sport_id,team_rank) VALUES (67,37,1);</v>
      </c>
    </row>
    <row r="6314" spans="2:8" x14ac:dyDescent="0.25">
      <c r="B6314" t="s">
        <v>531</v>
      </c>
      <c r="C6314">
        <f>INDEX(NationalTeams!B:B,MATCH(B6314,NationalTeams!C:C,0))</f>
        <v>68</v>
      </c>
      <c r="D6314" t="s">
        <v>66</v>
      </c>
      <c r="E6314">
        <f>INDEX(TeamSports!B:B,MATCH(D6314,TeamSports!C:C,0))</f>
        <v>37</v>
      </c>
      <c r="F6314">
        <f>INDEX(RanksTable!S:S,MATCH(B6314,RanksTable!B:B,0))</f>
        <v>7</v>
      </c>
      <c r="H6314" t="str">
        <f t="shared" si="98"/>
        <v>INSERT INTO "TeamRanks" (team_id,team_sport_id,team_rank) VALUES (68,37,7);</v>
      </c>
    </row>
    <row r="6315" spans="2:8" x14ac:dyDescent="0.25">
      <c r="B6315" t="s">
        <v>326</v>
      </c>
      <c r="C6315">
        <f>INDEX(NationalTeams!B:B,MATCH(B6315,NationalTeams!C:C,0))</f>
        <v>69</v>
      </c>
      <c r="D6315" t="s">
        <v>66</v>
      </c>
      <c r="E6315">
        <f>INDEX(TeamSports!B:B,MATCH(D6315,TeamSports!C:C,0))</f>
        <v>37</v>
      </c>
      <c r="F6315">
        <f>INDEX(RanksTable!S:S,MATCH(B6315,RanksTable!B:B,0))</f>
        <v>7</v>
      </c>
      <c r="H6315" t="str">
        <f t="shared" si="98"/>
        <v>INSERT INTO "TeamRanks" (team_id,team_sport_id,team_rank) VALUES (69,37,7);</v>
      </c>
    </row>
    <row r="6316" spans="2:8" x14ac:dyDescent="0.25">
      <c r="B6316" t="s">
        <v>320</v>
      </c>
      <c r="C6316">
        <f>INDEX(NationalTeams!B:B,MATCH(B6316,NationalTeams!C:C,0))</f>
        <v>70</v>
      </c>
      <c r="D6316" t="s">
        <v>66</v>
      </c>
      <c r="E6316">
        <f>INDEX(TeamSports!B:B,MATCH(D6316,TeamSports!C:C,0))</f>
        <v>37</v>
      </c>
      <c r="F6316">
        <f>INDEX(RanksTable!S:S,MATCH(B6316,RanksTable!B:B,0))</f>
        <v>7</v>
      </c>
      <c r="H6316" t="str">
        <f t="shared" si="98"/>
        <v>INSERT INTO "TeamRanks" (team_id,team_sport_id,team_rank) VALUES (70,37,7);</v>
      </c>
    </row>
    <row r="6317" spans="2:8" x14ac:dyDescent="0.25">
      <c r="B6317" t="s">
        <v>459</v>
      </c>
      <c r="C6317">
        <f>INDEX(NationalTeams!B:B,MATCH(B6317,NationalTeams!C:C,0))</f>
        <v>71</v>
      </c>
      <c r="D6317" t="s">
        <v>66</v>
      </c>
      <c r="E6317">
        <f>INDEX(TeamSports!B:B,MATCH(D6317,TeamSports!C:C,0))</f>
        <v>37</v>
      </c>
      <c r="F6317">
        <f>INDEX(RanksTable!S:S,MATCH(B6317,RanksTable!B:B,0))</f>
        <v>7</v>
      </c>
      <c r="H6317" t="str">
        <f t="shared" si="98"/>
        <v>INSERT INTO "TeamRanks" (team_id,team_sport_id,team_rank) VALUES (71,37,7);</v>
      </c>
    </row>
    <row r="6318" spans="2:8" x14ac:dyDescent="0.25">
      <c r="B6318" t="s">
        <v>445</v>
      </c>
      <c r="C6318">
        <f>INDEX(NationalTeams!B:B,MATCH(B6318,NationalTeams!C:C,0))</f>
        <v>72</v>
      </c>
      <c r="D6318" t="s">
        <v>66</v>
      </c>
      <c r="E6318">
        <f>INDEX(TeamSports!B:B,MATCH(D6318,TeamSports!C:C,0))</f>
        <v>37</v>
      </c>
      <c r="F6318">
        <f>INDEX(RanksTable!S:S,MATCH(B6318,RanksTable!B:B,0))</f>
        <v>5</v>
      </c>
      <c r="H6318" t="str">
        <f t="shared" si="98"/>
        <v>INSERT INTO "TeamRanks" (team_id,team_sport_id,team_rank) VALUES (72,37,5);</v>
      </c>
    </row>
    <row r="6319" spans="2:8" x14ac:dyDescent="0.25">
      <c r="B6319" t="s">
        <v>511</v>
      </c>
      <c r="C6319">
        <f>INDEX(NationalTeams!B:B,MATCH(B6319,NationalTeams!C:C,0))</f>
        <v>73</v>
      </c>
      <c r="D6319" t="s">
        <v>66</v>
      </c>
      <c r="E6319">
        <f>INDEX(TeamSports!B:B,MATCH(D6319,TeamSports!C:C,0))</f>
        <v>37</v>
      </c>
      <c r="F6319">
        <f>INDEX(RanksTable!S:S,MATCH(B6319,RanksTable!B:B,0))</f>
        <v>7</v>
      </c>
      <c r="H6319" t="str">
        <f t="shared" si="98"/>
        <v>INSERT INTO "TeamRanks" (team_id,team_sport_id,team_rank) VALUES (73,37,7);</v>
      </c>
    </row>
    <row r="6320" spans="2:8" x14ac:dyDescent="0.25">
      <c r="B6320" t="s">
        <v>487</v>
      </c>
      <c r="C6320">
        <f>INDEX(NationalTeams!B:B,MATCH(B6320,NationalTeams!C:C,0))</f>
        <v>74</v>
      </c>
      <c r="D6320" t="s">
        <v>66</v>
      </c>
      <c r="E6320">
        <f>INDEX(TeamSports!B:B,MATCH(D6320,TeamSports!C:C,0))</f>
        <v>37</v>
      </c>
      <c r="F6320">
        <f>INDEX(RanksTable!S:S,MATCH(B6320,RanksTable!B:B,0))</f>
        <v>1</v>
      </c>
      <c r="H6320" t="str">
        <f t="shared" si="98"/>
        <v>INSERT INTO "TeamRanks" (team_id,team_sport_id,team_rank) VALUES (74,37,1);</v>
      </c>
    </row>
    <row r="6321" spans="2:8" x14ac:dyDescent="0.25">
      <c r="B6321" t="s">
        <v>383</v>
      </c>
      <c r="C6321">
        <f>INDEX(NationalTeams!B:B,MATCH(B6321,NationalTeams!C:C,0))</f>
        <v>75</v>
      </c>
      <c r="D6321" t="s">
        <v>66</v>
      </c>
      <c r="E6321">
        <f>INDEX(TeamSports!B:B,MATCH(D6321,TeamSports!C:C,0))</f>
        <v>37</v>
      </c>
      <c r="F6321">
        <f>INDEX(RanksTable!S:S,MATCH(B6321,RanksTable!B:B,0))</f>
        <v>7</v>
      </c>
      <c r="H6321" t="str">
        <f t="shared" si="98"/>
        <v>INSERT INTO "TeamRanks" (team_id,team_sport_id,team_rank) VALUES (75,37,7);</v>
      </c>
    </row>
    <row r="6322" spans="2:8" x14ac:dyDescent="0.25">
      <c r="B6322" t="s">
        <v>517</v>
      </c>
      <c r="C6322">
        <f>INDEX(NationalTeams!B:B,MATCH(B6322,NationalTeams!C:C,0))</f>
        <v>76</v>
      </c>
      <c r="D6322" t="s">
        <v>66</v>
      </c>
      <c r="E6322">
        <f>INDEX(TeamSports!B:B,MATCH(D6322,TeamSports!C:C,0))</f>
        <v>37</v>
      </c>
      <c r="F6322">
        <f>INDEX(RanksTable!S:S,MATCH(B6322,RanksTable!B:B,0))</f>
        <v>7</v>
      </c>
      <c r="H6322" t="str">
        <f t="shared" si="98"/>
        <v>INSERT INTO "TeamRanks" (team_id,team_sport_id,team_rank) VALUES (76,37,7);</v>
      </c>
    </row>
    <row r="6323" spans="2:8" x14ac:dyDescent="0.25">
      <c r="B6323" t="s">
        <v>391</v>
      </c>
      <c r="C6323">
        <f>INDEX(NationalTeams!B:B,MATCH(B6323,NationalTeams!C:C,0))</f>
        <v>77</v>
      </c>
      <c r="D6323" t="s">
        <v>66</v>
      </c>
      <c r="E6323">
        <f>INDEX(TeamSports!B:B,MATCH(D6323,TeamSports!C:C,0))</f>
        <v>37</v>
      </c>
      <c r="F6323">
        <f>INDEX(RanksTable!S:S,MATCH(B6323,RanksTable!B:B,0))</f>
        <v>7</v>
      </c>
      <c r="H6323" t="str">
        <f t="shared" si="98"/>
        <v>INSERT INTO "TeamRanks" (team_id,team_sport_id,team_rank) VALUES (77,37,7);</v>
      </c>
    </row>
    <row r="6324" spans="2:8" x14ac:dyDescent="0.25">
      <c r="B6324" t="s">
        <v>524</v>
      </c>
      <c r="C6324">
        <f>INDEX(NationalTeams!B:B,MATCH(B6324,NationalTeams!C:C,0))</f>
        <v>78</v>
      </c>
      <c r="D6324" t="s">
        <v>66</v>
      </c>
      <c r="E6324">
        <f>INDEX(TeamSports!B:B,MATCH(D6324,TeamSports!C:C,0))</f>
        <v>37</v>
      </c>
      <c r="F6324">
        <f>INDEX(RanksTable!S:S,MATCH(B6324,RanksTable!B:B,0))</f>
        <v>3</v>
      </c>
      <c r="H6324" t="str">
        <f t="shared" si="98"/>
        <v>INSERT INTO "TeamRanks" (team_id,team_sport_id,team_rank) VALUES (78,37,3);</v>
      </c>
    </row>
    <row r="6325" spans="2:8" x14ac:dyDescent="0.25">
      <c r="B6325" t="s">
        <v>325</v>
      </c>
      <c r="C6325">
        <f>INDEX(NationalTeams!B:B,MATCH(B6325,NationalTeams!C:C,0))</f>
        <v>79</v>
      </c>
      <c r="D6325" t="s">
        <v>66</v>
      </c>
      <c r="E6325">
        <f>INDEX(TeamSports!B:B,MATCH(D6325,TeamSports!C:C,0))</f>
        <v>37</v>
      </c>
      <c r="F6325">
        <f>INDEX(RanksTable!S:S,MATCH(B6325,RanksTable!B:B,0))</f>
        <v>7</v>
      </c>
      <c r="H6325" t="str">
        <f t="shared" si="98"/>
        <v>INSERT INTO "TeamRanks" (team_id,team_sport_id,team_rank) VALUES (79,37,7);</v>
      </c>
    </row>
    <row r="6326" spans="2:8" x14ac:dyDescent="0.25">
      <c r="B6326" t="s">
        <v>536</v>
      </c>
      <c r="C6326">
        <f>INDEX(NationalTeams!B:B,MATCH(B6326,NationalTeams!C:C,0))</f>
        <v>80</v>
      </c>
      <c r="D6326" t="s">
        <v>66</v>
      </c>
      <c r="E6326">
        <f>INDEX(TeamSports!B:B,MATCH(D6326,TeamSports!C:C,0))</f>
        <v>37</v>
      </c>
      <c r="F6326">
        <f>INDEX(RanksTable!S:S,MATCH(B6326,RanksTable!B:B,0))</f>
        <v>7</v>
      </c>
      <c r="H6326" t="str">
        <f t="shared" si="98"/>
        <v>INSERT INTO "TeamRanks" (team_id,team_sport_id,team_rank) VALUES (80,37,7);</v>
      </c>
    </row>
    <row r="6327" spans="2:8" x14ac:dyDescent="0.25">
      <c r="B6327" t="s">
        <v>405</v>
      </c>
      <c r="C6327">
        <f>INDEX(NationalTeams!B:B,MATCH(B6327,NationalTeams!C:C,0))</f>
        <v>81</v>
      </c>
      <c r="D6327" t="s">
        <v>66</v>
      </c>
      <c r="E6327">
        <f>INDEX(TeamSports!B:B,MATCH(D6327,TeamSports!C:C,0))</f>
        <v>37</v>
      </c>
      <c r="F6327">
        <f>INDEX(RanksTable!S:S,MATCH(B6327,RanksTable!B:B,0))</f>
        <v>7</v>
      </c>
      <c r="H6327" t="str">
        <f t="shared" si="98"/>
        <v>INSERT INTO "TeamRanks" (team_id,team_sport_id,team_rank) VALUES (81,37,7);</v>
      </c>
    </row>
    <row r="6328" spans="2:8" x14ac:dyDescent="0.25">
      <c r="B6328" t="s">
        <v>508</v>
      </c>
      <c r="C6328">
        <f>INDEX(NationalTeams!B:B,MATCH(B6328,NationalTeams!C:C,0))</f>
        <v>82</v>
      </c>
      <c r="D6328" t="s">
        <v>66</v>
      </c>
      <c r="E6328">
        <f>INDEX(TeamSports!B:B,MATCH(D6328,TeamSports!C:C,0))</f>
        <v>37</v>
      </c>
      <c r="F6328">
        <f>INDEX(RanksTable!S:S,MATCH(B6328,RanksTable!B:B,0))</f>
        <v>6</v>
      </c>
      <c r="H6328" t="str">
        <f t="shared" si="98"/>
        <v>INSERT INTO "TeamRanks" (team_id,team_sport_id,team_rank) VALUES (82,37,6);</v>
      </c>
    </row>
    <row r="6329" spans="2:8" x14ac:dyDescent="0.25">
      <c r="B6329" t="s">
        <v>477</v>
      </c>
      <c r="C6329">
        <f>INDEX(NationalTeams!B:B,MATCH(B6329,NationalTeams!C:C,0))</f>
        <v>83</v>
      </c>
      <c r="D6329" t="s">
        <v>66</v>
      </c>
      <c r="E6329">
        <f>INDEX(TeamSports!B:B,MATCH(D6329,TeamSports!C:C,0))</f>
        <v>37</v>
      </c>
      <c r="F6329">
        <f>INDEX(RanksTable!S:S,MATCH(B6329,RanksTable!B:B,0))</f>
        <v>7</v>
      </c>
      <c r="H6329" t="str">
        <f t="shared" si="98"/>
        <v>INSERT INTO "TeamRanks" (team_id,team_sport_id,team_rank) VALUES (83,37,7);</v>
      </c>
    </row>
    <row r="6330" spans="2:8" x14ac:dyDescent="0.25">
      <c r="B6330" t="s">
        <v>396</v>
      </c>
      <c r="C6330">
        <f>INDEX(NationalTeams!B:B,MATCH(B6330,NationalTeams!C:C,0))</f>
        <v>84</v>
      </c>
      <c r="D6330" t="s">
        <v>66</v>
      </c>
      <c r="E6330">
        <f>INDEX(TeamSports!B:B,MATCH(D6330,TeamSports!C:C,0))</f>
        <v>37</v>
      </c>
      <c r="F6330">
        <f>INDEX(RanksTable!S:S,MATCH(B6330,RanksTable!B:B,0))</f>
        <v>5</v>
      </c>
      <c r="H6330" t="str">
        <f t="shared" si="98"/>
        <v>INSERT INTO "TeamRanks" (team_id,team_sport_id,team_rank) VALUES (84,37,5);</v>
      </c>
    </row>
    <row r="6331" spans="2:8" x14ac:dyDescent="0.25">
      <c r="B6331" t="s">
        <v>382</v>
      </c>
      <c r="C6331">
        <f>INDEX(NationalTeams!B:B,MATCH(B6331,NationalTeams!C:C,0))</f>
        <v>85</v>
      </c>
      <c r="D6331" t="s">
        <v>66</v>
      </c>
      <c r="E6331">
        <f>INDEX(TeamSports!B:B,MATCH(D6331,TeamSports!C:C,0))</f>
        <v>37</v>
      </c>
      <c r="F6331">
        <f>INDEX(RanksTable!S:S,MATCH(B6331,RanksTable!B:B,0))</f>
        <v>4</v>
      </c>
      <c r="H6331" t="str">
        <f t="shared" si="98"/>
        <v>INSERT INTO "TeamRanks" (team_id,team_sport_id,team_rank) VALUES (85,37,4);</v>
      </c>
    </row>
    <row r="6332" spans="2:8" x14ac:dyDescent="0.25">
      <c r="B6332" t="s">
        <v>338</v>
      </c>
      <c r="C6332">
        <f>INDEX(NationalTeams!B:B,MATCH(B6332,NationalTeams!C:C,0))</f>
        <v>86</v>
      </c>
      <c r="D6332" t="s">
        <v>66</v>
      </c>
      <c r="E6332">
        <f>INDEX(TeamSports!B:B,MATCH(D6332,TeamSports!C:C,0))</f>
        <v>37</v>
      </c>
      <c r="F6332">
        <f>INDEX(RanksTable!S:S,MATCH(B6332,RanksTable!B:B,0))</f>
        <v>7</v>
      </c>
      <c r="H6332" t="str">
        <f t="shared" si="98"/>
        <v>INSERT INTO "TeamRanks" (team_id,team_sport_id,team_rank) VALUES (86,37,7);</v>
      </c>
    </row>
    <row r="6333" spans="2:8" x14ac:dyDescent="0.25">
      <c r="B6333" t="s">
        <v>392</v>
      </c>
      <c r="C6333">
        <f>INDEX(NationalTeams!B:B,MATCH(B6333,NationalTeams!C:C,0))</f>
        <v>87</v>
      </c>
      <c r="D6333" t="s">
        <v>66</v>
      </c>
      <c r="E6333">
        <f>INDEX(TeamSports!B:B,MATCH(D6333,TeamSports!C:C,0))</f>
        <v>37</v>
      </c>
      <c r="F6333">
        <f>INDEX(RanksTable!S:S,MATCH(B6333,RanksTable!B:B,0))</f>
        <v>7</v>
      </c>
      <c r="H6333" t="str">
        <f t="shared" si="98"/>
        <v>INSERT INTO "TeamRanks" (team_id,team_sport_id,team_rank) VALUES (87,37,7);</v>
      </c>
    </row>
    <row r="6334" spans="2:8" x14ac:dyDescent="0.25">
      <c r="B6334" t="s">
        <v>335</v>
      </c>
      <c r="C6334">
        <f>INDEX(NationalTeams!B:B,MATCH(B6334,NationalTeams!C:C,0))</f>
        <v>88</v>
      </c>
      <c r="D6334" t="s">
        <v>66</v>
      </c>
      <c r="E6334">
        <f>INDEX(TeamSports!B:B,MATCH(D6334,TeamSports!C:C,0))</f>
        <v>37</v>
      </c>
      <c r="F6334">
        <f>INDEX(RanksTable!S:S,MATCH(B6334,RanksTable!B:B,0))</f>
        <v>7</v>
      </c>
      <c r="H6334" t="str">
        <f t="shared" si="98"/>
        <v>INSERT INTO "TeamRanks" (team_id,team_sport_id,team_rank) VALUES (88,37,7);</v>
      </c>
    </row>
    <row r="6335" spans="2:8" x14ac:dyDescent="0.25">
      <c r="B6335" t="s">
        <v>333</v>
      </c>
      <c r="C6335">
        <f>INDEX(NationalTeams!B:B,MATCH(B6335,NationalTeams!C:C,0))</f>
        <v>89</v>
      </c>
      <c r="D6335" t="s">
        <v>66</v>
      </c>
      <c r="E6335">
        <f>INDEX(TeamSports!B:B,MATCH(D6335,TeamSports!C:C,0))</f>
        <v>37</v>
      </c>
      <c r="F6335">
        <f>INDEX(RanksTable!S:S,MATCH(B6335,RanksTable!B:B,0))</f>
        <v>7</v>
      </c>
      <c r="H6335" t="str">
        <f t="shared" si="98"/>
        <v>INSERT INTO "TeamRanks" (team_id,team_sport_id,team_rank) VALUES (89,37,7);</v>
      </c>
    </row>
    <row r="6336" spans="2:8" x14ac:dyDescent="0.25">
      <c r="B6336" t="s">
        <v>397</v>
      </c>
      <c r="C6336">
        <f>INDEX(NationalTeams!B:B,MATCH(B6336,NationalTeams!C:C,0))</f>
        <v>90</v>
      </c>
      <c r="D6336" t="s">
        <v>66</v>
      </c>
      <c r="E6336">
        <f>INDEX(TeamSports!B:B,MATCH(D6336,TeamSports!C:C,0))</f>
        <v>37</v>
      </c>
      <c r="F6336">
        <f>INDEX(RanksTable!S:S,MATCH(B6336,RanksTable!B:B,0))</f>
        <v>7</v>
      </c>
      <c r="H6336" t="str">
        <f t="shared" si="98"/>
        <v>INSERT INTO "TeamRanks" (team_id,team_sport_id,team_rank) VALUES (90,37,7);</v>
      </c>
    </row>
    <row r="6337" spans="2:8" x14ac:dyDescent="0.25">
      <c r="B6337" t="s">
        <v>469</v>
      </c>
      <c r="C6337">
        <f>INDEX(NationalTeams!B:B,MATCH(B6337,NationalTeams!C:C,0))</f>
        <v>91</v>
      </c>
      <c r="D6337" t="s">
        <v>66</v>
      </c>
      <c r="E6337">
        <f>INDEX(TeamSports!B:B,MATCH(D6337,TeamSports!C:C,0))</f>
        <v>37</v>
      </c>
      <c r="F6337">
        <f>INDEX(RanksTable!S:S,MATCH(B6337,RanksTable!B:B,0))</f>
        <v>3</v>
      </c>
      <c r="H6337" t="str">
        <f t="shared" si="98"/>
        <v>INSERT INTO "TeamRanks" (team_id,team_sport_id,team_rank) VALUES (91,37,3);</v>
      </c>
    </row>
    <row r="6338" spans="2:8" x14ac:dyDescent="0.25">
      <c r="B6338" t="s">
        <v>512</v>
      </c>
      <c r="C6338">
        <f>INDEX(NationalTeams!B:B,MATCH(B6338,NationalTeams!C:C,0))</f>
        <v>92</v>
      </c>
      <c r="D6338" t="s">
        <v>66</v>
      </c>
      <c r="E6338">
        <f>INDEX(TeamSports!B:B,MATCH(D6338,TeamSports!C:C,0))</f>
        <v>37</v>
      </c>
      <c r="F6338">
        <f>INDEX(RanksTable!S:S,MATCH(B6338,RanksTable!B:B,0))</f>
        <v>5</v>
      </c>
      <c r="H6338" t="str">
        <f t="shared" si="98"/>
        <v>INSERT INTO "TeamRanks" (team_id,team_sport_id,team_rank) VALUES (92,37,5);</v>
      </c>
    </row>
    <row r="6339" spans="2:8" x14ac:dyDescent="0.25">
      <c r="B6339" t="s">
        <v>458</v>
      </c>
      <c r="C6339">
        <f>INDEX(NationalTeams!B:B,MATCH(B6339,NationalTeams!C:C,0))</f>
        <v>93</v>
      </c>
      <c r="D6339" t="s">
        <v>66</v>
      </c>
      <c r="E6339">
        <f>INDEX(TeamSports!B:B,MATCH(D6339,TeamSports!C:C,0))</f>
        <v>37</v>
      </c>
      <c r="F6339">
        <f>INDEX(RanksTable!S:S,MATCH(B6339,RanksTable!B:B,0))</f>
        <v>1</v>
      </c>
      <c r="H6339" t="str">
        <f t="shared" si="98"/>
        <v>INSERT INTO "TeamRanks" (team_id,team_sport_id,team_rank) VALUES (93,37,1);</v>
      </c>
    </row>
    <row r="6340" spans="2:8" x14ac:dyDescent="0.25">
      <c r="B6340" t="s">
        <v>444</v>
      </c>
      <c r="C6340">
        <f>INDEX(NationalTeams!B:B,MATCH(B6340,NationalTeams!C:C,0))</f>
        <v>94</v>
      </c>
      <c r="D6340" t="s">
        <v>66</v>
      </c>
      <c r="E6340">
        <f>INDEX(TeamSports!B:B,MATCH(D6340,TeamSports!C:C,0))</f>
        <v>37</v>
      </c>
      <c r="F6340">
        <f>INDEX(RanksTable!S:S,MATCH(B6340,RanksTable!B:B,0))</f>
        <v>3</v>
      </c>
      <c r="H6340" t="str">
        <f t="shared" ref="H6340:H6403" si="99">_xlfn.CONCAT($H$1,$L$1,$C$1,$L$1," ",$J$1,$C$2,$N$1,$E$2,$N$1,$F$2,$K$1,$I$1,$J$1,C6340,$N$1,E6340,$N$1,F6340,$K$1,$O$1)</f>
        <v>INSERT INTO "TeamRanks" (team_id,team_sport_id,team_rank) VALUES (94,37,3);</v>
      </c>
    </row>
    <row r="6341" spans="2:8" x14ac:dyDescent="0.25">
      <c r="B6341" t="s">
        <v>493</v>
      </c>
      <c r="C6341">
        <f>INDEX(NationalTeams!B:B,MATCH(B6341,NationalTeams!C:C,0))</f>
        <v>95</v>
      </c>
      <c r="D6341" t="s">
        <v>66</v>
      </c>
      <c r="E6341">
        <f>INDEX(TeamSports!B:B,MATCH(D6341,TeamSports!C:C,0))</f>
        <v>37</v>
      </c>
      <c r="F6341">
        <f>INDEX(RanksTable!S:S,MATCH(B6341,RanksTable!B:B,0))</f>
        <v>3</v>
      </c>
      <c r="H6341" t="str">
        <f t="shared" si="99"/>
        <v>INSERT INTO "TeamRanks" (team_id,team_sport_id,team_rank) VALUES (95,37,3);</v>
      </c>
    </row>
    <row r="6342" spans="2:8" x14ac:dyDescent="0.25">
      <c r="B6342" t="s">
        <v>431</v>
      </c>
      <c r="C6342">
        <f>INDEX(NationalTeams!B:B,MATCH(B6342,NationalTeams!C:C,0))</f>
        <v>96</v>
      </c>
      <c r="D6342" t="s">
        <v>66</v>
      </c>
      <c r="E6342">
        <f>INDEX(TeamSports!B:B,MATCH(D6342,TeamSports!C:C,0))</f>
        <v>37</v>
      </c>
      <c r="F6342">
        <f>INDEX(RanksTable!S:S,MATCH(B6342,RanksTable!B:B,0))</f>
        <v>6</v>
      </c>
      <c r="H6342" t="str">
        <f t="shared" si="99"/>
        <v>INSERT INTO "TeamRanks" (team_id,team_sport_id,team_rank) VALUES (96,37,6);</v>
      </c>
    </row>
    <row r="6343" spans="2:8" x14ac:dyDescent="0.25">
      <c r="B6343" t="s">
        <v>427</v>
      </c>
      <c r="C6343">
        <f>INDEX(NationalTeams!B:B,MATCH(B6343,NationalTeams!C:C,0))</f>
        <v>97</v>
      </c>
      <c r="D6343" t="s">
        <v>66</v>
      </c>
      <c r="E6343">
        <f>INDEX(TeamSports!B:B,MATCH(D6343,TeamSports!C:C,0))</f>
        <v>37</v>
      </c>
      <c r="F6343">
        <f>INDEX(RanksTable!S:S,MATCH(B6343,RanksTable!B:B,0))</f>
        <v>4</v>
      </c>
      <c r="H6343" t="str">
        <f t="shared" si="99"/>
        <v>INSERT INTO "TeamRanks" (team_id,team_sport_id,team_rank) VALUES (97,37,4);</v>
      </c>
    </row>
    <row r="6344" spans="2:8" x14ac:dyDescent="0.25">
      <c r="B6344" t="s">
        <v>513</v>
      </c>
      <c r="C6344">
        <f>INDEX(NationalTeams!B:B,MATCH(B6344,NationalTeams!C:C,0))</f>
        <v>98</v>
      </c>
      <c r="D6344" t="s">
        <v>66</v>
      </c>
      <c r="E6344">
        <f>INDEX(TeamSports!B:B,MATCH(D6344,TeamSports!C:C,0))</f>
        <v>37</v>
      </c>
      <c r="F6344">
        <f>INDEX(RanksTable!S:S,MATCH(B6344,RanksTable!B:B,0))</f>
        <v>6</v>
      </c>
      <c r="H6344" t="str">
        <f t="shared" si="99"/>
        <v>INSERT INTO "TeamRanks" (team_id,team_sport_id,team_rank) VALUES (98,37,6);</v>
      </c>
    </row>
    <row r="6345" spans="2:8" x14ac:dyDescent="0.25">
      <c r="B6345" t="s">
        <v>503</v>
      </c>
      <c r="C6345">
        <f>INDEX(NationalTeams!B:B,MATCH(B6345,NationalTeams!C:C,0))</f>
        <v>99</v>
      </c>
      <c r="D6345" t="s">
        <v>66</v>
      </c>
      <c r="E6345">
        <f>INDEX(TeamSports!B:B,MATCH(D6345,TeamSports!C:C,0))</f>
        <v>37</v>
      </c>
      <c r="F6345">
        <f>INDEX(RanksTable!S:S,MATCH(B6345,RanksTable!B:B,0))</f>
        <v>7</v>
      </c>
      <c r="H6345" t="str">
        <f t="shared" si="99"/>
        <v>INSERT INTO "TeamRanks" (team_id,team_sport_id,team_rank) VALUES (99,37,7);</v>
      </c>
    </row>
    <row r="6346" spans="2:8" x14ac:dyDescent="0.25">
      <c r="B6346" t="s">
        <v>519</v>
      </c>
      <c r="C6346">
        <f>INDEX(NationalTeams!B:B,MATCH(B6346,NationalTeams!C:C,0))</f>
        <v>100</v>
      </c>
      <c r="D6346" t="s">
        <v>66</v>
      </c>
      <c r="E6346">
        <f>INDEX(TeamSports!B:B,MATCH(D6346,TeamSports!C:C,0))</f>
        <v>37</v>
      </c>
      <c r="F6346">
        <f>INDEX(RanksTable!S:S,MATCH(B6346,RanksTable!B:B,0))</f>
        <v>7</v>
      </c>
      <c r="H6346" t="str">
        <f t="shared" si="99"/>
        <v>INSERT INTO "TeamRanks" (team_id,team_sport_id,team_rank) VALUES (100,37,7);</v>
      </c>
    </row>
    <row r="6347" spans="2:8" x14ac:dyDescent="0.25">
      <c r="B6347" t="s">
        <v>410</v>
      </c>
      <c r="C6347">
        <f>INDEX(NationalTeams!B:B,MATCH(B6347,NationalTeams!C:C,0))</f>
        <v>101</v>
      </c>
      <c r="D6347" t="s">
        <v>66</v>
      </c>
      <c r="E6347">
        <f>INDEX(TeamSports!B:B,MATCH(D6347,TeamSports!C:C,0))</f>
        <v>37</v>
      </c>
      <c r="F6347">
        <f>INDEX(RanksTable!S:S,MATCH(B6347,RanksTable!B:B,0))</f>
        <v>7</v>
      </c>
      <c r="H6347" t="str">
        <f t="shared" si="99"/>
        <v>INSERT INTO "TeamRanks" (team_id,team_sport_id,team_rank) VALUES (101,37,7);</v>
      </c>
    </row>
    <row r="6348" spans="2:8" x14ac:dyDescent="0.25">
      <c r="B6348" t="s">
        <v>486</v>
      </c>
      <c r="C6348">
        <f>INDEX(NationalTeams!B:B,MATCH(B6348,NationalTeams!C:C,0))</f>
        <v>102</v>
      </c>
      <c r="D6348" t="s">
        <v>66</v>
      </c>
      <c r="E6348">
        <f>INDEX(TeamSports!B:B,MATCH(D6348,TeamSports!C:C,0))</f>
        <v>37</v>
      </c>
      <c r="F6348">
        <f>INDEX(RanksTable!S:S,MATCH(B6348,RanksTable!B:B,0))</f>
        <v>7</v>
      </c>
      <c r="H6348" t="str">
        <f t="shared" si="99"/>
        <v>INSERT INTO "TeamRanks" (team_id,team_sport_id,team_rank) VALUES (102,37,7);</v>
      </c>
    </row>
    <row r="6349" spans="2:8" x14ac:dyDescent="0.25">
      <c r="B6349" t="s">
        <v>526</v>
      </c>
      <c r="C6349">
        <f>INDEX(NationalTeams!B:B,MATCH(B6349,NationalTeams!C:C,0))</f>
        <v>103</v>
      </c>
      <c r="D6349" t="s">
        <v>66</v>
      </c>
      <c r="E6349">
        <f>INDEX(TeamSports!B:B,MATCH(D6349,TeamSports!C:C,0))</f>
        <v>37</v>
      </c>
      <c r="F6349">
        <f>INDEX(RanksTable!S:S,MATCH(B6349,RanksTable!B:B,0))</f>
        <v>7</v>
      </c>
      <c r="H6349" t="str">
        <f t="shared" si="99"/>
        <v>INSERT INTO "TeamRanks" (team_id,team_sport_id,team_rank) VALUES (103,37,7);</v>
      </c>
    </row>
    <row r="6350" spans="2:8" x14ac:dyDescent="0.25">
      <c r="B6350" t="s">
        <v>470</v>
      </c>
      <c r="C6350">
        <f>INDEX(NationalTeams!B:B,MATCH(B6350,NationalTeams!C:C,0))</f>
        <v>104</v>
      </c>
      <c r="D6350" t="s">
        <v>66</v>
      </c>
      <c r="E6350">
        <f>INDEX(TeamSports!B:B,MATCH(D6350,TeamSports!C:C,0))</f>
        <v>37</v>
      </c>
      <c r="F6350">
        <f>INDEX(RanksTable!S:S,MATCH(B6350,RanksTable!B:B,0))</f>
        <v>7</v>
      </c>
      <c r="H6350" t="str">
        <f t="shared" si="99"/>
        <v>INSERT INTO "TeamRanks" (team_id,team_sport_id,team_rank) VALUES (104,37,7);</v>
      </c>
    </row>
    <row r="6351" spans="2:8" x14ac:dyDescent="0.25">
      <c r="B6351" t="s">
        <v>461</v>
      </c>
      <c r="C6351">
        <f>INDEX(NationalTeams!B:B,MATCH(B6351,NationalTeams!C:C,0))</f>
        <v>105</v>
      </c>
      <c r="D6351" t="s">
        <v>66</v>
      </c>
      <c r="E6351">
        <f>INDEX(TeamSports!B:B,MATCH(D6351,TeamSports!C:C,0))</f>
        <v>37</v>
      </c>
      <c r="F6351">
        <f>INDEX(RanksTable!S:S,MATCH(B6351,RanksTable!B:B,0))</f>
        <v>7</v>
      </c>
      <c r="H6351" t="str">
        <f t="shared" si="99"/>
        <v>INSERT INTO "TeamRanks" (team_id,team_sport_id,team_rank) VALUES (105,37,7);</v>
      </c>
    </row>
    <row r="6352" spans="2:8" x14ac:dyDescent="0.25">
      <c r="B6352" t="s">
        <v>418</v>
      </c>
      <c r="C6352">
        <f>INDEX(NationalTeams!B:B,MATCH(B6352,NationalTeams!C:C,0))</f>
        <v>106</v>
      </c>
      <c r="D6352" t="s">
        <v>66</v>
      </c>
      <c r="E6352">
        <f>INDEX(TeamSports!B:B,MATCH(D6352,TeamSports!C:C,0))</f>
        <v>37</v>
      </c>
      <c r="F6352">
        <f>INDEX(RanksTable!S:S,MATCH(B6352,RanksTable!B:B,0))</f>
        <v>7</v>
      </c>
      <c r="H6352" t="str">
        <f t="shared" si="99"/>
        <v>INSERT INTO "TeamRanks" (team_id,team_sport_id,team_rank) VALUES (106,37,7);</v>
      </c>
    </row>
    <row r="6353" spans="2:8" x14ac:dyDescent="0.25">
      <c r="B6353" t="s">
        <v>417</v>
      </c>
      <c r="C6353">
        <f>INDEX(NationalTeams!B:B,MATCH(B6353,NationalTeams!C:C,0))</f>
        <v>107</v>
      </c>
      <c r="D6353" t="s">
        <v>66</v>
      </c>
      <c r="E6353">
        <f>INDEX(TeamSports!B:B,MATCH(D6353,TeamSports!C:C,0))</f>
        <v>37</v>
      </c>
      <c r="F6353">
        <f>INDEX(RanksTable!S:S,MATCH(B6353,RanksTable!B:B,0))</f>
        <v>7</v>
      </c>
      <c r="H6353" t="str">
        <f t="shared" si="99"/>
        <v>INSERT INTO "TeamRanks" (team_id,team_sport_id,team_rank) VALUES (107,37,7);</v>
      </c>
    </row>
    <row r="6354" spans="2:8" x14ac:dyDescent="0.25">
      <c r="B6354" t="s">
        <v>421</v>
      </c>
      <c r="C6354">
        <f>INDEX(NationalTeams!B:B,MATCH(B6354,NationalTeams!C:C,0))</f>
        <v>108</v>
      </c>
      <c r="D6354" t="s">
        <v>66</v>
      </c>
      <c r="E6354">
        <f>INDEX(TeamSports!B:B,MATCH(D6354,TeamSports!C:C,0))</f>
        <v>37</v>
      </c>
      <c r="F6354">
        <f>INDEX(RanksTable!S:S,MATCH(B6354,RanksTable!B:B,0))</f>
        <v>7</v>
      </c>
      <c r="H6354" t="str">
        <f t="shared" si="99"/>
        <v>INSERT INTO "TeamRanks" (team_id,team_sport_id,team_rank) VALUES (108,37,7);</v>
      </c>
    </row>
    <row r="6355" spans="2:8" x14ac:dyDescent="0.25">
      <c r="B6355" t="s">
        <v>530</v>
      </c>
      <c r="C6355">
        <f>INDEX(NationalTeams!B:B,MATCH(B6355,NationalTeams!C:C,0))</f>
        <v>109</v>
      </c>
      <c r="D6355" t="s">
        <v>66</v>
      </c>
      <c r="E6355">
        <f>INDEX(TeamSports!B:B,MATCH(D6355,TeamSports!C:C,0))</f>
        <v>37</v>
      </c>
      <c r="F6355">
        <f>INDEX(RanksTable!S:S,MATCH(B6355,RanksTable!B:B,0))</f>
        <v>3</v>
      </c>
      <c r="H6355" t="str">
        <f t="shared" si="99"/>
        <v>INSERT INTO "TeamRanks" (team_id,team_sport_id,team_rank) VALUES (109,37,3);</v>
      </c>
    </row>
    <row r="6356" spans="2:8" x14ac:dyDescent="0.25">
      <c r="B6356" t="s">
        <v>488</v>
      </c>
      <c r="C6356">
        <f>INDEX(NationalTeams!B:B,MATCH(B6356,NationalTeams!C:C,0))</f>
        <v>110</v>
      </c>
      <c r="D6356" t="s">
        <v>66</v>
      </c>
      <c r="E6356">
        <f>INDEX(TeamSports!B:B,MATCH(D6356,TeamSports!C:C,0))</f>
        <v>37</v>
      </c>
      <c r="F6356">
        <f>INDEX(RanksTable!S:S,MATCH(B6356,RanksTable!B:B,0))</f>
        <v>2</v>
      </c>
      <c r="H6356" t="str">
        <f t="shared" si="99"/>
        <v>INSERT INTO "TeamRanks" (team_id,team_sport_id,team_rank) VALUES (110,37,2);</v>
      </c>
    </row>
    <row r="6357" spans="2:8" x14ac:dyDescent="0.25">
      <c r="B6357" t="s">
        <v>352</v>
      </c>
      <c r="C6357">
        <f>INDEX(NationalTeams!B:B,MATCH(B6357,NationalTeams!C:C,0))</f>
        <v>111</v>
      </c>
      <c r="D6357" t="s">
        <v>66</v>
      </c>
      <c r="E6357">
        <f>INDEX(TeamSports!B:B,MATCH(D6357,TeamSports!C:C,0))</f>
        <v>37</v>
      </c>
      <c r="F6357">
        <f>INDEX(RanksTable!S:S,MATCH(B6357,RanksTable!B:B,0))</f>
        <v>6</v>
      </c>
      <c r="H6357" t="str">
        <f t="shared" si="99"/>
        <v>INSERT INTO "TeamRanks" (team_id,team_sport_id,team_rank) VALUES (111,37,6);</v>
      </c>
    </row>
    <row r="6358" spans="2:8" x14ac:dyDescent="0.25">
      <c r="B6358" t="s">
        <v>422</v>
      </c>
      <c r="C6358">
        <f>INDEX(NationalTeams!B:B,MATCH(B6358,NationalTeams!C:C,0))</f>
        <v>112</v>
      </c>
      <c r="D6358" t="s">
        <v>66</v>
      </c>
      <c r="E6358">
        <f>INDEX(TeamSports!B:B,MATCH(D6358,TeamSports!C:C,0))</f>
        <v>37</v>
      </c>
      <c r="F6358">
        <f>INDEX(RanksTable!S:S,MATCH(B6358,RanksTable!B:B,0))</f>
        <v>1</v>
      </c>
      <c r="H6358" t="str">
        <f t="shared" si="99"/>
        <v>INSERT INTO "TeamRanks" (team_id,team_sport_id,team_rank) VALUES (112,37,1);</v>
      </c>
    </row>
    <row r="6359" spans="2:8" x14ac:dyDescent="0.25">
      <c r="B6359" t="s">
        <v>451</v>
      </c>
      <c r="C6359">
        <f>INDEX(NationalTeams!B:B,MATCH(B6359,NationalTeams!C:C,0))</f>
        <v>113</v>
      </c>
      <c r="D6359" t="s">
        <v>66</v>
      </c>
      <c r="E6359">
        <f>INDEX(TeamSports!B:B,MATCH(D6359,TeamSports!C:C,0))</f>
        <v>37</v>
      </c>
      <c r="F6359">
        <f>INDEX(RanksTable!S:S,MATCH(B6359,RanksTable!B:B,0))</f>
        <v>7</v>
      </c>
      <c r="H6359" t="str">
        <f t="shared" si="99"/>
        <v>INSERT INTO "TeamRanks" (team_id,team_sport_id,team_rank) VALUES (113,37,7);</v>
      </c>
    </row>
    <row r="6360" spans="2:8" x14ac:dyDescent="0.25">
      <c r="B6360" t="s">
        <v>430</v>
      </c>
      <c r="C6360">
        <f>INDEX(NationalTeams!B:B,MATCH(B6360,NationalTeams!C:C,0))</f>
        <v>114</v>
      </c>
      <c r="D6360" t="s">
        <v>66</v>
      </c>
      <c r="E6360">
        <f>INDEX(TeamSports!B:B,MATCH(D6360,TeamSports!C:C,0))</f>
        <v>37</v>
      </c>
      <c r="F6360">
        <f>INDEX(RanksTable!S:S,MATCH(B6360,RanksTable!B:B,0))</f>
        <v>2</v>
      </c>
      <c r="H6360" t="str">
        <f t="shared" si="99"/>
        <v>INSERT INTO "TeamRanks" (team_id,team_sport_id,team_rank) VALUES (114,37,2);</v>
      </c>
    </row>
    <row r="6361" spans="2:8" x14ac:dyDescent="0.25">
      <c r="B6361" t="s">
        <v>381</v>
      </c>
      <c r="C6361">
        <f>INDEX(NationalTeams!B:B,MATCH(B6361,NationalTeams!C:C,0))</f>
        <v>115</v>
      </c>
      <c r="D6361" t="s">
        <v>66</v>
      </c>
      <c r="E6361">
        <f>INDEX(TeamSports!B:B,MATCH(D6361,TeamSports!C:C,0))</f>
        <v>37</v>
      </c>
      <c r="F6361">
        <f>INDEX(RanksTable!S:S,MATCH(B6361,RanksTable!B:B,0))</f>
        <v>4</v>
      </c>
      <c r="H6361" t="str">
        <f t="shared" si="99"/>
        <v>INSERT INTO "TeamRanks" (team_id,team_sport_id,team_rank) VALUES (115,37,4);</v>
      </c>
    </row>
    <row r="6362" spans="2:8" x14ac:dyDescent="0.25">
      <c r="B6362" t="s">
        <v>434</v>
      </c>
      <c r="C6362">
        <f>INDEX(NationalTeams!B:B,MATCH(B6362,NationalTeams!C:C,0))</f>
        <v>116</v>
      </c>
      <c r="D6362" t="s">
        <v>66</v>
      </c>
      <c r="E6362">
        <f>INDEX(TeamSports!B:B,MATCH(D6362,TeamSports!C:C,0))</f>
        <v>37</v>
      </c>
      <c r="F6362">
        <f>INDEX(RanksTable!S:S,MATCH(B6362,RanksTable!B:B,0))</f>
        <v>5</v>
      </c>
      <c r="H6362" t="str">
        <f t="shared" si="99"/>
        <v>INSERT INTO "TeamRanks" (team_id,team_sport_id,team_rank) VALUES (116,37,5);</v>
      </c>
    </row>
    <row r="6363" spans="2:8" x14ac:dyDescent="0.25">
      <c r="B6363" t="s">
        <v>475</v>
      </c>
      <c r="C6363">
        <f>INDEX(NationalTeams!B:B,MATCH(B6363,NationalTeams!C:C,0))</f>
        <v>117</v>
      </c>
      <c r="D6363" t="s">
        <v>66</v>
      </c>
      <c r="E6363">
        <f>INDEX(TeamSports!B:B,MATCH(D6363,TeamSports!C:C,0))</f>
        <v>37</v>
      </c>
      <c r="F6363">
        <f>INDEX(RanksTable!S:S,MATCH(B6363,RanksTable!B:B,0))</f>
        <v>7</v>
      </c>
      <c r="H6363" t="str">
        <f t="shared" si="99"/>
        <v>INSERT INTO "TeamRanks" (team_id,team_sport_id,team_rank) VALUES (117,37,7);</v>
      </c>
    </row>
    <row r="6364" spans="2:8" x14ac:dyDescent="0.25">
      <c r="B6364" t="s">
        <v>528</v>
      </c>
      <c r="C6364">
        <f>INDEX(NationalTeams!B:B,MATCH(B6364,NationalTeams!C:C,0))</f>
        <v>118</v>
      </c>
      <c r="D6364" t="s">
        <v>66</v>
      </c>
      <c r="E6364">
        <f>INDEX(TeamSports!B:B,MATCH(D6364,TeamSports!C:C,0))</f>
        <v>37</v>
      </c>
      <c r="F6364">
        <f>INDEX(RanksTable!S:S,MATCH(B6364,RanksTable!B:B,0))</f>
        <v>7</v>
      </c>
      <c r="H6364" t="str">
        <f t="shared" si="99"/>
        <v>INSERT INTO "TeamRanks" (team_id,team_sport_id,team_rank) VALUES (118,37,7);</v>
      </c>
    </row>
    <row r="6365" spans="2:8" x14ac:dyDescent="0.25">
      <c r="B6365" t="s">
        <v>436</v>
      </c>
      <c r="C6365">
        <f>INDEX(NationalTeams!B:B,MATCH(B6365,NationalTeams!C:C,0))</f>
        <v>119</v>
      </c>
      <c r="D6365" t="s">
        <v>66</v>
      </c>
      <c r="E6365">
        <f>INDEX(TeamSports!B:B,MATCH(D6365,TeamSports!C:C,0))</f>
        <v>37</v>
      </c>
      <c r="F6365">
        <f>INDEX(RanksTable!S:S,MATCH(B6365,RanksTable!B:B,0))</f>
        <v>6</v>
      </c>
      <c r="H6365" t="str">
        <f t="shared" si="99"/>
        <v>INSERT INTO "TeamRanks" (team_id,team_sport_id,team_rank) VALUES (119,37,6);</v>
      </c>
    </row>
    <row r="6366" spans="2:8" x14ac:dyDescent="0.25">
      <c r="B6366" t="s">
        <v>455</v>
      </c>
      <c r="C6366">
        <f>INDEX(NationalTeams!B:B,MATCH(B6366,NationalTeams!C:C,0))</f>
        <v>120</v>
      </c>
      <c r="D6366" t="s">
        <v>66</v>
      </c>
      <c r="E6366">
        <f>INDEX(TeamSports!B:B,MATCH(D6366,TeamSports!C:C,0))</f>
        <v>37</v>
      </c>
      <c r="F6366">
        <f>INDEX(RanksTable!S:S,MATCH(B6366,RanksTable!B:B,0))</f>
        <v>7</v>
      </c>
      <c r="H6366" t="str">
        <f t="shared" si="99"/>
        <v>INSERT INTO "TeamRanks" (team_id,team_sport_id,team_rank) VALUES (120,37,7);</v>
      </c>
    </row>
    <row r="6367" spans="2:8" x14ac:dyDescent="0.25">
      <c r="B6367" t="s">
        <v>345</v>
      </c>
      <c r="C6367">
        <f>INDEX(NationalTeams!B:B,MATCH(B6367,NationalTeams!C:C,0))</f>
        <v>121</v>
      </c>
      <c r="D6367" t="s">
        <v>66</v>
      </c>
      <c r="E6367">
        <f>INDEX(TeamSports!B:B,MATCH(D6367,TeamSports!C:C,0))</f>
        <v>37</v>
      </c>
      <c r="F6367">
        <f>INDEX(RanksTable!S:S,MATCH(B6367,RanksTable!B:B,0))</f>
        <v>7</v>
      </c>
      <c r="H6367" t="str">
        <f t="shared" si="99"/>
        <v>INSERT INTO "TeamRanks" (team_id,team_sport_id,team_rank) VALUES (121,37,7);</v>
      </c>
    </row>
    <row r="6368" spans="2:8" x14ac:dyDescent="0.25">
      <c r="B6368" t="s">
        <v>532</v>
      </c>
      <c r="C6368">
        <f>INDEX(NationalTeams!B:B,MATCH(B6368,NationalTeams!C:C,0))</f>
        <v>122</v>
      </c>
      <c r="D6368" t="s">
        <v>66</v>
      </c>
      <c r="E6368">
        <f>INDEX(TeamSports!B:B,MATCH(D6368,TeamSports!C:C,0))</f>
        <v>37</v>
      </c>
      <c r="F6368">
        <f>INDEX(RanksTable!S:S,MATCH(B6368,RanksTable!B:B,0))</f>
        <v>6</v>
      </c>
      <c r="H6368" t="str">
        <f t="shared" si="99"/>
        <v>INSERT INTO "TeamRanks" (team_id,team_sport_id,team_rank) VALUES (122,37,6);</v>
      </c>
    </row>
    <row r="6369" spans="2:8" x14ac:dyDescent="0.25">
      <c r="B6369" t="s">
        <v>468</v>
      </c>
      <c r="C6369">
        <f>INDEX(NationalTeams!B:B,MATCH(B6369,NationalTeams!C:C,0))</f>
        <v>123</v>
      </c>
      <c r="D6369" t="s">
        <v>66</v>
      </c>
      <c r="E6369">
        <f>INDEX(TeamSports!B:B,MATCH(D6369,TeamSports!C:C,0))</f>
        <v>37</v>
      </c>
      <c r="F6369">
        <f>INDEX(RanksTable!S:S,MATCH(B6369,RanksTable!B:B,0))</f>
        <v>6</v>
      </c>
      <c r="H6369" t="str">
        <f t="shared" si="99"/>
        <v>INSERT INTO "TeamRanks" (team_id,team_sport_id,team_rank) VALUES (123,37,6);</v>
      </c>
    </row>
    <row r="6370" spans="2:8" x14ac:dyDescent="0.25">
      <c r="B6370" t="s">
        <v>347</v>
      </c>
      <c r="C6370">
        <f>INDEX(NationalTeams!B:B,MATCH(B6370,NationalTeams!C:C,0))</f>
        <v>124</v>
      </c>
      <c r="D6370" t="s">
        <v>66</v>
      </c>
      <c r="E6370">
        <f>INDEX(TeamSports!B:B,MATCH(D6370,TeamSports!C:C,0))</f>
        <v>37</v>
      </c>
      <c r="F6370">
        <f>INDEX(RanksTable!S:S,MATCH(B6370,RanksTable!B:B,0))</f>
        <v>7</v>
      </c>
      <c r="H6370" t="str">
        <f t="shared" si="99"/>
        <v>INSERT INTO "TeamRanks" (team_id,team_sport_id,team_rank) VALUES (124,37,7);</v>
      </c>
    </row>
    <row r="6371" spans="2:8" x14ac:dyDescent="0.25">
      <c r="B6371" t="s">
        <v>390</v>
      </c>
      <c r="C6371">
        <f>INDEX(NationalTeams!B:B,MATCH(B6371,NationalTeams!C:C,0))</f>
        <v>125</v>
      </c>
      <c r="D6371" t="s">
        <v>66</v>
      </c>
      <c r="E6371">
        <f>INDEX(TeamSports!B:B,MATCH(D6371,TeamSports!C:C,0))</f>
        <v>37</v>
      </c>
      <c r="F6371">
        <f>INDEX(RanksTable!S:S,MATCH(B6371,RanksTable!B:B,0))</f>
        <v>7</v>
      </c>
      <c r="H6371" t="str">
        <f t="shared" si="99"/>
        <v>INSERT INTO "TeamRanks" (team_id,team_sport_id,team_rank) VALUES (125,37,7);</v>
      </c>
    </row>
    <row r="6372" spans="2:8" x14ac:dyDescent="0.25">
      <c r="B6372" t="s">
        <v>540</v>
      </c>
      <c r="C6372">
        <f>INDEX(NationalTeams!B:B,MATCH(B6372,NationalTeams!C:C,0))</f>
        <v>126</v>
      </c>
      <c r="D6372" t="s">
        <v>66</v>
      </c>
      <c r="E6372">
        <f>INDEX(TeamSports!B:B,MATCH(D6372,TeamSports!C:C,0))</f>
        <v>37</v>
      </c>
      <c r="F6372">
        <f>INDEX(RanksTable!S:S,MATCH(B6372,RanksTable!B:B,0))</f>
        <v>7</v>
      </c>
      <c r="H6372" t="str">
        <f t="shared" si="99"/>
        <v>INSERT INTO "TeamRanks" (team_id,team_sport_id,team_rank) VALUES (126,37,7);</v>
      </c>
    </row>
    <row r="6373" spans="2:8" x14ac:dyDescent="0.25">
      <c r="B6373" t="s">
        <v>527</v>
      </c>
      <c r="C6373">
        <f>INDEX(NationalTeams!B:B,MATCH(B6373,NationalTeams!C:C,0))</f>
        <v>127</v>
      </c>
      <c r="D6373" t="s">
        <v>66</v>
      </c>
      <c r="E6373">
        <f>INDEX(TeamSports!B:B,MATCH(D6373,TeamSports!C:C,0))</f>
        <v>37</v>
      </c>
      <c r="F6373">
        <f>INDEX(RanksTable!S:S,MATCH(B6373,RanksTable!B:B,0))</f>
        <v>6</v>
      </c>
      <c r="H6373" t="str">
        <f t="shared" si="99"/>
        <v>INSERT INTO "TeamRanks" (team_id,team_sport_id,team_rank) VALUES (127,37,6);</v>
      </c>
    </row>
    <row r="6374" spans="2:8" x14ac:dyDescent="0.25">
      <c r="B6374" t="s">
        <v>523</v>
      </c>
      <c r="C6374">
        <f>INDEX(NationalTeams!B:B,MATCH(B6374,NationalTeams!C:C,0))</f>
        <v>128</v>
      </c>
      <c r="D6374" t="s">
        <v>66</v>
      </c>
      <c r="E6374">
        <f>INDEX(TeamSports!B:B,MATCH(D6374,TeamSports!C:C,0))</f>
        <v>37</v>
      </c>
      <c r="F6374">
        <f>INDEX(RanksTable!S:S,MATCH(B6374,RanksTable!B:B,0))</f>
        <v>5</v>
      </c>
      <c r="H6374" t="str">
        <f t="shared" si="99"/>
        <v>INSERT INTO "TeamRanks" (team_id,team_sport_id,team_rank) VALUES (128,37,5);</v>
      </c>
    </row>
    <row r="6375" spans="2:8" x14ac:dyDescent="0.25">
      <c r="B6375" t="s">
        <v>484</v>
      </c>
      <c r="C6375">
        <f>INDEX(NationalTeams!B:B,MATCH(B6375,NationalTeams!C:C,0))</f>
        <v>129</v>
      </c>
      <c r="D6375" t="s">
        <v>66</v>
      </c>
      <c r="E6375">
        <f>INDEX(TeamSports!B:B,MATCH(D6375,TeamSports!C:C,0))</f>
        <v>37</v>
      </c>
      <c r="F6375">
        <f>INDEX(RanksTable!S:S,MATCH(B6375,RanksTable!B:B,0))</f>
        <v>7</v>
      </c>
      <c r="H6375" t="str">
        <f t="shared" si="99"/>
        <v>INSERT INTO "TeamRanks" (team_id,team_sport_id,team_rank) VALUES (129,37,7);</v>
      </c>
    </row>
    <row r="6376" spans="2:8" x14ac:dyDescent="0.25">
      <c r="B6376" t="s">
        <v>522</v>
      </c>
      <c r="C6376">
        <f>INDEX(NationalTeams!B:B,MATCH(B6376,NationalTeams!C:C,0))</f>
        <v>130</v>
      </c>
      <c r="D6376" t="s">
        <v>66</v>
      </c>
      <c r="E6376">
        <f>INDEX(TeamSports!B:B,MATCH(D6376,TeamSports!C:C,0))</f>
        <v>37</v>
      </c>
      <c r="F6376">
        <f>INDEX(RanksTable!S:S,MATCH(B6376,RanksTable!B:B,0))</f>
        <v>7</v>
      </c>
      <c r="H6376" t="str">
        <f t="shared" si="99"/>
        <v>INSERT INTO "TeamRanks" (team_id,team_sport_id,team_rank) VALUES (130,37,7);</v>
      </c>
    </row>
    <row r="6377" spans="2:8" x14ac:dyDescent="0.25">
      <c r="B6377" t="s">
        <v>386</v>
      </c>
      <c r="C6377">
        <f>INDEX(NationalTeams!B:B,MATCH(B6377,NationalTeams!C:C,0))</f>
        <v>131</v>
      </c>
      <c r="D6377" t="s">
        <v>66</v>
      </c>
      <c r="E6377">
        <f>INDEX(TeamSports!B:B,MATCH(D6377,TeamSports!C:C,0))</f>
        <v>37</v>
      </c>
      <c r="F6377">
        <f>INDEX(RanksTable!S:S,MATCH(B6377,RanksTable!B:B,0))</f>
        <v>7</v>
      </c>
      <c r="H6377" t="str">
        <f t="shared" si="99"/>
        <v>INSERT INTO "TeamRanks" (team_id,team_sport_id,team_rank) VALUES (131,37,7);</v>
      </c>
    </row>
    <row r="6378" spans="2:8" x14ac:dyDescent="0.25">
      <c r="B6378" t="s">
        <v>463</v>
      </c>
      <c r="C6378">
        <f>INDEX(NationalTeams!B:B,MATCH(B6378,NationalTeams!C:C,0))</f>
        <v>132</v>
      </c>
      <c r="D6378" t="s">
        <v>66</v>
      </c>
      <c r="E6378">
        <f>INDEX(TeamSports!B:B,MATCH(D6378,TeamSports!C:C,0))</f>
        <v>37</v>
      </c>
      <c r="F6378">
        <f>INDEX(RanksTable!S:S,MATCH(B6378,RanksTable!B:B,0))</f>
        <v>3</v>
      </c>
      <c r="H6378" t="str">
        <f t="shared" si="99"/>
        <v>INSERT INTO "TeamRanks" (team_id,team_sport_id,team_rank) VALUES (132,37,3);</v>
      </c>
    </row>
    <row r="6379" spans="2:8" x14ac:dyDescent="0.25">
      <c r="B6379" t="s">
        <v>339</v>
      </c>
      <c r="C6379">
        <f>INDEX(NationalTeams!B:B,MATCH(B6379,NationalTeams!C:C,0))</f>
        <v>133</v>
      </c>
      <c r="D6379" t="s">
        <v>66</v>
      </c>
      <c r="E6379">
        <f>INDEX(TeamSports!B:B,MATCH(D6379,TeamSports!C:C,0))</f>
        <v>37</v>
      </c>
      <c r="F6379">
        <f>INDEX(RanksTable!S:S,MATCH(B6379,RanksTable!B:B,0))</f>
        <v>7</v>
      </c>
      <c r="H6379" t="str">
        <f t="shared" si="99"/>
        <v>INSERT INTO "TeamRanks" (team_id,team_sport_id,team_rank) VALUES (133,37,7);</v>
      </c>
    </row>
    <row r="6380" spans="2:8" x14ac:dyDescent="0.25">
      <c r="B6380" t="s">
        <v>464</v>
      </c>
      <c r="C6380">
        <f>INDEX(NationalTeams!B:B,MATCH(B6380,NationalTeams!C:C,0))</f>
        <v>134</v>
      </c>
      <c r="D6380" t="s">
        <v>66</v>
      </c>
      <c r="E6380">
        <f>INDEX(TeamSports!B:B,MATCH(D6380,TeamSports!C:C,0))</f>
        <v>37</v>
      </c>
      <c r="F6380">
        <f>INDEX(RanksTable!S:S,MATCH(B6380,RanksTable!B:B,0))</f>
        <v>7</v>
      </c>
      <c r="H6380" t="str">
        <f t="shared" si="99"/>
        <v>INSERT INTO "TeamRanks" (team_id,team_sport_id,team_rank) VALUES (134,37,7);</v>
      </c>
    </row>
    <row r="6381" spans="2:8" x14ac:dyDescent="0.25">
      <c r="B6381" t="s">
        <v>379</v>
      </c>
      <c r="C6381">
        <f>INDEX(NationalTeams!B:B,MATCH(B6381,NationalTeams!C:C,0))</f>
        <v>135</v>
      </c>
      <c r="D6381" t="s">
        <v>66</v>
      </c>
      <c r="E6381">
        <f>INDEX(TeamSports!B:B,MATCH(D6381,TeamSports!C:C,0))</f>
        <v>37</v>
      </c>
      <c r="F6381">
        <f>INDEX(RanksTable!S:S,MATCH(B6381,RanksTable!B:B,0))</f>
        <v>7</v>
      </c>
      <c r="H6381" t="str">
        <f t="shared" si="99"/>
        <v>INSERT INTO "TeamRanks" (team_id,team_sport_id,team_rank) VALUES (135,37,7);</v>
      </c>
    </row>
    <row r="6382" spans="2:8" x14ac:dyDescent="0.25">
      <c r="B6382" t="s">
        <v>539</v>
      </c>
      <c r="C6382">
        <f>INDEX(NationalTeams!B:B,MATCH(B6382,NationalTeams!C:C,0))</f>
        <v>136</v>
      </c>
      <c r="D6382" t="s">
        <v>66</v>
      </c>
      <c r="E6382">
        <f>INDEX(TeamSports!B:B,MATCH(D6382,TeamSports!C:C,0))</f>
        <v>37</v>
      </c>
      <c r="F6382">
        <f>INDEX(RanksTable!S:S,MATCH(B6382,RanksTable!B:B,0))</f>
        <v>7</v>
      </c>
      <c r="H6382" t="str">
        <f t="shared" si="99"/>
        <v>INSERT INTO "TeamRanks" (team_id,team_sport_id,team_rank) VALUES (136,37,7);</v>
      </c>
    </row>
    <row r="6383" spans="2:8" x14ac:dyDescent="0.25">
      <c r="B6383" t="s">
        <v>342</v>
      </c>
      <c r="C6383">
        <f>INDEX(NationalTeams!B:B,MATCH(B6383,NationalTeams!C:C,0))</f>
        <v>137</v>
      </c>
      <c r="D6383" t="s">
        <v>66</v>
      </c>
      <c r="E6383">
        <f>INDEX(TeamSports!B:B,MATCH(D6383,TeamSports!C:C,0))</f>
        <v>37</v>
      </c>
      <c r="F6383">
        <f>INDEX(RanksTable!S:S,MATCH(B6383,RanksTable!B:B,0))</f>
        <v>7</v>
      </c>
      <c r="H6383" t="str">
        <f t="shared" si="99"/>
        <v>INSERT INTO "TeamRanks" (team_id,team_sport_id,team_rank) VALUES (137,37,7);</v>
      </c>
    </row>
    <row r="6384" spans="2:8" x14ac:dyDescent="0.25">
      <c r="B6384" t="s">
        <v>343</v>
      </c>
      <c r="C6384">
        <f>INDEX(NationalTeams!B:B,MATCH(B6384,NationalTeams!C:C,0))</f>
        <v>138</v>
      </c>
      <c r="D6384" t="s">
        <v>66</v>
      </c>
      <c r="E6384">
        <f>INDEX(TeamSports!B:B,MATCH(D6384,TeamSports!C:C,0))</f>
        <v>37</v>
      </c>
      <c r="F6384">
        <f>INDEX(RanksTable!S:S,MATCH(B6384,RanksTable!B:B,0))</f>
        <v>4</v>
      </c>
      <c r="H6384" t="str">
        <f t="shared" si="99"/>
        <v>INSERT INTO "TeamRanks" (team_id,team_sport_id,team_rank) VALUES (138,37,4);</v>
      </c>
    </row>
    <row r="6385" spans="2:8" x14ac:dyDescent="0.25">
      <c r="B6385" t="s">
        <v>360</v>
      </c>
      <c r="C6385">
        <f>INDEX(NationalTeams!B:B,MATCH(B6385,NationalTeams!C:C,0))</f>
        <v>139</v>
      </c>
      <c r="D6385" t="s">
        <v>66</v>
      </c>
      <c r="E6385">
        <f>INDEX(TeamSports!B:B,MATCH(D6385,TeamSports!C:C,0))</f>
        <v>37</v>
      </c>
      <c r="F6385">
        <f>INDEX(RanksTable!S:S,MATCH(B6385,RanksTable!B:B,0))</f>
        <v>7</v>
      </c>
      <c r="H6385" t="str">
        <f t="shared" si="99"/>
        <v>INSERT INTO "TeamRanks" (team_id,team_sport_id,team_rank) VALUES (139,37,7);</v>
      </c>
    </row>
    <row r="6386" spans="2:8" x14ac:dyDescent="0.25">
      <c r="B6386" t="s">
        <v>378</v>
      </c>
      <c r="C6386">
        <f>INDEX(NationalTeams!B:B,MATCH(B6386,NationalTeams!C:C,0))</f>
        <v>140</v>
      </c>
      <c r="D6386" t="s">
        <v>66</v>
      </c>
      <c r="E6386">
        <f>INDEX(TeamSports!B:B,MATCH(D6386,TeamSports!C:C,0))</f>
        <v>37</v>
      </c>
      <c r="F6386">
        <f>INDEX(RanksTable!S:S,MATCH(B6386,RanksTable!B:B,0))</f>
        <v>2</v>
      </c>
      <c r="H6386" t="str">
        <f t="shared" si="99"/>
        <v>INSERT INTO "TeamRanks" (team_id,team_sport_id,team_rank) VALUES (140,37,2);</v>
      </c>
    </row>
    <row r="6387" spans="2:8" x14ac:dyDescent="0.25">
      <c r="B6387" t="s">
        <v>456</v>
      </c>
      <c r="C6387">
        <f>INDEX(NationalTeams!B:B,MATCH(B6387,NationalTeams!C:C,0))</f>
        <v>141</v>
      </c>
      <c r="D6387" t="s">
        <v>66</v>
      </c>
      <c r="E6387">
        <f>INDEX(TeamSports!B:B,MATCH(D6387,TeamSports!C:C,0))</f>
        <v>37</v>
      </c>
      <c r="F6387">
        <f>INDEX(RanksTable!S:S,MATCH(B6387,RanksTable!B:B,0))</f>
        <v>7</v>
      </c>
      <c r="H6387" t="str">
        <f t="shared" si="99"/>
        <v>INSERT INTO "TeamRanks" (team_id,team_sport_id,team_rank) VALUES (141,37,7);</v>
      </c>
    </row>
    <row r="6388" spans="2:8" x14ac:dyDescent="0.25">
      <c r="B6388" t="s">
        <v>537</v>
      </c>
      <c r="C6388">
        <f>INDEX(NationalTeams!B:B,MATCH(B6388,NationalTeams!C:C,0))</f>
        <v>142</v>
      </c>
      <c r="D6388" t="s">
        <v>66</v>
      </c>
      <c r="E6388">
        <f>INDEX(TeamSports!B:B,MATCH(D6388,TeamSports!C:C,0))</f>
        <v>37</v>
      </c>
      <c r="F6388">
        <f>INDEX(RanksTable!S:S,MATCH(B6388,RanksTable!B:B,0))</f>
        <v>5</v>
      </c>
      <c r="H6388" t="str">
        <f t="shared" si="99"/>
        <v>INSERT INTO "TeamRanks" (team_id,team_sport_id,team_rank) VALUES (142,37,5);</v>
      </c>
    </row>
    <row r="6389" spans="2:8" x14ac:dyDescent="0.25">
      <c r="B6389" t="s">
        <v>533</v>
      </c>
      <c r="C6389">
        <f>INDEX(NationalTeams!B:B,MATCH(B6389,NationalTeams!C:C,0))</f>
        <v>143</v>
      </c>
      <c r="D6389" t="s">
        <v>66</v>
      </c>
      <c r="E6389">
        <f>INDEX(TeamSports!B:B,MATCH(D6389,TeamSports!C:C,0))</f>
        <v>37</v>
      </c>
      <c r="F6389">
        <f>INDEX(RanksTable!S:S,MATCH(B6389,RanksTable!B:B,0))</f>
        <v>7</v>
      </c>
      <c r="H6389" t="str">
        <f t="shared" si="99"/>
        <v>INSERT INTO "TeamRanks" (team_id,team_sport_id,team_rank) VALUES (143,37,7);</v>
      </c>
    </row>
    <row r="6390" spans="2:8" x14ac:dyDescent="0.25">
      <c r="B6390" t="s">
        <v>460</v>
      </c>
      <c r="C6390">
        <f>INDEX(NationalTeams!B:B,MATCH(B6390,NationalTeams!C:C,0))</f>
        <v>144</v>
      </c>
      <c r="D6390" t="s">
        <v>66</v>
      </c>
      <c r="E6390">
        <f>INDEX(TeamSports!B:B,MATCH(D6390,TeamSports!C:C,0))</f>
        <v>37</v>
      </c>
      <c r="F6390">
        <f>INDEX(RanksTable!S:S,MATCH(B6390,RanksTable!B:B,0))</f>
        <v>3</v>
      </c>
      <c r="H6390" t="str">
        <f t="shared" si="99"/>
        <v>INSERT INTO "TeamRanks" (team_id,team_sport_id,team_rank) VALUES (144,37,3);</v>
      </c>
    </row>
    <row r="6391" spans="2:8" x14ac:dyDescent="0.25">
      <c r="B6391" t="s">
        <v>521</v>
      </c>
      <c r="C6391">
        <f>INDEX(NationalTeams!B:B,MATCH(B6391,NationalTeams!C:C,0))</f>
        <v>145</v>
      </c>
      <c r="D6391" t="s">
        <v>66</v>
      </c>
      <c r="E6391">
        <f>INDEX(TeamSports!B:B,MATCH(D6391,TeamSports!C:C,0))</f>
        <v>37</v>
      </c>
      <c r="F6391">
        <f>INDEX(RanksTable!S:S,MATCH(B6391,RanksTable!B:B,0))</f>
        <v>7</v>
      </c>
      <c r="H6391" t="str">
        <f t="shared" si="99"/>
        <v>INSERT INTO "TeamRanks" (team_id,team_sport_id,team_rank) VALUES (145,37,7);</v>
      </c>
    </row>
    <row r="6392" spans="2:8" x14ac:dyDescent="0.25">
      <c r="B6392" t="s">
        <v>416</v>
      </c>
      <c r="C6392">
        <f>INDEX(NationalTeams!B:B,MATCH(B6392,NationalTeams!C:C,0))</f>
        <v>146</v>
      </c>
      <c r="D6392" t="s">
        <v>66</v>
      </c>
      <c r="E6392">
        <f>INDEX(TeamSports!B:B,MATCH(D6392,TeamSports!C:C,0))</f>
        <v>37</v>
      </c>
      <c r="F6392">
        <f>INDEX(RanksTable!S:S,MATCH(B6392,RanksTable!B:B,0))</f>
        <v>7</v>
      </c>
      <c r="H6392" t="str">
        <f t="shared" si="99"/>
        <v>INSERT INTO "TeamRanks" (team_id,team_sport_id,team_rank) VALUES (146,37,7);</v>
      </c>
    </row>
    <row r="6393" spans="2:8" x14ac:dyDescent="0.25">
      <c r="B6393" t="s">
        <v>393</v>
      </c>
      <c r="C6393">
        <f>INDEX(NationalTeams!B:B,MATCH(B6393,NationalTeams!C:C,0))</f>
        <v>147</v>
      </c>
      <c r="D6393" t="s">
        <v>66</v>
      </c>
      <c r="E6393">
        <f>INDEX(TeamSports!B:B,MATCH(D6393,TeamSports!C:C,0))</f>
        <v>37</v>
      </c>
      <c r="F6393">
        <f>INDEX(RanksTable!S:S,MATCH(B6393,RanksTable!B:B,0))</f>
        <v>7</v>
      </c>
      <c r="H6393" t="str">
        <f t="shared" si="99"/>
        <v>INSERT INTO "TeamRanks" (team_id,team_sport_id,team_rank) VALUES (147,37,7);</v>
      </c>
    </row>
    <row r="6394" spans="2:8" x14ac:dyDescent="0.25">
      <c r="B6394" t="s">
        <v>372</v>
      </c>
      <c r="C6394">
        <f>INDEX(NationalTeams!B:B,MATCH(B6394,NationalTeams!C:C,0))</f>
        <v>148</v>
      </c>
      <c r="D6394" t="s">
        <v>66</v>
      </c>
      <c r="E6394">
        <f>INDEX(TeamSports!B:B,MATCH(D6394,TeamSports!C:C,0))</f>
        <v>37</v>
      </c>
      <c r="F6394">
        <f>INDEX(RanksTable!S:S,MATCH(B6394,RanksTable!B:B,0))</f>
        <v>7</v>
      </c>
      <c r="H6394" t="str">
        <f t="shared" si="99"/>
        <v>INSERT INTO "TeamRanks" (team_id,team_sport_id,team_rank) VALUES (148,37,7);</v>
      </c>
    </row>
    <row r="6395" spans="2:8" x14ac:dyDescent="0.25">
      <c r="B6395" t="s">
        <v>480</v>
      </c>
      <c r="C6395">
        <f>INDEX(NationalTeams!B:B,MATCH(B6395,NationalTeams!C:C,0))</f>
        <v>149</v>
      </c>
      <c r="D6395" t="s">
        <v>66</v>
      </c>
      <c r="E6395">
        <f>INDEX(TeamSports!B:B,MATCH(D6395,TeamSports!C:C,0))</f>
        <v>37</v>
      </c>
      <c r="F6395">
        <f>INDEX(RanksTable!S:S,MATCH(B6395,RanksTable!B:B,0))</f>
        <v>7</v>
      </c>
      <c r="H6395" t="str">
        <f t="shared" si="99"/>
        <v>INSERT INTO "TeamRanks" (team_id,team_sport_id,team_rank) VALUES (149,37,7);</v>
      </c>
    </row>
    <row r="6396" spans="2:8" x14ac:dyDescent="0.25">
      <c r="B6396" t="s">
        <v>446</v>
      </c>
      <c r="C6396">
        <f>INDEX(NationalTeams!B:B,MATCH(B6396,NationalTeams!C:C,0))</f>
        <v>150</v>
      </c>
      <c r="D6396" t="s">
        <v>66</v>
      </c>
      <c r="E6396">
        <f>INDEX(TeamSports!B:B,MATCH(D6396,TeamSports!C:C,0))</f>
        <v>37</v>
      </c>
      <c r="F6396">
        <f>INDEX(RanksTable!S:S,MATCH(B6396,RanksTable!B:B,0))</f>
        <v>7</v>
      </c>
      <c r="H6396" t="str">
        <f t="shared" si="99"/>
        <v>INSERT INTO "TeamRanks" (team_id,team_sport_id,team_rank) VALUES (150,37,7);</v>
      </c>
    </row>
    <row r="6397" spans="2:8" x14ac:dyDescent="0.25">
      <c r="B6397" t="s">
        <v>356</v>
      </c>
      <c r="C6397">
        <f>INDEX(NationalTeams!B:B,MATCH(B6397,NationalTeams!C:C,0))</f>
        <v>151</v>
      </c>
      <c r="D6397" t="s">
        <v>66</v>
      </c>
      <c r="E6397">
        <f>INDEX(TeamSports!B:B,MATCH(D6397,TeamSports!C:C,0))</f>
        <v>37</v>
      </c>
      <c r="F6397">
        <f>INDEX(RanksTable!S:S,MATCH(B6397,RanksTable!B:B,0))</f>
        <v>7</v>
      </c>
      <c r="H6397" t="str">
        <f t="shared" si="99"/>
        <v>INSERT INTO "TeamRanks" (team_id,team_sport_id,team_rank) VALUES (151,37,7);</v>
      </c>
    </row>
    <row r="6398" spans="2:8" x14ac:dyDescent="0.25">
      <c r="B6398" t="s">
        <v>387</v>
      </c>
      <c r="C6398">
        <f>INDEX(NationalTeams!B:B,MATCH(B6398,NationalTeams!C:C,0))</f>
        <v>152</v>
      </c>
      <c r="D6398" t="s">
        <v>66</v>
      </c>
      <c r="E6398">
        <f>INDEX(TeamSports!B:B,MATCH(D6398,TeamSports!C:C,0))</f>
        <v>37</v>
      </c>
      <c r="F6398">
        <f>INDEX(RanksTable!S:S,MATCH(B6398,RanksTable!B:B,0))</f>
        <v>7</v>
      </c>
      <c r="H6398" t="str">
        <f t="shared" si="99"/>
        <v>INSERT INTO "TeamRanks" (team_id,team_sport_id,team_rank) VALUES (152,37,7);</v>
      </c>
    </row>
    <row r="6399" spans="2:8" x14ac:dyDescent="0.25">
      <c r="B6399" t="s">
        <v>361</v>
      </c>
      <c r="C6399">
        <f>INDEX(NationalTeams!B:B,MATCH(B6399,NationalTeams!C:C,0))</f>
        <v>153</v>
      </c>
      <c r="D6399" t="s">
        <v>66</v>
      </c>
      <c r="E6399">
        <f>INDEX(TeamSports!B:B,MATCH(D6399,TeamSports!C:C,0))</f>
        <v>37</v>
      </c>
      <c r="F6399">
        <f>INDEX(RanksTable!S:S,MATCH(B6399,RanksTable!B:B,0))</f>
        <v>7</v>
      </c>
      <c r="H6399" t="str">
        <f t="shared" si="99"/>
        <v>INSERT INTO "TeamRanks" (team_id,team_sport_id,team_rank) VALUES (153,37,7);</v>
      </c>
    </row>
    <row r="6400" spans="2:8" x14ac:dyDescent="0.25">
      <c r="B6400" t="s">
        <v>492</v>
      </c>
      <c r="C6400">
        <f>INDEX(NationalTeams!B:B,MATCH(B6400,NationalTeams!C:C,0))</f>
        <v>154</v>
      </c>
      <c r="D6400" t="s">
        <v>66</v>
      </c>
      <c r="E6400">
        <f>INDEX(TeamSports!B:B,MATCH(D6400,TeamSports!C:C,0))</f>
        <v>37</v>
      </c>
      <c r="F6400">
        <f>INDEX(RanksTable!S:S,MATCH(B6400,RanksTable!B:B,0))</f>
        <v>7</v>
      </c>
      <c r="H6400" t="str">
        <f t="shared" si="99"/>
        <v>INSERT INTO "TeamRanks" (team_id,team_sport_id,team_rank) VALUES (154,37,7);</v>
      </c>
    </row>
    <row r="6401" spans="2:8" x14ac:dyDescent="0.25">
      <c r="B6401" t="s">
        <v>485</v>
      </c>
      <c r="C6401">
        <f>INDEX(NationalTeams!B:B,MATCH(B6401,NationalTeams!C:C,0))</f>
        <v>155</v>
      </c>
      <c r="D6401" t="s">
        <v>66</v>
      </c>
      <c r="E6401">
        <f>INDEX(TeamSports!B:B,MATCH(D6401,TeamSports!C:C,0))</f>
        <v>37</v>
      </c>
      <c r="F6401">
        <f>INDEX(RanksTable!S:S,MATCH(B6401,RanksTable!B:B,0))</f>
        <v>7</v>
      </c>
      <c r="H6401" t="str">
        <f t="shared" si="99"/>
        <v>INSERT INTO "TeamRanks" (team_id,team_sport_id,team_rank) VALUES (155,37,7);</v>
      </c>
    </row>
    <row r="6402" spans="2:8" x14ac:dyDescent="0.25">
      <c r="B6402" t="s">
        <v>423</v>
      </c>
      <c r="C6402">
        <f>INDEX(NationalTeams!B:B,MATCH(B6402,NationalTeams!C:C,0))</f>
        <v>156</v>
      </c>
      <c r="D6402" t="s">
        <v>66</v>
      </c>
      <c r="E6402">
        <f>INDEX(TeamSports!B:B,MATCH(D6402,TeamSports!C:C,0))</f>
        <v>37</v>
      </c>
      <c r="F6402">
        <f>INDEX(RanksTable!S:S,MATCH(B6402,RanksTable!B:B,0))</f>
        <v>7</v>
      </c>
      <c r="H6402" t="str">
        <f t="shared" si="99"/>
        <v>INSERT INTO "TeamRanks" (team_id,team_sport_id,team_rank) VALUES (156,37,7);</v>
      </c>
    </row>
    <row r="6403" spans="2:8" x14ac:dyDescent="0.25">
      <c r="B6403" t="s">
        <v>457</v>
      </c>
      <c r="C6403">
        <f>INDEX(NationalTeams!B:B,MATCH(B6403,NationalTeams!C:C,0))</f>
        <v>157</v>
      </c>
      <c r="D6403" t="s">
        <v>66</v>
      </c>
      <c r="E6403">
        <f>INDEX(TeamSports!B:B,MATCH(D6403,TeamSports!C:C,0))</f>
        <v>37</v>
      </c>
      <c r="F6403">
        <f>INDEX(RanksTable!S:S,MATCH(B6403,RanksTable!B:B,0))</f>
        <v>7</v>
      </c>
      <c r="H6403" t="str">
        <f t="shared" si="99"/>
        <v>INSERT INTO "TeamRanks" (team_id,team_sport_id,team_rank) VALUES (157,37,7);</v>
      </c>
    </row>
    <row r="6404" spans="2:8" x14ac:dyDescent="0.25">
      <c r="B6404" t="s">
        <v>491</v>
      </c>
      <c r="C6404">
        <f>INDEX(NationalTeams!B:B,MATCH(B6404,NationalTeams!C:C,0))</f>
        <v>158</v>
      </c>
      <c r="D6404" t="s">
        <v>66</v>
      </c>
      <c r="E6404">
        <f>INDEX(TeamSports!B:B,MATCH(D6404,TeamSports!C:C,0))</f>
        <v>37</v>
      </c>
      <c r="F6404">
        <f>INDEX(RanksTable!S:S,MATCH(B6404,RanksTable!B:B,0))</f>
        <v>2</v>
      </c>
      <c r="H6404" t="str">
        <f t="shared" ref="H6404:H6467" si="100">_xlfn.CONCAT($H$1,$L$1,$C$1,$L$1," ",$J$1,$C$2,$N$1,$E$2,$N$1,$F$2,$K$1,$I$1,$J$1,C6404,$N$1,E6404,$N$1,F6404,$K$1,$O$1)</f>
        <v>INSERT INTO "TeamRanks" (team_id,team_sport_id,team_rank) VALUES (158,37,2);</v>
      </c>
    </row>
    <row r="6405" spans="2:8" x14ac:dyDescent="0.25">
      <c r="B6405" t="s">
        <v>474</v>
      </c>
      <c r="C6405">
        <f>INDEX(NationalTeams!B:B,MATCH(B6405,NationalTeams!C:C,0))</f>
        <v>159</v>
      </c>
      <c r="D6405" t="s">
        <v>66</v>
      </c>
      <c r="E6405">
        <f>INDEX(TeamSports!B:B,MATCH(D6405,TeamSports!C:C,0))</f>
        <v>37</v>
      </c>
      <c r="F6405">
        <f>INDEX(RanksTable!S:S,MATCH(B6405,RanksTable!B:B,0))</f>
        <v>5</v>
      </c>
      <c r="H6405" t="str">
        <f t="shared" si="100"/>
        <v>INSERT INTO "TeamRanks" (team_id,team_sport_id,team_rank) VALUES (159,37,5);</v>
      </c>
    </row>
    <row r="6406" spans="2:8" x14ac:dyDescent="0.25">
      <c r="B6406" t="s">
        <v>479</v>
      </c>
      <c r="C6406">
        <f>INDEX(NationalTeams!B:B,MATCH(B6406,NationalTeams!C:C,0))</f>
        <v>160</v>
      </c>
      <c r="D6406" t="s">
        <v>66</v>
      </c>
      <c r="E6406">
        <f>INDEX(TeamSports!B:B,MATCH(D6406,TeamSports!C:C,0))</f>
        <v>37</v>
      </c>
      <c r="F6406">
        <f>INDEX(RanksTable!S:S,MATCH(B6406,RanksTable!B:B,0))</f>
        <v>7</v>
      </c>
      <c r="H6406" t="str">
        <f t="shared" si="100"/>
        <v>INSERT INTO "TeamRanks" (team_id,team_sport_id,team_rank) VALUES (160,37,7);</v>
      </c>
    </row>
    <row r="6407" spans="2:8" x14ac:dyDescent="0.25">
      <c r="B6407" t="s">
        <v>449</v>
      </c>
      <c r="C6407">
        <f>INDEX(NationalTeams!B:B,MATCH(B6407,NationalTeams!C:C,0))</f>
        <v>161</v>
      </c>
      <c r="D6407" t="s">
        <v>66</v>
      </c>
      <c r="E6407">
        <f>INDEX(TeamSports!B:B,MATCH(D6407,TeamSports!C:C,0))</f>
        <v>37</v>
      </c>
      <c r="F6407">
        <f>INDEX(RanksTable!S:S,MATCH(B6407,RanksTable!B:B,0))</f>
        <v>7</v>
      </c>
      <c r="H6407" t="str">
        <f t="shared" si="100"/>
        <v>INSERT INTO "TeamRanks" (team_id,team_sport_id,team_rank) VALUES (161,37,7);</v>
      </c>
    </row>
    <row r="6408" spans="2:8" x14ac:dyDescent="0.25">
      <c r="B6408" t="s">
        <v>398</v>
      </c>
      <c r="C6408">
        <f>INDEX(NationalTeams!B:B,MATCH(B6408,NationalTeams!C:C,0))</f>
        <v>162</v>
      </c>
      <c r="D6408" t="s">
        <v>66</v>
      </c>
      <c r="E6408">
        <f>INDEX(TeamSports!B:B,MATCH(D6408,TeamSports!C:C,0))</f>
        <v>37</v>
      </c>
      <c r="F6408">
        <f>INDEX(RanksTable!S:S,MATCH(B6408,RanksTable!B:B,0))</f>
        <v>5</v>
      </c>
      <c r="H6408" t="str">
        <f t="shared" si="100"/>
        <v>INSERT INTO "TeamRanks" (team_id,team_sport_id,team_rank) VALUES (162,37,5);</v>
      </c>
    </row>
    <row r="6409" spans="2:8" x14ac:dyDescent="0.25">
      <c r="B6409" t="s">
        <v>441</v>
      </c>
      <c r="C6409">
        <f>INDEX(NationalTeams!B:B,MATCH(B6409,NationalTeams!C:C,0))</f>
        <v>163</v>
      </c>
      <c r="D6409" t="s">
        <v>66</v>
      </c>
      <c r="E6409">
        <f>INDEX(TeamSports!B:B,MATCH(D6409,TeamSports!C:C,0))</f>
        <v>37</v>
      </c>
      <c r="F6409">
        <f>INDEX(RanksTable!S:S,MATCH(B6409,RanksTable!B:B,0))</f>
        <v>7</v>
      </c>
      <c r="H6409" t="str">
        <f t="shared" si="100"/>
        <v>INSERT INTO "TeamRanks" (team_id,team_sport_id,team_rank) VALUES (163,37,7);</v>
      </c>
    </row>
    <row r="6410" spans="2:8" x14ac:dyDescent="0.25">
      <c r="B6410" t="s">
        <v>348</v>
      </c>
      <c r="C6410">
        <f>INDEX(NationalTeams!B:B,MATCH(B6410,NationalTeams!C:C,0))</f>
        <v>164</v>
      </c>
      <c r="D6410" t="s">
        <v>66</v>
      </c>
      <c r="E6410">
        <f>INDEX(TeamSports!B:B,MATCH(D6410,TeamSports!C:C,0))</f>
        <v>37</v>
      </c>
      <c r="F6410">
        <f>INDEX(RanksTable!S:S,MATCH(B6410,RanksTable!B:B,0))</f>
        <v>7</v>
      </c>
      <c r="H6410" t="str">
        <f t="shared" si="100"/>
        <v>INSERT INTO "TeamRanks" (team_id,team_sport_id,team_rank) VALUES (164,37,7);</v>
      </c>
    </row>
    <row r="6411" spans="2:8" x14ac:dyDescent="0.25">
      <c r="B6411" t="s">
        <v>350</v>
      </c>
      <c r="C6411">
        <f>INDEX(NationalTeams!B:B,MATCH(B6411,NationalTeams!C:C,0))</f>
        <v>165</v>
      </c>
      <c r="D6411" t="s">
        <v>66</v>
      </c>
      <c r="E6411">
        <f>INDEX(TeamSports!B:B,MATCH(D6411,TeamSports!C:C,0))</f>
        <v>37</v>
      </c>
      <c r="F6411">
        <f>INDEX(RanksTable!S:S,MATCH(B6411,RanksTable!B:B,0))</f>
        <v>6</v>
      </c>
      <c r="H6411" t="str">
        <f t="shared" si="100"/>
        <v>INSERT INTO "TeamRanks" (team_id,team_sport_id,team_rank) VALUES (165,37,6);</v>
      </c>
    </row>
    <row r="6412" spans="2:8" x14ac:dyDescent="0.25">
      <c r="B6412" t="s">
        <v>494</v>
      </c>
      <c r="C6412">
        <f>INDEX(NationalTeams!B:B,MATCH(B6412,NationalTeams!C:C,0))</f>
        <v>166</v>
      </c>
      <c r="D6412" t="s">
        <v>66</v>
      </c>
      <c r="E6412">
        <f>INDEX(TeamSports!B:B,MATCH(D6412,TeamSports!C:C,0))</f>
        <v>37</v>
      </c>
      <c r="F6412">
        <f>INDEX(RanksTable!S:S,MATCH(B6412,RanksTable!B:B,0))</f>
        <v>3</v>
      </c>
      <c r="H6412" t="str">
        <f t="shared" si="100"/>
        <v>INSERT INTO "TeamRanks" (team_id,team_sport_id,team_rank) VALUES (166,37,3);</v>
      </c>
    </row>
    <row r="6413" spans="2:8" x14ac:dyDescent="0.25">
      <c r="B6413" t="s">
        <v>504</v>
      </c>
      <c r="C6413">
        <f>INDEX(NationalTeams!B:B,MATCH(B6413,NationalTeams!C:C,0))</f>
        <v>167</v>
      </c>
      <c r="D6413" t="s">
        <v>66</v>
      </c>
      <c r="E6413">
        <f>INDEX(TeamSports!B:B,MATCH(D6413,TeamSports!C:C,0))</f>
        <v>37</v>
      </c>
      <c r="F6413">
        <f>INDEX(RanksTable!S:S,MATCH(B6413,RanksTable!B:B,0))</f>
        <v>7</v>
      </c>
      <c r="H6413" t="str">
        <f t="shared" si="100"/>
        <v>INSERT INTO "TeamRanks" (team_id,team_sport_id,team_rank) VALUES (167,37,7);</v>
      </c>
    </row>
    <row r="6414" spans="2:8" x14ac:dyDescent="0.25">
      <c r="B6414" t="s">
        <v>401</v>
      </c>
      <c r="C6414">
        <f>INDEX(NationalTeams!B:B,MATCH(B6414,NationalTeams!C:C,0))</f>
        <v>168</v>
      </c>
      <c r="D6414" t="s">
        <v>66</v>
      </c>
      <c r="E6414">
        <f>INDEX(TeamSports!B:B,MATCH(D6414,TeamSports!C:C,0))</f>
        <v>37</v>
      </c>
      <c r="F6414">
        <f>INDEX(RanksTable!S:S,MATCH(B6414,RanksTable!B:B,0))</f>
        <v>4</v>
      </c>
      <c r="H6414" t="str">
        <f t="shared" si="100"/>
        <v>INSERT INTO "TeamRanks" (team_id,team_sport_id,team_rank) VALUES (168,37,4);</v>
      </c>
    </row>
    <row r="6415" spans="2:8" x14ac:dyDescent="0.25">
      <c r="B6415" t="s">
        <v>432</v>
      </c>
      <c r="C6415">
        <f>INDEX(NationalTeams!B:B,MATCH(B6415,NationalTeams!C:C,0))</f>
        <v>169</v>
      </c>
      <c r="D6415" t="s">
        <v>66</v>
      </c>
      <c r="E6415">
        <f>INDEX(TeamSports!B:B,MATCH(D6415,TeamSports!C:C,0))</f>
        <v>37</v>
      </c>
      <c r="F6415">
        <f>INDEX(RanksTable!S:S,MATCH(B6415,RanksTable!B:B,0))</f>
        <v>7</v>
      </c>
      <c r="H6415" t="str">
        <f t="shared" si="100"/>
        <v>INSERT INTO "TeamRanks" (team_id,team_sport_id,team_rank) VALUES (169,37,7);</v>
      </c>
    </row>
    <row r="6416" spans="2:8" x14ac:dyDescent="0.25">
      <c r="B6416" t="s">
        <v>336</v>
      </c>
      <c r="C6416">
        <f>INDEX(NationalTeams!B:B,MATCH(B6416,NationalTeams!C:C,0))</f>
        <v>170</v>
      </c>
      <c r="D6416" t="s">
        <v>66</v>
      </c>
      <c r="E6416">
        <f>INDEX(TeamSports!B:B,MATCH(D6416,TeamSports!C:C,0))</f>
        <v>37</v>
      </c>
      <c r="F6416">
        <f>INDEX(RanksTable!S:S,MATCH(B6416,RanksTable!B:B,0))</f>
        <v>7</v>
      </c>
      <c r="H6416" t="str">
        <f t="shared" si="100"/>
        <v>INSERT INTO "TeamRanks" (team_id,team_sport_id,team_rank) VALUES (170,37,7);</v>
      </c>
    </row>
    <row r="6417" spans="2:8" x14ac:dyDescent="0.25">
      <c r="B6417" t="s">
        <v>497</v>
      </c>
      <c r="C6417">
        <f>INDEX(NationalTeams!B:B,MATCH(B6417,NationalTeams!C:C,0))</f>
        <v>171</v>
      </c>
      <c r="D6417" t="s">
        <v>66</v>
      </c>
      <c r="E6417">
        <f>INDEX(TeamSports!B:B,MATCH(D6417,TeamSports!C:C,0))</f>
        <v>37</v>
      </c>
      <c r="F6417">
        <f>INDEX(RanksTable!S:S,MATCH(B6417,RanksTable!B:B,0))</f>
        <v>4</v>
      </c>
      <c r="H6417" t="str">
        <f t="shared" si="100"/>
        <v>INSERT INTO "TeamRanks" (team_id,team_sport_id,team_rank) VALUES (171,37,4);</v>
      </c>
    </row>
    <row r="6418" spans="2:8" x14ac:dyDescent="0.25">
      <c r="B6418" t="s">
        <v>380</v>
      </c>
      <c r="C6418">
        <f>INDEX(NationalTeams!B:B,MATCH(B6418,NationalTeams!C:C,0))</f>
        <v>172</v>
      </c>
      <c r="D6418" t="s">
        <v>66</v>
      </c>
      <c r="E6418">
        <f>INDEX(TeamSports!B:B,MATCH(D6418,TeamSports!C:C,0))</f>
        <v>37</v>
      </c>
      <c r="F6418">
        <f>INDEX(RanksTable!S:S,MATCH(B6418,RanksTable!B:B,0))</f>
        <v>7</v>
      </c>
      <c r="H6418" t="str">
        <f t="shared" si="100"/>
        <v>INSERT INTO "TeamRanks" (team_id,team_sport_id,team_rank) VALUES (172,37,7);</v>
      </c>
    </row>
    <row r="6419" spans="2:8" x14ac:dyDescent="0.25">
      <c r="B6419" t="s">
        <v>402</v>
      </c>
      <c r="C6419">
        <f>INDEX(NationalTeams!B:B,MATCH(B6419,NationalTeams!C:C,0))</f>
        <v>173</v>
      </c>
      <c r="D6419" t="s">
        <v>66</v>
      </c>
      <c r="E6419">
        <f>INDEX(TeamSports!B:B,MATCH(D6419,TeamSports!C:C,0))</f>
        <v>37</v>
      </c>
      <c r="F6419">
        <f>INDEX(RanksTable!S:S,MATCH(B6419,RanksTable!B:B,0))</f>
        <v>6</v>
      </c>
      <c r="H6419" t="str">
        <f t="shared" si="100"/>
        <v>INSERT INTO "TeamRanks" (team_id,team_sport_id,team_rank) VALUES (173,37,6);</v>
      </c>
    </row>
    <row r="6420" spans="2:8" x14ac:dyDescent="0.25">
      <c r="B6420" t="s">
        <v>370</v>
      </c>
      <c r="C6420">
        <f>INDEX(NationalTeams!B:B,MATCH(B6420,NationalTeams!C:C,0))</f>
        <v>174</v>
      </c>
      <c r="D6420" t="s">
        <v>66</v>
      </c>
      <c r="E6420">
        <f>INDEX(TeamSports!B:B,MATCH(D6420,TeamSports!C:C,0))</f>
        <v>37</v>
      </c>
      <c r="F6420">
        <f>INDEX(RanksTable!S:S,MATCH(B6420,RanksTable!B:B,0))</f>
        <v>7</v>
      </c>
      <c r="H6420" t="str">
        <f t="shared" si="100"/>
        <v>INSERT INTO "TeamRanks" (team_id,team_sport_id,team_rank) VALUES (174,37,7);</v>
      </c>
    </row>
    <row r="6421" spans="2:8" x14ac:dyDescent="0.25">
      <c r="B6421" t="s">
        <v>506</v>
      </c>
      <c r="C6421">
        <f>INDEX(NationalTeams!B:B,MATCH(B6421,NationalTeams!C:C,0))</f>
        <v>175</v>
      </c>
      <c r="D6421" t="s">
        <v>66</v>
      </c>
      <c r="E6421">
        <f>INDEX(TeamSports!B:B,MATCH(D6421,TeamSports!C:C,0))</f>
        <v>37</v>
      </c>
      <c r="F6421">
        <f>INDEX(RanksTable!S:S,MATCH(B6421,RanksTable!B:B,0))</f>
        <v>6</v>
      </c>
      <c r="H6421" t="str">
        <f t="shared" si="100"/>
        <v>INSERT INTO "TeamRanks" (team_id,team_sport_id,team_rank) VALUES (175,37,6);</v>
      </c>
    </row>
    <row r="6422" spans="2:8" x14ac:dyDescent="0.25">
      <c r="B6422" t="s">
        <v>500</v>
      </c>
      <c r="C6422">
        <f>INDEX(NationalTeams!B:B,MATCH(B6422,NationalTeams!C:C,0))</f>
        <v>176</v>
      </c>
      <c r="D6422" t="s">
        <v>66</v>
      </c>
      <c r="E6422">
        <f>INDEX(TeamSports!B:B,MATCH(D6422,TeamSports!C:C,0))</f>
        <v>37</v>
      </c>
      <c r="F6422">
        <f>INDEX(RanksTable!S:S,MATCH(B6422,RanksTable!B:B,0))</f>
        <v>7</v>
      </c>
      <c r="H6422" t="str">
        <f t="shared" si="100"/>
        <v>INSERT INTO "TeamRanks" (team_id,team_sport_id,team_rank) VALUES (176,37,7);</v>
      </c>
    </row>
    <row r="6423" spans="2:8" x14ac:dyDescent="0.25">
      <c r="B6423" t="s">
        <v>473</v>
      </c>
      <c r="C6423">
        <f>INDEX(NationalTeams!B:B,MATCH(B6423,NationalTeams!C:C,0))</f>
        <v>177</v>
      </c>
      <c r="D6423" t="s">
        <v>66</v>
      </c>
      <c r="E6423">
        <f>INDEX(TeamSports!B:B,MATCH(D6423,TeamSports!C:C,0))</f>
        <v>37</v>
      </c>
      <c r="F6423">
        <f>INDEX(RanksTable!S:S,MATCH(B6423,RanksTable!B:B,0))</f>
        <v>7</v>
      </c>
      <c r="H6423" t="str">
        <f t="shared" si="100"/>
        <v>INSERT INTO "TeamRanks" (team_id,team_sport_id,team_rank) VALUES (177,37,7);</v>
      </c>
    </row>
    <row r="6424" spans="2:8" x14ac:dyDescent="0.25">
      <c r="B6424" t="s">
        <v>482</v>
      </c>
      <c r="C6424">
        <f>INDEX(NationalTeams!B:B,MATCH(B6424,NationalTeams!C:C,0))</f>
        <v>178</v>
      </c>
      <c r="D6424" t="s">
        <v>66</v>
      </c>
      <c r="E6424">
        <f>INDEX(TeamSports!B:B,MATCH(D6424,TeamSports!C:C,0))</f>
        <v>37</v>
      </c>
      <c r="F6424">
        <f>INDEX(RanksTable!S:S,MATCH(B6424,RanksTable!B:B,0))</f>
        <v>7</v>
      </c>
      <c r="H6424" t="str">
        <f t="shared" si="100"/>
        <v>INSERT INTO "TeamRanks" (team_id,team_sport_id,team_rank) VALUES (178,37,7);</v>
      </c>
    </row>
    <row r="6425" spans="2:8" x14ac:dyDescent="0.25">
      <c r="B6425" t="s">
        <v>411</v>
      </c>
      <c r="C6425">
        <f>INDEX(NationalTeams!B:B,MATCH(B6425,NationalTeams!C:C,0))</f>
        <v>179</v>
      </c>
      <c r="D6425" t="s">
        <v>66</v>
      </c>
      <c r="E6425">
        <f>INDEX(TeamSports!B:B,MATCH(D6425,TeamSports!C:C,0))</f>
        <v>37</v>
      </c>
      <c r="F6425">
        <f>INDEX(RanksTable!S:S,MATCH(B6425,RanksTable!B:B,0))</f>
        <v>7</v>
      </c>
      <c r="H6425" t="str">
        <f t="shared" si="100"/>
        <v>INSERT INTO "TeamRanks" (team_id,team_sport_id,team_rank) VALUES (179,37,7);</v>
      </c>
    </row>
    <row r="6426" spans="2:8" x14ac:dyDescent="0.25">
      <c r="B6426" t="s">
        <v>541</v>
      </c>
      <c r="C6426">
        <f>INDEX(NationalTeams!B:B,MATCH(B6426,NationalTeams!C:C,0))</f>
        <v>180</v>
      </c>
      <c r="D6426" t="s">
        <v>66</v>
      </c>
      <c r="E6426">
        <f>INDEX(TeamSports!B:B,MATCH(D6426,TeamSports!C:C,0))</f>
        <v>37</v>
      </c>
      <c r="F6426">
        <f>INDEX(RanksTable!S:S,MATCH(B6426,RanksTable!B:B,0))</f>
        <v>7</v>
      </c>
      <c r="H6426" t="str">
        <f t="shared" si="100"/>
        <v>INSERT INTO "TeamRanks" (team_id,team_sport_id,team_rank) VALUES (180,37,7);</v>
      </c>
    </row>
    <row r="6427" spans="2:8" x14ac:dyDescent="0.25">
      <c r="B6427" t="s">
        <v>412</v>
      </c>
      <c r="C6427">
        <f>INDEX(NationalTeams!B:B,MATCH(B6427,NationalTeams!C:C,0))</f>
        <v>181</v>
      </c>
      <c r="D6427" t="s">
        <v>66</v>
      </c>
      <c r="E6427">
        <f>INDEX(TeamSports!B:B,MATCH(D6427,TeamSports!C:C,0))</f>
        <v>37</v>
      </c>
      <c r="F6427">
        <f>INDEX(RanksTable!S:S,MATCH(B6427,RanksTable!B:B,0))</f>
        <v>7</v>
      </c>
      <c r="H6427" t="str">
        <f t="shared" si="100"/>
        <v>INSERT INTO "TeamRanks" (team_id,team_sport_id,team_rank) VALUES (181,37,7);</v>
      </c>
    </row>
    <row r="6428" spans="2:8" x14ac:dyDescent="0.25">
      <c r="B6428" t="s">
        <v>409</v>
      </c>
      <c r="C6428">
        <f>INDEX(NationalTeams!B:B,MATCH(B6428,NationalTeams!C:C,0))</f>
        <v>182</v>
      </c>
      <c r="D6428" t="s">
        <v>66</v>
      </c>
      <c r="E6428">
        <f>INDEX(TeamSports!B:B,MATCH(D6428,TeamSports!C:C,0))</f>
        <v>37</v>
      </c>
      <c r="F6428">
        <f>INDEX(RanksTable!S:S,MATCH(B6428,RanksTable!B:B,0))</f>
        <v>7</v>
      </c>
      <c r="H6428" t="str">
        <f t="shared" si="100"/>
        <v>INSERT INTO "TeamRanks" (team_id,team_sport_id,team_rank) VALUES (182,37,7);</v>
      </c>
    </row>
    <row r="6429" spans="2:8" x14ac:dyDescent="0.25">
      <c r="B6429" t="s">
        <v>414</v>
      </c>
      <c r="C6429">
        <f>INDEX(NationalTeams!B:B,MATCH(B6429,NationalTeams!C:C,0))</f>
        <v>183</v>
      </c>
      <c r="D6429" t="s">
        <v>66</v>
      </c>
      <c r="E6429">
        <f>INDEX(TeamSports!B:B,MATCH(D6429,TeamSports!C:C,0))</f>
        <v>37</v>
      </c>
      <c r="F6429">
        <f>INDEX(RanksTable!S:S,MATCH(B6429,RanksTable!B:B,0))</f>
        <v>7</v>
      </c>
      <c r="H6429" t="str">
        <f t="shared" si="100"/>
        <v>INSERT INTO "TeamRanks" (team_id,team_sport_id,team_rank) VALUES (183,37,7);</v>
      </c>
    </row>
    <row r="6430" spans="2:8" x14ac:dyDescent="0.25">
      <c r="B6430" t="s">
        <v>362</v>
      </c>
      <c r="C6430">
        <f>INDEX(NationalTeams!B:B,MATCH(B6430,NationalTeams!C:C,0))</f>
        <v>184</v>
      </c>
      <c r="D6430" t="s">
        <v>66</v>
      </c>
      <c r="E6430">
        <f>INDEX(TeamSports!B:B,MATCH(D6430,TeamSports!C:C,0))</f>
        <v>37</v>
      </c>
      <c r="F6430">
        <f>INDEX(RanksTable!S:S,MATCH(B6430,RanksTable!B:B,0))</f>
        <v>7</v>
      </c>
      <c r="H6430" t="str">
        <f t="shared" si="100"/>
        <v>INSERT INTO "TeamRanks" (team_id,team_sport_id,team_rank) VALUES (184,37,7);</v>
      </c>
    </row>
    <row r="6431" spans="2:8" x14ac:dyDescent="0.25">
      <c r="B6431" t="s">
        <v>499</v>
      </c>
      <c r="C6431">
        <f>INDEX(NationalTeams!B:B,MATCH(B6431,NationalTeams!C:C,0))</f>
        <v>185</v>
      </c>
      <c r="D6431" t="s">
        <v>66</v>
      </c>
      <c r="E6431">
        <f>INDEX(TeamSports!B:B,MATCH(D6431,TeamSports!C:C,0))</f>
        <v>37</v>
      </c>
      <c r="F6431">
        <f>INDEX(RanksTable!S:S,MATCH(B6431,RanksTable!B:B,0))</f>
        <v>5</v>
      </c>
      <c r="H6431" t="str">
        <f t="shared" si="100"/>
        <v>INSERT INTO "TeamRanks" (team_id,team_sport_id,team_rank) VALUES (185,37,5);</v>
      </c>
    </row>
    <row r="6432" spans="2:8" x14ac:dyDescent="0.25">
      <c r="B6432" t="s">
        <v>374</v>
      </c>
      <c r="C6432">
        <f>INDEX(NationalTeams!B:B,MATCH(B6432,NationalTeams!C:C,0))</f>
        <v>186</v>
      </c>
      <c r="D6432" t="s">
        <v>66</v>
      </c>
      <c r="E6432">
        <f>INDEX(TeamSports!B:B,MATCH(D6432,TeamSports!C:C,0))</f>
        <v>37</v>
      </c>
      <c r="F6432">
        <f>INDEX(RanksTable!S:S,MATCH(B6432,RanksTable!B:B,0))</f>
        <v>7</v>
      </c>
      <c r="H6432" t="str">
        <f t="shared" si="100"/>
        <v>INSERT INTO "TeamRanks" (team_id,team_sport_id,team_rank) VALUES (186,37,7);</v>
      </c>
    </row>
    <row r="6433" spans="2:8" x14ac:dyDescent="0.25">
      <c r="B6433" t="s">
        <v>385</v>
      </c>
      <c r="C6433">
        <f>INDEX(NationalTeams!B:B,MATCH(B6433,NationalTeams!C:C,0))</f>
        <v>187</v>
      </c>
      <c r="D6433" t="s">
        <v>66</v>
      </c>
      <c r="E6433">
        <f>INDEX(TeamSports!B:B,MATCH(D6433,TeamSports!C:C,0))</f>
        <v>37</v>
      </c>
      <c r="F6433">
        <f>INDEX(RanksTable!S:S,MATCH(B6433,RanksTable!B:B,0))</f>
        <v>7</v>
      </c>
      <c r="H6433" t="str">
        <f t="shared" si="100"/>
        <v>INSERT INTO "TeamRanks" (team_id,team_sport_id,team_rank) VALUES (187,37,7);</v>
      </c>
    </row>
    <row r="6434" spans="2:8" x14ac:dyDescent="0.25">
      <c r="B6434" t="s">
        <v>450</v>
      </c>
      <c r="C6434">
        <f>INDEX(NationalTeams!B:B,MATCH(B6434,NationalTeams!C:C,0))</f>
        <v>188</v>
      </c>
      <c r="D6434" t="s">
        <v>66</v>
      </c>
      <c r="E6434">
        <f>INDEX(TeamSports!B:B,MATCH(D6434,TeamSports!C:C,0))</f>
        <v>37</v>
      </c>
      <c r="F6434">
        <f>INDEX(RanksTable!S:S,MATCH(B6434,RanksTable!B:B,0))</f>
        <v>5</v>
      </c>
      <c r="H6434" t="str">
        <f t="shared" si="100"/>
        <v>INSERT INTO "TeamRanks" (team_id,team_sport_id,team_rank) VALUES (188,37,5);</v>
      </c>
    </row>
    <row r="6435" spans="2:8" x14ac:dyDescent="0.25">
      <c r="B6435" t="s">
        <v>448</v>
      </c>
      <c r="C6435">
        <f>INDEX(NationalTeams!B:B,MATCH(B6435,NationalTeams!C:C,0))</f>
        <v>189</v>
      </c>
      <c r="D6435" t="s">
        <v>66</v>
      </c>
      <c r="E6435">
        <f>INDEX(TeamSports!B:B,MATCH(D6435,TeamSports!C:C,0))</f>
        <v>37</v>
      </c>
      <c r="F6435">
        <f>INDEX(RanksTable!S:S,MATCH(B6435,RanksTable!B:B,0))</f>
        <v>7</v>
      </c>
      <c r="H6435" t="str">
        <f t="shared" si="100"/>
        <v>INSERT INTO "TeamRanks" (team_id,team_sport_id,team_rank) VALUES (189,37,7);</v>
      </c>
    </row>
    <row r="6436" spans="2:8" x14ac:dyDescent="0.25">
      <c r="B6436" t="s">
        <v>375</v>
      </c>
      <c r="C6436">
        <f>INDEX(NationalTeams!B:B,MATCH(B6436,NationalTeams!C:C,0))</f>
        <v>190</v>
      </c>
      <c r="D6436" t="s">
        <v>66</v>
      </c>
      <c r="E6436">
        <f>INDEX(TeamSports!B:B,MATCH(D6436,TeamSports!C:C,0))</f>
        <v>37</v>
      </c>
      <c r="F6436">
        <f>INDEX(RanksTable!S:S,MATCH(B6436,RanksTable!B:B,0))</f>
        <v>7</v>
      </c>
      <c r="H6436" t="str">
        <f t="shared" si="100"/>
        <v>INSERT INTO "TeamRanks" (team_id,team_sport_id,team_rank) VALUES (190,37,7);</v>
      </c>
    </row>
    <row r="6437" spans="2:8" x14ac:dyDescent="0.25">
      <c r="B6437" t="s">
        <v>483</v>
      </c>
      <c r="C6437">
        <f>INDEX(NationalTeams!B:B,MATCH(B6437,NationalTeams!C:C,0))</f>
        <v>191</v>
      </c>
      <c r="D6437" t="s">
        <v>66</v>
      </c>
      <c r="E6437">
        <f>INDEX(TeamSports!B:B,MATCH(D6437,TeamSports!C:C,0))</f>
        <v>37</v>
      </c>
      <c r="F6437">
        <f>INDEX(RanksTable!S:S,MATCH(B6437,RanksTable!B:B,0))</f>
        <v>7</v>
      </c>
      <c r="H6437" t="str">
        <f t="shared" si="100"/>
        <v>INSERT INTO "TeamRanks" (team_id,team_sport_id,team_rank) VALUES (191,37,7);</v>
      </c>
    </row>
    <row r="6438" spans="2:8" x14ac:dyDescent="0.25">
      <c r="B6438" t="s">
        <v>395</v>
      </c>
      <c r="C6438">
        <f>INDEX(NationalTeams!B:B,MATCH(B6438,NationalTeams!C:C,0))</f>
        <v>192</v>
      </c>
      <c r="D6438" t="s">
        <v>66</v>
      </c>
      <c r="E6438">
        <f>INDEX(TeamSports!B:B,MATCH(D6438,TeamSports!C:C,0))</f>
        <v>37</v>
      </c>
      <c r="F6438">
        <f>INDEX(RanksTable!S:S,MATCH(B6438,RanksTable!B:B,0))</f>
        <v>7</v>
      </c>
      <c r="H6438" t="str">
        <f t="shared" si="100"/>
        <v>INSERT INTO "TeamRanks" (team_id,team_sport_id,team_rank) VALUES (192,37,7);</v>
      </c>
    </row>
    <row r="6439" spans="2:8" x14ac:dyDescent="0.25">
      <c r="B6439" t="s">
        <v>363</v>
      </c>
      <c r="C6439">
        <f>INDEX(NationalTeams!B:B,MATCH(B6439,NationalTeams!C:C,0))</f>
        <v>193</v>
      </c>
      <c r="D6439" t="s">
        <v>66</v>
      </c>
      <c r="E6439">
        <f>INDEX(TeamSports!B:B,MATCH(D6439,TeamSports!C:C,0))</f>
        <v>37</v>
      </c>
      <c r="F6439">
        <f>INDEX(RanksTable!S:S,MATCH(B6439,RanksTable!B:B,0))</f>
        <v>6</v>
      </c>
      <c r="H6439" t="str">
        <f t="shared" si="100"/>
        <v>INSERT INTO "TeamRanks" (team_id,team_sport_id,team_rank) VALUES (193,37,6);</v>
      </c>
    </row>
    <row r="6440" spans="2:8" x14ac:dyDescent="0.25">
      <c r="B6440" t="s">
        <v>394</v>
      </c>
      <c r="C6440">
        <f>INDEX(NationalTeams!B:B,MATCH(B6440,NationalTeams!C:C,0))</f>
        <v>194</v>
      </c>
      <c r="D6440" t="s">
        <v>66</v>
      </c>
      <c r="E6440">
        <f>INDEX(TeamSports!B:B,MATCH(D6440,TeamSports!C:C,0))</f>
        <v>37</v>
      </c>
      <c r="F6440">
        <f>INDEX(RanksTable!S:S,MATCH(B6440,RanksTable!B:B,0))</f>
        <v>7</v>
      </c>
      <c r="H6440" t="str">
        <f t="shared" si="100"/>
        <v>INSERT INTO "TeamRanks" (team_id,team_sport_id,team_rank) VALUES (194,37,7);</v>
      </c>
    </row>
    <row r="6441" spans="2:8" x14ac:dyDescent="0.25">
      <c r="B6441" t="s">
        <v>389</v>
      </c>
      <c r="C6441">
        <f>INDEX(NationalTeams!B:B,MATCH(B6441,NationalTeams!C:C,0))</f>
        <v>195</v>
      </c>
      <c r="D6441" t="s">
        <v>66</v>
      </c>
      <c r="E6441">
        <f>INDEX(TeamSports!B:B,MATCH(D6441,TeamSports!C:C,0))</f>
        <v>37</v>
      </c>
      <c r="F6441">
        <f>INDEX(RanksTable!S:S,MATCH(B6441,RanksTable!B:B,0))</f>
        <v>7</v>
      </c>
      <c r="H6441" t="str">
        <f t="shared" si="100"/>
        <v>INSERT INTO "TeamRanks" (team_id,team_sport_id,team_rank) VALUES (195,37,7);</v>
      </c>
    </row>
    <row r="6442" spans="2:8" x14ac:dyDescent="0.25">
      <c r="B6442" t="s">
        <v>496</v>
      </c>
      <c r="C6442">
        <f>INDEX(NationalTeams!B:B,MATCH(B6442,NationalTeams!C:C,0))</f>
        <v>196</v>
      </c>
      <c r="D6442" t="s">
        <v>66</v>
      </c>
      <c r="E6442">
        <f>INDEX(TeamSports!B:B,MATCH(D6442,TeamSports!C:C,0))</f>
        <v>37</v>
      </c>
      <c r="F6442">
        <f>INDEX(RanksTable!S:S,MATCH(B6442,RanksTable!B:B,0))</f>
        <v>5</v>
      </c>
      <c r="H6442" t="str">
        <f t="shared" si="100"/>
        <v>INSERT INTO "TeamRanks" (team_id,team_sport_id,team_rank) VALUES (196,37,5);</v>
      </c>
    </row>
    <row r="6443" spans="2:8" x14ac:dyDescent="0.25">
      <c r="B6443" t="s">
        <v>507</v>
      </c>
      <c r="C6443">
        <f>INDEX(NationalTeams!B:B,MATCH(B6443,NationalTeams!C:C,0))</f>
        <v>197</v>
      </c>
      <c r="D6443" t="s">
        <v>66</v>
      </c>
      <c r="E6443">
        <f>INDEX(TeamSports!B:B,MATCH(D6443,TeamSports!C:C,0))</f>
        <v>37</v>
      </c>
      <c r="F6443">
        <f>INDEX(RanksTable!S:S,MATCH(B6443,RanksTable!B:B,0))</f>
        <v>3</v>
      </c>
      <c r="H6443" t="str">
        <f t="shared" si="100"/>
        <v>INSERT INTO "TeamRanks" (team_id,team_sport_id,team_rank) VALUES (197,37,3);</v>
      </c>
    </row>
    <row r="6444" spans="2:8" x14ac:dyDescent="0.25">
      <c r="B6444" t="s">
        <v>399</v>
      </c>
      <c r="C6444">
        <f>INDEX(NationalTeams!B:B,MATCH(B6444,NationalTeams!C:C,0))</f>
        <v>198</v>
      </c>
      <c r="D6444" t="s">
        <v>66</v>
      </c>
      <c r="E6444">
        <f>INDEX(TeamSports!B:B,MATCH(D6444,TeamSports!C:C,0))</f>
        <v>37</v>
      </c>
      <c r="F6444">
        <f>INDEX(RanksTable!S:S,MATCH(B6444,RanksTable!B:B,0))</f>
        <v>7</v>
      </c>
      <c r="H6444" t="str">
        <f t="shared" si="100"/>
        <v>INSERT INTO "TeamRanks" (team_id,team_sport_id,team_rank) VALUES (198,37,7);</v>
      </c>
    </row>
    <row r="6445" spans="2:8" x14ac:dyDescent="0.25">
      <c r="B6445" t="s">
        <v>467</v>
      </c>
      <c r="C6445">
        <f>INDEX(NationalTeams!B:B,MATCH(B6445,NationalTeams!C:C,0))</f>
        <v>199</v>
      </c>
      <c r="D6445" t="s">
        <v>66</v>
      </c>
      <c r="E6445">
        <f>INDEX(TeamSports!B:B,MATCH(D6445,TeamSports!C:C,0))</f>
        <v>37</v>
      </c>
      <c r="F6445">
        <f>INDEX(RanksTable!S:S,MATCH(B6445,RanksTable!B:B,0))</f>
        <v>7</v>
      </c>
      <c r="H6445" t="str">
        <f t="shared" si="100"/>
        <v>INSERT INTO "TeamRanks" (team_id,team_sport_id,team_rank) VALUES (199,37,7);</v>
      </c>
    </row>
    <row r="6446" spans="2:8" x14ac:dyDescent="0.25">
      <c r="B6446" t="s">
        <v>437</v>
      </c>
      <c r="C6446">
        <f>INDEX(NationalTeams!B:B,MATCH(B6446,NationalTeams!C:C,0))</f>
        <v>200</v>
      </c>
      <c r="D6446" t="s">
        <v>66</v>
      </c>
      <c r="E6446">
        <f>INDEX(TeamSports!B:B,MATCH(D6446,TeamSports!C:C,0))</f>
        <v>37</v>
      </c>
      <c r="F6446">
        <f>INDEX(RanksTable!S:S,MATCH(B6446,RanksTable!B:B,0))</f>
        <v>6</v>
      </c>
      <c r="H6446" t="str">
        <f t="shared" si="100"/>
        <v>INSERT INTO "TeamRanks" (team_id,team_sport_id,team_rank) VALUES (200,37,6);</v>
      </c>
    </row>
    <row r="6447" spans="2:8" x14ac:dyDescent="0.25">
      <c r="B6447" t="s">
        <v>452</v>
      </c>
      <c r="C6447">
        <f>INDEX(NationalTeams!B:B,MATCH(B6447,NationalTeams!C:C,0))</f>
        <v>201</v>
      </c>
      <c r="D6447" t="s">
        <v>66</v>
      </c>
      <c r="E6447">
        <f>INDEX(TeamSports!B:B,MATCH(D6447,TeamSports!C:C,0))</f>
        <v>37</v>
      </c>
      <c r="F6447">
        <f>INDEX(RanksTable!S:S,MATCH(B6447,RanksTable!B:B,0))</f>
        <v>2</v>
      </c>
      <c r="H6447" t="str">
        <f t="shared" si="100"/>
        <v>INSERT INTO "TeamRanks" (team_id,team_sport_id,team_rank) VALUES (201,37,2);</v>
      </c>
    </row>
    <row r="6448" spans="2:8" x14ac:dyDescent="0.25">
      <c r="B6448" t="s">
        <v>384</v>
      </c>
      <c r="C6448">
        <f>INDEX(NationalTeams!B:B,MATCH(B6448,NationalTeams!C:C,0))</f>
        <v>202</v>
      </c>
      <c r="D6448" t="s">
        <v>66</v>
      </c>
      <c r="E6448">
        <f>INDEX(TeamSports!B:B,MATCH(D6448,TeamSports!C:C,0))</f>
        <v>37</v>
      </c>
      <c r="F6448">
        <f>INDEX(RanksTable!S:S,MATCH(B6448,RanksTable!B:B,0))</f>
        <v>7</v>
      </c>
      <c r="H6448" t="str">
        <f t="shared" si="100"/>
        <v>INSERT INTO "TeamRanks" (team_id,team_sport_id,team_rank) VALUES (202,37,7);</v>
      </c>
    </row>
    <row r="6449" spans="2:8" x14ac:dyDescent="0.25">
      <c r="B6449" t="s">
        <v>442</v>
      </c>
      <c r="C6449">
        <f>INDEX(NationalTeams!B:B,MATCH(B6449,NationalTeams!C:C,0))</f>
        <v>203</v>
      </c>
      <c r="D6449" t="s">
        <v>66</v>
      </c>
      <c r="E6449">
        <f>INDEX(TeamSports!B:B,MATCH(D6449,TeamSports!C:C,0))</f>
        <v>37</v>
      </c>
      <c r="F6449">
        <f>INDEX(RanksTable!S:S,MATCH(B6449,RanksTable!B:B,0))</f>
        <v>5</v>
      </c>
      <c r="H6449" t="str">
        <f t="shared" si="100"/>
        <v>INSERT INTO "TeamRanks" (team_id,team_sport_id,team_rank) VALUES (203,37,5);</v>
      </c>
    </row>
    <row r="6450" spans="2:8" x14ac:dyDescent="0.25">
      <c r="B6450" t="s">
        <v>472</v>
      </c>
      <c r="C6450">
        <f>INDEX(NationalTeams!B:B,MATCH(B6450,NationalTeams!C:C,0))</f>
        <v>204</v>
      </c>
      <c r="D6450" t="s">
        <v>66</v>
      </c>
      <c r="E6450">
        <f>INDEX(TeamSports!B:B,MATCH(D6450,TeamSports!C:C,0))</f>
        <v>37</v>
      </c>
      <c r="F6450">
        <f>INDEX(RanksTable!S:S,MATCH(B6450,RanksTable!B:B,0))</f>
        <v>7</v>
      </c>
      <c r="H6450" t="str">
        <f t="shared" si="100"/>
        <v>INSERT INTO "TeamRanks" (team_id,team_sport_id,team_rank) VALUES (204,37,7);</v>
      </c>
    </row>
    <row r="6451" spans="2:8" x14ac:dyDescent="0.25">
      <c r="B6451" t="s">
        <v>388</v>
      </c>
      <c r="C6451">
        <f>INDEX(NationalTeams!B:B,MATCH(B6451,NationalTeams!C:C,0))</f>
        <v>205</v>
      </c>
      <c r="D6451" t="s">
        <v>66</v>
      </c>
      <c r="E6451">
        <f>INDEX(TeamSports!B:B,MATCH(D6451,TeamSports!C:C,0))</f>
        <v>37</v>
      </c>
      <c r="F6451">
        <f>INDEX(RanksTable!S:S,MATCH(B6451,RanksTable!B:B,0))</f>
        <v>7</v>
      </c>
      <c r="H6451" t="str">
        <f t="shared" si="100"/>
        <v>INSERT INTO "TeamRanks" (team_id,team_sport_id,team_rank) VALUES (205,37,7);</v>
      </c>
    </row>
    <row r="6452" spans="2:8" x14ac:dyDescent="0.25">
      <c r="B6452" t="s">
        <v>476</v>
      </c>
      <c r="C6452">
        <f>INDEX(NationalTeams!B:B,MATCH(B6452,NationalTeams!C:C,0))</f>
        <v>206</v>
      </c>
      <c r="D6452" t="s">
        <v>66</v>
      </c>
      <c r="E6452">
        <f>INDEX(TeamSports!B:B,MATCH(D6452,TeamSports!C:C,0))</f>
        <v>37</v>
      </c>
      <c r="F6452">
        <f>INDEX(RanksTable!S:S,MATCH(B6452,RanksTable!B:B,0))</f>
        <v>7</v>
      </c>
      <c r="H6452" t="str">
        <f t="shared" si="100"/>
        <v>INSERT INTO "TeamRanks" (team_id,team_sport_id,team_rank) VALUES (206,37,7);</v>
      </c>
    </row>
    <row r="6453" spans="2:8" x14ac:dyDescent="0.25">
      <c r="B6453" t="s">
        <v>407</v>
      </c>
      <c r="C6453">
        <f>INDEX(NationalTeams!B:B,MATCH(B6453,NationalTeams!C:C,0))</f>
        <v>207</v>
      </c>
      <c r="D6453" t="s">
        <v>66</v>
      </c>
      <c r="E6453">
        <f>INDEX(TeamSports!B:B,MATCH(D6453,TeamSports!C:C,0))</f>
        <v>37</v>
      </c>
      <c r="F6453">
        <f>INDEX(RanksTable!S:S,MATCH(B6453,RanksTable!B:B,0))</f>
        <v>7</v>
      </c>
      <c r="H6453" t="str">
        <f t="shared" si="100"/>
        <v>INSERT INTO "TeamRanks" (team_id,team_sport_id,team_rank) VALUES (207,37,7);</v>
      </c>
    </row>
    <row r="6454" spans="2:8" x14ac:dyDescent="0.25">
      <c r="B6454" t="s">
        <v>364</v>
      </c>
      <c r="C6454">
        <f>INDEX(NationalTeams!B:B,MATCH(B6454,NationalTeams!C:C,0))</f>
        <v>208</v>
      </c>
      <c r="D6454" t="s">
        <v>66</v>
      </c>
      <c r="E6454">
        <f>INDEX(TeamSports!B:B,MATCH(D6454,TeamSports!C:C,0))</f>
        <v>37</v>
      </c>
      <c r="F6454">
        <f>INDEX(RanksTable!S:S,MATCH(B6454,RanksTable!B:B,0))</f>
        <v>7</v>
      </c>
      <c r="H6454" t="str">
        <f t="shared" si="100"/>
        <v>INSERT INTO "TeamRanks" (team_id,team_sport_id,team_rank) VALUES (208,37,7);</v>
      </c>
    </row>
    <row r="6455" spans="2:8" x14ac:dyDescent="0.25">
      <c r="B6455" t="s">
        <v>439</v>
      </c>
      <c r="C6455">
        <f>INDEX(NationalTeams!B:B,MATCH(B6455,NationalTeams!C:C,0))</f>
        <v>209</v>
      </c>
      <c r="D6455" t="s">
        <v>66</v>
      </c>
      <c r="E6455">
        <f>INDEX(TeamSports!B:B,MATCH(D6455,TeamSports!C:C,0))</f>
        <v>37</v>
      </c>
      <c r="F6455">
        <f>INDEX(RanksTable!S:S,MATCH(B6455,RanksTable!B:B,0))</f>
        <v>5</v>
      </c>
      <c r="H6455" t="str">
        <f t="shared" si="100"/>
        <v>INSERT INTO "TeamRanks" (team_id,team_sport_id,team_rank) VALUES (209,37,5);</v>
      </c>
    </row>
    <row r="6456" spans="2:8" x14ac:dyDescent="0.25">
      <c r="B6456" t="s">
        <v>501</v>
      </c>
      <c r="C6456">
        <f>INDEX(NationalTeams!B:B,MATCH(B6456,NationalTeams!C:C,0))</f>
        <v>210</v>
      </c>
      <c r="D6456" t="s">
        <v>66</v>
      </c>
      <c r="E6456">
        <f>INDEX(TeamSports!B:B,MATCH(D6456,TeamSports!C:C,0))</f>
        <v>37</v>
      </c>
      <c r="F6456">
        <f>INDEX(RanksTable!S:S,MATCH(B6456,RanksTable!B:B,0))</f>
        <v>2</v>
      </c>
      <c r="H6456" t="str">
        <f t="shared" si="100"/>
        <v>INSERT INTO "TeamRanks" (team_id,team_sport_id,team_rank) VALUES (210,37,2);</v>
      </c>
    </row>
    <row r="6457" spans="2:8" x14ac:dyDescent="0.25">
      <c r="B6457" t="s">
        <v>466</v>
      </c>
      <c r="C6457">
        <f>INDEX(NationalTeams!B:B,MATCH(B6457,NationalTeams!C:C,0))</f>
        <v>211</v>
      </c>
      <c r="D6457" t="s">
        <v>66</v>
      </c>
      <c r="E6457">
        <f>INDEX(TeamSports!B:B,MATCH(D6457,TeamSports!C:C,0))</f>
        <v>37</v>
      </c>
      <c r="F6457">
        <f>INDEX(RanksTable!S:S,MATCH(B6457,RanksTable!B:B,0))</f>
        <v>7</v>
      </c>
      <c r="H6457" t="str">
        <f t="shared" si="100"/>
        <v>INSERT INTO "TeamRanks" (team_id,team_sport_id,team_rank) VALUES (211,37,7);</v>
      </c>
    </row>
    <row r="6458" spans="2:8" x14ac:dyDescent="0.25">
      <c r="B6458" t="s">
        <v>502</v>
      </c>
      <c r="C6458">
        <f>INDEX(NationalTeams!B:B,MATCH(B6458,NationalTeams!C:C,0))</f>
        <v>212</v>
      </c>
      <c r="D6458" t="s">
        <v>66</v>
      </c>
      <c r="E6458">
        <f>INDEX(TeamSports!B:B,MATCH(D6458,TeamSports!C:C,0))</f>
        <v>37</v>
      </c>
      <c r="F6458">
        <f>INDEX(RanksTable!S:S,MATCH(B6458,RanksTable!B:B,0))</f>
        <v>2</v>
      </c>
      <c r="H6458" t="str">
        <f t="shared" si="100"/>
        <v>INSERT INTO "TeamRanks" (team_id,team_sport_id,team_rank) VALUES (212,37,2);</v>
      </c>
    </row>
    <row r="6459" spans="2:8" x14ac:dyDescent="0.25">
      <c r="B6459" t="s">
        <v>359</v>
      </c>
      <c r="C6459">
        <f>INDEX(NationalTeams!B:B,MATCH(B6459,NationalTeams!C:C,0))</f>
        <v>213</v>
      </c>
      <c r="D6459" t="s">
        <v>66</v>
      </c>
      <c r="E6459">
        <f>INDEX(TeamSports!B:B,MATCH(D6459,TeamSports!C:C,0))</f>
        <v>37</v>
      </c>
      <c r="F6459">
        <f>INDEX(RanksTable!S:S,MATCH(B6459,RanksTable!B:B,0))</f>
        <v>7</v>
      </c>
      <c r="H6459" t="str">
        <f t="shared" si="100"/>
        <v>INSERT INTO "TeamRanks" (team_id,team_sport_id,team_rank) VALUES (213,37,7);</v>
      </c>
    </row>
    <row r="6460" spans="2:8" x14ac:dyDescent="0.25">
      <c r="B6460" t="s">
        <v>377</v>
      </c>
      <c r="C6460">
        <f>INDEX(NationalTeams!B:B,MATCH(B6460,NationalTeams!C:C,0))</f>
        <v>214</v>
      </c>
      <c r="D6460" t="s">
        <v>66</v>
      </c>
      <c r="E6460">
        <f>INDEX(TeamSports!B:B,MATCH(D6460,TeamSports!C:C,0))</f>
        <v>37</v>
      </c>
      <c r="F6460">
        <f>INDEX(RanksTable!S:S,MATCH(B6460,RanksTable!B:B,0))</f>
        <v>4</v>
      </c>
      <c r="H6460" t="str">
        <f t="shared" si="100"/>
        <v>INSERT INTO "TeamRanks" (team_id,team_sport_id,team_rank) VALUES (214,37,4);</v>
      </c>
    </row>
    <row r="6461" spans="2:8" x14ac:dyDescent="0.25">
      <c r="B6461" t="s">
        <v>443</v>
      </c>
      <c r="C6461">
        <f>INDEX(NationalTeams!B:B,MATCH(B6461,NationalTeams!C:C,0))</f>
        <v>215</v>
      </c>
      <c r="D6461" t="s">
        <v>66</v>
      </c>
      <c r="E6461">
        <f>INDEX(TeamSports!B:B,MATCH(D6461,TeamSports!C:C,0))</f>
        <v>37</v>
      </c>
      <c r="F6461">
        <f>INDEX(RanksTable!S:S,MATCH(B6461,RanksTable!B:B,0))</f>
        <v>3</v>
      </c>
      <c r="H6461" t="str">
        <f t="shared" si="100"/>
        <v>INSERT INTO "TeamRanks" (team_id,team_sport_id,team_rank) VALUES (215,37,3);</v>
      </c>
    </row>
    <row r="6462" spans="2:8" x14ac:dyDescent="0.25">
      <c r="B6462" t="s">
        <v>481</v>
      </c>
      <c r="C6462">
        <f>INDEX(NationalTeams!B:B,MATCH(B6462,NationalTeams!C:C,0))</f>
        <v>216</v>
      </c>
      <c r="D6462" t="s">
        <v>66</v>
      </c>
      <c r="E6462">
        <f>INDEX(TeamSports!B:B,MATCH(D6462,TeamSports!C:C,0))</f>
        <v>37</v>
      </c>
      <c r="F6462">
        <f>INDEX(RanksTable!S:S,MATCH(B6462,RanksTable!B:B,0))</f>
        <v>7</v>
      </c>
      <c r="H6462" t="str">
        <f t="shared" si="100"/>
        <v>INSERT INTO "TeamRanks" (team_id,team_sport_id,team_rank) VALUES (216,37,7);</v>
      </c>
    </row>
    <row r="6463" spans="2:8" x14ac:dyDescent="0.25">
      <c r="B6463" t="s">
        <v>351</v>
      </c>
      <c r="C6463">
        <f>INDEX(NationalTeams!B:B,MATCH(B6463,NationalTeams!C:C,0))</f>
        <v>217</v>
      </c>
      <c r="D6463" t="s">
        <v>66</v>
      </c>
      <c r="E6463">
        <f>INDEX(TeamSports!B:B,MATCH(D6463,TeamSports!C:C,0))</f>
        <v>37</v>
      </c>
      <c r="F6463">
        <f>INDEX(RanksTable!S:S,MATCH(B6463,RanksTable!B:B,0))</f>
        <v>5</v>
      </c>
      <c r="H6463" t="str">
        <f t="shared" si="100"/>
        <v>INSERT INTO "TeamRanks" (team_id,team_sport_id,team_rank) VALUES (217,37,5);</v>
      </c>
    </row>
    <row r="6464" spans="2:8" x14ac:dyDescent="0.25">
      <c r="B6464" t="s">
        <v>438</v>
      </c>
      <c r="C6464">
        <f>INDEX(NationalTeams!B:B,MATCH(B6464,NationalTeams!C:C,0))</f>
        <v>218</v>
      </c>
      <c r="D6464" t="s">
        <v>66</v>
      </c>
      <c r="E6464">
        <f>INDEX(TeamSports!B:B,MATCH(D6464,TeamSports!C:C,0))</f>
        <v>37</v>
      </c>
      <c r="F6464">
        <f>INDEX(RanksTable!S:S,MATCH(B6464,RanksTable!B:B,0))</f>
        <v>3</v>
      </c>
      <c r="H6464" t="str">
        <f t="shared" si="100"/>
        <v>INSERT INTO "TeamRanks" (team_id,team_sport_id,team_rank) VALUES (218,37,3);</v>
      </c>
    </row>
    <row r="6465" spans="2:8" x14ac:dyDescent="0.25">
      <c r="B6465" t="s">
        <v>319</v>
      </c>
      <c r="C6465">
        <f>INDEX(NationalTeams!B:B,MATCH(B6465,NationalTeams!C:C,0))</f>
        <v>219</v>
      </c>
      <c r="D6465" t="s">
        <v>66</v>
      </c>
      <c r="E6465">
        <f>INDEX(TeamSports!B:B,MATCH(D6465,TeamSports!C:C,0))</f>
        <v>37</v>
      </c>
      <c r="F6465">
        <f>INDEX(RanksTable!S:S,MATCH(B6465,RanksTable!B:B,0))</f>
        <v>7</v>
      </c>
      <c r="H6465" t="str">
        <f t="shared" si="100"/>
        <v>INSERT INTO "TeamRanks" (team_id,team_sport_id,team_rank) VALUES (219,37,7);</v>
      </c>
    </row>
    <row r="6466" spans="2:8" x14ac:dyDescent="0.25">
      <c r="B6466" t="s">
        <v>471</v>
      </c>
      <c r="C6466">
        <f>INDEX(NationalTeams!B:B,MATCH(B6466,NationalTeams!C:C,0))</f>
        <v>220</v>
      </c>
      <c r="D6466" t="s">
        <v>66</v>
      </c>
      <c r="E6466">
        <f>INDEX(TeamSports!B:B,MATCH(D6466,TeamSports!C:C,0))</f>
        <v>37</v>
      </c>
      <c r="F6466">
        <f>INDEX(RanksTable!S:S,MATCH(B6466,RanksTable!B:B,0))</f>
        <v>7</v>
      </c>
      <c r="H6466" t="str">
        <f t="shared" si="100"/>
        <v>INSERT INTO "TeamRanks" (team_id,team_sport_id,team_rank) VALUES (220,37,7);</v>
      </c>
    </row>
    <row r="6467" spans="2:8" x14ac:dyDescent="0.25">
      <c r="B6467" t="s">
        <v>373</v>
      </c>
      <c r="C6467">
        <f>INDEX(NationalTeams!B:B,MATCH(B6467,NationalTeams!C:C,0))</f>
        <v>221</v>
      </c>
      <c r="D6467" t="s">
        <v>66</v>
      </c>
      <c r="E6467">
        <f>INDEX(TeamSports!B:B,MATCH(D6467,TeamSports!C:C,0))</f>
        <v>37</v>
      </c>
      <c r="F6467">
        <f>INDEX(RanksTable!S:S,MATCH(B6467,RanksTable!B:B,0))</f>
        <v>7</v>
      </c>
      <c r="H6467" t="str">
        <f t="shared" si="100"/>
        <v>INSERT INTO "TeamRanks" (team_id,team_sport_id,team_rank) VALUES (221,37,7);</v>
      </c>
    </row>
    <row r="6468" spans="2:8" x14ac:dyDescent="0.25">
      <c r="B6468" t="s">
        <v>367</v>
      </c>
      <c r="C6468">
        <f>INDEX(NationalTeams!B:B,MATCH(B6468,NationalTeams!C:C,0))</f>
        <v>222</v>
      </c>
      <c r="D6468" t="s">
        <v>66</v>
      </c>
      <c r="E6468">
        <f>INDEX(TeamSports!B:B,MATCH(D6468,TeamSports!C:C,0))</f>
        <v>37</v>
      </c>
      <c r="F6468">
        <f>INDEX(RanksTable!S:S,MATCH(B6468,RanksTable!B:B,0))</f>
        <v>7</v>
      </c>
      <c r="H6468" t="str">
        <f t="shared" ref="H6468:H6531" si="101">_xlfn.CONCAT($H$1,$L$1,$C$1,$L$1," ",$J$1,$C$2,$N$1,$E$2,$N$1,$F$2,$K$1,$I$1,$J$1,C6468,$N$1,E6468,$N$1,F6468,$K$1,$O$1)</f>
        <v>INSERT INTO "TeamRanks" (team_id,team_sport_id,team_rank) VALUES (222,37,7);</v>
      </c>
    </row>
    <row r="6469" spans="2:8" x14ac:dyDescent="0.25">
      <c r="B6469" t="s">
        <v>358</v>
      </c>
      <c r="C6469">
        <f>INDEX(NationalTeams!B:B,MATCH(B6469,NationalTeams!C:C,0))</f>
        <v>223</v>
      </c>
      <c r="D6469" t="s">
        <v>66</v>
      </c>
      <c r="E6469">
        <f>INDEX(TeamSports!B:B,MATCH(D6469,TeamSports!C:C,0))</f>
        <v>37</v>
      </c>
      <c r="F6469">
        <f>INDEX(RanksTable!S:S,MATCH(B6469,RanksTable!B:B,0))</f>
        <v>7</v>
      </c>
      <c r="H6469" t="str">
        <f t="shared" si="101"/>
        <v>INSERT INTO "TeamRanks" (team_id,team_sport_id,team_rank) VALUES (223,37,7);</v>
      </c>
    </row>
    <row r="6470" spans="2:8" x14ac:dyDescent="0.25">
      <c r="B6470" t="s">
        <v>993</v>
      </c>
      <c r="C6470">
        <f>INDEX(NationalTeams!B:B,MATCH(B6470,NationalTeams!C:C,0))</f>
        <v>224</v>
      </c>
      <c r="D6470" t="s">
        <v>65</v>
      </c>
      <c r="E6470">
        <f>INDEX(TeamSports!B:B,MATCH(D6470,TeamSports!C:C,0))</f>
        <v>59</v>
      </c>
      <c r="F6470">
        <f>INDEX(RanksTable!AG:AG,MATCH(B6470,RanksTable!B:B,0))</f>
        <v>7</v>
      </c>
      <c r="H6470" t="str">
        <f t="shared" si="101"/>
        <v>INSERT INTO "TeamRanks" (team_id,team_sport_id,team_rank) VALUES (224,59,7);</v>
      </c>
    </row>
    <row r="6471" spans="2:8" x14ac:dyDescent="0.25">
      <c r="B6471" t="s">
        <v>994</v>
      </c>
      <c r="C6471">
        <f>INDEX(NationalTeams!B:B,MATCH(B6471,NationalTeams!C:C,0))</f>
        <v>225</v>
      </c>
      <c r="D6471" t="s">
        <v>65</v>
      </c>
      <c r="E6471">
        <f>INDEX(TeamSports!B:B,MATCH(D6471,TeamSports!C:C,0))</f>
        <v>59</v>
      </c>
      <c r="F6471">
        <f>INDEX(RanksTable!AG:AG,MATCH(B6471,RanksTable!B:B,0))</f>
        <v>7</v>
      </c>
      <c r="H6471" t="str">
        <f t="shared" si="101"/>
        <v>INSERT INTO "TeamRanks" (team_id,team_sport_id,team_rank) VALUES (225,59,7);</v>
      </c>
    </row>
    <row r="6472" spans="2:8" x14ac:dyDescent="0.25">
      <c r="B6472" t="s">
        <v>995</v>
      </c>
      <c r="C6472">
        <f>INDEX(NationalTeams!B:B,MATCH(B6472,NationalTeams!C:C,0))</f>
        <v>226</v>
      </c>
      <c r="D6472" t="s">
        <v>65</v>
      </c>
      <c r="E6472">
        <f>INDEX(TeamSports!B:B,MATCH(D6472,TeamSports!C:C,0))</f>
        <v>59</v>
      </c>
      <c r="F6472">
        <f>INDEX(RanksTable!AG:AG,MATCH(B6472,RanksTable!B:B,0))</f>
        <v>7</v>
      </c>
      <c r="H6472" t="str">
        <f t="shared" si="101"/>
        <v>INSERT INTO "TeamRanks" (team_id,team_sport_id,team_rank) VALUES (226,59,7);</v>
      </c>
    </row>
    <row r="6473" spans="2:8" x14ac:dyDescent="0.25">
      <c r="B6473" t="s">
        <v>996</v>
      </c>
      <c r="C6473">
        <f>INDEX(NationalTeams!B:B,MATCH(B6473,NationalTeams!C:C,0))</f>
        <v>227</v>
      </c>
      <c r="D6473" t="s">
        <v>65</v>
      </c>
      <c r="E6473">
        <f>INDEX(TeamSports!B:B,MATCH(D6473,TeamSports!C:C,0))</f>
        <v>59</v>
      </c>
      <c r="F6473">
        <f>INDEX(RanksTable!AG:AG,MATCH(B6473,RanksTable!B:B,0))</f>
        <v>3</v>
      </c>
      <c r="H6473" t="str">
        <f t="shared" si="101"/>
        <v>INSERT INTO "TeamRanks" (team_id,team_sport_id,team_rank) VALUES (227,59,3);</v>
      </c>
    </row>
    <row r="6474" spans="2:8" x14ac:dyDescent="0.25">
      <c r="B6474" t="s">
        <v>997</v>
      </c>
      <c r="C6474">
        <f>INDEX(NationalTeams!B:B,MATCH(B6474,NationalTeams!C:C,0))</f>
        <v>228</v>
      </c>
      <c r="D6474" t="s">
        <v>65</v>
      </c>
      <c r="E6474">
        <f>INDEX(TeamSports!B:B,MATCH(D6474,TeamSports!C:C,0))</f>
        <v>59</v>
      </c>
      <c r="F6474">
        <f>INDEX(RanksTable!AG:AG,MATCH(B6474,RanksTable!B:B,0))</f>
        <v>7</v>
      </c>
      <c r="H6474" t="str">
        <f t="shared" si="101"/>
        <v>INSERT INTO "TeamRanks" (team_id,team_sport_id,team_rank) VALUES (228,59,7);</v>
      </c>
    </row>
    <row r="6475" spans="2:8" x14ac:dyDescent="0.25">
      <c r="B6475" t="s">
        <v>998</v>
      </c>
      <c r="C6475">
        <f>INDEX(NationalTeams!B:B,MATCH(B6475,NationalTeams!C:C,0))</f>
        <v>229</v>
      </c>
      <c r="D6475" t="s">
        <v>65</v>
      </c>
      <c r="E6475">
        <f>INDEX(TeamSports!B:B,MATCH(D6475,TeamSports!C:C,0))</f>
        <v>59</v>
      </c>
      <c r="F6475">
        <f>INDEX(RanksTable!AG:AG,MATCH(B6475,RanksTable!B:B,0))</f>
        <v>7</v>
      </c>
      <c r="H6475" t="str">
        <f t="shared" si="101"/>
        <v>INSERT INTO "TeamRanks" (team_id,team_sport_id,team_rank) VALUES (229,59,7);</v>
      </c>
    </row>
    <row r="6476" spans="2:8" x14ac:dyDescent="0.25">
      <c r="B6476" t="s">
        <v>999</v>
      </c>
      <c r="C6476">
        <f>INDEX(NationalTeams!B:B,MATCH(B6476,NationalTeams!C:C,0))</f>
        <v>230</v>
      </c>
      <c r="D6476" t="s">
        <v>65</v>
      </c>
      <c r="E6476">
        <f>INDEX(TeamSports!B:B,MATCH(D6476,TeamSports!C:C,0))</f>
        <v>59</v>
      </c>
      <c r="F6476">
        <f>INDEX(RanksTable!AG:AG,MATCH(B6476,RanksTable!B:B,0))</f>
        <v>5</v>
      </c>
      <c r="H6476" t="str">
        <f t="shared" si="101"/>
        <v>INSERT INTO "TeamRanks" (team_id,team_sport_id,team_rank) VALUES (230,59,5);</v>
      </c>
    </row>
    <row r="6477" spans="2:8" x14ac:dyDescent="0.25">
      <c r="B6477" t="s">
        <v>1000</v>
      </c>
      <c r="C6477">
        <f>INDEX(NationalTeams!B:B,MATCH(B6477,NationalTeams!C:C,0))</f>
        <v>231</v>
      </c>
      <c r="D6477" t="s">
        <v>65</v>
      </c>
      <c r="E6477">
        <f>INDEX(TeamSports!B:B,MATCH(D6477,TeamSports!C:C,0))</f>
        <v>59</v>
      </c>
      <c r="F6477">
        <f>INDEX(RanksTable!AG:AG,MATCH(B6477,RanksTable!B:B,0))</f>
        <v>7</v>
      </c>
      <c r="H6477" t="str">
        <f t="shared" si="101"/>
        <v>INSERT INTO "TeamRanks" (team_id,team_sport_id,team_rank) VALUES (231,59,7);</v>
      </c>
    </row>
    <row r="6478" spans="2:8" x14ac:dyDescent="0.25">
      <c r="B6478" t="s">
        <v>1001</v>
      </c>
      <c r="C6478">
        <f>INDEX(NationalTeams!B:B,MATCH(B6478,NationalTeams!C:C,0))</f>
        <v>232</v>
      </c>
      <c r="D6478" t="s">
        <v>65</v>
      </c>
      <c r="E6478">
        <f>INDEX(TeamSports!B:B,MATCH(D6478,TeamSports!C:C,0))</f>
        <v>59</v>
      </c>
      <c r="F6478">
        <f>INDEX(RanksTable!AG:AG,MATCH(B6478,RanksTable!B:B,0))</f>
        <v>7</v>
      </c>
      <c r="H6478" t="str">
        <f t="shared" si="101"/>
        <v>INSERT INTO "TeamRanks" (team_id,team_sport_id,team_rank) VALUES (232,59,7);</v>
      </c>
    </row>
    <row r="6479" spans="2:8" x14ac:dyDescent="0.25">
      <c r="B6479" t="s">
        <v>1002</v>
      </c>
      <c r="C6479">
        <f>INDEX(NationalTeams!B:B,MATCH(B6479,NationalTeams!C:C,0))</f>
        <v>233</v>
      </c>
      <c r="D6479" t="s">
        <v>65</v>
      </c>
      <c r="E6479">
        <f>INDEX(TeamSports!B:B,MATCH(D6479,TeamSports!C:C,0))</f>
        <v>59</v>
      </c>
      <c r="F6479">
        <f>INDEX(RanksTable!AG:AG,MATCH(B6479,RanksTable!B:B,0))</f>
        <v>7</v>
      </c>
      <c r="H6479" t="str">
        <f t="shared" si="101"/>
        <v>INSERT INTO "TeamRanks" (team_id,team_sport_id,team_rank) VALUES (233,59,7);</v>
      </c>
    </row>
    <row r="6480" spans="2:8" x14ac:dyDescent="0.25">
      <c r="B6480" t="s">
        <v>1003</v>
      </c>
      <c r="C6480">
        <f>INDEX(NationalTeams!B:B,MATCH(B6480,NationalTeams!C:C,0))</f>
        <v>234</v>
      </c>
      <c r="D6480" t="s">
        <v>65</v>
      </c>
      <c r="E6480">
        <f>INDEX(TeamSports!B:B,MATCH(D6480,TeamSports!C:C,0))</f>
        <v>59</v>
      </c>
      <c r="F6480">
        <f>INDEX(RanksTable!AG:AG,MATCH(B6480,RanksTable!B:B,0))</f>
        <v>4</v>
      </c>
      <c r="H6480" t="str">
        <f t="shared" si="101"/>
        <v>INSERT INTO "TeamRanks" (team_id,team_sport_id,team_rank) VALUES (234,59,4);</v>
      </c>
    </row>
    <row r="6481" spans="2:8" x14ac:dyDescent="0.25">
      <c r="B6481" t="s">
        <v>1004</v>
      </c>
      <c r="C6481">
        <f>INDEX(NationalTeams!B:B,MATCH(B6481,NationalTeams!C:C,0))</f>
        <v>235</v>
      </c>
      <c r="D6481" t="s">
        <v>65</v>
      </c>
      <c r="E6481">
        <f>INDEX(TeamSports!B:B,MATCH(D6481,TeamSports!C:C,0))</f>
        <v>59</v>
      </c>
      <c r="F6481">
        <f>INDEX(RanksTable!AG:AG,MATCH(B6481,RanksTable!B:B,0))</f>
        <v>4</v>
      </c>
      <c r="H6481" t="str">
        <f t="shared" si="101"/>
        <v>INSERT INTO "TeamRanks" (team_id,team_sport_id,team_rank) VALUES (235,59,4);</v>
      </c>
    </row>
    <row r="6482" spans="2:8" x14ac:dyDescent="0.25">
      <c r="B6482" t="s">
        <v>1005</v>
      </c>
      <c r="C6482">
        <f>INDEX(NationalTeams!B:B,MATCH(B6482,NationalTeams!C:C,0))</f>
        <v>236</v>
      </c>
      <c r="D6482" t="s">
        <v>65</v>
      </c>
      <c r="E6482">
        <f>INDEX(TeamSports!B:B,MATCH(D6482,TeamSports!C:C,0))</f>
        <v>59</v>
      </c>
      <c r="F6482">
        <f>INDEX(RanksTable!AG:AG,MATCH(B6482,RanksTable!B:B,0))</f>
        <v>7</v>
      </c>
      <c r="H6482" t="str">
        <f t="shared" si="101"/>
        <v>INSERT INTO "TeamRanks" (team_id,team_sport_id,team_rank) VALUES (236,59,7);</v>
      </c>
    </row>
    <row r="6483" spans="2:8" x14ac:dyDescent="0.25">
      <c r="B6483" t="s">
        <v>1006</v>
      </c>
      <c r="C6483">
        <f>INDEX(NationalTeams!B:B,MATCH(B6483,NationalTeams!C:C,0))</f>
        <v>237</v>
      </c>
      <c r="D6483" t="s">
        <v>65</v>
      </c>
      <c r="E6483">
        <f>INDEX(TeamSports!B:B,MATCH(D6483,TeamSports!C:C,0))</f>
        <v>59</v>
      </c>
      <c r="F6483">
        <f>INDEX(RanksTable!AG:AG,MATCH(B6483,RanksTable!B:B,0))</f>
        <v>7</v>
      </c>
      <c r="H6483" t="str">
        <f t="shared" si="101"/>
        <v>INSERT INTO "TeamRanks" (team_id,team_sport_id,team_rank) VALUES (237,59,7);</v>
      </c>
    </row>
    <row r="6484" spans="2:8" x14ac:dyDescent="0.25">
      <c r="B6484" t="s">
        <v>1007</v>
      </c>
      <c r="C6484">
        <f>INDEX(NationalTeams!B:B,MATCH(B6484,NationalTeams!C:C,0))</f>
        <v>238</v>
      </c>
      <c r="D6484" t="s">
        <v>65</v>
      </c>
      <c r="E6484">
        <f>INDEX(TeamSports!B:B,MATCH(D6484,TeamSports!C:C,0))</f>
        <v>59</v>
      </c>
      <c r="F6484">
        <f>INDEX(RanksTable!AG:AG,MATCH(B6484,RanksTable!B:B,0))</f>
        <v>7</v>
      </c>
      <c r="H6484" t="str">
        <f t="shared" si="101"/>
        <v>INSERT INTO "TeamRanks" (team_id,team_sport_id,team_rank) VALUES (238,59,7);</v>
      </c>
    </row>
    <row r="6485" spans="2:8" x14ac:dyDescent="0.25">
      <c r="B6485" t="s">
        <v>1008</v>
      </c>
      <c r="C6485">
        <f>INDEX(NationalTeams!B:B,MATCH(B6485,NationalTeams!C:C,0))</f>
        <v>239</v>
      </c>
      <c r="D6485" t="s">
        <v>65</v>
      </c>
      <c r="E6485">
        <f>INDEX(TeamSports!B:B,MATCH(D6485,TeamSports!C:C,0))</f>
        <v>59</v>
      </c>
      <c r="F6485">
        <f>INDEX(RanksTable!AG:AG,MATCH(B6485,RanksTable!B:B,0))</f>
        <v>5</v>
      </c>
      <c r="H6485" t="str">
        <f t="shared" si="101"/>
        <v>INSERT INTO "TeamRanks" (team_id,team_sport_id,team_rank) VALUES (239,59,5);</v>
      </c>
    </row>
    <row r="6486" spans="2:8" x14ac:dyDescent="0.25">
      <c r="B6486" t="s">
        <v>1009</v>
      </c>
      <c r="C6486">
        <f>INDEX(NationalTeams!B:B,MATCH(B6486,NationalTeams!C:C,0))</f>
        <v>240</v>
      </c>
      <c r="D6486" t="s">
        <v>65</v>
      </c>
      <c r="E6486">
        <f>INDEX(TeamSports!B:B,MATCH(D6486,TeamSports!C:C,0))</f>
        <v>59</v>
      </c>
      <c r="F6486">
        <f>INDEX(RanksTable!AG:AG,MATCH(B6486,RanksTable!B:B,0))</f>
        <v>5</v>
      </c>
      <c r="H6486" t="str">
        <f t="shared" si="101"/>
        <v>INSERT INTO "TeamRanks" (team_id,team_sport_id,team_rank) VALUES (240,59,5);</v>
      </c>
    </row>
    <row r="6487" spans="2:8" x14ac:dyDescent="0.25">
      <c r="B6487" t="s">
        <v>1010</v>
      </c>
      <c r="C6487">
        <f>INDEX(NationalTeams!B:B,MATCH(B6487,NationalTeams!C:C,0))</f>
        <v>241</v>
      </c>
      <c r="D6487" t="s">
        <v>65</v>
      </c>
      <c r="E6487">
        <f>INDEX(TeamSports!B:B,MATCH(D6487,TeamSports!C:C,0))</f>
        <v>59</v>
      </c>
      <c r="F6487">
        <f>INDEX(RanksTable!AG:AG,MATCH(B6487,RanksTable!B:B,0))</f>
        <v>7</v>
      </c>
      <c r="H6487" t="str">
        <f t="shared" si="101"/>
        <v>INSERT INTO "TeamRanks" (team_id,team_sport_id,team_rank) VALUES (241,59,7);</v>
      </c>
    </row>
    <row r="6488" spans="2:8" x14ac:dyDescent="0.25">
      <c r="B6488" t="s">
        <v>1011</v>
      </c>
      <c r="C6488">
        <f>INDEX(NationalTeams!B:B,MATCH(B6488,NationalTeams!C:C,0))</f>
        <v>242</v>
      </c>
      <c r="D6488" t="s">
        <v>65</v>
      </c>
      <c r="E6488">
        <f>INDEX(TeamSports!B:B,MATCH(D6488,TeamSports!C:C,0))</f>
        <v>59</v>
      </c>
      <c r="F6488">
        <f>INDEX(RanksTable!AG:AG,MATCH(B6488,RanksTable!B:B,0))</f>
        <v>7</v>
      </c>
      <c r="H6488" t="str">
        <f t="shared" si="101"/>
        <v>INSERT INTO "TeamRanks" (team_id,team_sport_id,team_rank) VALUES (242,59,7);</v>
      </c>
    </row>
    <row r="6489" spans="2:8" x14ac:dyDescent="0.25">
      <c r="B6489" t="s">
        <v>1012</v>
      </c>
      <c r="C6489">
        <f>INDEX(NationalTeams!B:B,MATCH(B6489,NationalTeams!C:C,0))</f>
        <v>243</v>
      </c>
      <c r="D6489" t="s">
        <v>65</v>
      </c>
      <c r="E6489">
        <f>INDEX(TeamSports!B:B,MATCH(D6489,TeamSports!C:C,0))</f>
        <v>59</v>
      </c>
      <c r="F6489">
        <f>INDEX(RanksTable!AG:AG,MATCH(B6489,RanksTable!B:B,0))</f>
        <v>7</v>
      </c>
      <c r="H6489" t="str">
        <f t="shared" si="101"/>
        <v>INSERT INTO "TeamRanks" (team_id,team_sport_id,team_rank) VALUES (243,59,7);</v>
      </c>
    </row>
    <row r="6490" spans="2:8" x14ac:dyDescent="0.25">
      <c r="B6490" t="s">
        <v>1013</v>
      </c>
      <c r="C6490">
        <f>INDEX(NationalTeams!B:B,MATCH(B6490,NationalTeams!C:C,0))</f>
        <v>244</v>
      </c>
      <c r="D6490" t="s">
        <v>65</v>
      </c>
      <c r="E6490">
        <f>INDEX(TeamSports!B:B,MATCH(D6490,TeamSports!C:C,0))</f>
        <v>59</v>
      </c>
      <c r="F6490">
        <f>INDEX(RanksTable!AG:AG,MATCH(B6490,RanksTable!B:B,0))</f>
        <v>7</v>
      </c>
      <c r="H6490" t="str">
        <f t="shared" si="101"/>
        <v>INSERT INTO "TeamRanks" (team_id,team_sport_id,team_rank) VALUES (244,59,7);</v>
      </c>
    </row>
    <row r="6491" spans="2:8" x14ac:dyDescent="0.25">
      <c r="B6491" t="s">
        <v>1014</v>
      </c>
      <c r="C6491">
        <f>INDEX(NationalTeams!B:B,MATCH(B6491,NationalTeams!C:C,0))</f>
        <v>245</v>
      </c>
      <c r="D6491" t="s">
        <v>65</v>
      </c>
      <c r="E6491">
        <f>INDEX(TeamSports!B:B,MATCH(D6491,TeamSports!C:C,0))</f>
        <v>59</v>
      </c>
      <c r="F6491">
        <f>INDEX(RanksTable!AG:AG,MATCH(B6491,RanksTable!B:B,0))</f>
        <v>7</v>
      </c>
      <c r="H6491" t="str">
        <f t="shared" si="101"/>
        <v>INSERT INTO "TeamRanks" (team_id,team_sport_id,team_rank) VALUES (245,59,7);</v>
      </c>
    </row>
    <row r="6492" spans="2:8" x14ac:dyDescent="0.25">
      <c r="B6492" t="s">
        <v>1015</v>
      </c>
      <c r="C6492">
        <f>INDEX(NationalTeams!B:B,MATCH(B6492,NationalTeams!C:C,0))</f>
        <v>246</v>
      </c>
      <c r="D6492" t="s">
        <v>65</v>
      </c>
      <c r="E6492">
        <f>INDEX(TeamSports!B:B,MATCH(D6492,TeamSports!C:C,0))</f>
        <v>59</v>
      </c>
      <c r="F6492">
        <f>INDEX(RanksTable!AG:AG,MATCH(B6492,RanksTable!B:B,0))</f>
        <v>7</v>
      </c>
      <c r="H6492" t="str">
        <f t="shared" si="101"/>
        <v>INSERT INTO "TeamRanks" (team_id,team_sport_id,team_rank) VALUES (246,59,7);</v>
      </c>
    </row>
    <row r="6493" spans="2:8" x14ac:dyDescent="0.25">
      <c r="B6493" t="s">
        <v>1016</v>
      </c>
      <c r="C6493">
        <f>INDEX(NationalTeams!B:B,MATCH(B6493,NationalTeams!C:C,0))</f>
        <v>247</v>
      </c>
      <c r="D6493" t="s">
        <v>65</v>
      </c>
      <c r="E6493">
        <f>INDEX(TeamSports!B:B,MATCH(D6493,TeamSports!C:C,0))</f>
        <v>59</v>
      </c>
      <c r="F6493">
        <f>INDEX(RanksTable!AG:AG,MATCH(B6493,RanksTable!B:B,0))</f>
        <v>7</v>
      </c>
      <c r="H6493" t="str">
        <f t="shared" si="101"/>
        <v>INSERT INTO "TeamRanks" (team_id,team_sport_id,team_rank) VALUES (247,59,7);</v>
      </c>
    </row>
    <row r="6494" spans="2:8" x14ac:dyDescent="0.25">
      <c r="B6494" t="s">
        <v>1017</v>
      </c>
      <c r="C6494">
        <f>INDEX(NationalTeams!B:B,MATCH(B6494,NationalTeams!C:C,0))</f>
        <v>248</v>
      </c>
      <c r="D6494" t="s">
        <v>65</v>
      </c>
      <c r="E6494">
        <f>INDEX(TeamSports!B:B,MATCH(D6494,TeamSports!C:C,0))</f>
        <v>59</v>
      </c>
      <c r="F6494">
        <f>INDEX(RanksTable!AG:AG,MATCH(B6494,RanksTable!B:B,0))</f>
        <v>5</v>
      </c>
      <c r="H6494" t="str">
        <f t="shared" si="101"/>
        <v>INSERT INTO "TeamRanks" (team_id,team_sport_id,team_rank) VALUES (248,59,5);</v>
      </c>
    </row>
    <row r="6495" spans="2:8" x14ac:dyDescent="0.25">
      <c r="B6495" t="s">
        <v>1018</v>
      </c>
      <c r="C6495">
        <f>INDEX(NationalTeams!B:B,MATCH(B6495,NationalTeams!C:C,0))</f>
        <v>249</v>
      </c>
      <c r="D6495" t="s">
        <v>65</v>
      </c>
      <c r="E6495">
        <f>INDEX(TeamSports!B:B,MATCH(D6495,TeamSports!C:C,0))</f>
        <v>59</v>
      </c>
      <c r="F6495">
        <f>INDEX(RanksTable!AG:AG,MATCH(B6495,RanksTable!B:B,0))</f>
        <v>7</v>
      </c>
      <c r="H6495" t="str">
        <f t="shared" si="101"/>
        <v>INSERT INTO "TeamRanks" (team_id,team_sport_id,team_rank) VALUES (249,59,7);</v>
      </c>
    </row>
    <row r="6496" spans="2:8" x14ac:dyDescent="0.25">
      <c r="B6496" t="s">
        <v>1019</v>
      </c>
      <c r="C6496">
        <f>INDEX(NationalTeams!B:B,MATCH(B6496,NationalTeams!C:C,0))</f>
        <v>250</v>
      </c>
      <c r="D6496" t="s">
        <v>65</v>
      </c>
      <c r="E6496">
        <f>INDEX(TeamSports!B:B,MATCH(D6496,TeamSports!C:C,0))</f>
        <v>59</v>
      </c>
      <c r="F6496">
        <f>INDEX(RanksTable!AG:AG,MATCH(B6496,RanksTable!B:B,0))</f>
        <v>7</v>
      </c>
      <c r="H6496" t="str">
        <f t="shared" si="101"/>
        <v>INSERT INTO "TeamRanks" (team_id,team_sport_id,team_rank) VALUES (250,59,7);</v>
      </c>
    </row>
    <row r="6497" spans="2:8" x14ac:dyDescent="0.25">
      <c r="B6497" t="s">
        <v>1020</v>
      </c>
      <c r="C6497">
        <f>INDEX(NationalTeams!B:B,MATCH(B6497,NationalTeams!C:C,0))</f>
        <v>251</v>
      </c>
      <c r="D6497" t="s">
        <v>65</v>
      </c>
      <c r="E6497">
        <f>INDEX(TeamSports!B:B,MATCH(D6497,TeamSports!C:C,0))</f>
        <v>59</v>
      </c>
      <c r="F6497">
        <f>INDEX(RanksTable!AG:AG,MATCH(B6497,RanksTable!B:B,0))</f>
        <v>7</v>
      </c>
      <c r="H6497" t="str">
        <f t="shared" si="101"/>
        <v>INSERT INTO "TeamRanks" (team_id,team_sport_id,team_rank) VALUES (251,59,7);</v>
      </c>
    </row>
    <row r="6498" spans="2:8" x14ac:dyDescent="0.25">
      <c r="B6498" t="s">
        <v>1021</v>
      </c>
      <c r="C6498">
        <f>INDEX(NationalTeams!B:B,MATCH(B6498,NationalTeams!C:C,0))</f>
        <v>252</v>
      </c>
      <c r="D6498" t="s">
        <v>65</v>
      </c>
      <c r="E6498">
        <f>INDEX(TeamSports!B:B,MATCH(D6498,TeamSports!C:C,0))</f>
        <v>59</v>
      </c>
      <c r="F6498">
        <f>INDEX(RanksTable!AG:AG,MATCH(B6498,RanksTable!B:B,0))</f>
        <v>7</v>
      </c>
      <c r="H6498" t="str">
        <f t="shared" si="101"/>
        <v>INSERT INTO "TeamRanks" (team_id,team_sport_id,team_rank) VALUES (252,59,7);</v>
      </c>
    </row>
    <row r="6499" spans="2:8" x14ac:dyDescent="0.25">
      <c r="B6499" t="s">
        <v>1022</v>
      </c>
      <c r="C6499">
        <f>INDEX(NationalTeams!B:B,MATCH(B6499,NationalTeams!C:C,0))</f>
        <v>253</v>
      </c>
      <c r="D6499" t="s">
        <v>65</v>
      </c>
      <c r="E6499">
        <f>INDEX(TeamSports!B:B,MATCH(D6499,TeamSports!C:C,0))</f>
        <v>59</v>
      </c>
      <c r="F6499">
        <f>INDEX(RanksTable!AG:AG,MATCH(B6499,RanksTable!B:B,0))</f>
        <v>7</v>
      </c>
      <c r="H6499" t="str">
        <f t="shared" si="101"/>
        <v>INSERT INTO "TeamRanks" (team_id,team_sport_id,team_rank) VALUES (253,59,7);</v>
      </c>
    </row>
    <row r="6500" spans="2:8" x14ac:dyDescent="0.25">
      <c r="B6500" t="s">
        <v>1023</v>
      </c>
      <c r="C6500">
        <f>INDEX(NationalTeams!B:B,MATCH(B6500,NationalTeams!C:C,0))</f>
        <v>254</v>
      </c>
      <c r="D6500" t="s">
        <v>65</v>
      </c>
      <c r="E6500">
        <f>INDEX(TeamSports!B:B,MATCH(D6500,TeamSports!C:C,0))</f>
        <v>59</v>
      </c>
      <c r="F6500">
        <f>INDEX(RanksTable!AG:AG,MATCH(B6500,RanksTable!B:B,0))</f>
        <v>7</v>
      </c>
      <c r="H6500" t="str">
        <f t="shared" si="101"/>
        <v>INSERT INTO "TeamRanks" (team_id,team_sport_id,team_rank) VALUES (254,59,7);</v>
      </c>
    </row>
    <row r="6501" spans="2:8" x14ac:dyDescent="0.25">
      <c r="B6501" t="s">
        <v>1024</v>
      </c>
      <c r="C6501">
        <f>INDEX(NationalTeams!B:B,MATCH(B6501,NationalTeams!C:C,0))</f>
        <v>255</v>
      </c>
      <c r="D6501" t="s">
        <v>65</v>
      </c>
      <c r="E6501">
        <f>INDEX(TeamSports!B:B,MATCH(D6501,TeamSports!C:C,0))</f>
        <v>59</v>
      </c>
      <c r="F6501">
        <f>INDEX(RanksTable!AG:AG,MATCH(B6501,RanksTable!B:B,0))</f>
        <v>4</v>
      </c>
      <c r="H6501" t="str">
        <f t="shared" si="101"/>
        <v>INSERT INTO "TeamRanks" (team_id,team_sport_id,team_rank) VALUES (255,59,4);</v>
      </c>
    </row>
    <row r="6502" spans="2:8" x14ac:dyDescent="0.25">
      <c r="B6502" t="s">
        <v>1025</v>
      </c>
      <c r="C6502">
        <f>INDEX(NationalTeams!B:B,MATCH(B6502,NationalTeams!C:C,0))</f>
        <v>256</v>
      </c>
      <c r="D6502" t="s">
        <v>65</v>
      </c>
      <c r="E6502">
        <f>INDEX(TeamSports!B:B,MATCH(D6502,TeamSports!C:C,0))</f>
        <v>59</v>
      </c>
      <c r="F6502">
        <f>INDEX(RanksTable!AG:AG,MATCH(B6502,RanksTable!B:B,0))</f>
        <v>7</v>
      </c>
      <c r="H6502" t="str">
        <f t="shared" si="101"/>
        <v>INSERT INTO "TeamRanks" (team_id,team_sport_id,team_rank) VALUES (256,59,7);</v>
      </c>
    </row>
    <row r="6503" spans="2:8" x14ac:dyDescent="0.25">
      <c r="B6503" t="s">
        <v>1026</v>
      </c>
      <c r="C6503">
        <f>INDEX(NationalTeams!B:B,MATCH(B6503,NationalTeams!C:C,0))</f>
        <v>257</v>
      </c>
      <c r="D6503" t="s">
        <v>65</v>
      </c>
      <c r="E6503">
        <f>INDEX(TeamSports!B:B,MATCH(D6503,TeamSports!C:C,0))</f>
        <v>59</v>
      </c>
      <c r="F6503">
        <f>INDEX(RanksTable!AG:AG,MATCH(B6503,RanksTable!B:B,0))</f>
        <v>7</v>
      </c>
      <c r="H6503" t="str">
        <f t="shared" si="101"/>
        <v>INSERT INTO "TeamRanks" (team_id,team_sport_id,team_rank) VALUES (257,59,7);</v>
      </c>
    </row>
    <row r="6504" spans="2:8" x14ac:dyDescent="0.25">
      <c r="B6504" t="s">
        <v>1027</v>
      </c>
      <c r="C6504">
        <f>INDEX(NationalTeams!B:B,MATCH(B6504,NationalTeams!C:C,0))</f>
        <v>258</v>
      </c>
      <c r="D6504" t="s">
        <v>65</v>
      </c>
      <c r="E6504">
        <f>INDEX(TeamSports!B:B,MATCH(D6504,TeamSports!C:C,0))</f>
        <v>59</v>
      </c>
      <c r="F6504">
        <f>INDEX(RanksTable!AG:AG,MATCH(B6504,RanksTable!B:B,0))</f>
        <v>7</v>
      </c>
      <c r="H6504" t="str">
        <f t="shared" si="101"/>
        <v>INSERT INTO "TeamRanks" (team_id,team_sport_id,team_rank) VALUES (258,59,7);</v>
      </c>
    </row>
    <row r="6505" spans="2:8" x14ac:dyDescent="0.25">
      <c r="B6505" t="s">
        <v>1028</v>
      </c>
      <c r="C6505">
        <f>INDEX(NationalTeams!B:B,MATCH(B6505,NationalTeams!C:C,0))</f>
        <v>259</v>
      </c>
      <c r="D6505" t="s">
        <v>65</v>
      </c>
      <c r="E6505">
        <f>INDEX(TeamSports!B:B,MATCH(D6505,TeamSports!C:C,0))</f>
        <v>59</v>
      </c>
      <c r="F6505">
        <f>INDEX(RanksTable!AG:AG,MATCH(B6505,RanksTable!B:B,0))</f>
        <v>7</v>
      </c>
      <c r="H6505" t="str">
        <f t="shared" si="101"/>
        <v>INSERT INTO "TeamRanks" (team_id,team_sport_id,team_rank) VALUES (259,59,7);</v>
      </c>
    </row>
    <row r="6506" spans="2:8" x14ac:dyDescent="0.25">
      <c r="B6506" t="s">
        <v>1029</v>
      </c>
      <c r="C6506">
        <f>INDEX(NationalTeams!B:B,MATCH(B6506,NationalTeams!C:C,0))</f>
        <v>260</v>
      </c>
      <c r="D6506" t="s">
        <v>65</v>
      </c>
      <c r="E6506">
        <f>INDEX(TeamSports!B:B,MATCH(D6506,TeamSports!C:C,0))</f>
        <v>59</v>
      </c>
      <c r="F6506">
        <f>INDEX(RanksTable!AG:AG,MATCH(B6506,RanksTable!B:B,0))</f>
        <v>7</v>
      </c>
      <c r="H6506" t="str">
        <f t="shared" si="101"/>
        <v>INSERT INTO "TeamRanks" (team_id,team_sport_id,team_rank) VALUES (260,59,7);</v>
      </c>
    </row>
    <row r="6507" spans="2:8" x14ac:dyDescent="0.25">
      <c r="B6507" t="s">
        <v>1030</v>
      </c>
      <c r="C6507">
        <f>INDEX(NationalTeams!B:B,MATCH(B6507,NationalTeams!C:C,0))</f>
        <v>261</v>
      </c>
      <c r="D6507" t="s">
        <v>65</v>
      </c>
      <c r="E6507">
        <f>INDEX(TeamSports!B:B,MATCH(D6507,TeamSports!C:C,0))</f>
        <v>59</v>
      </c>
      <c r="F6507">
        <f>INDEX(RanksTable!AG:AG,MATCH(B6507,RanksTable!B:B,0))</f>
        <v>7</v>
      </c>
      <c r="H6507" t="str">
        <f t="shared" si="101"/>
        <v>INSERT INTO "TeamRanks" (team_id,team_sport_id,team_rank) VALUES (261,59,7);</v>
      </c>
    </row>
    <row r="6508" spans="2:8" x14ac:dyDescent="0.25">
      <c r="B6508" t="s">
        <v>1031</v>
      </c>
      <c r="C6508">
        <f>INDEX(NationalTeams!B:B,MATCH(B6508,NationalTeams!C:C,0))</f>
        <v>262</v>
      </c>
      <c r="D6508" t="s">
        <v>65</v>
      </c>
      <c r="E6508">
        <f>INDEX(TeamSports!B:B,MATCH(D6508,TeamSports!C:C,0))</f>
        <v>59</v>
      </c>
      <c r="F6508">
        <f>INDEX(RanksTable!AG:AG,MATCH(B6508,RanksTable!B:B,0))</f>
        <v>7</v>
      </c>
      <c r="H6508" t="str">
        <f t="shared" si="101"/>
        <v>INSERT INTO "TeamRanks" (team_id,team_sport_id,team_rank) VALUES (262,59,7);</v>
      </c>
    </row>
    <row r="6509" spans="2:8" x14ac:dyDescent="0.25">
      <c r="B6509" t="s">
        <v>1032</v>
      </c>
      <c r="C6509">
        <f>INDEX(NationalTeams!B:B,MATCH(B6509,NationalTeams!C:C,0))</f>
        <v>263</v>
      </c>
      <c r="D6509" t="s">
        <v>65</v>
      </c>
      <c r="E6509">
        <f>INDEX(TeamSports!B:B,MATCH(D6509,TeamSports!C:C,0))</f>
        <v>59</v>
      </c>
      <c r="F6509">
        <f>INDEX(RanksTable!AG:AG,MATCH(B6509,RanksTable!B:B,0))</f>
        <v>7</v>
      </c>
      <c r="H6509" t="str">
        <f t="shared" si="101"/>
        <v>INSERT INTO "TeamRanks" (team_id,team_sport_id,team_rank) VALUES (263,59,7);</v>
      </c>
    </row>
    <row r="6510" spans="2:8" x14ac:dyDescent="0.25">
      <c r="B6510" t="s">
        <v>1033</v>
      </c>
      <c r="C6510">
        <f>INDEX(NationalTeams!B:B,MATCH(B6510,NationalTeams!C:C,0))</f>
        <v>264</v>
      </c>
      <c r="D6510" t="s">
        <v>65</v>
      </c>
      <c r="E6510">
        <f>INDEX(TeamSports!B:B,MATCH(D6510,TeamSports!C:C,0))</f>
        <v>59</v>
      </c>
      <c r="F6510">
        <f>INDEX(RanksTable!AG:AG,MATCH(B6510,RanksTable!B:B,0))</f>
        <v>3</v>
      </c>
      <c r="H6510" t="str">
        <f t="shared" si="101"/>
        <v>INSERT INTO "TeamRanks" (team_id,team_sport_id,team_rank) VALUES (264,59,3);</v>
      </c>
    </row>
    <row r="6511" spans="2:8" x14ac:dyDescent="0.25">
      <c r="B6511" t="s">
        <v>1034</v>
      </c>
      <c r="C6511">
        <f>INDEX(NationalTeams!B:B,MATCH(B6511,NationalTeams!C:C,0))</f>
        <v>265</v>
      </c>
      <c r="D6511" t="s">
        <v>65</v>
      </c>
      <c r="E6511">
        <f>INDEX(TeamSports!B:B,MATCH(D6511,TeamSports!C:C,0))</f>
        <v>59</v>
      </c>
      <c r="F6511">
        <f>INDEX(RanksTable!AG:AG,MATCH(B6511,RanksTable!B:B,0))</f>
        <v>7</v>
      </c>
      <c r="H6511" t="str">
        <f t="shared" si="101"/>
        <v>INSERT INTO "TeamRanks" (team_id,team_sport_id,team_rank) VALUES (265,59,7);</v>
      </c>
    </row>
    <row r="6512" spans="2:8" x14ac:dyDescent="0.25">
      <c r="B6512" t="s">
        <v>1035</v>
      </c>
      <c r="C6512">
        <f>INDEX(NationalTeams!B:B,MATCH(B6512,NationalTeams!C:C,0))</f>
        <v>266</v>
      </c>
      <c r="D6512" t="s">
        <v>65</v>
      </c>
      <c r="E6512">
        <f>INDEX(TeamSports!B:B,MATCH(D6512,TeamSports!C:C,0))</f>
        <v>59</v>
      </c>
      <c r="F6512">
        <f>INDEX(RanksTable!AG:AG,MATCH(B6512,RanksTable!B:B,0))</f>
        <v>5</v>
      </c>
      <c r="H6512" t="str">
        <f t="shared" si="101"/>
        <v>INSERT INTO "TeamRanks" (team_id,team_sport_id,team_rank) VALUES (266,59,5);</v>
      </c>
    </row>
    <row r="6513" spans="2:8" x14ac:dyDescent="0.25">
      <c r="B6513" t="s">
        <v>1036</v>
      </c>
      <c r="C6513">
        <f>INDEX(NationalTeams!B:B,MATCH(B6513,NationalTeams!C:C,0))</f>
        <v>267</v>
      </c>
      <c r="D6513" t="s">
        <v>65</v>
      </c>
      <c r="E6513">
        <f>INDEX(TeamSports!B:B,MATCH(D6513,TeamSports!C:C,0))</f>
        <v>59</v>
      </c>
      <c r="F6513">
        <f>INDEX(RanksTable!AG:AG,MATCH(B6513,RanksTable!B:B,0))</f>
        <v>2</v>
      </c>
      <c r="H6513" t="str">
        <f t="shared" si="101"/>
        <v>INSERT INTO "TeamRanks" (team_id,team_sport_id,team_rank) VALUES (267,59,2);</v>
      </c>
    </row>
    <row r="6514" spans="2:8" x14ac:dyDescent="0.25">
      <c r="B6514" t="s">
        <v>1037</v>
      </c>
      <c r="C6514">
        <f>INDEX(NationalTeams!B:B,MATCH(B6514,NationalTeams!C:C,0))</f>
        <v>268</v>
      </c>
      <c r="D6514" t="s">
        <v>65</v>
      </c>
      <c r="E6514">
        <f>INDEX(TeamSports!B:B,MATCH(D6514,TeamSports!C:C,0))</f>
        <v>59</v>
      </c>
      <c r="F6514">
        <f>INDEX(RanksTable!AG:AG,MATCH(B6514,RanksTable!B:B,0))</f>
        <v>7</v>
      </c>
      <c r="H6514" t="str">
        <f t="shared" si="101"/>
        <v>INSERT INTO "TeamRanks" (team_id,team_sport_id,team_rank) VALUES (268,59,7);</v>
      </c>
    </row>
    <row r="6515" spans="2:8" x14ac:dyDescent="0.25">
      <c r="B6515" t="s">
        <v>1038</v>
      </c>
      <c r="C6515">
        <f>INDEX(NationalTeams!B:B,MATCH(B6515,NationalTeams!C:C,0))</f>
        <v>269</v>
      </c>
      <c r="D6515" t="s">
        <v>65</v>
      </c>
      <c r="E6515">
        <f>INDEX(TeamSports!B:B,MATCH(D6515,TeamSports!C:C,0))</f>
        <v>59</v>
      </c>
      <c r="F6515">
        <f>INDEX(RanksTable!AG:AG,MATCH(B6515,RanksTable!B:B,0))</f>
        <v>4</v>
      </c>
      <c r="H6515" t="str">
        <f t="shared" si="101"/>
        <v>INSERT INTO "TeamRanks" (team_id,team_sport_id,team_rank) VALUES (269,59,4);</v>
      </c>
    </row>
    <row r="6516" spans="2:8" x14ac:dyDescent="0.25">
      <c r="B6516" t="s">
        <v>1039</v>
      </c>
      <c r="C6516">
        <f>INDEX(NationalTeams!B:B,MATCH(B6516,NationalTeams!C:C,0))</f>
        <v>270</v>
      </c>
      <c r="D6516" t="s">
        <v>65</v>
      </c>
      <c r="E6516">
        <f>INDEX(TeamSports!B:B,MATCH(D6516,TeamSports!C:C,0))</f>
        <v>59</v>
      </c>
      <c r="F6516">
        <f>INDEX(RanksTable!AG:AG,MATCH(B6516,RanksTable!B:B,0))</f>
        <v>7</v>
      </c>
      <c r="H6516" t="str">
        <f t="shared" si="101"/>
        <v>INSERT INTO "TeamRanks" (team_id,team_sport_id,team_rank) VALUES (270,59,7);</v>
      </c>
    </row>
    <row r="6517" spans="2:8" x14ac:dyDescent="0.25">
      <c r="B6517" t="s">
        <v>1040</v>
      </c>
      <c r="C6517">
        <f>INDEX(NationalTeams!B:B,MATCH(B6517,NationalTeams!C:C,0))</f>
        <v>271</v>
      </c>
      <c r="D6517" t="s">
        <v>65</v>
      </c>
      <c r="E6517">
        <f>INDEX(TeamSports!B:B,MATCH(D6517,TeamSports!C:C,0))</f>
        <v>59</v>
      </c>
      <c r="F6517">
        <f>INDEX(RanksTable!AG:AG,MATCH(B6517,RanksTable!B:B,0))</f>
        <v>7</v>
      </c>
      <c r="H6517" t="str">
        <f t="shared" si="101"/>
        <v>INSERT INTO "TeamRanks" (team_id,team_sport_id,team_rank) VALUES (271,59,7);</v>
      </c>
    </row>
    <row r="6518" spans="2:8" x14ac:dyDescent="0.25">
      <c r="B6518" t="s">
        <v>1041</v>
      </c>
      <c r="C6518">
        <f>INDEX(NationalTeams!B:B,MATCH(B6518,NationalTeams!C:C,0))</f>
        <v>272</v>
      </c>
      <c r="D6518" t="s">
        <v>65</v>
      </c>
      <c r="E6518">
        <f>INDEX(TeamSports!B:B,MATCH(D6518,TeamSports!C:C,0))</f>
        <v>59</v>
      </c>
      <c r="F6518">
        <f>INDEX(RanksTable!AG:AG,MATCH(B6518,RanksTable!B:B,0))</f>
        <v>7</v>
      </c>
      <c r="H6518" t="str">
        <f t="shared" si="101"/>
        <v>INSERT INTO "TeamRanks" (team_id,team_sport_id,team_rank) VALUES (272,59,7);</v>
      </c>
    </row>
    <row r="6519" spans="2:8" x14ac:dyDescent="0.25">
      <c r="B6519" t="s">
        <v>1042</v>
      </c>
      <c r="C6519">
        <f>INDEX(NationalTeams!B:B,MATCH(B6519,NationalTeams!C:C,0))</f>
        <v>273</v>
      </c>
      <c r="D6519" t="s">
        <v>65</v>
      </c>
      <c r="E6519">
        <f>INDEX(TeamSports!B:B,MATCH(D6519,TeamSports!C:C,0))</f>
        <v>59</v>
      </c>
      <c r="F6519">
        <f>INDEX(RanksTable!AG:AG,MATCH(B6519,RanksTable!B:B,0))</f>
        <v>1</v>
      </c>
      <c r="H6519" t="str">
        <f t="shared" si="101"/>
        <v>INSERT INTO "TeamRanks" (team_id,team_sport_id,team_rank) VALUES (273,59,1);</v>
      </c>
    </row>
    <row r="6520" spans="2:8" x14ac:dyDescent="0.25">
      <c r="B6520" t="s">
        <v>1043</v>
      </c>
      <c r="C6520">
        <f>INDEX(NationalTeams!B:B,MATCH(B6520,NationalTeams!C:C,0))</f>
        <v>274</v>
      </c>
      <c r="D6520" t="s">
        <v>65</v>
      </c>
      <c r="E6520">
        <f>INDEX(TeamSports!B:B,MATCH(D6520,TeamSports!C:C,0))</f>
        <v>59</v>
      </c>
      <c r="F6520">
        <f>INDEX(RanksTable!AG:AG,MATCH(B6520,RanksTable!B:B,0))</f>
        <v>7</v>
      </c>
      <c r="H6520" t="str">
        <f t="shared" si="101"/>
        <v>INSERT INTO "TeamRanks" (team_id,team_sport_id,team_rank) VALUES (274,59,7);</v>
      </c>
    </row>
    <row r="6521" spans="2:8" x14ac:dyDescent="0.25">
      <c r="B6521" t="s">
        <v>1044</v>
      </c>
      <c r="C6521">
        <f>INDEX(NationalTeams!B:B,MATCH(B6521,NationalTeams!C:C,0))</f>
        <v>275</v>
      </c>
      <c r="D6521" t="s">
        <v>65</v>
      </c>
      <c r="E6521">
        <f>INDEX(TeamSports!B:B,MATCH(D6521,TeamSports!C:C,0))</f>
        <v>59</v>
      </c>
      <c r="F6521">
        <f>INDEX(RanksTable!AG:AG,MATCH(B6521,RanksTable!B:B,0))</f>
        <v>5</v>
      </c>
      <c r="H6521" t="str">
        <f t="shared" si="101"/>
        <v>INSERT INTO "TeamRanks" (team_id,team_sport_id,team_rank) VALUES (275,59,5);</v>
      </c>
    </row>
    <row r="6522" spans="2:8" x14ac:dyDescent="0.25">
      <c r="B6522" t="s">
        <v>1045</v>
      </c>
      <c r="C6522">
        <f>INDEX(NationalTeams!B:B,MATCH(B6522,NationalTeams!C:C,0))</f>
        <v>276</v>
      </c>
      <c r="D6522" t="s">
        <v>65</v>
      </c>
      <c r="E6522">
        <f>INDEX(TeamSports!B:B,MATCH(D6522,TeamSports!C:C,0))</f>
        <v>59</v>
      </c>
      <c r="F6522">
        <f>INDEX(RanksTable!AG:AG,MATCH(B6522,RanksTable!B:B,0))</f>
        <v>7</v>
      </c>
      <c r="H6522" t="str">
        <f t="shared" si="101"/>
        <v>INSERT INTO "TeamRanks" (team_id,team_sport_id,team_rank) VALUES (276,59,7);</v>
      </c>
    </row>
    <row r="6523" spans="2:8" x14ac:dyDescent="0.25">
      <c r="B6523" t="s">
        <v>1046</v>
      </c>
      <c r="C6523">
        <f>INDEX(NationalTeams!B:B,MATCH(B6523,NationalTeams!C:C,0))</f>
        <v>277</v>
      </c>
      <c r="D6523" t="s">
        <v>65</v>
      </c>
      <c r="E6523">
        <f>INDEX(TeamSports!B:B,MATCH(D6523,TeamSports!C:C,0))</f>
        <v>59</v>
      </c>
      <c r="F6523">
        <f>INDEX(RanksTable!AG:AG,MATCH(B6523,RanksTable!B:B,0))</f>
        <v>7</v>
      </c>
      <c r="H6523" t="str">
        <f t="shared" si="101"/>
        <v>INSERT INTO "TeamRanks" (team_id,team_sport_id,team_rank) VALUES (277,59,7);</v>
      </c>
    </row>
    <row r="6524" spans="2:8" x14ac:dyDescent="0.25">
      <c r="B6524" t="s">
        <v>1047</v>
      </c>
      <c r="C6524">
        <f>INDEX(NationalTeams!B:B,MATCH(B6524,NationalTeams!C:C,0))</f>
        <v>278</v>
      </c>
      <c r="D6524" t="s">
        <v>65</v>
      </c>
      <c r="E6524">
        <f>INDEX(TeamSports!B:B,MATCH(D6524,TeamSports!C:C,0))</f>
        <v>59</v>
      </c>
      <c r="F6524">
        <f>INDEX(RanksTable!AG:AG,MATCH(B6524,RanksTable!B:B,0))</f>
        <v>7</v>
      </c>
      <c r="H6524" t="str">
        <f t="shared" si="101"/>
        <v>INSERT INTO "TeamRanks" (team_id,team_sport_id,team_rank) VALUES (278,59,7);</v>
      </c>
    </row>
    <row r="6525" spans="2:8" x14ac:dyDescent="0.25">
      <c r="B6525" t="s">
        <v>1048</v>
      </c>
      <c r="C6525">
        <f>INDEX(NationalTeams!B:B,MATCH(B6525,NationalTeams!C:C,0))</f>
        <v>279</v>
      </c>
      <c r="D6525" t="s">
        <v>65</v>
      </c>
      <c r="E6525">
        <f>INDEX(TeamSports!B:B,MATCH(D6525,TeamSports!C:C,0))</f>
        <v>59</v>
      </c>
      <c r="F6525">
        <f>INDEX(RanksTable!AG:AG,MATCH(B6525,RanksTable!B:B,0))</f>
        <v>7</v>
      </c>
      <c r="H6525" t="str">
        <f t="shared" si="101"/>
        <v>INSERT INTO "TeamRanks" (team_id,team_sport_id,team_rank) VALUES (279,59,7);</v>
      </c>
    </row>
    <row r="6526" spans="2:8" x14ac:dyDescent="0.25">
      <c r="B6526" t="s">
        <v>1049</v>
      </c>
      <c r="C6526">
        <f>INDEX(NationalTeams!B:B,MATCH(B6526,NationalTeams!C:C,0))</f>
        <v>280</v>
      </c>
      <c r="D6526" t="s">
        <v>65</v>
      </c>
      <c r="E6526">
        <f>INDEX(TeamSports!B:B,MATCH(D6526,TeamSports!C:C,0))</f>
        <v>59</v>
      </c>
      <c r="F6526">
        <f>INDEX(RanksTable!AG:AG,MATCH(B6526,RanksTable!B:B,0))</f>
        <v>7</v>
      </c>
      <c r="H6526" t="str">
        <f t="shared" si="101"/>
        <v>INSERT INTO "TeamRanks" (team_id,team_sport_id,team_rank) VALUES (280,59,7);</v>
      </c>
    </row>
    <row r="6527" spans="2:8" x14ac:dyDescent="0.25">
      <c r="B6527" t="s">
        <v>1050</v>
      </c>
      <c r="C6527">
        <f>INDEX(NationalTeams!B:B,MATCH(B6527,NationalTeams!C:C,0))</f>
        <v>281</v>
      </c>
      <c r="D6527" t="s">
        <v>65</v>
      </c>
      <c r="E6527">
        <f>INDEX(TeamSports!B:B,MATCH(D6527,TeamSports!C:C,0))</f>
        <v>59</v>
      </c>
      <c r="F6527">
        <f>INDEX(RanksTable!AG:AG,MATCH(B6527,RanksTable!B:B,0))</f>
        <v>7</v>
      </c>
      <c r="H6527" t="str">
        <f t="shared" si="101"/>
        <v>INSERT INTO "TeamRanks" (team_id,team_sport_id,team_rank) VALUES (281,59,7);</v>
      </c>
    </row>
    <row r="6528" spans="2:8" x14ac:dyDescent="0.25">
      <c r="B6528" t="s">
        <v>1051</v>
      </c>
      <c r="C6528">
        <f>INDEX(NationalTeams!B:B,MATCH(B6528,NationalTeams!C:C,0))</f>
        <v>282</v>
      </c>
      <c r="D6528" t="s">
        <v>65</v>
      </c>
      <c r="E6528">
        <f>INDEX(TeamSports!B:B,MATCH(D6528,TeamSports!C:C,0))</f>
        <v>59</v>
      </c>
      <c r="F6528">
        <f>INDEX(RanksTable!AG:AG,MATCH(B6528,RanksTable!B:B,0))</f>
        <v>3</v>
      </c>
      <c r="H6528" t="str">
        <f t="shared" si="101"/>
        <v>INSERT INTO "TeamRanks" (team_id,team_sport_id,team_rank) VALUES (282,59,3);</v>
      </c>
    </row>
    <row r="6529" spans="2:8" x14ac:dyDescent="0.25">
      <c r="B6529" t="s">
        <v>1052</v>
      </c>
      <c r="C6529">
        <f>INDEX(NationalTeams!B:B,MATCH(B6529,NationalTeams!C:C,0))</f>
        <v>283</v>
      </c>
      <c r="D6529" t="s">
        <v>65</v>
      </c>
      <c r="E6529">
        <f>INDEX(TeamSports!B:B,MATCH(D6529,TeamSports!C:C,0))</f>
        <v>59</v>
      </c>
      <c r="F6529">
        <f>INDEX(RanksTable!AG:AG,MATCH(B6529,RanksTable!B:B,0))</f>
        <v>6</v>
      </c>
      <c r="H6529" t="str">
        <f t="shared" si="101"/>
        <v>INSERT INTO "TeamRanks" (team_id,team_sport_id,team_rank) VALUES (283,59,6);</v>
      </c>
    </row>
    <row r="6530" spans="2:8" x14ac:dyDescent="0.25">
      <c r="B6530" t="s">
        <v>1053</v>
      </c>
      <c r="C6530">
        <f>INDEX(NationalTeams!B:B,MATCH(B6530,NationalTeams!C:C,0))</f>
        <v>284</v>
      </c>
      <c r="D6530" t="s">
        <v>65</v>
      </c>
      <c r="E6530">
        <f>INDEX(TeamSports!B:B,MATCH(D6530,TeamSports!C:C,0))</f>
        <v>59</v>
      </c>
      <c r="F6530">
        <f>INDEX(RanksTable!AG:AG,MATCH(B6530,RanksTable!B:B,0))</f>
        <v>6</v>
      </c>
      <c r="H6530" t="str">
        <f t="shared" si="101"/>
        <v>INSERT INTO "TeamRanks" (team_id,team_sport_id,team_rank) VALUES (284,59,6);</v>
      </c>
    </row>
    <row r="6531" spans="2:8" x14ac:dyDescent="0.25">
      <c r="B6531" t="s">
        <v>1054</v>
      </c>
      <c r="C6531">
        <f>INDEX(NationalTeams!B:B,MATCH(B6531,NationalTeams!C:C,0))</f>
        <v>285</v>
      </c>
      <c r="D6531" t="s">
        <v>65</v>
      </c>
      <c r="E6531">
        <f>INDEX(TeamSports!B:B,MATCH(D6531,TeamSports!C:C,0))</f>
        <v>59</v>
      </c>
      <c r="F6531">
        <f>INDEX(RanksTable!AG:AG,MATCH(B6531,RanksTable!B:B,0))</f>
        <v>7</v>
      </c>
      <c r="H6531" t="str">
        <f t="shared" si="101"/>
        <v>INSERT INTO "TeamRanks" (team_id,team_sport_id,team_rank) VALUES (285,59,7);</v>
      </c>
    </row>
    <row r="6532" spans="2:8" x14ac:dyDescent="0.25">
      <c r="B6532" t="s">
        <v>1055</v>
      </c>
      <c r="C6532">
        <f>INDEX(NationalTeams!B:B,MATCH(B6532,NationalTeams!C:C,0))</f>
        <v>286</v>
      </c>
      <c r="D6532" t="s">
        <v>65</v>
      </c>
      <c r="E6532">
        <f>INDEX(TeamSports!B:B,MATCH(D6532,TeamSports!C:C,0))</f>
        <v>59</v>
      </c>
      <c r="F6532">
        <f>INDEX(RanksTable!AG:AG,MATCH(B6532,RanksTable!B:B,0))</f>
        <v>7</v>
      </c>
      <c r="H6532" t="str">
        <f t="shared" ref="H6532:H6595" si="102">_xlfn.CONCAT($H$1,$L$1,$C$1,$L$1," ",$J$1,$C$2,$N$1,$E$2,$N$1,$F$2,$K$1,$I$1,$J$1,C6532,$N$1,E6532,$N$1,F6532,$K$1,$O$1)</f>
        <v>INSERT INTO "TeamRanks" (team_id,team_sport_id,team_rank) VALUES (286,59,7);</v>
      </c>
    </row>
    <row r="6533" spans="2:8" x14ac:dyDescent="0.25">
      <c r="B6533" t="s">
        <v>1056</v>
      </c>
      <c r="C6533">
        <f>INDEX(NationalTeams!B:B,MATCH(B6533,NationalTeams!C:C,0))</f>
        <v>287</v>
      </c>
      <c r="D6533" t="s">
        <v>65</v>
      </c>
      <c r="E6533">
        <f>INDEX(TeamSports!B:B,MATCH(D6533,TeamSports!C:C,0))</f>
        <v>59</v>
      </c>
      <c r="F6533">
        <f>INDEX(RanksTable!AG:AG,MATCH(B6533,RanksTable!B:B,0))</f>
        <v>7</v>
      </c>
      <c r="H6533" t="str">
        <f t="shared" si="102"/>
        <v>INSERT INTO "TeamRanks" (team_id,team_sport_id,team_rank) VALUES (287,59,7);</v>
      </c>
    </row>
    <row r="6534" spans="2:8" x14ac:dyDescent="0.25">
      <c r="B6534" t="s">
        <v>1057</v>
      </c>
      <c r="C6534">
        <f>INDEX(NationalTeams!B:B,MATCH(B6534,NationalTeams!C:C,0))</f>
        <v>288</v>
      </c>
      <c r="D6534" t="s">
        <v>65</v>
      </c>
      <c r="E6534">
        <f>INDEX(TeamSports!B:B,MATCH(D6534,TeamSports!C:C,0))</f>
        <v>59</v>
      </c>
      <c r="F6534">
        <f>INDEX(RanksTable!AG:AG,MATCH(B6534,RanksTable!B:B,0))</f>
        <v>7</v>
      </c>
      <c r="H6534" t="str">
        <f t="shared" si="102"/>
        <v>INSERT INTO "TeamRanks" (team_id,team_sport_id,team_rank) VALUES (288,59,7);</v>
      </c>
    </row>
    <row r="6535" spans="2:8" x14ac:dyDescent="0.25">
      <c r="B6535" t="s">
        <v>1058</v>
      </c>
      <c r="C6535">
        <f>INDEX(NationalTeams!B:B,MATCH(B6535,NationalTeams!C:C,0))</f>
        <v>289</v>
      </c>
      <c r="D6535" t="s">
        <v>65</v>
      </c>
      <c r="E6535">
        <f>INDEX(TeamSports!B:B,MATCH(D6535,TeamSports!C:C,0))</f>
        <v>59</v>
      </c>
      <c r="F6535">
        <f>INDEX(RanksTable!AG:AG,MATCH(B6535,RanksTable!B:B,0))</f>
        <v>3</v>
      </c>
      <c r="H6535" t="str">
        <f t="shared" si="102"/>
        <v>INSERT INTO "TeamRanks" (team_id,team_sport_id,team_rank) VALUES (289,59,3);</v>
      </c>
    </row>
    <row r="6536" spans="2:8" x14ac:dyDescent="0.25">
      <c r="B6536" t="s">
        <v>1059</v>
      </c>
      <c r="C6536">
        <f>INDEX(NationalTeams!B:B,MATCH(B6536,NationalTeams!C:C,0))</f>
        <v>290</v>
      </c>
      <c r="D6536" t="s">
        <v>65</v>
      </c>
      <c r="E6536">
        <f>INDEX(TeamSports!B:B,MATCH(D6536,TeamSports!C:C,0))</f>
        <v>59</v>
      </c>
      <c r="F6536">
        <f>INDEX(RanksTable!AG:AG,MATCH(B6536,RanksTable!B:B,0))</f>
        <v>1</v>
      </c>
      <c r="H6536" t="str">
        <f t="shared" si="102"/>
        <v>INSERT INTO "TeamRanks" (team_id,team_sport_id,team_rank) VALUES (290,59,1);</v>
      </c>
    </row>
    <row r="6537" spans="2:8" x14ac:dyDescent="0.25">
      <c r="B6537" t="s">
        <v>1060</v>
      </c>
      <c r="C6537">
        <f>INDEX(NationalTeams!B:B,MATCH(B6537,NationalTeams!C:C,0))</f>
        <v>291</v>
      </c>
      <c r="D6537" t="s">
        <v>65</v>
      </c>
      <c r="E6537">
        <f>INDEX(TeamSports!B:B,MATCH(D6537,TeamSports!C:C,0))</f>
        <v>59</v>
      </c>
      <c r="F6537">
        <f>INDEX(RanksTable!AG:AG,MATCH(B6537,RanksTable!B:B,0))</f>
        <v>1</v>
      </c>
      <c r="H6537" t="str">
        <f t="shared" si="102"/>
        <v>INSERT INTO "TeamRanks" (team_id,team_sport_id,team_rank) VALUES (291,59,1);</v>
      </c>
    </row>
    <row r="6538" spans="2:8" x14ac:dyDescent="0.25">
      <c r="B6538" t="s">
        <v>1061</v>
      </c>
      <c r="C6538">
        <f>INDEX(NationalTeams!B:B,MATCH(B6538,NationalTeams!C:C,0))</f>
        <v>292</v>
      </c>
      <c r="D6538" t="s">
        <v>65</v>
      </c>
      <c r="E6538">
        <f>INDEX(TeamSports!B:B,MATCH(D6538,TeamSports!C:C,0))</f>
        <v>59</v>
      </c>
      <c r="F6538">
        <f>INDEX(RanksTable!AG:AG,MATCH(B6538,RanksTable!B:B,0))</f>
        <v>7</v>
      </c>
      <c r="H6538" t="str">
        <f t="shared" si="102"/>
        <v>INSERT INTO "TeamRanks" (team_id,team_sport_id,team_rank) VALUES (292,59,7);</v>
      </c>
    </row>
    <row r="6539" spans="2:8" x14ac:dyDescent="0.25">
      <c r="B6539" t="s">
        <v>1062</v>
      </c>
      <c r="C6539">
        <f>INDEX(NationalTeams!B:B,MATCH(B6539,NationalTeams!C:C,0))</f>
        <v>293</v>
      </c>
      <c r="D6539" t="s">
        <v>65</v>
      </c>
      <c r="E6539">
        <f>INDEX(TeamSports!B:B,MATCH(D6539,TeamSports!C:C,0))</f>
        <v>59</v>
      </c>
      <c r="F6539">
        <f>INDEX(RanksTable!AG:AG,MATCH(B6539,RanksTable!B:B,0))</f>
        <v>7</v>
      </c>
      <c r="H6539" t="str">
        <f t="shared" si="102"/>
        <v>INSERT INTO "TeamRanks" (team_id,team_sport_id,team_rank) VALUES (293,59,7);</v>
      </c>
    </row>
    <row r="6540" spans="2:8" x14ac:dyDescent="0.25">
      <c r="B6540" t="s">
        <v>1063</v>
      </c>
      <c r="C6540">
        <f>INDEX(NationalTeams!B:B,MATCH(B6540,NationalTeams!C:C,0))</f>
        <v>294</v>
      </c>
      <c r="D6540" t="s">
        <v>65</v>
      </c>
      <c r="E6540">
        <f>INDEX(TeamSports!B:B,MATCH(D6540,TeamSports!C:C,0))</f>
        <v>59</v>
      </c>
      <c r="F6540">
        <f>INDEX(RanksTable!AG:AG,MATCH(B6540,RanksTable!B:B,0))</f>
        <v>7</v>
      </c>
      <c r="H6540" t="str">
        <f t="shared" si="102"/>
        <v>INSERT INTO "TeamRanks" (team_id,team_sport_id,team_rank) VALUES (294,59,7);</v>
      </c>
    </row>
    <row r="6541" spans="2:8" x14ac:dyDescent="0.25">
      <c r="B6541" t="s">
        <v>1064</v>
      </c>
      <c r="C6541">
        <f>INDEX(NationalTeams!B:B,MATCH(B6541,NationalTeams!C:C,0))</f>
        <v>295</v>
      </c>
      <c r="D6541" t="s">
        <v>65</v>
      </c>
      <c r="E6541">
        <f>INDEX(TeamSports!B:B,MATCH(D6541,TeamSports!C:C,0))</f>
        <v>59</v>
      </c>
      <c r="F6541">
        <f>INDEX(RanksTable!AG:AG,MATCH(B6541,RanksTable!B:B,0))</f>
        <v>6</v>
      </c>
      <c r="H6541" t="str">
        <f t="shared" si="102"/>
        <v>INSERT INTO "TeamRanks" (team_id,team_sport_id,team_rank) VALUES (295,59,6);</v>
      </c>
    </row>
    <row r="6542" spans="2:8" x14ac:dyDescent="0.25">
      <c r="B6542" t="s">
        <v>1065</v>
      </c>
      <c r="C6542">
        <f>INDEX(NationalTeams!B:B,MATCH(B6542,NationalTeams!C:C,0))</f>
        <v>296</v>
      </c>
      <c r="D6542" t="s">
        <v>65</v>
      </c>
      <c r="E6542">
        <f>INDEX(TeamSports!B:B,MATCH(D6542,TeamSports!C:C,0))</f>
        <v>59</v>
      </c>
      <c r="F6542">
        <f>INDEX(RanksTable!AG:AG,MATCH(B6542,RanksTable!B:B,0))</f>
        <v>3</v>
      </c>
      <c r="H6542" t="str">
        <f t="shared" si="102"/>
        <v>INSERT INTO "TeamRanks" (team_id,team_sport_id,team_rank) VALUES (296,59,3);</v>
      </c>
    </row>
    <row r="6543" spans="2:8" x14ac:dyDescent="0.25">
      <c r="B6543" t="s">
        <v>1066</v>
      </c>
      <c r="C6543">
        <f>INDEX(NationalTeams!B:B,MATCH(B6543,NationalTeams!C:C,0))</f>
        <v>297</v>
      </c>
      <c r="D6543" t="s">
        <v>65</v>
      </c>
      <c r="E6543">
        <f>INDEX(TeamSports!B:B,MATCH(D6543,TeamSports!C:C,0))</f>
        <v>59</v>
      </c>
      <c r="F6543">
        <f>INDEX(RanksTable!AG:AG,MATCH(B6543,RanksTable!B:B,0))</f>
        <v>1</v>
      </c>
      <c r="H6543" t="str">
        <f t="shared" si="102"/>
        <v>INSERT INTO "TeamRanks" (team_id,team_sport_id,team_rank) VALUES (297,59,1);</v>
      </c>
    </row>
    <row r="6544" spans="2:8" x14ac:dyDescent="0.25">
      <c r="B6544" t="s">
        <v>1067</v>
      </c>
      <c r="C6544">
        <f>INDEX(NationalTeams!B:B,MATCH(B6544,NationalTeams!C:C,0))</f>
        <v>298</v>
      </c>
      <c r="D6544" t="s">
        <v>65</v>
      </c>
      <c r="E6544">
        <f>INDEX(TeamSports!B:B,MATCH(D6544,TeamSports!C:C,0))</f>
        <v>59</v>
      </c>
      <c r="F6544">
        <f>INDEX(RanksTable!AG:AG,MATCH(B6544,RanksTable!B:B,0))</f>
        <v>7</v>
      </c>
      <c r="H6544" t="str">
        <f t="shared" si="102"/>
        <v>INSERT INTO "TeamRanks" (team_id,team_sport_id,team_rank) VALUES (298,59,7);</v>
      </c>
    </row>
    <row r="6545" spans="2:8" x14ac:dyDescent="0.25">
      <c r="B6545" t="s">
        <v>1068</v>
      </c>
      <c r="C6545">
        <f>INDEX(NationalTeams!B:B,MATCH(B6545,NationalTeams!C:C,0))</f>
        <v>299</v>
      </c>
      <c r="D6545" t="s">
        <v>65</v>
      </c>
      <c r="E6545">
        <f>INDEX(TeamSports!B:B,MATCH(D6545,TeamSports!C:C,0))</f>
        <v>59</v>
      </c>
      <c r="F6545">
        <f>INDEX(RanksTable!AG:AG,MATCH(B6545,RanksTable!B:B,0))</f>
        <v>7</v>
      </c>
      <c r="H6545" t="str">
        <f t="shared" si="102"/>
        <v>INSERT INTO "TeamRanks" (team_id,team_sport_id,team_rank) VALUES (299,59,7);</v>
      </c>
    </row>
    <row r="6546" spans="2:8" x14ac:dyDescent="0.25">
      <c r="B6546" t="s">
        <v>1069</v>
      </c>
      <c r="C6546">
        <f>INDEX(NationalTeams!B:B,MATCH(B6546,NationalTeams!C:C,0))</f>
        <v>300</v>
      </c>
      <c r="D6546" t="s">
        <v>65</v>
      </c>
      <c r="E6546">
        <f>INDEX(TeamSports!B:B,MATCH(D6546,TeamSports!C:C,0))</f>
        <v>59</v>
      </c>
      <c r="F6546">
        <f>INDEX(RanksTable!AG:AG,MATCH(B6546,RanksTable!B:B,0))</f>
        <v>7</v>
      </c>
      <c r="H6546" t="str">
        <f t="shared" si="102"/>
        <v>INSERT INTO "TeamRanks" (team_id,team_sport_id,team_rank) VALUES (300,59,7);</v>
      </c>
    </row>
    <row r="6547" spans="2:8" x14ac:dyDescent="0.25">
      <c r="B6547" t="s">
        <v>1070</v>
      </c>
      <c r="C6547">
        <f>INDEX(NationalTeams!B:B,MATCH(B6547,NationalTeams!C:C,0))</f>
        <v>301</v>
      </c>
      <c r="D6547" t="s">
        <v>65</v>
      </c>
      <c r="E6547">
        <f>INDEX(TeamSports!B:B,MATCH(D6547,TeamSports!C:C,0))</f>
        <v>59</v>
      </c>
      <c r="F6547">
        <f>INDEX(RanksTable!AG:AG,MATCH(B6547,RanksTable!B:B,0))</f>
        <v>6</v>
      </c>
      <c r="H6547" t="str">
        <f t="shared" si="102"/>
        <v>INSERT INTO "TeamRanks" (team_id,team_sport_id,team_rank) VALUES (301,59,6);</v>
      </c>
    </row>
    <row r="6548" spans="2:8" x14ac:dyDescent="0.25">
      <c r="B6548" t="s">
        <v>1071</v>
      </c>
      <c r="C6548">
        <f>INDEX(NationalTeams!B:B,MATCH(B6548,NationalTeams!C:C,0))</f>
        <v>302</v>
      </c>
      <c r="D6548" t="s">
        <v>65</v>
      </c>
      <c r="E6548">
        <f>INDEX(TeamSports!B:B,MATCH(D6548,TeamSports!C:C,0))</f>
        <v>59</v>
      </c>
      <c r="F6548">
        <f>INDEX(RanksTable!AG:AG,MATCH(B6548,RanksTable!B:B,0))</f>
        <v>7</v>
      </c>
      <c r="H6548" t="str">
        <f t="shared" si="102"/>
        <v>INSERT INTO "TeamRanks" (team_id,team_sport_id,team_rank) VALUES (302,59,7);</v>
      </c>
    </row>
    <row r="6549" spans="2:8" x14ac:dyDescent="0.25">
      <c r="B6549" t="s">
        <v>1072</v>
      </c>
      <c r="C6549">
        <f>INDEX(NationalTeams!B:B,MATCH(B6549,NationalTeams!C:C,0))</f>
        <v>303</v>
      </c>
      <c r="D6549" t="s">
        <v>65</v>
      </c>
      <c r="E6549">
        <f>INDEX(TeamSports!B:B,MATCH(D6549,TeamSports!C:C,0))</f>
        <v>59</v>
      </c>
      <c r="F6549">
        <f>INDEX(RanksTable!AG:AG,MATCH(B6549,RanksTable!B:B,0))</f>
        <v>7</v>
      </c>
      <c r="H6549" t="str">
        <f t="shared" si="102"/>
        <v>INSERT INTO "TeamRanks" (team_id,team_sport_id,team_rank) VALUES (303,59,7);</v>
      </c>
    </row>
    <row r="6550" spans="2:8" x14ac:dyDescent="0.25">
      <c r="B6550" t="s">
        <v>1073</v>
      </c>
      <c r="C6550">
        <f>INDEX(NationalTeams!B:B,MATCH(B6550,NationalTeams!C:C,0))</f>
        <v>304</v>
      </c>
      <c r="D6550" t="s">
        <v>65</v>
      </c>
      <c r="E6550">
        <f>INDEX(TeamSports!B:B,MATCH(D6550,TeamSports!C:C,0))</f>
        <v>59</v>
      </c>
      <c r="F6550">
        <f>INDEX(RanksTable!AG:AG,MATCH(B6550,RanksTable!B:B,0))</f>
        <v>7</v>
      </c>
      <c r="H6550" t="str">
        <f t="shared" si="102"/>
        <v>INSERT INTO "TeamRanks" (team_id,team_sport_id,team_rank) VALUES (304,59,7);</v>
      </c>
    </row>
    <row r="6551" spans="2:8" x14ac:dyDescent="0.25">
      <c r="B6551" t="s">
        <v>1074</v>
      </c>
      <c r="C6551">
        <f>INDEX(NationalTeams!B:B,MATCH(B6551,NationalTeams!C:C,0))</f>
        <v>305</v>
      </c>
      <c r="D6551" t="s">
        <v>65</v>
      </c>
      <c r="E6551">
        <f>INDEX(TeamSports!B:B,MATCH(D6551,TeamSports!C:C,0))</f>
        <v>59</v>
      </c>
      <c r="F6551">
        <f>INDEX(RanksTable!AG:AG,MATCH(B6551,RanksTable!B:B,0))</f>
        <v>6</v>
      </c>
      <c r="H6551" t="str">
        <f t="shared" si="102"/>
        <v>INSERT INTO "TeamRanks" (team_id,team_sport_id,team_rank) VALUES (305,59,6);</v>
      </c>
    </row>
    <row r="6552" spans="2:8" x14ac:dyDescent="0.25">
      <c r="B6552" t="s">
        <v>1075</v>
      </c>
      <c r="C6552">
        <f>INDEX(NationalTeams!B:B,MATCH(B6552,NationalTeams!C:C,0))</f>
        <v>306</v>
      </c>
      <c r="D6552" t="s">
        <v>65</v>
      </c>
      <c r="E6552">
        <f>INDEX(TeamSports!B:B,MATCH(D6552,TeamSports!C:C,0))</f>
        <v>59</v>
      </c>
      <c r="F6552">
        <f>INDEX(RanksTable!AG:AG,MATCH(B6552,RanksTable!B:B,0))</f>
        <v>7</v>
      </c>
      <c r="H6552" t="str">
        <f t="shared" si="102"/>
        <v>INSERT INTO "TeamRanks" (team_id,team_sport_id,team_rank) VALUES (306,59,7);</v>
      </c>
    </row>
    <row r="6553" spans="2:8" x14ac:dyDescent="0.25">
      <c r="B6553" t="s">
        <v>1076</v>
      </c>
      <c r="C6553">
        <f>INDEX(NationalTeams!B:B,MATCH(B6553,NationalTeams!C:C,0))</f>
        <v>307</v>
      </c>
      <c r="D6553" t="s">
        <v>65</v>
      </c>
      <c r="E6553">
        <f>INDEX(TeamSports!B:B,MATCH(D6553,TeamSports!C:C,0))</f>
        <v>59</v>
      </c>
      <c r="F6553">
        <f>INDEX(RanksTable!AG:AG,MATCH(B6553,RanksTable!B:B,0))</f>
        <v>7</v>
      </c>
      <c r="H6553" t="str">
        <f t="shared" si="102"/>
        <v>INSERT INTO "TeamRanks" (team_id,team_sport_id,team_rank) VALUES (307,59,7);</v>
      </c>
    </row>
    <row r="6554" spans="2:8" x14ac:dyDescent="0.25">
      <c r="B6554" t="s">
        <v>1077</v>
      </c>
      <c r="C6554">
        <f>INDEX(NationalTeams!B:B,MATCH(B6554,NationalTeams!C:C,0))</f>
        <v>308</v>
      </c>
      <c r="D6554" t="s">
        <v>65</v>
      </c>
      <c r="E6554">
        <f>INDEX(TeamSports!B:B,MATCH(D6554,TeamSports!C:C,0))</f>
        <v>59</v>
      </c>
      <c r="F6554">
        <f>INDEX(RanksTable!AG:AG,MATCH(B6554,RanksTable!B:B,0))</f>
        <v>7</v>
      </c>
      <c r="H6554" t="str">
        <f t="shared" si="102"/>
        <v>INSERT INTO "TeamRanks" (team_id,team_sport_id,team_rank) VALUES (308,59,7);</v>
      </c>
    </row>
    <row r="6555" spans="2:8" x14ac:dyDescent="0.25">
      <c r="B6555" t="s">
        <v>1078</v>
      </c>
      <c r="C6555">
        <f>INDEX(NationalTeams!B:B,MATCH(B6555,NationalTeams!C:C,0))</f>
        <v>309</v>
      </c>
      <c r="D6555" t="s">
        <v>65</v>
      </c>
      <c r="E6555">
        <f>INDEX(TeamSports!B:B,MATCH(D6555,TeamSports!C:C,0))</f>
        <v>59</v>
      </c>
      <c r="F6555">
        <f>INDEX(RanksTable!AG:AG,MATCH(B6555,RanksTable!B:B,0))</f>
        <v>7</v>
      </c>
      <c r="H6555" t="str">
        <f t="shared" si="102"/>
        <v>INSERT INTO "TeamRanks" (team_id,team_sport_id,team_rank) VALUES (309,59,7);</v>
      </c>
    </row>
    <row r="6556" spans="2:8" x14ac:dyDescent="0.25">
      <c r="B6556" t="s">
        <v>1079</v>
      </c>
      <c r="C6556">
        <f>INDEX(NationalTeams!B:B,MATCH(B6556,NationalTeams!C:C,0))</f>
        <v>310</v>
      </c>
      <c r="D6556" t="s">
        <v>65</v>
      </c>
      <c r="E6556">
        <f>INDEX(TeamSports!B:B,MATCH(D6556,TeamSports!C:C,0))</f>
        <v>59</v>
      </c>
      <c r="F6556">
        <f>INDEX(RanksTable!AG:AG,MATCH(B6556,RanksTable!B:B,0))</f>
        <v>7</v>
      </c>
      <c r="H6556" t="str">
        <f t="shared" si="102"/>
        <v>INSERT INTO "TeamRanks" (team_id,team_sport_id,team_rank) VALUES (310,59,7);</v>
      </c>
    </row>
    <row r="6557" spans="2:8" x14ac:dyDescent="0.25">
      <c r="B6557" t="s">
        <v>1080</v>
      </c>
      <c r="C6557">
        <f>INDEX(NationalTeams!B:B,MATCH(B6557,NationalTeams!C:C,0))</f>
        <v>311</v>
      </c>
      <c r="D6557" t="s">
        <v>65</v>
      </c>
      <c r="E6557">
        <f>INDEX(TeamSports!B:B,MATCH(D6557,TeamSports!C:C,0))</f>
        <v>59</v>
      </c>
      <c r="F6557">
        <f>INDEX(RanksTable!AG:AG,MATCH(B6557,RanksTable!B:B,0))</f>
        <v>7</v>
      </c>
      <c r="H6557" t="str">
        <f t="shared" si="102"/>
        <v>INSERT INTO "TeamRanks" (team_id,team_sport_id,team_rank) VALUES (311,59,7);</v>
      </c>
    </row>
    <row r="6558" spans="2:8" x14ac:dyDescent="0.25">
      <c r="B6558" t="s">
        <v>1081</v>
      </c>
      <c r="C6558">
        <f>INDEX(NationalTeams!B:B,MATCH(B6558,NationalTeams!C:C,0))</f>
        <v>312</v>
      </c>
      <c r="D6558" t="s">
        <v>65</v>
      </c>
      <c r="E6558">
        <f>INDEX(TeamSports!B:B,MATCH(D6558,TeamSports!C:C,0))</f>
        <v>59</v>
      </c>
      <c r="F6558">
        <f>INDEX(RanksTable!AG:AG,MATCH(B6558,RanksTable!B:B,0))</f>
        <v>7</v>
      </c>
      <c r="H6558" t="str">
        <f t="shared" si="102"/>
        <v>INSERT INTO "TeamRanks" (team_id,team_sport_id,team_rank) VALUES (312,59,7);</v>
      </c>
    </row>
    <row r="6559" spans="2:8" x14ac:dyDescent="0.25">
      <c r="B6559" t="s">
        <v>1082</v>
      </c>
      <c r="C6559">
        <f>INDEX(NationalTeams!B:B,MATCH(B6559,NationalTeams!C:C,0))</f>
        <v>313</v>
      </c>
      <c r="D6559" t="s">
        <v>65</v>
      </c>
      <c r="E6559">
        <f>INDEX(TeamSports!B:B,MATCH(D6559,TeamSports!C:C,0))</f>
        <v>59</v>
      </c>
      <c r="F6559">
        <f>INDEX(RanksTable!AG:AG,MATCH(B6559,RanksTable!B:B,0))</f>
        <v>7</v>
      </c>
      <c r="H6559" t="str">
        <f t="shared" si="102"/>
        <v>INSERT INTO "TeamRanks" (team_id,team_sport_id,team_rank) VALUES (313,59,7);</v>
      </c>
    </row>
    <row r="6560" spans="2:8" x14ac:dyDescent="0.25">
      <c r="B6560" t="s">
        <v>1083</v>
      </c>
      <c r="C6560">
        <f>INDEX(NationalTeams!B:B,MATCH(B6560,NationalTeams!C:C,0))</f>
        <v>314</v>
      </c>
      <c r="D6560" t="s">
        <v>65</v>
      </c>
      <c r="E6560">
        <f>INDEX(TeamSports!B:B,MATCH(D6560,TeamSports!C:C,0))</f>
        <v>59</v>
      </c>
      <c r="F6560">
        <f>INDEX(RanksTable!AG:AG,MATCH(B6560,RanksTable!B:B,0))</f>
        <v>3</v>
      </c>
      <c r="H6560" t="str">
        <f t="shared" si="102"/>
        <v>INSERT INTO "TeamRanks" (team_id,team_sport_id,team_rank) VALUES (314,59,3);</v>
      </c>
    </row>
    <row r="6561" spans="2:8" x14ac:dyDescent="0.25">
      <c r="B6561" t="s">
        <v>1084</v>
      </c>
      <c r="C6561">
        <f>INDEX(NationalTeams!B:B,MATCH(B6561,NationalTeams!C:C,0))</f>
        <v>315</v>
      </c>
      <c r="D6561" t="s">
        <v>65</v>
      </c>
      <c r="E6561">
        <f>INDEX(TeamSports!B:B,MATCH(D6561,TeamSports!C:C,0))</f>
        <v>59</v>
      </c>
      <c r="F6561">
        <f>INDEX(RanksTable!AG:AG,MATCH(B6561,RanksTable!B:B,0))</f>
        <v>2</v>
      </c>
      <c r="H6561" t="str">
        <f t="shared" si="102"/>
        <v>INSERT INTO "TeamRanks" (team_id,team_sport_id,team_rank) VALUES (315,59,2);</v>
      </c>
    </row>
    <row r="6562" spans="2:8" x14ac:dyDescent="0.25">
      <c r="B6562" t="s">
        <v>1085</v>
      </c>
      <c r="C6562">
        <f>INDEX(NationalTeams!B:B,MATCH(B6562,NationalTeams!C:C,0))</f>
        <v>316</v>
      </c>
      <c r="D6562" t="s">
        <v>65</v>
      </c>
      <c r="E6562">
        <f>INDEX(TeamSports!B:B,MATCH(D6562,TeamSports!C:C,0))</f>
        <v>59</v>
      </c>
      <c r="F6562">
        <f>INDEX(RanksTable!AG:AG,MATCH(B6562,RanksTable!B:B,0))</f>
        <v>4</v>
      </c>
      <c r="H6562" t="str">
        <f t="shared" si="102"/>
        <v>INSERT INTO "TeamRanks" (team_id,team_sport_id,team_rank) VALUES (316,59,4);</v>
      </c>
    </row>
    <row r="6563" spans="2:8" x14ac:dyDescent="0.25">
      <c r="B6563" t="s">
        <v>1086</v>
      </c>
      <c r="C6563">
        <f>INDEX(NationalTeams!B:B,MATCH(B6563,NationalTeams!C:C,0))</f>
        <v>317</v>
      </c>
      <c r="D6563" t="s">
        <v>65</v>
      </c>
      <c r="E6563">
        <f>INDEX(TeamSports!B:B,MATCH(D6563,TeamSports!C:C,0))</f>
        <v>59</v>
      </c>
      <c r="F6563">
        <f>INDEX(RanksTable!AG:AG,MATCH(B6563,RanksTable!B:B,0))</f>
        <v>6</v>
      </c>
      <c r="H6563" t="str">
        <f t="shared" si="102"/>
        <v>INSERT INTO "TeamRanks" (team_id,team_sport_id,team_rank) VALUES (317,59,6);</v>
      </c>
    </row>
    <row r="6564" spans="2:8" x14ac:dyDescent="0.25">
      <c r="B6564" t="s">
        <v>1087</v>
      </c>
      <c r="C6564">
        <f>INDEX(NationalTeams!B:B,MATCH(B6564,NationalTeams!C:C,0))</f>
        <v>318</v>
      </c>
      <c r="D6564" t="s">
        <v>65</v>
      </c>
      <c r="E6564">
        <f>INDEX(TeamSports!B:B,MATCH(D6564,TeamSports!C:C,0))</f>
        <v>59</v>
      </c>
      <c r="F6564">
        <f>INDEX(RanksTable!AG:AG,MATCH(B6564,RanksTable!B:B,0))</f>
        <v>4</v>
      </c>
      <c r="H6564" t="str">
        <f t="shared" si="102"/>
        <v>INSERT INTO "TeamRanks" (team_id,team_sport_id,team_rank) VALUES (318,59,4);</v>
      </c>
    </row>
    <row r="6565" spans="2:8" x14ac:dyDescent="0.25">
      <c r="B6565" t="s">
        <v>1088</v>
      </c>
      <c r="C6565">
        <f>INDEX(NationalTeams!B:B,MATCH(B6565,NationalTeams!C:C,0))</f>
        <v>319</v>
      </c>
      <c r="D6565" t="s">
        <v>65</v>
      </c>
      <c r="E6565">
        <f>INDEX(TeamSports!B:B,MATCH(D6565,TeamSports!C:C,0))</f>
        <v>59</v>
      </c>
      <c r="F6565">
        <f>INDEX(RanksTable!AG:AG,MATCH(B6565,RanksTable!B:B,0))</f>
        <v>7</v>
      </c>
      <c r="H6565" t="str">
        <f t="shared" si="102"/>
        <v>INSERT INTO "TeamRanks" (team_id,team_sport_id,team_rank) VALUES (319,59,7);</v>
      </c>
    </row>
    <row r="6566" spans="2:8" x14ac:dyDescent="0.25">
      <c r="B6566" t="s">
        <v>1089</v>
      </c>
      <c r="C6566">
        <f>INDEX(NationalTeams!B:B,MATCH(B6566,NationalTeams!C:C,0))</f>
        <v>320</v>
      </c>
      <c r="D6566" t="s">
        <v>65</v>
      </c>
      <c r="E6566">
        <f>INDEX(TeamSports!B:B,MATCH(D6566,TeamSports!C:C,0))</f>
        <v>59</v>
      </c>
      <c r="F6566">
        <f>INDEX(RanksTable!AG:AG,MATCH(B6566,RanksTable!B:B,0))</f>
        <v>6</v>
      </c>
      <c r="H6566" t="str">
        <f t="shared" si="102"/>
        <v>INSERT INTO "TeamRanks" (team_id,team_sport_id,team_rank) VALUES (320,59,6);</v>
      </c>
    </row>
    <row r="6567" spans="2:8" x14ac:dyDescent="0.25">
      <c r="B6567" t="s">
        <v>1090</v>
      </c>
      <c r="C6567">
        <f>INDEX(NationalTeams!B:B,MATCH(B6567,NationalTeams!C:C,0))</f>
        <v>321</v>
      </c>
      <c r="D6567" t="s">
        <v>65</v>
      </c>
      <c r="E6567">
        <f>INDEX(TeamSports!B:B,MATCH(D6567,TeamSports!C:C,0))</f>
        <v>59</v>
      </c>
      <c r="F6567">
        <f>INDEX(RanksTable!AG:AG,MATCH(B6567,RanksTable!B:B,0))</f>
        <v>7</v>
      </c>
      <c r="H6567" t="str">
        <f t="shared" si="102"/>
        <v>INSERT INTO "TeamRanks" (team_id,team_sport_id,team_rank) VALUES (321,59,7);</v>
      </c>
    </row>
    <row r="6568" spans="2:8" x14ac:dyDescent="0.25">
      <c r="B6568" t="s">
        <v>1091</v>
      </c>
      <c r="C6568">
        <f>INDEX(NationalTeams!B:B,MATCH(B6568,NationalTeams!C:C,0))</f>
        <v>322</v>
      </c>
      <c r="D6568" t="s">
        <v>65</v>
      </c>
      <c r="E6568">
        <f>INDEX(TeamSports!B:B,MATCH(D6568,TeamSports!C:C,0))</f>
        <v>59</v>
      </c>
      <c r="F6568">
        <f>INDEX(RanksTable!AG:AG,MATCH(B6568,RanksTable!B:B,0))</f>
        <v>7</v>
      </c>
      <c r="H6568" t="str">
        <f t="shared" si="102"/>
        <v>INSERT INTO "TeamRanks" (team_id,team_sport_id,team_rank) VALUES (322,59,7);</v>
      </c>
    </row>
    <row r="6569" spans="2:8" x14ac:dyDescent="0.25">
      <c r="B6569" t="s">
        <v>1092</v>
      </c>
      <c r="C6569">
        <f>INDEX(NationalTeams!B:B,MATCH(B6569,NationalTeams!C:C,0))</f>
        <v>323</v>
      </c>
      <c r="D6569" t="s">
        <v>65</v>
      </c>
      <c r="E6569">
        <f>INDEX(TeamSports!B:B,MATCH(D6569,TeamSports!C:C,0))</f>
        <v>59</v>
      </c>
      <c r="F6569">
        <f>INDEX(RanksTable!AG:AG,MATCH(B6569,RanksTable!B:B,0))</f>
        <v>7</v>
      </c>
      <c r="H6569" t="str">
        <f t="shared" si="102"/>
        <v>INSERT INTO "TeamRanks" (team_id,team_sport_id,team_rank) VALUES (323,59,7);</v>
      </c>
    </row>
    <row r="6570" spans="2:8" x14ac:dyDescent="0.25">
      <c r="B6570" t="s">
        <v>1093</v>
      </c>
      <c r="C6570">
        <f>INDEX(NationalTeams!B:B,MATCH(B6570,NationalTeams!C:C,0))</f>
        <v>324</v>
      </c>
      <c r="D6570" t="s">
        <v>65</v>
      </c>
      <c r="E6570">
        <f>INDEX(TeamSports!B:B,MATCH(D6570,TeamSports!C:C,0))</f>
        <v>59</v>
      </c>
      <c r="F6570">
        <f>INDEX(RanksTable!AG:AG,MATCH(B6570,RanksTable!B:B,0))</f>
        <v>7</v>
      </c>
      <c r="H6570" t="str">
        <f t="shared" si="102"/>
        <v>INSERT INTO "TeamRanks" (team_id,team_sport_id,team_rank) VALUES (324,59,7);</v>
      </c>
    </row>
    <row r="6571" spans="2:8" x14ac:dyDescent="0.25">
      <c r="B6571" t="s">
        <v>1094</v>
      </c>
      <c r="C6571">
        <f>INDEX(NationalTeams!B:B,MATCH(B6571,NationalTeams!C:C,0))</f>
        <v>325</v>
      </c>
      <c r="D6571" t="s">
        <v>65</v>
      </c>
      <c r="E6571">
        <f>INDEX(TeamSports!B:B,MATCH(D6571,TeamSports!C:C,0))</f>
        <v>59</v>
      </c>
      <c r="F6571">
        <f>INDEX(RanksTable!AG:AG,MATCH(B6571,RanksTable!B:B,0))</f>
        <v>7</v>
      </c>
      <c r="H6571" t="str">
        <f t="shared" si="102"/>
        <v>INSERT INTO "TeamRanks" (team_id,team_sport_id,team_rank) VALUES (325,59,7);</v>
      </c>
    </row>
    <row r="6572" spans="2:8" x14ac:dyDescent="0.25">
      <c r="B6572" t="s">
        <v>1095</v>
      </c>
      <c r="C6572">
        <f>INDEX(NationalTeams!B:B,MATCH(B6572,NationalTeams!C:C,0))</f>
        <v>326</v>
      </c>
      <c r="D6572" t="s">
        <v>65</v>
      </c>
      <c r="E6572">
        <f>INDEX(TeamSports!B:B,MATCH(D6572,TeamSports!C:C,0))</f>
        <v>59</v>
      </c>
      <c r="F6572">
        <f>INDEX(RanksTable!AG:AG,MATCH(B6572,RanksTable!B:B,0))</f>
        <v>7</v>
      </c>
      <c r="H6572" t="str">
        <f t="shared" si="102"/>
        <v>INSERT INTO "TeamRanks" (team_id,team_sport_id,team_rank) VALUES (326,59,7);</v>
      </c>
    </row>
    <row r="6573" spans="2:8" x14ac:dyDescent="0.25">
      <c r="B6573" t="s">
        <v>1096</v>
      </c>
      <c r="C6573">
        <f>INDEX(NationalTeams!B:B,MATCH(B6573,NationalTeams!C:C,0))</f>
        <v>327</v>
      </c>
      <c r="D6573" t="s">
        <v>65</v>
      </c>
      <c r="E6573">
        <f>INDEX(TeamSports!B:B,MATCH(D6573,TeamSports!C:C,0))</f>
        <v>59</v>
      </c>
      <c r="F6573">
        <f>INDEX(RanksTable!AG:AG,MATCH(B6573,RanksTable!B:B,0))</f>
        <v>7</v>
      </c>
      <c r="H6573" t="str">
        <f t="shared" si="102"/>
        <v>INSERT INTO "TeamRanks" (team_id,team_sport_id,team_rank) VALUES (327,59,7);</v>
      </c>
    </row>
    <row r="6574" spans="2:8" x14ac:dyDescent="0.25">
      <c r="B6574" t="s">
        <v>1097</v>
      </c>
      <c r="C6574">
        <f>INDEX(NationalTeams!B:B,MATCH(B6574,NationalTeams!C:C,0))</f>
        <v>328</v>
      </c>
      <c r="D6574" t="s">
        <v>65</v>
      </c>
      <c r="E6574">
        <f>INDEX(TeamSports!B:B,MATCH(D6574,TeamSports!C:C,0))</f>
        <v>59</v>
      </c>
      <c r="F6574">
        <f>INDEX(RanksTable!AG:AG,MATCH(B6574,RanksTable!B:B,0))</f>
        <v>7</v>
      </c>
      <c r="H6574" t="str">
        <f t="shared" si="102"/>
        <v>INSERT INTO "TeamRanks" (team_id,team_sport_id,team_rank) VALUES (328,59,7);</v>
      </c>
    </row>
    <row r="6575" spans="2:8" x14ac:dyDescent="0.25">
      <c r="B6575" t="s">
        <v>1098</v>
      </c>
      <c r="C6575">
        <f>INDEX(NationalTeams!B:B,MATCH(B6575,NationalTeams!C:C,0))</f>
        <v>329</v>
      </c>
      <c r="D6575" t="s">
        <v>65</v>
      </c>
      <c r="E6575">
        <f>INDEX(TeamSports!B:B,MATCH(D6575,TeamSports!C:C,0))</f>
        <v>59</v>
      </c>
      <c r="F6575">
        <f>INDEX(RanksTable!AG:AG,MATCH(B6575,RanksTable!B:B,0))</f>
        <v>7</v>
      </c>
      <c r="H6575" t="str">
        <f t="shared" si="102"/>
        <v>INSERT INTO "TeamRanks" (team_id,team_sport_id,team_rank) VALUES (329,59,7);</v>
      </c>
    </row>
    <row r="6576" spans="2:8" x14ac:dyDescent="0.25">
      <c r="B6576" t="s">
        <v>1099</v>
      </c>
      <c r="C6576">
        <f>INDEX(NationalTeams!B:B,MATCH(B6576,NationalTeams!C:C,0))</f>
        <v>330</v>
      </c>
      <c r="D6576" t="s">
        <v>65</v>
      </c>
      <c r="E6576">
        <f>INDEX(TeamSports!B:B,MATCH(D6576,TeamSports!C:C,0))</f>
        <v>59</v>
      </c>
      <c r="F6576">
        <f>INDEX(RanksTable!AG:AG,MATCH(B6576,RanksTable!B:B,0))</f>
        <v>7</v>
      </c>
      <c r="H6576" t="str">
        <f t="shared" si="102"/>
        <v>INSERT INTO "TeamRanks" (team_id,team_sport_id,team_rank) VALUES (330,59,7);</v>
      </c>
    </row>
    <row r="6577" spans="2:8" x14ac:dyDescent="0.25">
      <c r="B6577" t="s">
        <v>1100</v>
      </c>
      <c r="C6577">
        <f>INDEX(NationalTeams!B:B,MATCH(B6577,NationalTeams!C:C,0))</f>
        <v>331</v>
      </c>
      <c r="D6577" t="s">
        <v>65</v>
      </c>
      <c r="E6577">
        <f>INDEX(TeamSports!B:B,MATCH(D6577,TeamSports!C:C,0))</f>
        <v>59</v>
      </c>
      <c r="F6577">
        <f>INDEX(RanksTable!AG:AG,MATCH(B6577,RanksTable!B:B,0))</f>
        <v>7</v>
      </c>
      <c r="H6577" t="str">
        <f t="shared" si="102"/>
        <v>INSERT INTO "TeamRanks" (team_id,team_sport_id,team_rank) VALUES (331,59,7);</v>
      </c>
    </row>
    <row r="6578" spans="2:8" x14ac:dyDescent="0.25">
      <c r="B6578" t="s">
        <v>1101</v>
      </c>
      <c r="C6578">
        <f>INDEX(NationalTeams!B:B,MATCH(B6578,NationalTeams!C:C,0))</f>
        <v>332</v>
      </c>
      <c r="D6578" t="s">
        <v>65</v>
      </c>
      <c r="E6578">
        <f>INDEX(TeamSports!B:B,MATCH(D6578,TeamSports!C:C,0))</f>
        <v>59</v>
      </c>
      <c r="F6578">
        <f>INDEX(RanksTable!AG:AG,MATCH(B6578,RanksTable!B:B,0))</f>
        <v>3</v>
      </c>
      <c r="H6578" t="str">
        <f t="shared" si="102"/>
        <v>INSERT INTO "TeamRanks" (team_id,team_sport_id,team_rank) VALUES (332,59,3);</v>
      </c>
    </row>
    <row r="6579" spans="2:8" x14ac:dyDescent="0.25">
      <c r="B6579" t="s">
        <v>1102</v>
      </c>
      <c r="C6579">
        <f>INDEX(NationalTeams!B:B,MATCH(B6579,NationalTeams!C:C,0))</f>
        <v>333</v>
      </c>
      <c r="D6579" t="s">
        <v>65</v>
      </c>
      <c r="E6579">
        <f>INDEX(TeamSports!B:B,MATCH(D6579,TeamSports!C:C,0))</f>
        <v>59</v>
      </c>
      <c r="F6579">
        <f>INDEX(RanksTable!AG:AG,MATCH(B6579,RanksTable!B:B,0))</f>
        <v>1</v>
      </c>
      <c r="H6579" t="str">
        <f t="shared" si="102"/>
        <v>INSERT INTO "TeamRanks" (team_id,team_sport_id,team_rank) VALUES (333,59,1);</v>
      </c>
    </row>
    <row r="6580" spans="2:8" x14ac:dyDescent="0.25">
      <c r="B6580" t="s">
        <v>1103</v>
      </c>
      <c r="C6580">
        <f>INDEX(NationalTeams!B:B,MATCH(B6580,NationalTeams!C:C,0))</f>
        <v>334</v>
      </c>
      <c r="D6580" t="s">
        <v>65</v>
      </c>
      <c r="E6580">
        <f>INDEX(TeamSports!B:B,MATCH(D6580,TeamSports!C:C,0))</f>
        <v>59</v>
      </c>
      <c r="F6580">
        <f>INDEX(RanksTable!AG:AG,MATCH(B6580,RanksTable!B:B,0))</f>
        <v>7</v>
      </c>
      <c r="H6580" t="str">
        <f t="shared" si="102"/>
        <v>INSERT INTO "TeamRanks" (team_id,team_sport_id,team_rank) VALUES (334,59,7);</v>
      </c>
    </row>
    <row r="6581" spans="2:8" x14ac:dyDescent="0.25">
      <c r="B6581" t="s">
        <v>1104</v>
      </c>
      <c r="C6581">
        <f>INDEX(NationalTeams!B:B,MATCH(B6581,NationalTeams!C:C,0))</f>
        <v>335</v>
      </c>
      <c r="D6581" t="s">
        <v>65</v>
      </c>
      <c r="E6581">
        <f>INDEX(TeamSports!B:B,MATCH(D6581,TeamSports!C:C,0))</f>
        <v>59</v>
      </c>
      <c r="F6581">
        <f>INDEX(RanksTable!AG:AG,MATCH(B6581,RanksTable!B:B,0))</f>
        <v>3</v>
      </c>
      <c r="H6581" t="str">
        <f t="shared" si="102"/>
        <v>INSERT INTO "TeamRanks" (team_id,team_sport_id,team_rank) VALUES (335,59,3);</v>
      </c>
    </row>
    <row r="6582" spans="2:8" x14ac:dyDescent="0.25">
      <c r="B6582" t="s">
        <v>1105</v>
      </c>
      <c r="C6582">
        <f>INDEX(NationalTeams!B:B,MATCH(B6582,NationalTeams!C:C,0))</f>
        <v>336</v>
      </c>
      <c r="D6582" t="s">
        <v>65</v>
      </c>
      <c r="E6582">
        <f>INDEX(TeamSports!B:B,MATCH(D6582,TeamSports!C:C,0))</f>
        <v>59</v>
      </c>
      <c r="F6582">
        <f>INDEX(RanksTable!AG:AG,MATCH(B6582,RanksTable!B:B,0))</f>
        <v>7</v>
      </c>
      <c r="H6582" t="str">
        <f t="shared" si="102"/>
        <v>INSERT INTO "TeamRanks" (team_id,team_sport_id,team_rank) VALUES (336,59,7);</v>
      </c>
    </row>
    <row r="6583" spans="2:8" x14ac:dyDescent="0.25">
      <c r="B6583" t="s">
        <v>1106</v>
      </c>
      <c r="C6583">
        <f>INDEX(NationalTeams!B:B,MATCH(B6583,NationalTeams!C:C,0))</f>
        <v>337</v>
      </c>
      <c r="D6583" t="s">
        <v>65</v>
      </c>
      <c r="E6583">
        <f>INDEX(TeamSports!B:B,MATCH(D6583,TeamSports!C:C,0))</f>
        <v>59</v>
      </c>
      <c r="F6583">
        <f>INDEX(RanksTable!AG:AG,MATCH(B6583,RanksTable!B:B,0))</f>
        <v>3</v>
      </c>
      <c r="H6583" t="str">
        <f t="shared" si="102"/>
        <v>INSERT INTO "TeamRanks" (team_id,team_sport_id,team_rank) VALUES (337,59,3);</v>
      </c>
    </row>
    <row r="6584" spans="2:8" x14ac:dyDescent="0.25">
      <c r="B6584" t="s">
        <v>1107</v>
      </c>
      <c r="C6584">
        <f>INDEX(NationalTeams!B:B,MATCH(B6584,NationalTeams!C:C,0))</f>
        <v>338</v>
      </c>
      <c r="D6584" t="s">
        <v>65</v>
      </c>
      <c r="E6584">
        <f>INDEX(TeamSports!B:B,MATCH(D6584,TeamSports!C:C,0))</f>
        <v>59</v>
      </c>
      <c r="F6584">
        <f>INDEX(RanksTable!AG:AG,MATCH(B6584,RanksTable!B:B,0))</f>
        <v>7</v>
      </c>
      <c r="H6584" t="str">
        <f t="shared" si="102"/>
        <v>INSERT INTO "TeamRanks" (team_id,team_sport_id,team_rank) VALUES (338,59,7);</v>
      </c>
    </row>
    <row r="6585" spans="2:8" x14ac:dyDescent="0.25">
      <c r="B6585" t="s">
        <v>1108</v>
      </c>
      <c r="C6585">
        <f>INDEX(NationalTeams!B:B,MATCH(B6585,NationalTeams!C:C,0))</f>
        <v>339</v>
      </c>
      <c r="D6585" t="s">
        <v>65</v>
      </c>
      <c r="E6585">
        <f>INDEX(TeamSports!B:B,MATCH(D6585,TeamSports!C:C,0))</f>
        <v>59</v>
      </c>
      <c r="F6585">
        <f>INDEX(RanksTable!AG:AG,MATCH(B6585,RanksTable!B:B,0))</f>
        <v>7</v>
      </c>
      <c r="H6585" t="str">
        <f t="shared" si="102"/>
        <v>INSERT INTO "TeamRanks" (team_id,team_sport_id,team_rank) VALUES (339,59,7);</v>
      </c>
    </row>
    <row r="6586" spans="2:8" x14ac:dyDescent="0.25">
      <c r="B6586" t="s">
        <v>1109</v>
      </c>
      <c r="C6586">
        <f>INDEX(NationalTeams!B:B,MATCH(B6586,NationalTeams!C:C,0))</f>
        <v>340</v>
      </c>
      <c r="D6586" t="s">
        <v>65</v>
      </c>
      <c r="E6586">
        <f>INDEX(TeamSports!B:B,MATCH(D6586,TeamSports!C:C,0))</f>
        <v>59</v>
      </c>
      <c r="F6586">
        <f>INDEX(RanksTable!AG:AG,MATCH(B6586,RanksTable!B:B,0))</f>
        <v>7</v>
      </c>
      <c r="H6586" t="str">
        <f t="shared" si="102"/>
        <v>INSERT INTO "TeamRanks" (team_id,team_sport_id,team_rank) VALUES (340,59,7);</v>
      </c>
    </row>
    <row r="6587" spans="2:8" x14ac:dyDescent="0.25">
      <c r="B6587" t="s">
        <v>1110</v>
      </c>
      <c r="C6587">
        <f>INDEX(NationalTeams!B:B,MATCH(B6587,NationalTeams!C:C,0))</f>
        <v>341</v>
      </c>
      <c r="D6587" t="s">
        <v>65</v>
      </c>
      <c r="E6587">
        <f>INDEX(TeamSports!B:B,MATCH(D6587,TeamSports!C:C,0))</f>
        <v>59</v>
      </c>
      <c r="F6587">
        <f>INDEX(RanksTable!AG:AG,MATCH(B6587,RanksTable!B:B,0))</f>
        <v>7</v>
      </c>
      <c r="H6587" t="str">
        <f t="shared" si="102"/>
        <v>INSERT INTO "TeamRanks" (team_id,team_sport_id,team_rank) VALUES (341,59,7);</v>
      </c>
    </row>
    <row r="6588" spans="2:8" x14ac:dyDescent="0.25">
      <c r="B6588" t="s">
        <v>1111</v>
      </c>
      <c r="C6588">
        <f>INDEX(NationalTeams!B:B,MATCH(B6588,NationalTeams!C:C,0))</f>
        <v>342</v>
      </c>
      <c r="D6588" t="s">
        <v>65</v>
      </c>
      <c r="E6588">
        <f>INDEX(TeamSports!B:B,MATCH(D6588,TeamSports!C:C,0))</f>
        <v>59</v>
      </c>
      <c r="F6588">
        <f>INDEX(RanksTable!AG:AG,MATCH(B6588,RanksTable!B:B,0))</f>
        <v>6</v>
      </c>
      <c r="H6588" t="str">
        <f t="shared" si="102"/>
        <v>INSERT INTO "TeamRanks" (team_id,team_sport_id,team_rank) VALUES (342,59,6);</v>
      </c>
    </row>
    <row r="6589" spans="2:8" x14ac:dyDescent="0.25">
      <c r="B6589" t="s">
        <v>1112</v>
      </c>
      <c r="C6589">
        <f>INDEX(NationalTeams!B:B,MATCH(B6589,NationalTeams!C:C,0))</f>
        <v>343</v>
      </c>
      <c r="D6589" t="s">
        <v>65</v>
      </c>
      <c r="E6589">
        <f>INDEX(TeamSports!B:B,MATCH(D6589,TeamSports!C:C,0))</f>
        <v>59</v>
      </c>
      <c r="F6589">
        <f>INDEX(RanksTable!AG:AG,MATCH(B6589,RanksTable!B:B,0))</f>
        <v>7</v>
      </c>
      <c r="H6589" t="str">
        <f t="shared" si="102"/>
        <v>INSERT INTO "TeamRanks" (team_id,team_sport_id,team_rank) VALUES (343,59,7);</v>
      </c>
    </row>
    <row r="6590" spans="2:8" x14ac:dyDescent="0.25">
      <c r="B6590" t="s">
        <v>1113</v>
      </c>
      <c r="C6590">
        <f>INDEX(NationalTeams!B:B,MATCH(B6590,NationalTeams!C:C,0))</f>
        <v>344</v>
      </c>
      <c r="D6590" t="s">
        <v>65</v>
      </c>
      <c r="E6590">
        <f>INDEX(TeamSports!B:B,MATCH(D6590,TeamSports!C:C,0))</f>
        <v>59</v>
      </c>
      <c r="F6590">
        <f>INDEX(RanksTable!AG:AG,MATCH(B6590,RanksTable!B:B,0))</f>
        <v>7</v>
      </c>
      <c r="H6590" t="str">
        <f t="shared" si="102"/>
        <v>INSERT INTO "TeamRanks" (team_id,team_sport_id,team_rank) VALUES (344,59,7);</v>
      </c>
    </row>
    <row r="6591" spans="2:8" x14ac:dyDescent="0.25">
      <c r="B6591" t="s">
        <v>1114</v>
      </c>
      <c r="C6591">
        <f>INDEX(NationalTeams!B:B,MATCH(B6591,NationalTeams!C:C,0))</f>
        <v>345</v>
      </c>
      <c r="D6591" t="s">
        <v>65</v>
      </c>
      <c r="E6591">
        <f>INDEX(TeamSports!B:B,MATCH(D6591,TeamSports!C:C,0))</f>
        <v>59</v>
      </c>
      <c r="F6591">
        <f>INDEX(RanksTable!AG:AG,MATCH(B6591,RanksTable!B:B,0))</f>
        <v>7</v>
      </c>
      <c r="H6591" t="str">
        <f t="shared" si="102"/>
        <v>INSERT INTO "TeamRanks" (team_id,team_sport_id,team_rank) VALUES (345,59,7);</v>
      </c>
    </row>
    <row r="6592" spans="2:8" x14ac:dyDescent="0.25">
      <c r="B6592" t="s">
        <v>1115</v>
      </c>
      <c r="C6592">
        <f>INDEX(NationalTeams!B:B,MATCH(B6592,NationalTeams!C:C,0))</f>
        <v>346</v>
      </c>
      <c r="D6592" t="s">
        <v>65</v>
      </c>
      <c r="E6592">
        <f>INDEX(TeamSports!B:B,MATCH(D6592,TeamSports!C:C,0))</f>
        <v>59</v>
      </c>
      <c r="F6592">
        <f>INDEX(RanksTable!AG:AG,MATCH(B6592,RanksTable!B:B,0))</f>
        <v>7</v>
      </c>
      <c r="H6592" t="str">
        <f t="shared" si="102"/>
        <v>INSERT INTO "TeamRanks" (team_id,team_sport_id,team_rank) VALUES (346,59,7);</v>
      </c>
    </row>
    <row r="6593" spans="2:8" x14ac:dyDescent="0.25">
      <c r="B6593" t="s">
        <v>1116</v>
      </c>
      <c r="C6593">
        <f>INDEX(NationalTeams!B:B,MATCH(B6593,NationalTeams!C:C,0))</f>
        <v>347</v>
      </c>
      <c r="D6593" t="s">
        <v>65</v>
      </c>
      <c r="E6593">
        <f>INDEX(TeamSports!B:B,MATCH(D6593,TeamSports!C:C,0))</f>
        <v>59</v>
      </c>
      <c r="F6593">
        <f>INDEX(RanksTable!AG:AG,MATCH(B6593,RanksTable!B:B,0))</f>
        <v>7</v>
      </c>
      <c r="H6593" t="str">
        <f t="shared" si="102"/>
        <v>INSERT INTO "TeamRanks" (team_id,team_sport_id,team_rank) VALUES (347,59,7);</v>
      </c>
    </row>
    <row r="6594" spans="2:8" x14ac:dyDescent="0.25">
      <c r="B6594" t="s">
        <v>1117</v>
      </c>
      <c r="C6594">
        <f>INDEX(NationalTeams!B:B,MATCH(B6594,NationalTeams!C:C,0))</f>
        <v>348</v>
      </c>
      <c r="D6594" t="s">
        <v>65</v>
      </c>
      <c r="E6594">
        <f>INDEX(TeamSports!B:B,MATCH(D6594,TeamSports!C:C,0))</f>
        <v>59</v>
      </c>
      <c r="F6594">
        <f>INDEX(RanksTable!AG:AG,MATCH(B6594,RanksTable!B:B,0))</f>
        <v>7</v>
      </c>
      <c r="H6594" t="str">
        <f t="shared" si="102"/>
        <v>INSERT INTO "TeamRanks" (team_id,team_sport_id,team_rank) VALUES (348,59,7);</v>
      </c>
    </row>
    <row r="6595" spans="2:8" x14ac:dyDescent="0.25">
      <c r="B6595" t="s">
        <v>1118</v>
      </c>
      <c r="C6595">
        <f>INDEX(NationalTeams!B:B,MATCH(B6595,NationalTeams!C:C,0))</f>
        <v>349</v>
      </c>
      <c r="D6595" t="s">
        <v>65</v>
      </c>
      <c r="E6595">
        <f>INDEX(TeamSports!B:B,MATCH(D6595,TeamSports!C:C,0))</f>
        <v>59</v>
      </c>
      <c r="F6595">
        <f>INDEX(RanksTable!AG:AG,MATCH(B6595,RanksTable!B:B,0))</f>
        <v>7</v>
      </c>
      <c r="H6595" t="str">
        <f t="shared" si="102"/>
        <v>INSERT INTO "TeamRanks" (team_id,team_sport_id,team_rank) VALUES (349,59,7);</v>
      </c>
    </row>
    <row r="6596" spans="2:8" x14ac:dyDescent="0.25">
      <c r="B6596" t="s">
        <v>1119</v>
      </c>
      <c r="C6596">
        <f>INDEX(NationalTeams!B:B,MATCH(B6596,NationalTeams!C:C,0))</f>
        <v>350</v>
      </c>
      <c r="D6596" t="s">
        <v>65</v>
      </c>
      <c r="E6596">
        <f>INDEX(TeamSports!B:B,MATCH(D6596,TeamSports!C:C,0))</f>
        <v>59</v>
      </c>
      <c r="F6596">
        <f>INDEX(RanksTable!AG:AG,MATCH(B6596,RanksTable!B:B,0))</f>
        <v>6</v>
      </c>
      <c r="H6596" t="str">
        <f t="shared" ref="H6596:H6659" si="103">_xlfn.CONCAT($H$1,$L$1,$C$1,$L$1," ",$J$1,$C$2,$N$1,$E$2,$N$1,$F$2,$K$1,$I$1,$J$1,C6596,$N$1,E6596,$N$1,F6596,$K$1,$O$1)</f>
        <v>INSERT INTO "TeamRanks" (team_id,team_sport_id,team_rank) VALUES (350,59,6);</v>
      </c>
    </row>
    <row r="6597" spans="2:8" x14ac:dyDescent="0.25">
      <c r="B6597" t="s">
        <v>1120</v>
      </c>
      <c r="C6597">
        <f>INDEX(NationalTeams!B:B,MATCH(B6597,NationalTeams!C:C,0))</f>
        <v>351</v>
      </c>
      <c r="D6597" t="s">
        <v>65</v>
      </c>
      <c r="E6597">
        <f>INDEX(TeamSports!B:B,MATCH(D6597,TeamSports!C:C,0))</f>
        <v>59</v>
      </c>
      <c r="F6597">
        <f>INDEX(RanksTable!AG:AG,MATCH(B6597,RanksTable!B:B,0))</f>
        <v>7</v>
      </c>
      <c r="H6597" t="str">
        <f t="shared" si="103"/>
        <v>INSERT INTO "TeamRanks" (team_id,team_sport_id,team_rank) VALUES (351,59,7);</v>
      </c>
    </row>
    <row r="6598" spans="2:8" x14ac:dyDescent="0.25">
      <c r="B6598" t="s">
        <v>1121</v>
      </c>
      <c r="C6598">
        <f>INDEX(NationalTeams!B:B,MATCH(B6598,NationalTeams!C:C,0))</f>
        <v>352</v>
      </c>
      <c r="D6598" t="s">
        <v>65</v>
      </c>
      <c r="E6598">
        <f>INDEX(TeamSports!B:B,MATCH(D6598,TeamSports!C:C,0))</f>
        <v>59</v>
      </c>
      <c r="F6598">
        <f>INDEX(RanksTable!AG:AG,MATCH(B6598,RanksTable!B:B,0))</f>
        <v>7</v>
      </c>
      <c r="H6598" t="str">
        <f t="shared" si="103"/>
        <v>INSERT INTO "TeamRanks" (team_id,team_sport_id,team_rank) VALUES (352,59,7);</v>
      </c>
    </row>
    <row r="6599" spans="2:8" x14ac:dyDescent="0.25">
      <c r="B6599" t="s">
        <v>1122</v>
      </c>
      <c r="C6599">
        <f>INDEX(NationalTeams!B:B,MATCH(B6599,NationalTeams!C:C,0))</f>
        <v>353</v>
      </c>
      <c r="D6599" t="s">
        <v>65</v>
      </c>
      <c r="E6599">
        <f>INDEX(TeamSports!B:B,MATCH(D6599,TeamSports!C:C,0))</f>
        <v>59</v>
      </c>
      <c r="F6599">
        <f>INDEX(RanksTable!AG:AG,MATCH(B6599,RanksTable!B:B,0))</f>
        <v>7</v>
      </c>
      <c r="H6599" t="str">
        <f t="shared" si="103"/>
        <v>INSERT INTO "TeamRanks" (team_id,team_sport_id,team_rank) VALUES (353,59,7);</v>
      </c>
    </row>
    <row r="6600" spans="2:8" x14ac:dyDescent="0.25">
      <c r="B6600" t="s">
        <v>1123</v>
      </c>
      <c r="C6600">
        <f>INDEX(NationalTeams!B:B,MATCH(B6600,NationalTeams!C:C,0))</f>
        <v>354</v>
      </c>
      <c r="D6600" t="s">
        <v>65</v>
      </c>
      <c r="E6600">
        <f>INDEX(TeamSports!B:B,MATCH(D6600,TeamSports!C:C,0))</f>
        <v>59</v>
      </c>
      <c r="F6600">
        <f>INDEX(RanksTable!AG:AG,MATCH(B6600,RanksTable!B:B,0))</f>
        <v>7</v>
      </c>
      <c r="H6600" t="str">
        <f t="shared" si="103"/>
        <v>INSERT INTO "TeamRanks" (team_id,team_sport_id,team_rank) VALUES (354,59,7);</v>
      </c>
    </row>
    <row r="6601" spans="2:8" x14ac:dyDescent="0.25">
      <c r="B6601" t="s">
        <v>1124</v>
      </c>
      <c r="C6601">
        <f>INDEX(NationalTeams!B:B,MATCH(B6601,NationalTeams!C:C,0))</f>
        <v>355</v>
      </c>
      <c r="D6601" t="s">
        <v>65</v>
      </c>
      <c r="E6601">
        <f>INDEX(TeamSports!B:B,MATCH(D6601,TeamSports!C:C,0))</f>
        <v>59</v>
      </c>
      <c r="F6601">
        <f>INDEX(RanksTable!AG:AG,MATCH(B6601,RanksTable!B:B,0))</f>
        <v>7</v>
      </c>
      <c r="H6601" t="str">
        <f t="shared" si="103"/>
        <v>INSERT INTO "TeamRanks" (team_id,team_sport_id,team_rank) VALUES (355,59,7);</v>
      </c>
    </row>
    <row r="6602" spans="2:8" x14ac:dyDescent="0.25">
      <c r="B6602" t="s">
        <v>1125</v>
      </c>
      <c r="C6602">
        <f>INDEX(NationalTeams!B:B,MATCH(B6602,NationalTeams!C:C,0))</f>
        <v>356</v>
      </c>
      <c r="D6602" t="s">
        <v>65</v>
      </c>
      <c r="E6602">
        <f>INDEX(TeamSports!B:B,MATCH(D6602,TeamSports!C:C,0))</f>
        <v>59</v>
      </c>
      <c r="F6602">
        <f>INDEX(RanksTable!AG:AG,MATCH(B6602,RanksTable!B:B,0))</f>
        <v>7</v>
      </c>
      <c r="H6602" t="str">
        <f t="shared" si="103"/>
        <v>INSERT INTO "TeamRanks" (team_id,team_sport_id,team_rank) VALUES (356,59,7);</v>
      </c>
    </row>
    <row r="6603" spans="2:8" x14ac:dyDescent="0.25">
      <c r="B6603" t="s">
        <v>1126</v>
      </c>
      <c r="C6603">
        <f>INDEX(NationalTeams!B:B,MATCH(B6603,NationalTeams!C:C,0))</f>
        <v>357</v>
      </c>
      <c r="D6603" t="s">
        <v>65</v>
      </c>
      <c r="E6603">
        <f>INDEX(TeamSports!B:B,MATCH(D6603,TeamSports!C:C,0))</f>
        <v>59</v>
      </c>
      <c r="F6603">
        <f>INDEX(RanksTable!AG:AG,MATCH(B6603,RanksTable!B:B,0))</f>
        <v>7</v>
      </c>
      <c r="H6603" t="str">
        <f t="shared" si="103"/>
        <v>INSERT INTO "TeamRanks" (team_id,team_sport_id,team_rank) VALUES (357,59,7);</v>
      </c>
    </row>
    <row r="6604" spans="2:8" x14ac:dyDescent="0.25">
      <c r="B6604" t="s">
        <v>1127</v>
      </c>
      <c r="C6604">
        <f>INDEX(NationalTeams!B:B,MATCH(B6604,NationalTeams!C:C,0))</f>
        <v>358</v>
      </c>
      <c r="D6604" t="s">
        <v>65</v>
      </c>
      <c r="E6604">
        <f>INDEX(TeamSports!B:B,MATCH(D6604,TeamSports!C:C,0))</f>
        <v>59</v>
      </c>
      <c r="F6604">
        <f>INDEX(RanksTable!AG:AG,MATCH(B6604,RanksTable!B:B,0))</f>
        <v>7</v>
      </c>
      <c r="H6604" t="str">
        <f t="shared" si="103"/>
        <v>INSERT INTO "TeamRanks" (team_id,team_sport_id,team_rank) VALUES (358,59,7);</v>
      </c>
    </row>
    <row r="6605" spans="2:8" x14ac:dyDescent="0.25">
      <c r="B6605" t="s">
        <v>1128</v>
      </c>
      <c r="C6605">
        <f>INDEX(NationalTeams!B:B,MATCH(B6605,NationalTeams!C:C,0))</f>
        <v>359</v>
      </c>
      <c r="D6605" t="s">
        <v>65</v>
      </c>
      <c r="E6605">
        <f>INDEX(TeamSports!B:B,MATCH(D6605,TeamSports!C:C,0))</f>
        <v>59</v>
      </c>
      <c r="F6605">
        <f>INDEX(RanksTable!AG:AG,MATCH(B6605,RanksTable!B:B,0))</f>
        <v>7</v>
      </c>
      <c r="H6605" t="str">
        <f t="shared" si="103"/>
        <v>INSERT INTO "TeamRanks" (team_id,team_sport_id,team_rank) VALUES (359,59,7);</v>
      </c>
    </row>
    <row r="6606" spans="2:8" x14ac:dyDescent="0.25">
      <c r="B6606" t="s">
        <v>1129</v>
      </c>
      <c r="C6606">
        <f>INDEX(NationalTeams!B:B,MATCH(B6606,NationalTeams!C:C,0))</f>
        <v>360</v>
      </c>
      <c r="D6606" t="s">
        <v>65</v>
      </c>
      <c r="E6606">
        <f>INDEX(TeamSports!B:B,MATCH(D6606,TeamSports!C:C,0))</f>
        <v>59</v>
      </c>
      <c r="F6606">
        <f>INDEX(RanksTable!AG:AG,MATCH(B6606,RanksTable!B:B,0))</f>
        <v>6</v>
      </c>
      <c r="H6606" t="str">
        <f t="shared" si="103"/>
        <v>INSERT INTO "TeamRanks" (team_id,team_sport_id,team_rank) VALUES (360,59,6);</v>
      </c>
    </row>
    <row r="6607" spans="2:8" x14ac:dyDescent="0.25">
      <c r="B6607" t="s">
        <v>1130</v>
      </c>
      <c r="C6607">
        <f>INDEX(NationalTeams!B:B,MATCH(B6607,NationalTeams!C:C,0))</f>
        <v>361</v>
      </c>
      <c r="D6607" t="s">
        <v>65</v>
      </c>
      <c r="E6607">
        <f>INDEX(TeamSports!B:B,MATCH(D6607,TeamSports!C:C,0))</f>
        <v>59</v>
      </c>
      <c r="F6607">
        <f>INDEX(RanksTable!AG:AG,MATCH(B6607,RanksTable!B:B,0))</f>
        <v>7</v>
      </c>
      <c r="H6607" t="str">
        <f t="shared" si="103"/>
        <v>INSERT INTO "TeamRanks" (team_id,team_sport_id,team_rank) VALUES (361,59,7);</v>
      </c>
    </row>
    <row r="6608" spans="2:8" x14ac:dyDescent="0.25">
      <c r="B6608" t="s">
        <v>1131</v>
      </c>
      <c r="C6608">
        <f>INDEX(NationalTeams!B:B,MATCH(B6608,NationalTeams!C:C,0))</f>
        <v>362</v>
      </c>
      <c r="D6608" t="s">
        <v>65</v>
      </c>
      <c r="E6608">
        <f>INDEX(TeamSports!B:B,MATCH(D6608,TeamSports!C:C,0))</f>
        <v>59</v>
      </c>
      <c r="F6608">
        <f>INDEX(RanksTable!AG:AG,MATCH(B6608,RanksTable!B:B,0))</f>
        <v>7</v>
      </c>
      <c r="H6608" t="str">
        <f t="shared" si="103"/>
        <v>INSERT INTO "TeamRanks" (team_id,team_sport_id,team_rank) VALUES (362,59,7);</v>
      </c>
    </row>
    <row r="6609" spans="2:8" x14ac:dyDescent="0.25">
      <c r="B6609" t="s">
        <v>1132</v>
      </c>
      <c r="C6609">
        <f>INDEX(NationalTeams!B:B,MATCH(B6609,NationalTeams!C:C,0))</f>
        <v>363</v>
      </c>
      <c r="D6609" t="s">
        <v>65</v>
      </c>
      <c r="E6609">
        <f>INDEX(TeamSports!B:B,MATCH(D6609,TeamSports!C:C,0))</f>
        <v>59</v>
      </c>
      <c r="F6609">
        <f>INDEX(RanksTable!AG:AG,MATCH(B6609,RanksTable!B:B,0))</f>
        <v>5</v>
      </c>
      <c r="H6609" t="str">
        <f t="shared" si="103"/>
        <v>INSERT INTO "TeamRanks" (team_id,team_sport_id,team_rank) VALUES (363,59,5);</v>
      </c>
    </row>
    <row r="6610" spans="2:8" x14ac:dyDescent="0.25">
      <c r="B6610" t="s">
        <v>1133</v>
      </c>
      <c r="C6610">
        <f>INDEX(NationalTeams!B:B,MATCH(B6610,NationalTeams!C:C,0))</f>
        <v>364</v>
      </c>
      <c r="D6610" t="s">
        <v>65</v>
      </c>
      <c r="E6610">
        <f>INDEX(TeamSports!B:B,MATCH(D6610,TeamSports!C:C,0))</f>
        <v>59</v>
      </c>
      <c r="F6610">
        <f>INDEX(RanksTable!AG:AG,MATCH(B6610,RanksTable!B:B,0))</f>
        <v>7</v>
      </c>
      <c r="H6610" t="str">
        <f t="shared" si="103"/>
        <v>INSERT INTO "TeamRanks" (team_id,team_sport_id,team_rank) VALUES (364,59,7);</v>
      </c>
    </row>
    <row r="6611" spans="2:8" x14ac:dyDescent="0.25">
      <c r="B6611" t="s">
        <v>1134</v>
      </c>
      <c r="C6611">
        <f>INDEX(NationalTeams!B:B,MATCH(B6611,NationalTeams!C:C,0))</f>
        <v>365</v>
      </c>
      <c r="D6611" t="s">
        <v>65</v>
      </c>
      <c r="E6611">
        <f>INDEX(TeamSports!B:B,MATCH(D6611,TeamSports!C:C,0))</f>
        <v>59</v>
      </c>
      <c r="F6611">
        <f>INDEX(RanksTable!AG:AG,MATCH(B6611,RanksTable!B:B,0))</f>
        <v>7</v>
      </c>
      <c r="H6611" t="str">
        <f t="shared" si="103"/>
        <v>INSERT INTO "TeamRanks" (team_id,team_sport_id,team_rank) VALUES (365,59,7);</v>
      </c>
    </row>
    <row r="6612" spans="2:8" x14ac:dyDescent="0.25">
      <c r="B6612" t="s">
        <v>1135</v>
      </c>
      <c r="C6612">
        <f>INDEX(NationalTeams!B:B,MATCH(B6612,NationalTeams!C:C,0))</f>
        <v>366</v>
      </c>
      <c r="D6612" t="s">
        <v>65</v>
      </c>
      <c r="E6612">
        <f>INDEX(TeamSports!B:B,MATCH(D6612,TeamSports!C:C,0))</f>
        <v>59</v>
      </c>
      <c r="F6612">
        <f>INDEX(RanksTable!AG:AG,MATCH(B6612,RanksTable!B:B,0))</f>
        <v>7</v>
      </c>
      <c r="H6612" t="str">
        <f t="shared" si="103"/>
        <v>INSERT INTO "TeamRanks" (team_id,team_sport_id,team_rank) VALUES (366,59,7);</v>
      </c>
    </row>
    <row r="6613" spans="2:8" x14ac:dyDescent="0.25">
      <c r="B6613" t="s">
        <v>1136</v>
      </c>
      <c r="C6613">
        <f>INDEX(NationalTeams!B:B,MATCH(B6613,NationalTeams!C:C,0))</f>
        <v>367</v>
      </c>
      <c r="D6613" t="s">
        <v>65</v>
      </c>
      <c r="E6613">
        <f>INDEX(TeamSports!B:B,MATCH(D6613,TeamSports!C:C,0))</f>
        <v>59</v>
      </c>
      <c r="F6613">
        <f>INDEX(RanksTable!AG:AG,MATCH(B6613,RanksTable!B:B,0))</f>
        <v>7</v>
      </c>
      <c r="H6613" t="str">
        <f t="shared" si="103"/>
        <v>INSERT INTO "TeamRanks" (team_id,team_sport_id,team_rank) VALUES (367,59,7);</v>
      </c>
    </row>
    <row r="6614" spans="2:8" x14ac:dyDescent="0.25">
      <c r="B6614" t="s">
        <v>1137</v>
      </c>
      <c r="C6614">
        <f>INDEX(NationalTeams!B:B,MATCH(B6614,NationalTeams!C:C,0))</f>
        <v>368</v>
      </c>
      <c r="D6614" t="s">
        <v>65</v>
      </c>
      <c r="E6614">
        <f>INDEX(TeamSports!B:B,MATCH(D6614,TeamSports!C:C,0))</f>
        <v>59</v>
      </c>
      <c r="F6614">
        <f>INDEX(RanksTable!AG:AG,MATCH(B6614,RanksTable!B:B,0))</f>
        <v>7</v>
      </c>
      <c r="H6614" t="str">
        <f t="shared" si="103"/>
        <v>INSERT INTO "TeamRanks" (team_id,team_sport_id,team_rank) VALUES (368,59,7);</v>
      </c>
    </row>
    <row r="6615" spans="2:8" x14ac:dyDescent="0.25">
      <c r="B6615" t="s">
        <v>1138</v>
      </c>
      <c r="C6615">
        <f>INDEX(NationalTeams!B:B,MATCH(B6615,NationalTeams!C:C,0))</f>
        <v>369</v>
      </c>
      <c r="D6615" t="s">
        <v>65</v>
      </c>
      <c r="E6615">
        <f>INDEX(TeamSports!B:B,MATCH(D6615,TeamSports!C:C,0))</f>
        <v>59</v>
      </c>
      <c r="F6615">
        <f>INDEX(RanksTable!AG:AG,MATCH(B6615,RanksTable!B:B,0))</f>
        <v>7</v>
      </c>
      <c r="H6615" t="str">
        <f t="shared" si="103"/>
        <v>INSERT INTO "TeamRanks" (team_id,team_sport_id,team_rank) VALUES (369,59,7);</v>
      </c>
    </row>
    <row r="6616" spans="2:8" x14ac:dyDescent="0.25">
      <c r="B6616" t="s">
        <v>1139</v>
      </c>
      <c r="C6616">
        <f>INDEX(NationalTeams!B:B,MATCH(B6616,NationalTeams!C:C,0))</f>
        <v>370</v>
      </c>
      <c r="D6616" t="s">
        <v>65</v>
      </c>
      <c r="E6616">
        <f>INDEX(TeamSports!B:B,MATCH(D6616,TeamSports!C:C,0))</f>
        <v>59</v>
      </c>
      <c r="F6616">
        <f>INDEX(RanksTable!AG:AG,MATCH(B6616,RanksTable!B:B,0))</f>
        <v>7</v>
      </c>
      <c r="H6616" t="str">
        <f t="shared" si="103"/>
        <v>INSERT INTO "TeamRanks" (team_id,team_sport_id,team_rank) VALUES (370,59,7);</v>
      </c>
    </row>
    <row r="6617" spans="2:8" x14ac:dyDescent="0.25">
      <c r="B6617" t="s">
        <v>1140</v>
      </c>
      <c r="C6617">
        <f>INDEX(NationalTeams!B:B,MATCH(B6617,NationalTeams!C:C,0))</f>
        <v>371</v>
      </c>
      <c r="D6617" t="s">
        <v>65</v>
      </c>
      <c r="E6617">
        <f>INDEX(TeamSports!B:B,MATCH(D6617,TeamSports!C:C,0))</f>
        <v>59</v>
      </c>
      <c r="F6617">
        <f>INDEX(RanksTable!AG:AG,MATCH(B6617,RanksTable!B:B,0))</f>
        <v>7</v>
      </c>
      <c r="H6617" t="str">
        <f t="shared" si="103"/>
        <v>INSERT INTO "TeamRanks" (team_id,team_sport_id,team_rank) VALUES (371,59,7);</v>
      </c>
    </row>
    <row r="6618" spans="2:8" x14ac:dyDescent="0.25">
      <c r="B6618" t="s">
        <v>1141</v>
      </c>
      <c r="C6618">
        <f>INDEX(NationalTeams!B:B,MATCH(B6618,NationalTeams!C:C,0))</f>
        <v>372</v>
      </c>
      <c r="D6618" t="s">
        <v>65</v>
      </c>
      <c r="E6618">
        <f>INDEX(TeamSports!B:B,MATCH(D6618,TeamSports!C:C,0))</f>
        <v>59</v>
      </c>
      <c r="F6618">
        <f>INDEX(RanksTable!AG:AG,MATCH(B6618,RanksTable!B:B,0))</f>
        <v>7</v>
      </c>
      <c r="H6618" t="str">
        <f t="shared" si="103"/>
        <v>INSERT INTO "TeamRanks" (team_id,team_sport_id,team_rank) VALUES (372,59,7);</v>
      </c>
    </row>
    <row r="6619" spans="2:8" x14ac:dyDescent="0.25">
      <c r="B6619" t="s">
        <v>1142</v>
      </c>
      <c r="C6619">
        <f>INDEX(NationalTeams!B:B,MATCH(B6619,NationalTeams!C:C,0))</f>
        <v>373</v>
      </c>
      <c r="D6619" t="s">
        <v>65</v>
      </c>
      <c r="E6619">
        <f>INDEX(TeamSports!B:B,MATCH(D6619,TeamSports!C:C,0))</f>
        <v>59</v>
      </c>
      <c r="F6619">
        <f>INDEX(RanksTable!AG:AG,MATCH(B6619,RanksTable!B:B,0))</f>
        <v>7</v>
      </c>
      <c r="H6619" t="str">
        <f t="shared" si="103"/>
        <v>INSERT INTO "TeamRanks" (team_id,team_sport_id,team_rank) VALUES (373,59,7);</v>
      </c>
    </row>
    <row r="6620" spans="2:8" x14ac:dyDescent="0.25">
      <c r="B6620" t="s">
        <v>1143</v>
      </c>
      <c r="C6620">
        <f>INDEX(NationalTeams!B:B,MATCH(B6620,NationalTeams!C:C,0))</f>
        <v>374</v>
      </c>
      <c r="D6620" t="s">
        <v>65</v>
      </c>
      <c r="E6620">
        <f>INDEX(TeamSports!B:B,MATCH(D6620,TeamSports!C:C,0))</f>
        <v>59</v>
      </c>
      <c r="F6620">
        <f>INDEX(RanksTable!AG:AG,MATCH(B6620,RanksTable!B:B,0))</f>
        <v>7</v>
      </c>
      <c r="H6620" t="str">
        <f t="shared" si="103"/>
        <v>INSERT INTO "TeamRanks" (team_id,team_sport_id,team_rank) VALUES (374,59,7);</v>
      </c>
    </row>
    <row r="6621" spans="2:8" x14ac:dyDescent="0.25">
      <c r="B6621" t="s">
        <v>1144</v>
      </c>
      <c r="C6621">
        <f>INDEX(NationalTeams!B:B,MATCH(B6621,NationalTeams!C:C,0))</f>
        <v>375</v>
      </c>
      <c r="D6621" t="s">
        <v>65</v>
      </c>
      <c r="E6621">
        <f>INDEX(TeamSports!B:B,MATCH(D6621,TeamSports!C:C,0))</f>
        <v>59</v>
      </c>
      <c r="F6621">
        <f>INDEX(RanksTable!AG:AG,MATCH(B6621,RanksTable!B:B,0))</f>
        <v>7</v>
      </c>
      <c r="H6621" t="str">
        <f t="shared" si="103"/>
        <v>INSERT INTO "TeamRanks" (team_id,team_sport_id,team_rank) VALUES (375,59,7);</v>
      </c>
    </row>
    <row r="6622" spans="2:8" x14ac:dyDescent="0.25">
      <c r="B6622" t="s">
        <v>1145</v>
      </c>
      <c r="C6622">
        <f>INDEX(NationalTeams!B:B,MATCH(B6622,NationalTeams!C:C,0))</f>
        <v>376</v>
      </c>
      <c r="D6622" t="s">
        <v>65</v>
      </c>
      <c r="E6622">
        <f>INDEX(TeamSports!B:B,MATCH(D6622,TeamSports!C:C,0))</f>
        <v>59</v>
      </c>
      <c r="F6622">
        <f>INDEX(RanksTable!AG:AG,MATCH(B6622,RanksTable!B:B,0))</f>
        <v>5</v>
      </c>
      <c r="H6622" t="str">
        <f t="shared" si="103"/>
        <v>INSERT INTO "TeamRanks" (team_id,team_sport_id,team_rank) VALUES (376,59,5);</v>
      </c>
    </row>
    <row r="6623" spans="2:8" x14ac:dyDescent="0.25">
      <c r="B6623" t="s">
        <v>1146</v>
      </c>
      <c r="C6623">
        <f>INDEX(NationalTeams!B:B,MATCH(B6623,NationalTeams!C:C,0))</f>
        <v>377</v>
      </c>
      <c r="D6623" t="s">
        <v>65</v>
      </c>
      <c r="E6623">
        <f>INDEX(TeamSports!B:B,MATCH(D6623,TeamSports!C:C,0))</f>
        <v>59</v>
      </c>
      <c r="F6623">
        <f>INDEX(RanksTable!AG:AG,MATCH(B6623,RanksTable!B:B,0))</f>
        <v>7</v>
      </c>
      <c r="H6623" t="str">
        <f t="shared" si="103"/>
        <v>INSERT INTO "TeamRanks" (team_id,team_sport_id,team_rank) VALUES (377,59,7);</v>
      </c>
    </row>
    <row r="6624" spans="2:8" x14ac:dyDescent="0.25">
      <c r="B6624" t="s">
        <v>1147</v>
      </c>
      <c r="C6624">
        <f>INDEX(NationalTeams!B:B,MATCH(B6624,NationalTeams!C:C,0))</f>
        <v>378</v>
      </c>
      <c r="D6624" t="s">
        <v>65</v>
      </c>
      <c r="E6624">
        <f>INDEX(TeamSports!B:B,MATCH(D6624,TeamSports!C:C,0))</f>
        <v>59</v>
      </c>
      <c r="F6624">
        <f>INDEX(RanksTable!AG:AG,MATCH(B6624,RanksTable!B:B,0))</f>
        <v>7</v>
      </c>
      <c r="H6624" t="str">
        <f t="shared" si="103"/>
        <v>INSERT INTO "TeamRanks" (team_id,team_sport_id,team_rank) VALUES (378,59,7);</v>
      </c>
    </row>
    <row r="6625" spans="2:8" x14ac:dyDescent="0.25">
      <c r="B6625" t="s">
        <v>1148</v>
      </c>
      <c r="C6625">
        <f>INDEX(NationalTeams!B:B,MATCH(B6625,NationalTeams!C:C,0))</f>
        <v>379</v>
      </c>
      <c r="D6625" t="s">
        <v>65</v>
      </c>
      <c r="E6625">
        <f>INDEX(TeamSports!B:B,MATCH(D6625,TeamSports!C:C,0))</f>
        <v>59</v>
      </c>
      <c r="F6625">
        <f>INDEX(RanksTable!AG:AG,MATCH(B6625,RanksTable!B:B,0))</f>
        <v>7</v>
      </c>
      <c r="H6625" t="str">
        <f t="shared" si="103"/>
        <v>INSERT INTO "TeamRanks" (team_id,team_sport_id,team_rank) VALUES (379,59,7);</v>
      </c>
    </row>
    <row r="6626" spans="2:8" x14ac:dyDescent="0.25">
      <c r="B6626" t="s">
        <v>1149</v>
      </c>
      <c r="C6626">
        <f>INDEX(NationalTeams!B:B,MATCH(B6626,NationalTeams!C:C,0))</f>
        <v>380</v>
      </c>
      <c r="D6626" t="s">
        <v>65</v>
      </c>
      <c r="E6626">
        <f>INDEX(TeamSports!B:B,MATCH(D6626,TeamSports!C:C,0))</f>
        <v>59</v>
      </c>
      <c r="F6626">
        <f>INDEX(RanksTable!AG:AG,MATCH(B6626,RanksTable!B:B,0))</f>
        <v>7</v>
      </c>
      <c r="H6626" t="str">
        <f t="shared" si="103"/>
        <v>INSERT INTO "TeamRanks" (team_id,team_sport_id,team_rank) VALUES (380,59,7);</v>
      </c>
    </row>
    <row r="6627" spans="2:8" x14ac:dyDescent="0.25">
      <c r="B6627" t="s">
        <v>1150</v>
      </c>
      <c r="C6627">
        <f>INDEX(NationalTeams!B:B,MATCH(B6627,NationalTeams!C:C,0))</f>
        <v>381</v>
      </c>
      <c r="D6627" t="s">
        <v>65</v>
      </c>
      <c r="E6627">
        <f>INDEX(TeamSports!B:B,MATCH(D6627,TeamSports!C:C,0))</f>
        <v>59</v>
      </c>
      <c r="F6627">
        <f>INDEX(RanksTable!AG:AG,MATCH(B6627,RanksTable!B:B,0))</f>
        <v>4</v>
      </c>
      <c r="H6627" t="str">
        <f t="shared" si="103"/>
        <v>INSERT INTO "TeamRanks" (team_id,team_sport_id,team_rank) VALUES (381,59,4);</v>
      </c>
    </row>
    <row r="6628" spans="2:8" x14ac:dyDescent="0.25">
      <c r="B6628" t="s">
        <v>1151</v>
      </c>
      <c r="C6628">
        <f>INDEX(NationalTeams!B:B,MATCH(B6628,NationalTeams!C:C,0))</f>
        <v>382</v>
      </c>
      <c r="D6628" t="s">
        <v>65</v>
      </c>
      <c r="E6628">
        <f>INDEX(TeamSports!B:B,MATCH(D6628,TeamSports!C:C,0))</f>
        <v>59</v>
      </c>
      <c r="F6628">
        <f>INDEX(RanksTable!AG:AG,MATCH(B6628,RanksTable!B:B,0))</f>
        <v>7</v>
      </c>
      <c r="H6628" t="str">
        <f t="shared" si="103"/>
        <v>INSERT INTO "TeamRanks" (team_id,team_sport_id,team_rank) VALUES (382,59,7);</v>
      </c>
    </row>
    <row r="6629" spans="2:8" x14ac:dyDescent="0.25">
      <c r="B6629" t="s">
        <v>1152</v>
      </c>
      <c r="C6629">
        <f>INDEX(NationalTeams!B:B,MATCH(B6629,NationalTeams!C:C,0))</f>
        <v>383</v>
      </c>
      <c r="D6629" t="s">
        <v>65</v>
      </c>
      <c r="E6629">
        <f>INDEX(TeamSports!B:B,MATCH(D6629,TeamSports!C:C,0))</f>
        <v>59</v>
      </c>
      <c r="F6629">
        <f>INDEX(RanksTable!AG:AG,MATCH(B6629,RanksTable!B:B,0))</f>
        <v>7</v>
      </c>
      <c r="H6629" t="str">
        <f t="shared" si="103"/>
        <v>INSERT INTO "TeamRanks" (team_id,team_sport_id,team_rank) VALUES (383,59,7);</v>
      </c>
    </row>
    <row r="6630" spans="2:8" x14ac:dyDescent="0.25">
      <c r="B6630" t="s">
        <v>1153</v>
      </c>
      <c r="C6630">
        <f>INDEX(NationalTeams!B:B,MATCH(B6630,NationalTeams!C:C,0))</f>
        <v>384</v>
      </c>
      <c r="D6630" t="s">
        <v>65</v>
      </c>
      <c r="E6630">
        <f>INDEX(TeamSports!B:B,MATCH(D6630,TeamSports!C:C,0))</f>
        <v>59</v>
      </c>
      <c r="F6630">
        <f>INDEX(RanksTable!AG:AG,MATCH(B6630,RanksTable!B:B,0))</f>
        <v>7</v>
      </c>
      <c r="H6630" t="str">
        <f t="shared" si="103"/>
        <v>INSERT INTO "TeamRanks" (team_id,team_sport_id,team_rank) VALUES (384,59,7);</v>
      </c>
    </row>
    <row r="6631" spans="2:8" x14ac:dyDescent="0.25">
      <c r="B6631" t="s">
        <v>1154</v>
      </c>
      <c r="C6631">
        <f>INDEX(NationalTeams!B:B,MATCH(B6631,NationalTeams!C:C,0))</f>
        <v>385</v>
      </c>
      <c r="D6631" t="s">
        <v>65</v>
      </c>
      <c r="E6631">
        <f>INDEX(TeamSports!B:B,MATCH(D6631,TeamSports!C:C,0))</f>
        <v>59</v>
      </c>
      <c r="F6631">
        <f>INDEX(RanksTable!AG:AG,MATCH(B6631,RanksTable!B:B,0))</f>
        <v>5</v>
      </c>
      <c r="H6631" t="str">
        <f t="shared" si="103"/>
        <v>INSERT INTO "TeamRanks" (team_id,team_sport_id,team_rank) VALUES (385,59,5);</v>
      </c>
    </row>
    <row r="6632" spans="2:8" x14ac:dyDescent="0.25">
      <c r="B6632" t="s">
        <v>1155</v>
      </c>
      <c r="C6632">
        <f>INDEX(NationalTeams!B:B,MATCH(B6632,NationalTeams!C:C,0))</f>
        <v>386</v>
      </c>
      <c r="D6632" t="s">
        <v>65</v>
      </c>
      <c r="E6632">
        <f>INDEX(TeamSports!B:B,MATCH(D6632,TeamSports!C:C,0))</f>
        <v>59</v>
      </c>
      <c r="F6632">
        <f>INDEX(RanksTable!AG:AG,MATCH(B6632,RanksTable!B:B,0))</f>
        <v>7</v>
      </c>
      <c r="H6632" t="str">
        <f t="shared" si="103"/>
        <v>INSERT INTO "TeamRanks" (team_id,team_sport_id,team_rank) VALUES (386,59,7);</v>
      </c>
    </row>
    <row r="6633" spans="2:8" x14ac:dyDescent="0.25">
      <c r="B6633" t="s">
        <v>1156</v>
      </c>
      <c r="C6633">
        <f>INDEX(NationalTeams!B:B,MATCH(B6633,NationalTeams!C:C,0))</f>
        <v>387</v>
      </c>
      <c r="D6633" t="s">
        <v>65</v>
      </c>
      <c r="E6633">
        <f>INDEX(TeamSports!B:B,MATCH(D6633,TeamSports!C:C,0))</f>
        <v>59</v>
      </c>
      <c r="F6633">
        <f>INDEX(RanksTable!AG:AG,MATCH(B6633,RanksTable!B:B,0))</f>
        <v>7</v>
      </c>
      <c r="H6633" t="str">
        <f t="shared" si="103"/>
        <v>INSERT INTO "TeamRanks" (team_id,team_sport_id,team_rank) VALUES (387,59,7);</v>
      </c>
    </row>
    <row r="6634" spans="2:8" x14ac:dyDescent="0.25">
      <c r="B6634" t="s">
        <v>1157</v>
      </c>
      <c r="C6634">
        <f>INDEX(NationalTeams!B:B,MATCH(B6634,NationalTeams!C:C,0))</f>
        <v>388</v>
      </c>
      <c r="D6634" t="s">
        <v>65</v>
      </c>
      <c r="E6634">
        <f>INDEX(TeamSports!B:B,MATCH(D6634,TeamSports!C:C,0))</f>
        <v>59</v>
      </c>
      <c r="F6634">
        <f>INDEX(RanksTable!AG:AG,MATCH(B6634,RanksTable!B:B,0))</f>
        <v>7</v>
      </c>
      <c r="H6634" t="str">
        <f t="shared" si="103"/>
        <v>INSERT INTO "TeamRanks" (team_id,team_sport_id,team_rank) VALUES (388,59,7);</v>
      </c>
    </row>
    <row r="6635" spans="2:8" x14ac:dyDescent="0.25">
      <c r="B6635" t="s">
        <v>1158</v>
      </c>
      <c r="C6635">
        <f>INDEX(NationalTeams!B:B,MATCH(B6635,NationalTeams!C:C,0))</f>
        <v>389</v>
      </c>
      <c r="D6635" t="s">
        <v>65</v>
      </c>
      <c r="E6635">
        <f>INDEX(TeamSports!B:B,MATCH(D6635,TeamSports!C:C,0))</f>
        <v>59</v>
      </c>
      <c r="F6635">
        <f>INDEX(RanksTable!AG:AG,MATCH(B6635,RanksTable!B:B,0))</f>
        <v>2</v>
      </c>
      <c r="H6635" t="str">
        <f t="shared" si="103"/>
        <v>INSERT INTO "TeamRanks" (team_id,team_sport_id,team_rank) VALUES (389,59,2);</v>
      </c>
    </row>
    <row r="6636" spans="2:8" x14ac:dyDescent="0.25">
      <c r="B6636" t="s">
        <v>1159</v>
      </c>
      <c r="C6636">
        <f>INDEX(NationalTeams!B:B,MATCH(B6636,NationalTeams!C:C,0))</f>
        <v>390</v>
      </c>
      <c r="D6636" t="s">
        <v>65</v>
      </c>
      <c r="E6636">
        <f>INDEX(TeamSports!B:B,MATCH(D6636,TeamSports!C:C,0))</f>
        <v>59</v>
      </c>
      <c r="F6636">
        <f>INDEX(RanksTable!AG:AG,MATCH(B6636,RanksTable!B:B,0))</f>
        <v>7</v>
      </c>
      <c r="H6636" t="str">
        <f t="shared" si="103"/>
        <v>INSERT INTO "TeamRanks" (team_id,team_sport_id,team_rank) VALUES (390,59,7);</v>
      </c>
    </row>
    <row r="6637" spans="2:8" x14ac:dyDescent="0.25">
      <c r="B6637" t="s">
        <v>1160</v>
      </c>
      <c r="C6637">
        <f>INDEX(NationalTeams!B:B,MATCH(B6637,NationalTeams!C:C,0))</f>
        <v>391</v>
      </c>
      <c r="D6637" t="s">
        <v>65</v>
      </c>
      <c r="E6637">
        <f>INDEX(TeamSports!B:B,MATCH(D6637,TeamSports!C:C,0))</f>
        <v>59</v>
      </c>
      <c r="F6637">
        <f>INDEX(RanksTable!AG:AG,MATCH(B6637,RanksTable!B:B,0))</f>
        <v>7</v>
      </c>
      <c r="H6637" t="str">
        <f t="shared" si="103"/>
        <v>INSERT INTO "TeamRanks" (team_id,team_sport_id,team_rank) VALUES (391,59,7);</v>
      </c>
    </row>
    <row r="6638" spans="2:8" x14ac:dyDescent="0.25">
      <c r="B6638" t="s">
        <v>1161</v>
      </c>
      <c r="C6638">
        <f>INDEX(NationalTeams!B:B,MATCH(B6638,NationalTeams!C:C,0))</f>
        <v>392</v>
      </c>
      <c r="D6638" t="s">
        <v>65</v>
      </c>
      <c r="E6638">
        <f>INDEX(TeamSports!B:B,MATCH(D6638,TeamSports!C:C,0))</f>
        <v>59</v>
      </c>
      <c r="F6638">
        <f>INDEX(RanksTable!AG:AG,MATCH(B6638,RanksTable!B:B,0))</f>
        <v>7</v>
      </c>
      <c r="H6638" t="str">
        <f t="shared" si="103"/>
        <v>INSERT INTO "TeamRanks" (team_id,team_sport_id,team_rank) VALUES (392,59,7);</v>
      </c>
    </row>
    <row r="6639" spans="2:8" x14ac:dyDescent="0.25">
      <c r="B6639" t="s">
        <v>1162</v>
      </c>
      <c r="C6639">
        <f>INDEX(NationalTeams!B:B,MATCH(B6639,NationalTeams!C:C,0))</f>
        <v>393</v>
      </c>
      <c r="D6639" t="s">
        <v>65</v>
      </c>
      <c r="E6639">
        <f>INDEX(TeamSports!B:B,MATCH(D6639,TeamSports!C:C,0))</f>
        <v>59</v>
      </c>
      <c r="F6639">
        <f>INDEX(RanksTable!AG:AG,MATCH(B6639,RanksTable!B:B,0))</f>
        <v>7</v>
      </c>
      <c r="H6639" t="str">
        <f t="shared" si="103"/>
        <v>INSERT INTO "TeamRanks" (team_id,team_sport_id,team_rank) VALUES (393,59,7);</v>
      </c>
    </row>
    <row r="6640" spans="2:8" x14ac:dyDescent="0.25">
      <c r="B6640" t="s">
        <v>1163</v>
      </c>
      <c r="C6640">
        <f>INDEX(NationalTeams!B:B,MATCH(B6640,NationalTeams!C:C,0))</f>
        <v>394</v>
      </c>
      <c r="D6640" t="s">
        <v>65</v>
      </c>
      <c r="E6640">
        <f>INDEX(TeamSports!B:B,MATCH(D6640,TeamSports!C:C,0))</f>
        <v>59</v>
      </c>
      <c r="F6640">
        <f>INDEX(RanksTable!AG:AG,MATCH(B6640,RanksTable!B:B,0))</f>
        <v>4</v>
      </c>
      <c r="H6640" t="str">
        <f t="shared" si="103"/>
        <v>INSERT INTO "TeamRanks" (team_id,team_sport_id,team_rank) VALUES (394,59,4);</v>
      </c>
    </row>
    <row r="6641" spans="2:8" x14ac:dyDescent="0.25">
      <c r="B6641" t="s">
        <v>1164</v>
      </c>
      <c r="C6641">
        <f>INDEX(NationalTeams!B:B,MATCH(B6641,NationalTeams!C:C,0))</f>
        <v>395</v>
      </c>
      <c r="D6641" t="s">
        <v>65</v>
      </c>
      <c r="E6641">
        <f>INDEX(TeamSports!B:B,MATCH(D6641,TeamSports!C:C,0))</f>
        <v>59</v>
      </c>
      <c r="F6641">
        <f>INDEX(RanksTable!AG:AG,MATCH(B6641,RanksTable!B:B,0))</f>
        <v>7</v>
      </c>
      <c r="H6641" t="str">
        <f t="shared" si="103"/>
        <v>INSERT INTO "TeamRanks" (team_id,team_sport_id,team_rank) VALUES (395,59,7);</v>
      </c>
    </row>
    <row r="6642" spans="2:8" x14ac:dyDescent="0.25">
      <c r="B6642" t="s">
        <v>1165</v>
      </c>
      <c r="C6642">
        <f>INDEX(NationalTeams!B:B,MATCH(B6642,NationalTeams!C:C,0))</f>
        <v>396</v>
      </c>
      <c r="D6642" t="s">
        <v>65</v>
      </c>
      <c r="E6642">
        <f>INDEX(TeamSports!B:B,MATCH(D6642,TeamSports!C:C,0))</f>
        <v>59</v>
      </c>
      <c r="F6642">
        <f>INDEX(RanksTable!AG:AG,MATCH(B6642,RanksTable!B:B,0))</f>
        <v>6</v>
      </c>
      <c r="H6642" t="str">
        <f t="shared" si="103"/>
        <v>INSERT INTO "TeamRanks" (team_id,team_sport_id,team_rank) VALUES (396,59,6);</v>
      </c>
    </row>
    <row r="6643" spans="2:8" x14ac:dyDescent="0.25">
      <c r="B6643" t="s">
        <v>1166</v>
      </c>
      <c r="C6643">
        <f>INDEX(NationalTeams!B:B,MATCH(B6643,NationalTeams!C:C,0))</f>
        <v>397</v>
      </c>
      <c r="D6643" t="s">
        <v>65</v>
      </c>
      <c r="E6643">
        <f>INDEX(TeamSports!B:B,MATCH(D6643,TeamSports!C:C,0))</f>
        <v>59</v>
      </c>
      <c r="F6643">
        <f>INDEX(RanksTable!AG:AG,MATCH(B6643,RanksTable!B:B,0))</f>
        <v>7</v>
      </c>
      <c r="H6643" t="str">
        <f t="shared" si="103"/>
        <v>INSERT INTO "TeamRanks" (team_id,team_sport_id,team_rank) VALUES (397,59,7);</v>
      </c>
    </row>
    <row r="6644" spans="2:8" x14ac:dyDescent="0.25">
      <c r="B6644" t="s">
        <v>1167</v>
      </c>
      <c r="C6644">
        <f>INDEX(NationalTeams!B:B,MATCH(B6644,NationalTeams!C:C,0))</f>
        <v>398</v>
      </c>
      <c r="D6644" t="s">
        <v>65</v>
      </c>
      <c r="E6644">
        <f>INDEX(TeamSports!B:B,MATCH(D6644,TeamSports!C:C,0))</f>
        <v>59</v>
      </c>
      <c r="F6644">
        <f>INDEX(RanksTable!AG:AG,MATCH(B6644,RanksTable!B:B,0))</f>
        <v>3</v>
      </c>
      <c r="H6644" t="str">
        <f t="shared" si="103"/>
        <v>INSERT INTO "TeamRanks" (team_id,team_sport_id,team_rank) VALUES (398,59,3);</v>
      </c>
    </row>
    <row r="6645" spans="2:8" x14ac:dyDescent="0.25">
      <c r="B6645" t="s">
        <v>1168</v>
      </c>
      <c r="C6645">
        <f>INDEX(NationalTeams!B:B,MATCH(B6645,NationalTeams!C:C,0))</f>
        <v>399</v>
      </c>
      <c r="D6645" t="s">
        <v>65</v>
      </c>
      <c r="E6645">
        <f>INDEX(TeamSports!B:B,MATCH(D6645,TeamSports!C:C,0))</f>
        <v>59</v>
      </c>
      <c r="F6645">
        <f>INDEX(RanksTable!AG:AG,MATCH(B6645,RanksTable!B:B,0))</f>
        <v>3</v>
      </c>
      <c r="H6645" t="str">
        <f t="shared" si="103"/>
        <v>INSERT INTO "TeamRanks" (team_id,team_sport_id,team_rank) VALUES (399,59,3);</v>
      </c>
    </row>
    <row r="6646" spans="2:8" x14ac:dyDescent="0.25">
      <c r="B6646" t="s">
        <v>1169</v>
      </c>
      <c r="C6646">
        <f>INDEX(NationalTeams!B:B,MATCH(B6646,NationalTeams!C:C,0))</f>
        <v>400</v>
      </c>
      <c r="D6646" t="s">
        <v>65</v>
      </c>
      <c r="E6646">
        <f>INDEX(TeamSports!B:B,MATCH(D6646,TeamSports!C:C,0))</f>
        <v>59</v>
      </c>
      <c r="F6646">
        <f>INDEX(RanksTable!AG:AG,MATCH(B6646,RanksTable!B:B,0))</f>
        <v>7</v>
      </c>
      <c r="H6646" t="str">
        <f t="shared" si="103"/>
        <v>INSERT INTO "TeamRanks" (team_id,team_sport_id,team_rank) VALUES (400,59,7);</v>
      </c>
    </row>
    <row r="6647" spans="2:8" x14ac:dyDescent="0.25">
      <c r="B6647" t="s">
        <v>1170</v>
      </c>
      <c r="C6647">
        <f>INDEX(NationalTeams!B:B,MATCH(B6647,NationalTeams!C:C,0))</f>
        <v>401</v>
      </c>
      <c r="D6647" t="s">
        <v>65</v>
      </c>
      <c r="E6647">
        <f>INDEX(TeamSports!B:B,MATCH(D6647,TeamSports!C:C,0))</f>
        <v>59</v>
      </c>
      <c r="F6647">
        <f>INDEX(RanksTable!AG:AG,MATCH(B6647,RanksTable!B:B,0))</f>
        <v>7</v>
      </c>
      <c r="H6647" t="str">
        <f t="shared" si="103"/>
        <v>INSERT INTO "TeamRanks" (team_id,team_sport_id,team_rank) VALUES (401,59,7);</v>
      </c>
    </row>
    <row r="6648" spans="2:8" x14ac:dyDescent="0.25">
      <c r="B6648" t="s">
        <v>1171</v>
      </c>
      <c r="C6648">
        <f>INDEX(NationalTeams!B:B,MATCH(B6648,NationalTeams!C:C,0))</f>
        <v>402</v>
      </c>
      <c r="D6648" t="s">
        <v>65</v>
      </c>
      <c r="E6648">
        <f>INDEX(TeamSports!B:B,MATCH(D6648,TeamSports!C:C,0))</f>
        <v>59</v>
      </c>
      <c r="F6648">
        <f>INDEX(RanksTable!AG:AG,MATCH(B6648,RanksTable!B:B,0))</f>
        <v>7</v>
      </c>
      <c r="H6648" t="str">
        <f t="shared" si="103"/>
        <v>INSERT INTO "TeamRanks" (team_id,team_sport_id,team_rank) VALUES (402,59,7);</v>
      </c>
    </row>
    <row r="6649" spans="2:8" x14ac:dyDescent="0.25">
      <c r="B6649" t="s">
        <v>1172</v>
      </c>
      <c r="C6649">
        <f>INDEX(NationalTeams!B:B,MATCH(B6649,NationalTeams!C:C,0))</f>
        <v>403</v>
      </c>
      <c r="D6649" t="s">
        <v>65</v>
      </c>
      <c r="E6649">
        <f>INDEX(TeamSports!B:B,MATCH(D6649,TeamSports!C:C,0))</f>
        <v>59</v>
      </c>
      <c r="F6649">
        <f>INDEX(RanksTable!AG:AG,MATCH(B6649,RanksTable!B:B,0))</f>
        <v>7</v>
      </c>
      <c r="H6649" t="str">
        <f t="shared" si="103"/>
        <v>INSERT INTO "TeamRanks" (team_id,team_sport_id,team_rank) VALUES (403,59,7);</v>
      </c>
    </row>
    <row r="6650" spans="2:8" x14ac:dyDescent="0.25">
      <c r="B6650" t="s">
        <v>1173</v>
      </c>
      <c r="C6650">
        <f>INDEX(NationalTeams!B:B,MATCH(B6650,NationalTeams!C:C,0))</f>
        <v>404</v>
      </c>
      <c r="D6650" t="s">
        <v>65</v>
      </c>
      <c r="E6650">
        <f>INDEX(TeamSports!B:B,MATCH(D6650,TeamSports!C:C,0))</f>
        <v>59</v>
      </c>
      <c r="F6650">
        <f>INDEX(RanksTable!AG:AG,MATCH(B6650,RanksTable!B:B,0))</f>
        <v>7</v>
      </c>
      <c r="H6650" t="str">
        <f t="shared" si="103"/>
        <v>INSERT INTO "TeamRanks" (team_id,team_sport_id,team_rank) VALUES (404,59,7);</v>
      </c>
    </row>
    <row r="6651" spans="2:8" x14ac:dyDescent="0.25">
      <c r="B6651" t="s">
        <v>1174</v>
      </c>
      <c r="C6651">
        <f>INDEX(NationalTeams!B:B,MATCH(B6651,NationalTeams!C:C,0))</f>
        <v>405</v>
      </c>
      <c r="D6651" t="s">
        <v>65</v>
      </c>
      <c r="E6651">
        <f>INDEX(TeamSports!B:B,MATCH(D6651,TeamSports!C:C,0))</f>
        <v>59</v>
      </c>
      <c r="F6651">
        <f>INDEX(RanksTable!AG:AG,MATCH(B6651,RanksTable!B:B,0))</f>
        <v>7</v>
      </c>
      <c r="H6651" t="str">
        <f t="shared" si="103"/>
        <v>INSERT INTO "TeamRanks" (team_id,team_sport_id,team_rank) VALUES (405,59,7);</v>
      </c>
    </row>
    <row r="6652" spans="2:8" x14ac:dyDescent="0.25">
      <c r="B6652" t="s">
        <v>1175</v>
      </c>
      <c r="C6652">
        <f>INDEX(NationalTeams!B:B,MATCH(B6652,NationalTeams!C:C,0))</f>
        <v>406</v>
      </c>
      <c r="D6652" t="s">
        <v>65</v>
      </c>
      <c r="E6652">
        <f>INDEX(TeamSports!B:B,MATCH(D6652,TeamSports!C:C,0))</f>
        <v>59</v>
      </c>
      <c r="F6652">
        <f>INDEX(RanksTable!AG:AG,MATCH(B6652,RanksTable!B:B,0))</f>
        <v>7</v>
      </c>
      <c r="H6652" t="str">
        <f t="shared" si="103"/>
        <v>INSERT INTO "TeamRanks" (team_id,team_sport_id,team_rank) VALUES (406,59,7);</v>
      </c>
    </row>
    <row r="6653" spans="2:8" x14ac:dyDescent="0.25">
      <c r="B6653" t="s">
        <v>1176</v>
      </c>
      <c r="C6653">
        <f>INDEX(NationalTeams!B:B,MATCH(B6653,NationalTeams!C:C,0))</f>
        <v>407</v>
      </c>
      <c r="D6653" t="s">
        <v>65</v>
      </c>
      <c r="E6653">
        <f>INDEX(TeamSports!B:B,MATCH(D6653,TeamSports!C:C,0))</f>
        <v>59</v>
      </c>
      <c r="F6653">
        <f>INDEX(RanksTable!AG:AG,MATCH(B6653,RanksTable!B:B,0))</f>
        <v>7</v>
      </c>
      <c r="H6653" t="str">
        <f t="shared" si="103"/>
        <v>INSERT INTO "TeamRanks" (team_id,team_sport_id,team_rank) VALUES (407,59,7);</v>
      </c>
    </row>
    <row r="6654" spans="2:8" x14ac:dyDescent="0.25">
      <c r="B6654" t="s">
        <v>1177</v>
      </c>
      <c r="C6654">
        <f>INDEX(NationalTeams!B:B,MATCH(B6654,NationalTeams!C:C,0))</f>
        <v>408</v>
      </c>
      <c r="D6654" t="s">
        <v>65</v>
      </c>
      <c r="E6654">
        <f>INDEX(TeamSports!B:B,MATCH(D6654,TeamSports!C:C,0))</f>
        <v>59</v>
      </c>
      <c r="F6654">
        <f>INDEX(RanksTable!AG:AG,MATCH(B6654,RanksTable!B:B,0))</f>
        <v>7</v>
      </c>
      <c r="H6654" t="str">
        <f t="shared" si="103"/>
        <v>INSERT INTO "TeamRanks" (team_id,team_sport_id,team_rank) VALUES (408,59,7);</v>
      </c>
    </row>
    <row r="6655" spans="2:8" x14ac:dyDescent="0.25">
      <c r="B6655" t="s">
        <v>1178</v>
      </c>
      <c r="C6655">
        <f>INDEX(NationalTeams!B:B,MATCH(B6655,NationalTeams!C:C,0))</f>
        <v>409</v>
      </c>
      <c r="D6655" t="s">
        <v>65</v>
      </c>
      <c r="E6655">
        <f>INDEX(TeamSports!B:B,MATCH(D6655,TeamSports!C:C,0))</f>
        <v>59</v>
      </c>
      <c r="F6655">
        <f>INDEX(RanksTable!AG:AG,MATCH(B6655,RanksTable!B:B,0))</f>
        <v>7</v>
      </c>
      <c r="H6655" t="str">
        <f t="shared" si="103"/>
        <v>INSERT INTO "TeamRanks" (team_id,team_sport_id,team_rank) VALUES (409,59,7);</v>
      </c>
    </row>
    <row r="6656" spans="2:8" x14ac:dyDescent="0.25">
      <c r="B6656" t="s">
        <v>1179</v>
      </c>
      <c r="C6656">
        <f>INDEX(NationalTeams!B:B,MATCH(B6656,NationalTeams!C:C,0))</f>
        <v>410</v>
      </c>
      <c r="D6656" t="s">
        <v>65</v>
      </c>
      <c r="E6656">
        <f>INDEX(TeamSports!B:B,MATCH(D6656,TeamSports!C:C,0))</f>
        <v>59</v>
      </c>
      <c r="F6656">
        <f>INDEX(RanksTable!AG:AG,MATCH(B6656,RanksTable!B:B,0))</f>
        <v>7</v>
      </c>
      <c r="H6656" t="str">
        <f t="shared" si="103"/>
        <v>INSERT INTO "TeamRanks" (team_id,team_sport_id,team_rank) VALUES (410,59,7);</v>
      </c>
    </row>
    <row r="6657" spans="2:8" x14ac:dyDescent="0.25">
      <c r="B6657" t="s">
        <v>1180</v>
      </c>
      <c r="C6657">
        <f>INDEX(NationalTeams!B:B,MATCH(B6657,NationalTeams!C:C,0))</f>
        <v>411</v>
      </c>
      <c r="D6657" t="s">
        <v>65</v>
      </c>
      <c r="E6657">
        <f>INDEX(TeamSports!B:B,MATCH(D6657,TeamSports!C:C,0))</f>
        <v>59</v>
      </c>
      <c r="F6657">
        <f>INDEX(RanksTable!AG:AG,MATCH(B6657,RanksTable!B:B,0))</f>
        <v>4</v>
      </c>
      <c r="H6657" t="str">
        <f t="shared" si="103"/>
        <v>INSERT INTO "TeamRanks" (team_id,team_sport_id,team_rank) VALUES (411,59,4);</v>
      </c>
    </row>
    <row r="6658" spans="2:8" x14ac:dyDescent="0.25">
      <c r="B6658" t="s">
        <v>1181</v>
      </c>
      <c r="C6658">
        <f>INDEX(NationalTeams!B:B,MATCH(B6658,NationalTeams!C:C,0))</f>
        <v>412</v>
      </c>
      <c r="D6658" t="s">
        <v>65</v>
      </c>
      <c r="E6658">
        <f>INDEX(TeamSports!B:B,MATCH(D6658,TeamSports!C:C,0))</f>
        <v>59</v>
      </c>
      <c r="F6658">
        <f>INDEX(RanksTable!AG:AG,MATCH(B6658,RanksTable!B:B,0))</f>
        <v>7</v>
      </c>
      <c r="H6658" t="str">
        <f t="shared" si="103"/>
        <v>INSERT INTO "TeamRanks" (team_id,team_sport_id,team_rank) VALUES (412,59,7);</v>
      </c>
    </row>
    <row r="6659" spans="2:8" x14ac:dyDescent="0.25">
      <c r="B6659" t="s">
        <v>1182</v>
      </c>
      <c r="C6659">
        <f>INDEX(NationalTeams!B:B,MATCH(B6659,NationalTeams!C:C,0))</f>
        <v>413</v>
      </c>
      <c r="D6659" t="s">
        <v>65</v>
      </c>
      <c r="E6659">
        <f>INDEX(TeamSports!B:B,MATCH(D6659,TeamSports!C:C,0))</f>
        <v>59</v>
      </c>
      <c r="F6659">
        <f>INDEX(RanksTable!AG:AG,MATCH(B6659,RanksTable!B:B,0))</f>
        <v>7</v>
      </c>
      <c r="H6659" t="str">
        <f t="shared" si="103"/>
        <v>INSERT INTO "TeamRanks" (team_id,team_sport_id,team_rank) VALUES (413,59,7);</v>
      </c>
    </row>
    <row r="6660" spans="2:8" x14ac:dyDescent="0.25">
      <c r="B6660" t="s">
        <v>1183</v>
      </c>
      <c r="C6660">
        <f>INDEX(NationalTeams!B:B,MATCH(B6660,NationalTeams!C:C,0))</f>
        <v>414</v>
      </c>
      <c r="D6660" t="s">
        <v>65</v>
      </c>
      <c r="E6660">
        <f>INDEX(TeamSports!B:B,MATCH(D6660,TeamSports!C:C,0))</f>
        <v>59</v>
      </c>
      <c r="F6660">
        <f>INDEX(RanksTable!AG:AG,MATCH(B6660,RanksTable!B:B,0))</f>
        <v>7</v>
      </c>
      <c r="H6660" t="str">
        <f t="shared" ref="H6660:H6723" si="104">_xlfn.CONCAT($H$1,$L$1,$C$1,$L$1," ",$J$1,$C$2,$N$1,$E$2,$N$1,$F$2,$K$1,$I$1,$J$1,C6660,$N$1,E6660,$N$1,F6660,$K$1,$O$1)</f>
        <v>INSERT INTO "TeamRanks" (team_id,team_sport_id,team_rank) VALUES (414,59,7);</v>
      </c>
    </row>
    <row r="6661" spans="2:8" x14ac:dyDescent="0.25">
      <c r="B6661" t="s">
        <v>1184</v>
      </c>
      <c r="C6661">
        <f>INDEX(NationalTeams!B:B,MATCH(B6661,NationalTeams!C:C,0))</f>
        <v>415</v>
      </c>
      <c r="D6661" t="s">
        <v>65</v>
      </c>
      <c r="E6661">
        <f>INDEX(TeamSports!B:B,MATCH(D6661,TeamSports!C:C,0))</f>
        <v>59</v>
      </c>
      <c r="F6661">
        <f>INDEX(RanksTable!AG:AG,MATCH(B6661,RanksTable!B:B,0))</f>
        <v>7</v>
      </c>
      <c r="H6661" t="str">
        <f t="shared" si="104"/>
        <v>INSERT INTO "TeamRanks" (team_id,team_sport_id,team_rank) VALUES (415,59,7);</v>
      </c>
    </row>
    <row r="6662" spans="2:8" x14ac:dyDescent="0.25">
      <c r="B6662" t="s">
        <v>1185</v>
      </c>
      <c r="C6662">
        <f>INDEX(NationalTeams!B:B,MATCH(B6662,NationalTeams!C:C,0))</f>
        <v>416</v>
      </c>
      <c r="D6662" t="s">
        <v>65</v>
      </c>
      <c r="E6662">
        <f>INDEX(TeamSports!B:B,MATCH(D6662,TeamSports!C:C,0))</f>
        <v>59</v>
      </c>
      <c r="F6662">
        <f>INDEX(RanksTable!AG:AG,MATCH(B6662,RanksTable!B:B,0))</f>
        <v>4</v>
      </c>
      <c r="H6662" t="str">
        <f t="shared" si="104"/>
        <v>INSERT INTO "TeamRanks" (team_id,team_sport_id,team_rank) VALUES (416,59,4);</v>
      </c>
    </row>
    <row r="6663" spans="2:8" x14ac:dyDescent="0.25">
      <c r="B6663" t="s">
        <v>1186</v>
      </c>
      <c r="C6663">
        <f>INDEX(NationalTeams!B:B,MATCH(B6663,NationalTeams!C:C,0))</f>
        <v>417</v>
      </c>
      <c r="D6663" t="s">
        <v>65</v>
      </c>
      <c r="E6663">
        <f>INDEX(TeamSports!B:B,MATCH(D6663,TeamSports!C:C,0))</f>
        <v>59</v>
      </c>
      <c r="F6663">
        <f>INDEX(RanksTable!AG:AG,MATCH(B6663,RanksTable!B:B,0))</f>
        <v>7</v>
      </c>
      <c r="H6663" t="str">
        <f t="shared" si="104"/>
        <v>INSERT INTO "TeamRanks" (team_id,team_sport_id,team_rank) VALUES (417,59,7);</v>
      </c>
    </row>
    <row r="6664" spans="2:8" x14ac:dyDescent="0.25">
      <c r="B6664" t="s">
        <v>1187</v>
      </c>
      <c r="C6664">
        <f>INDEX(NationalTeams!B:B,MATCH(B6664,NationalTeams!C:C,0))</f>
        <v>418</v>
      </c>
      <c r="D6664" t="s">
        <v>65</v>
      </c>
      <c r="E6664">
        <f>INDEX(TeamSports!B:B,MATCH(D6664,TeamSports!C:C,0))</f>
        <v>59</v>
      </c>
      <c r="F6664">
        <f>INDEX(RanksTable!AG:AG,MATCH(B6664,RanksTable!B:B,0))</f>
        <v>7</v>
      </c>
      <c r="H6664" t="str">
        <f t="shared" si="104"/>
        <v>INSERT INTO "TeamRanks" (team_id,team_sport_id,team_rank) VALUES (418,59,7);</v>
      </c>
    </row>
    <row r="6665" spans="2:8" x14ac:dyDescent="0.25">
      <c r="B6665" t="s">
        <v>1188</v>
      </c>
      <c r="C6665">
        <f>INDEX(NationalTeams!B:B,MATCH(B6665,NationalTeams!C:C,0))</f>
        <v>419</v>
      </c>
      <c r="D6665" t="s">
        <v>65</v>
      </c>
      <c r="E6665">
        <f>INDEX(TeamSports!B:B,MATCH(D6665,TeamSports!C:C,0))</f>
        <v>59</v>
      </c>
      <c r="F6665">
        <f>INDEX(RanksTable!AG:AG,MATCH(B6665,RanksTable!B:B,0))</f>
        <v>3</v>
      </c>
      <c r="H6665" t="str">
        <f t="shared" si="104"/>
        <v>INSERT INTO "TeamRanks" (team_id,team_sport_id,team_rank) VALUES (419,59,3);</v>
      </c>
    </row>
    <row r="6666" spans="2:8" x14ac:dyDescent="0.25">
      <c r="B6666" t="s">
        <v>1189</v>
      </c>
      <c r="C6666">
        <f>INDEX(NationalTeams!B:B,MATCH(B6666,NationalTeams!C:C,0))</f>
        <v>420</v>
      </c>
      <c r="D6666" t="s">
        <v>65</v>
      </c>
      <c r="E6666">
        <f>INDEX(TeamSports!B:B,MATCH(D6666,TeamSports!C:C,0))</f>
        <v>59</v>
      </c>
      <c r="F6666">
        <f>INDEX(RanksTable!AG:AG,MATCH(B6666,RanksTable!B:B,0))</f>
        <v>2</v>
      </c>
      <c r="H6666" t="str">
        <f t="shared" si="104"/>
        <v>INSERT INTO "TeamRanks" (team_id,team_sport_id,team_rank) VALUES (420,59,2);</v>
      </c>
    </row>
    <row r="6667" spans="2:8" x14ac:dyDescent="0.25">
      <c r="B6667" t="s">
        <v>1190</v>
      </c>
      <c r="C6667">
        <f>INDEX(NationalTeams!B:B,MATCH(B6667,NationalTeams!C:C,0))</f>
        <v>421</v>
      </c>
      <c r="D6667" t="s">
        <v>65</v>
      </c>
      <c r="E6667">
        <f>INDEX(TeamSports!B:B,MATCH(D6667,TeamSports!C:C,0))</f>
        <v>59</v>
      </c>
      <c r="F6667">
        <f>INDEX(RanksTable!AG:AG,MATCH(B6667,RanksTable!B:B,0))</f>
        <v>7</v>
      </c>
      <c r="H6667" t="str">
        <f t="shared" si="104"/>
        <v>INSERT INTO "TeamRanks" (team_id,team_sport_id,team_rank) VALUES (421,59,7);</v>
      </c>
    </row>
    <row r="6668" spans="2:8" x14ac:dyDescent="0.25">
      <c r="B6668" t="s">
        <v>1191</v>
      </c>
      <c r="C6668">
        <f>INDEX(NationalTeams!B:B,MATCH(B6668,NationalTeams!C:C,0))</f>
        <v>422</v>
      </c>
      <c r="D6668" t="s">
        <v>65</v>
      </c>
      <c r="E6668">
        <f>INDEX(TeamSports!B:B,MATCH(D6668,TeamSports!C:C,0))</f>
        <v>59</v>
      </c>
      <c r="F6668">
        <f>INDEX(RanksTable!AG:AG,MATCH(B6668,RanksTable!B:B,0))</f>
        <v>7</v>
      </c>
      <c r="H6668" t="str">
        <f t="shared" si="104"/>
        <v>INSERT INTO "TeamRanks" (team_id,team_sport_id,team_rank) VALUES (422,59,7);</v>
      </c>
    </row>
    <row r="6669" spans="2:8" x14ac:dyDescent="0.25">
      <c r="B6669" t="s">
        <v>1192</v>
      </c>
      <c r="C6669">
        <f>INDEX(NationalTeams!B:B,MATCH(B6669,NationalTeams!C:C,0))</f>
        <v>423</v>
      </c>
      <c r="D6669" t="s">
        <v>65</v>
      </c>
      <c r="E6669">
        <f>INDEX(TeamSports!B:B,MATCH(D6669,TeamSports!C:C,0))</f>
        <v>59</v>
      </c>
      <c r="F6669">
        <f>INDEX(RanksTable!AG:AG,MATCH(B6669,RanksTable!B:B,0))</f>
        <v>5</v>
      </c>
      <c r="H6669" t="str">
        <f t="shared" si="104"/>
        <v>INSERT INTO "TeamRanks" (team_id,team_sport_id,team_rank) VALUES (423,59,5);</v>
      </c>
    </row>
    <row r="6670" spans="2:8" x14ac:dyDescent="0.25">
      <c r="B6670" t="s">
        <v>1193</v>
      </c>
      <c r="C6670">
        <f>INDEX(NationalTeams!B:B,MATCH(B6670,NationalTeams!C:C,0))</f>
        <v>424</v>
      </c>
      <c r="D6670" t="s">
        <v>65</v>
      </c>
      <c r="E6670">
        <f>INDEX(TeamSports!B:B,MATCH(D6670,TeamSports!C:C,0))</f>
        <v>59</v>
      </c>
      <c r="F6670">
        <f>INDEX(RanksTable!AG:AG,MATCH(B6670,RanksTable!B:B,0))</f>
        <v>5</v>
      </c>
      <c r="H6670" t="str">
        <f t="shared" si="104"/>
        <v>INSERT INTO "TeamRanks" (team_id,team_sport_id,team_rank) VALUES (424,59,5);</v>
      </c>
    </row>
    <row r="6671" spans="2:8" x14ac:dyDescent="0.25">
      <c r="B6671" t="s">
        <v>1194</v>
      </c>
      <c r="C6671">
        <f>INDEX(NationalTeams!B:B,MATCH(B6671,NationalTeams!C:C,0))</f>
        <v>425</v>
      </c>
      <c r="D6671" t="s">
        <v>65</v>
      </c>
      <c r="E6671">
        <f>INDEX(TeamSports!B:B,MATCH(D6671,TeamSports!C:C,0))</f>
        <v>59</v>
      </c>
      <c r="F6671">
        <f>INDEX(RanksTable!AG:AG,MATCH(B6671,RanksTable!B:B,0))</f>
        <v>7</v>
      </c>
      <c r="H6671" t="str">
        <f t="shared" si="104"/>
        <v>INSERT INTO "TeamRanks" (team_id,team_sport_id,team_rank) VALUES (425,59,7);</v>
      </c>
    </row>
    <row r="6672" spans="2:8" x14ac:dyDescent="0.25">
      <c r="B6672" t="s">
        <v>1195</v>
      </c>
      <c r="C6672">
        <f>INDEX(NationalTeams!B:B,MATCH(B6672,NationalTeams!C:C,0))</f>
        <v>426</v>
      </c>
      <c r="D6672" t="s">
        <v>65</v>
      </c>
      <c r="E6672">
        <f>INDEX(TeamSports!B:B,MATCH(D6672,TeamSports!C:C,0))</f>
        <v>59</v>
      </c>
      <c r="F6672">
        <f>INDEX(RanksTable!AG:AG,MATCH(B6672,RanksTable!B:B,0))</f>
        <v>7</v>
      </c>
      <c r="H6672" t="str">
        <f t="shared" si="104"/>
        <v>INSERT INTO "TeamRanks" (team_id,team_sport_id,team_rank) VALUES (426,59,7);</v>
      </c>
    </row>
    <row r="6673" spans="2:8" x14ac:dyDescent="0.25">
      <c r="B6673" t="s">
        <v>1196</v>
      </c>
      <c r="C6673">
        <f>INDEX(NationalTeams!B:B,MATCH(B6673,NationalTeams!C:C,0))</f>
        <v>427</v>
      </c>
      <c r="D6673" t="s">
        <v>65</v>
      </c>
      <c r="E6673">
        <f>INDEX(TeamSports!B:B,MATCH(D6673,TeamSports!C:C,0))</f>
        <v>59</v>
      </c>
      <c r="F6673">
        <f>INDEX(RanksTable!AG:AG,MATCH(B6673,RanksTable!B:B,0))</f>
        <v>7</v>
      </c>
      <c r="H6673" t="str">
        <f t="shared" si="104"/>
        <v>INSERT INTO "TeamRanks" (team_id,team_sport_id,team_rank) VALUES (427,59,7);</v>
      </c>
    </row>
    <row r="6674" spans="2:8" x14ac:dyDescent="0.25">
      <c r="B6674" t="s">
        <v>1197</v>
      </c>
      <c r="C6674">
        <f>INDEX(NationalTeams!B:B,MATCH(B6674,NationalTeams!C:C,0))</f>
        <v>428</v>
      </c>
      <c r="D6674" t="s">
        <v>65</v>
      </c>
      <c r="E6674">
        <f>INDEX(TeamSports!B:B,MATCH(D6674,TeamSports!C:C,0))</f>
        <v>59</v>
      </c>
      <c r="F6674">
        <f>INDEX(RanksTable!AG:AG,MATCH(B6674,RanksTable!B:B,0))</f>
        <v>7</v>
      </c>
      <c r="H6674" t="str">
        <f t="shared" si="104"/>
        <v>INSERT INTO "TeamRanks" (team_id,team_sport_id,team_rank) VALUES (428,59,7);</v>
      </c>
    </row>
    <row r="6675" spans="2:8" x14ac:dyDescent="0.25">
      <c r="B6675" t="s">
        <v>1198</v>
      </c>
      <c r="C6675">
        <f>INDEX(NationalTeams!B:B,MATCH(B6675,NationalTeams!C:C,0))</f>
        <v>429</v>
      </c>
      <c r="D6675" t="s">
        <v>65</v>
      </c>
      <c r="E6675">
        <f>INDEX(TeamSports!B:B,MATCH(D6675,TeamSports!C:C,0))</f>
        <v>59</v>
      </c>
      <c r="F6675">
        <f>INDEX(RanksTable!AG:AG,MATCH(B6675,RanksTable!B:B,0))</f>
        <v>7</v>
      </c>
      <c r="H6675" t="str">
        <f t="shared" si="104"/>
        <v>INSERT INTO "TeamRanks" (team_id,team_sport_id,team_rank) VALUES (429,59,7);</v>
      </c>
    </row>
    <row r="6676" spans="2:8" x14ac:dyDescent="0.25">
      <c r="B6676" t="s">
        <v>1199</v>
      </c>
      <c r="C6676">
        <f>INDEX(NationalTeams!B:B,MATCH(B6676,NationalTeams!C:C,0))</f>
        <v>430</v>
      </c>
      <c r="D6676" t="s">
        <v>65</v>
      </c>
      <c r="E6676">
        <f>INDEX(TeamSports!B:B,MATCH(D6676,TeamSports!C:C,0))</f>
        <v>59</v>
      </c>
      <c r="F6676">
        <f>INDEX(RanksTable!AG:AG,MATCH(B6676,RanksTable!B:B,0))</f>
        <v>7</v>
      </c>
      <c r="H6676" t="str">
        <f t="shared" si="104"/>
        <v>INSERT INTO "TeamRanks" (team_id,team_sport_id,team_rank) VALUES (430,59,7);</v>
      </c>
    </row>
    <row r="6677" spans="2:8" x14ac:dyDescent="0.25">
      <c r="B6677" t="s">
        <v>1200</v>
      </c>
      <c r="C6677">
        <f>INDEX(NationalTeams!B:B,MATCH(B6677,NationalTeams!C:C,0))</f>
        <v>431</v>
      </c>
      <c r="D6677" t="s">
        <v>65</v>
      </c>
      <c r="E6677">
        <f>INDEX(TeamSports!B:B,MATCH(D6677,TeamSports!C:C,0))</f>
        <v>59</v>
      </c>
      <c r="F6677">
        <f>INDEX(RanksTable!AG:AG,MATCH(B6677,RanksTable!B:B,0))</f>
        <v>7</v>
      </c>
      <c r="H6677" t="str">
        <f t="shared" si="104"/>
        <v>INSERT INTO "TeamRanks" (team_id,team_sport_id,team_rank) VALUES (431,59,7);</v>
      </c>
    </row>
    <row r="6678" spans="2:8" x14ac:dyDescent="0.25">
      <c r="B6678" t="s">
        <v>1201</v>
      </c>
      <c r="C6678">
        <f>INDEX(NationalTeams!B:B,MATCH(B6678,NationalTeams!C:C,0))</f>
        <v>432</v>
      </c>
      <c r="D6678" t="s">
        <v>65</v>
      </c>
      <c r="E6678">
        <f>INDEX(TeamSports!B:B,MATCH(D6678,TeamSports!C:C,0))</f>
        <v>59</v>
      </c>
      <c r="F6678">
        <f>INDEX(RanksTable!AG:AG,MATCH(B6678,RanksTable!B:B,0))</f>
        <v>6</v>
      </c>
      <c r="H6678" t="str">
        <f t="shared" si="104"/>
        <v>INSERT INTO "TeamRanks" (team_id,team_sport_id,team_rank) VALUES (432,59,6);</v>
      </c>
    </row>
    <row r="6679" spans="2:8" x14ac:dyDescent="0.25">
      <c r="B6679" t="s">
        <v>1202</v>
      </c>
      <c r="C6679">
        <f>INDEX(NationalTeams!B:B,MATCH(B6679,NationalTeams!C:C,0))</f>
        <v>433</v>
      </c>
      <c r="D6679" t="s">
        <v>65</v>
      </c>
      <c r="E6679">
        <f>INDEX(TeamSports!B:B,MATCH(D6679,TeamSports!C:C,0))</f>
        <v>59</v>
      </c>
      <c r="F6679">
        <f>INDEX(RanksTable!AG:AG,MATCH(B6679,RanksTable!B:B,0))</f>
        <v>5</v>
      </c>
      <c r="H6679" t="str">
        <f t="shared" si="104"/>
        <v>INSERT INTO "TeamRanks" (team_id,team_sport_id,team_rank) VALUES (433,59,5);</v>
      </c>
    </row>
    <row r="6680" spans="2:8" x14ac:dyDescent="0.25">
      <c r="B6680" t="s">
        <v>1203</v>
      </c>
      <c r="C6680">
        <f>INDEX(NationalTeams!B:B,MATCH(B6680,NationalTeams!C:C,0))</f>
        <v>434</v>
      </c>
      <c r="D6680" t="s">
        <v>65</v>
      </c>
      <c r="E6680">
        <f>INDEX(TeamSports!B:B,MATCH(D6680,TeamSports!C:C,0))</f>
        <v>59</v>
      </c>
      <c r="F6680">
        <f>INDEX(RanksTable!AG:AG,MATCH(B6680,RanksTable!B:B,0))</f>
        <v>7</v>
      </c>
      <c r="H6680" t="str">
        <f t="shared" si="104"/>
        <v>INSERT INTO "TeamRanks" (team_id,team_sport_id,team_rank) VALUES (434,59,7);</v>
      </c>
    </row>
    <row r="6681" spans="2:8" x14ac:dyDescent="0.25">
      <c r="B6681" t="s">
        <v>1204</v>
      </c>
      <c r="C6681">
        <f>INDEX(NationalTeams!B:B,MATCH(B6681,NationalTeams!C:C,0))</f>
        <v>435</v>
      </c>
      <c r="D6681" t="s">
        <v>65</v>
      </c>
      <c r="E6681">
        <f>INDEX(TeamSports!B:B,MATCH(D6681,TeamSports!C:C,0))</f>
        <v>59</v>
      </c>
      <c r="F6681">
        <f>INDEX(RanksTable!AG:AG,MATCH(B6681,RanksTable!B:B,0))</f>
        <v>2</v>
      </c>
      <c r="H6681" t="str">
        <f t="shared" si="104"/>
        <v>INSERT INTO "TeamRanks" (team_id,team_sport_id,team_rank) VALUES (435,59,2);</v>
      </c>
    </row>
    <row r="6682" spans="2:8" x14ac:dyDescent="0.25">
      <c r="B6682" t="s">
        <v>1205</v>
      </c>
      <c r="C6682">
        <f>INDEX(NationalTeams!B:B,MATCH(B6682,NationalTeams!C:C,0))</f>
        <v>436</v>
      </c>
      <c r="D6682" t="s">
        <v>65</v>
      </c>
      <c r="E6682">
        <f>INDEX(TeamSports!B:B,MATCH(D6682,TeamSports!C:C,0))</f>
        <v>59</v>
      </c>
      <c r="F6682">
        <f>INDEX(RanksTable!AG:AG,MATCH(B6682,RanksTable!B:B,0))</f>
        <v>7</v>
      </c>
      <c r="H6682" t="str">
        <f t="shared" si="104"/>
        <v>INSERT INTO "TeamRanks" (team_id,team_sport_id,team_rank) VALUES (436,59,7);</v>
      </c>
    </row>
    <row r="6683" spans="2:8" x14ac:dyDescent="0.25">
      <c r="B6683" t="s">
        <v>1206</v>
      </c>
      <c r="C6683">
        <f>INDEX(NationalTeams!B:B,MATCH(B6683,NationalTeams!C:C,0))</f>
        <v>437</v>
      </c>
      <c r="D6683" t="s">
        <v>65</v>
      </c>
      <c r="E6683">
        <f>INDEX(TeamSports!B:B,MATCH(D6683,TeamSports!C:C,0))</f>
        <v>59</v>
      </c>
      <c r="F6683">
        <f>INDEX(RanksTable!AG:AG,MATCH(B6683,RanksTable!B:B,0))</f>
        <v>7</v>
      </c>
      <c r="H6683" t="str">
        <f t="shared" si="104"/>
        <v>INSERT INTO "TeamRanks" (team_id,team_sport_id,team_rank) VALUES (437,59,7);</v>
      </c>
    </row>
    <row r="6684" spans="2:8" x14ac:dyDescent="0.25">
      <c r="B6684" t="s">
        <v>1207</v>
      </c>
      <c r="C6684">
        <f>INDEX(NationalTeams!B:B,MATCH(B6684,NationalTeams!C:C,0))</f>
        <v>438</v>
      </c>
      <c r="D6684" t="s">
        <v>65</v>
      </c>
      <c r="E6684">
        <f>INDEX(TeamSports!B:B,MATCH(D6684,TeamSports!C:C,0))</f>
        <v>59</v>
      </c>
      <c r="F6684">
        <f>INDEX(RanksTable!AG:AG,MATCH(B6684,RanksTable!B:B,0))</f>
        <v>4</v>
      </c>
      <c r="H6684" t="str">
        <f t="shared" si="104"/>
        <v>INSERT INTO "TeamRanks" (team_id,team_sport_id,team_rank) VALUES (438,59,4);</v>
      </c>
    </row>
    <row r="6685" spans="2:8" x14ac:dyDescent="0.25">
      <c r="B6685" t="s">
        <v>1208</v>
      </c>
      <c r="C6685">
        <f>INDEX(NationalTeams!B:B,MATCH(B6685,NationalTeams!C:C,0))</f>
        <v>439</v>
      </c>
      <c r="D6685" t="s">
        <v>65</v>
      </c>
      <c r="E6685">
        <f>INDEX(TeamSports!B:B,MATCH(D6685,TeamSports!C:C,0))</f>
        <v>59</v>
      </c>
      <c r="F6685">
        <f>INDEX(RanksTable!AG:AG,MATCH(B6685,RanksTable!B:B,0))</f>
        <v>7</v>
      </c>
      <c r="H6685" t="str">
        <f t="shared" si="104"/>
        <v>INSERT INTO "TeamRanks" (team_id,team_sport_id,team_rank) VALUES (439,59,7);</v>
      </c>
    </row>
    <row r="6686" spans="2:8" x14ac:dyDescent="0.25">
      <c r="B6686" t="s">
        <v>1209</v>
      </c>
      <c r="C6686">
        <f>INDEX(NationalTeams!B:B,MATCH(B6686,NationalTeams!C:C,0))</f>
        <v>440</v>
      </c>
      <c r="D6686" t="s">
        <v>65</v>
      </c>
      <c r="E6686">
        <f>INDEX(TeamSports!B:B,MATCH(D6686,TeamSports!C:C,0))</f>
        <v>59</v>
      </c>
      <c r="F6686">
        <f>INDEX(RanksTable!AG:AG,MATCH(B6686,RanksTable!B:B,0))</f>
        <v>4</v>
      </c>
      <c r="H6686" t="str">
        <f t="shared" si="104"/>
        <v>INSERT INTO "TeamRanks" (team_id,team_sport_id,team_rank) VALUES (440,59,4);</v>
      </c>
    </row>
    <row r="6687" spans="2:8" x14ac:dyDescent="0.25">
      <c r="B6687" t="s">
        <v>1210</v>
      </c>
      <c r="C6687">
        <f>INDEX(NationalTeams!B:B,MATCH(B6687,NationalTeams!C:C,0))</f>
        <v>441</v>
      </c>
      <c r="D6687" t="s">
        <v>65</v>
      </c>
      <c r="E6687">
        <f>INDEX(TeamSports!B:B,MATCH(D6687,TeamSports!C:C,0))</f>
        <v>59</v>
      </c>
      <c r="F6687">
        <f>INDEX(RanksTable!AG:AG,MATCH(B6687,RanksTable!B:B,0))</f>
        <v>7</v>
      </c>
      <c r="H6687" t="str">
        <f t="shared" si="104"/>
        <v>INSERT INTO "TeamRanks" (team_id,team_sport_id,team_rank) VALUES (441,59,7);</v>
      </c>
    </row>
    <row r="6688" spans="2:8" x14ac:dyDescent="0.25">
      <c r="B6688" t="s">
        <v>1211</v>
      </c>
      <c r="C6688">
        <f>INDEX(NationalTeams!B:B,MATCH(B6688,NationalTeams!C:C,0))</f>
        <v>442</v>
      </c>
      <c r="D6688" t="s">
        <v>65</v>
      </c>
      <c r="E6688">
        <f>INDEX(TeamSports!B:B,MATCH(D6688,TeamSports!C:C,0))</f>
        <v>59</v>
      </c>
      <c r="F6688">
        <f>INDEX(RanksTable!AG:AG,MATCH(B6688,RanksTable!B:B,0))</f>
        <v>7</v>
      </c>
      <c r="H6688" t="str">
        <f t="shared" si="104"/>
        <v>INSERT INTO "TeamRanks" (team_id,team_sport_id,team_rank) VALUES (442,59,7);</v>
      </c>
    </row>
    <row r="6689" spans="2:8" x14ac:dyDescent="0.25">
      <c r="B6689" t="s">
        <v>1212</v>
      </c>
      <c r="C6689">
        <f>INDEX(NationalTeams!B:B,MATCH(B6689,NationalTeams!C:C,0))</f>
        <v>443</v>
      </c>
      <c r="D6689" t="s">
        <v>65</v>
      </c>
      <c r="E6689">
        <f>INDEX(TeamSports!B:B,MATCH(D6689,TeamSports!C:C,0))</f>
        <v>59</v>
      </c>
      <c r="F6689">
        <f>INDEX(RanksTable!AG:AG,MATCH(B6689,RanksTable!B:B,0))</f>
        <v>7</v>
      </c>
      <c r="H6689" t="str">
        <f t="shared" si="104"/>
        <v>INSERT INTO "TeamRanks" (team_id,team_sport_id,team_rank) VALUES (443,59,7);</v>
      </c>
    </row>
    <row r="6690" spans="2:8" x14ac:dyDescent="0.25">
      <c r="B6690" t="s">
        <v>1213</v>
      </c>
      <c r="C6690">
        <f>INDEX(NationalTeams!B:B,MATCH(B6690,NationalTeams!C:C,0))</f>
        <v>444</v>
      </c>
      <c r="D6690" t="s">
        <v>65</v>
      </c>
      <c r="E6690">
        <f>INDEX(TeamSports!B:B,MATCH(D6690,TeamSports!C:C,0))</f>
        <v>59</v>
      </c>
      <c r="F6690">
        <f>INDEX(RanksTable!AG:AG,MATCH(B6690,RanksTable!B:B,0))</f>
        <v>7</v>
      </c>
      <c r="H6690" t="str">
        <f t="shared" si="104"/>
        <v>INSERT INTO "TeamRanks" (team_id,team_sport_id,team_rank) VALUES (444,59,7);</v>
      </c>
    </row>
    <row r="6691" spans="2:8" x14ac:dyDescent="0.25">
      <c r="B6691" t="s">
        <v>1214</v>
      </c>
      <c r="C6691">
        <f>INDEX(NationalTeams!B:B,MATCH(B6691,NationalTeams!C:C,0))</f>
        <v>445</v>
      </c>
      <c r="D6691" t="s">
        <v>65</v>
      </c>
      <c r="E6691">
        <f>INDEX(TeamSports!B:B,MATCH(D6691,TeamSports!C:C,0))</f>
        <v>59</v>
      </c>
      <c r="F6691">
        <f>INDEX(RanksTable!AG:AG,MATCH(B6691,RanksTable!B:B,0))</f>
        <v>7</v>
      </c>
      <c r="H6691" t="str">
        <f t="shared" si="104"/>
        <v>INSERT INTO "TeamRanks" (team_id,team_sport_id,team_rank) VALUES (445,59,7);</v>
      </c>
    </row>
    <row r="6692" spans="2:8" x14ac:dyDescent="0.25">
      <c r="B6692" t="s">
        <v>1215</v>
      </c>
      <c r="C6692">
        <f>INDEX(NationalTeams!B:B,MATCH(B6692,NationalTeams!C:C,0))</f>
        <v>446</v>
      </c>
      <c r="D6692" t="s">
        <v>65</v>
      </c>
      <c r="E6692">
        <f>INDEX(TeamSports!B:B,MATCH(D6692,TeamSports!C:C,0))</f>
        <v>59</v>
      </c>
      <c r="F6692">
        <f>INDEX(RanksTable!AG:AG,MATCH(B6692,RanksTable!B:B,0))</f>
        <v>7</v>
      </c>
      <c r="H6692" t="str">
        <f t="shared" si="104"/>
        <v>INSERT INTO "TeamRanks" (team_id,team_sport_id,team_rank) VALUES (446,59,7);</v>
      </c>
    </row>
    <row r="6693" spans="2:8" x14ac:dyDescent="0.25">
      <c r="B6693" t="s">
        <v>440</v>
      </c>
      <c r="C6693">
        <f>INDEX(NationalTeams!B:B,MATCH(B6693,NationalTeams!C:C,0))</f>
        <v>1</v>
      </c>
      <c r="D6693" t="s">
        <v>1252</v>
      </c>
      <c r="E6693">
        <f>INDEX(TeamSports!B:B,MATCH(D6693,TeamSports!C:C,0))</f>
        <v>38</v>
      </c>
      <c r="F6693">
        <f>INDEX(RanksTable!T:T,MATCH(B6693,RanksTable!B:B,0))</f>
        <v>7</v>
      </c>
      <c r="H6693" t="str">
        <f t="shared" si="104"/>
        <v>INSERT INTO "TeamRanks" (team_id,team_sport_id,team_rank) VALUES (1,38,7);</v>
      </c>
    </row>
    <row r="6694" spans="2:8" x14ac:dyDescent="0.25">
      <c r="B6694" t="s">
        <v>321</v>
      </c>
      <c r="C6694">
        <f>INDEX(NationalTeams!B:B,MATCH(B6694,NationalTeams!C:C,0))</f>
        <v>2</v>
      </c>
      <c r="D6694" t="s">
        <v>1252</v>
      </c>
      <c r="E6694">
        <f>INDEX(TeamSports!B:B,MATCH(D6694,TeamSports!C:C,0))</f>
        <v>38</v>
      </c>
      <c r="F6694">
        <f>INDEX(RanksTable!T:T,MATCH(B6694,RanksTable!B:B,0))</f>
        <v>7</v>
      </c>
      <c r="H6694" t="str">
        <f t="shared" si="104"/>
        <v>INSERT INTO "TeamRanks" (team_id,team_sport_id,team_rank) VALUES (2,38,7);</v>
      </c>
    </row>
    <row r="6695" spans="2:8" x14ac:dyDescent="0.25">
      <c r="B6695" t="s">
        <v>520</v>
      </c>
      <c r="C6695">
        <f>INDEX(NationalTeams!B:B,MATCH(B6695,NationalTeams!C:C,0))</f>
        <v>3</v>
      </c>
      <c r="D6695" t="s">
        <v>1252</v>
      </c>
      <c r="E6695">
        <f>INDEX(TeamSports!B:B,MATCH(D6695,TeamSports!C:C,0))</f>
        <v>38</v>
      </c>
      <c r="F6695">
        <f>INDEX(RanksTable!T:T,MATCH(B6695,RanksTable!B:B,0))</f>
        <v>7</v>
      </c>
      <c r="H6695" t="str">
        <f t="shared" si="104"/>
        <v>INSERT INTO "TeamRanks" (team_id,team_sport_id,team_rank) VALUES (3,38,7);</v>
      </c>
    </row>
    <row r="6696" spans="2:8" x14ac:dyDescent="0.25">
      <c r="B6696" t="s">
        <v>489</v>
      </c>
      <c r="C6696">
        <f>INDEX(NationalTeams!B:B,MATCH(B6696,NationalTeams!C:C,0))</f>
        <v>4</v>
      </c>
      <c r="D6696" t="s">
        <v>1252</v>
      </c>
      <c r="E6696">
        <f>INDEX(TeamSports!B:B,MATCH(D6696,TeamSports!C:C,0))</f>
        <v>38</v>
      </c>
      <c r="F6696">
        <f>INDEX(RanksTable!T:T,MATCH(B6696,RanksTable!B:B,0))</f>
        <v>3</v>
      </c>
      <c r="H6696" t="str">
        <f t="shared" si="104"/>
        <v>INSERT INTO "TeamRanks" (team_id,team_sport_id,team_rank) VALUES (4,38,3);</v>
      </c>
    </row>
    <row r="6697" spans="2:8" x14ac:dyDescent="0.25">
      <c r="B6697" t="s">
        <v>329</v>
      </c>
      <c r="C6697">
        <f>INDEX(NationalTeams!B:B,MATCH(B6697,NationalTeams!C:C,0))</f>
        <v>5</v>
      </c>
      <c r="D6697" t="s">
        <v>1252</v>
      </c>
      <c r="E6697">
        <f>INDEX(TeamSports!B:B,MATCH(D6697,TeamSports!C:C,0))</f>
        <v>38</v>
      </c>
      <c r="F6697">
        <f>INDEX(RanksTable!T:T,MATCH(B6697,RanksTable!B:B,0))</f>
        <v>7</v>
      </c>
      <c r="H6697" t="str">
        <f t="shared" si="104"/>
        <v>INSERT INTO "TeamRanks" (team_id,team_sport_id,team_rank) VALUES (5,38,7);</v>
      </c>
    </row>
    <row r="6698" spans="2:8" x14ac:dyDescent="0.25">
      <c r="B6698" t="s">
        <v>538</v>
      </c>
      <c r="C6698">
        <f>INDEX(NationalTeams!B:B,MATCH(B6698,NationalTeams!C:C,0))</f>
        <v>6</v>
      </c>
      <c r="D6698" t="s">
        <v>1252</v>
      </c>
      <c r="E6698">
        <f>INDEX(TeamSports!B:B,MATCH(D6698,TeamSports!C:C,0))</f>
        <v>38</v>
      </c>
      <c r="F6698">
        <f>INDEX(RanksTable!T:T,MATCH(B6698,RanksTable!B:B,0))</f>
        <v>7</v>
      </c>
      <c r="H6698" t="str">
        <f t="shared" si="104"/>
        <v>INSERT INTO "TeamRanks" (team_id,team_sport_id,team_rank) VALUES (6,38,7);</v>
      </c>
    </row>
    <row r="6699" spans="2:8" x14ac:dyDescent="0.25">
      <c r="B6699" t="s">
        <v>357</v>
      </c>
      <c r="C6699">
        <f>INDEX(NationalTeams!B:B,MATCH(B6699,NationalTeams!C:C,0))</f>
        <v>7</v>
      </c>
      <c r="D6699" t="s">
        <v>1252</v>
      </c>
      <c r="E6699">
        <f>INDEX(TeamSports!B:B,MATCH(D6699,TeamSports!C:C,0))</f>
        <v>38</v>
      </c>
      <c r="F6699">
        <f>INDEX(RanksTable!T:T,MATCH(B6699,RanksTable!B:B,0))</f>
        <v>4</v>
      </c>
      <c r="H6699" t="str">
        <f t="shared" si="104"/>
        <v>INSERT INTO "TeamRanks" (team_id,team_sport_id,team_rank) VALUES (7,38,4);</v>
      </c>
    </row>
    <row r="6700" spans="2:8" x14ac:dyDescent="0.25">
      <c r="B6700" t="s">
        <v>420</v>
      </c>
      <c r="C6700">
        <f>INDEX(NationalTeams!B:B,MATCH(B6700,NationalTeams!C:C,0))</f>
        <v>8</v>
      </c>
      <c r="D6700" t="s">
        <v>1252</v>
      </c>
      <c r="E6700">
        <f>INDEX(TeamSports!B:B,MATCH(D6700,TeamSports!C:C,0))</f>
        <v>38</v>
      </c>
      <c r="F6700">
        <f>INDEX(RanksTable!T:T,MATCH(B6700,RanksTable!B:B,0))</f>
        <v>7</v>
      </c>
      <c r="H6700" t="str">
        <f t="shared" si="104"/>
        <v>INSERT INTO "TeamRanks" (team_id,team_sport_id,team_rank) VALUES (8,38,7);</v>
      </c>
    </row>
    <row r="6701" spans="2:8" x14ac:dyDescent="0.25">
      <c r="B6701" t="s">
        <v>400</v>
      </c>
      <c r="C6701">
        <f>INDEX(NationalTeams!B:B,MATCH(B6701,NationalTeams!C:C,0))</f>
        <v>9</v>
      </c>
      <c r="D6701" t="s">
        <v>1252</v>
      </c>
      <c r="E6701">
        <f>INDEX(TeamSports!B:B,MATCH(D6701,TeamSports!C:C,0))</f>
        <v>38</v>
      </c>
      <c r="F6701">
        <f>INDEX(RanksTable!T:T,MATCH(B6701,RanksTable!B:B,0))</f>
        <v>7</v>
      </c>
      <c r="H6701" t="str">
        <f t="shared" si="104"/>
        <v>INSERT INTO "TeamRanks" (team_id,team_sport_id,team_rank) VALUES (9,38,7);</v>
      </c>
    </row>
    <row r="6702" spans="2:8" x14ac:dyDescent="0.25">
      <c r="B6702" t="s">
        <v>428</v>
      </c>
      <c r="C6702">
        <f>INDEX(NationalTeams!B:B,MATCH(B6702,NationalTeams!C:C,0))</f>
        <v>10</v>
      </c>
      <c r="D6702" t="s">
        <v>1252</v>
      </c>
      <c r="E6702">
        <f>INDEX(TeamSports!B:B,MATCH(D6702,TeamSports!C:C,0))</f>
        <v>38</v>
      </c>
      <c r="F6702">
        <f>INDEX(RanksTable!T:T,MATCH(B6702,RanksTable!B:B,0))</f>
        <v>3</v>
      </c>
      <c r="H6702" t="str">
        <f t="shared" si="104"/>
        <v>INSERT INTO "TeamRanks" (team_id,team_sport_id,team_rank) VALUES (10,38,3);</v>
      </c>
    </row>
    <row r="6703" spans="2:8" x14ac:dyDescent="0.25">
      <c r="B6703" t="s">
        <v>324</v>
      </c>
      <c r="C6703">
        <f>INDEX(NationalTeams!B:B,MATCH(B6703,NationalTeams!C:C,0))</f>
        <v>11</v>
      </c>
      <c r="D6703" t="s">
        <v>1252</v>
      </c>
      <c r="E6703">
        <f>INDEX(TeamSports!B:B,MATCH(D6703,TeamSports!C:C,0))</f>
        <v>38</v>
      </c>
      <c r="F6703">
        <f>INDEX(RanksTable!T:T,MATCH(B6703,RanksTable!B:B,0))</f>
        <v>4</v>
      </c>
      <c r="H6703" t="str">
        <f t="shared" si="104"/>
        <v>INSERT INTO "TeamRanks" (team_id,team_sport_id,team_rank) VALUES (11,38,4);</v>
      </c>
    </row>
    <row r="6704" spans="2:8" x14ac:dyDescent="0.25">
      <c r="B6704" t="s">
        <v>376</v>
      </c>
      <c r="C6704">
        <f>INDEX(NationalTeams!B:B,MATCH(B6704,NationalTeams!C:C,0))</f>
        <v>12</v>
      </c>
      <c r="D6704" t="s">
        <v>1252</v>
      </c>
      <c r="E6704">
        <f>INDEX(TeamSports!B:B,MATCH(D6704,TeamSports!C:C,0))</f>
        <v>38</v>
      </c>
      <c r="F6704">
        <f>INDEX(RanksTable!T:T,MATCH(B6704,RanksTable!B:B,0))</f>
        <v>4</v>
      </c>
      <c r="H6704" t="str">
        <f t="shared" si="104"/>
        <v>INSERT INTO "TeamRanks" (team_id,team_sport_id,team_rank) VALUES (12,38,4);</v>
      </c>
    </row>
    <row r="6705" spans="2:8" x14ac:dyDescent="0.25">
      <c r="B6705" t="s">
        <v>529</v>
      </c>
      <c r="C6705">
        <f>INDEX(NationalTeams!B:B,MATCH(B6705,NationalTeams!C:C,0))</f>
        <v>13</v>
      </c>
      <c r="D6705" t="s">
        <v>1252</v>
      </c>
      <c r="E6705">
        <f>INDEX(TeamSports!B:B,MATCH(D6705,TeamSports!C:C,0))</f>
        <v>38</v>
      </c>
      <c r="F6705">
        <f>INDEX(RanksTable!T:T,MATCH(B6705,RanksTable!B:B,0))</f>
        <v>7</v>
      </c>
      <c r="H6705" t="str">
        <f t="shared" si="104"/>
        <v>INSERT INTO "TeamRanks" (team_id,team_sport_id,team_rank) VALUES (13,38,7);</v>
      </c>
    </row>
    <row r="6706" spans="2:8" x14ac:dyDescent="0.25">
      <c r="B6706" t="s">
        <v>415</v>
      </c>
      <c r="C6706">
        <f>INDEX(NationalTeams!B:B,MATCH(B6706,NationalTeams!C:C,0))</f>
        <v>14</v>
      </c>
      <c r="D6706" t="s">
        <v>1252</v>
      </c>
      <c r="E6706">
        <f>INDEX(TeamSports!B:B,MATCH(D6706,TeamSports!C:C,0))</f>
        <v>38</v>
      </c>
      <c r="F6706">
        <f>INDEX(RanksTable!T:T,MATCH(B6706,RanksTable!B:B,0))</f>
        <v>7</v>
      </c>
      <c r="H6706" t="str">
        <f t="shared" si="104"/>
        <v>INSERT INTO "TeamRanks" (team_id,team_sport_id,team_rank) VALUES (14,38,7);</v>
      </c>
    </row>
    <row r="6707" spans="2:8" x14ac:dyDescent="0.25">
      <c r="B6707" t="s">
        <v>424</v>
      </c>
      <c r="C6707">
        <f>INDEX(NationalTeams!B:B,MATCH(B6707,NationalTeams!C:C,0))</f>
        <v>15</v>
      </c>
      <c r="D6707" t="s">
        <v>1252</v>
      </c>
      <c r="E6707">
        <f>INDEX(TeamSports!B:B,MATCH(D6707,TeamSports!C:C,0))</f>
        <v>38</v>
      </c>
      <c r="F6707">
        <f>INDEX(RanksTable!T:T,MATCH(B6707,RanksTable!B:B,0))</f>
        <v>7</v>
      </c>
      <c r="H6707" t="str">
        <f t="shared" si="104"/>
        <v>INSERT INTO "TeamRanks" (team_id,team_sport_id,team_rank) VALUES (15,38,7);</v>
      </c>
    </row>
    <row r="6708" spans="2:8" x14ac:dyDescent="0.25">
      <c r="B6708" t="s">
        <v>426</v>
      </c>
      <c r="C6708">
        <f>INDEX(NationalTeams!B:B,MATCH(B6708,NationalTeams!C:C,0))</f>
        <v>16</v>
      </c>
      <c r="D6708" t="s">
        <v>1252</v>
      </c>
      <c r="E6708">
        <f>INDEX(TeamSports!B:B,MATCH(D6708,TeamSports!C:C,0))</f>
        <v>38</v>
      </c>
      <c r="F6708">
        <f>INDEX(RanksTable!T:T,MATCH(B6708,RanksTable!B:B,0))</f>
        <v>4</v>
      </c>
      <c r="H6708" t="str">
        <f t="shared" si="104"/>
        <v>INSERT INTO "TeamRanks" (team_id,team_sport_id,team_rank) VALUES (16,38,4);</v>
      </c>
    </row>
    <row r="6709" spans="2:8" x14ac:dyDescent="0.25">
      <c r="B6709" t="s">
        <v>514</v>
      </c>
      <c r="C6709">
        <f>INDEX(NationalTeams!B:B,MATCH(B6709,NationalTeams!C:C,0))</f>
        <v>17</v>
      </c>
      <c r="D6709" t="s">
        <v>1252</v>
      </c>
      <c r="E6709">
        <f>INDEX(TeamSports!B:B,MATCH(D6709,TeamSports!C:C,0))</f>
        <v>38</v>
      </c>
      <c r="F6709">
        <f>INDEX(RanksTable!T:T,MATCH(B6709,RanksTable!B:B,0))</f>
        <v>5</v>
      </c>
      <c r="H6709" t="str">
        <f t="shared" si="104"/>
        <v>INSERT INTO "TeamRanks" (team_id,team_sport_id,team_rank) VALUES (17,38,5);</v>
      </c>
    </row>
    <row r="6710" spans="2:8" x14ac:dyDescent="0.25">
      <c r="B6710" t="s">
        <v>535</v>
      </c>
      <c r="C6710">
        <f>INDEX(NationalTeams!B:B,MATCH(B6710,NationalTeams!C:C,0))</f>
        <v>18</v>
      </c>
      <c r="D6710" t="s">
        <v>1252</v>
      </c>
      <c r="E6710">
        <f>INDEX(TeamSports!B:B,MATCH(D6710,TeamSports!C:C,0))</f>
        <v>38</v>
      </c>
      <c r="F6710">
        <f>INDEX(RanksTable!T:T,MATCH(B6710,RanksTable!B:B,0))</f>
        <v>7</v>
      </c>
      <c r="H6710" t="str">
        <f t="shared" si="104"/>
        <v>INSERT INTO "TeamRanks" (team_id,team_sport_id,team_rank) VALUES (18,38,7);</v>
      </c>
    </row>
    <row r="6711" spans="2:8" x14ac:dyDescent="0.25">
      <c r="B6711" t="s">
        <v>419</v>
      </c>
      <c r="C6711">
        <f>INDEX(NationalTeams!B:B,MATCH(B6711,NationalTeams!C:C,0))</f>
        <v>19</v>
      </c>
      <c r="D6711" t="s">
        <v>1252</v>
      </c>
      <c r="E6711">
        <f>INDEX(TeamSports!B:B,MATCH(D6711,TeamSports!C:C,0))</f>
        <v>38</v>
      </c>
      <c r="F6711">
        <f>INDEX(RanksTable!T:T,MATCH(B6711,RanksTable!B:B,0))</f>
        <v>7</v>
      </c>
      <c r="H6711" t="str">
        <f t="shared" si="104"/>
        <v>INSERT INTO "TeamRanks" (team_id,team_sport_id,team_rank) VALUES (19,38,7);</v>
      </c>
    </row>
    <row r="6712" spans="2:8" x14ac:dyDescent="0.25">
      <c r="B6712" t="s">
        <v>433</v>
      </c>
      <c r="C6712">
        <f>INDEX(NationalTeams!B:B,MATCH(B6712,NationalTeams!C:C,0))</f>
        <v>20</v>
      </c>
      <c r="D6712" t="s">
        <v>1252</v>
      </c>
      <c r="E6712">
        <f>INDEX(TeamSports!B:B,MATCH(D6712,TeamSports!C:C,0))</f>
        <v>38</v>
      </c>
      <c r="F6712">
        <f>INDEX(RanksTable!T:T,MATCH(B6712,RanksTable!B:B,0))</f>
        <v>7</v>
      </c>
      <c r="H6712" t="str">
        <f t="shared" si="104"/>
        <v>INSERT INTO "TeamRanks" (team_id,team_sport_id,team_rank) VALUES (20,38,7);</v>
      </c>
    </row>
    <row r="6713" spans="2:8" x14ac:dyDescent="0.25">
      <c r="B6713" t="s">
        <v>465</v>
      </c>
      <c r="C6713">
        <f>INDEX(NationalTeams!B:B,MATCH(B6713,NationalTeams!C:C,0))</f>
        <v>21</v>
      </c>
      <c r="D6713" t="s">
        <v>1252</v>
      </c>
      <c r="E6713">
        <f>INDEX(TeamSports!B:B,MATCH(D6713,TeamSports!C:C,0))</f>
        <v>38</v>
      </c>
      <c r="F6713">
        <f>INDEX(RanksTable!T:T,MATCH(B6713,RanksTable!B:B,0))</f>
        <v>7</v>
      </c>
      <c r="H6713" t="str">
        <f t="shared" si="104"/>
        <v>INSERT INTO "TeamRanks" (team_id,team_sport_id,team_rank) VALUES (21,38,7);</v>
      </c>
    </row>
    <row r="6714" spans="2:8" x14ac:dyDescent="0.25">
      <c r="B6714" t="s">
        <v>408</v>
      </c>
      <c r="C6714">
        <f>INDEX(NationalTeams!B:B,MATCH(B6714,NationalTeams!C:C,0))</f>
        <v>22</v>
      </c>
      <c r="D6714" t="s">
        <v>1252</v>
      </c>
      <c r="E6714">
        <f>INDEX(TeamSports!B:B,MATCH(D6714,TeamSports!C:C,0))</f>
        <v>38</v>
      </c>
      <c r="F6714">
        <f>INDEX(RanksTable!T:T,MATCH(B6714,RanksTable!B:B,0))</f>
        <v>7</v>
      </c>
      <c r="H6714" t="str">
        <f t="shared" si="104"/>
        <v>INSERT INTO "TeamRanks" (team_id,team_sport_id,team_rank) VALUES (22,38,7);</v>
      </c>
    </row>
    <row r="6715" spans="2:8" x14ac:dyDescent="0.25">
      <c r="B6715" t="s">
        <v>505</v>
      </c>
      <c r="C6715">
        <f>INDEX(NationalTeams!B:B,MATCH(B6715,NationalTeams!C:C,0))</f>
        <v>23</v>
      </c>
      <c r="D6715" t="s">
        <v>1252</v>
      </c>
      <c r="E6715">
        <f>INDEX(TeamSports!B:B,MATCH(D6715,TeamSports!C:C,0))</f>
        <v>38</v>
      </c>
      <c r="F6715">
        <f>INDEX(RanksTable!T:T,MATCH(B6715,RanksTable!B:B,0))</f>
        <v>7</v>
      </c>
      <c r="H6715" t="str">
        <f t="shared" si="104"/>
        <v>INSERT INTO "TeamRanks" (team_id,team_sport_id,team_rank) VALUES (23,38,7);</v>
      </c>
    </row>
    <row r="6716" spans="2:8" x14ac:dyDescent="0.25">
      <c r="B6716" t="s">
        <v>334</v>
      </c>
      <c r="C6716">
        <f>INDEX(NationalTeams!B:B,MATCH(B6716,NationalTeams!C:C,0))</f>
        <v>24</v>
      </c>
      <c r="D6716" t="s">
        <v>1252</v>
      </c>
      <c r="E6716">
        <f>INDEX(TeamSports!B:B,MATCH(D6716,TeamSports!C:C,0))</f>
        <v>38</v>
      </c>
      <c r="F6716">
        <f>INDEX(RanksTable!T:T,MATCH(B6716,RanksTable!B:B,0))</f>
        <v>7</v>
      </c>
      <c r="H6716" t="str">
        <f t="shared" si="104"/>
        <v>INSERT INTO "TeamRanks" (team_id,team_sport_id,team_rank) VALUES (24,38,7);</v>
      </c>
    </row>
    <row r="6717" spans="2:8" x14ac:dyDescent="0.25">
      <c r="B6717" t="s">
        <v>337</v>
      </c>
      <c r="C6717">
        <f>INDEX(NationalTeams!B:B,MATCH(B6717,NationalTeams!C:C,0))</f>
        <v>25</v>
      </c>
      <c r="D6717" t="s">
        <v>1252</v>
      </c>
      <c r="E6717">
        <f>INDEX(TeamSports!B:B,MATCH(D6717,TeamSports!C:C,0))</f>
        <v>38</v>
      </c>
      <c r="F6717">
        <f>INDEX(RanksTable!T:T,MATCH(B6717,RanksTable!B:B,0))</f>
        <v>4</v>
      </c>
      <c r="H6717" t="str">
        <f t="shared" si="104"/>
        <v>INSERT INTO "TeamRanks" (team_id,team_sport_id,team_rank) VALUES (25,38,4);</v>
      </c>
    </row>
    <row r="6718" spans="2:8" x14ac:dyDescent="0.25">
      <c r="B6718" t="s">
        <v>403</v>
      </c>
      <c r="C6718">
        <f>INDEX(NationalTeams!B:B,MATCH(B6718,NationalTeams!C:C,0))</f>
        <v>26</v>
      </c>
      <c r="D6718" t="s">
        <v>1252</v>
      </c>
      <c r="E6718">
        <f>INDEX(TeamSports!B:B,MATCH(D6718,TeamSports!C:C,0))</f>
        <v>38</v>
      </c>
      <c r="F6718">
        <f>INDEX(RanksTable!T:T,MATCH(B6718,RanksTable!B:B,0))</f>
        <v>7</v>
      </c>
      <c r="H6718" t="str">
        <f t="shared" si="104"/>
        <v>INSERT INTO "TeamRanks" (team_id,team_sport_id,team_rank) VALUES (26,38,7);</v>
      </c>
    </row>
    <row r="6719" spans="2:8" x14ac:dyDescent="0.25">
      <c r="B6719" t="s">
        <v>525</v>
      </c>
      <c r="C6719">
        <f>INDEX(NationalTeams!B:B,MATCH(B6719,NationalTeams!C:C,0))</f>
        <v>27</v>
      </c>
      <c r="D6719" t="s">
        <v>1252</v>
      </c>
      <c r="E6719">
        <f>INDEX(TeamSports!B:B,MATCH(D6719,TeamSports!C:C,0))</f>
        <v>38</v>
      </c>
      <c r="F6719">
        <f>INDEX(RanksTable!T:T,MATCH(B6719,RanksTable!B:B,0))</f>
        <v>7</v>
      </c>
      <c r="H6719" t="str">
        <f t="shared" si="104"/>
        <v>INSERT INTO "TeamRanks" (team_id,team_sport_id,team_rank) VALUES (27,38,7);</v>
      </c>
    </row>
    <row r="6720" spans="2:8" x14ac:dyDescent="0.25">
      <c r="B6720" t="s">
        <v>453</v>
      </c>
      <c r="C6720">
        <f>INDEX(NationalTeams!B:B,MATCH(B6720,NationalTeams!C:C,0))</f>
        <v>28</v>
      </c>
      <c r="D6720" t="s">
        <v>1252</v>
      </c>
      <c r="E6720">
        <f>INDEX(TeamSports!B:B,MATCH(D6720,TeamSports!C:C,0))</f>
        <v>38</v>
      </c>
      <c r="F6720">
        <f>INDEX(RanksTable!T:T,MATCH(B6720,RanksTable!B:B,0))</f>
        <v>7</v>
      </c>
      <c r="H6720" t="str">
        <f t="shared" si="104"/>
        <v>INSERT INTO "TeamRanks" (team_id,team_sport_id,team_rank) VALUES (28,38,7);</v>
      </c>
    </row>
    <row r="6721" spans="2:8" x14ac:dyDescent="0.25">
      <c r="B6721" t="s">
        <v>353</v>
      </c>
      <c r="C6721">
        <f>INDEX(NationalTeams!B:B,MATCH(B6721,NationalTeams!C:C,0))</f>
        <v>29</v>
      </c>
      <c r="D6721" t="s">
        <v>1252</v>
      </c>
      <c r="E6721">
        <f>INDEX(TeamSports!B:B,MATCH(D6721,TeamSports!C:C,0))</f>
        <v>38</v>
      </c>
      <c r="F6721">
        <f>INDEX(RanksTable!T:T,MATCH(B6721,RanksTable!B:B,0))</f>
        <v>7</v>
      </c>
      <c r="H6721" t="str">
        <f t="shared" si="104"/>
        <v>INSERT INTO "TeamRanks" (team_id,team_sport_id,team_rank) VALUES (29,38,7);</v>
      </c>
    </row>
    <row r="6722" spans="2:8" x14ac:dyDescent="0.25">
      <c r="B6722" t="s">
        <v>516</v>
      </c>
      <c r="C6722">
        <f>INDEX(NationalTeams!B:B,MATCH(B6722,NationalTeams!C:C,0))</f>
        <v>30</v>
      </c>
      <c r="D6722" t="s">
        <v>1252</v>
      </c>
      <c r="E6722">
        <f>INDEX(TeamSports!B:B,MATCH(D6722,TeamSports!C:C,0))</f>
        <v>38</v>
      </c>
      <c r="F6722">
        <f>INDEX(RanksTable!T:T,MATCH(B6722,RanksTable!B:B,0))</f>
        <v>7</v>
      </c>
      <c r="H6722" t="str">
        <f t="shared" si="104"/>
        <v>INSERT INTO "TeamRanks" (team_id,team_sport_id,team_rank) VALUES (30,38,7);</v>
      </c>
    </row>
    <row r="6723" spans="2:8" x14ac:dyDescent="0.25">
      <c r="B6723" t="s">
        <v>340</v>
      </c>
      <c r="C6723">
        <f>INDEX(NationalTeams!B:B,MATCH(B6723,NationalTeams!C:C,0))</f>
        <v>31</v>
      </c>
      <c r="D6723" t="s">
        <v>1252</v>
      </c>
      <c r="E6723">
        <f>INDEX(TeamSports!B:B,MATCH(D6723,TeamSports!C:C,0))</f>
        <v>38</v>
      </c>
      <c r="F6723">
        <f>INDEX(RanksTable!T:T,MATCH(B6723,RanksTable!B:B,0))</f>
        <v>7</v>
      </c>
      <c r="H6723" t="str">
        <f t="shared" si="104"/>
        <v>INSERT INTO "TeamRanks" (team_id,team_sport_id,team_rank) VALUES (31,38,7);</v>
      </c>
    </row>
    <row r="6724" spans="2:8" x14ac:dyDescent="0.25">
      <c r="B6724" t="s">
        <v>327</v>
      </c>
      <c r="C6724">
        <f>INDEX(NationalTeams!B:B,MATCH(B6724,NationalTeams!C:C,0))</f>
        <v>32</v>
      </c>
      <c r="D6724" t="s">
        <v>1252</v>
      </c>
      <c r="E6724">
        <f>INDEX(TeamSports!B:B,MATCH(D6724,TeamSports!C:C,0))</f>
        <v>38</v>
      </c>
      <c r="F6724">
        <f>INDEX(RanksTable!T:T,MATCH(B6724,RanksTable!B:B,0))</f>
        <v>3</v>
      </c>
      <c r="H6724" t="str">
        <f t="shared" ref="H6724:H6787" si="105">_xlfn.CONCAT($H$1,$L$1,$C$1,$L$1," ",$J$1,$C$2,$N$1,$E$2,$N$1,$F$2,$K$1,$I$1,$J$1,C6724,$N$1,E6724,$N$1,F6724,$K$1,$O$1)</f>
        <v>INSERT INTO "TeamRanks" (team_id,team_sport_id,team_rank) VALUES (32,38,3);</v>
      </c>
    </row>
    <row r="6725" spans="2:8" x14ac:dyDescent="0.25">
      <c r="B6725" t="s">
        <v>478</v>
      </c>
      <c r="C6725">
        <f>INDEX(NationalTeams!B:B,MATCH(B6725,NationalTeams!C:C,0))</f>
        <v>33</v>
      </c>
      <c r="D6725" t="s">
        <v>1252</v>
      </c>
      <c r="E6725">
        <f>INDEX(TeamSports!B:B,MATCH(D6725,TeamSports!C:C,0))</f>
        <v>38</v>
      </c>
      <c r="F6725">
        <f>INDEX(RanksTable!T:T,MATCH(B6725,RanksTable!B:B,0))</f>
        <v>7</v>
      </c>
      <c r="H6725" t="str">
        <f t="shared" si="105"/>
        <v>INSERT INTO "TeamRanks" (team_id,team_sport_id,team_rank) VALUES (33,38,7);</v>
      </c>
    </row>
    <row r="6726" spans="2:8" x14ac:dyDescent="0.25">
      <c r="B6726" t="s">
        <v>510</v>
      </c>
      <c r="C6726">
        <f>INDEX(NationalTeams!B:B,MATCH(B6726,NationalTeams!C:C,0))</f>
        <v>34</v>
      </c>
      <c r="D6726" t="s">
        <v>1252</v>
      </c>
      <c r="E6726">
        <f>INDEX(TeamSports!B:B,MATCH(D6726,TeamSports!C:C,0))</f>
        <v>38</v>
      </c>
      <c r="F6726">
        <f>INDEX(RanksTable!T:T,MATCH(B6726,RanksTable!B:B,0))</f>
        <v>6</v>
      </c>
      <c r="H6726" t="str">
        <f t="shared" si="105"/>
        <v>INSERT INTO "TeamRanks" (team_id,team_sport_id,team_rank) VALUES (34,38,6);</v>
      </c>
    </row>
    <row r="6727" spans="2:8" x14ac:dyDescent="0.25">
      <c r="B6727" t="s">
        <v>366</v>
      </c>
      <c r="C6727">
        <f>INDEX(NationalTeams!B:B,MATCH(B6727,NationalTeams!C:C,0))</f>
        <v>35</v>
      </c>
      <c r="D6727" t="s">
        <v>1252</v>
      </c>
      <c r="E6727">
        <f>INDEX(TeamSports!B:B,MATCH(D6727,TeamSports!C:C,0))</f>
        <v>38</v>
      </c>
      <c r="F6727">
        <f>INDEX(RanksTable!T:T,MATCH(B6727,RanksTable!B:B,0))</f>
        <v>7</v>
      </c>
      <c r="H6727" t="str">
        <f t="shared" si="105"/>
        <v>INSERT INTO "TeamRanks" (team_id,team_sport_id,team_rank) VALUES (35,38,7);</v>
      </c>
    </row>
    <row r="6728" spans="2:8" x14ac:dyDescent="0.25">
      <c r="B6728" t="s">
        <v>341</v>
      </c>
      <c r="C6728">
        <f>INDEX(NationalTeams!B:B,MATCH(B6728,NationalTeams!C:C,0))</f>
        <v>36</v>
      </c>
      <c r="D6728" t="s">
        <v>1252</v>
      </c>
      <c r="E6728">
        <f>INDEX(TeamSports!B:B,MATCH(D6728,TeamSports!C:C,0))</f>
        <v>38</v>
      </c>
      <c r="F6728">
        <f>INDEX(RanksTable!T:T,MATCH(B6728,RanksTable!B:B,0))</f>
        <v>7</v>
      </c>
      <c r="H6728" t="str">
        <f t="shared" si="105"/>
        <v>INSERT INTO "TeamRanks" (team_id,team_sport_id,team_rank) VALUES (36,38,7);</v>
      </c>
    </row>
    <row r="6729" spans="2:8" x14ac:dyDescent="0.25">
      <c r="B6729" t="s">
        <v>454</v>
      </c>
      <c r="C6729">
        <f>INDEX(NationalTeams!B:B,MATCH(B6729,NationalTeams!C:C,0))</f>
        <v>37</v>
      </c>
      <c r="D6729" t="s">
        <v>1252</v>
      </c>
      <c r="E6729">
        <f>INDEX(TeamSports!B:B,MATCH(D6729,TeamSports!C:C,0))</f>
        <v>38</v>
      </c>
      <c r="F6729">
        <f>INDEX(RanksTable!T:T,MATCH(B6729,RanksTable!B:B,0))</f>
        <v>7</v>
      </c>
      <c r="H6729" t="str">
        <f t="shared" si="105"/>
        <v>INSERT INTO "TeamRanks" (team_id,team_sport_id,team_rank) VALUES (37,38,7);</v>
      </c>
    </row>
    <row r="6730" spans="2:8" x14ac:dyDescent="0.25">
      <c r="B6730" t="s">
        <v>371</v>
      </c>
      <c r="C6730">
        <f>INDEX(NationalTeams!B:B,MATCH(B6730,NationalTeams!C:C,0))</f>
        <v>38</v>
      </c>
      <c r="D6730" t="s">
        <v>1252</v>
      </c>
      <c r="E6730">
        <f>INDEX(TeamSports!B:B,MATCH(D6730,TeamSports!C:C,0))</f>
        <v>38</v>
      </c>
      <c r="F6730">
        <f>INDEX(RanksTable!T:T,MATCH(B6730,RanksTable!B:B,0))</f>
        <v>7</v>
      </c>
      <c r="H6730" t="str">
        <f t="shared" si="105"/>
        <v>INSERT INTO "TeamRanks" (team_id,team_sport_id,team_rank) VALUES (38,38,7);</v>
      </c>
    </row>
    <row r="6731" spans="2:8" x14ac:dyDescent="0.25">
      <c r="B6731" t="s">
        <v>462</v>
      </c>
      <c r="C6731">
        <f>INDEX(NationalTeams!B:B,MATCH(B6731,NationalTeams!C:C,0))</f>
        <v>39</v>
      </c>
      <c r="D6731" t="s">
        <v>1252</v>
      </c>
      <c r="E6731">
        <f>INDEX(TeamSports!B:B,MATCH(D6731,TeamSports!C:C,0))</f>
        <v>38</v>
      </c>
      <c r="F6731">
        <f>INDEX(RanksTable!T:T,MATCH(B6731,RanksTable!B:B,0))</f>
        <v>7</v>
      </c>
      <c r="H6731" t="str">
        <f t="shared" si="105"/>
        <v>INSERT INTO "TeamRanks" (team_id,team_sport_id,team_rank) VALUES (39,38,7);</v>
      </c>
    </row>
    <row r="6732" spans="2:8" x14ac:dyDescent="0.25">
      <c r="B6732" t="s">
        <v>322</v>
      </c>
      <c r="C6732">
        <f>INDEX(NationalTeams!B:B,MATCH(B6732,NationalTeams!C:C,0))</f>
        <v>40</v>
      </c>
      <c r="D6732" t="s">
        <v>1252</v>
      </c>
      <c r="E6732">
        <f>INDEX(TeamSports!B:B,MATCH(D6732,TeamSports!C:C,0))</f>
        <v>38</v>
      </c>
      <c r="F6732">
        <f>INDEX(RanksTable!T:T,MATCH(B6732,RanksTable!B:B,0))</f>
        <v>7</v>
      </c>
      <c r="H6732" t="str">
        <f t="shared" si="105"/>
        <v>INSERT INTO "TeamRanks" (team_id,team_sport_id,team_rank) VALUES (40,38,7);</v>
      </c>
    </row>
    <row r="6733" spans="2:8" x14ac:dyDescent="0.25">
      <c r="B6733" t="s">
        <v>355</v>
      </c>
      <c r="C6733">
        <f>INDEX(NationalTeams!B:B,MATCH(B6733,NationalTeams!C:C,0))</f>
        <v>41</v>
      </c>
      <c r="D6733" t="s">
        <v>1252</v>
      </c>
      <c r="E6733">
        <f>INDEX(TeamSports!B:B,MATCH(D6733,TeamSports!C:C,0))</f>
        <v>38</v>
      </c>
      <c r="F6733">
        <f>INDEX(RanksTable!T:T,MATCH(B6733,RanksTable!B:B,0))</f>
        <v>3</v>
      </c>
      <c r="H6733" t="str">
        <f t="shared" si="105"/>
        <v>INSERT INTO "TeamRanks" (team_id,team_sport_id,team_rank) VALUES (41,38,3);</v>
      </c>
    </row>
    <row r="6734" spans="2:8" x14ac:dyDescent="0.25">
      <c r="B6734" t="s">
        <v>344</v>
      </c>
      <c r="C6734">
        <f>INDEX(NationalTeams!B:B,MATCH(B6734,NationalTeams!C:C,0))</f>
        <v>42</v>
      </c>
      <c r="D6734" t="s">
        <v>1252</v>
      </c>
      <c r="E6734">
        <f>INDEX(TeamSports!B:B,MATCH(D6734,TeamSports!C:C,0))</f>
        <v>38</v>
      </c>
      <c r="F6734">
        <f>INDEX(RanksTable!T:T,MATCH(B6734,RanksTable!B:B,0))</f>
        <v>7</v>
      </c>
      <c r="H6734" t="str">
        <f t="shared" si="105"/>
        <v>INSERT INTO "TeamRanks" (team_id,team_sport_id,team_rank) VALUES (42,38,7);</v>
      </c>
    </row>
    <row r="6735" spans="2:8" x14ac:dyDescent="0.25">
      <c r="B6735" t="s">
        <v>330</v>
      </c>
      <c r="C6735">
        <f>INDEX(NationalTeams!B:B,MATCH(B6735,NationalTeams!C:C,0))</f>
        <v>43</v>
      </c>
      <c r="D6735" t="s">
        <v>1252</v>
      </c>
      <c r="E6735">
        <f>INDEX(TeamSports!B:B,MATCH(D6735,TeamSports!C:C,0))</f>
        <v>38</v>
      </c>
      <c r="F6735">
        <f>INDEX(RanksTable!T:T,MATCH(B6735,RanksTable!B:B,0))</f>
        <v>4</v>
      </c>
      <c r="H6735" t="str">
        <f t="shared" si="105"/>
        <v>INSERT INTO "TeamRanks" (team_id,team_sport_id,team_rank) VALUES (43,38,4);</v>
      </c>
    </row>
    <row r="6736" spans="2:8" x14ac:dyDescent="0.25">
      <c r="B6736" t="s">
        <v>429</v>
      </c>
      <c r="C6736">
        <f>INDEX(NationalTeams!B:B,MATCH(B6736,NationalTeams!C:C,0))</f>
        <v>44</v>
      </c>
      <c r="D6736" t="s">
        <v>1252</v>
      </c>
      <c r="E6736">
        <f>INDEX(TeamSports!B:B,MATCH(D6736,TeamSports!C:C,0))</f>
        <v>38</v>
      </c>
      <c r="F6736">
        <f>INDEX(RanksTable!T:T,MATCH(B6736,RanksTable!B:B,0))</f>
        <v>2</v>
      </c>
      <c r="H6736" t="str">
        <f t="shared" si="105"/>
        <v>INSERT INTO "TeamRanks" (team_id,team_sport_id,team_rank) VALUES (44,38,2);</v>
      </c>
    </row>
    <row r="6737" spans="2:8" x14ac:dyDescent="0.25">
      <c r="B6737" t="s">
        <v>534</v>
      </c>
      <c r="C6737">
        <f>INDEX(NationalTeams!B:B,MATCH(B6737,NationalTeams!C:C,0))</f>
        <v>45</v>
      </c>
      <c r="D6737" t="s">
        <v>1252</v>
      </c>
      <c r="E6737">
        <f>INDEX(TeamSports!B:B,MATCH(D6737,TeamSports!C:C,0))</f>
        <v>38</v>
      </c>
      <c r="F6737">
        <f>INDEX(RanksTable!T:T,MATCH(B6737,RanksTable!B:B,0))</f>
        <v>7</v>
      </c>
      <c r="H6737" t="str">
        <f t="shared" si="105"/>
        <v>INSERT INTO "TeamRanks" (team_id,team_sport_id,team_rank) VALUES (45,38,7);</v>
      </c>
    </row>
    <row r="6738" spans="2:8" x14ac:dyDescent="0.25">
      <c r="B6738" t="s">
        <v>328</v>
      </c>
      <c r="C6738">
        <f>INDEX(NationalTeams!B:B,MATCH(B6738,NationalTeams!C:C,0))</f>
        <v>46</v>
      </c>
      <c r="D6738" t="s">
        <v>1252</v>
      </c>
      <c r="E6738">
        <f>INDEX(TeamSports!B:B,MATCH(D6738,TeamSports!C:C,0))</f>
        <v>38</v>
      </c>
      <c r="F6738">
        <f>INDEX(RanksTable!T:T,MATCH(B6738,RanksTable!B:B,0))</f>
        <v>3</v>
      </c>
      <c r="H6738" t="str">
        <f t="shared" si="105"/>
        <v>INSERT INTO "TeamRanks" (team_id,team_sport_id,team_rank) VALUES (46,38,3);</v>
      </c>
    </row>
    <row r="6739" spans="2:8" x14ac:dyDescent="0.25">
      <c r="B6739" t="s">
        <v>368</v>
      </c>
      <c r="C6739">
        <f>INDEX(NationalTeams!B:B,MATCH(B6739,NationalTeams!C:C,0))</f>
        <v>47</v>
      </c>
      <c r="D6739" t="s">
        <v>1252</v>
      </c>
      <c r="E6739">
        <f>INDEX(TeamSports!B:B,MATCH(D6739,TeamSports!C:C,0))</f>
        <v>38</v>
      </c>
      <c r="F6739">
        <f>INDEX(RanksTable!T:T,MATCH(B6739,RanksTable!B:B,0))</f>
        <v>7</v>
      </c>
      <c r="H6739" t="str">
        <f t="shared" si="105"/>
        <v>INSERT INTO "TeamRanks" (team_id,team_sport_id,team_rank) VALUES (47,38,7);</v>
      </c>
    </row>
    <row r="6740" spans="2:8" x14ac:dyDescent="0.25">
      <c r="B6740" t="s">
        <v>369</v>
      </c>
      <c r="C6740">
        <f>INDEX(NationalTeams!B:B,MATCH(B6740,NationalTeams!C:C,0))</f>
        <v>48</v>
      </c>
      <c r="D6740" t="s">
        <v>1252</v>
      </c>
      <c r="E6740">
        <f>INDEX(TeamSports!B:B,MATCH(D6740,TeamSports!C:C,0))</f>
        <v>38</v>
      </c>
      <c r="F6740">
        <f>INDEX(RanksTable!T:T,MATCH(B6740,RanksTable!B:B,0))</f>
        <v>7</v>
      </c>
      <c r="H6740" t="str">
        <f t="shared" si="105"/>
        <v>INSERT INTO "TeamRanks" (team_id,team_sport_id,team_rank) VALUES (48,38,7);</v>
      </c>
    </row>
    <row r="6741" spans="2:8" x14ac:dyDescent="0.25">
      <c r="B6741" t="s">
        <v>447</v>
      </c>
      <c r="C6741">
        <f>INDEX(NationalTeams!B:B,MATCH(B6741,NationalTeams!C:C,0))</f>
        <v>49</v>
      </c>
      <c r="D6741" t="s">
        <v>1252</v>
      </c>
      <c r="E6741">
        <f>INDEX(TeamSports!B:B,MATCH(D6741,TeamSports!C:C,0))</f>
        <v>38</v>
      </c>
      <c r="F6741">
        <f>INDEX(RanksTable!T:T,MATCH(B6741,RanksTable!B:B,0))</f>
        <v>7</v>
      </c>
      <c r="H6741" t="str">
        <f t="shared" si="105"/>
        <v>INSERT INTO "TeamRanks" (team_id,team_sport_id,team_rank) VALUES (49,38,7);</v>
      </c>
    </row>
    <row r="6742" spans="2:8" x14ac:dyDescent="0.25">
      <c r="B6742" t="s">
        <v>425</v>
      </c>
      <c r="C6742">
        <f>INDEX(NationalTeams!B:B,MATCH(B6742,NationalTeams!C:C,0))</f>
        <v>50</v>
      </c>
      <c r="D6742" t="s">
        <v>1252</v>
      </c>
      <c r="E6742">
        <f>INDEX(TeamSports!B:B,MATCH(D6742,TeamSports!C:C,0))</f>
        <v>38</v>
      </c>
      <c r="F6742">
        <f>INDEX(RanksTable!T:T,MATCH(B6742,RanksTable!B:B,0))</f>
        <v>3</v>
      </c>
      <c r="H6742" t="str">
        <f t="shared" si="105"/>
        <v>INSERT INTO "TeamRanks" (team_id,team_sport_id,team_rank) VALUES (50,38,3);</v>
      </c>
    </row>
    <row r="6743" spans="2:8" x14ac:dyDescent="0.25">
      <c r="B6743" t="s">
        <v>323</v>
      </c>
      <c r="C6743">
        <f>INDEX(NationalTeams!B:B,MATCH(B6743,NationalTeams!C:C,0))</f>
        <v>51</v>
      </c>
      <c r="D6743" t="s">
        <v>1252</v>
      </c>
      <c r="E6743">
        <f>INDEX(TeamSports!B:B,MATCH(D6743,TeamSports!C:C,0))</f>
        <v>38</v>
      </c>
      <c r="F6743">
        <f>INDEX(RanksTable!T:T,MATCH(B6743,RanksTable!B:B,0))</f>
        <v>7</v>
      </c>
      <c r="H6743" t="str">
        <f t="shared" si="105"/>
        <v>INSERT INTO "TeamRanks" (team_id,team_sport_id,team_rank) VALUES (51,38,7);</v>
      </c>
    </row>
    <row r="6744" spans="2:8" x14ac:dyDescent="0.25">
      <c r="B6744" t="s">
        <v>354</v>
      </c>
      <c r="C6744">
        <f>INDEX(NationalTeams!B:B,MATCH(B6744,NationalTeams!C:C,0))</f>
        <v>52</v>
      </c>
      <c r="D6744" t="s">
        <v>1252</v>
      </c>
      <c r="E6744">
        <f>INDEX(TeamSports!B:B,MATCH(D6744,TeamSports!C:C,0))</f>
        <v>38</v>
      </c>
      <c r="F6744">
        <f>INDEX(RanksTable!T:T,MATCH(B6744,RanksTable!B:B,0))</f>
        <v>5</v>
      </c>
      <c r="H6744" t="str">
        <f t="shared" si="105"/>
        <v>INSERT INTO "TeamRanks" (team_id,team_sport_id,team_rank) VALUES (52,38,5);</v>
      </c>
    </row>
    <row r="6745" spans="2:8" x14ac:dyDescent="0.25">
      <c r="B6745" t="s">
        <v>498</v>
      </c>
      <c r="C6745">
        <f>INDEX(NationalTeams!B:B,MATCH(B6745,NationalTeams!C:C,0))</f>
        <v>53</v>
      </c>
      <c r="D6745" t="s">
        <v>1252</v>
      </c>
      <c r="E6745">
        <f>INDEX(TeamSports!B:B,MATCH(D6745,TeamSports!C:C,0))</f>
        <v>38</v>
      </c>
      <c r="F6745">
        <f>INDEX(RanksTable!T:T,MATCH(B6745,RanksTable!B:B,0))</f>
        <v>6</v>
      </c>
      <c r="H6745" t="str">
        <f t="shared" si="105"/>
        <v>INSERT INTO "TeamRanks" (team_id,team_sport_id,team_rank) VALUES (53,38,6);</v>
      </c>
    </row>
    <row r="6746" spans="2:8" x14ac:dyDescent="0.25">
      <c r="B6746" t="s">
        <v>406</v>
      </c>
      <c r="C6746">
        <f>INDEX(NationalTeams!B:B,MATCH(B6746,NationalTeams!C:C,0))</f>
        <v>54</v>
      </c>
      <c r="D6746" t="s">
        <v>1252</v>
      </c>
      <c r="E6746">
        <f>INDEX(TeamSports!B:B,MATCH(D6746,TeamSports!C:C,0))</f>
        <v>38</v>
      </c>
      <c r="F6746">
        <f>INDEX(RanksTable!T:T,MATCH(B6746,RanksTable!B:B,0))</f>
        <v>5</v>
      </c>
      <c r="H6746" t="str">
        <f t="shared" si="105"/>
        <v>INSERT INTO "TeamRanks" (team_id,team_sport_id,team_rank) VALUES (54,38,5);</v>
      </c>
    </row>
    <row r="6747" spans="2:8" x14ac:dyDescent="0.25">
      <c r="B6747" t="s">
        <v>404</v>
      </c>
      <c r="C6747">
        <f>INDEX(NationalTeams!B:B,MATCH(B6747,NationalTeams!C:C,0))</f>
        <v>55</v>
      </c>
      <c r="D6747" t="s">
        <v>1252</v>
      </c>
      <c r="E6747">
        <f>INDEX(TeamSports!B:B,MATCH(D6747,TeamSports!C:C,0))</f>
        <v>38</v>
      </c>
      <c r="F6747">
        <f>INDEX(RanksTable!T:T,MATCH(B6747,RanksTable!B:B,0))</f>
        <v>7</v>
      </c>
      <c r="H6747" t="str">
        <f t="shared" si="105"/>
        <v>INSERT INTO "TeamRanks" (team_id,team_sport_id,team_rank) VALUES (55,38,7);</v>
      </c>
    </row>
    <row r="6748" spans="2:8" x14ac:dyDescent="0.25">
      <c r="B6748" t="s">
        <v>495</v>
      </c>
      <c r="C6748">
        <f>INDEX(NationalTeams!B:B,MATCH(B6748,NationalTeams!C:C,0))</f>
        <v>56</v>
      </c>
      <c r="D6748" t="s">
        <v>1252</v>
      </c>
      <c r="E6748">
        <f>INDEX(TeamSports!B:B,MATCH(D6748,TeamSports!C:C,0))</f>
        <v>38</v>
      </c>
      <c r="F6748">
        <f>INDEX(RanksTable!T:T,MATCH(B6748,RanksTable!B:B,0))</f>
        <v>2</v>
      </c>
      <c r="H6748" t="str">
        <f t="shared" si="105"/>
        <v>INSERT INTO "TeamRanks" (team_id,team_sport_id,team_rank) VALUES (56,38,2);</v>
      </c>
    </row>
    <row r="6749" spans="2:8" x14ac:dyDescent="0.25">
      <c r="B6749" t="s">
        <v>413</v>
      </c>
      <c r="C6749">
        <f>INDEX(NationalTeams!B:B,MATCH(B6749,NationalTeams!C:C,0))</f>
        <v>57</v>
      </c>
      <c r="D6749" t="s">
        <v>1252</v>
      </c>
      <c r="E6749">
        <f>INDEX(TeamSports!B:B,MATCH(D6749,TeamSports!C:C,0))</f>
        <v>38</v>
      </c>
      <c r="F6749">
        <f>INDEX(RanksTable!T:T,MATCH(B6749,RanksTable!B:B,0))</f>
        <v>7</v>
      </c>
      <c r="H6749" t="str">
        <f t="shared" si="105"/>
        <v>INSERT INTO "TeamRanks" (team_id,team_sport_id,team_rank) VALUES (57,38,7);</v>
      </c>
    </row>
    <row r="6750" spans="2:8" x14ac:dyDescent="0.25">
      <c r="B6750" t="s">
        <v>331</v>
      </c>
      <c r="C6750">
        <f>INDEX(NationalTeams!B:B,MATCH(B6750,NationalTeams!C:C,0))</f>
        <v>58</v>
      </c>
      <c r="D6750" t="s">
        <v>1252</v>
      </c>
      <c r="E6750">
        <f>INDEX(TeamSports!B:B,MATCH(D6750,TeamSports!C:C,0))</f>
        <v>38</v>
      </c>
      <c r="F6750">
        <f>INDEX(RanksTable!T:T,MATCH(B6750,RanksTable!B:B,0))</f>
        <v>7</v>
      </c>
      <c r="H6750" t="str">
        <f t="shared" si="105"/>
        <v>INSERT INTO "TeamRanks" (team_id,team_sport_id,team_rank) VALUES (58,38,7);</v>
      </c>
    </row>
    <row r="6751" spans="2:8" x14ac:dyDescent="0.25">
      <c r="B6751" t="s">
        <v>365</v>
      </c>
      <c r="C6751">
        <f>INDEX(NationalTeams!B:B,MATCH(B6751,NationalTeams!C:C,0))</f>
        <v>59</v>
      </c>
      <c r="D6751" t="s">
        <v>1252</v>
      </c>
      <c r="E6751">
        <f>INDEX(TeamSports!B:B,MATCH(D6751,TeamSports!C:C,0))</f>
        <v>38</v>
      </c>
      <c r="F6751">
        <f>INDEX(RanksTable!T:T,MATCH(B6751,RanksTable!B:B,0))</f>
        <v>2</v>
      </c>
      <c r="H6751" t="str">
        <f t="shared" si="105"/>
        <v>INSERT INTO "TeamRanks" (team_id,team_sport_id,team_rank) VALUES (59,38,2);</v>
      </c>
    </row>
    <row r="6752" spans="2:8" x14ac:dyDescent="0.25">
      <c r="B6752" t="s">
        <v>332</v>
      </c>
      <c r="C6752">
        <f>INDEX(NationalTeams!B:B,MATCH(B6752,NationalTeams!C:C,0))</f>
        <v>60</v>
      </c>
      <c r="D6752" t="s">
        <v>1252</v>
      </c>
      <c r="E6752">
        <f>INDEX(TeamSports!B:B,MATCH(D6752,TeamSports!C:C,0))</f>
        <v>38</v>
      </c>
      <c r="F6752">
        <f>INDEX(RanksTable!T:T,MATCH(B6752,RanksTable!B:B,0))</f>
        <v>5</v>
      </c>
      <c r="H6752" t="str">
        <f t="shared" si="105"/>
        <v>INSERT INTO "TeamRanks" (team_id,team_sport_id,team_rank) VALUES (60,38,5);</v>
      </c>
    </row>
    <row r="6753" spans="2:8" x14ac:dyDescent="0.25">
      <c r="B6753" t="s">
        <v>435</v>
      </c>
      <c r="C6753">
        <f>INDEX(NationalTeams!B:B,MATCH(B6753,NationalTeams!C:C,0))</f>
        <v>61</v>
      </c>
      <c r="D6753" t="s">
        <v>1252</v>
      </c>
      <c r="E6753">
        <f>INDEX(TeamSports!B:B,MATCH(D6753,TeamSports!C:C,0))</f>
        <v>38</v>
      </c>
      <c r="F6753">
        <f>INDEX(RanksTable!T:T,MATCH(B6753,RanksTable!B:B,0))</f>
        <v>5</v>
      </c>
      <c r="H6753" t="str">
        <f t="shared" si="105"/>
        <v>INSERT INTO "TeamRanks" (team_id,team_sport_id,team_rank) VALUES (61,38,5);</v>
      </c>
    </row>
    <row r="6754" spans="2:8" x14ac:dyDescent="0.25">
      <c r="B6754" t="s">
        <v>346</v>
      </c>
      <c r="C6754">
        <f>INDEX(NationalTeams!B:B,MATCH(B6754,NationalTeams!C:C,0))</f>
        <v>62</v>
      </c>
      <c r="D6754" t="s">
        <v>1252</v>
      </c>
      <c r="E6754">
        <f>INDEX(TeamSports!B:B,MATCH(D6754,TeamSports!C:C,0))</f>
        <v>38</v>
      </c>
      <c r="F6754">
        <f>INDEX(RanksTable!T:T,MATCH(B6754,RanksTable!B:B,0))</f>
        <v>7</v>
      </c>
      <c r="H6754" t="str">
        <f t="shared" si="105"/>
        <v>INSERT INTO "TeamRanks" (team_id,team_sport_id,team_rank) VALUES (62,38,7);</v>
      </c>
    </row>
    <row r="6755" spans="2:8" x14ac:dyDescent="0.25">
      <c r="B6755" t="s">
        <v>515</v>
      </c>
      <c r="C6755">
        <f>INDEX(NationalTeams!B:B,MATCH(B6755,NationalTeams!C:C,0))</f>
        <v>63</v>
      </c>
      <c r="D6755" t="s">
        <v>1252</v>
      </c>
      <c r="E6755">
        <f>INDEX(TeamSports!B:B,MATCH(D6755,TeamSports!C:C,0))</f>
        <v>38</v>
      </c>
      <c r="F6755">
        <f>INDEX(RanksTable!T:T,MATCH(B6755,RanksTable!B:B,0))</f>
        <v>7</v>
      </c>
      <c r="H6755" t="str">
        <f t="shared" si="105"/>
        <v>INSERT INTO "TeamRanks" (team_id,team_sport_id,team_rank) VALUES (63,38,7);</v>
      </c>
    </row>
    <row r="6756" spans="2:8" x14ac:dyDescent="0.25">
      <c r="B6756" t="s">
        <v>509</v>
      </c>
      <c r="C6756">
        <f>INDEX(NationalTeams!B:B,MATCH(B6756,NationalTeams!C:C,0))</f>
        <v>64</v>
      </c>
      <c r="D6756" t="s">
        <v>1252</v>
      </c>
      <c r="E6756">
        <f>INDEX(TeamSports!B:B,MATCH(D6756,TeamSports!C:C,0))</f>
        <v>38</v>
      </c>
      <c r="F6756">
        <f>INDEX(RanksTable!T:T,MATCH(B6756,RanksTable!B:B,0))</f>
        <v>4</v>
      </c>
      <c r="H6756" t="str">
        <f t="shared" si="105"/>
        <v>INSERT INTO "TeamRanks" (team_id,team_sport_id,team_rank) VALUES (64,38,4);</v>
      </c>
    </row>
    <row r="6757" spans="2:8" x14ac:dyDescent="0.25">
      <c r="B6757" t="s">
        <v>518</v>
      </c>
      <c r="C6757">
        <f>INDEX(NationalTeams!B:B,MATCH(B6757,NationalTeams!C:C,0))</f>
        <v>65</v>
      </c>
      <c r="D6757" t="s">
        <v>1252</v>
      </c>
      <c r="E6757">
        <f>INDEX(TeamSports!B:B,MATCH(D6757,TeamSports!C:C,0))</f>
        <v>38</v>
      </c>
      <c r="F6757">
        <f>INDEX(RanksTable!T:T,MATCH(B6757,RanksTable!B:B,0))</f>
        <v>7</v>
      </c>
      <c r="H6757" t="str">
        <f t="shared" si="105"/>
        <v>INSERT INTO "TeamRanks" (team_id,team_sport_id,team_rank) VALUES (65,38,7);</v>
      </c>
    </row>
    <row r="6758" spans="2:8" x14ac:dyDescent="0.25">
      <c r="B6758" t="s">
        <v>490</v>
      </c>
      <c r="C6758">
        <f>INDEX(NationalTeams!B:B,MATCH(B6758,NationalTeams!C:C,0))</f>
        <v>66</v>
      </c>
      <c r="D6758" t="s">
        <v>1252</v>
      </c>
      <c r="E6758">
        <f>INDEX(TeamSports!B:B,MATCH(D6758,TeamSports!C:C,0))</f>
        <v>38</v>
      </c>
      <c r="F6758">
        <f>INDEX(RanksTable!T:T,MATCH(B6758,RanksTable!B:B,0))</f>
        <v>3</v>
      </c>
      <c r="H6758" t="str">
        <f t="shared" si="105"/>
        <v>INSERT INTO "TeamRanks" (team_id,team_sport_id,team_rank) VALUES (66,38,3);</v>
      </c>
    </row>
    <row r="6759" spans="2:8" x14ac:dyDescent="0.25">
      <c r="B6759" t="s">
        <v>349</v>
      </c>
      <c r="C6759">
        <f>INDEX(NationalTeams!B:B,MATCH(B6759,NationalTeams!C:C,0))</f>
        <v>67</v>
      </c>
      <c r="D6759" t="s">
        <v>1252</v>
      </c>
      <c r="E6759">
        <f>INDEX(TeamSports!B:B,MATCH(D6759,TeamSports!C:C,0))</f>
        <v>38</v>
      </c>
      <c r="F6759">
        <f>INDEX(RanksTable!T:T,MATCH(B6759,RanksTable!B:B,0))</f>
        <v>2</v>
      </c>
      <c r="H6759" t="str">
        <f t="shared" si="105"/>
        <v>INSERT INTO "TeamRanks" (team_id,team_sport_id,team_rank) VALUES (67,38,2);</v>
      </c>
    </row>
    <row r="6760" spans="2:8" x14ac:dyDescent="0.25">
      <c r="B6760" t="s">
        <v>531</v>
      </c>
      <c r="C6760">
        <f>INDEX(NationalTeams!B:B,MATCH(B6760,NationalTeams!C:C,0))</f>
        <v>68</v>
      </c>
      <c r="D6760" t="s">
        <v>1252</v>
      </c>
      <c r="E6760">
        <f>INDEX(TeamSports!B:B,MATCH(D6760,TeamSports!C:C,0))</f>
        <v>38</v>
      </c>
      <c r="F6760">
        <f>INDEX(RanksTable!T:T,MATCH(B6760,RanksTable!B:B,0))</f>
        <v>3</v>
      </c>
      <c r="H6760" t="str">
        <f t="shared" si="105"/>
        <v>INSERT INTO "TeamRanks" (team_id,team_sport_id,team_rank) VALUES (68,38,3);</v>
      </c>
    </row>
    <row r="6761" spans="2:8" x14ac:dyDescent="0.25">
      <c r="B6761" t="s">
        <v>326</v>
      </c>
      <c r="C6761">
        <f>INDEX(NationalTeams!B:B,MATCH(B6761,NationalTeams!C:C,0))</f>
        <v>69</v>
      </c>
      <c r="D6761" t="s">
        <v>1252</v>
      </c>
      <c r="E6761">
        <f>INDEX(TeamSports!B:B,MATCH(D6761,TeamSports!C:C,0))</f>
        <v>38</v>
      </c>
      <c r="F6761">
        <f>INDEX(RanksTable!T:T,MATCH(B6761,RanksTable!B:B,0))</f>
        <v>7</v>
      </c>
      <c r="H6761" t="str">
        <f t="shared" si="105"/>
        <v>INSERT INTO "TeamRanks" (team_id,team_sport_id,team_rank) VALUES (69,38,7);</v>
      </c>
    </row>
    <row r="6762" spans="2:8" x14ac:dyDescent="0.25">
      <c r="B6762" t="s">
        <v>320</v>
      </c>
      <c r="C6762">
        <f>INDEX(NationalTeams!B:B,MATCH(B6762,NationalTeams!C:C,0))</f>
        <v>70</v>
      </c>
      <c r="D6762" t="s">
        <v>1252</v>
      </c>
      <c r="E6762">
        <f>INDEX(TeamSports!B:B,MATCH(D6762,TeamSports!C:C,0))</f>
        <v>38</v>
      </c>
      <c r="F6762">
        <f>INDEX(RanksTable!T:T,MATCH(B6762,RanksTable!B:B,0))</f>
        <v>7</v>
      </c>
      <c r="H6762" t="str">
        <f t="shared" si="105"/>
        <v>INSERT INTO "TeamRanks" (team_id,team_sport_id,team_rank) VALUES (70,38,7);</v>
      </c>
    </row>
    <row r="6763" spans="2:8" x14ac:dyDescent="0.25">
      <c r="B6763" t="s">
        <v>459</v>
      </c>
      <c r="C6763">
        <f>INDEX(NationalTeams!B:B,MATCH(B6763,NationalTeams!C:C,0))</f>
        <v>71</v>
      </c>
      <c r="D6763" t="s">
        <v>1252</v>
      </c>
      <c r="E6763">
        <f>INDEX(TeamSports!B:B,MATCH(D6763,TeamSports!C:C,0))</f>
        <v>38</v>
      </c>
      <c r="F6763">
        <f>INDEX(RanksTable!T:T,MATCH(B6763,RanksTable!B:B,0))</f>
        <v>7</v>
      </c>
      <c r="H6763" t="str">
        <f t="shared" si="105"/>
        <v>INSERT INTO "TeamRanks" (team_id,team_sport_id,team_rank) VALUES (71,38,7);</v>
      </c>
    </row>
    <row r="6764" spans="2:8" x14ac:dyDescent="0.25">
      <c r="B6764" t="s">
        <v>445</v>
      </c>
      <c r="C6764">
        <f>INDEX(NationalTeams!B:B,MATCH(B6764,NationalTeams!C:C,0))</f>
        <v>72</v>
      </c>
      <c r="D6764" t="s">
        <v>1252</v>
      </c>
      <c r="E6764">
        <f>INDEX(TeamSports!B:B,MATCH(D6764,TeamSports!C:C,0))</f>
        <v>38</v>
      </c>
      <c r="F6764">
        <f>INDEX(RanksTable!T:T,MATCH(B6764,RanksTable!B:B,0))</f>
        <v>5</v>
      </c>
      <c r="H6764" t="str">
        <f t="shared" si="105"/>
        <v>INSERT INTO "TeamRanks" (team_id,team_sport_id,team_rank) VALUES (72,38,5);</v>
      </c>
    </row>
    <row r="6765" spans="2:8" x14ac:dyDescent="0.25">
      <c r="B6765" t="s">
        <v>511</v>
      </c>
      <c r="C6765">
        <f>INDEX(NationalTeams!B:B,MATCH(B6765,NationalTeams!C:C,0))</f>
        <v>73</v>
      </c>
      <c r="D6765" t="s">
        <v>1252</v>
      </c>
      <c r="E6765">
        <f>INDEX(TeamSports!B:B,MATCH(D6765,TeamSports!C:C,0))</f>
        <v>38</v>
      </c>
      <c r="F6765">
        <f>INDEX(RanksTable!T:T,MATCH(B6765,RanksTable!B:B,0))</f>
        <v>3</v>
      </c>
      <c r="H6765" t="str">
        <f t="shared" si="105"/>
        <v>INSERT INTO "TeamRanks" (team_id,team_sport_id,team_rank) VALUES (73,38,3);</v>
      </c>
    </row>
    <row r="6766" spans="2:8" x14ac:dyDescent="0.25">
      <c r="B6766" t="s">
        <v>487</v>
      </c>
      <c r="C6766">
        <f>INDEX(NationalTeams!B:B,MATCH(B6766,NationalTeams!C:C,0))</f>
        <v>74</v>
      </c>
      <c r="D6766" t="s">
        <v>1252</v>
      </c>
      <c r="E6766">
        <f>INDEX(TeamSports!B:B,MATCH(D6766,TeamSports!C:C,0))</f>
        <v>38</v>
      </c>
      <c r="F6766">
        <f>INDEX(RanksTable!T:T,MATCH(B6766,RanksTable!B:B,0))</f>
        <v>1</v>
      </c>
      <c r="H6766" t="str">
        <f t="shared" si="105"/>
        <v>INSERT INTO "TeamRanks" (team_id,team_sport_id,team_rank) VALUES (74,38,1);</v>
      </c>
    </row>
    <row r="6767" spans="2:8" x14ac:dyDescent="0.25">
      <c r="B6767" t="s">
        <v>383</v>
      </c>
      <c r="C6767">
        <f>INDEX(NationalTeams!B:B,MATCH(B6767,NationalTeams!C:C,0))</f>
        <v>75</v>
      </c>
      <c r="D6767" t="s">
        <v>1252</v>
      </c>
      <c r="E6767">
        <f>INDEX(TeamSports!B:B,MATCH(D6767,TeamSports!C:C,0))</f>
        <v>38</v>
      </c>
      <c r="F6767">
        <f>INDEX(RanksTable!T:T,MATCH(B6767,RanksTable!B:B,0))</f>
        <v>7</v>
      </c>
      <c r="H6767" t="str">
        <f t="shared" si="105"/>
        <v>INSERT INTO "TeamRanks" (team_id,team_sport_id,team_rank) VALUES (75,38,7);</v>
      </c>
    </row>
    <row r="6768" spans="2:8" x14ac:dyDescent="0.25">
      <c r="B6768" t="s">
        <v>517</v>
      </c>
      <c r="C6768">
        <f>INDEX(NationalTeams!B:B,MATCH(B6768,NationalTeams!C:C,0))</f>
        <v>76</v>
      </c>
      <c r="D6768" t="s">
        <v>1252</v>
      </c>
      <c r="E6768">
        <f>INDEX(TeamSports!B:B,MATCH(D6768,TeamSports!C:C,0))</f>
        <v>38</v>
      </c>
      <c r="F6768">
        <f>INDEX(RanksTable!T:T,MATCH(B6768,RanksTable!B:B,0))</f>
        <v>7</v>
      </c>
      <c r="H6768" t="str">
        <f t="shared" si="105"/>
        <v>INSERT INTO "TeamRanks" (team_id,team_sport_id,team_rank) VALUES (76,38,7);</v>
      </c>
    </row>
    <row r="6769" spans="2:8" x14ac:dyDescent="0.25">
      <c r="B6769" t="s">
        <v>391</v>
      </c>
      <c r="C6769">
        <f>INDEX(NationalTeams!B:B,MATCH(B6769,NationalTeams!C:C,0))</f>
        <v>77</v>
      </c>
      <c r="D6769" t="s">
        <v>1252</v>
      </c>
      <c r="E6769">
        <f>INDEX(TeamSports!B:B,MATCH(D6769,TeamSports!C:C,0))</f>
        <v>38</v>
      </c>
      <c r="F6769">
        <f>INDEX(RanksTable!T:T,MATCH(B6769,RanksTable!B:B,0))</f>
        <v>7</v>
      </c>
      <c r="H6769" t="str">
        <f t="shared" si="105"/>
        <v>INSERT INTO "TeamRanks" (team_id,team_sport_id,team_rank) VALUES (77,38,7);</v>
      </c>
    </row>
    <row r="6770" spans="2:8" x14ac:dyDescent="0.25">
      <c r="B6770" t="s">
        <v>524</v>
      </c>
      <c r="C6770">
        <f>INDEX(NationalTeams!B:B,MATCH(B6770,NationalTeams!C:C,0))</f>
        <v>78</v>
      </c>
      <c r="D6770" t="s">
        <v>1252</v>
      </c>
      <c r="E6770">
        <f>INDEX(TeamSports!B:B,MATCH(D6770,TeamSports!C:C,0))</f>
        <v>38</v>
      </c>
      <c r="F6770">
        <f>INDEX(RanksTable!T:T,MATCH(B6770,RanksTable!B:B,0))</f>
        <v>6</v>
      </c>
      <c r="H6770" t="str">
        <f t="shared" si="105"/>
        <v>INSERT INTO "TeamRanks" (team_id,team_sport_id,team_rank) VALUES (78,38,6);</v>
      </c>
    </row>
    <row r="6771" spans="2:8" x14ac:dyDescent="0.25">
      <c r="B6771" t="s">
        <v>325</v>
      </c>
      <c r="C6771">
        <f>INDEX(NationalTeams!B:B,MATCH(B6771,NationalTeams!C:C,0))</f>
        <v>79</v>
      </c>
      <c r="D6771" t="s">
        <v>1252</v>
      </c>
      <c r="E6771">
        <f>INDEX(TeamSports!B:B,MATCH(D6771,TeamSports!C:C,0))</f>
        <v>38</v>
      </c>
      <c r="F6771">
        <f>INDEX(RanksTable!T:T,MATCH(B6771,RanksTable!B:B,0))</f>
        <v>7</v>
      </c>
      <c r="H6771" t="str">
        <f t="shared" si="105"/>
        <v>INSERT INTO "TeamRanks" (team_id,team_sport_id,team_rank) VALUES (79,38,7);</v>
      </c>
    </row>
    <row r="6772" spans="2:8" x14ac:dyDescent="0.25">
      <c r="B6772" t="s">
        <v>536</v>
      </c>
      <c r="C6772">
        <f>INDEX(NationalTeams!B:B,MATCH(B6772,NationalTeams!C:C,0))</f>
        <v>80</v>
      </c>
      <c r="D6772" t="s">
        <v>1252</v>
      </c>
      <c r="E6772">
        <f>INDEX(TeamSports!B:B,MATCH(D6772,TeamSports!C:C,0))</f>
        <v>38</v>
      </c>
      <c r="F6772">
        <f>INDEX(RanksTable!T:T,MATCH(B6772,RanksTable!B:B,0))</f>
        <v>7</v>
      </c>
      <c r="H6772" t="str">
        <f t="shared" si="105"/>
        <v>INSERT INTO "TeamRanks" (team_id,team_sport_id,team_rank) VALUES (80,38,7);</v>
      </c>
    </row>
    <row r="6773" spans="2:8" x14ac:dyDescent="0.25">
      <c r="B6773" t="s">
        <v>405</v>
      </c>
      <c r="C6773">
        <f>INDEX(NationalTeams!B:B,MATCH(B6773,NationalTeams!C:C,0))</f>
        <v>81</v>
      </c>
      <c r="D6773" t="s">
        <v>1252</v>
      </c>
      <c r="E6773">
        <f>INDEX(TeamSports!B:B,MATCH(D6773,TeamSports!C:C,0))</f>
        <v>38</v>
      </c>
      <c r="F6773">
        <f>INDEX(RanksTable!T:T,MATCH(B6773,RanksTable!B:B,0))</f>
        <v>7</v>
      </c>
      <c r="H6773" t="str">
        <f t="shared" si="105"/>
        <v>INSERT INTO "TeamRanks" (team_id,team_sport_id,team_rank) VALUES (81,38,7);</v>
      </c>
    </row>
    <row r="6774" spans="2:8" x14ac:dyDescent="0.25">
      <c r="B6774" t="s">
        <v>508</v>
      </c>
      <c r="C6774">
        <f>INDEX(NationalTeams!B:B,MATCH(B6774,NationalTeams!C:C,0))</f>
        <v>82</v>
      </c>
      <c r="D6774" t="s">
        <v>1252</v>
      </c>
      <c r="E6774">
        <f>INDEX(TeamSports!B:B,MATCH(D6774,TeamSports!C:C,0))</f>
        <v>38</v>
      </c>
      <c r="F6774">
        <f>INDEX(RanksTable!T:T,MATCH(B6774,RanksTable!B:B,0))</f>
        <v>7</v>
      </c>
      <c r="H6774" t="str">
        <f t="shared" si="105"/>
        <v>INSERT INTO "TeamRanks" (team_id,team_sport_id,team_rank) VALUES (82,38,7);</v>
      </c>
    </row>
    <row r="6775" spans="2:8" x14ac:dyDescent="0.25">
      <c r="B6775" t="s">
        <v>477</v>
      </c>
      <c r="C6775">
        <f>INDEX(NationalTeams!B:B,MATCH(B6775,NationalTeams!C:C,0))</f>
        <v>83</v>
      </c>
      <c r="D6775" t="s">
        <v>1252</v>
      </c>
      <c r="E6775">
        <f>INDEX(TeamSports!B:B,MATCH(D6775,TeamSports!C:C,0))</f>
        <v>38</v>
      </c>
      <c r="F6775">
        <f>INDEX(RanksTable!T:T,MATCH(B6775,RanksTable!B:B,0))</f>
        <v>7</v>
      </c>
      <c r="H6775" t="str">
        <f t="shared" si="105"/>
        <v>INSERT INTO "TeamRanks" (team_id,team_sport_id,team_rank) VALUES (83,38,7);</v>
      </c>
    </row>
    <row r="6776" spans="2:8" x14ac:dyDescent="0.25">
      <c r="B6776" t="s">
        <v>396</v>
      </c>
      <c r="C6776">
        <f>INDEX(NationalTeams!B:B,MATCH(B6776,NationalTeams!C:C,0))</f>
        <v>84</v>
      </c>
      <c r="D6776" t="s">
        <v>1252</v>
      </c>
      <c r="E6776">
        <f>INDEX(TeamSports!B:B,MATCH(D6776,TeamSports!C:C,0))</f>
        <v>38</v>
      </c>
      <c r="F6776">
        <f>INDEX(RanksTable!T:T,MATCH(B6776,RanksTable!B:B,0))</f>
        <v>7</v>
      </c>
      <c r="H6776" t="str">
        <f t="shared" si="105"/>
        <v>INSERT INTO "TeamRanks" (team_id,team_sport_id,team_rank) VALUES (84,38,7);</v>
      </c>
    </row>
    <row r="6777" spans="2:8" x14ac:dyDescent="0.25">
      <c r="B6777" t="s">
        <v>382</v>
      </c>
      <c r="C6777">
        <f>INDEX(NationalTeams!B:B,MATCH(B6777,NationalTeams!C:C,0))</f>
        <v>85</v>
      </c>
      <c r="D6777" t="s">
        <v>1252</v>
      </c>
      <c r="E6777">
        <f>INDEX(TeamSports!B:B,MATCH(D6777,TeamSports!C:C,0))</f>
        <v>38</v>
      </c>
      <c r="F6777">
        <f>INDEX(RanksTable!T:T,MATCH(B6777,RanksTable!B:B,0))</f>
        <v>7</v>
      </c>
      <c r="H6777" t="str">
        <f t="shared" si="105"/>
        <v>INSERT INTO "TeamRanks" (team_id,team_sport_id,team_rank) VALUES (85,38,7);</v>
      </c>
    </row>
    <row r="6778" spans="2:8" x14ac:dyDescent="0.25">
      <c r="B6778" t="s">
        <v>338</v>
      </c>
      <c r="C6778">
        <f>INDEX(NationalTeams!B:B,MATCH(B6778,NationalTeams!C:C,0))</f>
        <v>86</v>
      </c>
      <c r="D6778" t="s">
        <v>1252</v>
      </c>
      <c r="E6778">
        <f>INDEX(TeamSports!B:B,MATCH(D6778,TeamSports!C:C,0))</f>
        <v>38</v>
      </c>
      <c r="F6778">
        <f>INDEX(RanksTable!T:T,MATCH(B6778,RanksTable!B:B,0))</f>
        <v>7</v>
      </c>
      <c r="H6778" t="str">
        <f t="shared" si="105"/>
        <v>INSERT INTO "TeamRanks" (team_id,team_sport_id,team_rank) VALUES (86,38,7);</v>
      </c>
    </row>
    <row r="6779" spans="2:8" x14ac:dyDescent="0.25">
      <c r="B6779" t="s">
        <v>392</v>
      </c>
      <c r="C6779">
        <f>INDEX(NationalTeams!B:B,MATCH(B6779,NationalTeams!C:C,0))</f>
        <v>87</v>
      </c>
      <c r="D6779" t="s">
        <v>1252</v>
      </c>
      <c r="E6779">
        <f>INDEX(TeamSports!B:B,MATCH(D6779,TeamSports!C:C,0))</f>
        <v>38</v>
      </c>
      <c r="F6779">
        <f>INDEX(RanksTable!T:T,MATCH(B6779,RanksTable!B:B,0))</f>
        <v>7</v>
      </c>
      <c r="H6779" t="str">
        <f t="shared" si="105"/>
        <v>INSERT INTO "TeamRanks" (team_id,team_sport_id,team_rank) VALUES (87,38,7);</v>
      </c>
    </row>
    <row r="6780" spans="2:8" x14ac:dyDescent="0.25">
      <c r="B6780" t="s">
        <v>335</v>
      </c>
      <c r="C6780">
        <f>INDEX(NationalTeams!B:B,MATCH(B6780,NationalTeams!C:C,0))</f>
        <v>88</v>
      </c>
      <c r="D6780" t="s">
        <v>1252</v>
      </c>
      <c r="E6780">
        <f>INDEX(TeamSports!B:B,MATCH(D6780,TeamSports!C:C,0))</f>
        <v>38</v>
      </c>
      <c r="F6780">
        <f>INDEX(RanksTable!T:T,MATCH(B6780,RanksTable!B:B,0))</f>
        <v>7</v>
      </c>
      <c r="H6780" t="str">
        <f t="shared" si="105"/>
        <v>INSERT INTO "TeamRanks" (team_id,team_sport_id,team_rank) VALUES (88,38,7);</v>
      </c>
    </row>
    <row r="6781" spans="2:8" x14ac:dyDescent="0.25">
      <c r="B6781" t="s">
        <v>333</v>
      </c>
      <c r="C6781">
        <f>INDEX(NationalTeams!B:B,MATCH(B6781,NationalTeams!C:C,0))</f>
        <v>89</v>
      </c>
      <c r="D6781" t="s">
        <v>1252</v>
      </c>
      <c r="E6781">
        <f>INDEX(TeamSports!B:B,MATCH(D6781,TeamSports!C:C,0))</f>
        <v>38</v>
      </c>
      <c r="F6781">
        <f>INDEX(RanksTable!T:T,MATCH(B6781,RanksTable!B:B,0))</f>
        <v>7</v>
      </c>
      <c r="H6781" t="str">
        <f t="shared" si="105"/>
        <v>INSERT INTO "TeamRanks" (team_id,team_sport_id,team_rank) VALUES (89,38,7);</v>
      </c>
    </row>
    <row r="6782" spans="2:8" x14ac:dyDescent="0.25">
      <c r="B6782" t="s">
        <v>397</v>
      </c>
      <c r="C6782">
        <f>INDEX(NationalTeams!B:B,MATCH(B6782,NationalTeams!C:C,0))</f>
        <v>90</v>
      </c>
      <c r="D6782" t="s">
        <v>1252</v>
      </c>
      <c r="E6782">
        <f>INDEX(TeamSports!B:B,MATCH(D6782,TeamSports!C:C,0))</f>
        <v>38</v>
      </c>
      <c r="F6782">
        <f>INDEX(RanksTable!T:T,MATCH(B6782,RanksTable!B:B,0))</f>
        <v>7</v>
      </c>
      <c r="H6782" t="str">
        <f t="shared" si="105"/>
        <v>INSERT INTO "TeamRanks" (team_id,team_sport_id,team_rank) VALUES (90,38,7);</v>
      </c>
    </row>
    <row r="6783" spans="2:8" x14ac:dyDescent="0.25">
      <c r="B6783" t="s">
        <v>469</v>
      </c>
      <c r="C6783">
        <f>INDEX(NationalTeams!B:B,MATCH(B6783,NationalTeams!C:C,0))</f>
        <v>91</v>
      </c>
      <c r="D6783" t="s">
        <v>1252</v>
      </c>
      <c r="E6783">
        <f>INDEX(TeamSports!B:B,MATCH(D6783,TeamSports!C:C,0))</f>
        <v>38</v>
      </c>
      <c r="F6783">
        <f>INDEX(RanksTable!T:T,MATCH(B6783,RanksTable!B:B,0))</f>
        <v>2</v>
      </c>
      <c r="H6783" t="str">
        <f t="shared" si="105"/>
        <v>INSERT INTO "TeamRanks" (team_id,team_sport_id,team_rank) VALUES (91,38,2);</v>
      </c>
    </row>
    <row r="6784" spans="2:8" x14ac:dyDescent="0.25">
      <c r="B6784" t="s">
        <v>512</v>
      </c>
      <c r="C6784">
        <f>INDEX(NationalTeams!B:B,MATCH(B6784,NationalTeams!C:C,0))</f>
        <v>92</v>
      </c>
      <c r="D6784" t="s">
        <v>1252</v>
      </c>
      <c r="E6784">
        <f>INDEX(TeamSports!B:B,MATCH(D6784,TeamSports!C:C,0))</f>
        <v>38</v>
      </c>
      <c r="F6784">
        <f>INDEX(RanksTable!T:T,MATCH(B6784,RanksTable!B:B,0))</f>
        <v>1</v>
      </c>
      <c r="H6784" t="str">
        <f t="shared" si="105"/>
        <v>INSERT INTO "TeamRanks" (team_id,team_sport_id,team_rank) VALUES (92,38,1);</v>
      </c>
    </row>
    <row r="6785" spans="2:8" x14ac:dyDescent="0.25">
      <c r="B6785" t="s">
        <v>458</v>
      </c>
      <c r="C6785">
        <f>INDEX(NationalTeams!B:B,MATCH(B6785,NationalTeams!C:C,0))</f>
        <v>93</v>
      </c>
      <c r="D6785" t="s">
        <v>1252</v>
      </c>
      <c r="E6785">
        <f>INDEX(TeamSports!B:B,MATCH(D6785,TeamSports!C:C,0))</f>
        <v>38</v>
      </c>
      <c r="F6785">
        <f>INDEX(RanksTable!T:T,MATCH(B6785,RanksTable!B:B,0))</f>
        <v>4</v>
      </c>
      <c r="H6785" t="str">
        <f t="shared" si="105"/>
        <v>INSERT INTO "TeamRanks" (team_id,team_sport_id,team_rank) VALUES (93,38,4);</v>
      </c>
    </row>
    <row r="6786" spans="2:8" x14ac:dyDescent="0.25">
      <c r="B6786" t="s">
        <v>444</v>
      </c>
      <c r="C6786">
        <f>INDEX(NationalTeams!B:B,MATCH(B6786,NationalTeams!C:C,0))</f>
        <v>94</v>
      </c>
      <c r="D6786" t="s">
        <v>1252</v>
      </c>
      <c r="E6786">
        <f>INDEX(TeamSports!B:B,MATCH(D6786,TeamSports!C:C,0))</f>
        <v>38</v>
      </c>
      <c r="F6786">
        <f>INDEX(RanksTable!T:T,MATCH(B6786,RanksTable!B:B,0))</f>
        <v>6</v>
      </c>
      <c r="H6786" t="str">
        <f t="shared" si="105"/>
        <v>INSERT INTO "TeamRanks" (team_id,team_sport_id,team_rank) VALUES (94,38,6);</v>
      </c>
    </row>
    <row r="6787" spans="2:8" x14ac:dyDescent="0.25">
      <c r="B6787" t="s">
        <v>493</v>
      </c>
      <c r="C6787">
        <f>INDEX(NationalTeams!B:B,MATCH(B6787,NationalTeams!C:C,0))</f>
        <v>95</v>
      </c>
      <c r="D6787" t="s">
        <v>1252</v>
      </c>
      <c r="E6787">
        <f>INDEX(TeamSports!B:B,MATCH(D6787,TeamSports!C:C,0))</f>
        <v>38</v>
      </c>
      <c r="F6787">
        <f>INDEX(RanksTable!T:T,MATCH(B6787,RanksTable!B:B,0))</f>
        <v>4</v>
      </c>
      <c r="H6787" t="str">
        <f t="shared" si="105"/>
        <v>INSERT INTO "TeamRanks" (team_id,team_sport_id,team_rank) VALUES (95,38,4);</v>
      </c>
    </row>
    <row r="6788" spans="2:8" x14ac:dyDescent="0.25">
      <c r="B6788" t="s">
        <v>431</v>
      </c>
      <c r="C6788">
        <f>INDEX(NationalTeams!B:B,MATCH(B6788,NationalTeams!C:C,0))</f>
        <v>96</v>
      </c>
      <c r="D6788" t="s">
        <v>1252</v>
      </c>
      <c r="E6788">
        <f>INDEX(TeamSports!B:B,MATCH(D6788,TeamSports!C:C,0))</f>
        <v>38</v>
      </c>
      <c r="F6788">
        <f>INDEX(RanksTable!T:T,MATCH(B6788,RanksTable!B:B,0))</f>
        <v>7</v>
      </c>
      <c r="H6788" t="str">
        <f t="shared" ref="H6788:H6851" si="106">_xlfn.CONCAT($H$1,$L$1,$C$1,$L$1," ",$J$1,$C$2,$N$1,$E$2,$N$1,$F$2,$K$1,$I$1,$J$1,C6788,$N$1,E6788,$N$1,F6788,$K$1,$O$1)</f>
        <v>INSERT INTO "TeamRanks" (team_id,team_sport_id,team_rank) VALUES (96,38,7);</v>
      </c>
    </row>
    <row r="6789" spans="2:8" x14ac:dyDescent="0.25">
      <c r="B6789" t="s">
        <v>427</v>
      </c>
      <c r="C6789">
        <f>INDEX(NationalTeams!B:B,MATCH(B6789,NationalTeams!C:C,0))</f>
        <v>97</v>
      </c>
      <c r="D6789" t="s">
        <v>1252</v>
      </c>
      <c r="E6789">
        <f>INDEX(TeamSports!B:B,MATCH(D6789,TeamSports!C:C,0))</f>
        <v>38</v>
      </c>
      <c r="F6789">
        <f>INDEX(RanksTable!T:T,MATCH(B6789,RanksTable!B:B,0))</f>
        <v>6</v>
      </c>
      <c r="H6789" t="str">
        <f t="shared" si="106"/>
        <v>INSERT INTO "TeamRanks" (team_id,team_sport_id,team_rank) VALUES (97,38,6);</v>
      </c>
    </row>
    <row r="6790" spans="2:8" x14ac:dyDescent="0.25">
      <c r="B6790" t="s">
        <v>513</v>
      </c>
      <c r="C6790">
        <f>INDEX(NationalTeams!B:B,MATCH(B6790,NationalTeams!C:C,0))</f>
        <v>98</v>
      </c>
      <c r="D6790" t="s">
        <v>1252</v>
      </c>
      <c r="E6790">
        <f>INDEX(TeamSports!B:B,MATCH(D6790,TeamSports!C:C,0))</f>
        <v>38</v>
      </c>
      <c r="F6790">
        <f>INDEX(RanksTable!T:T,MATCH(B6790,RanksTable!B:B,0))</f>
        <v>7</v>
      </c>
      <c r="H6790" t="str">
        <f t="shared" si="106"/>
        <v>INSERT INTO "TeamRanks" (team_id,team_sport_id,team_rank) VALUES (98,38,7);</v>
      </c>
    </row>
    <row r="6791" spans="2:8" x14ac:dyDescent="0.25">
      <c r="B6791" t="s">
        <v>503</v>
      </c>
      <c r="C6791">
        <f>INDEX(NationalTeams!B:B,MATCH(B6791,NationalTeams!C:C,0))</f>
        <v>99</v>
      </c>
      <c r="D6791" t="s">
        <v>1252</v>
      </c>
      <c r="E6791">
        <f>INDEX(TeamSports!B:B,MATCH(D6791,TeamSports!C:C,0))</f>
        <v>38</v>
      </c>
      <c r="F6791">
        <f>INDEX(RanksTable!T:T,MATCH(B6791,RanksTable!B:B,0))</f>
        <v>7</v>
      </c>
      <c r="H6791" t="str">
        <f t="shared" si="106"/>
        <v>INSERT INTO "TeamRanks" (team_id,team_sport_id,team_rank) VALUES (99,38,7);</v>
      </c>
    </row>
    <row r="6792" spans="2:8" x14ac:dyDescent="0.25">
      <c r="B6792" t="s">
        <v>519</v>
      </c>
      <c r="C6792">
        <f>INDEX(NationalTeams!B:B,MATCH(B6792,NationalTeams!C:C,0))</f>
        <v>100</v>
      </c>
      <c r="D6792" t="s">
        <v>1252</v>
      </c>
      <c r="E6792">
        <f>INDEX(TeamSports!B:B,MATCH(D6792,TeamSports!C:C,0))</f>
        <v>38</v>
      </c>
      <c r="F6792">
        <f>INDEX(RanksTable!T:T,MATCH(B6792,RanksTable!B:B,0))</f>
        <v>7</v>
      </c>
      <c r="H6792" t="str">
        <f t="shared" si="106"/>
        <v>INSERT INTO "TeamRanks" (team_id,team_sport_id,team_rank) VALUES (100,38,7);</v>
      </c>
    </row>
    <row r="6793" spans="2:8" x14ac:dyDescent="0.25">
      <c r="B6793" t="s">
        <v>410</v>
      </c>
      <c r="C6793">
        <f>INDEX(NationalTeams!B:B,MATCH(B6793,NationalTeams!C:C,0))</f>
        <v>101</v>
      </c>
      <c r="D6793" t="s">
        <v>1252</v>
      </c>
      <c r="E6793">
        <f>INDEX(TeamSports!B:B,MATCH(D6793,TeamSports!C:C,0))</f>
        <v>38</v>
      </c>
      <c r="F6793">
        <f>INDEX(RanksTable!T:T,MATCH(B6793,RanksTable!B:B,0))</f>
        <v>7</v>
      </c>
      <c r="H6793" t="str">
        <f t="shared" si="106"/>
        <v>INSERT INTO "TeamRanks" (team_id,team_sport_id,team_rank) VALUES (101,38,7);</v>
      </c>
    </row>
    <row r="6794" spans="2:8" x14ac:dyDescent="0.25">
      <c r="B6794" t="s">
        <v>486</v>
      </c>
      <c r="C6794">
        <f>INDEX(NationalTeams!B:B,MATCH(B6794,NationalTeams!C:C,0))</f>
        <v>102</v>
      </c>
      <c r="D6794" t="s">
        <v>1252</v>
      </c>
      <c r="E6794">
        <f>INDEX(TeamSports!B:B,MATCH(D6794,TeamSports!C:C,0))</f>
        <v>38</v>
      </c>
      <c r="F6794">
        <f>INDEX(RanksTable!T:T,MATCH(B6794,RanksTable!B:B,0))</f>
        <v>7</v>
      </c>
      <c r="H6794" t="str">
        <f t="shared" si="106"/>
        <v>INSERT INTO "TeamRanks" (team_id,team_sport_id,team_rank) VALUES (102,38,7);</v>
      </c>
    </row>
    <row r="6795" spans="2:8" x14ac:dyDescent="0.25">
      <c r="B6795" t="s">
        <v>526</v>
      </c>
      <c r="C6795">
        <f>INDEX(NationalTeams!B:B,MATCH(B6795,NationalTeams!C:C,0))</f>
        <v>103</v>
      </c>
      <c r="D6795" t="s">
        <v>1252</v>
      </c>
      <c r="E6795">
        <f>INDEX(TeamSports!B:B,MATCH(D6795,TeamSports!C:C,0))</f>
        <v>38</v>
      </c>
      <c r="F6795">
        <f>INDEX(RanksTable!T:T,MATCH(B6795,RanksTable!B:B,0))</f>
        <v>7</v>
      </c>
      <c r="H6795" t="str">
        <f t="shared" si="106"/>
        <v>INSERT INTO "TeamRanks" (team_id,team_sport_id,team_rank) VALUES (103,38,7);</v>
      </c>
    </row>
    <row r="6796" spans="2:8" x14ac:dyDescent="0.25">
      <c r="B6796" t="s">
        <v>470</v>
      </c>
      <c r="C6796">
        <f>INDEX(NationalTeams!B:B,MATCH(B6796,NationalTeams!C:C,0))</f>
        <v>104</v>
      </c>
      <c r="D6796" t="s">
        <v>1252</v>
      </c>
      <c r="E6796">
        <f>INDEX(TeamSports!B:B,MATCH(D6796,TeamSports!C:C,0))</f>
        <v>38</v>
      </c>
      <c r="F6796">
        <f>INDEX(RanksTable!T:T,MATCH(B6796,RanksTable!B:B,0))</f>
        <v>7</v>
      </c>
      <c r="H6796" t="str">
        <f t="shared" si="106"/>
        <v>INSERT INTO "TeamRanks" (team_id,team_sport_id,team_rank) VALUES (104,38,7);</v>
      </c>
    </row>
    <row r="6797" spans="2:8" x14ac:dyDescent="0.25">
      <c r="B6797" t="s">
        <v>461</v>
      </c>
      <c r="C6797">
        <f>INDEX(NationalTeams!B:B,MATCH(B6797,NationalTeams!C:C,0))</f>
        <v>105</v>
      </c>
      <c r="D6797" t="s">
        <v>1252</v>
      </c>
      <c r="E6797">
        <f>INDEX(TeamSports!B:B,MATCH(D6797,TeamSports!C:C,0))</f>
        <v>38</v>
      </c>
      <c r="F6797">
        <f>INDEX(RanksTable!T:T,MATCH(B6797,RanksTable!B:B,0))</f>
        <v>7</v>
      </c>
      <c r="H6797" t="str">
        <f t="shared" si="106"/>
        <v>INSERT INTO "TeamRanks" (team_id,team_sport_id,team_rank) VALUES (105,38,7);</v>
      </c>
    </row>
    <row r="6798" spans="2:8" x14ac:dyDescent="0.25">
      <c r="B6798" t="s">
        <v>418</v>
      </c>
      <c r="C6798">
        <f>INDEX(NationalTeams!B:B,MATCH(B6798,NationalTeams!C:C,0))</f>
        <v>106</v>
      </c>
      <c r="D6798" t="s">
        <v>1252</v>
      </c>
      <c r="E6798">
        <f>INDEX(TeamSports!B:B,MATCH(D6798,TeamSports!C:C,0))</f>
        <v>38</v>
      </c>
      <c r="F6798">
        <f>INDEX(RanksTable!T:T,MATCH(B6798,RanksTable!B:B,0))</f>
        <v>7</v>
      </c>
      <c r="H6798" t="str">
        <f t="shared" si="106"/>
        <v>INSERT INTO "TeamRanks" (team_id,team_sport_id,team_rank) VALUES (106,38,7);</v>
      </c>
    </row>
    <row r="6799" spans="2:8" x14ac:dyDescent="0.25">
      <c r="B6799" t="s">
        <v>417</v>
      </c>
      <c r="C6799">
        <f>INDEX(NationalTeams!B:B,MATCH(B6799,NationalTeams!C:C,0))</f>
        <v>107</v>
      </c>
      <c r="D6799" t="s">
        <v>1252</v>
      </c>
      <c r="E6799">
        <f>INDEX(TeamSports!B:B,MATCH(D6799,TeamSports!C:C,0))</f>
        <v>38</v>
      </c>
      <c r="F6799">
        <f>INDEX(RanksTable!T:T,MATCH(B6799,RanksTable!B:B,0))</f>
        <v>7</v>
      </c>
      <c r="H6799" t="str">
        <f t="shared" si="106"/>
        <v>INSERT INTO "TeamRanks" (team_id,team_sport_id,team_rank) VALUES (107,38,7);</v>
      </c>
    </row>
    <row r="6800" spans="2:8" x14ac:dyDescent="0.25">
      <c r="B6800" t="s">
        <v>421</v>
      </c>
      <c r="C6800">
        <f>INDEX(NationalTeams!B:B,MATCH(B6800,NationalTeams!C:C,0))</f>
        <v>108</v>
      </c>
      <c r="D6800" t="s">
        <v>1252</v>
      </c>
      <c r="E6800">
        <f>INDEX(TeamSports!B:B,MATCH(D6800,TeamSports!C:C,0))</f>
        <v>38</v>
      </c>
      <c r="F6800">
        <f>INDEX(RanksTable!T:T,MATCH(B6800,RanksTable!B:B,0))</f>
        <v>7</v>
      </c>
      <c r="H6800" t="str">
        <f t="shared" si="106"/>
        <v>INSERT INTO "TeamRanks" (team_id,team_sport_id,team_rank) VALUES (108,38,7);</v>
      </c>
    </row>
    <row r="6801" spans="2:8" x14ac:dyDescent="0.25">
      <c r="B6801" t="s">
        <v>530</v>
      </c>
      <c r="C6801">
        <f>INDEX(NationalTeams!B:B,MATCH(B6801,NationalTeams!C:C,0))</f>
        <v>109</v>
      </c>
      <c r="D6801" t="s">
        <v>1252</v>
      </c>
      <c r="E6801">
        <f>INDEX(TeamSports!B:B,MATCH(D6801,TeamSports!C:C,0))</f>
        <v>38</v>
      </c>
      <c r="F6801">
        <f>INDEX(RanksTable!T:T,MATCH(B6801,RanksTable!B:B,0))</f>
        <v>1</v>
      </c>
      <c r="H6801" t="str">
        <f t="shared" si="106"/>
        <v>INSERT INTO "TeamRanks" (team_id,team_sport_id,team_rank) VALUES (109,38,1);</v>
      </c>
    </row>
    <row r="6802" spans="2:8" x14ac:dyDescent="0.25">
      <c r="B6802" t="s">
        <v>488</v>
      </c>
      <c r="C6802">
        <f>INDEX(NationalTeams!B:B,MATCH(B6802,NationalTeams!C:C,0))</f>
        <v>110</v>
      </c>
      <c r="D6802" t="s">
        <v>1252</v>
      </c>
      <c r="E6802">
        <f>INDEX(TeamSports!B:B,MATCH(D6802,TeamSports!C:C,0))</f>
        <v>38</v>
      </c>
      <c r="F6802">
        <f>INDEX(RanksTable!T:T,MATCH(B6802,RanksTable!B:B,0))</f>
        <v>1</v>
      </c>
      <c r="H6802" t="str">
        <f t="shared" si="106"/>
        <v>INSERT INTO "TeamRanks" (team_id,team_sport_id,team_rank) VALUES (110,38,1);</v>
      </c>
    </row>
    <row r="6803" spans="2:8" x14ac:dyDescent="0.25">
      <c r="B6803" t="s">
        <v>352</v>
      </c>
      <c r="C6803">
        <f>INDEX(NationalTeams!B:B,MATCH(B6803,NationalTeams!C:C,0))</f>
        <v>111</v>
      </c>
      <c r="D6803" t="s">
        <v>1252</v>
      </c>
      <c r="E6803">
        <f>INDEX(TeamSports!B:B,MATCH(D6803,TeamSports!C:C,0))</f>
        <v>38</v>
      </c>
      <c r="F6803">
        <f>INDEX(RanksTable!T:T,MATCH(B6803,RanksTable!B:B,0))</f>
        <v>7</v>
      </c>
      <c r="H6803" t="str">
        <f t="shared" si="106"/>
        <v>INSERT INTO "TeamRanks" (team_id,team_sport_id,team_rank) VALUES (111,38,7);</v>
      </c>
    </row>
    <row r="6804" spans="2:8" x14ac:dyDescent="0.25">
      <c r="B6804" t="s">
        <v>422</v>
      </c>
      <c r="C6804">
        <f>INDEX(NationalTeams!B:B,MATCH(B6804,NationalTeams!C:C,0))</f>
        <v>112</v>
      </c>
      <c r="D6804" t="s">
        <v>1252</v>
      </c>
      <c r="E6804">
        <f>INDEX(TeamSports!B:B,MATCH(D6804,TeamSports!C:C,0))</f>
        <v>38</v>
      </c>
      <c r="F6804">
        <f>INDEX(RanksTable!T:T,MATCH(B6804,RanksTable!B:B,0))</f>
        <v>1</v>
      </c>
      <c r="H6804" t="str">
        <f t="shared" si="106"/>
        <v>INSERT INTO "TeamRanks" (team_id,team_sport_id,team_rank) VALUES (112,38,1);</v>
      </c>
    </row>
    <row r="6805" spans="2:8" x14ac:dyDescent="0.25">
      <c r="B6805" t="s">
        <v>451</v>
      </c>
      <c r="C6805">
        <f>INDEX(NationalTeams!B:B,MATCH(B6805,NationalTeams!C:C,0))</f>
        <v>113</v>
      </c>
      <c r="D6805" t="s">
        <v>1252</v>
      </c>
      <c r="E6805">
        <f>INDEX(TeamSports!B:B,MATCH(D6805,TeamSports!C:C,0))</f>
        <v>38</v>
      </c>
      <c r="F6805">
        <f>INDEX(RanksTable!T:T,MATCH(B6805,RanksTable!B:B,0))</f>
        <v>7</v>
      </c>
      <c r="H6805" t="str">
        <f t="shared" si="106"/>
        <v>INSERT INTO "TeamRanks" (team_id,team_sport_id,team_rank) VALUES (113,38,7);</v>
      </c>
    </row>
    <row r="6806" spans="2:8" x14ac:dyDescent="0.25">
      <c r="B6806" t="s">
        <v>430</v>
      </c>
      <c r="C6806">
        <f>INDEX(NationalTeams!B:B,MATCH(B6806,NationalTeams!C:C,0))</f>
        <v>114</v>
      </c>
      <c r="D6806" t="s">
        <v>1252</v>
      </c>
      <c r="E6806">
        <f>INDEX(TeamSports!B:B,MATCH(D6806,TeamSports!C:C,0))</f>
        <v>38</v>
      </c>
      <c r="F6806">
        <f>INDEX(RanksTable!T:T,MATCH(B6806,RanksTable!B:B,0))</f>
        <v>1</v>
      </c>
      <c r="H6806" t="str">
        <f t="shared" si="106"/>
        <v>INSERT INTO "TeamRanks" (team_id,team_sport_id,team_rank) VALUES (114,38,1);</v>
      </c>
    </row>
    <row r="6807" spans="2:8" x14ac:dyDescent="0.25">
      <c r="B6807" t="s">
        <v>381</v>
      </c>
      <c r="C6807">
        <f>INDEX(NationalTeams!B:B,MATCH(B6807,NationalTeams!C:C,0))</f>
        <v>115</v>
      </c>
      <c r="D6807" t="s">
        <v>1252</v>
      </c>
      <c r="E6807">
        <f>INDEX(TeamSports!B:B,MATCH(D6807,TeamSports!C:C,0))</f>
        <v>38</v>
      </c>
      <c r="F6807">
        <f>INDEX(RanksTable!T:T,MATCH(B6807,RanksTable!B:B,0))</f>
        <v>7</v>
      </c>
      <c r="H6807" t="str">
        <f t="shared" si="106"/>
        <v>INSERT INTO "TeamRanks" (team_id,team_sport_id,team_rank) VALUES (115,38,7);</v>
      </c>
    </row>
    <row r="6808" spans="2:8" x14ac:dyDescent="0.25">
      <c r="B6808" t="s">
        <v>434</v>
      </c>
      <c r="C6808">
        <f>INDEX(NationalTeams!B:B,MATCH(B6808,NationalTeams!C:C,0))</f>
        <v>116</v>
      </c>
      <c r="D6808" t="s">
        <v>1252</v>
      </c>
      <c r="E6808">
        <f>INDEX(TeamSports!B:B,MATCH(D6808,TeamSports!C:C,0))</f>
        <v>38</v>
      </c>
      <c r="F6808">
        <f>INDEX(RanksTable!T:T,MATCH(B6808,RanksTable!B:B,0))</f>
        <v>6</v>
      </c>
      <c r="H6808" t="str">
        <f t="shared" si="106"/>
        <v>INSERT INTO "TeamRanks" (team_id,team_sport_id,team_rank) VALUES (116,38,6);</v>
      </c>
    </row>
    <row r="6809" spans="2:8" x14ac:dyDescent="0.25">
      <c r="B6809" t="s">
        <v>475</v>
      </c>
      <c r="C6809">
        <f>INDEX(NationalTeams!B:B,MATCH(B6809,NationalTeams!C:C,0))</f>
        <v>117</v>
      </c>
      <c r="D6809" t="s">
        <v>1252</v>
      </c>
      <c r="E6809">
        <f>INDEX(TeamSports!B:B,MATCH(D6809,TeamSports!C:C,0))</f>
        <v>38</v>
      </c>
      <c r="F6809">
        <f>INDEX(RanksTable!T:T,MATCH(B6809,RanksTable!B:B,0))</f>
        <v>7</v>
      </c>
      <c r="H6809" t="str">
        <f t="shared" si="106"/>
        <v>INSERT INTO "TeamRanks" (team_id,team_sport_id,team_rank) VALUES (117,38,7);</v>
      </c>
    </row>
    <row r="6810" spans="2:8" x14ac:dyDescent="0.25">
      <c r="B6810" t="s">
        <v>528</v>
      </c>
      <c r="C6810">
        <f>INDEX(NationalTeams!B:B,MATCH(B6810,NationalTeams!C:C,0))</f>
        <v>118</v>
      </c>
      <c r="D6810" t="s">
        <v>1252</v>
      </c>
      <c r="E6810">
        <f>INDEX(TeamSports!B:B,MATCH(D6810,TeamSports!C:C,0))</f>
        <v>38</v>
      </c>
      <c r="F6810">
        <f>INDEX(RanksTable!T:T,MATCH(B6810,RanksTable!B:B,0))</f>
        <v>7</v>
      </c>
      <c r="H6810" t="str">
        <f t="shared" si="106"/>
        <v>INSERT INTO "TeamRanks" (team_id,team_sport_id,team_rank) VALUES (118,38,7);</v>
      </c>
    </row>
    <row r="6811" spans="2:8" x14ac:dyDescent="0.25">
      <c r="B6811" t="s">
        <v>436</v>
      </c>
      <c r="C6811">
        <f>INDEX(NationalTeams!B:B,MATCH(B6811,NationalTeams!C:C,0))</f>
        <v>119</v>
      </c>
      <c r="D6811" t="s">
        <v>1252</v>
      </c>
      <c r="E6811">
        <f>INDEX(TeamSports!B:B,MATCH(D6811,TeamSports!C:C,0))</f>
        <v>38</v>
      </c>
      <c r="F6811">
        <f>INDEX(RanksTable!T:T,MATCH(B6811,RanksTable!B:B,0))</f>
        <v>5</v>
      </c>
      <c r="H6811" t="str">
        <f t="shared" si="106"/>
        <v>INSERT INTO "TeamRanks" (team_id,team_sport_id,team_rank) VALUES (119,38,5);</v>
      </c>
    </row>
    <row r="6812" spans="2:8" x14ac:dyDescent="0.25">
      <c r="B6812" t="s">
        <v>455</v>
      </c>
      <c r="C6812">
        <f>INDEX(NationalTeams!B:B,MATCH(B6812,NationalTeams!C:C,0))</f>
        <v>120</v>
      </c>
      <c r="D6812" t="s">
        <v>1252</v>
      </c>
      <c r="E6812">
        <f>INDEX(TeamSports!B:B,MATCH(D6812,TeamSports!C:C,0))</f>
        <v>38</v>
      </c>
      <c r="F6812">
        <f>INDEX(RanksTable!T:T,MATCH(B6812,RanksTable!B:B,0))</f>
        <v>7</v>
      </c>
      <c r="H6812" t="str">
        <f t="shared" si="106"/>
        <v>INSERT INTO "TeamRanks" (team_id,team_sport_id,team_rank) VALUES (120,38,7);</v>
      </c>
    </row>
    <row r="6813" spans="2:8" x14ac:dyDescent="0.25">
      <c r="B6813" t="s">
        <v>345</v>
      </c>
      <c r="C6813">
        <f>INDEX(NationalTeams!B:B,MATCH(B6813,NationalTeams!C:C,0))</f>
        <v>121</v>
      </c>
      <c r="D6813" t="s">
        <v>1252</v>
      </c>
      <c r="E6813">
        <f>INDEX(TeamSports!B:B,MATCH(D6813,TeamSports!C:C,0))</f>
        <v>38</v>
      </c>
      <c r="F6813">
        <f>INDEX(RanksTable!T:T,MATCH(B6813,RanksTable!B:B,0))</f>
        <v>7</v>
      </c>
      <c r="H6813" t="str">
        <f t="shared" si="106"/>
        <v>INSERT INTO "TeamRanks" (team_id,team_sport_id,team_rank) VALUES (121,38,7);</v>
      </c>
    </row>
    <row r="6814" spans="2:8" x14ac:dyDescent="0.25">
      <c r="B6814" t="s">
        <v>532</v>
      </c>
      <c r="C6814">
        <f>INDEX(NationalTeams!B:B,MATCH(B6814,NationalTeams!C:C,0))</f>
        <v>122</v>
      </c>
      <c r="D6814" t="s">
        <v>1252</v>
      </c>
      <c r="E6814">
        <f>INDEX(TeamSports!B:B,MATCH(D6814,TeamSports!C:C,0))</f>
        <v>38</v>
      </c>
      <c r="F6814">
        <f>INDEX(RanksTable!T:T,MATCH(B6814,RanksTable!B:B,0))</f>
        <v>6</v>
      </c>
      <c r="H6814" t="str">
        <f t="shared" si="106"/>
        <v>INSERT INTO "TeamRanks" (team_id,team_sport_id,team_rank) VALUES (122,38,6);</v>
      </c>
    </row>
    <row r="6815" spans="2:8" x14ac:dyDescent="0.25">
      <c r="B6815" t="s">
        <v>468</v>
      </c>
      <c r="C6815">
        <f>INDEX(NationalTeams!B:B,MATCH(B6815,NationalTeams!C:C,0))</f>
        <v>123</v>
      </c>
      <c r="D6815" t="s">
        <v>1252</v>
      </c>
      <c r="E6815">
        <f>INDEX(TeamSports!B:B,MATCH(D6815,TeamSports!C:C,0))</f>
        <v>38</v>
      </c>
      <c r="F6815">
        <f>INDEX(RanksTable!T:T,MATCH(B6815,RanksTable!B:B,0))</f>
        <v>4</v>
      </c>
      <c r="H6815" t="str">
        <f t="shared" si="106"/>
        <v>INSERT INTO "TeamRanks" (team_id,team_sport_id,team_rank) VALUES (123,38,4);</v>
      </c>
    </row>
    <row r="6816" spans="2:8" x14ac:dyDescent="0.25">
      <c r="B6816" t="s">
        <v>347</v>
      </c>
      <c r="C6816">
        <f>INDEX(NationalTeams!B:B,MATCH(B6816,NationalTeams!C:C,0))</f>
        <v>124</v>
      </c>
      <c r="D6816" t="s">
        <v>1252</v>
      </c>
      <c r="E6816">
        <f>INDEX(TeamSports!B:B,MATCH(D6816,TeamSports!C:C,0))</f>
        <v>38</v>
      </c>
      <c r="F6816">
        <f>INDEX(RanksTable!T:T,MATCH(B6816,RanksTable!B:B,0))</f>
        <v>7</v>
      </c>
      <c r="H6816" t="str">
        <f t="shared" si="106"/>
        <v>INSERT INTO "TeamRanks" (team_id,team_sport_id,team_rank) VALUES (124,38,7);</v>
      </c>
    </row>
    <row r="6817" spans="2:8" x14ac:dyDescent="0.25">
      <c r="B6817" t="s">
        <v>390</v>
      </c>
      <c r="C6817">
        <f>INDEX(NationalTeams!B:B,MATCH(B6817,NationalTeams!C:C,0))</f>
        <v>125</v>
      </c>
      <c r="D6817" t="s">
        <v>1252</v>
      </c>
      <c r="E6817">
        <f>INDEX(TeamSports!B:B,MATCH(D6817,TeamSports!C:C,0))</f>
        <v>38</v>
      </c>
      <c r="F6817">
        <f>INDEX(RanksTable!T:T,MATCH(B6817,RanksTable!B:B,0))</f>
        <v>7</v>
      </c>
      <c r="H6817" t="str">
        <f t="shared" si="106"/>
        <v>INSERT INTO "TeamRanks" (team_id,team_sport_id,team_rank) VALUES (125,38,7);</v>
      </c>
    </row>
    <row r="6818" spans="2:8" x14ac:dyDescent="0.25">
      <c r="B6818" t="s">
        <v>540</v>
      </c>
      <c r="C6818">
        <f>INDEX(NationalTeams!B:B,MATCH(B6818,NationalTeams!C:C,0))</f>
        <v>126</v>
      </c>
      <c r="D6818" t="s">
        <v>1252</v>
      </c>
      <c r="E6818">
        <f>INDEX(TeamSports!B:B,MATCH(D6818,TeamSports!C:C,0))</f>
        <v>38</v>
      </c>
      <c r="F6818">
        <f>INDEX(RanksTable!T:T,MATCH(B6818,RanksTable!B:B,0))</f>
        <v>7</v>
      </c>
      <c r="H6818" t="str">
        <f t="shared" si="106"/>
        <v>INSERT INTO "TeamRanks" (team_id,team_sport_id,team_rank) VALUES (126,38,7);</v>
      </c>
    </row>
    <row r="6819" spans="2:8" x14ac:dyDescent="0.25">
      <c r="B6819" t="s">
        <v>527</v>
      </c>
      <c r="C6819">
        <f>INDEX(NationalTeams!B:B,MATCH(B6819,NationalTeams!C:C,0))</f>
        <v>127</v>
      </c>
      <c r="D6819" t="s">
        <v>1252</v>
      </c>
      <c r="E6819">
        <f>INDEX(TeamSports!B:B,MATCH(D6819,TeamSports!C:C,0))</f>
        <v>38</v>
      </c>
      <c r="F6819">
        <f>INDEX(RanksTable!T:T,MATCH(B6819,RanksTable!B:B,0))</f>
        <v>7</v>
      </c>
      <c r="H6819" t="str">
        <f t="shared" si="106"/>
        <v>INSERT INTO "TeamRanks" (team_id,team_sport_id,team_rank) VALUES (127,38,7);</v>
      </c>
    </row>
    <row r="6820" spans="2:8" x14ac:dyDescent="0.25">
      <c r="B6820" t="s">
        <v>523</v>
      </c>
      <c r="C6820">
        <f>INDEX(NationalTeams!B:B,MATCH(B6820,NationalTeams!C:C,0))</f>
        <v>128</v>
      </c>
      <c r="D6820" t="s">
        <v>1252</v>
      </c>
      <c r="E6820">
        <f>INDEX(TeamSports!B:B,MATCH(D6820,TeamSports!C:C,0))</f>
        <v>38</v>
      </c>
      <c r="F6820">
        <f>INDEX(RanksTable!T:T,MATCH(B6820,RanksTable!B:B,0))</f>
        <v>6</v>
      </c>
      <c r="H6820" t="str">
        <f t="shared" si="106"/>
        <v>INSERT INTO "TeamRanks" (team_id,team_sport_id,team_rank) VALUES (128,38,6);</v>
      </c>
    </row>
    <row r="6821" spans="2:8" x14ac:dyDescent="0.25">
      <c r="B6821" t="s">
        <v>484</v>
      </c>
      <c r="C6821">
        <f>INDEX(NationalTeams!B:B,MATCH(B6821,NationalTeams!C:C,0))</f>
        <v>129</v>
      </c>
      <c r="D6821" t="s">
        <v>1252</v>
      </c>
      <c r="E6821">
        <f>INDEX(TeamSports!B:B,MATCH(D6821,TeamSports!C:C,0))</f>
        <v>38</v>
      </c>
      <c r="F6821">
        <f>INDEX(RanksTable!T:T,MATCH(B6821,RanksTable!B:B,0))</f>
        <v>5</v>
      </c>
      <c r="H6821" t="str">
        <f t="shared" si="106"/>
        <v>INSERT INTO "TeamRanks" (team_id,team_sport_id,team_rank) VALUES (129,38,5);</v>
      </c>
    </row>
    <row r="6822" spans="2:8" x14ac:dyDescent="0.25">
      <c r="B6822" t="s">
        <v>522</v>
      </c>
      <c r="C6822">
        <f>INDEX(NationalTeams!B:B,MATCH(B6822,NationalTeams!C:C,0))</f>
        <v>130</v>
      </c>
      <c r="D6822" t="s">
        <v>1252</v>
      </c>
      <c r="E6822">
        <f>INDEX(TeamSports!B:B,MATCH(D6822,TeamSports!C:C,0))</f>
        <v>38</v>
      </c>
      <c r="F6822">
        <f>INDEX(RanksTable!T:T,MATCH(B6822,RanksTable!B:B,0))</f>
        <v>7</v>
      </c>
      <c r="H6822" t="str">
        <f t="shared" si="106"/>
        <v>INSERT INTO "TeamRanks" (team_id,team_sport_id,team_rank) VALUES (130,38,7);</v>
      </c>
    </row>
    <row r="6823" spans="2:8" x14ac:dyDescent="0.25">
      <c r="B6823" t="s">
        <v>386</v>
      </c>
      <c r="C6823">
        <f>INDEX(NationalTeams!B:B,MATCH(B6823,NationalTeams!C:C,0))</f>
        <v>131</v>
      </c>
      <c r="D6823" t="s">
        <v>1252</v>
      </c>
      <c r="E6823">
        <f>INDEX(TeamSports!B:B,MATCH(D6823,TeamSports!C:C,0))</f>
        <v>38</v>
      </c>
      <c r="F6823">
        <f>INDEX(RanksTable!T:T,MATCH(B6823,RanksTable!B:B,0))</f>
        <v>7</v>
      </c>
      <c r="H6823" t="str">
        <f t="shared" si="106"/>
        <v>INSERT INTO "TeamRanks" (team_id,team_sport_id,team_rank) VALUES (131,38,7);</v>
      </c>
    </row>
    <row r="6824" spans="2:8" x14ac:dyDescent="0.25">
      <c r="B6824" t="s">
        <v>463</v>
      </c>
      <c r="C6824">
        <f>INDEX(NationalTeams!B:B,MATCH(B6824,NationalTeams!C:C,0))</f>
        <v>132</v>
      </c>
      <c r="D6824" t="s">
        <v>1252</v>
      </c>
      <c r="E6824">
        <f>INDEX(TeamSports!B:B,MATCH(D6824,TeamSports!C:C,0))</f>
        <v>38</v>
      </c>
      <c r="F6824">
        <f>INDEX(RanksTable!T:T,MATCH(B6824,RanksTable!B:B,0))</f>
        <v>7</v>
      </c>
      <c r="H6824" t="str">
        <f t="shared" si="106"/>
        <v>INSERT INTO "TeamRanks" (team_id,team_sport_id,team_rank) VALUES (132,38,7);</v>
      </c>
    </row>
    <row r="6825" spans="2:8" x14ac:dyDescent="0.25">
      <c r="B6825" t="s">
        <v>339</v>
      </c>
      <c r="C6825">
        <f>INDEX(NationalTeams!B:B,MATCH(B6825,NationalTeams!C:C,0))</f>
        <v>133</v>
      </c>
      <c r="D6825" t="s">
        <v>1252</v>
      </c>
      <c r="E6825">
        <f>INDEX(TeamSports!B:B,MATCH(D6825,TeamSports!C:C,0))</f>
        <v>38</v>
      </c>
      <c r="F6825">
        <f>INDEX(RanksTable!T:T,MATCH(B6825,RanksTable!B:B,0))</f>
        <v>7</v>
      </c>
      <c r="H6825" t="str">
        <f t="shared" si="106"/>
        <v>INSERT INTO "TeamRanks" (team_id,team_sport_id,team_rank) VALUES (133,38,7);</v>
      </c>
    </row>
    <row r="6826" spans="2:8" x14ac:dyDescent="0.25">
      <c r="B6826" t="s">
        <v>464</v>
      </c>
      <c r="C6826">
        <f>INDEX(NationalTeams!B:B,MATCH(B6826,NationalTeams!C:C,0))</f>
        <v>134</v>
      </c>
      <c r="D6826" t="s">
        <v>1252</v>
      </c>
      <c r="E6826">
        <f>INDEX(TeamSports!B:B,MATCH(D6826,TeamSports!C:C,0))</f>
        <v>38</v>
      </c>
      <c r="F6826">
        <f>INDEX(RanksTable!T:T,MATCH(B6826,RanksTable!B:B,0))</f>
        <v>7</v>
      </c>
      <c r="H6826" t="str">
        <f t="shared" si="106"/>
        <v>INSERT INTO "TeamRanks" (team_id,team_sport_id,team_rank) VALUES (134,38,7);</v>
      </c>
    </row>
    <row r="6827" spans="2:8" x14ac:dyDescent="0.25">
      <c r="B6827" t="s">
        <v>379</v>
      </c>
      <c r="C6827">
        <f>INDEX(NationalTeams!B:B,MATCH(B6827,NationalTeams!C:C,0))</f>
        <v>135</v>
      </c>
      <c r="D6827" t="s">
        <v>1252</v>
      </c>
      <c r="E6827">
        <f>INDEX(TeamSports!B:B,MATCH(D6827,TeamSports!C:C,0))</f>
        <v>38</v>
      </c>
      <c r="F6827">
        <f>INDEX(RanksTable!T:T,MATCH(B6827,RanksTable!B:B,0))</f>
        <v>7</v>
      </c>
      <c r="H6827" t="str">
        <f t="shared" si="106"/>
        <v>INSERT INTO "TeamRanks" (team_id,team_sport_id,team_rank) VALUES (135,38,7);</v>
      </c>
    </row>
    <row r="6828" spans="2:8" x14ac:dyDescent="0.25">
      <c r="B6828" t="s">
        <v>539</v>
      </c>
      <c r="C6828">
        <f>INDEX(NationalTeams!B:B,MATCH(B6828,NationalTeams!C:C,0))</f>
        <v>136</v>
      </c>
      <c r="D6828" t="s">
        <v>1252</v>
      </c>
      <c r="E6828">
        <f>INDEX(TeamSports!B:B,MATCH(D6828,TeamSports!C:C,0))</f>
        <v>38</v>
      </c>
      <c r="F6828">
        <f>INDEX(RanksTable!T:T,MATCH(B6828,RanksTable!B:B,0))</f>
        <v>7</v>
      </c>
      <c r="H6828" t="str">
        <f t="shared" si="106"/>
        <v>INSERT INTO "TeamRanks" (team_id,team_sport_id,team_rank) VALUES (136,38,7);</v>
      </c>
    </row>
    <row r="6829" spans="2:8" x14ac:dyDescent="0.25">
      <c r="B6829" t="s">
        <v>342</v>
      </c>
      <c r="C6829">
        <f>INDEX(NationalTeams!B:B,MATCH(B6829,NationalTeams!C:C,0))</f>
        <v>137</v>
      </c>
      <c r="D6829" t="s">
        <v>1252</v>
      </c>
      <c r="E6829">
        <f>INDEX(TeamSports!B:B,MATCH(D6829,TeamSports!C:C,0))</f>
        <v>38</v>
      </c>
      <c r="F6829">
        <f>INDEX(RanksTable!T:T,MATCH(B6829,RanksTable!B:B,0))</f>
        <v>5</v>
      </c>
      <c r="H6829" t="str">
        <f t="shared" si="106"/>
        <v>INSERT INTO "TeamRanks" (team_id,team_sport_id,team_rank) VALUES (137,38,5);</v>
      </c>
    </row>
    <row r="6830" spans="2:8" x14ac:dyDescent="0.25">
      <c r="B6830" t="s">
        <v>343</v>
      </c>
      <c r="C6830">
        <f>INDEX(NationalTeams!B:B,MATCH(B6830,NationalTeams!C:C,0))</f>
        <v>138</v>
      </c>
      <c r="D6830" t="s">
        <v>1252</v>
      </c>
      <c r="E6830">
        <f>INDEX(TeamSports!B:B,MATCH(D6830,TeamSports!C:C,0))</f>
        <v>38</v>
      </c>
      <c r="F6830">
        <f>INDEX(RanksTable!T:T,MATCH(B6830,RanksTable!B:B,0))</f>
        <v>7</v>
      </c>
      <c r="H6830" t="str">
        <f t="shared" si="106"/>
        <v>INSERT INTO "TeamRanks" (team_id,team_sport_id,team_rank) VALUES (138,38,7);</v>
      </c>
    </row>
    <row r="6831" spans="2:8" x14ac:dyDescent="0.25">
      <c r="B6831" t="s">
        <v>360</v>
      </c>
      <c r="C6831">
        <f>INDEX(NationalTeams!B:B,MATCH(B6831,NationalTeams!C:C,0))</f>
        <v>139</v>
      </c>
      <c r="D6831" t="s">
        <v>1252</v>
      </c>
      <c r="E6831">
        <f>INDEX(TeamSports!B:B,MATCH(D6831,TeamSports!C:C,0))</f>
        <v>38</v>
      </c>
      <c r="F6831">
        <f>INDEX(RanksTable!T:T,MATCH(B6831,RanksTable!B:B,0))</f>
        <v>7</v>
      </c>
      <c r="H6831" t="str">
        <f t="shared" si="106"/>
        <v>INSERT INTO "TeamRanks" (team_id,team_sport_id,team_rank) VALUES (139,38,7);</v>
      </c>
    </row>
    <row r="6832" spans="2:8" x14ac:dyDescent="0.25">
      <c r="B6832" t="s">
        <v>378</v>
      </c>
      <c r="C6832">
        <f>INDEX(NationalTeams!B:B,MATCH(B6832,NationalTeams!C:C,0))</f>
        <v>140</v>
      </c>
      <c r="D6832" t="s">
        <v>1252</v>
      </c>
      <c r="E6832">
        <f>INDEX(TeamSports!B:B,MATCH(D6832,TeamSports!C:C,0))</f>
        <v>38</v>
      </c>
      <c r="F6832">
        <f>INDEX(RanksTable!T:T,MATCH(B6832,RanksTable!B:B,0))</f>
        <v>4</v>
      </c>
      <c r="H6832" t="str">
        <f t="shared" si="106"/>
        <v>INSERT INTO "TeamRanks" (team_id,team_sport_id,team_rank) VALUES (140,38,4);</v>
      </c>
    </row>
    <row r="6833" spans="2:8" x14ac:dyDescent="0.25">
      <c r="B6833" t="s">
        <v>456</v>
      </c>
      <c r="C6833">
        <f>INDEX(NationalTeams!B:B,MATCH(B6833,NationalTeams!C:C,0))</f>
        <v>141</v>
      </c>
      <c r="D6833" t="s">
        <v>1252</v>
      </c>
      <c r="E6833">
        <f>INDEX(TeamSports!B:B,MATCH(D6833,TeamSports!C:C,0))</f>
        <v>38</v>
      </c>
      <c r="F6833">
        <f>INDEX(RanksTable!T:T,MATCH(B6833,RanksTable!B:B,0))</f>
        <v>7</v>
      </c>
      <c r="H6833" t="str">
        <f t="shared" si="106"/>
        <v>INSERT INTO "TeamRanks" (team_id,team_sport_id,team_rank) VALUES (141,38,7);</v>
      </c>
    </row>
    <row r="6834" spans="2:8" x14ac:dyDescent="0.25">
      <c r="B6834" t="s">
        <v>537</v>
      </c>
      <c r="C6834">
        <f>INDEX(NationalTeams!B:B,MATCH(B6834,NationalTeams!C:C,0))</f>
        <v>142</v>
      </c>
      <c r="D6834" t="s">
        <v>1252</v>
      </c>
      <c r="E6834">
        <f>INDEX(TeamSports!B:B,MATCH(D6834,TeamSports!C:C,0))</f>
        <v>38</v>
      </c>
      <c r="F6834">
        <f>INDEX(RanksTable!T:T,MATCH(B6834,RanksTable!B:B,0))</f>
        <v>6</v>
      </c>
      <c r="H6834" t="str">
        <f t="shared" si="106"/>
        <v>INSERT INTO "TeamRanks" (team_id,team_sport_id,team_rank) VALUES (142,38,6);</v>
      </c>
    </row>
    <row r="6835" spans="2:8" x14ac:dyDescent="0.25">
      <c r="B6835" t="s">
        <v>533</v>
      </c>
      <c r="C6835">
        <f>INDEX(NationalTeams!B:B,MATCH(B6835,NationalTeams!C:C,0))</f>
        <v>143</v>
      </c>
      <c r="D6835" t="s">
        <v>1252</v>
      </c>
      <c r="E6835">
        <f>INDEX(TeamSports!B:B,MATCH(D6835,TeamSports!C:C,0))</f>
        <v>38</v>
      </c>
      <c r="F6835">
        <f>INDEX(RanksTable!T:T,MATCH(B6835,RanksTable!B:B,0))</f>
        <v>7</v>
      </c>
      <c r="H6835" t="str">
        <f t="shared" si="106"/>
        <v>INSERT INTO "TeamRanks" (team_id,team_sport_id,team_rank) VALUES (143,38,7);</v>
      </c>
    </row>
    <row r="6836" spans="2:8" x14ac:dyDescent="0.25">
      <c r="B6836" t="s">
        <v>460</v>
      </c>
      <c r="C6836">
        <f>INDEX(NationalTeams!B:B,MATCH(B6836,NationalTeams!C:C,0))</f>
        <v>144</v>
      </c>
      <c r="D6836" t="s">
        <v>1252</v>
      </c>
      <c r="E6836">
        <f>INDEX(TeamSports!B:B,MATCH(D6836,TeamSports!C:C,0))</f>
        <v>38</v>
      </c>
      <c r="F6836">
        <f>INDEX(RanksTable!T:T,MATCH(B6836,RanksTable!B:B,0))</f>
        <v>7</v>
      </c>
      <c r="H6836" t="str">
        <f t="shared" si="106"/>
        <v>INSERT INTO "TeamRanks" (team_id,team_sport_id,team_rank) VALUES (144,38,7);</v>
      </c>
    </row>
    <row r="6837" spans="2:8" x14ac:dyDescent="0.25">
      <c r="B6837" t="s">
        <v>521</v>
      </c>
      <c r="C6837">
        <f>INDEX(NationalTeams!B:B,MATCH(B6837,NationalTeams!C:C,0))</f>
        <v>145</v>
      </c>
      <c r="D6837" t="s">
        <v>1252</v>
      </c>
      <c r="E6837">
        <f>INDEX(TeamSports!B:B,MATCH(D6837,TeamSports!C:C,0))</f>
        <v>38</v>
      </c>
      <c r="F6837">
        <f>INDEX(RanksTable!T:T,MATCH(B6837,RanksTable!B:B,0))</f>
        <v>6</v>
      </c>
      <c r="H6837" t="str">
        <f t="shared" si="106"/>
        <v>INSERT INTO "TeamRanks" (team_id,team_sport_id,team_rank) VALUES (145,38,6);</v>
      </c>
    </row>
    <row r="6838" spans="2:8" x14ac:dyDescent="0.25">
      <c r="B6838" t="s">
        <v>416</v>
      </c>
      <c r="C6838">
        <f>INDEX(NationalTeams!B:B,MATCH(B6838,NationalTeams!C:C,0))</f>
        <v>146</v>
      </c>
      <c r="D6838" t="s">
        <v>1252</v>
      </c>
      <c r="E6838">
        <f>INDEX(TeamSports!B:B,MATCH(D6838,TeamSports!C:C,0))</f>
        <v>38</v>
      </c>
      <c r="F6838">
        <f>INDEX(RanksTable!T:T,MATCH(B6838,RanksTable!B:B,0))</f>
        <v>7</v>
      </c>
      <c r="H6838" t="str">
        <f t="shared" si="106"/>
        <v>INSERT INTO "TeamRanks" (team_id,team_sport_id,team_rank) VALUES (146,38,7);</v>
      </c>
    </row>
    <row r="6839" spans="2:8" x14ac:dyDescent="0.25">
      <c r="B6839" t="s">
        <v>393</v>
      </c>
      <c r="C6839">
        <f>INDEX(NationalTeams!B:B,MATCH(B6839,NationalTeams!C:C,0))</f>
        <v>147</v>
      </c>
      <c r="D6839" t="s">
        <v>1252</v>
      </c>
      <c r="E6839">
        <f>INDEX(TeamSports!B:B,MATCH(D6839,TeamSports!C:C,0))</f>
        <v>38</v>
      </c>
      <c r="F6839">
        <f>INDEX(RanksTable!T:T,MATCH(B6839,RanksTable!B:B,0))</f>
        <v>7</v>
      </c>
      <c r="H6839" t="str">
        <f t="shared" si="106"/>
        <v>INSERT INTO "TeamRanks" (team_id,team_sport_id,team_rank) VALUES (147,38,7);</v>
      </c>
    </row>
    <row r="6840" spans="2:8" x14ac:dyDescent="0.25">
      <c r="B6840" t="s">
        <v>372</v>
      </c>
      <c r="C6840">
        <f>INDEX(NationalTeams!B:B,MATCH(B6840,NationalTeams!C:C,0))</f>
        <v>148</v>
      </c>
      <c r="D6840" t="s">
        <v>1252</v>
      </c>
      <c r="E6840">
        <f>INDEX(TeamSports!B:B,MATCH(D6840,TeamSports!C:C,0))</f>
        <v>38</v>
      </c>
      <c r="F6840">
        <f>INDEX(RanksTable!T:T,MATCH(B6840,RanksTable!B:B,0))</f>
        <v>7</v>
      </c>
      <c r="H6840" t="str">
        <f t="shared" si="106"/>
        <v>INSERT INTO "TeamRanks" (team_id,team_sport_id,team_rank) VALUES (148,38,7);</v>
      </c>
    </row>
    <row r="6841" spans="2:8" x14ac:dyDescent="0.25">
      <c r="B6841" t="s">
        <v>480</v>
      </c>
      <c r="C6841">
        <f>INDEX(NationalTeams!B:B,MATCH(B6841,NationalTeams!C:C,0))</f>
        <v>149</v>
      </c>
      <c r="D6841" t="s">
        <v>1252</v>
      </c>
      <c r="E6841">
        <f>INDEX(TeamSports!B:B,MATCH(D6841,TeamSports!C:C,0))</f>
        <v>38</v>
      </c>
      <c r="F6841">
        <f>INDEX(RanksTable!T:T,MATCH(B6841,RanksTable!B:B,0))</f>
        <v>7</v>
      </c>
      <c r="H6841" t="str">
        <f t="shared" si="106"/>
        <v>INSERT INTO "TeamRanks" (team_id,team_sport_id,team_rank) VALUES (149,38,7);</v>
      </c>
    </row>
    <row r="6842" spans="2:8" x14ac:dyDescent="0.25">
      <c r="B6842" t="s">
        <v>446</v>
      </c>
      <c r="C6842">
        <f>INDEX(NationalTeams!B:B,MATCH(B6842,NationalTeams!C:C,0))</f>
        <v>150</v>
      </c>
      <c r="D6842" t="s">
        <v>1252</v>
      </c>
      <c r="E6842">
        <f>INDEX(TeamSports!B:B,MATCH(D6842,TeamSports!C:C,0))</f>
        <v>38</v>
      </c>
      <c r="F6842">
        <f>INDEX(RanksTable!T:T,MATCH(B6842,RanksTable!B:B,0))</f>
        <v>7</v>
      </c>
      <c r="H6842" t="str">
        <f t="shared" si="106"/>
        <v>INSERT INTO "TeamRanks" (team_id,team_sport_id,team_rank) VALUES (150,38,7);</v>
      </c>
    </row>
    <row r="6843" spans="2:8" x14ac:dyDescent="0.25">
      <c r="B6843" t="s">
        <v>356</v>
      </c>
      <c r="C6843">
        <f>INDEX(NationalTeams!B:B,MATCH(B6843,NationalTeams!C:C,0))</f>
        <v>151</v>
      </c>
      <c r="D6843" t="s">
        <v>1252</v>
      </c>
      <c r="E6843">
        <f>INDEX(TeamSports!B:B,MATCH(D6843,TeamSports!C:C,0))</f>
        <v>38</v>
      </c>
      <c r="F6843">
        <f>INDEX(RanksTable!T:T,MATCH(B6843,RanksTable!B:B,0))</f>
        <v>7</v>
      </c>
      <c r="H6843" t="str">
        <f t="shared" si="106"/>
        <v>INSERT INTO "TeamRanks" (team_id,team_sport_id,team_rank) VALUES (151,38,7);</v>
      </c>
    </row>
    <row r="6844" spans="2:8" x14ac:dyDescent="0.25">
      <c r="B6844" t="s">
        <v>387</v>
      </c>
      <c r="C6844">
        <f>INDEX(NationalTeams!B:B,MATCH(B6844,NationalTeams!C:C,0))</f>
        <v>152</v>
      </c>
      <c r="D6844" t="s">
        <v>1252</v>
      </c>
      <c r="E6844">
        <f>INDEX(TeamSports!B:B,MATCH(D6844,TeamSports!C:C,0))</f>
        <v>38</v>
      </c>
      <c r="F6844">
        <f>INDEX(RanksTable!T:T,MATCH(B6844,RanksTable!B:B,0))</f>
        <v>7</v>
      </c>
      <c r="H6844" t="str">
        <f t="shared" si="106"/>
        <v>INSERT INTO "TeamRanks" (team_id,team_sport_id,team_rank) VALUES (152,38,7);</v>
      </c>
    </row>
    <row r="6845" spans="2:8" x14ac:dyDescent="0.25">
      <c r="B6845" t="s">
        <v>361</v>
      </c>
      <c r="C6845">
        <f>INDEX(NationalTeams!B:B,MATCH(B6845,NationalTeams!C:C,0))</f>
        <v>153</v>
      </c>
      <c r="D6845" t="s">
        <v>1252</v>
      </c>
      <c r="E6845">
        <f>INDEX(TeamSports!B:B,MATCH(D6845,TeamSports!C:C,0))</f>
        <v>38</v>
      </c>
      <c r="F6845">
        <f>INDEX(RanksTable!T:T,MATCH(B6845,RanksTable!B:B,0))</f>
        <v>4</v>
      </c>
      <c r="H6845" t="str">
        <f t="shared" si="106"/>
        <v>INSERT INTO "TeamRanks" (team_id,team_sport_id,team_rank) VALUES (153,38,4);</v>
      </c>
    </row>
    <row r="6846" spans="2:8" x14ac:dyDescent="0.25">
      <c r="B6846" t="s">
        <v>492</v>
      </c>
      <c r="C6846">
        <f>INDEX(NationalTeams!B:B,MATCH(B6846,NationalTeams!C:C,0))</f>
        <v>154</v>
      </c>
      <c r="D6846" t="s">
        <v>1252</v>
      </c>
      <c r="E6846">
        <f>INDEX(TeamSports!B:B,MATCH(D6846,TeamSports!C:C,0))</f>
        <v>38</v>
      </c>
      <c r="F6846">
        <f>INDEX(RanksTable!T:T,MATCH(B6846,RanksTable!B:B,0))</f>
        <v>6</v>
      </c>
      <c r="H6846" t="str">
        <f t="shared" si="106"/>
        <v>INSERT INTO "TeamRanks" (team_id,team_sport_id,team_rank) VALUES (154,38,6);</v>
      </c>
    </row>
    <row r="6847" spans="2:8" x14ac:dyDescent="0.25">
      <c r="B6847" t="s">
        <v>485</v>
      </c>
      <c r="C6847">
        <f>INDEX(NationalTeams!B:B,MATCH(B6847,NationalTeams!C:C,0))</f>
        <v>155</v>
      </c>
      <c r="D6847" t="s">
        <v>1252</v>
      </c>
      <c r="E6847">
        <f>INDEX(TeamSports!B:B,MATCH(D6847,TeamSports!C:C,0))</f>
        <v>38</v>
      </c>
      <c r="F6847">
        <f>INDEX(RanksTable!T:T,MATCH(B6847,RanksTable!B:B,0))</f>
        <v>7</v>
      </c>
      <c r="H6847" t="str">
        <f t="shared" si="106"/>
        <v>INSERT INTO "TeamRanks" (team_id,team_sport_id,team_rank) VALUES (155,38,7);</v>
      </c>
    </row>
    <row r="6848" spans="2:8" x14ac:dyDescent="0.25">
      <c r="B6848" t="s">
        <v>423</v>
      </c>
      <c r="C6848">
        <f>INDEX(NationalTeams!B:B,MATCH(B6848,NationalTeams!C:C,0))</f>
        <v>156</v>
      </c>
      <c r="D6848" t="s">
        <v>1252</v>
      </c>
      <c r="E6848">
        <f>INDEX(TeamSports!B:B,MATCH(D6848,TeamSports!C:C,0))</f>
        <v>38</v>
      </c>
      <c r="F6848">
        <f>INDEX(RanksTable!T:T,MATCH(B6848,RanksTable!B:B,0))</f>
        <v>5</v>
      </c>
      <c r="H6848" t="str">
        <f t="shared" si="106"/>
        <v>INSERT INTO "TeamRanks" (team_id,team_sport_id,team_rank) VALUES (156,38,5);</v>
      </c>
    </row>
    <row r="6849" spans="2:8" x14ac:dyDescent="0.25">
      <c r="B6849" t="s">
        <v>457</v>
      </c>
      <c r="C6849">
        <f>INDEX(NationalTeams!B:B,MATCH(B6849,NationalTeams!C:C,0))</f>
        <v>157</v>
      </c>
      <c r="D6849" t="s">
        <v>1252</v>
      </c>
      <c r="E6849">
        <f>INDEX(TeamSports!B:B,MATCH(D6849,TeamSports!C:C,0))</f>
        <v>38</v>
      </c>
      <c r="F6849">
        <f>INDEX(RanksTable!T:T,MATCH(B6849,RanksTable!B:B,0))</f>
        <v>7</v>
      </c>
      <c r="H6849" t="str">
        <f t="shared" si="106"/>
        <v>INSERT INTO "TeamRanks" (team_id,team_sport_id,team_rank) VALUES (157,38,7);</v>
      </c>
    </row>
    <row r="6850" spans="2:8" x14ac:dyDescent="0.25">
      <c r="B6850" t="s">
        <v>491</v>
      </c>
      <c r="C6850">
        <f>INDEX(NationalTeams!B:B,MATCH(B6850,NationalTeams!C:C,0))</f>
        <v>158</v>
      </c>
      <c r="D6850" t="s">
        <v>1252</v>
      </c>
      <c r="E6850">
        <f>INDEX(TeamSports!B:B,MATCH(D6850,TeamSports!C:C,0))</f>
        <v>38</v>
      </c>
      <c r="F6850">
        <f>INDEX(RanksTable!T:T,MATCH(B6850,RanksTable!B:B,0))</f>
        <v>2</v>
      </c>
      <c r="H6850" t="str">
        <f t="shared" si="106"/>
        <v>INSERT INTO "TeamRanks" (team_id,team_sport_id,team_rank) VALUES (158,38,2);</v>
      </c>
    </row>
    <row r="6851" spans="2:8" x14ac:dyDescent="0.25">
      <c r="B6851" t="s">
        <v>474</v>
      </c>
      <c r="C6851">
        <f>INDEX(NationalTeams!B:B,MATCH(B6851,NationalTeams!C:C,0))</f>
        <v>159</v>
      </c>
      <c r="D6851" t="s">
        <v>1252</v>
      </c>
      <c r="E6851">
        <f>INDEX(TeamSports!B:B,MATCH(D6851,TeamSports!C:C,0))</f>
        <v>38</v>
      </c>
      <c r="F6851">
        <f>INDEX(RanksTable!T:T,MATCH(B6851,RanksTable!B:B,0))</f>
        <v>7</v>
      </c>
      <c r="H6851" t="str">
        <f t="shared" si="106"/>
        <v>INSERT INTO "TeamRanks" (team_id,team_sport_id,team_rank) VALUES (159,38,7);</v>
      </c>
    </row>
    <row r="6852" spans="2:8" x14ac:dyDescent="0.25">
      <c r="B6852" t="s">
        <v>479</v>
      </c>
      <c r="C6852">
        <f>INDEX(NationalTeams!B:B,MATCH(B6852,NationalTeams!C:C,0))</f>
        <v>160</v>
      </c>
      <c r="D6852" t="s">
        <v>1252</v>
      </c>
      <c r="E6852">
        <f>INDEX(TeamSports!B:B,MATCH(D6852,TeamSports!C:C,0))</f>
        <v>38</v>
      </c>
      <c r="F6852">
        <f>INDEX(RanksTable!T:T,MATCH(B6852,RanksTable!B:B,0))</f>
        <v>7</v>
      </c>
      <c r="H6852" t="str">
        <f t="shared" ref="H6852:H6915" si="107">_xlfn.CONCAT($H$1,$L$1,$C$1,$L$1," ",$J$1,$C$2,$N$1,$E$2,$N$1,$F$2,$K$1,$I$1,$J$1,C6852,$N$1,E6852,$N$1,F6852,$K$1,$O$1)</f>
        <v>INSERT INTO "TeamRanks" (team_id,team_sport_id,team_rank) VALUES (160,38,7);</v>
      </c>
    </row>
    <row r="6853" spans="2:8" x14ac:dyDescent="0.25">
      <c r="B6853" t="s">
        <v>449</v>
      </c>
      <c r="C6853">
        <f>INDEX(NationalTeams!B:B,MATCH(B6853,NationalTeams!C:C,0))</f>
        <v>161</v>
      </c>
      <c r="D6853" t="s">
        <v>1252</v>
      </c>
      <c r="E6853">
        <f>INDEX(TeamSports!B:B,MATCH(D6853,TeamSports!C:C,0))</f>
        <v>38</v>
      </c>
      <c r="F6853">
        <f>INDEX(RanksTable!T:T,MATCH(B6853,RanksTable!B:B,0))</f>
        <v>7</v>
      </c>
      <c r="H6853" t="str">
        <f t="shared" si="107"/>
        <v>INSERT INTO "TeamRanks" (team_id,team_sport_id,team_rank) VALUES (161,38,7);</v>
      </c>
    </row>
    <row r="6854" spans="2:8" x14ac:dyDescent="0.25">
      <c r="B6854" t="s">
        <v>398</v>
      </c>
      <c r="C6854">
        <f>INDEX(NationalTeams!B:B,MATCH(B6854,NationalTeams!C:C,0))</f>
        <v>162</v>
      </c>
      <c r="D6854" t="s">
        <v>1252</v>
      </c>
      <c r="E6854">
        <f>INDEX(TeamSports!B:B,MATCH(D6854,TeamSports!C:C,0))</f>
        <v>38</v>
      </c>
      <c r="F6854">
        <f>INDEX(RanksTable!T:T,MATCH(B6854,RanksTable!B:B,0))</f>
        <v>4</v>
      </c>
      <c r="H6854" t="str">
        <f t="shared" si="107"/>
        <v>INSERT INTO "TeamRanks" (team_id,team_sport_id,team_rank) VALUES (162,38,4);</v>
      </c>
    </row>
    <row r="6855" spans="2:8" x14ac:dyDescent="0.25">
      <c r="B6855" t="s">
        <v>441</v>
      </c>
      <c r="C6855">
        <f>INDEX(NationalTeams!B:B,MATCH(B6855,NationalTeams!C:C,0))</f>
        <v>163</v>
      </c>
      <c r="D6855" t="s">
        <v>1252</v>
      </c>
      <c r="E6855">
        <f>INDEX(TeamSports!B:B,MATCH(D6855,TeamSports!C:C,0))</f>
        <v>38</v>
      </c>
      <c r="F6855">
        <f>INDEX(RanksTable!T:T,MATCH(B6855,RanksTable!B:B,0))</f>
        <v>7</v>
      </c>
      <c r="H6855" t="str">
        <f t="shared" si="107"/>
        <v>INSERT INTO "TeamRanks" (team_id,team_sport_id,team_rank) VALUES (163,38,7);</v>
      </c>
    </row>
    <row r="6856" spans="2:8" x14ac:dyDescent="0.25">
      <c r="B6856" t="s">
        <v>348</v>
      </c>
      <c r="C6856">
        <f>INDEX(NationalTeams!B:B,MATCH(B6856,NationalTeams!C:C,0))</f>
        <v>164</v>
      </c>
      <c r="D6856" t="s">
        <v>1252</v>
      </c>
      <c r="E6856">
        <f>INDEX(TeamSports!B:B,MATCH(D6856,TeamSports!C:C,0))</f>
        <v>38</v>
      </c>
      <c r="F6856">
        <f>INDEX(RanksTable!T:T,MATCH(B6856,RanksTable!B:B,0))</f>
        <v>7</v>
      </c>
      <c r="H6856" t="str">
        <f t="shared" si="107"/>
        <v>INSERT INTO "TeamRanks" (team_id,team_sport_id,team_rank) VALUES (164,38,7);</v>
      </c>
    </row>
    <row r="6857" spans="2:8" x14ac:dyDescent="0.25">
      <c r="B6857" t="s">
        <v>350</v>
      </c>
      <c r="C6857">
        <f>INDEX(NationalTeams!B:B,MATCH(B6857,NationalTeams!C:C,0))</f>
        <v>165</v>
      </c>
      <c r="D6857" t="s">
        <v>1252</v>
      </c>
      <c r="E6857">
        <f>INDEX(TeamSports!B:B,MATCH(D6857,TeamSports!C:C,0))</f>
        <v>38</v>
      </c>
      <c r="F6857">
        <f>INDEX(RanksTable!T:T,MATCH(B6857,RanksTable!B:B,0))</f>
        <v>5</v>
      </c>
      <c r="H6857" t="str">
        <f t="shared" si="107"/>
        <v>INSERT INTO "TeamRanks" (team_id,team_sport_id,team_rank) VALUES (165,38,5);</v>
      </c>
    </row>
    <row r="6858" spans="2:8" x14ac:dyDescent="0.25">
      <c r="B6858" t="s">
        <v>494</v>
      </c>
      <c r="C6858">
        <f>INDEX(NationalTeams!B:B,MATCH(B6858,NationalTeams!C:C,0))</f>
        <v>166</v>
      </c>
      <c r="D6858" t="s">
        <v>1252</v>
      </c>
      <c r="E6858">
        <f>INDEX(TeamSports!B:B,MATCH(D6858,TeamSports!C:C,0))</f>
        <v>38</v>
      </c>
      <c r="F6858">
        <f>INDEX(RanksTable!T:T,MATCH(B6858,RanksTable!B:B,0))</f>
        <v>3</v>
      </c>
      <c r="H6858" t="str">
        <f t="shared" si="107"/>
        <v>INSERT INTO "TeamRanks" (team_id,team_sport_id,team_rank) VALUES (166,38,3);</v>
      </c>
    </row>
    <row r="6859" spans="2:8" x14ac:dyDescent="0.25">
      <c r="B6859" t="s">
        <v>504</v>
      </c>
      <c r="C6859">
        <f>INDEX(NationalTeams!B:B,MATCH(B6859,NationalTeams!C:C,0))</f>
        <v>167</v>
      </c>
      <c r="D6859" t="s">
        <v>1252</v>
      </c>
      <c r="E6859">
        <f>INDEX(TeamSports!B:B,MATCH(D6859,TeamSports!C:C,0))</f>
        <v>38</v>
      </c>
      <c r="F6859">
        <f>INDEX(RanksTable!T:T,MATCH(B6859,RanksTable!B:B,0))</f>
        <v>6</v>
      </c>
      <c r="H6859" t="str">
        <f t="shared" si="107"/>
        <v>INSERT INTO "TeamRanks" (team_id,team_sport_id,team_rank) VALUES (167,38,6);</v>
      </c>
    </row>
    <row r="6860" spans="2:8" x14ac:dyDescent="0.25">
      <c r="B6860" t="s">
        <v>401</v>
      </c>
      <c r="C6860">
        <f>INDEX(NationalTeams!B:B,MATCH(B6860,NationalTeams!C:C,0))</f>
        <v>168</v>
      </c>
      <c r="D6860" t="s">
        <v>1252</v>
      </c>
      <c r="E6860">
        <f>INDEX(TeamSports!B:B,MATCH(D6860,TeamSports!C:C,0))</f>
        <v>38</v>
      </c>
      <c r="F6860">
        <f>INDEX(RanksTable!T:T,MATCH(B6860,RanksTable!B:B,0))</f>
        <v>5</v>
      </c>
      <c r="H6860" t="str">
        <f t="shared" si="107"/>
        <v>INSERT INTO "TeamRanks" (team_id,team_sport_id,team_rank) VALUES (168,38,5);</v>
      </c>
    </row>
    <row r="6861" spans="2:8" x14ac:dyDescent="0.25">
      <c r="B6861" t="s">
        <v>432</v>
      </c>
      <c r="C6861">
        <f>INDEX(NationalTeams!B:B,MATCH(B6861,NationalTeams!C:C,0))</f>
        <v>169</v>
      </c>
      <c r="D6861" t="s">
        <v>1252</v>
      </c>
      <c r="E6861">
        <f>INDEX(TeamSports!B:B,MATCH(D6861,TeamSports!C:C,0))</f>
        <v>38</v>
      </c>
      <c r="F6861">
        <f>INDEX(RanksTable!T:T,MATCH(B6861,RanksTable!B:B,0))</f>
        <v>6</v>
      </c>
      <c r="H6861" t="str">
        <f t="shared" si="107"/>
        <v>INSERT INTO "TeamRanks" (team_id,team_sport_id,team_rank) VALUES (169,38,6);</v>
      </c>
    </row>
    <row r="6862" spans="2:8" x14ac:dyDescent="0.25">
      <c r="B6862" t="s">
        <v>336</v>
      </c>
      <c r="C6862">
        <f>INDEX(NationalTeams!B:B,MATCH(B6862,NationalTeams!C:C,0))</f>
        <v>170</v>
      </c>
      <c r="D6862" t="s">
        <v>1252</v>
      </c>
      <c r="E6862">
        <f>INDEX(TeamSports!B:B,MATCH(D6862,TeamSports!C:C,0))</f>
        <v>38</v>
      </c>
      <c r="F6862">
        <f>INDEX(RanksTable!T:T,MATCH(B6862,RanksTable!B:B,0))</f>
        <v>7</v>
      </c>
      <c r="H6862" t="str">
        <f t="shared" si="107"/>
        <v>INSERT INTO "TeamRanks" (team_id,team_sport_id,team_rank) VALUES (170,38,7);</v>
      </c>
    </row>
    <row r="6863" spans="2:8" x14ac:dyDescent="0.25">
      <c r="B6863" t="s">
        <v>497</v>
      </c>
      <c r="C6863">
        <f>INDEX(NationalTeams!B:B,MATCH(B6863,NationalTeams!C:C,0))</f>
        <v>171</v>
      </c>
      <c r="D6863" t="s">
        <v>1252</v>
      </c>
      <c r="E6863">
        <f>INDEX(TeamSports!B:B,MATCH(D6863,TeamSports!C:C,0))</f>
        <v>38</v>
      </c>
      <c r="F6863">
        <f>INDEX(RanksTable!T:T,MATCH(B6863,RanksTable!B:B,0))</f>
        <v>3</v>
      </c>
      <c r="H6863" t="str">
        <f t="shared" si="107"/>
        <v>INSERT INTO "TeamRanks" (team_id,team_sport_id,team_rank) VALUES (171,38,3);</v>
      </c>
    </row>
    <row r="6864" spans="2:8" x14ac:dyDescent="0.25">
      <c r="B6864" t="s">
        <v>380</v>
      </c>
      <c r="C6864">
        <f>INDEX(NationalTeams!B:B,MATCH(B6864,NationalTeams!C:C,0))</f>
        <v>172</v>
      </c>
      <c r="D6864" t="s">
        <v>1252</v>
      </c>
      <c r="E6864">
        <f>INDEX(TeamSports!B:B,MATCH(D6864,TeamSports!C:C,0))</f>
        <v>38</v>
      </c>
      <c r="F6864">
        <f>INDEX(RanksTable!T:T,MATCH(B6864,RanksTable!B:B,0))</f>
        <v>7</v>
      </c>
      <c r="H6864" t="str">
        <f t="shared" si="107"/>
        <v>INSERT INTO "TeamRanks" (team_id,team_sport_id,team_rank) VALUES (172,38,7);</v>
      </c>
    </row>
    <row r="6865" spans="2:8" x14ac:dyDescent="0.25">
      <c r="B6865" t="s">
        <v>402</v>
      </c>
      <c r="C6865">
        <f>INDEX(NationalTeams!B:B,MATCH(B6865,NationalTeams!C:C,0))</f>
        <v>173</v>
      </c>
      <c r="D6865" t="s">
        <v>1252</v>
      </c>
      <c r="E6865">
        <f>INDEX(TeamSports!B:B,MATCH(D6865,TeamSports!C:C,0))</f>
        <v>38</v>
      </c>
      <c r="F6865">
        <f>INDEX(RanksTable!T:T,MATCH(B6865,RanksTable!B:B,0))</f>
        <v>7</v>
      </c>
      <c r="H6865" t="str">
        <f t="shared" si="107"/>
        <v>INSERT INTO "TeamRanks" (team_id,team_sport_id,team_rank) VALUES (173,38,7);</v>
      </c>
    </row>
    <row r="6866" spans="2:8" x14ac:dyDescent="0.25">
      <c r="B6866" t="s">
        <v>370</v>
      </c>
      <c r="C6866">
        <f>INDEX(NationalTeams!B:B,MATCH(B6866,NationalTeams!C:C,0))</f>
        <v>174</v>
      </c>
      <c r="D6866" t="s">
        <v>1252</v>
      </c>
      <c r="E6866">
        <f>INDEX(TeamSports!B:B,MATCH(D6866,TeamSports!C:C,0))</f>
        <v>38</v>
      </c>
      <c r="F6866">
        <f>INDEX(RanksTable!T:T,MATCH(B6866,RanksTable!B:B,0))</f>
        <v>7</v>
      </c>
      <c r="H6866" t="str">
        <f t="shared" si="107"/>
        <v>INSERT INTO "TeamRanks" (team_id,team_sport_id,team_rank) VALUES (174,38,7);</v>
      </c>
    </row>
    <row r="6867" spans="2:8" x14ac:dyDescent="0.25">
      <c r="B6867" t="s">
        <v>506</v>
      </c>
      <c r="C6867">
        <f>INDEX(NationalTeams!B:B,MATCH(B6867,NationalTeams!C:C,0))</f>
        <v>175</v>
      </c>
      <c r="D6867" t="s">
        <v>1252</v>
      </c>
      <c r="E6867">
        <f>INDEX(TeamSports!B:B,MATCH(D6867,TeamSports!C:C,0))</f>
        <v>38</v>
      </c>
      <c r="F6867">
        <f>INDEX(RanksTable!T:T,MATCH(B6867,RanksTable!B:B,0))</f>
        <v>7</v>
      </c>
      <c r="H6867" t="str">
        <f t="shared" si="107"/>
        <v>INSERT INTO "TeamRanks" (team_id,team_sport_id,team_rank) VALUES (175,38,7);</v>
      </c>
    </row>
    <row r="6868" spans="2:8" x14ac:dyDescent="0.25">
      <c r="B6868" t="s">
        <v>500</v>
      </c>
      <c r="C6868">
        <f>INDEX(NationalTeams!B:B,MATCH(B6868,NationalTeams!C:C,0))</f>
        <v>176</v>
      </c>
      <c r="D6868" t="s">
        <v>1252</v>
      </c>
      <c r="E6868">
        <f>INDEX(TeamSports!B:B,MATCH(D6868,TeamSports!C:C,0))</f>
        <v>38</v>
      </c>
      <c r="F6868">
        <f>INDEX(RanksTable!T:T,MATCH(B6868,RanksTable!B:B,0))</f>
        <v>4</v>
      </c>
      <c r="H6868" t="str">
        <f t="shared" si="107"/>
        <v>INSERT INTO "TeamRanks" (team_id,team_sport_id,team_rank) VALUES (176,38,4);</v>
      </c>
    </row>
    <row r="6869" spans="2:8" x14ac:dyDescent="0.25">
      <c r="B6869" t="s">
        <v>473</v>
      </c>
      <c r="C6869">
        <f>INDEX(NationalTeams!B:B,MATCH(B6869,NationalTeams!C:C,0))</f>
        <v>177</v>
      </c>
      <c r="D6869" t="s">
        <v>1252</v>
      </c>
      <c r="E6869">
        <f>INDEX(TeamSports!B:B,MATCH(D6869,TeamSports!C:C,0))</f>
        <v>38</v>
      </c>
      <c r="F6869">
        <f>INDEX(RanksTable!T:T,MATCH(B6869,RanksTable!B:B,0))</f>
        <v>7</v>
      </c>
      <c r="H6869" t="str">
        <f t="shared" si="107"/>
        <v>INSERT INTO "TeamRanks" (team_id,team_sport_id,team_rank) VALUES (177,38,7);</v>
      </c>
    </row>
    <row r="6870" spans="2:8" x14ac:dyDescent="0.25">
      <c r="B6870" t="s">
        <v>482</v>
      </c>
      <c r="C6870">
        <f>INDEX(NationalTeams!B:B,MATCH(B6870,NationalTeams!C:C,0))</f>
        <v>178</v>
      </c>
      <c r="D6870" t="s">
        <v>1252</v>
      </c>
      <c r="E6870">
        <f>INDEX(TeamSports!B:B,MATCH(D6870,TeamSports!C:C,0))</f>
        <v>38</v>
      </c>
      <c r="F6870">
        <f>INDEX(RanksTable!T:T,MATCH(B6870,RanksTable!B:B,0))</f>
        <v>7</v>
      </c>
      <c r="H6870" t="str">
        <f t="shared" si="107"/>
        <v>INSERT INTO "TeamRanks" (team_id,team_sport_id,team_rank) VALUES (178,38,7);</v>
      </c>
    </row>
    <row r="6871" spans="2:8" x14ac:dyDescent="0.25">
      <c r="B6871" t="s">
        <v>411</v>
      </c>
      <c r="C6871">
        <f>INDEX(NationalTeams!B:B,MATCH(B6871,NationalTeams!C:C,0))</f>
        <v>179</v>
      </c>
      <c r="D6871" t="s">
        <v>1252</v>
      </c>
      <c r="E6871">
        <f>INDEX(TeamSports!B:B,MATCH(D6871,TeamSports!C:C,0))</f>
        <v>38</v>
      </c>
      <c r="F6871">
        <f>INDEX(RanksTable!T:T,MATCH(B6871,RanksTable!B:B,0))</f>
        <v>7</v>
      </c>
      <c r="H6871" t="str">
        <f t="shared" si="107"/>
        <v>INSERT INTO "TeamRanks" (team_id,team_sport_id,team_rank) VALUES (179,38,7);</v>
      </c>
    </row>
    <row r="6872" spans="2:8" x14ac:dyDescent="0.25">
      <c r="B6872" t="s">
        <v>541</v>
      </c>
      <c r="C6872">
        <f>INDEX(NationalTeams!B:B,MATCH(B6872,NationalTeams!C:C,0))</f>
        <v>180</v>
      </c>
      <c r="D6872" t="s">
        <v>1252</v>
      </c>
      <c r="E6872">
        <f>INDEX(TeamSports!B:B,MATCH(D6872,TeamSports!C:C,0))</f>
        <v>38</v>
      </c>
      <c r="F6872">
        <f>INDEX(RanksTable!T:T,MATCH(B6872,RanksTable!B:B,0))</f>
        <v>7</v>
      </c>
      <c r="H6872" t="str">
        <f t="shared" si="107"/>
        <v>INSERT INTO "TeamRanks" (team_id,team_sport_id,team_rank) VALUES (180,38,7);</v>
      </c>
    </row>
    <row r="6873" spans="2:8" x14ac:dyDescent="0.25">
      <c r="B6873" t="s">
        <v>412</v>
      </c>
      <c r="C6873">
        <f>INDEX(NationalTeams!B:B,MATCH(B6873,NationalTeams!C:C,0))</f>
        <v>181</v>
      </c>
      <c r="D6873" t="s">
        <v>1252</v>
      </c>
      <c r="E6873">
        <f>INDEX(TeamSports!B:B,MATCH(D6873,TeamSports!C:C,0))</f>
        <v>38</v>
      </c>
      <c r="F6873">
        <f>INDEX(RanksTable!T:T,MATCH(B6873,RanksTable!B:B,0))</f>
        <v>7</v>
      </c>
      <c r="H6873" t="str">
        <f t="shared" si="107"/>
        <v>INSERT INTO "TeamRanks" (team_id,team_sport_id,team_rank) VALUES (181,38,7);</v>
      </c>
    </row>
    <row r="6874" spans="2:8" x14ac:dyDescent="0.25">
      <c r="B6874" t="s">
        <v>409</v>
      </c>
      <c r="C6874">
        <f>INDEX(NationalTeams!B:B,MATCH(B6874,NationalTeams!C:C,0))</f>
        <v>182</v>
      </c>
      <c r="D6874" t="s">
        <v>1252</v>
      </c>
      <c r="E6874">
        <f>INDEX(TeamSports!B:B,MATCH(D6874,TeamSports!C:C,0))</f>
        <v>38</v>
      </c>
      <c r="F6874">
        <f>INDEX(RanksTable!T:T,MATCH(B6874,RanksTable!B:B,0))</f>
        <v>7</v>
      </c>
      <c r="H6874" t="str">
        <f t="shared" si="107"/>
        <v>INSERT INTO "TeamRanks" (team_id,team_sport_id,team_rank) VALUES (182,38,7);</v>
      </c>
    </row>
    <row r="6875" spans="2:8" x14ac:dyDescent="0.25">
      <c r="B6875" t="s">
        <v>414</v>
      </c>
      <c r="C6875">
        <f>INDEX(NationalTeams!B:B,MATCH(B6875,NationalTeams!C:C,0))</f>
        <v>183</v>
      </c>
      <c r="D6875" t="s">
        <v>1252</v>
      </c>
      <c r="E6875">
        <f>INDEX(TeamSports!B:B,MATCH(D6875,TeamSports!C:C,0))</f>
        <v>38</v>
      </c>
      <c r="F6875">
        <f>INDEX(RanksTable!T:T,MATCH(B6875,RanksTable!B:B,0))</f>
        <v>7</v>
      </c>
      <c r="H6875" t="str">
        <f t="shared" si="107"/>
        <v>INSERT INTO "TeamRanks" (team_id,team_sport_id,team_rank) VALUES (183,38,7);</v>
      </c>
    </row>
    <row r="6876" spans="2:8" x14ac:dyDescent="0.25">
      <c r="B6876" t="s">
        <v>362</v>
      </c>
      <c r="C6876">
        <f>INDEX(NationalTeams!B:B,MATCH(B6876,NationalTeams!C:C,0))</f>
        <v>184</v>
      </c>
      <c r="D6876" t="s">
        <v>1252</v>
      </c>
      <c r="E6876">
        <f>INDEX(TeamSports!B:B,MATCH(D6876,TeamSports!C:C,0))</f>
        <v>38</v>
      </c>
      <c r="F6876">
        <f>INDEX(RanksTable!T:T,MATCH(B6876,RanksTable!B:B,0))</f>
        <v>7</v>
      </c>
      <c r="H6876" t="str">
        <f t="shared" si="107"/>
        <v>INSERT INTO "TeamRanks" (team_id,team_sport_id,team_rank) VALUES (184,38,7);</v>
      </c>
    </row>
    <row r="6877" spans="2:8" x14ac:dyDescent="0.25">
      <c r="B6877" t="s">
        <v>499</v>
      </c>
      <c r="C6877">
        <f>INDEX(NationalTeams!B:B,MATCH(B6877,NationalTeams!C:C,0))</f>
        <v>185</v>
      </c>
      <c r="D6877" t="s">
        <v>1252</v>
      </c>
      <c r="E6877">
        <f>INDEX(TeamSports!B:B,MATCH(D6877,TeamSports!C:C,0))</f>
        <v>38</v>
      </c>
      <c r="F6877">
        <f>INDEX(RanksTable!T:T,MATCH(B6877,RanksTable!B:B,0))</f>
        <v>7</v>
      </c>
      <c r="H6877" t="str">
        <f t="shared" si="107"/>
        <v>INSERT INTO "TeamRanks" (team_id,team_sport_id,team_rank) VALUES (185,38,7);</v>
      </c>
    </row>
    <row r="6878" spans="2:8" x14ac:dyDescent="0.25">
      <c r="B6878" t="s">
        <v>374</v>
      </c>
      <c r="C6878">
        <f>INDEX(NationalTeams!B:B,MATCH(B6878,NationalTeams!C:C,0))</f>
        <v>186</v>
      </c>
      <c r="D6878" t="s">
        <v>1252</v>
      </c>
      <c r="E6878">
        <f>INDEX(TeamSports!B:B,MATCH(D6878,TeamSports!C:C,0))</f>
        <v>38</v>
      </c>
      <c r="F6878">
        <f>INDEX(RanksTable!T:T,MATCH(B6878,RanksTable!B:B,0))</f>
        <v>7</v>
      </c>
      <c r="H6878" t="str">
        <f t="shared" si="107"/>
        <v>INSERT INTO "TeamRanks" (team_id,team_sport_id,team_rank) VALUES (186,38,7);</v>
      </c>
    </row>
    <row r="6879" spans="2:8" x14ac:dyDescent="0.25">
      <c r="B6879" t="s">
        <v>385</v>
      </c>
      <c r="C6879">
        <f>INDEX(NationalTeams!B:B,MATCH(B6879,NationalTeams!C:C,0))</f>
        <v>187</v>
      </c>
      <c r="D6879" t="s">
        <v>1252</v>
      </c>
      <c r="E6879">
        <f>INDEX(TeamSports!B:B,MATCH(D6879,TeamSports!C:C,0))</f>
        <v>38</v>
      </c>
      <c r="F6879">
        <f>INDEX(RanksTable!T:T,MATCH(B6879,RanksTable!B:B,0))</f>
        <v>7</v>
      </c>
      <c r="H6879" t="str">
        <f t="shared" si="107"/>
        <v>INSERT INTO "TeamRanks" (team_id,team_sport_id,team_rank) VALUES (187,38,7);</v>
      </c>
    </row>
    <row r="6880" spans="2:8" x14ac:dyDescent="0.25">
      <c r="B6880" t="s">
        <v>450</v>
      </c>
      <c r="C6880">
        <f>INDEX(NationalTeams!B:B,MATCH(B6880,NationalTeams!C:C,0))</f>
        <v>188</v>
      </c>
      <c r="D6880" t="s">
        <v>1252</v>
      </c>
      <c r="E6880">
        <f>INDEX(TeamSports!B:B,MATCH(D6880,TeamSports!C:C,0))</f>
        <v>38</v>
      </c>
      <c r="F6880">
        <f>INDEX(RanksTable!T:T,MATCH(B6880,RanksTable!B:B,0))</f>
        <v>4</v>
      </c>
      <c r="H6880" t="str">
        <f t="shared" si="107"/>
        <v>INSERT INTO "TeamRanks" (team_id,team_sport_id,team_rank) VALUES (188,38,4);</v>
      </c>
    </row>
    <row r="6881" spans="2:8" x14ac:dyDescent="0.25">
      <c r="B6881" t="s">
        <v>448</v>
      </c>
      <c r="C6881">
        <f>INDEX(NationalTeams!B:B,MATCH(B6881,NationalTeams!C:C,0))</f>
        <v>189</v>
      </c>
      <c r="D6881" t="s">
        <v>1252</v>
      </c>
      <c r="E6881">
        <f>INDEX(TeamSports!B:B,MATCH(D6881,TeamSports!C:C,0))</f>
        <v>38</v>
      </c>
      <c r="F6881">
        <f>INDEX(RanksTable!T:T,MATCH(B6881,RanksTable!B:B,0))</f>
        <v>7</v>
      </c>
      <c r="H6881" t="str">
        <f t="shared" si="107"/>
        <v>INSERT INTO "TeamRanks" (team_id,team_sport_id,team_rank) VALUES (189,38,7);</v>
      </c>
    </row>
    <row r="6882" spans="2:8" x14ac:dyDescent="0.25">
      <c r="B6882" t="s">
        <v>375</v>
      </c>
      <c r="C6882">
        <f>INDEX(NationalTeams!B:B,MATCH(B6882,NationalTeams!C:C,0))</f>
        <v>190</v>
      </c>
      <c r="D6882" t="s">
        <v>1252</v>
      </c>
      <c r="E6882">
        <f>INDEX(TeamSports!B:B,MATCH(D6882,TeamSports!C:C,0))</f>
        <v>38</v>
      </c>
      <c r="F6882">
        <f>INDEX(RanksTable!T:T,MATCH(B6882,RanksTable!B:B,0))</f>
        <v>7</v>
      </c>
      <c r="H6882" t="str">
        <f t="shared" si="107"/>
        <v>INSERT INTO "TeamRanks" (team_id,team_sport_id,team_rank) VALUES (190,38,7);</v>
      </c>
    </row>
    <row r="6883" spans="2:8" x14ac:dyDescent="0.25">
      <c r="B6883" t="s">
        <v>483</v>
      </c>
      <c r="C6883">
        <f>INDEX(NationalTeams!B:B,MATCH(B6883,NationalTeams!C:C,0))</f>
        <v>191</v>
      </c>
      <c r="D6883" t="s">
        <v>1252</v>
      </c>
      <c r="E6883">
        <f>INDEX(TeamSports!B:B,MATCH(D6883,TeamSports!C:C,0))</f>
        <v>38</v>
      </c>
      <c r="F6883">
        <f>INDEX(RanksTable!T:T,MATCH(B6883,RanksTable!B:B,0))</f>
        <v>7</v>
      </c>
      <c r="H6883" t="str">
        <f t="shared" si="107"/>
        <v>INSERT INTO "TeamRanks" (team_id,team_sport_id,team_rank) VALUES (191,38,7);</v>
      </c>
    </row>
    <row r="6884" spans="2:8" x14ac:dyDescent="0.25">
      <c r="B6884" t="s">
        <v>395</v>
      </c>
      <c r="C6884">
        <f>INDEX(NationalTeams!B:B,MATCH(B6884,NationalTeams!C:C,0))</f>
        <v>192</v>
      </c>
      <c r="D6884" t="s">
        <v>1252</v>
      </c>
      <c r="E6884">
        <f>INDEX(TeamSports!B:B,MATCH(D6884,TeamSports!C:C,0))</f>
        <v>38</v>
      </c>
      <c r="F6884">
        <f>INDEX(RanksTable!T:T,MATCH(B6884,RanksTable!B:B,0))</f>
        <v>7</v>
      </c>
      <c r="H6884" t="str">
        <f t="shared" si="107"/>
        <v>INSERT INTO "TeamRanks" (team_id,team_sport_id,team_rank) VALUES (192,38,7);</v>
      </c>
    </row>
    <row r="6885" spans="2:8" x14ac:dyDescent="0.25">
      <c r="B6885" t="s">
        <v>363</v>
      </c>
      <c r="C6885">
        <f>INDEX(NationalTeams!B:B,MATCH(B6885,NationalTeams!C:C,0))</f>
        <v>193</v>
      </c>
      <c r="D6885" t="s">
        <v>1252</v>
      </c>
      <c r="E6885">
        <f>INDEX(TeamSports!B:B,MATCH(D6885,TeamSports!C:C,0))</f>
        <v>38</v>
      </c>
      <c r="F6885">
        <f>INDEX(RanksTable!T:T,MATCH(B6885,RanksTable!B:B,0))</f>
        <v>3</v>
      </c>
      <c r="H6885" t="str">
        <f t="shared" si="107"/>
        <v>INSERT INTO "TeamRanks" (team_id,team_sport_id,team_rank) VALUES (193,38,3);</v>
      </c>
    </row>
    <row r="6886" spans="2:8" x14ac:dyDescent="0.25">
      <c r="B6886" t="s">
        <v>394</v>
      </c>
      <c r="C6886">
        <f>INDEX(NationalTeams!B:B,MATCH(B6886,NationalTeams!C:C,0))</f>
        <v>194</v>
      </c>
      <c r="D6886" t="s">
        <v>1252</v>
      </c>
      <c r="E6886">
        <f>INDEX(TeamSports!B:B,MATCH(D6886,TeamSports!C:C,0))</f>
        <v>38</v>
      </c>
      <c r="F6886">
        <f>INDEX(RanksTable!T:T,MATCH(B6886,RanksTable!B:B,0))</f>
        <v>7</v>
      </c>
      <c r="H6886" t="str">
        <f t="shared" si="107"/>
        <v>INSERT INTO "TeamRanks" (team_id,team_sport_id,team_rank) VALUES (194,38,7);</v>
      </c>
    </row>
    <row r="6887" spans="2:8" x14ac:dyDescent="0.25">
      <c r="B6887" t="s">
        <v>389</v>
      </c>
      <c r="C6887">
        <f>INDEX(NationalTeams!B:B,MATCH(B6887,NationalTeams!C:C,0))</f>
        <v>195</v>
      </c>
      <c r="D6887" t="s">
        <v>1252</v>
      </c>
      <c r="E6887">
        <f>INDEX(TeamSports!B:B,MATCH(D6887,TeamSports!C:C,0))</f>
        <v>38</v>
      </c>
      <c r="F6887">
        <f>INDEX(RanksTable!T:T,MATCH(B6887,RanksTable!B:B,0))</f>
        <v>7</v>
      </c>
      <c r="H6887" t="str">
        <f t="shared" si="107"/>
        <v>INSERT INTO "TeamRanks" (team_id,team_sport_id,team_rank) VALUES (195,38,7);</v>
      </c>
    </row>
    <row r="6888" spans="2:8" x14ac:dyDescent="0.25">
      <c r="B6888" t="s">
        <v>496</v>
      </c>
      <c r="C6888">
        <f>INDEX(NationalTeams!B:B,MATCH(B6888,NationalTeams!C:C,0))</f>
        <v>196</v>
      </c>
      <c r="D6888" t="s">
        <v>1252</v>
      </c>
      <c r="E6888">
        <f>INDEX(TeamSports!B:B,MATCH(D6888,TeamSports!C:C,0))</f>
        <v>38</v>
      </c>
      <c r="F6888">
        <f>INDEX(RanksTable!T:T,MATCH(B6888,RanksTable!B:B,0))</f>
        <v>3</v>
      </c>
      <c r="H6888" t="str">
        <f t="shared" si="107"/>
        <v>INSERT INTO "TeamRanks" (team_id,team_sport_id,team_rank) VALUES (196,38,3);</v>
      </c>
    </row>
    <row r="6889" spans="2:8" x14ac:dyDescent="0.25">
      <c r="B6889" t="s">
        <v>507</v>
      </c>
      <c r="C6889">
        <f>INDEX(NationalTeams!B:B,MATCH(B6889,NationalTeams!C:C,0))</f>
        <v>197</v>
      </c>
      <c r="D6889" t="s">
        <v>1252</v>
      </c>
      <c r="E6889">
        <f>INDEX(TeamSports!B:B,MATCH(D6889,TeamSports!C:C,0))</f>
        <v>38</v>
      </c>
      <c r="F6889">
        <f>INDEX(RanksTable!T:T,MATCH(B6889,RanksTable!B:B,0))</f>
        <v>1</v>
      </c>
      <c r="H6889" t="str">
        <f t="shared" si="107"/>
        <v>INSERT INTO "TeamRanks" (team_id,team_sport_id,team_rank) VALUES (197,38,1);</v>
      </c>
    </row>
    <row r="6890" spans="2:8" x14ac:dyDescent="0.25">
      <c r="B6890" t="s">
        <v>399</v>
      </c>
      <c r="C6890">
        <f>INDEX(NationalTeams!B:B,MATCH(B6890,NationalTeams!C:C,0))</f>
        <v>198</v>
      </c>
      <c r="D6890" t="s">
        <v>1252</v>
      </c>
      <c r="E6890">
        <f>INDEX(TeamSports!B:B,MATCH(D6890,TeamSports!C:C,0))</f>
        <v>38</v>
      </c>
      <c r="F6890">
        <f>INDEX(RanksTable!T:T,MATCH(B6890,RanksTable!B:B,0))</f>
        <v>7</v>
      </c>
      <c r="H6890" t="str">
        <f t="shared" si="107"/>
        <v>INSERT INTO "TeamRanks" (team_id,team_sport_id,team_rank) VALUES (198,38,7);</v>
      </c>
    </row>
    <row r="6891" spans="2:8" x14ac:dyDescent="0.25">
      <c r="B6891" t="s">
        <v>467</v>
      </c>
      <c r="C6891">
        <f>INDEX(NationalTeams!B:B,MATCH(B6891,NationalTeams!C:C,0))</f>
        <v>199</v>
      </c>
      <c r="D6891" t="s">
        <v>1252</v>
      </c>
      <c r="E6891">
        <f>INDEX(TeamSports!B:B,MATCH(D6891,TeamSports!C:C,0))</f>
        <v>38</v>
      </c>
      <c r="F6891">
        <f>INDEX(RanksTable!T:T,MATCH(B6891,RanksTable!B:B,0))</f>
        <v>7</v>
      </c>
      <c r="H6891" t="str">
        <f t="shared" si="107"/>
        <v>INSERT INTO "TeamRanks" (team_id,team_sport_id,team_rank) VALUES (199,38,7);</v>
      </c>
    </row>
    <row r="6892" spans="2:8" x14ac:dyDescent="0.25">
      <c r="B6892" t="s">
        <v>437</v>
      </c>
      <c r="C6892">
        <f>INDEX(NationalTeams!B:B,MATCH(B6892,NationalTeams!C:C,0))</f>
        <v>200</v>
      </c>
      <c r="D6892" t="s">
        <v>1252</v>
      </c>
      <c r="E6892">
        <f>INDEX(TeamSports!B:B,MATCH(D6892,TeamSports!C:C,0))</f>
        <v>38</v>
      </c>
      <c r="F6892">
        <f>INDEX(RanksTable!T:T,MATCH(B6892,RanksTable!B:B,0))</f>
        <v>5</v>
      </c>
      <c r="H6892" t="str">
        <f t="shared" si="107"/>
        <v>INSERT INTO "TeamRanks" (team_id,team_sport_id,team_rank) VALUES (200,38,5);</v>
      </c>
    </row>
    <row r="6893" spans="2:8" x14ac:dyDescent="0.25">
      <c r="B6893" t="s">
        <v>452</v>
      </c>
      <c r="C6893">
        <f>INDEX(NationalTeams!B:B,MATCH(B6893,NationalTeams!C:C,0))</f>
        <v>201</v>
      </c>
      <c r="D6893" t="s">
        <v>1252</v>
      </c>
      <c r="E6893">
        <f>INDEX(TeamSports!B:B,MATCH(D6893,TeamSports!C:C,0))</f>
        <v>38</v>
      </c>
      <c r="F6893">
        <f>INDEX(RanksTable!T:T,MATCH(B6893,RanksTable!B:B,0))</f>
        <v>3</v>
      </c>
      <c r="H6893" t="str">
        <f t="shared" si="107"/>
        <v>INSERT INTO "TeamRanks" (team_id,team_sport_id,team_rank) VALUES (201,38,3);</v>
      </c>
    </row>
    <row r="6894" spans="2:8" x14ac:dyDescent="0.25">
      <c r="B6894" t="s">
        <v>384</v>
      </c>
      <c r="C6894">
        <f>INDEX(NationalTeams!B:B,MATCH(B6894,NationalTeams!C:C,0))</f>
        <v>202</v>
      </c>
      <c r="D6894" t="s">
        <v>1252</v>
      </c>
      <c r="E6894">
        <f>INDEX(TeamSports!B:B,MATCH(D6894,TeamSports!C:C,0))</f>
        <v>38</v>
      </c>
      <c r="F6894">
        <f>INDEX(RanksTable!T:T,MATCH(B6894,RanksTable!B:B,0))</f>
        <v>7</v>
      </c>
      <c r="H6894" t="str">
        <f t="shared" si="107"/>
        <v>INSERT INTO "TeamRanks" (team_id,team_sport_id,team_rank) VALUES (202,38,7);</v>
      </c>
    </row>
    <row r="6895" spans="2:8" x14ac:dyDescent="0.25">
      <c r="B6895" t="s">
        <v>442</v>
      </c>
      <c r="C6895">
        <f>INDEX(NationalTeams!B:B,MATCH(B6895,NationalTeams!C:C,0))</f>
        <v>203</v>
      </c>
      <c r="D6895" t="s">
        <v>1252</v>
      </c>
      <c r="E6895">
        <f>INDEX(TeamSports!B:B,MATCH(D6895,TeamSports!C:C,0))</f>
        <v>38</v>
      </c>
      <c r="F6895">
        <f>INDEX(RanksTable!T:T,MATCH(B6895,RanksTable!B:B,0))</f>
        <v>7</v>
      </c>
      <c r="H6895" t="str">
        <f t="shared" si="107"/>
        <v>INSERT INTO "TeamRanks" (team_id,team_sport_id,team_rank) VALUES (203,38,7);</v>
      </c>
    </row>
    <row r="6896" spans="2:8" x14ac:dyDescent="0.25">
      <c r="B6896" t="s">
        <v>472</v>
      </c>
      <c r="C6896">
        <f>INDEX(NationalTeams!B:B,MATCH(B6896,NationalTeams!C:C,0))</f>
        <v>204</v>
      </c>
      <c r="D6896" t="s">
        <v>1252</v>
      </c>
      <c r="E6896">
        <f>INDEX(TeamSports!B:B,MATCH(D6896,TeamSports!C:C,0))</f>
        <v>38</v>
      </c>
      <c r="F6896">
        <f>INDEX(RanksTable!T:T,MATCH(B6896,RanksTable!B:B,0))</f>
        <v>7</v>
      </c>
      <c r="H6896" t="str">
        <f t="shared" si="107"/>
        <v>INSERT INTO "TeamRanks" (team_id,team_sport_id,team_rank) VALUES (204,38,7);</v>
      </c>
    </row>
    <row r="6897" spans="2:8" x14ac:dyDescent="0.25">
      <c r="B6897" t="s">
        <v>388</v>
      </c>
      <c r="C6897">
        <f>INDEX(NationalTeams!B:B,MATCH(B6897,NationalTeams!C:C,0))</f>
        <v>205</v>
      </c>
      <c r="D6897" t="s">
        <v>1252</v>
      </c>
      <c r="E6897">
        <f>INDEX(TeamSports!B:B,MATCH(D6897,TeamSports!C:C,0))</f>
        <v>38</v>
      </c>
      <c r="F6897">
        <f>INDEX(RanksTable!T:T,MATCH(B6897,RanksTable!B:B,0))</f>
        <v>7</v>
      </c>
      <c r="H6897" t="str">
        <f t="shared" si="107"/>
        <v>INSERT INTO "TeamRanks" (team_id,team_sport_id,team_rank) VALUES (205,38,7);</v>
      </c>
    </row>
    <row r="6898" spans="2:8" x14ac:dyDescent="0.25">
      <c r="B6898" t="s">
        <v>476</v>
      </c>
      <c r="C6898">
        <f>INDEX(NationalTeams!B:B,MATCH(B6898,NationalTeams!C:C,0))</f>
        <v>206</v>
      </c>
      <c r="D6898" t="s">
        <v>1252</v>
      </c>
      <c r="E6898">
        <f>INDEX(TeamSports!B:B,MATCH(D6898,TeamSports!C:C,0))</f>
        <v>38</v>
      </c>
      <c r="F6898">
        <f>INDEX(RanksTable!T:T,MATCH(B6898,RanksTable!B:B,0))</f>
        <v>7</v>
      </c>
      <c r="H6898" t="str">
        <f t="shared" si="107"/>
        <v>INSERT INTO "TeamRanks" (team_id,team_sport_id,team_rank) VALUES (206,38,7);</v>
      </c>
    </row>
    <row r="6899" spans="2:8" x14ac:dyDescent="0.25">
      <c r="B6899" t="s">
        <v>407</v>
      </c>
      <c r="C6899">
        <f>INDEX(NationalTeams!B:B,MATCH(B6899,NationalTeams!C:C,0))</f>
        <v>207</v>
      </c>
      <c r="D6899" t="s">
        <v>1252</v>
      </c>
      <c r="E6899">
        <f>INDEX(TeamSports!B:B,MATCH(D6899,TeamSports!C:C,0))</f>
        <v>38</v>
      </c>
      <c r="F6899">
        <f>INDEX(RanksTable!T:T,MATCH(B6899,RanksTable!B:B,0))</f>
        <v>7</v>
      </c>
      <c r="H6899" t="str">
        <f t="shared" si="107"/>
        <v>INSERT INTO "TeamRanks" (team_id,team_sport_id,team_rank) VALUES (207,38,7);</v>
      </c>
    </row>
    <row r="6900" spans="2:8" x14ac:dyDescent="0.25">
      <c r="B6900" t="s">
        <v>364</v>
      </c>
      <c r="C6900">
        <f>INDEX(NationalTeams!B:B,MATCH(B6900,NationalTeams!C:C,0))</f>
        <v>208</v>
      </c>
      <c r="D6900" t="s">
        <v>1252</v>
      </c>
      <c r="E6900">
        <f>INDEX(TeamSports!B:B,MATCH(D6900,TeamSports!C:C,0))</f>
        <v>38</v>
      </c>
      <c r="F6900">
        <f>INDEX(RanksTable!T:T,MATCH(B6900,RanksTable!B:B,0))</f>
        <v>7</v>
      </c>
      <c r="H6900" t="str">
        <f t="shared" si="107"/>
        <v>INSERT INTO "TeamRanks" (team_id,team_sport_id,team_rank) VALUES (208,38,7);</v>
      </c>
    </row>
    <row r="6901" spans="2:8" x14ac:dyDescent="0.25">
      <c r="B6901" t="s">
        <v>439</v>
      </c>
      <c r="C6901">
        <f>INDEX(NationalTeams!B:B,MATCH(B6901,NationalTeams!C:C,0))</f>
        <v>209</v>
      </c>
      <c r="D6901" t="s">
        <v>1252</v>
      </c>
      <c r="E6901">
        <f>INDEX(TeamSports!B:B,MATCH(D6901,TeamSports!C:C,0))</f>
        <v>38</v>
      </c>
      <c r="F6901">
        <f>INDEX(RanksTable!T:T,MATCH(B6901,RanksTable!B:B,0))</f>
        <v>5</v>
      </c>
      <c r="H6901" t="str">
        <f t="shared" si="107"/>
        <v>INSERT INTO "TeamRanks" (team_id,team_sport_id,team_rank) VALUES (209,38,5);</v>
      </c>
    </row>
    <row r="6902" spans="2:8" x14ac:dyDescent="0.25">
      <c r="B6902" t="s">
        <v>501</v>
      </c>
      <c r="C6902">
        <f>INDEX(NationalTeams!B:B,MATCH(B6902,NationalTeams!C:C,0))</f>
        <v>210</v>
      </c>
      <c r="D6902" t="s">
        <v>1252</v>
      </c>
      <c r="E6902">
        <f>INDEX(TeamSports!B:B,MATCH(D6902,TeamSports!C:C,0))</f>
        <v>38</v>
      </c>
      <c r="F6902">
        <f>INDEX(RanksTable!T:T,MATCH(B6902,RanksTable!B:B,0))</f>
        <v>7</v>
      </c>
      <c r="H6902" t="str">
        <f t="shared" si="107"/>
        <v>INSERT INTO "TeamRanks" (team_id,team_sport_id,team_rank) VALUES (210,38,7);</v>
      </c>
    </row>
    <row r="6903" spans="2:8" x14ac:dyDescent="0.25">
      <c r="B6903" t="s">
        <v>466</v>
      </c>
      <c r="C6903">
        <f>INDEX(NationalTeams!B:B,MATCH(B6903,NationalTeams!C:C,0))</f>
        <v>211</v>
      </c>
      <c r="D6903" t="s">
        <v>1252</v>
      </c>
      <c r="E6903">
        <f>INDEX(TeamSports!B:B,MATCH(D6903,TeamSports!C:C,0))</f>
        <v>38</v>
      </c>
      <c r="F6903">
        <f>INDEX(RanksTable!T:T,MATCH(B6903,RanksTable!B:B,0))</f>
        <v>7</v>
      </c>
      <c r="H6903" t="str">
        <f t="shared" si="107"/>
        <v>INSERT INTO "TeamRanks" (team_id,team_sport_id,team_rank) VALUES (211,38,7);</v>
      </c>
    </row>
    <row r="6904" spans="2:8" x14ac:dyDescent="0.25">
      <c r="B6904" t="s">
        <v>502</v>
      </c>
      <c r="C6904">
        <f>INDEX(NationalTeams!B:B,MATCH(B6904,NationalTeams!C:C,0))</f>
        <v>212</v>
      </c>
      <c r="D6904" t="s">
        <v>1252</v>
      </c>
      <c r="E6904">
        <f>INDEX(TeamSports!B:B,MATCH(D6904,TeamSports!C:C,0))</f>
        <v>38</v>
      </c>
      <c r="F6904">
        <f>INDEX(RanksTable!T:T,MATCH(B6904,RanksTable!B:B,0))</f>
        <v>2</v>
      </c>
      <c r="H6904" t="str">
        <f t="shared" si="107"/>
        <v>INSERT INTO "TeamRanks" (team_id,team_sport_id,team_rank) VALUES (212,38,2);</v>
      </c>
    </row>
    <row r="6905" spans="2:8" x14ac:dyDescent="0.25">
      <c r="B6905" t="s">
        <v>359</v>
      </c>
      <c r="C6905">
        <f>INDEX(NationalTeams!B:B,MATCH(B6905,NationalTeams!C:C,0))</f>
        <v>213</v>
      </c>
      <c r="D6905" t="s">
        <v>1252</v>
      </c>
      <c r="E6905">
        <f>INDEX(TeamSports!B:B,MATCH(D6905,TeamSports!C:C,0))</f>
        <v>38</v>
      </c>
      <c r="F6905">
        <f>INDEX(RanksTable!T:T,MATCH(B6905,RanksTable!B:B,0))</f>
        <v>7</v>
      </c>
      <c r="H6905" t="str">
        <f t="shared" si="107"/>
        <v>INSERT INTO "TeamRanks" (team_id,team_sport_id,team_rank) VALUES (213,38,7);</v>
      </c>
    </row>
    <row r="6906" spans="2:8" x14ac:dyDescent="0.25">
      <c r="B6906" t="s">
        <v>377</v>
      </c>
      <c r="C6906">
        <f>INDEX(NationalTeams!B:B,MATCH(B6906,NationalTeams!C:C,0))</f>
        <v>214</v>
      </c>
      <c r="D6906" t="s">
        <v>1252</v>
      </c>
      <c r="E6906">
        <f>INDEX(TeamSports!B:B,MATCH(D6906,TeamSports!C:C,0))</f>
        <v>38</v>
      </c>
      <c r="F6906">
        <f>INDEX(RanksTable!T:T,MATCH(B6906,RanksTable!B:B,0))</f>
        <v>7</v>
      </c>
      <c r="H6906" t="str">
        <f t="shared" si="107"/>
        <v>INSERT INTO "TeamRanks" (team_id,team_sport_id,team_rank) VALUES (214,38,7);</v>
      </c>
    </row>
    <row r="6907" spans="2:8" x14ac:dyDescent="0.25">
      <c r="B6907" t="s">
        <v>443</v>
      </c>
      <c r="C6907">
        <f>INDEX(NationalTeams!B:B,MATCH(B6907,NationalTeams!C:C,0))</f>
        <v>215</v>
      </c>
      <c r="D6907" t="s">
        <v>1252</v>
      </c>
      <c r="E6907">
        <f>INDEX(TeamSports!B:B,MATCH(D6907,TeamSports!C:C,0))</f>
        <v>38</v>
      </c>
      <c r="F6907">
        <f>INDEX(RanksTable!T:T,MATCH(B6907,RanksTable!B:B,0))</f>
        <v>3</v>
      </c>
      <c r="H6907" t="str">
        <f t="shared" si="107"/>
        <v>INSERT INTO "TeamRanks" (team_id,team_sport_id,team_rank) VALUES (215,38,3);</v>
      </c>
    </row>
    <row r="6908" spans="2:8" x14ac:dyDescent="0.25">
      <c r="B6908" t="s">
        <v>481</v>
      </c>
      <c r="C6908">
        <f>INDEX(NationalTeams!B:B,MATCH(B6908,NationalTeams!C:C,0))</f>
        <v>216</v>
      </c>
      <c r="D6908" t="s">
        <v>1252</v>
      </c>
      <c r="E6908">
        <f>INDEX(TeamSports!B:B,MATCH(D6908,TeamSports!C:C,0))</f>
        <v>38</v>
      </c>
      <c r="F6908">
        <f>INDEX(RanksTable!T:T,MATCH(B6908,RanksTable!B:B,0))</f>
        <v>7</v>
      </c>
      <c r="H6908" t="str">
        <f t="shared" si="107"/>
        <v>INSERT INTO "TeamRanks" (team_id,team_sport_id,team_rank) VALUES (216,38,7);</v>
      </c>
    </row>
    <row r="6909" spans="2:8" x14ac:dyDescent="0.25">
      <c r="B6909" t="s">
        <v>351</v>
      </c>
      <c r="C6909">
        <f>INDEX(NationalTeams!B:B,MATCH(B6909,NationalTeams!C:C,0))</f>
        <v>217</v>
      </c>
      <c r="D6909" t="s">
        <v>1252</v>
      </c>
      <c r="E6909">
        <f>INDEX(TeamSports!B:B,MATCH(D6909,TeamSports!C:C,0))</f>
        <v>38</v>
      </c>
      <c r="F6909">
        <f>INDEX(RanksTable!T:T,MATCH(B6909,RanksTable!B:B,0))</f>
        <v>2</v>
      </c>
      <c r="H6909" t="str">
        <f t="shared" si="107"/>
        <v>INSERT INTO "TeamRanks" (team_id,team_sport_id,team_rank) VALUES (217,38,2);</v>
      </c>
    </row>
    <row r="6910" spans="2:8" x14ac:dyDescent="0.25">
      <c r="B6910" t="s">
        <v>438</v>
      </c>
      <c r="C6910">
        <f>INDEX(NationalTeams!B:B,MATCH(B6910,NationalTeams!C:C,0))</f>
        <v>218</v>
      </c>
      <c r="D6910" t="s">
        <v>1252</v>
      </c>
      <c r="E6910">
        <f>INDEX(TeamSports!B:B,MATCH(D6910,TeamSports!C:C,0))</f>
        <v>38</v>
      </c>
      <c r="F6910">
        <f>INDEX(RanksTable!T:T,MATCH(B6910,RanksTable!B:B,0))</f>
        <v>5</v>
      </c>
      <c r="H6910" t="str">
        <f t="shared" si="107"/>
        <v>INSERT INTO "TeamRanks" (team_id,team_sport_id,team_rank) VALUES (218,38,5);</v>
      </c>
    </row>
    <row r="6911" spans="2:8" x14ac:dyDescent="0.25">
      <c r="B6911" t="s">
        <v>319</v>
      </c>
      <c r="C6911">
        <f>INDEX(NationalTeams!B:B,MATCH(B6911,NationalTeams!C:C,0))</f>
        <v>219</v>
      </c>
      <c r="D6911" t="s">
        <v>1252</v>
      </c>
      <c r="E6911">
        <f>INDEX(TeamSports!B:B,MATCH(D6911,TeamSports!C:C,0))</f>
        <v>38</v>
      </c>
      <c r="F6911">
        <f>INDEX(RanksTable!T:T,MATCH(B6911,RanksTable!B:B,0))</f>
        <v>7</v>
      </c>
      <c r="H6911" t="str">
        <f t="shared" si="107"/>
        <v>INSERT INTO "TeamRanks" (team_id,team_sport_id,team_rank) VALUES (219,38,7);</v>
      </c>
    </row>
    <row r="6912" spans="2:8" x14ac:dyDescent="0.25">
      <c r="B6912" t="s">
        <v>471</v>
      </c>
      <c r="C6912">
        <f>INDEX(NationalTeams!B:B,MATCH(B6912,NationalTeams!C:C,0))</f>
        <v>220</v>
      </c>
      <c r="D6912" t="s">
        <v>1252</v>
      </c>
      <c r="E6912">
        <f>INDEX(TeamSports!B:B,MATCH(D6912,TeamSports!C:C,0))</f>
        <v>38</v>
      </c>
      <c r="F6912">
        <f>INDEX(RanksTable!T:T,MATCH(B6912,RanksTable!B:B,0))</f>
        <v>7</v>
      </c>
      <c r="H6912" t="str">
        <f t="shared" si="107"/>
        <v>INSERT INTO "TeamRanks" (team_id,team_sport_id,team_rank) VALUES (220,38,7);</v>
      </c>
    </row>
    <row r="6913" spans="2:8" x14ac:dyDescent="0.25">
      <c r="B6913" t="s">
        <v>373</v>
      </c>
      <c r="C6913">
        <f>INDEX(NationalTeams!B:B,MATCH(B6913,NationalTeams!C:C,0))</f>
        <v>221</v>
      </c>
      <c r="D6913" t="s">
        <v>1252</v>
      </c>
      <c r="E6913">
        <f>INDEX(TeamSports!B:B,MATCH(D6913,TeamSports!C:C,0))</f>
        <v>38</v>
      </c>
      <c r="F6913">
        <f>INDEX(RanksTable!T:T,MATCH(B6913,RanksTable!B:B,0))</f>
        <v>7</v>
      </c>
      <c r="H6913" t="str">
        <f t="shared" si="107"/>
        <v>INSERT INTO "TeamRanks" (team_id,team_sport_id,team_rank) VALUES (221,38,7);</v>
      </c>
    </row>
    <row r="6914" spans="2:8" x14ac:dyDescent="0.25">
      <c r="B6914" t="s">
        <v>367</v>
      </c>
      <c r="C6914">
        <f>INDEX(NationalTeams!B:B,MATCH(B6914,NationalTeams!C:C,0))</f>
        <v>222</v>
      </c>
      <c r="D6914" t="s">
        <v>1252</v>
      </c>
      <c r="E6914">
        <f>INDEX(TeamSports!B:B,MATCH(D6914,TeamSports!C:C,0))</f>
        <v>38</v>
      </c>
      <c r="F6914">
        <f>INDEX(RanksTable!T:T,MATCH(B6914,RanksTable!B:B,0))</f>
        <v>7</v>
      </c>
      <c r="H6914" t="str">
        <f t="shared" si="107"/>
        <v>INSERT INTO "TeamRanks" (team_id,team_sport_id,team_rank) VALUES (222,38,7);</v>
      </c>
    </row>
    <row r="6915" spans="2:8" x14ac:dyDescent="0.25">
      <c r="B6915" t="s">
        <v>358</v>
      </c>
      <c r="C6915">
        <f>INDEX(NationalTeams!B:B,MATCH(B6915,NationalTeams!C:C,0))</f>
        <v>223</v>
      </c>
      <c r="D6915" t="s">
        <v>1252</v>
      </c>
      <c r="E6915">
        <f>INDEX(TeamSports!B:B,MATCH(D6915,TeamSports!C:C,0))</f>
        <v>38</v>
      </c>
      <c r="F6915">
        <f>INDEX(RanksTable!T:T,MATCH(B6915,RanksTable!B:B,0))</f>
        <v>7</v>
      </c>
      <c r="H6915" t="str">
        <f t="shared" si="107"/>
        <v>INSERT INTO "TeamRanks" (team_id,team_sport_id,team_rank) VALUES (223,38,7);</v>
      </c>
    </row>
    <row r="6916" spans="2:8" x14ac:dyDescent="0.25">
      <c r="B6916" t="s">
        <v>993</v>
      </c>
      <c r="C6916">
        <f>INDEX(NationalTeams!B:B,MATCH(B6916,NationalTeams!C:C,0))</f>
        <v>224</v>
      </c>
      <c r="D6916" t="s">
        <v>1236</v>
      </c>
      <c r="E6916">
        <f>INDEX(TeamSports!B:B,MATCH(D6916,TeamSports!C:C,0))</f>
        <v>60</v>
      </c>
      <c r="F6916">
        <f>INDEX(RanksTable!AH:AH,MATCH(B6916,RanksTable!B:B,0))</f>
        <v>7</v>
      </c>
      <c r="H6916" t="str">
        <f t="shared" ref="H6916:H6979" si="108">_xlfn.CONCAT($H$1,$L$1,$C$1,$L$1," ",$J$1,$C$2,$N$1,$E$2,$N$1,$F$2,$K$1,$I$1,$J$1,C6916,$N$1,E6916,$N$1,F6916,$K$1,$O$1)</f>
        <v>INSERT INTO "TeamRanks" (team_id,team_sport_id,team_rank) VALUES (224,60,7);</v>
      </c>
    </row>
    <row r="6917" spans="2:8" x14ac:dyDescent="0.25">
      <c r="B6917" t="s">
        <v>994</v>
      </c>
      <c r="C6917">
        <f>INDEX(NationalTeams!B:B,MATCH(B6917,NationalTeams!C:C,0))</f>
        <v>225</v>
      </c>
      <c r="D6917" t="s">
        <v>1236</v>
      </c>
      <c r="E6917">
        <f>INDEX(TeamSports!B:B,MATCH(D6917,TeamSports!C:C,0))</f>
        <v>60</v>
      </c>
      <c r="F6917">
        <f>INDEX(RanksTable!AH:AH,MATCH(B6917,RanksTable!B:B,0))</f>
        <v>7</v>
      </c>
      <c r="H6917" t="str">
        <f t="shared" si="108"/>
        <v>INSERT INTO "TeamRanks" (team_id,team_sport_id,team_rank) VALUES (225,60,7);</v>
      </c>
    </row>
    <row r="6918" spans="2:8" x14ac:dyDescent="0.25">
      <c r="B6918" t="s">
        <v>995</v>
      </c>
      <c r="C6918">
        <f>INDEX(NationalTeams!B:B,MATCH(B6918,NationalTeams!C:C,0))</f>
        <v>226</v>
      </c>
      <c r="D6918" t="s">
        <v>1236</v>
      </c>
      <c r="E6918">
        <f>INDEX(TeamSports!B:B,MATCH(D6918,TeamSports!C:C,0))</f>
        <v>60</v>
      </c>
      <c r="F6918">
        <f>INDEX(RanksTable!AH:AH,MATCH(B6918,RanksTable!B:B,0))</f>
        <v>7</v>
      </c>
      <c r="H6918" t="str">
        <f t="shared" si="108"/>
        <v>INSERT INTO "TeamRanks" (team_id,team_sport_id,team_rank) VALUES (226,60,7);</v>
      </c>
    </row>
    <row r="6919" spans="2:8" x14ac:dyDescent="0.25">
      <c r="B6919" t="s">
        <v>996</v>
      </c>
      <c r="C6919">
        <f>INDEX(NationalTeams!B:B,MATCH(B6919,NationalTeams!C:C,0))</f>
        <v>227</v>
      </c>
      <c r="D6919" t="s">
        <v>1236</v>
      </c>
      <c r="E6919">
        <f>INDEX(TeamSports!B:B,MATCH(D6919,TeamSports!C:C,0))</f>
        <v>60</v>
      </c>
      <c r="F6919">
        <f>INDEX(RanksTable!AH:AH,MATCH(B6919,RanksTable!B:B,0))</f>
        <v>3</v>
      </c>
      <c r="H6919" t="str">
        <f t="shared" si="108"/>
        <v>INSERT INTO "TeamRanks" (team_id,team_sport_id,team_rank) VALUES (227,60,3);</v>
      </c>
    </row>
    <row r="6920" spans="2:8" x14ac:dyDescent="0.25">
      <c r="B6920" t="s">
        <v>997</v>
      </c>
      <c r="C6920">
        <f>INDEX(NationalTeams!B:B,MATCH(B6920,NationalTeams!C:C,0))</f>
        <v>228</v>
      </c>
      <c r="D6920" t="s">
        <v>1236</v>
      </c>
      <c r="E6920">
        <f>INDEX(TeamSports!B:B,MATCH(D6920,TeamSports!C:C,0))</f>
        <v>60</v>
      </c>
      <c r="F6920">
        <f>INDEX(RanksTable!AH:AH,MATCH(B6920,RanksTable!B:B,0))</f>
        <v>7</v>
      </c>
      <c r="H6920" t="str">
        <f t="shared" si="108"/>
        <v>INSERT INTO "TeamRanks" (team_id,team_sport_id,team_rank) VALUES (228,60,7);</v>
      </c>
    </row>
    <row r="6921" spans="2:8" x14ac:dyDescent="0.25">
      <c r="B6921" t="s">
        <v>998</v>
      </c>
      <c r="C6921">
        <f>INDEX(NationalTeams!B:B,MATCH(B6921,NationalTeams!C:C,0))</f>
        <v>229</v>
      </c>
      <c r="D6921" t="s">
        <v>1236</v>
      </c>
      <c r="E6921">
        <f>INDEX(TeamSports!B:B,MATCH(D6921,TeamSports!C:C,0))</f>
        <v>60</v>
      </c>
      <c r="F6921">
        <f>INDEX(RanksTable!AH:AH,MATCH(B6921,RanksTable!B:B,0))</f>
        <v>7</v>
      </c>
      <c r="H6921" t="str">
        <f t="shared" si="108"/>
        <v>INSERT INTO "TeamRanks" (team_id,team_sport_id,team_rank) VALUES (229,60,7);</v>
      </c>
    </row>
    <row r="6922" spans="2:8" x14ac:dyDescent="0.25">
      <c r="B6922" t="s">
        <v>999</v>
      </c>
      <c r="C6922">
        <f>INDEX(NationalTeams!B:B,MATCH(B6922,NationalTeams!C:C,0))</f>
        <v>230</v>
      </c>
      <c r="D6922" t="s">
        <v>1236</v>
      </c>
      <c r="E6922">
        <f>INDEX(TeamSports!B:B,MATCH(D6922,TeamSports!C:C,0))</f>
        <v>60</v>
      </c>
      <c r="F6922">
        <f>INDEX(RanksTable!AH:AH,MATCH(B6922,RanksTable!B:B,0))</f>
        <v>5</v>
      </c>
      <c r="H6922" t="str">
        <f t="shared" si="108"/>
        <v>INSERT INTO "TeamRanks" (team_id,team_sport_id,team_rank) VALUES (230,60,5);</v>
      </c>
    </row>
    <row r="6923" spans="2:8" x14ac:dyDescent="0.25">
      <c r="B6923" t="s">
        <v>1000</v>
      </c>
      <c r="C6923">
        <f>INDEX(NationalTeams!B:B,MATCH(B6923,NationalTeams!C:C,0))</f>
        <v>231</v>
      </c>
      <c r="D6923" t="s">
        <v>1236</v>
      </c>
      <c r="E6923">
        <f>INDEX(TeamSports!B:B,MATCH(D6923,TeamSports!C:C,0))</f>
        <v>60</v>
      </c>
      <c r="F6923">
        <f>INDEX(RanksTable!AH:AH,MATCH(B6923,RanksTable!B:B,0))</f>
        <v>7</v>
      </c>
      <c r="H6923" t="str">
        <f t="shared" si="108"/>
        <v>INSERT INTO "TeamRanks" (team_id,team_sport_id,team_rank) VALUES (231,60,7);</v>
      </c>
    </row>
    <row r="6924" spans="2:8" x14ac:dyDescent="0.25">
      <c r="B6924" t="s">
        <v>1001</v>
      </c>
      <c r="C6924">
        <f>INDEX(NationalTeams!B:B,MATCH(B6924,NationalTeams!C:C,0))</f>
        <v>232</v>
      </c>
      <c r="D6924" t="s">
        <v>1236</v>
      </c>
      <c r="E6924">
        <f>INDEX(TeamSports!B:B,MATCH(D6924,TeamSports!C:C,0))</f>
        <v>60</v>
      </c>
      <c r="F6924">
        <f>INDEX(RanksTable!AH:AH,MATCH(B6924,RanksTable!B:B,0))</f>
        <v>7</v>
      </c>
      <c r="H6924" t="str">
        <f t="shared" si="108"/>
        <v>INSERT INTO "TeamRanks" (team_id,team_sport_id,team_rank) VALUES (232,60,7);</v>
      </c>
    </row>
    <row r="6925" spans="2:8" x14ac:dyDescent="0.25">
      <c r="B6925" t="s">
        <v>1002</v>
      </c>
      <c r="C6925">
        <f>INDEX(NationalTeams!B:B,MATCH(B6925,NationalTeams!C:C,0))</f>
        <v>233</v>
      </c>
      <c r="D6925" t="s">
        <v>1236</v>
      </c>
      <c r="E6925">
        <f>INDEX(TeamSports!B:B,MATCH(D6925,TeamSports!C:C,0))</f>
        <v>60</v>
      </c>
      <c r="F6925">
        <f>INDEX(RanksTable!AH:AH,MATCH(B6925,RanksTable!B:B,0))</f>
        <v>7</v>
      </c>
      <c r="H6925" t="str">
        <f t="shared" si="108"/>
        <v>INSERT INTO "TeamRanks" (team_id,team_sport_id,team_rank) VALUES (233,60,7);</v>
      </c>
    </row>
    <row r="6926" spans="2:8" x14ac:dyDescent="0.25">
      <c r="B6926" t="s">
        <v>1003</v>
      </c>
      <c r="C6926">
        <f>INDEX(NationalTeams!B:B,MATCH(B6926,NationalTeams!C:C,0))</f>
        <v>234</v>
      </c>
      <c r="D6926" t="s">
        <v>1236</v>
      </c>
      <c r="E6926">
        <f>INDEX(TeamSports!B:B,MATCH(D6926,TeamSports!C:C,0))</f>
        <v>60</v>
      </c>
      <c r="F6926">
        <f>INDEX(RanksTable!AH:AH,MATCH(B6926,RanksTable!B:B,0))</f>
        <v>4</v>
      </c>
      <c r="H6926" t="str">
        <f t="shared" si="108"/>
        <v>INSERT INTO "TeamRanks" (team_id,team_sport_id,team_rank) VALUES (234,60,4);</v>
      </c>
    </row>
    <row r="6927" spans="2:8" x14ac:dyDescent="0.25">
      <c r="B6927" t="s">
        <v>1004</v>
      </c>
      <c r="C6927">
        <f>INDEX(NationalTeams!B:B,MATCH(B6927,NationalTeams!C:C,0))</f>
        <v>235</v>
      </c>
      <c r="D6927" t="s">
        <v>1236</v>
      </c>
      <c r="E6927">
        <f>INDEX(TeamSports!B:B,MATCH(D6927,TeamSports!C:C,0))</f>
        <v>60</v>
      </c>
      <c r="F6927">
        <f>INDEX(RanksTable!AH:AH,MATCH(B6927,RanksTable!B:B,0))</f>
        <v>4</v>
      </c>
      <c r="H6927" t="str">
        <f t="shared" si="108"/>
        <v>INSERT INTO "TeamRanks" (team_id,team_sport_id,team_rank) VALUES (235,60,4);</v>
      </c>
    </row>
    <row r="6928" spans="2:8" x14ac:dyDescent="0.25">
      <c r="B6928" t="s">
        <v>1005</v>
      </c>
      <c r="C6928">
        <f>INDEX(NationalTeams!B:B,MATCH(B6928,NationalTeams!C:C,0))</f>
        <v>236</v>
      </c>
      <c r="D6928" t="s">
        <v>1236</v>
      </c>
      <c r="E6928">
        <f>INDEX(TeamSports!B:B,MATCH(D6928,TeamSports!C:C,0))</f>
        <v>60</v>
      </c>
      <c r="F6928">
        <f>INDEX(RanksTable!AH:AH,MATCH(B6928,RanksTable!B:B,0))</f>
        <v>7</v>
      </c>
      <c r="H6928" t="str">
        <f t="shared" si="108"/>
        <v>INSERT INTO "TeamRanks" (team_id,team_sport_id,team_rank) VALUES (236,60,7);</v>
      </c>
    </row>
    <row r="6929" spans="2:8" x14ac:dyDescent="0.25">
      <c r="B6929" t="s">
        <v>1006</v>
      </c>
      <c r="C6929">
        <f>INDEX(NationalTeams!B:B,MATCH(B6929,NationalTeams!C:C,0))</f>
        <v>237</v>
      </c>
      <c r="D6929" t="s">
        <v>1236</v>
      </c>
      <c r="E6929">
        <f>INDEX(TeamSports!B:B,MATCH(D6929,TeamSports!C:C,0))</f>
        <v>60</v>
      </c>
      <c r="F6929">
        <f>INDEX(RanksTable!AH:AH,MATCH(B6929,RanksTable!B:B,0))</f>
        <v>7</v>
      </c>
      <c r="H6929" t="str">
        <f t="shared" si="108"/>
        <v>INSERT INTO "TeamRanks" (team_id,team_sport_id,team_rank) VALUES (237,60,7);</v>
      </c>
    </row>
    <row r="6930" spans="2:8" x14ac:dyDescent="0.25">
      <c r="B6930" t="s">
        <v>1007</v>
      </c>
      <c r="C6930">
        <f>INDEX(NationalTeams!B:B,MATCH(B6930,NationalTeams!C:C,0))</f>
        <v>238</v>
      </c>
      <c r="D6930" t="s">
        <v>1236</v>
      </c>
      <c r="E6930">
        <f>INDEX(TeamSports!B:B,MATCH(D6930,TeamSports!C:C,0))</f>
        <v>60</v>
      </c>
      <c r="F6930">
        <f>INDEX(RanksTable!AH:AH,MATCH(B6930,RanksTable!B:B,0))</f>
        <v>7</v>
      </c>
      <c r="H6930" t="str">
        <f t="shared" si="108"/>
        <v>INSERT INTO "TeamRanks" (team_id,team_sport_id,team_rank) VALUES (238,60,7);</v>
      </c>
    </row>
    <row r="6931" spans="2:8" x14ac:dyDescent="0.25">
      <c r="B6931" t="s">
        <v>1008</v>
      </c>
      <c r="C6931">
        <f>INDEX(NationalTeams!B:B,MATCH(B6931,NationalTeams!C:C,0))</f>
        <v>239</v>
      </c>
      <c r="D6931" t="s">
        <v>1236</v>
      </c>
      <c r="E6931">
        <f>INDEX(TeamSports!B:B,MATCH(D6931,TeamSports!C:C,0))</f>
        <v>60</v>
      </c>
      <c r="F6931">
        <f>INDEX(RanksTable!AH:AH,MATCH(B6931,RanksTable!B:B,0))</f>
        <v>5</v>
      </c>
      <c r="H6931" t="str">
        <f t="shared" si="108"/>
        <v>INSERT INTO "TeamRanks" (team_id,team_sport_id,team_rank) VALUES (239,60,5);</v>
      </c>
    </row>
    <row r="6932" spans="2:8" x14ac:dyDescent="0.25">
      <c r="B6932" t="s">
        <v>1009</v>
      </c>
      <c r="C6932">
        <f>INDEX(NationalTeams!B:B,MATCH(B6932,NationalTeams!C:C,0))</f>
        <v>240</v>
      </c>
      <c r="D6932" t="s">
        <v>1236</v>
      </c>
      <c r="E6932">
        <f>INDEX(TeamSports!B:B,MATCH(D6932,TeamSports!C:C,0))</f>
        <v>60</v>
      </c>
      <c r="F6932">
        <f>INDEX(RanksTable!AH:AH,MATCH(B6932,RanksTable!B:B,0))</f>
        <v>5</v>
      </c>
      <c r="H6932" t="str">
        <f t="shared" si="108"/>
        <v>INSERT INTO "TeamRanks" (team_id,team_sport_id,team_rank) VALUES (240,60,5);</v>
      </c>
    </row>
    <row r="6933" spans="2:8" x14ac:dyDescent="0.25">
      <c r="B6933" t="s">
        <v>1010</v>
      </c>
      <c r="C6933">
        <f>INDEX(NationalTeams!B:B,MATCH(B6933,NationalTeams!C:C,0))</f>
        <v>241</v>
      </c>
      <c r="D6933" t="s">
        <v>1236</v>
      </c>
      <c r="E6933">
        <f>INDEX(TeamSports!B:B,MATCH(D6933,TeamSports!C:C,0))</f>
        <v>60</v>
      </c>
      <c r="F6933">
        <f>INDEX(RanksTable!AH:AH,MATCH(B6933,RanksTable!B:B,0))</f>
        <v>7</v>
      </c>
      <c r="H6933" t="str">
        <f t="shared" si="108"/>
        <v>INSERT INTO "TeamRanks" (team_id,team_sport_id,team_rank) VALUES (241,60,7);</v>
      </c>
    </row>
    <row r="6934" spans="2:8" x14ac:dyDescent="0.25">
      <c r="B6934" t="s">
        <v>1011</v>
      </c>
      <c r="C6934">
        <f>INDEX(NationalTeams!B:B,MATCH(B6934,NationalTeams!C:C,0))</f>
        <v>242</v>
      </c>
      <c r="D6934" t="s">
        <v>1236</v>
      </c>
      <c r="E6934">
        <f>INDEX(TeamSports!B:B,MATCH(D6934,TeamSports!C:C,0))</f>
        <v>60</v>
      </c>
      <c r="F6934">
        <f>INDEX(RanksTable!AH:AH,MATCH(B6934,RanksTable!B:B,0))</f>
        <v>7</v>
      </c>
      <c r="H6934" t="str">
        <f t="shared" si="108"/>
        <v>INSERT INTO "TeamRanks" (team_id,team_sport_id,team_rank) VALUES (242,60,7);</v>
      </c>
    </row>
    <row r="6935" spans="2:8" x14ac:dyDescent="0.25">
      <c r="B6935" t="s">
        <v>1012</v>
      </c>
      <c r="C6935">
        <f>INDEX(NationalTeams!B:B,MATCH(B6935,NationalTeams!C:C,0))</f>
        <v>243</v>
      </c>
      <c r="D6935" t="s">
        <v>1236</v>
      </c>
      <c r="E6935">
        <f>INDEX(TeamSports!B:B,MATCH(D6935,TeamSports!C:C,0))</f>
        <v>60</v>
      </c>
      <c r="F6935">
        <f>INDEX(RanksTable!AH:AH,MATCH(B6935,RanksTable!B:B,0))</f>
        <v>7</v>
      </c>
      <c r="H6935" t="str">
        <f t="shared" si="108"/>
        <v>INSERT INTO "TeamRanks" (team_id,team_sport_id,team_rank) VALUES (243,60,7);</v>
      </c>
    </row>
    <row r="6936" spans="2:8" x14ac:dyDescent="0.25">
      <c r="B6936" t="s">
        <v>1013</v>
      </c>
      <c r="C6936">
        <f>INDEX(NationalTeams!B:B,MATCH(B6936,NationalTeams!C:C,0))</f>
        <v>244</v>
      </c>
      <c r="D6936" t="s">
        <v>1236</v>
      </c>
      <c r="E6936">
        <f>INDEX(TeamSports!B:B,MATCH(D6936,TeamSports!C:C,0))</f>
        <v>60</v>
      </c>
      <c r="F6936">
        <f>INDEX(RanksTable!AH:AH,MATCH(B6936,RanksTable!B:B,0))</f>
        <v>7</v>
      </c>
      <c r="H6936" t="str">
        <f t="shared" si="108"/>
        <v>INSERT INTO "TeamRanks" (team_id,team_sport_id,team_rank) VALUES (244,60,7);</v>
      </c>
    </row>
    <row r="6937" spans="2:8" x14ac:dyDescent="0.25">
      <c r="B6937" t="s">
        <v>1014</v>
      </c>
      <c r="C6937">
        <f>INDEX(NationalTeams!B:B,MATCH(B6937,NationalTeams!C:C,0))</f>
        <v>245</v>
      </c>
      <c r="D6937" t="s">
        <v>1236</v>
      </c>
      <c r="E6937">
        <f>INDEX(TeamSports!B:B,MATCH(D6937,TeamSports!C:C,0))</f>
        <v>60</v>
      </c>
      <c r="F6937">
        <f>INDEX(RanksTable!AH:AH,MATCH(B6937,RanksTable!B:B,0))</f>
        <v>7</v>
      </c>
      <c r="H6937" t="str">
        <f t="shared" si="108"/>
        <v>INSERT INTO "TeamRanks" (team_id,team_sport_id,team_rank) VALUES (245,60,7);</v>
      </c>
    </row>
    <row r="6938" spans="2:8" x14ac:dyDescent="0.25">
      <c r="B6938" t="s">
        <v>1015</v>
      </c>
      <c r="C6938">
        <f>INDEX(NationalTeams!B:B,MATCH(B6938,NationalTeams!C:C,0))</f>
        <v>246</v>
      </c>
      <c r="D6938" t="s">
        <v>1236</v>
      </c>
      <c r="E6938">
        <f>INDEX(TeamSports!B:B,MATCH(D6938,TeamSports!C:C,0))</f>
        <v>60</v>
      </c>
      <c r="F6938">
        <f>INDEX(RanksTable!AH:AH,MATCH(B6938,RanksTable!B:B,0))</f>
        <v>7</v>
      </c>
      <c r="H6938" t="str">
        <f t="shared" si="108"/>
        <v>INSERT INTO "TeamRanks" (team_id,team_sport_id,team_rank) VALUES (246,60,7);</v>
      </c>
    </row>
    <row r="6939" spans="2:8" x14ac:dyDescent="0.25">
      <c r="B6939" t="s">
        <v>1016</v>
      </c>
      <c r="C6939">
        <f>INDEX(NationalTeams!B:B,MATCH(B6939,NationalTeams!C:C,0))</f>
        <v>247</v>
      </c>
      <c r="D6939" t="s">
        <v>1236</v>
      </c>
      <c r="E6939">
        <f>INDEX(TeamSports!B:B,MATCH(D6939,TeamSports!C:C,0))</f>
        <v>60</v>
      </c>
      <c r="F6939">
        <f>INDEX(RanksTable!AH:AH,MATCH(B6939,RanksTable!B:B,0))</f>
        <v>7</v>
      </c>
      <c r="H6939" t="str">
        <f t="shared" si="108"/>
        <v>INSERT INTO "TeamRanks" (team_id,team_sport_id,team_rank) VALUES (247,60,7);</v>
      </c>
    </row>
    <row r="6940" spans="2:8" x14ac:dyDescent="0.25">
      <c r="B6940" t="s">
        <v>1017</v>
      </c>
      <c r="C6940">
        <f>INDEX(NationalTeams!B:B,MATCH(B6940,NationalTeams!C:C,0))</f>
        <v>248</v>
      </c>
      <c r="D6940" t="s">
        <v>1236</v>
      </c>
      <c r="E6940">
        <f>INDEX(TeamSports!B:B,MATCH(D6940,TeamSports!C:C,0))</f>
        <v>60</v>
      </c>
      <c r="F6940">
        <f>INDEX(RanksTable!AH:AH,MATCH(B6940,RanksTable!B:B,0))</f>
        <v>5</v>
      </c>
      <c r="H6940" t="str">
        <f t="shared" si="108"/>
        <v>INSERT INTO "TeamRanks" (team_id,team_sport_id,team_rank) VALUES (248,60,5);</v>
      </c>
    </row>
    <row r="6941" spans="2:8" x14ac:dyDescent="0.25">
      <c r="B6941" t="s">
        <v>1018</v>
      </c>
      <c r="C6941">
        <f>INDEX(NationalTeams!B:B,MATCH(B6941,NationalTeams!C:C,0))</f>
        <v>249</v>
      </c>
      <c r="D6941" t="s">
        <v>1236</v>
      </c>
      <c r="E6941">
        <f>INDEX(TeamSports!B:B,MATCH(D6941,TeamSports!C:C,0))</f>
        <v>60</v>
      </c>
      <c r="F6941">
        <f>INDEX(RanksTable!AH:AH,MATCH(B6941,RanksTable!B:B,0))</f>
        <v>7</v>
      </c>
      <c r="H6941" t="str">
        <f t="shared" si="108"/>
        <v>INSERT INTO "TeamRanks" (team_id,team_sport_id,team_rank) VALUES (249,60,7);</v>
      </c>
    </row>
    <row r="6942" spans="2:8" x14ac:dyDescent="0.25">
      <c r="B6942" t="s">
        <v>1019</v>
      </c>
      <c r="C6942">
        <f>INDEX(NationalTeams!B:B,MATCH(B6942,NationalTeams!C:C,0))</f>
        <v>250</v>
      </c>
      <c r="D6942" t="s">
        <v>1236</v>
      </c>
      <c r="E6942">
        <f>INDEX(TeamSports!B:B,MATCH(D6942,TeamSports!C:C,0))</f>
        <v>60</v>
      </c>
      <c r="F6942">
        <f>INDEX(RanksTable!AH:AH,MATCH(B6942,RanksTable!B:B,0))</f>
        <v>7</v>
      </c>
      <c r="H6942" t="str">
        <f t="shared" si="108"/>
        <v>INSERT INTO "TeamRanks" (team_id,team_sport_id,team_rank) VALUES (250,60,7);</v>
      </c>
    </row>
    <row r="6943" spans="2:8" x14ac:dyDescent="0.25">
      <c r="B6943" t="s">
        <v>1020</v>
      </c>
      <c r="C6943">
        <f>INDEX(NationalTeams!B:B,MATCH(B6943,NationalTeams!C:C,0))</f>
        <v>251</v>
      </c>
      <c r="D6943" t="s">
        <v>1236</v>
      </c>
      <c r="E6943">
        <f>INDEX(TeamSports!B:B,MATCH(D6943,TeamSports!C:C,0))</f>
        <v>60</v>
      </c>
      <c r="F6943">
        <f>INDEX(RanksTable!AH:AH,MATCH(B6943,RanksTable!B:B,0))</f>
        <v>7</v>
      </c>
      <c r="H6943" t="str">
        <f t="shared" si="108"/>
        <v>INSERT INTO "TeamRanks" (team_id,team_sport_id,team_rank) VALUES (251,60,7);</v>
      </c>
    </row>
    <row r="6944" spans="2:8" x14ac:dyDescent="0.25">
      <c r="B6944" t="s">
        <v>1021</v>
      </c>
      <c r="C6944">
        <f>INDEX(NationalTeams!B:B,MATCH(B6944,NationalTeams!C:C,0))</f>
        <v>252</v>
      </c>
      <c r="D6944" t="s">
        <v>1236</v>
      </c>
      <c r="E6944">
        <f>INDEX(TeamSports!B:B,MATCH(D6944,TeamSports!C:C,0))</f>
        <v>60</v>
      </c>
      <c r="F6944">
        <f>INDEX(RanksTable!AH:AH,MATCH(B6944,RanksTable!B:B,0))</f>
        <v>7</v>
      </c>
      <c r="H6944" t="str">
        <f t="shared" si="108"/>
        <v>INSERT INTO "TeamRanks" (team_id,team_sport_id,team_rank) VALUES (252,60,7);</v>
      </c>
    </row>
    <row r="6945" spans="2:8" x14ac:dyDescent="0.25">
      <c r="B6945" t="s">
        <v>1022</v>
      </c>
      <c r="C6945">
        <f>INDEX(NationalTeams!B:B,MATCH(B6945,NationalTeams!C:C,0))</f>
        <v>253</v>
      </c>
      <c r="D6945" t="s">
        <v>1236</v>
      </c>
      <c r="E6945">
        <f>INDEX(TeamSports!B:B,MATCH(D6945,TeamSports!C:C,0))</f>
        <v>60</v>
      </c>
      <c r="F6945">
        <f>INDEX(RanksTable!AH:AH,MATCH(B6945,RanksTable!B:B,0))</f>
        <v>7</v>
      </c>
      <c r="H6945" t="str">
        <f t="shared" si="108"/>
        <v>INSERT INTO "TeamRanks" (team_id,team_sport_id,team_rank) VALUES (253,60,7);</v>
      </c>
    </row>
    <row r="6946" spans="2:8" x14ac:dyDescent="0.25">
      <c r="B6946" t="s">
        <v>1023</v>
      </c>
      <c r="C6946">
        <f>INDEX(NationalTeams!B:B,MATCH(B6946,NationalTeams!C:C,0))</f>
        <v>254</v>
      </c>
      <c r="D6946" t="s">
        <v>1236</v>
      </c>
      <c r="E6946">
        <f>INDEX(TeamSports!B:B,MATCH(D6946,TeamSports!C:C,0))</f>
        <v>60</v>
      </c>
      <c r="F6946">
        <f>INDEX(RanksTable!AH:AH,MATCH(B6946,RanksTable!B:B,0))</f>
        <v>7</v>
      </c>
      <c r="H6946" t="str">
        <f t="shared" si="108"/>
        <v>INSERT INTO "TeamRanks" (team_id,team_sport_id,team_rank) VALUES (254,60,7);</v>
      </c>
    </row>
    <row r="6947" spans="2:8" x14ac:dyDescent="0.25">
      <c r="B6947" t="s">
        <v>1024</v>
      </c>
      <c r="C6947">
        <f>INDEX(NationalTeams!B:B,MATCH(B6947,NationalTeams!C:C,0))</f>
        <v>255</v>
      </c>
      <c r="D6947" t="s">
        <v>1236</v>
      </c>
      <c r="E6947">
        <f>INDEX(TeamSports!B:B,MATCH(D6947,TeamSports!C:C,0))</f>
        <v>60</v>
      </c>
      <c r="F6947">
        <f>INDEX(RanksTable!AH:AH,MATCH(B6947,RanksTable!B:B,0))</f>
        <v>4</v>
      </c>
      <c r="H6947" t="str">
        <f t="shared" si="108"/>
        <v>INSERT INTO "TeamRanks" (team_id,team_sport_id,team_rank) VALUES (255,60,4);</v>
      </c>
    </row>
    <row r="6948" spans="2:8" x14ac:dyDescent="0.25">
      <c r="B6948" t="s">
        <v>1025</v>
      </c>
      <c r="C6948">
        <f>INDEX(NationalTeams!B:B,MATCH(B6948,NationalTeams!C:C,0))</f>
        <v>256</v>
      </c>
      <c r="D6948" t="s">
        <v>1236</v>
      </c>
      <c r="E6948">
        <f>INDEX(TeamSports!B:B,MATCH(D6948,TeamSports!C:C,0))</f>
        <v>60</v>
      </c>
      <c r="F6948">
        <f>INDEX(RanksTable!AH:AH,MATCH(B6948,RanksTable!B:B,0))</f>
        <v>7</v>
      </c>
      <c r="H6948" t="str">
        <f t="shared" si="108"/>
        <v>INSERT INTO "TeamRanks" (team_id,team_sport_id,team_rank) VALUES (256,60,7);</v>
      </c>
    </row>
    <row r="6949" spans="2:8" x14ac:dyDescent="0.25">
      <c r="B6949" t="s">
        <v>1026</v>
      </c>
      <c r="C6949">
        <f>INDEX(NationalTeams!B:B,MATCH(B6949,NationalTeams!C:C,0))</f>
        <v>257</v>
      </c>
      <c r="D6949" t="s">
        <v>1236</v>
      </c>
      <c r="E6949">
        <f>INDEX(TeamSports!B:B,MATCH(D6949,TeamSports!C:C,0))</f>
        <v>60</v>
      </c>
      <c r="F6949">
        <f>INDEX(RanksTable!AH:AH,MATCH(B6949,RanksTable!B:B,0))</f>
        <v>7</v>
      </c>
      <c r="H6949" t="str">
        <f t="shared" si="108"/>
        <v>INSERT INTO "TeamRanks" (team_id,team_sport_id,team_rank) VALUES (257,60,7);</v>
      </c>
    </row>
    <row r="6950" spans="2:8" x14ac:dyDescent="0.25">
      <c r="B6950" t="s">
        <v>1027</v>
      </c>
      <c r="C6950">
        <f>INDEX(NationalTeams!B:B,MATCH(B6950,NationalTeams!C:C,0))</f>
        <v>258</v>
      </c>
      <c r="D6950" t="s">
        <v>1236</v>
      </c>
      <c r="E6950">
        <f>INDEX(TeamSports!B:B,MATCH(D6950,TeamSports!C:C,0))</f>
        <v>60</v>
      </c>
      <c r="F6950">
        <f>INDEX(RanksTable!AH:AH,MATCH(B6950,RanksTable!B:B,0))</f>
        <v>7</v>
      </c>
      <c r="H6950" t="str">
        <f t="shared" si="108"/>
        <v>INSERT INTO "TeamRanks" (team_id,team_sport_id,team_rank) VALUES (258,60,7);</v>
      </c>
    </row>
    <row r="6951" spans="2:8" x14ac:dyDescent="0.25">
      <c r="B6951" t="s">
        <v>1028</v>
      </c>
      <c r="C6951">
        <f>INDEX(NationalTeams!B:B,MATCH(B6951,NationalTeams!C:C,0))</f>
        <v>259</v>
      </c>
      <c r="D6951" t="s">
        <v>1236</v>
      </c>
      <c r="E6951">
        <f>INDEX(TeamSports!B:B,MATCH(D6951,TeamSports!C:C,0))</f>
        <v>60</v>
      </c>
      <c r="F6951">
        <f>INDEX(RanksTable!AH:AH,MATCH(B6951,RanksTable!B:B,0))</f>
        <v>7</v>
      </c>
      <c r="H6951" t="str">
        <f t="shared" si="108"/>
        <v>INSERT INTO "TeamRanks" (team_id,team_sport_id,team_rank) VALUES (259,60,7);</v>
      </c>
    </row>
    <row r="6952" spans="2:8" x14ac:dyDescent="0.25">
      <c r="B6952" t="s">
        <v>1029</v>
      </c>
      <c r="C6952">
        <f>INDEX(NationalTeams!B:B,MATCH(B6952,NationalTeams!C:C,0))</f>
        <v>260</v>
      </c>
      <c r="D6952" t="s">
        <v>1236</v>
      </c>
      <c r="E6952">
        <f>INDEX(TeamSports!B:B,MATCH(D6952,TeamSports!C:C,0))</f>
        <v>60</v>
      </c>
      <c r="F6952">
        <f>INDEX(RanksTable!AH:AH,MATCH(B6952,RanksTable!B:B,0))</f>
        <v>7</v>
      </c>
      <c r="H6952" t="str">
        <f t="shared" si="108"/>
        <v>INSERT INTO "TeamRanks" (team_id,team_sport_id,team_rank) VALUES (260,60,7);</v>
      </c>
    </row>
    <row r="6953" spans="2:8" x14ac:dyDescent="0.25">
      <c r="B6953" t="s">
        <v>1030</v>
      </c>
      <c r="C6953">
        <f>INDEX(NationalTeams!B:B,MATCH(B6953,NationalTeams!C:C,0))</f>
        <v>261</v>
      </c>
      <c r="D6953" t="s">
        <v>1236</v>
      </c>
      <c r="E6953">
        <f>INDEX(TeamSports!B:B,MATCH(D6953,TeamSports!C:C,0))</f>
        <v>60</v>
      </c>
      <c r="F6953">
        <f>INDEX(RanksTable!AH:AH,MATCH(B6953,RanksTable!B:B,0))</f>
        <v>7</v>
      </c>
      <c r="H6953" t="str">
        <f t="shared" si="108"/>
        <v>INSERT INTO "TeamRanks" (team_id,team_sport_id,team_rank) VALUES (261,60,7);</v>
      </c>
    </row>
    <row r="6954" spans="2:8" x14ac:dyDescent="0.25">
      <c r="B6954" t="s">
        <v>1031</v>
      </c>
      <c r="C6954">
        <f>INDEX(NationalTeams!B:B,MATCH(B6954,NationalTeams!C:C,0))</f>
        <v>262</v>
      </c>
      <c r="D6954" t="s">
        <v>1236</v>
      </c>
      <c r="E6954">
        <f>INDEX(TeamSports!B:B,MATCH(D6954,TeamSports!C:C,0))</f>
        <v>60</v>
      </c>
      <c r="F6954">
        <f>INDEX(RanksTable!AH:AH,MATCH(B6954,RanksTable!B:B,0))</f>
        <v>7</v>
      </c>
      <c r="H6954" t="str">
        <f t="shared" si="108"/>
        <v>INSERT INTO "TeamRanks" (team_id,team_sport_id,team_rank) VALUES (262,60,7);</v>
      </c>
    </row>
    <row r="6955" spans="2:8" x14ac:dyDescent="0.25">
      <c r="B6955" t="s">
        <v>1032</v>
      </c>
      <c r="C6955">
        <f>INDEX(NationalTeams!B:B,MATCH(B6955,NationalTeams!C:C,0))</f>
        <v>263</v>
      </c>
      <c r="D6955" t="s">
        <v>1236</v>
      </c>
      <c r="E6955">
        <f>INDEX(TeamSports!B:B,MATCH(D6955,TeamSports!C:C,0))</f>
        <v>60</v>
      </c>
      <c r="F6955">
        <f>INDEX(RanksTable!AH:AH,MATCH(B6955,RanksTable!B:B,0))</f>
        <v>7</v>
      </c>
      <c r="H6955" t="str">
        <f t="shared" si="108"/>
        <v>INSERT INTO "TeamRanks" (team_id,team_sport_id,team_rank) VALUES (263,60,7);</v>
      </c>
    </row>
    <row r="6956" spans="2:8" x14ac:dyDescent="0.25">
      <c r="B6956" t="s">
        <v>1033</v>
      </c>
      <c r="C6956">
        <f>INDEX(NationalTeams!B:B,MATCH(B6956,NationalTeams!C:C,0))</f>
        <v>264</v>
      </c>
      <c r="D6956" t="s">
        <v>1236</v>
      </c>
      <c r="E6956">
        <f>INDEX(TeamSports!B:B,MATCH(D6956,TeamSports!C:C,0))</f>
        <v>60</v>
      </c>
      <c r="F6956">
        <f>INDEX(RanksTable!AH:AH,MATCH(B6956,RanksTable!B:B,0))</f>
        <v>3</v>
      </c>
      <c r="H6956" t="str">
        <f t="shared" si="108"/>
        <v>INSERT INTO "TeamRanks" (team_id,team_sport_id,team_rank) VALUES (264,60,3);</v>
      </c>
    </row>
    <row r="6957" spans="2:8" x14ac:dyDescent="0.25">
      <c r="B6957" t="s">
        <v>1034</v>
      </c>
      <c r="C6957">
        <f>INDEX(NationalTeams!B:B,MATCH(B6957,NationalTeams!C:C,0))</f>
        <v>265</v>
      </c>
      <c r="D6957" t="s">
        <v>1236</v>
      </c>
      <c r="E6957">
        <f>INDEX(TeamSports!B:B,MATCH(D6957,TeamSports!C:C,0))</f>
        <v>60</v>
      </c>
      <c r="F6957">
        <f>INDEX(RanksTable!AH:AH,MATCH(B6957,RanksTable!B:B,0))</f>
        <v>7</v>
      </c>
      <c r="H6957" t="str">
        <f t="shared" si="108"/>
        <v>INSERT INTO "TeamRanks" (team_id,team_sport_id,team_rank) VALUES (265,60,7);</v>
      </c>
    </row>
    <row r="6958" spans="2:8" x14ac:dyDescent="0.25">
      <c r="B6958" t="s">
        <v>1035</v>
      </c>
      <c r="C6958">
        <f>INDEX(NationalTeams!B:B,MATCH(B6958,NationalTeams!C:C,0))</f>
        <v>266</v>
      </c>
      <c r="D6958" t="s">
        <v>1236</v>
      </c>
      <c r="E6958">
        <f>INDEX(TeamSports!B:B,MATCH(D6958,TeamSports!C:C,0))</f>
        <v>60</v>
      </c>
      <c r="F6958">
        <f>INDEX(RanksTable!AH:AH,MATCH(B6958,RanksTable!B:B,0))</f>
        <v>5</v>
      </c>
      <c r="H6958" t="str">
        <f t="shared" si="108"/>
        <v>INSERT INTO "TeamRanks" (team_id,team_sport_id,team_rank) VALUES (266,60,5);</v>
      </c>
    </row>
    <row r="6959" spans="2:8" x14ac:dyDescent="0.25">
      <c r="B6959" t="s">
        <v>1036</v>
      </c>
      <c r="C6959">
        <f>INDEX(NationalTeams!B:B,MATCH(B6959,NationalTeams!C:C,0))</f>
        <v>267</v>
      </c>
      <c r="D6959" t="s">
        <v>1236</v>
      </c>
      <c r="E6959">
        <f>INDEX(TeamSports!B:B,MATCH(D6959,TeamSports!C:C,0))</f>
        <v>60</v>
      </c>
      <c r="F6959">
        <f>INDEX(RanksTable!AH:AH,MATCH(B6959,RanksTable!B:B,0))</f>
        <v>2</v>
      </c>
      <c r="H6959" t="str">
        <f t="shared" si="108"/>
        <v>INSERT INTO "TeamRanks" (team_id,team_sport_id,team_rank) VALUES (267,60,2);</v>
      </c>
    </row>
    <row r="6960" spans="2:8" x14ac:dyDescent="0.25">
      <c r="B6960" t="s">
        <v>1037</v>
      </c>
      <c r="C6960">
        <f>INDEX(NationalTeams!B:B,MATCH(B6960,NationalTeams!C:C,0))</f>
        <v>268</v>
      </c>
      <c r="D6960" t="s">
        <v>1236</v>
      </c>
      <c r="E6960">
        <f>INDEX(TeamSports!B:B,MATCH(D6960,TeamSports!C:C,0))</f>
        <v>60</v>
      </c>
      <c r="F6960">
        <f>INDEX(RanksTable!AH:AH,MATCH(B6960,RanksTable!B:B,0))</f>
        <v>7</v>
      </c>
      <c r="H6960" t="str">
        <f t="shared" si="108"/>
        <v>INSERT INTO "TeamRanks" (team_id,team_sport_id,team_rank) VALUES (268,60,7);</v>
      </c>
    </row>
    <row r="6961" spans="2:8" x14ac:dyDescent="0.25">
      <c r="B6961" t="s">
        <v>1038</v>
      </c>
      <c r="C6961">
        <f>INDEX(NationalTeams!B:B,MATCH(B6961,NationalTeams!C:C,0))</f>
        <v>269</v>
      </c>
      <c r="D6961" t="s">
        <v>1236</v>
      </c>
      <c r="E6961">
        <f>INDEX(TeamSports!B:B,MATCH(D6961,TeamSports!C:C,0))</f>
        <v>60</v>
      </c>
      <c r="F6961">
        <f>INDEX(RanksTable!AH:AH,MATCH(B6961,RanksTable!B:B,0))</f>
        <v>4</v>
      </c>
      <c r="H6961" t="str">
        <f t="shared" si="108"/>
        <v>INSERT INTO "TeamRanks" (team_id,team_sport_id,team_rank) VALUES (269,60,4);</v>
      </c>
    </row>
    <row r="6962" spans="2:8" x14ac:dyDescent="0.25">
      <c r="B6962" t="s">
        <v>1039</v>
      </c>
      <c r="C6962">
        <f>INDEX(NationalTeams!B:B,MATCH(B6962,NationalTeams!C:C,0))</f>
        <v>270</v>
      </c>
      <c r="D6962" t="s">
        <v>1236</v>
      </c>
      <c r="E6962">
        <f>INDEX(TeamSports!B:B,MATCH(D6962,TeamSports!C:C,0))</f>
        <v>60</v>
      </c>
      <c r="F6962">
        <f>INDEX(RanksTable!AH:AH,MATCH(B6962,RanksTable!B:B,0))</f>
        <v>7</v>
      </c>
      <c r="H6962" t="str">
        <f t="shared" si="108"/>
        <v>INSERT INTO "TeamRanks" (team_id,team_sport_id,team_rank) VALUES (270,60,7);</v>
      </c>
    </row>
    <row r="6963" spans="2:8" x14ac:dyDescent="0.25">
      <c r="B6963" t="s">
        <v>1040</v>
      </c>
      <c r="C6963">
        <f>INDEX(NationalTeams!B:B,MATCH(B6963,NationalTeams!C:C,0))</f>
        <v>271</v>
      </c>
      <c r="D6963" t="s">
        <v>1236</v>
      </c>
      <c r="E6963">
        <f>INDEX(TeamSports!B:B,MATCH(D6963,TeamSports!C:C,0))</f>
        <v>60</v>
      </c>
      <c r="F6963">
        <f>INDEX(RanksTable!AH:AH,MATCH(B6963,RanksTable!B:B,0))</f>
        <v>7</v>
      </c>
      <c r="H6963" t="str">
        <f t="shared" si="108"/>
        <v>INSERT INTO "TeamRanks" (team_id,team_sport_id,team_rank) VALUES (271,60,7);</v>
      </c>
    </row>
    <row r="6964" spans="2:8" x14ac:dyDescent="0.25">
      <c r="B6964" t="s">
        <v>1041</v>
      </c>
      <c r="C6964">
        <f>INDEX(NationalTeams!B:B,MATCH(B6964,NationalTeams!C:C,0))</f>
        <v>272</v>
      </c>
      <c r="D6964" t="s">
        <v>1236</v>
      </c>
      <c r="E6964">
        <f>INDEX(TeamSports!B:B,MATCH(D6964,TeamSports!C:C,0))</f>
        <v>60</v>
      </c>
      <c r="F6964">
        <f>INDEX(RanksTable!AH:AH,MATCH(B6964,RanksTable!B:B,0))</f>
        <v>7</v>
      </c>
      <c r="H6964" t="str">
        <f t="shared" si="108"/>
        <v>INSERT INTO "TeamRanks" (team_id,team_sport_id,team_rank) VALUES (272,60,7);</v>
      </c>
    </row>
    <row r="6965" spans="2:8" x14ac:dyDescent="0.25">
      <c r="B6965" t="s">
        <v>1042</v>
      </c>
      <c r="C6965">
        <f>INDEX(NationalTeams!B:B,MATCH(B6965,NationalTeams!C:C,0))</f>
        <v>273</v>
      </c>
      <c r="D6965" t="s">
        <v>1236</v>
      </c>
      <c r="E6965">
        <f>INDEX(TeamSports!B:B,MATCH(D6965,TeamSports!C:C,0))</f>
        <v>60</v>
      </c>
      <c r="F6965">
        <f>INDEX(RanksTable!AH:AH,MATCH(B6965,RanksTable!B:B,0))</f>
        <v>1</v>
      </c>
      <c r="H6965" t="str">
        <f t="shared" si="108"/>
        <v>INSERT INTO "TeamRanks" (team_id,team_sport_id,team_rank) VALUES (273,60,1);</v>
      </c>
    </row>
    <row r="6966" spans="2:8" x14ac:dyDescent="0.25">
      <c r="B6966" t="s">
        <v>1043</v>
      </c>
      <c r="C6966">
        <f>INDEX(NationalTeams!B:B,MATCH(B6966,NationalTeams!C:C,0))</f>
        <v>274</v>
      </c>
      <c r="D6966" t="s">
        <v>1236</v>
      </c>
      <c r="E6966">
        <f>INDEX(TeamSports!B:B,MATCH(D6966,TeamSports!C:C,0))</f>
        <v>60</v>
      </c>
      <c r="F6966">
        <f>INDEX(RanksTable!AH:AH,MATCH(B6966,RanksTable!B:B,0))</f>
        <v>7</v>
      </c>
      <c r="H6966" t="str">
        <f t="shared" si="108"/>
        <v>INSERT INTO "TeamRanks" (team_id,team_sport_id,team_rank) VALUES (274,60,7);</v>
      </c>
    </row>
    <row r="6967" spans="2:8" x14ac:dyDescent="0.25">
      <c r="B6967" t="s">
        <v>1044</v>
      </c>
      <c r="C6967">
        <f>INDEX(NationalTeams!B:B,MATCH(B6967,NationalTeams!C:C,0))</f>
        <v>275</v>
      </c>
      <c r="D6967" t="s">
        <v>1236</v>
      </c>
      <c r="E6967">
        <f>INDEX(TeamSports!B:B,MATCH(D6967,TeamSports!C:C,0))</f>
        <v>60</v>
      </c>
      <c r="F6967">
        <f>INDEX(RanksTable!AH:AH,MATCH(B6967,RanksTable!B:B,0))</f>
        <v>5</v>
      </c>
      <c r="H6967" t="str">
        <f t="shared" si="108"/>
        <v>INSERT INTO "TeamRanks" (team_id,team_sport_id,team_rank) VALUES (275,60,5);</v>
      </c>
    </row>
    <row r="6968" spans="2:8" x14ac:dyDescent="0.25">
      <c r="B6968" t="s">
        <v>1045</v>
      </c>
      <c r="C6968">
        <f>INDEX(NationalTeams!B:B,MATCH(B6968,NationalTeams!C:C,0))</f>
        <v>276</v>
      </c>
      <c r="D6968" t="s">
        <v>1236</v>
      </c>
      <c r="E6968">
        <f>INDEX(TeamSports!B:B,MATCH(D6968,TeamSports!C:C,0))</f>
        <v>60</v>
      </c>
      <c r="F6968">
        <f>INDEX(RanksTable!AH:AH,MATCH(B6968,RanksTable!B:B,0))</f>
        <v>7</v>
      </c>
      <c r="H6968" t="str">
        <f t="shared" si="108"/>
        <v>INSERT INTO "TeamRanks" (team_id,team_sport_id,team_rank) VALUES (276,60,7);</v>
      </c>
    </row>
    <row r="6969" spans="2:8" x14ac:dyDescent="0.25">
      <c r="B6969" t="s">
        <v>1046</v>
      </c>
      <c r="C6969">
        <f>INDEX(NationalTeams!B:B,MATCH(B6969,NationalTeams!C:C,0))</f>
        <v>277</v>
      </c>
      <c r="D6969" t="s">
        <v>1236</v>
      </c>
      <c r="E6969">
        <f>INDEX(TeamSports!B:B,MATCH(D6969,TeamSports!C:C,0))</f>
        <v>60</v>
      </c>
      <c r="F6969">
        <f>INDEX(RanksTable!AH:AH,MATCH(B6969,RanksTable!B:B,0))</f>
        <v>7</v>
      </c>
      <c r="H6969" t="str">
        <f t="shared" si="108"/>
        <v>INSERT INTO "TeamRanks" (team_id,team_sport_id,team_rank) VALUES (277,60,7);</v>
      </c>
    </row>
    <row r="6970" spans="2:8" x14ac:dyDescent="0.25">
      <c r="B6970" t="s">
        <v>1047</v>
      </c>
      <c r="C6970">
        <f>INDEX(NationalTeams!B:B,MATCH(B6970,NationalTeams!C:C,0))</f>
        <v>278</v>
      </c>
      <c r="D6970" t="s">
        <v>1236</v>
      </c>
      <c r="E6970">
        <f>INDEX(TeamSports!B:B,MATCH(D6970,TeamSports!C:C,0))</f>
        <v>60</v>
      </c>
      <c r="F6970">
        <f>INDEX(RanksTable!AH:AH,MATCH(B6970,RanksTable!B:B,0))</f>
        <v>7</v>
      </c>
      <c r="H6970" t="str">
        <f t="shared" si="108"/>
        <v>INSERT INTO "TeamRanks" (team_id,team_sport_id,team_rank) VALUES (278,60,7);</v>
      </c>
    </row>
    <row r="6971" spans="2:8" x14ac:dyDescent="0.25">
      <c r="B6971" t="s">
        <v>1048</v>
      </c>
      <c r="C6971">
        <f>INDEX(NationalTeams!B:B,MATCH(B6971,NationalTeams!C:C,0))</f>
        <v>279</v>
      </c>
      <c r="D6971" t="s">
        <v>1236</v>
      </c>
      <c r="E6971">
        <f>INDEX(TeamSports!B:B,MATCH(D6971,TeamSports!C:C,0))</f>
        <v>60</v>
      </c>
      <c r="F6971">
        <f>INDEX(RanksTable!AH:AH,MATCH(B6971,RanksTable!B:B,0))</f>
        <v>7</v>
      </c>
      <c r="H6971" t="str">
        <f t="shared" si="108"/>
        <v>INSERT INTO "TeamRanks" (team_id,team_sport_id,team_rank) VALUES (279,60,7);</v>
      </c>
    </row>
    <row r="6972" spans="2:8" x14ac:dyDescent="0.25">
      <c r="B6972" t="s">
        <v>1049</v>
      </c>
      <c r="C6972">
        <f>INDEX(NationalTeams!B:B,MATCH(B6972,NationalTeams!C:C,0))</f>
        <v>280</v>
      </c>
      <c r="D6972" t="s">
        <v>1236</v>
      </c>
      <c r="E6972">
        <f>INDEX(TeamSports!B:B,MATCH(D6972,TeamSports!C:C,0))</f>
        <v>60</v>
      </c>
      <c r="F6972">
        <f>INDEX(RanksTable!AH:AH,MATCH(B6972,RanksTable!B:B,0))</f>
        <v>7</v>
      </c>
      <c r="H6972" t="str">
        <f t="shared" si="108"/>
        <v>INSERT INTO "TeamRanks" (team_id,team_sport_id,team_rank) VALUES (280,60,7);</v>
      </c>
    </row>
    <row r="6973" spans="2:8" x14ac:dyDescent="0.25">
      <c r="B6973" t="s">
        <v>1050</v>
      </c>
      <c r="C6973">
        <f>INDEX(NationalTeams!B:B,MATCH(B6973,NationalTeams!C:C,0))</f>
        <v>281</v>
      </c>
      <c r="D6973" t="s">
        <v>1236</v>
      </c>
      <c r="E6973">
        <f>INDEX(TeamSports!B:B,MATCH(D6973,TeamSports!C:C,0))</f>
        <v>60</v>
      </c>
      <c r="F6973">
        <f>INDEX(RanksTable!AH:AH,MATCH(B6973,RanksTable!B:B,0))</f>
        <v>7</v>
      </c>
      <c r="H6973" t="str">
        <f t="shared" si="108"/>
        <v>INSERT INTO "TeamRanks" (team_id,team_sport_id,team_rank) VALUES (281,60,7);</v>
      </c>
    </row>
    <row r="6974" spans="2:8" x14ac:dyDescent="0.25">
      <c r="B6974" t="s">
        <v>1051</v>
      </c>
      <c r="C6974">
        <f>INDEX(NationalTeams!B:B,MATCH(B6974,NationalTeams!C:C,0))</f>
        <v>282</v>
      </c>
      <c r="D6974" t="s">
        <v>1236</v>
      </c>
      <c r="E6974">
        <f>INDEX(TeamSports!B:B,MATCH(D6974,TeamSports!C:C,0))</f>
        <v>60</v>
      </c>
      <c r="F6974">
        <f>INDEX(RanksTable!AH:AH,MATCH(B6974,RanksTable!B:B,0))</f>
        <v>3</v>
      </c>
      <c r="H6974" t="str">
        <f t="shared" si="108"/>
        <v>INSERT INTO "TeamRanks" (team_id,team_sport_id,team_rank) VALUES (282,60,3);</v>
      </c>
    </row>
    <row r="6975" spans="2:8" x14ac:dyDescent="0.25">
      <c r="B6975" t="s">
        <v>1052</v>
      </c>
      <c r="C6975">
        <f>INDEX(NationalTeams!B:B,MATCH(B6975,NationalTeams!C:C,0))</f>
        <v>283</v>
      </c>
      <c r="D6975" t="s">
        <v>1236</v>
      </c>
      <c r="E6975">
        <f>INDEX(TeamSports!B:B,MATCH(D6975,TeamSports!C:C,0))</f>
        <v>60</v>
      </c>
      <c r="F6975">
        <f>INDEX(RanksTable!AH:AH,MATCH(B6975,RanksTable!B:B,0))</f>
        <v>6</v>
      </c>
      <c r="H6975" t="str">
        <f t="shared" si="108"/>
        <v>INSERT INTO "TeamRanks" (team_id,team_sport_id,team_rank) VALUES (283,60,6);</v>
      </c>
    </row>
    <row r="6976" spans="2:8" x14ac:dyDescent="0.25">
      <c r="B6976" t="s">
        <v>1053</v>
      </c>
      <c r="C6976">
        <f>INDEX(NationalTeams!B:B,MATCH(B6976,NationalTeams!C:C,0))</f>
        <v>284</v>
      </c>
      <c r="D6976" t="s">
        <v>1236</v>
      </c>
      <c r="E6976">
        <f>INDEX(TeamSports!B:B,MATCH(D6976,TeamSports!C:C,0))</f>
        <v>60</v>
      </c>
      <c r="F6976">
        <f>INDEX(RanksTable!AH:AH,MATCH(B6976,RanksTable!B:B,0))</f>
        <v>6</v>
      </c>
      <c r="H6976" t="str">
        <f t="shared" si="108"/>
        <v>INSERT INTO "TeamRanks" (team_id,team_sport_id,team_rank) VALUES (284,60,6);</v>
      </c>
    </row>
    <row r="6977" spans="2:8" x14ac:dyDescent="0.25">
      <c r="B6977" t="s">
        <v>1054</v>
      </c>
      <c r="C6977">
        <f>INDEX(NationalTeams!B:B,MATCH(B6977,NationalTeams!C:C,0))</f>
        <v>285</v>
      </c>
      <c r="D6977" t="s">
        <v>1236</v>
      </c>
      <c r="E6977">
        <f>INDEX(TeamSports!B:B,MATCH(D6977,TeamSports!C:C,0))</f>
        <v>60</v>
      </c>
      <c r="F6977">
        <f>INDEX(RanksTable!AH:AH,MATCH(B6977,RanksTable!B:B,0))</f>
        <v>7</v>
      </c>
      <c r="H6977" t="str">
        <f t="shared" si="108"/>
        <v>INSERT INTO "TeamRanks" (team_id,team_sport_id,team_rank) VALUES (285,60,7);</v>
      </c>
    </row>
    <row r="6978" spans="2:8" x14ac:dyDescent="0.25">
      <c r="B6978" t="s">
        <v>1055</v>
      </c>
      <c r="C6978">
        <f>INDEX(NationalTeams!B:B,MATCH(B6978,NationalTeams!C:C,0))</f>
        <v>286</v>
      </c>
      <c r="D6978" t="s">
        <v>1236</v>
      </c>
      <c r="E6978">
        <f>INDEX(TeamSports!B:B,MATCH(D6978,TeamSports!C:C,0))</f>
        <v>60</v>
      </c>
      <c r="F6978">
        <f>INDEX(RanksTable!AH:AH,MATCH(B6978,RanksTable!B:B,0))</f>
        <v>7</v>
      </c>
      <c r="H6978" t="str">
        <f t="shared" si="108"/>
        <v>INSERT INTO "TeamRanks" (team_id,team_sport_id,team_rank) VALUES (286,60,7);</v>
      </c>
    </row>
    <row r="6979" spans="2:8" x14ac:dyDescent="0.25">
      <c r="B6979" t="s">
        <v>1056</v>
      </c>
      <c r="C6979">
        <f>INDEX(NationalTeams!B:B,MATCH(B6979,NationalTeams!C:C,0))</f>
        <v>287</v>
      </c>
      <c r="D6979" t="s">
        <v>1236</v>
      </c>
      <c r="E6979">
        <f>INDEX(TeamSports!B:B,MATCH(D6979,TeamSports!C:C,0))</f>
        <v>60</v>
      </c>
      <c r="F6979">
        <f>INDEX(RanksTable!AH:AH,MATCH(B6979,RanksTable!B:B,0))</f>
        <v>7</v>
      </c>
      <c r="H6979" t="str">
        <f t="shared" si="108"/>
        <v>INSERT INTO "TeamRanks" (team_id,team_sport_id,team_rank) VALUES (287,60,7);</v>
      </c>
    </row>
    <row r="6980" spans="2:8" x14ac:dyDescent="0.25">
      <c r="B6980" t="s">
        <v>1057</v>
      </c>
      <c r="C6980">
        <f>INDEX(NationalTeams!B:B,MATCH(B6980,NationalTeams!C:C,0))</f>
        <v>288</v>
      </c>
      <c r="D6980" t="s">
        <v>1236</v>
      </c>
      <c r="E6980">
        <f>INDEX(TeamSports!B:B,MATCH(D6980,TeamSports!C:C,0))</f>
        <v>60</v>
      </c>
      <c r="F6980">
        <f>INDEX(RanksTable!AH:AH,MATCH(B6980,RanksTable!B:B,0))</f>
        <v>7</v>
      </c>
      <c r="H6980" t="str">
        <f t="shared" ref="H6980:H7043" si="109">_xlfn.CONCAT($H$1,$L$1,$C$1,$L$1," ",$J$1,$C$2,$N$1,$E$2,$N$1,$F$2,$K$1,$I$1,$J$1,C6980,$N$1,E6980,$N$1,F6980,$K$1,$O$1)</f>
        <v>INSERT INTO "TeamRanks" (team_id,team_sport_id,team_rank) VALUES (288,60,7);</v>
      </c>
    </row>
    <row r="6981" spans="2:8" x14ac:dyDescent="0.25">
      <c r="B6981" t="s">
        <v>1058</v>
      </c>
      <c r="C6981">
        <f>INDEX(NationalTeams!B:B,MATCH(B6981,NationalTeams!C:C,0))</f>
        <v>289</v>
      </c>
      <c r="D6981" t="s">
        <v>1236</v>
      </c>
      <c r="E6981">
        <f>INDEX(TeamSports!B:B,MATCH(D6981,TeamSports!C:C,0))</f>
        <v>60</v>
      </c>
      <c r="F6981">
        <f>INDEX(RanksTable!AH:AH,MATCH(B6981,RanksTable!B:B,0))</f>
        <v>3</v>
      </c>
      <c r="H6981" t="str">
        <f t="shared" si="109"/>
        <v>INSERT INTO "TeamRanks" (team_id,team_sport_id,team_rank) VALUES (289,60,3);</v>
      </c>
    </row>
    <row r="6982" spans="2:8" x14ac:dyDescent="0.25">
      <c r="B6982" t="s">
        <v>1059</v>
      </c>
      <c r="C6982">
        <f>INDEX(NationalTeams!B:B,MATCH(B6982,NationalTeams!C:C,0))</f>
        <v>290</v>
      </c>
      <c r="D6982" t="s">
        <v>1236</v>
      </c>
      <c r="E6982">
        <f>INDEX(TeamSports!B:B,MATCH(D6982,TeamSports!C:C,0))</f>
        <v>60</v>
      </c>
      <c r="F6982">
        <f>INDEX(RanksTable!AH:AH,MATCH(B6982,RanksTable!B:B,0))</f>
        <v>1</v>
      </c>
      <c r="H6982" t="str">
        <f t="shared" si="109"/>
        <v>INSERT INTO "TeamRanks" (team_id,team_sport_id,team_rank) VALUES (290,60,1);</v>
      </c>
    </row>
    <row r="6983" spans="2:8" x14ac:dyDescent="0.25">
      <c r="B6983" t="s">
        <v>1060</v>
      </c>
      <c r="C6983">
        <f>INDEX(NationalTeams!B:B,MATCH(B6983,NationalTeams!C:C,0))</f>
        <v>291</v>
      </c>
      <c r="D6983" t="s">
        <v>1236</v>
      </c>
      <c r="E6983">
        <f>INDEX(TeamSports!B:B,MATCH(D6983,TeamSports!C:C,0))</f>
        <v>60</v>
      </c>
      <c r="F6983">
        <f>INDEX(RanksTable!AH:AH,MATCH(B6983,RanksTable!B:B,0))</f>
        <v>1</v>
      </c>
      <c r="H6983" t="str">
        <f t="shared" si="109"/>
        <v>INSERT INTO "TeamRanks" (team_id,team_sport_id,team_rank) VALUES (291,60,1);</v>
      </c>
    </row>
    <row r="6984" spans="2:8" x14ac:dyDescent="0.25">
      <c r="B6984" t="s">
        <v>1061</v>
      </c>
      <c r="C6984">
        <f>INDEX(NationalTeams!B:B,MATCH(B6984,NationalTeams!C:C,0))</f>
        <v>292</v>
      </c>
      <c r="D6984" t="s">
        <v>1236</v>
      </c>
      <c r="E6984">
        <f>INDEX(TeamSports!B:B,MATCH(D6984,TeamSports!C:C,0))</f>
        <v>60</v>
      </c>
      <c r="F6984">
        <f>INDEX(RanksTable!AH:AH,MATCH(B6984,RanksTable!B:B,0))</f>
        <v>7</v>
      </c>
      <c r="H6984" t="str">
        <f t="shared" si="109"/>
        <v>INSERT INTO "TeamRanks" (team_id,team_sport_id,team_rank) VALUES (292,60,7);</v>
      </c>
    </row>
    <row r="6985" spans="2:8" x14ac:dyDescent="0.25">
      <c r="B6985" t="s">
        <v>1062</v>
      </c>
      <c r="C6985">
        <f>INDEX(NationalTeams!B:B,MATCH(B6985,NationalTeams!C:C,0))</f>
        <v>293</v>
      </c>
      <c r="D6985" t="s">
        <v>1236</v>
      </c>
      <c r="E6985">
        <f>INDEX(TeamSports!B:B,MATCH(D6985,TeamSports!C:C,0))</f>
        <v>60</v>
      </c>
      <c r="F6985">
        <f>INDEX(RanksTable!AH:AH,MATCH(B6985,RanksTable!B:B,0))</f>
        <v>7</v>
      </c>
      <c r="H6985" t="str">
        <f t="shared" si="109"/>
        <v>INSERT INTO "TeamRanks" (team_id,team_sport_id,team_rank) VALUES (293,60,7);</v>
      </c>
    </row>
    <row r="6986" spans="2:8" x14ac:dyDescent="0.25">
      <c r="B6986" t="s">
        <v>1063</v>
      </c>
      <c r="C6986">
        <f>INDEX(NationalTeams!B:B,MATCH(B6986,NationalTeams!C:C,0))</f>
        <v>294</v>
      </c>
      <c r="D6986" t="s">
        <v>1236</v>
      </c>
      <c r="E6986">
        <f>INDEX(TeamSports!B:B,MATCH(D6986,TeamSports!C:C,0))</f>
        <v>60</v>
      </c>
      <c r="F6986">
        <f>INDEX(RanksTable!AH:AH,MATCH(B6986,RanksTable!B:B,0))</f>
        <v>7</v>
      </c>
      <c r="H6986" t="str">
        <f t="shared" si="109"/>
        <v>INSERT INTO "TeamRanks" (team_id,team_sport_id,team_rank) VALUES (294,60,7);</v>
      </c>
    </row>
    <row r="6987" spans="2:8" x14ac:dyDescent="0.25">
      <c r="B6987" t="s">
        <v>1064</v>
      </c>
      <c r="C6987">
        <f>INDEX(NationalTeams!B:B,MATCH(B6987,NationalTeams!C:C,0))</f>
        <v>295</v>
      </c>
      <c r="D6987" t="s">
        <v>1236</v>
      </c>
      <c r="E6987">
        <f>INDEX(TeamSports!B:B,MATCH(D6987,TeamSports!C:C,0))</f>
        <v>60</v>
      </c>
      <c r="F6987">
        <f>INDEX(RanksTable!AH:AH,MATCH(B6987,RanksTable!B:B,0))</f>
        <v>6</v>
      </c>
      <c r="H6987" t="str">
        <f t="shared" si="109"/>
        <v>INSERT INTO "TeamRanks" (team_id,team_sport_id,team_rank) VALUES (295,60,6);</v>
      </c>
    </row>
    <row r="6988" spans="2:8" x14ac:dyDescent="0.25">
      <c r="B6988" t="s">
        <v>1065</v>
      </c>
      <c r="C6988">
        <f>INDEX(NationalTeams!B:B,MATCH(B6988,NationalTeams!C:C,0))</f>
        <v>296</v>
      </c>
      <c r="D6988" t="s">
        <v>1236</v>
      </c>
      <c r="E6988">
        <f>INDEX(TeamSports!B:B,MATCH(D6988,TeamSports!C:C,0))</f>
        <v>60</v>
      </c>
      <c r="F6988">
        <f>INDEX(RanksTable!AH:AH,MATCH(B6988,RanksTable!B:B,0))</f>
        <v>3</v>
      </c>
      <c r="H6988" t="str">
        <f t="shared" si="109"/>
        <v>INSERT INTO "TeamRanks" (team_id,team_sport_id,team_rank) VALUES (296,60,3);</v>
      </c>
    </row>
    <row r="6989" spans="2:8" x14ac:dyDescent="0.25">
      <c r="B6989" t="s">
        <v>1066</v>
      </c>
      <c r="C6989">
        <f>INDEX(NationalTeams!B:B,MATCH(B6989,NationalTeams!C:C,0))</f>
        <v>297</v>
      </c>
      <c r="D6989" t="s">
        <v>1236</v>
      </c>
      <c r="E6989">
        <f>INDEX(TeamSports!B:B,MATCH(D6989,TeamSports!C:C,0))</f>
        <v>60</v>
      </c>
      <c r="F6989">
        <f>INDEX(RanksTable!AH:AH,MATCH(B6989,RanksTable!B:B,0))</f>
        <v>1</v>
      </c>
      <c r="H6989" t="str">
        <f t="shared" si="109"/>
        <v>INSERT INTO "TeamRanks" (team_id,team_sport_id,team_rank) VALUES (297,60,1);</v>
      </c>
    </row>
    <row r="6990" spans="2:8" x14ac:dyDescent="0.25">
      <c r="B6990" t="s">
        <v>1067</v>
      </c>
      <c r="C6990">
        <f>INDEX(NationalTeams!B:B,MATCH(B6990,NationalTeams!C:C,0))</f>
        <v>298</v>
      </c>
      <c r="D6990" t="s">
        <v>1236</v>
      </c>
      <c r="E6990">
        <f>INDEX(TeamSports!B:B,MATCH(D6990,TeamSports!C:C,0))</f>
        <v>60</v>
      </c>
      <c r="F6990">
        <f>INDEX(RanksTable!AH:AH,MATCH(B6990,RanksTable!B:B,0))</f>
        <v>7</v>
      </c>
      <c r="H6990" t="str">
        <f t="shared" si="109"/>
        <v>INSERT INTO "TeamRanks" (team_id,team_sport_id,team_rank) VALUES (298,60,7);</v>
      </c>
    </row>
    <row r="6991" spans="2:8" x14ac:dyDescent="0.25">
      <c r="B6991" t="s">
        <v>1068</v>
      </c>
      <c r="C6991">
        <f>INDEX(NationalTeams!B:B,MATCH(B6991,NationalTeams!C:C,0))</f>
        <v>299</v>
      </c>
      <c r="D6991" t="s">
        <v>1236</v>
      </c>
      <c r="E6991">
        <f>INDEX(TeamSports!B:B,MATCH(D6991,TeamSports!C:C,0))</f>
        <v>60</v>
      </c>
      <c r="F6991">
        <f>INDEX(RanksTable!AH:AH,MATCH(B6991,RanksTable!B:B,0))</f>
        <v>7</v>
      </c>
      <c r="H6991" t="str">
        <f t="shared" si="109"/>
        <v>INSERT INTO "TeamRanks" (team_id,team_sport_id,team_rank) VALUES (299,60,7);</v>
      </c>
    </row>
    <row r="6992" spans="2:8" x14ac:dyDescent="0.25">
      <c r="B6992" t="s">
        <v>1069</v>
      </c>
      <c r="C6992">
        <f>INDEX(NationalTeams!B:B,MATCH(B6992,NationalTeams!C:C,0))</f>
        <v>300</v>
      </c>
      <c r="D6992" t="s">
        <v>1236</v>
      </c>
      <c r="E6992">
        <f>INDEX(TeamSports!B:B,MATCH(D6992,TeamSports!C:C,0))</f>
        <v>60</v>
      </c>
      <c r="F6992">
        <f>INDEX(RanksTable!AH:AH,MATCH(B6992,RanksTable!B:B,0))</f>
        <v>7</v>
      </c>
      <c r="H6992" t="str">
        <f t="shared" si="109"/>
        <v>INSERT INTO "TeamRanks" (team_id,team_sport_id,team_rank) VALUES (300,60,7);</v>
      </c>
    </row>
    <row r="6993" spans="2:8" x14ac:dyDescent="0.25">
      <c r="B6993" t="s">
        <v>1070</v>
      </c>
      <c r="C6993">
        <f>INDEX(NationalTeams!B:B,MATCH(B6993,NationalTeams!C:C,0))</f>
        <v>301</v>
      </c>
      <c r="D6993" t="s">
        <v>1236</v>
      </c>
      <c r="E6993">
        <f>INDEX(TeamSports!B:B,MATCH(D6993,TeamSports!C:C,0))</f>
        <v>60</v>
      </c>
      <c r="F6993">
        <f>INDEX(RanksTable!AH:AH,MATCH(B6993,RanksTable!B:B,0))</f>
        <v>6</v>
      </c>
      <c r="H6993" t="str">
        <f t="shared" si="109"/>
        <v>INSERT INTO "TeamRanks" (team_id,team_sport_id,team_rank) VALUES (301,60,6);</v>
      </c>
    </row>
    <row r="6994" spans="2:8" x14ac:dyDescent="0.25">
      <c r="B6994" t="s">
        <v>1071</v>
      </c>
      <c r="C6994">
        <f>INDEX(NationalTeams!B:B,MATCH(B6994,NationalTeams!C:C,0))</f>
        <v>302</v>
      </c>
      <c r="D6994" t="s">
        <v>1236</v>
      </c>
      <c r="E6994">
        <f>INDEX(TeamSports!B:B,MATCH(D6994,TeamSports!C:C,0))</f>
        <v>60</v>
      </c>
      <c r="F6994">
        <f>INDEX(RanksTable!AH:AH,MATCH(B6994,RanksTable!B:B,0))</f>
        <v>7</v>
      </c>
      <c r="H6994" t="str">
        <f t="shared" si="109"/>
        <v>INSERT INTO "TeamRanks" (team_id,team_sport_id,team_rank) VALUES (302,60,7);</v>
      </c>
    </row>
    <row r="6995" spans="2:8" x14ac:dyDescent="0.25">
      <c r="B6995" t="s">
        <v>1072</v>
      </c>
      <c r="C6995">
        <f>INDEX(NationalTeams!B:B,MATCH(B6995,NationalTeams!C:C,0))</f>
        <v>303</v>
      </c>
      <c r="D6995" t="s">
        <v>1236</v>
      </c>
      <c r="E6995">
        <f>INDEX(TeamSports!B:B,MATCH(D6995,TeamSports!C:C,0))</f>
        <v>60</v>
      </c>
      <c r="F6995">
        <f>INDEX(RanksTable!AH:AH,MATCH(B6995,RanksTable!B:B,0))</f>
        <v>7</v>
      </c>
      <c r="H6995" t="str">
        <f t="shared" si="109"/>
        <v>INSERT INTO "TeamRanks" (team_id,team_sport_id,team_rank) VALUES (303,60,7);</v>
      </c>
    </row>
    <row r="6996" spans="2:8" x14ac:dyDescent="0.25">
      <c r="B6996" t="s">
        <v>1073</v>
      </c>
      <c r="C6996">
        <f>INDEX(NationalTeams!B:B,MATCH(B6996,NationalTeams!C:C,0))</f>
        <v>304</v>
      </c>
      <c r="D6996" t="s">
        <v>1236</v>
      </c>
      <c r="E6996">
        <f>INDEX(TeamSports!B:B,MATCH(D6996,TeamSports!C:C,0))</f>
        <v>60</v>
      </c>
      <c r="F6996">
        <f>INDEX(RanksTable!AH:AH,MATCH(B6996,RanksTable!B:B,0))</f>
        <v>7</v>
      </c>
      <c r="H6996" t="str">
        <f t="shared" si="109"/>
        <v>INSERT INTO "TeamRanks" (team_id,team_sport_id,team_rank) VALUES (304,60,7);</v>
      </c>
    </row>
    <row r="6997" spans="2:8" x14ac:dyDescent="0.25">
      <c r="B6997" t="s">
        <v>1074</v>
      </c>
      <c r="C6997">
        <f>INDEX(NationalTeams!B:B,MATCH(B6997,NationalTeams!C:C,0))</f>
        <v>305</v>
      </c>
      <c r="D6997" t="s">
        <v>1236</v>
      </c>
      <c r="E6997">
        <f>INDEX(TeamSports!B:B,MATCH(D6997,TeamSports!C:C,0))</f>
        <v>60</v>
      </c>
      <c r="F6997">
        <f>INDEX(RanksTable!AH:AH,MATCH(B6997,RanksTable!B:B,0))</f>
        <v>6</v>
      </c>
      <c r="H6997" t="str">
        <f t="shared" si="109"/>
        <v>INSERT INTO "TeamRanks" (team_id,team_sport_id,team_rank) VALUES (305,60,6);</v>
      </c>
    </row>
    <row r="6998" spans="2:8" x14ac:dyDescent="0.25">
      <c r="B6998" t="s">
        <v>1075</v>
      </c>
      <c r="C6998">
        <f>INDEX(NationalTeams!B:B,MATCH(B6998,NationalTeams!C:C,0))</f>
        <v>306</v>
      </c>
      <c r="D6998" t="s">
        <v>1236</v>
      </c>
      <c r="E6998">
        <f>INDEX(TeamSports!B:B,MATCH(D6998,TeamSports!C:C,0))</f>
        <v>60</v>
      </c>
      <c r="F6998">
        <f>INDEX(RanksTable!AH:AH,MATCH(B6998,RanksTable!B:B,0))</f>
        <v>7</v>
      </c>
      <c r="H6998" t="str">
        <f t="shared" si="109"/>
        <v>INSERT INTO "TeamRanks" (team_id,team_sport_id,team_rank) VALUES (306,60,7);</v>
      </c>
    </row>
    <row r="6999" spans="2:8" x14ac:dyDescent="0.25">
      <c r="B6999" t="s">
        <v>1076</v>
      </c>
      <c r="C6999">
        <f>INDEX(NationalTeams!B:B,MATCH(B6999,NationalTeams!C:C,0))</f>
        <v>307</v>
      </c>
      <c r="D6999" t="s">
        <v>1236</v>
      </c>
      <c r="E6999">
        <f>INDEX(TeamSports!B:B,MATCH(D6999,TeamSports!C:C,0))</f>
        <v>60</v>
      </c>
      <c r="F6999">
        <f>INDEX(RanksTable!AH:AH,MATCH(B6999,RanksTable!B:B,0))</f>
        <v>7</v>
      </c>
      <c r="H6999" t="str">
        <f t="shared" si="109"/>
        <v>INSERT INTO "TeamRanks" (team_id,team_sport_id,team_rank) VALUES (307,60,7);</v>
      </c>
    </row>
    <row r="7000" spans="2:8" x14ac:dyDescent="0.25">
      <c r="B7000" t="s">
        <v>1077</v>
      </c>
      <c r="C7000">
        <f>INDEX(NationalTeams!B:B,MATCH(B7000,NationalTeams!C:C,0))</f>
        <v>308</v>
      </c>
      <c r="D7000" t="s">
        <v>1236</v>
      </c>
      <c r="E7000">
        <f>INDEX(TeamSports!B:B,MATCH(D7000,TeamSports!C:C,0))</f>
        <v>60</v>
      </c>
      <c r="F7000">
        <f>INDEX(RanksTable!AH:AH,MATCH(B7000,RanksTable!B:B,0))</f>
        <v>7</v>
      </c>
      <c r="H7000" t="str">
        <f t="shared" si="109"/>
        <v>INSERT INTO "TeamRanks" (team_id,team_sport_id,team_rank) VALUES (308,60,7);</v>
      </c>
    </row>
    <row r="7001" spans="2:8" x14ac:dyDescent="0.25">
      <c r="B7001" t="s">
        <v>1078</v>
      </c>
      <c r="C7001">
        <f>INDEX(NationalTeams!B:B,MATCH(B7001,NationalTeams!C:C,0))</f>
        <v>309</v>
      </c>
      <c r="D7001" t="s">
        <v>1236</v>
      </c>
      <c r="E7001">
        <f>INDEX(TeamSports!B:B,MATCH(D7001,TeamSports!C:C,0))</f>
        <v>60</v>
      </c>
      <c r="F7001">
        <f>INDEX(RanksTable!AH:AH,MATCH(B7001,RanksTable!B:B,0))</f>
        <v>7</v>
      </c>
      <c r="H7001" t="str">
        <f t="shared" si="109"/>
        <v>INSERT INTO "TeamRanks" (team_id,team_sport_id,team_rank) VALUES (309,60,7);</v>
      </c>
    </row>
    <row r="7002" spans="2:8" x14ac:dyDescent="0.25">
      <c r="B7002" t="s">
        <v>1079</v>
      </c>
      <c r="C7002">
        <f>INDEX(NationalTeams!B:B,MATCH(B7002,NationalTeams!C:C,0))</f>
        <v>310</v>
      </c>
      <c r="D7002" t="s">
        <v>1236</v>
      </c>
      <c r="E7002">
        <f>INDEX(TeamSports!B:B,MATCH(D7002,TeamSports!C:C,0))</f>
        <v>60</v>
      </c>
      <c r="F7002">
        <f>INDEX(RanksTable!AH:AH,MATCH(B7002,RanksTable!B:B,0))</f>
        <v>7</v>
      </c>
      <c r="H7002" t="str">
        <f t="shared" si="109"/>
        <v>INSERT INTO "TeamRanks" (team_id,team_sport_id,team_rank) VALUES (310,60,7);</v>
      </c>
    </row>
    <row r="7003" spans="2:8" x14ac:dyDescent="0.25">
      <c r="B7003" t="s">
        <v>1080</v>
      </c>
      <c r="C7003">
        <f>INDEX(NationalTeams!B:B,MATCH(B7003,NationalTeams!C:C,0))</f>
        <v>311</v>
      </c>
      <c r="D7003" t="s">
        <v>1236</v>
      </c>
      <c r="E7003">
        <f>INDEX(TeamSports!B:B,MATCH(D7003,TeamSports!C:C,0))</f>
        <v>60</v>
      </c>
      <c r="F7003">
        <f>INDEX(RanksTable!AH:AH,MATCH(B7003,RanksTable!B:B,0))</f>
        <v>7</v>
      </c>
      <c r="H7003" t="str">
        <f t="shared" si="109"/>
        <v>INSERT INTO "TeamRanks" (team_id,team_sport_id,team_rank) VALUES (311,60,7);</v>
      </c>
    </row>
    <row r="7004" spans="2:8" x14ac:dyDescent="0.25">
      <c r="B7004" t="s">
        <v>1081</v>
      </c>
      <c r="C7004">
        <f>INDEX(NationalTeams!B:B,MATCH(B7004,NationalTeams!C:C,0))</f>
        <v>312</v>
      </c>
      <c r="D7004" t="s">
        <v>1236</v>
      </c>
      <c r="E7004">
        <f>INDEX(TeamSports!B:B,MATCH(D7004,TeamSports!C:C,0))</f>
        <v>60</v>
      </c>
      <c r="F7004">
        <f>INDEX(RanksTable!AH:AH,MATCH(B7004,RanksTable!B:B,0))</f>
        <v>7</v>
      </c>
      <c r="H7004" t="str">
        <f t="shared" si="109"/>
        <v>INSERT INTO "TeamRanks" (team_id,team_sport_id,team_rank) VALUES (312,60,7);</v>
      </c>
    </row>
    <row r="7005" spans="2:8" x14ac:dyDescent="0.25">
      <c r="B7005" t="s">
        <v>1082</v>
      </c>
      <c r="C7005">
        <f>INDEX(NationalTeams!B:B,MATCH(B7005,NationalTeams!C:C,0))</f>
        <v>313</v>
      </c>
      <c r="D7005" t="s">
        <v>1236</v>
      </c>
      <c r="E7005">
        <f>INDEX(TeamSports!B:B,MATCH(D7005,TeamSports!C:C,0))</f>
        <v>60</v>
      </c>
      <c r="F7005">
        <f>INDEX(RanksTable!AH:AH,MATCH(B7005,RanksTable!B:B,0))</f>
        <v>7</v>
      </c>
      <c r="H7005" t="str">
        <f t="shared" si="109"/>
        <v>INSERT INTO "TeamRanks" (team_id,team_sport_id,team_rank) VALUES (313,60,7);</v>
      </c>
    </row>
    <row r="7006" spans="2:8" x14ac:dyDescent="0.25">
      <c r="B7006" t="s">
        <v>1083</v>
      </c>
      <c r="C7006">
        <f>INDEX(NationalTeams!B:B,MATCH(B7006,NationalTeams!C:C,0))</f>
        <v>314</v>
      </c>
      <c r="D7006" t="s">
        <v>1236</v>
      </c>
      <c r="E7006">
        <f>INDEX(TeamSports!B:B,MATCH(D7006,TeamSports!C:C,0))</f>
        <v>60</v>
      </c>
      <c r="F7006">
        <f>INDEX(RanksTable!AH:AH,MATCH(B7006,RanksTable!B:B,0))</f>
        <v>3</v>
      </c>
      <c r="H7006" t="str">
        <f t="shared" si="109"/>
        <v>INSERT INTO "TeamRanks" (team_id,team_sport_id,team_rank) VALUES (314,60,3);</v>
      </c>
    </row>
    <row r="7007" spans="2:8" x14ac:dyDescent="0.25">
      <c r="B7007" t="s">
        <v>1084</v>
      </c>
      <c r="C7007">
        <f>INDEX(NationalTeams!B:B,MATCH(B7007,NationalTeams!C:C,0))</f>
        <v>315</v>
      </c>
      <c r="D7007" t="s">
        <v>1236</v>
      </c>
      <c r="E7007">
        <f>INDEX(TeamSports!B:B,MATCH(D7007,TeamSports!C:C,0))</f>
        <v>60</v>
      </c>
      <c r="F7007">
        <f>INDEX(RanksTable!AH:AH,MATCH(B7007,RanksTable!B:B,0))</f>
        <v>2</v>
      </c>
      <c r="H7007" t="str">
        <f t="shared" si="109"/>
        <v>INSERT INTO "TeamRanks" (team_id,team_sport_id,team_rank) VALUES (315,60,2);</v>
      </c>
    </row>
    <row r="7008" spans="2:8" x14ac:dyDescent="0.25">
      <c r="B7008" t="s">
        <v>1085</v>
      </c>
      <c r="C7008">
        <f>INDEX(NationalTeams!B:B,MATCH(B7008,NationalTeams!C:C,0))</f>
        <v>316</v>
      </c>
      <c r="D7008" t="s">
        <v>1236</v>
      </c>
      <c r="E7008">
        <f>INDEX(TeamSports!B:B,MATCH(D7008,TeamSports!C:C,0))</f>
        <v>60</v>
      </c>
      <c r="F7008">
        <f>INDEX(RanksTable!AH:AH,MATCH(B7008,RanksTable!B:B,0))</f>
        <v>4</v>
      </c>
      <c r="H7008" t="str">
        <f t="shared" si="109"/>
        <v>INSERT INTO "TeamRanks" (team_id,team_sport_id,team_rank) VALUES (316,60,4);</v>
      </c>
    </row>
    <row r="7009" spans="2:8" x14ac:dyDescent="0.25">
      <c r="B7009" t="s">
        <v>1086</v>
      </c>
      <c r="C7009">
        <f>INDEX(NationalTeams!B:B,MATCH(B7009,NationalTeams!C:C,0))</f>
        <v>317</v>
      </c>
      <c r="D7009" t="s">
        <v>1236</v>
      </c>
      <c r="E7009">
        <f>INDEX(TeamSports!B:B,MATCH(D7009,TeamSports!C:C,0))</f>
        <v>60</v>
      </c>
      <c r="F7009">
        <f>INDEX(RanksTable!AH:AH,MATCH(B7009,RanksTable!B:B,0))</f>
        <v>6</v>
      </c>
      <c r="H7009" t="str">
        <f t="shared" si="109"/>
        <v>INSERT INTO "TeamRanks" (team_id,team_sport_id,team_rank) VALUES (317,60,6);</v>
      </c>
    </row>
    <row r="7010" spans="2:8" x14ac:dyDescent="0.25">
      <c r="B7010" t="s">
        <v>1087</v>
      </c>
      <c r="C7010">
        <f>INDEX(NationalTeams!B:B,MATCH(B7010,NationalTeams!C:C,0))</f>
        <v>318</v>
      </c>
      <c r="D7010" t="s">
        <v>1236</v>
      </c>
      <c r="E7010">
        <f>INDEX(TeamSports!B:B,MATCH(D7010,TeamSports!C:C,0))</f>
        <v>60</v>
      </c>
      <c r="F7010">
        <f>INDEX(RanksTable!AH:AH,MATCH(B7010,RanksTable!B:B,0))</f>
        <v>4</v>
      </c>
      <c r="H7010" t="str">
        <f t="shared" si="109"/>
        <v>INSERT INTO "TeamRanks" (team_id,team_sport_id,team_rank) VALUES (318,60,4);</v>
      </c>
    </row>
    <row r="7011" spans="2:8" x14ac:dyDescent="0.25">
      <c r="B7011" t="s">
        <v>1088</v>
      </c>
      <c r="C7011">
        <f>INDEX(NationalTeams!B:B,MATCH(B7011,NationalTeams!C:C,0))</f>
        <v>319</v>
      </c>
      <c r="D7011" t="s">
        <v>1236</v>
      </c>
      <c r="E7011">
        <f>INDEX(TeamSports!B:B,MATCH(D7011,TeamSports!C:C,0))</f>
        <v>60</v>
      </c>
      <c r="F7011">
        <f>INDEX(RanksTable!AH:AH,MATCH(B7011,RanksTable!B:B,0))</f>
        <v>7</v>
      </c>
      <c r="H7011" t="str">
        <f t="shared" si="109"/>
        <v>INSERT INTO "TeamRanks" (team_id,team_sport_id,team_rank) VALUES (319,60,7);</v>
      </c>
    </row>
    <row r="7012" spans="2:8" x14ac:dyDescent="0.25">
      <c r="B7012" t="s">
        <v>1089</v>
      </c>
      <c r="C7012">
        <f>INDEX(NationalTeams!B:B,MATCH(B7012,NationalTeams!C:C,0))</f>
        <v>320</v>
      </c>
      <c r="D7012" t="s">
        <v>1236</v>
      </c>
      <c r="E7012">
        <f>INDEX(TeamSports!B:B,MATCH(D7012,TeamSports!C:C,0))</f>
        <v>60</v>
      </c>
      <c r="F7012">
        <f>INDEX(RanksTable!AH:AH,MATCH(B7012,RanksTable!B:B,0))</f>
        <v>6</v>
      </c>
      <c r="H7012" t="str">
        <f t="shared" si="109"/>
        <v>INSERT INTO "TeamRanks" (team_id,team_sport_id,team_rank) VALUES (320,60,6);</v>
      </c>
    </row>
    <row r="7013" spans="2:8" x14ac:dyDescent="0.25">
      <c r="B7013" t="s">
        <v>1090</v>
      </c>
      <c r="C7013">
        <f>INDEX(NationalTeams!B:B,MATCH(B7013,NationalTeams!C:C,0))</f>
        <v>321</v>
      </c>
      <c r="D7013" t="s">
        <v>1236</v>
      </c>
      <c r="E7013">
        <f>INDEX(TeamSports!B:B,MATCH(D7013,TeamSports!C:C,0))</f>
        <v>60</v>
      </c>
      <c r="F7013">
        <f>INDEX(RanksTable!AH:AH,MATCH(B7013,RanksTable!B:B,0))</f>
        <v>7</v>
      </c>
      <c r="H7013" t="str">
        <f t="shared" si="109"/>
        <v>INSERT INTO "TeamRanks" (team_id,team_sport_id,team_rank) VALUES (321,60,7);</v>
      </c>
    </row>
    <row r="7014" spans="2:8" x14ac:dyDescent="0.25">
      <c r="B7014" t="s">
        <v>1091</v>
      </c>
      <c r="C7014">
        <f>INDEX(NationalTeams!B:B,MATCH(B7014,NationalTeams!C:C,0))</f>
        <v>322</v>
      </c>
      <c r="D7014" t="s">
        <v>1236</v>
      </c>
      <c r="E7014">
        <f>INDEX(TeamSports!B:B,MATCH(D7014,TeamSports!C:C,0))</f>
        <v>60</v>
      </c>
      <c r="F7014">
        <f>INDEX(RanksTable!AH:AH,MATCH(B7014,RanksTable!B:B,0))</f>
        <v>7</v>
      </c>
      <c r="H7014" t="str">
        <f t="shared" si="109"/>
        <v>INSERT INTO "TeamRanks" (team_id,team_sport_id,team_rank) VALUES (322,60,7);</v>
      </c>
    </row>
    <row r="7015" spans="2:8" x14ac:dyDescent="0.25">
      <c r="B7015" t="s">
        <v>1092</v>
      </c>
      <c r="C7015">
        <f>INDEX(NationalTeams!B:B,MATCH(B7015,NationalTeams!C:C,0))</f>
        <v>323</v>
      </c>
      <c r="D7015" t="s">
        <v>1236</v>
      </c>
      <c r="E7015">
        <f>INDEX(TeamSports!B:B,MATCH(D7015,TeamSports!C:C,0))</f>
        <v>60</v>
      </c>
      <c r="F7015">
        <f>INDEX(RanksTable!AH:AH,MATCH(B7015,RanksTable!B:B,0))</f>
        <v>7</v>
      </c>
      <c r="H7015" t="str">
        <f t="shared" si="109"/>
        <v>INSERT INTO "TeamRanks" (team_id,team_sport_id,team_rank) VALUES (323,60,7);</v>
      </c>
    </row>
    <row r="7016" spans="2:8" x14ac:dyDescent="0.25">
      <c r="B7016" t="s">
        <v>1093</v>
      </c>
      <c r="C7016">
        <f>INDEX(NationalTeams!B:B,MATCH(B7016,NationalTeams!C:C,0))</f>
        <v>324</v>
      </c>
      <c r="D7016" t="s">
        <v>1236</v>
      </c>
      <c r="E7016">
        <f>INDEX(TeamSports!B:B,MATCH(D7016,TeamSports!C:C,0))</f>
        <v>60</v>
      </c>
      <c r="F7016">
        <f>INDEX(RanksTable!AH:AH,MATCH(B7016,RanksTable!B:B,0))</f>
        <v>7</v>
      </c>
      <c r="H7016" t="str">
        <f t="shared" si="109"/>
        <v>INSERT INTO "TeamRanks" (team_id,team_sport_id,team_rank) VALUES (324,60,7);</v>
      </c>
    </row>
    <row r="7017" spans="2:8" x14ac:dyDescent="0.25">
      <c r="B7017" t="s">
        <v>1094</v>
      </c>
      <c r="C7017">
        <f>INDEX(NationalTeams!B:B,MATCH(B7017,NationalTeams!C:C,0))</f>
        <v>325</v>
      </c>
      <c r="D7017" t="s">
        <v>1236</v>
      </c>
      <c r="E7017">
        <f>INDEX(TeamSports!B:B,MATCH(D7017,TeamSports!C:C,0))</f>
        <v>60</v>
      </c>
      <c r="F7017">
        <f>INDEX(RanksTable!AH:AH,MATCH(B7017,RanksTable!B:B,0))</f>
        <v>7</v>
      </c>
      <c r="H7017" t="str">
        <f t="shared" si="109"/>
        <v>INSERT INTO "TeamRanks" (team_id,team_sport_id,team_rank) VALUES (325,60,7);</v>
      </c>
    </row>
    <row r="7018" spans="2:8" x14ac:dyDescent="0.25">
      <c r="B7018" t="s">
        <v>1095</v>
      </c>
      <c r="C7018">
        <f>INDEX(NationalTeams!B:B,MATCH(B7018,NationalTeams!C:C,0))</f>
        <v>326</v>
      </c>
      <c r="D7018" t="s">
        <v>1236</v>
      </c>
      <c r="E7018">
        <f>INDEX(TeamSports!B:B,MATCH(D7018,TeamSports!C:C,0))</f>
        <v>60</v>
      </c>
      <c r="F7018">
        <f>INDEX(RanksTable!AH:AH,MATCH(B7018,RanksTable!B:B,0))</f>
        <v>7</v>
      </c>
      <c r="H7018" t="str">
        <f t="shared" si="109"/>
        <v>INSERT INTO "TeamRanks" (team_id,team_sport_id,team_rank) VALUES (326,60,7);</v>
      </c>
    </row>
    <row r="7019" spans="2:8" x14ac:dyDescent="0.25">
      <c r="B7019" t="s">
        <v>1096</v>
      </c>
      <c r="C7019">
        <f>INDEX(NationalTeams!B:B,MATCH(B7019,NationalTeams!C:C,0))</f>
        <v>327</v>
      </c>
      <c r="D7019" t="s">
        <v>1236</v>
      </c>
      <c r="E7019">
        <f>INDEX(TeamSports!B:B,MATCH(D7019,TeamSports!C:C,0))</f>
        <v>60</v>
      </c>
      <c r="F7019">
        <f>INDEX(RanksTable!AH:AH,MATCH(B7019,RanksTable!B:B,0))</f>
        <v>7</v>
      </c>
      <c r="H7019" t="str">
        <f t="shared" si="109"/>
        <v>INSERT INTO "TeamRanks" (team_id,team_sport_id,team_rank) VALUES (327,60,7);</v>
      </c>
    </row>
    <row r="7020" spans="2:8" x14ac:dyDescent="0.25">
      <c r="B7020" t="s">
        <v>1097</v>
      </c>
      <c r="C7020">
        <f>INDEX(NationalTeams!B:B,MATCH(B7020,NationalTeams!C:C,0))</f>
        <v>328</v>
      </c>
      <c r="D7020" t="s">
        <v>1236</v>
      </c>
      <c r="E7020">
        <f>INDEX(TeamSports!B:B,MATCH(D7020,TeamSports!C:C,0))</f>
        <v>60</v>
      </c>
      <c r="F7020">
        <f>INDEX(RanksTable!AH:AH,MATCH(B7020,RanksTable!B:B,0))</f>
        <v>7</v>
      </c>
      <c r="H7020" t="str">
        <f t="shared" si="109"/>
        <v>INSERT INTO "TeamRanks" (team_id,team_sport_id,team_rank) VALUES (328,60,7);</v>
      </c>
    </row>
    <row r="7021" spans="2:8" x14ac:dyDescent="0.25">
      <c r="B7021" t="s">
        <v>1098</v>
      </c>
      <c r="C7021">
        <f>INDEX(NationalTeams!B:B,MATCH(B7021,NationalTeams!C:C,0))</f>
        <v>329</v>
      </c>
      <c r="D7021" t="s">
        <v>1236</v>
      </c>
      <c r="E7021">
        <f>INDEX(TeamSports!B:B,MATCH(D7021,TeamSports!C:C,0))</f>
        <v>60</v>
      </c>
      <c r="F7021">
        <f>INDEX(RanksTable!AH:AH,MATCH(B7021,RanksTable!B:B,0))</f>
        <v>7</v>
      </c>
      <c r="H7021" t="str">
        <f t="shared" si="109"/>
        <v>INSERT INTO "TeamRanks" (team_id,team_sport_id,team_rank) VALUES (329,60,7);</v>
      </c>
    </row>
    <row r="7022" spans="2:8" x14ac:dyDescent="0.25">
      <c r="B7022" t="s">
        <v>1099</v>
      </c>
      <c r="C7022">
        <f>INDEX(NationalTeams!B:B,MATCH(B7022,NationalTeams!C:C,0))</f>
        <v>330</v>
      </c>
      <c r="D7022" t="s">
        <v>1236</v>
      </c>
      <c r="E7022">
        <f>INDEX(TeamSports!B:B,MATCH(D7022,TeamSports!C:C,0))</f>
        <v>60</v>
      </c>
      <c r="F7022">
        <f>INDEX(RanksTable!AH:AH,MATCH(B7022,RanksTable!B:B,0))</f>
        <v>7</v>
      </c>
      <c r="H7022" t="str">
        <f t="shared" si="109"/>
        <v>INSERT INTO "TeamRanks" (team_id,team_sport_id,team_rank) VALUES (330,60,7);</v>
      </c>
    </row>
    <row r="7023" spans="2:8" x14ac:dyDescent="0.25">
      <c r="B7023" t="s">
        <v>1100</v>
      </c>
      <c r="C7023">
        <f>INDEX(NationalTeams!B:B,MATCH(B7023,NationalTeams!C:C,0))</f>
        <v>331</v>
      </c>
      <c r="D7023" t="s">
        <v>1236</v>
      </c>
      <c r="E7023">
        <f>INDEX(TeamSports!B:B,MATCH(D7023,TeamSports!C:C,0))</f>
        <v>60</v>
      </c>
      <c r="F7023">
        <f>INDEX(RanksTable!AH:AH,MATCH(B7023,RanksTable!B:B,0))</f>
        <v>7</v>
      </c>
      <c r="H7023" t="str">
        <f t="shared" si="109"/>
        <v>INSERT INTO "TeamRanks" (team_id,team_sport_id,team_rank) VALUES (331,60,7);</v>
      </c>
    </row>
    <row r="7024" spans="2:8" x14ac:dyDescent="0.25">
      <c r="B7024" t="s">
        <v>1101</v>
      </c>
      <c r="C7024">
        <f>INDEX(NationalTeams!B:B,MATCH(B7024,NationalTeams!C:C,0))</f>
        <v>332</v>
      </c>
      <c r="D7024" t="s">
        <v>1236</v>
      </c>
      <c r="E7024">
        <f>INDEX(TeamSports!B:B,MATCH(D7024,TeamSports!C:C,0))</f>
        <v>60</v>
      </c>
      <c r="F7024">
        <f>INDEX(RanksTable!AH:AH,MATCH(B7024,RanksTable!B:B,0))</f>
        <v>3</v>
      </c>
      <c r="H7024" t="str">
        <f t="shared" si="109"/>
        <v>INSERT INTO "TeamRanks" (team_id,team_sport_id,team_rank) VALUES (332,60,3);</v>
      </c>
    </row>
    <row r="7025" spans="2:8" x14ac:dyDescent="0.25">
      <c r="B7025" t="s">
        <v>1102</v>
      </c>
      <c r="C7025">
        <f>INDEX(NationalTeams!B:B,MATCH(B7025,NationalTeams!C:C,0))</f>
        <v>333</v>
      </c>
      <c r="D7025" t="s">
        <v>1236</v>
      </c>
      <c r="E7025">
        <f>INDEX(TeamSports!B:B,MATCH(D7025,TeamSports!C:C,0))</f>
        <v>60</v>
      </c>
      <c r="F7025">
        <f>INDEX(RanksTable!AH:AH,MATCH(B7025,RanksTable!B:B,0))</f>
        <v>1</v>
      </c>
      <c r="H7025" t="str">
        <f t="shared" si="109"/>
        <v>INSERT INTO "TeamRanks" (team_id,team_sport_id,team_rank) VALUES (333,60,1);</v>
      </c>
    </row>
    <row r="7026" spans="2:8" x14ac:dyDescent="0.25">
      <c r="B7026" t="s">
        <v>1103</v>
      </c>
      <c r="C7026">
        <f>INDEX(NationalTeams!B:B,MATCH(B7026,NationalTeams!C:C,0))</f>
        <v>334</v>
      </c>
      <c r="D7026" t="s">
        <v>1236</v>
      </c>
      <c r="E7026">
        <f>INDEX(TeamSports!B:B,MATCH(D7026,TeamSports!C:C,0))</f>
        <v>60</v>
      </c>
      <c r="F7026">
        <f>INDEX(RanksTable!AH:AH,MATCH(B7026,RanksTable!B:B,0))</f>
        <v>7</v>
      </c>
      <c r="H7026" t="str">
        <f t="shared" si="109"/>
        <v>INSERT INTO "TeamRanks" (team_id,team_sport_id,team_rank) VALUES (334,60,7);</v>
      </c>
    </row>
    <row r="7027" spans="2:8" x14ac:dyDescent="0.25">
      <c r="B7027" t="s">
        <v>1104</v>
      </c>
      <c r="C7027">
        <f>INDEX(NationalTeams!B:B,MATCH(B7027,NationalTeams!C:C,0))</f>
        <v>335</v>
      </c>
      <c r="D7027" t="s">
        <v>1236</v>
      </c>
      <c r="E7027">
        <f>INDEX(TeamSports!B:B,MATCH(D7027,TeamSports!C:C,0))</f>
        <v>60</v>
      </c>
      <c r="F7027">
        <f>INDEX(RanksTable!AH:AH,MATCH(B7027,RanksTable!B:B,0))</f>
        <v>3</v>
      </c>
      <c r="H7027" t="str">
        <f t="shared" si="109"/>
        <v>INSERT INTO "TeamRanks" (team_id,team_sport_id,team_rank) VALUES (335,60,3);</v>
      </c>
    </row>
    <row r="7028" spans="2:8" x14ac:dyDescent="0.25">
      <c r="B7028" t="s">
        <v>1105</v>
      </c>
      <c r="C7028">
        <f>INDEX(NationalTeams!B:B,MATCH(B7028,NationalTeams!C:C,0))</f>
        <v>336</v>
      </c>
      <c r="D7028" t="s">
        <v>1236</v>
      </c>
      <c r="E7028">
        <f>INDEX(TeamSports!B:B,MATCH(D7028,TeamSports!C:C,0))</f>
        <v>60</v>
      </c>
      <c r="F7028">
        <f>INDEX(RanksTable!AH:AH,MATCH(B7028,RanksTable!B:B,0))</f>
        <v>7</v>
      </c>
      <c r="H7028" t="str">
        <f t="shared" si="109"/>
        <v>INSERT INTO "TeamRanks" (team_id,team_sport_id,team_rank) VALUES (336,60,7);</v>
      </c>
    </row>
    <row r="7029" spans="2:8" x14ac:dyDescent="0.25">
      <c r="B7029" t="s">
        <v>1106</v>
      </c>
      <c r="C7029">
        <f>INDEX(NationalTeams!B:B,MATCH(B7029,NationalTeams!C:C,0))</f>
        <v>337</v>
      </c>
      <c r="D7029" t="s">
        <v>1236</v>
      </c>
      <c r="E7029">
        <f>INDEX(TeamSports!B:B,MATCH(D7029,TeamSports!C:C,0))</f>
        <v>60</v>
      </c>
      <c r="F7029">
        <f>INDEX(RanksTable!AH:AH,MATCH(B7029,RanksTable!B:B,0))</f>
        <v>3</v>
      </c>
      <c r="H7029" t="str">
        <f t="shared" si="109"/>
        <v>INSERT INTO "TeamRanks" (team_id,team_sport_id,team_rank) VALUES (337,60,3);</v>
      </c>
    </row>
    <row r="7030" spans="2:8" x14ac:dyDescent="0.25">
      <c r="B7030" t="s">
        <v>1107</v>
      </c>
      <c r="C7030">
        <f>INDEX(NationalTeams!B:B,MATCH(B7030,NationalTeams!C:C,0))</f>
        <v>338</v>
      </c>
      <c r="D7030" t="s">
        <v>1236</v>
      </c>
      <c r="E7030">
        <f>INDEX(TeamSports!B:B,MATCH(D7030,TeamSports!C:C,0))</f>
        <v>60</v>
      </c>
      <c r="F7030">
        <f>INDEX(RanksTable!AH:AH,MATCH(B7030,RanksTable!B:B,0))</f>
        <v>7</v>
      </c>
      <c r="H7030" t="str">
        <f t="shared" si="109"/>
        <v>INSERT INTO "TeamRanks" (team_id,team_sport_id,team_rank) VALUES (338,60,7);</v>
      </c>
    </row>
    <row r="7031" spans="2:8" x14ac:dyDescent="0.25">
      <c r="B7031" t="s">
        <v>1108</v>
      </c>
      <c r="C7031">
        <f>INDEX(NationalTeams!B:B,MATCH(B7031,NationalTeams!C:C,0))</f>
        <v>339</v>
      </c>
      <c r="D7031" t="s">
        <v>1236</v>
      </c>
      <c r="E7031">
        <f>INDEX(TeamSports!B:B,MATCH(D7031,TeamSports!C:C,0))</f>
        <v>60</v>
      </c>
      <c r="F7031">
        <f>INDEX(RanksTable!AH:AH,MATCH(B7031,RanksTable!B:B,0))</f>
        <v>7</v>
      </c>
      <c r="H7031" t="str">
        <f t="shared" si="109"/>
        <v>INSERT INTO "TeamRanks" (team_id,team_sport_id,team_rank) VALUES (339,60,7);</v>
      </c>
    </row>
    <row r="7032" spans="2:8" x14ac:dyDescent="0.25">
      <c r="B7032" t="s">
        <v>1109</v>
      </c>
      <c r="C7032">
        <f>INDEX(NationalTeams!B:B,MATCH(B7032,NationalTeams!C:C,0))</f>
        <v>340</v>
      </c>
      <c r="D7032" t="s">
        <v>1236</v>
      </c>
      <c r="E7032">
        <f>INDEX(TeamSports!B:B,MATCH(D7032,TeamSports!C:C,0))</f>
        <v>60</v>
      </c>
      <c r="F7032">
        <f>INDEX(RanksTable!AH:AH,MATCH(B7032,RanksTable!B:B,0))</f>
        <v>7</v>
      </c>
      <c r="H7032" t="str">
        <f t="shared" si="109"/>
        <v>INSERT INTO "TeamRanks" (team_id,team_sport_id,team_rank) VALUES (340,60,7);</v>
      </c>
    </row>
    <row r="7033" spans="2:8" x14ac:dyDescent="0.25">
      <c r="B7033" t="s">
        <v>1110</v>
      </c>
      <c r="C7033">
        <f>INDEX(NationalTeams!B:B,MATCH(B7033,NationalTeams!C:C,0))</f>
        <v>341</v>
      </c>
      <c r="D7033" t="s">
        <v>1236</v>
      </c>
      <c r="E7033">
        <f>INDEX(TeamSports!B:B,MATCH(D7033,TeamSports!C:C,0))</f>
        <v>60</v>
      </c>
      <c r="F7033">
        <f>INDEX(RanksTable!AH:AH,MATCH(B7033,RanksTable!B:B,0))</f>
        <v>7</v>
      </c>
      <c r="H7033" t="str">
        <f t="shared" si="109"/>
        <v>INSERT INTO "TeamRanks" (team_id,team_sport_id,team_rank) VALUES (341,60,7);</v>
      </c>
    </row>
    <row r="7034" spans="2:8" x14ac:dyDescent="0.25">
      <c r="B7034" t="s">
        <v>1111</v>
      </c>
      <c r="C7034">
        <f>INDEX(NationalTeams!B:B,MATCH(B7034,NationalTeams!C:C,0))</f>
        <v>342</v>
      </c>
      <c r="D7034" t="s">
        <v>1236</v>
      </c>
      <c r="E7034">
        <f>INDEX(TeamSports!B:B,MATCH(D7034,TeamSports!C:C,0))</f>
        <v>60</v>
      </c>
      <c r="F7034">
        <f>INDEX(RanksTable!AH:AH,MATCH(B7034,RanksTable!B:B,0))</f>
        <v>6</v>
      </c>
      <c r="H7034" t="str">
        <f t="shared" si="109"/>
        <v>INSERT INTO "TeamRanks" (team_id,team_sport_id,team_rank) VALUES (342,60,6);</v>
      </c>
    </row>
    <row r="7035" spans="2:8" x14ac:dyDescent="0.25">
      <c r="B7035" t="s">
        <v>1112</v>
      </c>
      <c r="C7035">
        <f>INDEX(NationalTeams!B:B,MATCH(B7035,NationalTeams!C:C,0))</f>
        <v>343</v>
      </c>
      <c r="D7035" t="s">
        <v>1236</v>
      </c>
      <c r="E7035">
        <f>INDEX(TeamSports!B:B,MATCH(D7035,TeamSports!C:C,0))</f>
        <v>60</v>
      </c>
      <c r="F7035">
        <f>INDEX(RanksTable!AH:AH,MATCH(B7035,RanksTable!B:B,0))</f>
        <v>7</v>
      </c>
      <c r="H7035" t="str">
        <f t="shared" si="109"/>
        <v>INSERT INTO "TeamRanks" (team_id,team_sport_id,team_rank) VALUES (343,60,7);</v>
      </c>
    </row>
    <row r="7036" spans="2:8" x14ac:dyDescent="0.25">
      <c r="B7036" t="s">
        <v>1113</v>
      </c>
      <c r="C7036">
        <f>INDEX(NationalTeams!B:B,MATCH(B7036,NationalTeams!C:C,0))</f>
        <v>344</v>
      </c>
      <c r="D7036" t="s">
        <v>1236</v>
      </c>
      <c r="E7036">
        <f>INDEX(TeamSports!B:B,MATCH(D7036,TeamSports!C:C,0))</f>
        <v>60</v>
      </c>
      <c r="F7036">
        <f>INDEX(RanksTable!AH:AH,MATCH(B7036,RanksTable!B:B,0))</f>
        <v>7</v>
      </c>
      <c r="H7036" t="str">
        <f t="shared" si="109"/>
        <v>INSERT INTO "TeamRanks" (team_id,team_sport_id,team_rank) VALUES (344,60,7);</v>
      </c>
    </row>
    <row r="7037" spans="2:8" x14ac:dyDescent="0.25">
      <c r="B7037" t="s">
        <v>1114</v>
      </c>
      <c r="C7037">
        <f>INDEX(NationalTeams!B:B,MATCH(B7037,NationalTeams!C:C,0))</f>
        <v>345</v>
      </c>
      <c r="D7037" t="s">
        <v>1236</v>
      </c>
      <c r="E7037">
        <f>INDEX(TeamSports!B:B,MATCH(D7037,TeamSports!C:C,0))</f>
        <v>60</v>
      </c>
      <c r="F7037">
        <f>INDEX(RanksTable!AH:AH,MATCH(B7037,RanksTable!B:B,0))</f>
        <v>7</v>
      </c>
      <c r="H7037" t="str">
        <f t="shared" si="109"/>
        <v>INSERT INTO "TeamRanks" (team_id,team_sport_id,team_rank) VALUES (345,60,7);</v>
      </c>
    </row>
    <row r="7038" spans="2:8" x14ac:dyDescent="0.25">
      <c r="B7038" t="s">
        <v>1115</v>
      </c>
      <c r="C7038">
        <f>INDEX(NationalTeams!B:B,MATCH(B7038,NationalTeams!C:C,0))</f>
        <v>346</v>
      </c>
      <c r="D7038" t="s">
        <v>1236</v>
      </c>
      <c r="E7038">
        <f>INDEX(TeamSports!B:B,MATCH(D7038,TeamSports!C:C,0))</f>
        <v>60</v>
      </c>
      <c r="F7038">
        <f>INDEX(RanksTable!AH:AH,MATCH(B7038,RanksTable!B:B,0))</f>
        <v>7</v>
      </c>
      <c r="H7038" t="str">
        <f t="shared" si="109"/>
        <v>INSERT INTO "TeamRanks" (team_id,team_sport_id,team_rank) VALUES (346,60,7);</v>
      </c>
    </row>
    <row r="7039" spans="2:8" x14ac:dyDescent="0.25">
      <c r="B7039" t="s">
        <v>1116</v>
      </c>
      <c r="C7039">
        <f>INDEX(NationalTeams!B:B,MATCH(B7039,NationalTeams!C:C,0))</f>
        <v>347</v>
      </c>
      <c r="D7039" t="s">
        <v>1236</v>
      </c>
      <c r="E7039">
        <f>INDEX(TeamSports!B:B,MATCH(D7039,TeamSports!C:C,0))</f>
        <v>60</v>
      </c>
      <c r="F7039">
        <f>INDEX(RanksTable!AH:AH,MATCH(B7039,RanksTable!B:B,0))</f>
        <v>7</v>
      </c>
      <c r="H7039" t="str">
        <f t="shared" si="109"/>
        <v>INSERT INTO "TeamRanks" (team_id,team_sport_id,team_rank) VALUES (347,60,7);</v>
      </c>
    </row>
    <row r="7040" spans="2:8" x14ac:dyDescent="0.25">
      <c r="B7040" t="s">
        <v>1117</v>
      </c>
      <c r="C7040">
        <f>INDEX(NationalTeams!B:B,MATCH(B7040,NationalTeams!C:C,0))</f>
        <v>348</v>
      </c>
      <c r="D7040" t="s">
        <v>1236</v>
      </c>
      <c r="E7040">
        <f>INDEX(TeamSports!B:B,MATCH(D7040,TeamSports!C:C,0))</f>
        <v>60</v>
      </c>
      <c r="F7040">
        <f>INDEX(RanksTable!AH:AH,MATCH(B7040,RanksTable!B:B,0))</f>
        <v>7</v>
      </c>
      <c r="H7040" t="str">
        <f t="shared" si="109"/>
        <v>INSERT INTO "TeamRanks" (team_id,team_sport_id,team_rank) VALUES (348,60,7);</v>
      </c>
    </row>
    <row r="7041" spans="2:8" x14ac:dyDescent="0.25">
      <c r="B7041" t="s">
        <v>1118</v>
      </c>
      <c r="C7041">
        <f>INDEX(NationalTeams!B:B,MATCH(B7041,NationalTeams!C:C,0))</f>
        <v>349</v>
      </c>
      <c r="D7041" t="s">
        <v>1236</v>
      </c>
      <c r="E7041">
        <f>INDEX(TeamSports!B:B,MATCH(D7041,TeamSports!C:C,0))</f>
        <v>60</v>
      </c>
      <c r="F7041">
        <f>INDEX(RanksTable!AH:AH,MATCH(B7041,RanksTable!B:B,0))</f>
        <v>7</v>
      </c>
      <c r="H7041" t="str">
        <f t="shared" si="109"/>
        <v>INSERT INTO "TeamRanks" (team_id,team_sport_id,team_rank) VALUES (349,60,7);</v>
      </c>
    </row>
    <row r="7042" spans="2:8" x14ac:dyDescent="0.25">
      <c r="B7042" t="s">
        <v>1119</v>
      </c>
      <c r="C7042">
        <f>INDEX(NationalTeams!B:B,MATCH(B7042,NationalTeams!C:C,0))</f>
        <v>350</v>
      </c>
      <c r="D7042" t="s">
        <v>1236</v>
      </c>
      <c r="E7042">
        <f>INDEX(TeamSports!B:B,MATCH(D7042,TeamSports!C:C,0))</f>
        <v>60</v>
      </c>
      <c r="F7042">
        <f>INDEX(RanksTable!AH:AH,MATCH(B7042,RanksTable!B:B,0))</f>
        <v>6</v>
      </c>
      <c r="H7042" t="str">
        <f t="shared" si="109"/>
        <v>INSERT INTO "TeamRanks" (team_id,team_sport_id,team_rank) VALUES (350,60,6);</v>
      </c>
    </row>
    <row r="7043" spans="2:8" x14ac:dyDescent="0.25">
      <c r="B7043" t="s">
        <v>1120</v>
      </c>
      <c r="C7043">
        <f>INDEX(NationalTeams!B:B,MATCH(B7043,NationalTeams!C:C,0))</f>
        <v>351</v>
      </c>
      <c r="D7043" t="s">
        <v>1236</v>
      </c>
      <c r="E7043">
        <f>INDEX(TeamSports!B:B,MATCH(D7043,TeamSports!C:C,0))</f>
        <v>60</v>
      </c>
      <c r="F7043">
        <f>INDEX(RanksTable!AH:AH,MATCH(B7043,RanksTable!B:B,0))</f>
        <v>7</v>
      </c>
      <c r="H7043" t="str">
        <f t="shared" si="109"/>
        <v>INSERT INTO "TeamRanks" (team_id,team_sport_id,team_rank) VALUES (351,60,7);</v>
      </c>
    </row>
    <row r="7044" spans="2:8" x14ac:dyDescent="0.25">
      <c r="B7044" t="s">
        <v>1121</v>
      </c>
      <c r="C7044">
        <f>INDEX(NationalTeams!B:B,MATCH(B7044,NationalTeams!C:C,0))</f>
        <v>352</v>
      </c>
      <c r="D7044" t="s">
        <v>1236</v>
      </c>
      <c r="E7044">
        <f>INDEX(TeamSports!B:B,MATCH(D7044,TeamSports!C:C,0))</f>
        <v>60</v>
      </c>
      <c r="F7044">
        <f>INDEX(RanksTable!AH:AH,MATCH(B7044,RanksTable!B:B,0))</f>
        <v>7</v>
      </c>
      <c r="H7044" t="str">
        <f t="shared" ref="H7044:H7107" si="110">_xlfn.CONCAT($H$1,$L$1,$C$1,$L$1," ",$J$1,$C$2,$N$1,$E$2,$N$1,$F$2,$K$1,$I$1,$J$1,C7044,$N$1,E7044,$N$1,F7044,$K$1,$O$1)</f>
        <v>INSERT INTO "TeamRanks" (team_id,team_sport_id,team_rank) VALUES (352,60,7);</v>
      </c>
    </row>
    <row r="7045" spans="2:8" x14ac:dyDescent="0.25">
      <c r="B7045" t="s">
        <v>1122</v>
      </c>
      <c r="C7045">
        <f>INDEX(NationalTeams!B:B,MATCH(B7045,NationalTeams!C:C,0))</f>
        <v>353</v>
      </c>
      <c r="D7045" t="s">
        <v>1236</v>
      </c>
      <c r="E7045">
        <f>INDEX(TeamSports!B:B,MATCH(D7045,TeamSports!C:C,0))</f>
        <v>60</v>
      </c>
      <c r="F7045">
        <f>INDEX(RanksTable!AH:AH,MATCH(B7045,RanksTable!B:B,0))</f>
        <v>7</v>
      </c>
      <c r="H7045" t="str">
        <f t="shared" si="110"/>
        <v>INSERT INTO "TeamRanks" (team_id,team_sport_id,team_rank) VALUES (353,60,7);</v>
      </c>
    </row>
    <row r="7046" spans="2:8" x14ac:dyDescent="0.25">
      <c r="B7046" t="s">
        <v>1123</v>
      </c>
      <c r="C7046">
        <f>INDEX(NationalTeams!B:B,MATCH(B7046,NationalTeams!C:C,0))</f>
        <v>354</v>
      </c>
      <c r="D7046" t="s">
        <v>1236</v>
      </c>
      <c r="E7046">
        <f>INDEX(TeamSports!B:B,MATCH(D7046,TeamSports!C:C,0))</f>
        <v>60</v>
      </c>
      <c r="F7046">
        <f>INDEX(RanksTable!AH:AH,MATCH(B7046,RanksTable!B:B,0))</f>
        <v>7</v>
      </c>
      <c r="H7046" t="str">
        <f t="shared" si="110"/>
        <v>INSERT INTO "TeamRanks" (team_id,team_sport_id,team_rank) VALUES (354,60,7);</v>
      </c>
    </row>
    <row r="7047" spans="2:8" x14ac:dyDescent="0.25">
      <c r="B7047" t="s">
        <v>1124</v>
      </c>
      <c r="C7047">
        <f>INDEX(NationalTeams!B:B,MATCH(B7047,NationalTeams!C:C,0))</f>
        <v>355</v>
      </c>
      <c r="D7047" t="s">
        <v>1236</v>
      </c>
      <c r="E7047">
        <f>INDEX(TeamSports!B:B,MATCH(D7047,TeamSports!C:C,0))</f>
        <v>60</v>
      </c>
      <c r="F7047">
        <f>INDEX(RanksTable!AH:AH,MATCH(B7047,RanksTable!B:B,0))</f>
        <v>7</v>
      </c>
      <c r="H7047" t="str">
        <f t="shared" si="110"/>
        <v>INSERT INTO "TeamRanks" (team_id,team_sport_id,team_rank) VALUES (355,60,7);</v>
      </c>
    </row>
    <row r="7048" spans="2:8" x14ac:dyDescent="0.25">
      <c r="B7048" t="s">
        <v>1125</v>
      </c>
      <c r="C7048">
        <f>INDEX(NationalTeams!B:B,MATCH(B7048,NationalTeams!C:C,0))</f>
        <v>356</v>
      </c>
      <c r="D7048" t="s">
        <v>1236</v>
      </c>
      <c r="E7048">
        <f>INDEX(TeamSports!B:B,MATCH(D7048,TeamSports!C:C,0))</f>
        <v>60</v>
      </c>
      <c r="F7048">
        <f>INDEX(RanksTable!AH:AH,MATCH(B7048,RanksTable!B:B,0))</f>
        <v>7</v>
      </c>
      <c r="H7048" t="str">
        <f t="shared" si="110"/>
        <v>INSERT INTO "TeamRanks" (team_id,team_sport_id,team_rank) VALUES (356,60,7);</v>
      </c>
    </row>
    <row r="7049" spans="2:8" x14ac:dyDescent="0.25">
      <c r="B7049" t="s">
        <v>1126</v>
      </c>
      <c r="C7049">
        <f>INDEX(NationalTeams!B:B,MATCH(B7049,NationalTeams!C:C,0))</f>
        <v>357</v>
      </c>
      <c r="D7049" t="s">
        <v>1236</v>
      </c>
      <c r="E7049">
        <f>INDEX(TeamSports!B:B,MATCH(D7049,TeamSports!C:C,0))</f>
        <v>60</v>
      </c>
      <c r="F7049">
        <f>INDEX(RanksTable!AH:AH,MATCH(B7049,RanksTable!B:B,0))</f>
        <v>7</v>
      </c>
      <c r="H7049" t="str">
        <f t="shared" si="110"/>
        <v>INSERT INTO "TeamRanks" (team_id,team_sport_id,team_rank) VALUES (357,60,7);</v>
      </c>
    </row>
    <row r="7050" spans="2:8" x14ac:dyDescent="0.25">
      <c r="B7050" t="s">
        <v>1127</v>
      </c>
      <c r="C7050">
        <f>INDEX(NationalTeams!B:B,MATCH(B7050,NationalTeams!C:C,0))</f>
        <v>358</v>
      </c>
      <c r="D7050" t="s">
        <v>1236</v>
      </c>
      <c r="E7050">
        <f>INDEX(TeamSports!B:B,MATCH(D7050,TeamSports!C:C,0))</f>
        <v>60</v>
      </c>
      <c r="F7050">
        <f>INDEX(RanksTable!AH:AH,MATCH(B7050,RanksTable!B:B,0))</f>
        <v>7</v>
      </c>
      <c r="H7050" t="str">
        <f t="shared" si="110"/>
        <v>INSERT INTO "TeamRanks" (team_id,team_sport_id,team_rank) VALUES (358,60,7);</v>
      </c>
    </row>
    <row r="7051" spans="2:8" x14ac:dyDescent="0.25">
      <c r="B7051" t="s">
        <v>1128</v>
      </c>
      <c r="C7051">
        <f>INDEX(NationalTeams!B:B,MATCH(B7051,NationalTeams!C:C,0))</f>
        <v>359</v>
      </c>
      <c r="D7051" t="s">
        <v>1236</v>
      </c>
      <c r="E7051">
        <f>INDEX(TeamSports!B:B,MATCH(D7051,TeamSports!C:C,0))</f>
        <v>60</v>
      </c>
      <c r="F7051">
        <f>INDEX(RanksTable!AH:AH,MATCH(B7051,RanksTable!B:B,0))</f>
        <v>7</v>
      </c>
      <c r="H7051" t="str">
        <f t="shared" si="110"/>
        <v>INSERT INTO "TeamRanks" (team_id,team_sport_id,team_rank) VALUES (359,60,7);</v>
      </c>
    </row>
    <row r="7052" spans="2:8" x14ac:dyDescent="0.25">
      <c r="B7052" t="s">
        <v>1129</v>
      </c>
      <c r="C7052">
        <f>INDEX(NationalTeams!B:B,MATCH(B7052,NationalTeams!C:C,0))</f>
        <v>360</v>
      </c>
      <c r="D7052" t="s">
        <v>1236</v>
      </c>
      <c r="E7052">
        <f>INDEX(TeamSports!B:B,MATCH(D7052,TeamSports!C:C,0))</f>
        <v>60</v>
      </c>
      <c r="F7052">
        <f>INDEX(RanksTable!AH:AH,MATCH(B7052,RanksTable!B:B,0))</f>
        <v>6</v>
      </c>
      <c r="H7052" t="str">
        <f t="shared" si="110"/>
        <v>INSERT INTO "TeamRanks" (team_id,team_sport_id,team_rank) VALUES (360,60,6);</v>
      </c>
    </row>
    <row r="7053" spans="2:8" x14ac:dyDescent="0.25">
      <c r="B7053" t="s">
        <v>1130</v>
      </c>
      <c r="C7053">
        <f>INDEX(NationalTeams!B:B,MATCH(B7053,NationalTeams!C:C,0))</f>
        <v>361</v>
      </c>
      <c r="D7053" t="s">
        <v>1236</v>
      </c>
      <c r="E7053">
        <f>INDEX(TeamSports!B:B,MATCH(D7053,TeamSports!C:C,0))</f>
        <v>60</v>
      </c>
      <c r="F7053">
        <f>INDEX(RanksTable!AH:AH,MATCH(B7053,RanksTable!B:B,0))</f>
        <v>7</v>
      </c>
      <c r="H7053" t="str">
        <f t="shared" si="110"/>
        <v>INSERT INTO "TeamRanks" (team_id,team_sport_id,team_rank) VALUES (361,60,7);</v>
      </c>
    </row>
    <row r="7054" spans="2:8" x14ac:dyDescent="0.25">
      <c r="B7054" t="s">
        <v>1131</v>
      </c>
      <c r="C7054">
        <f>INDEX(NationalTeams!B:B,MATCH(B7054,NationalTeams!C:C,0))</f>
        <v>362</v>
      </c>
      <c r="D7054" t="s">
        <v>1236</v>
      </c>
      <c r="E7054">
        <f>INDEX(TeamSports!B:B,MATCH(D7054,TeamSports!C:C,0))</f>
        <v>60</v>
      </c>
      <c r="F7054">
        <f>INDEX(RanksTable!AH:AH,MATCH(B7054,RanksTable!B:B,0))</f>
        <v>7</v>
      </c>
      <c r="H7054" t="str">
        <f t="shared" si="110"/>
        <v>INSERT INTO "TeamRanks" (team_id,team_sport_id,team_rank) VALUES (362,60,7);</v>
      </c>
    </row>
    <row r="7055" spans="2:8" x14ac:dyDescent="0.25">
      <c r="B7055" t="s">
        <v>1132</v>
      </c>
      <c r="C7055">
        <f>INDEX(NationalTeams!B:B,MATCH(B7055,NationalTeams!C:C,0))</f>
        <v>363</v>
      </c>
      <c r="D7055" t="s">
        <v>1236</v>
      </c>
      <c r="E7055">
        <f>INDEX(TeamSports!B:B,MATCH(D7055,TeamSports!C:C,0))</f>
        <v>60</v>
      </c>
      <c r="F7055">
        <f>INDEX(RanksTable!AH:AH,MATCH(B7055,RanksTable!B:B,0))</f>
        <v>5</v>
      </c>
      <c r="H7055" t="str">
        <f t="shared" si="110"/>
        <v>INSERT INTO "TeamRanks" (team_id,team_sport_id,team_rank) VALUES (363,60,5);</v>
      </c>
    </row>
    <row r="7056" spans="2:8" x14ac:dyDescent="0.25">
      <c r="B7056" t="s">
        <v>1133</v>
      </c>
      <c r="C7056">
        <f>INDEX(NationalTeams!B:B,MATCH(B7056,NationalTeams!C:C,0))</f>
        <v>364</v>
      </c>
      <c r="D7056" t="s">
        <v>1236</v>
      </c>
      <c r="E7056">
        <f>INDEX(TeamSports!B:B,MATCH(D7056,TeamSports!C:C,0))</f>
        <v>60</v>
      </c>
      <c r="F7056">
        <f>INDEX(RanksTable!AH:AH,MATCH(B7056,RanksTable!B:B,0))</f>
        <v>7</v>
      </c>
      <c r="H7056" t="str">
        <f t="shared" si="110"/>
        <v>INSERT INTO "TeamRanks" (team_id,team_sport_id,team_rank) VALUES (364,60,7);</v>
      </c>
    </row>
    <row r="7057" spans="2:8" x14ac:dyDescent="0.25">
      <c r="B7057" t="s">
        <v>1134</v>
      </c>
      <c r="C7057">
        <f>INDEX(NationalTeams!B:B,MATCH(B7057,NationalTeams!C:C,0))</f>
        <v>365</v>
      </c>
      <c r="D7057" t="s">
        <v>1236</v>
      </c>
      <c r="E7057">
        <f>INDEX(TeamSports!B:B,MATCH(D7057,TeamSports!C:C,0))</f>
        <v>60</v>
      </c>
      <c r="F7057">
        <f>INDEX(RanksTable!AH:AH,MATCH(B7057,RanksTable!B:B,0))</f>
        <v>7</v>
      </c>
      <c r="H7057" t="str">
        <f t="shared" si="110"/>
        <v>INSERT INTO "TeamRanks" (team_id,team_sport_id,team_rank) VALUES (365,60,7);</v>
      </c>
    </row>
    <row r="7058" spans="2:8" x14ac:dyDescent="0.25">
      <c r="B7058" t="s">
        <v>1135</v>
      </c>
      <c r="C7058">
        <f>INDEX(NationalTeams!B:B,MATCH(B7058,NationalTeams!C:C,0))</f>
        <v>366</v>
      </c>
      <c r="D7058" t="s">
        <v>1236</v>
      </c>
      <c r="E7058">
        <f>INDEX(TeamSports!B:B,MATCH(D7058,TeamSports!C:C,0))</f>
        <v>60</v>
      </c>
      <c r="F7058">
        <f>INDEX(RanksTable!AH:AH,MATCH(B7058,RanksTable!B:B,0))</f>
        <v>7</v>
      </c>
      <c r="H7058" t="str">
        <f t="shared" si="110"/>
        <v>INSERT INTO "TeamRanks" (team_id,team_sport_id,team_rank) VALUES (366,60,7);</v>
      </c>
    </row>
    <row r="7059" spans="2:8" x14ac:dyDescent="0.25">
      <c r="B7059" t="s">
        <v>1136</v>
      </c>
      <c r="C7059">
        <f>INDEX(NationalTeams!B:B,MATCH(B7059,NationalTeams!C:C,0))</f>
        <v>367</v>
      </c>
      <c r="D7059" t="s">
        <v>1236</v>
      </c>
      <c r="E7059">
        <f>INDEX(TeamSports!B:B,MATCH(D7059,TeamSports!C:C,0))</f>
        <v>60</v>
      </c>
      <c r="F7059">
        <f>INDEX(RanksTable!AH:AH,MATCH(B7059,RanksTable!B:B,0))</f>
        <v>7</v>
      </c>
      <c r="H7059" t="str">
        <f t="shared" si="110"/>
        <v>INSERT INTO "TeamRanks" (team_id,team_sport_id,team_rank) VALUES (367,60,7);</v>
      </c>
    </row>
    <row r="7060" spans="2:8" x14ac:dyDescent="0.25">
      <c r="B7060" t="s">
        <v>1137</v>
      </c>
      <c r="C7060">
        <f>INDEX(NationalTeams!B:B,MATCH(B7060,NationalTeams!C:C,0))</f>
        <v>368</v>
      </c>
      <c r="D7060" t="s">
        <v>1236</v>
      </c>
      <c r="E7060">
        <f>INDEX(TeamSports!B:B,MATCH(D7060,TeamSports!C:C,0))</f>
        <v>60</v>
      </c>
      <c r="F7060">
        <f>INDEX(RanksTable!AH:AH,MATCH(B7060,RanksTable!B:B,0))</f>
        <v>7</v>
      </c>
      <c r="H7060" t="str">
        <f t="shared" si="110"/>
        <v>INSERT INTO "TeamRanks" (team_id,team_sport_id,team_rank) VALUES (368,60,7);</v>
      </c>
    </row>
    <row r="7061" spans="2:8" x14ac:dyDescent="0.25">
      <c r="B7061" t="s">
        <v>1138</v>
      </c>
      <c r="C7061">
        <f>INDEX(NationalTeams!B:B,MATCH(B7061,NationalTeams!C:C,0))</f>
        <v>369</v>
      </c>
      <c r="D7061" t="s">
        <v>1236</v>
      </c>
      <c r="E7061">
        <f>INDEX(TeamSports!B:B,MATCH(D7061,TeamSports!C:C,0))</f>
        <v>60</v>
      </c>
      <c r="F7061">
        <f>INDEX(RanksTable!AH:AH,MATCH(B7061,RanksTable!B:B,0))</f>
        <v>7</v>
      </c>
      <c r="H7061" t="str">
        <f t="shared" si="110"/>
        <v>INSERT INTO "TeamRanks" (team_id,team_sport_id,team_rank) VALUES (369,60,7);</v>
      </c>
    </row>
    <row r="7062" spans="2:8" x14ac:dyDescent="0.25">
      <c r="B7062" t="s">
        <v>1139</v>
      </c>
      <c r="C7062">
        <f>INDEX(NationalTeams!B:B,MATCH(B7062,NationalTeams!C:C,0))</f>
        <v>370</v>
      </c>
      <c r="D7062" t="s">
        <v>1236</v>
      </c>
      <c r="E7062">
        <f>INDEX(TeamSports!B:B,MATCH(D7062,TeamSports!C:C,0))</f>
        <v>60</v>
      </c>
      <c r="F7062">
        <f>INDEX(RanksTable!AH:AH,MATCH(B7062,RanksTable!B:B,0))</f>
        <v>7</v>
      </c>
      <c r="H7062" t="str">
        <f t="shared" si="110"/>
        <v>INSERT INTO "TeamRanks" (team_id,team_sport_id,team_rank) VALUES (370,60,7);</v>
      </c>
    </row>
    <row r="7063" spans="2:8" x14ac:dyDescent="0.25">
      <c r="B7063" t="s">
        <v>1140</v>
      </c>
      <c r="C7063">
        <f>INDEX(NationalTeams!B:B,MATCH(B7063,NationalTeams!C:C,0))</f>
        <v>371</v>
      </c>
      <c r="D7063" t="s">
        <v>1236</v>
      </c>
      <c r="E7063">
        <f>INDEX(TeamSports!B:B,MATCH(D7063,TeamSports!C:C,0))</f>
        <v>60</v>
      </c>
      <c r="F7063">
        <f>INDEX(RanksTable!AH:AH,MATCH(B7063,RanksTable!B:B,0))</f>
        <v>7</v>
      </c>
      <c r="H7063" t="str">
        <f t="shared" si="110"/>
        <v>INSERT INTO "TeamRanks" (team_id,team_sport_id,team_rank) VALUES (371,60,7);</v>
      </c>
    </row>
    <row r="7064" spans="2:8" x14ac:dyDescent="0.25">
      <c r="B7064" t="s">
        <v>1141</v>
      </c>
      <c r="C7064">
        <f>INDEX(NationalTeams!B:B,MATCH(B7064,NationalTeams!C:C,0))</f>
        <v>372</v>
      </c>
      <c r="D7064" t="s">
        <v>1236</v>
      </c>
      <c r="E7064">
        <f>INDEX(TeamSports!B:B,MATCH(D7064,TeamSports!C:C,0))</f>
        <v>60</v>
      </c>
      <c r="F7064">
        <f>INDEX(RanksTable!AH:AH,MATCH(B7064,RanksTable!B:B,0))</f>
        <v>7</v>
      </c>
      <c r="H7064" t="str">
        <f t="shared" si="110"/>
        <v>INSERT INTO "TeamRanks" (team_id,team_sport_id,team_rank) VALUES (372,60,7);</v>
      </c>
    </row>
    <row r="7065" spans="2:8" x14ac:dyDescent="0.25">
      <c r="B7065" t="s">
        <v>1142</v>
      </c>
      <c r="C7065">
        <f>INDEX(NationalTeams!B:B,MATCH(B7065,NationalTeams!C:C,0))</f>
        <v>373</v>
      </c>
      <c r="D7065" t="s">
        <v>1236</v>
      </c>
      <c r="E7065">
        <f>INDEX(TeamSports!B:B,MATCH(D7065,TeamSports!C:C,0))</f>
        <v>60</v>
      </c>
      <c r="F7065">
        <f>INDEX(RanksTable!AH:AH,MATCH(B7065,RanksTable!B:B,0))</f>
        <v>7</v>
      </c>
      <c r="H7065" t="str">
        <f t="shared" si="110"/>
        <v>INSERT INTO "TeamRanks" (team_id,team_sport_id,team_rank) VALUES (373,60,7);</v>
      </c>
    </row>
    <row r="7066" spans="2:8" x14ac:dyDescent="0.25">
      <c r="B7066" t="s">
        <v>1143</v>
      </c>
      <c r="C7066">
        <f>INDEX(NationalTeams!B:B,MATCH(B7066,NationalTeams!C:C,0))</f>
        <v>374</v>
      </c>
      <c r="D7066" t="s">
        <v>1236</v>
      </c>
      <c r="E7066">
        <f>INDEX(TeamSports!B:B,MATCH(D7066,TeamSports!C:C,0))</f>
        <v>60</v>
      </c>
      <c r="F7066">
        <f>INDEX(RanksTable!AH:AH,MATCH(B7066,RanksTable!B:B,0))</f>
        <v>7</v>
      </c>
      <c r="H7066" t="str">
        <f t="shared" si="110"/>
        <v>INSERT INTO "TeamRanks" (team_id,team_sport_id,team_rank) VALUES (374,60,7);</v>
      </c>
    </row>
    <row r="7067" spans="2:8" x14ac:dyDescent="0.25">
      <c r="B7067" t="s">
        <v>1144</v>
      </c>
      <c r="C7067">
        <f>INDEX(NationalTeams!B:B,MATCH(B7067,NationalTeams!C:C,0))</f>
        <v>375</v>
      </c>
      <c r="D7067" t="s">
        <v>1236</v>
      </c>
      <c r="E7067">
        <f>INDEX(TeamSports!B:B,MATCH(D7067,TeamSports!C:C,0))</f>
        <v>60</v>
      </c>
      <c r="F7067">
        <f>INDEX(RanksTable!AH:AH,MATCH(B7067,RanksTable!B:B,0))</f>
        <v>7</v>
      </c>
      <c r="H7067" t="str">
        <f t="shared" si="110"/>
        <v>INSERT INTO "TeamRanks" (team_id,team_sport_id,team_rank) VALUES (375,60,7);</v>
      </c>
    </row>
    <row r="7068" spans="2:8" x14ac:dyDescent="0.25">
      <c r="B7068" t="s">
        <v>1145</v>
      </c>
      <c r="C7068">
        <f>INDEX(NationalTeams!B:B,MATCH(B7068,NationalTeams!C:C,0))</f>
        <v>376</v>
      </c>
      <c r="D7068" t="s">
        <v>1236</v>
      </c>
      <c r="E7068">
        <f>INDEX(TeamSports!B:B,MATCH(D7068,TeamSports!C:C,0))</f>
        <v>60</v>
      </c>
      <c r="F7068">
        <f>INDEX(RanksTable!AH:AH,MATCH(B7068,RanksTable!B:B,0))</f>
        <v>5</v>
      </c>
      <c r="H7068" t="str">
        <f t="shared" si="110"/>
        <v>INSERT INTO "TeamRanks" (team_id,team_sport_id,team_rank) VALUES (376,60,5);</v>
      </c>
    </row>
    <row r="7069" spans="2:8" x14ac:dyDescent="0.25">
      <c r="B7069" t="s">
        <v>1146</v>
      </c>
      <c r="C7069">
        <f>INDEX(NationalTeams!B:B,MATCH(B7069,NationalTeams!C:C,0))</f>
        <v>377</v>
      </c>
      <c r="D7069" t="s">
        <v>1236</v>
      </c>
      <c r="E7069">
        <f>INDEX(TeamSports!B:B,MATCH(D7069,TeamSports!C:C,0))</f>
        <v>60</v>
      </c>
      <c r="F7069">
        <f>INDEX(RanksTable!AH:AH,MATCH(B7069,RanksTable!B:B,0))</f>
        <v>7</v>
      </c>
      <c r="H7069" t="str">
        <f t="shared" si="110"/>
        <v>INSERT INTO "TeamRanks" (team_id,team_sport_id,team_rank) VALUES (377,60,7);</v>
      </c>
    </row>
    <row r="7070" spans="2:8" x14ac:dyDescent="0.25">
      <c r="B7070" t="s">
        <v>1147</v>
      </c>
      <c r="C7070">
        <f>INDEX(NationalTeams!B:B,MATCH(B7070,NationalTeams!C:C,0))</f>
        <v>378</v>
      </c>
      <c r="D7070" t="s">
        <v>1236</v>
      </c>
      <c r="E7070">
        <f>INDEX(TeamSports!B:B,MATCH(D7070,TeamSports!C:C,0))</f>
        <v>60</v>
      </c>
      <c r="F7070">
        <f>INDEX(RanksTable!AH:AH,MATCH(B7070,RanksTable!B:B,0))</f>
        <v>7</v>
      </c>
      <c r="H7070" t="str">
        <f t="shared" si="110"/>
        <v>INSERT INTO "TeamRanks" (team_id,team_sport_id,team_rank) VALUES (378,60,7);</v>
      </c>
    </row>
    <row r="7071" spans="2:8" x14ac:dyDescent="0.25">
      <c r="B7071" t="s">
        <v>1148</v>
      </c>
      <c r="C7071">
        <f>INDEX(NationalTeams!B:B,MATCH(B7071,NationalTeams!C:C,0))</f>
        <v>379</v>
      </c>
      <c r="D7071" t="s">
        <v>1236</v>
      </c>
      <c r="E7071">
        <f>INDEX(TeamSports!B:B,MATCH(D7071,TeamSports!C:C,0))</f>
        <v>60</v>
      </c>
      <c r="F7071">
        <f>INDEX(RanksTable!AH:AH,MATCH(B7071,RanksTable!B:B,0))</f>
        <v>7</v>
      </c>
      <c r="H7071" t="str">
        <f t="shared" si="110"/>
        <v>INSERT INTO "TeamRanks" (team_id,team_sport_id,team_rank) VALUES (379,60,7);</v>
      </c>
    </row>
    <row r="7072" spans="2:8" x14ac:dyDescent="0.25">
      <c r="B7072" t="s">
        <v>1149</v>
      </c>
      <c r="C7072">
        <f>INDEX(NationalTeams!B:B,MATCH(B7072,NationalTeams!C:C,0))</f>
        <v>380</v>
      </c>
      <c r="D7072" t="s">
        <v>1236</v>
      </c>
      <c r="E7072">
        <f>INDEX(TeamSports!B:B,MATCH(D7072,TeamSports!C:C,0))</f>
        <v>60</v>
      </c>
      <c r="F7072">
        <f>INDEX(RanksTable!AH:AH,MATCH(B7072,RanksTable!B:B,0))</f>
        <v>7</v>
      </c>
      <c r="H7072" t="str">
        <f t="shared" si="110"/>
        <v>INSERT INTO "TeamRanks" (team_id,team_sport_id,team_rank) VALUES (380,60,7);</v>
      </c>
    </row>
    <row r="7073" spans="2:8" x14ac:dyDescent="0.25">
      <c r="B7073" t="s">
        <v>1150</v>
      </c>
      <c r="C7073">
        <f>INDEX(NationalTeams!B:B,MATCH(B7073,NationalTeams!C:C,0))</f>
        <v>381</v>
      </c>
      <c r="D7073" t="s">
        <v>1236</v>
      </c>
      <c r="E7073">
        <f>INDEX(TeamSports!B:B,MATCH(D7073,TeamSports!C:C,0))</f>
        <v>60</v>
      </c>
      <c r="F7073">
        <f>INDEX(RanksTable!AH:AH,MATCH(B7073,RanksTable!B:B,0))</f>
        <v>4</v>
      </c>
      <c r="H7073" t="str">
        <f t="shared" si="110"/>
        <v>INSERT INTO "TeamRanks" (team_id,team_sport_id,team_rank) VALUES (381,60,4);</v>
      </c>
    </row>
    <row r="7074" spans="2:8" x14ac:dyDescent="0.25">
      <c r="B7074" t="s">
        <v>1151</v>
      </c>
      <c r="C7074">
        <f>INDEX(NationalTeams!B:B,MATCH(B7074,NationalTeams!C:C,0))</f>
        <v>382</v>
      </c>
      <c r="D7074" t="s">
        <v>1236</v>
      </c>
      <c r="E7074">
        <f>INDEX(TeamSports!B:B,MATCH(D7074,TeamSports!C:C,0))</f>
        <v>60</v>
      </c>
      <c r="F7074">
        <f>INDEX(RanksTable!AH:AH,MATCH(B7074,RanksTable!B:B,0))</f>
        <v>7</v>
      </c>
      <c r="H7074" t="str">
        <f t="shared" si="110"/>
        <v>INSERT INTO "TeamRanks" (team_id,team_sport_id,team_rank) VALUES (382,60,7);</v>
      </c>
    </row>
    <row r="7075" spans="2:8" x14ac:dyDescent="0.25">
      <c r="B7075" t="s">
        <v>1152</v>
      </c>
      <c r="C7075">
        <f>INDEX(NationalTeams!B:B,MATCH(B7075,NationalTeams!C:C,0))</f>
        <v>383</v>
      </c>
      <c r="D7075" t="s">
        <v>1236</v>
      </c>
      <c r="E7075">
        <f>INDEX(TeamSports!B:B,MATCH(D7075,TeamSports!C:C,0))</f>
        <v>60</v>
      </c>
      <c r="F7075">
        <f>INDEX(RanksTable!AH:AH,MATCH(B7075,RanksTable!B:B,0))</f>
        <v>7</v>
      </c>
      <c r="H7075" t="str">
        <f t="shared" si="110"/>
        <v>INSERT INTO "TeamRanks" (team_id,team_sport_id,team_rank) VALUES (383,60,7);</v>
      </c>
    </row>
    <row r="7076" spans="2:8" x14ac:dyDescent="0.25">
      <c r="B7076" t="s">
        <v>1153</v>
      </c>
      <c r="C7076">
        <f>INDEX(NationalTeams!B:B,MATCH(B7076,NationalTeams!C:C,0))</f>
        <v>384</v>
      </c>
      <c r="D7076" t="s">
        <v>1236</v>
      </c>
      <c r="E7076">
        <f>INDEX(TeamSports!B:B,MATCH(D7076,TeamSports!C:C,0))</f>
        <v>60</v>
      </c>
      <c r="F7076">
        <f>INDEX(RanksTable!AH:AH,MATCH(B7076,RanksTable!B:B,0))</f>
        <v>7</v>
      </c>
      <c r="H7076" t="str">
        <f t="shared" si="110"/>
        <v>INSERT INTO "TeamRanks" (team_id,team_sport_id,team_rank) VALUES (384,60,7);</v>
      </c>
    </row>
    <row r="7077" spans="2:8" x14ac:dyDescent="0.25">
      <c r="B7077" t="s">
        <v>1154</v>
      </c>
      <c r="C7077">
        <f>INDEX(NationalTeams!B:B,MATCH(B7077,NationalTeams!C:C,0))</f>
        <v>385</v>
      </c>
      <c r="D7077" t="s">
        <v>1236</v>
      </c>
      <c r="E7077">
        <f>INDEX(TeamSports!B:B,MATCH(D7077,TeamSports!C:C,0))</f>
        <v>60</v>
      </c>
      <c r="F7077">
        <f>INDEX(RanksTable!AH:AH,MATCH(B7077,RanksTable!B:B,0))</f>
        <v>5</v>
      </c>
      <c r="H7077" t="str">
        <f t="shared" si="110"/>
        <v>INSERT INTO "TeamRanks" (team_id,team_sport_id,team_rank) VALUES (385,60,5);</v>
      </c>
    </row>
    <row r="7078" spans="2:8" x14ac:dyDescent="0.25">
      <c r="B7078" t="s">
        <v>1155</v>
      </c>
      <c r="C7078">
        <f>INDEX(NationalTeams!B:B,MATCH(B7078,NationalTeams!C:C,0))</f>
        <v>386</v>
      </c>
      <c r="D7078" t="s">
        <v>1236</v>
      </c>
      <c r="E7078">
        <f>INDEX(TeamSports!B:B,MATCH(D7078,TeamSports!C:C,0))</f>
        <v>60</v>
      </c>
      <c r="F7078">
        <f>INDEX(RanksTable!AH:AH,MATCH(B7078,RanksTable!B:B,0))</f>
        <v>7</v>
      </c>
      <c r="H7078" t="str">
        <f t="shared" si="110"/>
        <v>INSERT INTO "TeamRanks" (team_id,team_sport_id,team_rank) VALUES (386,60,7);</v>
      </c>
    </row>
    <row r="7079" spans="2:8" x14ac:dyDescent="0.25">
      <c r="B7079" t="s">
        <v>1156</v>
      </c>
      <c r="C7079">
        <f>INDEX(NationalTeams!B:B,MATCH(B7079,NationalTeams!C:C,0))</f>
        <v>387</v>
      </c>
      <c r="D7079" t="s">
        <v>1236</v>
      </c>
      <c r="E7079">
        <f>INDEX(TeamSports!B:B,MATCH(D7079,TeamSports!C:C,0))</f>
        <v>60</v>
      </c>
      <c r="F7079">
        <f>INDEX(RanksTable!AH:AH,MATCH(B7079,RanksTable!B:B,0))</f>
        <v>7</v>
      </c>
      <c r="H7079" t="str">
        <f t="shared" si="110"/>
        <v>INSERT INTO "TeamRanks" (team_id,team_sport_id,team_rank) VALUES (387,60,7);</v>
      </c>
    </row>
    <row r="7080" spans="2:8" x14ac:dyDescent="0.25">
      <c r="B7080" t="s">
        <v>1157</v>
      </c>
      <c r="C7080">
        <f>INDEX(NationalTeams!B:B,MATCH(B7080,NationalTeams!C:C,0))</f>
        <v>388</v>
      </c>
      <c r="D7080" t="s">
        <v>1236</v>
      </c>
      <c r="E7080">
        <f>INDEX(TeamSports!B:B,MATCH(D7080,TeamSports!C:C,0))</f>
        <v>60</v>
      </c>
      <c r="F7080">
        <f>INDEX(RanksTable!AH:AH,MATCH(B7080,RanksTable!B:B,0))</f>
        <v>7</v>
      </c>
      <c r="H7080" t="str">
        <f t="shared" si="110"/>
        <v>INSERT INTO "TeamRanks" (team_id,team_sport_id,team_rank) VALUES (388,60,7);</v>
      </c>
    </row>
    <row r="7081" spans="2:8" x14ac:dyDescent="0.25">
      <c r="B7081" t="s">
        <v>1158</v>
      </c>
      <c r="C7081">
        <f>INDEX(NationalTeams!B:B,MATCH(B7081,NationalTeams!C:C,0))</f>
        <v>389</v>
      </c>
      <c r="D7081" t="s">
        <v>1236</v>
      </c>
      <c r="E7081">
        <f>INDEX(TeamSports!B:B,MATCH(D7081,TeamSports!C:C,0))</f>
        <v>60</v>
      </c>
      <c r="F7081">
        <f>INDEX(RanksTable!AH:AH,MATCH(B7081,RanksTable!B:B,0))</f>
        <v>2</v>
      </c>
      <c r="H7081" t="str">
        <f t="shared" si="110"/>
        <v>INSERT INTO "TeamRanks" (team_id,team_sport_id,team_rank) VALUES (389,60,2);</v>
      </c>
    </row>
    <row r="7082" spans="2:8" x14ac:dyDescent="0.25">
      <c r="B7082" t="s">
        <v>1159</v>
      </c>
      <c r="C7082">
        <f>INDEX(NationalTeams!B:B,MATCH(B7082,NationalTeams!C:C,0))</f>
        <v>390</v>
      </c>
      <c r="D7082" t="s">
        <v>1236</v>
      </c>
      <c r="E7082">
        <f>INDEX(TeamSports!B:B,MATCH(D7082,TeamSports!C:C,0))</f>
        <v>60</v>
      </c>
      <c r="F7082">
        <f>INDEX(RanksTable!AH:AH,MATCH(B7082,RanksTable!B:B,0))</f>
        <v>7</v>
      </c>
      <c r="H7082" t="str">
        <f t="shared" si="110"/>
        <v>INSERT INTO "TeamRanks" (team_id,team_sport_id,team_rank) VALUES (390,60,7);</v>
      </c>
    </row>
    <row r="7083" spans="2:8" x14ac:dyDescent="0.25">
      <c r="B7083" t="s">
        <v>1160</v>
      </c>
      <c r="C7083">
        <f>INDEX(NationalTeams!B:B,MATCH(B7083,NationalTeams!C:C,0))</f>
        <v>391</v>
      </c>
      <c r="D7083" t="s">
        <v>1236</v>
      </c>
      <c r="E7083">
        <f>INDEX(TeamSports!B:B,MATCH(D7083,TeamSports!C:C,0))</f>
        <v>60</v>
      </c>
      <c r="F7083">
        <f>INDEX(RanksTable!AH:AH,MATCH(B7083,RanksTable!B:B,0))</f>
        <v>7</v>
      </c>
      <c r="H7083" t="str">
        <f t="shared" si="110"/>
        <v>INSERT INTO "TeamRanks" (team_id,team_sport_id,team_rank) VALUES (391,60,7);</v>
      </c>
    </row>
    <row r="7084" spans="2:8" x14ac:dyDescent="0.25">
      <c r="B7084" t="s">
        <v>1161</v>
      </c>
      <c r="C7084">
        <f>INDEX(NationalTeams!B:B,MATCH(B7084,NationalTeams!C:C,0))</f>
        <v>392</v>
      </c>
      <c r="D7084" t="s">
        <v>1236</v>
      </c>
      <c r="E7084">
        <f>INDEX(TeamSports!B:B,MATCH(D7084,TeamSports!C:C,0))</f>
        <v>60</v>
      </c>
      <c r="F7084">
        <f>INDEX(RanksTable!AH:AH,MATCH(B7084,RanksTable!B:B,0))</f>
        <v>7</v>
      </c>
      <c r="H7084" t="str">
        <f t="shared" si="110"/>
        <v>INSERT INTO "TeamRanks" (team_id,team_sport_id,team_rank) VALUES (392,60,7);</v>
      </c>
    </row>
    <row r="7085" spans="2:8" x14ac:dyDescent="0.25">
      <c r="B7085" t="s">
        <v>1162</v>
      </c>
      <c r="C7085">
        <f>INDEX(NationalTeams!B:B,MATCH(B7085,NationalTeams!C:C,0))</f>
        <v>393</v>
      </c>
      <c r="D7085" t="s">
        <v>1236</v>
      </c>
      <c r="E7085">
        <f>INDEX(TeamSports!B:B,MATCH(D7085,TeamSports!C:C,0))</f>
        <v>60</v>
      </c>
      <c r="F7085">
        <f>INDEX(RanksTable!AH:AH,MATCH(B7085,RanksTable!B:B,0))</f>
        <v>7</v>
      </c>
      <c r="H7085" t="str">
        <f t="shared" si="110"/>
        <v>INSERT INTO "TeamRanks" (team_id,team_sport_id,team_rank) VALUES (393,60,7);</v>
      </c>
    </row>
    <row r="7086" spans="2:8" x14ac:dyDescent="0.25">
      <c r="B7086" t="s">
        <v>1163</v>
      </c>
      <c r="C7086">
        <f>INDEX(NationalTeams!B:B,MATCH(B7086,NationalTeams!C:C,0))</f>
        <v>394</v>
      </c>
      <c r="D7086" t="s">
        <v>1236</v>
      </c>
      <c r="E7086">
        <f>INDEX(TeamSports!B:B,MATCH(D7086,TeamSports!C:C,0))</f>
        <v>60</v>
      </c>
      <c r="F7086">
        <f>INDEX(RanksTable!AH:AH,MATCH(B7086,RanksTable!B:B,0))</f>
        <v>4</v>
      </c>
      <c r="H7086" t="str">
        <f t="shared" si="110"/>
        <v>INSERT INTO "TeamRanks" (team_id,team_sport_id,team_rank) VALUES (394,60,4);</v>
      </c>
    </row>
    <row r="7087" spans="2:8" x14ac:dyDescent="0.25">
      <c r="B7087" t="s">
        <v>1164</v>
      </c>
      <c r="C7087">
        <f>INDEX(NationalTeams!B:B,MATCH(B7087,NationalTeams!C:C,0))</f>
        <v>395</v>
      </c>
      <c r="D7087" t="s">
        <v>1236</v>
      </c>
      <c r="E7087">
        <f>INDEX(TeamSports!B:B,MATCH(D7087,TeamSports!C:C,0))</f>
        <v>60</v>
      </c>
      <c r="F7087">
        <f>INDEX(RanksTable!AH:AH,MATCH(B7087,RanksTable!B:B,0))</f>
        <v>7</v>
      </c>
      <c r="H7087" t="str">
        <f t="shared" si="110"/>
        <v>INSERT INTO "TeamRanks" (team_id,team_sport_id,team_rank) VALUES (395,60,7);</v>
      </c>
    </row>
    <row r="7088" spans="2:8" x14ac:dyDescent="0.25">
      <c r="B7088" t="s">
        <v>1165</v>
      </c>
      <c r="C7088">
        <f>INDEX(NationalTeams!B:B,MATCH(B7088,NationalTeams!C:C,0))</f>
        <v>396</v>
      </c>
      <c r="D7088" t="s">
        <v>1236</v>
      </c>
      <c r="E7088">
        <f>INDEX(TeamSports!B:B,MATCH(D7088,TeamSports!C:C,0))</f>
        <v>60</v>
      </c>
      <c r="F7088">
        <f>INDEX(RanksTable!AH:AH,MATCH(B7088,RanksTable!B:B,0))</f>
        <v>6</v>
      </c>
      <c r="H7088" t="str">
        <f t="shared" si="110"/>
        <v>INSERT INTO "TeamRanks" (team_id,team_sport_id,team_rank) VALUES (396,60,6);</v>
      </c>
    </row>
    <row r="7089" spans="2:8" x14ac:dyDescent="0.25">
      <c r="B7089" t="s">
        <v>1166</v>
      </c>
      <c r="C7089">
        <f>INDEX(NationalTeams!B:B,MATCH(B7089,NationalTeams!C:C,0))</f>
        <v>397</v>
      </c>
      <c r="D7089" t="s">
        <v>1236</v>
      </c>
      <c r="E7089">
        <f>INDEX(TeamSports!B:B,MATCH(D7089,TeamSports!C:C,0))</f>
        <v>60</v>
      </c>
      <c r="F7089">
        <f>INDEX(RanksTable!AH:AH,MATCH(B7089,RanksTable!B:B,0))</f>
        <v>7</v>
      </c>
      <c r="H7089" t="str">
        <f t="shared" si="110"/>
        <v>INSERT INTO "TeamRanks" (team_id,team_sport_id,team_rank) VALUES (397,60,7);</v>
      </c>
    </row>
    <row r="7090" spans="2:8" x14ac:dyDescent="0.25">
      <c r="B7090" t="s">
        <v>1167</v>
      </c>
      <c r="C7090">
        <f>INDEX(NationalTeams!B:B,MATCH(B7090,NationalTeams!C:C,0))</f>
        <v>398</v>
      </c>
      <c r="D7090" t="s">
        <v>1236</v>
      </c>
      <c r="E7090">
        <f>INDEX(TeamSports!B:B,MATCH(D7090,TeamSports!C:C,0))</f>
        <v>60</v>
      </c>
      <c r="F7090">
        <f>INDEX(RanksTable!AH:AH,MATCH(B7090,RanksTable!B:B,0))</f>
        <v>3</v>
      </c>
      <c r="H7090" t="str">
        <f t="shared" si="110"/>
        <v>INSERT INTO "TeamRanks" (team_id,team_sport_id,team_rank) VALUES (398,60,3);</v>
      </c>
    </row>
    <row r="7091" spans="2:8" x14ac:dyDescent="0.25">
      <c r="B7091" t="s">
        <v>1168</v>
      </c>
      <c r="C7091">
        <f>INDEX(NationalTeams!B:B,MATCH(B7091,NationalTeams!C:C,0))</f>
        <v>399</v>
      </c>
      <c r="D7091" t="s">
        <v>1236</v>
      </c>
      <c r="E7091">
        <f>INDEX(TeamSports!B:B,MATCH(D7091,TeamSports!C:C,0))</f>
        <v>60</v>
      </c>
      <c r="F7091">
        <f>INDEX(RanksTable!AH:AH,MATCH(B7091,RanksTable!B:B,0))</f>
        <v>3</v>
      </c>
      <c r="H7091" t="str">
        <f t="shared" si="110"/>
        <v>INSERT INTO "TeamRanks" (team_id,team_sport_id,team_rank) VALUES (399,60,3);</v>
      </c>
    </row>
    <row r="7092" spans="2:8" x14ac:dyDescent="0.25">
      <c r="B7092" t="s">
        <v>1169</v>
      </c>
      <c r="C7092">
        <f>INDEX(NationalTeams!B:B,MATCH(B7092,NationalTeams!C:C,0))</f>
        <v>400</v>
      </c>
      <c r="D7092" t="s">
        <v>1236</v>
      </c>
      <c r="E7092">
        <f>INDEX(TeamSports!B:B,MATCH(D7092,TeamSports!C:C,0))</f>
        <v>60</v>
      </c>
      <c r="F7092">
        <f>INDEX(RanksTable!AH:AH,MATCH(B7092,RanksTable!B:B,0))</f>
        <v>7</v>
      </c>
      <c r="H7092" t="str">
        <f t="shared" si="110"/>
        <v>INSERT INTO "TeamRanks" (team_id,team_sport_id,team_rank) VALUES (400,60,7);</v>
      </c>
    </row>
    <row r="7093" spans="2:8" x14ac:dyDescent="0.25">
      <c r="B7093" t="s">
        <v>1170</v>
      </c>
      <c r="C7093">
        <f>INDEX(NationalTeams!B:B,MATCH(B7093,NationalTeams!C:C,0))</f>
        <v>401</v>
      </c>
      <c r="D7093" t="s">
        <v>1236</v>
      </c>
      <c r="E7093">
        <f>INDEX(TeamSports!B:B,MATCH(D7093,TeamSports!C:C,0))</f>
        <v>60</v>
      </c>
      <c r="F7093">
        <f>INDEX(RanksTable!AH:AH,MATCH(B7093,RanksTable!B:B,0))</f>
        <v>7</v>
      </c>
      <c r="H7093" t="str">
        <f t="shared" si="110"/>
        <v>INSERT INTO "TeamRanks" (team_id,team_sport_id,team_rank) VALUES (401,60,7);</v>
      </c>
    </row>
    <row r="7094" spans="2:8" x14ac:dyDescent="0.25">
      <c r="B7094" t="s">
        <v>1171</v>
      </c>
      <c r="C7094">
        <f>INDEX(NationalTeams!B:B,MATCH(B7094,NationalTeams!C:C,0))</f>
        <v>402</v>
      </c>
      <c r="D7094" t="s">
        <v>1236</v>
      </c>
      <c r="E7094">
        <f>INDEX(TeamSports!B:B,MATCH(D7094,TeamSports!C:C,0))</f>
        <v>60</v>
      </c>
      <c r="F7094">
        <f>INDEX(RanksTable!AH:AH,MATCH(B7094,RanksTable!B:B,0))</f>
        <v>7</v>
      </c>
      <c r="H7094" t="str">
        <f t="shared" si="110"/>
        <v>INSERT INTO "TeamRanks" (team_id,team_sport_id,team_rank) VALUES (402,60,7);</v>
      </c>
    </row>
    <row r="7095" spans="2:8" x14ac:dyDescent="0.25">
      <c r="B7095" t="s">
        <v>1172</v>
      </c>
      <c r="C7095">
        <f>INDEX(NationalTeams!B:B,MATCH(B7095,NationalTeams!C:C,0))</f>
        <v>403</v>
      </c>
      <c r="D7095" t="s">
        <v>1236</v>
      </c>
      <c r="E7095">
        <f>INDEX(TeamSports!B:B,MATCH(D7095,TeamSports!C:C,0))</f>
        <v>60</v>
      </c>
      <c r="F7095">
        <f>INDEX(RanksTable!AH:AH,MATCH(B7095,RanksTable!B:B,0))</f>
        <v>7</v>
      </c>
      <c r="H7095" t="str">
        <f t="shared" si="110"/>
        <v>INSERT INTO "TeamRanks" (team_id,team_sport_id,team_rank) VALUES (403,60,7);</v>
      </c>
    </row>
    <row r="7096" spans="2:8" x14ac:dyDescent="0.25">
      <c r="B7096" t="s">
        <v>1173</v>
      </c>
      <c r="C7096">
        <f>INDEX(NationalTeams!B:B,MATCH(B7096,NationalTeams!C:C,0))</f>
        <v>404</v>
      </c>
      <c r="D7096" t="s">
        <v>1236</v>
      </c>
      <c r="E7096">
        <f>INDEX(TeamSports!B:B,MATCH(D7096,TeamSports!C:C,0))</f>
        <v>60</v>
      </c>
      <c r="F7096">
        <f>INDEX(RanksTable!AH:AH,MATCH(B7096,RanksTable!B:B,0))</f>
        <v>7</v>
      </c>
      <c r="H7096" t="str">
        <f t="shared" si="110"/>
        <v>INSERT INTO "TeamRanks" (team_id,team_sport_id,team_rank) VALUES (404,60,7);</v>
      </c>
    </row>
    <row r="7097" spans="2:8" x14ac:dyDescent="0.25">
      <c r="B7097" t="s">
        <v>1174</v>
      </c>
      <c r="C7097">
        <f>INDEX(NationalTeams!B:B,MATCH(B7097,NationalTeams!C:C,0))</f>
        <v>405</v>
      </c>
      <c r="D7097" t="s">
        <v>1236</v>
      </c>
      <c r="E7097">
        <f>INDEX(TeamSports!B:B,MATCH(D7097,TeamSports!C:C,0))</f>
        <v>60</v>
      </c>
      <c r="F7097">
        <f>INDEX(RanksTable!AH:AH,MATCH(B7097,RanksTable!B:B,0))</f>
        <v>7</v>
      </c>
      <c r="H7097" t="str">
        <f t="shared" si="110"/>
        <v>INSERT INTO "TeamRanks" (team_id,team_sport_id,team_rank) VALUES (405,60,7);</v>
      </c>
    </row>
    <row r="7098" spans="2:8" x14ac:dyDescent="0.25">
      <c r="B7098" t="s">
        <v>1175</v>
      </c>
      <c r="C7098">
        <f>INDEX(NationalTeams!B:B,MATCH(B7098,NationalTeams!C:C,0))</f>
        <v>406</v>
      </c>
      <c r="D7098" t="s">
        <v>1236</v>
      </c>
      <c r="E7098">
        <f>INDEX(TeamSports!B:B,MATCH(D7098,TeamSports!C:C,0))</f>
        <v>60</v>
      </c>
      <c r="F7098">
        <f>INDEX(RanksTable!AH:AH,MATCH(B7098,RanksTable!B:B,0))</f>
        <v>7</v>
      </c>
      <c r="H7098" t="str">
        <f t="shared" si="110"/>
        <v>INSERT INTO "TeamRanks" (team_id,team_sport_id,team_rank) VALUES (406,60,7);</v>
      </c>
    </row>
    <row r="7099" spans="2:8" x14ac:dyDescent="0.25">
      <c r="B7099" t="s">
        <v>1176</v>
      </c>
      <c r="C7099">
        <f>INDEX(NationalTeams!B:B,MATCH(B7099,NationalTeams!C:C,0))</f>
        <v>407</v>
      </c>
      <c r="D7099" t="s">
        <v>1236</v>
      </c>
      <c r="E7099">
        <f>INDEX(TeamSports!B:B,MATCH(D7099,TeamSports!C:C,0))</f>
        <v>60</v>
      </c>
      <c r="F7099">
        <f>INDEX(RanksTable!AH:AH,MATCH(B7099,RanksTable!B:B,0))</f>
        <v>7</v>
      </c>
      <c r="H7099" t="str">
        <f t="shared" si="110"/>
        <v>INSERT INTO "TeamRanks" (team_id,team_sport_id,team_rank) VALUES (407,60,7);</v>
      </c>
    </row>
    <row r="7100" spans="2:8" x14ac:dyDescent="0.25">
      <c r="B7100" t="s">
        <v>1177</v>
      </c>
      <c r="C7100">
        <f>INDEX(NationalTeams!B:B,MATCH(B7100,NationalTeams!C:C,0))</f>
        <v>408</v>
      </c>
      <c r="D7100" t="s">
        <v>1236</v>
      </c>
      <c r="E7100">
        <f>INDEX(TeamSports!B:B,MATCH(D7100,TeamSports!C:C,0))</f>
        <v>60</v>
      </c>
      <c r="F7100">
        <f>INDEX(RanksTable!AH:AH,MATCH(B7100,RanksTable!B:B,0))</f>
        <v>7</v>
      </c>
      <c r="H7100" t="str">
        <f t="shared" si="110"/>
        <v>INSERT INTO "TeamRanks" (team_id,team_sport_id,team_rank) VALUES (408,60,7);</v>
      </c>
    </row>
    <row r="7101" spans="2:8" x14ac:dyDescent="0.25">
      <c r="B7101" t="s">
        <v>1178</v>
      </c>
      <c r="C7101">
        <f>INDEX(NationalTeams!B:B,MATCH(B7101,NationalTeams!C:C,0))</f>
        <v>409</v>
      </c>
      <c r="D7101" t="s">
        <v>1236</v>
      </c>
      <c r="E7101">
        <f>INDEX(TeamSports!B:B,MATCH(D7101,TeamSports!C:C,0))</f>
        <v>60</v>
      </c>
      <c r="F7101">
        <f>INDEX(RanksTable!AH:AH,MATCH(B7101,RanksTable!B:B,0))</f>
        <v>7</v>
      </c>
      <c r="H7101" t="str">
        <f t="shared" si="110"/>
        <v>INSERT INTO "TeamRanks" (team_id,team_sport_id,team_rank) VALUES (409,60,7);</v>
      </c>
    </row>
    <row r="7102" spans="2:8" x14ac:dyDescent="0.25">
      <c r="B7102" t="s">
        <v>1179</v>
      </c>
      <c r="C7102">
        <f>INDEX(NationalTeams!B:B,MATCH(B7102,NationalTeams!C:C,0))</f>
        <v>410</v>
      </c>
      <c r="D7102" t="s">
        <v>1236</v>
      </c>
      <c r="E7102">
        <f>INDEX(TeamSports!B:B,MATCH(D7102,TeamSports!C:C,0))</f>
        <v>60</v>
      </c>
      <c r="F7102">
        <f>INDEX(RanksTable!AH:AH,MATCH(B7102,RanksTable!B:B,0))</f>
        <v>7</v>
      </c>
      <c r="H7102" t="str">
        <f t="shared" si="110"/>
        <v>INSERT INTO "TeamRanks" (team_id,team_sport_id,team_rank) VALUES (410,60,7);</v>
      </c>
    </row>
    <row r="7103" spans="2:8" x14ac:dyDescent="0.25">
      <c r="B7103" t="s">
        <v>1180</v>
      </c>
      <c r="C7103">
        <f>INDEX(NationalTeams!B:B,MATCH(B7103,NationalTeams!C:C,0))</f>
        <v>411</v>
      </c>
      <c r="D7103" t="s">
        <v>1236</v>
      </c>
      <c r="E7103">
        <f>INDEX(TeamSports!B:B,MATCH(D7103,TeamSports!C:C,0))</f>
        <v>60</v>
      </c>
      <c r="F7103">
        <f>INDEX(RanksTable!AH:AH,MATCH(B7103,RanksTable!B:B,0))</f>
        <v>4</v>
      </c>
      <c r="H7103" t="str">
        <f t="shared" si="110"/>
        <v>INSERT INTO "TeamRanks" (team_id,team_sport_id,team_rank) VALUES (411,60,4);</v>
      </c>
    </row>
    <row r="7104" spans="2:8" x14ac:dyDescent="0.25">
      <c r="B7104" t="s">
        <v>1181</v>
      </c>
      <c r="C7104">
        <f>INDEX(NationalTeams!B:B,MATCH(B7104,NationalTeams!C:C,0))</f>
        <v>412</v>
      </c>
      <c r="D7104" t="s">
        <v>1236</v>
      </c>
      <c r="E7104">
        <f>INDEX(TeamSports!B:B,MATCH(D7104,TeamSports!C:C,0))</f>
        <v>60</v>
      </c>
      <c r="F7104">
        <f>INDEX(RanksTable!AH:AH,MATCH(B7104,RanksTable!B:B,0))</f>
        <v>7</v>
      </c>
      <c r="H7104" t="str">
        <f t="shared" si="110"/>
        <v>INSERT INTO "TeamRanks" (team_id,team_sport_id,team_rank) VALUES (412,60,7);</v>
      </c>
    </row>
    <row r="7105" spans="2:8" x14ac:dyDescent="0.25">
      <c r="B7105" t="s">
        <v>1182</v>
      </c>
      <c r="C7105">
        <f>INDEX(NationalTeams!B:B,MATCH(B7105,NationalTeams!C:C,0))</f>
        <v>413</v>
      </c>
      <c r="D7105" t="s">
        <v>1236</v>
      </c>
      <c r="E7105">
        <f>INDEX(TeamSports!B:B,MATCH(D7105,TeamSports!C:C,0))</f>
        <v>60</v>
      </c>
      <c r="F7105">
        <f>INDEX(RanksTable!AH:AH,MATCH(B7105,RanksTable!B:B,0))</f>
        <v>7</v>
      </c>
      <c r="H7105" t="str">
        <f t="shared" si="110"/>
        <v>INSERT INTO "TeamRanks" (team_id,team_sport_id,team_rank) VALUES (413,60,7);</v>
      </c>
    </row>
    <row r="7106" spans="2:8" x14ac:dyDescent="0.25">
      <c r="B7106" t="s">
        <v>1183</v>
      </c>
      <c r="C7106">
        <f>INDEX(NationalTeams!B:B,MATCH(B7106,NationalTeams!C:C,0))</f>
        <v>414</v>
      </c>
      <c r="D7106" t="s">
        <v>1236</v>
      </c>
      <c r="E7106">
        <f>INDEX(TeamSports!B:B,MATCH(D7106,TeamSports!C:C,0))</f>
        <v>60</v>
      </c>
      <c r="F7106">
        <f>INDEX(RanksTable!AH:AH,MATCH(B7106,RanksTable!B:B,0))</f>
        <v>7</v>
      </c>
      <c r="H7106" t="str">
        <f t="shared" si="110"/>
        <v>INSERT INTO "TeamRanks" (team_id,team_sport_id,team_rank) VALUES (414,60,7);</v>
      </c>
    </row>
    <row r="7107" spans="2:8" x14ac:dyDescent="0.25">
      <c r="B7107" t="s">
        <v>1184</v>
      </c>
      <c r="C7107">
        <f>INDEX(NationalTeams!B:B,MATCH(B7107,NationalTeams!C:C,0))</f>
        <v>415</v>
      </c>
      <c r="D7107" t="s">
        <v>1236</v>
      </c>
      <c r="E7107">
        <f>INDEX(TeamSports!B:B,MATCH(D7107,TeamSports!C:C,0))</f>
        <v>60</v>
      </c>
      <c r="F7107">
        <f>INDEX(RanksTable!AH:AH,MATCH(B7107,RanksTable!B:B,0))</f>
        <v>7</v>
      </c>
      <c r="H7107" t="str">
        <f t="shared" si="110"/>
        <v>INSERT INTO "TeamRanks" (team_id,team_sport_id,team_rank) VALUES (415,60,7);</v>
      </c>
    </row>
    <row r="7108" spans="2:8" x14ac:dyDescent="0.25">
      <c r="B7108" t="s">
        <v>1185</v>
      </c>
      <c r="C7108">
        <f>INDEX(NationalTeams!B:B,MATCH(B7108,NationalTeams!C:C,0))</f>
        <v>416</v>
      </c>
      <c r="D7108" t="s">
        <v>1236</v>
      </c>
      <c r="E7108">
        <f>INDEX(TeamSports!B:B,MATCH(D7108,TeamSports!C:C,0))</f>
        <v>60</v>
      </c>
      <c r="F7108">
        <f>INDEX(RanksTable!AH:AH,MATCH(B7108,RanksTable!B:B,0))</f>
        <v>4</v>
      </c>
      <c r="H7108" t="str">
        <f t="shared" ref="H7108:H7171" si="111">_xlfn.CONCAT($H$1,$L$1,$C$1,$L$1," ",$J$1,$C$2,$N$1,$E$2,$N$1,$F$2,$K$1,$I$1,$J$1,C7108,$N$1,E7108,$N$1,F7108,$K$1,$O$1)</f>
        <v>INSERT INTO "TeamRanks" (team_id,team_sport_id,team_rank) VALUES (416,60,4);</v>
      </c>
    </row>
    <row r="7109" spans="2:8" x14ac:dyDescent="0.25">
      <c r="B7109" t="s">
        <v>1186</v>
      </c>
      <c r="C7109">
        <f>INDEX(NationalTeams!B:B,MATCH(B7109,NationalTeams!C:C,0))</f>
        <v>417</v>
      </c>
      <c r="D7109" t="s">
        <v>1236</v>
      </c>
      <c r="E7109">
        <f>INDEX(TeamSports!B:B,MATCH(D7109,TeamSports!C:C,0))</f>
        <v>60</v>
      </c>
      <c r="F7109">
        <f>INDEX(RanksTable!AH:AH,MATCH(B7109,RanksTable!B:B,0))</f>
        <v>7</v>
      </c>
      <c r="H7109" t="str">
        <f t="shared" si="111"/>
        <v>INSERT INTO "TeamRanks" (team_id,team_sport_id,team_rank) VALUES (417,60,7);</v>
      </c>
    </row>
    <row r="7110" spans="2:8" x14ac:dyDescent="0.25">
      <c r="B7110" t="s">
        <v>1187</v>
      </c>
      <c r="C7110">
        <f>INDEX(NationalTeams!B:B,MATCH(B7110,NationalTeams!C:C,0))</f>
        <v>418</v>
      </c>
      <c r="D7110" t="s">
        <v>1236</v>
      </c>
      <c r="E7110">
        <f>INDEX(TeamSports!B:B,MATCH(D7110,TeamSports!C:C,0))</f>
        <v>60</v>
      </c>
      <c r="F7110">
        <f>INDEX(RanksTable!AH:AH,MATCH(B7110,RanksTable!B:B,0))</f>
        <v>7</v>
      </c>
      <c r="H7110" t="str">
        <f t="shared" si="111"/>
        <v>INSERT INTO "TeamRanks" (team_id,team_sport_id,team_rank) VALUES (418,60,7);</v>
      </c>
    </row>
    <row r="7111" spans="2:8" x14ac:dyDescent="0.25">
      <c r="B7111" t="s">
        <v>1188</v>
      </c>
      <c r="C7111">
        <f>INDEX(NationalTeams!B:B,MATCH(B7111,NationalTeams!C:C,0))</f>
        <v>419</v>
      </c>
      <c r="D7111" t="s">
        <v>1236</v>
      </c>
      <c r="E7111">
        <f>INDEX(TeamSports!B:B,MATCH(D7111,TeamSports!C:C,0))</f>
        <v>60</v>
      </c>
      <c r="F7111">
        <f>INDEX(RanksTable!AH:AH,MATCH(B7111,RanksTable!B:B,0))</f>
        <v>3</v>
      </c>
      <c r="H7111" t="str">
        <f t="shared" si="111"/>
        <v>INSERT INTO "TeamRanks" (team_id,team_sport_id,team_rank) VALUES (419,60,3);</v>
      </c>
    </row>
    <row r="7112" spans="2:8" x14ac:dyDescent="0.25">
      <c r="B7112" t="s">
        <v>1189</v>
      </c>
      <c r="C7112">
        <f>INDEX(NationalTeams!B:B,MATCH(B7112,NationalTeams!C:C,0))</f>
        <v>420</v>
      </c>
      <c r="D7112" t="s">
        <v>1236</v>
      </c>
      <c r="E7112">
        <f>INDEX(TeamSports!B:B,MATCH(D7112,TeamSports!C:C,0))</f>
        <v>60</v>
      </c>
      <c r="F7112">
        <f>INDEX(RanksTable!AH:AH,MATCH(B7112,RanksTable!B:B,0))</f>
        <v>2</v>
      </c>
      <c r="H7112" t="str">
        <f t="shared" si="111"/>
        <v>INSERT INTO "TeamRanks" (team_id,team_sport_id,team_rank) VALUES (420,60,2);</v>
      </c>
    </row>
    <row r="7113" spans="2:8" x14ac:dyDescent="0.25">
      <c r="B7113" t="s">
        <v>1190</v>
      </c>
      <c r="C7113">
        <f>INDEX(NationalTeams!B:B,MATCH(B7113,NationalTeams!C:C,0))</f>
        <v>421</v>
      </c>
      <c r="D7113" t="s">
        <v>1236</v>
      </c>
      <c r="E7113">
        <f>INDEX(TeamSports!B:B,MATCH(D7113,TeamSports!C:C,0))</f>
        <v>60</v>
      </c>
      <c r="F7113">
        <f>INDEX(RanksTable!AH:AH,MATCH(B7113,RanksTable!B:B,0))</f>
        <v>7</v>
      </c>
      <c r="H7113" t="str">
        <f t="shared" si="111"/>
        <v>INSERT INTO "TeamRanks" (team_id,team_sport_id,team_rank) VALUES (421,60,7);</v>
      </c>
    </row>
    <row r="7114" spans="2:8" x14ac:dyDescent="0.25">
      <c r="B7114" t="s">
        <v>1191</v>
      </c>
      <c r="C7114">
        <f>INDEX(NationalTeams!B:B,MATCH(B7114,NationalTeams!C:C,0))</f>
        <v>422</v>
      </c>
      <c r="D7114" t="s">
        <v>1236</v>
      </c>
      <c r="E7114">
        <f>INDEX(TeamSports!B:B,MATCH(D7114,TeamSports!C:C,0))</f>
        <v>60</v>
      </c>
      <c r="F7114">
        <f>INDEX(RanksTable!AH:AH,MATCH(B7114,RanksTable!B:B,0))</f>
        <v>7</v>
      </c>
      <c r="H7114" t="str">
        <f t="shared" si="111"/>
        <v>INSERT INTO "TeamRanks" (team_id,team_sport_id,team_rank) VALUES (422,60,7);</v>
      </c>
    </row>
    <row r="7115" spans="2:8" x14ac:dyDescent="0.25">
      <c r="B7115" t="s">
        <v>1192</v>
      </c>
      <c r="C7115">
        <f>INDEX(NationalTeams!B:B,MATCH(B7115,NationalTeams!C:C,0))</f>
        <v>423</v>
      </c>
      <c r="D7115" t="s">
        <v>1236</v>
      </c>
      <c r="E7115">
        <f>INDEX(TeamSports!B:B,MATCH(D7115,TeamSports!C:C,0))</f>
        <v>60</v>
      </c>
      <c r="F7115">
        <f>INDEX(RanksTable!AH:AH,MATCH(B7115,RanksTable!B:B,0))</f>
        <v>5</v>
      </c>
      <c r="H7115" t="str">
        <f t="shared" si="111"/>
        <v>INSERT INTO "TeamRanks" (team_id,team_sport_id,team_rank) VALUES (423,60,5);</v>
      </c>
    </row>
    <row r="7116" spans="2:8" x14ac:dyDescent="0.25">
      <c r="B7116" t="s">
        <v>1193</v>
      </c>
      <c r="C7116">
        <f>INDEX(NationalTeams!B:B,MATCH(B7116,NationalTeams!C:C,0))</f>
        <v>424</v>
      </c>
      <c r="D7116" t="s">
        <v>1236</v>
      </c>
      <c r="E7116">
        <f>INDEX(TeamSports!B:B,MATCH(D7116,TeamSports!C:C,0))</f>
        <v>60</v>
      </c>
      <c r="F7116">
        <f>INDEX(RanksTable!AH:AH,MATCH(B7116,RanksTable!B:B,0))</f>
        <v>5</v>
      </c>
      <c r="H7116" t="str">
        <f t="shared" si="111"/>
        <v>INSERT INTO "TeamRanks" (team_id,team_sport_id,team_rank) VALUES (424,60,5);</v>
      </c>
    </row>
    <row r="7117" spans="2:8" x14ac:dyDescent="0.25">
      <c r="B7117" t="s">
        <v>1194</v>
      </c>
      <c r="C7117">
        <f>INDEX(NationalTeams!B:B,MATCH(B7117,NationalTeams!C:C,0))</f>
        <v>425</v>
      </c>
      <c r="D7117" t="s">
        <v>1236</v>
      </c>
      <c r="E7117">
        <f>INDEX(TeamSports!B:B,MATCH(D7117,TeamSports!C:C,0))</f>
        <v>60</v>
      </c>
      <c r="F7117">
        <f>INDEX(RanksTable!AH:AH,MATCH(B7117,RanksTable!B:B,0))</f>
        <v>7</v>
      </c>
      <c r="H7117" t="str">
        <f t="shared" si="111"/>
        <v>INSERT INTO "TeamRanks" (team_id,team_sport_id,team_rank) VALUES (425,60,7);</v>
      </c>
    </row>
    <row r="7118" spans="2:8" x14ac:dyDescent="0.25">
      <c r="B7118" t="s">
        <v>1195</v>
      </c>
      <c r="C7118">
        <f>INDEX(NationalTeams!B:B,MATCH(B7118,NationalTeams!C:C,0))</f>
        <v>426</v>
      </c>
      <c r="D7118" t="s">
        <v>1236</v>
      </c>
      <c r="E7118">
        <f>INDEX(TeamSports!B:B,MATCH(D7118,TeamSports!C:C,0))</f>
        <v>60</v>
      </c>
      <c r="F7118">
        <f>INDEX(RanksTable!AH:AH,MATCH(B7118,RanksTable!B:B,0))</f>
        <v>7</v>
      </c>
      <c r="H7118" t="str">
        <f t="shared" si="111"/>
        <v>INSERT INTO "TeamRanks" (team_id,team_sport_id,team_rank) VALUES (426,60,7);</v>
      </c>
    </row>
    <row r="7119" spans="2:8" x14ac:dyDescent="0.25">
      <c r="B7119" t="s">
        <v>1196</v>
      </c>
      <c r="C7119">
        <f>INDEX(NationalTeams!B:B,MATCH(B7119,NationalTeams!C:C,0))</f>
        <v>427</v>
      </c>
      <c r="D7119" t="s">
        <v>1236</v>
      </c>
      <c r="E7119">
        <f>INDEX(TeamSports!B:B,MATCH(D7119,TeamSports!C:C,0))</f>
        <v>60</v>
      </c>
      <c r="F7119">
        <f>INDEX(RanksTable!AH:AH,MATCH(B7119,RanksTable!B:B,0))</f>
        <v>7</v>
      </c>
      <c r="H7119" t="str">
        <f t="shared" si="111"/>
        <v>INSERT INTO "TeamRanks" (team_id,team_sport_id,team_rank) VALUES (427,60,7);</v>
      </c>
    </row>
    <row r="7120" spans="2:8" x14ac:dyDescent="0.25">
      <c r="B7120" t="s">
        <v>1197</v>
      </c>
      <c r="C7120">
        <f>INDEX(NationalTeams!B:B,MATCH(B7120,NationalTeams!C:C,0))</f>
        <v>428</v>
      </c>
      <c r="D7120" t="s">
        <v>1236</v>
      </c>
      <c r="E7120">
        <f>INDEX(TeamSports!B:B,MATCH(D7120,TeamSports!C:C,0))</f>
        <v>60</v>
      </c>
      <c r="F7120">
        <f>INDEX(RanksTable!AH:AH,MATCH(B7120,RanksTable!B:B,0))</f>
        <v>7</v>
      </c>
      <c r="H7120" t="str">
        <f t="shared" si="111"/>
        <v>INSERT INTO "TeamRanks" (team_id,team_sport_id,team_rank) VALUES (428,60,7);</v>
      </c>
    </row>
    <row r="7121" spans="2:8" x14ac:dyDescent="0.25">
      <c r="B7121" t="s">
        <v>1198</v>
      </c>
      <c r="C7121">
        <f>INDEX(NationalTeams!B:B,MATCH(B7121,NationalTeams!C:C,0))</f>
        <v>429</v>
      </c>
      <c r="D7121" t="s">
        <v>1236</v>
      </c>
      <c r="E7121">
        <f>INDEX(TeamSports!B:B,MATCH(D7121,TeamSports!C:C,0))</f>
        <v>60</v>
      </c>
      <c r="F7121">
        <f>INDEX(RanksTable!AH:AH,MATCH(B7121,RanksTable!B:B,0))</f>
        <v>7</v>
      </c>
      <c r="H7121" t="str">
        <f t="shared" si="111"/>
        <v>INSERT INTO "TeamRanks" (team_id,team_sport_id,team_rank) VALUES (429,60,7);</v>
      </c>
    </row>
    <row r="7122" spans="2:8" x14ac:dyDescent="0.25">
      <c r="B7122" t="s">
        <v>1199</v>
      </c>
      <c r="C7122">
        <f>INDEX(NationalTeams!B:B,MATCH(B7122,NationalTeams!C:C,0))</f>
        <v>430</v>
      </c>
      <c r="D7122" t="s">
        <v>1236</v>
      </c>
      <c r="E7122">
        <f>INDEX(TeamSports!B:B,MATCH(D7122,TeamSports!C:C,0))</f>
        <v>60</v>
      </c>
      <c r="F7122">
        <f>INDEX(RanksTable!AH:AH,MATCH(B7122,RanksTable!B:B,0))</f>
        <v>7</v>
      </c>
      <c r="H7122" t="str">
        <f t="shared" si="111"/>
        <v>INSERT INTO "TeamRanks" (team_id,team_sport_id,team_rank) VALUES (430,60,7);</v>
      </c>
    </row>
    <row r="7123" spans="2:8" x14ac:dyDescent="0.25">
      <c r="B7123" t="s">
        <v>1200</v>
      </c>
      <c r="C7123">
        <f>INDEX(NationalTeams!B:B,MATCH(B7123,NationalTeams!C:C,0))</f>
        <v>431</v>
      </c>
      <c r="D7123" t="s">
        <v>1236</v>
      </c>
      <c r="E7123">
        <f>INDEX(TeamSports!B:B,MATCH(D7123,TeamSports!C:C,0))</f>
        <v>60</v>
      </c>
      <c r="F7123">
        <f>INDEX(RanksTable!AH:AH,MATCH(B7123,RanksTable!B:B,0))</f>
        <v>7</v>
      </c>
      <c r="H7123" t="str">
        <f t="shared" si="111"/>
        <v>INSERT INTO "TeamRanks" (team_id,team_sport_id,team_rank) VALUES (431,60,7);</v>
      </c>
    </row>
    <row r="7124" spans="2:8" x14ac:dyDescent="0.25">
      <c r="B7124" t="s">
        <v>1201</v>
      </c>
      <c r="C7124">
        <f>INDEX(NationalTeams!B:B,MATCH(B7124,NationalTeams!C:C,0))</f>
        <v>432</v>
      </c>
      <c r="D7124" t="s">
        <v>1236</v>
      </c>
      <c r="E7124">
        <f>INDEX(TeamSports!B:B,MATCH(D7124,TeamSports!C:C,0))</f>
        <v>60</v>
      </c>
      <c r="F7124">
        <f>INDEX(RanksTable!AH:AH,MATCH(B7124,RanksTable!B:B,0))</f>
        <v>6</v>
      </c>
      <c r="H7124" t="str">
        <f t="shared" si="111"/>
        <v>INSERT INTO "TeamRanks" (team_id,team_sport_id,team_rank) VALUES (432,60,6);</v>
      </c>
    </row>
    <row r="7125" spans="2:8" x14ac:dyDescent="0.25">
      <c r="B7125" t="s">
        <v>1202</v>
      </c>
      <c r="C7125">
        <f>INDEX(NationalTeams!B:B,MATCH(B7125,NationalTeams!C:C,0))</f>
        <v>433</v>
      </c>
      <c r="D7125" t="s">
        <v>1236</v>
      </c>
      <c r="E7125">
        <f>INDEX(TeamSports!B:B,MATCH(D7125,TeamSports!C:C,0))</f>
        <v>60</v>
      </c>
      <c r="F7125">
        <f>INDEX(RanksTable!AH:AH,MATCH(B7125,RanksTable!B:B,0))</f>
        <v>5</v>
      </c>
      <c r="H7125" t="str">
        <f t="shared" si="111"/>
        <v>INSERT INTO "TeamRanks" (team_id,team_sport_id,team_rank) VALUES (433,60,5);</v>
      </c>
    </row>
    <row r="7126" spans="2:8" x14ac:dyDescent="0.25">
      <c r="B7126" t="s">
        <v>1203</v>
      </c>
      <c r="C7126">
        <f>INDEX(NationalTeams!B:B,MATCH(B7126,NationalTeams!C:C,0))</f>
        <v>434</v>
      </c>
      <c r="D7126" t="s">
        <v>1236</v>
      </c>
      <c r="E7126">
        <f>INDEX(TeamSports!B:B,MATCH(D7126,TeamSports!C:C,0))</f>
        <v>60</v>
      </c>
      <c r="F7126">
        <f>INDEX(RanksTable!AH:AH,MATCH(B7126,RanksTable!B:B,0))</f>
        <v>7</v>
      </c>
      <c r="H7126" t="str">
        <f t="shared" si="111"/>
        <v>INSERT INTO "TeamRanks" (team_id,team_sport_id,team_rank) VALUES (434,60,7);</v>
      </c>
    </row>
    <row r="7127" spans="2:8" x14ac:dyDescent="0.25">
      <c r="B7127" t="s">
        <v>1204</v>
      </c>
      <c r="C7127">
        <f>INDEX(NationalTeams!B:B,MATCH(B7127,NationalTeams!C:C,0))</f>
        <v>435</v>
      </c>
      <c r="D7127" t="s">
        <v>1236</v>
      </c>
      <c r="E7127">
        <f>INDEX(TeamSports!B:B,MATCH(D7127,TeamSports!C:C,0))</f>
        <v>60</v>
      </c>
      <c r="F7127">
        <f>INDEX(RanksTable!AH:AH,MATCH(B7127,RanksTable!B:B,0))</f>
        <v>2</v>
      </c>
      <c r="H7127" t="str">
        <f t="shared" si="111"/>
        <v>INSERT INTO "TeamRanks" (team_id,team_sport_id,team_rank) VALUES (435,60,2);</v>
      </c>
    </row>
    <row r="7128" spans="2:8" x14ac:dyDescent="0.25">
      <c r="B7128" t="s">
        <v>1205</v>
      </c>
      <c r="C7128">
        <f>INDEX(NationalTeams!B:B,MATCH(B7128,NationalTeams!C:C,0))</f>
        <v>436</v>
      </c>
      <c r="D7128" t="s">
        <v>1236</v>
      </c>
      <c r="E7128">
        <f>INDEX(TeamSports!B:B,MATCH(D7128,TeamSports!C:C,0))</f>
        <v>60</v>
      </c>
      <c r="F7128">
        <f>INDEX(RanksTable!AH:AH,MATCH(B7128,RanksTable!B:B,0))</f>
        <v>7</v>
      </c>
      <c r="H7128" t="str">
        <f t="shared" si="111"/>
        <v>INSERT INTO "TeamRanks" (team_id,team_sport_id,team_rank) VALUES (436,60,7);</v>
      </c>
    </row>
    <row r="7129" spans="2:8" x14ac:dyDescent="0.25">
      <c r="B7129" t="s">
        <v>1206</v>
      </c>
      <c r="C7129">
        <f>INDEX(NationalTeams!B:B,MATCH(B7129,NationalTeams!C:C,0))</f>
        <v>437</v>
      </c>
      <c r="D7129" t="s">
        <v>1236</v>
      </c>
      <c r="E7129">
        <f>INDEX(TeamSports!B:B,MATCH(D7129,TeamSports!C:C,0))</f>
        <v>60</v>
      </c>
      <c r="F7129">
        <f>INDEX(RanksTable!AH:AH,MATCH(B7129,RanksTable!B:B,0))</f>
        <v>7</v>
      </c>
      <c r="H7129" t="str">
        <f t="shared" si="111"/>
        <v>INSERT INTO "TeamRanks" (team_id,team_sport_id,team_rank) VALUES (437,60,7);</v>
      </c>
    </row>
    <row r="7130" spans="2:8" x14ac:dyDescent="0.25">
      <c r="B7130" t="s">
        <v>1207</v>
      </c>
      <c r="C7130">
        <f>INDEX(NationalTeams!B:B,MATCH(B7130,NationalTeams!C:C,0))</f>
        <v>438</v>
      </c>
      <c r="D7130" t="s">
        <v>1236</v>
      </c>
      <c r="E7130">
        <f>INDEX(TeamSports!B:B,MATCH(D7130,TeamSports!C:C,0))</f>
        <v>60</v>
      </c>
      <c r="F7130">
        <f>INDEX(RanksTable!AH:AH,MATCH(B7130,RanksTable!B:B,0))</f>
        <v>4</v>
      </c>
      <c r="H7130" t="str">
        <f t="shared" si="111"/>
        <v>INSERT INTO "TeamRanks" (team_id,team_sport_id,team_rank) VALUES (438,60,4);</v>
      </c>
    </row>
    <row r="7131" spans="2:8" x14ac:dyDescent="0.25">
      <c r="B7131" t="s">
        <v>1208</v>
      </c>
      <c r="C7131">
        <f>INDEX(NationalTeams!B:B,MATCH(B7131,NationalTeams!C:C,0))</f>
        <v>439</v>
      </c>
      <c r="D7131" t="s">
        <v>1236</v>
      </c>
      <c r="E7131">
        <f>INDEX(TeamSports!B:B,MATCH(D7131,TeamSports!C:C,0))</f>
        <v>60</v>
      </c>
      <c r="F7131">
        <f>INDEX(RanksTable!AH:AH,MATCH(B7131,RanksTable!B:B,0))</f>
        <v>7</v>
      </c>
      <c r="H7131" t="str">
        <f t="shared" si="111"/>
        <v>INSERT INTO "TeamRanks" (team_id,team_sport_id,team_rank) VALUES (439,60,7);</v>
      </c>
    </row>
    <row r="7132" spans="2:8" x14ac:dyDescent="0.25">
      <c r="B7132" t="s">
        <v>1209</v>
      </c>
      <c r="C7132">
        <f>INDEX(NationalTeams!B:B,MATCH(B7132,NationalTeams!C:C,0))</f>
        <v>440</v>
      </c>
      <c r="D7132" t="s">
        <v>1236</v>
      </c>
      <c r="E7132">
        <f>INDEX(TeamSports!B:B,MATCH(D7132,TeamSports!C:C,0))</f>
        <v>60</v>
      </c>
      <c r="F7132">
        <f>INDEX(RanksTable!AH:AH,MATCH(B7132,RanksTable!B:B,0))</f>
        <v>4</v>
      </c>
      <c r="H7132" t="str">
        <f t="shared" si="111"/>
        <v>INSERT INTO "TeamRanks" (team_id,team_sport_id,team_rank) VALUES (440,60,4);</v>
      </c>
    </row>
    <row r="7133" spans="2:8" x14ac:dyDescent="0.25">
      <c r="B7133" t="s">
        <v>1210</v>
      </c>
      <c r="C7133">
        <f>INDEX(NationalTeams!B:B,MATCH(B7133,NationalTeams!C:C,0))</f>
        <v>441</v>
      </c>
      <c r="D7133" t="s">
        <v>1236</v>
      </c>
      <c r="E7133">
        <f>INDEX(TeamSports!B:B,MATCH(D7133,TeamSports!C:C,0))</f>
        <v>60</v>
      </c>
      <c r="F7133">
        <f>INDEX(RanksTable!AH:AH,MATCH(B7133,RanksTable!B:B,0))</f>
        <v>7</v>
      </c>
      <c r="H7133" t="str">
        <f t="shared" si="111"/>
        <v>INSERT INTO "TeamRanks" (team_id,team_sport_id,team_rank) VALUES (441,60,7);</v>
      </c>
    </row>
    <row r="7134" spans="2:8" x14ac:dyDescent="0.25">
      <c r="B7134" t="s">
        <v>1211</v>
      </c>
      <c r="C7134">
        <f>INDEX(NationalTeams!B:B,MATCH(B7134,NationalTeams!C:C,0))</f>
        <v>442</v>
      </c>
      <c r="D7134" t="s">
        <v>1236</v>
      </c>
      <c r="E7134">
        <f>INDEX(TeamSports!B:B,MATCH(D7134,TeamSports!C:C,0))</f>
        <v>60</v>
      </c>
      <c r="F7134">
        <f>INDEX(RanksTable!AH:AH,MATCH(B7134,RanksTable!B:B,0))</f>
        <v>7</v>
      </c>
      <c r="H7134" t="str">
        <f t="shared" si="111"/>
        <v>INSERT INTO "TeamRanks" (team_id,team_sport_id,team_rank) VALUES (442,60,7);</v>
      </c>
    </row>
    <row r="7135" spans="2:8" x14ac:dyDescent="0.25">
      <c r="B7135" t="s">
        <v>1212</v>
      </c>
      <c r="C7135">
        <f>INDEX(NationalTeams!B:B,MATCH(B7135,NationalTeams!C:C,0))</f>
        <v>443</v>
      </c>
      <c r="D7135" t="s">
        <v>1236</v>
      </c>
      <c r="E7135">
        <f>INDEX(TeamSports!B:B,MATCH(D7135,TeamSports!C:C,0))</f>
        <v>60</v>
      </c>
      <c r="F7135">
        <f>INDEX(RanksTable!AH:AH,MATCH(B7135,RanksTable!B:B,0))</f>
        <v>7</v>
      </c>
      <c r="H7135" t="str">
        <f t="shared" si="111"/>
        <v>INSERT INTO "TeamRanks" (team_id,team_sport_id,team_rank) VALUES (443,60,7);</v>
      </c>
    </row>
    <row r="7136" spans="2:8" x14ac:dyDescent="0.25">
      <c r="B7136" t="s">
        <v>1213</v>
      </c>
      <c r="C7136">
        <f>INDEX(NationalTeams!B:B,MATCH(B7136,NationalTeams!C:C,0))</f>
        <v>444</v>
      </c>
      <c r="D7136" t="s">
        <v>1236</v>
      </c>
      <c r="E7136">
        <f>INDEX(TeamSports!B:B,MATCH(D7136,TeamSports!C:C,0))</f>
        <v>60</v>
      </c>
      <c r="F7136">
        <f>INDEX(RanksTable!AH:AH,MATCH(B7136,RanksTable!B:B,0))</f>
        <v>7</v>
      </c>
      <c r="H7136" t="str">
        <f t="shared" si="111"/>
        <v>INSERT INTO "TeamRanks" (team_id,team_sport_id,team_rank) VALUES (444,60,7);</v>
      </c>
    </row>
    <row r="7137" spans="2:8" x14ac:dyDescent="0.25">
      <c r="B7137" t="s">
        <v>1214</v>
      </c>
      <c r="C7137">
        <f>INDEX(NationalTeams!B:B,MATCH(B7137,NationalTeams!C:C,0))</f>
        <v>445</v>
      </c>
      <c r="D7137" t="s">
        <v>1236</v>
      </c>
      <c r="E7137">
        <f>INDEX(TeamSports!B:B,MATCH(D7137,TeamSports!C:C,0))</f>
        <v>60</v>
      </c>
      <c r="F7137">
        <f>INDEX(RanksTable!AH:AH,MATCH(B7137,RanksTable!B:B,0))</f>
        <v>7</v>
      </c>
      <c r="H7137" t="str">
        <f t="shared" si="111"/>
        <v>INSERT INTO "TeamRanks" (team_id,team_sport_id,team_rank) VALUES (445,60,7);</v>
      </c>
    </row>
    <row r="7138" spans="2:8" x14ac:dyDescent="0.25">
      <c r="B7138" t="s">
        <v>1215</v>
      </c>
      <c r="C7138">
        <f>INDEX(NationalTeams!B:B,MATCH(B7138,NationalTeams!C:C,0))</f>
        <v>446</v>
      </c>
      <c r="D7138" t="s">
        <v>1236</v>
      </c>
      <c r="E7138">
        <f>INDEX(TeamSports!B:B,MATCH(D7138,TeamSports!C:C,0))</f>
        <v>60</v>
      </c>
      <c r="F7138">
        <f>INDEX(RanksTable!AH:AH,MATCH(B7138,RanksTable!B:B,0))</f>
        <v>7</v>
      </c>
      <c r="H7138" t="str">
        <f t="shared" si="111"/>
        <v>INSERT INTO "TeamRanks" (team_id,team_sport_id,team_rank) VALUES (446,60,7);</v>
      </c>
    </row>
    <row r="7139" spans="2:8" x14ac:dyDescent="0.25">
      <c r="B7139" t="s">
        <v>440</v>
      </c>
      <c r="C7139">
        <f>INDEX(NationalTeams!B:B,MATCH(B7139,NationalTeams!C:C,0))</f>
        <v>1</v>
      </c>
      <c r="D7139" t="s">
        <v>33</v>
      </c>
      <c r="E7139">
        <f>INDEX(TeamSports!B:B,MATCH(D7139,TeamSports!C:C,0))</f>
        <v>1</v>
      </c>
      <c r="F7139">
        <f>INDEX(RanksTable!AI:AI,MATCH(B7139,RanksTable!B:B,0))</f>
        <v>7</v>
      </c>
      <c r="H7139" t="str">
        <f t="shared" si="111"/>
        <v>INSERT INTO "TeamRanks" (team_id,team_sport_id,team_rank) VALUES (1,1,7);</v>
      </c>
    </row>
    <row r="7140" spans="2:8" x14ac:dyDescent="0.25">
      <c r="B7140" t="s">
        <v>321</v>
      </c>
      <c r="C7140">
        <f>INDEX(NationalTeams!B:B,MATCH(B7140,NationalTeams!C:C,0))</f>
        <v>2</v>
      </c>
      <c r="D7140" t="s">
        <v>33</v>
      </c>
      <c r="E7140">
        <f>INDEX(TeamSports!B:B,MATCH(D7140,TeamSports!C:C,0))</f>
        <v>1</v>
      </c>
      <c r="F7140">
        <f>INDEX(RanksTable!AI:AI,MATCH(B7140,RanksTable!B:B,0))</f>
        <v>7</v>
      </c>
      <c r="H7140" t="str">
        <f t="shared" si="111"/>
        <v>INSERT INTO "TeamRanks" (team_id,team_sport_id,team_rank) VALUES (2,1,7);</v>
      </c>
    </row>
    <row r="7141" spans="2:8" x14ac:dyDescent="0.25">
      <c r="B7141" t="s">
        <v>520</v>
      </c>
      <c r="C7141">
        <f>INDEX(NationalTeams!B:B,MATCH(B7141,NationalTeams!C:C,0))</f>
        <v>3</v>
      </c>
      <c r="D7141" t="s">
        <v>33</v>
      </c>
      <c r="E7141">
        <f>INDEX(TeamSports!B:B,MATCH(D7141,TeamSports!C:C,0))</f>
        <v>1</v>
      </c>
      <c r="F7141">
        <f>INDEX(RanksTable!AI:AI,MATCH(B7141,RanksTable!B:B,0))</f>
        <v>7</v>
      </c>
      <c r="H7141" t="str">
        <f t="shared" si="111"/>
        <v>INSERT INTO "TeamRanks" (team_id,team_sport_id,team_rank) VALUES (3,1,7);</v>
      </c>
    </row>
    <row r="7142" spans="2:8" x14ac:dyDescent="0.25">
      <c r="B7142" t="s">
        <v>489</v>
      </c>
      <c r="C7142">
        <f>INDEX(NationalTeams!B:B,MATCH(B7142,NationalTeams!C:C,0))</f>
        <v>4</v>
      </c>
      <c r="D7142" t="s">
        <v>33</v>
      </c>
      <c r="E7142">
        <f>INDEX(TeamSports!B:B,MATCH(D7142,TeamSports!C:C,0))</f>
        <v>1</v>
      </c>
      <c r="F7142">
        <f>INDEX(RanksTable!AI:AI,MATCH(B7142,RanksTable!B:B,0))</f>
        <v>1</v>
      </c>
      <c r="H7142" t="str">
        <f t="shared" si="111"/>
        <v>INSERT INTO "TeamRanks" (team_id,team_sport_id,team_rank) VALUES (4,1,1);</v>
      </c>
    </row>
    <row r="7143" spans="2:8" x14ac:dyDescent="0.25">
      <c r="B7143" t="s">
        <v>329</v>
      </c>
      <c r="C7143">
        <f>INDEX(NationalTeams!B:B,MATCH(B7143,NationalTeams!C:C,0))</f>
        <v>5</v>
      </c>
      <c r="D7143" t="s">
        <v>33</v>
      </c>
      <c r="E7143">
        <f>INDEX(TeamSports!B:B,MATCH(D7143,TeamSports!C:C,0))</f>
        <v>1</v>
      </c>
      <c r="F7143">
        <f>INDEX(RanksTable!AI:AI,MATCH(B7143,RanksTable!B:B,0))</f>
        <v>7</v>
      </c>
      <c r="H7143" t="str">
        <f t="shared" si="111"/>
        <v>INSERT INTO "TeamRanks" (team_id,team_sport_id,team_rank) VALUES (5,1,7);</v>
      </c>
    </row>
    <row r="7144" spans="2:8" x14ac:dyDescent="0.25">
      <c r="B7144" t="s">
        <v>538</v>
      </c>
      <c r="C7144">
        <f>INDEX(NationalTeams!B:B,MATCH(B7144,NationalTeams!C:C,0))</f>
        <v>6</v>
      </c>
      <c r="D7144" t="s">
        <v>33</v>
      </c>
      <c r="E7144">
        <f>INDEX(TeamSports!B:B,MATCH(D7144,TeamSports!C:C,0))</f>
        <v>1</v>
      </c>
      <c r="F7144">
        <f>INDEX(RanksTable!AI:AI,MATCH(B7144,RanksTable!B:B,0))</f>
        <v>7</v>
      </c>
      <c r="H7144" t="str">
        <f t="shared" si="111"/>
        <v>INSERT INTO "TeamRanks" (team_id,team_sport_id,team_rank) VALUES (6,1,7);</v>
      </c>
    </row>
    <row r="7145" spans="2:8" x14ac:dyDescent="0.25">
      <c r="B7145" t="s">
        <v>357</v>
      </c>
      <c r="C7145">
        <f>INDEX(NationalTeams!B:B,MATCH(B7145,NationalTeams!C:C,0))</f>
        <v>7</v>
      </c>
      <c r="D7145" t="s">
        <v>33</v>
      </c>
      <c r="E7145">
        <f>INDEX(TeamSports!B:B,MATCH(D7145,TeamSports!C:C,0))</f>
        <v>1</v>
      </c>
      <c r="F7145">
        <f>INDEX(RanksTable!AI:AI,MATCH(B7145,RanksTable!B:B,0))</f>
        <v>7</v>
      </c>
      <c r="H7145" t="str">
        <f t="shared" si="111"/>
        <v>INSERT INTO "TeamRanks" (team_id,team_sport_id,team_rank) VALUES (7,1,7);</v>
      </c>
    </row>
    <row r="7146" spans="2:8" x14ac:dyDescent="0.25">
      <c r="B7146" t="s">
        <v>420</v>
      </c>
      <c r="C7146">
        <f>INDEX(NationalTeams!B:B,MATCH(B7146,NationalTeams!C:C,0))</f>
        <v>8</v>
      </c>
      <c r="D7146" t="s">
        <v>33</v>
      </c>
      <c r="E7146">
        <f>INDEX(TeamSports!B:B,MATCH(D7146,TeamSports!C:C,0))</f>
        <v>1</v>
      </c>
      <c r="F7146">
        <f>INDEX(RanksTable!AI:AI,MATCH(B7146,RanksTable!B:B,0))</f>
        <v>6</v>
      </c>
      <c r="H7146" t="str">
        <f t="shared" si="111"/>
        <v>INSERT INTO "TeamRanks" (team_id,team_sport_id,team_rank) VALUES (8,1,6);</v>
      </c>
    </row>
    <row r="7147" spans="2:8" x14ac:dyDescent="0.25">
      <c r="B7147" t="s">
        <v>400</v>
      </c>
      <c r="C7147">
        <f>INDEX(NationalTeams!B:B,MATCH(B7147,NationalTeams!C:C,0))</f>
        <v>9</v>
      </c>
      <c r="D7147" t="s">
        <v>33</v>
      </c>
      <c r="E7147">
        <f>INDEX(TeamSports!B:B,MATCH(D7147,TeamSports!C:C,0))</f>
        <v>1</v>
      </c>
      <c r="F7147">
        <f>INDEX(RanksTable!AI:AI,MATCH(B7147,RanksTable!B:B,0))</f>
        <v>7</v>
      </c>
      <c r="H7147" t="str">
        <f t="shared" si="111"/>
        <v>INSERT INTO "TeamRanks" (team_id,team_sport_id,team_rank) VALUES (9,1,7);</v>
      </c>
    </row>
    <row r="7148" spans="2:8" x14ac:dyDescent="0.25">
      <c r="B7148" t="s">
        <v>428</v>
      </c>
      <c r="C7148">
        <f>INDEX(NationalTeams!B:B,MATCH(B7148,NationalTeams!C:C,0))</f>
        <v>10</v>
      </c>
      <c r="D7148" t="s">
        <v>33</v>
      </c>
      <c r="E7148">
        <f>INDEX(TeamSports!B:B,MATCH(D7148,TeamSports!C:C,0))</f>
        <v>1</v>
      </c>
      <c r="F7148">
        <f>INDEX(RanksTable!AI:AI,MATCH(B7148,RanksTable!B:B,0))</f>
        <v>6</v>
      </c>
      <c r="H7148" t="str">
        <f t="shared" si="111"/>
        <v>INSERT INTO "TeamRanks" (team_id,team_sport_id,team_rank) VALUES (10,1,6);</v>
      </c>
    </row>
    <row r="7149" spans="2:8" x14ac:dyDescent="0.25">
      <c r="B7149" t="s">
        <v>324</v>
      </c>
      <c r="C7149">
        <f>INDEX(NationalTeams!B:B,MATCH(B7149,NationalTeams!C:C,0))</f>
        <v>11</v>
      </c>
      <c r="D7149" t="s">
        <v>33</v>
      </c>
      <c r="E7149">
        <f>INDEX(TeamSports!B:B,MATCH(D7149,TeamSports!C:C,0))</f>
        <v>1</v>
      </c>
      <c r="F7149">
        <f>INDEX(RanksTable!AI:AI,MATCH(B7149,RanksTable!B:B,0))</f>
        <v>3</v>
      </c>
      <c r="H7149" t="str">
        <f t="shared" si="111"/>
        <v>INSERT INTO "TeamRanks" (team_id,team_sport_id,team_rank) VALUES (11,1,3);</v>
      </c>
    </row>
    <row r="7150" spans="2:8" x14ac:dyDescent="0.25">
      <c r="B7150" t="s">
        <v>376</v>
      </c>
      <c r="C7150">
        <f>INDEX(NationalTeams!B:B,MATCH(B7150,NationalTeams!C:C,0))</f>
        <v>12</v>
      </c>
      <c r="D7150" t="s">
        <v>33</v>
      </c>
      <c r="E7150">
        <f>INDEX(TeamSports!B:B,MATCH(D7150,TeamSports!C:C,0))</f>
        <v>1</v>
      </c>
      <c r="F7150">
        <f>INDEX(RanksTable!AI:AI,MATCH(B7150,RanksTable!B:B,0))</f>
        <v>5</v>
      </c>
      <c r="H7150" t="str">
        <f t="shared" si="111"/>
        <v>INSERT INTO "TeamRanks" (team_id,team_sport_id,team_rank) VALUES (12,1,5);</v>
      </c>
    </row>
    <row r="7151" spans="2:8" x14ac:dyDescent="0.25">
      <c r="B7151" t="s">
        <v>529</v>
      </c>
      <c r="C7151">
        <f>INDEX(NationalTeams!B:B,MATCH(B7151,NationalTeams!C:C,0))</f>
        <v>13</v>
      </c>
      <c r="D7151" t="s">
        <v>33</v>
      </c>
      <c r="E7151">
        <f>INDEX(TeamSports!B:B,MATCH(D7151,TeamSports!C:C,0))</f>
        <v>1</v>
      </c>
      <c r="F7151">
        <f>INDEX(RanksTable!AI:AI,MATCH(B7151,RanksTable!B:B,0))</f>
        <v>6</v>
      </c>
      <c r="H7151" t="str">
        <f t="shared" si="111"/>
        <v>INSERT INTO "TeamRanks" (team_id,team_sport_id,team_rank) VALUES (13,1,6);</v>
      </c>
    </row>
    <row r="7152" spans="2:8" x14ac:dyDescent="0.25">
      <c r="B7152" t="s">
        <v>415</v>
      </c>
      <c r="C7152">
        <f>INDEX(NationalTeams!B:B,MATCH(B7152,NationalTeams!C:C,0))</f>
        <v>14</v>
      </c>
      <c r="D7152" t="s">
        <v>33</v>
      </c>
      <c r="E7152">
        <f>INDEX(TeamSports!B:B,MATCH(D7152,TeamSports!C:C,0))</f>
        <v>1</v>
      </c>
      <c r="F7152">
        <f>INDEX(RanksTable!AI:AI,MATCH(B7152,RanksTable!B:B,0))</f>
        <v>7</v>
      </c>
      <c r="H7152" t="str">
        <f t="shared" si="111"/>
        <v>INSERT INTO "TeamRanks" (team_id,team_sport_id,team_rank) VALUES (14,1,7);</v>
      </c>
    </row>
    <row r="7153" spans="2:8" x14ac:dyDescent="0.25">
      <c r="B7153" t="s">
        <v>424</v>
      </c>
      <c r="C7153">
        <f>INDEX(NationalTeams!B:B,MATCH(B7153,NationalTeams!C:C,0))</f>
        <v>15</v>
      </c>
      <c r="D7153" t="s">
        <v>33</v>
      </c>
      <c r="E7153">
        <f>INDEX(TeamSports!B:B,MATCH(D7153,TeamSports!C:C,0))</f>
        <v>1</v>
      </c>
      <c r="F7153">
        <f>INDEX(RanksTable!AI:AI,MATCH(B7153,RanksTable!B:B,0))</f>
        <v>7</v>
      </c>
      <c r="H7153" t="str">
        <f t="shared" si="111"/>
        <v>INSERT INTO "TeamRanks" (team_id,team_sport_id,team_rank) VALUES (15,1,7);</v>
      </c>
    </row>
    <row r="7154" spans="2:8" x14ac:dyDescent="0.25">
      <c r="B7154" t="s">
        <v>426</v>
      </c>
      <c r="C7154">
        <f>INDEX(NationalTeams!B:B,MATCH(B7154,NationalTeams!C:C,0))</f>
        <v>16</v>
      </c>
      <c r="D7154" t="s">
        <v>33</v>
      </c>
      <c r="E7154">
        <f>INDEX(TeamSports!B:B,MATCH(D7154,TeamSports!C:C,0))</f>
        <v>1</v>
      </c>
      <c r="F7154">
        <f>INDEX(RanksTable!AI:AI,MATCH(B7154,RanksTable!B:B,0))</f>
        <v>2</v>
      </c>
      <c r="H7154" t="str">
        <f t="shared" si="111"/>
        <v>INSERT INTO "TeamRanks" (team_id,team_sport_id,team_rank) VALUES (16,1,2);</v>
      </c>
    </row>
    <row r="7155" spans="2:8" x14ac:dyDescent="0.25">
      <c r="B7155" t="s">
        <v>514</v>
      </c>
      <c r="C7155">
        <f>INDEX(NationalTeams!B:B,MATCH(B7155,NationalTeams!C:C,0))</f>
        <v>17</v>
      </c>
      <c r="D7155" t="s">
        <v>33</v>
      </c>
      <c r="E7155">
        <f>INDEX(TeamSports!B:B,MATCH(D7155,TeamSports!C:C,0))</f>
        <v>1</v>
      </c>
      <c r="F7155">
        <f>INDEX(RanksTable!AI:AI,MATCH(B7155,RanksTable!B:B,0))</f>
        <v>4</v>
      </c>
      <c r="H7155" t="str">
        <f t="shared" si="111"/>
        <v>INSERT INTO "TeamRanks" (team_id,team_sport_id,team_rank) VALUES (17,1,4);</v>
      </c>
    </row>
    <row r="7156" spans="2:8" x14ac:dyDescent="0.25">
      <c r="B7156" t="s">
        <v>535</v>
      </c>
      <c r="C7156">
        <f>INDEX(NationalTeams!B:B,MATCH(B7156,NationalTeams!C:C,0))</f>
        <v>18</v>
      </c>
      <c r="D7156" t="s">
        <v>33</v>
      </c>
      <c r="E7156">
        <f>INDEX(TeamSports!B:B,MATCH(D7156,TeamSports!C:C,0))</f>
        <v>1</v>
      </c>
      <c r="F7156">
        <f>INDEX(RanksTable!AI:AI,MATCH(B7156,RanksTable!B:B,0))</f>
        <v>6</v>
      </c>
      <c r="H7156" t="str">
        <f t="shared" si="111"/>
        <v>INSERT INTO "TeamRanks" (team_id,team_sport_id,team_rank) VALUES (18,1,6);</v>
      </c>
    </row>
    <row r="7157" spans="2:8" x14ac:dyDescent="0.25">
      <c r="B7157" t="s">
        <v>419</v>
      </c>
      <c r="C7157">
        <f>INDEX(NationalTeams!B:B,MATCH(B7157,NationalTeams!C:C,0))</f>
        <v>19</v>
      </c>
      <c r="D7157" t="s">
        <v>33</v>
      </c>
      <c r="E7157">
        <f>INDEX(TeamSports!B:B,MATCH(D7157,TeamSports!C:C,0))</f>
        <v>1</v>
      </c>
      <c r="F7157">
        <f>INDEX(RanksTable!AI:AI,MATCH(B7157,RanksTable!B:B,0))</f>
        <v>3</v>
      </c>
      <c r="H7157" t="str">
        <f t="shared" si="111"/>
        <v>INSERT INTO "TeamRanks" (team_id,team_sport_id,team_rank) VALUES (19,1,3);</v>
      </c>
    </row>
    <row r="7158" spans="2:8" x14ac:dyDescent="0.25">
      <c r="B7158" t="s">
        <v>433</v>
      </c>
      <c r="C7158">
        <f>INDEX(NationalTeams!B:B,MATCH(B7158,NationalTeams!C:C,0))</f>
        <v>20</v>
      </c>
      <c r="D7158" t="s">
        <v>33</v>
      </c>
      <c r="E7158">
        <f>INDEX(TeamSports!B:B,MATCH(D7158,TeamSports!C:C,0))</f>
        <v>1</v>
      </c>
      <c r="F7158">
        <f>INDEX(RanksTable!AI:AI,MATCH(B7158,RanksTable!B:B,0))</f>
        <v>3</v>
      </c>
      <c r="H7158" t="str">
        <f t="shared" si="111"/>
        <v>INSERT INTO "TeamRanks" (team_id,team_sport_id,team_rank) VALUES (20,1,3);</v>
      </c>
    </row>
    <row r="7159" spans="2:8" x14ac:dyDescent="0.25">
      <c r="B7159" t="s">
        <v>465</v>
      </c>
      <c r="C7159">
        <f>INDEX(NationalTeams!B:B,MATCH(B7159,NationalTeams!C:C,0))</f>
        <v>21</v>
      </c>
      <c r="D7159" t="s">
        <v>33</v>
      </c>
      <c r="E7159">
        <f>INDEX(TeamSports!B:B,MATCH(D7159,TeamSports!C:C,0))</f>
        <v>1</v>
      </c>
      <c r="F7159">
        <f>INDEX(RanksTable!AI:AI,MATCH(B7159,RanksTable!B:B,0))</f>
        <v>7</v>
      </c>
      <c r="H7159" t="str">
        <f t="shared" si="111"/>
        <v>INSERT INTO "TeamRanks" (team_id,team_sport_id,team_rank) VALUES (21,1,7);</v>
      </c>
    </row>
    <row r="7160" spans="2:8" x14ac:dyDescent="0.25">
      <c r="B7160" t="s">
        <v>408</v>
      </c>
      <c r="C7160">
        <f>INDEX(NationalTeams!B:B,MATCH(B7160,NationalTeams!C:C,0))</f>
        <v>22</v>
      </c>
      <c r="D7160" t="s">
        <v>33</v>
      </c>
      <c r="E7160">
        <f>INDEX(TeamSports!B:B,MATCH(D7160,TeamSports!C:C,0))</f>
        <v>1</v>
      </c>
      <c r="F7160">
        <f>INDEX(RanksTable!AI:AI,MATCH(B7160,RanksTable!B:B,0))</f>
        <v>5</v>
      </c>
      <c r="H7160" t="str">
        <f t="shared" si="111"/>
        <v>INSERT INTO "TeamRanks" (team_id,team_sport_id,team_rank) VALUES (22,1,5);</v>
      </c>
    </row>
    <row r="7161" spans="2:8" x14ac:dyDescent="0.25">
      <c r="B7161" t="s">
        <v>505</v>
      </c>
      <c r="C7161">
        <f>INDEX(NationalTeams!B:B,MATCH(B7161,NationalTeams!C:C,0))</f>
        <v>23</v>
      </c>
      <c r="D7161" t="s">
        <v>33</v>
      </c>
      <c r="E7161">
        <f>INDEX(TeamSports!B:B,MATCH(D7161,TeamSports!C:C,0))</f>
        <v>1</v>
      </c>
      <c r="F7161">
        <f>INDEX(RanksTable!AI:AI,MATCH(B7161,RanksTable!B:B,0))</f>
        <v>3</v>
      </c>
      <c r="H7161" t="str">
        <f t="shared" si="111"/>
        <v>INSERT INTO "TeamRanks" (team_id,team_sport_id,team_rank) VALUES (23,1,3);</v>
      </c>
    </row>
    <row r="7162" spans="2:8" x14ac:dyDescent="0.25">
      <c r="B7162" t="s">
        <v>334</v>
      </c>
      <c r="C7162">
        <f>INDEX(NationalTeams!B:B,MATCH(B7162,NationalTeams!C:C,0))</f>
        <v>24</v>
      </c>
      <c r="D7162" t="s">
        <v>33</v>
      </c>
      <c r="E7162">
        <f>INDEX(TeamSports!B:B,MATCH(D7162,TeamSports!C:C,0))</f>
        <v>1</v>
      </c>
      <c r="F7162">
        <f>INDEX(RanksTable!AI:AI,MATCH(B7162,RanksTable!B:B,0))</f>
        <v>7</v>
      </c>
      <c r="H7162" t="str">
        <f t="shared" si="111"/>
        <v>INSERT INTO "TeamRanks" (team_id,team_sport_id,team_rank) VALUES (24,1,7);</v>
      </c>
    </row>
    <row r="7163" spans="2:8" x14ac:dyDescent="0.25">
      <c r="B7163" t="s">
        <v>337</v>
      </c>
      <c r="C7163">
        <f>INDEX(NationalTeams!B:B,MATCH(B7163,NationalTeams!C:C,0))</f>
        <v>25</v>
      </c>
      <c r="D7163" t="s">
        <v>33</v>
      </c>
      <c r="E7163">
        <f>INDEX(TeamSports!B:B,MATCH(D7163,TeamSports!C:C,0))</f>
        <v>1</v>
      </c>
      <c r="F7163">
        <f>INDEX(RanksTable!AI:AI,MATCH(B7163,RanksTable!B:B,0))</f>
        <v>7</v>
      </c>
      <c r="H7163" t="str">
        <f t="shared" si="111"/>
        <v>INSERT INTO "TeamRanks" (team_id,team_sport_id,team_rank) VALUES (25,1,7);</v>
      </c>
    </row>
    <row r="7164" spans="2:8" x14ac:dyDescent="0.25">
      <c r="B7164" t="s">
        <v>403</v>
      </c>
      <c r="C7164">
        <f>INDEX(NationalTeams!B:B,MATCH(B7164,NationalTeams!C:C,0))</f>
        <v>26</v>
      </c>
      <c r="D7164" t="s">
        <v>33</v>
      </c>
      <c r="E7164">
        <f>INDEX(TeamSports!B:B,MATCH(D7164,TeamSports!C:C,0))</f>
        <v>1</v>
      </c>
      <c r="F7164">
        <f>INDEX(RanksTable!AI:AI,MATCH(B7164,RanksTable!B:B,0))</f>
        <v>6</v>
      </c>
      <c r="H7164" t="str">
        <f t="shared" si="111"/>
        <v>INSERT INTO "TeamRanks" (team_id,team_sport_id,team_rank) VALUES (26,1,6);</v>
      </c>
    </row>
    <row r="7165" spans="2:8" x14ac:dyDescent="0.25">
      <c r="B7165" t="s">
        <v>525</v>
      </c>
      <c r="C7165">
        <f>INDEX(NationalTeams!B:B,MATCH(B7165,NationalTeams!C:C,0))</f>
        <v>27</v>
      </c>
      <c r="D7165" t="s">
        <v>33</v>
      </c>
      <c r="E7165">
        <f>INDEX(TeamSports!B:B,MATCH(D7165,TeamSports!C:C,0))</f>
        <v>1</v>
      </c>
      <c r="F7165">
        <f>INDEX(RanksTable!AI:AI,MATCH(B7165,RanksTable!B:B,0))</f>
        <v>2</v>
      </c>
      <c r="H7165" t="str">
        <f t="shared" si="111"/>
        <v>INSERT INTO "TeamRanks" (team_id,team_sport_id,team_rank) VALUES (27,1,2);</v>
      </c>
    </row>
    <row r="7166" spans="2:8" x14ac:dyDescent="0.25">
      <c r="B7166" t="s">
        <v>453</v>
      </c>
      <c r="C7166">
        <f>INDEX(NationalTeams!B:B,MATCH(B7166,NationalTeams!C:C,0))</f>
        <v>28</v>
      </c>
      <c r="D7166" t="s">
        <v>33</v>
      </c>
      <c r="E7166">
        <f>INDEX(TeamSports!B:B,MATCH(D7166,TeamSports!C:C,0))</f>
        <v>1</v>
      </c>
      <c r="F7166">
        <f>INDEX(RanksTable!AI:AI,MATCH(B7166,RanksTable!B:B,0))</f>
        <v>7</v>
      </c>
      <c r="H7166" t="str">
        <f t="shared" si="111"/>
        <v>INSERT INTO "TeamRanks" (team_id,team_sport_id,team_rank) VALUES (28,1,7);</v>
      </c>
    </row>
    <row r="7167" spans="2:8" x14ac:dyDescent="0.25">
      <c r="B7167" t="s">
        <v>353</v>
      </c>
      <c r="C7167">
        <f>INDEX(NationalTeams!B:B,MATCH(B7167,NationalTeams!C:C,0))</f>
        <v>29</v>
      </c>
      <c r="D7167" t="s">
        <v>33</v>
      </c>
      <c r="E7167">
        <f>INDEX(TeamSports!B:B,MATCH(D7167,TeamSports!C:C,0))</f>
        <v>1</v>
      </c>
      <c r="F7167">
        <f>INDEX(RanksTable!AI:AI,MATCH(B7167,RanksTable!B:B,0))</f>
        <v>7</v>
      </c>
      <c r="H7167" t="str">
        <f t="shared" si="111"/>
        <v>INSERT INTO "TeamRanks" (team_id,team_sport_id,team_rank) VALUES (29,1,7);</v>
      </c>
    </row>
    <row r="7168" spans="2:8" x14ac:dyDescent="0.25">
      <c r="B7168" t="s">
        <v>516</v>
      </c>
      <c r="C7168">
        <f>INDEX(NationalTeams!B:B,MATCH(B7168,NationalTeams!C:C,0))</f>
        <v>30</v>
      </c>
      <c r="D7168" t="s">
        <v>33</v>
      </c>
      <c r="E7168">
        <f>INDEX(TeamSports!B:B,MATCH(D7168,TeamSports!C:C,0))</f>
        <v>1</v>
      </c>
      <c r="F7168">
        <f>INDEX(RanksTable!AI:AI,MATCH(B7168,RanksTable!B:B,0))</f>
        <v>6</v>
      </c>
      <c r="H7168" t="str">
        <f t="shared" si="111"/>
        <v>INSERT INTO "TeamRanks" (team_id,team_sport_id,team_rank) VALUES (30,1,6);</v>
      </c>
    </row>
    <row r="7169" spans="2:8" x14ac:dyDescent="0.25">
      <c r="B7169" t="s">
        <v>340</v>
      </c>
      <c r="C7169">
        <f>INDEX(NationalTeams!B:B,MATCH(B7169,NationalTeams!C:C,0))</f>
        <v>31</v>
      </c>
      <c r="D7169" t="s">
        <v>33</v>
      </c>
      <c r="E7169">
        <f>INDEX(TeamSports!B:B,MATCH(D7169,TeamSports!C:C,0))</f>
        <v>1</v>
      </c>
      <c r="F7169">
        <f>INDEX(RanksTable!AI:AI,MATCH(B7169,RanksTable!B:B,0))</f>
        <v>4</v>
      </c>
      <c r="H7169" t="str">
        <f t="shared" si="111"/>
        <v>INSERT INTO "TeamRanks" (team_id,team_sport_id,team_rank) VALUES (31,1,4);</v>
      </c>
    </row>
    <row r="7170" spans="2:8" x14ac:dyDescent="0.25">
      <c r="B7170" t="s">
        <v>327</v>
      </c>
      <c r="C7170">
        <f>INDEX(NationalTeams!B:B,MATCH(B7170,NationalTeams!C:C,0))</f>
        <v>32</v>
      </c>
      <c r="D7170" t="s">
        <v>33</v>
      </c>
      <c r="E7170">
        <f>INDEX(TeamSports!B:B,MATCH(D7170,TeamSports!C:C,0))</f>
        <v>1</v>
      </c>
      <c r="F7170">
        <f>INDEX(RanksTable!AI:AI,MATCH(B7170,RanksTable!B:B,0))</f>
        <v>3</v>
      </c>
      <c r="H7170" t="str">
        <f t="shared" si="111"/>
        <v>INSERT INTO "TeamRanks" (team_id,team_sport_id,team_rank) VALUES (32,1,3);</v>
      </c>
    </row>
    <row r="7171" spans="2:8" x14ac:dyDescent="0.25">
      <c r="B7171" t="s">
        <v>478</v>
      </c>
      <c r="C7171">
        <f>INDEX(NationalTeams!B:B,MATCH(B7171,NationalTeams!C:C,0))</f>
        <v>33</v>
      </c>
      <c r="D7171" t="s">
        <v>33</v>
      </c>
      <c r="E7171">
        <f>INDEX(TeamSports!B:B,MATCH(D7171,TeamSports!C:C,0))</f>
        <v>1</v>
      </c>
      <c r="F7171">
        <f>INDEX(RanksTable!AI:AI,MATCH(B7171,RanksTable!B:B,0))</f>
        <v>7</v>
      </c>
      <c r="H7171" t="str">
        <f t="shared" si="111"/>
        <v>INSERT INTO "TeamRanks" (team_id,team_sport_id,team_rank) VALUES (33,1,7);</v>
      </c>
    </row>
    <row r="7172" spans="2:8" x14ac:dyDescent="0.25">
      <c r="B7172" t="s">
        <v>510</v>
      </c>
      <c r="C7172">
        <f>INDEX(NationalTeams!B:B,MATCH(B7172,NationalTeams!C:C,0))</f>
        <v>34</v>
      </c>
      <c r="D7172" t="s">
        <v>33</v>
      </c>
      <c r="E7172">
        <f>INDEX(TeamSports!B:B,MATCH(D7172,TeamSports!C:C,0))</f>
        <v>1</v>
      </c>
      <c r="F7172">
        <f>INDEX(RanksTable!AI:AI,MATCH(B7172,RanksTable!B:B,0))</f>
        <v>3</v>
      </c>
      <c r="H7172" t="str">
        <f t="shared" ref="H7172:H7235" si="112">_xlfn.CONCAT($H$1,$L$1,$C$1,$L$1," ",$J$1,$C$2,$N$1,$E$2,$N$1,$F$2,$K$1,$I$1,$J$1,C7172,$N$1,E7172,$N$1,F7172,$K$1,$O$1)</f>
        <v>INSERT INTO "TeamRanks" (team_id,team_sport_id,team_rank) VALUES (34,1,3);</v>
      </c>
    </row>
    <row r="7173" spans="2:8" x14ac:dyDescent="0.25">
      <c r="B7173" t="s">
        <v>366</v>
      </c>
      <c r="C7173">
        <f>INDEX(NationalTeams!B:B,MATCH(B7173,NationalTeams!C:C,0))</f>
        <v>35</v>
      </c>
      <c r="D7173" t="s">
        <v>33</v>
      </c>
      <c r="E7173">
        <f>INDEX(TeamSports!B:B,MATCH(D7173,TeamSports!C:C,0))</f>
        <v>1</v>
      </c>
      <c r="F7173">
        <f>INDEX(RanksTable!AI:AI,MATCH(B7173,RanksTable!B:B,0))</f>
        <v>5</v>
      </c>
      <c r="H7173" t="str">
        <f t="shared" si="112"/>
        <v>INSERT INTO "TeamRanks" (team_id,team_sport_id,team_rank) VALUES (35,1,5);</v>
      </c>
    </row>
    <row r="7174" spans="2:8" x14ac:dyDescent="0.25">
      <c r="B7174" t="s">
        <v>341</v>
      </c>
      <c r="C7174">
        <f>INDEX(NationalTeams!B:B,MATCH(B7174,NationalTeams!C:C,0))</f>
        <v>36</v>
      </c>
      <c r="D7174" t="s">
        <v>33</v>
      </c>
      <c r="E7174">
        <f>INDEX(TeamSports!B:B,MATCH(D7174,TeamSports!C:C,0))</f>
        <v>1</v>
      </c>
      <c r="F7174">
        <f>INDEX(RanksTable!AI:AI,MATCH(B7174,RanksTable!B:B,0))</f>
        <v>5</v>
      </c>
      <c r="H7174" t="str">
        <f t="shared" si="112"/>
        <v>INSERT INTO "TeamRanks" (team_id,team_sport_id,team_rank) VALUES (36,1,5);</v>
      </c>
    </row>
    <row r="7175" spans="2:8" x14ac:dyDescent="0.25">
      <c r="B7175" t="s">
        <v>454</v>
      </c>
      <c r="C7175">
        <f>INDEX(NationalTeams!B:B,MATCH(B7175,NationalTeams!C:C,0))</f>
        <v>37</v>
      </c>
      <c r="D7175" t="s">
        <v>33</v>
      </c>
      <c r="E7175">
        <f>INDEX(TeamSports!B:B,MATCH(D7175,TeamSports!C:C,0))</f>
        <v>1</v>
      </c>
      <c r="F7175">
        <f>INDEX(RanksTable!AI:AI,MATCH(B7175,RanksTable!B:B,0))</f>
        <v>7</v>
      </c>
      <c r="H7175" t="str">
        <f t="shared" si="112"/>
        <v>INSERT INTO "TeamRanks" (team_id,team_sport_id,team_rank) VALUES (37,1,7);</v>
      </c>
    </row>
    <row r="7176" spans="2:8" x14ac:dyDescent="0.25">
      <c r="B7176" t="s">
        <v>371</v>
      </c>
      <c r="C7176">
        <f>INDEX(NationalTeams!B:B,MATCH(B7176,NationalTeams!C:C,0))</f>
        <v>38</v>
      </c>
      <c r="D7176" t="s">
        <v>33</v>
      </c>
      <c r="E7176">
        <f>INDEX(TeamSports!B:B,MATCH(D7176,TeamSports!C:C,0))</f>
        <v>1</v>
      </c>
      <c r="F7176">
        <f>INDEX(RanksTable!AI:AI,MATCH(B7176,RanksTable!B:B,0))</f>
        <v>7</v>
      </c>
      <c r="H7176" t="str">
        <f t="shared" si="112"/>
        <v>INSERT INTO "TeamRanks" (team_id,team_sport_id,team_rank) VALUES (38,1,7);</v>
      </c>
    </row>
    <row r="7177" spans="2:8" x14ac:dyDescent="0.25">
      <c r="B7177" t="s">
        <v>462</v>
      </c>
      <c r="C7177">
        <f>INDEX(NationalTeams!B:B,MATCH(B7177,NationalTeams!C:C,0))</f>
        <v>39</v>
      </c>
      <c r="D7177" t="s">
        <v>33</v>
      </c>
      <c r="E7177">
        <f>INDEX(TeamSports!B:B,MATCH(D7177,TeamSports!C:C,0))</f>
        <v>1</v>
      </c>
      <c r="F7177">
        <f>INDEX(RanksTable!AI:AI,MATCH(B7177,RanksTable!B:B,0))</f>
        <v>7</v>
      </c>
      <c r="H7177" t="str">
        <f t="shared" si="112"/>
        <v>INSERT INTO "TeamRanks" (team_id,team_sport_id,team_rank) VALUES (39,1,7);</v>
      </c>
    </row>
    <row r="7178" spans="2:8" x14ac:dyDescent="0.25">
      <c r="B7178" t="s">
        <v>322</v>
      </c>
      <c r="C7178">
        <f>INDEX(NationalTeams!B:B,MATCH(B7178,NationalTeams!C:C,0))</f>
        <v>40</v>
      </c>
      <c r="D7178" t="s">
        <v>33</v>
      </c>
      <c r="E7178">
        <f>INDEX(TeamSports!B:B,MATCH(D7178,TeamSports!C:C,0))</f>
        <v>1</v>
      </c>
      <c r="F7178">
        <f>INDEX(RanksTable!AI:AI,MATCH(B7178,RanksTable!B:B,0))</f>
        <v>4</v>
      </c>
      <c r="H7178" t="str">
        <f t="shared" si="112"/>
        <v>INSERT INTO "TeamRanks" (team_id,team_sport_id,team_rank) VALUES (40,1,4);</v>
      </c>
    </row>
    <row r="7179" spans="2:8" x14ac:dyDescent="0.25">
      <c r="B7179" t="s">
        <v>355</v>
      </c>
      <c r="C7179">
        <f>INDEX(NationalTeams!B:B,MATCH(B7179,NationalTeams!C:C,0))</f>
        <v>41</v>
      </c>
      <c r="D7179" t="s">
        <v>33</v>
      </c>
      <c r="E7179">
        <f>INDEX(TeamSports!B:B,MATCH(D7179,TeamSports!C:C,0))</f>
        <v>1</v>
      </c>
      <c r="F7179">
        <f>INDEX(RanksTable!AI:AI,MATCH(B7179,RanksTable!B:B,0))</f>
        <v>2</v>
      </c>
      <c r="H7179" t="str">
        <f t="shared" si="112"/>
        <v>INSERT INTO "TeamRanks" (team_id,team_sport_id,team_rank) VALUES (41,1,2);</v>
      </c>
    </row>
    <row r="7180" spans="2:8" x14ac:dyDescent="0.25">
      <c r="B7180" t="s">
        <v>344</v>
      </c>
      <c r="C7180">
        <f>INDEX(NationalTeams!B:B,MATCH(B7180,NationalTeams!C:C,0))</f>
        <v>42</v>
      </c>
      <c r="D7180" t="s">
        <v>33</v>
      </c>
      <c r="E7180">
        <f>INDEX(TeamSports!B:B,MATCH(D7180,TeamSports!C:C,0))</f>
        <v>1</v>
      </c>
      <c r="F7180">
        <f>INDEX(RanksTable!AI:AI,MATCH(B7180,RanksTable!B:B,0))</f>
        <v>7</v>
      </c>
      <c r="H7180" t="str">
        <f t="shared" si="112"/>
        <v>INSERT INTO "TeamRanks" (team_id,team_sport_id,team_rank) VALUES (42,1,7);</v>
      </c>
    </row>
    <row r="7181" spans="2:8" x14ac:dyDescent="0.25">
      <c r="B7181" t="s">
        <v>330</v>
      </c>
      <c r="C7181">
        <f>INDEX(NationalTeams!B:B,MATCH(B7181,NationalTeams!C:C,0))</f>
        <v>43</v>
      </c>
      <c r="D7181" t="s">
        <v>33</v>
      </c>
      <c r="E7181">
        <f>INDEX(TeamSports!B:B,MATCH(D7181,TeamSports!C:C,0))</f>
        <v>1</v>
      </c>
      <c r="F7181">
        <f>INDEX(RanksTable!AI:AI,MATCH(B7181,RanksTable!B:B,0))</f>
        <v>6</v>
      </c>
      <c r="H7181" t="str">
        <f t="shared" si="112"/>
        <v>INSERT INTO "TeamRanks" (team_id,team_sport_id,team_rank) VALUES (43,1,6);</v>
      </c>
    </row>
    <row r="7182" spans="2:8" x14ac:dyDescent="0.25">
      <c r="B7182" t="s">
        <v>429</v>
      </c>
      <c r="C7182">
        <f>INDEX(NationalTeams!B:B,MATCH(B7182,NationalTeams!C:C,0))</f>
        <v>44</v>
      </c>
      <c r="D7182" t="s">
        <v>33</v>
      </c>
      <c r="E7182">
        <f>INDEX(TeamSports!B:B,MATCH(D7182,TeamSports!C:C,0))</f>
        <v>1</v>
      </c>
      <c r="F7182">
        <f>INDEX(RanksTable!AI:AI,MATCH(B7182,RanksTable!B:B,0))</f>
        <v>2</v>
      </c>
      <c r="H7182" t="str">
        <f t="shared" si="112"/>
        <v>INSERT INTO "TeamRanks" (team_id,team_sport_id,team_rank) VALUES (44,1,2);</v>
      </c>
    </row>
    <row r="7183" spans="2:8" x14ac:dyDescent="0.25">
      <c r="B7183" t="s">
        <v>534</v>
      </c>
      <c r="C7183">
        <f>INDEX(NationalTeams!B:B,MATCH(B7183,NationalTeams!C:C,0))</f>
        <v>45</v>
      </c>
      <c r="D7183" t="s">
        <v>33</v>
      </c>
      <c r="E7183">
        <f>INDEX(TeamSports!B:B,MATCH(D7183,TeamSports!C:C,0))</f>
        <v>1</v>
      </c>
      <c r="F7183">
        <f>INDEX(RanksTable!AI:AI,MATCH(B7183,RanksTable!B:B,0))</f>
        <v>6</v>
      </c>
      <c r="H7183" t="str">
        <f t="shared" si="112"/>
        <v>INSERT INTO "TeamRanks" (team_id,team_sport_id,team_rank) VALUES (45,1,6);</v>
      </c>
    </row>
    <row r="7184" spans="2:8" x14ac:dyDescent="0.25">
      <c r="B7184" t="s">
        <v>328</v>
      </c>
      <c r="C7184">
        <f>INDEX(NationalTeams!B:B,MATCH(B7184,NationalTeams!C:C,0))</f>
        <v>46</v>
      </c>
      <c r="D7184" t="s">
        <v>33</v>
      </c>
      <c r="E7184">
        <f>INDEX(TeamSports!B:B,MATCH(D7184,TeamSports!C:C,0))</f>
        <v>1</v>
      </c>
      <c r="F7184">
        <f>INDEX(RanksTable!AI:AI,MATCH(B7184,RanksTable!B:B,0))</f>
        <v>3</v>
      </c>
      <c r="H7184" t="str">
        <f t="shared" si="112"/>
        <v>INSERT INTO "TeamRanks" (team_id,team_sport_id,team_rank) VALUES (46,1,3);</v>
      </c>
    </row>
    <row r="7185" spans="2:8" x14ac:dyDescent="0.25">
      <c r="B7185" t="s">
        <v>368</v>
      </c>
      <c r="C7185">
        <f>INDEX(NationalTeams!B:B,MATCH(B7185,NationalTeams!C:C,0))</f>
        <v>47</v>
      </c>
      <c r="D7185" t="s">
        <v>33</v>
      </c>
      <c r="E7185">
        <f>INDEX(TeamSports!B:B,MATCH(D7185,TeamSports!C:C,0))</f>
        <v>1</v>
      </c>
      <c r="F7185">
        <f>INDEX(RanksTable!AI:AI,MATCH(B7185,RanksTable!B:B,0))</f>
        <v>7</v>
      </c>
      <c r="H7185" t="str">
        <f t="shared" si="112"/>
        <v>INSERT INTO "TeamRanks" (team_id,team_sport_id,team_rank) VALUES (47,1,7);</v>
      </c>
    </row>
    <row r="7186" spans="2:8" x14ac:dyDescent="0.25">
      <c r="B7186" t="s">
        <v>369</v>
      </c>
      <c r="C7186">
        <f>INDEX(NationalTeams!B:B,MATCH(B7186,NationalTeams!C:C,0))</f>
        <v>48</v>
      </c>
      <c r="D7186" t="s">
        <v>33</v>
      </c>
      <c r="E7186">
        <f>INDEX(TeamSports!B:B,MATCH(D7186,TeamSports!C:C,0))</f>
        <v>1</v>
      </c>
      <c r="F7186">
        <f>INDEX(RanksTable!AI:AI,MATCH(B7186,RanksTable!B:B,0))</f>
        <v>7</v>
      </c>
      <c r="H7186" t="str">
        <f t="shared" si="112"/>
        <v>INSERT INTO "TeamRanks" (team_id,team_sport_id,team_rank) VALUES (48,1,7);</v>
      </c>
    </row>
    <row r="7187" spans="2:8" x14ac:dyDescent="0.25">
      <c r="B7187" t="s">
        <v>447</v>
      </c>
      <c r="C7187">
        <f>INDEX(NationalTeams!B:B,MATCH(B7187,NationalTeams!C:C,0))</f>
        <v>49</v>
      </c>
      <c r="D7187" t="s">
        <v>33</v>
      </c>
      <c r="E7187">
        <f>INDEX(TeamSports!B:B,MATCH(D7187,TeamSports!C:C,0))</f>
        <v>1</v>
      </c>
      <c r="F7187">
        <f>INDEX(RanksTable!AI:AI,MATCH(B7187,RanksTable!B:B,0))</f>
        <v>5</v>
      </c>
      <c r="H7187" t="str">
        <f t="shared" si="112"/>
        <v>INSERT INTO "TeamRanks" (team_id,team_sport_id,team_rank) VALUES (49,1,5);</v>
      </c>
    </row>
    <row r="7188" spans="2:8" x14ac:dyDescent="0.25">
      <c r="B7188" t="s">
        <v>425</v>
      </c>
      <c r="C7188">
        <f>INDEX(NationalTeams!B:B,MATCH(B7188,NationalTeams!C:C,0))</f>
        <v>50</v>
      </c>
      <c r="D7188" t="s">
        <v>33</v>
      </c>
      <c r="E7188">
        <f>INDEX(TeamSports!B:B,MATCH(D7188,TeamSports!C:C,0))</f>
        <v>1</v>
      </c>
      <c r="F7188">
        <f>INDEX(RanksTable!AI:AI,MATCH(B7188,RanksTable!B:B,0))</f>
        <v>5</v>
      </c>
      <c r="H7188" t="str">
        <f t="shared" si="112"/>
        <v>INSERT INTO "TeamRanks" (team_id,team_sport_id,team_rank) VALUES (50,1,5);</v>
      </c>
    </row>
    <row r="7189" spans="2:8" x14ac:dyDescent="0.25">
      <c r="B7189" t="s">
        <v>323</v>
      </c>
      <c r="C7189">
        <f>INDEX(NationalTeams!B:B,MATCH(B7189,NationalTeams!C:C,0))</f>
        <v>51</v>
      </c>
      <c r="D7189" t="s">
        <v>33</v>
      </c>
      <c r="E7189">
        <f>INDEX(TeamSports!B:B,MATCH(D7189,TeamSports!C:C,0))</f>
        <v>1</v>
      </c>
      <c r="F7189">
        <f>INDEX(RanksTable!AI:AI,MATCH(B7189,RanksTable!B:B,0))</f>
        <v>5</v>
      </c>
      <c r="H7189" t="str">
        <f t="shared" si="112"/>
        <v>INSERT INTO "TeamRanks" (team_id,team_sport_id,team_rank) VALUES (51,1,5);</v>
      </c>
    </row>
    <row r="7190" spans="2:8" x14ac:dyDescent="0.25">
      <c r="B7190" t="s">
        <v>354</v>
      </c>
      <c r="C7190">
        <f>INDEX(NationalTeams!B:B,MATCH(B7190,NationalTeams!C:C,0))</f>
        <v>52</v>
      </c>
      <c r="D7190" t="s">
        <v>33</v>
      </c>
      <c r="E7190">
        <f>INDEX(TeamSports!B:B,MATCH(D7190,TeamSports!C:C,0))</f>
        <v>1</v>
      </c>
      <c r="F7190">
        <f>INDEX(RanksTable!AI:AI,MATCH(B7190,RanksTable!B:B,0))</f>
        <v>7</v>
      </c>
      <c r="H7190" t="str">
        <f t="shared" si="112"/>
        <v>INSERT INTO "TeamRanks" (team_id,team_sport_id,team_rank) VALUES (52,1,7);</v>
      </c>
    </row>
    <row r="7191" spans="2:8" x14ac:dyDescent="0.25">
      <c r="B7191" t="s">
        <v>498</v>
      </c>
      <c r="C7191">
        <f>INDEX(NationalTeams!B:B,MATCH(B7191,NationalTeams!C:C,0))</f>
        <v>53</v>
      </c>
      <c r="D7191" t="s">
        <v>33</v>
      </c>
      <c r="E7191">
        <f>INDEX(TeamSports!B:B,MATCH(D7191,TeamSports!C:C,0))</f>
        <v>1</v>
      </c>
      <c r="F7191">
        <f>INDEX(RanksTable!AI:AI,MATCH(B7191,RanksTable!B:B,0))</f>
        <v>3</v>
      </c>
      <c r="H7191" t="str">
        <f t="shared" si="112"/>
        <v>INSERT INTO "TeamRanks" (team_id,team_sport_id,team_rank) VALUES (53,1,3);</v>
      </c>
    </row>
    <row r="7192" spans="2:8" x14ac:dyDescent="0.25">
      <c r="B7192" t="s">
        <v>406</v>
      </c>
      <c r="C7192">
        <f>INDEX(NationalTeams!B:B,MATCH(B7192,NationalTeams!C:C,0))</f>
        <v>54</v>
      </c>
      <c r="D7192" t="s">
        <v>33</v>
      </c>
      <c r="E7192">
        <f>INDEX(TeamSports!B:B,MATCH(D7192,TeamSports!C:C,0))</f>
        <v>1</v>
      </c>
      <c r="F7192">
        <f>INDEX(RanksTable!AI:AI,MATCH(B7192,RanksTable!B:B,0))</f>
        <v>2</v>
      </c>
      <c r="H7192" t="str">
        <f t="shared" si="112"/>
        <v>INSERT INTO "TeamRanks" (team_id,team_sport_id,team_rank) VALUES (54,1,2);</v>
      </c>
    </row>
    <row r="7193" spans="2:8" x14ac:dyDescent="0.25">
      <c r="B7193" t="s">
        <v>404</v>
      </c>
      <c r="C7193">
        <f>INDEX(NationalTeams!B:B,MATCH(B7193,NationalTeams!C:C,0))</f>
        <v>55</v>
      </c>
      <c r="D7193" t="s">
        <v>33</v>
      </c>
      <c r="E7193">
        <f>INDEX(TeamSports!B:B,MATCH(D7193,TeamSports!C:C,0))</f>
        <v>1</v>
      </c>
      <c r="F7193">
        <f>INDEX(RanksTable!AI:AI,MATCH(B7193,RanksTable!B:B,0))</f>
        <v>7</v>
      </c>
      <c r="H7193" t="str">
        <f t="shared" si="112"/>
        <v>INSERT INTO "TeamRanks" (team_id,team_sport_id,team_rank) VALUES (55,1,7);</v>
      </c>
    </row>
    <row r="7194" spans="2:8" x14ac:dyDescent="0.25">
      <c r="B7194" t="s">
        <v>495</v>
      </c>
      <c r="C7194">
        <f>INDEX(NationalTeams!B:B,MATCH(B7194,NationalTeams!C:C,0))</f>
        <v>56</v>
      </c>
      <c r="D7194" t="s">
        <v>33</v>
      </c>
      <c r="E7194">
        <f>INDEX(TeamSports!B:B,MATCH(D7194,TeamSports!C:C,0))</f>
        <v>1</v>
      </c>
      <c r="F7194">
        <f>INDEX(RanksTable!AI:AI,MATCH(B7194,RanksTable!B:B,0))</f>
        <v>4</v>
      </c>
      <c r="H7194" t="str">
        <f t="shared" si="112"/>
        <v>INSERT INTO "TeamRanks" (team_id,team_sport_id,team_rank) VALUES (56,1,4);</v>
      </c>
    </row>
    <row r="7195" spans="2:8" x14ac:dyDescent="0.25">
      <c r="B7195" t="s">
        <v>413</v>
      </c>
      <c r="C7195">
        <f>INDEX(NationalTeams!B:B,MATCH(B7195,NationalTeams!C:C,0))</f>
        <v>57</v>
      </c>
      <c r="D7195" t="s">
        <v>33</v>
      </c>
      <c r="E7195">
        <f>INDEX(TeamSports!B:B,MATCH(D7195,TeamSports!C:C,0))</f>
        <v>1</v>
      </c>
      <c r="F7195">
        <f>INDEX(RanksTable!AI:AI,MATCH(B7195,RanksTable!B:B,0))</f>
        <v>5</v>
      </c>
      <c r="H7195" t="str">
        <f t="shared" si="112"/>
        <v>INSERT INTO "TeamRanks" (team_id,team_sport_id,team_rank) VALUES (57,1,5);</v>
      </c>
    </row>
    <row r="7196" spans="2:8" x14ac:dyDescent="0.25">
      <c r="B7196" t="s">
        <v>331</v>
      </c>
      <c r="C7196">
        <f>INDEX(NationalTeams!B:B,MATCH(B7196,NationalTeams!C:C,0))</f>
        <v>58</v>
      </c>
      <c r="D7196" t="s">
        <v>33</v>
      </c>
      <c r="E7196">
        <f>INDEX(TeamSports!B:B,MATCH(D7196,TeamSports!C:C,0))</f>
        <v>1</v>
      </c>
      <c r="F7196">
        <f>INDEX(RanksTable!AI:AI,MATCH(B7196,RanksTable!B:B,0))</f>
        <v>3</v>
      </c>
      <c r="H7196" t="str">
        <f t="shared" si="112"/>
        <v>INSERT INTO "TeamRanks" (team_id,team_sport_id,team_rank) VALUES (58,1,3);</v>
      </c>
    </row>
    <row r="7197" spans="2:8" x14ac:dyDescent="0.25">
      <c r="B7197" t="s">
        <v>365</v>
      </c>
      <c r="C7197">
        <f>INDEX(NationalTeams!B:B,MATCH(B7197,NationalTeams!C:C,0))</f>
        <v>59</v>
      </c>
      <c r="D7197" t="s">
        <v>33</v>
      </c>
      <c r="E7197">
        <f>INDEX(TeamSports!B:B,MATCH(D7197,TeamSports!C:C,0))</f>
        <v>1</v>
      </c>
      <c r="F7197">
        <f>INDEX(RanksTable!AI:AI,MATCH(B7197,RanksTable!B:B,0))</f>
        <v>6</v>
      </c>
      <c r="H7197" t="str">
        <f t="shared" si="112"/>
        <v>INSERT INTO "TeamRanks" (team_id,team_sport_id,team_rank) VALUES (59,1,6);</v>
      </c>
    </row>
    <row r="7198" spans="2:8" x14ac:dyDescent="0.25">
      <c r="B7198" t="s">
        <v>332</v>
      </c>
      <c r="C7198">
        <f>INDEX(NationalTeams!B:B,MATCH(B7198,NationalTeams!C:C,0))</f>
        <v>60</v>
      </c>
      <c r="D7198" t="s">
        <v>33</v>
      </c>
      <c r="E7198">
        <f>INDEX(TeamSports!B:B,MATCH(D7198,TeamSports!C:C,0))</f>
        <v>1</v>
      </c>
      <c r="F7198">
        <f>INDEX(RanksTable!AI:AI,MATCH(B7198,RanksTable!B:B,0))</f>
        <v>7</v>
      </c>
      <c r="H7198" t="str">
        <f t="shared" si="112"/>
        <v>INSERT INTO "TeamRanks" (team_id,team_sport_id,team_rank) VALUES (60,1,7);</v>
      </c>
    </row>
    <row r="7199" spans="2:8" x14ac:dyDescent="0.25">
      <c r="B7199" t="s">
        <v>435</v>
      </c>
      <c r="C7199">
        <f>INDEX(NationalTeams!B:B,MATCH(B7199,NationalTeams!C:C,0))</f>
        <v>61</v>
      </c>
      <c r="D7199" t="s">
        <v>33</v>
      </c>
      <c r="E7199">
        <f>INDEX(TeamSports!B:B,MATCH(D7199,TeamSports!C:C,0))</f>
        <v>1</v>
      </c>
      <c r="F7199">
        <f>INDEX(RanksTable!AI:AI,MATCH(B7199,RanksTable!B:B,0))</f>
        <v>7</v>
      </c>
      <c r="H7199" t="str">
        <f t="shared" si="112"/>
        <v>INSERT INTO "TeamRanks" (team_id,team_sport_id,team_rank) VALUES (61,1,7);</v>
      </c>
    </row>
    <row r="7200" spans="2:8" x14ac:dyDescent="0.25">
      <c r="B7200" t="s">
        <v>346</v>
      </c>
      <c r="C7200">
        <f>INDEX(NationalTeams!B:B,MATCH(B7200,NationalTeams!C:C,0))</f>
        <v>62</v>
      </c>
      <c r="D7200" t="s">
        <v>33</v>
      </c>
      <c r="E7200">
        <f>INDEX(TeamSports!B:B,MATCH(D7200,TeamSports!C:C,0))</f>
        <v>1</v>
      </c>
      <c r="F7200">
        <f>INDEX(RanksTable!AI:AI,MATCH(B7200,RanksTable!B:B,0))</f>
        <v>5</v>
      </c>
      <c r="H7200" t="str">
        <f t="shared" si="112"/>
        <v>INSERT INTO "TeamRanks" (team_id,team_sport_id,team_rank) VALUES (62,1,5);</v>
      </c>
    </row>
    <row r="7201" spans="2:8" x14ac:dyDescent="0.25">
      <c r="B7201" t="s">
        <v>515</v>
      </c>
      <c r="C7201">
        <f>INDEX(NationalTeams!B:B,MATCH(B7201,NationalTeams!C:C,0))</f>
        <v>63</v>
      </c>
      <c r="D7201" t="s">
        <v>33</v>
      </c>
      <c r="E7201">
        <f>INDEX(TeamSports!B:B,MATCH(D7201,TeamSports!C:C,0))</f>
        <v>1</v>
      </c>
      <c r="F7201">
        <f>INDEX(RanksTable!AI:AI,MATCH(B7201,RanksTable!B:B,0))</f>
        <v>4</v>
      </c>
      <c r="H7201" t="str">
        <f t="shared" si="112"/>
        <v>INSERT INTO "TeamRanks" (team_id,team_sport_id,team_rank) VALUES (63,1,4);</v>
      </c>
    </row>
    <row r="7202" spans="2:8" x14ac:dyDescent="0.25">
      <c r="B7202" t="s">
        <v>509</v>
      </c>
      <c r="C7202">
        <f>INDEX(NationalTeams!B:B,MATCH(B7202,NationalTeams!C:C,0))</f>
        <v>64</v>
      </c>
      <c r="D7202" t="s">
        <v>33</v>
      </c>
      <c r="E7202">
        <f>INDEX(TeamSports!B:B,MATCH(D7202,TeamSports!C:C,0))</f>
        <v>1</v>
      </c>
      <c r="F7202">
        <f>INDEX(RanksTable!AI:AI,MATCH(B7202,RanksTable!B:B,0))</f>
        <v>4</v>
      </c>
      <c r="H7202" t="str">
        <f t="shared" si="112"/>
        <v>INSERT INTO "TeamRanks" (team_id,team_sport_id,team_rank) VALUES (64,1,4);</v>
      </c>
    </row>
    <row r="7203" spans="2:8" x14ac:dyDescent="0.25">
      <c r="B7203" t="s">
        <v>518</v>
      </c>
      <c r="C7203">
        <f>INDEX(NationalTeams!B:B,MATCH(B7203,NationalTeams!C:C,0))</f>
        <v>65</v>
      </c>
      <c r="D7203" t="s">
        <v>33</v>
      </c>
      <c r="E7203">
        <f>INDEX(TeamSports!B:B,MATCH(D7203,TeamSports!C:C,0))</f>
        <v>1</v>
      </c>
      <c r="F7203">
        <f>INDEX(RanksTable!AI:AI,MATCH(B7203,RanksTable!B:B,0))</f>
        <v>4</v>
      </c>
      <c r="H7203" t="str">
        <f t="shared" si="112"/>
        <v>INSERT INTO "TeamRanks" (team_id,team_sport_id,team_rank) VALUES (65,1,4);</v>
      </c>
    </row>
    <row r="7204" spans="2:8" x14ac:dyDescent="0.25">
      <c r="B7204" t="s">
        <v>490</v>
      </c>
      <c r="C7204">
        <f>INDEX(NationalTeams!B:B,MATCH(B7204,NationalTeams!C:C,0))</f>
        <v>66</v>
      </c>
      <c r="D7204" t="s">
        <v>33</v>
      </c>
      <c r="E7204">
        <f>INDEX(TeamSports!B:B,MATCH(D7204,TeamSports!C:C,0))</f>
        <v>1</v>
      </c>
      <c r="F7204">
        <f>INDEX(RanksTable!AI:AI,MATCH(B7204,RanksTable!B:B,0))</f>
        <v>3</v>
      </c>
      <c r="H7204" t="str">
        <f t="shared" si="112"/>
        <v>INSERT INTO "TeamRanks" (team_id,team_sport_id,team_rank) VALUES (66,1,3);</v>
      </c>
    </row>
    <row r="7205" spans="2:8" x14ac:dyDescent="0.25">
      <c r="B7205" t="s">
        <v>349</v>
      </c>
      <c r="C7205">
        <f>INDEX(NationalTeams!B:B,MATCH(B7205,NationalTeams!C:C,0))</f>
        <v>67</v>
      </c>
      <c r="D7205" t="s">
        <v>33</v>
      </c>
      <c r="E7205">
        <f>INDEX(TeamSports!B:B,MATCH(D7205,TeamSports!C:C,0))</f>
        <v>1</v>
      </c>
      <c r="F7205">
        <f>INDEX(RanksTable!AI:AI,MATCH(B7205,RanksTable!B:B,0))</f>
        <v>1</v>
      </c>
      <c r="H7205" t="str">
        <f t="shared" si="112"/>
        <v>INSERT INTO "TeamRanks" (team_id,team_sport_id,team_rank) VALUES (67,1,1);</v>
      </c>
    </row>
    <row r="7206" spans="2:8" x14ac:dyDescent="0.25">
      <c r="B7206" t="s">
        <v>531</v>
      </c>
      <c r="C7206">
        <f>INDEX(NationalTeams!B:B,MATCH(B7206,NationalTeams!C:C,0))</f>
        <v>68</v>
      </c>
      <c r="D7206" t="s">
        <v>33</v>
      </c>
      <c r="E7206">
        <f>INDEX(TeamSports!B:B,MATCH(D7206,TeamSports!C:C,0))</f>
        <v>1</v>
      </c>
      <c r="F7206">
        <f>INDEX(RanksTable!AI:AI,MATCH(B7206,RanksTable!B:B,0))</f>
        <v>3</v>
      </c>
      <c r="H7206" t="str">
        <f t="shared" si="112"/>
        <v>INSERT INTO "TeamRanks" (team_id,team_sport_id,team_rank) VALUES (68,1,3);</v>
      </c>
    </row>
    <row r="7207" spans="2:8" x14ac:dyDescent="0.25">
      <c r="B7207" t="s">
        <v>326</v>
      </c>
      <c r="C7207">
        <f>INDEX(NationalTeams!B:B,MATCH(B7207,NationalTeams!C:C,0))</f>
        <v>69</v>
      </c>
      <c r="D7207" t="s">
        <v>33</v>
      </c>
      <c r="E7207">
        <f>INDEX(TeamSports!B:B,MATCH(D7207,TeamSports!C:C,0))</f>
        <v>1</v>
      </c>
      <c r="F7207">
        <f>INDEX(RanksTable!AI:AI,MATCH(B7207,RanksTable!B:B,0))</f>
        <v>2</v>
      </c>
      <c r="H7207" t="str">
        <f t="shared" si="112"/>
        <v>INSERT INTO "TeamRanks" (team_id,team_sport_id,team_rank) VALUES (69,1,2);</v>
      </c>
    </row>
    <row r="7208" spans="2:8" x14ac:dyDescent="0.25">
      <c r="B7208" t="s">
        <v>320</v>
      </c>
      <c r="C7208">
        <f>INDEX(NationalTeams!B:B,MATCH(B7208,NationalTeams!C:C,0))</f>
        <v>70</v>
      </c>
      <c r="D7208" t="s">
        <v>33</v>
      </c>
      <c r="E7208">
        <f>INDEX(TeamSports!B:B,MATCH(D7208,TeamSports!C:C,0))</f>
        <v>1</v>
      </c>
      <c r="F7208">
        <f>INDEX(RanksTable!AI:AI,MATCH(B7208,RanksTable!B:B,0))</f>
        <v>7</v>
      </c>
      <c r="H7208" t="str">
        <f t="shared" si="112"/>
        <v>INSERT INTO "TeamRanks" (team_id,team_sport_id,team_rank) VALUES (70,1,7);</v>
      </c>
    </row>
    <row r="7209" spans="2:8" x14ac:dyDescent="0.25">
      <c r="B7209" t="s">
        <v>459</v>
      </c>
      <c r="C7209">
        <f>INDEX(NationalTeams!B:B,MATCH(B7209,NationalTeams!C:C,0))</f>
        <v>71</v>
      </c>
      <c r="D7209" t="s">
        <v>33</v>
      </c>
      <c r="E7209">
        <f>INDEX(TeamSports!B:B,MATCH(D7209,TeamSports!C:C,0))</f>
        <v>1</v>
      </c>
      <c r="F7209">
        <f>INDEX(RanksTable!AI:AI,MATCH(B7209,RanksTable!B:B,0))</f>
        <v>7</v>
      </c>
      <c r="H7209" t="str">
        <f t="shared" si="112"/>
        <v>INSERT INTO "TeamRanks" (team_id,team_sport_id,team_rank) VALUES (71,1,7);</v>
      </c>
    </row>
    <row r="7210" spans="2:8" x14ac:dyDescent="0.25">
      <c r="B7210" t="s">
        <v>445</v>
      </c>
      <c r="C7210">
        <f>INDEX(NationalTeams!B:B,MATCH(B7210,NationalTeams!C:C,0))</f>
        <v>72</v>
      </c>
      <c r="D7210" t="s">
        <v>33</v>
      </c>
      <c r="E7210">
        <f>INDEX(TeamSports!B:B,MATCH(D7210,TeamSports!C:C,0))</f>
        <v>1</v>
      </c>
      <c r="F7210">
        <f>INDEX(RanksTable!AI:AI,MATCH(B7210,RanksTable!B:B,0))</f>
        <v>6</v>
      </c>
      <c r="H7210" t="str">
        <f t="shared" si="112"/>
        <v>INSERT INTO "TeamRanks" (team_id,team_sport_id,team_rank) VALUES (72,1,6);</v>
      </c>
    </row>
    <row r="7211" spans="2:8" x14ac:dyDescent="0.25">
      <c r="B7211" t="s">
        <v>511</v>
      </c>
      <c r="C7211">
        <f>INDEX(NationalTeams!B:B,MATCH(B7211,NationalTeams!C:C,0))</f>
        <v>73</v>
      </c>
      <c r="D7211" t="s">
        <v>33</v>
      </c>
      <c r="E7211">
        <f>INDEX(TeamSports!B:B,MATCH(D7211,TeamSports!C:C,0))</f>
        <v>1</v>
      </c>
      <c r="F7211">
        <f>INDEX(RanksTable!AI:AI,MATCH(B7211,RanksTable!B:B,0))</f>
        <v>2</v>
      </c>
      <c r="H7211" t="str">
        <f t="shared" si="112"/>
        <v>INSERT INTO "TeamRanks" (team_id,team_sport_id,team_rank) VALUES (73,1,2);</v>
      </c>
    </row>
    <row r="7212" spans="2:8" x14ac:dyDescent="0.25">
      <c r="B7212" t="s">
        <v>487</v>
      </c>
      <c r="C7212">
        <f>INDEX(NationalTeams!B:B,MATCH(B7212,NationalTeams!C:C,0))</f>
        <v>74</v>
      </c>
      <c r="D7212" t="s">
        <v>33</v>
      </c>
      <c r="E7212">
        <f>INDEX(TeamSports!B:B,MATCH(D7212,TeamSports!C:C,0))</f>
        <v>1</v>
      </c>
      <c r="F7212">
        <f>INDEX(RanksTable!AI:AI,MATCH(B7212,RanksTable!B:B,0))</f>
        <v>2</v>
      </c>
      <c r="H7212" t="str">
        <f t="shared" si="112"/>
        <v>INSERT INTO "TeamRanks" (team_id,team_sport_id,team_rank) VALUES (74,1,2);</v>
      </c>
    </row>
    <row r="7213" spans="2:8" x14ac:dyDescent="0.25">
      <c r="B7213" t="s">
        <v>383</v>
      </c>
      <c r="C7213">
        <f>INDEX(NationalTeams!B:B,MATCH(B7213,NationalTeams!C:C,0))</f>
        <v>75</v>
      </c>
      <c r="D7213" t="s">
        <v>33</v>
      </c>
      <c r="E7213">
        <f>INDEX(TeamSports!B:B,MATCH(D7213,TeamSports!C:C,0))</f>
        <v>1</v>
      </c>
      <c r="F7213">
        <f>INDEX(RanksTable!AI:AI,MATCH(B7213,RanksTable!B:B,0))</f>
        <v>7</v>
      </c>
      <c r="H7213" t="str">
        <f t="shared" si="112"/>
        <v>INSERT INTO "TeamRanks" (team_id,team_sport_id,team_rank) VALUES (75,1,7);</v>
      </c>
    </row>
    <row r="7214" spans="2:8" x14ac:dyDescent="0.25">
      <c r="B7214" t="s">
        <v>517</v>
      </c>
      <c r="C7214">
        <f>INDEX(NationalTeams!B:B,MATCH(B7214,NationalTeams!C:C,0))</f>
        <v>76</v>
      </c>
      <c r="D7214" t="s">
        <v>33</v>
      </c>
      <c r="E7214">
        <f>INDEX(TeamSports!B:B,MATCH(D7214,TeamSports!C:C,0))</f>
        <v>1</v>
      </c>
      <c r="F7214">
        <f>INDEX(RanksTable!AI:AI,MATCH(B7214,RanksTable!B:B,0))</f>
        <v>4</v>
      </c>
      <c r="H7214" t="str">
        <f t="shared" si="112"/>
        <v>INSERT INTO "TeamRanks" (team_id,team_sport_id,team_rank) VALUES (76,1,4);</v>
      </c>
    </row>
    <row r="7215" spans="2:8" x14ac:dyDescent="0.25">
      <c r="B7215" t="s">
        <v>391</v>
      </c>
      <c r="C7215">
        <f>INDEX(NationalTeams!B:B,MATCH(B7215,NationalTeams!C:C,0))</f>
        <v>77</v>
      </c>
      <c r="D7215" t="s">
        <v>33</v>
      </c>
      <c r="E7215">
        <f>INDEX(TeamSports!B:B,MATCH(D7215,TeamSports!C:C,0))</f>
        <v>1</v>
      </c>
      <c r="F7215">
        <f>INDEX(RanksTable!AI:AI,MATCH(B7215,RanksTable!B:B,0))</f>
        <v>7</v>
      </c>
      <c r="H7215" t="str">
        <f t="shared" si="112"/>
        <v>INSERT INTO "TeamRanks" (team_id,team_sport_id,team_rank) VALUES (77,1,7);</v>
      </c>
    </row>
    <row r="7216" spans="2:8" x14ac:dyDescent="0.25">
      <c r="B7216" t="s">
        <v>524</v>
      </c>
      <c r="C7216">
        <f>INDEX(NationalTeams!B:B,MATCH(B7216,NationalTeams!C:C,0))</f>
        <v>78</v>
      </c>
      <c r="D7216" t="s">
        <v>33</v>
      </c>
      <c r="E7216">
        <f>INDEX(TeamSports!B:B,MATCH(D7216,TeamSports!C:C,0))</f>
        <v>1</v>
      </c>
      <c r="F7216">
        <f>INDEX(RanksTable!AI:AI,MATCH(B7216,RanksTable!B:B,0))</f>
        <v>4</v>
      </c>
      <c r="H7216" t="str">
        <f t="shared" si="112"/>
        <v>INSERT INTO "TeamRanks" (team_id,team_sport_id,team_rank) VALUES (78,1,4);</v>
      </c>
    </row>
    <row r="7217" spans="2:8" x14ac:dyDescent="0.25">
      <c r="B7217" t="s">
        <v>325</v>
      </c>
      <c r="C7217">
        <f>INDEX(NationalTeams!B:B,MATCH(B7217,NationalTeams!C:C,0))</f>
        <v>79</v>
      </c>
      <c r="D7217" t="s">
        <v>33</v>
      </c>
      <c r="E7217">
        <f>INDEX(TeamSports!B:B,MATCH(D7217,TeamSports!C:C,0))</f>
        <v>1</v>
      </c>
      <c r="F7217">
        <f>INDEX(RanksTable!AI:AI,MATCH(B7217,RanksTable!B:B,0))</f>
        <v>6</v>
      </c>
      <c r="H7217" t="str">
        <f t="shared" si="112"/>
        <v>INSERT INTO "TeamRanks" (team_id,team_sport_id,team_rank) VALUES (79,1,6);</v>
      </c>
    </row>
    <row r="7218" spans="2:8" x14ac:dyDescent="0.25">
      <c r="B7218" t="s">
        <v>536</v>
      </c>
      <c r="C7218">
        <f>INDEX(NationalTeams!B:B,MATCH(B7218,NationalTeams!C:C,0))</f>
        <v>80</v>
      </c>
      <c r="D7218" t="s">
        <v>33</v>
      </c>
      <c r="E7218">
        <f>INDEX(TeamSports!B:B,MATCH(D7218,TeamSports!C:C,0))</f>
        <v>1</v>
      </c>
      <c r="F7218">
        <f>INDEX(RanksTable!AI:AI,MATCH(B7218,RanksTable!B:B,0))</f>
        <v>7</v>
      </c>
      <c r="H7218" t="str">
        <f t="shared" si="112"/>
        <v>INSERT INTO "TeamRanks" (team_id,team_sport_id,team_rank) VALUES (80,1,7);</v>
      </c>
    </row>
    <row r="7219" spans="2:8" x14ac:dyDescent="0.25">
      <c r="B7219" t="s">
        <v>405</v>
      </c>
      <c r="C7219">
        <f>INDEX(NationalTeams!B:B,MATCH(B7219,NationalTeams!C:C,0))</f>
        <v>81</v>
      </c>
      <c r="D7219" t="s">
        <v>33</v>
      </c>
      <c r="E7219">
        <f>INDEX(TeamSports!B:B,MATCH(D7219,TeamSports!C:C,0))</f>
        <v>1</v>
      </c>
      <c r="F7219">
        <f>INDEX(RanksTable!AI:AI,MATCH(B7219,RanksTable!B:B,0))</f>
        <v>4</v>
      </c>
      <c r="H7219" t="str">
        <f t="shared" si="112"/>
        <v>INSERT INTO "TeamRanks" (team_id,team_sport_id,team_rank) VALUES (81,1,4);</v>
      </c>
    </row>
    <row r="7220" spans="2:8" x14ac:dyDescent="0.25">
      <c r="B7220" t="s">
        <v>508</v>
      </c>
      <c r="C7220">
        <f>INDEX(NationalTeams!B:B,MATCH(B7220,NationalTeams!C:C,0))</f>
        <v>82</v>
      </c>
      <c r="D7220" t="s">
        <v>33</v>
      </c>
      <c r="E7220">
        <f>INDEX(TeamSports!B:B,MATCH(D7220,TeamSports!C:C,0))</f>
        <v>1</v>
      </c>
      <c r="F7220">
        <f>INDEX(RanksTable!AI:AI,MATCH(B7220,RanksTable!B:B,0))</f>
        <v>3</v>
      </c>
      <c r="H7220" t="str">
        <f t="shared" si="112"/>
        <v>INSERT INTO "TeamRanks" (team_id,team_sport_id,team_rank) VALUES (82,1,3);</v>
      </c>
    </row>
    <row r="7221" spans="2:8" x14ac:dyDescent="0.25">
      <c r="B7221" t="s">
        <v>477</v>
      </c>
      <c r="C7221">
        <f>INDEX(NationalTeams!B:B,MATCH(B7221,NationalTeams!C:C,0))</f>
        <v>83</v>
      </c>
      <c r="D7221" t="s">
        <v>33</v>
      </c>
      <c r="E7221">
        <f>INDEX(TeamSports!B:B,MATCH(D7221,TeamSports!C:C,0))</f>
        <v>1</v>
      </c>
      <c r="F7221">
        <f>INDEX(RanksTable!AI:AI,MATCH(B7221,RanksTable!B:B,0))</f>
        <v>7</v>
      </c>
      <c r="H7221" t="str">
        <f t="shared" si="112"/>
        <v>INSERT INTO "TeamRanks" (team_id,team_sport_id,team_rank) VALUES (83,1,7);</v>
      </c>
    </row>
    <row r="7222" spans="2:8" x14ac:dyDescent="0.25">
      <c r="B7222" t="s">
        <v>396</v>
      </c>
      <c r="C7222">
        <f>INDEX(NationalTeams!B:B,MATCH(B7222,NationalTeams!C:C,0))</f>
        <v>84</v>
      </c>
      <c r="D7222" t="s">
        <v>33</v>
      </c>
      <c r="E7222">
        <f>INDEX(TeamSports!B:B,MATCH(D7222,TeamSports!C:C,0))</f>
        <v>1</v>
      </c>
      <c r="F7222">
        <f>INDEX(RanksTable!AI:AI,MATCH(B7222,RanksTable!B:B,0))</f>
        <v>6</v>
      </c>
      <c r="H7222" t="str">
        <f t="shared" si="112"/>
        <v>INSERT INTO "TeamRanks" (team_id,team_sport_id,team_rank) VALUES (84,1,6);</v>
      </c>
    </row>
    <row r="7223" spans="2:8" x14ac:dyDescent="0.25">
      <c r="B7223" t="s">
        <v>382</v>
      </c>
      <c r="C7223">
        <f>INDEX(NationalTeams!B:B,MATCH(B7223,NationalTeams!C:C,0))</f>
        <v>85</v>
      </c>
      <c r="D7223" t="s">
        <v>33</v>
      </c>
      <c r="E7223">
        <f>INDEX(TeamSports!B:B,MATCH(D7223,TeamSports!C:C,0))</f>
        <v>1</v>
      </c>
      <c r="F7223">
        <f>INDEX(RanksTable!AI:AI,MATCH(B7223,RanksTable!B:B,0))</f>
        <v>7</v>
      </c>
      <c r="H7223" t="str">
        <f t="shared" si="112"/>
        <v>INSERT INTO "TeamRanks" (team_id,team_sport_id,team_rank) VALUES (85,1,7);</v>
      </c>
    </row>
    <row r="7224" spans="2:8" x14ac:dyDescent="0.25">
      <c r="B7224" t="s">
        <v>338</v>
      </c>
      <c r="C7224">
        <f>INDEX(NationalTeams!B:B,MATCH(B7224,NationalTeams!C:C,0))</f>
        <v>86</v>
      </c>
      <c r="D7224" t="s">
        <v>33</v>
      </c>
      <c r="E7224">
        <f>INDEX(TeamSports!B:B,MATCH(D7224,TeamSports!C:C,0))</f>
        <v>1</v>
      </c>
      <c r="F7224">
        <f>INDEX(RanksTable!AI:AI,MATCH(B7224,RanksTable!B:B,0))</f>
        <v>7</v>
      </c>
      <c r="H7224" t="str">
        <f t="shared" si="112"/>
        <v>INSERT INTO "TeamRanks" (team_id,team_sport_id,team_rank) VALUES (86,1,7);</v>
      </c>
    </row>
    <row r="7225" spans="2:8" x14ac:dyDescent="0.25">
      <c r="B7225" t="s">
        <v>392</v>
      </c>
      <c r="C7225">
        <f>INDEX(NationalTeams!B:B,MATCH(B7225,NationalTeams!C:C,0))</f>
        <v>87</v>
      </c>
      <c r="D7225" t="s">
        <v>33</v>
      </c>
      <c r="E7225">
        <f>INDEX(TeamSports!B:B,MATCH(D7225,TeamSports!C:C,0))</f>
        <v>1</v>
      </c>
      <c r="F7225">
        <f>INDEX(RanksTable!AI:AI,MATCH(B7225,RanksTable!B:B,0))</f>
        <v>7</v>
      </c>
      <c r="H7225" t="str">
        <f t="shared" si="112"/>
        <v>INSERT INTO "TeamRanks" (team_id,team_sport_id,team_rank) VALUES (87,1,7);</v>
      </c>
    </row>
    <row r="7226" spans="2:8" x14ac:dyDescent="0.25">
      <c r="B7226" t="s">
        <v>335</v>
      </c>
      <c r="C7226">
        <f>INDEX(NationalTeams!B:B,MATCH(B7226,NationalTeams!C:C,0))</f>
        <v>88</v>
      </c>
      <c r="D7226" t="s">
        <v>33</v>
      </c>
      <c r="E7226">
        <f>INDEX(TeamSports!B:B,MATCH(D7226,TeamSports!C:C,0))</f>
        <v>1</v>
      </c>
      <c r="F7226">
        <f>INDEX(RanksTable!AI:AI,MATCH(B7226,RanksTable!B:B,0))</f>
        <v>5</v>
      </c>
      <c r="H7226" t="str">
        <f t="shared" si="112"/>
        <v>INSERT INTO "TeamRanks" (team_id,team_sport_id,team_rank) VALUES (88,1,5);</v>
      </c>
    </row>
    <row r="7227" spans="2:8" x14ac:dyDescent="0.25">
      <c r="B7227" t="s">
        <v>333</v>
      </c>
      <c r="C7227">
        <f>INDEX(NationalTeams!B:B,MATCH(B7227,NationalTeams!C:C,0))</f>
        <v>89</v>
      </c>
      <c r="D7227" t="s">
        <v>33</v>
      </c>
      <c r="E7227">
        <f>INDEX(TeamSports!B:B,MATCH(D7227,TeamSports!C:C,0))</f>
        <v>1</v>
      </c>
      <c r="F7227">
        <f>INDEX(RanksTable!AI:AI,MATCH(B7227,RanksTable!B:B,0))</f>
        <v>6</v>
      </c>
      <c r="H7227" t="str">
        <f t="shared" si="112"/>
        <v>INSERT INTO "TeamRanks" (team_id,team_sport_id,team_rank) VALUES (89,1,6);</v>
      </c>
    </row>
    <row r="7228" spans="2:8" x14ac:dyDescent="0.25">
      <c r="B7228" t="s">
        <v>397</v>
      </c>
      <c r="C7228">
        <f>INDEX(NationalTeams!B:B,MATCH(B7228,NationalTeams!C:C,0))</f>
        <v>90</v>
      </c>
      <c r="D7228" t="s">
        <v>33</v>
      </c>
      <c r="E7228">
        <f>INDEX(TeamSports!B:B,MATCH(D7228,TeamSports!C:C,0))</f>
        <v>1</v>
      </c>
      <c r="F7228">
        <f>INDEX(RanksTable!AI:AI,MATCH(B7228,RanksTable!B:B,0))</f>
        <v>7</v>
      </c>
      <c r="H7228" t="str">
        <f t="shared" si="112"/>
        <v>INSERT INTO "TeamRanks" (team_id,team_sport_id,team_rank) VALUES (90,1,7);</v>
      </c>
    </row>
    <row r="7229" spans="2:8" x14ac:dyDescent="0.25">
      <c r="B7229" t="s">
        <v>469</v>
      </c>
      <c r="C7229">
        <f>INDEX(NationalTeams!B:B,MATCH(B7229,NationalTeams!C:C,0))</f>
        <v>91</v>
      </c>
      <c r="D7229" t="s">
        <v>33</v>
      </c>
      <c r="E7229">
        <f>INDEX(TeamSports!B:B,MATCH(D7229,TeamSports!C:C,0))</f>
        <v>1</v>
      </c>
      <c r="F7229">
        <f>INDEX(RanksTable!AI:AI,MATCH(B7229,RanksTable!B:B,0))</f>
        <v>7</v>
      </c>
      <c r="H7229" t="str">
        <f t="shared" si="112"/>
        <v>INSERT INTO "TeamRanks" (team_id,team_sport_id,team_rank) VALUES (91,1,7);</v>
      </c>
    </row>
    <row r="7230" spans="2:8" x14ac:dyDescent="0.25">
      <c r="B7230" t="s">
        <v>512</v>
      </c>
      <c r="C7230">
        <f>INDEX(NationalTeams!B:B,MATCH(B7230,NationalTeams!C:C,0))</f>
        <v>92</v>
      </c>
      <c r="D7230" t="s">
        <v>33</v>
      </c>
      <c r="E7230">
        <f>INDEX(TeamSports!B:B,MATCH(D7230,TeamSports!C:C,0))</f>
        <v>1</v>
      </c>
      <c r="F7230">
        <f>INDEX(RanksTable!AI:AI,MATCH(B7230,RanksTable!B:B,0))</f>
        <v>3</v>
      </c>
      <c r="H7230" t="str">
        <f t="shared" si="112"/>
        <v>INSERT INTO "TeamRanks" (team_id,team_sport_id,team_rank) VALUES (92,1,3);</v>
      </c>
    </row>
    <row r="7231" spans="2:8" x14ac:dyDescent="0.25">
      <c r="B7231" t="s">
        <v>458</v>
      </c>
      <c r="C7231">
        <f>INDEX(NationalTeams!B:B,MATCH(B7231,NationalTeams!C:C,0))</f>
        <v>93</v>
      </c>
      <c r="D7231" t="s">
        <v>33</v>
      </c>
      <c r="E7231">
        <f>INDEX(TeamSports!B:B,MATCH(D7231,TeamSports!C:C,0))</f>
        <v>1</v>
      </c>
      <c r="F7231">
        <f>INDEX(RanksTable!AI:AI,MATCH(B7231,RanksTable!B:B,0))</f>
        <v>4</v>
      </c>
      <c r="H7231" t="str">
        <f t="shared" si="112"/>
        <v>INSERT INTO "TeamRanks" (team_id,team_sport_id,team_rank) VALUES (93,1,4);</v>
      </c>
    </row>
    <row r="7232" spans="2:8" x14ac:dyDescent="0.25">
      <c r="B7232" t="s">
        <v>444</v>
      </c>
      <c r="C7232">
        <f>INDEX(NationalTeams!B:B,MATCH(B7232,NationalTeams!C:C,0))</f>
        <v>94</v>
      </c>
      <c r="D7232" t="s">
        <v>33</v>
      </c>
      <c r="E7232">
        <f>INDEX(TeamSports!B:B,MATCH(D7232,TeamSports!C:C,0))</f>
        <v>1</v>
      </c>
      <c r="F7232">
        <f>INDEX(RanksTable!AI:AI,MATCH(B7232,RanksTable!B:B,0))</f>
        <v>7</v>
      </c>
      <c r="H7232" t="str">
        <f t="shared" si="112"/>
        <v>INSERT INTO "TeamRanks" (team_id,team_sport_id,team_rank) VALUES (94,1,7);</v>
      </c>
    </row>
    <row r="7233" spans="2:8" x14ac:dyDescent="0.25">
      <c r="B7233" t="s">
        <v>493</v>
      </c>
      <c r="C7233">
        <f>INDEX(NationalTeams!B:B,MATCH(B7233,NationalTeams!C:C,0))</f>
        <v>95</v>
      </c>
      <c r="D7233" t="s">
        <v>33</v>
      </c>
      <c r="E7233">
        <f>INDEX(TeamSports!B:B,MATCH(D7233,TeamSports!C:C,0))</f>
        <v>1</v>
      </c>
      <c r="F7233">
        <f>INDEX(RanksTable!AI:AI,MATCH(B7233,RanksTable!B:B,0))</f>
        <v>1</v>
      </c>
      <c r="H7233" t="str">
        <f t="shared" si="112"/>
        <v>INSERT INTO "TeamRanks" (team_id,team_sport_id,team_rank) VALUES (95,1,1);</v>
      </c>
    </row>
    <row r="7234" spans="2:8" x14ac:dyDescent="0.25">
      <c r="B7234" t="s">
        <v>431</v>
      </c>
      <c r="C7234">
        <f>INDEX(NationalTeams!B:B,MATCH(B7234,NationalTeams!C:C,0))</f>
        <v>96</v>
      </c>
      <c r="D7234" t="s">
        <v>33</v>
      </c>
      <c r="E7234">
        <f>INDEX(TeamSports!B:B,MATCH(D7234,TeamSports!C:C,0))</f>
        <v>1</v>
      </c>
      <c r="F7234">
        <f>INDEX(RanksTable!AI:AI,MATCH(B7234,RanksTable!B:B,0))</f>
        <v>7</v>
      </c>
      <c r="H7234" t="str">
        <f t="shared" si="112"/>
        <v>INSERT INTO "TeamRanks" (team_id,team_sport_id,team_rank) VALUES (96,1,7);</v>
      </c>
    </row>
    <row r="7235" spans="2:8" x14ac:dyDescent="0.25">
      <c r="B7235" t="s">
        <v>427</v>
      </c>
      <c r="C7235">
        <f>INDEX(NationalTeams!B:B,MATCH(B7235,NationalTeams!C:C,0))</f>
        <v>97</v>
      </c>
      <c r="D7235" t="s">
        <v>33</v>
      </c>
      <c r="E7235">
        <f>INDEX(TeamSports!B:B,MATCH(D7235,TeamSports!C:C,0))</f>
        <v>1</v>
      </c>
      <c r="F7235">
        <f>INDEX(RanksTable!AI:AI,MATCH(B7235,RanksTable!B:B,0))</f>
        <v>6</v>
      </c>
      <c r="H7235" t="str">
        <f t="shared" si="112"/>
        <v>INSERT INTO "TeamRanks" (team_id,team_sport_id,team_rank) VALUES (97,1,6);</v>
      </c>
    </row>
    <row r="7236" spans="2:8" x14ac:dyDescent="0.25">
      <c r="B7236" t="s">
        <v>513</v>
      </c>
      <c r="C7236">
        <f>INDEX(NationalTeams!B:B,MATCH(B7236,NationalTeams!C:C,0))</f>
        <v>98</v>
      </c>
      <c r="D7236" t="s">
        <v>33</v>
      </c>
      <c r="E7236">
        <f>INDEX(TeamSports!B:B,MATCH(D7236,TeamSports!C:C,0))</f>
        <v>1</v>
      </c>
      <c r="F7236">
        <f>INDEX(RanksTable!AI:AI,MATCH(B7236,RanksTable!B:B,0))</f>
        <v>3</v>
      </c>
      <c r="H7236" t="str">
        <f t="shared" ref="H7236:H7299" si="113">_xlfn.CONCAT($H$1,$L$1,$C$1,$L$1," ",$J$1,$C$2,$N$1,$E$2,$N$1,$F$2,$K$1,$I$1,$J$1,C7236,$N$1,E7236,$N$1,F7236,$K$1,$O$1)</f>
        <v>INSERT INTO "TeamRanks" (team_id,team_sport_id,team_rank) VALUES (98,1,3);</v>
      </c>
    </row>
    <row r="7237" spans="2:8" x14ac:dyDescent="0.25">
      <c r="B7237" t="s">
        <v>503</v>
      </c>
      <c r="C7237">
        <f>INDEX(NationalTeams!B:B,MATCH(B7237,NationalTeams!C:C,0))</f>
        <v>99</v>
      </c>
      <c r="D7237" t="s">
        <v>33</v>
      </c>
      <c r="E7237">
        <f>INDEX(TeamSports!B:B,MATCH(D7237,TeamSports!C:C,0))</f>
        <v>1</v>
      </c>
      <c r="F7237">
        <f>INDEX(RanksTable!AI:AI,MATCH(B7237,RanksTable!B:B,0))</f>
        <v>6</v>
      </c>
      <c r="H7237" t="str">
        <f t="shared" si="113"/>
        <v>INSERT INTO "TeamRanks" (team_id,team_sport_id,team_rank) VALUES (99,1,6);</v>
      </c>
    </row>
    <row r="7238" spans="2:8" x14ac:dyDescent="0.25">
      <c r="B7238" t="s">
        <v>519</v>
      </c>
      <c r="C7238">
        <f>INDEX(NationalTeams!B:B,MATCH(B7238,NationalTeams!C:C,0))</f>
        <v>100</v>
      </c>
      <c r="D7238" t="s">
        <v>33</v>
      </c>
      <c r="E7238">
        <f>INDEX(TeamSports!B:B,MATCH(D7238,TeamSports!C:C,0))</f>
        <v>1</v>
      </c>
      <c r="F7238">
        <f>INDEX(RanksTable!AI:AI,MATCH(B7238,RanksTable!B:B,0))</f>
        <v>6</v>
      </c>
      <c r="H7238" t="str">
        <f t="shared" si="113"/>
        <v>INSERT INTO "TeamRanks" (team_id,team_sport_id,team_rank) VALUES (100,1,6);</v>
      </c>
    </row>
    <row r="7239" spans="2:8" x14ac:dyDescent="0.25">
      <c r="B7239" t="s">
        <v>410</v>
      </c>
      <c r="C7239">
        <f>INDEX(NationalTeams!B:B,MATCH(B7239,NationalTeams!C:C,0))</f>
        <v>101</v>
      </c>
      <c r="D7239" t="s">
        <v>33</v>
      </c>
      <c r="E7239">
        <f>INDEX(TeamSports!B:B,MATCH(D7239,TeamSports!C:C,0))</f>
        <v>1</v>
      </c>
      <c r="F7239">
        <f>INDEX(RanksTable!AI:AI,MATCH(B7239,RanksTable!B:B,0))</f>
        <v>6</v>
      </c>
      <c r="H7239" t="str">
        <f t="shared" si="113"/>
        <v>INSERT INTO "TeamRanks" (team_id,team_sport_id,team_rank) VALUES (101,1,6);</v>
      </c>
    </row>
    <row r="7240" spans="2:8" x14ac:dyDescent="0.25">
      <c r="B7240" t="s">
        <v>486</v>
      </c>
      <c r="C7240">
        <f>INDEX(NationalTeams!B:B,MATCH(B7240,NationalTeams!C:C,0))</f>
        <v>102</v>
      </c>
      <c r="D7240" t="s">
        <v>33</v>
      </c>
      <c r="E7240">
        <f>INDEX(TeamSports!B:B,MATCH(D7240,TeamSports!C:C,0))</f>
        <v>1</v>
      </c>
      <c r="F7240">
        <f>INDEX(RanksTable!AI:AI,MATCH(B7240,RanksTable!B:B,0))</f>
        <v>7</v>
      </c>
      <c r="H7240" t="str">
        <f t="shared" si="113"/>
        <v>INSERT INTO "TeamRanks" (team_id,team_sport_id,team_rank) VALUES (102,1,7);</v>
      </c>
    </row>
    <row r="7241" spans="2:8" x14ac:dyDescent="0.25">
      <c r="B7241" t="s">
        <v>526</v>
      </c>
      <c r="C7241">
        <f>INDEX(NationalTeams!B:B,MATCH(B7241,NationalTeams!C:C,0))</f>
        <v>103</v>
      </c>
      <c r="D7241" t="s">
        <v>33</v>
      </c>
      <c r="E7241">
        <f>INDEX(TeamSports!B:B,MATCH(D7241,TeamSports!C:C,0))</f>
        <v>1</v>
      </c>
      <c r="F7241">
        <f>INDEX(RanksTable!AI:AI,MATCH(B7241,RanksTable!B:B,0))</f>
        <v>7</v>
      </c>
      <c r="H7241" t="str">
        <f t="shared" si="113"/>
        <v>INSERT INTO "TeamRanks" (team_id,team_sport_id,team_rank) VALUES (103,1,7);</v>
      </c>
    </row>
    <row r="7242" spans="2:8" x14ac:dyDescent="0.25">
      <c r="B7242" t="s">
        <v>470</v>
      </c>
      <c r="C7242">
        <f>INDEX(NationalTeams!B:B,MATCH(B7242,NationalTeams!C:C,0))</f>
        <v>104</v>
      </c>
      <c r="D7242" t="s">
        <v>33</v>
      </c>
      <c r="E7242">
        <f>INDEX(TeamSports!B:B,MATCH(D7242,TeamSports!C:C,0))</f>
        <v>1</v>
      </c>
      <c r="F7242">
        <f>INDEX(RanksTable!AI:AI,MATCH(B7242,RanksTable!B:B,0))</f>
        <v>7</v>
      </c>
      <c r="H7242" t="str">
        <f t="shared" si="113"/>
        <v>INSERT INTO "TeamRanks" (team_id,team_sport_id,team_rank) VALUES (104,1,7);</v>
      </c>
    </row>
    <row r="7243" spans="2:8" x14ac:dyDescent="0.25">
      <c r="B7243" t="s">
        <v>461</v>
      </c>
      <c r="C7243">
        <f>INDEX(NationalTeams!B:B,MATCH(B7243,NationalTeams!C:C,0))</f>
        <v>105</v>
      </c>
      <c r="D7243" t="s">
        <v>33</v>
      </c>
      <c r="E7243">
        <f>INDEX(TeamSports!B:B,MATCH(D7243,TeamSports!C:C,0))</f>
        <v>1</v>
      </c>
      <c r="F7243">
        <f>INDEX(RanksTable!AI:AI,MATCH(B7243,RanksTable!B:B,0))</f>
        <v>7</v>
      </c>
      <c r="H7243" t="str">
        <f t="shared" si="113"/>
        <v>INSERT INTO "TeamRanks" (team_id,team_sport_id,team_rank) VALUES (105,1,7);</v>
      </c>
    </row>
    <row r="7244" spans="2:8" x14ac:dyDescent="0.25">
      <c r="B7244" t="s">
        <v>418</v>
      </c>
      <c r="C7244">
        <f>INDEX(NationalTeams!B:B,MATCH(B7244,NationalTeams!C:C,0))</f>
        <v>106</v>
      </c>
      <c r="D7244" t="s">
        <v>33</v>
      </c>
      <c r="E7244">
        <f>INDEX(TeamSports!B:B,MATCH(D7244,TeamSports!C:C,0))</f>
        <v>1</v>
      </c>
      <c r="F7244">
        <f>INDEX(RanksTable!AI:AI,MATCH(B7244,RanksTable!B:B,0))</f>
        <v>7</v>
      </c>
      <c r="H7244" t="str">
        <f t="shared" si="113"/>
        <v>INSERT INTO "TeamRanks" (team_id,team_sport_id,team_rank) VALUES (106,1,7);</v>
      </c>
    </row>
    <row r="7245" spans="2:8" x14ac:dyDescent="0.25">
      <c r="B7245" t="s">
        <v>417</v>
      </c>
      <c r="C7245">
        <f>INDEX(NationalTeams!B:B,MATCH(B7245,NationalTeams!C:C,0))</f>
        <v>107</v>
      </c>
      <c r="D7245" t="s">
        <v>33</v>
      </c>
      <c r="E7245">
        <f>INDEX(TeamSports!B:B,MATCH(D7245,TeamSports!C:C,0))</f>
        <v>1</v>
      </c>
      <c r="F7245">
        <f>INDEX(RanksTable!AI:AI,MATCH(B7245,RanksTable!B:B,0))</f>
        <v>6</v>
      </c>
      <c r="H7245" t="str">
        <f t="shared" si="113"/>
        <v>INSERT INTO "TeamRanks" (team_id,team_sport_id,team_rank) VALUES (107,1,6);</v>
      </c>
    </row>
    <row r="7246" spans="2:8" x14ac:dyDescent="0.25">
      <c r="B7246" t="s">
        <v>421</v>
      </c>
      <c r="C7246">
        <f>INDEX(NationalTeams!B:B,MATCH(B7246,NationalTeams!C:C,0))</f>
        <v>108</v>
      </c>
      <c r="D7246" t="s">
        <v>33</v>
      </c>
      <c r="E7246">
        <f>INDEX(TeamSports!B:B,MATCH(D7246,TeamSports!C:C,0))</f>
        <v>1</v>
      </c>
      <c r="F7246">
        <f>INDEX(RanksTable!AI:AI,MATCH(B7246,RanksTable!B:B,0))</f>
        <v>7</v>
      </c>
      <c r="H7246" t="str">
        <f t="shared" si="113"/>
        <v>INSERT INTO "TeamRanks" (team_id,team_sport_id,team_rank) VALUES (108,1,7);</v>
      </c>
    </row>
    <row r="7247" spans="2:8" x14ac:dyDescent="0.25">
      <c r="B7247" t="s">
        <v>530</v>
      </c>
      <c r="C7247">
        <f>INDEX(NationalTeams!B:B,MATCH(B7247,NationalTeams!C:C,0))</f>
        <v>109</v>
      </c>
      <c r="D7247" t="s">
        <v>33</v>
      </c>
      <c r="E7247">
        <f>INDEX(TeamSports!B:B,MATCH(D7247,TeamSports!C:C,0))</f>
        <v>1</v>
      </c>
      <c r="F7247">
        <f>INDEX(RanksTable!AI:AI,MATCH(B7247,RanksTable!B:B,0))</f>
        <v>5</v>
      </c>
      <c r="H7247" t="str">
        <f t="shared" si="113"/>
        <v>INSERT INTO "TeamRanks" (team_id,team_sport_id,team_rank) VALUES (109,1,5);</v>
      </c>
    </row>
    <row r="7248" spans="2:8" x14ac:dyDescent="0.25">
      <c r="B7248" t="s">
        <v>488</v>
      </c>
      <c r="C7248">
        <f>INDEX(NationalTeams!B:B,MATCH(B7248,NationalTeams!C:C,0))</f>
        <v>110</v>
      </c>
      <c r="D7248" t="s">
        <v>33</v>
      </c>
      <c r="E7248">
        <f>INDEX(TeamSports!B:B,MATCH(D7248,TeamSports!C:C,0))</f>
        <v>1</v>
      </c>
      <c r="F7248">
        <f>INDEX(RanksTable!AI:AI,MATCH(B7248,RanksTable!B:B,0))</f>
        <v>2</v>
      </c>
      <c r="H7248" t="str">
        <f t="shared" si="113"/>
        <v>INSERT INTO "TeamRanks" (team_id,team_sport_id,team_rank) VALUES (110,1,2);</v>
      </c>
    </row>
    <row r="7249" spans="2:8" x14ac:dyDescent="0.25">
      <c r="B7249" t="s">
        <v>352</v>
      </c>
      <c r="C7249">
        <f>INDEX(NationalTeams!B:B,MATCH(B7249,NationalTeams!C:C,0))</f>
        <v>111</v>
      </c>
      <c r="D7249" t="s">
        <v>33</v>
      </c>
      <c r="E7249">
        <f>INDEX(TeamSports!B:B,MATCH(D7249,TeamSports!C:C,0))</f>
        <v>1</v>
      </c>
      <c r="F7249">
        <f>INDEX(RanksTable!AI:AI,MATCH(B7249,RanksTable!B:B,0))</f>
        <v>1</v>
      </c>
      <c r="H7249" t="str">
        <f t="shared" si="113"/>
        <v>INSERT INTO "TeamRanks" (team_id,team_sport_id,team_rank) VALUES (111,1,1);</v>
      </c>
    </row>
    <row r="7250" spans="2:8" x14ac:dyDescent="0.25">
      <c r="B7250" t="s">
        <v>422</v>
      </c>
      <c r="C7250">
        <f>INDEX(NationalTeams!B:B,MATCH(B7250,NationalTeams!C:C,0))</f>
        <v>112</v>
      </c>
      <c r="D7250" t="s">
        <v>33</v>
      </c>
      <c r="E7250">
        <f>INDEX(TeamSports!B:B,MATCH(D7250,TeamSports!C:C,0))</f>
        <v>1</v>
      </c>
      <c r="F7250">
        <f>INDEX(RanksTable!AI:AI,MATCH(B7250,RanksTable!B:B,0))</f>
        <v>3</v>
      </c>
      <c r="H7250" t="str">
        <f t="shared" si="113"/>
        <v>INSERT INTO "TeamRanks" (team_id,team_sport_id,team_rank) VALUES (112,1,3);</v>
      </c>
    </row>
    <row r="7251" spans="2:8" x14ac:dyDescent="0.25">
      <c r="B7251" t="s">
        <v>451</v>
      </c>
      <c r="C7251">
        <f>INDEX(NationalTeams!B:B,MATCH(B7251,NationalTeams!C:C,0))</f>
        <v>113</v>
      </c>
      <c r="D7251" t="s">
        <v>33</v>
      </c>
      <c r="E7251">
        <f>INDEX(TeamSports!B:B,MATCH(D7251,TeamSports!C:C,0))</f>
        <v>1</v>
      </c>
      <c r="F7251">
        <f>INDEX(RanksTable!AI:AI,MATCH(B7251,RanksTable!B:B,0))</f>
        <v>7</v>
      </c>
      <c r="H7251" t="str">
        <f t="shared" si="113"/>
        <v>INSERT INTO "TeamRanks" (team_id,team_sport_id,team_rank) VALUES (113,1,7);</v>
      </c>
    </row>
    <row r="7252" spans="2:8" x14ac:dyDescent="0.25">
      <c r="B7252" t="s">
        <v>430</v>
      </c>
      <c r="C7252">
        <f>INDEX(NationalTeams!B:B,MATCH(B7252,NationalTeams!C:C,0))</f>
        <v>114</v>
      </c>
      <c r="D7252" t="s">
        <v>33</v>
      </c>
      <c r="E7252">
        <f>INDEX(TeamSports!B:B,MATCH(D7252,TeamSports!C:C,0))</f>
        <v>1</v>
      </c>
      <c r="F7252">
        <f>INDEX(RanksTable!AI:AI,MATCH(B7252,RanksTable!B:B,0))</f>
        <v>4</v>
      </c>
      <c r="H7252" t="str">
        <f t="shared" si="113"/>
        <v>INSERT INTO "TeamRanks" (team_id,team_sport_id,team_rank) VALUES (114,1,4);</v>
      </c>
    </row>
    <row r="7253" spans="2:8" x14ac:dyDescent="0.25">
      <c r="B7253" t="s">
        <v>381</v>
      </c>
      <c r="C7253">
        <f>INDEX(NationalTeams!B:B,MATCH(B7253,NationalTeams!C:C,0))</f>
        <v>115</v>
      </c>
      <c r="D7253" t="s">
        <v>33</v>
      </c>
      <c r="E7253">
        <f>INDEX(TeamSports!B:B,MATCH(D7253,TeamSports!C:C,0))</f>
        <v>1</v>
      </c>
      <c r="F7253">
        <f>INDEX(RanksTable!AI:AI,MATCH(B7253,RanksTable!B:B,0))</f>
        <v>1</v>
      </c>
      <c r="H7253" t="str">
        <f t="shared" si="113"/>
        <v>INSERT INTO "TeamRanks" (team_id,team_sport_id,team_rank) VALUES (115,1,1);</v>
      </c>
    </row>
    <row r="7254" spans="2:8" x14ac:dyDescent="0.25">
      <c r="B7254" t="s">
        <v>434</v>
      </c>
      <c r="C7254">
        <f>INDEX(NationalTeams!B:B,MATCH(B7254,NationalTeams!C:C,0))</f>
        <v>116</v>
      </c>
      <c r="D7254" t="s">
        <v>33</v>
      </c>
      <c r="E7254">
        <f>INDEX(TeamSports!B:B,MATCH(D7254,TeamSports!C:C,0))</f>
        <v>1</v>
      </c>
      <c r="F7254">
        <f>INDEX(RanksTable!AI:AI,MATCH(B7254,RanksTable!B:B,0))</f>
        <v>5</v>
      </c>
      <c r="H7254" t="str">
        <f t="shared" si="113"/>
        <v>INSERT INTO "TeamRanks" (team_id,team_sport_id,team_rank) VALUES (116,1,5);</v>
      </c>
    </row>
    <row r="7255" spans="2:8" x14ac:dyDescent="0.25">
      <c r="B7255" t="s">
        <v>475</v>
      </c>
      <c r="C7255">
        <f>INDEX(NationalTeams!B:B,MATCH(B7255,NationalTeams!C:C,0))</f>
        <v>117</v>
      </c>
      <c r="D7255" t="s">
        <v>33</v>
      </c>
      <c r="E7255">
        <f>INDEX(TeamSports!B:B,MATCH(D7255,TeamSports!C:C,0))</f>
        <v>1</v>
      </c>
      <c r="F7255">
        <f>INDEX(RanksTable!AI:AI,MATCH(B7255,RanksTable!B:B,0))</f>
        <v>7</v>
      </c>
      <c r="H7255" t="str">
        <f t="shared" si="113"/>
        <v>INSERT INTO "TeamRanks" (team_id,team_sport_id,team_rank) VALUES (117,1,7);</v>
      </c>
    </row>
    <row r="7256" spans="2:8" x14ac:dyDescent="0.25">
      <c r="B7256" t="s">
        <v>528</v>
      </c>
      <c r="C7256">
        <f>INDEX(NationalTeams!B:B,MATCH(B7256,NationalTeams!C:C,0))</f>
        <v>118</v>
      </c>
      <c r="D7256" t="s">
        <v>33</v>
      </c>
      <c r="E7256">
        <f>INDEX(TeamSports!B:B,MATCH(D7256,TeamSports!C:C,0))</f>
        <v>1</v>
      </c>
      <c r="F7256">
        <f>INDEX(RanksTable!AI:AI,MATCH(B7256,RanksTable!B:B,0))</f>
        <v>7</v>
      </c>
      <c r="H7256" t="str">
        <f t="shared" si="113"/>
        <v>INSERT INTO "TeamRanks" (team_id,team_sport_id,team_rank) VALUES (118,1,7);</v>
      </c>
    </row>
    <row r="7257" spans="2:8" x14ac:dyDescent="0.25">
      <c r="B7257" t="s">
        <v>436</v>
      </c>
      <c r="C7257">
        <f>INDEX(NationalTeams!B:B,MATCH(B7257,NationalTeams!C:C,0))</f>
        <v>119</v>
      </c>
      <c r="D7257" t="s">
        <v>33</v>
      </c>
      <c r="E7257">
        <f>INDEX(TeamSports!B:B,MATCH(D7257,TeamSports!C:C,0))</f>
        <v>1</v>
      </c>
      <c r="F7257">
        <f>INDEX(RanksTable!AI:AI,MATCH(B7257,RanksTable!B:B,0))</f>
        <v>7</v>
      </c>
      <c r="H7257" t="str">
        <f t="shared" si="113"/>
        <v>INSERT INTO "TeamRanks" (team_id,team_sport_id,team_rank) VALUES (119,1,7);</v>
      </c>
    </row>
    <row r="7258" spans="2:8" x14ac:dyDescent="0.25">
      <c r="B7258" t="s">
        <v>455</v>
      </c>
      <c r="C7258">
        <f>INDEX(NationalTeams!B:B,MATCH(B7258,NationalTeams!C:C,0))</f>
        <v>120</v>
      </c>
      <c r="D7258" t="s">
        <v>33</v>
      </c>
      <c r="E7258">
        <f>INDEX(TeamSports!B:B,MATCH(D7258,TeamSports!C:C,0))</f>
        <v>1</v>
      </c>
      <c r="F7258">
        <f>INDEX(RanksTable!AI:AI,MATCH(B7258,RanksTable!B:B,0))</f>
        <v>7</v>
      </c>
      <c r="H7258" t="str">
        <f t="shared" si="113"/>
        <v>INSERT INTO "TeamRanks" (team_id,team_sport_id,team_rank) VALUES (120,1,7);</v>
      </c>
    </row>
    <row r="7259" spans="2:8" x14ac:dyDescent="0.25">
      <c r="B7259" t="s">
        <v>345</v>
      </c>
      <c r="C7259">
        <f>INDEX(NationalTeams!B:B,MATCH(B7259,NationalTeams!C:C,0))</f>
        <v>121</v>
      </c>
      <c r="D7259" t="s">
        <v>33</v>
      </c>
      <c r="E7259">
        <f>INDEX(TeamSports!B:B,MATCH(D7259,TeamSports!C:C,0))</f>
        <v>1</v>
      </c>
      <c r="F7259">
        <f>INDEX(RanksTable!AI:AI,MATCH(B7259,RanksTable!B:B,0))</f>
        <v>7</v>
      </c>
      <c r="H7259" t="str">
        <f t="shared" si="113"/>
        <v>INSERT INTO "TeamRanks" (team_id,team_sport_id,team_rank) VALUES (121,1,7);</v>
      </c>
    </row>
    <row r="7260" spans="2:8" x14ac:dyDescent="0.25">
      <c r="B7260" t="s">
        <v>532</v>
      </c>
      <c r="C7260">
        <f>INDEX(NationalTeams!B:B,MATCH(B7260,NationalTeams!C:C,0))</f>
        <v>122</v>
      </c>
      <c r="D7260" t="s">
        <v>33</v>
      </c>
      <c r="E7260">
        <f>INDEX(TeamSports!B:B,MATCH(D7260,TeamSports!C:C,0))</f>
        <v>1</v>
      </c>
      <c r="F7260">
        <f>INDEX(RanksTable!AI:AI,MATCH(B7260,RanksTable!B:B,0))</f>
        <v>4</v>
      </c>
      <c r="H7260" t="str">
        <f t="shared" si="113"/>
        <v>INSERT INTO "TeamRanks" (team_id,team_sport_id,team_rank) VALUES (122,1,4);</v>
      </c>
    </row>
    <row r="7261" spans="2:8" x14ac:dyDescent="0.25">
      <c r="B7261" t="s">
        <v>468</v>
      </c>
      <c r="C7261">
        <f>INDEX(NationalTeams!B:B,MATCH(B7261,NationalTeams!C:C,0))</f>
        <v>123</v>
      </c>
      <c r="D7261" t="s">
        <v>33</v>
      </c>
      <c r="E7261">
        <f>INDEX(TeamSports!B:B,MATCH(D7261,TeamSports!C:C,0))</f>
        <v>1</v>
      </c>
      <c r="F7261">
        <f>INDEX(RanksTable!AI:AI,MATCH(B7261,RanksTable!B:B,0))</f>
        <v>7</v>
      </c>
      <c r="H7261" t="str">
        <f t="shared" si="113"/>
        <v>INSERT INTO "TeamRanks" (team_id,team_sport_id,team_rank) VALUES (123,1,7);</v>
      </c>
    </row>
    <row r="7262" spans="2:8" x14ac:dyDescent="0.25">
      <c r="B7262" t="s">
        <v>347</v>
      </c>
      <c r="C7262">
        <f>INDEX(NationalTeams!B:B,MATCH(B7262,NationalTeams!C:C,0))</f>
        <v>124</v>
      </c>
      <c r="D7262" t="s">
        <v>33</v>
      </c>
      <c r="E7262">
        <f>INDEX(TeamSports!B:B,MATCH(D7262,TeamSports!C:C,0))</f>
        <v>1</v>
      </c>
      <c r="F7262">
        <f>INDEX(RanksTable!AI:AI,MATCH(B7262,RanksTable!B:B,0))</f>
        <v>7</v>
      </c>
      <c r="H7262" t="str">
        <f t="shared" si="113"/>
        <v>INSERT INTO "TeamRanks" (team_id,team_sport_id,team_rank) VALUES (124,1,7);</v>
      </c>
    </row>
    <row r="7263" spans="2:8" x14ac:dyDescent="0.25">
      <c r="B7263" t="s">
        <v>390</v>
      </c>
      <c r="C7263">
        <f>INDEX(NationalTeams!B:B,MATCH(B7263,NationalTeams!C:C,0))</f>
        <v>125</v>
      </c>
      <c r="D7263" t="s">
        <v>33</v>
      </c>
      <c r="E7263">
        <f>INDEX(TeamSports!B:B,MATCH(D7263,TeamSports!C:C,0))</f>
        <v>1</v>
      </c>
      <c r="F7263">
        <f>INDEX(RanksTable!AI:AI,MATCH(B7263,RanksTable!B:B,0))</f>
        <v>7</v>
      </c>
      <c r="H7263" t="str">
        <f t="shared" si="113"/>
        <v>INSERT INTO "TeamRanks" (team_id,team_sport_id,team_rank) VALUES (125,1,7);</v>
      </c>
    </row>
    <row r="7264" spans="2:8" x14ac:dyDescent="0.25">
      <c r="B7264" t="s">
        <v>540</v>
      </c>
      <c r="C7264">
        <f>INDEX(NationalTeams!B:B,MATCH(B7264,NationalTeams!C:C,0))</f>
        <v>126</v>
      </c>
      <c r="D7264" t="s">
        <v>33</v>
      </c>
      <c r="E7264">
        <f>INDEX(TeamSports!B:B,MATCH(D7264,TeamSports!C:C,0))</f>
        <v>1</v>
      </c>
      <c r="F7264">
        <f>INDEX(RanksTable!AI:AI,MATCH(B7264,RanksTable!B:B,0))</f>
        <v>7</v>
      </c>
      <c r="H7264" t="str">
        <f t="shared" si="113"/>
        <v>INSERT INTO "TeamRanks" (team_id,team_sport_id,team_rank) VALUES (126,1,7);</v>
      </c>
    </row>
    <row r="7265" spans="2:8" x14ac:dyDescent="0.25">
      <c r="B7265" t="s">
        <v>527</v>
      </c>
      <c r="C7265">
        <f>INDEX(NationalTeams!B:B,MATCH(B7265,NationalTeams!C:C,0))</f>
        <v>127</v>
      </c>
      <c r="D7265" t="s">
        <v>33</v>
      </c>
      <c r="E7265">
        <f>INDEX(TeamSports!B:B,MATCH(D7265,TeamSports!C:C,0))</f>
        <v>1</v>
      </c>
      <c r="F7265">
        <f>INDEX(RanksTable!AI:AI,MATCH(B7265,RanksTable!B:B,0))</f>
        <v>3</v>
      </c>
      <c r="H7265" t="str">
        <f t="shared" si="113"/>
        <v>INSERT INTO "TeamRanks" (team_id,team_sport_id,team_rank) VALUES (127,1,3);</v>
      </c>
    </row>
    <row r="7266" spans="2:8" x14ac:dyDescent="0.25">
      <c r="B7266" t="s">
        <v>523</v>
      </c>
      <c r="C7266">
        <f>INDEX(NationalTeams!B:B,MATCH(B7266,NationalTeams!C:C,0))</f>
        <v>128</v>
      </c>
      <c r="D7266" t="s">
        <v>33</v>
      </c>
      <c r="E7266">
        <f>INDEX(TeamSports!B:B,MATCH(D7266,TeamSports!C:C,0))</f>
        <v>1</v>
      </c>
      <c r="F7266">
        <f>INDEX(RanksTable!AI:AI,MATCH(B7266,RanksTable!B:B,0))</f>
        <v>4</v>
      </c>
      <c r="H7266" t="str">
        <f t="shared" si="113"/>
        <v>INSERT INTO "TeamRanks" (team_id,team_sport_id,team_rank) VALUES (128,1,4);</v>
      </c>
    </row>
    <row r="7267" spans="2:8" x14ac:dyDescent="0.25">
      <c r="B7267" t="s">
        <v>484</v>
      </c>
      <c r="C7267">
        <f>INDEX(NationalTeams!B:B,MATCH(B7267,NationalTeams!C:C,0))</f>
        <v>129</v>
      </c>
      <c r="D7267" t="s">
        <v>33</v>
      </c>
      <c r="E7267">
        <f>INDEX(TeamSports!B:B,MATCH(D7267,TeamSports!C:C,0))</f>
        <v>1</v>
      </c>
      <c r="F7267">
        <f>INDEX(RanksTable!AI:AI,MATCH(B7267,RanksTable!B:B,0))</f>
        <v>7</v>
      </c>
      <c r="H7267" t="str">
        <f t="shared" si="113"/>
        <v>INSERT INTO "TeamRanks" (team_id,team_sport_id,team_rank) VALUES (129,1,7);</v>
      </c>
    </row>
    <row r="7268" spans="2:8" x14ac:dyDescent="0.25">
      <c r="B7268" t="s">
        <v>522</v>
      </c>
      <c r="C7268">
        <f>INDEX(NationalTeams!B:B,MATCH(B7268,NationalTeams!C:C,0))</f>
        <v>130</v>
      </c>
      <c r="D7268" t="s">
        <v>33</v>
      </c>
      <c r="E7268">
        <f>INDEX(TeamSports!B:B,MATCH(D7268,TeamSports!C:C,0))</f>
        <v>1</v>
      </c>
      <c r="F7268">
        <f>INDEX(RanksTable!AI:AI,MATCH(B7268,RanksTable!B:B,0))</f>
        <v>7</v>
      </c>
      <c r="H7268" t="str">
        <f t="shared" si="113"/>
        <v>INSERT INTO "TeamRanks" (team_id,team_sport_id,team_rank) VALUES (130,1,7);</v>
      </c>
    </row>
    <row r="7269" spans="2:8" x14ac:dyDescent="0.25">
      <c r="B7269" t="s">
        <v>386</v>
      </c>
      <c r="C7269">
        <f>INDEX(NationalTeams!B:B,MATCH(B7269,NationalTeams!C:C,0))</f>
        <v>131</v>
      </c>
      <c r="D7269" t="s">
        <v>33</v>
      </c>
      <c r="E7269">
        <f>INDEX(TeamSports!B:B,MATCH(D7269,TeamSports!C:C,0))</f>
        <v>1</v>
      </c>
      <c r="F7269">
        <f>INDEX(RanksTable!AI:AI,MATCH(B7269,RanksTable!B:B,0))</f>
        <v>7</v>
      </c>
      <c r="H7269" t="str">
        <f t="shared" si="113"/>
        <v>INSERT INTO "TeamRanks" (team_id,team_sport_id,team_rank) VALUES (131,1,7);</v>
      </c>
    </row>
    <row r="7270" spans="2:8" x14ac:dyDescent="0.25">
      <c r="B7270" t="s">
        <v>463</v>
      </c>
      <c r="C7270">
        <f>INDEX(NationalTeams!B:B,MATCH(B7270,NationalTeams!C:C,0))</f>
        <v>132</v>
      </c>
      <c r="D7270" t="s">
        <v>33</v>
      </c>
      <c r="E7270">
        <f>INDEX(TeamSports!B:B,MATCH(D7270,TeamSports!C:C,0))</f>
        <v>1</v>
      </c>
      <c r="F7270">
        <f>INDEX(RanksTable!AI:AI,MATCH(B7270,RanksTable!B:B,0))</f>
        <v>7</v>
      </c>
      <c r="H7270" t="str">
        <f t="shared" si="113"/>
        <v>INSERT INTO "TeamRanks" (team_id,team_sport_id,team_rank) VALUES (132,1,7);</v>
      </c>
    </row>
    <row r="7271" spans="2:8" x14ac:dyDescent="0.25">
      <c r="B7271" t="s">
        <v>339</v>
      </c>
      <c r="C7271">
        <f>INDEX(NationalTeams!B:B,MATCH(B7271,NationalTeams!C:C,0))</f>
        <v>133</v>
      </c>
      <c r="D7271" t="s">
        <v>33</v>
      </c>
      <c r="E7271">
        <f>INDEX(TeamSports!B:B,MATCH(D7271,TeamSports!C:C,0))</f>
        <v>1</v>
      </c>
      <c r="F7271">
        <f>INDEX(RanksTable!AI:AI,MATCH(B7271,RanksTable!B:B,0))</f>
        <v>7</v>
      </c>
      <c r="H7271" t="str">
        <f t="shared" si="113"/>
        <v>INSERT INTO "TeamRanks" (team_id,team_sport_id,team_rank) VALUES (133,1,7);</v>
      </c>
    </row>
    <row r="7272" spans="2:8" x14ac:dyDescent="0.25">
      <c r="B7272" t="s">
        <v>464</v>
      </c>
      <c r="C7272">
        <f>INDEX(NationalTeams!B:B,MATCH(B7272,NationalTeams!C:C,0))</f>
        <v>134</v>
      </c>
      <c r="D7272" t="s">
        <v>33</v>
      </c>
      <c r="E7272">
        <f>INDEX(TeamSports!B:B,MATCH(D7272,TeamSports!C:C,0))</f>
        <v>1</v>
      </c>
      <c r="F7272">
        <f>INDEX(RanksTable!AI:AI,MATCH(B7272,RanksTable!B:B,0))</f>
        <v>7</v>
      </c>
      <c r="H7272" t="str">
        <f t="shared" si="113"/>
        <v>INSERT INTO "TeamRanks" (team_id,team_sport_id,team_rank) VALUES (134,1,7);</v>
      </c>
    </row>
    <row r="7273" spans="2:8" x14ac:dyDescent="0.25">
      <c r="B7273" t="s">
        <v>379</v>
      </c>
      <c r="C7273">
        <f>INDEX(NationalTeams!B:B,MATCH(B7273,NationalTeams!C:C,0))</f>
        <v>135</v>
      </c>
      <c r="D7273" t="s">
        <v>33</v>
      </c>
      <c r="E7273">
        <f>INDEX(TeamSports!B:B,MATCH(D7273,TeamSports!C:C,0))</f>
        <v>1</v>
      </c>
      <c r="F7273">
        <f>INDEX(RanksTable!AI:AI,MATCH(B7273,RanksTable!B:B,0))</f>
        <v>7</v>
      </c>
      <c r="H7273" t="str">
        <f t="shared" si="113"/>
        <v>INSERT INTO "TeamRanks" (team_id,team_sport_id,team_rank) VALUES (135,1,7);</v>
      </c>
    </row>
    <row r="7274" spans="2:8" x14ac:dyDescent="0.25">
      <c r="B7274" t="s">
        <v>539</v>
      </c>
      <c r="C7274">
        <f>INDEX(NationalTeams!B:B,MATCH(B7274,NationalTeams!C:C,0))</f>
        <v>136</v>
      </c>
      <c r="D7274" t="s">
        <v>33</v>
      </c>
      <c r="E7274">
        <f>INDEX(TeamSports!B:B,MATCH(D7274,TeamSports!C:C,0))</f>
        <v>1</v>
      </c>
      <c r="F7274">
        <f>INDEX(RanksTable!AI:AI,MATCH(B7274,RanksTable!B:B,0))</f>
        <v>7</v>
      </c>
      <c r="H7274" t="str">
        <f t="shared" si="113"/>
        <v>INSERT INTO "TeamRanks" (team_id,team_sport_id,team_rank) VALUES (136,1,7);</v>
      </c>
    </row>
    <row r="7275" spans="2:8" x14ac:dyDescent="0.25">
      <c r="B7275" t="s">
        <v>342</v>
      </c>
      <c r="C7275">
        <f>INDEX(NationalTeams!B:B,MATCH(B7275,NationalTeams!C:C,0))</f>
        <v>137</v>
      </c>
      <c r="D7275" t="s">
        <v>33</v>
      </c>
      <c r="E7275">
        <f>INDEX(TeamSports!B:B,MATCH(D7275,TeamSports!C:C,0))</f>
        <v>1</v>
      </c>
      <c r="F7275">
        <f>INDEX(RanksTable!AI:AI,MATCH(B7275,RanksTable!B:B,0))</f>
        <v>2</v>
      </c>
      <c r="H7275" t="str">
        <f t="shared" si="113"/>
        <v>INSERT INTO "TeamRanks" (team_id,team_sport_id,team_rank) VALUES (137,1,2);</v>
      </c>
    </row>
    <row r="7276" spans="2:8" x14ac:dyDescent="0.25">
      <c r="B7276" t="s">
        <v>343</v>
      </c>
      <c r="C7276">
        <f>INDEX(NationalTeams!B:B,MATCH(B7276,NationalTeams!C:C,0))</f>
        <v>138</v>
      </c>
      <c r="D7276" t="s">
        <v>33</v>
      </c>
      <c r="E7276">
        <f>INDEX(TeamSports!B:B,MATCH(D7276,TeamSports!C:C,0))</f>
        <v>1</v>
      </c>
      <c r="F7276">
        <f>INDEX(RanksTable!AI:AI,MATCH(B7276,RanksTable!B:B,0))</f>
        <v>7</v>
      </c>
      <c r="H7276" t="str">
        <f t="shared" si="113"/>
        <v>INSERT INTO "TeamRanks" (team_id,team_sport_id,team_rank) VALUES (138,1,7);</v>
      </c>
    </row>
    <row r="7277" spans="2:8" x14ac:dyDescent="0.25">
      <c r="B7277" t="s">
        <v>360</v>
      </c>
      <c r="C7277">
        <f>INDEX(NationalTeams!B:B,MATCH(B7277,NationalTeams!C:C,0))</f>
        <v>139</v>
      </c>
      <c r="D7277" t="s">
        <v>33</v>
      </c>
      <c r="E7277">
        <f>INDEX(TeamSports!B:B,MATCH(D7277,TeamSports!C:C,0))</f>
        <v>1</v>
      </c>
      <c r="F7277">
        <f>INDEX(RanksTable!AI:AI,MATCH(B7277,RanksTable!B:B,0))</f>
        <v>7</v>
      </c>
      <c r="H7277" t="str">
        <f t="shared" si="113"/>
        <v>INSERT INTO "TeamRanks" (team_id,team_sport_id,team_rank) VALUES (139,1,7);</v>
      </c>
    </row>
    <row r="7278" spans="2:8" x14ac:dyDescent="0.25">
      <c r="B7278" t="s">
        <v>378</v>
      </c>
      <c r="C7278">
        <f>INDEX(NationalTeams!B:B,MATCH(B7278,NationalTeams!C:C,0))</f>
        <v>140</v>
      </c>
      <c r="D7278" t="s">
        <v>33</v>
      </c>
      <c r="E7278">
        <f>INDEX(TeamSports!B:B,MATCH(D7278,TeamSports!C:C,0))</f>
        <v>1</v>
      </c>
      <c r="F7278">
        <f>INDEX(RanksTable!AI:AI,MATCH(B7278,RanksTable!B:B,0))</f>
        <v>3</v>
      </c>
      <c r="H7278" t="str">
        <f t="shared" si="113"/>
        <v>INSERT INTO "TeamRanks" (team_id,team_sport_id,team_rank) VALUES (140,1,3);</v>
      </c>
    </row>
    <row r="7279" spans="2:8" x14ac:dyDescent="0.25">
      <c r="B7279" t="s">
        <v>456</v>
      </c>
      <c r="C7279">
        <f>INDEX(NationalTeams!B:B,MATCH(B7279,NationalTeams!C:C,0))</f>
        <v>141</v>
      </c>
      <c r="D7279" t="s">
        <v>33</v>
      </c>
      <c r="E7279">
        <f>INDEX(TeamSports!B:B,MATCH(D7279,TeamSports!C:C,0))</f>
        <v>1</v>
      </c>
      <c r="F7279">
        <f>INDEX(RanksTable!AI:AI,MATCH(B7279,RanksTable!B:B,0))</f>
        <v>7</v>
      </c>
      <c r="H7279" t="str">
        <f t="shared" si="113"/>
        <v>INSERT INTO "TeamRanks" (team_id,team_sport_id,team_rank) VALUES (141,1,7);</v>
      </c>
    </row>
    <row r="7280" spans="2:8" x14ac:dyDescent="0.25">
      <c r="B7280" t="s">
        <v>537</v>
      </c>
      <c r="C7280">
        <f>INDEX(NationalTeams!B:B,MATCH(B7280,NationalTeams!C:C,0))</f>
        <v>142</v>
      </c>
      <c r="D7280" t="s">
        <v>33</v>
      </c>
      <c r="E7280">
        <f>INDEX(TeamSports!B:B,MATCH(D7280,TeamSports!C:C,0))</f>
        <v>1</v>
      </c>
      <c r="F7280">
        <f>INDEX(RanksTable!AI:AI,MATCH(B7280,RanksTable!B:B,0))</f>
        <v>7</v>
      </c>
      <c r="H7280" t="str">
        <f t="shared" si="113"/>
        <v>INSERT INTO "TeamRanks" (team_id,team_sport_id,team_rank) VALUES (142,1,7);</v>
      </c>
    </row>
    <row r="7281" spans="2:8" x14ac:dyDescent="0.25">
      <c r="B7281" t="s">
        <v>533</v>
      </c>
      <c r="C7281">
        <f>INDEX(NationalTeams!B:B,MATCH(B7281,NationalTeams!C:C,0))</f>
        <v>143</v>
      </c>
      <c r="D7281" t="s">
        <v>33</v>
      </c>
      <c r="E7281">
        <f>INDEX(TeamSports!B:B,MATCH(D7281,TeamSports!C:C,0))</f>
        <v>1</v>
      </c>
      <c r="F7281">
        <f>INDEX(RanksTable!AI:AI,MATCH(B7281,RanksTable!B:B,0))</f>
        <v>7</v>
      </c>
      <c r="H7281" t="str">
        <f t="shared" si="113"/>
        <v>INSERT INTO "TeamRanks" (team_id,team_sport_id,team_rank) VALUES (143,1,7);</v>
      </c>
    </row>
    <row r="7282" spans="2:8" x14ac:dyDescent="0.25">
      <c r="B7282" t="s">
        <v>460</v>
      </c>
      <c r="C7282">
        <f>INDEX(NationalTeams!B:B,MATCH(B7282,NationalTeams!C:C,0))</f>
        <v>144</v>
      </c>
      <c r="D7282" t="s">
        <v>33</v>
      </c>
      <c r="E7282">
        <f>INDEX(TeamSports!B:B,MATCH(D7282,TeamSports!C:C,0))</f>
        <v>1</v>
      </c>
      <c r="F7282">
        <f>INDEX(RanksTable!AI:AI,MATCH(B7282,RanksTable!B:B,0))</f>
        <v>7</v>
      </c>
      <c r="H7282" t="str">
        <f t="shared" si="113"/>
        <v>INSERT INTO "TeamRanks" (team_id,team_sport_id,team_rank) VALUES (144,1,7);</v>
      </c>
    </row>
    <row r="7283" spans="2:8" x14ac:dyDescent="0.25">
      <c r="B7283" t="s">
        <v>521</v>
      </c>
      <c r="C7283">
        <f>INDEX(NationalTeams!B:B,MATCH(B7283,NationalTeams!C:C,0))</f>
        <v>145</v>
      </c>
      <c r="D7283" t="s">
        <v>33</v>
      </c>
      <c r="E7283">
        <f>INDEX(TeamSports!B:B,MATCH(D7283,TeamSports!C:C,0))</f>
        <v>1</v>
      </c>
      <c r="F7283">
        <f>INDEX(RanksTable!AI:AI,MATCH(B7283,RanksTable!B:B,0))</f>
        <v>7</v>
      </c>
      <c r="H7283" t="str">
        <f t="shared" si="113"/>
        <v>INSERT INTO "TeamRanks" (team_id,team_sport_id,team_rank) VALUES (145,1,7);</v>
      </c>
    </row>
    <row r="7284" spans="2:8" x14ac:dyDescent="0.25">
      <c r="B7284" t="s">
        <v>416</v>
      </c>
      <c r="C7284">
        <f>INDEX(NationalTeams!B:B,MATCH(B7284,NationalTeams!C:C,0))</f>
        <v>146</v>
      </c>
      <c r="D7284" t="s">
        <v>33</v>
      </c>
      <c r="E7284">
        <f>INDEX(TeamSports!B:B,MATCH(D7284,TeamSports!C:C,0))</f>
        <v>1</v>
      </c>
      <c r="F7284">
        <f>INDEX(RanksTable!AI:AI,MATCH(B7284,RanksTable!B:B,0))</f>
        <v>7</v>
      </c>
      <c r="H7284" t="str">
        <f t="shared" si="113"/>
        <v>INSERT INTO "TeamRanks" (team_id,team_sport_id,team_rank) VALUES (146,1,7);</v>
      </c>
    </row>
    <row r="7285" spans="2:8" x14ac:dyDescent="0.25">
      <c r="B7285" t="s">
        <v>393</v>
      </c>
      <c r="C7285">
        <f>INDEX(NationalTeams!B:B,MATCH(B7285,NationalTeams!C:C,0))</f>
        <v>147</v>
      </c>
      <c r="D7285" t="s">
        <v>33</v>
      </c>
      <c r="E7285">
        <f>INDEX(TeamSports!B:B,MATCH(D7285,TeamSports!C:C,0))</f>
        <v>1</v>
      </c>
      <c r="F7285">
        <f>INDEX(RanksTable!AI:AI,MATCH(B7285,RanksTable!B:B,0))</f>
        <v>4</v>
      </c>
      <c r="H7285" t="str">
        <f t="shared" si="113"/>
        <v>INSERT INTO "TeamRanks" (team_id,team_sport_id,team_rank) VALUES (147,1,4);</v>
      </c>
    </row>
    <row r="7286" spans="2:8" x14ac:dyDescent="0.25">
      <c r="B7286" t="s">
        <v>372</v>
      </c>
      <c r="C7286">
        <f>INDEX(NationalTeams!B:B,MATCH(B7286,NationalTeams!C:C,0))</f>
        <v>148</v>
      </c>
      <c r="D7286" t="s">
        <v>33</v>
      </c>
      <c r="E7286">
        <f>INDEX(TeamSports!B:B,MATCH(D7286,TeamSports!C:C,0))</f>
        <v>1</v>
      </c>
      <c r="F7286">
        <f>INDEX(RanksTable!AI:AI,MATCH(B7286,RanksTable!B:B,0))</f>
        <v>4</v>
      </c>
      <c r="H7286" t="str">
        <f t="shared" si="113"/>
        <v>INSERT INTO "TeamRanks" (team_id,team_sport_id,team_rank) VALUES (148,1,4);</v>
      </c>
    </row>
    <row r="7287" spans="2:8" x14ac:dyDescent="0.25">
      <c r="B7287" t="s">
        <v>480</v>
      </c>
      <c r="C7287">
        <f>INDEX(NationalTeams!B:B,MATCH(B7287,NationalTeams!C:C,0))</f>
        <v>149</v>
      </c>
      <c r="D7287" t="s">
        <v>33</v>
      </c>
      <c r="E7287">
        <f>INDEX(TeamSports!B:B,MATCH(D7287,TeamSports!C:C,0))</f>
        <v>1</v>
      </c>
      <c r="F7287">
        <f>INDEX(RanksTable!AI:AI,MATCH(B7287,RanksTable!B:B,0))</f>
        <v>7</v>
      </c>
      <c r="H7287" t="str">
        <f t="shared" si="113"/>
        <v>INSERT INTO "TeamRanks" (team_id,team_sport_id,team_rank) VALUES (149,1,7);</v>
      </c>
    </row>
    <row r="7288" spans="2:8" x14ac:dyDescent="0.25">
      <c r="B7288" t="s">
        <v>446</v>
      </c>
      <c r="C7288">
        <f>INDEX(NationalTeams!B:B,MATCH(B7288,NationalTeams!C:C,0))</f>
        <v>150</v>
      </c>
      <c r="D7288" t="s">
        <v>33</v>
      </c>
      <c r="E7288">
        <f>INDEX(TeamSports!B:B,MATCH(D7288,TeamSports!C:C,0))</f>
        <v>1</v>
      </c>
      <c r="F7288">
        <f>INDEX(RanksTable!AI:AI,MATCH(B7288,RanksTable!B:B,0))</f>
        <v>7</v>
      </c>
      <c r="H7288" t="str">
        <f t="shared" si="113"/>
        <v>INSERT INTO "TeamRanks" (team_id,team_sport_id,team_rank) VALUES (150,1,7);</v>
      </c>
    </row>
    <row r="7289" spans="2:8" x14ac:dyDescent="0.25">
      <c r="B7289" t="s">
        <v>356</v>
      </c>
      <c r="C7289">
        <f>INDEX(NationalTeams!B:B,MATCH(B7289,NationalTeams!C:C,0))</f>
        <v>151</v>
      </c>
      <c r="D7289" t="s">
        <v>33</v>
      </c>
      <c r="E7289">
        <f>INDEX(TeamSports!B:B,MATCH(D7289,TeamSports!C:C,0))</f>
        <v>1</v>
      </c>
      <c r="F7289">
        <f>INDEX(RanksTable!AI:AI,MATCH(B7289,RanksTable!B:B,0))</f>
        <v>7</v>
      </c>
      <c r="H7289" t="str">
        <f t="shared" si="113"/>
        <v>INSERT INTO "TeamRanks" (team_id,team_sport_id,team_rank) VALUES (151,1,7);</v>
      </c>
    </row>
    <row r="7290" spans="2:8" x14ac:dyDescent="0.25">
      <c r="B7290" t="s">
        <v>387</v>
      </c>
      <c r="C7290">
        <f>INDEX(NationalTeams!B:B,MATCH(B7290,NationalTeams!C:C,0))</f>
        <v>152</v>
      </c>
      <c r="D7290" t="s">
        <v>33</v>
      </c>
      <c r="E7290">
        <f>INDEX(TeamSports!B:B,MATCH(D7290,TeamSports!C:C,0))</f>
        <v>1</v>
      </c>
      <c r="F7290">
        <f>INDEX(RanksTable!AI:AI,MATCH(B7290,RanksTable!B:B,0))</f>
        <v>7</v>
      </c>
      <c r="H7290" t="str">
        <f t="shared" si="113"/>
        <v>INSERT INTO "TeamRanks" (team_id,team_sport_id,team_rank) VALUES (152,1,7);</v>
      </c>
    </row>
    <row r="7291" spans="2:8" x14ac:dyDescent="0.25">
      <c r="B7291" t="s">
        <v>361</v>
      </c>
      <c r="C7291">
        <f>INDEX(NationalTeams!B:B,MATCH(B7291,NationalTeams!C:C,0))</f>
        <v>153</v>
      </c>
      <c r="D7291" t="s">
        <v>33</v>
      </c>
      <c r="E7291">
        <f>INDEX(TeamSports!B:B,MATCH(D7291,TeamSports!C:C,0))</f>
        <v>1</v>
      </c>
      <c r="F7291">
        <f>INDEX(RanksTable!AI:AI,MATCH(B7291,RanksTable!B:B,0))</f>
        <v>4</v>
      </c>
      <c r="H7291" t="str">
        <f t="shared" si="113"/>
        <v>INSERT INTO "TeamRanks" (team_id,team_sport_id,team_rank) VALUES (153,1,4);</v>
      </c>
    </row>
    <row r="7292" spans="2:8" x14ac:dyDescent="0.25">
      <c r="B7292" t="s">
        <v>492</v>
      </c>
      <c r="C7292">
        <f>INDEX(NationalTeams!B:B,MATCH(B7292,NationalTeams!C:C,0))</f>
        <v>154</v>
      </c>
      <c r="D7292" t="s">
        <v>33</v>
      </c>
      <c r="E7292">
        <f>INDEX(TeamSports!B:B,MATCH(D7292,TeamSports!C:C,0))</f>
        <v>1</v>
      </c>
      <c r="F7292">
        <f>INDEX(RanksTable!AI:AI,MATCH(B7292,RanksTable!B:B,0))</f>
        <v>2</v>
      </c>
      <c r="H7292" t="str">
        <f t="shared" si="113"/>
        <v>INSERT INTO "TeamRanks" (team_id,team_sport_id,team_rank) VALUES (154,1,2);</v>
      </c>
    </row>
    <row r="7293" spans="2:8" x14ac:dyDescent="0.25">
      <c r="B7293" t="s">
        <v>485</v>
      </c>
      <c r="C7293">
        <f>INDEX(NationalTeams!B:B,MATCH(B7293,NationalTeams!C:C,0))</f>
        <v>155</v>
      </c>
      <c r="D7293" t="s">
        <v>33</v>
      </c>
      <c r="E7293">
        <f>INDEX(TeamSports!B:B,MATCH(D7293,TeamSports!C:C,0))</f>
        <v>1</v>
      </c>
      <c r="F7293">
        <f>INDEX(RanksTable!AI:AI,MATCH(B7293,RanksTable!B:B,0))</f>
        <v>7</v>
      </c>
      <c r="H7293" t="str">
        <f t="shared" si="113"/>
        <v>INSERT INTO "TeamRanks" (team_id,team_sport_id,team_rank) VALUES (155,1,7);</v>
      </c>
    </row>
    <row r="7294" spans="2:8" x14ac:dyDescent="0.25">
      <c r="B7294" t="s">
        <v>423</v>
      </c>
      <c r="C7294">
        <f>INDEX(NationalTeams!B:B,MATCH(B7294,NationalTeams!C:C,0))</f>
        <v>156</v>
      </c>
      <c r="D7294" t="s">
        <v>33</v>
      </c>
      <c r="E7294">
        <f>INDEX(TeamSports!B:B,MATCH(D7294,TeamSports!C:C,0))</f>
        <v>1</v>
      </c>
      <c r="F7294">
        <f>INDEX(RanksTable!AI:AI,MATCH(B7294,RanksTable!B:B,0))</f>
        <v>2</v>
      </c>
      <c r="H7294" t="str">
        <f t="shared" si="113"/>
        <v>INSERT INTO "TeamRanks" (team_id,team_sport_id,team_rank) VALUES (156,1,2);</v>
      </c>
    </row>
    <row r="7295" spans="2:8" x14ac:dyDescent="0.25">
      <c r="B7295" t="s">
        <v>457</v>
      </c>
      <c r="C7295">
        <f>INDEX(NationalTeams!B:B,MATCH(B7295,NationalTeams!C:C,0))</f>
        <v>157</v>
      </c>
      <c r="D7295" t="s">
        <v>33</v>
      </c>
      <c r="E7295">
        <f>INDEX(TeamSports!B:B,MATCH(D7295,TeamSports!C:C,0))</f>
        <v>1</v>
      </c>
      <c r="F7295">
        <f>INDEX(RanksTable!AI:AI,MATCH(B7295,RanksTable!B:B,0))</f>
        <v>7</v>
      </c>
      <c r="H7295" t="str">
        <f t="shared" si="113"/>
        <v>INSERT INTO "TeamRanks" (team_id,team_sport_id,team_rank) VALUES (157,1,7);</v>
      </c>
    </row>
    <row r="7296" spans="2:8" x14ac:dyDescent="0.25">
      <c r="B7296" t="s">
        <v>491</v>
      </c>
      <c r="C7296">
        <f>INDEX(NationalTeams!B:B,MATCH(B7296,NationalTeams!C:C,0))</f>
        <v>158</v>
      </c>
      <c r="D7296" t="s">
        <v>33</v>
      </c>
      <c r="E7296">
        <f>INDEX(TeamSports!B:B,MATCH(D7296,TeamSports!C:C,0))</f>
        <v>1</v>
      </c>
      <c r="F7296">
        <f>INDEX(RanksTable!AI:AI,MATCH(B7296,RanksTable!B:B,0))</f>
        <v>2</v>
      </c>
      <c r="H7296" t="str">
        <f t="shared" si="113"/>
        <v>INSERT INTO "TeamRanks" (team_id,team_sport_id,team_rank) VALUES (158,1,2);</v>
      </c>
    </row>
    <row r="7297" spans="2:8" x14ac:dyDescent="0.25">
      <c r="B7297" t="s">
        <v>474</v>
      </c>
      <c r="C7297">
        <f>INDEX(NationalTeams!B:B,MATCH(B7297,NationalTeams!C:C,0))</f>
        <v>159</v>
      </c>
      <c r="D7297" t="s">
        <v>33</v>
      </c>
      <c r="E7297">
        <f>INDEX(TeamSports!B:B,MATCH(D7297,TeamSports!C:C,0))</f>
        <v>1</v>
      </c>
      <c r="F7297">
        <f>INDEX(RanksTable!AI:AI,MATCH(B7297,RanksTable!B:B,0))</f>
        <v>5</v>
      </c>
      <c r="H7297" t="str">
        <f t="shared" si="113"/>
        <v>INSERT INTO "TeamRanks" (team_id,team_sport_id,team_rank) VALUES (159,1,5);</v>
      </c>
    </row>
    <row r="7298" spans="2:8" x14ac:dyDescent="0.25">
      <c r="B7298" t="s">
        <v>479</v>
      </c>
      <c r="C7298">
        <f>INDEX(NationalTeams!B:B,MATCH(B7298,NationalTeams!C:C,0))</f>
        <v>160</v>
      </c>
      <c r="D7298" t="s">
        <v>33</v>
      </c>
      <c r="E7298">
        <f>INDEX(TeamSports!B:B,MATCH(D7298,TeamSports!C:C,0))</f>
        <v>1</v>
      </c>
      <c r="F7298">
        <f>INDEX(RanksTable!AI:AI,MATCH(B7298,RanksTable!B:B,0))</f>
        <v>7</v>
      </c>
      <c r="H7298" t="str">
        <f t="shared" si="113"/>
        <v>INSERT INTO "TeamRanks" (team_id,team_sport_id,team_rank) VALUES (160,1,7);</v>
      </c>
    </row>
    <row r="7299" spans="2:8" x14ac:dyDescent="0.25">
      <c r="B7299" t="s">
        <v>449</v>
      </c>
      <c r="C7299">
        <f>INDEX(NationalTeams!B:B,MATCH(B7299,NationalTeams!C:C,0))</f>
        <v>161</v>
      </c>
      <c r="D7299" t="s">
        <v>33</v>
      </c>
      <c r="E7299">
        <f>INDEX(TeamSports!B:B,MATCH(D7299,TeamSports!C:C,0))</f>
        <v>1</v>
      </c>
      <c r="F7299">
        <f>INDEX(RanksTable!AI:AI,MATCH(B7299,RanksTable!B:B,0))</f>
        <v>7</v>
      </c>
      <c r="H7299" t="str">
        <f t="shared" si="113"/>
        <v>INSERT INTO "TeamRanks" (team_id,team_sport_id,team_rank) VALUES (161,1,7);</v>
      </c>
    </row>
    <row r="7300" spans="2:8" x14ac:dyDescent="0.25">
      <c r="B7300" t="s">
        <v>398</v>
      </c>
      <c r="C7300">
        <f>INDEX(NationalTeams!B:B,MATCH(B7300,NationalTeams!C:C,0))</f>
        <v>162</v>
      </c>
      <c r="D7300" t="s">
        <v>33</v>
      </c>
      <c r="E7300">
        <f>INDEX(TeamSports!B:B,MATCH(D7300,TeamSports!C:C,0))</f>
        <v>1</v>
      </c>
      <c r="F7300">
        <f>INDEX(RanksTable!AI:AI,MATCH(B7300,RanksTable!B:B,0))</f>
        <v>4</v>
      </c>
      <c r="H7300" t="str">
        <f t="shared" ref="H7300:H7363" si="114">_xlfn.CONCAT($H$1,$L$1,$C$1,$L$1," ",$J$1,$C$2,$N$1,$E$2,$N$1,$F$2,$K$1,$I$1,$J$1,C7300,$N$1,E7300,$N$1,F7300,$K$1,$O$1)</f>
        <v>INSERT INTO "TeamRanks" (team_id,team_sport_id,team_rank) VALUES (162,1,4);</v>
      </c>
    </row>
    <row r="7301" spans="2:8" x14ac:dyDescent="0.25">
      <c r="B7301" t="s">
        <v>441</v>
      </c>
      <c r="C7301">
        <f>INDEX(NationalTeams!B:B,MATCH(B7301,NationalTeams!C:C,0))</f>
        <v>163</v>
      </c>
      <c r="D7301" t="s">
        <v>33</v>
      </c>
      <c r="E7301">
        <f>INDEX(TeamSports!B:B,MATCH(D7301,TeamSports!C:C,0))</f>
        <v>1</v>
      </c>
      <c r="F7301">
        <f>INDEX(RanksTable!AI:AI,MATCH(B7301,RanksTable!B:B,0))</f>
        <v>7</v>
      </c>
      <c r="H7301" t="str">
        <f t="shared" si="114"/>
        <v>INSERT INTO "TeamRanks" (team_id,team_sport_id,team_rank) VALUES (163,1,7);</v>
      </c>
    </row>
    <row r="7302" spans="2:8" x14ac:dyDescent="0.25">
      <c r="B7302" t="s">
        <v>348</v>
      </c>
      <c r="C7302">
        <f>INDEX(NationalTeams!B:B,MATCH(B7302,NationalTeams!C:C,0))</f>
        <v>164</v>
      </c>
      <c r="D7302" t="s">
        <v>33</v>
      </c>
      <c r="E7302">
        <f>INDEX(TeamSports!B:B,MATCH(D7302,TeamSports!C:C,0))</f>
        <v>1</v>
      </c>
      <c r="F7302">
        <f>INDEX(RanksTable!AI:AI,MATCH(B7302,RanksTable!B:B,0))</f>
        <v>7</v>
      </c>
      <c r="H7302" t="str">
        <f t="shared" si="114"/>
        <v>INSERT INTO "TeamRanks" (team_id,team_sport_id,team_rank) VALUES (164,1,7);</v>
      </c>
    </row>
    <row r="7303" spans="2:8" x14ac:dyDescent="0.25">
      <c r="B7303" t="s">
        <v>350</v>
      </c>
      <c r="C7303">
        <f>INDEX(NationalTeams!B:B,MATCH(B7303,NationalTeams!C:C,0))</f>
        <v>165</v>
      </c>
      <c r="D7303" t="s">
        <v>33</v>
      </c>
      <c r="E7303">
        <f>INDEX(TeamSports!B:B,MATCH(D7303,TeamSports!C:C,0))</f>
        <v>1</v>
      </c>
      <c r="F7303">
        <f>INDEX(RanksTable!AI:AI,MATCH(B7303,RanksTable!B:B,0))</f>
        <v>4</v>
      </c>
      <c r="H7303" t="str">
        <f t="shared" si="114"/>
        <v>INSERT INTO "TeamRanks" (team_id,team_sport_id,team_rank) VALUES (165,1,4);</v>
      </c>
    </row>
    <row r="7304" spans="2:8" x14ac:dyDescent="0.25">
      <c r="B7304" t="s">
        <v>494</v>
      </c>
      <c r="C7304">
        <f>INDEX(NationalTeams!B:B,MATCH(B7304,NationalTeams!C:C,0))</f>
        <v>166</v>
      </c>
      <c r="D7304" t="s">
        <v>33</v>
      </c>
      <c r="E7304">
        <f>INDEX(TeamSports!B:B,MATCH(D7304,TeamSports!C:C,0))</f>
        <v>1</v>
      </c>
      <c r="F7304">
        <f>INDEX(RanksTable!AI:AI,MATCH(B7304,RanksTable!B:B,0))</f>
        <v>2</v>
      </c>
      <c r="H7304" t="str">
        <f t="shared" si="114"/>
        <v>INSERT INTO "TeamRanks" (team_id,team_sport_id,team_rank) VALUES (166,1,2);</v>
      </c>
    </row>
    <row r="7305" spans="2:8" x14ac:dyDescent="0.25">
      <c r="B7305" t="s">
        <v>504</v>
      </c>
      <c r="C7305">
        <f>INDEX(NationalTeams!B:B,MATCH(B7305,NationalTeams!C:C,0))</f>
        <v>167</v>
      </c>
      <c r="D7305" t="s">
        <v>33</v>
      </c>
      <c r="E7305">
        <f>INDEX(TeamSports!B:B,MATCH(D7305,TeamSports!C:C,0))</f>
        <v>1</v>
      </c>
      <c r="F7305">
        <f>INDEX(RanksTable!AI:AI,MATCH(B7305,RanksTable!B:B,0))</f>
        <v>3</v>
      </c>
      <c r="H7305" t="str">
        <f t="shared" si="114"/>
        <v>INSERT INTO "TeamRanks" (team_id,team_sport_id,team_rank) VALUES (167,1,3);</v>
      </c>
    </row>
    <row r="7306" spans="2:8" x14ac:dyDescent="0.25">
      <c r="B7306" t="s">
        <v>401</v>
      </c>
      <c r="C7306">
        <f>INDEX(NationalTeams!B:B,MATCH(B7306,NationalTeams!C:C,0))</f>
        <v>168</v>
      </c>
      <c r="D7306" t="s">
        <v>33</v>
      </c>
      <c r="E7306">
        <f>INDEX(TeamSports!B:B,MATCH(D7306,TeamSports!C:C,0))</f>
        <v>1</v>
      </c>
      <c r="F7306">
        <f>INDEX(RanksTable!AI:AI,MATCH(B7306,RanksTable!B:B,0))</f>
        <v>5</v>
      </c>
      <c r="H7306" t="str">
        <f t="shared" si="114"/>
        <v>INSERT INTO "TeamRanks" (team_id,team_sport_id,team_rank) VALUES (168,1,5);</v>
      </c>
    </row>
    <row r="7307" spans="2:8" x14ac:dyDescent="0.25">
      <c r="B7307" t="s">
        <v>432</v>
      </c>
      <c r="C7307">
        <f>INDEX(NationalTeams!B:B,MATCH(B7307,NationalTeams!C:C,0))</f>
        <v>169</v>
      </c>
      <c r="D7307" t="s">
        <v>33</v>
      </c>
      <c r="E7307">
        <f>INDEX(TeamSports!B:B,MATCH(D7307,TeamSports!C:C,0))</f>
        <v>1</v>
      </c>
      <c r="F7307">
        <f>INDEX(RanksTable!AI:AI,MATCH(B7307,RanksTable!B:B,0))</f>
        <v>3</v>
      </c>
      <c r="H7307" t="str">
        <f t="shared" si="114"/>
        <v>INSERT INTO "TeamRanks" (team_id,team_sport_id,team_rank) VALUES (169,1,3);</v>
      </c>
    </row>
    <row r="7308" spans="2:8" x14ac:dyDescent="0.25">
      <c r="B7308" t="s">
        <v>336</v>
      </c>
      <c r="C7308">
        <f>INDEX(NationalTeams!B:B,MATCH(B7308,NationalTeams!C:C,0))</f>
        <v>170</v>
      </c>
      <c r="D7308" t="s">
        <v>33</v>
      </c>
      <c r="E7308">
        <f>INDEX(TeamSports!B:B,MATCH(D7308,TeamSports!C:C,0))</f>
        <v>1</v>
      </c>
      <c r="F7308">
        <f>INDEX(RanksTable!AI:AI,MATCH(B7308,RanksTable!B:B,0))</f>
        <v>7</v>
      </c>
      <c r="H7308" t="str">
        <f t="shared" si="114"/>
        <v>INSERT INTO "TeamRanks" (team_id,team_sport_id,team_rank) VALUES (170,1,7);</v>
      </c>
    </row>
    <row r="7309" spans="2:8" x14ac:dyDescent="0.25">
      <c r="B7309" t="s">
        <v>497</v>
      </c>
      <c r="C7309">
        <f>INDEX(NationalTeams!B:B,MATCH(B7309,NationalTeams!C:C,0))</f>
        <v>171</v>
      </c>
      <c r="D7309" t="s">
        <v>33</v>
      </c>
      <c r="E7309">
        <f>INDEX(TeamSports!B:B,MATCH(D7309,TeamSports!C:C,0))</f>
        <v>1</v>
      </c>
      <c r="F7309">
        <f>INDEX(RanksTable!AI:AI,MATCH(B7309,RanksTable!B:B,0))</f>
        <v>2</v>
      </c>
      <c r="H7309" t="str">
        <f t="shared" si="114"/>
        <v>INSERT INTO "TeamRanks" (team_id,team_sport_id,team_rank) VALUES (171,1,2);</v>
      </c>
    </row>
    <row r="7310" spans="2:8" x14ac:dyDescent="0.25">
      <c r="B7310" t="s">
        <v>380</v>
      </c>
      <c r="C7310">
        <f>INDEX(NationalTeams!B:B,MATCH(B7310,NationalTeams!C:C,0))</f>
        <v>172</v>
      </c>
      <c r="D7310" t="s">
        <v>33</v>
      </c>
      <c r="E7310">
        <f>INDEX(TeamSports!B:B,MATCH(D7310,TeamSports!C:C,0))</f>
        <v>1</v>
      </c>
      <c r="F7310">
        <f>INDEX(RanksTable!AI:AI,MATCH(B7310,RanksTable!B:B,0))</f>
        <v>7</v>
      </c>
      <c r="H7310" t="str">
        <f t="shared" si="114"/>
        <v>INSERT INTO "TeamRanks" (team_id,team_sport_id,team_rank) VALUES (172,1,7);</v>
      </c>
    </row>
    <row r="7311" spans="2:8" x14ac:dyDescent="0.25">
      <c r="B7311" t="s">
        <v>402</v>
      </c>
      <c r="C7311">
        <f>INDEX(NationalTeams!B:B,MATCH(B7311,NationalTeams!C:C,0))</f>
        <v>173</v>
      </c>
      <c r="D7311" t="s">
        <v>33</v>
      </c>
      <c r="E7311">
        <f>INDEX(TeamSports!B:B,MATCH(D7311,TeamSports!C:C,0))</f>
        <v>1</v>
      </c>
      <c r="F7311">
        <f>INDEX(RanksTable!AI:AI,MATCH(B7311,RanksTable!B:B,0))</f>
        <v>3</v>
      </c>
      <c r="H7311" t="str">
        <f t="shared" si="114"/>
        <v>INSERT INTO "TeamRanks" (team_id,team_sport_id,team_rank) VALUES (173,1,3);</v>
      </c>
    </row>
    <row r="7312" spans="2:8" x14ac:dyDescent="0.25">
      <c r="B7312" t="s">
        <v>370</v>
      </c>
      <c r="C7312">
        <f>INDEX(NationalTeams!B:B,MATCH(B7312,NationalTeams!C:C,0))</f>
        <v>174</v>
      </c>
      <c r="D7312" t="s">
        <v>33</v>
      </c>
      <c r="E7312">
        <f>INDEX(TeamSports!B:B,MATCH(D7312,TeamSports!C:C,0))</f>
        <v>1</v>
      </c>
      <c r="F7312">
        <f>INDEX(RanksTable!AI:AI,MATCH(B7312,RanksTable!B:B,0))</f>
        <v>7</v>
      </c>
      <c r="H7312" t="str">
        <f t="shared" si="114"/>
        <v>INSERT INTO "TeamRanks" (team_id,team_sport_id,team_rank) VALUES (174,1,7);</v>
      </c>
    </row>
    <row r="7313" spans="2:8" x14ac:dyDescent="0.25">
      <c r="B7313" t="s">
        <v>506</v>
      </c>
      <c r="C7313">
        <f>INDEX(NationalTeams!B:B,MATCH(B7313,NationalTeams!C:C,0))</f>
        <v>175</v>
      </c>
      <c r="D7313" t="s">
        <v>33</v>
      </c>
      <c r="E7313">
        <f>INDEX(TeamSports!B:B,MATCH(D7313,TeamSports!C:C,0))</f>
        <v>1</v>
      </c>
      <c r="F7313">
        <f>INDEX(RanksTable!AI:AI,MATCH(B7313,RanksTable!B:B,0))</f>
        <v>3</v>
      </c>
      <c r="H7313" t="str">
        <f t="shared" si="114"/>
        <v>INSERT INTO "TeamRanks" (team_id,team_sport_id,team_rank) VALUES (175,1,3);</v>
      </c>
    </row>
    <row r="7314" spans="2:8" x14ac:dyDescent="0.25">
      <c r="B7314" t="s">
        <v>500</v>
      </c>
      <c r="C7314">
        <f>INDEX(NationalTeams!B:B,MATCH(B7314,NationalTeams!C:C,0))</f>
        <v>176</v>
      </c>
      <c r="D7314" t="s">
        <v>33</v>
      </c>
      <c r="E7314">
        <f>INDEX(TeamSports!B:B,MATCH(D7314,TeamSports!C:C,0))</f>
        <v>1</v>
      </c>
      <c r="F7314">
        <f>INDEX(RanksTable!AI:AI,MATCH(B7314,RanksTable!B:B,0))</f>
        <v>1</v>
      </c>
      <c r="H7314" t="str">
        <f t="shared" si="114"/>
        <v>INSERT INTO "TeamRanks" (team_id,team_sport_id,team_rank) VALUES (176,1,1);</v>
      </c>
    </row>
    <row r="7315" spans="2:8" x14ac:dyDescent="0.25">
      <c r="B7315" t="s">
        <v>473</v>
      </c>
      <c r="C7315">
        <f>INDEX(NationalTeams!B:B,MATCH(B7315,NationalTeams!C:C,0))</f>
        <v>177</v>
      </c>
      <c r="D7315" t="s">
        <v>33</v>
      </c>
      <c r="E7315">
        <f>INDEX(TeamSports!B:B,MATCH(D7315,TeamSports!C:C,0))</f>
        <v>1</v>
      </c>
      <c r="F7315">
        <f>INDEX(RanksTable!AI:AI,MATCH(B7315,RanksTable!B:B,0))</f>
        <v>7</v>
      </c>
      <c r="H7315" t="str">
        <f t="shared" si="114"/>
        <v>INSERT INTO "TeamRanks" (team_id,team_sport_id,team_rank) VALUES (177,1,7);</v>
      </c>
    </row>
    <row r="7316" spans="2:8" x14ac:dyDescent="0.25">
      <c r="B7316" t="s">
        <v>482</v>
      </c>
      <c r="C7316">
        <f>INDEX(NationalTeams!B:B,MATCH(B7316,NationalTeams!C:C,0))</f>
        <v>178</v>
      </c>
      <c r="D7316" t="s">
        <v>33</v>
      </c>
      <c r="E7316">
        <f>INDEX(TeamSports!B:B,MATCH(D7316,TeamSports!C:C,0))</f>
        <v>1</v>
      </c>
      <c r="F7316">
        <f>INDEX(RanksTable!AI:AI,MATCH(B7316,RanksTable!B:B,0))</f>
        <v>6</v>
      </c>
      <c r="H7316" t="str">
        <f t="shared" si="114"/>
        <v>INSERT INTO "TeamRanks" (team_id,team_sport_id,team_rank) VALUES (178,1,6);</v>
      </c>
    </row>
    <row r="7317" spans="2:8" x14ac:dyDescent="0.25">
      <c r="B7317" t="s">
        <v>411</v>
      </c>
      <c r="C7317">
        <f>INDEX(NationalTeams!B:B,MATCH(B7317,NationalTeams!C:C,0))</f>
        <v>179</v>
      </c>
      <c r="D7317" t="s">
        <v>33</v>
      </c>
      <c r="E7317">
        <f>INDEX(TeamSports!B:B,MATCH(D7317,TeamSports!C:C,0))</f>
        <v>1</v>
      </c>
      <c r="F7317">
        <f>INDEX(RanksTable!AI:AI,MATCH(B7317,RanksTable!B:B,0))</f>
        <v>5</v>
      </c>
      <c r="H7317" t="str">
        <f t="shared" si="114"/>
        <v>INSERT INTO "TeamRanks" (team_id,team_sport_id,team_rank) VALUES (179,1,5);</v>
      </c>
    </row>
    <row r="7318" spans="2:8" x14ac:dyDescent="0.25">
      <c r="B7318" t="s">
        <v>541</v>
      </c>
      <c r="C7318">
        <f>INDEX(NationalTeams!B:B,MATCH(B7318,NationalTeams!C:C,0))</f>
        <v>180</v>
      </c>
      <c r="D7318" t="s">
        <v>33</v>
      </c>
      <c r="E7318">
        <f>INDEX(TeamSports!B:B,MATCH(D7318,TeamSports!C:C,0))</f>
        <v>1</v>
      </c>
      <c r="F7318">
        <f>INDEX(RanksTable!AI:AI,MATCH(B7318,RanksTable!B:B,0))</f>
        <v>7</v>
      </c>
      <c r="H7318" t="str">
        <f t="shared" si="114"/>
        <v>INSERT INTO "TeamRanks" (team_id,team_sport_id,team_rank) VALUES (180,1,7);</v>
      </c>
    </row>
    <row r="7319" spans="2:8" x14ac:dyDescent="0.25">
      <c r="B7319" t="s">
        <v>412</v>
      </c>
      <c r="C7319">
        <f>INDEX(NationalTeams!B:B,MATCH(B7319,NationalTeams!C:C,0))</f>
        <v>181</v>
      </c>
      <c r="D7319" t="s">
        <v>33</v>
      </c>
      <c r="E7319">
        <f>INDEX(TeamSports!B:B,MATCH(D7319,TeamSports!C:C,0))</f>
        <v>1</v>
      </c>
      <c r="F7319">
        <f>INDEX(RanksTable!AI:AI,MATCH(B7319,RanksTable!B:B,0))</f>
        <v>7</v>
      </c>
      <c r="H7319" t="str">
        <f t="shared" si="114"/>
        <v>INSERT INTO "TeamRanks" (team_id,team_sport_id,team_rank) VALUES (181,1,7);</v>
      </c>
    </row>
    <row r="7320" spans="2:8" x14ac:dyDescent="0.25">
      <c r="B7320" t="s">
        <v>409</v>
      </c>
      <c r="C7320">
        <f>INDEX(NationalTeams!B:B,MATCH(B7320,NationalTeams!C:C,0))</f>
        <v>182</v>
      </c>
      <c r="D7320" t="s">
        <v>33</v>
      </c>
      <c r="E7320">
        <f>INDEX(TeamSports!B:B,MATCH(D7320,TeamSports!C:C,0))</f>
        <v>1</v>
      </c>
      <c r="F7320">
        <f>INDEX(RanksTable!AI:AI,MATCH(B7320,RanksTable!B:B,0))</f>
        <v>5</v>
      </c>
      <c r="H7320" t="str">
        <f t="shared" si="114"/>
        <v>INSERT INTO "TeamRanks" (team_id,team_sport_id,team_rank) VALUES (182,1,5);</v>
      </c>
    </row>
    <row r="7321" spans="2:8" x14ac:dyDescent="0.25">
      <c r="B7321" t="s">
        <v>414</v>
      </c>
      <c r="C7321">
        <f>INDEX(NationalTeams!B:B,MATCH(B7321,NationalTeams!C:C,0))</f>
        <v>183</v>
      </c>
      <c r="D7321" t="s">
        <v>33</v>
      </c>
      <c r="E7321">
        <f>INDEX(TeamSports!B:B,MATCH(D7321,TeamSports!C:C,0))</f>
        <v>1</v>
      </c>
      <c r="F7321">
        <f>INDEX(RanksTable!AI:AI,MATCH(B7321,RanksTable!B:B,0))</f>
        <v>7</v>
      </c>
      <c r="H7321" t="str">
        <f t="shared" si="114"/>
        <v>INSERT INTO "TeamRanks" (team_id,team_sport_id,team_rank) VALUES (183,1,7);</v>
      </c>
    </row>
    <row r="7322" spans="2:8" x14ac:dyDescent="0.25">
      <c r="B7322" t="s">
        <v>362</v>
      </c>
      <c r="C7322">
        <f>INDEX(NationalTeams!B:B,MATCH(B7322,NationalTeams!C:C,0))</f>
        <v>184</v>
      </c>
      <c r="D7322" t="s">
        <v>33</v>
      </c>
      <c r="E7322">
        <f>INDEX(TeamSports!B:B,MATCH(D7322,TeamSports!C:C,0))</f>
        <v>1</v>
      </c>
      <c r="F7322">
        <f>INDEX(RanksTable!AI:AI,MATCH(B7322,RanksTable!B:B,0))</f>
        <v>5</v>
      </c>
      <c r="H7322" t="str">
        <f t="shared" si="114"/>
        <v>INSERT INTO "TeamRanks" (team_id,team_sport_id,team_rank) VALUES (184,1,5);</v>
      </c>
    </row>
    <row r="7323" spans="2:8" x14ac:dyDescent="0.25">
      <c r="B7323" t="s">
        <v>499</v>
      </c>
      <c r="C7323">
        <f>INDEX(NationalTeams!B:B,MATCH(B7323,NationalTeams!C:C,0))</f>
        <v>185</v>
      </c>
      <c r="D7323" t="s">
        <v>33</v>
      </c>
      <c r="E7323">
        <f>INDEX(TeamSports!B:B,MATCH(D7323,TeamSports!C:C,0))</f>
        <v>1</v>
      </c>
      <c r="F7323">
        <f>INDEX(RanksTable!AI:AI,MATCH(B7323,RanksTable!B:B,0))</f>
        <v>5</v>
      </c>
      <c r="H7323" t="str">
        <f t="shared" si="114"/>
        <v>INSERT INTO "TeamRanks" (team_id,team_sport_id,team_rank) VALUES (185,1,5);</v>
      </c>
    </row>
    <row r="7324" spans="2:8" x14ac:dyDescent="0.25">
      <c r="B7324" t="s">
        <v>374</v>
      </c>
      <c r="C7324">
        <f>INDEX(NationalTeams!B:B,MATCH(B7324,NationalTeams!C:C,0))</f>
        <v>186</v>
      </c>
      <c r="D7324" t="s">
        <v>33</v>
      </c>
      <c r="E7324">
        <f>INDEX(TeamSports!B:B,MATCH(D7324,TeamSports!C:C,0))</f>
        <v>1</v>
      </c>
      <c r="F7324">
        <f>INDEX(RanksTable!AI:AI,MATCH(B7324,RanksTable!B:B,0))</f>
        <v>7</v>
      </c>
      <c r="H7324" t="str">
        <f t="shared" si="114"/>
        <v>INSERT INTO "TeamRanks" (team_id,team_sport_id,team_rank) VALUES (186,1,7);</v>
      </c>
    </row>
    <row r="7325" spans="2:8" x14ac:dyDescent="0.25">
      <c r="B7325" t="s">
        <v>385</v>
      </c>
      <c r="C7325">
        <f>INDEX(NationalTeams!B:B,MATCH(B7325,NationalTeams!C:C,0))</f>
        <v>187</v>
      </c>
      <c r="D7325" t="s">
        <v>33</v>
      </c>
      <c r="E7325">
        <f>INDEX(TeamSports!B:B,MATCH(D7325,TeamSports!C:C,0))</f>
        <v>1</v>
      </c>
      <c r="F7325">
        <f>INDEX(RanksTable!AI:AI,MATCH(B7325,RanksTable!B:B,0))</f>
        <v>7</v>
      </c>
      <c r="H7325" t="str">
        <f t="shared" si="114"/>
        <v>INSERT INTO "TeamRanks" (team_id,team_sport_id,team_rank) VALUES (187,1,7);</v>
      </c>
    </row>
    <row r="7326" spans="2:8" x14ac:dyDescent="0.25">
      <c r="B7326" t="s">
        <v>450</v>
      </c>
      <c r="C7326">
        <f>INDEX(NationalTeams!B:B,MATCH(B7326,NationalTeams!C:C,0))</f>
        <v>188</v>
      </c>
      <c r="D7326" t="s">
        <v>33</v>
      </c>
      <c r="E7326">
        <f>INDEX(TeamSports!B:B,MATCH(D7326,TeamSports!C:C,0))</f>
        <v>1</v>
      </c>
      <c r="F7326">
        <f>INDEX(RanksTable!AI:AI,MATCH(B7326,RanksTable!B:B,0))</f>
        <v>7</v>
      </c>
      <c r="H7326" t="str">
        <f t="shared" si="114"/>
        <v>INSERT INTO "TeamRanks" (team_id,team_sport_id,team_rank) VALUES (188,1,7);</v>
      </c>
    </row>
    <row r="7327" spans="2:8" x14ac:dyDescent="0.25">
      <c r="B7327" t="s">
        <v>448</v>
      </c>
      <c r="C7327">
        <f>INDEX(NationalTeams!B:B,MATCH(B7327,NationalTeams!C:C,0))</f>
        <v>189</v>
      </c>
      <c r="D7327" t="s">
        <v>33</v>
      </c>
      <c r="E7327">
        <f>INDEX(TeamSports!B:B,MATCH(D7327,TeamSports!C:C,0))</f>
        <v>1</v>
      </c>
      <c r="F7327">
        <f>INDEX(RanksTable!AI:AI,MATCH(B7327,RanksTable!B:B,0))</f>
        <v>4</v>
      </c>
      <c r="H7327" t="str">
        <f t="shared" si="114"/>
        <v>INSERT INTO "TeamRanks" (team_id,team_sport_id,team_rank) VALUES (189,1,4);</v>
      </c>
    </row>
    <row r="7328" spans="2:8" x14ac:dyDescent="0.25">
      <c r="B7328" t="s">
        <v>375</v>
      </c>
      <c r="C7328">
        <f>INDEX(NationalTeams!B:B,MATCH(B7328,NationalTeams!C:C,0))</f>
        <v>190</v>
      </c>
      <c r="D7328" t="s">
        <v>33</v>
      </c>
      <c r="E7328">
        <f>INDEX(TeamSports!B:B,MATCH(D7328,TeamSports!C:C,0))</f>
        <v>1</v>
      </c>
      <c r="F7328">
        <f>INDEX(RanksTable!AI:AI,MATCH(B7328,RanksTable!B:B,0))</f>
        <v>3</v>
      </c>
      <c r="H7328" t="str">
        <f t="shared" si="114"/>
        <v>INSERT INTO "TeamRanks" (team_id,team_sport_id,team_rank) VALUES (190,1,3);</v>
      </c>
    </row>
    <row r="7329" spans="2:8" x14ac:dyDescent="0.25">
      <c r="B7329" t="s">
        <v>483</v>
      </c>
      <c r="C7329">
        <f>INDEX(NationalTeams!B:B,MATCH(B7329,NationalTeams!C:C,0))</f>
        <v>191</v>
      </c>
      <c r="D7329" t="s">
        <v>33</v>
      </c>
      <c r="E7329">
        <f>INDEX(TeamSports!B:B,MATCH(D7329,TeamSports!C:C,0))</f>
        <v>1</v>
      </c>
      <c r="F7329">
        <f>INDEX(RanksTable!AI:AI,MATCH(B7329,RanksTable!B:B,0))</f>
        <v>5</v>
      </c>
      <c r="H7329" t="str">
        <f t="shared" si="114"/>
        <v>INSERT INTO "TeamRanks" (team_id,team_sport_id,team_rank) VALUES (191,1,5);</v>
      </c>
    </row>
    <row r="7330" spans="2:8" x14ac:dyDescent="0.25">
      <c r="B7330" t="s">
        <v>395</v>
      </c>
      <c r="C7330">
        <f>INDEX(NationalTeams!B:B,MATCH(B7330,NationalTeams!C:C,0))</f>
        <v>192</v>
      </c>
      <c r="D7330" t="s">
        <v>33</v>
      </c>
      <c r="E7330">
        <f>INDEX(TeamSports!B:B,MATCH(D7330,TeamSports!C:C,0))</f>
        <v>1</v>
      </c>
      <c r="F7330">
        <f>INDEX(RanksTable!AI:AI,MATCH(B7330,RanksTable!B:B,0))</f>
        <v>7</v>
      </c>
      <c r="H7330" t="str">
        <f t="shared" si="114"/>
        <v>INSERT INTO "TeamRanks" (team_id,team_sport_id,team_rank) VALUES (192,1,7);</v>
      </c>
    </row>
    <row r="7331" spans="2:8" x14ac:dyDescent="0.25">
      <c r="B7331" t="s">
        <v>363</v>
      </c>
      <c r="C7331">
        <f>INDEX(NationalTeams!B:B,MATCH(B7331,NationalTeams!C:C,0))</f>
        <v>193</v>
      </c>
      <c r="D7331" t="s">
        <v>33</v>
      </c>
      <c r="E7331">
        <f>INDEX(TeamSports!B:B,MATCH(D7331,TeamSports!C:C,0))</f>
        <v>1</v>
      </c>
      <c r="F7331">
        <f>INDEX(RanksTable!AI:AI,MATCH(B7331,RanksTable!B:B,0))</f>
        <v>2</v>
      </c>
      <c r="H7331" t="str">
        <f t="shared" si="114"/>
        <v>INSERT INTO "TeamRanks" (team_id,team_sport_id,team_rank) VALUES (193,1,2);</v>
      </c>
    </row>
    <row r="7332" spans="2:8" x14ac:dyDescent="0.25">
      <c r="B7332" t="s">
        <v>394</v>
      </c>
      <c r="C7332">
        <f>INDEX(NationalTeams!B:B,MATCH(B7332,NationalTeams!C:C,0))</f>
        <v>194</v>
      </c>
      <c r="D7332" t="s">
        <v>33</v>
      </c>
      <c r="E7332">
        <f>INDEX(TeamSports!B:B,MATCH(D7332,TeamSports!C:C,0))</f>
        <v>1</v>
      </c>
      <c r="F7332">
        <f>INDEX(RanksTable!AI:AI,MATCH(B7332,RanksTable!B:B,0))</f>
        <v>6</v>
      </c>
      <c r="H7332" t="str">
        <f t="shared" si="114"/>
        <v>INSERT INTO "TeamRanks" (team_id,team_sport_id,team_rank) VALUES (194,1,6);</v>
      </c>
    </row>
    <row r="7333" spans="2:8" x14ac:dyDescent="0.25">
      <c r="B7333" t="s">
        <v>389</v>
      </c>
      <c r="C7333">
        <f>INDEX(NationalTeams!B:B,MATCH(B7333,NationalTeams!C:C,0))</f>
        <v>195</v>
      </c>
      <c r="D7333" t="s">
        <v>33</v>
      </c>
      <c r="E7333">
        <f>INDEX(TeamSports!B:B,MATCH(D7333,TeamSports!C:C,0))</f>
        <v>1</v>
      </c>
      <c r="F7333">
        <f>INDEX(RanksTable!AI:AI,MATCH(B7333,RanksTable!B:B,0))</f>
        <v>7</v>
      </c>
      <c r="H7333" t="str">
        <f t="shared" si="114"/>
        <v>INSERT INTO "TeamRanks" (team_id,team_sport_id,team_rank) VALUES (195,1,7);</v>
      </c>
    </row>
    <row r="7334" spans="2:8" x14ac:dyDescent="0.25">
      <c r="B7334" t="s">
        <v>496</v>
      </c>
      <c r="C7334">
        <f>INDEX(NationalTeams!B:B,MATCH(B7334,NationalTeams!C:C,0))</f>
        <v>196</v>
      </c>
      <c r="D7334" t="s">
        <v>33</v>
      </c>
      <c r="E7334">
        <f>INDEX(TeamSports!B:B,MATCH(D7334,TeamSports!C:C,0))</f>
        <v>1</v>
      </c>
      <c r="F7334">
        <f>INDEX(RanksTable!AI:AI,MATCH(B7334,RanksTable!B:B,0))</f>
        <v>2</v>
      </c>
      <c r="H7334" t="str">
        <f t="shared" si="114"/>
        <v>INSERT INTO "TeamRanks" (team_id,team_sport_id,team_rank) VALUES (196,1,2);</v>
      </c>
    </row>
    <row r="7335" spans="2:8" x14ac:dyDescent="0.25">
      <c r="B7335" t="s">
        <v>507</v>
      </c>
      <c r="C7335">
        <f>INDEX(NationalTeams!B:B,MATCH(B7335,NationalTeams!C:C,0))</f>
        <v>197</v>
      </c>
      <c r="D7335" t="s">
        <v>33</v>
      </c>
      <c r="E7335">
        <f>INDEX(TeamSports!B:B,MATCH(D7335,TeamSports!C:C,0))</f>
        <v>1</v>
      </c>
      <c r="F7335">
        <f>INDEX(RanksTable!AI:AI,MATCH(B7335,RanksTable!B:B,0))</f>
        <v>4</v>
      </c>
      <c r="H7335" t="str">
        <f t="shared" si="114"/>
        <v>INSERT INTO "TeamRanks" (team_id,team_sport_id,team_rank) VALUES (197,1,4);</v>
      </c>
    </row>
    <row r="7336" spans="2:8" x14ac:dyDescent="0.25">
      <c r="B7336" t="s">
        <v>399</v>
      </c>
      <c r="C7336">
        <f>INDEX(NationalTeams!B:B,MATCH(B7336,NationalTeams!C:C,0))</f>
        <v>198</v>
      </c>
      <c r="D7336" t="s">
        <v>33</v>
      </c>
      <c r="E7336">
        <f>INDEX(TeamSports!B:B,MATCH(D7336,TeamSports!C:C,0))</f>
        <v>1</v>
      </c>
      <c r="F7336">
        <f>INDEX(RanksTable!AI:AI,MATCH(B7336,RanksTable!B:B,0))</f>
        <v>6</v>
      </c>
      <c r="H7336" t="str">
        <f t="shared" si="114"/>
        <v>INSERT INTO "TeamRanks" (team_id,team_sport_id,team_rank) VALUES (198,1,6);</v>
      </c>
    </row>
    <row r="7337" spans="2:8" x14ac:dyDescent="0.25">
      <c r="B7337" t="s">
        <v>467</v>
      </c>
      <c r="C7337">
        <f>INDEX(NationalTeams!B:B,MATCH(B7337,NationalTeams!C:C,0))</f>
        <v>199</v>
      </c>
      <c r="D7337" t="s">
        <v>33</v>
      </c>
      <c r="E7337">
        <f>INDEX(TeamSports!B:B,MATCH(D7337,TeamSports!C:C,0))</f>
        <v>1</v>
      </c>
      <c r="F7337">
        <f>INDEX(RanksTable!AI:AI,MATCH(B7337,RanksTable!B:B,0))</f>
        <v>7</v>
      </c>
      <c r="H7337" t="str">
        <f t="shared" si="114"/>
        <v>INSERT INTO "TeamRanks" (team_id,team_sport_id,team_rank) VALUES (199,1,7);</v>
      </c>
    </row>
    <row r="7338" spans="2:8" x14ac:dyDescent="0.25">
      <c r="B7338" t="s">
        <v>437</v>
      </c>
      <c r="C7338">
        <f>INDEX(NationalTeams!B:B,MATCH(B7338,NationalTeams!C:C,0))</f>
        <v>200</v>
      </c>
      <c r="D7338" t="s">
        <v>33</v>
      </c>
      <c r="E7338">
        <f>INDEX(TeamSports!B:B,MATCH(D7338,TeamSports!C:C,0))</f>
        <v>1</v>
      </c>
      <c r="F7338">
        <f>INDEX(RanksTable!AI:AI,MATCH(B7338,RanksTable!B:B,0))</f>
        <v>7</v>
      </c>
      <c r="H7338" t="str">
        <f t="shared" si="114"/>
        <v>INSERT INTO "TeamRanks" (team_id,team_sport_id,team_rank) VALUES (200,1,7);</v>
      </c>
    </row>
    <row r="7339" spans="2:8" x14ac:dyDescent="0.25">
      <c r="B7339" t="s">
        <v>452</v>
      </c>
      <c r="C7339">
        <f>INDEX(NationalTeams!B:B,MATCH(B7339,NationalTeams!C:C,0))</f>
        <v>201</v>
      </c>
      <c r="D7339" t="s">
        <v>33</v>
      </c>
      <c r="E7339">
        <f>INDEX(TeamSports!B:B,MATCH(D7339,TeamSports!C:C,0))</f>
        <v>1</v>
      </c>
      <c r="F7339">
        <f>INDEX(RanksTable!AI:AI,MATCH(B7339,RanksTable!B:B,0))</f>
        <v>6</v>
      </c>
      <c r="H7339" t="str">
        <f t="shared" si="114"/>
        <v>INSERT INTO "TeamRanks" (team_id,team_sport_id,team_rank) VALUES (201,1,6);</v>
      </c>
    </row>
    <row r="7340" spans="2:8" x14ac:dyDescent="0.25">
      <c r="B7340" t="s">
        <v>384</v>
      </c>
      <c r="C7340">
        <f>INDEX(NationalTeams!B:B,MATCH(B7340,NationalTeams!C:C,0))</f>
        <v>202</v>
      </c>
      <c r="D7340" t="s">
        <v>33</v>
      </c>
      <c r="E7340">
        <f>INDEX(TeamSports!B:B,MATCH(D7340,TeamSports!C:C,0))</f>
        <v>1</v>
      </c>
      <c r="F7340">
        <f>INDEX(RanksTable!AI:AI,MATCH(B7340,RanksTable!B:B,0))</f>
        <v>5</v>
      </c>
      <c r="H7340" t="str">
        <f t="shared" si="114"/>
        <v>INSERT INTO "TeamRanks" (team_id,team_sport_id,team_rank) VALUES (202,1,5);</v>
      </c>
    </row>
    <row r="7341" spans="2:8" x14ac:dyDescent="0.25">
      <c r="B7341" t="s">
        <v>442</v>
      </c>
      <c r="C7341">
        <f>INDEX(NationalTeams!B:B,MATCH(B7341,NationalTeams!C:C,0))</f>
        <v>203</v>
      </c>
      <c r="D7341" t="s">
        <v>33</v>
      </c>
      <c r="E7341">
        <f>INDEX(TeamSports!B:B,MATCH(D7341,TeamSports!C:C,0))</f>
        <v>1</v>
      </c>
      <c r="F7341">
        <f>INDEX(RanksTable!AI:AI,MATCH(B7341,RanksTable!B:B,0))</f>
        <v>4</v>
      </c>
      <c r="H7341" t="str">
        <f t="shared" si="114"/>
        <v>INSERT INTO "TeamRanks" (team_id,team_sport_id,team_rank) VALUES (203,1,4);</v>
      </c>
    </row>
    <row r="7342" spans="2:8" x14ac:dyDescent="0.25">
      <c r="B7342" t="s">
        <v>472</v>
      </c>
      <c r="C7342">
        <f>INDEX(NationalTeams!B:B,MATCH(B7342,NationalTeams!C:C,0))</f>
        <v>204</v>
      </c>
      <c r="D7342" t="s">
        <v>33</v>
      </c>
      <c r="E7342">
        <f>INDEX(TeamSports!B:B,MATCH(D7342,TeamSports!C:C,0))</f>
        <v>1</v>
      </c>
      <c r="F7342">
        <f>INDEX(RanksTable!AI:AI,MATCH(B7342,RanksTable!B:B,0))</f>
        <v>7</v>
      </c>
      <c r="H7342" t="str">
        <f t="shared" si="114"/>
        <v>INSERT INTO "TeamRanks" (team_id,team_sport_id,team_rank) VALUES (204,1,7);</v>
      </c>
    </row>
    <row r="7343" spans="2:8" x14ac:dyDescent="0.25">
      <c r="B7343" t="s">
        <v>388</v>
      </c>
      <c r="C7343">
        <f>INDEX(NationalTeams!B:B,MATCH(B7343,NationalTeams!C:C,0))</f>
        <v>205</v>
      </c>
      <c r="D7343" t="s">
        <v>33</v>
      </c>
      <c r="E7343">
        <f>INDEX(TeamSports!B:B,MATCH(D7343,TeamSports!C:C,0))</f>
        <v>1</v>
      </c>
      <c r="F7343">
        <f>INDEX(RanksTable!AI:AI,MATCH(B7343,RanksTable!B:B,0))</f>
        <v>7</v>
      </c>
      <c r="H7343" t="str">
        <f t="shared" si="114"/>
        <v>INSERT INTO "TeamRanks" (team_id,team_sport_id,team_rank) VALUES (205,1,7);</v>
      </c>
    </row>
    <row r="7344" spans="2:8" x14ac:dyDescent="0.25">
      <c r="B7344" t="s">
        <v>476</v>
      </c>
      <c r="C7344">
        <f>INDEX(NationalTeams!B:B,MATCH(B7344,NationalTeams!C:C,0))</f>
        <v>206</v>
      </c>
      <c r="D7344" t="s">
        <v>33</v>
      </c>
      <c r="E7344">
        <f>INDEX(TeamSports!B:B,MATCH(D7344,TeamSports!C:C,0))</f>
        <v>1</v>
      </c>
      <c r="F7344">
        <f>INDEX(RanksTable!AI:AI,MATCH(B7344,RanksTable!B:B,0))</f>
        <v>7</v>
      </c>
      <c r="H7344" t="str">
        <f t="shared" si="114"/>
        <v>INSERT INTO "TeamRanks" (team_id,team_sport_id,team_rank) VALUES (206,1,7);</v>
      </c>
    </row>
    <row r="7345" spans="2:8" x14ac:dyDescent="0.25">
      <c r="B7345" t="s">
        <v>407</v>
      </c>
      <c r="C7345">
        <f>INDEX(NationalTeams!B:B,MATCH(B7345,NationalTeams!C:C,0))</f>
        <v>207</v>
      </c>
      <c r="D7345" t="s">
        <v>33</v>
      </c>
      <c r="E7345">
        <f>INDEX(TeamSports!B:B,MATCH(D7345,TeamSports!C:C,0))</f>
        <v>1</v>
      </c>
      <c r="F7345">
        <f>INDEX(RanksTable!AI:AI,MATCH(B7345,RanksTable!B:B,0))</f>
        <v>3</v>
      </c>
      <c r="H7345" t="str">
        <f t="shared" si="114"/>
        <v>INSERT INTO "TeamRanks" (team_id,team_sport_id,team_rank) VALUES (207,1,3);</v>
      </c>
    </row>
    <row r="7346" spans="2:8" x14ac:dyDescent="0.25">
      <c r="B7346" t="s">
        <v>364</v>
      </c>
      <c r="C7346">
        <f>INDEX(NationalTeams!B:B,MATCH(B7346,NationalTeams!C:C,0))</f>
        <v>208</v>
      </c>
      <c r="D7346" t="s">
        <v>33</v>
      </c>
      <c r="E7346">
        <f>INDEX(TeamSports!B:B,MATCH(D7346,TeamSports!C:C,0))</f>
        <v>1</v>
      </c>
      <c r="F7346">
        <f>INDEX(RanksTable!AI:AI,MATCH(B7346,RanksTable!B:B,0))</f>
        <v>4</v>
      </c>
      <c r="H7346" t="str">
        <f t="shared" si="114"/>
        <v>INSERT INTO "TeamRanks" (team_id,team_sport_id,team_rank) VALUES (208,1,4);</v>
      </c>
    </row>
    <row r="7347" spans="2:8" x14ac:dyDescent="0.25">
      <c r="B7347" t="s">
        <v>439</v>
      </c>
      <c r="C7347">
        <f>INDEX(NationalTeams!B:B,MATCH(B7347,NationalTeams!C:C,0))</f>
        <v>209</v>
      </c>
      <c r="D7347" t="s">
        <v>33</v>
      </c>
      <c r="E7347">
        <f>INDEX(TeamSports!B:B,MATCH(D7347,TeamSports!C:C,0))</f>
        <v>1</v>
      </c>
      <c r="F7347">
        <f>INDEX(RanksTable!AI:AI,MATCH(B7347,RanksTable!B:B,0))</f>
        <v>6</v>
      </c>
      <c r="H7347" t="str">
        <f t="shared" si="114"/>
        <v>INSERT INTO "TeamRanks" (team_id,team_sport_id,team_rank) VALUES (209,1,6);</v>
      </c>
    </row>
    <row r="7348" spans="2:8" x14ac:dyDescent="0.25">
      <c r="B7348" t="s">
        <v>501</v>
      </c>
      <c r="C7348">
        <f>INDEX(NationalTeams!B:B,MATCH(B7348,NationalTeams!C:C,0))</f>
        <v>210</v>
      </c>
      <c r="D7348" t="s">
        <v>33</v>
      </c>
      <c r="E7348">
        <f>INDEX(TeamSports!B:B,MATCH(D7348,TeamSports!C:C,0))</f>
        <v>1</v>
      </c>
      <c r="F7348">
        <f>INDEX(RanksTable!AI:AI,MATCH(B7348,RanksTable!B:B,0))</f>
        <v>5</v>
      </c>
      <c r="H7348" t="str">
        <f t="shared" si="114"/>
        <v>INSERT INTO "TeamRanks" (team_id,team_sport_id,team_rank) VALUES (210,1,5);</v>
      </c>
    </row>
    <row r="7349" spans="2:8" x14ac:dyDescent="0.25">
      <c r="B7349" t="s">
        <v>466</v>
      </c>
      <c r="C7349">
        <f>INDEX(NationalTeams!B:B,MATCH(B7349,NationalTeams!C:C,0))</f>
        <v>211</v>
      </c>
      <c r="D7349" t="s">
        <v>33</v>
      </c>
      <c r="E7349">
        <f>INDEX(TeamSports!B:B,MATCH(D7349,TeamSports!C:C,0))</f>
        <v>1</v>
      </c>
      <c r="F7349">
        <f>INDEX(RanksTable!AI:AI,MATCH(B7349,RanksTable!B:B,0))</f>
        <v>7</v>
      </c>
      <c r="H7349" t="str">
        <f t="shared" si="114"/>
        <v>INSERT INTO "TeamRanks" (team_id,team_sport_id,team_rank) VALUES (211,1,7);</v>
      </c>
    </row>
    <row r="7350" spans="2:8" x14ac:dyDescent="0.25">
      <c r="B7350" t="s">
        <v>502</v>
      </c>
      <c r="C7350">
        <f>INDEX(NationalTeams!B:B,MATCH(B7350,NationalTeams!C:C,0))</f>
        <v>212</v>
      </c>
      <c r="D7350" t="s">
        <v>33</v>
      </c>
      <c r="E7350">
        <f>INDEX(TeamSports!B:B,MATCH(D7350,TeamSports!C:C,0))</f>
        <v>1</v>
      </c>
      <c r="F7350">
        <f>INDEX(RanksTable!AI:AI,MATCH(B7350,RanksTable!B:B,0))</f>
        <v>2</v>
      </c>
      <c r="H7350" t="str">
        <f t="shared" si="114"/>
        <v>INSERT INTO "TeamRanks" (team_id,team_sport_id,team_rank) VALUES (212,1,2);</v>
      </c>
    </row>
    <row r="7351" spans="2:8" x14ac:dyDescent="0.25">
      <c r="B7351" t="s">
        <v>359</v>
      </c>
      <c r="C7351">
        <f>INDEX(NationalTeams!B:B,MATCH(B7351,NationalTeams!C:C,0))</f>
        <v>213</v>
      </c>
      <c r="D7351" t="s">
        <v>33</v>
      </c>
      <c r="E7351">
        <f>INDEX(TeamSports!B:B,MATCH(D7351,TeamSports!C:C,0))</f>
        <v>1</v>
      </c>
      <c r="F7351">
        <f>INDEX(RanksTable!AI:AI,MATCH(B7351,RanksTable!B:B,0))</f>
        <v>3</v>
      </c>
      <c r="H7351" t="str">
        <f t="shared" si="114"/>
        <v>INSERT INTO "TeamRanks" (team_id,team_sport_id,team_rank) VALUES (213,1,3);</v>
      </c>
    </row>
    <row r="7352" spans="2:8" x14ac:dyDescent="0.25">
      <c r="B7352" t="s">
        <v>377</v>
      </c>
      <c r="C7352">
        <f>INDEX(NationalTeams!B:B,MATCH(B7352,NationalTeams!C:C,0))</f>
        <v>214</v>
      </c>
      <c r="D7352" t="s">
        <v>33</v>
      </c>
      <c r="E7352">
        <f>INDEX(TeamSports!B:B,MATCH(D7352,TeamSports!C:C,0))</f>
        <v>1</v>
      </c>
      <c r="F7352">
        <f>INDEX(RanksTable!AI:AI,MATCH(B7352,RanksTable!B:B,0))</f>
        <v>7</v>
      </c>
      <c r="H7352" t="str">
        <f t="shared" si="114"/>
        <v>INSERT INTO "TeamRanks" (team_id,team_sport_id,team_rank) VALUES (214,1,7);</v>
      </c>
    </row>
    <row r="7353" spans="2:8" x14ac:dyDescent="0.25">
      <c r="B7353" t="s">
        <v>443</v>
      </c>
      <c r="C7353">
        <f>INDEX(NationalTeams!B:B,MATCH(B7353,NationalTeams!C:C,0))</f>
        <v>215</v>
      </c>
      <c r="D7353" t="s">
        <v>33</v>
      </c>
      <c r="E7353">
        <f>INDEX(TeamSports!B:B,MATCH(D7353,TeamSports!C:C,0))</f>
        <v>1</v>
      </c>
      <c r="F7353">
        <f>INDEX(RanksTable!AI:AI,MATCH(B7353,RanksTable!B:B,0))</f>
        <v>5</v>
      </c>
      <c r="H7353" t="str">
        <f t="shared" si="114"/>
        <v>INSERT INTO "TeamRanks" (team_id,team_sport_id,team_rank) VALUES (215,1,5);</v>
      </c>
    </row>
    <row r="7354" spans="2:8" x14ac:dyDescent="0.25">
      <c r="B7354" t="s">
        <v>481</v>
      </c>
      <c r="C7354">
        <f>INDEX(NationalTeams!B:B,MATCH(B7354,NationalTeams!C:C,0))</f>
        <v>216</v>
      </c>
      <c r="D7354" t="s">
        <v>33</v>
      </c>
      <c r="E7354">
        <f>INDEX(TeamSports!B:B,MATCH(D7354,TeamSports!C:C,0))</f>
        <v>1</v>
      </c>
      <c r="F7354">
        <f>INDEX(RanksTable!AI:AI,MATCH(B7354,RanksTable!B:B,0))</f>
        <v>7</v>
      </c>
      <c r="H7354" t="str">
        <f t="shared" si="114"/>
        <v>INSERT INTO "TeamRanks" (team_id,team_sport_id,team_rank) VALUES (216,1,7);</v>
      </c>
    </row>
    <row r="7355" spans="2:8" x14ac:dyDescent="0.25">
      <c r="B7355" t="s">
        <v>351</v>
      </c>
      <c r="C7355">
        <f>INDEX(NationalTeams!B:B,MATCH(B7355,NationalTeams!C:C,0))</f>
        <v>217</v>
      </c>
      <c r="D7355" t="s">
        <v>33</v>
      </c>
      <c r="E7355">
        <f>INDEX(TeamSports!B:B,MATCH(D7355,TeamSports!C:C,0))</f>
        <v>1</v>
      </c>
      <c r="F7355">
        <f>INDEX(RanksTable!AI:AI,MATCH(B7355,RanksTable!B:B,0))</f>
        <v>4</v>
      </c>
      <c r="H7355" t="str">
        <f t="shared" si="114"/>
        <v>INSERT INTO "TeamRanks" (team_id,team_sport_id,team_rank) VALUES (217,1,4);</v>
      </c>
    </row>
    <row r="7356" spans="2:8" x14ac:dyDescent="0.25">
      <c r="B7356" t="s">
        <v>438</v>
      </c>
      <c r="C7356">
        <f>INDEX(NationalTeams!B:B,MATCH(B7356,NationalTeams!C:C,0))</f>
        <v>218</v>
      </c>
      <c r="D7356" t="s">
        <v>33</v>
      </c>
      <c r="E7356">
        <f>INDEX(TeamSports!B:B,MATCH(D7356,TeamSports!C:C,0))</f>
        <v>1</v>
      </c>
      <c r="F7356">
        <f>INDEX(RanksTable!AI:AI,MATCH(B7356,RanksTable!B:B,0))</f>
        <v>7</v>
      </c>
      <c r="H7356" t="str">
        <f t="shared" si="114"/>
        <v>INSERT INTO "TeamRanks" (team_id,team_sport_id,team_rank) VALUES (218,1,7);</v>
      </c>
    </row>
    <row r="7357" spans="2:8" x14ac:dyDescent="0.25">
      <c r="B7357" t="s">
        <v>319</v>
      </c>
      <c r="C7357">
        <f>INDEX(NationalTeams!B:B,MATCH(B7357,NationalTeams!C:C,0))</f>
        <v>219</v>
      </c>
      <c r="D7357" t="s">
        <v>33</v>
      </c>
      <c r="E7357">
        <f>INDEX(TeamSports!B:B,MATCH(D7357,TeamSports!C:C,0))</f>
        <v>1</v>
      </c>
      <c r="F7357">
        <f>INDEX(RanksTable!AI:AI,MATCH(B7357,RanksTable!B:B,0))</f>
        <v>7</v>
      </c>
      <c r="H7357" t="str">
        <f t="shared" si="114"/>
        <v>INSERT INTO "TeamRanks" (team_id,team_sport_id,team_rank) VALUES (219,1,7);</v>
      </c>
    </row>
    <row r="7358" spans="2:8" x14ac:dyDescent="0.25">
      <c r="B7358" t="s">
        <v>471</v>
      </c>
      <c r="C7358">
        <f>INDEX(NationalTeams!B:B,MATCH(B7358,NationalTeams!C:C,0))</f>
        <v>220</v>
      </c>
      <c r="D7358" t="s">
        <v>33</v>
      </c>
      <c r="E7358">
        <f>INDEX(TeamSports!B:B,MATCH(D7358,TeamSports!C:C,0))</f>
        <v>1</v>
      </c>
      <c r="F7358">
        <f>INDEX(RanksTable!AI:AI,MATCH(B7358,RanksTable!B:B,0))</f>
        <v>7</v>
      </c>
      <c r="H7358" t="str">
        <f t="shared" si="114"/>
        <v>INSERT INTO "TeamRanks" (team_id,team_sport_id,team_rank) VALUES (220,1,7);</v>
      </c>
    </row>
    <row r="7359" spans="2:8" x14ac:dyDescent="0.25">
      <c r="B7359" t="s">
        <v>373</v>
      </c>
      <c r="C7359">
        <f>INDEX(NationalTeams!B:B,MATCH(B7359,NationalTeams!C:C,0))</f>
        <v>221</v>
      </c>
      <c r="D7359" t="s">
        <v>33</v>
      </c>
      <c r="E7359">
        <f>INDEX(TeamSports!B:B,MATCH(D7359,TeamSports!C:C,0))</f>
        <v>1</v>
      </c>
      <c r="F7359">
        <f>INDEX(RanksTable!AI:AI,MATCH(B7359,RanksTable!B:B,0))</f>
        <v>5</v>
      </c>
      <c r="H7359" t="str">
        <f t="shared" si="114"/>
        <v>INSERT INTO "TeamRanks" (team_id,team_sport_id,team_rank) VALUES (221,1,5);</v>
      </c>
    </row>
    <row r="7360" spans="2:8" x14ac:dyDescent="0.25">
      <c r="B7360" t="s">
        <v>367</v>
      </c>
      <c r="C7360">
        <f>INDEX(NationalTeams!B:B,MATCH(B7360,NationalTeams!C:C,0))</f>
        <v>222</v>
      </c>
      <c r="D7360" t="s">
        <v>33</v>
      </c>
      <c r="E7360">
        <f>INDEX(TeamSports!B:B,MATCH(D7360,TeamSports!C:C,0))</f>
        <v>1</v>
      </c>
      <c r="F7360">
        <f>INDEX(RanksTable!AI:AI,MATCH(B7360,RanksTable!B:B,0))</f>
        <v>5</v>
      </c>
      <c r="H7360" t="str">
        <f t="shared" si="114"/>
        <v>INSERT INTO "TeamRanks" (team_id,team_sport_id,team_rank) VALUES (222,1,5);</v>
      </c>
    </row>
    <row r="7361" spans="2:8" x14ac:dyDescent="0.25">
      <c r="B7361" t="s">
        <v>358</v>
      </c>
      <c r="C7361">
        <f>INDEX(NationalTeams!B:B,MATCH(B7361,NationalTeams!C:C,0))</f>
        <v>223</v>
      </c>
      <c r="D7361" t="s">
        <v>33</v>
      </c>
      <c r="E7361">
        <f>INDEX(TeamSports!B:B,MATCH(D7361,TeamSports!C:C,0))</f>
        <v>1</v>
      </c>
      <c r="F7361">
        <f>INDEX(RanksTable!AI:AI,MATCH(B7361,RanksTable!B:B,0))</f>
        <v>6</v>
      </c>
      <c r="H7361" t="str">
        <f t="shared" si="114"/>
        <v>INSERT INTO "TeamRanks" (team_id,team_sport_id,team_rank) VALUES (223,1,6);</v>
      </c>
    </row>
    <row r="7362" spans="2:8" x14ac:dyDescent="0.25">
      <c r="B7362" t="s">
        <v>440</v>
      </c>
      <c r="C7362">
        <f>INDEX(NationalTeams!B:B,MATCH(B7362,NationalTeams!C:C,0))</f>
        <v>1</v>
      </c>
      <c r="D7362" t="s">
        <v>8500</v>
      </c>
      <c r="E7362">
        <f>INDEX(TeamSports!B:B,MATCH(D7362,TeamSports!C:C,0))</f>
        <v>2</v>
      </c>
      <c r="F7362">
        <f>INDEX(RanksTable!AJ:AJ,MATCH(B7362,RanksTable!B:B,0))</f>
        <v>7</v>
      </c>
      <c r="H7362" t="str">
        <f t="shared" si="114"/>
        <v>INSERT INTO "TeamRanks" (team_id,team_sport_id,team_rank) VALUES (1,2,7);</v>
      </c>
    </row>
    <row r="7363" spans="2:8" x14ac:dyDescent="0.25">
      <c r="B7363" t="s">
        <v>321</v>
      </c>
      <c r="C7363">
        <f>INDEX(NationalTeams!B:B,MATCH(B7363,NationalTeams!C:C,0))</f>
        <v>2</v>
      </c>
      <c r="D7363" t="s">
        <v>8500</v>
      </c>
      <c r="E7363">
        <f>INDEX(TeamSports!B:B,MATCH(D7363,TeamSports!C:C,0))</f>
        <v>2</v>
      </c>
      <c r="F7363">
        <f>INDEX(RanksTable!AJ:AJ,MATCH(B7363,RanksTable!B:B,0))</f>
        <v>7</v>
      </c>
      <c r="H7363" t="str">
        <f t="shared" si="114"/>
        <v>INSERT INTO "TeamRanks" (team_id,team_sport_id,team_rank) VALUES (2,2,7);</v>
      </c>
    </row>
    <row r="7364" spans="2:8" x14ac:dyDescent="0.25">
      <c r="B7364" t="s">
        <v>520</v>
      </c>
      <c r="C7364">
        <f>INDEX(NationalTeams!B:B,MATCH(B7364,NationalTeams!C:C,0))</f>
        <v>3</v>
      </c>
      <c r="D7364" t="s">
        <v>8500</v>
      </c>
      <c r="E7364">
        <f>INDEX(TeamSports!B:B,MATCH(D7364,TeamSports!C:C,0))</f>
        <v>2</v>
      </c>
      <c r="F7364">
        <f>INDEX(RanksTable!AJ:AJ,MATCH(B7364,RanksTable!B:B,0))</f>
        <v>7</v>
      </c>
      <c r="H7364" t="str">
        <f t="shared" ref="H7364:H7427" si="115">_xlfn.CONCAT($H$1,$L$1,$C$1,$L$1," ",$J$1,$C$2,$N$1,$E$2,$N$1,$F$2,$K$1,$I$1,$J$1,C7364,$N$1,E7364,$N$1,F7364,$K$1,$O$1)</f>
        <v>INSERT INTO "TeamRanks" (team_id,team_sport_id,team_rank) VALUES (3,2,7);</v>
      </c>
    </row>
    <row r="7365" spans="2:8" x14ac:dyDescent="0.25">
      <c r="B7365" t="s">
        <v>489</v>
      </c>
      <c r="C7365">
        <f>INDEX(NationalTeams!B:B,MATCH(B7365,NationalTeams!C:C,0))</f>
        <v>4</v>
      </c>
      <c r="D7365" t="s">
        <v>8500</v>
      </c>
      <c r="E7365">
        <f>INDEX(TeamSports!B:B,MATCH(D7365,TeamSports!C:C,0))</f>
        <v>2</v>
      </c>
      <c r="F7365">
        <f>INDEX(RanksTable!AJ:AJ,MATCH(B7365,RanksTable!B:B,0))</f>
        <v>5</v>
      </c>
      <c r="H7365" t="str">
        <f t="shared" si="115"/>
        <v>INSERT INTO "TeamRanks" (team_id,team_sport_id,team_rank) VALUES (4,2,5);</v>
      </c>
    </row>
    <row r="7366" spans="2:8" x14ac:dyDescent="0.25">
      <c r="B7366" t="s">
        <v>329</v>
      </c>
      <c r="C7366">
        <f>INDEX(NationalTeams!B:B,MATCH(B7366,NationalTeams!C:C,0))</f>
        <v>5</v>
      </c>
      <c r="D7366" t="s">
        <v>8500</v>
      </c>
      <c r="E7366">
        <f>INDEX(TeamSports!B:B,MATCH(D7366,TeamSports!C:C,0))</f>
        <v>2</v>
      </c>
      <c r="F7366">
        <f>INDEX(RanksTable!AJ:AJ,MATCH(B7366,RanksTable!B:B,0))</f>
        <v>7</v>
      </c>
      <c r="H7366" t="str">
        <f t="shared" si="115"/>
        <v>INSERT INTO "TeamRanks" (team_id,team_sport_id,team_rank) VALUES (5,2,7);</v>
      </c>
    </row>
    <row r="7367" spans="2:8" x14ac:dyDescent="0.25">
      <c r="B7367" t="s">
        <v>538</v>
      </c>
      <c r="C7367">
        <f>INDEX(NationalTeams!B:B,MATCH(B7367,NationalTeams!C:C,0))</f>
        <v>6</v>
      </c>
      <c r="D7367" t="s">
        <v>8500</v>
      </c>
      <c r="E7367">
        <f>INDEX(TeamSports!B:B,MATCH(D7367,TeamSports!C:C,0))</f>
        <v>2</v>
      </c>
      <c r="F7367">
        <f>INDEX(RanksTable!AJ:AJ,MATCH(B7367,RanksTable!B:B,0))</f>
        <v>7</v>
      </c>
      <c r="H7367" t="str">
        <f t="shared" si="115"/>
        <v>INSERT INTO "TeamRanks" (team_id,team_sport_id,team_rank) VALUES (6,2,7);</v>
      </c>
    </row>
    <row r="7368" spans="2:8" x14ac:dyDescent="0.25">
      <c r="B7368" t="s">
        <v>357</v>
      </c>
      <c r="C7368">
        <f>INDEX(NationalTeams!B:B,MATCH(B7368,NationalTeams!C:C,0))</f>
        <v>7</v>
      </c>
      <c r="D7368" t="s">
        <v>8500</v>
      </c>
      <c r="E7368">
        <f>INDEX(TeamSports!B:B,MATCH(D7368,TeamSports!C:C,0))</f>
        <v>2</v>
      </c>
      <c r="F7368">
        <f>INDEX(RanksTable!AJ:AJ,MATCH(B7368,RanksTable!B:B,0))</f>
        <v>7</v>
      </c>
      <c r="H7368" t="str">
        <f t="shared" si="115"/>
        <v>INSERT INTO "TeamRanks" (team_id,team_sport_id,team_rank) VALUES (7,2,7);</v>
      </c>
    </row>
    <row r="7369" spans="2:8" x14ac:dyDescent="0.25">
      <c r="B7369" t="s">
        <v>420</v>
      </c>
      <c r="C7369">
        <f>INDEX(NationalTeams!B:B,MATCH(B7369,NationalTeams!C:C,0))</f>
        <v>8</v>
      </c>
      <c r="D7369" t="s">
        <v>8500</v>
      </c>
      <c r="E7369">
        <f>INDEX(TeamSports!B:B,MATCH(D7369,TeamSports!C:C,0))</f>
        <v>2</v>
      </c>
      <c r="F7369">
        <f>INDEX(RanksTable!AJ:AJ,MATCH(B7369,RanksTable!B:B,0))</f>
        <v>7</v>
      </c>
      <c r="H7369" t="str">
        <f t="shared" si="115"/>
        <v>INSERT INTO "TeamRanks" (team_id,team_sport_id,team_rank) VALUES (8,2,7);</v>
      </c>
    </row>
    <row r="7370" spans="2:8" x14ac:dyDescent="0.25">
      <c r="B7370" t="s">
        <v>400</v>
      </c>
      <c r="C7370">
        <f>INDEX(NationalTeams!B:B,MATCH(B7370,NationalTeams!C:C,0))</f>
        <v>9</v>
      </c>
      <c r="D7370" t="s">
        <v>8500</v>
      </c>
      <c r="E7370">
        <f>INDEX(TeamSports!B:B,MATCH(D7370,TeamSports!C:C,0))</f>
        <v>2</v>
      </c>
      <c r="F7370">
        <f>INDEX(RanksTable!AJ:AJ,MATCH(B7370,RanksTable!B:B,0))</f>
        <v>7</v>
      </c>
      <c r="H7370" t="str">
        <f t="shared" si="115"/>
        <v>INSERT INTO "TeamRanks" (team_id,team_sport_id,team_rank) VALUES (9,2,7);</v>
      </c>
    </row>
    <row r="7371" spans="2:8" x14ac:dyDescent="0.25">
      <c r="B7371" t="s">
        <v>428</v>
      </c>
      <c r="C7371">
        <f>INDEX(NationalTeams!B:B,MATCH(B7371,NationalTeams!C:C,0))</f>
        <v>10</v>
      </c>
      <c r="D7371" t="s">
        <v>8500</v>
      </c>
      <c r="E7371">
        <f>INDEX(TeamSports!B:B,MATCH(D7371,TeamSports!C:C,0))</f>
        <v>2</v>
      </c>
      <c r="F7371">
        <f>INDEX(RanksTable!AJ:AJ,MATCH(B7371,RanksTable!B:B,0))</f>
        <v>7</v>
      </c>
      <c r="H7371" t="str">
        <f t="shared" si="115"/>
        <v>INSERT INTO "TeamRanks" (team_id,team_sport_id,team_rank) VALUES (10,2,7);</v>
      </c>
    </row>
    <row r="7372" spans="2:8" x14ac:dyDescent="0.25">
      <c r="B7372" t="s">
        <v>324</v>
      </c>
      <c r="C7372">
        <f>INDEX(NationalTeams!B:B,MATCH(B7372,NationalTeams!C:C,0))</f>
        <v>11</v>
      </c>
      <c r="D7372" t="s">
        <v>8500</v>
      </c>
      <c r="E7372">
        <f>INDEX(TeamSports!B:B,MATCH(D7372,TeamSports!C:C,0))</f>
        <v>2</v>
      </c>
      <c r="F7372">
        <f>INDEX(RanksTable!AJ:AJ,MATCH(B7372,RanksTable!B:B,0))</f>
        <v>7</v>
      </c>
      <c r="H7372" t="str">
        <f t="shared" si="115"/>
        <v>INSERT INTO "TeamRanks" (team_id,team_sport_id,team_rank) VALUES (11,2,7);</v>
      </c>
    </row>
    <row r="7373" spans="2:8" x14ac:dyDescent="0.25">
      <c r="B7373" t="s">
        <v>376</v>
      </c>
      <c r="C7373">
        <f>INDEX(NationalTeams!B:B,MATCH(B7373,NationalTeams!C:C,0))</f>
        <v>12</v>
      </c>
      <c r="D7373" t="s">
        <v>8500</v>
      </c>
      <c r="E7373">
        <f>INDEX(TeamSports!B:B,MATCH(D7373,TeamSports!C:C,0))</f>
        <v>2</v>
      </c>
      <c r="F7373">
        <f>INDEX(RanksTable!AJ:AJ,MATCH(B7373,RanksTable!B:B,0))</f>
        <v>3</v>
      </c>
      <c r="H7373" t="str">
        <f t="shared" si="115"/>
        <v>INSERT INTO "TeamRanks" (team_id,team_sport_id,team_rank) VALUES (12,2,3);</v>
      </c>
    </row>
    <row r="7374" spans="2:8" x14ac:dyDescent="0.25">
      <c r="B7374" t="s">
        <v>529</v>
      </c>
      <c r="C7374">
        <f>INDEX(NationalTeams!B:B,MATCH(B7374,NationalTeams!C:C,0))</f>
        <v>13</v>
      </c>
      <c r="D7374" t="s">
        <v>8500</v>
      </c>
      <c r="E7374">
        <f>INDEX(TeamSports!B:B,MATCH(D7374,TeamSports!C:C,0))</f>
        <v>2</v>
      </c>
      <c r="F7374">
        <f>INDEX(RanksTable!AJ:AJ,MATCH(B7374,RanksTable!B:B,0))</f>
        <v>7</v>
      </c>
      <c r="H7374" t="str">
        <f t="shared" si="115"/>
        <v>INSERT INTO "TeamRanks" (team_id,team_sport_id,team_rank) VALUES (13,2,7);</v>
      </c>
    </row>
    <row r="7375" spans="2:8" x14ac:dyDescent="0.25">
      <c r="B7375" t="s">
        <v>415</v>
      </c>
      <c r="C7375">
        <f>INDEX(NationalTeams!B:B,MATCH(B7375,NationalTeams!C:C,0))</f>
        <v>14</v>
      </c>
      <c r="D7375" t="s">
        <v>8500</v>
      </c>
      <c r="E7375">
        <f>INDEX(TeamSports!B:B,MATCH(D7375,TeamSports!C:C,0))</f>
        <v>2</v>
      </c>
      <c r="F7375">
        <f>INDEX(RanksTable!AJ:AJ,MATCH(B7375,RanksTable!B:B,0))</f>
        <v>7</v>
      </c>
      <c r="H7375" t="str">
        <f t="shared" si="115"/>
        <v>INSERT INTO "TeamRanks" (team_id,team_sport_id,team_rank) VALUES (14,2,7);</v>
      </c>
    </row>
    <row r="7376" spans="2:8" x14ac:dyDescent="0.25">
      <c r="B7376" t="s">
        <v>424</v>
      </c>
      <c r="C7376">
        <f>INDEX(NationalTeams!B:B,MATCH(B7376,NationalTeams!C:C,0))</f>
        <v>15</v>
      </c>
      <c r="D7376" t="s">
        <v>8500</v>
      </c>
      <c r="E7376">
        <f>INDEX(TeamSports!B:B,MATCH(D7376,TeamSports!C:C,0))</f>
        <v>2</v>
      </c>
      <c r="F7376">
        <f>INDEX(RanksTable!AJ:AJ,MATCH(B7376,RanksTable!B:B,0))</f>
        <v>7</v>
      </c>
      <c r="H7376" t="str">
        <f t="shared" si="115"/>
        <v>INSERT INTO "TeamRanks" (team_id,team_sport_id,team_rank) VALUES (15,2,7);</v>
      </c>
    </row>
    <row r="7377" spans="2:8" x14ac:dyDescent="0.25">
      <c r="B7377" t="s">
        <v>426</v>
      </c>
      <c r="C7377">
        <f>INDEX(NationalTeams!B:B,MATCH(B7377,NationalTeams!C:C,0))</f>
        <v>16</v>
      </c>
      <c r="D7377" t="s">
        <v>8500</v>
      </c>
      <c r="E7377">
        <f>INDEX(TeamSports!B:B,MATCH(D7377,TeamSports!C:C,0))</f>
        <v>2</v>
      </c>
      <c r="F7377">
        <f>INDEX(RanksTable!AJ:AJ,MATCH(B7377,RanksTable!B:B,0))</f>
        <v>1</v>
      </c>
      <c r="H7377" t="str">
        <f t="shared" si="115"/>
        <v>INSERT INTO "TeamRanks" (team_id,team_sport_id,team_rank) VALUES (16,2,1);</v>
      </c>
    </row>
    <row r="7378" spans="2:8" x14ac:dyDescent="0.25">
      <c r="B7378" t="s">
        <v>514</v>
      </c>
      <c r="C7378">
        <f>INDEX(NationalTeams!B:B,MATCH(B7378,NationalTeams!C:C,0))</f>
        <v>17</v>
      </c>
      <c r="D7378" t="s">
        <v>8500</v>
      </c>
      <c r="E7378">
        <f>INDEX(TeamSports!B:B,MATCH(D7378,TeamSports!C:C,0))</f>
        <v>2</v>
      </c>
      <c r="F7378">
        <f>INDEX(RanksTable!AJ:AJ,MATCH(B7378,RanksTable!B:B,0))</f>
        <v>7</v>
      </c>
      <c r="H7378" t="str">
        <f t="shared" si="115"/>
        <v>INSERT INTO "TeamRanks" (team_id,team_sport_id,team_rank) VALUES (17,2,7);</v>
      </c>
    </row>
    <row r="7379" spans="2:8" x14ac:dyDescent="0.25">
      <c r="B7379" t="s">
        <v>535</v>
      </c>
      <c r="C7379">
        <f>INDEX(NationalTeams!B:B,MATCH(B7379,NationalTeams!C:C,0))</f>
        <v>18</v>
      </c>
      <c r="D7379" t="s">
        <v>8500</v>
      </c>
      <c r="E7379">
        <f>INDEX(TeamSports!B:B,MATCH(D7379,TeamSports!C:C,0))</f>
        <v>2</v>
      </c>
      <c r="F7379">
        <f>INDEX(RanksTable!AJ:AJ,MATCH(B7379,RanksTable!B:B,0))</f>
        <v>7</v>
      </c>
      <c r="H7379" t="str">
        <f t="shared" si="115"/>
        <v>INSERT INTO "TeamRanks" (team_id,team_sport_id,team_rank) VALUES (18,2,7);</v>
      </c>
    </row>
    <row r="7380" spans="2:8" x14ac:dyDescent="0.25">
      <c r="B7380" t="s">
        <v>419</v>
      </c>
      <c r="C7380">
        <f>INDEX(NationalTeams!B:B,MATCH(B7380,NationalTeams!C:C,0))</f>
        <v>19</v>
      </c>
      <c r="D7380" t="s">
        <v>8500</v>
      </c>
      <c r="E7380">
        <f>INDEX(TeamSports!B:B,MATCH(D7380,TeamSports!C:C,0))</f>
        <v>2</v>
      </c>
      <c r="F7380">
        <f>INDEX(RanksTable!AJ:AJ,MATCH(B7380,RanksTable!B:B,0))</f>
        <v>7</v>
      </c>
      <c r="H7380" t="str">
        <f t="shared" si="115"/>
        <v>INSERT INTO "TeamRanks" (team_id,team_sport_id,team_rank) VALUES (19,2,7);</v>
      </c>
    </row>
    <row r="7381" spans="2:8" x14ac:dyDescent="0.25">
      <c r="B7381" t="s">
        <v>433</v>
      </c>
      <c r="C7381">
        <f>INDEX(NationalTeams!B:B,MATCH(B7381,NationalTeams!C:C,0))</f>
        <v>20</v>
      </c>
      <c r="D7381" t="s">
        <v>8500</v>
      </c>
      <c r="E7381">
        <f>INDEX(TeamSports!B:B,MATCH(D7381,TeamSports!C:C,0))</f>
        <v>2</v>
      </c>
      <c r="F7381">
        <f>INDEX(RanksTable!AJ:AJ,MATCH(B7381,RanksTable!B:B,0))</f>
        <v>7</v>
      </c>
      <c r="H7381" t="str">
        <f t="shared" si="115"/>
        <v>INSERT INTO "TeamRanks" (team_id,team_sport_id,team_rank) VALUES (20,2,7);</v>
      </c>
    </row>
    <row r="7382" spans="2:8" x14ac:dyDescent="0.25">
      <c r="B7382" t="s">
        <v>465</v>
      </c>
      <c r="C7382">
        <f>INDEX(NationalTeams!B:B,MATCH(B7382,NationalTeams!C:C,0))</f>
        <v>21</v>
      </c>
      <c r="D7382" t="s">
        <v>8500</v>
      </c>
      <c r="E7382">
        <f>INDEX(TeamSports!B:B,MATCH(D7382,TeamSports!C:C,0))</f>
        <v>2</v>
      </c>
      <c r="F7382">
        <f>INDEX(RanksTable!AJ:AJ,MATCH(B7382,RanksTable!B:B,0))</f>
        <v>7</v>
      </c>
      <c r="H7382" t="str">
        <f t="shared" si="115"/>
        <v>INSERT INTO "TeamRanks" (team_id,team_sport_id,team_rank) VALUES (21,2,7);</v>
      </c>
    </row>
    <row r="7383" spans="2:8" x14ac:dyDescent="0.25">
      <c r="B7383" t="s">
        <v>408</v>
      </c>
      <c r="C7383">
        <f>INDEX(NationalTeams!B:B,MATCH(B7383,NationalTeams!C:C,0))</f>
        <v>22</v>
      </c>
      <c r="D7383" t="s">
        <v>8500</v>
      </c>
      <c r="E7383">
        <f>INDEX(TeamSports!B:B,MATCH(D7383,TeamSports!C:C,0))</f>
        <v>2</v>
      </c>
      <c r="F7383">
        <f>INDEX(RanksTable!AJ:AJ,MATCH(B7383,RanksTable!B:B,0))</f>
        <v>7</v>
      </c>
      <c r="H7383" t="str">
        <f t="shared" si="115"/>
        <v>INSERT INTO "TeamRanks" (team_id,team_sport_id,team_rank) VALUES (22,2,7);</v>
      </c>
    </row>
    <row r="7384" spans="2:8" x14ac:dyDescent="0.25">
      <c r="B7384" t="s">
        <v>505</v>
      </c>
      <c r="C7384">
        <f>INDEX(NationalTeams!B:B,MATCH(B7384,NationalTeams!C:C,0))</f>
        <v>23</v>
      </c>
      <c r="D7384" t="s">
        <v>8500</v>
      </c>
      <c r="E7384">
        <f>INDEX(TeamSports!B:B,MATCH(D7384,TeamSports!C:C,0))</f>
        <v>2</v>
      </c>
      <c r="F7384">
        <f>INDEX(RanksTable!AJ:AJ,MATCH(B7384,RanksTable!B:B,0))</f>
        <v>5</v>
      </c>
      <c r="H7384" t="str">
        <f t="shared" si="115"/>
        <v>INSERT INTO "TeamRanks" (team_id,team_sport_id,team_rank) VALUES (23,2,5);</v>
      </c>
    </row>
    <row r="7385" spans="2:8" x14ac:dyDescent="0.25">
      <c r="B7385" t="s">
        <v>334</v>
      </c>
      <c r="C7385">
        <f>INDEX(NationalTeams!B:B,MATCH(B7385,NationalTeams!C:C,0))</f>
        <v>24</v>
      </c>
      <c r="D7385" t="s">
        <v>8500</v>
      </c>
      <c r="E7385">
        <f>INDEX(TeamSports!B:B,MATCH(D7385,TeamSports!C:C,0))</f>
        <v>2</v>
      </c>
      <c r="F7385">
        <f>INDEX(RanksTable!AJ:AJ,MATCH(B7385,RanksTable!B:B,0))</f>
        <v>7</v>
      </c>
      <c r="H7385" t="str">
        <f t="shared" si="115"/>
        <v>INSERT INTO "TeamRanks" (team_id,team_sport_id,team_rank) VALUES (24,2,7);</v>
      </c>
    </row>
    <row r="7386" spans="2:8" x14ac:dyDescent="0.25">
      <c r="B7386" t="s">
        <v>337</v>
      </c>
      <c r="C7386">
        <f>INDEX(NationalTeams!B:B,MATCH(B7386,NationalTeams!C:C,0))</f>
        <v>25</v>
      </c>
      <c r="D7386" t="s">
        <v>8500</v>
      </c>
      <c r="E7386">
        <f>INDEX(TeamSports!B:B,MATCH(D7386,TeamSports!C:C,0))</f>
        <v>2</v>
      </c>
      <c r="F7386">
        <f>INDEX(RanksTable!AJ:AJ,MATCH(B7386,RanksTable!B:B,0))</f>
        <v>7</v>
      </c>
      <c r="H7386" t="str">
        <f t="shared" si="115"/>
        <v>INSERT INTO "TeamRanks" (team_id,team_sport_id,team_rank) VALUES (25,2,7);</v>
      </c>
    </row>
    <row r="7387" spans="2:8" x14ac:dyDescent="0.25">
      <c r="B7387" t="s">
        <v>403</v>
      </c>
      <c r="C7387">
        <f>INDEX(NationalTeams!B:B,MATCH(B7387,NationalTeams!C:C,0))</f>
        <v>26</v>
      </c>
      <c r="D7387" t="s">
        <v>8500</v>
      </c>
      <c r="E7387">
        <f>INDEX(TeamSports!B:B,MATCH(D7387,TeamSports!C:C,0))</f>
        <v>2</v>
      </c>
      <c r="F7387">
        <f>INDEX(RanksTable!AJ:AJ,MATCH(B7387,RanksTable!B:B,0))</f>
        <v>7</v>
      </c>
      <c r="H7387" t="str">
        <f t="shared" si="115"/>
        <v>INSERT INTO "TeamRanks" (team_id,team_sport_id,team_rank) VALUES (26,2,7);</v>
      </c>
    </row>
    <row r="7388" spans="2:8" x14ac:dyDescent="0.25">
      <c r="B7388" t="s">
        <v>525</v>
      </c>
      <c r="C7388">
        <f>INDEX(NationalTeams!B:B,MATCH(B7388,NationalTeams!C:C,0))</f>
        <v>27</v>
      </c>
      <c r="D7388" t="s">
        <v>8500</v>
      </c>
      <c r="E7388">
        <f>INDEX(TeamSports!B:B,MATCH(D7388,TeamSports!C:C,0))</f>
        <v>2</v>
      </c>
      <c r="F7388">
        <f>INDEX(RanksTable!AJ:AJ,MATCH(B7388,RanksTable!B:B,0))</f>
        <v>7</v>
      </c>
      <c r="H7388" t="str">
        <f t="shared" si="115"/>
        <v>INSERT INTO "TeamRanks" (team_id,team_sport_id,team_rank) VALUES (27,2,7);</v>
      </c>
    </row>
    <row r="7389" spans="2:8" x14ac:dyDescent="0.25">
      <c r="B7389" t="s">
        <v>453</v>
      </c>
      <c r="C7389">
        <f>INDEX(NationalTeams!B:B,MATCH(B7389,NationalTeams!C:C,0))</f>
        <v>28</v>
      </c>
      <c r="D7389" t="s">
        <v>8500</v>
      </c>
      <c r="E7389">
        <f>INDEX(TeamSports!B:B,MATCH(D7389,TeamSports!C:C,0))</f>
        <v>2</v>
      </c>
      <c r="F7389">
        <f>INDEX(RanksTable!AJ:AJ,MATCH(B7389,RanksTable!B:B,0))</f>
        <v>7</v>
      </c>
      <c r="H7389" t="str">
        <f t="shared" si="115"/>
        <v>INSERT INTO "TeamRanks" (team_id,team_sport_id,team_rank) VALUES (28,2,7);</v>
      </c>
    </row>
    <row r="7390" spans="2:8" x14ac:dyDescent="0.25">
      <c r="B7390" t="s">
        <v>353</v>
      </c>
      <c r="C7390">
        <f>INDEX(NationalTeams!B:B,MATCH(B7390,NationalTeams!C:C,0))</f>
        <v>29</v>
      </c>
      <c r="D7390" t="s">
        <v>8500</v>
      </c>
      <c r="E7390">
        <f>INDEX(TeamSports!B:B,MATCH(D7390,TeamSports!C:C,0))</f>
        <v>2</v>
      </c>
      <c r="F7390">
        <f>INDEX(RanksTable!AJ:AJ,MATCH(B7390,RanksTable!B:B,0))</f>
        <v>7</v>
      </c>
      <c r="H7390" t="str">
        <f t="shared" si="115"/>
        <v>INSERT INTO "TeamRanks" (team_id,team_sport_id,team_rank) VALUES (29,2,7);</v>
      </c>
    </row>
    <row r="7391" spans="2:8" x14ac:dyDescent="0.25">
      <c r="B7391" t="s">
        <v>516</v>
      </c>
      <c r="C7391">
        <f>INDEX(NationalTeams!B:B,MATCH(B7391,NationalTeams!C:C,0))</f>
        <v>30</v>
      </c>
      <c r="D7391" t="s">
        <v>8500</v>
      </c>
      <c r="E7391">
        <f>INDEX(TeamSports!B:B,MATCH(D7391,TeamSports!C:C,0))</f>
        <v>2</v>
      </c>
      <c r="F7391">
        <f>INDEX(RanksTable!AJ:AJ,MATCH(B7391,RanksTable!B:B,0))</f>
        <v>7</v>
      </c>
      <c r="H7391" t="str">
        <f t="shared" si="115"/>
        <v>INSERT INTO "TeamRanks" (team_id,team_sport_id,team_rank) VALUES (30,2,7);</v>
      </c>
    </row>
    <row r="7392" spans="2:8" x14ac:dyDescent="0.25">
      <c r="B7392" t="s">
        <v>340</v>
      </c>
      <c r="C7392">
        <f>INDEX(NationalTeams!B:B,MATCH(B7392,NationalTeams!C:C,0))</f>
        <v>31</v>
      </c>
      <c r="D7392" t="s">
        <v>8500</v>
      </c>
      <c r="E7392">
        <f>INDEX(TeamSports!B:B,MATCH(D7392,TeamSports!C:C,0))</f>
        <v>2</v>
      </c>
      <c r="F7392">
        <f>INDEX(RanksTable!AJ:AJ,MATCH(B7392,RanksTable!B:B,0))</f>
        <v>7</v>
      </c>
      <c r="H7392" t="str">
        <f t="shared" si="115"/>
        <v>INSERT INTO "TeamRanks" (team_id,team_sport_id,team_rank) VALUES (31,2,7);</v>
      </c>
    </row>
    <row r="7393" spans="2:8" x14ac:dyDescent="0.25">
      <c r="B7393" t="s">
        <v>327</v>
      </c>
      <c r="C7393">
        <f>INDEX(NationalTeams!B:B,MATCH(B7393,NationalTeams!C:C,0))</f>
        <v>32</v>
      </c>
      <c r="D7393" t="s">
        <v>8500</v>
      </c>
      <c r="E7393">
        <f>INDEX(TeamSports!B:B,MATCH(D7393,TeamSports!C:C,0))</f>
        <v>2</v>
      </c>
      <c r="F7393">
        <f>INDEX(RanksTable!AJ:AJ,MATCH(B7393,RanksTable!B:B,0))</f>
        <v>4</v>
      </c>
      <c r="H7393" t="str">
        <f t="shared" si="115"/>
        <v>INSERT INTO "TeamRanks" (team_id,team_sport_id,team_rank) VALUES (32,2,4);</v>
      </c>
    </row>
    <row r="7394" spans="2:8" x14ac:dyDescent="0.25">
      <c r="B7394" t="s">
        <v>478</v>
      </c>
      <c r="C7394">
        <f>INDEX(NationalTeams!B:B,MATCH(B7394,NationalTeams!C:C,0))</f>
        <v>33</v>
      </c>
      <c r="D7394" t="s">
        <v>8500</v>
      </c>
      <c r="E7394">
        <f>INDEX(TeamSports!B:B,MATCH(D7394,TeamSports!C:C,0))</f>
        <v>2</v>
      </c>
      <c r="F7394">
        <f>INDEX(RanksTable!AJ:AJ,MATCH(B7394,RanksTable!B:B,0))</f>
        <v>7</v>
      </c>
      <c r="H7394" t="str">
        <f t="shared" si="115"/>
        <v>INSERT INTO "TeamRanks" (team_id,team_sport_id,team_rank) VALUES (33,2,7);</v>
      </c>
    </row>
    <row r="7395" spans="2:8" x14ac:dyDescent="0.25">
      <c r="B7395" t="s">
        <v>510</v>
      </c>
      <c r="C7395">
        <f>INDEX(NationalTeams!B:B,MATCH(B7395,NationalTeams!C:C,0))</f>
        <v>34</v>
      </c>
      <c r="D7395" t="s">
        <v>8500</v>
      </c>
      <c r="E7395">
        <f>INDEX(TeamSports!B:B,MATCH(D7395,TeamSports!C:C,0))</f>
        <v>2</v>
      </c>
      <c r="F7395">
        <f>INDEX(RanksTable!AJ:AJ,MATCH(B7395,RanksTable!B:B,0))</f>
        <v>7</v>
      </c>
      <c r="H7395" t="str">
        <f t="shared" si="115"/>
        <v>INSERT INTO "TeamRanks" (team_id,team_sport_id,team_rank) VALUES (34,2,7);</v>
      </c>
    </row>
    <row r="7396" spans="2:8" x14ac:dyDescent="0.25">
      <c r="B7396" t="s">
        <v>366</v>
      </c>
      <c r="C7396">
        <f>INDEX(NationalTeams!B:B,MATCH(B7396,NationalTeams!C:C,0))</f>
        <v>35</v>
      </c>
      <c r="D7396" t="s">
        <v>8500</v>
      </c>
      <c r="E7396">
        <f>INDEX(TeamSports!B:B,MATCH(D7396,TeamSports!C:C,0))</f>
        <v>2</v>
      </c>
      <c r="F7396">
        <f>INDEX(RanksTable!AJ:AJ,MATCH(B7396,RanksTable!B:B,0))</f>
        <v>7</v>
      </c>
      <c r="H7396" t="str">
        <f t="shared" si="115"/>
        <v>INSERT INTO "TeamRanks" (team_id,team_sport_id,team_rank) VALUES (35,2,7);</v>
      </c>
    </row>
    <row r="7397" spans="2:8" x14ac:dyDescent="0.25">
      <c r="B7397" t="s">
        <v>341</v>
      </c>
      <c r="C7397">
        <f>INDEX(NationalTeams!B:B,MATCH(B7397,NationalTeams!C:C,0))</f>
        <v>36</v>
      </c>
      <c r="D7397" t="s">
        <v>8500</v>
      </c>
      <c r="E7397">
        <f>INDEX(TeamSports!B:B,MATCH(D7397,TeamSports!C:C,0))</f>
        <v>2</v>
      </c>
      <c r="F7397">
        <f>INDEX(RanksTable!AJ:AJ,MATCH(B7397,RanksTable!B:B,0))</f>
        <v>7</v>
      </c>
      <c r="H7397" t="str">
        <f t="shared" si="115"/>
        <v>INSERT INTO "TeamRanks" (team_id,team_sport_id,team_rank) VALUES (36,2,7);</v>
      </c>
    </row>
    <row r="7398" spans="2:8" x14ac:dyDescent="0.25">
      <c r="B7398" t="s">
        <v>454</v>
      </c>
      <c r="C7398">
        <f>INDEX(NationalTeams!B:B,MATCH(B7398,NationalTeams!C:C,0))</f>
        <v>37</v>
      </c>
      <c r="D7398" t="s">
        <v>8500</v>
      </c>
      <c r="E7398">
        <f>INDEX(TeamSports!B:B,MATCH(D7398,TeamSports!C:C,0))</f>
        <v>2</v>
      </c>
      <c r="F7398">
        <f>INDEX(RanksTable!AJ:AJ,MATCH(B7398,RanksTable!B:B,0))</f>
        <v>7</v>
      </c>
      <c r="H7398" t="str">
        <f t="shared" si="115"/>
        <v>INSERT INTO "TeamRanks" (team_id,team_sport_id,team_rank) VALUES (37,2,7);</v>
      </c>
    </row>
    <row r="7399" spans="2:8" x14ac:dyDescent="0.25">
      <c r="B7399" t="s">
        <v>371</v>
      </c>
      <c r="C7399">
        <f>INDEX(NationalTeams!B:B,MATCH(B7399,NationalTeams!C:C,0))</f>
        <v>38</v>
      </c>
      <c r="D7399" t="s">
        <v>8500</v>
      </c>
      <c r="E7399">
        <f>INDEX(TeamSports!B:B,MATCH(D7399,TeamSports!C:C,0))</f>
        <v>2</v>
      </c>
      <c r="F7399">
        <f>INDEX(RanksTable!AJ:AJ,MATCH(B7399,RanksTable!B:B,0))</f>
        <v>7</v>
      </c>
      <c r="H7399" t="str">
        <f t="shared" si="115"/>
        <v>INSERT INTO "TeamRanks" (team_id,team_sport_id,team_rank) VALUES (38,2,7);</v>
      </c>
    </row>
    <row r="7400" spans="2:8" x14ac:dyDescent="0.25">
      <c r="B7400" t="s">
        <v>462</v>
      </c>
      <c r="C7400">
        <f>INDEX(NationalTeams!B:B,MATCH(B7400,NationalTeams!C:C,0))</f>
        <v>39</v>
      </c>
      <c r="D7400" t="s">
        <v>8500</v>
      </c>
      <c r="E7400">
        <f>INDEX(TeamSports!B:B,MATCH(D7400,TeamSports!C:C,0))</f>
        <v>2</v>
      </c>
      <c r="F7400">
        <f>INDEX(RanksTable!AJ:AJ,MATCH(B7400,RanksTable!B:B,0))</f>
        <v>7</v>
      </c>
      <c r="H7400" t="str">
        <f t="shared" si="115"/>
        <v>INSERT INTO "TeamRanks" (team_id,team_sport_id,team_rank) VALUES (39,2,7);</v>
      </c>
    </row>
    <row r="7401" spans="2:8" x14ac:dyDescent="0.25">
      <c r="B7401" t="s">
        <v>322</v>
      </c>
      <c r="C7401">
        <f>INDEX(NationalTeams!B:B,MATCH(B7401,NationalTeams!C:C,0))</f>
        <v>40</v>
      </c>
      <c r="D7401" t="s">
        <v>8500</v>
      </c>
      <c r="E7401">
        <f>INDEX(TeamSports!B:B,MATCH(D7401,TeamSports!C:C,0))</f>
        <v>2</v>
      </c>
      <c r="F7401">
        <f>INDEX(RanksTable!AJ:AJ,MATCH(B7401,RanksTable!B:B,0))</f>
        <v>7</v>
      </c>
      <c r="H7401" t="str">
        <f t="shared" si="115"/>
        <v>INSERT INTO "TeamRanks" (team_id,team_sport_id,team_rank) VALUES (40,2,7);</v>
      </c>
    </row>
    <row r="7402" spans="2:8" x14ac:dyDescent="0.25">
      <c r="B7402" t="s">
        <v>355</v>
      </c>
      <c r="C7402">
        <f>INDEX(NationalTeams!B:B,MATCH(B7402,NationalTeams!C:C,0))</f>
        <v>41</v>
      </c>
      <c r="D7402" t="s">
        <v>8500</v>
      </c>
      <c r="E7402">
        <f>INDEX(TeamSports!B:B,MATCH(D7402,TeamSports!C:C,0))</f>
        <v>2</v>
      </c>
      <c r="F7402">
        <f>INDEX(RanksTable!AJ:AJ,MATCH(B7402,RanksTable!B:B,0))</f>
        <v>4</v>
      </c>
      <c r="H7402" t="str">
        <f t="shared" si="115"/>
        <v>INSERT INTO "TeamRanks" (team_id,team_sport_id,team_rank) VALUES (41,2,4);</v>
      </c>
    </row>
    <row r="7403" spans="2:8" x14ac:dyDescent="0.25">
      <c r="B7403" t="s">
        <v>344</v>
      </c>
      <c r="C7403">
        <f>INDEX(NationalTeams!B:B,MATCH(B7403,NationalTeams!C:C,0))</f>
        <v>42</v>
      </c>
      <c r="D7403" t="s">
        <v>8500</v>
      </c>
      <c r="E7403">
        <f>INDEX(TeamSports!B:B,MATCH(D7403,TeamSports!C:C,0))</f>
        <v>2</v>
      </c>
      <c r="F7403">
        <f>INDEX(RanksTable!AJ:AJ,MATCH(B7403,RanksTable!B:B,0))</f>
        <v>7</v>
      </c>
      <c r="H7403" t="str">
        <f t="shared" si="115"/>
        <v>INSERT INTO "TeamRanks" (team_id,team_sport_id,team_rank) VALUES (42,2,7);</v>
      </c>
    </row>
    <row r="7404" spans="2:8" x14ac:dyDescent="0.25">
      <c r="B7404" t="s">
        <v>330</v>
      </c>
      <c r="C7404">
        <f>INDEX(NationalTeams!B:B,MATCH(B7404,NationalTeams!C:C,0))</f>
        <v>43</v>
      </c>
      <c r="D7404" t="s">
        <v>8500</v>
      </c>
      <c r="E7404">
        <f>INDEX(TeamSports!B:B,MATCH(D7404,TeamSports!C:C,0))</f>
        <v>2</v>
      </c>
      <c r="F7404">
        <f>INDEX(RanksTable!AJ:AJ,MATCH(B7404,RanksTable!B:B,0))</f>
        <v>6</v>
      </c>
      <c r="H7404" t="str">
        <f t="shared" si="115"/>
        <v>INSERT INTO "TeamRanks" (team_id,team_sport_id,team_rank) VALUES (43,2,6);</v>
      </c>
    </row>
    <row r="7405" spans="2:8" x14ac:dyDescent="0.25">
      <c r="B7405" t="s">
        <v>429</v>
      </c>
      <c r="C7405">
        <f>INDEX(NationalTeams!B:B,MATCH(B7405,NationalTeams!C:C,0))</f>
        <v>44</v>
      </c>
      <c r="D7405" t="s">
        <v>8500</v>
      </c>
      <c r="E7405">
        <f>INDEX(TeamSports!B:B,MATCH(D7405,TeamSports!C:C,0))</f>
        <v>2</v>
      </c>
      <c r="F7405">
        <f>INDEX(RanksTable!AJ:AJ,MATCH(B7405,RanksTable!B:B,0))</f>
        <v>7</v>
      </c>
      <c r="H7405" t="str">
        <f t="shared" si="115"/>
        <v>INSERT INTO "TeamRanks" (team_id,team_sport_id,team_rank) VALUES (44,2,7);</v>
      </c>
    </row>
    <row r="7406" spans="2:8" x14ac:dyDescent="0.25">
      <c r="B7406" t="s">
        <v>534</v>
      </c>
      <c r="C7406">
        <f>INDEX(NationalTeams!B:B,MATCH(B7406,NationalTeams!C:C,0))</f>
        <v>45</v>
      </c>
      <c r="D7406" t="s">
        <v>8500</v>
      </c>
      <c r="E7406">
        <f>INDEX(TeamSports!B:B,MATCH(D7406,TeamSports!C:C,0))</f>
        <v>2</v>
      </c>
      <c r="F7406">
        <f>INDEX(RanksTable!AJ:AJ,MATCH(B7406,RanksTable!B:B,0))</f>
        <v>7</v>
      </c>
      <c r="H7406" t="str">
        <f t="shared" si="115"/>
        <v>INSERT INTO "TeamRanks" (team_id,team_sport_id,team_rank) VALUES (45,2,7);</v>
      </c>
    </row>
    <row r="7407" spans="2:8" x14ac:dyDescent="0.25">
      <c r="B7407" t="s">
        <v>328</v>
      </c>
      <c r="C7407">
        <f>INDEX(NationalTeams!B:B,MATCH(B7407,NationalTeams!C:C,0))</f>
        <v>46</v>
      </c>
      <c r="D7407" t="s">
        <v>8500</v>
      </c>
      <c r="E7407">
        <f>INDEX(TeamSports!B:B,MATCH(D7407,TeamSports!C:C,0))</f>
        <v>2</v>
      </c>
      <c r="F7407">
        <f>INDEX(RanksTable!AJ:AJ,MATCH(B7407,RanksTable!B:B,0))</f>
        <v>2</v>
      </c>
      <c r="H7407" t="str">
        <f t="shared" si="115"/>
        <v>INSERT INTO "TeamRanks" (team_id,team_sport_id,team_rank) VALUES (46,2,2);</v>
      </c>
    </row>
    <row r="7408" spans="2:8" x14ac:dyDescent="0.25">
      <c r="B7408" t="s">
        <v>368</v>
      </c>
      <c r="C7408">
        <f>INDEX(NationalTeams!B:B,MATCH(B7408,NationalTeams!C:C,0))</f>
        <v>47</v>
      </c>
      <c r="D7408" t="s">
        <v>8500</v>
      </c>
      <c r="E7408">
        <f>INDEX(TeamSports!B:B,MATCH(D7408,TeamSports!C:C,0))</f>
        <v>2</v>
      </c>
      <c r="F7408">
        <f>INDEX(RanksTable!AJ:AJ,MATCH(B7408,RanksTable!B:B,0))</f>
        <v>7</v>
      </c>
      <c r="H7408" t="str">
        <f t="shared" si="115"/>
        <v>INSERT INTO "TeamRanks" (team_id,team_sport_id,team_rank) VALUES (47,2,7);</v>
      </c>
    </row>
    <row r="7409" spans="2:8" x14ac:dyDescent="0.25">
      <c r="B7409" t="s">
        <v>369</v>
      </c>
      <c r="C7409">
        <f>INDEX(NationalTeams!B:B,MATCH(B7409,NationalTeams!C:C,0))</f>
        <v>48</v>
      </c>
      <c r="D7409" t="s">
        <v>8500</v>
      </c>
      <c r="E7409">
        <f>INDEX(TeamSports!B:B,MATCH(D7409,TeamSports!C:C,0))</f>
        <v>2</v>
      </c>
      <c r="F7409">
        <f>INDEX(RanksTable!AJ:AJ,MATCH(B7409,RanksTable!B:B,0))</f>
        <v>7</v>
      </c>
      <c r="H7409" t="str">
        <f t="shared" si="115"/>
        <v>INSERT INTO "TeamRanks" (team_id,team_sport_id,team_rank) VALUES (48,2,7);</v>
      </c>
    </row>
    <row r="7410" spans="2:8" x14ac:dyDescent="0.25">
      <c r="B7410" t="s">
        <v>447</v>
      </c>
      <c r="C7410">
        <f>INDEX(NationalTeams!B:B,MATCH(B7410,NationalTeams!C:C,0))</f>
        <v>49</v>
      </c>
      <c r="D7410" t="s">
        <v>8500</v>
      </c>
      <c r="E7410">
        <f>INDEX(TeamSports!B:B,MATCH(D7410,TeamSports!C:C,0))</f>
        <v>2</v>
      </c>
      <c r="F7410">
        <f>INDEX(RanksTable!AJ:AJ,MATCH(B7410,RanksTable!B:B,0))</f>
        <v>7</v>
      </c>
      <c r="H7410" t="str">
        <f t="shared" si="115"/>
        <v>INSERT INTO "TeamRanks" (team_id,team_sport_id,team_rank) VALUES (49,2,7);</v>
      </c>
    </row>
    <row r="7411" spans="2:8" x14ac:dyDescent="0.25">
      <c r="B7411" t="s">
        <v>425</v>
      </c>
      <c r="C7411">
        <f>INDEX(NationalTeams!B:B,MATCH(B7411,NationalTeams!C:C,0))</f>
        <v>50</v>
      </c>
      <c r="D7411" t="s">
        <v>8500</v>
      </c>
      <c r="E7411">
        <f>INDEX(TeamSports!B:B,MATCH(D7411,TeamSports!C:C,0))</f>
        <v>2</v>
      </c>
      <c r="F7411">
        <f>INDEX(RanksTable!AJ:AJ,MATCH(B7411,RanksTable!B:B,0))</f>
        <v>7</v>
      </c>
      <c r="H7411" t="str">
        <f t="shared" si="115"/>
        <v>INSERT INTO "TeamRanks" (team_id,team_sport_id,team_rank) VALUES (50,2,7);</v>
      </c>
    </row>
    <row r="7412" spans="2:8" x14ac:dyDescent="0.25">
      <c r="B7412" t="s">
        <v>323</v>
      </c>
      <c r="C7412">
        <f>INDEX(NationalTeams!B:B,MATCH(B7412,NationalTeams!C:C,0))</f>
        <v>51</v>
      </c>
      <c r="D7412" t="s">
        <v>8500</v>
      </c>
      <c r="E7412">
        <f>INDEX(TeamSports!B:B,MATCH(D7412,TeamSports!C:C,0))</f>
        <v>2</v>
      </c>
      <c r="F7412">
        <f>INDEX(RanksTable!AJ:AJ,MATCH(B7412,RanksTable!B:B,0))</f>
        <v>7</v>
      </c>
      <c r="H7412" t="str">
        <f t="shared" si="115"/>
        <v>INSERT INTO "TeamRanks" (team_id,team_sport_id,team_rank) VALUES (51,2,7);</v>
      </c>
    </row>
    <row r="7413" spans="2:8" x14ac:dyDescent="0.25">
      <c r="B7413" t="s">
        <v>354</v>
      </c>
      <c r="C7413">
        <f>INDEX(NationalTeams!B:B,MATCH(B7413,NationalTeams!C:C,0))</f>
        <v>52</v>
      </c>
      <c r="D7413" t="s">
        <v>8500</v>
      </c>
      <c r="E7413">
        <f>INDEX(TeamSports!B:B,MATCH(D7413,TeamSports!C:C,0))</f>
        <v>2</v>
      </c>
      <c r="F7413">
        <f>INDEX(RanksTable!AJ:AJ,MATCH(B7413,RanksTable!B:B,0))</f>
        <v>7</v>
      </c>
      <c r="H7413" t="str">
        <f t="shared" si="115"/>
        <v>INSERT INTO "TeamRanks" (team_id,team_sport_id,team_rank) VALUES (52,2,7);</v>
      </c>
    </row>
    <row r="7414" spans="2:8" x14ac:dyDescent="0.25">
      <c r="B7414" t="s">
        <v>498</v>
      </c>
      <c r="C7414">
        <f>INDEX(NationalTeams!B:B,MATCH(B7414,NationalTeams!C:C,0))</f>
        <v>53</v>
      </c>
      <c r="D7414" t="s">
        <v>8500</v>
      </c>
      <c r="E7414">
        <f>INDEX(TeamSports!B:B,MATCH(D7414,TeamSports!C:C,0))</f>
        <v>2</v>
      </c>
      <c r="F7414">
        <f>INDEX(RanksTable!AJ:AJ,MATCH(B7414,RanksTable!B:B,0))</f>
        <v>7</v>
      </c>
      <c r="H7414" t="str">
        <f t="shared" si="115"/>
        <v>INSERT INTO "TeamRanks" (team_id,team_sport_id,team_rank) VALUES (53,2,7);</v>
      </c>
    </row>
    <row r="7415" spans="2:8" x14ac:dyDescent="0.25">
      <c r="B7415" t="s">
        <v>406</v>
      </c>
      <c r="C7415">
        <f>INDEX(NationalTeams!B:B,MATCH(B7415,NationalTeams!C:C,0))</f>
        <v>54</v>
      </c>
      <c r="D7415" t="s">
        <v>8500</v>
      </c>
      <c r="E7415">
        <f>INDEX(TeamSports!B:B,MATCH(D7415,TeamSports!C:C,0))</f>
        <v>2</v>
      </c>
      <c r="F7415">
        <f>INDEX(RanksTable!AJ:AJ,MATCH(B7415,RanksTable!B:B,0))</f>
        <v>7</v>
      </c>
      <c r="H7415" t="str">
        <f t="shared" si="115"/>
        <v>INSERT INTO "TeamRanks" (team_id,team_sport_id,team_rank) VALUES (54,2,7);</v>
      </c>
    </row>
    <row r="7416" spans="2:8" x14ac:dyDescent="0.25">
      <c r="B7416" t="s">
        <v>404</v>
      </c>
      <c r="C7416">
        <f>INDEX(NationalTeams!B:B,MATCH(B7416,NationalTeams!C:C,0))</f>
        <v>55</v>
      </c>
      <c r="D7416" t="s">
        <v>8500</v>
      </c>
      <c r="E7416">
        <f>INDEX(TeamSports!B:B,MATCH(D7416,TeamSports!C:C,0))</f>
        <v>2</v>
      </c>
      <c r="F7416">
        <f>INDEX(RanksTable!AJ:AJ,MATCH(B7416,RanksTable!B:B,0))</f>
        <v>7</v>
      </c>
      <c r="H7416" t="str">
        <f t="shared" si="115"/>
        <v>INSERT INTO "TeamRanks" (team_id,team_sport_id,team_rank) VALUES (55,2,7);</v>
      </c>
    </row>
    <row r="7417" spans="2:8" x14ac:dyDescent="0.25">
      <c r="B7417" t="s">
        <v>495</v>
      </c>
      <c r="C7417">
        <f>INDEX(NationalTeams!B:B,MATCH(B7417,NationalTeams!C:C,0))</f>
        <v>56</v>
      </c>
      <c r="D7417" t="s">
        <v>8500</v>
      </c>
      <c r="E7417">
        <f>INDEX(TeamSports!B:B,MATCH(D7417,TeamSports!C:C,0))</f>
        <v>2</v>
      </c>
      <c r="F7417">
        <f>INDEX(RanksTable!AJ:AJ,MATCH(B7417,RanksTable!B:B,0))</f>
        <v>5</v>
      </c>
      <c r="H7417" t="str">
        <f t="shared" si="115"/>
        <v>INSERT INTO "TeamRanks" (team_id,team_sport_id,team_rank) VALUES (56,2,5);</v>
      </c>
    </row>
    <row r="7418" spans="2:8" x14ac:dyDescent="0.25">
      <c r="B7418" t="s">
        <v>413</v>
      </c>
      <c r="C7418">
        <f>INDEX(NationalTeams!B:B,MATCH(B7418,NationalTeams!C:C,0))</f>
        <v>57</v>
      </c>
      <c r="D7418" t="s">
        <v>8500</v>
      </c>
      <c r="E7418">
        <f>INDEX(TeamSports!B:B,MATCH(D7418,TeamSports!C:C,0))</f>
        <v>2</v>
      </c>
      <c r="F7418">
        <f>INDEX(RanksTable!AJ:AJ,MATCH(B7418,RanksTable!B:B,0))</f>
        <v>7</v>
      </c>
      <c r="H7418" t="str">
        <f t="shared" si="115"/>
        <v>INSERT INTO "TeamRanks" (team_id,team_sport_id,team_rank) VALUES (57,2,7);</v>
      </c>
    </row>
    <row r="7419" spans="2:8" x14ac:dyDescent="0.25">
      <c r="B7419" t="s">
        <v>331</v>
      </c>
      <c r="C7419">
        <f>INDEX(NationalTeams!B:B,MATCH(B7419,NationalTeams!C:C,0))</f>
        <v>58</v>
      </c>
      <c r="D7419" t="s">
        <v>8500</v>
      </c>
      <c r="E7419">
        <f>INDEX(TeamSports!B:B,MATCH(D7419,TeamSports!C:C,0))</f>
        <v>2</v>
      </c>
      <c r="F7419">
        <f>INDEX(RanksTable!AJ:AJ,MATCH(B7419,RanksTable!B:B,0))</f>
        <v>3</v>
      </c>
      <c r="H7419" t="str">
        <f t="shared" si="115"/>
        <v>INSERT INTO "TeamRanks" (team_id,team_sport_id,team_rank) VALUES (58,2,3);</v>
      </c>
    </row>
    <row r="7420" spans="2:8" x14ac:dyDescent="0.25">
      <c r="B7420" t="s">
        <v>365</v>
      </c>
      <c r="C7420">
        <f>INDEX(NationalTeams!B:B,MATCH(B7420,NationalTeams!C:C,0))</f>
        <v>59</v>
      </c>
      <c r="D7420" t="s">
        <v>8500</v>
      </c>
      <c r="E7420">
        <f>INDEX(TeamSports!B:B,MATCH(D7420,TeamSports!C:C,0))</f>
        <v>2</v>
      </c>
      <c r="F7420">
        <f>INDEX(RanksTable!AJ:AJ,MATCH(B7420,RanksTable!B:B,0))</f>
        <v>7</v>
      </c>
      <c r="H7420" t="str">
        <f t="shared" si="115"/>
        <v>INSERT INTO "TeamRanks" (team_id,team_sport_id,team_rank) VALUES (59,2,7);</v>
      </c>
    </row>
    <row r="7421" spans="2:8" x14ac:dyDescent="0.25">
      <c r="B7421" t="s">
        <v>332</v>
      </c>
      <c r="C7421">
        <f>INDEX(NationalTeams!B:B,MATCH(B7421,NationalTeams!C:C,0))</f>
        <v>60</v>
      </c>
      <c r="D7421" t="s">
        <v>8500</v>
      </c>
      <c r="E7421">
        <f>INDEX(TeamSports!B:B,MATCH(D7421,TeamSports!C:C,0))</f>
        <v>2</v>
      </c>
      <c r="F7421">
        <f>INDEX(RanksTable!AJ:AJ,MATCH(B7421,RanksTable!B:B,0))</f>
        <v>7</v>
      </c>
      <c r="H7421" t="str">
        <f t="shared" si="115"/>
        <v>INSERT INTO "TeamRanks" (team_id,team_sport_id,team_rank) VALUES (60,2,7);</v>
      </c>
    </row>
    <row r="7422" spans="2:8" x14ac:dyDescent="0.25">
      <c r="B7422" t="s">
        <v>435</v>
      </c>
      <c r="C7422">
        <f>INDEX(NationalTeams!B:B,MATCH(B7422,NationalTeams!C:C,0))</f>
        <v>61</v>
      </c>
      <c r="D7422" t="s">
        <v>8500</v>
      </c>
      <c r="E7422">
        <f>INDEX(TeamSports!B:B,MATCH(D7422,TeamSports!C:C,0))</f>
        <v>2</v>
      </c>
      <c r="F7422">
        <f>INDEX(RanksTable!AJ:AJ,MATCH(B7422,RanksTable!B:B,0))</f>
        <v>7</v>
      </c>
      <c r="H7422" t="str">
        <f t="shared" si="115"/>
        <v>INSERT INTO "TeamRanks" (team_id,team_sport_id,team_rank) VALUES (61,2,7);</v>
      </c>
    </row>
    <row r="7423" spans="2:8" x14ac:dyDescent="0.25">
      <c r="B7423" t="s">
        <v>346</v>
      </c>
      <c r="C7423">
        <f>INDEX(NationalTeams!B:B,MATCH(B7423,NationalTeams!C:C,0))</f>
        <v>62</v>
      </c>
      <c r="D7423" t="s">
        <v>8500</v>
      </c>
      <c r="E7423">
        <f>INDEX(TeamSports!B:B,MATCH(D7423,TeamSports!C:C,0))</f>
        <v>2</v>
      </c>
      <c r="F7423">
        <f>INDEX(RanksTable!AJ:AJ,MATCH(B7423,RanksTable!B:B,0))</f>
        <v>7</v>
      </c>
      <c r="H7423" t="str">
        <f t="shared" si="115"/>
        <v>INSERT INTO "TeamRanks" (team_id,team_sport_id,team_rank) VALUES (62,2,7);</v>
      </c>
    </row>
    <row r="7424" spans="2:8" x14ac:dyDescent="0.25">
      <c r="B7424" t="s">
        <v>515</v>
      </c>
      <c r="C7424">
        <f>INDEX(NationalTeams!B:B,MATCH(B7424,NationalTeams!C:C,0))</f>
        <v>63</v>
      </c>
      <c r="D7424" t="s">
        <v>8500</v>
      </c>
      <c r="E7424">
        <f>INDEX(TeamSports!B:B,MATCH(D7424,TeamSports!C:C,0))</f>
        <v>2</v>
      </c>
      <c r="F7424">
        <f>INDEX(RanksTable!AJ:AJ,MATCH(B7424,RanksTable!B:B,0))</f>
        <v>7</v>
      </c>
      <c r="H7424" t="str">
        <f t="shared" si="115"/>
        <v>INSERT INTO "TeamRanks" (team_id,team_sport_id,team_rank) VALUES (63,2,7);</v>
      </c>
    </row>
    <row r="7425" spans="2:8" x14ac:dyDescent="0.25">
      <c r="B7425" t="s">
        <v>509</v>
      </c>
      <c r="C7425">
        <f>INDEX(NationalTeams!B:B,MATCH(B7425,NationalTeams!C:C,0))</f>
        <v>64</v>
      </c>
      <c r="D7425" t="s">
        <v>8500</v>
      </c>
      <c r="E7425">
        <f>INDEX(TeamSports!B:B,MATCH(D7425,TeamSports!C:C,0))</f>
        <v>2</v>
      </c>
      <c r="F7425">
        <f>INDEX(RanksTable!AJ:AJ,MATCH(B7425,RanksTable!B:B,0))</f>
        <v>6</v>
      </c>
      <c r="H7425" t="str">
        <f t="shared" si="115"/>
        <v>INSERT INTO "TeamRanks" (team_id,team_sport_id,team_rank) VALUES (64,2,6);</v>
      </c>
    </row>
    <row r="7426" spans="2:8" x14ac:dyDescent="0.25">
      <c r="B7426" t="s">
        <v>518</v>
      </c>
      <c r="C7426">
        <f>INDEX(NationalTeams!B:B,MATCH(B7426,NationalTeams!C:C,0))</f>
        <v>65</v>
      </c>
      <c r="D7426" t="s">
        <v>8500</v>
      </c>
      <c r="E7426">
        <f>INDEX(TeamSports!B:B,MATCH(D7426,TeamSports!C:C,0))</f>
        <v>2</v>
      </c>
      <c r="F7426">
        <f>INDEX(RanksTable!AJ:AJ,MATCH(B7426,RanksTable!B:B,0))</f>
        <v>7</v>
      </c>
      <c r="H7426" t="str">
        <f t="shared" si="115"/>
        <v>INSERT INTO "TeamRanks" (team_id,team_sport_id,team_rank) VALUES (65,2,7);</v>
      </c>
    </row>
    <row r="7427" spans="2:8" x14ac:dyDescent="0.25">
      <c r="B7427" t="s">
        <v>490</v>
      </c>
      <c r="C7427">
        <f>INDEX(NationalTeams!B:B,MATCH(B7427,NationalTeams!C:C,0))</f>
        <v>66</v>
      </c>
      <c r="D7427" t="s">
        <v>8500</v>
      </c>
      <c r="E7427">
        <f>INDEX(TeamSports!B:B,MATCH(D7427,TeamSports!C:C,0))</f>
        <v>2</v>
      </c>
      <c r="F7427">
        <f>INDEX(RanksTable!AJ:AJ,MATCH(B7427,RanksTable!B:B,0))</f>
        <v>7</v>
      </c>
      <c r="H7427" t="str">
        <f t="shared" si="115"/>
        <v>INSERT INTO "TeamRanks" (team_id,team_sport_id,team_rank) VALUES (66,2,7);</v>
      </c>
    </row>
    <row r="7428" spans="2:8" x14ac:dyDescent="0.25">
      <c r="B7428" t="s">
        <v>349</v>
      </c>
      <c r="C7428">
        <f>INDEX(NationalTeams!B:B,MATCH(B7428,NationalTeams!C:C,0))</f>
        <v>67</v>
      </c>
      <c r="D7428" t="s">
        <v>8500</v>
      </c>
      <c r="E7428">
        <f>INDEX(TeamSports!B:B,MATCH(D7428,TeamSports!C:C,0))</f>
        <v>2</v>
      </c>
      <c r="F7428">
        <f>INDEX(RanksTable!AJ:AJ,MATCH(B7428,RanksTable!B:B,0))</f>
        <v>1</v>
      </c>
      <c r="H7428" t="str">
        <f t="shared" ref="H7428:H7491" si="116">_xlfn.CONCAT($H$1,$L$1,$C$1,$L$1," ",$J$1,$C$2,$N$1,$E$2,$N$1,$F$2,$K$1,$I$1,$J$1,C7428,$N$1,E7428,$N$1,F7428,$K$1,$O$1)</f>
        <v>INSERT INTO "TeamRanks" (team_id,team_sport_id,team_rank) VALUES (67,2,1);</v>
      </c>
    </row>
    <row r="7429" spans="2:8" x14ac:dyDescent="0.25">
      <c r="B7429" t="s">
        <v>531</v>
      </c>
      <c r="C7429">
        <f>INDEX(NationalTeams!B:B,MATCH(B7429,NationalTeams!C:C,0))</f>
        <v>68</v>
      </c>
      <c r="D7429" t="s">
        <v>8500</v>
      </c>
      <c r="E7429">
        <f>INDEX(TeamSports!B:B,MATCH(D7429,TeamSports!C:C,0))</f>
        <v>2</v>
      </c>
      <c r="F7429">
        <f>INDEX(RanksTable!AJ:AJ,MATCH(B7429,RanksTable!B:B,0))</f>
        <v>7</v>
      </c>
      <c r="H7429" t="str">
        <f t="shared" si="116"/>
        <v>INSERT INTO "TeamRanks" (team_id,team_sport_id,team_rank) VALUES (68,2,7);</v>
      </c>
    </row>
    <row r="7430" spans="2:8" x14ac:dyDescent="0.25">
      <c r="B7430" t="s">
        <v>326</v>
      </c>
      <c r="C7430">
        <f>INDEX(NationalTeams!B:B,MATCH(B7430,NationalTeams!C:C,0))</f>
        <v>69</v>
      </c>
      <c r="D7430" t="s">
        <v>8500</v>
      </c>
      <c r="E7430">
        <f>INDEX(TeamSports!B:B,MATCH(D7430,TeamSports!C:C,0))</f>
        <v>2</v>
      </c>
      <c r="F7430">
        <f>INDEX(RanksTable!AJ:AJ,MATCH(B7430,RanksTable!B:B,0))</f>
        <v>7</v>
      </c>
      <c r="H7430" t="str">
        <f t="shared" si="116"/>
        <v>INSERT INTO "TeamRanks" (team_id,team_sport_id,team_rank) VALUES (69,2,7);</v>
      </c>
    </row>
    <row r="7431" spans="2:8" x14ac:dyDescent="0.25">
      <c r="B7431" t="s">
        <v>320</v>
      </c>
      <c r="C7431">
        <f>INDEX(NationalTeams!B:B,MATCH(B7431,NationalTeams!C:C,0))</f>
        <v>70</v>
      </c>
      <c r="D7431" t="s">
        <v>8500</v>
      </c>
      <c r="E7431">
        <f>INDEX(TeamSports!B:B,MATCH(D7431,TeamSports!C:C,0))</f>
        <v>2</v>
      </c>
      <c r="F7431">
        <f>INDEX(RanksTable!AJ:AJ,MATCH(B7431,RanksTable!B:B,0))</f>
        <v>7</v>
      </c>
      <c r="H7431" t="str">
        <f t="shared" si="116"/>
        <v>INSERT INTO "TeamRanks" (team_id,team_sport_id,team_rank) VALUES (70,2,7);</v>
      </c>
    </row>
    <row r="7432" spans="2:8" x14ac:dyDescent="0.25">
      <c r="B7432" t="s">
        <v>459</v>
      </c>
      <c r="C7432">
        <f>INDEX(NationalTeams!B:B,MATCH(B7432,NationalTeams!C:C,0))</f>
        <v>71</v>
      </c>
      <c r="D7432" t="s">
        <v>8500</v>
      </c>
      <c r="E7432">
        <f>INDEX(TeamSports!B:B,MATCH(D7432,TeamSports!C:C,0))</f>
        <v>2</v>
      </c>
      <c r="F7432">
        <f>INDEX(RanksTable!AJ:AJ,MATCH(B7432,RanksTable!B:B,0))</f>
        <v>7</v>
      </c>
      <c r="H7432" t="str">
        <f t="shared" si="116"/>
        <v>INSERT INTO "TeamRanks" (team_id,team_sport_id,team_rank) VALUES (71,2,7);</v>
      </c>
    </row>
    <row r="7433" spans="2:8" x14ac:dyDescent="0.25">
      <c r="B7433" t="s">
        <v>445</v>
      </c>
      <c r="C7433">
        <f>INDEX(NationalTeams!B:B,MATCH(B7433,NationalTeams!C:C,0))</f>
        <v>72</v>
      </c>
      <c r="D7433" t="s">
        <v>8500</v>
      </c>
      <c r="E7433">
        <f>INDEX(TeamSports!B:B,MATCH(D7433,TeamSports!C:C,0))</f>
        <v>2</v>
      </c>
      <c r="F7433">
        <f>INDEX(RanksTable!AJ:AJ,MATCH(B7433,RanksTable!B:B,0))</f>
        <v>7</v>
      </c>
      <c r="H7433" t="str">
        <f t="shared" si="116"/>
        <v>INSERT INTO "TeamRanks" (team_id,team_sport_id,team_rank) VALUES (72,2,7);</v>
      </c>
    </row>
    <row r="7434" spans="2:8" x14ac:dyDescent="0.25">
      <c r="B7434" t="s">
        <v>511</v>
      </c>
      <c r="C7434">
        <f>INDEX(NationalTeams!B:B,MATCH(B7434,NationalTeams!C:C,0))</f>
        <v>73</v>
      </c>
      <c r="D7434" t="s">
        <v>8500</v>
      </c>
      <c r="E7434">
        <f>INDEX(TeamSports!B:B,MATCH(D7434,TeamSports!C:C,0))</f>
        <v>2</v>
      </c>
      <c r="F7434">
        <f>INDEX(RanksTable!AJ:AJ,MATCH(B7434,RanksTable!B:B,0))</f>
        <v>7</v>
      </c>
      <c r="H7434" t="str">
        <f t="shared" si="116"/>
        <v>INSERT INTO "TeamRanks" (team_id,team_sport_id,team_rank) VALUES (73,2,7);</v>
      </c>
    </row>
    <row r="7435" spans="2:8" x14ac:dyDescent="0.25">
      <c r="B7435" t="s">
        <v>487</v>
      </c>
      <c r="C7435">
        <f>INDEX(NationalTeams!B:B,MATCH(B7435,NationalTeams!C:C,0))</f>
        <v>74</v>
      </c>
      <c r="D7435" t="s">
        <v>8500</v>
      </c>
      <c r="E7435">
        <f>INDEX(TeamSports!B:B,MATCH(D7435,TeamSports!C:C,0))</f>
        <v>2</v>
      </c>
      <c r="F7435">
        <f>INDEX(RanksTable!AJ:AJ,MATCH(B7435,RanksTable!B:B,0))</f>
        <v>1</v>
      </c>
      <c r="H7435" t="str">
        <f t="shared" si="116"/>
        <v>INSERT INTO "TeamRanks" (team_id,team_sport_id,team_rank) VALUES (74,2,1);</v>
      </c>
    </row>
    <row r="7436" spans="2:8" x14ac:dyDescent="0.25">
      <c r="B7436" t="s">
        <v>383</v>
      </c>
      <c r="C7436">
        <f>INDEX(NationalTeams!B:B,MATCH(B7436,NationalTeams!C:C,0))</f>
        <v>75</v>
      </c>
      <c r="D7436" t="s">
        <v>8500</v>
      </c>
      <c r="E7436">
        <f>INDEX(TeamSports!B:B,MATCH(D7436,TeamSports!C:C,0))</f>
        <v>2</v>
      </c>
      <c r="F7436">
        <f>INDEX(RanksTable!AJ:AJ,MATCH(B7436,RanksTable!B:B,0))</f>
        <v>7</v>
      </c>
      <c r="H7436" t="str">
        <f t="shared" si="116"/>
        <v>INSERT INTO "TeamRanks" (team_id,team_sport_id,team_rank) VALUES (75,2,7);</v>
      </c>
    </row>
    <row r="7437" spans="2:8" x14ac:dyDescent="0.25">
      <c r="B7437" t="s">
        <v>517</v>
      </c>
      <c r="C7437">
        <f>INDEX(NationalTeams!B:B,MATCH(B7437,NationalTeams!C:C,0))</f>
        <v>76</v>
      </c>
      <c r="D7437" t="s">
        <v>8500</v>
      </c>
      <c r="E7437">
        <f>INDEX(TeamSports!B:B,MATCH(D7437,TeamSports!C:C,0))</f>
        <v>2</v>
      </c>
      <c r="F7437">
        <f>INDEX(RanksTable!AJ:AJ,MATCH(B7437,RanksTable!B:B,0))</f>
        <v>7</v>
      </c>
      <c r="H7437" t="str">
        <f t="shared" si="116"/>
        <v>INSERT INTO "TeamRanks" (team_id,team_sport_id,team_rank) VALUES (76,2,7);</v>
      </c>
    </row>
    <row r="7438" spans="2:8" x14ac:dyDescent="0.25">
      <c r="B7438" t="s">
        <v>391</v>
      </c>
      <c r="C7438">
        <f>INDEX(NationalTeams!B:B,MATCH(B7438,NationalTeams!C:C,0))</f>
        <v>77</v>
      </c>
      <c r="D7438" t="s">
        <v>8500</v>
      </c>
      <c r="E7438">
        <f>INDEX(TeamSports!B:B,MATCH(D7438,TeamSports!C:C,0))</f>
        <v>2</v>
      </c>
      <c r="F7438">
        <f>INDEX(RanksTable!AJ:AJ,MATCH(B7438,RanksTable!B:B,0))</f>
        <v>7</v>
      </c>
      <c r="H7438" t="str">
        <f t="shared" si="116"/>
        <v>INSERT INTO "TeamRanks" (team_id,team_sport_id,team_rank) VALUES (77,2,7);</v>
      </c>
    </row>
    <row r="7439" spans="2:8" x14ac:dyDescent="0.25">
      <c r="B7439" t="s">
        <v>524</v>
      </c>
      <c r="C7439">
        <f>INDEX(NationalTeams!B:B,MATCH(B7439,NationalTeams!C:C,0))</f>
        <v>78</v>
      </c>
      <c r="D7439" t="s">
        <v>8500</v>
      </c>
      <c r="E7439">
        <f>INDEX(TeamSports!B:B,MATCH(D7439,TeamSports!C:C,0))</f>
        <v>2</v>
      </c>
      <c r="F7439">
        <f>INDEX(RanksTable!AJ:AJ,MATCH(B7439,RanksTable!B:B,0))</f>
        <v>7</v>
      </c>
      <c r="H7439" t="str">
        <f t="shared" si="116"/>
        <v>INSERT INTO "TeamRanks" (team_id,team_sport_id,team_rank) VALUES (78,2,7);</v>
      </c>
    </row>
    <row r="7440" spans="2:8" x14ac:dyDescent="0.25">
      <c r="B7440" t="s">
        <v>325</v>
      </c>
      <c r="C7440">
        <f>INDEX(NationalTeams!B:B,MATCH(B7440,NationalTeams!C:C,0))</f>
        <v>79</v>
      </c>
      <c r="D7440" t="s">
        <v>8500</v>
      </c>
      <c r="E7440">
        <f>INDEX(TeamSports!B:B,MATCH(D7440,TeamSports!C:C,0))</f>
        <v>2</v>
      </c>
      <c r="F7440">
        <f>INDEX(RanksTable!AJ:AJ,MATCH(B7440,RanksTable!B:B,0))</f>
        <v>7</v>
      </c>
      <c r="H7440" t="str">
        <f t="shared" si="116"/>
        <v>INSERT INTO "TeamRanks" (team_id,team_sport_id,team_rank) VALUES (79,2,7);</v>
      </c>
    </row>
    <row r="7441" spans="2:8" x14ac:dyDescent="0.25">
      <c r="B7441" t="s">
        <v>536</v>
      </c>
      <c r="C7441">
        <f>INDEX(NationalTeams!B:B,MATCH(B7441,NationalTeams!C:C,0))</f>
        <v>80</v>
      </c>
      <c r="D7441" t="s">
        <v>8500</v>
      </c>
      <c r="E7441">
        <f>INDEX(TeamSports!B:B,MATCH(D7441,TeamSports!C:C,0))</f>
        <v>2</v>
      </c>
      <c r="F7441">
        <f>INDEX(RanksTable!AJ:AJ,MATCH(B7441,RanksTable!B:B,0))</f>
        <v>7</v>
      </c>
      <c r="H7441" t="str">
        <f t="shared" si="116"/>
        <v>INSERT INTO "TeamRanks" (team_id,team_sport_id,team_rank) VALUES (80,2,7);</v>
      </c>
    </row>
    <row r="7442" spans="2:8" x14ac:dyDescent="0.25">
      <c r="B7442" t="s">
        <v>405</v>
      </c>
      <c r="C7442">
        <f>INDEX(NationalTeams!B:B,MATCH(B7442,NationalTeams!C:C,0))</f>
        <v>81</v>
      </c>
      <c r="D7442" t="s">
        <v>8500</v>
      </c>
      <c r="E7442">
        <f>INDEX(TeamSports!B:B,MATCH(D7442,TeamSports!C:C,0))</f>
        <v>2</v>
      </c>
      <c r="F7442">
        <f>INDEX(RanksTable!AJ:AJ,MATCH(B7442,RanksTable!B:B,0))</f>
        <v>7</v>
      </c>
      <c r="H7442" t="str">
        <f t="shared" si="116"/>
        <v>INSERT INTO "TeamRanks" (team_id,team_sport_id,team_rank) VALUES (81,2,7);</v>
      </c>
    </row>
    <row r="7443" spans="2:8" x14ac:dyDescent="0.25">
      <c r="B7443" t="s">
        <v>508</v>
      </c>
      <c r="C7443">
        <f>INDEX(NationalTeams!B:B,MATCH(B7443,NationalTeams!C:C,0))</f>
        <v>82</v>
      </c>
      <c r="D7443" t="s">
        <v>8500</v>
      </c>
      <c r="E7443">
        <f>INDEX(TeamSports!B:B,MATCH(D7443,TeamSports!C:C,0))</f>
        <v>2</v>
      </c>
      <c r="F7443">
        <f>INDEX(RanksTable!AJ:AJ,MATCH(B7443,RanksTable!B:B,0))</f>
        <v>7</v>
      </c>
      <c r="H7443" t="str">
        <f t="shared" si="116"/>
        <v>INSERT INTO "TeamRanks" (team_id,team_sport_id,team_rank) VALUES (82,2,7);</v>
      </c>
    </row>
    <row r="7444" spans="2:8" x14ac:dyDescent="0.25">
      <c r="B7444" t="s">
        <v>477</v>
      </c>
      <c r="C7444">
        <f>INDEX(NationalTeams!B:B,MATCH(B7444,NationalTeams!C:C,0))</f>
        <v>83</v>
      </c>
      <c r="D7444" t="s">
        <v>8500</v>
      </c>
      <c r="E7444">
        <f>INDEX(TeamSports!B:B,MATCH(D7444,TeamSports!C:C,0))</f>
        <v>2</v>
      </c>
      <c r="F7444">
        <f>INDEX(RanksTable!AJ:AJ,MATCH(B7444,RanksTable!B:B,0))</f>
        <v>7</v>
      </c>
      <c r="H7444" t="str">
        <f t="shared" si="116"/>
        <v>INSERT INTO "TeamRanks" (team_id,team_sport_id,team_rank) VALUES (83,2,7);</v>
      </c>
    </row>
    <row r="7445" spans="2:8" x14ac:dyDescent="0.25">
      <c r="B7445" t="s">
        <v>396</v>
      </c>
      <c r="C7445">
        <f>INDEX(NationalTeams!B:B,MATCH(B7445,NationalTeams!C:C,0))</f>
        <v>84</v>
      </c>
      <c r="D7445" t="s">
        <v>8500</v>
      </c>
      <c r="E7445">
        <f>INDEX(TeamSports!B:B,MATCH(D7445,TeamSports!C:C,0))</f>
        <v>2</v>
      </c>
      <c r="F7445">
        <f>INDEX(RanksTable!AJ:AJ,MATCH(B7445,RanksTable!B:B,0))</f>
        <v>7</v>
      </c>
      <c r="H7445" t="str">
        <f t="shared" si="116"/>
        <v>INSERT INTO "TeamRanks" (team_id,team_sport_id,team_rank) VALUES (84,2,7);</v>
      </c>
    </row>
    <row r="7446" spans="2:8" x14ac:dyDescent="0.25">
      <c r="B7446" t="s">
        <v>382</v>
      </c>
      <c r="C7446">
        <f>INDEX(NationalTeams!B:B,MATCH(B7446,NationalTeams!C:C,0))</f>
        <v>85</v>
      </c>
      <c r="D7446" t="s">
        <v>8500</v>
      </c>
      <c r="E7446">
        <f>INDEX(TeamSports!B:B,MATCH(D7446,TeamSports!C:C,0))</f>
        <v>2</v>
      </c>
      <c r="F7446">
        <f>INDEX(RanksTable!AJ:AJ,MATCH(B7446,RanksTable!B:B,0))</f>
        <v>7</v>
      </c>
      <c r="H7446" t="str">
        <f t="shared" si="116"/>
        <v>INSERT INTO "TeamRanks" (team_id,team_sport_id,team_rank) VALUES (85,2,7);</v>
      </c>
    </row>
    <row r="7447" spans="2:8" x14ac:dyDescent="0.25">
      <c r="B7447" t="s">
        <v>338</v>
      </c>
      <c r="C7447">
        <f>INDEX(NationalTeams!B:B,MATCH(B7447,NationalTeams!C:C,0))</f>
        <v>86</v>
      </c>
      <c r="D7447" t="s">
        <v>8500</v>
      </c>
      <c r="E7447">
        <f>INDEX(TeamSports!B:B,MATCH(D7447,TeamSports!C:C,0))</f>
        <v>2</v>
      </c>
      <c r="F7447">
        <f>INDEX(RanksTable!AJ:AJ,MATCH(B7447,RanksTable!B:B,0))</f>
        <v>7</v>
      </c>
      <c r="H7447" t="str">
        <f t="shared" si="116"/>
        <v>INSERT INTO "TeamRanks" (team_id,team_sport_id,team_rank) VALUES (86,2,7);</v>
      </c>
    </row>
    <row r="7448" spans="2:8" x14ac:dyDescent="0.25">
      <c r="B7448" t="s">
        <v>392</v>
      </c>
      <c r="C7448">
        <f>INDEX(NationalTeams!B:B,MATCH(B7448,NationalTeams!C:C,0))</f>
        <v>87</v>
      </c>
      <c r="D7448" t="s">
        <v>8500</v>
      </c>
      <c r="E7448">
        <f>INDEX(TeamSports!B:B,MATCH(D7448,TeamSports!C:C,0))</f>
        <v>2</v>
      </c>
      <c r="F7448">
        <f>INDEX(RanksTable!AJ:AJ,MATCH(B7448,RanksTable!B:B,0))</f>
        <v>7</v>
      </c>
      <c r="H7448" t="str">
        <f t="shared" si="116"/>
        <v>INSERT INTO "TeamRanks" (team_id,team_sport_id,team_rank) VALUES (87,2,7);</v>
      </c>
    </row>
    <row r="7449" spans="2:8" x14ac:dyDescent="0.25">
      <c r="B7449" t="s">
        <v>335</v>
      </c>
      <c r="C7449">
        <f>INDEX(NationalTeams!B:B,MATCH(B7449,NationalTeams!C:C,0))</f>
        <v>88</v>
      </c>
      <c r="D7449" t="s">
        <v>8500</v>
      </c>
      <c r="E7449">
        <f>INDEX(TeamSports!B:B,MATCH(D7449,TeamSports!C:C,0))</f>
        <v>2</v>
      </c>
      <c r="F7449">
        <f>INDEX(RanksTable!AJ:AJ,MATCH(B7449,RanksTable!B:B,0))</f>
        <v>7</v>
      </c>
      <c r="H7449" t="str">
        <f t="shared" si="116"/>
        <v>INSERT INTO "TeamRanks" (team_id,team_sport_id,team_rank) VALUES (88,2,7);</v>
      </c>
    </row>
    <row r="7450" spans="2:8" x14ac:dyDescent="0.25">
      <c r="B7450" t="s">
        <v>333</v>
      </c>
      <c r="C7450">
        <f>INDEX(NationalTeams!B:B,MATCH(B7450,NationalTeams!C:C,0))</f>
        <v>89</v>
      </c>
      <c r="D7450" t="s">
        <v>8500</v>
      </c>
      <c r="E7450">
        <f>INDEX(TeamSports!B:B,MATCH(D7450,TeamSports!C:C,0))</f>
        <v>2</v>
      </c>
      <c r="F7450">
        <f>INDEX(RanksTable!AJ:AJ,MATCH(B7450,RanksTable!B:B,0))</f>
        <v>7</v>
      </c>
      <c r="H7450" t="str">
        <f t="shared" si="116"/>
        <v>INSERT INTO "TeamRanks" (team_id,team_sport_id,team_rank) VALUES (89,2,7);</v>
      </c>
    </row>
    <row r="7451" spans="2:8" x14ac:dyDescent="0.25">
      <c r="B7451" t="s">
        <v>397</v>
      </c>
      <c r="C7451">
        <f>INDEX(NationalTeams!B:B,MATCH(B7451,NationalTeams!C:C,0))</f>
        <v>90</v>
      </c>
      <c r="D7451" t="s">
        <v>8500</v>
      </c>
      <c r="E7451">
        <f>INDEX(TeamSports!B:B,MATCH(D7451,TeamSports!C:C,0))</f>
        <v>2</v>
      </c>
      <c r="F7451">
        <f>INDEX(RanksTable!AJ:AJ,MATCH(B7451,RanksTable!B:B,0))</f>
        <v>7</v>
      </c>
      <c r="H7451" t="str">
        <f t="shared" si="116"/>
        <v>INSERT INTO "TeamRanks" (team_id,team_sport_id,team_rank) VALUES (90,2,7);</v>
      </c>
    </row>
    <row r="7452" spans="2:8" x14ac:dyDescent="0.25">
      <c r="B7452" t="s">
        <v>469</v>
      </c>
      <c r="C7452">
        <f>INDEX(NationalTeams!B:B,MATCH(B7452,NationalTeams!C:C,0))</f>
        <v>91</v>
      </c>
      <c r="D7452" t="s">
        <v>8500</v>
      </c>
      <c r="E7452">
        <f>INDEX(TeamSports!B:B,MATCH(D7452,TeamSports!C:C,0))</f>
        <v>2</v>
      </c>
      <c r="F7452">
        <f>INDEX(RanksTable!AJ:AJ,MATCH(B7452,RanksTable!B:B,0))</f>
        <v>7</v>
      </c>
      <c r="H7452" t="str">
        <f t="shared" si="116"/>
        <v>INSERT INTO "TeamRanks" (team_id,team_sport_id,team_rank) VALUES (91,2,7);</v>
      </c>
    </row>
    <row r="7453" spans="2:8" x14ac:dyDescent="0.25">
      <c r="B7453" t="s">
        <v>512</v>
      </c>
      <c r="C7453">
        <f>INDEX(NationalTeams!B:B,MATCH(B7453,NationalTeams!C:C,0))</f>
        <v>92</v>
      </c>
      <c r="D7453" t="s">
        <v>8500</v>
      </c>
      <c r="E7453">
        <f>INDEX(TeamSports!B:B,MATCH(D7453,TeamSports!C:C,0))</f>
        <v>2</v>
      </c>
      <c r="F7453">
        <f>INDEX(RanksTable!AJ:AJ,MATCH(B7453,RanksTable!B:B,0))</f>
        <v>7</v>
      </c>
      <c r="H7453" t="str">
        <f t="shared" si="116"/>
        <v>INSERT INTO "TeamRanks" (team_id,team_sport_id,team_rank) VALUES (92,2,7);</v>
      </c>
    </row>
    <row r="7454" spans="2:8" x14ac:dyDescent="0.25">
      <c r="B7454" t="s">
        <v>458</v>
      </c>
      <c r="C7454">
        <f>INDEX(NationalTeams!B:B,MATCH(B7454,NationalTeams!C:C,0))</f>
        <v>93</v>
      </c>
      <c r="D7454" t="s">
        <v>8500</v>
      </c>
      <c r="E7454">
        <f>INDEX(TeamSports!B:B,MATCH(D7454,TeamSports!C:C,0))</f>
        <v>2</v>
      </c>
      <c r="F7454">
        <f>INDEX(RanksTable!AJ:AJ,MATCH(B7454,RanksTable!B:B,0))</f>
        <v>7</v>
      </c>
      <c r="H7454" t="str">
        <f t="shared" si="116"/>
        <v>INSERT INTO "TeamRanks" (team_id,team_sport_id,team_rank) VALUES (93,2,7);</v>
      </c>
    </row>
    <row r="7455" spans="2:8" x14ac:dyDescent="0.25">
      <c r="B7455" t="s">
        <v>444</v>
      </c>
      <c r="C7455">
        <f>INDEX(NationalTeams!B:B,MATCH(B7455,NationalTeams!C:C,0))</f>
        <v>94</v>
      </c>
      <c r="D7455" t="s">
        <v>8500</v>
      </c>
      <c r="E7455">
        <f>INDEX(TeamSports!B:B,MATCH(D7455,TeamSports!C:C,0))</f>
        <v>2</v>
      </c>
      <c r="F7455">
        <f>INDEX(RanksTable!AJ:AJ,MATCH(B7455,RanksTable!B:B,0))</f>
        <v>7</v>
      </c>
      <c r="H7455" t="str">
        <f t="shared" si="116"/>
        <v>INSERT INTO "TeamRanks" (team_id,team_sport_id,team_rank) VALUES (94,2,7);</v>
      </c>
    </row>
    <row r="7456" spans="2:8" x14ac:dyDescent="0.25">
      <c r="B7456" t="s">
        <v>493</v>
      </c>
      <c r="C7456">
        <f>INDEX(NationalTeams!B:B,MATCH(B7456,NationalTeams!C:C,0))</f>
        <v>95</v>
      </c>
      <c r="D7456" t="s">
        <v>8500</v>
      </c>
      <c r="E7456">
        <f>INDEX(TeamSports!B:B,MATCH(D7456,TeamSports!C:C,0))</f>
        <v>2</v>
      </c>
      <c r="F7456">
        <f>INDEX(RanksTable!AJ:AJ,MATCH(B7456,RanksTable!B:B,0))</f>
        <v>2</v>
      </c>
      <c r="H7456" t="str">
        <f t="shared" si="116"/>
        <v>INSERT INTO "TeamRanks" (team_id,team_sport_id,team_rank) VALUES (95,2,2);</v>
      </c>
    </row>
    <row r="7457" spans="2:8" x14ac:dyDescent="0.25">
      <c r="B7457" t="s">
        <v>431</v>
      </c>
      <c r="C7457">
        <f>INDEX(NationalTeams!B:B,MATCH(B7457,NationalTeams!C:C,0))</f>
        <v>96</v>
      </c>
      <c r="D7457" t="s">
        <v>8500</v>
      </c>
      <c r="E7457">
        <f>INDEX(TeamSports!B:B,MATCH(D7457,TeamSports!C:C,0))</f>
        <v>2</v>
      </c>
      <c r="F7457">
        <f>INDEX(RanksTable!AJ:AJ,MATCH(B7457,RanksTable!B:B,0))</f>
        <v>7</v>
      </c>
      <c r="H7457" t="str">
        <f t="shared" si="116"/>
        <v>INSERT INTO "TeamRanks" (team_id,team_sport_id,team_rank) VALUES (96,2,7);</v>
      </c>
    </row>
    <row r="7458" spans="2:8" x14ac:dyDescent="0.25">
      <c r="B7458" t="s">
        <v>427</v>
      </c>
      <c r="C7458">
        <f>INDEX(NationalTeams!B:B,MATCH(B7458,NationalTeams!C:C,0))</f>
        <v>97</v>
      </c>
      <c r="D7458" t="s">
        <v>8500</v>
      </c>
      <c r="E7458">
        <f>INDEX(TeamSports!B:B,MATCH(D7458,TeamSports!C:C,0))</f>
        <v>2</v>
      </c>
      <c r="F7458">
        <f>INDEX(RanksTable!AJ:AJ,MATCH(B7458,RanksTable!B:B,0))</f>
        <v>7</v>
      </c>
      <c r="H7458" t="str">
        <f t="shared" si="116"/>
        <v>INSERT INTO "TeamRanks" (team_id,team_sport_id,team_rank) VALUES (97,2,7);</v>
      </c>
    </row>
    <row r="7459" spans="2:8" x14ac:dyDescent="0.25">
      <c r="B7459" t="s">
        <v>513</v>
      </c>
      <c r="C7459">
        <f>INDEX(NationalTeams!B:B,MATCH(B7459,NationalTeams!C:C,0))</f>
        <v>98</v>
      </c>
      <c r="D7459" t="s">
        <v>8500</v>
      </c>
      <c r="E7459">
        <f>INDEX(TeamSports!B:B,MATCH(D7459,TeamSports!C:C,0))</f>
        <v>2</v>
      </c>
      <c r="F7459">
        <f>INDEX(RanksTable!AJ:AJ,MATCH(B7459,RanksTable!B:B,0))</f>
        <v>7</v>
      </c>
      <c r="H7459" t="str">
        <f t="shared" si="116"/>
        <v>INSERT INTO "TeamRanks" (team_id,team_sport_id,team_rank) VALUES (98,2,7);</v>
      </c>
    </row>
    <row r="7460" spans="2:8" x14ac:dyDescent="0.25">
      <c r="B7460" t="s">
        <v>503</v>
      </c>
      <c r="C7460">
        <f>INDEX(NationalTeams!B:B,MATCH(B7460,NationalTeams!C:C,0))</f>
        <v>99</v>
      </c>
      <c r="D7460" t="s">
        <v>8500</v>
      </c>
      <c r="E7460">
        <f>INDEX(TeamSports!B:B,MATCH(D7460,TeamSports!C:C,0))</f>
        <v>2</v>
      </c>
      <c r="F7460">
        <f>INDEX(RanksTable!AJ:AJ,MATCH(B7460,RanksTable!B:B,0))</f>
        <v>7</v>
      </c>
      <c r="H7460" t="str">
        <f t="shared" si="116"/>
        <v>INSERT INTO "TeamRanks" (team_id,team_sport_id,team_rank) VALUES (99,2,7);</v>
      </c>
    </row>
    <row r="7461" spans="2:8" x14ac:dyDescent="0.25">
      <c r="B7461" t="s">
        <v>519</v>
      </c>
      <c r="C7461">
        <f>INDEX(NationalTeams!B:B,MATCH(B7461,NationalTeams!C:C,0))</f>
        <v>100</v>
      </c>
      <c r="D7461" t="s">
        <v>8500</v>
      </c>
      <c r="E7461">
        <f>INDEX(TeamSports!B:B,MATCH(D7461,TeamSports!C:C,0))</f>
        <v>2</v>
      </c>
      <c r="F7461">
        <f>INDEX(RanksTable!AJ:AJ,MATCH(B7461,RanksTable!B:B,0))</f>
        <v>7</v>
      </c>
      <c r="H7461" t="str">
        <f t="shared" si="116"/>
        <v>INSERT INTO "TeamRanks" (team_id,team_sport_id,team_rank) VALUES (100,2,7);</v>
      </c>
    </row>
    <row r="7462" spans="2:8" x14ac:dyDescent="0.25">
      <c r="B7462" t="s">
        <v>410</v>
      </c>
      <c r="C7462">
        <f>INDEX(NationalTeams!B:B,MATCH(B7462,NationalTeams!C:C,0))</f>
        <v>101</v>
      </c>
      <c r="D7462" t="s">
        <v>8500</v>
      </c>
      <c r="E7462">
        <f>INDEX(TeamSports!B:B,MATCH(D7462,TeamSports!C:C,0))</f>
        <v>2</v>
      </c>
      <c r="F7462">
        <f>INDEX(RanksTable!AJ:AJ,MATCH(B7462,RanksTable!B:B,0))</f>
        <v>7</v>
      </c>
      <c r="H7462" t="str">
        <f t="shared" si="116"/>
        <v>INSERT INTO "TeamRanks" (team_id,team_sport_id,team_rank) VALUES (101,2,7);</v>
      </c>
    </row>
    <row r="7463" spans="2:8" x14ac:dyDescent="0.25">
      <c r="B7463" t="s">
        <v>486</v>
      </c>
      <c r="C7463">
        <f>INDEX(NationalTeams!B:B,MATCH(B7463,NationalTeams!C:C,0))</f>
        <v>102</v>
      </c>
      <c r="D7463" t="s">
        <v>8500</v>
      </c>
      <c r="E7463">
        <f>INDEX(TeamSports!B:B,MATCH(D7463,TeamSports!C:C,0))</f>
        <v>2</v>
      </c>
      <c r="F7463">
        <f>INDEX(RanksTable!AJ:AJ,MATCH(B7463,RanksTable!B:B,0))</f>
        <v>7</v>
      </c>
      <c r="H7463" t="str">
        <f t="shared" si="116"/>
        <v>INSERT INTO "TeamRanks" (team_id,team_sport_id,team_rank) VALUES (102,2,7);</v>
      </c>
    </row>
    <row r="7464" spans="2:8" x14ac:dyDescent="0.25">
      <c r="B7464" t="s">
        <v>526</v>
      </c>
      <c r="C7464">
        <f>INDEX(NationalTeams!B:B,MATCH(B7464,NationalTeams!C:C,0))</f>
        <v>103</v>
      </c>
      <c r="D7464" t="s">
        <v>8500</v>
      </c>
      <c r="E7464">
        <f>INDEX(TeamSports!B:B,MATCH(D7464,TeamSports!C:C,0))</f>
        <v>2</v>
      </c>
      <c r="F7464">
        <f>INDEX(RanksTable!AJ:AJ,MATCH(B7464,RanksTable!B:B,0))</f>
        <v>7</v>
      </c>
      <c r="H7464" t="str">
        <f t="shared" si="116"/>
        <v>INSERT INTO "TeamRanks" (team_id,team_sport_id,team_rank) VALUES (103,2,7);</v>
      </c>
    </row>
    <row r="7465" spans="2:8" x14ac:dyDescent="0.25">
      <c r="B7465" t="s">
        <v>470</v>
      </c>
      <c r="C7465">
        <f>INDEX(NationalTeams!B:B,MATCH(B7465,NationalTeams!C:C,0))</f>
        <v>104</v>
      </c>
      <c r="D7465" t="s">
        <v>8500</v>
      </c>
      <c r="E7465">
        <f>INDEX(TeamSports!B:B,MATCH(D7465,TeamSports!C:C,0))</f>
        <v>2</v>
      </c>
      <c r="F7465">
        <f>INDEX(RanksTable!AJ:AJ,MATCH(B7465,RanksTable!B:B,0))</f>
        <v>7</v>
      </c>
      <c r="H7465" t="str">
        <f t="shared" si="116"/>
        <v>INSERT INTO "TeamRanks" (team_id,team_sport_id,team_rank) VALUES (104,2,7);</v>
      </c>
    </row>
    <row r="7466" spans="2:8" x14ac:dyDescent="0.25">
      <c r="B7466" t="s">
        <v>461</v>
      </c>
      <c r="C7466">
        <f>INDEX(NationalTeams!B:B,MATCH(B7466,NationalTeams!C:C,0))</f>
        <v>105</v>
      </c>
      <c r="D7466" t="s">
        <v>8500</v>
      </c>
      <c r="E7466">
        <f>INDEX(TeamSports!B:B,MATCH(D7466,TeamSports!C:C,0))</f>
        <v>2</v>
      </c>
      <c r="F7466">
        <f>INDEX(RanksTable!AJ:AJ,MATCH(B7466,RanksTable!B:B,0))</f>
        <v>7</v>
      </c>
      <c r="H7466" t="str">
        <f t="shared" si="116"/>
        <v>INSERT INTO "TeamRanks" (team_id,team_sport_id,team_rank) VALUES (105,2,7);</v>
      </c>
    </row>
    <row r="7467" spans="2:8" x14ac:dyDescent="0.25">
      <c r="B7467" t="s">
        <v>418</v>
      </c>
      <c r="C7467">
        <f>INDEX(NationalTeams!B:B,MATCH(B7467,NationalTeams!C:C,0))</f>
        <v>106</v>
      </c>
      <c r="D7467" t="s">
        <v>8500</v>
      </c>
      <c r="E7467">
        <f>INDEX(TeamSports!B:B,MATCH(D7467,TeamSports!C:C,0))</f>
        <v>2</v>
      </c>
      <c r="F7467">
        <f>INDEX(RanksTable!AJ:AJ,MATCH(B7467,RanksTable!B:B,0))</f>
        <v>7</v>
      </c>
      <c r="H7467" t="str">
        <f t="shared" si="116"/>
        <v>INSERT INTO "TeamRanks" (team_id,team_sport_id,team_rank) VALUES (106,2,7);</v>
      </c>
    </row>
    <row r="7468" spans="2:8" x14ac:dyDescent="0.25">
      <c r="B7468" t="s">
        <v>417</v>
      </c>
      <c r="C7468">
        <f>INDEX(NationalTeams!B:B,MATCH(B7468,NationalTeams!C:C,0))</f>
        <v>107</v>
      </c>
      <c r="D7468" t="s">
        <v>8500</v>
      </c>
      <c r="E7468">
        <f>INDEX(TeamSports!B:B,MATCH(D7468,TeamSports!C:C,0))</f>
        <v>2</v>
      </c>
      <c r="F7468">
        <f>INDEX(RanksTable!AJ:AJ,MATCH(B7468,RanksTable!B:B,0))</f>
        <v>7</v>
      </c>
      <c r="H7468" t="str">
        <f t="shared" si="116"/>
        <v>INSERT INTO "TeamRanks" (team_id,team_sport_id,team_rank) VALUES (107,2,7);</v>
      </c>
    </row>
    <row r="7469" spans="2:8" x14ac:dyDescent="0.25">
      <c r="B7469" t="s">
        <v>421</v>
      </c>
      <c r="C7469">
        <f>INDEX(NationalTeams!B:B,MATCH(B7469,NationalTeams!C:C,0))</f>
        <v>108</v>
      </c>
      <c r="D7469" t="s">
        <v>8500</v>
      </c>
      <c r="E7469">
        <f>INDEX(TeamSports!B:B,MATCH(D7469,TeamSports!C:C,0))</f>
        <v>2</v>
      </c>
      <c r="F7469">
        <f>INDEX(RanksTable!AJ:AJ,MATCH(B7469,RanksTable!B:B,0))</f>
        <v>7</v>
      </c>
      <c r="H7469" t="str">
        <f t="shared" si="116"/>
        <v>INSERT INTO "TeamRanks" (team_id,team_sport_id,team_rank) VALUES (108,2,7);</v>
      </c>
    </row>
    <row r="7470" spans="2:8" x14ac:dyDescent="0.25">
      <c r="B7470" t="s">
        <v>530</v>
      </c>
      <c r="C7470">
        <f>INDEX(NationalTeams!B:B,MATCH(B7470,NationalTeams!C:C,0))</f>
        <v>109</v>
      </c>
      <c r="D7470" t="s">
        <v>8500</v>
      </c>
      <c r="E7470">
        <f>INDEX(TeamSports!B:B,MATCH(D7470,TeamSports!C:C,0))</f>
        <v>2</v>
      </c>
      <c r="F7470">
        <f>INDEX(RanksTable!AJ:AJ,MATCH(B7470,RanksTable!B:B,0))</f>
        <v>7</v>
      </c>
      <c r="H7470" t="str">
        <f t="shared" si="116"/>
        <v>INSERT INTO "TeamRanks" (team_id,team_sport_id,team_rank) VALUES (109,2,7);</v>
      </c>
    </row>
    <row r="7471" spans="2:8" x14ac:dyDescent="0.25">
      <c r="B7471" t="s">
        <v>488</v>
      </c>
      <c r="C7471">
        <f>INDEX(NationalTeams!B:B,MATCH(B7471,NationalTeams!C:C,0))</f>
        <v>110</v>
      </c>
      <c r="D7471" t="s">
        <v>8500</v>
      </c>
      <c r="E7471">
        <f>INDEX(TeamSports!B:B,MATCH(D7471,TeamSports!C:C,0))</f>
        <v>2</v>
      </c>
      <c r="F7471">
        <f>INDEX(RanksTable!AJ:AJ,MATCH(B7471,RanksTable!B:B,0))</f>
        <v>4</v>
      </c>
      <c r="H7471" t="str">
        <f t="shared" si="116"/>
        <v>INSERT INTO "TeamRanks" (team_id,team_sport_id,team_rank) VALUES (110,2,4);</v>
      </c>
    </row>
    <row r="7472" spans="2:8" x14ac:dyDescent="0.25">
      <c r="B7472" t="s">
        <v>352</v>
      </c>
      <c r="C7472">
        <f>INDEX(NationalTeams!B:B,MATCH(B7472,NationalTeams!C:C,0))</f>
        <v>111</v>
      </c>
      <c r="D7472" t="s">
        <v>8500</v>
      </c>
      <c r="E7472">
        <f>INDEX(TeamSports!B:B,MATCH(D7472,TeamSports!C:C,0))</f>
        <v>2</v>
      </c>
      <c r="F7472">
        <f>INDEX(RanksTable!AJ:AJ,MATCH(B7472,RanksTable!B:B,0))</f>
        <v>7</v>
      </c>
      <c r="H7472" t="str">
        <f t="shared" si="116"/>
        <v>INSERT INTO "TeamRanks" (team_id,team_sport_id,team_rank) VALUES (111,2,7);</v>
      </c>
    </row>
    <row r="7473" spans="2:8" x14ac:dyDescent="0.25">
      <c r="B7473" t="s">
        <v>422</v>
      </c>
      <c r="C7473">
        <f>INDEX(NationalTeams!B:B,MATCH(B7473,NationalTeams!C:C,0))</f>
        <v>112</v>
      </c>
      <c r="D7473" t="s">
        <v>8500</v>
      </c>
      <c r="E7473">
        <f>INDEX(TeamSports!B:B,MATCH(D7473,TeamSports!C:C,0))</f>
        <v>2</v>
      </c>
      <c r="F7473">
        <f>INDEX(RanksTable!AJ:AJ,MATCH(B7473,RanksTable!B:B,0))</f>
        <v>6</v>
      </c>
      <c r="H7473" t="str">
        <f t="shared" si="116"/>
        <v>INSERT INTO "TeamRanks" (team_id,team_sport_id,team_rank) VALUES (112,2,6);</v>
      </c>
    </row>
    <row r="7474" spans="2:8" x14ac:dyDescent="0.25">
      <c r="B7474" t="s">
        <v>451</v>
      </c>
      <c r="C7474">
        <f>INDEX(NationalTeams!B:B,MATCH(B7474,NationalTeams!C:C,0))</f>
        <v>113</v>
      </c>
      <c r="D7474" t="s">
        <v>8500</v>
      </c>
      <c r="E7474">
        <f>INDEX(TeamSports!B:B,MATCH(D7474,TeamSports!C:C,0))</f>
        <v>2</v>
      </c>
      <c r="F7474">
        <f>INDEX(RanksTable!AJ:AJ,MATCH(B7474,RanksTable!B:B,0))</f>
        <v>7</v>
      </c>
      <c r="H7474" t="str">
        <f t="shared" si="116"/>
        <v>INSERT INTO "TeamRanks" (team_id,team_sport_id,team_rank) VALUES (113,2,7);</v>
      </c>
    </row>
    <row r="7475" spans="2:8" x14ac:dyDescent="0.25">
      <c r="B7475" t="s">
        <v>430</v>
      </c>
      <c r="C7475">
        <f>INDEX(NationalTeams!B:B,MATCH(B7475,NationalTeams!C:C,0))</f>
        <v>114</v>
      </c>
      <c r="D7475" t="s">
        <v>8500</v>
      </c>
      <c r="E7475">
        <f>INDEX(TeamSports!B:B,MATCH(D7475,TeamSports!C:C,0))</f>
        <v>2</v>
      </c>
      <c r="F7475">
        <f>INDEX(RanksTable!AJ:AJ,MATCH(B7475,RanksTable!B:B,0))</f>
        <v>7</v>
      </c>
      <c r="H7475" t="str">
        <f t="shared" si="116"/>
        <v>INSERT INTO "TeamRanks" (team_id,team_sport_id,team_rank) VALUES (114,2,7);</v>
      </c>
    </row>
    <row r="7476" spans="2:8" x14ac:dyDescent="0.25">
      <c r="B7476" t="s">
        <v>381</v>
      </c>
      <c r="C7476">
        <f>INDEX(NationalTeams!B:B,MATCH(B7476,NationalTeams!C:C,0))</f>
        <v>115</v>
      </c>
      <c r="D7476" t="s">
        <v>8500</v>
      </c>
      <c r="E7476">
        <f>INDEX(TeamSports!B:B,MATCH(D7476,TeamSports!C:C,0))</f>
        <v>2</v>
      </c>
      <c r="F7476">
        <f>INDEX(RanksTable!AJ:AJ,MATCH(B7476,RanksTable!B:B,0))</f>
        <v>7</v>
      </c>
      <c r="H7476" t="str">
        <f t="shared" si="116"/>
        <v>INSERT INTO "TeamRanks" (team_id,team_sport_id,team_rank) VALUES (115,2,7);</v>
      </c>
    </row>
    <row r="7477" spans="2:8" x14ac:dyDescent="0.25">
      <c r="B7477" t="s">
        <v>434</v>
      </c>
      <c r="C7477">
        <f>INDEX(NationalTeams!B:B,MATCH(B7477,NationalTeams!C:C,0))</f>
        <v>116</v>
      </c>
      <c r="D7477" t="s">
        <v>8500</v>
      </c>
      <c r="E7477">
        <f>INDEX(TeamSports!B:B,MATCH(D7477,TeamSports!C:C,0))</f>
        <v>2</v>
      </c>
      <c r="F7477">
        <f>INDEX(RanksTable!AJ:AJ,MATCH(B7477,RanksTable!B:B,0))</f>
        <v>7</v>
      </c>
      <c r="H7477" t="str">
        <f t="shared" si="116"/>
        <v>INSERT INTO "TeamRanks" (team_id,team_sport_id,team_rank) VALUES (116,2,7);</v>
      </c>
    </row>
    <row r="7478" spans="2:8" x14ac:dyDescent="0.25">
      <c r="B7478" t="s">
        <v>475</v>
      </c>
      <c r="C7478">
        <f>INDEX(NationalTeams!B:B,MATCH(B7478,NationalTeams!C:C,0))</f>
        <v>117</v>
      </c>
      <c r="D7478" t="s">
        <v>8500</v>
      </c>
      <c r="E7478">
        <f>INDEX(TeamSports!B:B,MATCH(D7478,TeamSports!C:C,0))</f>
        <v>2</v>
      </c>
      <c r="F7478">
        <f>INDEX(RanksTable!AJ:AJ,MATCH(B7478,RanksTable!B:B,0))</f>
        <v>7</v>
      </c>
      <c r="H7478" t="str">
        <f t="shared" si="116"/>
        <v>INSERT INTO "TeamRanks" (team_id,team_sport_id,team_rank) VALUES (117,2,7);</v>
      </c>
    </row>
    <row r="7479" spans="2:8" x14ac:dyDescent="0.25">
      <c r="B7479" t="s">
        <v>528</v>
      </c>
      <c r="C7479">
        <f>INDEX(NationalTeams!B:B,MATCH(B7479,NationalTeams!C:C,0))</f>
        <v>118</v>
      </c>
      <c r="D7479" t="s">
        <v>8500</v>
      </c>
      <c r="E7479">
        <f>INDEX(TeamSports!B:B,MATCH(D7479,TeamSports!C:C,0))</f>
        <v>2</v>
      </c>
      <c r="F7479">
        <f>INDEX(RanksTable!AJ:AJ,MATCH(B7479,RanksTable!B:B,0))</f>
        <v>7</v>
      </c>
      <c r="H7479" t="str">
        <f t="shared" si="116"/>
        <v>INSERT INTO "TeamRanks" (team_id,team_sport_id,team_rank) VALUES (118,2,7);</v>
      </c>
    </row>
    <row r="7480" spans="2:8" x14ac:dyDescent="0.25">
      <c r="B7480" t="s">
        <v>436</v>
      </c>
      <c r="C7480">
        <f>INDEX(NationalTeams!B:B,MATCH(B7480,NationalTeams!C:C,0))</f>
        <v>119</v>
      </c>
      <c r="D7480" t="s">
        <v>8500</v>
      </c>
      <c r="E7480">
        <f>INDEX(TeamSports!B:B,MATCH(D7480,TeamSports!C:C,0))</f>
        <v>2</v>
      </c>
      <c r="F7480">
        <f>INDEX(RanksTable!AJ:AJ,MATCH(B7480,RanksTable!B:B,0))</f>
        <v>7</v>
      </c>
      <c r="H7480" t="str">
        <f t="shared" si="116"/>
        <v>INSERT INTO "TeamRanks" (team_id,team_sport_id,team_rank) VALUES (119,2,7);</v>
      </c>
    </row>
    <row r="7481" spans="2:8" x14ac:dyDescent="0.25">
      <c r="B7481" t="s">
        <v>455</v>
      </c>
      <c r="C7481">
        <f>INDEX(NationalTeams!B:B,MATCH(B7481,NationalTeams!C:C,0))</f>
        <v>120</v>
      </c>
      <c r="D7481" t="s">
        <v>8500</v>
      </c>
      <c r="E7481">
        <f>INDEX(TeamSports!B:B,MATCH(D7481,TeamSports!C:C,0))</f>
        <v>2</v>
      </c>
      <c r="F7481">
        <f>INDEX(RanksTable!AJ:AJ,MATCH(B7481,RanksTable!B:B,0))</f>
        <v>7</v>
      </c>
      <c r="H7481" t="str">
        <f t="shared" si="116"/>
        <v>INSERT INTO "TeamRanks" (team_id,team_sport_id,team_rank) VALUES (120,2,7);</v>
      </c>
    </row>
    <row r="7482" spans="2:8" x14ac:dyDescent="0.25">
      <c r="B7482" t="s">
        <v>345</v>
      </c>
      <c r="C7482">
        <f>INDEX(NationalTeams!B:B,MATCH(B7482,NationalTeams!C:C,0))</f>
        <v>121</v>
      </c>
      <c r="D7482" t="s">
        <v>8500</v>
      </c>
      <c r="E7482">
        <f>INDEX(TeamSports!B:B,MATCH(D7482,TeamSports!C:C,0))</f>
        <v>2</v>
      </c>
      <c r="F7482">
        <f>INDEX(RanksTable!AJ:AJ,MATCH(B7482,RanksTable!B:B,0))</f>
        <v>7</v>
      </c>
      <c r="H7482" t="str">
        <f t="shared" si="116"/>
        <v>INSERT INTO "TeamRanks" (team_id,team_sport_id,team_rank) VALUES (121,2,7);</v>
      </c>
    </row>
    <row r="7483" spans="2:8" x14ac:dyDescent="0.25">
      <c r="B7483" t="s">
        <v>532</v>
      </c>
      <c r="C7483">
        <f>INDEX(NationalTeams!B:B,MATCH(B7483,NationalTeams!C:C,0))</f>
        <v>122</v>
      </c>
      <c r="D7483" t="s">
        <v>8500</v>
      </c>
      <c r="E7483">
        <f>INDEX(TeamSports!B:B,MATCH(D7483,TeamSports!C:C,0))</f>
        <v>2</v>
      </c>
      <c r="F7483">
        <f>INDEX(RanksTable!AJ:AJ,MATCH(B7483,RanksTable!B:B,0))</f>
        <v>2</v>
      </c>
      <c r="H7483" t="str">
        <f t="shared" si="116"/>
        <v>INSERT INTO "TeamRanks" (team_id,team_sport_id,team_rank) VALUES (122,2,2);</v>
      </c>
    </row>
    <row r="7484" spans="2:8" x14ac:dyDescent="0.25">
      <c r="B7484" t="s">
        <v>468</v>
      </c>
      <c r="C7484">
        <f>INDEX(NationalTeams!B:B,MATCH(B7484,NationalTeams!C:C,0))</f>
        <v>123</v>
      </c>
      <c r="D7484" t="s">
        <v>8500</v>
      </c>
      <c r="E7484">
        <f>INDEX(TeamSports!B:B,MATCH(D7484,TeamSports!C:C,0))</f>
        <v>2</v>
      </c>
      <c r="F7484">
        <f>INDEX(RanksTable!AJ:AJ,MATCH(B7484,RanksTable!B:B,0))</f>
        <v>7</v>
      </c>
      <c r="H7484" t="str">
        <f t="shared" si="116"/>
        <v>INSERT INTO "TeamRanks" (team_id,team_sport_id,team_rank) VALUES (123,2,7);</v>
      </c>
    </row>
    <row r="7485" spans="2:8" x14ac:dyDescent="0.25">
      <c r="B7485" t="s">
        <v>347</v>
      </c>
      <c r="C7485">
        <f>INDEX(NationalTeams!B:B,MATCH(B7485,NationalTeams!C:C,0))</f>
        <v>124</v>
      </c>
      <c r="D7485" t="s">
        <v>8500</v>
      </c>
      <c r="E7485">
        <f>INDEX(TeamSports!B:B,MATCH(D7485,TeamSports!C:C,0))</f>
        <v>2</v>
      </c>
      <c r="F7485">
        <f>INDEX(RanksTable!AJ:AJ,MATCH(B7485,RanksTable!B:B,0))</f>
        <v>7</v>
      </c>
      <c r="H7485" t="str">
        <f t="shared" si="116"/>
        <v>INSERT INTO "TeamRanks" (team_id,team_sport_id,team_rank) VALUES (124,2,7);</v>
      </c>
    </row>
    <row r="7486" spans="2:8" x14ac:dyDescent="0.25">
      <c r="B7486" t="s">
        <v>390</v>
      </c>
      <c r="C7486">
        <f>INDEX(NationalTeams!B:B,MATCH(B7486,NationalTeams!C:C,0))</f>
        <v>125</v>
      </c>
      <c r="D7486" t="s">
        <v>8500</v>
      </c>
      <c r="E7486">
        <f>INDEX(TeamSports!B:B,MATCH(D7486,TeamSports!C:C,0))</f>
        <v>2</v>
      </c>
      <c r="F7486">
        <f>INDEX(RanksTable!AJ:AJ,MATCH(B7486,RanksTable!B:B,0))</f>
        <v>7</v>
      </c>
      <c r="H7486" t="str">
        <f t="shared" si="116"/>
        <v>INSERT INTO "TeamRanks" (team_id,team_sport_id,team_rank) VALUES (125,2,7);</v>
      </c>
    </row>
    <row r="7487" spans="2:8" x14ac:dyDescent="0.25">
      <c r="B7487" t="s">
        <v>540</v>
      </c>
      <c r="C7487">
        <f>INDEX(NationalTeams!B:B,MATCH(B7487,NationalTeams!C:C,0))</f>
        <v>126</v>
      </c>
      <c r="D7487" t="s">
        <v>8500</v>
      </c>
      <c r="E7487">
        <f>INDEX(TeamSports!B:B,MATCH(D7487,TeamSports!C:C,0))</f>
        <v>2</v>
      </c>
      <c r="F7487">
        <f>INDEX(RanksTable!AJ:AJ,MATCH(B7487,RanksTable!B:B,0))</f>
        <v>7</v>
      </c>
      <c r="H7487" t="str">
        <f t="shared" si="116"/>
        <v>INSERT INTO "TeamRanks" (team_id,team_sport_id,team_rank) VALUES (126,2,7);</v>
      </c>
    </row>
    <row r="7488" spans="2:8" x14ac:dyDescent="0.25">
      <c r="B7488" t="s">
        <v>527</v>
      </c>
      <c r="C7488">
        <f>INDEX(NationalTeams!B:B,MATCH(B7488,NationalTeams!C:C,0))</f>
        <v>127</v>
      </c>
      <c r="D7488" t="s">
        <v>8500</v>
      </c>
      <c r="E7488">
        <f>INDEX(TeamSports!B:B,MATCH(D7488,TeamSports!C:C,0))</f>
        <v>2</v>
      </c>
      <c r="F7488">
        <f>INDEX(RanksTable!AJ:AJ,MATCH(B7488,RanksTable!B:B,0))</f>
        <v>6</v>
      </c>
      <c r="H7488" t="str">
        <f t="shared" si="116"/>
        <v>INSERT INTO "TeamRanks" (team_id,team_sport_id,team_rank) VALUES (127,2,6);</v>
      </c>
    </row>
    <row r="7489" spans="2:8" x14ac:dyDescent="0.25">
      <c r="B7489" t="s">
        <v>523</v>
      </c>
      <c r="C7489">
        <f>INDEX(NationalTeams!B:B,MATCH(B7489,NationalTeams!C:C,0))</f>
        <v>128</v>
      </c>
      <c r="D7489" t="s">
        <v>8500</v>
      </c>
      <c r="E7489">
        <f>INDEX(TeamSports!B:B,MATCH(D7489,TeamSports!C:C,0))</f>
        <v>2</v>
      </c>
      <c r="F7489">
        <f>INDEX(RanksTable!AJ:AJ,MATCH(B7489,RanksTable!B:B,0))</f>
        <v>7</v>
      </c>
      <c r="H7489" t="str">
        <f t="shared" si="116"/>
        <v>INSERT INTO "TeamRanks" (team_id,team_sport_id,team_rank) VALUES (128,2,7);</v>
      </c>
    </row>
    <row r="7490" spans="2:8" x14ac:dyDescent="0.25">
      <c r="B7490" t="s">
        <v>484</v>
      </c>
      <c r="C7490">
        <f>INDEX(NationalTeams!B:B,MATCH(B7490,NationalTeams!C:C,0))</f>
        <v>129</v>
      </c>
      <c r="D7490" t="s">
        <v>8500</v>
      </c>
      <c r="E7490">
        <f>INDEX(TeamSports!B:B,MATCH(D7490,TeamSports!C:C,0))</f>
        <v>2</v>
      </c>
      <c r="F7490">
        <f>INDEX(RanksTable!AJ:AJ,MATCH(B7490,RanksTable!B:B,0))</f>
        <v>7</v>
      </c>
      <c r="H7490" t="str">
        <f t="shared" si="116"/>
        <v>INSERT INTO "TeamRanks" (team_id,team_sport_id,team_rank) VALUES (129,2,7);</v>
      </c>
    </row>
    <row r="7491" spans="2:8" x14ac:dyDescent="0.25">
      <c r="B7491" t="s">
        <v>522</v>
      </c>
      <c r="C7491">
        <f>INDEX(NationalTeams!B:B,MATCH(B7491,NationalTeams!C:C,0))</f>
        <v>130</v>
      </c>
      <c r="D7491" t="s">
        <v>8500</v>
      </c>
      <c r="E7491">
        <f>INDEX(TeamSports!B:B,MATCH(D7491,TeamSports!C:C,0))</f>
        <v>2</v>
      </c>
      <c r="F7491">
        <f>INDEX(RanksTable!AJ:AJ,MATCH(B7491,RanksTable!B:B,0))</f>
        <v>7</v>
      </c>
      <c r="H7491" t="str">
        <f t="shared" si="116"/>
        <v>INSERT INTO "TeamRanks" (team_id,team_sport_id,team_rank) VALUES (130,2,7);</v>
      </c>
    </row>
    <row r="7492" spans="2:8" x14ac:dyDescent="0.25">
      <c r="B7492" t="s">
        <v>386</v>
      </c>
      <c r="C7492">
        <f>INDEX(NationalTeams!B:B,MATCH(B7492,NationalTeams!C:C,0))</f>
        <v>131</v>
      </c>
      <c r="D7492" t="s">
        <v>8500</v>
      </c>
      <c r="E7492">
        <f>INDEX(TeamSports!B:B,MATCH(D7492,TeamSports!C:C,0))</f>
        <v>2</v>
      </c>
      <c r="F7492">
        <f>INDEX(RanksTable!AJ:AJ,MATCH(B7492,RanksTable!B:B,0))</f>
        <v>7</v>
      </c>
      <c r="H7492" t="str">
        <f t="shared" ref="H7492:H7555" si="117">_xlfn.CONCAT($H$1,$L$1,$C$1,$L$1," ",$J$1,$C$2,$N$1,$E$2,$N$1,$F$2,$K$1,$I$1,$J$1,C7492,$N$1,E7492,$N$1,F7492,$K$1,$O$1)</f>
        <v>INSERT INTO "TeamRanks" (team_id,team_sport_id,team_rank) VALUES (131,2,7);</v>
      </c>
    </row>
    <row r="7493" spans="2:8" x14ac:dyDescent="0.25">
      <c r="B7493" t="s">
        <v>463</v>
      </c>
      <c r="C7493">
        <f>INDEX(NationalTeams!B:B,MATCH(B7493,NationalTeams!C:C,0))</f>
        <v>132</v>
      </c>
      <c r="D7493" t="s">
        <v>8500</v>
      </c>
      <c r="E7493">
        <f>INDEX(TeamSports!B:B,MATCH(D7493,TeamSports!C:C,0))</f>
        <v>2</v>
      </c>
      <c r="F7493">
        <f>INDEX(RanksTable!AJ:AJ,MATCH(B7493,RanksTable!B:B,0))</f>
        <v>7</v>
      </c>
      <c r="H7493" t="str">
        <f t="shared" si="117"/>
        <v>INSERT INTO "TeamRanks" (team_id,team_sport_id,team_rank) VALUES (132,2,7);</v>
      </c>
    </row>
    <row r="7494" spans="2:8" x14ac:dyDescent="0.25">
      <c r="B7494" t="s">
        <v>339</v>
      </c>
      <c r="C7494">
        <f>INDEX(NationalTeams!B:B,MATCH(B7494,NationalTeams!C:C,0))</f>
        <v>133</v>
      </c>
      <c r="D7494" t="s">
        <v>8500</v>
      </c>
      <c r="E7494">
        <f>INDEX(TeamSports!B:B,MATCH(D7494,TeamSports!C:C,0))</f>
        <v>2</v>
      </c>
      <c r="F7494">
        <f>INDEX(RanksTable!AJ:AJ,MATCH(B7494,RanksTable!B:B,0))</f>
        <v>7</v>
      </c>
      <c r="H7494" t="str">
        <f t="shared" si="117"/>
        <v>INSERT INTO "TeamRanks" (team_id,team_sport_id,team_rank) VALUES (133,2,7);</v>
      </c>
    </row>
    <row r="7495" spans="2:8" x14ac:dyDescent="0.25">
      <c r="B7495" t="s">
        <v>464</v>
      </c>
      <c r="C7495">
        <f>INDEX(NationalTeams!B:B,MATCH(B7495,NationalTeams!C:C,0))</f>
        <v>134</v>
      </c>
      <c r="D7495" t="s">
        <v>8500</v>
      </c>
      <c r="E7495">
        <f>INDEX(TeamSports!B:B,MATCH(D7495,TeamSports!C:C,0))</f>
        <v>2</v>
      </c>
      <c r="F7495">
        <f>INDEX(RanksTable!AJ:AJ,MATCH(B7495,RanksTable!B:B,0))</f>
        <v>7</v>
      </c>
      <c r="H7495" t="str">
        <f t="shared" si="117"/>
        <v>INSERT INTO "TeamRanks" (team_id,team_sport_id,team_rank) VALUES (134,2,7);</v>
      </c>
    </row>
    <row r="7496" spans="2:8" x14ac:dyDescent="0.25">
      <c r="B7496" t="s">
        <v>379</v>
      </c>
      <c r="C7496">
        <f>INDEX(NationalTeams!B:B,MATCH(B7496,NationalTeams!C:C,0))</f>
        <v>135</v>
      </c>
      <c r="D7496" t="s">
        <v>8500</v>
      </c>
      <c r="E7496">
        <f>INDEX(TeamSports!B:B,MATCH(D7496,TeamSports!C:C,0))</f>
        <v>2</v>
      </c>
      <c r="F7496">
        <f>INDEX(RanksTable!AJ:AJ,MATCH(B7496,RanksTable!B:B,0))</f>
        <v>7</v>
      </c>
      <c r="H7496" t="str">
        <f t="shared" si="117"/>
        <v>INSERT INTO "TeamRanks" (team_id,team_sport_id,team_rank) VALUES (135,2,7);</v>
      </c>
    </row>
    <row r="7497" spans="2:8" x14ac:dyDescent="0.25">
      <c r="B7497" t="s">
        <v>539</v>
      </c>
      <c r="C7497">
        <f>INDEX(NationalTeams!B:B,MATCH(B7497,NationalTeams!C:C,0))</f>
        <v>136</v>
      </c>
      <c r="D7497" t="s">
        <v>8500</v>
      </c>
      <c r="E7497">
        <f>INDEX(TeamSports!B:B,MATCH(D7497,TeamSports!C:C,0))</f>
        <v>2</v>
      </c>
      <c r="F7497">
        <f>INDEX(RanksTable!AJ:AJ,MATCH(B7497,RanksTable!B:B,0))</f>
        <v>7</v>
      </c>
      <c r="H7497" t="str">
        <f t="shared" si="117"/>
        <v>INSERT INTO "TeamRanks" (team_id,team_sport_id,team_rank) VALUES (136,2,7);</v>
      </c>
    </row>
    <row r="7498" spans="2:8" x14ac:dyDescent="0.25">
      <c r="B7498" t="s">
        <v>342</v>
      </c>
      <c r="C7498">
        <f>INDEX(NationalTeams!B:B,MATCH(B7498,NationalTeams!C:C,0))</f>
        <v>137</v>
      </c>
      <c r="D7498" t="s">
        <v>8500</v>
      </c>
      <c r="E7498">
        <f>INDEX(TeamSports!B:B,MATCH(D7498,TeamSports!C:C,0))</f>
        <v>2</v>
      </c>
      <c r="F7498">
        <f>INDEX(RanksTable!AJ:AJ,MATCH(B7498,RanksTable!B:B,0))</f>
        <v>7</v>
      </c>
      <c r="H7498" t="str">
        <f t="shared" si="117"/>
        <v>INSERT INTO "TeamRanks" (team_id,team_sport_id,team_rank) VALUES (137,2,7);</v>
      </c>
    </row>
    <row r="7499" spans="2:8" x14ac:dyDescent="0.25">
      <c r="B7499" t="s">
        <v>343</v>
      </c>
      <c r="C7499">
        <f>INDEX(NationalTeams!B:B,MATCH(B7499,NationalTeams!C:C,0))</f>
        <v>138</v>
      </c>
      <c r="D7499" t="s">
        <v>8500</v>
      </c>
      <c r="E7499">
        <f>INDEX(TeamSports!B:B,MATCH(D7499,TeamSports!C:C,0))</f>
        <v>2</v>
      </c>
      <c r="F7499">
        <f>INDEX(RanksTable!AJ:AJ,MATCH(B7499,RanksTable!B:B,0))</f>
        <v>7</v>
      </c>
      <c r="H7499" t="str">
        <f t="shared" si="117"/>
        <v>INSERT INTO "TeamRanks" (team_id,team_sport_id,team_rank) VALUES (138,2,7);</v>
      </c>
    </row>
    <row r="7500" spans="2:8" x14ac:dyDescent="0.25">
      <c r="B7500" t="s">
        <v>360</v>
      </c>
      <c r="C7500">
        <f>INDEX(NationalTeams!B:B,MATCH(B7500,NationalTeams!C:C,0))</f>
        <v>139</v>
      </c>
      <c r="D7500" t="s">
        <v>8500</v>
      </c>
      <c r="E7500">
        <f>INDEX(TeamSports!B:B,MATCH(D7500,TeamSports!C:C,0))</f>
        <v>2</v>
      </c>
      <c r="F7500">
        <f>INDEX(RanksTable!AJ:AJ,MATCH(B7500,RanksTable!B:B,0))</f>
        <v>7</v>
      </c>
      <c r="H7500" t="str">
        <f t="shared" si="117"/>
        <v>INSERT INTO "TeamRanks" (team_id,team_sport_id,team_rank) VALUES (139,2,7);</v>
      </c>
    </row>
    <row r="7501" spans="2:8" x14ac:dyDescent="0.25">
      <c r="B7501" t="s">
        <v>378</v>
      </c>
      <c r="C7501">
        <f>INDEX(NationalTeams!B:B,MATCH(B7501,NationalTeams!C:C,0))</f>
        <v>140</v>
      </c>
      <c r="D7501" t="s">
        <v>8500</v>
      </c>
      <c r="E7501">
        <f>INDEX(TeamSports!B:B,MATCH(D7501,TeamSports!C:C,0))</f>
        <v>2</v>
      </c>
      <c r="F7501">
        <f>INDEX(RanksTable!AJ:AJ,MATCH(B7501,RanksTable!B:B,0))</f>
        <v>7</v>
      </c>
      <c r="H7501" t="str">
        <f t="shared" si="117"/>
        <v>INSERT INTO "TeamRanks" (team_id,team_sport_id,team_rank) VALUES (140,2,7);</v>
      </c>
    </row>
    <row r="7502" spans="2:8" x14ac:dyDescent="0.25">
      <c r="B7502" t="s">
        <v>456</v>
      </c>
      <c r="C7502">
        <f>INDEX(NationalTeams!B:B,MATCH(B7502,NationalTeams!C:C,0))</f>
        <v>141</v>
      </c>
      <c r="D7502" t="s">
        <v>8500</v>
      </c>
      <c r="E7502">
        <f>INDEX(TeamSports!B:B,MATCH(D7502,TeamSports!C:C,0))</f>
        <v>2</v>
      </c>
      <c r="F7502">
        <f>INDEX(RanksTable!AJ:AJ,MATCH(B7502,RanksTable!B:B,0))</f>
        <v>7</v>
      </c>
      <c r="H7502" t="str">
        <f t="shared" si="117"/>
        <v>INSERT INTO "TeamRanks" (team_id,team_sport_id,team_rank) VALUES (141,2,7);</v>
      </c>
    </row>
    <row r="7503" spans="2:8" x14ac:dyDescent="0.25">
      <c r="B7503" t="s">
        <v>537</v>
      </c>
      <c r="C7503">
        <f>INDEX(NationalTeams!B:B,MATCH(B7503,NationalTeams!C:C,0))</f>
        <v>142</v>
      </c>
      <c r="D7503" t="s">
        <v>8500</v>
      </c>
      <c r="E7503">
        <f>INDEX(TeamSports!B:B,MATCH(D7503,TeamSports!C:C,0))</f>
        <v>2</v>
      </c>
      <c r="F7503">
        <f>INDEX(RanksTable!AJ:AJ,MATCH(B7503,RanksTable!B:B,0))</f>
        <v>7</v>
      </c>
      <c r="H7503" t="str">
        <f t="shared" si="117"/>
        <v>INSERT INTO "TeamRanks" (team_id,team_sport_id,team_rank) VALUES (142,2,7);</v>
      </c>
    </row>
    <row r="7504" spans="2:8" x14ac:dyDescent="0.25">
      <c r="B7504" t="s">
        <v>533</v>
      </c>
      <c r="C7504">
        <f>INDEX(NationalTeams!B:B,MATCH(B7504,NationalTeams!C:C,0))</f>
        <v>143</v>
      </c>
      <c r="D7504" t="s">
        <v>8500</v>
      </c>
      <c r="E7504">
        <f>INDEX(TeamSports!B:B,MATCH(D7504,TeamSports!C:C,0))</f>
        <v>2</v>
      </c>
      <c r="F7504">
        <f>INDEX(RanksTable!AJ:AJ,MATCH(B7504,RanksTable!B:B,0))</f>
        <v>7</v>
      </c>
      <c r="H7504" t="str">
        <f t="shared" si="117"/>
        <v>INSERT INTO "TeamRanks" (team_id,team_sport_id,team_rank) VALUES (143,2,7);</v>
      </c>
    </row>
    <row r="7505" spans="2:8" x14ac:dyDescent="0.25">
      <c r="B7505" t="s">
        <v>460</v>
      </c>
      <c r="C7505">
        <f>INDEX(NationalTeams!B:B,MATCH(B7505,NationalTeams!C:C,0))</f>
        <v>144</v>
      </c>
      <c r="D7505" t="s">
        <v>8500</v>
      </c>
      <c r="E7505">
        <f>INDEX(TeamSports!B:B,MATCH(D7505,TeamSports!C:C,0))</f>
        <v>2</v>
      </c>
      <c r="F7505">
        <f>INDEX(RanksTable!AJ:AJ,MATCH(B7505,RanksTable!B:B,0))</f>
        <v>7</v>
      </c>
      <c r="H7505" t="str">
        <f t="shared" si="117"/>
        <v>INSERT INTO "TeamRanks" (team_id,team_sport_id,team_rank) VALUES (144,2,7);</v>
      </c>
    </row>
    <row r="7506" spans="2:8" x14ac:dyDescent="0.25">
      <c r="B7506" t="s">
        <v>521</v>
      </c>
      <c r="C7506">
        <f>INDEX(NationalTeams!B:B,MATCH(B7506,NationalTeams!C:C,0))</f>
        <v>145</v>
      </c>
      <c r="D7506" t="s">
        <v>8500</v>
      </c>
      <c r="E7506">
        <f>INDEX(TeamSports!B:B,MATCH(D7506,TeamSports!C:C,0))</f>
        <v>2</v>
      </c>
      <c r="F7506">
        <f>INDEX(RanksTable!AJ:AJ,MATCH(B7506,RanksTable!B:B,0))</f>
        <v>7</v>
      </c>
      <c r="H7506" t="str">
        <f t="shared" si="117"/>
        <v>INSERT INTO "TeamRanks" (team_id,team_sport_id,team_rank) VALUES (145,2,7);</v>
      </c>
    </row>
    <row r="7507" spans="2:8" x14ac:dyDescent="0.25">
      <c r="B7507" t="s">
        <v>416</v>
      </c>
      <c r="C7507">
        <f>INDEX(NationalTeams!B:B,MATCH(B7507,NationalTeams!C:C,0))</f>
        <v>146</v>
      </c>
      <c r="D7507" t="s">
        <v>8500</v>
      </c>
      <c r="E7507">
        <f>INDEX(TeamSports!B:B,MATCH(D7507,TeamSports!C:C,0))</f>
        <v>2</v>
      </c>
      <c r="F7507">
        <f>INDEX(RanksTable!AJ:AJ,MATCH(B7507,RanksTable!B:B,0))</f>
        <v>7</v>
      </c>
      <c r="H7507" t="str">
        <f t="shared" si="117"/>
        <v>INSERT INTO "TeamRanks" (team_id,team_sport_id,team_rank) VALUES (146,2,7);</v>
      </c>
    </row>
    <row r="7508" spans="2:8" x14ac:dyDescent="0.25">
      <c r="B7508" t="s">
        <v>393</v>
      </c>
      <c r="C7508">
        <f>INDEX(NationalTeams!B:B,MATCH(B7508,NationalTeams!C:C,0))</f>
        <v>147</v>
      </c>
      <c r="D7508" t="s">
        <v>8500</v>
      </c>
      <c r="E7508">
        <f>INDEX(TeamSports!B:B,MATCH(D7508,TeamSports!C:C,0))</f>
        <v>2</v>
      </c>
      <c r="F7508">
        <f>INDEX(RanksTable!AJ:AJ,MATCH(B7508,RanksTable!B:B,0))</f>
        <v>7</v>
      </c>
      <c r="H7508" t="str">
        <f t="shared" si="117"/>
        <v>INSERT INTO "TeamRanks" (team_id,team_sport_id,team_rank) VALUES (147,2,7);</v>
      </c>
    </row>
    <row r="7509" spans="2:8" x14ac:dyDescent="0.25">
      <c r="B7509" t="s">
        <v>372</v>
      </c>
      <c r="C7509">
        <f>INDEX(NationalTeams!B:B,MATCH(B7509,NationalTeams!C:C,0))</f>
        <v>148</v>
      </c>
      <c r="D7509" t="s">
        <v>8500</v>
      </c>
      <c r="E7509">
        <f>INDEX(TeamSports!B:B,MATCH(D7509,TeamSports!C:C,0))</f>
        <v>2</v>
      </c>
      <c r="F7509">
        <f>INDEX(RanksTable!AJ:AJ,MATCH(B7509,RanksTable!B:B,0))</f>
        <v>7</v>
      </c>
      <c r="H7509" t="str">
        <f t="shared" si="117"/>
        <v>INSERT INTO "TeamRanks" (team_id,team_sport_id,team_rank) VALUES (148,2,7);</v>
      </c>
    </row>
    <row r="7510" spans="2:8" x14ac:dyDescent="0.25">
      <c r="B7510" t="s">
        <v>480</v>
      </c>
      <c r="C7510">
        <f>INDEX(NationalTeams!B:B,MATCH(B7510,NationalTeams!C:C,0))</f>
        <v>149</v>
      </c>
      <c r="D7510" t="s">
        <v>8500</v>
      </c>
      <c r="E7510">
        <f>INDEX(TeamSports!B:B,MATCH(D7510,TeamSports!C:C,0))</f>
        <v>2</v>
      </c>
      <c r="F7510">
        <f>INDEX(RanksTable!AJ:AJ,MATCH(B7510,RanksTable!B:B,0))</f>
        <v>7</v>
      </c>
      <c r="H7510" t="str">
        <f t="shared" si="117"/>
        <v>INSERT INTO "TeamRanks" (team_id,team_sport_id,team_rank) VALUES (149,2,7);</v>
      </c>
    </row>
    <row r="7511" spans="2:8" x14ac:dyDescent="0.25">
      <c r="B7511" t="s">
        <v>446</v>
      </c>
      <c r="C7511">
        <f>INDEX(NationalTeams!B:B,MATCH(B7511,NationalTeams!C:C,0))</f>
        <v>150</v>
      </c>
      <c r="D7511" t="s">
        <v>8500</v>
      </c>
      <c r="E7511">
        <f>INDEX(TeamSports!B:B,MATCH(D7511,TeamSports!C:C,0))</f>
        <v>2</v>
      </c>
      <c r="F7511">
        <f>INDEX(RanksTable!AJ:AJ,MATCH(B7511,RanksTable!B:B,0))</f>
        <v>7</v>
      </c>
      <c r="H7511" t="str">
        <f t="shared" si="117"/>
        <v>INSERT INTO "TeamRanks" (team_id,team_sport_id,team_rank) VALUES (150,2,7);</v>
      </c>
    </row>
    <row r="7512" spans="2:8" x14ac:dyDescent="0.25">
      <c r="B7512" t="s">
        <v>356</v>
      </c>
      <c r="C7512">
        <f>INDEX(NationalTeams!B:B,MATCH(B7512,NationalTeams!C:C,0))</f>
        <v>151</v>
      </c>
      <c r="D7512" t="s">
        <v>8500</v>
      </c>
      <c r="E7512">
        <f>INDEX(TeamSports!B:B,MATCH(D7512,TeamSports!C:C,0))</f>
        <v>2</v>
      </c>
      <c r="F7512">
        <f>INDEX(RanksTable!AJ:AJ,MATCH(B7512,RanksTable!B:B,0))</f>
        <v>7</v>
      </c>
      <c r="H7512" t="str">
        <f t="shared" si="117"/>
        <v>INSERT INTO "TeamRanks" (team_id,team_sport_id,team_rank) VALUES (151,2,7);</v>
      </c>
    </row>
    <row r="7513" spans="2:8" x14ac:dyDescent="0.25">
      <c r="B7513" t="s">
        <v>387</v>
      </c>
      <c r="C7513">
        <f>INDEX(NationalTeams!B:B,MATCH(B7513,NationalTeams!C:C,0))</f>
        <v>152</v>
      </c>
      <c r="D7513" t="s">
        <v>8500</v>
      </c>
      <c r="E7513">
        <f>INDEX(TeamSports!B:B,MATCH(D7513,TeamSports!C:C,0))</f>
        <v>2</v>
      </c>
      <c r="F7513">
        <f>INDEX(RanksTable!AJ:AJ,MATCH(B7513,RanksTable!B:B,0))</f>
        <v>7</v>
      </c>
      <c r="H7513" t="str">
        <f t="shared" si="117"/>
        <v>INSERT INTO "TeamRanks" (team_id,team_sport_id,team_rank) VALUES (152,2,7);</v>
      </c>
    </row>
    <row r="7514" spans="2:8" x14ac:dyDescent="0.25">
      <c r="B7514" t="s">
        <v>361</v>
      </c>
      <c r="C7514">
        <f>INDEX(NationalTeams!B:B,MATCH(B7514,NationalTeams!C:C,0))</f>
        <v>153</v>
      </c>
      <c r="D7514" t="s">
        <v>8500</v>
      </c>
      <c r="E7514">
        <f>INDEX(TeamSports!B:B,MATCH(D7514,TeamSports!C:C,0))</f>
        <v>2</v>
      </c>
      <c r="F7514">
        <f>INDEX(RanksTable!AJ:AJ,MATCH(B7514,RanksTable!B:B,0))</f>
        <v>7</v>
      </c>
      <c r="H7514" t="str">
        <f t="shared" si="117"/>
        <v>INSERT INTO "TeamRanks" (team_id,team_sport_id,team_rank) VALUES (153,2,7);</v>
      </c>
    </row>
    <row r="7515" spans="2:8" x14ac:dyDescent="0.25">
      <c r="B7515" t="s">
        <v>492</v>
      </c>
      <c r="C7515">
        <f>INDEX(NationalTeams!B:B,MATCH(B7515,NationalTeams!C:C,0))</f>
        <v>154</v>
      </c>
      <c r="D7515" t="s">
        <v>8500</v>
      </c>
      <c r="E7515">
        <f>INDEX(TeamSports!B:B,MATCH(D7515,TeamSports!C:C,0))</f>
        <v>2</v>
      </c>
      <c r="F7515">
        <f>INDEX(RanksTable!AJ:AJ,MATCH(B7515,RanksTable!B:B,0))</f>
        <v>4</v>
      </c>
      <c r="H7515" t="str">
        <f t="shared" si="117"/>
        <v>INSERT INTO "TeamRanks" (team_id,team_sport_id,team_rank) VALUES (154,2,4);</v>
      </c>
    </row>
    <row r="7516" spans="2:8" x14ac:dyDescent="0.25">
      <c r="B7516" t="s">
        <v>485</v>
      </c>
      <c r="C7516">
        <f>INDEX(NationalTeams!B:B,MATCH(B7516,NationalTeams!C:C,0))</f>
        <v>155</v>
      </c>
      <c r="D7516" t="s">
        <v>8500</v>
      </c>
      <c r="E7516">
        <f>INDEX(TeamSports!B:B,MATCH(D7516,TeamSports!C:C,0))</f>
        <v>2</v>
      </c>
      <c r="F7516">
        <f>INDEX(RanksTable!AJ:AJ,MATCH(B7516,RanksTable!B:B,0))</f>
        <v>7</v>
      </c>
      <c r="H7516" t="str">
        <f t="shared" si="117"/>
        <v>INSERT INTO "TeamRanks" (team_id,team_sport_id,team_rank) VALUES (155,2,7);</v>
      </c>
    </row>
    <row r="7517" spans="2:8" x14ac:dyDescent="0.25">
      <c r="B7517" t="s">
        <v>423</v>
      </c>
      <c r="C7517">
        <f>INDEX(NationalTeams!B:B,MATCH(B7517,NationalTeams!C:C,0))</f>
        <v>156</v>
      </c>
      <c r="D7517" t="s">
        <v>8500</v>
      </c>
      <c r="E7517">
        <f>INDEX(TeamSports!B:B,MATCH(D7517,TeamSports!C:C,0))</f>
        <v>2</v>
      </c>
      <c r="F7517">
        <f>INDEX(RanksTable!AJ:AJ,MATCH(B7517,RanksTable!B:B,0))</f>
        <v>3</v>
      </c>
      <c r="H7517" t="str">
        <f t="shared" si="117"/>
        <v>INSERT INTO "TeamRanks" (team_id,team_sport_id,team_rank) VALUES (156,2,3);</v>
      </c>
    </row>
    <row r="7518" spans="2:8" x14ac:dyDescent="0.25">
      <c r="B7518" t="s">
        <v>457</v>
      </c>
      <c r="C7518">
        <f>INDEX(NationalTeams!B:B,MATCH(B7518,NationalTeams!C:C,0))</f>
        <v>157</v>
      </c>
      <c r="D7518" t="s">
        <v>8500</v>
      </c>
      <c r="E7518">
        <f>INDEX(TeamSports!B:B,MATCH(D7518,TeamSports!C:C,0))</f>
        <v>2</v>
      </c>
      <c r="F7518">
        <f>INDEX(RanksTable!AJ:AJ,MATCH(B7518,RanksTable!B:B,0))</f>
        <v>7</v>
      </c>
      <c r="H7518" t="str">
        <f t="shared" si="117"/>
        <v>INSERT INTO "TeamRanks" (team_id,team_sport_id,team_rank) VALUES (157,2,7);</v>
      </c>
    </row>
    <row r="7519" spans="2:8" x14ac:dyDescent="0.25">
      <c r="B7519" t="s">
        <v>491</v>
      </c>
      <c r="C7519">
        <f>INDEX(NationalTeams!B:B,MATCH(B7519,NationalTeams!C:C,0))</f>
        <v>158</v>
      </c>
      <c r="D7519" t="s">
        <v>8500</v>
      </c>
      <c r="E7519">
        <f>INDEX(TeamSports!B:B,MATCH(D7519,TeamSports!C:C,0))</f>
        <v>2</v>
      </c>
      <c r="F7519">
        <f>INDEX(RanksTable!AJ:AJ,MATCH(B7519,RanksTable!B:B,0))</f>
        <v>2</v>
      </c>
      <c r="H7519" t="str">
        <f t="shared" si="117"/>
        <v>INSERT INTO "TeamRanks" (team_id,team_sport_id,team_rank) VALUES (158,2,2);</v>
      </c>
    </row>
    <row r="7520" spans="2:8" x14ac:dyDescent="0.25">
      <c r="B7520" t="s">
        <v>474</v>
      </c>
      <c r="C7520">
        <f>INDEX(NationalTeams!B:B,MATCH(B7520,NationalTeams!C:C,0))</f>
        <v>159</v>
      </c>
      <c r="D7520" t="s">
        <v>8500</v>
      </c>
      <c r="E7520">
        <f>INDEX(TeamSports!B:B,MATCH(D7520,TeamSports!C:C,0))</f>
        <v>2</v>
      </c>
      <c r="F7520">
        <f>INDEX(RanksTable!AJ:AJ,MATCH(B7520,RanksTable!B:B,0))</f>
        <v>7</v>
      </c>
      <c r="H7520" t="str">
        <f t="shared" si="117"/>
        <v>INSERT INTO "TeamRanks" (team_id,team_sport_id,team_rank) VALUES (159,2,7);</v>
      </c>
    </row>
    <row r="7521" spans="2:8" x14ac:dyDescent="0.25">
      <c r="B7521" t="s">
        <v>479</v>
      </c>
      <c r="C7521">
        <f>INDEX(NationalTeams!B:B,MATCH(B7521,NationalTeams!C:C,0))</f>
        <v>160</v>
      </c>
      <c r="D7521" t="s">
        <v>8500</v>
      </c>
      <c r="E7521">
        <f>INDEX(TeamSports!B:B,MATCH(D7521,TeamSports!C:C,0))</f>
        <v>2</v>
      </c>
      <c r="F7521">
        <f>INDEX(RanksTable!AJ:AJ,MATCH(B7521,RanksTable!B:B,0))</f>
        <v>7</v>
      </c>
      <c r="H7521" t="str">
        <f t="shared" si="117"/>
        <v>INSERT INTO "TeamRanks" (team_id,team_sport_id,team_rank) VALUES (160,2,7);</v>
      </c>
    </row>
    <row r="7522" spans="2:8" x14ac:dyDescent="0.25">
      <c r="B7522" t="s">
        <v>449</v>
      </c>
      <c r="C7522">
        <f>INDEX(NationalTeams!B:B,MATCH(B7522,NationalTeams!C:C,0))</f>
        <v>161</v>
      </c>
      <c r="D7522" t="s">
        <v>8500</v>
      </c>
      <c r="E7522">
        <f>INDEX(TeamSports!B:B,MATCH(D7522,TeamSports!C:C,0))</f>
        <v>2</v>
      </c>
      <c r="F7522">
        <f>INDEX(RanksTable!AJ:AJ,MATCH(B7522,RanksTable!B:B,0))</f>
        <v>7</v>
      </c>
      <c r="H7522" t="str">
        <f t="shared" si="117"/>
        <v>INSERT INTO "TeamRanks" (team_id,team_sport_id,team_rank) VALUES (161,2,7);</v>
      </c>
    </row>
    <row r="7523" spans="2:8" x14ac:dyDescent="0.25">
      <c r="B7523" t="s">
        <v>398</v>
      </c>
      <c r="C7523">
        <f>INDEX(NationalTeams!B:B,MATCH(B7523,NationalTeams!C:C,0))</f>
        <v>162</v>
      </c>
      <c r="D7523" t="s">
        <v>8500</v>
      </c>
      <c r="E7523">
        <f>INDEX(TeamSports!B:B,MATCH(D7523,TeamSports!C:C,0))</f>
        <v>2</v>
      </c>
      <c r="F7523">
        <f>INDEX(RanksTable!AJ:AJ,MATCH(B7523,RanksTable!B:B,0))</f>
        <v>7</v>
      </c>
      <c r="H7523" t="str">
        <f t="shared" si="117"/>
        <v>INSERT INTO "TeamRanks" (team_id,team_sport_id,team_rank) VALUES (162,2,7);</v>
      </c>
    </row>
    <row r="7524" spans="2:8" x14ac:dyDescent="0.25">
      <c r="B7524" t="s">
        <v>441</v>
      </c>
      <c r="C7524">
        <f>INDEX(NationalTeams!B:B,MATCH(B7524,NationalTeams!C:C,0))</f>
        <v>163</v>
      </c>
      <c r="D7524" t="s">
        <v>8500</v>
      </c>
      <c r="E7524">
        <f>INDEX(TeamSports!B:B,MATCH(D7524,TeamSports!C:C,0))</f>
        <v>2</v>
      </c>
      <c r="F7524">
        <f>INDEX(RanksTable!AJ:AJ,MATCH(B7524,RanksTable!B:B,0))</f>
        <v>7</v>
      </c>
      <c r="H7524" t="str">
        <f t="shared" si="117"/>
        <v>INSERT INTO "TeamRanks" (team_id,team_sport_id,team_rank) VALUES (163,2,7);</v>
      </c>
    </row>
    <row r="7525" spans="2:8" x14ac:dyDescent="0.25">
      <c r="B7525" t="s">
        <v>348</v>
      </c>
      <c r="C7525">
        <f>INDEX(NationalTeams!B:B,MATCH(B7525,NationalTeams!C:C,0))</f>
        <v>164</v>
      </c>
      <c r="D7525" t="s">
        <v>8500</v>
      </c>
      <c r="E7525">
        <f>INDEX(TeamSports!B:B,MATCH(D7525,TeamSports!C:C,0))</f>
        <v>2</v>
      </c>
      <c r="F7525">
        <f>INDEX(RanksTable!AJ:AJ,MATCH(B7525,RanksTable!B:B,0))</f>
        <v>7</v>
      </c>
      <c r="H7525" t="str">
        <f t="shared" si="117"/>
        <v>INSERT INTO "TeamRanks" (team_id,team_sport_id,team_rank) VALUES (164,2,7);</v>
      </c>
    </row>
    <row r="7526" spans="2:8" x14ac:dyDescent="0.25">
      <c r="B7526" t="s">
        <v>350</v>
      </c>
      <c r="C7526">
        <f>INDEX(NationalTeams!B:B,MATCH(B7526,NationalTeams!C:C,0))</f>
        <v>165</v>
      </c>
      <c r="D7526" t="s">
        <v>8500</v>
      </c>
      <c r="E7526">
        <f>INDEX(TeamSports!B:B,MATCH(D7526,TeamSports!C:C,0))</f>
        <v>2</v>
      </c>
      <c r="F7526">
        <f>INDEX(RanksTable!AJ:AJ,MATCH(B7526,RanksTable!B:B,0))</f>
        <v>7</v>
      </c>
      <c r="H7526" t="str">
        <f t="shared" si="117"/>
        <v>INSERT INTO "TeamRanks" (team_id,team_sport_id,team_rank) VALUES (165,2,7);</v>
      </c>
    </row>
    <row r="7527" spans="2:8" x14ac:dyDescent="0.25">
      <c r="B7527" t="s">
        <v>494</v>
      </c>
      <c r="C7527">
        <f>INDEX(NationalTeams!B:B,MATCH(B7527,NationalTeams!C:C,0))</f>
        <v>166</v>
      </c>
      <c r="D7527" t="s">
        <v>8500</v>
      </c>
      <c r="E7527">
        <f>INDEX(TeamSports!B:B,MATCH(D7527,TeamSports!C:C,0))</f>
        <v>2</v>
      </c>
      <c r="F7527">
        <f>INDEX(RanksTable!AJ:AJ,MATCH(B7527,RanksTable!B:B,0))</f>
        <v>7</v>
      </c>
      <c r="H7527" t="str">
        <f t="shared" si="117"/>
        <v>INSERT INTO "TeamRanks" (team_id,team_sport_id,team_rank) VALUES (166,2,7);</v>
      </c>
    </row>
    <row r="7528" spans="2:8" x14ac:dyDescent="0.25">
      <c r="B7528" t="s">
        <v>504</v>
      </c>
      <c r="C7528">
        <f>INDEX(NationalTeams!B:B,MATCH(B7528,NationalTeams!C:C,0))</f>
        <v>167</v>
      </c>
      <c r="D7528" t="s">
        <v>8500</v>
      </c>
      <c r="E7528">
        <f>INDEX(TeamSports!B:B,MATCH(D7528,TeamSports!C:C,0))</f>
        <v>2</v>
      </c>
      <c r="F7528">
        <f>INDEX(RanksTable!AJ:AJ,MATCH(B7528,RanksTable!B:B,0))</f>
        <v>5</v>
      </c>
      <c r="H7528" t="str">
        <f t="shared" si="117"/>
        <v>INSERT INTO "TeamRanks" (team_id,team_sport_id,team_rank) VALUES (167,2,5);</v>
      </c>
    </row>
    <row r="7529" spans="2:8" x14ac:dyDescent="0.25">
      <c r="B7529" t="s">
        <v>401</v>
      </c>
      <c r="C7529">
        <f>INDEX(NationalTeams!B:B,MATCH(B7529,NationalTeams!C:C,0))</f>
        <v>168</v>
      </c>
      <c r="D7529" t="s">
        <v>8500</v>
      </c>
      <c r="E7529">
        <f>INDEX(TeamSports!B:B,MATCH(D7529,TeamSports!C:C,0))</f>
        <v>2</v>
      </c>
      <c r="F7529">
        <f>INDEX(RanksTable!AJ:AJ,MATCH(B7529,RanksTable!B:B,0))</f>
        <v>7</v>
      </c>
      <c r="H7529" t="str">
        <f t="shared" si="117"/>
        <v>INSERT INTO "TeamRanks" (team_id,team_sport_id,team_rank) VALUES (168,2,7);</v>
      </c>
    </row>
    <row r="7530" spans="2:8" x14ac:dyDescent="0.25">
      <c r="B7530" t="s">
        <v>432</v>
      </c>
      <c r="C7530">
        <f>INDEX(NationalTeams!B:B,MATCH(B7530,NationalTeams!C:C,0))</f>
        <v>169</v>
      </c>
      <c r="D7530" t="s">
        <v>8500</v>
      </c>
      <c r="E7530">
        <f>INDEX(TeamSports!B:B,MATCH(D7530,TeamSports!C:C,0))</f>
        <v>2</v>
      </c>
      <c r="F7530">
        <f>INDEX(RanksTable!AJ:AJ,MATCH(B7530,RanksTable!B:B,0))</f>
        <v>7</v>
      </c>
      <c r="H7530" t="str">
        <f t="shared" si="117"/>
        <v>INSERT INTO "TeamRanks" (team_id,team_sport_id,team_rank) VALUES (169,2,7);</v>
      </c>
    </row>
    <row r="7531" spans="2:8" x14ac:dyDescent="0.25">
      <c r="B7531" t="s">
        <v>336</v>
      </c>
      <c r="C7531">
        <f>INDEX(NationalTeams!B:B,MATCH(B7531,NationalTeams!C:C,0))</f>
        <v>170</v>
      </c>
      <c r="D7531" t="s">
        <v>8500</v>
      </c>
      <c r="E7531">
        <f>INDEX(TeamSports!B:B,MATCH(D7531,TeamSports!C:C,0))</f>
        <v>2</v>
      </c>
      <c r="F7531">
        <f>INDEX(RanksTable!AJ:AJ,MATCH(B7531,RanksTable!B:B,0))</f>
        <v>7</v>
      </c>
      <c r="H7531" t="str">
        <f t="shared" si="117"/>
        <v>INSERT INTO "TeamRanks" (team_id,team_sport_id,team_rank) VALUES (170,2,7);</v>
      </c>
    </row>
    <row r="7532" spans="2:8" x14ac:dyDescent="0.25">
      <c r="B7532" t="s">
        <v>497</v>
      </c>
      <c r="C7532">
        <f>INDEX(NationalTeams!B:B,MATCH(B7532,NationalTeams!C:C,0))</f>
        <v>171</v>
      </c>
      <c r="D7532" t="s">
        <v>8500</v>
      </c>
      <c r="E7532">
        <f>INDEX(TeamSports!B:B,MATCH(D7532,TeamSports!C:C,0))</f>
        <v>2</v>
      </c>
      <c r="F7532">
        <f>INDEX(RanksTable!AJ:AJ,MATCH(B7532,RanksTable!B:B,0))</f>
        <v>5</v>
      </c>
      <c r="H7532" t="str">
        <f t="shared" si="117"/>
        <v>INSERT INTO "TeamRanks" (team_id,team_sport_id,team_rank) VALUES (171,2,5);</v>
      </c>
    </row>
    <row r="7533" spans="2:8" x14ac:dyDescent="0.25">
      <c r="B7533" t="s">
        <v>380</v>
      </c>
      <c r="C7533">
        <f>INDEX(NationalTeams!B:B,MATCH(B7533,NationalTeams!C:C,0))</f>
        <v>172</v>
      </c>
      <c r="D7533" t="s">
        <v>8500</v>
      </c>
      <c r="E7533">
        <f>INDEX(TeamSports!B:B,MATCH(D7533,TeamSports!C:C,0))</f>
        <v>2</v>
      </c>
      <c r="F7533">
        <f>INDEX(RanksTable!AJ:AJ,MATCH(B7533,RanksTable!B:B,0))</f>
        <v>7</v>
      </c>
      <c r="H7533" t="str">
        <f t="shared" si="117"/>
        <v>INSERT INTO "TeamRanks" (team_id,team_sport_id,team_rank) VALUES (172,2,7);</v>
      </c>
    </row>
    <row r="7534" spans="2:8" x14ac:dyDescent="0.25">
      <c r="B7534" t="s">
        <v>402</v>
      </c>
      <c r="C7534">
        <f>INDEX(NationalTeams!B:B,MATCH(B7534,NationalTeams!C:C,0))</f>
        <v>173</v>
      </c>
      <c r="D7534" t="s">
        <v>8500</v>
      </c>
      <c r="E7534">
        <f>INDEX(TeamSports!B:B,MATCH(D7534,TeamSports!C:C,0))</f>
        <v>2</v>
      </c>
      <c r="F7534">
        <f>INDEX(RanksTable!AJ:AJ,MATCH(B7534,RanksTable!B:B,0))</f>
        <v>7</v>
      </c>
      <c r="H7534" t="str">
        <f t="shared" si="117"/>
        <v>INSERT INTO "TeamRanks" (team_id,team_sport_id,team_rank) VALUES (173,2,7);</v>
      </c>
    </row>
    <row r="7535" spans="2:8" x14ac:dyDescent="0.25">
      <c r="B7535" t="s">
        <v>370</v>
      </c>
      <c r="C7535">
        <f>INDEX(NationalTeams!B:B,MATCH(B7535,NationalTeams!C:C,0))</f>
        <v>174</v>
      </c>
      <c r="D7535" t="s">
        <v>8500</v>
      </c>
      <c r="E7535">
        <f>INDEX(TeamSports!B:B,MATCH(D7535,TeamSports!C:C,0))</f>
        <v>2</v>
      </c>
      <c r="F7535">
        <f>INDEX(RanksTable!AJ:AJ,MATCH(B7535,RanksTable!B:B,0))</f>
        <v>7</v>
      </c>
      <c r="H7535" t="str">
        <f t="shared" si="117"/>
        <v>INSERT INTO "TeamRanks" (team_id,team_sport_id,team_rank) VALUES (174,2,7);</v>
      </c>
    </row>
    <row r="7536" spans="2:8" x14ac:dyDescent="0.25">
      <c r="B7536" t="s">
        <v>506</v>
      </c>
      <c r="C7536">
        <f>INDEX(NationalTeams!B:B,MATCH(B7536,NationalTeams!C:C,0))</f>
        <v>175</v>
      </c>
      <c r="D7536" t="s">
        <v>8500</v>
      </c>
      <c r="E7536">
        <f>INDEX(TeamSports!B:B,MATCH(D7536,TeamSports!C:C,0))</f>
        <v>2</v>
      </c>
      <c r="F7536">
        <f>INDEX(RanksTable!AJ:AJ,MATCH(B7536,RanksTable!B:B,0))</f>
        <v>7</v>
      </c>
      <c r="H7536" t="str">
        <f t="shared" si="117"/>
        <v>INSERT INTO "TeamRanks" (team_id,team_sport_id,team_rank) VALUES (175,2,7);</v>
      </c>
    </row>
    <row r="7537" spans="2:8" x14ac:dyDescent="0.25">
      <c r="B7537" t="s">
        <v>500</v>
      </c>
      <c r="C7537">
        <f>INDEX(NationalTeams!B:B,MATCH(B7537,NationalTeams!C:C,0))</f>
        <v>176</v>
      </c>
      <c r="D7537" t="s">
        <v>8500</v>
      </c>
      <c r="E7537">
        <f>INDEX(TeamSports!B:B,MATCH(D7537,TeamSports!C:C,0))</f>
        <v>2</v>
      </c>
      <c r="F7537">
        <f>INDEX(RanksTable!AJ:AJ,MATCH(B7537,RanksTable!B:B,0))</f>
        <v>6</v>
      </c>
      <c r="H7537" t="str">
        <f t="shared" si="117"/>
        <v>INSERT INTO "TeamRanks" (team_id,team_sport_id,team_rank) VALUES (176,2,6);</v>
      </c>
    </row>
    <row r="7538" spans="2:8" x14ac:dyDescent="0.25">
      <c r="B7538" t="s">
        <v>473</v>
      </c>
      <c r="C7538">
        <f>INDEX(NationalTeams!B:B,MATCH(B7538,NationalTeams!C:C,0))</f>
        <v>177</v>
      </c>
      <c r="D7538" t="s">
        <v>8500</v>
      </c>
      <c r="E7538">
        <f>INDEX(TeamSports!B:B,MATCH(D7538,TeamSports!C:C,0))</f>
        <v>2</v>
      </c>
      <c r="F7538">
        <f>INDEX(RanksTable!AJ:AJ,MATCH(B7538,RanksTable!B:B,0))</f>
        <v>7</v>
      </c>
      <c r="H7538" t="str">
        <f t="shared" si="117"/>
        <v>INSERT INTO "TeamRanks" (team_id,team_sport_id,team_rank) VALUES (177,2,7);</v>
      </c>
    </row>
    <row r="7539" spans="2:8" x14ac:dyDescent="0.25">
      <c r="B7539" t="s">
        <v>482</v>
      </c>
      <c r="C7539">
        <f>INDEX(NationalTeams!B:B,MATCH(B7539,NationalTeams!C:C,0))</f>
        <v>178</v>
      </c>
      <c r="D7539" t="s">
        <v>8500</v>
      </c>
      <c r="E7539">
        <f>INDEX(TeamSports!B:B,MATCH(D7539,TeamSports!C:C,0))</f>
        <v>2</v>
      </c>
      <c r="F7539">
        <f>INDEX(RanksTable!AJ:AJ,MATCH(B7539,RanksTable!B:B,0))</f>
        <v>7</v>
      </c>
      <c r="H7539" t="str">
        <f t="shared" si="117"/>
        <v>INSERT INTO "TeamRanks" (team_id,team_sport_id,team_rank) VALUES (178,2,7);</v>
      </c>
    </row>
    <row r="7540" spans="2:8" x14ac:dyDescent="0.25">
      <c r="B7540" t="s">
        <v>411</v>
      </c>
      <c r="C7540">
        <f>INDEX(NationalTeams!B:B,MATCH(B7540,NationalTeams!C:C,0))</f>
        <v>179</v>
      </c>
      <c r="D7540" t="s">
        <v>8500</v>
      </c>
      <c r="E7540">
        <f>INDEX(TeamSports!B:B,MATCH(D7540,TeamSports!C:C,0))</f>
        <v>2</v>
      </c>
      <c r="F7540">
        <f>INDEX(RanksTable!AJ:AJ,MATCH(B7540,RanksTable!B:B,0))</f>
        <v>7</v>
      </c>
      <c r="H7540" t="str">
        <f t="shared" si="117"/>
        <v>INSERT INTO "TeamRanks" (team_id,team_sport_id,team_rank) VALUES (179,2,7);</v>
      </c>
    </row>
    <row r="7541" spans="2:8" x14ac:dyDescent="0.25">
      <c r="B7541" t="s">
        <v>541</v>
      </c>
      <c r="C7541">
        <f>INDEX(NationalTeams!B:B,MATCH(B7541,NationalTeams!C:C,0))</f>
        <v>180</v>
      </c>
      <c r="D7541" t="s">
        <v>8500</v>
      </c>
      <c r="E7541">
        <f>INDEX(TeamSports!B:B,MATCH(D7541,TeamSports!C:C,0))</f>
        <v>2</v>
      </c>
      <c r="F7541">
        <f>INDEX(RanksTable!AJ:AJ,MATCH(B7541,RanksTable!B:B,0))</f>
        <v>7</v>
      </c>
      <c r="H7541" t="str">
        <f t="shared" si="117"/>
        <v>INSERT INTO "TeamRanks" (team_id,team_sport_id,team_rank) VALUES (180,2,7);</v>
      </c>
    </row>
    <row r="7542" spans="2:8" x14ac:dyDescent="0.25">
      <c r="B7542" t="s">
        <v>412</v>
      </c>
      <c r="C7542">
        <f>INDEX(NationalTeams!B:B,MATCH(B7542,NationalTeams!C:C,0))</f>
        <v>181</v>
      </c>
      <c r="D7542" t="s">
        <v>8500</v>
      </c>
      <c r="E7542">
        <f>INDEX(TeamSports!B:B,MATCH(D7542,TeamSports!C:C,0))</f>
        <v>2</v>
      </c>
      <c r="F7542">
        <f>INDEX(RanksTable!AJ:AJ,MATCH(B7542,RanksTable!B:B,0))</f>
        <v>7</v>
      </c>
      <c r="H7542" t="str">
        <f t="shared" si="117"/>
        <v>INSERT INTO "TeamRanks" (team_id,team_sport_id,team_rank) VALUES (181,2,7);</v>
      </c>
    </row>
    <row r="7543" spans="2:8" x14ac:dyDescent="0.25">
      <c r="B7543" t="s">
        <v>409</v>
      </c>
      <c r="C7543">
        <f>INDEX(NationalTeams!B:B,MATCH(B7543,NationalTeams!C:C,0))</f>
        <v>182</v>
      </c>
      <c r="D7543" t="s">
        <v>8500</v>
      </c>
      <c r="E7543">
        <f>INDEX(TeamSports!B:B,MATCH(D7543,TeamSports!C:C,0))</f>
        <v>2</v>
      </c>
      <c r="F7543">
        <f>INDEX(RanksTable!AJ:AJ,MATCH(B7543,RanksTable!B:B,0))</f>
        <v>7</v>
      </c>
      <c r="H7543" t="str">
        <f t="shared" si="117"/>
        <v>INSERT INTO "TeamRanks" (team_id,team_sport_id,team_rank) VALUES (182,2,7);</v>
      </c>
    </row>
    <row r="7544" spans="2:8" x14ac:dyDescent="0.25">
      <c r="B7544" t="s">
        <v>414</v>
      </c>
      <c r="C7544">
        <f>INDEX(NationalTeams!B:B,MATCH(B7544,NationalTeams!C:C,0))</f>
        <v>183</v>
      </c>
      <c r="D7544" t="s">
        <v>8500</v>
      </c>
      <c r="E7544">
        <f>INDEX(TeamSports!B:B,MATCH(D7544,TeamSports!C:C,0))</f>
        <v>2</v>
      </c>
      <c r="F7544">
        <f>INDEX(RanksTable!AJ:AJ,MATCH(B7544,RanksTable!B:B,0))</f>
        <v>7</v>
      </c>
      <c r="H7544" t="str">
        <f t="shared" si="117"/>
        <v>INSERT INTO "TeamRanks" (team_id,team_sport_id,team_rank) VALUES (183,2,7);</v>
      </c>
    </row>
    <row r="7545" spans="2:8" x14ac:dyDescent="0.25">
      <c r="B7545" t="s">
        <v>362</v>
      </c>
      <c r="C7545">
        <f>INDEX(NationalTeams!B:B,MATCH(B7545,NationalTeams!C:C,0))</f>
        <v>184</v>
      </c>
      <c r="D7545" t="s">
        <v>8500</v>
      </c>
      <c r="E7545">
        <f>INDEX(TeamSports!B:B,MATCH(D7545,TeamSports!C:C,0))</f>
        <v>2</v>
      </c>
      <c r="F7545">
        <f>INDEX(RanksTable!AJ:AJ,MATCH(B7545,RanksTable!B:B,0))</f>
        <v>7</v>
      </c>
      <c r="H7545" t="str">
        <f t="shared" si="117"/>
        <v>INSERT INTO "TeamRanks" (team_id,team_sport_id,team_rank) VALUES (184,2,7);</v>
      </c>
    </row>
    <row r="7546" spans="2:8" x14ac:dyDescent="0.25">
      <c r="B7546" t="s">
        <v>499</v>
      </c>
      <c r="C7546">
        <f>INDEX(NationalTeams!B:B,MATCH(B7546,NationalTeams!C:C,0))</f>
        <v>185</v>
      </c>
      <c r="D7546" t="s">
        <v>8500</v>
      </c>
      <c r="E7546">
        <f>INDEX(TeamSports!B:B,MATCH(D7546,TeamSports!C:C,0))</f>
        <v>2</v>
      </c>
      <c r="F7546">
        <f>INDEX(RanksTable!AJ:AJ,MATCH(B7546,RanksTable!B:B,0))</f>
        <v>7</v>
      </c>
      <c r="H7546" t="str">
        <f t="shared" si="117"/>
        <v>INSERT INTO "TeamRanks" (team_id,team_sport_id,team_rank) VALUES (185,2,7);</v>
      </c>
    </row>
    <row r="7547" spans="2:8" x14ac:dyDescent="0.25">
      <c r="B7547" t="s">
        <v>374</v>
      </c>
      <c r="C7547">
        <f>INDEX(NationalTeams!B:B,MATCH(B7547,NationalTeams!C:C,0))</f>
        <v>186</v>
      </c>
      <c r="D7547" t="s">
        <v>8500</v>
      </c>
      <c r="E7547">
        <f>INDEX(TeamSports!B:B,MATCH(D7547,TeamSports!C:C,0))</f>
        <v>2</v>
      </c>
      <c r="F7547">
        <f>INDEX(RanksTable!AJ:AJ,MATCH(B7547,RanksTable!B:B,0))</f>
        <v>7</v>
      </c>
      <c r="H7547" t="str">
        <f t="shared" si="117"/>
        <v>INSERT INTO "TeamRanks" (team_id,team_sport_id,team_rank) VALUES (186,2,7);</v>
      </c>
    </row>
    <row r="7548" spans="2:8" x14ac:dyDescent="0.25">
      <c r="B7548" t="s">
        <v>385</v>
      </c>
      <c r="C7548">
        <f>INDEX(NationalTeams!B:B,MATCH(B7548,NationalTeams!C:C,0))</f>
        <v>187</v>
      </c>
      <c r="D7548" t="s">
        <v>8500</v>
      </c>
      <c r="E7548">
        <f>INDEX(TeamSports!B:B,MATCH(D7548,TeamSports!C:C,0))</f>
        <v>2</v>
      </c>
      <c r="F7548">
        <f>INDEX(RanksTable!AJ:AJ,MATCH(B7548,RanksTable!B:B,0))</f>
        <v>7</v>
      </c>
      <c r="H7548" t="str">
        <f t="shared" si="117"/>
        <v>INSERT INTO "TeamRanks" (team_id,team_sport_id,team_rank) VALUES (187,2,7);</v>
      </c>
    </row>
    <row r="7549" spans="2:8" x14ac:dyDescent="0.25">
      <c r="B7549" t="s">
        <v>450</v>
      </c>
      <c r="C7549">
        <f>INDEX(NationalTeams!B:B,MATCH(B7549,NationalTeams!C:C,0))</f>
        <v>188</v>
      </c>
      <c r="D7549" t="s">
        <v>8500</v>
      </c>
      <c r="E7549">
        <f>INDEX(TeamSports!B:B,MATCH(D7549,TeamSports!C:C,0))</f>
        <v>2</v>
      </c>
      <c r="F7549">
        <f>INDEX(RanksTable!AJ:AJ,MATCH(B7549,RanksTable!B:B,0))</f>
        <v>7</v>
      </c>
      <c r="H7549" t="str">
        <f t="shared" si="117"/>
        <v>INSERT INTO "TeamRanks" (team_id,team_sport_id,team_rank) VALUES (188,2,7);</v>
      </c>
    </row>
    <row r="7550" spans="2:8" x14ac:dyDescent="0.25">
      <c r="B7550" t="s">
        <v>448</v>
      </c>
      <c r="C7550">
        <f>INDEX(NationalTeams!B:B,MATCH(B7550,NationalTeams!C:C,0))</f>
        <v>189</v>
      </c>
      <c r="D7550" t="s">
        <v>8500</v>
      </c>
      <c r="E7550">
        <f>INDEX(TeamSports!B:B,MATCH(D7550,TeamSports!C:C,0))</f>
        <v>2</v>
      </c>
      <c r="F7550">
        <f>INDEX(RanksTable!AJ:AJ,MATCH(B7550,RanksTable!B:B,0))</f>
        <v>7</v>
      </c>
      <c r="H7550" t="str">
        <f t="shared" si="117"/>
        <v>INSERT INTO "TeamRanks" (team_id,team_sport_id,team_rank) VALUES (189,2,7);</v>
      </c>
    </row>
    <row r="7551" spans="2:8" x14ac:dyDescent="0.25">
      <c r="B7551" t="s">
        <v>375</v>
      </c>
      <c r="C7551">
        <f>INDEX(NationalTeams!B:B,MATCH(B7551,NationalTeams!C:C,0))</f>
        <v>190</v>
      </c>
      <c r="D7551" t="s">
        <v>8500</v>
      </c>
      <c r="E7551">
        <f>INDEX(TeamSports!B:B,MATCH(D7551,TeamSports!C:C,0))</f>
        <v>2</v>
      </c>
      <c r="F7551">
        <f>INDEX(RanksTable!AJ:AJ,MATCH(B7551,RanksTable!B:B,0))</f>
        <v>7</v>
      </c>
      <c r="H7551" t="str">
        <f t="shared" si="117"/>
        <v>INSERT INTO "TeamRanks" (team_id,team_sport_id,team_rank) VALUES (190,2,7);</v>
      </c>
    </row>
    <row r="7552" spans="2:8" x14ac:dyDescent="0.25">
      <c r="B7552" t="s">
        <v>483</v>
      </c>
      <c r="C7552">
        <f>INDEX(NationalTeams!B:B,MATCH(B7552,NationalTeams!C:C,0))</f>
        <v>191</v>
      </c>
      <c r="D7552" t="s">
        <v>8500</v>
      </c>
      <c r="E7552">
        <f>INDEX(TeamSports!B:B,MATCH(D7552,TeamSports!C:C,0))</f>
        <v>2</v>
      </c>
      <c r="F7552">
        <f>INDEX(RanksTable!AJ:AJ,MATCH(B7552,RanksTable!B:B,0))</f>
        <v>7</v>
      </c>
      <c r="H7552" t="str">
        <f t="shared" si="117"/>
        <v>INSERT INTO "TeamRanks" (team_id,team_sport_id,team_rank) VALUES (191,2,7);</v>
      </c>
    </row>
    <row r="7553" spans="2:8" x14ac:dyDescent="0.25">
      <c r="B7553" t="s">
        <v>395</v>
      </c>
      <c r="C7553">
        <f>INDEX(NationalTeams!B:B,MATCH(B7553,NationalTeams!C:C,0))</f>
        <v>192</v>
      </c>
      <c r="D7553" t="s">
        <v>8500</v>
      </c>
      <c r="E7553">
        <f>INDEX(TeamSports!B:B,MATCH(D7553,TeamSports!C:C,0))</f>
        <v>2</v>
      </c>
      <c r="F7553">
        <f>INDEX(RanksTable!AJ:AJ,MATCH(B7553,RanksTable!B:B,0))</f>
        <v>7</v>
      </c>
      <c r="H7553" t="str">
        <f t="shared" si="117"/>
        <v>INSERT INTO "TeamRanks" (team_id,team_sport_id,team_rank) VALUES (192,2,7);</v>
      </c>
    </row>
    <row r="7554" spans="2:8" x14ac:dyDescent="0.25">
      <c r="B7554" t="s">
        <v>363</v>
      </c>
      <c r="C7554">
        <f>INDEX(NationalTeams!B:B,MATCH(B7554,NationalTeams!C:C,0))</f>
        <v>193</v>
      </c>
      <c r="D7554" t="s">
        <v>8500</v>
      </c>
      <c r="E7554">
        <f>INDEX(TeamSports!B:B,MATCH(D7554,TeamSports!C:C,0))</f>
        <v>2</v>
      </c>
      <c r="F7554">
        <f>INDEX(RanksTable!AJ:AJ,MATCH(B7554,RanksTable!B:B,0))</f>
        <v>3</v>
      </c>
      <c r="H7554" t="str">
        <f t="shared" si="117"/>
        <v>INSERT INTO "TeamRanks" (team_id,team_sport_id,team_rank) VALUES (193,2,3);</v>
      </c>
    </row>
    <row r="7555" spans="2:8" x14ac:dyDescent="0.25">
      <c r="B7555" t="s">
        <v>394</v>
      </c>
      <c r="C7555">
        <f>INDEX(NationalTeams!B:B,MATCH(B7555,NationalTeams!C:C,0))</f>
        <v>194</v>
      </c>
      <c r="D7555" t="s">
        <v>8500</v>
      </c>
      <c r="E7555">
        <f>INDEX(TeamSports!B:B,MATCH(D7555,TeamSports!C:C,0))</f>
        <v>2</v>
      </c>
      <c r="F7555">
        <f>INDEX(RanksTable!AJ:AJ,MATCH(B7555,RanksTable!B:B,0))</f>
        <v>7</v>
      </c>
      <c r="H7555" t="str">
        <f t="shared" si="117"/>
        <v>INSERT INTO "TeamRanks" (team_id,team_sport_id,team_rank) VALUES (194,2,7);</v>
      </c>
    </row>
    <row r="7556" spans="2:8" x14ac:dyDescent="0.25">
      <c r="B7556" t="s">
        <v>389</v>
      </c>
      <c r="C7556">
        <f>INDEX(NationalTeams!B:B,MATCH(B7556,NationalTeams!C:C,0))</f>
        <v>195</v>
      </c>
      <c r="D7556" t="s">
        <v>8500</v>
      </c>
      <c r="E7556">
        <f>INDEX(TeamSports!B:B,MATCH(D7556,TeamSports!C:C,0))</f>
        <v>2</v>
      </c>
      <c r="F7556">
        <f>INDEX(RanksTable!AJ:AJ,MATCH(B7556,RanksTable!B:B,0))</f>
        <v>7</v>
      </c>
      <c r="H7556" t="str">
        <f t="shared" ref="H7556:H7619" si="118">_xlfn.CONCAT($H$1,$L$1,$C$1,$L$1," ",$J$1,$C$2,$N$1,$E$2,$N$1,$F$2,$K$1,$I$1,$J$1,C7556,$N$1,E7556,$N$1,F7556,$K$1,$O$1)</f>
        <v>INSERT INTO "TeamRanks" (team_id,team_sport_id,team_rank) VALUES (195,2,7);</v>
      </c>
    </row>
    <row r="7557" spans="2:8" x14ac:dyDescent="0.25">
      <c r="B7557" t="s">
        <v>496</v>
      </c>
      <c r="C7557">
        <f>INDEX(NationalTeams!B:B,MATCH(B7557,NationalTeams!C:C,0))</f>
        <v>196</v>
      </c>
      <c r="D7557" t="s">
        <v>8500</v>
      </c>
      <c r="E7557">
        <f>INDEX(TeamSports!B:B,MATCH(D7557,TeamSports!C:C,0))</f>
        <v>2</v>
      </c>
      <c r="F7557">
        <f>INDEX(RanksTable!AJ:AJ,MATCH(B7557,RanksTable!B:B,0))</f>
        <v>7</v>
      </c>
      <c r="H7557" t="str">
        <f t="shared" si="118"/>
        <v>INSERT INTO "TeamRanks" (team_id,team_sport_id,team_rank) VALUES (196,2,7);</v>
      </c>
    </row>
    <row r="7558" spans="2:8" x14ac:dyDescent="0.25">
      <c r="B7558" t="s">
        <v>507</v>
      </c>
      <c r="C7558">
        <f>INDEX(NationalTeams!B:B,MATCH(B7558,NationalTeams!C:C,0))</f>
        <v>197</v>
      </c>
      <c r="D7558" t="s">
        <v>8500</v>
      </c>
      <c r="E7558">
        <f>INDEX(TeamSports!B:B,MATCH(D7558,TeamSports!C:C,0))</f>
        <v>2</v>
      </c>
      <c r="F7558">
        <f>INDEX(RanksTable!AJ:AJ,MATCH(B7558,RanksTable!B:B,0))</f>
        <v>3</v>
      </c>
      <c r="H7558" t="str">
        <f t="shared" si="118"/>
        <v>INSERT INTO "TeamRanks" (team_id,team_sport_id,team_rank) VALUES (197,2,3);</v>
      </c>
    </row>
    <row r="7559" spans="2:8" x14ac:dyDescent="0.25">
      <c r="B7559" t="s">
        <v>399</v>
      </c>
      <c r="C7559">
        <f>INDEX(NationalTeams!B:B,MATCH(B7559,NationalTeams!C:C,0))</f>
        <v>198</v>
      </c>
      <c r="D7559" t="s">
        <v>8500</v>
      </c>
      <c r="E7559">
        <f>INDEX(TeamSports!B:B,MATCH(D7559,TeamSports!C:C,0))</f>
        <v>2</v>
      </c>
      <c r="F7559">
        <f>INDEX(RanksTable!AJ:AJ,MATCH(B7559,RanksTable!B:B,0))</f>
        <v>7</v>
      </c>
      <c r="H7559" t="str">
        <f t="shared" si="118"/>
        <v>INSERT INTO "TeamRanks" (team_id,team_sport_id,team_rank) VALUES (198,2,7);</v>
      </c>
    </row>
    <row r="7560" spans="2:8" x14ac:dyDescent="0.25">
      <c r="B7560" t="s">
        <v>467</v>
      </c>
      <c r="C7560">
        <f>INDEX(NationalTeams!B:B,MATCH(B7560,NationalTeams!C:C,0))</f>
        <v>199</v>
      </c>
      <c r="D7560" t="s">
        <v>8500</v>
      </c>
      <c r="E7560">
        <f>INDEX(TeamSports!B:B,MATCH(D7560,TeamSports!C:C,0))</f>
        <v>2</v>
      </c>
      <c r="F7560">
        <f>INDEX(RanksTable!AJ:AJ,MATCH(B7560,RanksTable!B:B,0))</f>
        <v>7</v>
      </c>
      <c r="H7560" t="str">
        <f t="shared" si="118"/>
        <v>INSERT INTO "TeamRanks" (team_id,team_sport_id,team_rank) VALUES (199,2,7);</v>
      </c>
    </row>
    <row r="7561" spans="2:8" x14ac:dyDescent="0.25">
      <c r="B7561" t="s">
        <v>437</v>
      </c>
      <c r="C7561">
        <f>INDEX(NationalTeams!B:B,MATCH(B7561,NationalTeams!C:C,0))</f>
        <v>200</v>
      </c>
      <c r="D7561" t="s">
        <v>8500</v>
      </c>
      <c r="E7561">
        <f>INDEX(TeamSports!B:B,MATCH(D7561,TeamSports!C:C,0))</f>
        <v>2</v>
      </c>
      <c r="F7561">
        <f>INDEX(RanksTable!AJ:AJ,MATCH(B7561,RanksTable!B:B,0))</f>
        <v>7</v>
      </c>
      <c r="H7561" t="str">
        <f t="shared" si="118"/>
        <v>INSERT INTO "TeamRanks" (team_id,team_sport_id,team_rank) VALUES (200,2,7);</v>
      </c>
    </row>
    <row r="7562" spans="2:8" x14ac:dyDescent="0.25">
      <c r="B7562" t="s">
        <v>452</v>
      </c>
      <c r="C7562">
        <f>INDEX(NationalTeams!B:B,MATCH(B7562,NationalTeams!C:C,0))</f>
        <v>201</v>
      </c>
      <c r="D7562" t="s">
        <v>8500</v>
      </c>
      <c r="E7562">
        <f>INDEX(TeamSports!B:B,MATCH(D7562,TeamSports!C:C,0))</f>
        <v>2</v>
      </c>
      <c r="F7562">
        <f>INDEX(RanksTable!AJ:AJ,MATCH(B7562,RanksTable!B:B,0))</f>
        <v>7</v>
      </c>
      <c r="H7562" t="str">
        <f t="shared" si="118"/>
        <v>INSERT INTO "TeamRanks" (team_id,team_sport_id,team_rank) VALUES (201,2,7);</v>
      </c>
    </row>
    <row r="7563" spans="2:8" x14ac:dyDescent="0.25">
      <c r="B7563" t="s">
        <v>384</v>
      </c>
      <c r="C7563">
        <f>INDEX(NationalTeams!B:B,MATCH(B7563,NationalTeams!C:C,0))</f>
        <v>202</v>
      </c>
      <c r="D7563" t="s">
        <v>8500</v>
      </c>
      <c r="E7563">
        <f>INDEX(TeamSports!B:B,MATCH(D7563,TeamSports!C:C,0))</f>
        <v>2</v>
      </c>
      <c r="F7563">
        <f>INDEX(RanksTable!AJ:AJ,MATCH(B7563,RanksTable!B:B,0))</f>
        <v>7</v>
      </c>
      <c r="H7563" t="str">
        <f t="shared" si="118"/>
        <v>INSERT INTO "TeamRanks" (team_id,team_sport_id,team_rank) VALUES (202,2,7);</v>
      </c>
    </row>
    <row r="7564" spans="2:8" x14ac:dyDescent="0.25">
      <c r="B7564" t="s">
        <v>442</v>
      </c>
      <c r="C7564">
        <f>INDEX(NationalTeams!B:B,MATCH(B7564,NationalTeams!C:C,0))</f>
        <v>203</v>
      </c>
      <c r="D7564" t="s">
        <v>8500</v>
      </c>
      <c r="E7564">
        <f>INDEX(TeamSports!B:B,MATCH(D7564,TeamSports!C:C,0))</f>
        <v>2</v>
      </c>
      <c r="F7564">
        <f>INDEX(RanksTable!AJ:AJ,MATCH(B7564,RanksTable!B:B,0))</f>
        <v>7</v>
      </c>
      <c r="H7564" t="str">
        <f t="shared" si="118"/>
        <v>INSERT INTO "TeamRanks" (team_id,team_sport_id,team_rank) VALUES (203,2,7);</v>
      </c>
    </row>
    <row r="7565" spans="2:8" x14ac:dyDescent="0.25">
      <c r="B7565" t="s">
        <v>472</v>
      </c>
      <c r="C7565">
        <f>INDEX(NationalTeams!B:B,MATCH(B7565,NationalTeams!C:C,0))</f>
        <v>204</v>
      </c>
      <c r="D7565" t="s">
        <v>8500</v>
      </c>
      <c r="E7565">
        <f>INDEX(TeamSports!B:B,MATCH(D7565,TeamSports!C:C,0))</f>
        <v>2</v>
      </c>
      <c r="F7565">
        <f>INDEX(RanksTable!AJ:AJ,MATCH(B7565,RanksTable!B:B,0))</f>
        <v>7</v>
      </c>
      <c r="H7565" t="str">
        <f t="shared" si="118"/>
        <v>INSERT INTO "TeamRanks" (team_id,team_sport_id,team_rank) VALUES (204,2,7);</v>
      </c>
    </row>
    <row r="7566" spans="2:8" x14ac:dyDescent="0.25">
      <c r="B7566" t="s">
        <v>388</v>
      </c>
      <c r="C7566">
        <f>INDEX(NationalTeams!B:B,MATCH(B7566,NationalTeams!C:C,0))</f>
        <v>205</v>
      </c>
      <c r="D7566" t="s">
        <v>8500</v>
      </c>
      <c r="E7566">
        <f>INDEX(TeamSports!B:B,MATCH(D7566,TeamSports!C:C,0))</f>
        <v>2</v>
      </c>
      <c r="F7566">
        <f>INDEX(RanksTable!AJ:AJ,MATCH(B7566,RanksTable!B:B,0))</f>
        <v>7</v>
      </c>
      <c r="H7566" t="str">
        <f t="shared" si="118"/>
        <v>INSERT INTO "TeamRanks" (team_id,team_sport_id,team_rank) VALUES (205,2,7);</v>
      </c>
    </row>
    <row r="7567" spans="2:8" x14ac:dyDescent="0.25">
      <c r="B7567" t="s">
        <v>476</v>
      </c>
      <c r="C7567">
        <f>INDEX(NationalTeams!B:B,MATCH(B7567,NationalTeams!C:C,0))</f>
        <v>206</v>
      </c>
      <c r="D7567" t="s">
        <v>8500</v>
      </c>
      <c r="E7567">
        <f>INDEX(TeamSports!B:B,MATCH(D7567,TeamSports!C:C,0))</f>
        <v>2</v>
      </c>
      <c r="F7567">
        <f>INDEX(RanksTable!AJ:AJ,MATCH(B7567,RanksTable!B:B,0))</f>
        <v>7</v>
      </c>
      <c r="H7567" t="str">
        <f t="shared" si="118"/>
        <v>INSERT INTO "TeamRanks" (team_id,team_sport_id,team_rank) VALUES (206,2,7);</v>
      </c>
    </row>
    <row r="7568" spans="2:8" x14ac:dyDescent="0.25">
      <c r="B7568" t="s">
        <v>407</v>
      </c>
      <c r="C7568">
        <f>INDEX(NationalTeams!B:B,MATCH(B7568,NationalTeams!C:C,0))</f>
        <v>207</v>
      </c>
      <c r="D7568" t="s">
        <v>8500</v>
      </c>
      <c r="E7568">
        <f>INDEX(TeamSports!B:B,MATCH(D7568,TeamSports!C:C,0))</f>
        <v>2</v>
      </c>
      <c r="F7568">
        <f>INDEX(RanksTable!AJ:AJ,MATCH(B7568,RanksTable!B:B,0))</f>
        <v>7</v>
      </c>
      <c r="H7568" t="str">
        <f t="shared" si="118"/>
        <v>INSERT INTO "TeamRanks" (team_id,team_sport_id,team_rank) VALUES (207,2,7);</v>
      </c>
    </row>
    <row r="7569" spans="2:8" x14ac:dyDescent="0.25">
      <c r="B7569" t="s">
        <v>364</v>
      </c>
      <c r="C7569">
        <f>INDEX(NationalTeams!B:B,MATCH(B7569,NationalTeams!C:C,0))</f>
        <v>208</v>
      </c>
      <c r="D7569" t="s">
        <v>8500</v>
      </c>
      <c r="E7569">
        <f>INDEX(TeamSports!B:B,MATCH(D7569,TeamSports!C:C,0))</f>
        <v>2</v>
      </c>
      <c r="F7569">
        <f>INDEX(RanksTable!AJ:AJ,MATCH(B7569,RanksTable!B:B,0))</f>
        <v>7</v>
      </c>
      <c r="H7569" t="str">
        <f t="shared" si="118"/>
        <v>INSERT INTO "TeamRanks" (team_id,team_sport_id,team_rank) VALUES (208,2,7);</v>
      </c>
    </row>
    <row r="7570" spans="2:8" x14ac:dyDescent="0.25">
      <c r="B7570" t="s">
        <v>439</v>
      </c>
      <c r="C7570">
        <f>INDEX(NationalTeams!B:B,MATCH(B7570,NationalTeams!C:C,0))</f>
        <v>209</v>
      </c>
      <c r="D7570" t="s">
        <v>8500</v>
      </c>
      <c r="E7570">
        <f>INDEX(TeamSports!B:B,MATCH(D7570,TeamSports!C:C,0))</f>
        <v>2</v>
      </c>
      <c r="F7570">
        <f>INDEX(RanksTable!AJ:AJ,MATCH(B7570,RanksTable!B:B,0))</f>
        <v>7</v>
      </c>
      <c r="H7570" t="str">
        <f t="shared" si="118"/>
        <v>INSERT INTO "TeamRanks" (team_id,team_sport_id,team_rank) VALUES (209,2,7);</v>
      </c>
    </row>
    <row r="7571" spans="2:8" x14ac:dyDescent="0.25">
      <c r="B7571" t="s">
        <v>501</v>
      </c>
      <c r="C7571">
        <f>INDEX(NationalTeams!B:B,MATCH(B7571,NationalTeams!C:C,0))</f>
        <v>210</v>
      </c>
      <c r="D7571" t="s">
        <v>8500</v>
      </c>
      <c r="E7571">
        <f>INDEX(TeamSports!B:B,MATCH(D7571,TeamSports!C:C,0))</f>
        <v>2</v>
      </c>
      <c r="F7571">
        <f>INDEX(RanksTable!AJ:AJ,MATCH(B7571,RanksTable!B:B,0))</f>
        <v>7</v>
      </c>
      <c r="H7571" t="str">
        <f t="shared" si="118"/>
        <v>INSERT INTO "TeamRanks" (team_id,team_sport_id,team_rank) VALUES (210,2,7);</v>
      </c>
    </row>
    <row r="7572" spans="2:8" x14ac:dyDescent="0.25">
      <c r="B7572" t="s">
        <v>466</v>
      </c>
      <c r="C7572">
        <f>INDEX(NationalTeams!B:B,MATCH(B7572,NationalTeams!C:C,0))</f>
        <v>211</v>
      </c>
      <c r="D7572" t="s">
        <v>8500</v>
      </c>
      <c r="E7572">
        <f>INDEX(TeamSports!B:B,MATCH(D7572,TeamSports!C:C,0))</f>
        <v>2</v>
      </c>
      <c r="F7572">
        <f>INDEX(RanksTable!AJ:AJ,MATCH(B7572,RanksTable!B:B,0))</f>
        <v>7</v>
      </c>
      <c r="H7572" t="str">
        <f t="shared" si="118"/>
        <v>INSERT INTO "TeamRanks" (team_id,team_sport_id,team_rank) VALUES (211,2,7);</v>
      </c>
    </row>
    <row r="7573" spans="2:8" x14ac:dyDescent="0.25">
      <c r="B7573" t="s">
        <v>502</v>
      </c>
      <c r="C7573">
        <f>INDEX(NationalTeams!B:B,MATCH(B7573,NationalTeams!C:C,0))</f>
        <v>212</v>
      </c>
      <c r="D7573" t="s">
        <v>8500</v>
      </c>
      <c r="E7573">
        <f>INDEX(TeamSports!B:B,MATCH(D7573,TeamSports!C:C,0))</f>
        <v>2</v>
      </c>
      <c r="F7573">
        <f>INDEX(RanksTable!AJ:AJ,MATCH(B7573,RanksTable!B:B,0))</f>
        <v>7</v>
      </c>
      <c r="H7573" t="str">
        <f t="shared" si="118"/>
        <v>INSERT INTO "TeamRanks" (team_id,team_sport_id,team_rank) VALUES (212,2,7);</v>
      </c>
    </row>
    <row r="7574" spans="2:8" x14ac:dyDescent="0.25">
      <c r="B7574" t="s">
        <v>359</v>
      </c>
      <c r="C7574">
        <f>INDEX(NationalTeams!B:B,MATCH(B7574,NationalTeams!C:C,0))</f>
        <v>213</v>
      </c>
      <c r="D7574" t="s">
        <v>8500</v>
      </c>
      <c r="E7574">
        <f>INDEX(TeamSports!B:B,MATCH(D7574,TeamSports!C:C,0))</f>
        <v>2</v>
      </c>
      <c r="F7574">
        <f>INDEX(RanksTable!AJ:AJ,MATCH(B7574,RanksTable!B:B,0))</f>
        <v>7</v>
      </c>
      <c r="H7574" t="str">
        <f t="shared" si="118"/>
        <v>INSERT INTO "TeamRanks" (team_id,team_sport_id,team_rank) VALUES (213,2,7);</v>
      </c>
    </row>
    <row r="7575" spans="2:8" x14ac:dyDescent="0.25">
      <c r="B7575" t="s">
        <v>377</v>
      </c>
      <c r="C7575">
        <f>INDEX(NationalTeams!B:B,MATCH(B7575,NationalTeams!C:C,0))</f>
        <v>214</v>
      </c>
      <c r="D7575" t="s">
        <v>8500</v>
      </c>
      <c r="E7575">
        <f>INDEX(TeamSports!B:B,MATCH(D7575,TeamSports!C:C,0))</f>
        <v>2</v>
      </c>
      <c r="F7575">
        <f>INDEX(RanksTable!AJ:AJ,MATCH(B7575,RanksTable!B:B,0))</f>
        <v>7</v>
      </c>
      <c r="H7575" t="str">
        <f t="shared" si="118"/>
        <v>INSERT INTO "TeamRanks" (team_id,team_sport_id,team_rank) VALUES (214,2,7);</v>
      </c>
    </row>
    <row r="7576" spans="2:8" x14ac:dyDescent="0.25">
      <c r="B7576" t="s">
        <v>443</v>
      </c>
      <c r="C7576">
        <f>INDEX(NationalTeams!B:B,MATCH(B7576,NationalTeams!C:C,0))</f>
        <v>215</v>
      </c>
      <c r="D7576" t="s">
        <v>8500</v>
      </c>
      <c r="E7576">
        <f>INDEX(TeamSports!B:B,MATCH(D7576,TeamSports!C:C,0))</f>
        <v>2</v>
      </c>
      <c r="F7576">
        <f>INDEX(RanksTable!AJ:AJ,MATCH(B7576,RanksTable!B:B,0))</f>
        <v>7</v>
      </c>
      <c r="H7576" t="str">
        <f t="shared" si="118"/>
        <v>INSERT INTO "TeamRanks" (team_id,team_sport_id,team_rank) VALUES (215,2,7);</v>
      </c>
    </row>
    <row r="7577" spans="2:8" x14ac:dyDescent="0.25">
      <c r="B7577" t="s">
        <v>481</v>
      </c>
      <c r="C7577">
        <f>INDEX(NationalTeams!B:B,MATCH(B7577,NationalTeams!C:C,0))</f>
        <v>216</v>
      </c>
      <c r="D7577" t="s">
        <v>8500</v>
      </c>
      <c r="E7577">
        <f>INDEX(TeamSports!B:B,MATCH(D7577,TeamSports!C:C,0))</f>
        <v>2</v>
      </c>
      <c r="F7577">
        <f>INDEX(RanksTable!AJ:AJ,MATCH(B7577,RanksTable!B:B,0))</f>
        <v>7</v>
      </c>
      <c r="H7577" t="str">
        <f t="shared" si="118"/>
        <v>INSERT INTO "TeamRanks" (team_id,team_sport_id,team_rank) VALUES (216,2,7);</v>
      </c>
    </row>
    <row r="7578" spans="2:8" x14ac:dyDescent="0.25">
      <c r="B7578" t="s">
        <v>351</v>
      </c>
      <c r="C7578">
        <f>INDEX(NationalTeams!B:B,MATCH(B7578,NationalTeams!C:C,0))</f>
        <v>217</v>
      </c>
      <c r="D7578" t="s">
        <v>8500</v>
      </c>
      <c r="E7578">
        <f>INDEX(TeamSports!B:B,MATCH(D7578,TeamSports!C:C,0))</f>
        <v>2</v>
      </c>
      <c r="F7578">
        <f>INDEX(RanksTable!AJ:AJ,MATCH(B7578,RanksTable!B:B,0))</f>
        <v>4</v>
      </c>
      <c r="H7578" t="str">
        <f t="shared" si="118"/>
        <v>INSERT INTO "TeamRanks" (team_id,team_sport_id,team_rank) VALUES (217,2,4);</v>
      </c>
    </row>
    <row r="7579" spans="2:8" x14ac:dyDescent="0.25">
      <c r="B7579" t="s">
        <v>438</v>
      </c>
      <c r="C7579">
        <f>INDEX(NationalTeams!B:B,MATCH(B7579,NationalTeams!C:C,0))</f>
        <v>218</v>
      </c>
      <c r="D7579" t="s">
        <v>8500</v>
      </c>
      <c r="E7579">
        <f>INDEX(TeamSports!B:B,MATCH(D7579,TeamSports!C:C,0))</f>
        <v>2</v>
      </c>
      <c r="F7579">
        <f>INDEX(RanksTable!AJ:AJ,MATCH(B7579,RanksTable!B:B,0))</f>
        <v>7</v>
      </c>
      <c r="H7579" t="str">
        <f t="shared" si="118"/>
        <v>INSERT INTO "TeamRanks" (team_id,team_sport_id,team_rank) VALUES (218,2,7);</v>
      </c>
    </row>
    <row r="7580" spans="2:8" x14ac:dyDescent="0.25">
      <c r="B7580" t="s">
        <v>319</v>
      </c>
      <c r="C7580">
        <f>INDEX(NationalTeams!B:B,MATCH(B7580,NationalTeams!C:C,0))</f>
        <v>219</v>
      </c>
      <c r="D7580" t="s">
        <v>8500</v>
      </c>
      <c r="E7580">
        <f>INDEX(TeamSports!B:B,MATCH(D7580,TeamSports!C:C,0))</f>
        <v>2</v>
      </c>
      <c r="F7580">
        <f>INDEX(RanksTable!AJ:AJ,MATCH(B7580,RanksTable!B:B,0))</f>
        <v>7</v>
      </c>
      <c r="H7580" t="str">
        <f t="shared" si="118"/>
        <v>INSERT INTO "TeamRanks" (team_id,team_sport_id,team_rank) VALUES (219,2,7);</v>
      </c>
    </row>
    <row r="7581" spans="2:8" x14ac:dyDescent="0.25">
      <c r="B7581" t="s">
        <v>471</v>
      </c>
      <c r="C7581">
        <f>INDEX(NationalTeams!B:B,MATCH(B7581,NationalTeams!C:C,0))</f>
        <v>220</v>
      </c>
      <c r="D7581" t="s">
        <v>8500</v>
      </c>
      <c r="E7581">
        <f>INDEX(TeamSports!B:B,MATCH(D7581,TeamSports!C:C,0))</f>
        <v>2</v>
      </c>
      <c r="F7581">
        <f>INDEX(RanksTable!AJ:AJ,MATCH(B7581,RanksTable!B:B,0))</f>
        <v>7</v>
      </c>
      <c r="H7581" t="str">
        <f t="shared" si="118"/>
        <v>INSERT INTO "TeamRanks" (team_id,team_sport_id,team_rank) VALUES (220,2,7);</v>
      </c>
    </row>
    <row r="7582" spans="2:8" x14ac:dyDescent="0.25">
      <c r="B7582" t="s">
        <v>373</v>
      </c>
      <c r="C7582">
        <f>INDEX(NationalTeams!B:B,MATCH(B7582,NationalTeams!C:C,0))</f>
        <v>221</v>
      </c>
      <c r="D7582" t="s">
        <v>8500</v>
      </c>
      <c r="E7582">
        <f>INDEX(TeamSports!B:B,MATCH(D7582,TeamSports!C:C,0))</f>
        <v>2</v>
      </c>
      <c r="F7582">
        <f>INDEX(RanksTable!AJ:AJ,MATCH(B7582,RanksTable!B:B,0))</f>
        <v>7</v>
      </c>
      <c r="H7582" t="str">
        <f t="shared" si="118"/>
        <v>INSERT INTO "TeamRanks" (team_id,team_sport_id,team_rank) VALUES (221,2,7);</v>
      </c>
    </row>
    <row r="7583" spans="2:8" x14ac:dyDescent="0.25">
      <c r="B7583" t="s">
        <v>367</v>
      </c>
      <c r="C7583">
        <f>INDEX(NationalTeams!B:B,MATCH(B7583,NationalTeams!C:C,0))</f>
        <v>222</v>
      </c>
      <c r="D7583" t="s">
        <v>8500</v>
      </c>
      <c r="E7583">
        <f>INDEX(TeamSports!B:B,MATCH(D7583,TeamSports!C:C,0))</f>
        <v>2</v>
      </c>
      <c r="F7583">
        <f>INDEX(RanksTable!AJ:AJ,MATCH(B7583,RanksTable!B:B,0))</f>
        <v>7</v>
      </c>
      <c r="H7583" t="str">
        <f t="shared" si="118"/>
        <v>INSERT INTO "TeamRanks" (team_id,team_sport_id,team_rank) VALUES (222,2,7);</v>
      </c>
    </row>
    <row r="7584" spans="2:8" x14ac:dyDescent="0.25">
      <c r="B7584" t="s">
        <v>358</v>
      </c>
      <c r="C7584">
        <f>INDEX(NationalTeams!B:B,MATCH(B7584,NationalTeams!C:C,0))</f>
        <v>223</v>
      </c>
      <c r="D7584" t="s">
        <v>8500</v>
      </c>
      <c r="E7584">
        <f>INDEX(TeamSports!B:B,MATCH(D7584,TeamSports!C:C,0))</f>
        <v>2</v>
      </c>
      <c r="F7584">
        <f>INDEX(RanksTable!AJ:AJ,MATCH(B7584,RanksTable!B:B,0))</f>
        <v>7</v>
      </c>
      <c r="H7584" t="str">
        <f t="shared" si="118"/>
        <v>INSERT INTO "TeamRanks" (team_id,team_sport_id,team_rank) VALUES (223,2,7);</v>
      </c>
    </row>
    <row r="7585" spans="2:8" x14ac:dyDescent="0.25">
      <c r="B7585" t="s">
        <v>440</v>
      </c>
      <c r="C7585">
        <f>INDEX(NationalTeams!B:B,MATCH(B7585,NationalTeams!C:C,0))</f>
        <v>1</v>
      </c>
      <c r="D7585" t="s">
        <v>8501</v>
      </c>
      <c r="E7585">
        <f>INDEX(TeamSports!B:B,MATCH(D7585,TeamSports!C:C,0))</f>
        <v>3</v>
      </c>
      <c r="F7585">
        <f>INDEX(RanksTable!AK:AK,MATCH(B7585,RanksTable!B:B,0))</f>
        <v>7</v>
      </c>
      <c r="H7585" t="str">
        <f t="shared" si="118"/>
        <v>INSERT INTO "TeamRanks" (team_id,team_sport_id,team_rank) VALUES (1,3,7);</v>
      </c>
    </row>
    <row r="7586" spans="2:8" x14ac:dyDescent="0.25">
      <c r="B7586" t="s">
        <v>321</v>
      </c>
      <c r="C7586">
        <f>INDEX(NationalTeams!B:B,MATCH(B7586,NationalTeams!C:C,0))</f>
        <v>2</v>
      </c>
      <c r="D7586" t="s">
        <v>8501</v>
      </c>
      <c r="E7586">
        <f>INDEX(TeamSports!B:B,MATCH(D7586,TeamSports!C:C,0))</f>
        <v>3</v>
      </c>
      <c r="F7586">
        <f>INDEX(RanksTable!AK:AK,MATCH(B7586,RanksTable!B:B,0))</f>
        <v>7</v>
      </c>
      <c r="H7586" t="str">
        <f t="shared" si="118"/>
        <v>INSERT INTO "TeamRanks" (team_id,team_sport_id,team_rank) VALUES (2,3,7);</v>
      </c>
    </row>
    <row r="7587" spans="2:8" x14ac:dyDescent="0.25">
      <c r="B7587" t="s">
        <v>520</v>
      </c>
      <c r="C7587">
        <f>INDEX(NationalTeams!B:B,MATCH(B7587,NationalTeams!C:C,0))</f>
        <v>3</v>
      </c>
      <c r="D7587" t="s">
        <v>8501</v>
      </c>
      <c r="E7587">
        <f>INDEX(TeamSports!B:B,MATCH(D7587,TeamSports!C:C,0))</f>
        <v>3</v>
      </c>
      <c r="F7587">
        <f>INDEX(RanksTable!AK:AK,MATCH(B7587,RanksTable!B:B,0))</f>
        <v>7</v>
      </c>
      <c r="H7587" t="str">
        <f t="shared" si="118"/>
        <v>INSERT INTO "TeamRanks" (team_id,team_sport_id,team_rank) VALUES (3,3,7);</v>
      </c>
    </row>
    <row r="7588" spans="2:8" x14ac:dyDescent="0.25">
      <c r="B7588" t="s">
        <v>489</v>
      </c>
      <c r="C7588">
        <f>INDEX(NationalTeams!B:B,MATCH(B7588,NationalTeams!C:C,0))</f>
        <v>4</v>
      </c>
      <c r="D7588" t="s">
        <v>8501</v>
      </c>
      <c r="E7588">
        <f>INDEX(TeamSports!B:B,MATCH(D7588,TeamSports!C:C,0))</f>
        <v>3</v>
      </c>
      <c r="F7588">
        <f>INDEX(RanksTable!AK:AK,MATCH(B7588,RanksTable!B:B,0))</f>
        <v>3</v>
      </c>
      <c r="H7588" t="str">
        <f t="shared" si="118"/>
        <v>INSERT INTO "TeamRanks" (team_id,team_sport_id,team_rank) VALUES (4,3,3);</v>
      </c>
    </row>
    <row r="7589" spans="2:8" x14ac:dyDescent="0.25">
      <c r="B7589" t="s">
        <v>329</v>
      </c>
      <c r="C7589">
        <f>INDEX(NationalTeams!B:B,MATCH(B7589,NationalTeams!C:C,0))</f>
        <v>5</v>
      </c>
      <c r="D7589" t="s">
        <v>8501</v>
      </c>
      <c r="E7589">
        <f>INDEX(TeamSports!B:B,MATCH(D7589,TeamSports!C:C,0))</f>
        <v>3</v>
      </c>
      <c r="F7589">
        <f>INDEX(RanksTable!AK:AK,MATCH(B7589,RanksTable!B:B,0))</f>
        <v>7</v>
      </c>
      <c r="H7589" t="str">
        <f t="shared" si="118"/>
        <v>INSERT INTO "TeamRanks" (team_id,team_sport_id,team_rank) VALUES (5,3,7);</v>
      </c>
    </row>
    <row r="7590" spans="2:8" x14ac:dyDescent="0.25">
      <c r="B7590" t="s">
        <v>538</v>
      </c>
      <c r="C7590">
        <f>INDEX(NationalTeams!B:B,MATCH(B7590,NationalTeams!C:C,0))</f>
        <v>6</v>
      </c>
      <c r="D7590" t="s">
        <v>8501</v>
      </c>
      <c r="E7590">
        <f>INDEX(TeamSports!B:B,MATCH(D7590,TeamSports!C:C,0))</f>
        <v>3</v>
      </c>
      <c r="F7590">
        <f>INDEX(RanksTable!AK:AK,MATCH(B7590,RanksTable!B:B,0))</f>
        <v>7</v>
      </c>
      <c r="H7590" t="str">
        <f t="shared" si="118"/>
        <v>INSERT INTO "TeamRanks" (team_id,team_sport_id,team_rank) VALUES (6,3,7);</v>
      </c>
    </row>
    <row r="7591" spans="2:8" x14ac:dyDescent="0.25">
      <c r="B7591" t="s">
        <v>357</v>
      </c>
      <c r="C7591">
        <f>INDEX(NationalTeams!B:B,MATCH(B7591,NationalTeams!C:C,0))</f>
        <v>7</v>
      </c>
      <c r="D7591" t="s">
        <v>8501</v>
      </c>
      <c r="E7591">
        <f>INDEX(TeamSports!B:B,MATCH(D7591,TeamSports!C:C,0))</f>
        <v>3</v>
      </c>
      <c r="F7591">
        <f>INDEX(RanksTable!AK:AK,MATCH(B7591,RanksTable!B:B,0))</f>
        <v>7</v>
      </c>
      <c r="H7591" t="str">
        <f t="shared" si="118"/>
        <v>INSERT INTO "TeamRanks" (team_id,team_sport_id,team_rank) VALUES (7,3,7);</v>
      </c>
    </row>
    <row r="7592" spans="2:8" x14ac:dyDescent="0.25">
      <c r="B7592" t="s">
        <v>420</v>
      </c>
      <c r="C7592">
        <f>INDEX(NationalTeams!B:B,MATCH(B7592,NationalTeams!C:C,0))</f>
        <v>8</v>
      </c>
      <c r="D7592" t="s">
        <v>8501</v>
      </c>
      <c r="E7592">
        <f>INDEX(TeamSports!B:B,MATCH(D7592,TeamSports!C:C,0))</f>
        <v>3</v>
      </c>
      <c r="F7592">
        <f>INDEX(RanksTable!AK:AK,MATCH(B7592,RanksTable!B:B,0))</f>
        <v>7</v>
      </c>
      <c r="H7592" t="str">
        <f t="shared" si="118"/>
        <v>INSERT INTO "TeamRanks" (team_id,team_sport_id,team_rank) VALUES (8,3,7);</v>
      </c>
    </row>
    <row r="7593" spans="2:8" x14ac:dyDescent="0.25">
      <c r="B7593" t="s">
        <v>400</v>
      </c>
      <c r="C7593">
        <f>INDEX(NationalTeams!B:B,MATCH(B7593,NationalTeams!C:C,0))</f>
        <v>9</v>
      </c>
      <c r="D7593" t="s">
        <v>8501</v>
      </c>
      <c r="E7593">
        <f>INDEX(TeamSports!B:B,MATCH(D7593,TeamSports!C:C,0))</f>
        <v>3</v>
      </c>
      <c r="F7593">
        <f>INDEX(RanksTable!AK:AK,MATCH(B7593,RanksTable!B:B,0))</f>
        <v>7</v>
      </c>
      <c r="H7593" t="str">
        <f t="shared" si="118"/>
        <v>INSERT INTO "TeamRanks" (team_id,team_sport_id,team_rank) VALUES (9,3,7);</v>
      </c>
    </row>
    <row r="7594" spans="2:8" x14ac:dyDescent="0.25">
      <c r="B7594" t="s">
        <v>428</v>
      </c>
      <c r="C7594">
        <f>INDEX(NationalTeams!B:B,MATCH(B7594,NationalTeams!C:C,0))</f>
        <v>10</v>
      </c>
      <c r="D7594" t="s">
        <v>8501</v>
      </c>
      <c r="E7594">
        <f>INDEX(TeamSports!B:B,MATCH(D7594,TeamSports!C:C,0))</f>
        <v>3</v>
      </c>
      <c r="F7594">
        <f>INDEX(RanksTable!AK:AK,MATCH(B7594,RanksTable!B:B,0))</f>
        <v>7</v>
      </c>
      <c r="H7594" t="str">
        <f t="shared" si="118"/>
        <v>INSERT INTO "TeamRanks" (team_id,team_sport_id,team_rank) VALUES (10,3,7);</v>
      </c>
    </row>
    <row r="7595" spans="2:8" x14ac:dyDescent="0.25">
      <c r="B7595" t="s">
        <v>324</v>
      </c>
      <c r="C7595">
        <f>INDEX(NationalTeams!B:B,MATCH(B7595,NationalTeams!C:C,0))</f>
        <v>11</v>
      </c>
      <c r="D7595" t="s">
        <v>8501</v>
      </c>
      <c r="E7595">
        <f>INDEX(TeamSports!B:B,MATCH(D7595,TeamSports!C:C,0))</f>
        <v>3</v>
      </c>
      <c r="F7595">
        <f>INDEX(RanksTable!AK:AK,MATCH(B7595,RanksTable!B:B,0))</f>
        <v>7</v>
      </c>
      <c r="H7595" t="str">
        <f t="shared" si="118"/>
        <v>INSERT INTO "TeamRanks" (team_id,team_sport_id,team_rank) VALUES (11,3,7);</v>
      </c>
    </row>
    <row r="7596" spans="2:8" x14ac:dyDescent="0.25">
      <c r="B7596" t="s">
        <v>376</v>
      </c>
      <c r="C7596">
        <f>INDEX(NationalTeams!B:B,MATCH(B7596,NationalTeams!C:C,0))</f>
        <v>12</v>
      </c>
      <c r="D7596" t="s">
        <v>8501</v>
      </c>
      <c r="E7596">
        <f>INDEX(TeamSports!B:B,MATCH(D7596,TeamSports!C:C,0))</f>
        <v>3</v>
      </c>
      <c r="F7596">
        <f>INDEX(RanksTable!AK:AK,MATCH(B7596,RanksTable!B:B,0))</f>
        <v>6</v>
      </c>
      <c r="H7596" t="str">
        <f t="shared" si="118"/>
        <v>INSERT INTO "TeamRanks" (team_id,team_sport_id,team_rank) VALUES (12,3,6);</v>
      </c>
    </row>
    <row r="7597" spans="2:8" x14ac:dyDescent="0.25">
      <c r="B7597" t="s">
        <v>529</v>
      </c>
      <c r="C7597">
        <f>INDEX(NationalTeams!B:B,MATCH(B7597,NationalTeams!C:C,0))</f>
        <v>13</v>
      </c>
      <c r="D7597" t="s">
        <v>8501</v>
      </c>
      <c r="E7597">
        <f>INDEX(TeamSports!B:B,MATCH(D7597,TeamSports!C:C,0))</f>
        <v>3</v>
      </c>
      <c r="F7597">
        <f>INDEX(RanksTable!AK:AK,MATCH(B7597,RanksTable!B:B,0))</f>
        <v>7</v>
      </c>
      <c r="H7597" t="str">
        <f t="shared" si="118"/>
        <v>INSERT INTO "TeamRanks" (team_id,team_sport_id,team_rank) VALUES (13,3,7);</v>
      </c>
    </row>
    <row r="7598" spans="2:8" x14ac:dyDescent="0.25">
      <c r="B7598" t="s">
        <v>415</v>
      </c>
      <c r="C7598">
        <f>INDEX(NationalTeams!B:B,MATCH(B7598,NationalTeams!C:C,0))</f>
        <v>14</v>
      </c>
      <c r="D7598" t="s">
        <v>8501</v>
      </c>
      <c r="E7598">
        <f>INDEX(TeamSports!B:B,MATCH(D7598,TeamSports!C:C,0))</f>
        <v>3</v>
      </c>
      <c r="F7598">
        <f>INDEX(RanksTable!AK:AK,MATCH(B7598,RanksTable!B:B,0))</f>
        <v>7</v>
      </c>
      <c r="H7598" t="str">
        <f t="shared" si="118"/>
        <v>INSERT INTO "TeamRanks" (team_id,team_sport_id,team_rank) VALUES (14,3,7);</v>
      </c>
    </row>
    <row r="7599" spans="2:8" x14ac:dyDescent="0.25">
      <c r="B7599" t="s">
        <v>424</v>
      </c>
      <c r="C7599">
        <f>INDEX(NationalTeams!B:B,MATCH(B7599,NationalTeams!C:C,0))</f>
        <v>15</v>
      </c>
      <c r="D7599" t="s">
        <v>8501</v>
      </c>
      <c r="E7599">
        <f>INDEX(TeamSports!B:B,MATCH(D7599,TeamSports!C:C,0))</f>
        <v>3</v>
      </c>
      <c r="F7599">
        <f>INDEX(RanksTable!AK:AK,MATCH(B7599,RanksTable!B:B,0))</f>
        <v>7</v>
      </c>
      <c r="H7599" t="str">
        <f t="shared" si="118"/>
        <v>INSERT INTO "TeamRanks" (team_id,team_sport_id,team_rank) VALUES (15,3,7);</v>
      </c>
    </row>
    <row r="7600" spans="2:8" x14ac:dyDescent="0.25">
      <c r="B7600" t="s">
        <v>426</v>
      </c>
      <c r="C7600">
        <f>INDEX(NationalTeams!B:B,MATCH(B7600,NationalTeams!C:C,0))</f>
        <v>16</v>
      </c>
      <c r="D7600" t="s">
        <v>8501</v>
      </c>
      <c r="E7600">
        <f>INDEX(TeamSports!B:B,MATCH(D7600,TeamSports!C:C,0))</f>
        <v>3</v>
      </c>
      <c r="F7600">
        <f>INDEX(RanksTable!AK:AK,MATCH(B7600,RanksTable!B:B,0))</f>
        <v>2</v>
      </c>
      <c r="H7600" t="str">
        <f t="shared" si="118"/>
        <v>INSERT INTO "TeamRanks" (team_id,team_sport_id,team_rank) VALUES (16,3,2);</v>
      </c>
    </row>
    <row r="7601" spans="2:8" x14ac:dyDescent="0.25">
      <c r="B7601" t="s">
        <v>514</v>
      </c>
      <c r="C7601">
        <f>INDEX(NationalTeams!B:B,MATCH(B7601,NationalTeams!C:C,0))</f>
        <v>17</v>
      </c>
      <c r="D7601" t="s">
        <v>8501</v>
      </c>
      <c r="E7601">
        <f>INDEX(TeamSports!B:B,MATCH(D7601,TeamSports!C:C,0))</f>
        <v>3</v>
      </c>
      <c r="F7601">
        <f>INDEX(RanksTable!AK:AK,MATCH(B7601,RanksTable!B:B,0))</f>
        <v>4</v>
      </c>
      <c r="H7601" t="str">
        <f t="shared" si="118"/>
        <v>INSERT INTO "TeamRanks" (team_id,team_sport_id,team_rank) VALUES (17,3,4);</v>
      </c>
    </row>
    <row r="7602" spans="2:8" x14ac:dyDescent="0.25">
      <c r="B7602" t="s">
        <v>535</v>
      </c>
      <c r="C7602">
        <f>INDEX(NationalTeams!B:B,MATCH(B7602,NationalTeams!C:C,0))</f>
        <v>18</v>
      </c>
      <c r="D7602" t="s">
        <v>8501</v>
      </c>
      <c r="E7602">
        <f>INDEX(TeamSports!B:B,MATCH(D7602,TeamSports!C:C,0))</f>
        <v>3</v>
      </c>
      <c r="F7602">
        <f>INDEX(RanksTable!AK:AK,MATCH(B7602,RanksTable!B:B,0))</f>
        <v>7</v>
      </c>
      <c r="H7602" t="str">
        <f t="shared" si="118"/>
        <v>INSERT INTO "TeamRanks" (team_id,team_sport_id,team_rank) VALUES (18,3,7);</v>
      </c>
    </row>
    <row r="7603" spans="2:8" x14ac:dyDescent="0.25">
      <c r="B7603" t="s">
        <v>419</v>
      </c>
      <c r="C7603">
        <f>INDEX(NationalTeams!B:B,MATCH(B7603,NationalTeams!C:C,0))</f>
        <v>19</v>
      </c>
      <c r="D7603" t="s">
        <v>8501</v>
      </c>
      <c r="E7603">
        <f>INDEX(TeamSports!B:B,MATCH(D7603,TeamSports!C:C,0))</f>
        <v>3</v>
      </c>
      <c r="F7603">
        <f>INDEX(RanksTable!AK:AK,MATCH(B7603,RanksTable!B:B,0))</f>
        <v>7</v>
      </c>
      <c r="H7603" t="str">
        <f t="shared" si="118"/>
        <v>INSERT INTO "TeamRanks" (team_id,team_sport_id,team_rank) VALUES (19,3,7);</v>
      </c>
    </row>
    <row r="7604" spans="2:8" x14ac:dyDescent="0.25">
      <c r="B7604" t="s">
        <v>433</v>
      </c>
      <c r="C7604">
        <f>INDEX(NationalTeams!B:B,MATCH(B7604,NationalTeams!C:C,0))</f>
        <v>20</v>
      </c>
      <c r="D7604" t="s">
        <v>8501</v>
      </c>
      <c r="E7604">
        <f>INDEX(TeamSports!B:B,MATCH(D7604,TeamSports!C:C,0))</f>
        <v>3</v>
      </c>
      <c r="F7604">
        <f>INDEX(RanksTable!AK:AK,MATCH(B7604,RanksTable!B:B,0))</f>
        <v>7</v>
      </c>
      <c r="H7604" t="str">
        <f t="shared" si="118"/>
        <v>INSERT INTO "TeamRanks" (team_id,team_sport_id,team_rank) VALUES (20,3,7);</v>
      </c>
    </row>
    <row r="7605" spans="2:8" x14ac:dyDescent="0.25">
      <c r="B7605" t="s">
        <v>465</v>
      </c>
      <c r="C7605">
        <f>INDEX(NationalTeams!B:B,MATCH(B7605,NationalTeams!C:C,0))</f>
        <v>21</v>
      </c>
      <c r="D7605" t="s">
        <v>8501</v>
      </c>
      <c r="E7605">
        <f>INDEX(TeamSports!B:B,MATCH(D7605,TeamSports!C:C,0))</f>
        <v>3</v>
      </c>
      <c r="F7605">
        <f>INDEX(RanksTable!AK:AK,MATCH(B7605,RanksTable!B:B,0))</f>
        <v>7</v>
      </c>
      <c r="H7605" t="str">
        <f t="shared" si="118"/>
        <v>INSERT INTO "TeamRanks" (team_id,team_sport_id,team_rank) VALUES (21,3,7);</v>
      </c>
    </row>
    <row r="7606" spans="2:8" x14ac:dyDescent="0.25">
      <c r="B7606" t="s">
        <v>408</v>
      </c>
      <c r="C7606">
        <f>INDEX(NationalTeams!B:B,MATCH(B7606,NationalTeams!C:C,0))</f>
        <v>22</v>
      </c>
      <c r="D7606" t="s">
        <v>8501</v>
      </c>
      <c r="E7606">
        <f>INDEX(TeamSports!B:B,MATCH(D7606,TeamSports!C:C,0))</f>
        <v>3</v>
      </c>
      <c r="F7606">
        <f>INDEX(RanksTable!AK:AK,MATCH(B7606,RanksTable!B:B,0))</f>
        <v>7</v>
      </c>
      <c r="H7606" t="str">
        <f t="shared" si="118"/>
        <v>INSERT INTO "TeamRanks" (team_id,team_sport_id,team_rank) VALUES (22,3,7);</v>
      </c>
    </row>
    <row r="7607" spans="2:8" x14ac:dyDescent="0.25">
      <c r="B7607" t="s">
        <v>505</v>
      </c>
      <c r="C7607">
        <f>INDEX(NationalTeams!B:B,MATCH(B7607,NationalTeams!C:C,0))</f>
        <v>23</v>
      </c>
      <c r="D7607" t="s">
        <v>8501</v>
      </c>
      <c r="E7607">
        <f>INDEX(TeamSports!B:B,MATCH(D7607,TeamSports!C:C,0))</f>
        <v>3</v>
      </c>
      <c r="F7607">
        <f>INDEX(RanksTable!AK:AK,MATCH(B7607,RanksTable!B:B,0))</f>
        <v>3</v>
      </c>
      <c r="H7607" t="str">
        <f t="shared" si="118"/>
        <v>INSERT INTO "TeamRanks" (team_id,team_sport_id,team_rank) VALUES (23,3,3);</v>
      </c>
    </row>
    <row r="7608" spans="2:8" x14ac:dyDescent="0.25">
      <c r="B7608" t="s">
        <v>334</v>
      </c>
      <c r="C7608">
        <f>INDEX(NationalTeams!B:B,MATCH(B7608,NationalTeams!C:C,0))</f>
        <v>24</v>
      </c>
      <c r="D7608" t="s">
        <v>8501</v>
      </c>
      <c r="E7608">
        <f>INDEX(TeamSports!B:B,MATCH(D7608,TeamSports!C:C,0))</f>
        <v>3</v>
      </c>
      <c r="F7608">
        <f>INDEX(RanksTable!AK:AK,MATCH(B7608,RanksTable!B:B,0))</f>
        <v>7</v>
      </c>
      <c r="H7608" t="str">
        <f t="shared" si="118"/>
        <v>INSERT INTO "TeamRanks" (team_id,team_sport_id,team_rank) VALUES (24,3,7);</v>
      </c>
    </row>
    <row r="7609" spans="2:8" x14ac:dyDescent="0.25">
      <c r="B7609" t="s">
        <v>337</v>
      </c>
      <c r="C7609">
        <f>INDEX(NationalTeams!B:B,MATCH(B7609,NationalTeams!C:C,0))</f>
        <v>25</v>
      </c>
      <c r="D7609" t="s">
        <v>8501</v>
      </c>
      <c r="E7609">
        <f>INDEX(TeamSports!B:B,MATCH(D7609,TeamSports!C:C,0))</f>
        <v>3</v>
      </c>
      <c r="F7609">
        <f>INDEX(RanksTable!AK:AK,MATCH(B7609,RanksTable!B:B,0))</f>
        <v>7</v>
      </c>
      <c r="H7609" t="str">
        <f t="shared" si="118"/>
        <v>INSERT INTO "TeamRanks" (team_id,team_sport_id,team_rank) VALUES (25,3,7);</v>
      </c>
    </row>
    <row r="7610" spans="2:8" x14ac:dyDescent="0.25">
      <c r="B7610" t="s">
        <v>403</v>
      </c>
      <c r="C7610">
        <f>INDEX(NationalTeams!B:B,MATCH(B7610,NationalTeams!C:C,0))</f>
        <v>26</v>
      </c>
      <c r="D7610" t="s">
        <v>8501</v>
      </c>
      <c r="E7610">
        <f>INDEX(TeamSports!B:B,MATCH(D7610,TeamSports!C:C,0))</f>
        <v>3</v>
      </c>
      <c r="F7610">
        <f>INDEX(RanksTable!AK:AK,MATCH(B7610,RanksTable!B:B,0))</f>
        <v>7</v>
      </c>
      <c r="H7610" t="str">
        <f t="shared" si="118"/>
        <v>INSERT INTO "TeamRanks" (team_id,team_sport_id,team_rank) VALUES (26,3,7);</v>
      </c>
    </row>
    <row r="7611" spans="2:8" x14ac:dyDescent="0.25">
      <c r="B7611" t="s">
        <v>525</v>
      </c>
      <c r="C7611">
        <f>INDEX(NationalTeams!B:B,MATCH(B7611,NationalTeams!C:C,0))</f>
        <v>27</v>
      </c>
      <c r="D7611" t="s">
        <v>8501</v>
      </c>
      <c r="E7611">
        <f>INDEX(TeamSports!B:B,MATCH(D7611,TeamSports!C:C,0))</f>
        <v>3</v>
      </c>
      <c r="F7611">
        <f>INDEX(RanksTable!AK:AK,MATCH(B7611,RanksTable!B:B,0))</f>
        <v>7</v>
      </c>
      <c r="H7611" t="str">
        <f t="shared" si="118"/>
        <v>INSERT INTO "TeamRanks" (team_id,team_sport_id,team_rank) VALUES (27,3,7);</v>
      </c>
    </row>
    <row r="7612" spans="2:8" x14ac:dyDescent="0.25">
      <c r="B7612" t="s">
        <v>453</v>
      </c>
      <c r="C7612">
        <f>INDEX(NationalTeams!B:B,MATCH(B7612,NationalTeams!C:C,0))</f>
        <v>28</v>
      </c>
      <c r="D7612" t="s">
        <v>8501</v>
      </c>
      <c r="E7612">
        <f>INDEX(TeamSports!B:B,MATCH(D7612,TeamSports!C:C,0))</f>
        <v>3</v>
      </c>
      <c r="F7612">
        <f>INDEX(RanksTable!AK:AK,MATCH(B7612,RanksTable!B:B,0))</f>
        <v>7</v>
      </c>
      <c r="H7612" t="str">
        <f t="shared" si="118"/>
        <v>INSERT INTO "TeamRanks" (team_id,team_sport_id,team_rank) VALUES (28,3,7);</v>
      </c>
    </row>
    <row r="7613" spans="2:8" x14ac:dyDescent="0.25">
      <c r="B7613" t="s">
        <v>353</v>
      </c>
      <c r="C7613">
        <f>INDEX(NationalTeams!B:B,MATCH(B7613,NationalTeams!C:C,0))</f>
        <v>29</v>
      </c>
      <c r="D7613" t="s">
        <v>8501</v>
      </c>
      <c r="E7613">
        <f>INDEX(TeamSports!B:B,MATCH(D7613,TeamSports!C:C,0))</f>
        <v>3</v>
      </c>
      <c r="F7613">
        <f>INDEX(RanksTable!AK:AK,MATCH(B7613,RanksTable!B:B,0))</f>
        <v>6</v>
      </c>
      <c r="H7613" t="str">
        <f t="shared" si="118"/>
        <v>INSERT INTO "TeamRanks" (team_id,team_sport_id,team_rank) VALUES (29,3,6);</v>
      </c>
    </row>
    <row r="7614" spans="2:8" x14ac:dyDescent="0.25">
      <c r="B7614" t="s">
        <v>516</v>
      </c>
      <c r="C7614">
        <f>INDEX(NationalTeams!B:B,MATCH(B7614,NationalTeams!C:C,0))</f>
        <v>30</v>
      </c>
      <c r="D7614" t="s">
        <v>8501</v>
      </c>
      <c r="E7614">
        <f>INDEX(TeamSports!B:B,MATCH(D7614,TeamSports!C:C,0))</f>
        <v>3</v>
      </c>
      <c r="F7614">
        <f>INDEX(RanksTable!AK:AK,MATCH(B7614,RanksTable!B:B,0))</f>
        <v>7</v>
      </c>
      <c r="H7614" t="str">
        <f t="shared" si="118"/>
        <v>INSERT INTO "TeamRanks" (team_id,team_sport_id,team_rank) VALUES (30,3,7);</v>
      </c>
    </row>
    <row r="7615" spans="2:8" x14ac:dyDescent="0.25">
      <c r="B7615" t="s">
        <v>340</v>
      </c>
      <c r="C7615">
        <f>INDEX(NationalTeams!B:B,MATCH(B7615,NationalTeams!C:C,0))</f>
        <v>31</v>
      </c>
      <c r="D7615" t="s">
        <v>8501</v>
      </c>
      <c r="E7615">
        <f>INDEX(TeamSports!B:B,MATCH(D7615,TeamSports!C:C,0))</f>
        <v>3</v>
      </c>
      <c r="F7615">
        <f>INDEX(RanksTable!AK:AK,MATCH(B7615,RanksTable!B:B,0))</f>
        <v>7</v>
      </c>
      <c r="H7615" t="str">
        <f t="shared" si="118"/>
        <v>INSERT INTO "TeamRanks" (team_id,team_sport_id,team_rank) VALUES (31,3,7);</v>
      </c>
    </row>
    <row r="7616" spans="2:8" x14ac:dyDescent="0.25">
      <c r="B7616" t="s">
        <v>327</v>
      </c>
      <c r="C7616">
        <f>INDEX(NationalTeams!B:B,MATCH(B7616,NationalTeams!C:C,0))</f>
        <v>32</v>
      </c>
      <c r="D7616" t="s">
        <v>8501</v>
      </c>
      <c r="E7616">
        <f>INDEX(TeamSports!B:B,MATCH(D7616,TeamSports!C:C,0))</f>
        <v>3</v>
      </c>
      <c r="F7616">
        <f>INDEX(RanksTable!AK:AK,MATCH(B7616,RanksTable!B:B,0))</f>
        <v>5</v>
      </c>
      <c r="H7616" t="str">
        <f t="shared" si="118"/>
        <v>INSERT INTO "TeamRanks" (team_id,team_sport_id,team_rank) VALUES (32,3,5);</v>
      </c>
    </row>
    <row r="7617" spans="2:8" x14ac:dyDescent="0.25">
      <c r="B7617" t="s">
        <v>478</v>
      </c>
      <c r="C7617">
        <f>INDEX(NationalTeams!B:B,MATCH(B7617,NationalTeams!C:C,0))</f>
        <v>33</v>
      </c>
      <c r="D7617" t="s">
        <v>8501</v>
      </c>
      <c r="E7617">
        <f>INDEX(TeamSports!B:B,MATCH(D7617,TeamSports!C:C,0))</f>
        <v>3</v>
      </c>
      <c r="F7617">
        <f>INDEX(RanksTable!AK:AK,MATCH(B7617,RanksTable!B:B,0))</f>
        <v>7</v>
      </c>
      <c r="H7617" t="str">
        <f t="shared" si="118"/>
        <v>INSERT INTO "TeamRanks" (team_id,team_sport_id,team_rank) VALUES (33,3,7);</v>
      </c>
    </row>
    <row r="7618" spans="2:8" x14ac:dyDescent="0.25">
      <c r="B7618" t="s">
        <v>510</v>
      </c>
      <c r="C7618">
        <f>INDEX(NationalTeams!B:B,MATCH(B7618,NationalTeams!C:C,0))</f>
        <v>34</v>
      </c>
      <c r="D7618" t="s">
        <v>8501</v>
      </c>
      <c r="E7618">
        <f>INDEX(TeamSports!B:B,MATCH(D7618,TeamSports!C:C,0))</f>
        <v>3</v>
      </c>
      <c r="F7618">
        <f>INDEX(RanksTable!AK:AK,MATCH(B7618,RanksTable!B:B,0))</f>
        <v>7</v>
      </c>
      <c r="H7618" t="str">
        <f t="shared" si="118"/>
        <v>INSERT INTO "TeamRanks" (team_id,team_sport_id,team_rank) VALUES (34,3,7);</v>
      </c>
    </row>
    <row r="7619" spans="2:8" x14ac:dyDescent="0.25">
      <c r="B7619" t="s">
        <v>366</v>
      </c>
      <c r="C7619">
        <f>INDEX(NationalTeams!B:B,MATCH(B7619,NationalTeams!C:C,0))</f>
        <v>35</v>
      </c>
      <c r="D7619" t="s">
        <v>8501</v>
      </c>
      <c r="E7619">
        <f>INDEX(TeamSports!B:B,MATCH(D7619,TeamSports!C:C,0))</f>
        <v>3</v>
      </c>
      <c r="F7619">
        <f>INDEX(RanksTable!AK:AK,MATCH(B7619,RanksTable!B:B,0))</f>
        <v>7</v>
      </c>
      <c r="H7619" t="str">
        <f t="shared" si="118"/>
        <v>INSERT INTO "TeamRanks" (team_id,team_sport_id,team_rank) VALUES (35,3,7);</v>
      </c>
    </row>
    <row r="7620" spans="2:8" x14ac:dyDescent="0.25">
      <c r="B7620" t="s">
        <v>341</v>
      </c>
      <c r="C7620">
        <f>INDEX(NationalTeams!B:B,MATCH(B7620,NationalTeams!C:C,0))</f>
        <v>36</v>
      </c>
      <c r="D7620" t="s">
        <v>8501</v>
      </c>
      <c r="E7620">
        <f>INDEX(TeamSports!B:B,MATCH(D7620,TeamSports!C:C,0))</f>
        <v>3</v>
      </c>
      <c r="F7620">
        <f>INDEX(RanksTable!AK:AK,MATCH(B7620,RanksTable!B:B,0))</f>
        <v>7</v>
      </c>
      <c r="H7620" t="str">
        <f t="shared" ref="H7620:H7683" si="119">_xlfn.CONCAT($H$1,$L$1,$C$1,$L$1," ",$J$1,$C$2,$N$1,$E$2,$N$1,$F$2,$K$1,$I$1,$J$1,C7620,$N$1,E7620,$N$1,F7620,$K$1,$O$1)</f>
        <v>INSERT INTO "TeamRanks" (team_id,team_sport_id,team_rank) VALUES (36,3,7);</v>
      </c>
    </row>
    <row r="7621" spans="2:8" x14ac:dyDescent="0.25">
      <c r="B7621" t="s">
        <v>454</v>
      </c>
      <c r="C7621">
        <f>INDEX(NationalTeams!B:B,MATCH(B7621,NationalTeams!C:C,0))</f>
        <v>37</v>
      </c>
      <c r="D7621" t="s">
        <v>8501</v>
      </c>
      <c r="E7621">
        <f>INDEX(TeamSports!B:B,MATCH(D7621,TeamSports!C:C,0))</f>
        <v>3</v>
      </c>
      <c r="F7621">
        <f>INDEX(RanksTable!AK:AK,MATCH(B7621,RanksTable!B:B,0))</f>
        <v>7</v>
      </c>
      <c r="H7621" t="str">
        <f t="shared" si="119"/>
        <v>INSERT INTO "TeamRanks" (team_id,team_sport_id,team_rank) VALUES (37,3,7);</v>
      </c>
    </row>
    <row r="7622" spans="2:8" x14ac:dyDescent="0.25">
      <c r="B7622" t="s">
        <v>371</v>
      </c>
      <c r="C7622">
        <f>INDEX(NationalTeams!B:B,MATCH(B7622,NationalTeams!C:C,0))</f>
        <v>38</v>
      </c>
      <c r="D7622" t="s">
        <v>8501</v>
      </c>
      <c r="E7622">
        <f>INDEX(TeamSports!B:B,MATCH(D7622,TeamSports!C:C,0))</f>
        <v>3</v>
      </c>
      <c r="F7622">
        <f>INDEX(RanksTable!AK:AK,MATCH(B7622,RanksTable!B:B,0))</f>
        <v>7</v>
      </c>
      <c r="H7622" t="str">
        <f t="shared" si="119"/>
        <v>INSERT INTO "TeamRanks" (team_id,team_sport_id,team_rank) VALUES (38,3,7);</v>
      </c>
    </row>
    <row r="7623" spans="2:8" x14ac:dyDescent="0.25">
      <c r="B7623" t="s">
        <v>462</v>
      </c>
      <c r="C7623">
        <f>INDEX(NationalTeams!B:B,MATCH(B7623,NationalTeams!C:C,0))</f>
        <v>39</v>
      </c>
      <c r="D7623" t="s">
        <v>8501</v>
      </c>
      <c r="E7623">
        <f>INDEX(TeamSports!B:B,MATCH(D7623,TeamSports!C:C,0))</f>
        <v>3</v>
      </c>
      <c r="F7623">
        <f>INDEX(RanksTable!AK:AK,MATCH(B7623,RanksTable!B:B,0))</f>
        <v>7</v>
      </c>
      <c r="H7623" t="str">
        <f t="shared" si="119"/>
        <v>INSERT INTO "TeamRanks" (team_id,team_sport_id,team_rank) VALUES (39,3,7);</v>
      </c>
    </row>
    <row r="7624" spans="2:8" x14ac:dyDescent="0.25">
      <c r="B7624" t="s">
        <v>322</v>
      </c>
      <c r="C7624">
        <f>INDEX(NationalTeams!B:B,MATCH(B7624,NationalTeams!C:C,0))</f>
        <v>40</v>
      </c>
      <c r="D7624" t="s">
        <v>8501</v>
      </c>
      <c r="E7624">
        <f>INDEX(TeamSports!B:B,MATCH(D7624,TeamSports!C:C,0))</f>
        <v>3</v>
      </c>
      <c r="F7624">
        <f>INDEX(RanksTable!AK:AK,MATCH(B7624,RanksTable!B:B,0))</f>
        <v>7</v>
      </c>
      <c r="H7624" t="str">
        <f t="shared" si="119"/>
        <v>INSERT INTO "TeamRanks" (team_id,team_sport_id,team_rank) VALUES (40,3,7);</v>
      </c>
    </row>
    <row r="7625" spans="2:8" x14ac:dyDescent="0.25">
      <c r="B7625" t="s">
        <v>355</v>
      </c>
      <c r="C7625">
        <f>INDEX(NationalTeams!B:B,MATCH(B7625,NationalTeams!C:C,0))</f>
        <v>41</v>
      </c>
      <c r="D7625" t="s">
        <v>8501</v>
      </c>
      <c r="E7625">
        <f>INDEX(TeamSports!B:B,MATCH(D7625,TeamSports!C:C,0))</f>
        <v>3</v>
      </c>
      <c r="F7625">
        <f>INDEX(RanksTable!AK:AK,MATCH(B7625,RanksTable!B:B,0))</f>
        <v>2</v>
      </c>
      <c r="H7625" t="str">
        <f t="shared" si="119"/>
        <v>INSERT INTO "TeamRanks" (team_id,team_sport_id,team_rank) VALUES (41,3,2);</v>
      </c>
    </row>
    <row r="7626" spans="2:8" x14ac:dyDescent="0.25">
      <c r="B7626" t="s">
        <v>344</v>
      </c>
      <c r="C7626">
        <f>INDEX(NationalTeams!B:B,MATCH(B7626,NationalTeams!C:C,0))</f>
        <v>42</v>
      </c>
      <c r="D7626" t="s">
        <v>8501</v>
      </c>
      <c r="E7626">
        <f>INDEX(TeamSports!B:B,MATCH(D7626,TeamSports!C:C,0))</f>
        <v>3</v>
      </c>
      <c r="F7626">
        <f>INDEX(RanksTable!AK:AK,MATCH(B7626,RanksTable!B:B,0))</f>
        <v>7</v>
      </c>
      <c r="H7626" t="str">
        <f t="shared" si="119"/>
        <v>INSERT INTO "TeamRanks" (team_id,team_sport_id,team_rank) VALUES (42,3,7);</v>
      </c>
    </row>
    <row r="7627" spans="2:8" x14ac:dyDescent="0.25">
      <c r="B7627" t="s">
        <v>330</v>
      </c>
      <c r="C7627">
        <f>INDEX(NationalTeams!B:B,MATCH(B7627,NationalTeams!C:C,0))</f>
        <v>43</v>
      </c>
      <c r="D7627" t="s">
        <v>8501</v>
      </c>
      <c r="E7627">
        <f>INDEX(TeamSports!B:B,MATCH(D7627,TeamSports!C:C,0))</f>
        <v>3</v>
      </c>
      <c r="F7627">
        <f>INDEX(RanksTable!AK:AK,MATCH(B7627,RanksTable!B:B,0))</f>
        <v>5</v>
      </c>
      <c r="H7627" t="str">
        <f t="shared" si="119"/>
        <v>INSERT INTO "TeamRanks" (team_id,team_sport_id,team_rank) VALUES (43,3,5);</v>
      </c>
    </row>
    <row r="7628" spans="2:8" x14ac:dyDescent="0.25">
      <c r="B7628" t="s">
        <v>429</v>
      </c>
      <c r="C7628">
        <f>INDEX(NationalTeams!B:B,MATCH(B7628,NationalTeams!C:C,0))</f>
        <v>44</v>
      </c>
      <c r="D7628" t="s">
        <v>8501</v>
      </c>
      <c r="E7628">
        <f>INDEX(TeamSports!B:B,MATCH(D7628,TeamSports!C:C,0))</f>
        <v>3</v>
      </c>
      <c r="F7628">
        <f>INDEX(RanksTable!AK:AK,MATCH(B7628,RanksTable!B:B,0))</f>
        <v>6</v>
      </c>
      <c r="H7628" t="str">
        <f t="shared" si="119"/>
        <v>INSERT INTO "TeamRanks" (team_id,team_sport_id,team_rank) VALUES (44,3,6);</v>
      </c>
    </row>
    <row r="7629" spans="2:8" x14ac:dyDescent="0.25">
      <c r="B7629" t="s">
        <v>534</v>
      </c>
      <c r="C7629">
        <f>INDEX(NationalTeams!B:B,MATCH(B7629,NationalTeams!C:C,0))</f>
        <v>45</v>
      </c>
      <c r="D7629" t="s">
        <v>8501</v>
      </c>
      <c r="E7629">
        <f>INDEX(TeamSports!B:B,MATCH(D7629,TeamSports!C:C,0))</f>
        <v>3</v>
      </c>
      <c r="F7629">
        <f>INDEX(RanksTable!AK:AK,MATCH(B7629,RanksTable!B:B,0))</f>
        <v>7</v>
      </c>
      <c r="H7629" t="str">
        <f t="shared" si="119"/>
        <v>INSERT INTO "TeamRanks" (team_id,team_sport_id,team_rank) VALUES (45,3,7);</v>
      </c>
    </row>
    <row r="7630" spans="2:8" x14ac:dyDescent="0.25">
      <c r="B7630" t="s">
        <v>328</v>
      </c>
      <c r="C7630">
        <f>INDEX(NationalTeams!B:B,MATCH(B7630,NationalTeams!C:C,0))</f>
        <v>46</v>
      </c>
      <c r="D7630" t="s">
        <v>8501</v>
      </c>
      <c r="E7630">
        <f>INDEX(TeamSports!B:B,MATCH(D7630,TeamSports!C:C,0))</f>
        <v>3</v>
      </c>
      <c r="F7630">
        <f>INDEX(RanksTable!AK:AK,MATCH(B7630,RanksTable!B:B,0))</f>
        <v>7</v>
      </c>
      <c r="H7630" t="str">
        <f t="shared" si="119"/>
        <v>INSERT INTO "TeamRanks" (team_id,team_sport_id,team_rank) VALUES (46,3,7);</v>
      </c>
    </row>
    <row r="7631" spans="2:8" x14ac:dyDescent="0.25">
      <c r="B7631" t="s">
        <v>368</v>
      </c>
      <c r="C7631">
        <f>INDEX(NationalTeams!B:B,MATCH(B7631,NationalTeams!C:C,0))</f>
        <v>47</v>
      </c>
      <c r="D7631" t="s">
        <v>8501</v>
      </c>
      <c r="E7631">
        <f>INDEX(TeamSports!B:B,MATCH(D7631,TeamSports!C:C,0))</f>
        <v>3</v>
      </c>
      <c r="F7631">
        <f>INDEX(RanksTable!AK:AK,MATCH(B7631,RanksTable!B:B,0))</f>
        <v>7</v>
      </c>
      <c r="H7631" t="str">
        <f t="shared" si="119"/>
        <v>INSERT INTO "TeamRanks" (team_id,team_sport_id,team_rank) VALUES (47,3,7);</v>
      </c>
    </row>
    <row r="7632" spans="2:8" x14ac:dyDescent="0.25">
      <c r="B7632" t="s">
        <v>369</v>
      </c>
      <c r="C7632">
        <f>INDEX(NationalTeams!B:B,MATCH(B7632,NationalTeams!C:C,0))</f>
        <v>48</v>
      </c>
      <c r="D7632" t="s">
        <v>8501</v>
      </c>
      <c r="E7632">
        <f>INDEX(TeamSports!B:B,MATCH(D7632,TeamSports!C:C,0))</f>
        <v>3</v>
      </c>
      <c r="F7632">
        <f>INDEX(RanksTable!AK:AK,MATCH(B7632,RanksTable!B:B,0))</f>
        <v>7</v>
      </c>
      <c r="H7632" t="str">
        <f t="shared" si="119"/>
        <v>INSERT INTO "TeamRanks" (team_id,team_sport_id,team_rank) VALUES (48,3,7);</v>
      </c>
    </row>
    <row r="7633" spans="2:8" x14ac:dyDescent="0.25">
      <c r="B7633" t="s">
        <v>447</v>
      </c>
      <c r="C7633">
        <f>INDEX(NationalTeams!B:B,MATCH(B7633,NationalTeams!C:C,0))</f>
        <v>49</v>
      </c>
      <c r="D7633" t="s">
        <v>8501</v>
      </c>
      <c r="E7633">
        <f>INDEX(TeamSports!B:B,MATCH(D7633,TeamSports!C:C,0))</f>
        <v>3</v>
      </c>
      <c r="F7633">
        <f>INDEX(RanksTable!AK:AK,MATCH(B7633,RanksTable!B:B,0))</f>
        <v>7</v>
      </c>
      <c r="H7633" t="str">
        <f t="shared" si="119"/>
        <v>INSERT INTO "TeamRanks" (team_id,team_sport_id,team_rank) VALUES (49,3,7);</v>
      </c>
    </row>
    <row r="7634" spans="2:8" x14ac:dyDescent="0.25">
      <c r="B7634" t="s">
        <v>425</v>
      </c>
      <c r="C7634">
        <f>INDEX(NationalTeams!B:B,MATCH(B7634,NationalTeams!C:C,0))</f>
        <v>50</v>
      </c>
      <c r="D7634" t="s">
        <v>8501</v>
      </c>
      <c r="E7634">
        <f>INDEX(TeamSports!B:B,MATCH(D7634,TeamSports!C:C,0))</f>
        <v>3</v>
      </c>
      <c r="F7634">
        <f>INDEX(RanksTable!AK:AK,MATCH(B7634,RanksTable!B:B,0))</f>
        <v>7</v>
      </c>
      <c r="H7634" t="str">
        <f t="shared" si="119"/>
        <v>INSERT INTO "TeamRanks" (team_id,team_sport_id,team_rank) VALUES (50,3,7);</v>
      </c>
    </row>
    <row r="7635" spans="2:8" x14ac:dyDescent="0.25">
      <c r="B7635" t="s">
        <v>323</v>
      </c>
      <c r="C7635">
        <f>INDEX(NationalTeams!B:B,MATCH(B7635,NationalTeams!C:C,0))</f>
        <v>51</v>
      </c>
      <c r="D7635" t="s">
        <v>8501</v>
      </c>
      <c r="E7635">
        <f>INDEX(TeamSports!B:B,MATCH(D7635,TeamSports!C:C,0))</f>
        <v>3</v>
      </c>
      <c r="F7635">
        <f>INDEX(RanksTable!AK:AK,MATCH(B7635,RanksTable!B:B,0))</f>
        <v>7</v>
      </c>
      <c r="H7635" t="str">
        <f t="shared" si="119"/>
        <v>INSERT INTO "TeamRanks" (team_id,team_sport_id,team_rank) VALUES (51,3,7);</v>
      </c>
    </row>
    <row r="7636" spans="2:8" x14ac:dyDescent="0.25">
      <c r="B7636" t="s">
        <v>354</v>
      </c>
      <c r="C7636">
        <f>INDEX(NationalTeams!B:B,MATCH(B7636,NationalTeams!C:C,0))</f>
        <v>52</v>
      </c>
      <c r="D7636" t="s">
        <v>8501</v>
      </c>
      <c r="E7636">
        <f>INDEX(TeamSports!B:B,MATCH(D7636,TeamSports!C:C,0))</f>
        <v>3</v>
      </c>
      <c r="F7636">
        <f>INDEX(RanksTable!AK:AK,MATCH(B7636,RanksTable!B:B,0))</f>
        <v>7</v>
      </c>
      <c r="H7636" t="str">
        <f t="shared" si="119"/>
        <v>INSERT INTO "TeamRanks" (team_id,team_sport_id,team_rank) VALUES (52,3,7);</v>
      </c>
    </row>
    <row r="7637" spans="2:8" x14ac:dyDescent="0.25">
      <c r="B7637" t="s">
        <v>498</v>
      </c>
      <c r="C7637">
        <f>INDEX(NationalTeams!B:B,MATCH(B7637,NationalTeams!C:C,0))</f>
        <v>53</v>
      </c>
      <c r="D7637" t="s">
        <v>8501</v>
      </c>
      <c r="E7637">
        <f>INDEX(TeamSports!B:B,MATCH(D7637,TeamSports!C:C,0))</f>
        <v>3</v>
      </c>
      <c r="F7637">
        <f>INDEX(RanksTable!AK:AK,MATCH(B7637,RanksTable!B:B,0))</f>
        <v>7</v>
      </c>
      <c r="H7637" t="str">
        <f t="shared" si="119"/>
        <v>INSERT INTO "TeamRanks" (team_id,team_sport_id,team_rank) VALUES (53,3,7);</v>
      </c>
    </row>
    <row r="7638" spans="2:8" x14ac:dyDescent="0.25">
      <c r="B7638" t="s">
        <v>406</v>
      </c>
      <c r="C7638">
        <f>INDEX(NationalTeams!B:B,MATCH(B7638,NationalTeams!C:C,0))</f>
        <v>54</v>
      </c>
      <c r="D7638" t="s">
        <v>8501</v>
      </c>
      <c r="E7638">
        <f>INDEX(TeamSports!B:B,MATCH(D7638,TeamSports!C:C,0))</f>
        <v>3</v>
      </c>
      <c r="F7638">
        <f>INDEX(RanksTable!AK:AK,MATCH(B7638,RanksTable!B:B,0))</f>
        <v>7</v>
      </c>
      <c r="H7638" t="str">
        <f t="shared" si="119"/>
        <v>INSERT INTO "TeamRanks" (team_id,team_sport_id,team_rank) VALUES (54,3,7);</v>
      </c>
    </row>
    <row r="7639" spans="2:8" x14ac:dyDescent="0.25">
      <c r="B7639" t="s">
        <v>404</v>
      </c>
      <c r="C7639">
        <f>INDEX(NationalTeams!B:B,MATCH(B7639,NationalTeams!C:C,0))</f>
        <v>55</v>
      </c>
      <c r="D7639" t="s">
        <v>8501</v>
      </c>
      <c r="E7639">
        <f>INDEX(TeamSports!B:B,MATCH(D7639,TeamSports!C:C,0))</f>
        <v>3</v>
      </c>
      <c r="F7639">
        <f>INDEX(RanksTable!AK:AK,MATCH(B7639,RanksTable!B:B,0))</f>
        <v>7</v>
      </c>
      <c r="H7639" t="str">
        <f t="shared" si="119"/>
        <v>INSERT INTO "TeamRanks" (team_id,team_sport_id,team_rank) VALUES (55,3,7);</v>
      </c>
    </row>
    <row r="7640" spans="2:8" x14ac:dyDescent="0.25">
      <c r="B7640" t="s">
        <v>495</v>
      </c>
      <c r="C7640">
        <f>INDEX(NationalTeams!B:B,MATCH(B7640,NationalTeams!C:C,0))</f>
        <v>56</v>
      </c>
      <c r="D7640" t="s">
        <v>8501</v>
      </c>
      <c r="E7640">
        <f>INDEX(TeamSports!B:B,MATCH(D7640,TeamSports!C:C,0))</f>
        <v>3</v>
      </c>
      <c r="F7640">
        <f>INDEX(RanksTable!AK:AK,MATCH(B7640,RanksTable!B:B,0))</f>
        <v>4</v>
      </c>
      <c r="H7640" t="str">
        <f t="shared" si="119"/>
        <v>INSERT INTO "TeamRanks" (team_id,team_sport_id,team_rank) VALUES (56,3,4);</v>
      </c>
    </row>
    <row r="7641" spans="2:8" x14ac:dyDescent="0.25">
      <c r="B7641" t="s">
        <v>413</v>
      </c>
      <c r="C7641">
        <f>INDEX(NationalTeams!B:B,MATCH(B7641,NationalTeams!C:C,0))</f>
        <v>57</v>
      </c>
      <c r="D7641" t="s">
        <v>8501</v>
      </c>
      <c r="E7641">
        <f>INDEX(TeamSports!B:B,MATCH(D7641,TeamSports!C:C,0))</f>
        <v>3</v>
      </c>
      <c r="F7641">
        <f>INDEX(RanksTable!AK:AK,MATCH(B7641,RanksTable!B:B,0))</f>
        <v>7</v>
      </c>
      <c r="H7641" t="str">
        <f t="shared" si="119"/>
        <v>INSERT INTO "TeamRanks" (team_id,team_sport_id,team_rank) VALUES (57,3,7);</v>
      </c>
    </row>
    <row r="7642" spans="2:8" x14ac:dyDescent="0.25">
      <c r="B7642" t="s">
        <v>331</v>
      </c>
      <c r="C7642">
        <f>INDEX(NationalTeams!B:B,MATCH(B7642,NationalTeams!C:C,0))</f>
        <v>58</v>
      </c>
      <c r="D7642" t="s">
        <v>8501</v>
      </c>
      <c r="E7642">
        <f>INDEX(TeamSports!B:B,MATCH(D7642,TeamSports!C:C,0))</f>
        <v>3</v>
      </c>
      <c r="F7642">
        <f>INDEX(RanksTable!AK:AK,MATCH(B7642,RanksTable!B:B,0))</f>
        <v>7</v>
      </c>
      <c r="H7642" t="str">
        <f t="shared" si="119"/>
        <v>INSERT INTO "TeamRanks" (team_id,team_sport_id,team_rank) VALUES (58,3,7);</v>
      </c>
    </row>
    <row r="7643" spans="2:8" x14ac:dyDescent="0.25">
      <c r="B7643" t="s">
        <v>365</v>
      </c>
      <c r="C7643">
        <f>INDEX(NationalTeams!B:B,MATCH(B7643,NationalTeams!C:C,0))</f>
        <v>59</v>
      </c>
      <c r="D7643" t="s">
        <v>8501</v>
      </c>
      <c r="E7643">
        <f>INDEX(TeamSports!B:B,MATCH(D7643,TeamSports!C:C,0))</f>
        <v>3</v>
      </c>
      <c r="F7643">
        <f>INDEX(RanksTable!AK:AK,MATCH(B7643,RanksTable!B:B,0))</f>
        <v>7</v>
      </c>
      <c r="H7643" t="str">
        <f t="shared" si="119"/>
        <v>INSERT INTO "TeamRanks" (team_id,team_sport_id,team_rank) VALUES (59,3,7);</v>
      </c>
    </row>
    <row r="7644" spans="2:8" x14ac:dyDescent="0.25">
      <c r="B7644" t="s">
        <v>332</v>
      </c>
      <c r="C7644">
        <f>INDEX(NationalTeams!B:B,MATCH(B7644,NationalTeams!C:C,0))</f>
        <v>60</v>
      </c>
      <c r="D7644" t="s">
        <v>8501</v>
      </c>
      <c r="E7644">
        <f>INDEX(TeamSports!B:B,MATCH(D7644,TeamSports!C:C,0))</f>
        <v>3</v>
      </c>
      <c r="F7644">
        <f>INDEX(RanksTable!AK:AK,MATCH(B7644,RanksTable!B:B,0))</f>
        <v>7</v>
      </c>
      <c r="H7644" t="str">
        <f t="shared" si="119"/>
        <v>INSERT INTO "TeamRanks" (team_id,team_sport_id,team_rank) VALUES (60,3,7);</v>
      </c>
    </row>
    <row r="7645" spans="2:8" x14ac:dyDescent="0.25">
      <c r="B7645" t="s">
        <v>435</v>
      </c>
      <c r="C7645">
        <f>INDEX(NationalTeams!B:B,MATCH(B7645,NationalTeams!C:C,0))</f>
        <v>61</v>
      </c>
      <c r="D7645" t="s">
        <v>8501</v>
      </c>
      <c r="E7645">
        <f>INDEX(TeamSports!B:B,MATCH(D7645,TeamSports!C:C,0))</f>
        <v>3</v>
      </c>
      <c r="F7645">
        <f>INDEX(RanksTable!AK:AK,MATCH(B7645,RanksTable!B:B,0))</f>
        <v>7</v>
      </c>
      <c r="H7645" t="str">
        <f t="shared" si="119"/>
        <v>INSERT INTO "TeamRanks" (team_id,team_sport_id,team_rank) VALUES (61,3,7);</v>
      </c>
    </row>
    <row r="7646" spans="2:8" x14ac:dyDescent="0.25">
      <c r="B7646" t="s">
        <v>346</v>
      </c>
      <c r="C7646">
        <f>INDEX(NationalTeams!B:B,MATCH(B7646,NationalTeams!C:C,0))</f>
        <v>62</v>
      </c>
      <c r="D7646" t="s">
        <v>8501</v>
      </c>
      <c r="E7646">
        <f>INDEX(TeamSports!B:B,MATCH(D7646,TeamSports!C:C,0))</f>
        <v>3</v>
      </c>
      <c r="F7646">
        <f>INDEX(RanksTable!AK:AK,MATCH(B7646,RanksTable!B:B,0))</f>
        <v>7</v>
      </c>
      <c r="H7646" t="str">
        <f t="shared" si="119"/>
        <v>INSERT INTO "TeamRanks" (team_id,team_sport_id,team_rank) VALUES (62,3,7);</v>
      </c>
    </row>
    <row r="7647" spans="2:8" x14ac:dyDescent="0.25">
      <c r="B7647" t="s">
        <v>515</v>
      </c>
      <c r="C7647">
        <f>INDEX(NationalTeams!B:B,MATCH(B7647,NationalTeams!C:C,0))</f>
        <v>63</v>
      </c>
      <c r="D7647" t="s">
        <v>8501</v>
      </c>
      <c r="E7647">
        <f>INDEX(TeamSports!B:B,MATCH(D7647,TeamSports!C:C,0))</f>
        <v>3</v>
      </c>
      <c r="F7647">
        <f>INDEX(RanksTable!AK:AK,MATCH(B7647,RanksTable!B:B,0))</f>
        <v>6</v>
      </c>
      <c r="H7647" t="str">
        <f t="shared" si="119"/>
        <v>INSERT INTO "TeamRanks" (team_id,team_sport_id,team_rank) VALUES (63,3,6);</v>
      </c>
    </row>
    <row r="7648" spans="2:8" x14ac:dyDescent="0.25">
      <c r="B7648" t="s">
        <v>509</v>
      </c>
      <c r="C7648">
        <f>INDEX(NationalTeams!B:B,MATCH(B7648,NationalTeams!C:C,0))</f>
        <v>64</v>
      </c>
      <c r="D7648" t="s">
        <v>8501</v>
      </c>
      <c r="E7648">
        <f>INDEX(TeamSports!B:B,MATCH(D7648,TeamSports!C:C,0))</f>
        <v>3</v>
      </c>
      <c r="F7648">
        <f>INDEX(RanksTable!AK:AK,MATCH(B7648,RanksTable!B:B,0))</f>
        <v>5</v>
      </c>
      <c r="H7648" t="str">
        <f t="shared" si="119"/>
        <v>INSERT INTO "TeamRanks" (team_id,team_sport_id,team_rank) VALUES (64,3,5);</v>
      </c>
    </row>
    <row r="7649" spans="2:8" x14ac:dyDescent="0.25">
      <c r="B7649" t="s">
        <v>518</v>
      </c>
      <c r="C7649">
        <f>INDEX(NationalTeams!B:B,MATCH(B7649,NationalTeams!C:C,0))</f>
        <v>65</v>
      </c>
      <c r="D7649" t="s">
        <v>8501</v>
      </c>
      <c r="E7649">
        <f>INDEX(TeamSports!B:B,MATCH(D7649,TeamSports!C:C,0))</f>
        <v>3</v>
      </c>
      <c r="F7649">
        <f>INDEX(RanksTable!AK:AK,MATCH(B7649,RanksTable!B:B,0))</f>
        <v>5</v>
      </c>
      <c r="H7649" t="str">
        <f t="shared" si="119"/>
        <v>INSERT INTO "TeamRanks" (team_id,team_sport_id,team_rank) VALUES (65,3,5);</v>
      </c>
    </row>
    <row r="7650" spans="2:8" x14ac:dyDescent="0.25">
      <c r="B7650" t="s">
        <v>490</v>
      </c>
      <c r="C7650">
        <f>INDEX(NationalTeams!B:B,MATCH(B7650,NationalTeams!C:C,0))</f>
        <v>66</v>
      </c>
      <c r="D7650" t="s">
        <v>8501</v>
      </c>
      <c r="E7650">
        <f>INDEX(TeamSports!B:B,MATCH(D7650,TeamSports!C:C,0))</f>
        <v>3</v>
      </c>
      <c r="F7650">
        <f>INDEX(RanksTable!AK:AK,MATCH(B7650,RanksTable!B:B,0))</f>
        <v>1</v>
      </c>
      <c r="H7650" t="str">
        <f t="shared" si="119"/>
        <v>INSERT INTO "TeamRanks" (team_id,team_sport_id,team_rank) VALUES (66,3,1);</v>
      </c>
    </row>
    <row r="7651" spans="2:8" x14ac:dyDescent="0.25">
      <c r="B7651" t="s">
        <v>349</v>
      </c>
      <c r="C7651">
        <f>INDEX(NationalTeams!B:B,MATCH(B7651,NationalTeams!C:C,0))</f>
        <v>67</v>
      </c>
      <c r="D7651" t="s">
        <v>8501</v>
      </c>
      <c r="E7651">
        <f>INDEX(TeamSports!B:B,MATCH(D7651,TeamSports!C:C,0))</f>
        <v>3</v>
      </c>
      <c r="F7651">
        <f>INDEX(RanksTable!AK:AK,MATCH(B7651,RanksTable!B:B,0))</f>
        <v>2</v>
      </c>
      <c r="H7651" t="str">
        <f t="shared" si="119"/>
        <v>INSERT INTO "TeamRanks" (team_id,team_sport_id,team_rank) VALUES (67,3,2);</v>
      </c>
    </row>
    <row r="7652" spans="2:8" x14ac:dyDescent="0.25">
      <c r="B7652" t="s">
        <v>531</v>
      </c>
      <c r="C7652">
        <f>INDEX(NationalTeams!B:B,MATCH(B7652,NationalTeams!C:C,0))</f>
        <v>68</v>
      </c>
      <c r="D7652" t="s">
        <v>8501</v>
      </c>
      <c r="E7652">
        <f>INDEX(TeamSports!B:B,MATCH(D7652,TeamSports!C:C,0))</f>
        <v>3</v>
      </c>
      <c r="F7652">
        <f>INDEX(RanksTable!AK:AK,MATCH(B7652,RanksTable!B:B,0))</f>
        <v>7</v>
      </c>
      <c r="H7652" t="str">
        <f t="shared" si="119"/>
        <v>INSERT INTO "TeamRanks" (team_id,team_sport_id,team_rank) VALUES (68,3,7);</v>
      </c>
    </row>
    <row r="7653" spans="2:8" x14ac:dyDescent="0.25">
      <c r="B7653" t="s">
        <v>326</v>
      </c>
      <c r="C7653">
        <f>INDEX(NationalTeams!B:B,MATCH(B7653,NationalTeams!C:C,0))</f>
        <v>69</v>
      </c>
      <c r="D7653" t="s">
        <v>8501</v>
      </c>
      <c r="E7653">
        <f>INDEX(TeamSports!B:B,MATCH(D7653,TeamSports!C:C,0))</f>
        <v>3</v>
      </c>
      <c r="F7653">
        <f>INDEX(RanksTable!AK:AK,MATCH(B7653,RanksTable!B:B,0))</f>
        <v>7</v>
      </c>
      <c r="H7653" t="str">
        <f t="shared" si="119"/>
        <v>INSERT INTO "TeamRanks" (team_id,team_sport_id,team_rank) VALUES (69,3,7);</v>
      </c>
    </row>
    <row r="7654" spans="2:8" x14ac:dyDescent="0.25">
      <c r="B7654" t="s">
        <v>320</v>
      </c>
      <c r="C7654">
        <f>INDEX(NationalTeams!B:B,MATCH(B7654,NationalTeams!C:C,0))</f>
        <v>70</v>
      </c>
      <c r="D7654" t="s">
        <v>8501</v>
      </c>
      <c r="E7654">
        <f>INDEX(TeamSports!B:B,MATCH(D7654,TeamSports!C:C,0))</f>
        <v>3</v>
      </c>
      <c r="F7654">
        <f>INDEX(RanksTable!AK:AK,MATCH(B7654,RanksTable!B:B,0))</f>
        <v>7</v>
      </c>
      <c r="H7654" t="str">
        <f t="shared" si="119"/>
        <v>INSERT INTO "TeamRanks" (team_id,team_sport_id,team_rank) VALUES (70,3,7);</v>
      </c>
    </row>
    <row r="7655" spans="2:8" x14ac:dyDescent="0.25">
      <c r="B7655" t="s">
        <v>459</v>
      </c>
      <c r="C7655">
        <f>INDEX(NationalTeams!B:B,MATCH(B7655,NationalTeams!C:C,0))</f>
        <v>71</v>
      </c>
      <c r="D7655" t="s">
        <v>8501</v>
      </c>
      <c r="E7655">
        <f>INDEX(TeamSports!B:B,MATCH(D7655,TeamSports!C:C,0))</f>
        <v>3</v>
      </c>
      <c r="F7655">
        <f>INDEX(RanksTable!AK:AK,MATCH(B7655,RanksTable!B:B,0))</f>
        <v>7</v>
      </c>
      <c r="H7655" t="str">
        <f t="shared" si="119"/>
        <v>INSERT INTO "TeamRanks" (team_id,team_sport_id,team_rank) VALUES (71,3,7);</v>
      </c>
    </row>
    <row r="7656" spans="2:8" x14ac:dyDescent="0.25">
      <c r="B7656" t="s">
        <v>445</v>
      </c>
      <c r="C7656">
        <f>INDEX(NationalTeams!B:B,MATCH(B7656,NationalTeams!C:C,0))</f>
        <v>72</v>
      </c>
      <c r="D7656" t="s">
        <v>8501</v>
      </c>
      <c r="E7656">
        <f>INDEX(TeamSports!B:B,MATCH(D7656,TeamSports!C:C,0))</f>
        <v>3</v>
      </c>
      <c r="F7656">
        <f>INDEX(RanksTable!AK:AK,MATCH(B7656,RanksTable!B:B,0))</f>
        <v>7</v>
      </c>
      <c r="H7656" t="str">
        <f t="shared" si="119"/>
        <v>INSERT INTO "TeamRanks" (team_id,team_sport_id,team_rank) VALUES (72,3,7);</v>
      </c>
    </row>
    <row r="7657" spans="2:8" x14ac:dyDescent="0.25">
      <c r="B7657" t="s">
        <v>511</v>
      </c>
      <c r="C7657">
        <f>INDEX(NationalTeams!B:B,MATCH(B7657,NationalTeams!C:C,0))</f>
        <v>73</v>
      </c>
      <c r="D7657" t="s">
        <v>8501</v>
      </c>
      <c r="E7657">
        <f>INDEX(TeamSports!B:B,MATCH(D7657,TeamSports!C:C,0))</f>
        <v>3</v>
      </c>
      <c r="F7657">
        <f>INDEX(RanksTable!AK:AK,MATCH(B7657,RanksTable!B:B,0))</f>
        <v>5</v>
      </c>
      <c r="H7657" t="str">
        <f t="shared" si="119"/>
        <v>INSERT INTO "TeamRanks" (team_id,team_sport_id,team_rank) VALUES (73,3,5);</v>
      </c>
    </row>
    <row r="7658" spans="2:8" x14ac:dyDescent="0.25">
      <c r="B7658" t="s">
        <v>487</v>
      </c>
      <c r="C7658">
        <f>INDEX(NationalTeams!B:B,MATCH(B7658,NationalTeams!C:C,0))</f>
        <v>74</v>
      </c>
      <c r="D7658" t="s">
        <v>8501</v>
      </c>
      <c r="E7658">
        <f>INDEX(TeamSports!B:B,MATCH(D7658,TeamSports!C:C,0))</f>
        <v>3</v>
      </c>
      <c r="F7658">
        <f>INDEX(RanksTable!AK:AK,MATCH(B7658,RanksTable!B:B,0))</f>
        <v>1</v>
      </c>
      <c r="H7658" t="str">
        <f t="shared" si="119"/>
        <v>INSERT INTO "TeamRanks" (team_id,team_sport_id,team_rank) VALUES (74,3,1);</v>
      </c>
    </row>
    <row r="7659" spans="2:8" x14ac:dyDescent="0.25">
      <c r="B7659" t="s">
        <v>383</v>
      </c>
      <c r="C7659">
        <f>INDEX(NationalTeams!B:B,MATCH(B7659,NationalTeams!C:C,0))</f>
        <v>75</v>
      </c>
      <c r="D7659" t="s">
        <v>8501</v>
      </c>
      <c r="E7659">
        <f>INDEX(TeamSports!B:B,MATCH(D7659,TeamSports!C:C,0))</f>
        <v>3</v>
      </c>
      <c r="F7659">
        <f>INDEX(RanksTable!AK:AK,MATCH(B7659,RanksTable!B:B,0))</f>
        <v>7</v>
      </c>
      <c r="H7659" t="str">
        <f t="shared" si="119"/>
        <v>INSERT INTO "TeamRanks" (team_id,team_sport_id,team_rank) VALUES (75,3,7);</v>
      </c>
    </row>
    <row r="7660" spans="2:8" x14ac:dyDescent="0.25">
      <c r="B7660" t="s">
        <v>517</v>
      </c>
      <c r="C7660">
        <f>INDEX(NationalTeams!B:B,MATCH(B7660,NationalTeams!C:C,0))</f>
        <v>76</v>
      </c>
      <c r="D7660" t="s">
        <v>8501</v>
      </c>
      <c r="E7660">
        <f>INDEX(TeamSports!B:B,MATCH(D7660,TeamSports!C:C,0))</f>
        <v>3</v>
      </c>
      <c r="F7660">
        <f>INDEX(RanksTable!AK:AK,MATCH(B7660,RanksTable!B:B,0))</f>
        <v>5</v>
      </c>
      <c r="H7660" t="str">
        <f t="shared" si="119"/>
        <v>INSERT INTO "TeamRanks" (team_id,team_sport_id,team_rank) VALUES (76,3,5);</v>
      </c>
    </row>
    <row r="7661" spans="2:8" x14ac:dyDescent="0.25">
      <c r="B7661" t="s">
        <v>391</v>
      </c>
      <c r="C7661">
        <f>INDEX(NationalTeams!B:B,MATCH(B7661,NationalTeams!C:C,0))</f>
        <v>77</v>
      </c>
      <c r="D7661" t="s">
        <v>8501</v>
      </c>
      <c r="E7661">
        <f>INDEX(TeamSports!B:B,MATCH(D7661,TeamSports!C:C,0))</f>
        <v>3</v>
      </c>
      <c r="F7661">
        <f>INDEX(RanksTable!AK:AK,MATCH(B7661,RanksTable!B:B,0))</f>
        <v>7</v>
      </c>
      <c r="H7661" t="str">
        <f t="shared" si="119"/>
        <v>INSERT INTO "TeamRanks" (team_id,team_sport_id,team_rank) VALUES (77,3,7);</v>
      </c>
    </row>
    <row r="7662" spans="2:8" x14ac:dyDescent="0.25">
      <c r="B7662" t="s">
        <v>524</v>
      </c>
      <c r="C7662">
        <f>INDEX(NationalTeams!B:B,MATCH(B7662,NationalTeams!C:C,0))</f>
        <v>78</v>
      </c>
      <c r="D7662" t="s">
        <v>8501</v>
      </c>
      <c r="E7662">
        <f>INDEX(TeamSports!B:B,MATCH(D7662,TeamSports!C:C,0))</f>
        <v>3</v>
      </c>
      <c r="F7662">
        <f>INDEX(RanksTable!AK:AK,MATCH(B7662,RanksTable!B:B,0))</f>
        <v>7</v>
      </c>
      <c r="H7662" t="str">
        <f t="shared" si="119"/>
        <v>INSERT INTO "TeamRanks" (team_id,team_sport_id,team_rank) VALUES (78,3,7);</v>
      </c>
    </row>
    <row r="7663" spans="2:8" x14ac:dyDescent="0.25">
      <c r="B7663" t="s">
        <v>325</v>
      </c>
      <c r="C7663">
        <f>INDEX(NationalTeams!B:B,MATCH(B7663,NationalTeams!C:C,0))</f>
        <v>79</v>
      </c>
      <c r="D7663" t="s">
        <v>8501</v>
      </c>
      <c r="E7663">
        <f>INDEX(TeamSports!B:B,MATCH(D7663,TeamSports!C:C,0))</f>
        <v>3</v>
      </c>
      <c r="F7663">
        <f>INDEX(RanksTable!AK:AK,MATCH(B7663,RanksTable!B:B,0))</f>
        <v>7</v>
      </c>
      <c r="H7663" t="str">
        <f t="shared" si="119"/>
        <v>INSERT INTO "TeamRanks" (team_id,team_sport_id,team_rank) VALUES (79,3,7);</v>
      </c>
    </row>
    <row r="7664" spans="2:8" x14ac:dyDescent="0.25">
      <c r="B7664" t="s">
        <v>536</v>
      </c>
      <c r="C7664">
        <f>INDEX(NationalTeams!B:B,MATCH(B7664,NationalTeams!C:C,0))</f>
        <v>80</v>
      </c>
      <c r="D7664" t="s">
        <v>8501</v>
      </c>
      <c r="E7664">
        <f>INDEX(TeamSports!B:B,MATCH(D7664,TeamSports!C:C,0))</f>
        <v>3</v>
      </c>
      <c r="F7664">
        <f>INDEX(RanksTable!AK:AK,MATCH(B7664,RanksTable!B:B,0))</f>
        <v>7</v>
      </c>
      <c r="H7664" t="str">
        <f t="shared" si="119"/>
        <v>INSERT INTO "TeamRanks" (team_id,team_sport_id,team_rank) VALUES (80,3,7);</v>
      </c>
    </row>
    <row r="7665" spans="2:8" x14ac:dyDescent="0.25">
      <c r="B7665" t="s">
        <v>405</v>
      </c>
      <c r="C7665">
        <f>INDEX(NationalTeams!B:B,MATCH(B7665,NationalTeams!C:C,0))</f>
        <v>81</v>
      </c>
      <c r="D7665" t="s">
        <v>8501</v>
      </c>
      <c r="E7665">
        <f>INDEX(TeamSports!B:B,MATCH(D7665,TeamSports!C:C,0))</f>
        <v>3</v>
      </c>
      <c r="F7665">
        <f>INDEX(RanksTable!AK:AK,MATCH(B7665,RanksTable!B:B,0))</f>
        <v>7</v>
      </c>
      <c r="H7665" t="str">
        <f t="shared" si="119"/>
        <v>INSERT INTO "TeamRanks" (team_id,team_sport_id,team_rank) VALUES (81,3,7);</v>
      </c>
    </row>
    <row r="7666" spans="2:8" x14ac:dyDescent="0.25">
      <c r="B7666" t="s">
        <v>508</v>
      </c>
      <c r="C7666">
        <f>INDEX(NationalTeams!B:B,MATCH(B7666,NationalTeams!C:C,0))</f>
        <v>82</v>
      </c>
      <c r="D7666" t="s">
        <v>8501</v>
      </c>
      <c r="E7666">
        <f>INDEX(TeamSports!B:B,MATCH(D7666,TeamSports!C:C,0))</f>
        <v>3</v>
      </c>
      <c r="F7666">
        <f>INDEX(RanksTable!AK:AK,MATCH(B7666,RanksTable!B:B,0))</f>
        <v>7</v>
      </c>
      <c r="H7666" t="str">
        <f t="shared" si="119"/>
        <v>INSERT INTO "TeamRanks" (team_id,team_sport_id,team_rank) VALUES (82,3,7);</v>
      </c>
    </row>
    <row r="7667" spans="2:8" x14ac:dyDescent="0.25">
      <c r="B7667" t="s">
        <v>477</v>
      </c>
      <c r="C7667">
        <f>INDEX(NationalTeams!B:B,MATCH(B7667,NationalTeams!C:C,0))</f>
        <v>83</v>
      </c>
      <c r="D7667" t="s">
        <v>8501</v>
      </c>
      <c r="E7667">
        <f>INDEX(TeamSports!B:B,MATCH(D7667,TeamSports!C:C,0))</f>
        <v>3</v>
      </c>
      <c r="F7667">
        <f>INDEX(RanksTable!AK:AK,MATCH(B7667,RanksTable!B:B,0))</f>
        <v>7</v>
      </c>
      <c r="H7667" t="str">
        <f t="shared" si="119"/>
        <v>INSERT INTO "TeamRanks" (team_id,team_sport_id,team_rank) VALUES (83,3,7);</v>
      </c>
    </row>
    <row r="7668" spans="2:8" x14ac:dyDescent="0.25">
      <c r="B7668" t="s">
        <v>396</v>
      </c>
      <c r="C7668">
        <f>INDEX(NationalTeams!B:B,MATCH(B7668,NationalTeams!C:C,0))</f>
        <v>84</v>
      </c>
      <c r="D7668" t="s">
        <v>8501</v>
      </c>
      <c r="E7668">
        <f>INDEX(TeamSports!B:B,MATCH(D7668,TeamSports!C:C,0))</f>
        <v>3</v>
      </c>
      <c r="F7668">
        <f>INDEX(RanksTable!AK:AK,MATCH(B7668,RanksTable!B:B,0))</f>
        <v>7</v>
      </c>
      <c r="H7668" t="str">
        <f t="shared" si="119"/>
        <v>INSERT INTO "TeamRanks" (team_id,team_sport_id,team_rank) VALUES (84,3,7);</v>
      </c>
    </row>
    <row r="7669" spans="2:8" x14ac:dyDescent="0.25">
      <c r="B7669" t="s">
        <v>382</v>
      </c>
      <c r="C7669">
        <f>INDEX(NationalTeams!B:B,MATCH(B7669,NationalTeams!C:C,0))</f>
        <v>85</v>
      </c>
      <c r="D7669" t="s">
        <v>8501</v>
      </c>
      <c r="E7669">
        <f>INDEX(TeamSports!B:B,MATCH(D7669,TeamSports!C:C,0))</f>
        <v>3</v>
      </c>
      <c r="F7669">
        <f>INDEX(RanksTable!AK:AK,MATCH(B7669,RanksTable!B:B,0))</f>
        <v>7</v>
      </c>
      <c r="H7669" t="str">
        <f t="shared" si="119"/>
        <v>INSERT INTO "TeamRanks" (team_id,team_sport_id,team_rank) VALUES (85,3,7);</v>
      </c>
    </row>
    <row r="7670" spans="2:8" x14ac:dyDescent="0.25">
      <c r="B7670" t="s">
        <v>338</v>
      </c>
      <c r="C7670">
        <f>INDEX(NationalTeams!B:B,MATCH(B7670,NationalTeams!C:C,0))</f>
        <v>86</v>
      </c>
      <c r="D7670" t="s">
        <v>8501</v>
      </c>
      <c r="E7670">
        <f>INDEX(TeamSports!B:B,MATCH(D7670,TeamSports!C:C,0))</f>
        <v>3</v>
      </c>
      <c r="F7670">
        <f>INDEX(RanksTable!AK:AK,MATCH(B7670,RanksTable!B:B,0))</f>
        <v>7</v>
      </c>
      <c r="H7670" t="str">
        <f t="shared" si="119"/>
        <v>INSERT INTO "TeamRanks" (team_id,team_sport_id,team_rank) VALUES (86,3,7);</v>
      </c>
    </row>
    <row r="7671" spans="2:8" x14ac:dyDescent="0.25">
      <c r="B7671" t="s">
        <v>392</v>
      </c>
      <c r="C7671">
        <f>INDEX(NationalTeams!B:B,MATCH(B7671,NationalTeams!C:C,0))</f>
        <v>87</v>
      </c>
      <c r="D7671" t="s">
        <v>8501</v>
      </c>
      <c r="E7671">
        <f>INDEX(TeamSports!B:B,MATCH(D7671,TeamSports!C:C,0))</f>
        <v>3</v>
      </c>
      <c r="F7671">
        <f>INDEX(RanksTable!AK:AK,MATCH(B7671,RanksTable!B:B,0))</f>
        <v>7</v>
      </c>
      <c r="H7671" t="str">
        <f t="shared" si="119"/>
        <v>INSERT INTO "TeamRanks" (team_id,team_sport_id,team_rank) VALUES (87,3,7);</v>
      </c>
    </row>
    <row r="7672" spans="2:8" x14ac:dyDescent="0.25">
      <c r="B7672" t="s">
        <v>335</v>
      </c>
      <c r="C7672">
        <f>INDEX(NationalTeams!B:B,MATCH(B7672,NationalTeams!C:C,0))</f>
        <v>88</v>
      </c>
      <c r="D7672" t="s">
        <v>8501</v>
      </c>
      <c r="E7672">
        <f>INDEX(TeamSports!B:B,MATCH(D7672,TeamSports!C:C,0))</f>
        <v>3</v>
      </c>
      <c r="F7672">
        <f>INDEX(RanksTable!AK:AK,MATCH(B7672,RanksTable!B:B,0))</f>
        <v>7</v>
      </c>
      <c r="H7672" t="str">
        <f t="shared" si="119"/>
        <v>INSERT INTO "TeamRanks" (team_id,team_sport_id,team_rank) VALUES (88,3,7);</v>
      </c>
    </row>
    <row r="7673" spans="2:8" x14ac:dyDescent="0.25">
      <c r="B7673" t="s">
        <v>333</v>
      </c>
      <c r="C7673">
        <f>INDEX(NationalTeams!B:B,MATCH(B7673,NationalTeams!C:C,0))</f>
        <v>89</v>
      </c>
      <c r="D7673" t="s">
        <v>8501</v>
      </c>
      <c r="E7673">
        <f>INDEX(TeamSports!B:B,MATCH(D7673,TeamSports!C:C,0))</f>
        <v>3</v>
      </c>
      <c r="F7673">
        <f>INDEX(RanksTable!AK:AK,MATCH(B7673,RanksTable!B:B,0))</f>
        <v>7</v>
      </c>
      <c r="H7673" t="str">
        <f t="shared" si="119"/>
        <v>INSERT INTO "TeamRanks" (team_id,team_sport_id,team_rank) VALUES (89,3,7);</v>
      </c>
    </row>
    <row r="7674" spans="2:8" x14ac:dyDescent="0.25">
      <c r="B7674" t="s">
        <v>397</v>
      </c>
      <c r="C7674">
        <f>INDEX(NationalTeams!B:B,MATCH(B7674,NationalTeams!C:C,0))</f>
        <v>90</v>
      </c>
      <c r="D7674" t="s">
        <v>8501</v>
      </c>
      <c r="E7674">
        <f>INDEX(TeamSports!B:B,MATCH(D7674,TeamSports!C:C,0))</f>
        <v>3</v>
      </c>
      <c r="F7674">
        <f>INDEX(RanksTable!AK:AK,MATCH(B7674,RanksTable!B:B,0))</f>
        <v>7</v>
      </c>
      <c r="H7674" t="str">
        <f t="shared" si="119"/>
        <v>INSERT INTO "TeamRanks" (team_id,team_sport_id,team_rank) VALUES (90,3,7);</v>
      </c>
    </row>
    <row r="7675" spans="2:8" x14ac:dyDescent="0.25">
      <c r="B7675" t="s">
        <v>469</v>
      </c>
      <c r="C7675">
        <f>INDEX(NationalTeams!B:B,MATCH(B7675,NationalTeams!C:C,0))</f>
        <v>91</v>
      </c>
      <c r="D7675" t="s">
        <v>8501</v>
      </c>
      <c r="E7675">
        <f>INDEX(TeamSports!B:B,MATCH(D7675,TeamSports!C:C,0))</f>
        <v>3</v>
      </c>
      <c r="F7675">
        <f>INDEX(RanksTable!AK:AK,MATCH(B7675,RanksTable!B:B,0))</f>
        <v>7</v>
      </c>
      <c r="H7675" t="str">
        <f t="shared" si="119"/>
        <v>INSERT INTO "TeamRanks" (team_id,team_sport_id,team_rank) VALUES (91,3,7);</v>
      </c>
    </row>
    <row r="7676" spans="2:8" x14ac:dyDescent="0.25">
      <c r="B7676" t="s">
        <v>512</v>
      </c>
      <c r="C7676">
        <f>INDEX(NationalTeams!B:B,MATCH(B7676,NationalTeams!C:C,0))</f>
        <v>92</v>
      </c>
      <c r="D7676" t="s">
        <v>8501</v>
      </c>
      <c r="E7676">
        <f>INDEX(TeamSports!B:B,MATCH(D7676,TeamSports!C:C,0))</f>
        <v>3</v>
      </c>
      <c r="F7676">
        <f>INDEX(RanksTable!AK:AK,MATCH(B7676,RanksTable!B:B,0))</f>
        <v>7</v>
      </c>
      <c r="H7676" t="str">
        <f t="shared" si="119"/>
        <v>INSERT INTO "TeamRanks" (team_id,team_sport_id,team_rank) VALUES (92,3,7);</v>
      </c>
    </row>
    <row r="7677" spans="2:8" x14ac:dyDescent="0.25">
      <c r="B7677" t="s">
        <v>458</v>
      </c>
      <c r="C7677">
        <f>INDEX(NationalTeams!B:B,MATCH(B7677,NationalTeams!C:C,0))</f>
        <v>93</v>
      </c>
      <c r="D7677" t="s">
        <v>8501</v>
      </c>
      <c r="E7677">
        <f>INDEX(TeamSports!B:B,MATCH(D7677,TeamSports!C:C,0))</f>
        <v>3</v>
      </c>
      <c r="F7677">
        <f>INDEX(RanksTable!AK:AK,MATCH(B7677,RanksTable!B:B,0))</f>
        <v>7</v>
      </c>
      <c r="H7677" t="str">
        <f t="shared" si="119"/>
        <v>INSERT INTO "TeamRanks" (team_id,team_sport_id,team_rank) VALUES (93,3,7);</v>
      </c>
    </row>
    <row r="7678" spans="2:8" x14ac:dyDescent="0.25">
      <c r="B7678" t="s">
        <v>444</v>
      </c>
      <c r="C7678">
        <f>INDEX(NationalTeams!B:B,MATCH(B7678,NationalTeams!C:C,0))</f>
        <v>94</v>
      </c>
      <c r="D7678" t="s">
        <v>8501</v>
      </c>
      <c r="E7678">
        <f>INDEX(TeamSports!B:B,MATCH(D7678,TeamSports!C:C,0))</f>
        <v>3</v>
      </c>
      <c r="F7678">
        <f>INDEX(RanksTable!AK:AK,MATCH(B7678,RanksTable!B:B,0))</f>
        <v>7</v>
      </c>
      <c r="H7678" t="str">
        <f t="shared" si="119"/>
        <v>INSERT INTO "TeamRanks" (team_id,team_sport_id,team_rank) VALUES (94,3,7);</v>
      </c>
    </row>
    <row r="7679" spans="2:8" x14ac:dyDescent="0.25">
      <c r="B7679" t="s">
        <v>493</v>
      </c>
      <c r="C7679">
        <f>INDEX(NationalTeams!B:B,MATCH(B7679,NationalTeams!C:C,0))</f>
        <v>95</v>
      </c>
      <c r="D7679" t="s">
        <v>8501</v>
      </c>
      <c r="E7679">
        <f>INDEX(TeamSports!B:B,MATCH(D7679,TeamSports!C:C,0))</f>
        <v>3</v>
      </c>
      <c r="F7679">
        <f>INDEX(RanksTable!AK:AK,MATCH(B7679,RanksTable!B:B,0))</f>
        <v>2</v>
      </c>
      <c r="H7679" t="str">
        <f t="shared" si="119"/>
        <v>INSERT INTO "TeamRanks" (team_id,team_sport_id,team_rank) VALUES (95,3,2);</v>
      </c>
    </row>
    <row r="7680" spans="2:8" x14ac:dyDescent="0.25">
      <c r="B7680" t="s">
        <v>431</v>
      </c>
      <c r="C7680">
        <f>INDEX(NationalTeams!B:B,MATCH(B7680,NationalTeams!C:C,0))</f>
        <v>96</v>
      </c>
      <c r="D7680" t="s">
        <v>8501</v>
      </c>
      <c r="E7680">
        <f>INDEX(TeamSports!B:B,MATCH(D7680,TeamSports!C:C,0))</f>
        <v>3</v>
      </c>
      <c r="F7680">
        <f>INDEX(RanksTable!AK:AK,MATCH(B7680,RanksTable!B:B,0))</f>
        <v>7</v>
      </c>
      <c r="H7680" t="str">
        <f t="shared" si="119"/>
        <v>INSERT INTO "TeamRanks" (team_id,team_sport_id,team_rank) VALUES (96,3,7);</v>
      </c>
    </row>
    <row r="7681" spans="2:8" x14ac:dyDescent="0.25">
      <c r="B7681" t="s">
        <v>427</v>
      </c>
      <c r="C7681">
        <f>INDEX(NationalTeams!B:B,MATCH(B7681,NationalTeams!C:C,0))</f>
        <v>97</v>
      </c>
      <c r="D7681" t="s">
        <v>8501</v>
      </c>
      <c r="E7681">
        <f>INDEX(TeamSports!B:B,MATCH(D7681,TeamSports!C:C,0))</f>
        <v>3</v>
      </c>
      <c r="F7681">
        <f>INDEX(RanksTable!AK:AK,MATCH(B7681,RanksTable!B:B,0))</f>
        <v>7</v>
      </c>
      <c r="H7681" t="str">
        <f t="shared" si="119"/>
        <v>INSERT INTO "TeamRanks" (team_id,team_sport_id,team_rank) VALUES (97,3,7);</v>
      </c>
    </row>
    <row r="7682" spans="2:8" x14ac:dyDescent="0.25">
      <c r="B7682" t="s">
        <v>513</v>
      </c>
      <c r="C7682">
        <f>INDEX(NationalTeams!B:B,MATCH(B7682,NationalTeams!C:C,0))</f>
        <v>98</v>
      </c>
      <c r="D7682" t="s">
        <v>8501</v>
      </c>
      <c r="E7682">
        <f>INDEX(TeamSports!B:B,MATCH(D7682,TeamSports!C:C,0))</f>
        <v>3</v>
      </c>
      <c r="F7682">
        <f>INDEX(RanksTable!AK:AK,MATCH(B7682,RanksTable!B:B,0))</f>
        <v>7</v>
      </c>
      <c r="H7682" t="str">
        <f t="shared" si="119"/>
        <v>INSERT INTO "TeamRanks" (team_id,team_sport_id,team_rank) VALUES (98,3,7);</v>
      </c>
    </row>
    <row r="7683" spans="2:8" x14ac:dyDescent="0.25">
      <c r="B7683" t="s">
        <v>503</v>
      </c>
      <c r="C7683">
        <f>INDEX(NationalTeams!B:B,MATCH(B7683,NationalTeams!C:C,0))</f>
        <v>99</v>
      </c>
      <c r="D7683" t="s">
        <v>8501</v>
      </c>
      <c r="E7683">
        <f>INDEX(TeamSports!B:B,MATCH(D7683,TeamSports!C:C,0))</f>
        <v>3</v>
      </c>
      <c r="F7683">
        <f>INDEX(RanksTable!AK:AK,MATCH(B7683,RanksTable!B:B,0))</f>
        <v>7</v>
      </c>
      <c r="H7683" t="str">
        <f t="shared" si="119"/>
        <v>INSERT INTO "TeamRanks" (team_id,team_sport_id,team_rank) VALUES (99,3,7);</v>
      </c>
    </row>
    <row r="7684" spans="2:8" x14ac:dyDescent="0.25">
      <c r="B7684" t="s">
        <v>519</v>
      </c>
      <c r="C7684">
        <f>INDEX(NationalTeams!B:B,MATCH(B7684,NationalTeams!C:C,0))</f>
        <v>100</v>
      </c>
      <c r="D7684" t="s">
        <v>8501</v>
      </c>
      <c r="E7684">
        <f>INDEX(TeamSports!B:B,MATCH(D7684,TeamSports!C:C,0))</f>
        <v>3</v>
      </c>
      <c r="F7684">
        <f>INDEX(RanksTable!AK:AK,MATCH(B7684,RanksTable!B:B,0))</f>
        <v>7</v>
      </c>
      <c r="H7684" t="str">
        <f t="shared" ref="H7684:H7747" si="120">_xlfn.CONCAT($H$1,$L$1,$C$1,$L$1," ",$J$1,$C$2,$N$1,$E$2,$N$1,$F$2,$K$1,$I$1,$J$1,C7684,$N$1,E7684,$N$1,F7684,$K$1,$O$1)</f>
        <v>INSERT INTO "TeamRanks" (team_id,team_sport_id,team_rank) VALUES (100,3,7);</v>
      </c>
    </row>
    <row r="7685" spans="2:8" x14ac:dyDescent="0.25">
      <c r="B7685" t="s">
        <v>410</v>
      </c>
      <c r="C7685">
        <f>INDEX(NationalTeams!B:B,MATCH(B7685,NationalTeams!C:C,0))</f>
        <v>101</v>
      </c>
      <c r="D7685" t="s">
        <v>8501</v>
      </c>
      <c r="E7685">
        <f>INDEX(TeamSports!B:B,MATCH(D7685,TeamSports!C:C,0))</f>
        <v>3</v>
      </c>
      <c r="F7685">
        <f>INDEX(RanksTable!AK:AK,MATCH(B7685,RanksTable!B:B,0))</f>
        <v>7</v>
      </c>
      <c r="H7685" t="str">
        <f t="shared" si="120"/>
        <v>INSERT INTO "TeamRanks" (team_id,team_sport_id,team_rank) VALUES (101,3,7);</v>
      </c>
    </row>
    <row r="7686" spans="2:8" x14ac:dyDescent="0.25">
      <c r="B7686" t="s">
        <v>486</v>
      </c>
      <c r="C7686">
        <f>INDEX(NationalTeams!B:B,MATCH(B7686,NationalTeams!C:C,0))</f>
        <v>102</v>
      </c>
      <c r="D7686" t="s">
        <v>8501</v>
      </c>
      <c r="E7686">
        <f>INDEX(TeamSports!B:B,MATCH(D7686,TeamSports!C:C,0))</f>
        <v>3</v>
      </c>
      <c r="F7686">
        <f>INDEX(RanksTable!AK:AK,MATCH(B7686,RanksTable!B:B,0))</f>
        <v>7</v>
      </c>
      <c r="H7686" t="str">
        <f t="shared" si="120"/>
        <v>INSERT INTO "TeamRanks" (team_id,team_sport_id,team_rank) VALUES (102,3,7);</v>
      </c>
    </row>
    <row r="7687" spans="2:8" x14ac:dyDescent="0.25">
      <c r="B7687" t="s">
        <v>526</v>
      </c>
      <c r="C7687">
        <f>INDEX(NationalTeams!B:B,MATCH(B7687,NationalTeams!C:C,0))</f>
        <v>103</v>
      </c>
      <c r="D7687" t="s">
        <v>8501</v>
      </c>
      <c r="E7687">
        <f>INDEX(TeamSports!B:B,MATCH(D7687,TeamSports!C:C,0))</f>
        <v>3</v>
      </c>
      <c r="F7687">
        <f>INDEX(RanksTable!AK:AK,MATCH(B7687,RanksTable!B:B,0))</f>
        <v>7</v>
      </c>
      <c r="H7687" t="str">
        <f t="shared" si="120"/>
        <v>INSERT INTO "TeamRanks" (team_id,team_sport_id,team_rank) VALUES (103,3,7);</v>
      </c>
    </row>
    <row r="7688" spans="2:8" x14ac:dyDescent="0.25">
      <c r="B7688" t="s">
        <v>470</v>
      </c>
      <c r="C7688">
        <f>INDEX(NationalTeams!B:B,MATCH(B7688,NationalTeams!C:C,0))</f>
        <v>104</v>
      </c>
      <c r="D7688" t="s">
        <v>8501</v>
      </c>
      <c r="E7688">
        <f>INDEX(TeamSports!B:B,MATCH(D7688,TeamSports!C:C,0))</f>
        <v>3</v>
      </c>
      <c r="F7688">
        <f>INDEX(RanksTable!AK:AK,MATCH(B7688,RanksTable!B:B,0))</f>
        <v>7</v>
      </c>
      <c r="H7688" t="str">
        <f t="shared" si="120"/>
        <v>INSERT INTO "TeamRanks" (team_id,team_sport_id,team_rank) VALUES (104,3,7);</v>
      </c>
    </row>
    <row r="7689" spans="2:8" x14ac:dyDescent="0.25">
      <c r="B7689" t="s">
        <v>461</v>
      </c>
      <c r="C7689">
        <f>INDEX(NationalTeams!B:B,MATCH(B7689,NationalTeams!C:C,0))</f>
        <v>105</v>
      </c>
      <c r="D7689" t="s">
        <v>8501</v>
      </c>
      <c r="E7689">
        <f>INDEX(TeamSports!B:B,MATCH(D7689,TeamSports!C:C,0))</f>
        <v>3</v>
      </c>
      <c r="F7689">
        <f>INDEX(RanksTable!AK:AK,MATCH(B7689,RanksTable!B:B,0))</f>
        <v>7</v>
      </c>
      <c r="H7689" t="str">
        <f t="shared" si="120"/>
        <v>INSERT INTO "TeamRanks" (team_id,team_sport_id,team_rank) VALUES (105,3,7);</v>
      </c>
    </row>
    <row r="7690" spans="2:8" x14ac:dyDescent="0.25">
      <c r="B7690" t="s">
        <v>418</v>
      </c>
      <c r="C7690">
        <f>INDEX(NationalTeams!B:B,MATCH(B7690,NationalTeams!C:C,0))</f>
        <v>106</v>
      </c>
      <c r="D7690" t="s">
        <v>8501</v>
      </c>
      <c r="E7690">
        <f>INDEX(TeamSports!B:B,MATCH(D7690,TeamSports!C:C,0))</f>
        <v>3</v>
      </c>
      <c r="F7690">
        <f>INDEX(RanksTable!AK:AK,MATCH(B7690,RanksTable!B:B,0))</f>
        <v>7</v>
      </c>
      <c r="H7690" t="str">
        <f t="shared" si="120"/>
        <v>INSERT INTO "TeamRanks" (team_id,team_sport_id,team_rank) VALUES (106,3,7);</v>
      </c>
    </row>
    <row r="7691" spans="2:8" x14ac:dyDescent="0.25">
      <c r="B7691" t="s">
        <v>417</v>
      </c>
      <c r="C7691">
        <f>INDEX(NationalTeams!B:B,MATCH(B7691,NationalTeams!C:C,0))</f>
        <v>107</v>
      </c>
      <c r="D7691" t="s">
        <v>8501</v>
      </c>
      <c r="E7691">
        <f>INDEX(TeamSports!B:B,MATCH(D7691,TeamSports!C:C,0))</f>
        <v>3</v>
      </c>
      <c r="F7691">
        <f>INDEX(RanksTable!AK:AK,MATCH(B7691,RanksTable!B:B,0))</f>
        <v>7</v>
      </c>
      <c r="H7691" t="str">
        <f t="shared" si="120"/>
        <v>INSERT INTO "TeamRanks" (team_id,team_sport_id,team_rank) VALUES (107,3,7);</v>
      </c>
    </row>
    <row r="7692" spans="2:8" x14ac:dyDescent="0.25">
      <c r="B7692" t="s">
        <v>421</v>
      </c>
      <c r="C7692">
        <f>INDEX(NationalTeams!B:B,MATCH(B7692,NationalTeams!C:C,0))</f>
        <v>108</v>
      </c>
      <c r="D7692" t="s">
        <v>8501</v>
      </c>
      <c r="E7692">
        <f>INDEX(TeamSports!B:B,MATCH(D7692,TeamSports!C:C,0))</f>
        <v>3</v>
      </c>
      <c r="F7692">
        <f>INDEX(RanksTable!AK:AK,MATCH(B7692,RanksTable!B:B,0))</f>
        <v>7</v>
      </c>
      <c r="H7692" t="str">
        <f t="shared" si="120"/>
        <v>INSERT INTO "TeamRanks" (team_id,team_sport_id,team_rank) VALUES (108,3,7);</v>
      </c>
    </row>
    <row r="7693" spans="2:8" x14ac:dyDescent="0.25">
      <c r="B7693" t="s">
        <v>530</v>
      </c>
      <c r="C7693">
        <f>INDEX(NationalTeams!B:B,MATCH(B7693,NationalTeams!C:C,0))</f>
        <v>109</v>
      </c>
      <c r="D7693" t="s">
        <v>8501</v>
      </c>
      <c r="E7693">
        <f>INDEX(TeamSports!B:B,MATCH(D7693,TeamSports!C:C,0))</f>
        <v>3</v>
      </c>
      <c r="F7693">
        <f>INDEX(RanksTable!AK:AK,MATCH(B7693,RanksTable!B:B,0))</f>
        <v>7</v>
      </c>
      <c r="H7693" t="str">
        <f t="shared" si="120"/>
        <v>INSERT INTO "TeamRanks" (team_id,team_sport_id,team_rank) VALUES (109,3,7);</v>
      </c>
    </row>
    <row r="7694" spans="2:8" x14ac:dyDescent="0.25">
      <c r="B7694" t="s">
        <v>488</v>
      </c>
      <c r="C7694">
        <f>INDEX(NationalTeams!B:B,MATCH(B7694,NationalTeams!C:C,0))</f>
        <v>110</v>
      </c>
      <c r="D7694" t="s">
        <v>8501</v>
      </c>
      <c r="E7694">
        <f>INDEX(TeamSports!B:B,MATCH(D7694,TeamSports!C:C,0))</f>
        <v>3</v>
      </c>
      <c r="F7694">
        <f>INDEX(RanksTable!AK:AK,MATCH(B7694,RanksTable!B:B,0))</f>
        <v>3</v>
      </c>
      <c r="H7694" t="str">
        <f t="shared" si="120"/>
        <v>INSERT INTO "TeamRanks" (team_id,team_sport_id,team_rank) VALUES (110,3,3);</v>
      </c>
    </row>
    <row r="7695" spans="2:8" x14ac:dyDescent="0.25">
      <c r="B7695" t="s">
        <v>352</v>
      </c>
      <c r="C7695">
        <f>INDEX(NationalTeams!B:B,MATCH(B7695,NationalTeams!C:C,0))</f>
        <v>111</v>
      </c>
      <c r="D7695" t="s">
        <v>8501</v>
      </c>
      <c r="E7695">
        <f>INDEX(TeamSports!B:B,MATCH(D7695,TeamSports!C:C,0))</f>
        <v>3</v>
      </c>
      <c r="F7695">
        <f>INDEX(RanksTable!AK:AK,MATCH(B7695,RanksTable!B:B,0))</f>
        <v>7</v>
      </c>
      <c r="H7695" t="str">
        <f t="shared" si="120"/>
        <v>INSERT INTO "TeamRanks" (team_id,team_sport_id,team_rank) VALUES (111,3,7);</v>
      </c>
    </row>
    <row r="7696" spans="2:8" x14ac:dyDescent="0.25">
      <c r="B7696" t="s">
        <v>422</v>
      </c>
      <c r="C7696">
        <f>INDEX(NationalTeams!B:B,MATCH(B7696,NationalTeams!C:C,0))</f>
        <v>112</v>
      </c>
      <c r="D7696" t="s">
        <v>8501</v>
      </c>
      <c r="E7696">
        <f>INDEX(TeamSports!B:B,MATCH(D7696,TeamSports!C:C,0))</f>
        <v>3</v>
      </c>
      <c r="F7696">
        <f>INDEX(RanksTable!AK:AK,MATCH(B7696,RanksTable!B:B,0))</f>
        <v>6</v>
      </c>
      <c r="H7696" t="str">
        <f t="shared" si="120"/>
        <v>INSERT INTO "TeamRanks" (team_id,team_sport_id,team_rank) VALUES (112,3,6);</v>
      </c>
    </row>
    <row r="7697" spans="2:8" x14ac:dyDescent="0.25">
      <c r="B7697" t="s">
        <v>451</v>
      </c>
      <c r="C7697">
        <f>INDEX(NationalTeams!B:B,MATCH(B7697,NationalTeams!C:C,0))</f>
        <v>113</v>
      </c>
      <c r="D7697" t="s">
        <v>8501</v>
      </c>
      <c r="E7697">
        <f>INDEX(TeamSports!B:B,MATCH(D7697,TeamSports!C:C,0))</f>
        <v>3</v>
      </c>
      <c r="F7697">
        <f>INDEX(RanksTable!AK:AK,MATCH(B7697,RanksTable!B:B,0))</f>
        <v>7</v>
      </c>
      <c r="H7697" t="str">
        <f t="shared" si="120"/>
        <v>INSERT INTO "TeamRanks" (team_id,team_sport_id,team_rank) VALUES (113,3,7);</v>
      </c>
    </row>
    <row r="7698" spans="2:8" x14ac:dyDescent="0.25">
      <c r="B7698" t="s">
        <v>430</v>
      </c>
      <c r="C7698">
        <f>INDEX(NationalTeams!B:B,MATCH(B7698,NationalTeams!C:C,0))</f>
        <v>114</v>
      </c>
      <c r="D7698" t="s">
        <v>8501</v>
      </c>
      <c r="E7698">
        <f>INDEX(TeamSports!B:B,MATCH(D7698,TeamSports!C:C,0))</f>
        <v>3</v>
      </c>
      <c r="F7698">
        <f>INDEX(RanksTable!AK:AK,MATCH(B7698,RanksTable!B:B,0))</f>
        <v>7</v>
      </c>
      <c r="H7698" t="str">
        <f t="shared" si="120"/>
        <v>INSERT INTO "TeamRanks" (team_id,team_sport_id,team_rank) VALUES (114,3,7);</v>
      </c>
    </row>
    <row r="7699" spans="2:8" x14ac:dyDescent="0.25">
      <c r="B7699" t="s">
        <v>381</v>
      </c>
      <c r="C7699">
        <f>INDEX(NationalTeams!B:B,MATCH(B7699,NationalTeams!C:C,0))</f>
        <v>115</v>
      </c>
      <c r="D7699" t="s">
        <v>8501</v>
      </c>
      <c r="E7699">
        <f>INDEX(TeamSports!B:B,MATCH(D7699,TeamSports!C:C,0))</f>
        <v>3</v>
      </c>
      <c r="F7699">
        <f>INDEX(RanksTable!AK:AK,MATCH(B7699,RanksTable!B:B,0))</f>
        <v>7</v>
      </c>
      <c r="H7699" t="str">
        <f t="shared" si="120"/>
        <v>INSERT INTO "TeamRanks" (team_id,team_sport_id,team_rank) VALUES (115,3,7);</v>
      </c>
    </row>
    <row r="7700" spans="2:8" x14ac:dyDescent="0.25">
      <c r="B7700" t="s">
        <v>434</v>
      </c>
      <c r="C7700">
        <f>INDEX(NationalTeams!B:B,MATCH(B7700,NationalTeams!C:C,0))</f>
        <v>116</v>
      </c>
      <c r="D7700" t="s">
        <v>8501</v>
      </c>
      <c r="E7700">
        <f>INDEX(TeamSports!B:B,MATCH(D7700,TeamSports!C:C,0))</f>
        <v>3</v>
      </c>
      <c r="F7700">
        <f>INDEX(RanksTable!AK:AK,MATCH(B7700,RanksTable!B:B,0))</f>
        <v>7</v>
      </c>
      <c r="H7700" t="str">
        <f t="shared" si="120"/>
        <v>INSERT INTO "TeamRanks" (team_id,team_sport_id,team_rank) VALUES (116,3,7);</v>
      </c>
    </row>
    <row r="7701" spans="2:8" x14ac:dyDescent="0.25">
      <c r="B7701" t="s">
        <v>475</v>
      </c>
      <c r="C7701">
        <f>INDEX(NationalTeams!B:B,MATCH(B7701,NationalTeams!C:C,0))</f>
        <v>117</v>
      </c>
      <c r="D7701" t="s">
        <v>8501</v>
      </c>
      <c r="E7701">
        <f>INDEX(TeamSports!B:B,MATCH(D7701,TeamSports!C:C,0))</f>
        <v>3</v>
      </c>
      <c r="F7701">
        <f>INDEX(RanksTable!AK:AK,MATCH(B7701,RanksTable!B:B,0))</f>
        <v>7</v>
      </c>
      <c r="H7701" t="str">
        <f t="shared" si="120"/>
        <v>INSERT INTO "TeamRanks" (team_id,team_sport_id,team_rank) VALUES (117,3,7);</v>
      </c>
    </row>
    <row r="7702" spans="2:8" x14ac:dyDescent="0.25">
      <c r="B7702" t="s">
        <v>528</v>
      </c>
      <c r="C7702">
        <f>INDEX(NationalTeams!B:B,MATCH(B7702,NationalTeams!C:C,0))</f>
        <v>118</v>
      </c>
      <c r="D7702" t="s">
        <v>8501</v>
      </c>
      <c r="E7702">
        <f>INDEX(TeamSports!B:B,MATCH(D7702,TeamSports!C:C,0))</f>
        <v>3</v>
      </c>
      <c r="F7702">
        <f>INDEX(RanksTable!AK:AK,MATCH(B7702,RanksTable!B:B,0))</f>
        <v>7</v>
      </c>
      <c r="H7702" t="str">
        <f t="shared" si="120"/>
        <v>INSERT INTO "TeamRanks" (team_id,team_sport_id,team_rank) VALUES (118,3,7);</v>
      </c>
    </row>
    <row r="7703" spans="2:8" x14ac:dyDescent="0.25">
      <c r="B7703" t="s">
        <v>436</v>
      </c>
      <c r="C7703">
        <f>INDEX(NationalTeams!B:B,MATCH(B7703,NationalTeams!C:C,0))</f>
        <v>119</v>
      </c>
      <c r="D7703" t="s">
        <v>8501</v>
      </c>
      <c r="E7703">
        <f>INDEX(TeamSports!B:B,MATCH(D7703,TeamSports!C:C,0))</f>
        <v>3</v>
      </c>
      <c r="F7703">
        <f>INDEX(RanksTable!AK:AK,MATCH(B7703,RanksTable!B:B,0))</f>
        <v>7</v>
      </c>
      <c r="H7703" t="str">
        <f t="shared" si="120"/>
        <v>INSERT INTO "TeamRanks" (team_id,team_sport_id,team_rank) VALUES (119,3,7);</v>
      </c>
    </row>
    <row r="7704" spans="2:8" x14ac:dyDescent="0.25">
      <c r="B7704" t="s">
        <v>455</v>
      </c>
      <c r="C7704">
        <f>INDEX(NationalTeams!B:B,MATCH(B7704,NationalTeams!C:C,0))</f>
        <v>120</v>
      </c>
      <c r="D7704" t="s">
        <v>8501</v>
      </c>
      <c r="E7704">
        <f>INDEX(TeamSports!B:B,MATCH(D7704,TeamSports!C:C,0))</f>
        <v>3</v>
      </c>
      <c r="F7704">
        <f>INDEX(RanksTable!AK:AK,MATCH(B7704,RanksTable!B:B,0))</f>
        <v>7</v>
      </c>
      <c r="H7704" t="str">
        <f t="shared" si="120"/>
        <v>INSERT INTO "TeamRanks" (team_id,team_sport_id,team_rank) VALUES (120,3,7);</v>
      </c>
    </row>
    <row r="7705" spans="2:8" x14ac:dyDescent="0.25">
      <c r="B7705" t="s">
        <v>345</v>
      </c>
      <c r="C7705">
        <f>INDEX(NationalTeams!B:B,MATCH(B7705,NationalTeams!C:C,0))</f>
        <v>121</v>
      </c>
      <c r="D7705" t="s">
        <v>8501</v>
      </c>
      <c r="E7705">
        <f>INDEX(TeamSports!B:B,MATCH(D7705,TeamSports!C:C,0))</f>
        <v>3</v>
      </c>
      <c r="F7705">
        <f>INDEX(RanksTable!AK:AK,MATCH(B7705,RanksTable!B:B,0))</f>
        <v>7</v>
      </c>
      <c r="H7705" t="str">
        <f t="shared" si="120"/>
        <v>INSERT INTO "TeamRanks" (team_id,team_sport_id,team_rank) VALUES (121,3,7);</v>
      </c>
    </row>
    <row r="7706" spans="2:8" x14ac:dyDescent="0.25">
      <c r="B7706" t="s">
        <v>532</v>
      </c>
      <c r="C7706">
        <f>INDEX(NationalTeams!B:B,MATCH(B7706,NationalTeams!C:C,0))</f>
        <v>122</v>
      </c>
      <c r="D7706" t="s">
        <v>8501</v>
      </c>
      <c r="E7706">
        <f>INDEX(TeamSports!B:B,MATCH(D7706,TeamSports!C:C,0))</f>
        <v>3</v>
      </c>
      <c r="F7706">
        <f>INDEX(RanksTable!AK:AK,MATCH(B7706,RanksTable!B:B,0))</f>
        <v>7</v>
      </c>
      <c r="H7706" t="str">
        <f t="shared" si="120"/>
        <v>INSERT INTO "TeamRanks" (team_id,team_sport_id,team_rank) VALUES (122,3,7);</v>
      </c>
    </row>
    <row r="7707" spans="2:8" x14ac:dyDescent="0.25">
      <c r="B7707" t="s">
        <v>468</v>
      </c>
      <c r="C7707">
        <f>INDEX(NationalTeams!B:B,MATCH(B7707,NationalTeams!C:C,0))</f>
        <v>123</v>
      </c>
      <c r="D7707" t="s">
        <v>8501</v>
      </c>
      <c r="E7707">
        <f>INDEX(TeamSports!B:B,MATCH(D7707,TeamSports!C:C,0))</f>
        <v>3</v>
      </c>
      <c r="F7707">
        <f>INDEX(RanksTable!AK:AK,MATCH(B7707,RanksTable!B:B,0))</f>
        <v>7</v>
      </c>
      <c r="H7707" t="str">
        <f t="shared" si="120"/>
        <v>INSERT INTO "TeamRanks" (team_id,team_sport_id,team_rank) VALUES (123,3,7);</v>
      </c>
    </row>
    <row r="7708" spans="2:8" x14ac:dyDescent="0.25">
      <c r="B7708" t="s">
        <v>347</v>
      </c>
      <c r="C7708">
        <f>INDEX(NationalTeams!B:B,MATCH(B7708,NationalTeams!C:C,0))</f>
        <v>124</v>
      </c>
      <c r="D7708" t="s">
        <v>8501</v>
      </c>
      <c r="E7708">
        <f>INDEX(TeamSports!B:B,MATCH(D7708,TeamSports!C:C,0))</f>
        <v>3</v>
      </c>
      <c r="F7708">
        <f>INDEX(RanksTable!AK:AK,MATCH(B7708,RanksTable!B:B,0))</f>
        <v>7</v>
      </c>
      <c r="H7708" t="str">
        <f t="shared" si="120"/>
        <v>INSERT INTO "TeamRanks" (team_id,team_sport_id,team_rank) VALUES (124,3,7);</v>
      </c>
    </row>
    <row r="7709" spans="2:8" x14ac:dyDescent="0.25">
      <c r="B7709" t="s">
        <v>390</v>
      </c>
      <c r="C7709">
        <f>INDEX(NationalTeams!B:B,MATCH(B7709,NationalTeams!C:C,0))</f>
        <v>125</v>
      </c>
      <c r="D7709" t="s">
        <v>8501</v>
      </c>
      <c r="E7709">
        <f>INDEX(TeamSports!B:B,MATCH(D7709,TeamSports!C:C,0))</f>
        <v>3</v>
      </c>
      <c r="F7709">
        <f>INDEX(RanksTable!AK:AK,MATCH(B7709,RanksTable!B:B,0))</f>
        <v>7</v>
      </c>
      <c r="H7709" t="str">
        <f t="shared" si="120"/>
        <v>INSERT INTO "TeamRanks" (team_id,team_sport_id,team_rank) VALUES (125,3,7);</v>
      </c>
    </row>
    <row r="7710" spans="2:8" x14ac:dyDescent="0.25">
      <c r="B7710" t="s">
        <v>540</v>
      </c>
      <c r="C7710">
        <f>INDEX(NationalTeams!B:B,MATCH(B7710,NationalTeams!C:C,0))</f>
        <v>126</v>
      </c>
      <c r="D7710" t="s">
        <v>8501</v>
      </c>
      <c r="E7710">
        <f>INDEX(TeamSports!B:B,MATCH(D7710,TeamSports!C:C,0))</f>
        <v>3</v>
      </c>
      <c r="F7710">
        <f>INDEX(RanksTable!AK:AK,MATCH(B7710,RanksTable!B:B,0))</f>
        <v>7</v>
      </c>
      <c r="H7710" t="str">
        <f t="shared" si="120"/>
        <v>INSERT INTO "TeamRanks" (team_id,team_sport_id,team_rank) VALUES (126,3,7);</v>
      </c>
    </row>
    <row r="7711" spans="2:8" x14ac:dyDescent="0.25">
      <c r="B7711" t="s">
        <v>527</v>
      </c>
      <c r="C7711">
        <f>INDEX(NationalTeams!B:B,MATCH(B7711,NationalTeams!C:C,0))</f>
        <v>127</v>
      </c>
      <c r="D7711" t="s">
        <v>8501</v>
      </c>
      <c r="E7711">
        <f>INDEX(TeamSports!B:B,MATCH(D7711,TeamSports!C:C,0))</f>
        <v>3</v>
      </c>
      <c r="F7711">
        <f>INDEX(RanksTable!AK:AK,MATCH(B7711,RanksTable!B:B,0))</f>
        <v>7</v>
      </c>
      <c r="H7711" t="str">
        <f t="shared" si="120"/>
        <v>INSERT INTO "TeamRanks" (team_id,team_sport_id,team_rank) VALUES (127,3,7);</v>
      </c>
    </row>
    <row r="7712" spans="2:8" x14ac:dyDescent="0.25">
      <c r="B7712" t="s">
        <v>523</v>
      </c>
      <c r="C7712">
        <f>INDEX(NationalTeams!B:B,MATCH(B7712,NationalTeams!C:C,0))</f>
        <v>128</v>
      </c>
      <c r="D7712" t="s">
        <v>8501</v>
      </c>
      <c r="E7712">
        <f>INDEX(TeamSports!B:B,MATCH(D7712,TeamSports!C:C,0))</f>
        <v>3</v>
      </c>
      <c r="F7712">
        <f>INDEX(RanksTable!AK:AK,MATCH(B7712,RanksTable!B:B,0))</f>
        <v>7</v>
      </c>
      <c r="H7712" t="str">
        <f t="shared" si="120"/>
        <v>INSERT INTO "TeamRanks" (team_id,team_sport_id,team_rank) VALUES (128,3,7);</v>
      </c>
    </row>
    <row r="7713" spans="2:8" x14ac:dyDescent="0.25">
      <c r="B7713" t="s">
        <v>484</v>
      </c>
      <c r="C7713">
        <f>INDEX(NationalTeams!B:B,MATCH(B7713,NationalTeams!C:C,0))</f>
        <v>129</v>
      </c>
      <c r="D7713" t="s">
        <v>8501</v>
      </c>
      <c r="E7713">
        <f>INDEX(TeamSports!B:B,MATCH(D7713,TeamSports!C:C,0))</f>
        <v>3</v>
      </c>
      <c r="F7713">
        <f>INDEX(RanksTable!AK:AK,MATCH(B7713,RanksTable!B:B,0))</f>
        <v>7</v>
      </c>
      <c r="H7713" t="str">
        <f t="shared" si="120"/>
        <v>INSERT INTO "TeamRanks" (team_id,team_sport_id,team_rank) VALUES (129,3,7);</v>
      </c>
    </row>
    <row r="7714" spans="2:8" x14ac:dyDescent="0.25">
      <c r="B7714" t="s">
        <v>522</v>
      </c>
      <c r="C7714">
        <f>INDEX(NationalTeams!B:B,MATCH(B7714,NationalTeams!C:C,0))</f>
        <v>130</v>
      </c>
      <c r="D7714" t="s">
        <v>8501</v>
      </c>
      <c r="E7714">
        <f>INDEX(TeamSports!B:B,MATCH(D7714,TeamSports!C:C,0))</f>
        <v>3</v>
      </c>
      <c r="F7714">
        <f>INDEX(RanksTable!AK:AK,MATCH(B7714,RanksTable!B:B,0))</f>
        <v>7</v>
      </c>
      <c r="H7714" t="str">
        <f t="shared" si="120"/>
        <v>INSERT INTO "TeamRanks" (team_id,team_sport_id,team_rank) VALUES (130,3,7);</v>
      </c>
    </row>
    <row r="7715" spans="2:8" x14ac:dyDescent="0.25">
      <c r="B7715" t="s">
        <v>386</v>
      </c>
      <c r="C7715">
        <f>INDEX(NationalTeams!B:B,MATCH(B7715,NationalTeams!C:C,0))</f>
        <v>131</v>
      </c>
      <c r="D7715" t="s">
        <v>8501</v>
      </c>
      <c r="E7715">
        <f>INDEX(TeamSports!B:B,MATCH(D7715,TeamSports!C:C,0))</f>
        <v>3</v>
      </c>
      <c r="F7715">
        <f>INDEX(RanksTable!AK:AK,MATCH(B7715,RanksTable!B:B,0))</f>
        <v>7</v>
      </c>
      <c r="H7715" t="str">
        <f t="shared" si="120"/>
        <v>INSERT INTO "TeamRanks" (team_id,team_sport_id,team_rank) VALUES (131,3,7);</v>
      </c>
    </row>
    <row r="7716" spans="2:8" x14ac:dyDescent="0.25">
      <c r="B7716" t="s">
        <v>463</v>
      </c>
      <c r="C7716">
        <f>INDEX(NationalTeams!B:B,MATCH(B7716,NationalTeams!C:C,0))</f>
        <v>132</v>
      </c>
      <c r="D7716" t="s">
        <v>8501</v>
      </c>
      <c r="E7716">
        <f>INDEX(TeamSports!B:B,MATCH(D7716,TeamSports!C:C,0))</f>
        <v>3</v>
      </c>
      <c r="F7716">
        <f>INDEX(RanksTable!AK:AK,MATCH(B7716,RanksTable!B:B,0))</f>
        <v>7</v>
      </c>
      <c r="H7716" t="str">
        <f t="shared" si="120"/>
        <v>INSERT INTO "TeamRanks" (team_id,team_sport_id,team_rank) VALUES (132,3,7);</v>
      </c>
    </row>
    <row r="7717" spans="2:8" x14ac:dyDescent="0.25">
      <c r="B7717" t="s">
        <v>339</v>
      </c>
      <c r="C7717">
        <f>INDEX(NationalTeams!B:B,MATCH(B7717,NationalTeams!C:C,0))</f>
        <v>133</v>
      </c>
      <c r="D7717" t="s">
        <v>8501</v>
      </c>
      <c r="E7717">
        <f>INDEX(TeamSports!B:B,MATCH(D7717,TeamSports!C:C,0))</f>
        <v>3</v>
      </c>
      <c r="F7717">
        <f>INDEX(RanksTable!AK:AK,MATCH(B7717,RanksTable!B:B,0))</f>
        <v>7</v>
      </c>
      <c r="H7717" t="str">
        <f t="shared" si="120"/>
        <v>INSERT INTO "TeamRanks" (team_id,team_sport_id,team_rank) VALUES (133,3,7);</v>
      </c>
    </row>
    <row r="7718" spans="2:8" x14ac:dyDescent="0.25">
      <c r="B7718" t="s">
        <v>464</v>
      </c>
      <c r="C7718">
        <f>INDEX(NationalTeams!B:B,MATCH(B7718,NationalTeams!C:C,0))</f>
        <v>134</v>
      </c>
      <c r="D7718" t="s">
        <v>8501</v>
      </c>
      <c r="E7718">
        <f>INDEX(TeamSports!B:B,MATCH(D7718,TeamSports!C:C,0))</f>
        <v>3</v>
      </c>
      <c r="F7718">
        <f>INDEX(RanksTable!AK:AK,MATCH(B7718,RanksTable!B:B,0))</f>
        <v>7</v>
      </c>
      <c r="H7718" t="str">
        <f t="shared" si="120"/>
        <v>INSERT INTO "TeamRanks" (team_id,team_sport_id,team_rank) VALUES (134,3,7);</v>
      </c>
    </row>
    <row r="7719" spans="2:8" x14ac:dyDescent="0.25">
      <c r="B7719" t="s">
        <v>379</v>
      </c>
      <c r="C7719">
        <f>INDEX(NationalTeams!B:B,MATCH(B7719,NationalTeams!C:C,0))</f>
        <v>135</v>
      </c>
      <c r="D7719" t="s">
        <v>8501</v>
      </c>
      <c r="E7719">
        <f>INDEX(TeamSports!B:B,MATCH(D7719,TeamSports!C:C,0))</f>
        <v>3</v>
      </c>
      <c r="F7719">
        <f>INDEX(RanksTable!AK:AK,MATCH(B7719,RanksTable!B:B,0))</f>
        <v>7</v>
      </c>
      <c r="H7719" t="str">
        <f t="shared" si="120"/>
        <v>INSERT INTO "TeamRanks" (team_id,team_sport_id,team_rank) VALUES (135,3,7);</v>
      </c>
    </row>
    <row r="7720" spans="2:8" x14ac:dyDescent="0.25">
      <c r="B7720" t="s">
        <v>539</v>
      </c>
      <c r="C7720">
        <f>INDEX(NationalTeams!B:B,MATCH(B7720,NationalTeams!C:C,0))</f>
        <v>136</v>
      </c>
      <c r="D7720" t="s">
        <v>8501</v>
      </c>
      <c r="E7720">
        <f>INDEX(TeamSports!B:B,MATCH(D7720,TeamSports!C:C,0))</f>
        <v>3</v>
      </c>
      <c r="F7720">
        <f>INDEX(RanksTable!AK:AK,MATCH(B7720,RanksTable!B:B,0))</f>
        <v>7</v>
      </c>
      <c r="H7720" t="str">
        <f t="shared" si="120"/>
        <v>INSERT INTO "TeamRanks" (team_id,team_sport_id,team_rank) VALUES (136,3,7);</v>
      </c>
    </row>
    <row r="7721" spans="2:8" x14ac:dyDescent="0.25">
      <c r="B7721" t="s">
        <v>342</v>
      </c>
      <c r="C7721">
        <f>INDEX(NationalTeams!B:B,MATCH(B7721,NationalTeams!C:C,0))</f>
        <v>137</v>
      </c>
      <c r="D7721" t="s">
        <v>8501</v>
      </c>
      <c r="E7721">
        <f>INDEX(TeamSports!B:B,MATCH(D7721,TeamSports!C:C,0))</f>
        <v>3</v>
      </c>
      <c r="F7721">
        <f>INDEX(RanksTable!AK:AK,MATCH(B7721,RanksTable!B:B,0))</f>
        <v>7</v>
      </c>
      <c r="H7721" t="str">
        <f t="shared" si="120"/>
        <v>INSERT INTO "TeamRanks" (team_id,team_sport_id,team_rank) VALUES (137,3,7);</v>
      </c>
    </row>
    <row r="7722" spans="2:8" x14ac:dyDescent="0.25">
      <c r="B7722" t="s">
        <v>343</v>
      </c>
      <c r="C7722">
        <f>INDEX(NationalTeams!B:B,MATCH(B7722,NationalTeams!C:C,0))</f>
        <v>138</v>
      </c>
      <c r="D7722" t="s">
        <v>8501</v>
      </c>
      <c r="E7722">
        <f>INDEX(TeamSports!B:B,MATCH(D7722,TeamSports!C:C,0))</f>
        <v>3</v>
      </c>
      <c r="F7722">
        <f>INDEX(RanksTable!AK:AK,MATCH(B7722,RanksTable!B:B,0))</f>
        <v>7</v>
      </c>
      <c r="H7722" t="str">
        <f t="shared" si="120"/>
        <v>INSERT INTO "TeamRanks" (team_id,team_sport_id,team_rank) VALUES (138,3,7);</v>
      </c>
    </row>
    <row r="7723" spans="2:8" x14ac:dyDescent="0.25">
      <c r="B7723" t="s">
        <v>360</v>
      </c>
      <c r="C7723">
        <f>INDEX(NationalTeams!B:B,MATCH(B7723,NationalTeams!C:C,0))</f>
        <v>139</v>
      </c>
      <c r="D7723" t="s">
        <v>8501</v>
      </c>
      <c r="E7723">
        <f>INDEX(TeamSports!B:B,MATCH(D7723,TeamSports!C:C,0))</f>
        <v>3</v>
      </c>
      <c r="F7723">
        <f>INDEX(RanksTable!AK:AK,MATCH(B7723,RanksTable!B:B,0))</f>
        <v>7</v>
      </c>
      <c r="H7723" t="str">
        <f t="shared" si="120"/>
        <v>INSERT INTO "TeamRanks" (team_id,team_sport_id,team_rank) VALUES (139,3,7);</v>
      </c>
    </row>
    <row r="7724" spans="2:8" x14ac:dyDescent="0.25">
      <c r="B7724" t="s">
        <v>378</v>
      </c>
      <c r="C7724">
        <f>INDEX(NationalTeams!B:B,MATCH(B7724,NationalTeams!C:C,0))</f>
        <v>140</v>
      </c>
      <c r="D7724" t="s">
        <v>8501</v>
      </c>
      <c r="E7724">
        <f>INDEX(TeamSports!B:B,MATCH(D7724,TeamSports!C:C,0))</f>
        <v>3</v>
      </c>
      <c r="F7724">
        <f>INDEX(RanksTable!AK:AK,MATCH(B7724,RanksTable!B:B,0))</f>
        <v>7</v>
      </c>
      <c r="H7724" t="str">
        <f t="shared" si="120"/>
        <v>INSERT INTO "TeamRanks" (team_id,team_sport_id,team_rank) VALUES (140,3,7);</v>
      </c>
    </row>
    <row r="7725" spans="2:8" x14ac:dyDescent="0.25">
      <c r="B7725" t="s">
        <v>456</v>
      </c>
      <c r="C7725">
        <f>INDEX(NationalTeams!B:B,MATCH(B7725,NationalTeams!C:C,0))</f>
        <v>141</v>
      </c>
      <c r="D7725" t="s">
        <v>8501</v>
      </c>
      <c r="E7725">
        <f>INDEX(TeamSports!B:B,MATCH(D7725,TeamSports!C:C,0))</f>
        <v>3</v>
      </c>
      <c r="F7725">
        <f>INDEX(RanksTable!AK:AK,MATCH(B7725,RanksTable!B:B,0))</f>
        <v>7</v>
      </c>
      <c r="H7725" t="str">
        <f t="shared" si="120"/>
        <v>INSERT INTO "TeamRanks" (team_id,team_sport_id,team_rank) VALUES (141,3,7);</v>
      </c>
    </row>
    <row r="7726" spans="2:8" x14ac:dyDescent="0.25">
      <c r="B7726" t="s">
        <v>537</v>
      </c>
      <c r="C7726">
        <f>INDEX(NationalTeams!B:B,MATCH(B7726,NationalTeams!C:C,0))</f>
        <v>142</v>
      </c>
      <c r="D7726" t="s">
        <v>8501</v>
      </c>
      <c r="E7726">
        <f>INDEX(TeamSports!B:B,MATCH(D7726,TeamSports!C:C,0))</f>
        <v>3</v>
      </c>
      <c r="F7726">
        <f>INDEX(RanksTable!AK:AK,MATCH(B7726,RanksTable!B:B,0))</f>
        <v>7</v>
      </c>
      <c r="H7726" t="str">
        <f t="shared" si="120"/>
        <v>INSERT INTO "TeamRanks" (team_id,team_sport_id,team_rank) VALUES (142,3,7);</v>
      </c>
    </row>
    <row r="7727" spans="2:8" x14ac:dyDescent="0.25">
      <c r="B7727" t="s">
        <v>533</v>
      </c>
      <c r="C7727">
        <f>INDEX(NationalTeams!B:B,MATCH(B7727,NationalTeams!C:C,0))</f>
        <v>143</v>
      </c>
      <c r="D7727" t="s">
        <v>8501</v>
      </c>
      <c r="E7727">
        <f>INDEX(TeamSports!B:B,MATCH(D7727,TeamSports!C:C,0))</f>
        <v>3</v>
      </c>
      <c r="F7727">
        <f>INDEX(RanksTable!AK:AK,MATCH(B7727,RanksTable!B:B,0))</f>
        <v>7</v>
      </c>
      <c r="H7727" t="str">
        <f t="shared" si="120"/>
        <v>INSERT INTO "TeamRanks" (team_id,team_sport_id,team_rank) VALUES (143,3,7);</v>
      </c>
    </row>
    <row r="7728" spans="2:8" x14ac:dyDescent="0.25">
      <c r="B7728" t="s">
        <v>460</v>
      </c>
      <c r="C7728">
        <f>INDEX(NationalTeams!B:B,MATCH(B7728,NationalTeams!C:C,0))</f>
        <v>144</v>
      </c>
      <c r="D7728" t="s">
        <v>8501</v>
      </c>
      <c r="E7728">
        <f>INDEX(TeamSports!B:B,MATCH(D7728,TeamSports!C:C,0))</f>
        <v>3</v>
      </c>
      <c r="F7728">
        <f>INDEX(RanksTable!AK:AK,MATCH(B7728,RanksTable!B:B,0))</f>
        <v>7</v>
      </c>
      <c r="H7728" t="str">
        <f t="shared" si="120"/>
        <v>INSERT INTO "TeamRanks" (team_id,team_sport_id,team_rank) VALUES (144,3,7);</v>
      </c>
    </row>
    <row r="7729" spans="2:8" x14ac:dyDescent="0.25">
      <c r="B7729" t="s">
        <v>521</v>
      </c>
      <c r="C7729">
        <f>INDEX(NationalTeams!B:B,MATCH(B7729,NationalTeams!C:C,0))</f>
        <v>145</v>
      </c>
      <c r="D7729" t="s">
        <v>8501</v>
      </c>
      <c r="E7729">
        <f>INDEX(TeamSports!B:B,MATCH(D7729,TeamSports!C:C,0))</f>
        <v>3</v>
      </c>
      <c r="F7729">
        <f>INDEX(RanksTable!AK:AK,MATCH(B7729,RanksTable!B:B,0))</f>
        <v>7</v>
      </c>
      <c r="H7729" t="str">
        <f t="shared" si="120"/>
        <v>INSERT INTO "TeamRanks" (team_id,team_sport_id,team_rank) VALUES (145,3,7);</v>
      </c>
    </row>
    <row r="7730" spans="2:8" x14ac:dyDescent="0.25">
      <c r="B7730" t="s">
        <v>416</v>
      </c>
      <c r="C7730">
        <f>INDEX(NationalTeams!B:B,MATCH(B7730,NationalTeams!C:C,0))</f>
        <v>146</v>
      </c>
      <c r="D7730" t="s">
        <v>8501</v>
      </c>
      <c r="E7730">
        <f>INDEX(TeamSports!B:B,MATCH(D7730,TeamSports!C:C,0))</f>
        <v>3</v>
      </c>
      <c r="F7730">
        <f>INDEX(RanksTable!AK:AK,MATCH(B7730,RanksTable!B:B,0))</f>
        <v>7</v>
      </c>
      <c r="H7730" t="str">
        <f t="shared" si="120"/>
        <v>INSERT INTO "TeamRanks" (team_id,team_sport_id,team_rank) VALUES (146,3,7);</v>
      </c>
    </row>
    <row r="7731" spans="2:8" x14ac:dyDescent="0.25">
      <c r="B7731" t="s">
        <v>393</v>
      </c>
      <c r="C7731">
        <f>INDEX(NationalTeams!B:B,MATCH(B7731,NationalTeams!C:C,0))</f>
        <v>147</v>
      </c>
      <c r="D7731" t="s">
        <v>8501</v>
      </c>
      <c r="E7731">
        <f>INDEX(TeamSports!B:B,MATCH(D7731,TeamSports!C:C,0))</f>
        <v>3</v>
      </c>
      <c r="F7731">
        <f>INDEX(RanksTable!AK:AK,MATCH(B7731,RanksTable!B:B,0))</f>
        <v>7</v>
      </c>
      <c r="H7731" t="str">
        <f t="shared" si="120"/>
        <v>INSERT INTO "TeamRanks" (team_id,team_sport_id,team_rank) VALUES (147,3,7);</v>
      </c>
    </row>
    <row r="7732" spans="2:8" x14ac:dyDescent="0.25">
      <c r="B7732" t="s">
        <v>372</v>
      </c>
      <c r="C7732">
        <f>INDEX(NationalTeams!B:B,MATCH(B7732,NationalTeams!C:C,0))</f>
        <v>148</v>
      </c>
      <c r="D7732" t="s">
        <v>8501</v>
      </c>
      <c r="E7732">
        <f>INDEX(TeamSports!B:B,MATCH(D7732,TeamSports!C:C,0))</f>
        <v>3</v>
      </c>
      <c r="F7732">
        <f>INDEX(RanksTable!AK:AK,MATCH(B7732,RanksTable!B:B,0))</f>
        <v>7</v>
      </c>
      <c r="H7732" t="str">
        <f t="shared" si="120"/>
        <v>INSERT INTO "TeamRanks" (team_id,team_sport_id,team_rank) VALUES (148,3,7);</v>
      </c>
    </row>
    <row r="7733" spans="2:8" x14ac:dyDescent="0.25">
      <c r="B7733" t="s">
        <v>480</v>
      </c>
      <c r="C7733">
        <f>INDEX(NationalTeams!B:B,MATCH(B7733,NationalTeams!C:C,0))</f>
        <v>149</v>
      </c>
      <c r="D7733" t="s">
        <v>8501</v>
      </c>
      <c r="E7733">
        <f>INDEX(TeamSports!B:B,MATCH(D7733,TeamSports!C:C,0))</f>
        <v>3</v>
      </c>
      <c r="F7733">
        <f>INDEX(RanksTable!AK:AK,MATCH(B7733,RanksTable!B:B,0))</f>
        <v>7</v>
      </c>
      <c r="H7733" t="str">
        <f t="shared" si="120"/>
        <v>INSERT INTO "TeamRanks" (team_id,team_sport_id,team_rank) VALUES (149,3,7);</v>
      </c>
    </row>
    <row r="7734" spans="2:8" x14ac:dyDescent="0.25">
      <c r="B7734" t="s">
        <v>446</v>
      </c>
      <c r="C7734">
        <f>INDEX(NationalTeams!B:B,MATCH(B7734,NationalTeams!C:C,0))</f>
        <v>150</v>
      </c>
      <c r="D7734" t="s">
        <v>8501</v>
      </c>
      <c r="E7734">
        <f>INDEX(TeamSports!B:B,MATCH(D7734,TeamSports!C:C,0))</f>
        <v>3</v>
      </c>
      <c r="F7734">
        <f>INDEX(RanksTable!AK:AK,MATCH(B7734,RanksTable!B:B,0))</f>
        <v>7</v>
      </c>
      <c r="H7734" t="str">
        <f t="shared" si="120"/>
        <v>INSERT INTO "TeamRanks" (team_id,team_sport_id,team_rank) VALUES (150,3,7);</v>
      </c>
    </row>
    <row r="7735" spans="2:8" x14ac:dyDescent="0.25">
      <c r="B7735" t="s">
        <v>356</v>
      </c>
      <c r="C7735">
        <f>INDEX(NationalTeams!B:B,MATCH(B7735,NationalTeams!C:C,0))</f>
        <v>151</v>
      </c>
      <c r="D7735" t="s">
        <v>8501</v>
      </c>
      <c r="E7735">
        <f>INDEX(TeamSports!B:B,MATCH(D7735,TeamSports!C:C,0))</f>
        <v>3</v>
      </c>
      <c r="F7735">
        <f>INDEX(RanksTable!AK:AK,MATCH(B7735,RanksTable!B:B,0))</f>
        <v>7</v>
      </c>
      <c r="H7735" t="str">
        <f t="shared" si="120"/>
        <v>INSERT INTO "TeamRanks" (team_id,team_sport_id,team_rank) VALUES (151,3,7);</v>
      </c>
    </row>
    <row r="7736" spans="2:8" x14ac:dyDescent="0.25">
      <c r="B7736" t="s">
        <v>387</v>
      </c>
      <c r="C7736">
        <f>INDEX(NationalTeams!B:B,MATCH(B7736,NationalTeams!C:C,0))</f>
        <v>152</v>
      </c>
      <c r="D7736" t="s">
        <v>8501</v>
      </c>
      <c r="E7736">
        <f>INDEX(TeamSports!B:B,MATCH(D7736,TeamSports!C:C,0))</f>
        <v>3</v>
      </c>
      <c r="F7736">
        <f>INDEX(RanksTable!AK:AK,MATCH(B7736,RanksTable!B:B,0))</f>
        <v>7</v>
      </c>
      <c r="H7736" t="str">
        <f t="shared" si="120"/>
        <v>INSERT INTO "TeamRanks" (team_id,team_sport_id,team_rank) VALUES (152,3,7);</v>
      </c>
    </row>
    <row r="7737" spans="2:8" x14ac:dyDescent="0.25">
      <c r="B7737" t="s">
        <v>361</v>
      </c>
      <c r="C7737">
        <f>INDEX(NationalTeams!B:B,MATCH(B7737,NationalTeams!C:C,0))</f>
        <v>153</v>
      </c>
      <c r="D7737" t="s">
        <v>8501</v>
      </c>
      <c r="E7737">
        <f>INDEX(TeamSports!B:B,MATCH(D7737,TeamSports!C:C,0))</f>
        <v>3</v>
      </c>
      <c r="F7737">
        <f>INDEX(RanksTable!AK:AK,MATCH(B7737,RanksTable!B:B,0))</f>
        <v>7</v>
      </c>
      <c r="H7737" t="str">
        <f t="shared" si="120"/>
        <v>INSERT INTO "TeamRanks" (team_id,team_sport_id,team_rank) VALUES (153,3,7);</v>
      </c>
    </row>
    <row r="7738" spans="2:8" x14ac:dyDescent="0.25">
      <c r="B7738" t="s">
        <v>492</v>
      </c>
      <c r="C7738">
        <f>INDEX(NationalTeams!B:B,MATCH(B7738,NationalTeams!C:C,0))</f>
        <v>154</v>
      </c>
      <c r="D7738" t="s">
        <v>8501</v>
      </c>
      <c r="E7738">
        <f>INDEX(TeamSports!B:B,MATCH(D7738,TeamSports!C:C,0))</f>
        <v>3</v>
      </c>
      <c r="F7738">
        <f>INDEX(RanksTable!AK:AK,MATCH(B7738,RanksTable!B:B,0))</f>
        <v>3</v>
      </c>
      <c r="H7738" t="str">
        <f t="shared" si="120"/>
        <v>INSERT INTO "TeamRanks" (team_id,team_sport_id,team_rank) VALUES (154,3,3);</v>
      </c>
    </row>
    <row r="7739" spans="2:8" x14ac:dyDescent="0.25">
      <c r="B7739" t="s">
        <v>485</v>
      </c>
      <c r="C7739">
        <f>INDEX(NationalTeams!B:B,MATCH(B7739,NationalTeams!C:C,0))</f>
        <v>155</v>
      </c>
      <c r="D7739" t="s">
        <v>8501</v>
      </c>
      <c r="E7739">
        <f>INDEX(TeamSports!B:B,MATCH(D7739,TeamSports!C:C,0))</f>
        <v>3</v>
      </c>
      <c r="F7739">
        <f>INDEX(RanksTable!AK:AK,MATCH(B7739,RanksTable!B:B,0))</f>
        <v>7</v>
      </c>
      <c r="H7739" t="str">
        <f t="shared" si="120"/>
        <v>INSERT INTO "TeamRanks" (team_id,team_sport_id,team_rank) VALUES (155,3,7);</v>
      </c>
    </row>
    <row r="7740" spans="2:8" x14ac:dyDescent="0.25">
      <c r="B7740" t="s">
        <v>423</v>
      </c>
      <c r="C7740">
        <f>INDEX(NationalTeams!B:B,MATCH(B7740,NationalTeams!C:C,0))</f>
        <v>156</v>
      </c>
      <c r="D7740" t="s">
        <v>8501</v>
      </c>
      <c r="E7740">
        <f>INDEX(TeamSports!B:B,MATCH(D7740,TeamSports!C:C,0))</f>
        <v>3</v>
      </c>
      <c r="F7740">
        <f>INDEX(RanksTable!AK:AK,MATCH(B7740,RanksTable!B:B,0))</f>
        <v>4</v>
      </c>
      <c r="H7740" t="str">
        <f t="shared" si="120"/>
        <v>INSERT INTO "TeamRanks" (team_id,team_sport_id,team_rank) VALUES (156,3,4);</v>
      </c>
    </row>
    <row r="7741" spans="2:8" x14ac:dyDescent="0.25">
      <c r="B7741" t="s">
        <v>457</v>
      </c>
      <c r="C7741">
        <f>INDEX(NationalTeams!B:B,MATCH(B7741,NationalTeams!C:C,0))</f>
        <v>157</v>
      </c>
      <c r="D7741" t="s">
        <v>8501</v>
      </c>
      <c r="E7741">
        <f>INDEX(TeamSports!B:B,MATCH(D7741,TeamSports!C:C,0))</f>
        <v>3</v>
      </c>
      <c r="F7741">
        <f>INDEX(RanksTable!AK:AK,MATCH(B7741,RanksTable!B:B,0))</f>
        <v>7</v>
      </c>
      <c r="H7741" t="str">
        <f t="shared" si="120"/>
        <v>INSERT INTO "TeamRanks" (team_id,team_sport_id,team_rank) VALUES (157,3,7);</v>
      </c>
    </row>
    <row r="7742" spans="2:8" x14ac:dyDescent="0.25">
      <c r="B7742" t="s">
        <v>491</v>
      </c>
      <c r="C7742">
        <f>INDEX(NationalTeams!B:B,MATCH(B7742,NationalTeams!C:C,0))</f>
        <v>158</v>
      </c>
      <c r="D7742" t="s">
        <v>8501</v>
      </c>
      <c r="E7742">
        <f>INDEX(TeamSports!B:B,MATCH(D7742,TeamSports!C:C,0))</f>
        <v>3</v>
      </c>
      <c r="F7742">
        <f>INDEX(RanksTable!AK:AK,MATCH(B7742,RanksTable!B:B,0))</f>
        <v>3</v>
      </c>
      <c r="H7742" t="str">
        <f t="shared" si="120"/>
        <v>INSERT INTO "TeamRanks" (team_id,team_sport_id,team_rank) VALUES (158,3,3);</v>
      </c>
    </row>
    <row r="7743" spans="2:8" x14ac:dyDescent="0.25">
      <c r="B7743" t="s">
        <v>474</v>
      </c>
      <c r="C7743">
        <f>INDEX(NationalTeams!B:B,MATCH(B7743,NationalTeams!C:C,0))</f>
        <v>159</v>
      </c>
      <c r="D7743" t="s">
        <v>8501</v>
      </c>
      <c r="E7743">
        <f>INDEX(TeamSports!B:B,MATCH(D7743,TeamSports!C:C,0))</f>
        <v>3</v>
      </c>
      <c r="F7743">
        <f>INDEX(RanksTable!AK:AK,MATCH(B7743,RanksTable!B:B,0))</f>
        <v>7</v>
      </c>
      <c r="H7743" t="str">
        <f t="shared" si="120"/>
        <v>INSERT INTO "TeamRanks" (team_id,team_sport_id,team_rank) VALUES (159,3,7);</v>
      </c>
    </row>
    <row r="7744" spans="2:8" x14ac:dyDescent="0.25">
      <c r="B7744" t="s">
        <v>479</v>
      </c>
      <c r="C7744">
        <f>INDEX(NationalTeams!B:B,MATCH(B7744,NationalTeams!C:C,0))</f>
        <v>160</v>
      </c>
      <c r="D7744" t="s">
        <v>8501</v>
      </c>
      <c r="E7744">
        <f>INDEX(TeamSports!B:B,MATCH(D7744,TeamSports!C:C,0))</f>
        <v>3</v>
      </c>
      <c r="F7744">
        <f>INDEX(RanksTable!AK:AK,MATCH(B7744,RanksTable!B:B,0))</f>
        <v>7</v>
      </c>
      <c r="H7744" t="str">
        <f t="shared" si="120"/>
        <v>INSERT INTO "TeamRanks" (team_id,team_sport_id,team_rank) VALUES (160,3,7);</v>
      </c>
    </row>
    <row r="7745" spans="2:8" x14ac:dyDescent="0.25">
      <c r="B7745" t="s">
        <v>449</v>
      </c>
      <c r="C7745">
        <f>INDEX(NationalTeams!B:B,MATCH(B7745,NationalTeams!C:C,0))</f>
        <v>161</v>
      </c>
      <c r="D7745" t="s">
        <v>8501</v>
      </c>
      <c r="E7745">
        <f>INDEX(TeamSports!B:B,MATCH(D7745,TeamSports!C:C,0))</f>
        <v>3</v>
      </c>
      <c r="F7745">
        <f>INDEX(RanksTable!AK:AK,MATCH(B7745,RanksTable!B:B,0))</f>
        <v>7</v>
      </c>
      <c r="H7745" t="str">
        <f t="shared" si="120"/>
        <v>INSERT INTO "TeamRanks" (team_id,team_sport_id,team_rank) VALUES (161,3,7);</v>
      </c>
    </row>
    <row r="7746" spans="2:8" x14ac:dyDescent="0.25">
      <c r="B7746" t="s">
        <v>398</v>
      </c>
      <c r="C7746">
        <f>INDEX(NationalTeams!B:B,MATCH(B7746,NationalTeams!C:C,0))</f>
        <v>162</v>
      </c>
      <c r="D7746" t="s">
        <v>8501</v>
      </c>
      <c r="E7746">
        <f>INDEX(TeamSports!B:B,MATCH(D7746,TeamSports!C:C,0))</f>
        <v>3</v>
      </c>
      <c r="F7746">
        <f>INDEX(RanksTable!AK:AK,MATCH(B7746,RanksTable!B:B,0))</f>
        <v>7</v>
      </c>
      <c r="H7746" t="str">
        <f t="shared" si="120"/>
        <v>INSERT INTO "TeamRanks" (team_id,team_sport_id,team_rank) VALUES (162,3,7);</v>
      </c>
    </row>
    <row r="7747" spans="2:8" x14ac:dyDescent="0.25">
      <c r="B7747" t="s">
        <v>441</v>
      </c>
      <c r="C7747">
        <f>INDEX(NationalTeams!B:B,MATCH(B7747,NationalTeams!C:C,0))</f>
        <v>163</v>
      </c>
      <c r="D7747" t="s">
        <v>8501</v>
      </c>
      <c r="E7747">
        <f>INDEX(TeamSports!B:B,MATCH(D7747,TeamSports!C:C,0))</f>
        <v>3</v>
      </c>
      <c r="F7747">
        <f>INDEX(RanksTable!AK:AK,MATCH(B7747,RanksTable!B:B,0))</f>
        <v>7</v>
      </c>
      <c r="H7747" t="str">
        <f t="shared" si="120"/>
        <v>INSERT INTO "TeamRanks" (team_id,team_sport_id,team_rank) VALUES (163,3,7);</v>
      </c>
    </row>
    <row r="7748" spans="2:8" x14ac:dyDescent="0.25">
      <c r="B7748" t="s">
        <v>348</v>
      </c>
      <c r="C7748">
        <f>INDEX(NationalTeams!B:B,MATCH(B7748,NationalTeams!C:C,0))</f>
        <v>164</v>
      </c>
      <c r="D7748" t="s">
        <v>8501</v>
      </c>
      <c r="E7748">
        <f>INDEX(TeamSports!B:B,MATCH(D7748,TeamSports!C:C,0))</f>
        <v>3</v>
      </c>
      <c r="F7748">
        <f>INDEX(RanksTable!AK:AK,MATCH(B7748,RanksTable!B:B,0))</f>
        <v>7</v>
      </c>
      <c r="H7748" t="str">
        <f t="shared" ref="H7748:H7811" si="121">_xlfn.CONCAT($H$1,$L$1,$C$1,$L$1," ",$J$1,$C$2,$N$1,$E$2,$N$1,$F$2,$K$1,$I$1,$J$1,C7748,$N$1,E7748,$N$1,F7748,$K$1,$O$1)</f>
        <v>INSERT INTO "TeamRanks" (team_id,team_sport_id,team_rank) VALUES (164,3,7);</v>
      </c>
    </row>
    <row r="7749" spans="2:8" x14ac:dyDescent="0.25">
      <c r="B7749" t="s">
        <v>350</v>
      </c>
      <c r="C7749">
        <f>INDEX(NationalTeams!B:B,MATCH(B7749,NationalTeams!C:C,0))</f>
        <v>165</v>
      </c>
      <c r="D7749" t="s">
        <v>8501</v>
      </c>
      <c r="E7749">
        <f>INDEX(TeamSports!B:B,MATCH(D7749,TeamSports!C:C,0))</f>
        <v>3</v>
      </c>
      <c r="F7749">
        <f>INDEX(RanksTable!AK:AK,MATCH(B7749,RanksTable!B:B,0))</f>
        <v>7</v>
      </c>
      <c r="H7749" t="str">
        <f t="shared" si="121"/>
        <v>INSERT INTO "TeamRanks" (team_id,team_sport_id,team_rank) VALUES (165,3,7);</v>
      </c>
    </row>
    <row r="7750" spans="2:8" x14ac:dyDescent="0.25">
      <c r="B7750" t="s">
        <v>494</v>
      </c>
      <c r="C7750">
        <f>INDEX(NationalTeams!B:B,MATCH(B7750,NationalTeams!C:C,0))</f>
        <v>166</v>
      </c>
      <c r="D7750" t="s">
        <v>8501</v>
      </c>
      <c r="E7750">
        <f>INDEX(TeamSports!B:B,MATCH(D7750,TeamSports!C:C,0))</f>
        <v>3</v>
      </c>
      <c r="F7750">
        <f>INDEX(RanksTable!AK:AK,MATCH(B7750,RanksTable!B:B,0))</f>
        <v>4</v>
      </c>
      <c r="H7750" t="str">
        <f t="shared" si="121"/>
        <v>INSERT INTO "TeamRanks" (team_id,team_sport_id,team_rank) VALUES (166,3,4);</v>
      </c>
    </row>
    <row r="7751" spans="2:8" x14ac:dyDescent="0.25">
      <c r="B7751" t="s">
        <v>504</v>
      </c>
      <c r="C7751">
        <f>INDEX(NationalTeams!B:B,MATCH(B7751,NationalTeams!C:C,0))</f>
        <v>167</v>
      </c>
      <c r="D7751" t="s">
        <v>8501</v>
      </c>
      <c r="E7751">
        <f>INDEX(TeamSports!B:B,MATCH(D7751,TeamSports!C:C,0))</f>
        <v>3</v>
      </c>
      <c r="F7751">
        <f>INDEX(RanksTable!AK:AK,MATCH(B7751,RanksTable!B:B,0))</f>
        <v>7</v>
      </c>
      <c r="H7751" t="str">
        <f t="shared" si="121"/>
        <v>INSERT INTO "TeamRanks" (team_id,team_sport_id,team_rank) VALUES (167,3,7);</v>
      </c>
    </row>
    <row r="7752" spans="2:8" x14ac:dyDescent="0.25">
      <c r="B7752" t="s">
        <v>401</v>
      </c>
      <c r="C7752">
        <f>INDEX(NationalTeams!B:B,MATCH(B7752,NationalTeams!C:C,0))</f>
        <v>168</v>
      </c>
      <c r="D7752" t="s">
        <v>8501</v>
      </c>
      <c r="E7752">
        <f>INDEX(TeamSports!B:B,MATCH(D7752,TeamSports!C:C,0))</f>
        <v>3</v>
      </c>
      <c r="F7752">
        <f>INDEX(RanksTable!AK:AK,MATCH(B7752,RanksTable!B:B,0))</f>
        <v>7</v>
      </c>
      <c r="H7752" t="str">
        <f t="shared" si="121"/>
        <v>INSERT INTO "TeamRanks" (team_id,team_sport_id,team_rank) VALUES (168,3,7);</v>
      </c>
    </row>
    <row r="7753" spans="2:8" x14ac:dyDescent="0.25">
      <c r="B7753" t="s">
        <v>432</v>
      </c>
      <c r="C7753">
        <f>INDEX(NationalTeams!B:B,MATCH(B7753,NationalTeams!C:C,0))</f>
        <v>169</v>
      </c>
      <c r="D7753" t="s">
        <v>8501</v>
      </c>
      <c r="E7753">
        <f>INDEX(TeamSports!B:B,MATCH(D7753,TeamSports!C:C,0))</f>
        <v>3</v>
      </c>
      <c r="F7753">
        <f>INDEX(RanksTable!AK:AK,MATCH(B7753,RanksTable!B:B,0))</f>
        <v>7</v>
      </c>
      <c r="H7753" t="str">
        <f t="shared" si="121"/>
        <v>INSERT INTO "TeamRanks" (team_id,team_sport_id,team_rank) VALUES (169,3,7);</v>
      </c>
    </row>
    <row r="7754" spans="2:8" x14ac:dyDescent="0.25">
      <c r="B7754" t="s">
        <v>336</v>
      </c>
      <c r="C7754">
        <f>INDEX(NationalTeams!B:B,MATCH(B7754,NationalTeams!C:C,0))</f>
        <v>170</v>
      </c>
      <c r="D7754" t="s">
        <v>8501</v>
      </c>
      <c r="E7754">
        <f>INDEX(TeamSports!B:B,MATCH(D7754,TeamSports!C:C,0))</f>
        <v>3</v>
      </c>
      <c r="F7754">
        <f>INDEX(RanksTable!AK:AK,MATCH(B7754,RanksTable!B:B,0))</f>
        <v>7</v>
      </c>
      <c r="H7754" t="str">
        <f t="shared" si="121"/>
        <v>INSERT INTO "TeamRanks" (team_id,team_sport_id,team_rank) VALUES (170,3,7);</v>
      </c>
    </row>
    <row r="7755" spans="2:8" x14ac:dyDescent="0.25">
      <c r="B7755" t="s">
        <v>497</v>
      </c>
      <c r="C7755">
        <f>INDEX(NationalTeams!B:B,MATCH(B7755,NationalTeams!C:C,0))</f>
        <v>171</v>
      </c>
      <c r="D7755" t="s">
        <v>8501</v>
      </c>
      <c r="E7755">
        <f>INDEX(TeamSports!B:B,MATCH(D7755,TeamSports!C:C,0))</f>
        <v>3</v>
      </c>
      <c r="F7755">
        <f>INDEX(RanksTable!AK:AK,MATCH(B7755,RanksTable!B:B,0))</f>
        <v>2</v>
      </c>
      <c r="H7755" t="str">
        <f t="shared" si="121"/>
        <v>INSERT INTO "TeamRanks" (team_id,team_sport_id,team_rank) VALUES (171,3,2);</v>
      </c>
    </row>
    <row r="7756" spans="2:8" x14ac:dyDescent="0.25">
      <c r="B7756" t="s">
        <v>380</v>
      </c>
      <c r="C7756">
        <f>INDEX(NationalTeams!B:B,MATCH(B7756,NationalTeams!C:C,0))</f>
        <v>172</v>
      </c>
      <c r="D7756" t="s">
        <v>8501</v>
      </c>
      <c r="E7756">
        <f>INDEX(TeamSports!B:B,MATCH(D7756,TeamSports!C:C,0))</f>
        <v>3</v>
      </c>
      <c r="F7756">
        <f>INDEX(RanksTable!AK:AK,MATCH(B7756,RanksTable!B:B,0))</f>
        <v>7</v>
      </c>
      <c r="H7756" t="str">
        <f t="shared" si="121"/>
        <v>INSERT INTO "TeamRanks" (team_id,team_sport_id,team_rank) VALUES (172,3,7);</v>
      </c>
    </row>
    <row r="7757" spans="2:8" x14ac:dyDescent="0.25">
      <c r="B7757" t="s">
        <v>402</v>
      </c>
      <c r="C7757">
        <f>INDEX(NationalTeams!B:B,MATCH(B7757,NationalTeams!C:C,0))</f>
        <v>173</v>
      </c>
      <c r="D7757" t="s">
        <v>8501</v>
      </c>
      <c r="E7757">
        <f>INDEX(TeamSports!B:B,MATCH(D7757,TeamSports!C:C,0))</f>
        <v>3</v>
      </c>
      <c r="F7757">
        <f>INDEX(RanksTable!AK:AK,MATCH(B7757,RanksTable!B:B,0))</f>
        <v>7</v>
      </c>
      <c r="H7757" t="str">
        <f t="shared" si="121"/>
        <v>INSERT INTO "TeamRanks" (team_id,team_sport_id,team_rank) VALUES (173,3,7);</v>
      </c>
    </row>
    <row r="7758" spans="2:8" x14ac:dyDescent="0.25">
      <c r="B7758" t="s">
        <v>370</v>
      </c>
      <c r="C7758">
        <f>INDEX(NationalTeams!B:B,MATCH(B7758,NationalTeams!C:C,0))</f>
        <v>174</v>
      </c>
      <c r="D7758" t="s">
        <v>8501</v>
      </c>
      <c r="E7758">
        <f>INDEX(TeamSports!B:B,MATCH(D7758,TeamSports!C:C,0))</f>
        <v>3</v>
      </c>
      <c r="F7758">
        <f>INDEX(RanksTable!AK:AK,MATCH(B7758,RanksTable!B:B,0))</f>
        <v>7</v>
      </c>
      <c r="H7758" t="str">
        <f t="shared" si="121"/>
        <v>INSERT INTO "TeamRanks" (team_id,team_sport_id,team_rank) VALUES (174,3,7);</v>
      </c>
    </row>
    <row r="7759" spans="2:8" x14ac:dyDescent="0.25">
      <c r="B7759" t="s">
        <v>506</v>
      </c>
      <c r="C7759">
        <f>INDEX(NationalTeams!B:B,MATCH(B7759,NationalTeams!C:C,0))</f>
        <v>175</v>
      </c>
      <c r="D7759" t="s">
        <v>8501</v>
      </c>
      <c r="E7759">
        <f>INDEX(TeamSports!B:B,MATCH(D7759,TeamSports!C:C,0))</f>
        <v>3</v>
      </c>
      <c r="F7759">
        <f>INDEX(RanksTable!AK:AK,MATCH(B7759,RanksTable!B:B,0))</f>
        <v>7</v>
      </c>
      <c r="H7759" t="str">
        <f t="shared" si="121"/>
        <v>INSERT INTO "TeamRanks" (team_id,team_sport_id,team_rank) VALUES (175,3,7);</v>
      </c>
    </row>
    <row r="7760" spans="2:8" x14ac:dyDescent="0.25">
      <c r="B7760" t="s">
        <v>500</v>
      </c>
      <c r="C7760">
        <f>INDEX(NationalTeams!B:B,MATCH(B7760,NationalTeams!C:C,0))</f>
        <v>176</v>
      </c>
      <c r="D7760" t="s">
        <v>8501</v>
      </c>
      <c r="E7760">
        <f>INDEX(TeamSports!B:B,MATCH(D7760,TeamSports!C:C,0))</f>
        <v>3</v>
      </c>
      <c r="F7760">
        <f>INDEX(RanksTable!AK:AK,MATCH(B7760,RanksTable!B:B,0))</f>
        <v>4</v>
      </c>
      <c r="H7760" t="str">
        <f t="shared" si="121"/>
        <v>INSERT INTO "TeamRanks" (team_id,team_sport_id,team_rank) VALUES (176,3,4);</v>
      </c>
    </row>
    <row r="7761" spans="2:8" x14ac:dyDescent="0.25">
      <c r="B7761" t="s">
        <v>473</v>
      </c>
      <c r="C7761">
        <f>INDEX(NationalTeams!B:B,MATCH(B7761,NationalTeams!C:C,0))</f>
        <v>177</v>
      </c>
      <c r="D7761" t="s">
        <v>8501</v>
      </c>
      <c r="E7761">
        <f>INDEX(TeamSports!B:B,MATCH(D7761,TeamSports!C:C,0))</f>
        <v>3</v>
      </c>
      <c r="F7761">
        <f>INDEX(RanksTable!AK:AK,MATCH(B7761,RanksTable!B:B,0))</f>
        <v>7</v>
      </c>
      <c r="H7761" t="str">
        <f t="shared" si="121"/>
        <v>INSERT INTO "TeamRanks" (team_id,team_sport_id,team_rank) VALUES (177,3,7);</v>
      </c>
    </row>
    <row r="7762" spans="2:8" x14ac:dyDescent="0.25">
      <c r="B7762" t="s">
        <v>482</v>
      </c>
      <c r="C7762">
        <f>INDEX(NationalTeams!B:B,MATCH(B7762,NationalTeams!C:C,0))</f>
        <v>178</v>
      </c>
      <c r="D7762" t="s">
        <v>8501</v>
      </c>
      <c r="E7762">
        <f>INDEX(TeamSports!B:B,MATCH(D7762,TeamSports!C:C,0))</f>
        <v>3</v>
      </c>
      <c r="F7762">
        <f>INDEX(RanksTable!AK:AK,MATCH(B7762,RanksTable!B:B,0))</f>
        <v>7</v>
      </c>
      <c r="H7762" t="str">
        <f t="shared" si="121"/>
        <v>INSERT INTO "TeamRanks" (team_id,team_sport_id,team_rank) VALUES (178,3,7);</v>
      </c>
    </row>
    <row r="7763" spans="2:8" x14ac:dyDescent="0.25">
      <c r="B7763" t="s">
        <v>411</v>
      </c>
      <c r="C7763">
        <f>INDEX(NationalTeams!B:B,MATCH(B7763,NationalTeams!C:C,0))</f>
        <v>179</v>
      </c>
      <c r="D7763" t="s">
        <v>8501</v>
      </c>
      <c r="E7763">
        <f>INDEX(TeamSports!B:B,MATCH(D7763,TeamSports!C:C,0))</f>
        <v>3</v>
      </c>
      <c r="F7763">
        <f>INDEX(RanksTable!AK:AK,MATCH(B7763,RanksTable!B:B,0))</f>
        <v>7</v>
      </c>
      <c r="H7763" t="str">
        <f t="shared" si="121"/>
        <v>INSERT INTO "TeamRanks" (team_id,team_sport_id,team_rank) VALUES (179,3,7);</v>
      </c>
    </row>
    <row r="7764" spans="2:8" x14ac:dyDescent="0.25">
      <c r="B7764" t="s">
        <v>541</v>
      </c>
      <c r="C7764">
        <f>INDEX(NationalTeams!B:B,MATCH(B7764,NationalTeams!C:C,0))</f>
        <v>180</v>
      </c>
      <c r="D7764" t="s">
        <v>8501</v>
      </c>
      <c r="E7764">
        <f>INDEX(TeamSports!B:B,MATCH(D7764,TeamSports!C:C,0))</f>
        <v>3</v>
      </c>
      <c r="F7764">
        <f>INDEX(RanksTable!AK:AK,MATCH(B7764,RanksTable!B:B,0))</f>
        <v>7</v>
      </c>
      <c r="H7764" t="str">
        <f t="shared" si="121"/>
        <v>INSERT INTO "TeamRanks" (team_id,team_sport_id,team_rank) VALUES (180,3,7);</v>
      </c>
    </row>
    <row r="7765" spans="2:8" x14ac:dyDescent="0.25">
      <c r="B7765" t="s">
        <v>412</v>
      </c>
      <c r="C7765">
        <f>INDEX(NationalTeams!B:B,MATCH(B7765,NationalTeams!C:C,0))</f>
        <v>181</v>
      </c>
      <c r="D7765" t="s">
        <v>8501</v>
      </c>
      <c r="E7765">
        <f>INDEX(TeamSports!B:B,MATCH(D7765,TeamSports!C:C,0))</f>
        <v>3</v>
      </c>
      <c r="F7765">
        <f>INDEX(RanksTable!AK:AK,MATCH(B7765,RanksTable!B:B,0))</f>
        <v>7</v>
      </c>
      <c r="H7765" t="str">
        <f t="shared" si="121"/>
        <v>INSERT INTO "TeamRanks" (team_id,team_sport_id,team_rank) VALUES (181,3,7);</v>
      </c>
    </row>
    <row r="7766" spans="2:8" x14ac:dyDescent="0.25">
      <c r="B7766" t="s">
        <v>409</v>
      </c>
      <c r="C7766">
        <f>INDEX(NationalTeams!B:B,MATCH(B7766,NationalTeams!C:C,0))</f>
        <v>182</v>
      </c>
      <c r="D7766" t="s">
        <v>8501</v>
      </c>
      <c r="E7766">
        <f>INDEX(TeamSports!B:B,MATCH(D7766,TeamSports!C:C,0))</f>
        <v>3</v>
      </c>
      <c r="F7766">
        <f>INDEX(RanksTable!AK:AK,MATCH(B7766,RanksTable!B:B,0))</f>
        <v>7</v>
      </c>
      <c r="H7766" t="str">
        <f t="shared" si="121"/>
        <v>INSERT INTO "TeamRanks" (team_id,team_sport_id,team_rank) VALUES (182,3,7);</v>
      </c>
    </row>
    <row r="7767" spans="2:8" x14ac:dyDescent="0.25">
      <c r="B7767" t="s">
        <v>414</v>
      </c>
      <c r="C7767">
        <f>INDEX(NationalTeams!B:B,MATCH(B7767,NationalTeams!C:C,0))</f>
        <v>183</v>
      </c>
      <c r="D7767" t="s">
        <v>8501</v>
      </c>
      <c r="E7767">
        <f>INDEX(TeamSports!B:B,MATCH(D7767,TeamSports!C:C,0))</f>
        <v>3</v>
      </c>
      <c r="F7767">
        <f>INDEX(RanksTable!AK:AK,MATCH(B7767,RanksTable!B:B,0))</f>
        <v>7</v>
      </c>
      <c r="H7767" t="str">
        <f t="shared" si="121"/>
        <v>INSERT INTO "TeamRanks" (team_id,team_sport_id,team_rank) VALUES (183,3,7);</v>
      </c>
    </row>
    <row r="7768" spans="2:8" x14ac:dyDescent="0.25">
      <c r="B7768" t="s">
        <v>362</v>
      </c>
      <c r="C7768">
        <f>INDEX(NationalTeams!B:B,MATCH(B7768,NationalTeams!C:C,0))</f>
        <v>184</v>
      </c>
      <c r="D7768" t="s">
        <v>8501</v>
      </c>
      <c r="E7768">
        <f>INDEX(TeamSports!B:B,MATCH(D7768,TeamSports!C:C,0))</f>
        <v>3</v>
      </c>
      <c r="F7768">
        <f>INDEX(RanksTable!AK:AK,MATCH(B7768,RanksTable!B:B,0))</f>
        <v>7</v>
      </c>
      <c r="H7768" t="str">
        <f t="shared" si="121"/>
        <v>INSERT INTO "TeamRanks" (team_id,team_sport_id,team_rank) VALUES (184,3,7);</v>
      </c>
    </row>
    <row r="7769" spans="2:8" x14ac:dyDescent="0.25">
      <c r="B7769" t="s">
        <v>499</v>
      </c>
      <c r="C7769">
        <f>INDEX(NationalTeams!B:B,MATCH(B7769,NationalTeams!C:C,0))</f>
        <v>185</v>
      </c>
      <c r="D7769" t="s">
        <v>8501</v>
      </c>
      <c r="E7769">
        <f>INDEX(TeamSports!B:B,MATCH(D7769,TeamSports!C:C,0))</f>
        <v>3</v>
      </c>
      <c r="F7769">
        <f>INDEX(RanksTable!AK:AK,MATCH(B7769,RanksTable!B:B,0))</f>
        <v>7</v>
      </c>
      <c r="H7769" t="str">
        <f t="shared" si="121"/>
        <v>INSERT INTO "TeamRanks" (team_id,team_sport_id,team_rank) VALUES (185,3,7);</v>
      </c>
    </row>
    <row r="7770" spans="2:8" x14ac:dyDescent="0.25">
      <c r="B7770" t="s">
        <v>374</v>
      </c>
      <c r="C7770">
        <f>INDEX(NationalTeams!B:B,MATCH(B7770,NationalTeams!C:C,0))</f>
        <v>186</v>
      </c>
      <c r="D7770" t="s">
        <v>8501</v>
      </c>
      <c r="E7770">
        <f>INDEX(TeamSports!B:B,MATCH(D7770,TeamSports!C:C,0))</f>
        <v>3</v>
      </c>
      <c r="F7770">
        <f>INDEX(RanksTable!AK:AK,MATCH(B7770,RanksTable!B:B,0))</f>
        <v>7</v>
      </c>
      <c r="H7770" t="str">
        <f t="shared" si="121"/>
        <v>INSERT INTO "TeamRanks" (team_id,team_sport_id,team_rank) VALUES (186,3,7);</v>
      </c>
    </row>
    <row r="7771" spans="2:8" x14ac:dyDescent="0.25">
      <c r="B7771" t="s">
        <v>385</v>
      </c>
      <c r="C7771">
        <f>INDEX(NationalTeams!B:B,MATCH(B7771,NationalTeams!C:C,0))</f>
        <v>187</v>
      </c>
      <c r="D7771" t="s">
        <v>8501</v>
      </c>
      <c r="E7771">
        <f>INDEX(TeamSports!B:B,MATCH(D7771,TeamSports!C:C,0))</f>
        <v>3</v>
      </c>
      <c r="F7771">
        <f>INDEX(RanksTable!AK:AK,MATCH(B7771,RanksTable!B:B,0))</f>
        <v>7</v>
      </c>
      <c r="H7771" t="str">
        <f t="shared" si="121"/>
        <v>INSERT INTO "TeamRanks" (team_id,team_sport_id,team_rank) VALUES (187,3,7);</v>
      </c>
    </row>
    <row r="7772" spans="2:8" x14ac:dyDescent="0.25">
      <c r="B7772" t="s">
        <v>450</v>
      </c>
      <c r="C7772">
        <f>INDEX(NationalTeams!B:B,MATCH(B7772,NationalTeams!C:C,0))</f>
        <v>188</v>
      </c>
      <c r="D7772" t="s">
        <v>8501</v>
      </c>
      <c r="E7772">
        <f>INDEX(TeamSports!B:B,MATCH(D7772,TeamSports!C:C,0))</f>
        <v>3</v>
      </c>
      <c r="F7772">
        <f>INDEX(RanksTable!AK:AK,MATCH(B7772,RanksTable!B:B,0))</f>
        <v>7</v>
      </c>
      <c r="H7772" t="str">
        <f t="shared" si="121"/>
        <v>INSERT INTO "TeamRanks" (team_id,team_sport_id,team_rank) VALUES (188,3,7);</v>
      </c>
    </row>
    <row r="7773" spans="2:8" x14ac:dyDescent="0.25">
      <c r="B7773" t="s">
        <v>448</v>
      </c>
      <c r="C7773">
        <f>INDEX(NationalTeams!B:B,MATCH(B7773,NationalTeams!C:C,0))</f>
        <v>189</v>
      </c>
      <c r="D7773" t="s">
        <v>8501</v>
      </c>
      <c r="E7773">
        <f>INDEX(TeamSports!B:B,MATCH(D7773,TeamSports!C:C,0))</f>
        <v>3</v>
      </c>
      <c r="F7773">
        <f>INDEX(RanksTable!AK:AK,MATCH(B7773,RanksTable!B:B,0))</f>
        <v>7</v>
      </c>
      <c r="H7773" t="str">
        <f t="shared" si="121"/>
        <v>INSERT INTO "TeamRanks" (team_id,team_sport_id,team_rank) VALUES (189,3,7);</v>
      </c>
    </row>
    <row r="7774" spans="2:8" x14ac:dyDescent="0.25">
      <c r="B7774" t="s">
        <v>375</v>
      </c>
      <c r="C7774">
        <f>INDEX(NationalTeams!B:B,MATCH(B7774,NationalTeams!C:C,0))</f>
        <v>190</v>
      </c>
      <c r="D7774" t="s">
        <v>8501</v>
      </c>
      <c r="E7774">
        <f>INDEX(TeamSports!B:B,MATCH(D7774,TeamSports!C:C,0))</f>
        <v>3</v>
      </c>
      <c r="F7774">
        <f>INDEX(RanksTable!AK:AK,MATCH(B7774,RanksTable!B:B,0))</f>
        <v>7</v>
      </c>
      <c r="H7774" t="str">
        <f t="shared" si="121"/>
        <v>INSERT INTO "TeamRanks" (team_id,team_sport_id,team_rank) VALUES (190,3,7);</v>
      </c>
    </row>
    <row r="7775" spans="2:8" x14ac:dyDescent="0.25">
      <c r="B7775" t="s">
        <v>483</v>
      </c>
      <c r="C7775">
        <f>INDEX(NationalTeams!B:B,MATCH(B7775,NationalTeams!C:C,0))</f>
        <v>191</v>
      </c>
      <c r="D7775" t="s">
        <v>8501</v>
      </c>
      <c r="E7775">
        <f>INDEX(TeamSports!B:B,MATCH(D7775,TeamSports!C:C,0))</f>
        <v>3</v>
      </c>
      <c r="F7775">
        <f>INDEX(RanksTable!AK:AK,MATCH(B7775,RanksTable!B:B,0))</f>
        <v>7</v>
      </c>
      <c r="H7775" t="str">
        <f t="shared" si="121"/>
        <v>INSERT INTO "TeamRanks" (team_id,team_sport_id,team_rank) VALUES (191,3,7);</v>
      </c>
    </row>
    <row r="7776" spans="2:8" x14ac:dyDescent="0.25">
      <c r="B7776" t="s">
        <v>395</v>
      </c>
      <c r="C7776">
        <f>INDEX(NationalTeams!B:B,MATCH(B7776,NationalTeams!C:C,0))</f>
        <v>192</v>
      </c>
      <c r="D7776" t="s">
        <v>8501</v>
      </c>
      <c r="E7776">
        <f>INDEX(TeamSports!B:B,MATCH(D7776,TeamSports!C:C,0))</f>
        <v>3</v>
      </c>
      <c r="F7776">
        <f>INDEX(RanksTable!AK:AK,MATCH(B7776,RanksTable!B:B,0))</f>
        <v>7</v>
      </c>
      <c r="H7776" t="str">
        <f t="shared" si="121"/>
        <v>INSERT INTO "TeamRanks" (team_id,team_sport_id,team_rank) VALUES (192,3,7);</v>
      </c>
    </row>
    <row r="7777" spans="2:8" x14ac:dyDescent="0.25">
      <c r="B7777" t="s">
        <v>363</v>
      </c>
      <c r="C7777">
        <f>INDEX(NationalTeams!B:B,MATCH(B7777,NationalTeams!C:C,0))</f>
        <v>193</v>
      </c>
      <c r="D7777" t="s">
        <v>8501</v>
      </c>
      <c r="E7777">
        <f>INDEX(TeamSports!B:B,MATCH(D7777,TeamSports!C:C,0))</f>
        <v>3</v>
      </c>
      <c r="F7777">
        <f>INDEX(RanksTable!AK:AK,MATCH(B7777,RanksTable!B:B,0))</f>
        <v>3</v>
      </c>
      <c r="H7777" t="str">
        <f t="shared" si="121"/>
        <v>INSERT INTO "TeamRanks" (team_id,team_sport_id,team_rank) VALUES (193,3,3);</v>
      </c>
    </row>
    <row r="7778" spans="2:8" x14ac:dyDescent="0.25">
      <c r="B7778" t="s">
        <v>394</v>
      </c>
      <c r="C7778">
        <f>INDEX(NationalTeams!B:B,MATCH(B7778,NationalTeams!C:C,0))</f>
        <v>194</v>
      </c>
      <c r="D7778" t="s">
        <v>8501</v>
      </c>
      <c r="E7778">
        <f>INDEX(TeamSports!B:B,MATCH(D7778,TeamSports!C:C,0))</f>
        <v>3</v>
      </c>
      <c r="F7778">
        <f>INDEX(RanksTable!AK:AK,MATCH(B7778,RanksTable!B:B,0))</f>
        <v>7</v>
      </c>
      <c r="H7778" t="str">
        <f t="shared" si="121"/>
        <v>INSERT INTO "TeamRanks" (team_id,team_sport_id,team_rank) VALUES (194,3,7);</v>
      </c>
    </row>
    <row r="7779" spans="2:8" x14ac:dyDescent="0.25">
      <c r="B7779" t="s">
        <v>389</v>
      </c>
      <c r="C7779">
        <f>INDEX(NationalTeams!B:B,MATCH(B7779,NationalTeams!C:C,0))</f>
        <v>195</v>
      </c>
      <c r="D7779" t="s">
        <v>8501</v>
      </c>
      <c r="E7779">
        <f>INDEX(TeamSports!B:B,MATCH(D7779,TeamSports!C:C,0))</f>
        <v>3</v>
      </c>
      <c r="F7779">
        <f>INDEX(RanksTable!AK:AK,MATCH(B7779,RanksTable!B:B,0))</f>
        <v>7</v>
      </c>
      <c r="H7779" t="str">
        <f t="shared" si="121"/>
        <v>INSERT INTO "TeamRanks" (team_id,team_sport_id,team_rank) VALUES (195,3,7);</v>
      </c>
    </row>
    <row r="7780" spans="2:8" x14ac:dyDescent="0.25">
      <c r="B7780" t="s">
        <v>496</v>
      </c>
      <c r="C7780">
        <f>INDEX(NationalTeams!B:B,MATCH(B7780,NationalTeams!C:C,0))</f>
        <v>196</v>
      </c>
      <c r="D7780" t="s">
        <v>8501</v>
      </c>
      <c r="E7780">
        <f>INDEX(TeamSports!B:B,MATCH(D7780,TeamSports!C:C,0))</f>
        <v>3</v>
      </c>
      <c r="F7780">
        <f>INDEX(RanksTable!AK:AK,MATCH(B7780,RanksTable!B:B,0))</f>
        <v>4</v>
      </c>
      <c r="H7780" t="str">
        <f t="shared" si="121"/>
        <v>INSERT INTO "TeamRanks" (team_id,team_sport_id,team_rank) VALUES (196,3,4);</v>
      </c>
    </row>
    <row r="7781" spans="2:8" x14ac:dyDescent="0.25">
      <c r="B7781" t="s">
        <v>507</v>
      </c>
      <c r="C7781">
        <f>INDEX(NationalTeams!B:B,MATCH(B7781,NationalTeams!C:C,0))</f>
        <v>197</v>
      </c>
      <c r="D7781" t="s">
        <v>8501</v>
      </c>
      <c r="E7781">
        <f>INDEX(TeamSports!B:B,MATCH(D7781,TeamSports!C:C,0))</f>
        <v>3</v>
      </c>
      <c r="F7781">
        <f>INDEX(RanksTable!AK:AK,MATCH(B7781,RanksTable!B:B,0))</f>
        <v>1</v>
      </c>
      <c r="H7781" t="str">
        <f t="shared" si="121"/>
        <v>INSERT INTO "TeamRanks" (team_id,team_sport_id,team_rank) VALUES (197,3,1);</v>
      </c>
    </row>
    <row r="7782" spans="2:8" x14ac:dyDescent="0.25">
      <c r="B7782" t="s">
        <v>399</v>
      </c>
      <c r="C7782">
        <f>INDEX(NationalTeams!B:B,MATCH(B7782,NationalTeams!C:C,0))</f>
        <v>198</v>
      </c>
      <c r="D7782" t="s">
        <v>8501</v>
      </c>
      <c r="E7782">
        <f>INDEX(TeamSports!B:B,MATCH(D7782,TeamSports!C:C,0))</f>
        <v>3</v>
      </c>
      <c r="F7782">
        <f>INDEX(RanksTable!AK:AK,MATCH(B7782,RanksTable!B:B,0))</f>
        <v>7</v>
      </c>
      <c r="H7782" t="str">
        <f t="shared" si="121"/>
        <v>INSERT INTO "TeamRanks" (team_id,team_sport_id,team_rank) VALUES (198,3,7);</v>
      </c>
    </row>
    <row r="7783" spans="2:8" x14ac:dyDescent="0.25">
      <c r="B7783" t="s">
        <v>467</v>
      </c>
      <c r="C7783">
        <f>INDEX(NationalTeams!B:B,MATCH(B7783,NationalTeams!C:C,0))</f>
        <v>199</v>
      </c>
      <c r="D7783" t="s">
        <v>8501</v>
      </c>
      <c r="E7783">
        <f>INDEX(TeamSports!B:B,MATCH(D7783,TeamSports!C:C,0))</f>
        <v>3</v>
      </c>
      <c r="F7783">
        <f>INDEX(RanksTable!AK:AK,MATCH(B7783,RanksTable!B:B,0))</f>
        <v>7</v>
      </c>
      <c r="H7783" t="str">
        <f t="shared" si="121"/>
        <v>INSERT INTO "TeamRanks" (team_id,team_sport_id,team_rank) VALUES (199,3,7);</v>
      </c>
    </row>
    <row r="7784" spans="2:8" x14ac:dyDescent="0.25">
      <c r="B7784" t="s">
        <v>437</v>
      </c>
      <c r="C7784">
        <f>INDEX(NationalTeams!B:B,MATCH(B7784,NationalTeams!C:C,0))</f>
        <v>200</v>
      </c>
      <c r="D7784" t="s">
        <v>8501</v>
      </c>
      <c r="E7784">
        <f>INDEX(TeamSports!B:B,MATCH(D7784,TeamSports!C:C,0))</f>
        <v>3</v>
      </c>
      <c r="F7784">
        <f>INDEX(RanksTable!AK:AK,MATCH(B7784,RanksTable!B:B,0))</f>
        <v>7</v>
      </c>
      <c r="H7784" t="str">
        <f t="shared" si="121"/>
        <v>INSERT INTO "TeamRanks" (team_id,team_sport_id,team_rank) VALUES (200,3,7);</v>
      </c>
    </row>
    <row r="7785" spans="2:8" x14ac:dyDescent="0.25">
      <c r="B7785" t="s">
        <v>452</v>
      </c>
      <c r="C7785">
        <f>INDEX(NationalTeams!B:B,MATCH(B7785,NationalTeams!C:C,0))</f>
        <v>201</v>
      </c>
      <c r="D7785" t="s">
        <v>8501</v>
      </c>
      <c r="E7785">
        <f>INDEX(TeamSports!B:B,MATCH(D7785,TeamSports!C:C,0))</f>
        <v>3</v>
      </c>
      <c r="F7785">
        <f>INDEX(RanksTable!AK:AK,MATCH(B7785,RanksTable!B:B,0))</f>
        <v>7</v>
      </c>
      <c r="H7785" t="str">
        <f t="shared" si="121"/>
        <v>INSERT INTO "TeamRanks" (team_id,team_sport_id,team_rank) VALUES (201,3,7);</v>
      </c>
    </row>
    <row r="7786" spans="2:8" x14ac:dyDescent="0.25">
      <c r="B7786" t="s">
        <v>384</v>
      </c>
      <c r="C7786">
        <f>INDEX(NationalTeams!B:B,MATCH(B7786,NationalTeams!C:C,0))</f>
        <v>202</v>
      </c>
      <c r="D7786" t="s">
        <v>8501</v>
      </c>
      <c r="E7786">
        <f>INDEX(TeamSports!B:B,MATCH(D7786,TeamSports!C:C,0))</f>
        <v>3</v>
      </c>
      <c r="F7786">
        <f>INDEX(RanksTable!AK:AK,MATCH(B7786,RanksTable!B:B,0))</f>
        <v>7</v>
      </c>
      <c r="H7786" t="str">
        <f t="shared" si="121"/>
        <v>INSERT INTO "TeamRanks" (team_id,team_sport_id,team_rank) VALUES (202,3,7);</v>
      </c>
    </row>
    <row r="7787" spans="2:8" x14ac:dyDescent="0.25">
      <c r="B7787" t="s">
        <v>442</v>
      </c>
      <c r="C7787">
        <f>INDEX(NationalTeams!B:B,MATCH(B7787,NationalTeams!C:C,0))</f>
        <v>203</v>
      </c>
      <c r="D7787" t="s">
        <v>8501</v>
      </c>
      <c r="E7787">
        <f>INDEX(TeamSports!B:B,MATCH(D7787,TeamSports!C:C,0))</f>
        <v>3</v>
      </c>
      <c r="F7787">
        <f>INDEX(RanksTable!AK:AK,MATCH(B7787,RanksTable!B:B,0))</f>
        <v>7</v>
      </c>
      <c r="H7787" t="str">
        <f t="shared" si="121"/>
        <v>INSERT INTO "TeamRanks" (team_id,team_sport_id,team_rank) VALUES (203,3,7);</v>
      </c>
    </row>
    <row r="7788" spans="2:8" x14ac:dyDescent="0.25">
      <c r="B7788" t="s">
        <v>472</v>
      </c>
      <c r="C7788">
        <f>INDEX(NationalTeams!B:B,MATCH(B7788,NationalTeams!C:C,0))</f>
        <v>204</v>
      </c>
      <c r="D7788" t="s">
        <v>8501</v>
      </c>
      <c r="E7788">
        <f>INDEX(TeamSports!B:B,MATCH(D7788,TeamSports!C:C,0))</f>
        <v>3</v>
      </c>
      <c r="F7788">
        <f>INDEX(RanksTable!AK:AK,MATCH(B7788,RanksTable!B:B,0))</f>
        <v>7</v>
      </c>
      <c r="H7788" t="str">
        <f t="shared" si="121"/>
        <v>INSERT INTO "TeamRanks" (team_id,team_sport_id,team_rank) VALUES (204,3,7);</v>
      </c>
    </row>
    <row r="7789" spans="2:8" x14ac:dyDescent="0.25">
      <c r="B7789" t="s">
        <v>388</v>
      </c>
      <c r="C7789">
        <f>INDEX(NationalTeams!B:B,MATCH(B7789,NationalTeams!C:C,0))</f>
        <v>205</v>
      </c>
      <c r="D7789" t="s">
        <v>8501</v>
      </c>
      <c r="E7789">
        <f>INDEX(TeamSports!B:B,MATCH(D7789,TeamSports!C:C,0))</f>
        <v>3</v>
      </c>
      <c r="F7789">
        <f>INDEX(RanksTable!AK:AK,MATCH(B7789,RanksTable!B:B,0))</f>
        <v>7</v>
      </c>
      <c r="H7789" t="str">
        <f t="shared" si="121"/>
        <v>INSERT INTO "TeamRanks" (team_id,team_sport_id,team_rank) VALUES (205,3,7);</v>
      </c>
    </row>
    <row r="7790" spans="2:8" x14ac:dyDescent="0.25">
      <c r="B7790" t="s">
        <v>476</v>
      </c>
      <c r="C7790">
        <f>INDEX(NationalTeams!B:B,MATCH(B7790,NationalTeams!C:C,0))</f>
        <v>206</v>
      </c>
      <c r="D7790" t="s">
        <v>8501</v>
      </c>
      <c r="E7790">
        <f>INDEX(TeamSports!B:B,MATCH(D7790,TeamSports!C:C,0))</f>
        <v>3</v>
      </c>
      <c r="F7790">
        <f>INDEX(RanksTable!AK:AK,MATCH(B7790,RanksTable!B:B,0))</f>
        <v>7</v>
      </c>
      <c r="H7790" t="str">
        <f t="shared" si="121"/>
        <v>INSERT INTO "TeamRanks" (team_id,team_sport_id,team_rank) VALUES (206,3,7);</v>
      </c>
    </row>
    <row r="7791" spans="2:8" x14ac:dyDescent="0.25">
      <c r="B7791" t="s">
        <v>407</v>
      </c>
      <c r="C7791">
        <f>INDEX(NationalTeams!B:B,MATCH(B7791,NationalTeams!C:C,0))</f>
        <v>207</v>
      </c>
      <c r="D7791" t="s">
        <v>8501</v>
      </c>
      <c r="E7791">
        <f>INDEX(TeamSports!B:B,MATCH(D7791,TeamSports!C:C,0))</f>
        <v>3</v>
      </c>
      <c r="F7791">
        <f>INDEX(RanksTable!AK:AK,MATCH(B7791,RanksTable!B:B,0))</f>
        <v>7</v>
      </c>
      <c r="H7791" t="str">
        <f t="shared" si="121"/>
        <v>INSERT INTO "TeamRanks" (team_id,team_sport_id,team_rank) VALUES (207,3,7);</v>
      </c>
    </row>
    <row r="7792" spans="2:8" x14ac:dyDescent="0.25">
      <c r="B7792" t="s">
        <v>364</v>
      </c>
      <c r="C7792">
        <f>INDEX(NationalTeams!B:B,MATCH(B7792,NationalTeams!C:C,0))</f>
        <v>208</v>
      </c>
      <c r="D7792" t="s">
        <v>8501</v>
      </c>
      <c r="E7792">
        <f>INDEX(TeamSports!B:B,MATCH(D7792,TeamSports!C:C,0))</f>
        <v>3</v>
      </c>
      <c r="F7792">
        <f>INDEX(RanksTable!AK:AK,MATCH(B7792,RanksTable!B:B,0))</f>
        <v>7</v>
      </c>
      <c r="H7792" t="str">
        <f t="shared" si="121"/>
        <v>INSERT INTO "TeamRanks" (team_id,team_sport_id,team_rank) VALUES (208,3,7);</v>
      </c>
    </row>
    <row r="7793" spans="2:8" x14ac:dyDescent="0.25">
      <c r="B7793" t="s">
        <v>439</v>
      </c>
      <c r="C7793">
        <f>INDEX(NationalTeams!B:B,MATCH(B7793,NationalTeams!C:C,0))</f>
        <v>209</v>
      </c>
      <c r="D7793" t="s">
        <v>8501</v>
      </c>
      <c r="E7793">
        <f>INDEX(TeamSports!B:B,MATCH(D7793,TeamSports!C:C,0))</f>
        <v>3</v>
      </c>
      <c r="F7793">
        <f>INDEX(RanksTable!AK:AK,MATCH(B7793,RanksTable!B:B,0))</f>
        <v>7</v>
      </c>
      <c r="H7793" t="str">
        <f t="shared" si="121"/>
        <v>INSERT INTO "TeamRanks" (team_id,team_sport_id,team_rank) VALUES (209,3,7);</v>
      </c>
    </row>
    <row r="7794" spans="2:8" x14ac:dyDescent="0.25">
      <c r="B7794" t="s">
        <v>501</v>
      </c>
      <c r="C7794">
        <f>INDEX(NationalTeams!B:B,MATCH(B7794,NationalTeams!C:C,0))</f>
        <v>210</v>
      </c>
      <c r="D7794" t="s">
        <v>8501</v>
      </c>
      <c r="E7794">
        <f>INDEX(TeamSports!B:B,MATCH(D7794,TeamSports!C:C,0))</f>
        <v>3</v>
      </c>
      <c r="F7794">
        <f>INDEX(RanksTable!AK:AK,MATCH(B7794,RanksTable!B:B,0))</f>
        <v>7</v>
      </c>
      <c r="H7794" t="str">
        <f t="shared" si="121"/>
        <v>INSERT INTO "TeamRanks" (team_id,team_sport_id,team_rank) VALUES (210,3,7);</v>
      </c>
    </row>
    <row r="7795" spans="2:8" x14ac:dyDescent="0.25">
      <c r="B7795" t="s">
        <v>466</v>
      </c>
      <c r="C7795">
        <f>INDEX(NationalTeams!B:B,MATCH(B7795,NationalTeams!C:C,0))</f>
        <v>211</v>
      </c>
      <c r="D7795" t="s">
        <v>8501</v>
      </c>
      <c r="E7795">
        <f>INDEX(TeamSports!B:B,MATCH(D7795,TeamSports!C:C,0))</f>
        <v>3</v>
      </c>
      <c r="F7795">
        <f>INDEX(RanksTable!AK:AK,MATCH(B7795,RanksTable!B:B,0))</f>
        <v>7</v>
      </c>
      <c r="H7795" t="str">
        <f t="shared" si="121"/>
        <v>INSERT INTO "TeamRanks" (team_id,team_sport_id,team_rank) VALUES (211,3,7);</v>
      </c>
    </row>
    <row r="7796" spans="2:8" x14ac:dyDescent="0.25">
      <c r="B7796" t="s">
        <v>502</v>
      </c>
      <c r="C7796">
        <f>INDEX(NationalTeams!B:B,MATCH(B7796,NationalTeams!C:C,0))</f>
        <v>212</v>
      </c>
      <c r="D7796" t="s">
        <v>8501</v>
      </c>
      <c r="E7796">
        <f>INDEX(TeamSports!B:B,MATCH(D7796,TeamSports!C:C,0))</f>
        <v>3</v>
      </c>
      <c r="F7796">
        <f>INDEX(RanksTable!AK:AK,MATCH(B7796,RanksTable!B:B,0))</f>
        <v>6</v>
      </c>
      <c r="H7796" t="str">
        <f t="shared" si="121"/>
        <v>INSERT INTO "TeamRanks" (team_id,team_sport_id,team_rank) VALUES (212,3,6);</v>
      </c>
    </row>
    <row r="7797" spans="2:8" x14ac:dyDescent="0.25">
      <c r="B7797" t="s">
        <v>359</v>
      </c>
      <c r="C7797">
        <f>INDEX(NationalTeams!B:B,MATCH(B7797,NationalTeams!C:C,0))</f>
        <v>213</v>
      </c>
      <c r="D7797" t="s">
        <v>8501</v>
      </c>
      <c r="E7797">
        <f>INDEX(TeamSports!B:B,MATCH(D7797,TeamSports!C:C,0))</f>
        <v>3</v>
      </c>
      <c r="F7797">
        <f>INDEX(RanksTable!AK:AK,MATCH(B7797,RanksTable!B:B,0))</f>
        <v>7</v>
      </c>
      <c r="H7797" t="str">
        <f t="shared" si="121"/>
        <v>INSERT INTO "TeamRanks" (team_id,team_sport_id,team_rank) VALUES (213,3,7);</v>
      </c>
    </row>
    <row r="7798" spans="2:8" x14ac:dyDescent="0.25">
      <c r="B7798" t="s">
        <v>377</v>
      </c>
      <c r="C7798">
        <f>INDEX(NationalTeams!B:B,MATCH(B7798,NationalTeams!C:C,0))</f>
        <v>214</v>
      </c>
      <c r="D7798" t="s">
        <v>8501</v>
      </c>
      <c r="E7798">
        <f>INDEX(TeamSports!B:B,MATCH(D7798,TeamSports!C:C,0))</f>
        <v>3</v>
      </c>
      <c r="F7798">
        <f>INDEX(RanksTable!AK:AK,MATCH(B7798,RanksTable!B:B,0))</f>
        <v>7</v>
      </c>
      <c r="H7798" t="str">
        <f t="shared" si="121"/>
        <v>INSERT INTO "TeamRanks" (team_id,team_sport_id,team_rank) VALUES (214,3,7);</v>
      </c>
    </row>
    <row r="7799" spans="2:8" x14ac:dyDescent="0.25">
      <c r="B7799" t="s">
        <v>443</v>
      </c>
      <c r="C7799">
        <f>INDEX(NationalTeams!B:B,MATCH(B7799,NationalTeams!C:C,0))</f>
        <v>215</v>
      </c>
      <c r="D7799" t="s">
        <v>8501</v>
      </c>
      <c r="E7799">
        <f>INDEX(TeamSports!B:B,MATCH(D7799,TeamSports!C:C,0))</f>
        <v>3</v>
      </c>
      <c r="F7799">
        <f>INDEX(RanksTable!AK:AK,MATCH(B7799,RanksTable!B:B,0))</f>
        <v>7</v>
      </c>
      <c r="H7799" t="str">
        <f t="shared" si="121"/>
        <v>INSERT INTO "TeamRanks" (team_id,team_sport_id,team_rank) VALUES (215,3,7);</v>
      </c>
    </row>
    <row r="7800" spans="2:8" x14ac:dyDescent="0.25">
      <c r="B7800" t="s">
        <v>481</v>
      </c>
      <c r="C7800">
        <f>INDEX(NationalTeams!B:B,MATCH(B7800,NationalTeams!C:C,0))</f>
        <v>216</v>
      </c>
      <c r="D7800" t="s">
        <v>8501</v>
      </c>
      <c r="E7800">
        <f>INDEX(TeamSports!B:B,MATCH(D7800,TeamSports!C:C,0))</f>
        <v>3</v>
      </c>
      <c r="F7800">
        <f>INDEX(RanksTable!AK:AK,MATCH(B7800,RanksTable!B:B,0))</f>
        <v>7</v>
      </c>
      <c r="H7800" t="str">
        <f t="shared" si="121"/>
        <v>INSERT INTO "TeamRanks" (team_id,team_sport_id,team_rank) VALUES (216,3,7);</v>
      </c>
    </row>
    <row r="7801" spans="2:8" x14ac:dyDescent="0.25">
      <c r="B7801" t="s">
        <v>351</v>
      </c>
      <c r="C7801">
        <f>INDEX(NationalTeams!B:B,MATCH(B7801,NationalTeams!C:C,0))</f>
        <v>217</v>
      </c>
      <c r="D7801" t="s">
        <v>8501</v>
      </c>
      <c r="E7801">
        <f>INDEX(TeamSports!B:B,MATCH(D7801,TeamSports!C:C,0))</f>
        <v>3</v>
      </c>
      <c r="F7801">
        <f>INDEX(RanksTable!AK:AK,MATCH(B7801,RanksTable!B:B,0))</f>
        <v>7</v>
      </c>
      <c r="H7801" t="str">
        <f t="shared" si="121"/>
        <v>INSERT INTO "TeamRanks" (team_id,team_sport_id,team_rank) VALUES (217,3,7);</v>
      </c>
    </row>
    <row r="7802" spans="2:8" x14ac:dyDescent="0.25">
      <c r="B7802" t="s">
        <v>438</v>
      </c>
      <c r="C7802">
        <f>INDEX(NationalTeams!B:B,MATCH(B7802,NationalTeams!C:C,0))</f>
        <v>218</v>
      </c>
      <c r="D7802" t="s">
        <v>8501</v>
      </c>
      <c r="E7802">
        <f>INDEX(TeamSports!B:B,MATCH(D7802,TeamSports!C:C,0))</f>
        <v>3</v>
      </c>
      <c r="F7802">
        <f>INDEX(RanksTable!AK:AK,MATCH(B7802,RanksTable!B:B,0))</f>
        <v>7</v>
      </c>
      <c r="H7802" t="str">
        <f t="shared" si="121"/>
        <v>INSERT INTO "TeamRanks" (team_id,team_sport_id,team_rank) VALUES (218,3,7);</v>
      </c>
    </row>
    <row r="7803" spans="2:8" x14ac:dyDescent="0.25">
      <c r="B7803" t="s">
        <v>319</v>
      </c>
      <c r="C7803">
        <f>INDEX(NationalTeams!B:B,MATCH(B7803,NationalTeams!C:C,0))</f>
        <v>219</v>
      </c>
      <c r="D7803" t="s">
        <v>8501</v>
      </c>
      <c r="E7803">
        <f>INDEX(TeamSports!B:B,MATCH(D7803,TeamSports!C:C,0))</f>
        <v>3</v>
      </c>
      <c r="F7803">
        <f>INDEX(RanksTable!AK:AK,MATCH(B7803,RanksTable!B:B,0))</f>
        <v>7</v>
      </c>
      <c r="H7803" t="str">
        <f t="shared" si="121"/>
        <v>INSERT INTO "TeamRanks" (team_id,team_sport_id,team_rank) VALUES (219,3,7);</v>
      </c>
    </row>
    <row r="7804" spans="2:8" x14ac:dyDescent="0.25">
      <c r="B7804" t="s">
        <v>471</v>
      </c>
      <c r="C7804">
        <f>INDEX(NationalTeams!B:B,MATCH(B7804,NationalTeams!C:C,0))</f>
        <v>220</v>
      </c>
      <c r="D7804" t="s">
        <v>8501</v>
      </c>
      <c r="E7804">
        <f>INDEX(TeamSports!B:B,MATCH(D7804,TeamSports!C:C,0))</f>
        <v>3</v>
      </c>
      <c r="F7804">
        <f>INDEX(RanksTable!AK:AK,MATCH(B7804,RanksTable!B:B,0))</f>
        <v>7</v>
      </c>
      <c r="H7804" t="str">
        <f t="shared" si="121"/>
        <v>INSERT INTO "TeamRanks" (team_id,team_sport_id,team_rank) VALUES (220,3,7);</v>
      </c>
    </row>
    <row r="7805" spans="2:8" x14ac:dyDescent="0.25">
      <c r="B7805" t="s">
        <v>373</v>
      </c>
      <c r="C7805">
        <f>INDEX(NationalTeams!B:B,MATCH(B7805,NationalTeams!C:C,0))</f>
        <v>221</v>
      </c>
      <c r="D7805" t="s">
        <v>8501</v>
      </c>
      <c r="E7805">
        <f>INDEX(TeamSports!B:B,MATCH(D7805,TeamSports!C:C,0))</f>
        <v>3</v>
      </c>
      <c r="F7805">
        <f>INDEX(RanksTable!AK:AK,MATCH(B7805,RanksTable!B:B,0))</f>
        <v>7</v>
      </c>
      <c r="H7805" t="str">
        <f t="shared" si="121"/>
        <v>INSERT INTO "TeamRanks" (team_id,team_sport_id,team_rank) VALUES (221,3,7);</v>
      </c>
    </row>
    <row r="7806" spans="2:8" x14ac:dyDescent="0.25">
      <c r="B7806" t="s">
        <v>367</v>
      </c>
      <c r="C7806">
        <f>INDEX(NationalTeams!B:B,MATCH(B7806,NationalTeams!C:C,0))</f>
        <v>222</v>
      </c>
      <c r="D7806" t="s">
        <v>8501</v>
      </c>
      <c r="E7806">
        <f>INDEX(TeamSports!B:B,MATCH(D7806,TeamSports!C:C,0))</f>
        <v>3</v>
      </c>
      <c r="F7806">
        <f>INDEX(RanksTable!AK:AK,MATCH(B7806,RanksTable!B:B,0))</f>
        <v>7</v>
      </c>
      <c r="H7806" t="str">
        <f t="shared" si="121"/>
        <v>INSERT INTO "TeamRanks" (team_id,team_sport_id,team_rank) VALUES (222,3,7);</v>
      </c>
    </row>
    <row r="7807" spans="2:8" x14ac:dyDescent="0.25">
      <c r="B7807" t="s">
        <v>358</v>
      </c>
      <c r="C7807">
        <f>INDEX(NationalTeams!B:B,MATCH(B7807,NationalTeams!C:C,0))</f>
        <v>223</v>
      </c>
      <c r="D7807" t="s">
        <v>8501</v>
      </c>
      <c r="E7807">
        <f>INDEX(TeamSports!B:B,MATCH(D7807,TeamSports!C:C,0))</f>
        <v>3</v>
      </c>
      <c r="F7807">
        <f>INDEX(RanksTable!AK:AK,MATCH(B7807,RanksTable!B:B,0))</f>
        <v>7</v>
      </c>
      <c r="H7807" t="str">
        <f t="shared" si="121"/>
        <v>INSERT INTO "TeamRanks" (team_id,team_sport_id,team_rank) VALUES (223,3,7);</v>
      </c>
    </row>
    <row r="7808" spans="2:8" x14ac:dyDescent="0.25">
      <c r="B7808" t="s">
        <v>440</v>
      </c>
      <c r="C7808">
        <f>INDEX(NationalTeams!B:B,MATCH(B7808,NationalTeams!C:C,0))</f>
        <v>1</v>
      </c>
      <c r="D7808" t="s">
        <v>8502</v>
      </c>
      <c r="E7808">
        <f>INDEX(TeamSports!B:B,MATCH(D7808,TeamSports!C:C,0))</f>
        <v>4</v>
      </c>
      <c r="F7808">
        <f>INDEX(RanksTable!AL:AL,MATCH(B7808,RanksTable!B:B,0))</f>
        <v>7</v>
      </c>
      <c r="H7808" t="str">
        <f t="shared" si="121"/>
        <v>INSERT INTO "TeamRanks" (team_id,team_sport_id,team_rank) VALUES (1,4,7);</v>
      </c>
    </row>
    <row r="7809" spans="2:8" x14ac:dyDescent="0.25">
      <c r="B7809" t="s">
        <v>321</v>
      </c>
      <c r="C7809">
        <f>INDEX(NationalTeams!B:B,MATCH(B7809,NationalTeams!C:C,0))</f>
        <v>2</v>
      </c>
      <c r="D7809" t="s">
        <v>8502</v>
      </c>
      <c r="E7809">
        <f>INDEX(TeamSports!B:B,MATCH(D7809,TeamSports!C:C,0))</f>
        <v>4</v>
      </c>
      <c r="F7809">
        <f>INDEX(RanksTable!AL:AL,MATCH(B7809,RanksTable!B:B,0))</f>
        <v>7</v>
      </c>
      <c r="H7809" t="str">
        <f t="shared" si="121"/>
        <v>INSERT INTO "TeamRanks" (team_id,team_sport_id,team_rank) VALUES (2,4,7);</v>
      </c>
    </row>
    <row r="7810" spans="2:8" x14ac:dyDescent="0.25">
      <c r="B7810" t="s">
        <v>520</v>
      </c>
      <c r="C7810">
        <f>INDEX(NationalTeams!B:B,MATCH(B7810,NationalTeams!C:C,0))</f>
        <v>3</v>
      </c>
      <c r="D7810" t="s">
        <v>8502</v>
      </c>
      <c r="E7810">
        <f>INDEX(TeamSports!B:B,MATCH(D7810,TeamSports!C:C,0))</f>
        <v>4</v>
      </c>
      <c r="F7810">
        <f>INDEX(RanksTable!AL:AL,MATCH(B7810,RanksTable!B:B,0))</f>
        <v>7</v>
      </c>
      <c r="H7810" t="str">
        <f t="shared" si="121"/>
        <v>INSERT INTO "TeamRanks" (team_id,team_sport_id,team_rank) VALUES (3,4,7);</v>
      </c>
    </row>
    <row r="7811" spans="2:8" x14ac:dyDescent="0.25">
      <c r="B7811" t="s">
        <v>489</v>
      </c>
      <c r="C7811">
        <f>INDEX(NationalTeams!B:B,MATCH(B7811,NationalTeams!C:C,0))</f>
        <v>4</v>
      </c>
      <c r="D7811" t="s">
        <v>8502</v>
      </c>
      <c r="E7811">
        <f>INDEX(TeamSports!B:B,MATCH(D7811,TeamSports!C:C,0))</f>
        <v>4</v>
      </c>
      <c r="F7811">
        <f>INDEX(RanksTable!AL:AL,MATCH(B7811,RanksTable!B:B,0))</f>
        <v>1</v>
      </c>
      <c r="H7811" t="str">
        <f t="shared" si="121"/>
        <v>INSERT INTO "TeamRanks" (team_id,team_sport_id,team_rank) VALUES (4,4,1);</v>
      </c>
    </row>
    <row r="7812" spans="2:8" x14ac:dyDescent="0.25">
      <c r="B7812" t="s">
        <v>329</v>
      </c>
      <c r="C7812">
        <f>INDEX(NationalTeams!B:B,MATCH(B7812,NationalTeams!C:C,0))</f>
        <v>5</v>
      </c>
      <c r="D7812" t="s">
        <v>8502</v>
      </c>
      <c r="E7812">
        <f>INDEX(TeamSports!B:B,MATCH(D7812,TeamSports!C:C,0))</f>
        <v>4</v>
      </c>
      <c r="F7812">
        <f>INDEX(RanksTable!AL:AL,MATCH(B7812,RanksTable!B:B,0))</f>
        <v>7</v>
      </c>
      <c r="H7812" t="str">
        <f t="shared" ref="H7812:H7875" si="122">_xlfn.CONCAT($H$1,$L$1,$C$1,$L$1," ",$J$1,$C$2,$N$1,$E$2,$N$1,$F$2,$K$1,$I$1,$J$1,C7812,$N$1,E7812,$N$1,F7812,$K$1,$O$1)</f>
        <v>INSERT INTO "TeamRanks" (team_id,team_sport_id,team_rank) VALUES (5,4,7);</v>
      </c>
    </row>
    <row r="7813" spans="2:8" x14ac:dyDescent="0.25">
      <c r="B7813" t="s">
        <v>538</v>
      </c>
      <c r="C7813">
        <f>INDEX(NationalTeams!B:B,MATCH(B7813,NationalTeams!C:C,0))</f>
        <v>6</v>
      </c>
      <c r="D7813" t="s">
        <v>8502</v>
      </c>
      <c r="E7813">
        <f>INDEX(TeamSports!B:B,MATCH(D7813,TeamSports!C:C,0))</f>
        <v>4</v>
      </c>
      <c r="F7813">
        <f>INDEX(RanksTable!AL:AL,MATCH(B7813,RanksTable!B:B,0))</f>
        <v>7</v>
      </c>
      <c r="H7813" t="str">
        <f t="shared" si="122"/>
        <v>INSERT INTO "TeamRanks" (team_id,team_sport_id,team_rank) VALUES (6,4,7);</v>
      </c>
    </row>
    <row r="7814" spans="2:8" x14ac:dyDescent="0.25">
      <c r="B7814" t="s">
        <v>357</v>
      </c>
      <c r="C7814">
        <f>INDEX(NationalTeams!B:B,MATCH(B7814,NationalTeams!C:C,0))</f>
        <v>7</v>
      </c>
      <c r="D7814" t="s">
        <v>8502</v>
      </c>
      <c r="E7814">
        <f>INDEX(TeamSports!B:B,MATCH(D7814,TeamSports!C:C,0))</f>
        <v>4</v>
      </c>
      <c r="F7814">
        <f>INDEX(RanksTable!AL:AL,MATCH(B7814,RanksTable!B:B,0))</f>
        <v>7</v>
      </c>
      <c r="H7814" t="str">
        <f t="shared" si="122"/>
        <v>INSERT INTO "TeamRanks" (team_id,team_sport_id,team_rank) VALUES (7,4,7);</v>
      </c>
    </row>
    <row r="7815" spans="2:8" x14ac:dyDescent="0.25">
      <c r="B7815" t="s">
        <v>420</v>
      </c>
      <c r="C7815">
        <f>INDEX(NationalTeams!B:B,MATCH(B7815,NationalTeams!C:C,0))</f>
        <v>8</v>
      </c>
      <c r="D7815" t="s">
        <v>8502</v>
      </c>
      <c r="E7815">
        <f>INDEX(TeamSports!B:B,MATCH(D7815,TeamSports!C:C,0))</f>
        <v>4</v>
      </c>
      <c r="F7815">
        <f>INDEX(RanksTable!AL:AL,MATCH(B7815,RanksTable!B:B,0))</f>
        <v>7</v>
      </c>
      <c r="H7815" t="str">
        <f t="shared" si="122"/>
        <v>INSERT INTO "TeamRanks" (team_id,team_sport_id,team_rank) VALUES (8,4,7);</v>
      </c>
    </row>
    <row r="7816" spans="2:8" x14ac:dyDescent="0.25">
      <c r="B7816" t="s">
        <v>400</v>
      </c>
      <c r="C7816">
        <f>INDEX(NationalTeams!B:B,MATCH(B7816,NationalTeams!C:C,0))</f>
        <v>9</v>
      </c>
      <c r="D7816" t="s">
        <v>8502</v>
      </c>
      <c r="E7816">
        <f>INDEX(TeamSports!B:B,MATCH(D7816,TeamSports!C:C,0))</f>
        <v>4</v>
      </c>
      <c r="F7816">
        <f>INDEX(RanksTable!AL:AL,MATCH(B7816,RanksTable!B:B,0))</f>
        <v>7</v>
      </c>
      <c r="H7816" t="str">
        <f t="shared" si="122"/>
        <v>INSERT INTO "TeamRanks" (team_id,team_sport_id,team_rank) VALUES (9,4,7);</v>
      </c>
    </row>
    <row r="7817" spans="2:8" x14ac:dyDescent="0.25">
      <c r="B7817" t="s">
        <v>428</v>
      </c>
      <c r="C7817">
        <f>INDEX(NationalTeams!B:B,MATCH(B7817,NationalTeams!C:C,0))</f>
        <v>10</v>
      </c>
      <c r="D7817" t="s">
        <v>8502</v>
      </c>
      <c r="E7817">
        <f>INDEX(TeamSports!B:B,MATCH(D7817,TeamSports!C:C,0))</f>
        <v>4</v>
      </c>
      <c r="F7817">
        <f>INDEX(RanksTable!AL:AL,MATCH(B7817,RanksTable!B:B,0))</f>
        <v>7</v>
      </c>
      <c r="H7817" t="str">
        <f t="shared" si="122"/>
        <v>INSERT INTO "TeamRanks" (team_id,team_sport_id,team_rank) VALUES (10,4,7);</v>
      </c>
    </row>
    <row r="7818" spans="2:8" x14ac:dyDescent="0.25">
      <c r="B7818" t="s">
        <v>324</v>
      </c>
      <c r="C7818">
        <f>INDEX(NationalTeams!B:B,MATCH(B7818,NationalTeams!C:C,0))</f>
        <v>11</v>
      </c>
      <c r="D7818" t="s">
        <v>8502</v>
      </c>
      <c r="E7818">
        <f>INDEX(TeamSports!B:B,MATCH(D7818,TeamSports!C:C,0))</f>
        <v>4</v>
      </c>
      <c r="F7818">
        <f>INDEX(RanksTable!AL:AL,MATCH(B7818,RanksTable!B:B,0))</f>
        <v>7</v>
      </c>
      <c r="H7818" t="str">
        <f t="shared" si="122"/>
        <v>INSERT INTO "TeamRanks" (team_id,team_sport_id,team_rank) VALUES (11,4,7);</v>
      </c>
    </row>
    <row r="7819" spans="2:8" x14ac:dyDescent="0.25">
      <c r="B7819" t="s">
        <v>376</v>
      </c>
      <c r="C7819">
        <f>INDEX(NationalTeams!B:B,MATCH(B7819,NationalTeams!C:C,0))</f>
        <v>12</v>
      </c>
      <c r="D7819" t="s">
        <v>8502</v>
      </c>
      <c r="E7819">
        <f>INDEX(TeamSports!B:B,MATCH(D7819,TeamSports!C:C,0))</f>
        <v>4</v>
      </c>
      <c r="F7819">
        <f>INDEX(RanksTable!AL:AL,MATCH(B7819,RanksTable!B:B,0))</f>
        <v>4</v>
      </c>
      <c r="H7819" t="str">
        <f t="shared" si="122"/>
        <v>INSERT INTO "TeamRanks" (team_id,team_sport_id,team_rank) VALUES (12,4,4);</v>
      </c>
    </row>
    <row r="7820" spans="2:8" x14ac:dyDescent="0.25">
      <c r="B7820" t="s">
        <v>529</v>
      </c>
      <c r="C7820">
        <f>INDEX(NationalTeams!B:B,MATCH(B7820,NationalTeams!C:C,0))</f>
        <v>13</v>
      </c>
      <c r="D7820" t="s">
        <v>8502</v>
      </c>
      <c r="E7820">
        <f>INDEX(TeamSports!B:B,MATCH(D7820,TeamSports!C:C,0))</f>
        <v>4</v>
      </c>
      <c r="F7820">
        <f>INDEX(RanksTable!AL:AL,MATCH(B7820,RanksTable!B:B,0))</f>
        <v>7</v>
      </c>
      <c r="H7820" t="str">
        <f t="shared" si="122"/>
        <v>INSERT INTO "TeamRanks" (team_id,team_sport_id,team_rank) VALUES (13,4,7);</v>
      </c>
    </row>
    <row r="7821" spans="2:8" x14ac:dyDescent="0.25">
      <c r="B7821" t="s">
        <v>415</v>
      </c>
      <c r="C7821">
        <f>INDEX(NationalTeams!B:B,MATCH(B7821,NationalTeams!C:C,0))</f>
        <v>14</v>
      </c>
      <c r="D7821" t="s">
        <v>8502</v>
      </c>
      <c r="E7821">
        <f>INDEX(TeamSports!B:B,MATCH(D7821,TeamSports!C:C,0))</f>
        <v>4</v>
      </c>
      <c r="F7821">
        <f>INDEX(RanksTable!AL:AL,MATCH(B7821,RanksTable!B:B,0))</f>
        <v>7</v>
      </c>
      <c r="H7821" t="str">
        <f t="shared" si="122"/>
        <v>INSERT INTO "TeamRanks" (team_id,team_sport_id,team_rank) VALUES (14,4,7);</v>
      </c>
    </row>
    <row r="7822" spans="2:8" x14ac:dyDescent="0.25">
      <c r="B7822" t="s">
        <v>424</v>
      </c>
      <c r="C7822">
        <f>INDEX(NationalTeams!B:B,MATCH(B7822,NationalTeams!C:C,0))</f>
        <v>15</v>
      </c>
      <c r="D7822" t="s">
        <v>8502</v>
      </c>
      <c r="E7822">
        <f>INDEX(TeamSports!B:B,MATCH(D7822,TeamSports!C:C,0))</f>
        <v>4</v>
      </c>
      <c r="F7822">
        <f>INDEX(RanksTable!AL:AL,MATCH(B7822,RanksTable!B:B,0))</f>
        <v>7</v>
      </c>
      <c r="H7822" t="str">
        <f t="shared" si="122"/>
        <v>INSERT INTO "TeamRanks" (team_id,team_sport_id,team_rank) VALUES (15,4,7);</v>
      </c>
    </row>
    <row r="7823" spans="2:8" x14ac:dyDescent="0.25">
      <c r="B7823" t="s">
        <v>426</v>
      </c>
      <c r="C7823">
        <f>INDEX(NationalTeams!B:B,MATCH(B7823,NationalTeams!C:C,0))</f>
        <v>16</v>
      </c>
      <c r="D7823" t="s">
        <v>8502</v>
      </c>
      <c r="E7823">
        <f>INDEX(TeamSports!B:B,MATCH(D7823,TeamSports!C:C,0))</f>
        <v>4</v>
      </c>
      <c r="F7823">
        <f>INDEX(RanksTable!AL:AL,MATCH(B7823,RanksTable!B:B,0))</f>
        <v>2</v>
      </c>
      <c r="H7823" t="str">
        <f t="shared" si="122"/>
        <v>INSERT INTO "TeamRanks" (team_id,team_sport_id,team_rank) VALUES (16,4,2);</v>
      </c>
    </row>
    <row r="7824" spans="2:8" x14ac:dyDescent="0.25">
      <c r="B7824" t="s">
        <v>514</v>
      </c>
      <c r="C7824">
        <f>INDEX(NationalTeams!B:B,MATCH(B7824,NationalTeams!C:C,0))</f>
        <v>17</v>
      </c>
      <c r="D7824" t="s">
        <v>8502</v>
      </c>
      <c r="E7824">
        <f>INDEX(TeamSports!B:B,MATCH(D7824,TeamSports!C:C,0))</f>
        <v>4</v>
      </c>
      <c r="F7824">
        <f>INDEX(RanksTable!AL:AL,MATCH(B7824,RanksTable!B:B,0))</f>
        <v>4</v>
      </c>
      <c r="H7824" t="str">
        <f t="shared" si="122"/>
        <v>INSERT INTO "TeamRanks" (team_id,team_sport_id,team_rank) VALUES (17,4,4);</v>
      </c>
    </row>
    <row r="7825" spans="2:8" x14ac:dyDescent="0.25">
      <c r="B7825" t="s">
        <v>535</v>
      </c>
      <c r="C7825">
        <f>INDEX(NationalTeams!B:B,MATCH(B7825,NationalTeams!C:C,0))</f>
        <v>18</v>
      </c>
      <c r="D7825" t="s">
        <v>8502</v>
      </c>
      <c r="E7825">
        <f>INDEX(TeamSports!B:B,MATCH(D7825,TeamSports!C:C,0))</f>
        <v>4</v>
      </c>
      <c r="F7825">
        <f>INDEX(RanksTable!AL:AL,MATCH(B7825,RanksTable!B:B,0))</f>
        <v>7</v>
      </c>
      <c r="H7825" t="str">
        <f t="shared" si="122"/>
        <v>INSERT INTO "TeamRanks" (team_id,team_sport_id,team_rank) VALUES (18,4,7);</v>
      </c>
    </row>
    <row r="7826" spans="2:8" x14ac:dyDescent="0.25">
      <c r="B7826" t="s">
        <v>419</v>
      </c>
      <c r="C7826">
        <f>INDEX(NationalTeams!B:B,MATCH(B7826,NationalTeams!C:C,0))</f>
        <v>19</v>
      </c>
      <c r="D7826" t="s">
        <v>8502</v>
      </c>
      <c r="E7826">
        <f>INDEX(TeamSports!B:B,MATCH(D7826,TeamSports!C:C,0))</f>
        <v>4</v>
      </c>
      <c r="F7826">
        <f>INDEX(RanksTable!AL:AL,MATCH(B7826,RanksTable!B:B,0))</f>
        <v>7</v>
      </c>
      <c r="H7826" t="str">
        <f t="shared" si="122"/>
        <v>INSERT INTO "TeamRanks" (team_id,team_sport_id,team_rank) VALUES (19,4,7);</v>
      </c>
    </row>
    <row r="7827" spans="2:8" x14ac:dyDescent="0.25">
      <c r="B7827" t="s">
        <v>433</v>
      </c>
      <c r="C7827">
        <f>INDEX(NationalTeams!B:B,MATCH(B7827,NationalTeams!C:C,0))</f>
        <v>20</v>
      </c>
      <c r="D7827" t="s">
        <v>8502</v>
      </c>
      <c r="E7827">
        <f>INDEX(TeamSports!B:B,MATCH(D7827,TeamSports!C:C,0))</f>
        <v>4</v>
      </c>
      <c r="F7827">
        <f>INDEX(RanksTable!AL:AL,MATCH(B7827,RanksTable!B:B,0))</f>
        <v>7</v>
      </c>
      <c r="H7827" t="str">
        <f t="shared" si="122"/>
        <v>INSERT INTO "TeamRanks" (team_id,team_sport_id,team_rank) VALUES (20,4,7);</v>
      </c>
    </row>
    <row r="7828" spans="2:8" x14ac:dyDescent="0.25">
      <c r="B7828" t="s">
        <v>465</v>
      </c>
      <c r="C7828">
        <f>INDEX(NationalTeams!B:B,MATCH(B7828,NationalTeams!C:C,0))</f>
        <v>21</v>
      </c>
      <c r="D7828" t="s">
        <v>8502</v>
      </c>
      <c r="E7828">
        <f>INDEX(TeamSports!B:B,MATCH(D7828,TeamSports!C:C,0))</f>
        <v>4</v>
      </c>
      <c r="F7828">
        <f>INDEX(RanksTable!AL:AL,MATCH(B7828,RanksTable!B:B,0))</f>
        <v>7</v>
      </c>
      <c r="H7828" t="str">
        <f t="shared" si="122"/>
        <v>INSERT INTO "TeamRanks" (team_id,team_sport_id,team_rank) VALUES (21,4,7);</v>
      </c>
    </row>
    <row r="7829" spans="2:8" x14ac:dyDescent="0.25">
      <c r="B7829" t="s">
        <v>408</v>
      </c>
      <c r="C7829">
        <f>INDEX(NationalTeams!B:B,MATCH(B7829,NationalTeams!C:C,0))</f>
        <v>22</v>
      </c>
      <c r="D7829" t="s">
        <v>8502</v>
      </c>
      <c r="E7829">
        <f>INDEX(TeamSports!B:B,MATCH(D7829,TeamSports!C:C,0))</f>
        <v>4</v>
      </c>
      <c r="F7829">
        <f>INDEX(RanksTable!AL:AL,MATCH(B7829,RanksTable!B:B,0))</f>
        <v>6</v>
      </c>
      <c r="H7829" t="str">
        <f t="shared" si="122"/>
        <v>INSERT INTO "TeamRanks" (team_id,team_sport_id,team_rank) VALUES (22,4,6);</v>
      </c>
    </row>
    <row r="7830" spans="2:8" x14ac:dyDescent="0.25">
      <c r="B7830" t="s">
        <v>505</v>
      </c>
      <c r="C7830">
        <f>INDEX(NationalTeams!B:B,MATCH(B7830,NationalTeams!C:C,0))</f>
        <v>23</v>
      </c>
      <c r="D7830" t="s">
        <v>8502</v>
      </c>
      <c r="E7830">
        <f>INDEX(TeamSports!B:B,MATCH(D7830,TeamSports!C:C,0))</f>
        <v>4</v>
      </c>
      <c r="F7830">
        <f>INDEX(RanksTable!AL:AL,MATCH(B7830,RanksTable!B:B,0))</f>
        <v>2</v>
      </c>
      <c r="H7830" t="str">
        <f t="shared" si="122"/>
        <v>INSERT INTO "TeamRanks" (team_id,team_sport_id,team_rank) VALUES (23,4,2);</v>
      </c>
    </row>
    <row r="7831" spans="2:8" x14ac:dyDescent="0.25">
      <c r="B7831" t="s">
        <v>334</v>
      </c>
      <c r="C7831">
        <f>INDEX(NationalTeams!B:B,MATCH(B7831,NationalTeams!C:C,0))</f>
        <v>24</v>
      </c>
      <c r="D7831" t="s">
        <v>8502</v>
      </c>
      <c r="E7831">
        <f>INDEX(TeamSports!B:B,MATCH(D7831,TeamSports!C:C,0))</f>
        <v>4</v>
      </c>
      <c r="F7831">
        <f>INDEX(RanksTable!AL:AL,MATCH(B7831,RanksTable!B:B,0))</f>
        <v>7</v>
      </c>
      <c r="H7831" t="str">
        <f t="shared" si="122"/>
        <v>INSERT INTO "TeamRanks" (team_id,team_sport_id,team_rank) VALUES (24,4,7);</v>
      </c>
    </row>
    <row r="7832" spans="2:8" x14ac:dyDescent="0.25">
      <c r="B7832" t="s">
        <v>337</v>
      </c>
      <c r="C7832">
        <f>INDEX(NationalTeams!B:B,MATCH(B7832,NationalTeams!C:C,0))</f>
        <v>25</v>
      </c>
      <c r="D7832" t="s">
        <v>8502</v>
      </c>
      <c r="E7832">
        <f>INDEX(TeamSports!B:B,MATCH(D7832,TeamSports!C:C,0))</f>
        <v>4</v>
      </c>
      <c r="F7832">
        <f>INDEX(RanksTable!AL:AL,MATCH(B7832,RanksTable!B:B,0))</f>
        <v>7</v>
      </c>
      <c r="H7832" t="str">
        <f t="shared" si="122"/>
        <v>INSERT INTO "TeamRanks" (team_id,team_sport_id,team_rank) VALUES (25,4,7);</v>
      </c>
    </row>
    <row r="7833" spans="2:8" x14ac:dyDescent="0.25">
      <c r="B7833" t="s">
        <v>403</v>
      </c>
      <c r="C7833">
        <f>INDEX(NationalTeams!B:B,MATCH(B7833,NationalTeams!C:C,0))</f>
        <v>26</v>
      </c>
      <c r="D7833" t="s">
        <v>8502</v>
      </c>
      <c r="E7833">
        <f>INDEX(TeamSports!B:B,MATCH(D7833,TeamSports!C:C,0))</f>
        <v>4</v>
      </c>
      <c r="F7833">
        <f>INDEX(RanksTable!AL:AL,MATCH(B7833,RanksTable!B:B,0))</f>
        <v>7</v>
      </c>
      <c r="H7833" t="str">
        <f t="shared" si="122"/>
        <v>INSERT INTO "TeamRanks" (team_id,team_sport_id,team_rank) VALUES (26,4,7);</v>
      </c>
    </row>
    <row r="7834" spans="2:8" x14ac:dyDescent="0.25">
      <c r="B7834" t="s">
        <v>525</v>
      </c>
      <c r="C7834">
        <f>INDEX(NationalTeams!B:B,MATCH(B7834,NationalTeams!C:C,0))</f>
        <v>27</v>
      </c>
      <c r="D7834" t="s">
        <v>8502</v>
      </c>
      <c r="E7834">
        <f>INDEX(TeamSports!B:B,MATCH(D7834,TeamSports!C:C,0))</f>
        <v>4</v>
      </c>
      <c r="F7834">
        <f>INDEX(RanksTable!AL:AL,MATCH(B7834,RanksTable!B:B,0))</f>
        <v>3</v>
      </c>
      <c r="H7834" t="str">
        <f t="shared" si="122"/>
        <v>INSERT INTO "TeamRanks" (team_id,team_sport_id,team_rank) VALUES (27,4,3);</v>
      </c>
    </row>
    <row r="7835" spans="2:8" x14ac:dyDescent="0.25">
      <c r="B7835" t="s">
        <v>453</v>
      </c>
      <c r="C7835">
        <f>INDEX(NationalTeams!B:B,MATCH(B7835,NationalTeams!C:C,0))</f>
        <v>28</v>
      </c>
      <c r="D7835" t="s">
        <v>8502</v>
      </c>
      <c r="E7835">
        <f>INDEX(TeamSports!B:B,MATCH(D7835,TeamSports!C:C,0))</f>
        <v>4</v>
      </c>
      <c r="F7835">
        <f>INDEX(RanksTable!AL:AL,MATCH(B7835,RanksTable!B:B,0))</f>
        <v>7</v>
      </c>
      <c r="H7835" t="str">
        <f t="shared" si="122"/>
        <v>INSERT INTO "TeamRanks" (team_id,team_sport_id,team_rank) VALUES (28,4,7);</v>
      </c>
    </row>
    <row r="7836" spans="2:8" x14ac:dyDescent="0.25">
      <c r="B7836" t="s">
        <v>353</v>
      </c>
      <c r="C7836">
        <f>INDEX(NationalTeams!B:B,MATCH(B7836,NationalTeams!C:C,0))</f>
        <v>29</v>
      </c>
      <c r="D7836" t="s">
        <v>8502</v>
      </c>
      <c r="E7836">
        <f>INDEX(TeamSports!B:B,MATCH(D7836,TeamSports!C:C,0))</f>
        <v>4</v>
      </c>
      <c r="F7836">
        <f>INDEX(RanksTable!AL:AL,MATCH(B7836,RanksTable!B:B,0))</f>
        <v>7</v>
      </c>
      <c r="H7836" t="str">
        <f t="shared" si="122"/>
        <v>INSERT INTO "TeamRanks" (team_id,team_sport_id,team_rank) VALUES (29,4,7);</v>
      </c>
    </row>
    <row r="7837" spans="2:8" x14ac:dyDescent="0.25">
      <c r="B7837" t="s">
        <v>516</v>
      </c>
      <c r="C7837">
        <f>INDEX(NationalTeams!B:B,MATCH(B7837,NationalTeams!C:C,0))</f>
        <v>30</v>
      </c>
      <c r="D7837" t="s">
        <v>8502</v>
      </c>
      <c r="E7837">
        <f>INDEX(TeamSports!B:B,MATCH(D7837,TeamSports!C:C,0))</f>
        <v>4</v>
      </c>
      <c r="F7837">
        <f>INDEX(RanksTable!AL:AL,MATCH(B7837,RanksTable!B:B,0))</f>
        <v>7</v>
      </c>
      <c r="H7837" t="str">
        <f t="shared" si="122"/>
        <v>INSERT INTO "TeamRanks" (team_id,team_sport_id,team_rank) VALUES (30,4,7);</v>
      </c>
    </row>
    <row r="7838" spans="2:8" x14ac:dyDescent="0.25">
      <c r="B7838" t="s">
        <v>340</v>
      </c>
      <c r="C7838">
        <f>INDEX(NationalTeams!B:B,MATCH(B7838,NationalTeams!C:C,0))</f>
        <v>31</v>
      </c>
      <c r="D7838" t="s">
        <v>8502</v>
      </c>
      <c r="E7838">
        <f>INDEX(TeamSports!B:B,MATCH(D7838,TeamSports!C:C,0))</f>
        <v>4</v>
      </c>
      <c r="F7838">
        <f>INDEX(RanksTable!AL:AL,MATCH(B7838,RanksTable!B:B,0))</f>
        <v>7</v>
      </c>
      <c r="H7838" t="str">
        <f t="shared" si="122"/>
        <v>INSERT INTO "TeamRanks" (team_id,team_sport_id,team_rank) VALUES (31,4,7);</v>
      </c>
    </row>
    <row r="7839" spans="2:8" x14ac:dyDescent="0.25">
      <c r="B7839" t="s">
        <v>327</v>
      </c>
      <c r="C7839">
        <f>INDEX(NationalTeams!B:B,MATCH(B7839,NationalTeams!C:C,0))</f>
        <v>32</v>
      </c>
      <c r="D7839" t="s">
        <v>8502</v>
      </c>
      <c r="E7839">
        <f>INDEX(TeamSports!B:B,MATCH(D7839,TeamSports!C:C,0))</f>
        <v>4</v>
      </c>
      <c r="F7839">
        <f>INDEX(RanksTable!AL:AL,MATCH(B7839,RanksTable!B:B,0))</f>
        <v>7</v>
      </c>
      <c r="H7839" t="str">
        <f t="shared" si="122"/>
        <v>INSERT INTO "TeamRanks" (team_id,team_sport_id,team_rank) VALUES (32,4,7);</v>
      </c>
    </row>
    <row r="7840" spans="2:8" x14ac:dyDescent="0.25">
      <c r="B7840" t="s">
        <v>478</v>
      </c>
      <c r="C7840">
        <f>INDEX(NationalTeams!B:B,MATCH(B7840,NationalTeams!C:C,0))</f>
        <v>33</v>
      </c>
      <c r="D7840" t="s">
        <v>8502</v>
      </c>
      <c r="E7840">
        <f>INDEX(TeamSports!B:B,MATCH(D7840,TeamSports!C:C,0))</f>
        <v>4</v>
      </c>
      <c r="F7840">
        <f>INDEX(RanksTable!AL:AL,MATCH(B7840,RanksTable!B:B,0))</f>
        <v>7</v>
      </c>
      <c r="H7840" t="str">
        <f t="shared" si="122"/>
        <v>INSERT INTO "TeamRanks" (team_id,team_sport_id,team_rank) VALUES (33,4,7);</v>
      </c>
    </row>
    <row r="7841" spans="2:8" x14ac:dyDescent="0.25">
      <c r="B7841" t="s">
        <v>510</v>
      </c>
      <c r="C7841">
        <f>INDEX(NationalTeams!B:B,MATCH(B7841,NationalTeams!C:C,0))</f>
        <v>34</v>
      </c>
      <c r="D7841" t="s">
        <v>8502</v>
      </c>
      <c r="E7841">
        <f>INDEX(TeamSports!B:B,MATCH(D7841,TeamSports!C:C,0))</f>
        <v>4</v>
      </c>
      <c r="F7841">
        <f>INDEX(RanksTable!AL:AL,MATCH(B7841,RanksTable!B:B,0))</f>
        <v>7</v>
      </c>
      <c r="H7841" t="str">
        <f t="shared" si="122"/>
        <v>INSERT INTO "TeamRanks" (team_id,team_sport_id,team_rank) VALUES (34,4,7);</v>
      </c>
    </row>
    <row r="7842" spans="2:8" x14ac:dyDescent="0.25">
      <c r="B7842" t="s">
        <v>366</v>
      </c>
      <c r="C7842">
        <f>INDEX(NationalTeams!B:B,MATCH(B7842,NationalTeams!C:C,0))</f>
        <v>35</v>
      </c>
      <c r="D7842" t="s">
        <v>8502</v>
      </c>
      <c r="E7842">
        <f>INDEX(TeamSports!B:B,MATCH(D7842,TeamSports!C:C,0))</f>
        <v>4</v>
      </c>
      <c r="F7842">
        <f>INDEX(RanksTable!AL:AL,MATCH(B7842,RanksTable!B:B,0))</f>
        <v>7</v>
      </c>
      <c r="H7842" t="str">
        <f t="shared" si="122"/>
        <v>INSERT INTO "TeamRanks" (team_id,team_sport_id,team_rank) VALUES (35,4,7);</v>
      </c>
    </row>
    <row r="7843" spans="2:8" x14ac:dyDescent="0.25">
      <c r="B7843" t="s">
        <v>341</v>
      </c>
      <c r="C7843">
        <f>INDEX(NationalTeams!B:B,MATCH(B7843,NationalTeams!C:C,0))</f>
        <v>36</v>
      </c>
      <c r="D7843" t="s">
        <v>8502</v>
      </c>
      <c r="E7843">
        <f>INDEX(TeamSports!B:B,MATCH(D7843,TeamSports!C:C,0))</f>
        <v>4</v>
      </c>
      <c r="F7843">
        <f>INDEX(RanksTable!AL:AL,MATCH(B7843,RanksTable!B:B,0))</f>
        <v>7</v>
      </c>
      <c r="H7843" t="str">
        <f t="shared" si="122"/>
        <v>INSERT INTO "TeamRanks" (team_id,team_sport_id,team_rank) VALUES (36,4,7);</v>
      </c>
    </row>
    <row r="7844" spans="2:8" x14ac:dyDescent="0.25">
      <c r="B7844" t="s">
        <v>454</v>
      </c>
      <c r="C7844">
        <f>INDEX(NationalTeams!B:B,MATCH(B7844,NationalTeams!C:C,0))</f>
        <v>37</v>
      </c>
      <c r="D7844" t="s">
        <v>8502</v>
      </c>
      <c r="E7844">
        <f>INDEX(TeamSports!B:B,MATCH(D7844,TeamSports!C:C,0))</f>
        <v>4</v>
      </c>
      <c r="F7844">
        <f>INDEX(RanksTable!AL:AL,MATCH(B7844,RanksTable!B:B,0))</f>
        <v>7</v>
      </c>
      <c r="H7844" t="str">
        <f t="shared" si="122"/>
        <v>INSERT INTO "TeamRanks" (team_id,team_sport_id,team_rank) VALUES (37,4,7);</v>
      </c>
    </row>
    <row r="7845" spans="2:8" x14ac:dyDescent="0.25">
      <c r="B7845" t="s">
        <v>371</v>
      </c>
      <c r="C7845">
        <f>INDEX(NationalTeams!B:B,MATCH(B7845,NationalTeams!C:C,0))</f>
        <v>38</v>
      </c>
      <c r="D7845" t="s">
        <v>8502</v>
      </c>
      <c r="E7845">
        <f>INDEX(TeamSports!B:B,MATCH(D7845,TeamSports!C:C,0))</f>
        <v>4</v>
      </c>
      <c r="F7845">
        <f>INDEX(RanksTable!AL:AL,MATCH(B7845,RanksTable!B:B,0))</f>
        <v>7</v>
      </c>
      <c r="H7845" t="str">
        <f t="shared" si="122"/>
        <v>INSERT INTO "TeamRanks" (team_id,team_sport_id,team_rank) VALUES (38,4,7);</v>
      </c>
    </row>
    <row r="7846" spans="2:8" x14ac:dyDescent="0.25">
      <c r="B7846" t="s">
        <v>462</v>
      </c>
      <c r="C7846">
        <f>INDEX(NationalTeams!B:B,MATCH(B7846,NationalTeams!C:C,0))</f>
        <v>39</v>
      </c>
      <c r="D7846" t="s">
        <v>8502</v>
      </c>
      <c r="E7846">
        <f>INDEX(TeamSports!B:B,MATCH(D7846,TeamSports!C:C,0))</f>
        <v>4</v>
      </c>
      <c r="F7846">
        <f>INDEX(RanksTable!AL:AL,MATCH(B7846,RanksTable!B:B,0))</f>
        <v>7</v>
      </c>
      <c r="H7846" t="str">
        <f t="shared" si="122"/>
        <v>INSERT INTO "TeamRanks" (team_id,team_sport_id,team_rank) VALUES (39,4,7);</v>
      </c>
    </row>
    <row r="7847" spans="2:8" x14ac:dyDescent="0.25">
      <c r="B7847" t="s">
        <v>322</v>
      </c>
      <c r="C7847">
        <f>INDEX(NationalTeams!B:B,MATCH(B7847,NationalTeams!C:C,0))</f>
        <v>40</v>
      </c>
      <c r="D7847" t="s">
        <v>8502</v>
      </c>
      <c r="E7847">
        <f>INDEX(TeamSports!B:B,MATCH(D7847,TeamSports!C:C,0))</f>
        <v>4</v>
      </c>
      <c r="F7847">
        <f>INDEX(RanksTable!AL:AL,MATCH(B7847,RanksTable!B:B,0))</f>
        <v>7</v>
      </c>
      <c r="H7847" t="str">
        <f t="shared" si="122"/>
        <v>INSERT INTO "TeamRanks" (team_id,team_sport_id,team_rank) VALUES (40,4,7);</v>
      </c>
    </row>
    <row r="7848" spans="2:8" x14ac:dyDescent="0.25">
      <c r="B7848" t="s">
        <v>355</v>
      </c>
      <c r="C7848">
        <f>INDEX(NationalTeams!B:B,MATCH(B7848,NationalTeams!C:C,0))</f>
        <v>41</v>
      </c>
      <c r="D7848" t="s">
        <v>8502</v>
      </c>
      <c r="E7848">
        <f>INDEX(TeamSports!B:B,MATCH(D7848,TeamSports!C:C,0))</f>
        <v>4</v>
      </c>
      <c r="F7848">
        <f>INDEX(RanksTable!AL:AL,MATCH(B7848,RanksTable!B:B,0))</f>
        <v>3</v>
      </c>
      <c r="H7848" t="str">
        <f t="shared" si="122"/>
        <v>INSERT INTO "TeamRanks" (team_id,team_sport_id,team_rank) VALUES (41,4,3);</v>
      </c>
    </row>
    <row r="7849" spans="2:8" x14ac:dyDescent="0.25">
      <c r="B7849" t="s">
        <v>344</v>
      </c>
      <c r="C7849">
        <f>INDEX(NationalTeams!B:B,MATCH(B7849,NationalTeams!C:C,0))</f>
        <v>42</v>
      </c>
      <c r="D7849" t="s">
        <v>8502</v>
      </c>
      <c r="E7849">
        <f>INDEX(TeamSports!B:B,MATCH(D7849,TeamSports!C:C,0))</f>
        <v>4</v>
      </c>
      <c r="F7849">
        <f>INDEX(RanksTable!AL:AL,MATCH(B7849,RanksTable!B:B,0))</f>
        <v>7</v>
      </c>
      <c r="H7849" t="str">
        <f t="shared" si="122"/>
        <v>INSERT INTO "TeamRanks" (team_id,team_sport_id,team_rank) VALUES (42,4,7);</v>
      </c>
    </row>
    <row r="7850" spans="2:8" x14ac:dyDescent="0.25">
      <c r="B7850" t="s">
        <v>330</v>
      </c>
      <c r="C7850">
        <f>INDEX(NationalTeams!B:B,MATCH(B7850,NationalTeams!C:C,0))</f>
        <v>43</v>
      </c>
      <c r="D7850" t="s">
        <v>8502</v>
      </c>
      <c r="E7850">
        <f>INDEX(TeamSports!B:B,MATCH(D7850,TeamSports!C:C,0))</f>
        <v>4</v>
      </c>
      <c r="F7850">
        <f>INDEX(RanksTable!AL:AL,MATCH(B7850,RanksTable!B:B,0))</f>
        <v>7</v>
      </c>
      <c r="H7850" t="str">
        <f t="shared" si="122"/>
        <v>INSERT INTO "TeamRanks" (team_id,team_sport_id,team_rank) VALUES (43,4,7);</v>
      </c>
    </row>
    <row r="7851" spans="2:8" x14ac:dyDescent="0.25">
      <c r="B7851" t="s">
        <v>429</v>
      </c>
      <c r="C7851">
        <f>INDEX(NationalTeams!B:B,MATCH(B7851,NationalTeams!C:C,0))</f>
        <v>44</v>
      </c>
      <c r="D7851" t="s">
        <v>8502</v>
      </c>
      <c r="E7851">
        <f>INDEX(TeamSports!B:B,MATCH(D7851,TeamSports!C:C,0))</f>
        <v>4</v>
      </c>
      <c r="F7851">
        <f>INDEX(RanksTable!AL:AL,MATCH(B7851,RanksTable!B:B,0))</f>
        <v>4</v>
      </c>
      <c r="H7851" t="str">
        <f t="shared" si="122"/>
        <v>INSERT INTO "TeamRanks" (team_id,team_sport_id,team_rank) VALUES (44,4,4);</v>
      </c>
    </row>
    <row r="7852" spans="2:8" x14ac:dyDescent="0.25">
      <c r="B7852" t="s">
        <v>534</v>
      </c>
      <c r="C7852">
        <f>INDEX(NationalTeams!B:B,MATCH(B7852,NationalTeams!C:C,0))</f>
        <v>45</v>
      </c>
      <c r="D7852" t="s">
        <v>8502</v>
      </c>
      <c r="E7852">
        <f>INDEX(TeamSports!B:B,MATCH(D7852,TeamSports!C:C,0))</f>
        <v>4</v>
      </c>
      <c r="F7852">
        <f>INDEX(RanksTable!AL:AL,MATCH(B7852,RanksTable!B:B,0))</f>
        <v>7</v>
      </c>
      <c r="H7852" t="str">
        <f t="shared" si="122"/>
        <v>INSERT INTO "TeamRanks" (team_id,team_sport_id,team_rank) VALUES (45,4,7);</v>
      </c>
    </row>
    <row r="7853" spans="2:8" x14ac:dyDescent="0.25">
      <c r="B7853" t="s">
        <v>328</v>
      </c>
      <c r="C7853">
        <f>INDEX(NationalTeams!B:B,MATCH(B7853,NationalTeams!C:C,0))</f>
        <v>46</v>
      </c>
      <c r="D7853" t="s">
        <v>8502</v>
      </c>
      <c r="E7853">
        <f>INDEX(TeamSports!B:B,MATCH(D7853,TeamSports!C:C,0))</f>
        <v>4</v>
      </c>
      <c r="F7853">
        <f>INDEX(RanksTable!AL:AL,MATCH(B7853,RanksTable!B:B,0))</f>
        <v>3</v>
      </c>
      <c r="H7853" t="str">
        <f t="shared" si="122"/>
        <v>INSERT INTO "TeamRanks" (team_id,team_sport_id,team_rank) VALUES (46,4,3);</v>
      </c>
    </row>
    <row r="7854" spans="2:8" x14ac:dyDescent="0.25">
      <c r="B7854" t="s">
        <v>368</v>
      </c>
      <c r="C7854">
        <f>INDEX(NationalTeams!B:B,MATCH(B7854,NationalTeams!C:C,0))</f>
        <v>47</v>
      </c>
      <c r="D7854" t="s">
        <v>8502</v>
      </c>
      <c r="E7854">
        <f>INDEX(TeamSports!B:B,MATCH(D7854,TeamSports!C:C,0))</f>
        <v>4</v>
      </c>
      <c r="F7854">
        <f>INDEX(RanksTable!AL:AL,MATCH(B7854,RanksTable!B:B,0))</f>
        <v>7</v>
      </c>
      <c r="H7854" t="str">
        <f t="shared" si="122"/>
        <v>INSERT INTO "TeamRanks" (team_id,team_sport_id,team_rank) VALUES (47,4,7);</v>
      </c>
    </row>
    <row r="7855" spans="2:8" x14ac:dyDescent="0.25">
      <c r="B7855" t="s">
        <v>369</v>
      </c>
      <c r="C7855">
        <f>INDEX(NationalTeams!B:B,MATCH(B7855,NationalTeams!C:C,0))</f>
        <v>48</v>
      </c>
      <c r="D7855" t="s">
        <v>8502</v>
      </c>
      <c r="E7855">
        <f>INDEX(TeamSports!B:B,MATCH(D7855,TeamSports!C:C,0))</f>
        <v>4</v>
      </c>
      <c r="F7855">
        <f>INDEX(RanksTable!AL:AL,MATCH(B7855,RanksTable!B:B,0))</f>
        <v>7</v>
      </c>
      <c r="H7855" t="str">
        <f t="shared" si="122"/>
        <v>INSERT INTO "TeamRanks" (team_id,team_sport_id,team_rank) VALUES (48,4,7);</v>
      </c>
    </row>
    <row r="7856" spans="2:8" x14ac:dyDescent="0.25">
      <c r="B7856" t="s">
        <v>447</v>
      </c>
      <c r="C7856">
        <f>INDEX(NationalTeams!B:B,MATCH(B7856,NationalTeams!C:C,0))</f>
        <v>49</v>
      </c>
      <c r="D7856" t="s">
        <v>8502</v>
      </c>
      <c r="E7856">
        <f>INDEX(TeamSports!B:B,MATCH(D7856,TeamSports!C:C,0))</f>
        <v>4</v>
      </c>
      <c r="F7856">
        <f>INDEX(RanksTable!AL:AL,MATCH(B7856,RanksTable!B:B,0))</f>
        <v>7</v>
      </c>
      <c r="H7856" t="str">
        <f t="shared" si="122"/>
        <v>INSERT INTO "TeamRanks" (team_id,team_sport_id,team_rank) VALUES (49,4,7);</v>
      </c>
    </row>
    <row r="7857" spans="2:8" x14ac:dyDescent="0.25">
      <c r="B7857" t="s">
        <v>425</v>
      </c>
      <c r="C7857">
        <f>INDEX(NationalTeams!B:B,MATCH(B7857,NationalTeams!C:C,0))</f>
        <v>50</v>
      </c>
      <c r="D7857" t="s">
        <v>8502</v>
      </c>
      <c r="E7857">
        <f>INDEX(TeamSports!B:B,MATCH(D7857,TeamSports!C:C,0))</f>
        <v>4</v>
      </c>
      <c r="F7857">
        <f>INDEX(RanksTable!AL:AL,MATCH(B7857,RanksTable!B:B,0))</f>
        <v>6</v>
      </c>
      <c r="H7857" t="str">
        <f t="shared" si="122"/>
        <v>INSERT INTO "TeamRanks" (team_id,team_sport_id,team_rank) VALUES (50,4,6);</v>
      </c>
    </row>
    <row r="7858" spans="2:8" x14ac:dyDescent="0.25">
      <c r="B7858" t="s">
        <v>323</v>
      </c>
      <c r="C7858">
        <f>INDEX(NationalTeams!B:B,MATCH(B7858,NationalTeams!C:C,0))</f>
        <v>51</v>
      </c>
      <c r="D7858" t="s">
        <v>8502</v>
      </c>
      <c r="E7858">
        <f>INDEX(TeamSports!B:B,MATCH(D7858,TeamSports!C:C,0))</f>
        <v>4</v>
      </c>
      <c r="F7858">
        <f>INDEX(RanksTable!AL:AL,MATCH(B7858,RanksTable!B:B,0))</f>
        <v>7</v>
      </c>
      <c r="H7858" t="str">
        <f t="shared" si="122"/>
        <v>INSERT INTO "TeamRanks" (team_id,team_sport_id,team_rank) VALUES (51,4,7);</v>
      </c>
    </row>
    <row r="7859" spans="2:8" x14ac:dyDescent="0.25">
      <c r="B7859" t="s">
        <v>354</v>
      </c>
      <c r="C7859">
        <f>INDEX(NationalTeams!B:B,MATCH(B7859,NationalTeams!C:C,0))</f>
        <v>52</v>
      </c>
      <c r="D7859" t="s">
        <v>8502</v>
      </c>
      <c r="E7859">
        <f>INDEX(TeamSports!B:B,MATCH(D7859,TeamSports!C:C,0))</f>
        <v>4</v>
      </c>
      <c r="F7859">
        <f>INDEX(RanksTable!AL:AL,MATCH(B7859,RanksTable!B:B,0))</f>
        <v>7</v>
      </c>
      <c r="H7859" t="str">
        <f t="shared" si="122"/>
        <v>INSERT INTO "TeamRanks" (team_id,team_sport_id,team_rank) VALUES (52,4,7);</v>
      </c>
    </row>
    <row r="7860" spans="2:8" x14ac:dyDescent="0.25">
      <c r="B7860" t="s">
        <v>498</v>
      </c>
      <c r="C7860">
        <f>INDEX(NationalTeams!B:B,MATCH(B7860,NationalTeams!C:C,0))</f>
        <v>53</v>
      </c>
      <c r="D7860" t="s">
        <v>8502</v>
      </c>
      <c r="E7860">
        <f>INDEX(TeamSports!B:B,MATCH(D7860,TeamSports!C:C,0))</f>
        <v>4</v>
      </c>
      <c r="F7860">
        <f>INDEX(RanksTable!AL:AL,MATCH(B7860,RanksTable!B:B,0))</f>
        <v>7</v>
      </c>
      <c r="H7860" t="str">
        <f t="shared" si="122"/>
        <v>INSERT INTO "TeamRanks" (team_id,team_sport_id,team_rank) VALUES (53,4,7);</v>
      </c>
    </row>
    <row r="7861" spans="2:8" x14ac:dyDescent="0.25">
      <c r="B7861" t="s">
        <v>406</v>
      </c>
      <c r="C7861">
        <f>INDEX(NationalTeams!B:B,MATCH(B7861,NationalTeams!C:C,0))</f>
        <v>54</v>
      </c>
      <c r="D7861" t="s">
        <v>8502</v>
      </c>
      <c r="E7861">
        <f>INDEX(TeamSports!B:B,MATCH(D7861,TeamSports!C:C,0))</f>
        <v>4</v>
      </c>
      <c r="F7861">
        <f>INDEX(RanksTable!AL:AL,MATCH(B7861,RanksTable!B:B,0))</f>
        <v>4</v>
      </c>
      <c r="H7861" t="str">
        <f t="shared" si="122"/>
        <v>INSERT INTO "TeamRanks" (team_id,team_sport_id,team_rank) VALUES (54,4,4);</v>
      </c>
    </row>
    <row r="7862" spans="2:8" x14ac:dyDescent="0.25">
      <c r="B7862" t="s">
        <v>404</v>
      </c>
      <c r="C7862">
        <f>INDEX(NationalTeams!B:B,MATCH(B7862,NationalTeams!C:C,0))</f>
        <v>55</v>
      </c>
      <c r="D7862" t="s">
        <v>8502</v>
      </c>
      <c r="E7862">
        <f>INDEX(TeamSports!B:B,MATCH(D7862,TeamSports!C:C,0))</f>
        <v>4</v>
      </c>
      <c r="F7862">
        <f>INDEX(RanksTable!AL:AL,MATCH(B7862,RanksTable!B:B,0))</f>
        <v>7</v>
      </c>
      <c r="H7862" t="str">
        <f t="shared" si="122"/>
        <v>INSERT INTO "TeamRanks" (team_id,team_sport_id,team_rank) VALUES (55,4,7);</v>
      </c>
    </row>
    <row r="7863" spans="2:8" x14ac:dyDescent="0.25">
      <c r="B7863" t="s">
        <v>495</v>
      </c>
      <c r="C7863">
        <f>INDEX(NationalTeams!B:B,MATCH(B7863,NationalTeams!C:C,0))</f>
        <v>56</v>
      </c>
      <c r="D7863" t="s">
        <v>8502</v>
      </c>
      <c r="E7863">
        <f>INDEX(TeamSports!B:B,MATCH(D7863,TeamSports!C:C,0))</f>
        <v>4</v>
      </c>
      <c r="F7863">
        <f>INDEX(RanksTable!AL:AL,MATCH(B7863,RanksTable!B:B,0))</f>
        <v>2</v>
      </c>
      <c r="H7863" t="str">
        <f t="shared" si="122"/>
        <v>INSERT INTO "TeamRanks" (team_id,team_sport_id,team_rank) VALUES (56,4,2);</v>
      </c>
    </row>
    <row r="7864" spans="2:8" x14ac:dyDescent="0.25">
      <c r="B7864" t="s">
        <v>413</v>
      </c>
      <c r="C7864">
        <f>INDEX(NationalTeams!B:B,MATCH(B7864,NationalTeams!C:C,0))</f>
        <v>57</v>
      </c>
      <c r="D7864" t="s">
        <v>8502</v>
      </c>
      <c r="E7864">
        <f>INDEX(TeamSports!B:B,MATCH(D7864,TeamSports!C:C,0))</f>
        <v>4</v>
      </c>
      <c r="F7864">
        <f>INDEX(RanksTable!AL:AL,MATCH(B7864,RanksTable!B:B,0))</f>
        <v>7</v>
      </c>
      <c r="H7864" t="str">
        <f t="shared" si="122"/>
        <v>INSERT INTO "TeamRanks" (team_id,team_sport_id,team_rank) VALUES (57,4,7);</v>
      </c>
    </row>
    <row r="7865" spans="2:8" x14ac:dyDescent="0.25">
      <c r="B7865" t="s">
        <v>331</v>
      </c>
      <c r="C7865">
        <f>INDEX(NationalTeams!B:B,MATCH(B7865,NationalTeams!C:C,0))</f>
        <v>58</v>
      </c>
      <c r="D7865" t="s">
        <v>8502</v>
      </c>
      <c r="E7865">
        <f>INDEX(TeamSports!B:B,MATCH(D7865,TeamSports!C:C,0))</f>
        <v>4</v>
      </c>
      <c r="F7865">
        <f>INDEX(RanksTable!AL:AL,MATCH(B7865,RanksTable!B:B,0))</f>
        <v>7</v>
      </c>
      <c r="H7865" t="str">
        <f t="shared" si="122"/>
        <v>INSERT INTO "TeamRanks" (team_id,team_sport_id,team_rank) VALUES (58,4,7);</v>
      </c>
    </row>
    <row r="7866" spans="2:8" x14ac:dyDescent="0.25">
      <c r="B7866" t="s">
        <v>365</v>
      </c>
      <c r="C7866">
        <f>INDEX(NationalTeams!B:B,MATCH(B7866,NationalTeams!C:C,0))</f>
        <v>59</v>
      </c>
      <c r="D7866" t="s">
        <v>8502</v>
      </c>
      <c r="E7866">
        <f>INDEX(TeamSports!B:B,MATCH(D7866,TeamSports!C:C,0))</f>
        <v>4</v>
      </c>
      <c r="F7866">
        <f>INDEX(RanksTable!AL:AL,MATCH(B7866,RanksTable!B:B,0))</f>
        <v>7</v>
      </c>
      <c r="H7866" t="str">
        <f t="shared" si="122"/>
        <v>INSERT INTO "TeamRanks" (team_id,team_sport_id,team_rank) VALUES (59,4,7);</v>
      </c>
    </row>
    <row r="7867" spans="2:8" x14ac:dyDescent="0.25">
      <c r="B7867" t="s">
        <v>332</v>
      </c>
      <c r="C7867">
        <f>INDEX(NationalTeams!B:B,MATCH(B7867,NationalTeams!C:C,0))</f>
        <v>60</v>
      </c>
      <c r="D7867" t="s">
        <v>8502</v>
      </c>
      <c r="E7867">
        <f>INDEX(TeamSports!B:B,MATCH(D7867,TeamSports!C:C,0))</f>
        <v>4</v>
      </c>
      <c r="F7867">
        <f>INDEX(RanksTable!AL:AL,MATCH(B7867,RanksTable!B:B,0))</f>
        <v>7</v>
      </c>
      <c r="H7867" t="str">
        <f t="shared" si="122"/>
        <v>INSERT INTO "TeamRanks" (team_id,team_sport_id,team_rank) VALUES (60,4,7);</v>
      </c>
    </row>
    <row r="7868" spans="2:8" x14ac:dyDescent="0.25">
      <c r="B7868" t="s">
        <v>435</v>
      </c>
      <c r="C7868">
        <f>INDEX(NationalTeams!B:B,MATCH(B7868,NationalTeams!C:C,0))</f>
        <v>61</v>
      </c>
      <c r="D7868" t="s">
        <v>8502</v>
      </c>
      <c r="E7868">
        <f>INDEX(TeamSports!B:B,MATCH(D7868,TeamSports!C:C,0))</f>
        <v>4</v>
      </c>
      <c r="F7868">
        <f>INDEX(RanksTable!AL:AL,MATCH(B7868,RanksTable!B:B,0))</f>
        <v>7</v>
      </c>
      <c r="H7868" t="str">
        <f t="shared" si="122"/>
        <v>INSERT INTO "TeamRanks" (team_id,team_sport_id,team_rank) VALUES (61,4,7);</v>
      </c>
    </row>
    <row r="7869" spans="2:8" x14ac:dyDescent="0.25">
      <c r="B7869" t="s">
        <v>346</v>
      </c>
      <c r="C7869">
        <f>INDEX(NationalTeams!B:B,MATCH(B7869,NationalTeams!C:C,0))</f>
        <v>62</v>
      </c>
      <c r="D7869" t="s">
        <v>8502</v>
      </c>
      <c r="E7869">
        <f>INDEX(TeamSports!B:B,MATCH(D7869,TeamSports!C:C,0))</f>
        <v>4</v>
      </c>
      <c r="F7869">
        <f>INDEX(RanksTable!AL:AL,MATCH(B7869,RanksTable!B:B,0))</f>
        <v>7</v>
      </c>
      <c r="H7869" t="str">
        <f t="shared" si="122"/>
        <v>INSERT INTO "TeamRanks" (team_id,team_sport_id,team_rank) VALUES (62,4,7);</v>
      </c>
    </row>
    <row r="7870" spans="2:8" x14ac:dyDescent="0.25">
      <c r="B7870" t="s">
        <v>515</v>
      </c>
      <c r="C7870">
        <f>INDEX(NationalTeams!B:B,MATCH(B7870,NationalTeams!C:C,0))</f>
        <v>63</v>
      </c>
      <c r="D7870" t="s">
        <v>8502</v>
      </c>
      <c r="E7870">
        <f>INDEX(TeamSports!B:B,MATCH(D7870,TeamSports!C:C,0))</f>
        <v>4</v>
      </c>
      <c r="F7870">
        <f>INDEX(RanksTable!AL:AL,MATCH(B7870,RanksTable!B:B,0))</f>
        <v>3</v>
      </c>
      <c r="H7870" t="str">
        <f t="shared" si="122"/>
        <v>INSERT INTO "TeamRanks" (team_id,team_sport_id,team_rank) VALUES (63,4,3);</v>
      </c>
    </row>
    <row r="7871" spans="2:8" x14ac:dyDescent="0.25">
      <c r="B7871" t="s">
        <v>509</v>
      </c>
      <c r="C7871">
        <f>INDEX(NationalTeams!B:B,MATCH(B7871,NationalTeams!C:C,0))</f>
        <v>64</v>
      </c>
      <c r="D7871" t="s">
        <v>8502</v>
      </c>
      <c r="E7871">
        <f>INDEX(TeamSports!B:B,MATCH(D7871,TeamSports!C:C,0))</f>
        <v>4</v>
      </c>
      <c r="F7871">
        <f>INDEX(RanksTable!AL:AL,MATCH(B7871,RanksTable!B:B,0))</f>
        <v>4</v>
      </c>
      <c r="H7871" t="str">
        <f t="shared" si="122"/>
        <v>INSERT INTO "TeamRanks" (team_id,team_sport_id,team_rank) VALUES (64,4,4);</v>
      </c>
    </row>
    <row r="7872" spans="2:8" x14ac:dyDescent="0.25">
      <c r="B7872" t="s">
        <v>518</v>
      </c>
      <c r="C7872">
        <f>INDEX(NationalTeams!B:B,MATCH(B7872,NationalTeams!C:C,0))</f>
        <v>65</v>
      </c>
      <c r="D7872" t="s">
        <v>8502</v>
      </c>
      <c r="E7872">
        <f>INDEX(TeamSports!B:B,MATCH(D7872,TeamSports!C:C,0))</f>
        <v>4</v>
      </c>
      <c r="F7872">
        <f>INDEX(RanksTable!AL:AL,MATCH(B7872,RanksTable!B:B,0))</f>
        <v>7</v>
      </c>
      <c r="H7872" t="str">
        <f t="shared" si="122"/>
        <v>INSERT INTO "TeamRanks" (team_id,team_sport_id,team_rank) VALUES (65,4,7);</v>
      </c>
    </row>
    <row r="7873" spans="2:8" x14ac:dyDescent="0.25">
      <c r="B7873" t="s">
        <v>490</v>
      </c>
      <c r="C7873">
        <f>INDEX(NationalTeams!B:B,MATCH(B7873,NationalTeams!C:C,0))</f>
        <v>66</v>
      </c>
      <c r="D7873" t="s">
        <v>8502</v>
      </c>
      <c r="E7873">
        <f>INDEX(TeamSports!B:B,MATCH(D7873,TeamSports!C:C,0))</f>
        <v>4</v>
      </c>
      <c r="F7873">
        <f>INDEX(RanksTable!AL:AL,MATCH(B7873,RanksTable!B:B,0))</f>
        <v>2</v>
      </c>
      <c r="H7873" t="str">
        <f t="shared" si="122"/>
        <v>INSERT INTO "TeamRanks" (team_id,team_sport_id,team_rank) VALUES (66,4,2);</v>
      </c>
    </row>
    <row r="7874" spans="2:8" x14ac:dyDescent="0.25">
      <c r="B7874" t="s">
        <v>349</v>
      </c>
      <c r="C7874">
        <f>INDEX(NationalTeams!B:B,MATCH(B7874,NationalTeams!C:C,0))</f>
        <v>67</v>
      </c>
      <c r="D7874" t="s">
        <v>8502</v>
      </c>
      <c r="E7874">
        <f>INDEX(TeamSports!B:B,MATCH(D7874,TeamSports!C:C,0))</f>
        <v>4</v>
      </c>
      <c r="F7874">
        <f>INDEX(RanksTable!AL:AL,MATCH(B7874,RanksTable!B:B,0))</f>
        <v>2</v>
      </c>
      <c r="H7874" t="str">
        <f t="shared" si="122"/>
        <v>INSERT INTO "TeamRanks" (team_id,team_sport_id,team_rank) VALUES (67,4,2);</v>
      </c>
    </row>
    <row r="7875" spans="2:8" x14ac:dyDescent="0.25">
      <c r="B7875" t="s">
        <v>531</v>
      </c>
      <c r="C7875">
        <f>INDEX(NationalTeams!B:B,MATCH(B7875,NationalTeams!C:C,0))</f>
        <v>68</v>
      </c>
      <c r="D7875" t="s">
        <v>8502</v>
      </c>
      <c r="E7875">
        <f>INDEX(TeamSports!B:B,MATCH(D7875,TeamSports!C:C,0))</f>
        <v>4</v>
      </c>
      <c r="F7875">
        <f>INDEX(RanksTable!AL:AL,MATCH(B7875,RanksTable!B:B,0))</f>
        <v>4</v>
      </c>
      <c r="H7875" t="str">
        <f t="shared" si="122"/>
        <v>INSERT INTO "TeamRanks" (team_id,team_sport_id,team_rank) VALUES (68,4,4);</v>
      </c>
    </row>
    <row r="7876" spans="2:8" x14ac:dyDescent="0.25">
      <c r="B7876" t="s">
        <v>326</v>
      </c>
      <c r="C7876">
        <f>INDEX(NationalTeams!B:B,MATCH(B7876,NationalTeams!C:C,0))</f>
        <v>69</v>
      </c>
      <c r="D7876" t="s">
        <v>8502</v>
      </c>
      <c r="E7876">
        <f>INDEX(TeamSports!B:B,MATCH(D7876,TeamSports!C:C,0))</f>
        <v>4</v>
      </c>
      <c r="F7876">
        <f>INDEX(RanksTable!AL:AL,MATCH(B7876,RanksTable!B:B,0))</f>
        <v>7</v>
      </c>
      <c r="H7876" t="str">
        <f t="shared" ref="H7876:H7939" si="123">_xlfn.CONCAT($H$1,$L$1,$C$1,$L$1," ",$J$1,$C$2,$N$1,$E$2,$N$1,$F$2,$K$1,$I$1,$J$1,C7876,$N$1,E7876,$N$1,F7876,$K$1,$O$1)</f>
        <v>INSERT INTO "TeamRanks" (team_id,team_sport_id,team_rank) VALUES (69,4,7);</v>
      </c>
    </row>
    <row r="7877" spans="2:8" x14ac:dyDescent="0.25">
      <c r="B7877" t="s">
        <v>320</v>
      </c>
      <c r="C7877">
        <f>INDEX(NationalTeams!B:B,MATCH(B7877,NationalTeams!C:C,0))</f>
        <v>70</v>
      </c>
      <c r="D7877" t="s">
        <v>8502</v>
      </c>
      <c r="E7877">
        <f>INDEX(TeamSports!B:B,MATCH(D7877,TeamSports!C:C,0))</f>
        <v>4</v>
      </c>
      <c r="F7877">
        <f>INDEX(RanksTable!AL:AL,MATCH(B7877,RanksTable!B:B,0))</f>
        <v>7</v>
      </c>
      <c r="H7877" t="str">
        <f t="shared" si="123"/>
        <v>INSERT INTO "TeamRanks" (team_id,team_sport_id,team_rank) VALUES (70,4,7);</v>
      </c>
    </row>
    <row r="7878" spans="2:8" x14ac:dyDescent="0.25">
      <c r="B7878" t="s">
        <v>459</v>
      </c>
      <c r="C7878">
        <f>INDEX(NationalTeams!B:B,MATCH(B7878,NationalTeams!C:C,0))</f>
        <v>71</v>
      </c>
      <c r="D7878" t="s">
        <v>8502</v>
      </c>
      <c r="E7878">
        <f>INDEX(TeamSports!B:B,MATCH(D7878,TeamSports!C:C,0))</f>
        <v>4</v>
      </c>
      <c r="F7878">
        <f>INDEX(RanksTable!AL:AL,MATCH(B7878,RanksTable!B:B,0))</f>
        <v>7</v>
      </c>
      <c r="H7878" t="str">
        <f t="shared" si="123"/>
        <v>INSERT INTO "TeamRanks" (team_id,team_sport_id,team_rank) VALUES (71,4,7);</v>
      </c>
    </row>
    <row r="7879" spans="2:8" x14ac:dyDescent="0.25">
      <c r="B7879" t="s">
        <v>445</v>
      </c>
      <c r="C7879">
        <f>INDEX(NationalTeams!B:B,MATCH(B7879,NationalTeams!C:C,0))</f>
        <v>72</v>
      </c>
      <c r="D7879" t="s">
        <v>8502</v>
      </c>
      <c r="E7879">
        <f>INDEX(TeamSports!B:B,MATCH(D7879,TeamSports!C:C,0))</f>
        <v>4</v>
      </c>
      <c r="F7879">
        <f>INDEX(RanksTable!AL:AL,MATCH(B7879,RanksTable!B:B,0))</f>
        <v>7</v>
      </c>
      <c r="H7879" t="str">
        <f t="shared" si="123"/>
        <v>INSERT INTO "TeamRanks" (team_id,team_sport_id,team_rank) VALUES (72,4,7);</v>
      </c>
    </row>
    <row r="7880" spans="2:8" x14ac:dyDescent="0.25">
      <c r="B7880" t="s">
        <v>511</v>
      </c>
      <c r="C7880">
        <f>INDEX(NationalTeams!B:B,MATCH(B7880,NationalTeams!C:C,0))</f>
        <v>73</v>
      </c>
      <c r="D7880" t="s">
        <v>8502</v>
      </c>
      <c r="E7880">
        <f>INDEX(TeamSports!B:B,MATCH(D7880,TeamSports!C:C,0))</f>
        <v>4</v>
      </c>
      <c r="F7880">
        <f>INDEX(RanksTable!AL:AL,MATCH(B7880,RanksTable!B:B,0))</f>
        <v>7</v>
      </c>
      <c r="H7880" t="str">
        <f t="shared" si="123"/>
        <v>INSERT INTO "TeamRanks" (team_id,team_sport_id,team_rank) VALUES (73,4,7);</v>
      </c>
    </row>
    <row r="7881" spans="2:8" x14ac:dyDescent="0.25">
      <c r="B7881" t="s">
        <v>487</v>
      </c>
      <c r="C7881">
        <f>INDEX(NationalTeams!B:B,MATCH(B7881,NationalTeams!C:C,0))</f>
        <v>74</v>
      </c>
      <c r="D7881" t="s">
        <v>8502</v>
      </c>
      <c r="E7881">
        <f>INDEX(TeamSports!B:B,MATCH(D7881,TeamSports!C:C,0))</f>
        <v>4</v>
      </c>
      <c r="F7881">
        <f>INDEX(RanksTable!AL:AL,MATCH(B7881,RanksTable!B:B,0))</f>
        <v>1</v>
      </c>
      <c r="H7881" t="str">
        <f t="shared" si="123"/>
        <v>INSERT INTO "TeamRanks" (team_id,team_sport_id,team_rank) VALUES (74,4,1);</v>
      </c>
    </row>
    <row r="7882" spans="2:8" x14ac:dyDescent="0.25">
      <c r="B7882" t="s">
        <v>383</v>
      </c>
      <c r="C7882">
        <f>INDEX(NationalTeams!B:B,MATCH(B7882,NationalTeams!C:C,0))</f>
        <v>75</v>
      </c>
      <c r="D7882" t="s">
        <v>8502</v>
      </c>
      <c r="E7882">
        <f>INDEX(TeamSports!B:B,MATCH(D7882,TeamSports!C:C,0))</f>
        <v>4</v>
      </c>
      <c r="F7882">
        <f>INDEX(RanksTable!AL:AL,MATCH(B7882,RanksTable!B:B,0))</f>
        <v>7</v>
      </c>
      <c r="H7882" t="str">
        <f t="shared" si="123"/>
        <v>INSERT INTO "TeamRanks" (team_id,team_sport_id,team_rank) VALUES (75,4,7);</v>
      </c>
    </row>
    <row r="7883" spans="2:8" x14ac:dyDescent="0.25">
      <c r="B7883" t="s">
        <v>517</v>
      </c>
      <c r="C7883">
        <f>INDEX(NationalTeams!B:B,MATCH(B7883,NationalTeams!C:C,0))</f>
        <v>76</v>
      </c>
      <c r="D7883" t="s">
        <v>8502</v>
      </c>
      <c r="E7883">
        <f>INDEX(TeamSports!B:B,MATCH(D7883,TeamSports!C:C,0))</f>
        <v>4</v>
      </c>
      <c r="F7883">
        <f>INDEX(RanksTable!AL:AL,MATCH(B7883,RanksTable!B:B,0))</f>
        <v>3</v>
      </c>
      <c r="H7883" t="str">
        <f t="shared" si="123"/>
        <v>INSERT INTO "TeamRanks" (team_id,team_sport_id,team_rank) VALUES (76,4,3);</v>
      </c>
    </row>
    <row r="7884" spans="2:8" x14ac:dyDescent="0.25">
      <c r="B7884" t="s">
        <v>391</v>
      </c>
      <c r="C7884">
        <f>INDEX(NationalTeams!B:B,MATCH(B7884,NationalTeams!C:C,0))</f>
        <v>77</v>
      </c>
      <c r="D7884" t="s">
        <v>8502</v>
      </c>
      <c r="E7884">
        <f>INDEX(TeamSports!B:B,MATCH(D7884,TeamSports!C:C,0))</f>
        <v>4</v>
      </c>
      <c r="F7884">
        <f>INDEX(RanksTable!AL:AL,MATCH(B7884,RanksTable!B:B,0))</f>
        <v>7</v>
      </c>
      <c r="H7884" t="str">
        <f t="shared" si="123"/>
        <v>INSERT INTO "TeamRanks" (team_id,team_sport_id,team_rank) VALUES (77,4,7);</v>
      </c>
    </row>
    <row r="7885" spans="2:8" x14ac:dyDescent="0.25">
      <c r="B7885" t="s">
        <v>524</v>
      </c>
      <c r="C7885">
        <f>INDEX(NationalTeams!B:B,MATCH(B7885,NationalTeams!C:C,0))</f>
        <v>78</v>
      </c>
      <c r="D7885" t="s">
        <v>8502</v>
      </c>
      <c r="E7885">
        <f>INDEX(TeamSports!B:B,MATCH(D7885,TeamSports!C:C,0))</f>
        <v>4</v>
      </c>
      <c r="F7885">
        <f>INDEX(RanksTable!AL:AL,MATCH(B7885,RanksTable!B:B,0))</f>
        <v>5</v>
      </c>
      <c r="H7885" t="str">
        <f t="shared" si="123"/>
        <v>INSERT INTO "TeamRanks" (team_id,team_sport_id,team_rank) VALUES (78,4,5);</v>
      </c>
    </row>
    <row r="7886" spans="2:8" x14ac:dyDescent="0.25">
      <c r="B7886" t="s">
        <v>325</v>
      </c>
      <c r="C7886">
        <f>INDEX(NationalTeams!B:B,MATCH(B7886,NationalTeams!C:C,0))</f>
        <v>79</v>
      </c>
      <c r="D7886" t="s">
        <v>8502</v>
      </c>
      <c r="E7886">
        <f>INDEX(TeamSports!B:B,MATCH(D7886,TeamSports!C:C,0))</f>
        <v>4</v>
      </c>
      <c r="F7886">
        <f>INDEX(RanksTable!AL:AL,MATCH(B7886,RanksTable!B:B,0))</f>
        <v>7</v>
      </c>
      <c r="H7886" t="str">
        <f t="shared" si="123"/>
        <v>INSERT INTO "TeamRanks" (team_id,team_sport_id,team_rank) VALUES (79,4,7);</v>
      </c>
    </row>
    <row r="7887" spans="2:8" x14ac:dyDescent="0.25">
      <c r="B7887" t="s">
        <v>536</v>
      </c>
      <c r="C7887">
        <f>INDEX(NationalTeams!B:B,MATCH(B7887,NationalTeams!C:C,0))</f>
        <v>80</v>
      </c>
      <c r="D7887" t="s">
        <v>8502</v>
      </c>
      <c r="E7887">
        <f>INDEX(TeamSports!B:B,MATCH(D7887,TeamSports!C:C,0))</f>
        <v>4</v>
      </c>
      <c r="F7887">
        <f>INDEX(RanksTable!AL:AL,MATCH(B7887,RanksTable!B:B,0))</f>
        <v>7</v>
      </c>
      <c r="H7887" t="str">
        <f t="shared" si="123"/>
        <v>INSERT INTO "TeamRanks" (team_id,team_sport_id,team_rank) VALUES (80,4,7);</v>
      </c>
    </row>
    <row r="7888" spans="2:8" x14ac:dyDescent="0.25">
      <c r="B7888" t="s">
        <v>405</v>
      </c>
      <c r="C7888">
        <f>INDEX(NationalTeams!B:B,MATCH(B7888,NationalTeams!C:C,0))</f>
        <v>81</v>
      </c>
      <c r="D7888" t="s">
        <v>8502</v>
      </c>
      <c r="E7888">
        <f>INDEX(TeamSports!B:B,MATCH(D7888,TeamSports!C:C,0))</f>
        <v>4</v>
      </c>
      <c r="F7888">
        <f>INDEX(RanksTable!AL:AL,MATCH(B7888,RanksTable!B:B,0))</f>
        <v>7</v>
      </c>
      <c r="H7888" t="str">
        <f t="shared" si="123"/>
        <v>INSERT INTO "TeamRanks" (team_id,team_sport_id,team_rank) VALUES (81,4,7);</v>
      </c>
    </row>
    <row r="7889" spans="2:8" x14ac:dyDescent="0.25">
      <c r="B7889" t="s">
        <v>508</v>
      </c>
      <c r="C7889">
        <f>INDEX(NationalTeams!B:B,MATCH(B7889,NationalTeams!C:C,0))</f>
        <v>82</v>
      </c>
      <c r="D7889" t="s">
        <v>8502</v>
      </c>
      <c r="E7889">
        <f>INDEX(TeamSports!B:B,MATCH(D7889,TeamSports!C:C,0))</f>
        <v>4</v>
      </c>
      <c r="F7889">
        <f>INDEX(RanksTable!AL:AL,MATCH(B7889,RanksTable!B:B,0))</f>
        <v>5</v>
      </c>
      <c r="H7889" t="str">
        <f t="shared" si="123"/>
        <v>INSERT INTO "TeamRanks" (team_id,team_sport_id,team_rank) VALUES (82,4,5);</v>
      </c>
    </row>
    <row r="7890" spans="2:8" x14ac:dyDescent="0.25">
      <c r="B7890" t="s">
        <v>477</v>
      </c>
      <c r="C7890">
        <f>INDEX(NationalTeams!B:B,MATCH(B7890,NationalTeams!C:C,0))</f>
        <v>83</v>
      </c>
      <c r="D7890" t="s">
        <v>8502</v>
      </c>
      <c r="E7890">
        <f>INDEX(TeamSports!B:B,MATCH(D7890,TeamSports!C:C,0))</f>
        <v>4</v>
      </c>
      <c r="F7890">
        <f>INDEX(RanksTable!AL:AL,MATCH(B7890,RanksTable!B:B,0))</f>
        <v>7</v>
      </c>
      <c r="H7890" t="str">
        <f t="shared" si="123"/>
        <v>INSERT INTO "TeamRanks" (team_id,team_sport_id,team_rank) VALUES (83,4,7);</v>
      </c>
    </row>
    <row r="7891" spans="2:8" x14ac:dyDescent="0.25">
      <c r="B7891" t="s">
        <v>396</v>
      </c>
      <c r="C7891">
        <f>INDEX(NationalTeams!B:B,MATCH(B7891,NationalTeams!C:C,0))</f>
        <v>84</v>
      </c>
      <c r="D7891" t="s">
        <v>8502</v>
      </c>
      <c r="E7891">
        <f>INDEX(TeamSports!B:B,MATCH(D7891,TeamSports!C:C,0))</f>
        <v>4</v>
      </c>
      <c r="F7891">
        <f>INDEX(RanksTable!AL:AL,MATCH(B7891,RanksTable!B:B,0))</f>
        <v>7</v>
      </c>
      <c r="H7891" t="str">
        <f t="shared" si="123"/>
        <v>INSERT INTO "TeamRanks" (team_id,team_sport_id,team_rank) VALUES (84,4,7);</v>
      </c>
    </row>
    <row r="7892" spans="2:8" x14ac:dyDescent="0.25">
      <c r="B7892" t="s">
        <v>382</v>
      </c>
      <c r="C7892">
        <f>INDEX(NationalTeams!B:B,MATCH(B7892,NationalTeams!C:C,0))</f>
        <v>85</v>
      </c>
      <c r="D7892" t="s">
        <v>8502</v>
      </c>
      <c r="E7892">
        <f>INDEX(TeamSports!B:B,MATCH(D7892,TeamSports!C:C,0))</f>
        <v>4</v>
      </c>
      <c r="F7892">
        <f>INDEX(RanksTable!AL:AL,MATCH(B7892,RanksTable!B:B,0))</f>
        <v>7</v>
      </c>
      <c r="H7892" t="str">
        <f t="shared" si="123"/>
        <v>INSERT INTO "TeamRanks" (team_id,team_sport_id,team_rank) VALUES (85,4,7);</v>
      </c>
    </row>
    <row r="7893" spans="2:8" x14ac:dyDescent="0.25">
      <c r="B7893" t="s">
        <v>338</v>
      </c>
      <c r="C7893">
        <f>INDEX(NationalTeams!B:B,MATCH(B7893,NationalTeams!C:C,0))</f>
        <v>86</v>
      </c>
      <c r="D7893" t="s">
        <v>8502</v>
      </c>
      <c r="E7893">
        <f>INDEX(TeamSports!B:B,MATCH(D7893,TeamSports!C:C,0))</f>
        <v>4</v>
      </c>
      <c r="F7893">
        <f>INDEX(RanksTable!AL:AL,MATCH(B7893,RanksTable!B:B,0))</f>
        <v>7</v>
      </c>
      <c r="H7893" t="str">
        <f t="shared" si="123"/>
        <v>INSERT INTO "TeamRanks" (team_id,team_sport_id,team_rank) VALUES (86,4,7);</v>
      </c>
    </row>
    <row r="7894" spans="2:8" x14ac:dyDescent="0.25">
      <c r="B7894" t="s">
        <v>392</v>
      </c>
      <c r="C7894">
        <f>INDEX(NationalTeams!B:B,MATCH(B7894,NationalTeams!C:C,0))</f>
        <v>87</v>
      </c>
      <c r="D7894" t="s">
        <v>8502</v>
      </c>
      <c r="E7894">
        <f>INDEX(TeamSports!B:B,MATCH(D7894,TeamSports!C:C,0))</f>
        <v>4</v>
      </c>
      <c r="F7894">
        <f>INDEX(RanksTable!AL:AL,MATCH(B7894,RanksTable!B:B,0))</f>
        <v>7</v>
      </c>
      <c r="H7894" t="str">
        <f t="shared" si="123"/>
        <v>INSERT INTO "TeamRanks" (team_id,team_sport_id,team_rank) VALUES (87,4,7);</v>
      </c>
    </row>
    <row r="7895" spans="2:8" x14ac:dyDescent="0.25">
      <c r="B7895" t="s">
        <v>335</v>
      </c>
      <c r="C7895">
        <f>INDEX(NationalTeams!B:B,MATCH(B7895,NationalTeams!C:C,0))</f>
        <v>88</v>
      </c>
      <c r="D7895" t="s">
        <v>8502</v>
      </c>
      <c r="E7895">
        <f>INDEX(TeamSports!B:B,MATCH(D7895,TeamSports!C:C,0))</f>
        <v>4</v>
      </c>
      <c r="F7895">
        <f>INDEX(RanksTable!AL:AL,MATCH(B7895,RanksTable!B:B,0))</f>
        <v>7</v>
      </c>
      <c r="H7895" t="str">
        <f t="shared" si="123"/>
        <v>INSERT INTO "TeamRanks" (team_id,team_sport_id,team_rank) VALUES (88,4,7);</v>
      </c>
    </row>
    <row r="7896" spans="2:8" x14ac:dyDescent="0.25">
      <c r="B7896" t="s">
        <v>333</v>
      </c>
      <c r="C7896">
        <f>INDEX(NationalTeams!B:B,MATCH(B7896,NationalTeams!C:C,0))</f>
        <v>89</v>
      </c>
      <c r="D7896" t="s">
        <v>8502</v>
      </c>
      <c r="E7896">
        <f>INDEX(TeamSports!B:B,MATCH(D7896,TeamSports!C:C,0))</f>
        <v>4</v>
      </c>
      <c r="F7896">
        <f>INDEX(RanksTable!AL:AL,MATCH(B7896,RanksTable!B:B,0))</f>
        <v>7</v>
      </c>
      <c r="H7896" t="str">
        <f t="shared" si="123"/>
        <v>INSERT INTO "TeamRanks" (team_id,team_sport_id,team_rank) VALUES (89,4,7);</v>
      </c>
    </row>
    <row r="7897" spans="2:8" x14ac:dyDescent="0.25">
      <c r="B7897" t="s">
        <v>397</v>
      </c>
      <c r="C7897">
        <f>INDEX(NationalTeams!B:B,MATCH(B7897,NationalTeams!C:C,0))</f>
        <v>90</v>
      </c>
      <c r="D7897" t="s">
        <v>8502</v>
      </c>
      <c r="E7897">
        <f>INDEX(TeamSports!B:B,MATCH(D7897,TeamSports!C:C,0))</f>
        <v>4</v>
      </c>
      <c r="F7897">
        <f>INDEX(RanksTable!AL:AL,MATCH(B7897,RanksTable!B:B,0))</f>
        <v>7</v>
      </c>
      <c r="H7897" t="str">
        <f t="shared" si="123"/>
        <v>INSERT INTO "TeamRanks" (team_id,team_sport_id,team_rank) VALUES (90,4,7);</v>
      </c>
    </row>
    <row r="7898" spans="2:8" x14ac:dyDescent="0.25">
      <c r="B7898" t="s">
        <v>469</v>
      </c>
      <c r="C7898">
        <f>INDEX(NationalTeams!B:B,MATCH(B7898,NationalTeams!C:C,0))</f>
        <v>91</v>
      </c>
      <c r="D7898" t="s">
        <v>8502</v>
      </c>
      <c r="E7898">
        <f>INDEX(TeamSports!B:B,MATCH(D7898,TeamSports!C:C,0))</f>
        <v>4</v>
      </c>
      <c r="F7898">
        <f>INDEX(RanksTable!AL:AL,MATCH(B7898,RanksTable!B:B,0))</f>
        <v>4</v>
      </c>
      <c r="H7898" t="str">
        <f t="shared" si="123"/>
        <v>INSERT INTO "TeamRanks" (team_id,team_sport_id,team_rank) VALUES (91,4,4);</v>
      </c>
    </row>
    <row r="7899" spans="2:8" x14ac:dyDescent="0.25">
      <c r="B7899" t="s">
        <v>512</v>
      </c>
      <c r="C7899">
        <f>INDEX(NationalTeams!B:B,MATCH(B7899,NationalTeams!C:C,0))</f>
        <v>92</v>
      </c>
      <c r="D7899" t="s">
        <v>8502</v>
      </c>
      <c r="E7899">
        <f>INDEX(TeamSports!B:B,MATCH(D7899,TeamSports!C:C,0))</f>
        <v>4</v>
      </c>
      <c r="F7899">
        <f>INDEX(RanksTable!AL:AL,MATCH(B7899,RanksTable!B:B,0))</f>
        <v>6</v>
      </c>
      <c r="H7899" t="str">
        <f t="shared" si="123"/>
        <v>INSERT INTO "TeamRanks" (team_id,team_sport_id,team_rank) VALUES (92,4,6);</v>
      </c>
    </row>
    <row r="7900" spans="2:8" x14ac:dyDescent="0.25">
      <c r="B7900" t="s">
        <v>458</v>
      </c>
      <c r="C7900">
        <f>INDEX(NationalTeams!B:B,MATCH(B7900,NationalTeams!C:C,0))</f>
        <v>93</v>
      </c>
      <c r="D7900" t="s">
        <v>8502</v>
      </c>
      <c r="E7900">
        <f>INDEX(TeamSports!B:B,MATCH(D7900,TeamSports!C:C,0))</f>
        <v>4</v>
      </c>
      <c r="F7900">
        <f>INDEX(RanksTable!AL:AL,MATCH(B7900,RanksTable!B:B,0))</f>
        <v>7</v>
      </c>
      <c r="H7900" t="str">
        <f t="shared" si="123"/>
        <v>INSERT INTO "TeamRanks" (team_id,team_sport_id,team_rank) VALUES (93,4,7);</v>
      </c>
    </row>
    <row r="7901" spans="2:8" x14ac:dyDescent="0.25">
      <c r="B7901" t="s">
        <v>444</v>
      </c>
      <c r="C7901">
        <f>INDEX(NationalTeams!B:B,MATCH(B7901,NationalTeams!C:C,0))</f>
        <v>94</v>
      </c>
      <c r="D7901" t="s">
        <v>8502</v>
      </c>
      <c r="E7901">
        <f>INDEX(TeamSports!B:B,MATCH(D7901,TeamSports!C:C,0))</f>
        <v>4</v>
      </c>
      <c r="F7901">
        <f>INDEX(RanksTable!AL:AL,MATCH(B7901,RanksTable!B:B,0))</f>
        <v>7</v>
      </c>
      <c r="H7901" t="str">
        <f t="shared" si="123"/>
        <v>INSERT INTO "TeamRanks" (team_id,team_sport_id,team_rank) VALUES (94,4,7);</v>
      </c>
    </row>
    <row r="7902" spans="2:8" x14ac:dyDescent="0.25">
      <c r="B7902" t="s">
        <v>493</v>
      </c>
      <c r="C7902">
        <f>INDEX(NationalTeams!B:B,MATCH(B7902,NationalTeams!C:C,0))</f>
        <v>95</v>
      </c>
      <c r="D7902" t="s">
        <v>8502</v>
      </c>
      <c r="E7902">
        <f>INDEX(TeamSports!B:B,MATCH(D7902,TeamSports!C:C,0))</f>
        <v>4</v>
      </c>
      <c r="F7902">
        <f>INDEX(RanksTable!AL:AL,MATCH(B7902,RanksTable!B:B,0))</f>
        <v>1</v>
      </c>
      <c r="H7902" t="str">
        <f t="shared" si="123"/>
        <v>INSERT INTO "TeamRanks" (team_id,team_sport_id,team_rank) VALUES (95,4,1);</v>
      </c>
    </row>
    <row r="7903" spans="2:8" x14ac:dyDescent="0.25">
      <c r="B7903" t="s">
        <v>431</v>
      </c>
      <c r="C7903">
        <f>INDEX(NationalTeams!B:B,MATCH(B7903,NationalTeams!C:C,0))</f>
        <v>96</v>
      </c>
      <c r="D7903" t="s">
        <v>8502</v>
      </c>
      <c r="E7903">
        <f>INDEX(TeamSports!B:B,MATCH(D7903,TeamSports!C:C,0))</f>
        <v>4</v>
      </c>
      <c r="F7903">
        <f>INDEX(RanksTable!AL:AL,MATCH(B7903,RanksTable!B:B,0))</f>
        <v>7</v>
      </c>
      <c r="H7903" t="str">
        <f t="shared" si="123"/>
        <v>INSERT INTO "TeamRanks" (team_id,team_sport_id,team_rank) VALUES (96,4,7);</v>
      </c>
    </row>
    <row r="7904" spans="2:8" x14ac:dyDescent="0.25">
      <c r="B7904" t="s">
        <v>427</v>
      </c>
      <c r="C7904">
        <f>INDEX(NationalTeams!B:B,MATCH(B7904,NationalTeams!C:C,0))</f>
        <v>97</v>
      </c>
      <c r="D7904" t="s">
        <v>8502</v>
      </c>
      <c r="E7904">
        <f>INDEX(TeamSports!B:B,MATCH(D7904,TeamSports!C:C,0))</f>
        <v>4</v>
      </c>
      <c r="F7904">
        <f>INDEX(RanksTable!AL:AL,MATCH(B7904,RanksTable!B:B,0))</f>
        <v>7</v>
      </c>
      <c r="H7904" t="str">
        <f t="shared" si="123"/>
        <v>INSERT INTO "TeamRanks" (team_id,team_sport_id,team_rank) VALUES (97,4,7);</v>
      </c>
    </row>
    <row r="7905" spans="2:8" x14ac:dyDescent="0.25">
      <c r="B7905" t="s">
        <v>513</v>
      </c>
      <c r="C7905">
        <f>INDEX(NationalTeams!B:B,MATCH(B7905,NationalTeams!C:C,0))</f>
        <v>98</v>
      </c>
      <c r="D7905" t="s">
        <v>8502</v>
      </c>
      <c r="E7905">
        <f>INDEX(TeamSports!B:B,MATCH(D7905,TeamSports!C:C,0))</f>
        <v>4</v>
      </c>
      <c r="F7905">
        <f>INDEX(RanksTable!AL:AL,MATCH(B7905,RanksTable!B:B,0))</f>
        <v>4</v>
      </c>
      <c r="H7905" t="str">
        <f t="shared" si="123"/>
        <v>INSERT INTO "TeamRanks" (team_id,team_sport_id,team_rank) VALUES (98,4,4);</v>
      </c>
    </row>
    <row r="7906" spans="2:8" x14ac:dyDescent="0.25">
      <c r="B7906" t="s">
        <v>503</v>
      </c>
      <c r="C7906">
        <f>INDEX(NationalTeams!B:B,MATCH(B7906,NationalTeams!C:C,0))</f>
        <v>99</v>
      </c>
      <c r="D7906" t="s">
        <v>8502</v>
      </c>
      <c r="E7906">
        <f>INDEX(TeamSports!B:B,MATCH(D7906,TeamSports!C:C,0))</f>
        <v>4</v>
      </c>
      <c r="F7906">
        <f>INDEX(RanksTable!AL:AL,MATCH(B7906,RanksTable!B:B,0))</f>
        <v>5</v>
      </c>
      <c r="H7906" t="str">
        <f t="shared" si="123"/>
        <v>INSERT INTO "TeamRanks" (team_id,team_sport_id,team_rank) VALUES (99,4,5);</v>
      </c>
    </row>
    <row r="7907" spans="2:8" x14ac:dyDescent="0.25">
      <c r="B7907" t="s">
        <v>519</v>
      </c>
      <c r="C7907">
        <f>INDEX(NationalTeams!B:B,MATCH(B7907,NationalTeams!C:C,0))</f>
        <v>100</v>
      </c>
      <c r="D7907" t="s">
        <v>8502</v>
      </c>
      <c r="E7907">
        <f>INDEX(TeamSports!B:B,MATCH(D7907,TeamSports!C:C,0))</f>
        <v>4</v>
      </c>
      <c r="F7907">
        <f>INDEX(RanksTable!AL:AL,MATCH(B7907,RanksTable!B:B,0))</f>
        <v>7</v>
      </c>
      <c r="H7907" t="str">
        <f t="shared" si="123"/>
        <v>INSERT INTO "TeamRanks" (team_id,team_sport_id,team_rank) VALUES (100,4,7);</v>
      </c>
    </row>
    <row r="7908" spans="2:8" x14ac:dyDescent="0.25">
      <c r="B7908" t="s">
        <v>410</v>
      </c>
      <c r="C7908">
        <f>INDEX(NationalTeams!B:B,MATCH(B7908,NationalTeams!C:C,0))</f>
        <v>101</v>
      </c>
      <c r="D7908" t="s">
        <v>8502</v>
      </c>
      <c r="E7908">
        <f>INDEX(TeamSports!B:B,MATCH(D7908,TeamSports!C:C,0))</f>
        <v>4</v>
      </c>
      <c r="F7908">
        <f>INDEX(RanksTable!AL:AL,MATCH(B7908,RanksTable!B:B,0))</f>
        <v>7</v>
      </c>
      <c r="H7908" t="str">
        <f t="shared" si="123"/>
        <v>INSERT INTO "TeamRanks" (team_id,team_sport_id,team_rank) VALUES (101,4,7);</v>
      </c>
    </row>
    <row r="7909" spans="2:8" x14ac:dyDescent="0.25">
      <c r="B7909" t="s">
        <v>486</v>
      </c>
      <c r="C7909">
        <f>INDEX(NationalTeams!B:B,MATCH(B7909,NationalTeams!C:C,0))</f>
        <v>102</v>
      </c>
      <c r="D7909" t="s">
        <v>8502</v>
      </c>
      <c r="E7909">
        <f>INDEX(TeamSports!B:B,MATCH(D7909,TeamSports!C:C,0))</f>
        <v>4</v>
      </c>
      <c r="F7909">
        <f>INDEX(RanksTable!AL:AL,MATCH(B7909,RanksTable!B:B,0))</f>
        <v>7</v>
      </c>
      <c r="H7909" t="str">
        <f t="shared" si="123"/>
        <v>INSERT INTO "TeamRanks" (team_id,team_sport_id,team_rank) VALUES (102,4,7);</v>
      </c>
    </row>
    <row r="7910" spans="2:8" x14ac:dyDescent="0.25">
      <c r="B7910" t="s">
        <v>526</v>
      </c>
      <c r="C7910">
        <f>INDEX(NationalTeams!B:B,MATCH(B7910,NationalTeams!C:C,0))</f>
        <v>103</v>
      </c>
      <c r="D7910" t="s">
        <v>8502</v>
      </c>
      <c r="E7910">
        <f>INDEX(TeamSports!B:B,MATCH(D7910,TeamSports!C:C,0))</f>
        <v>4</v>
      </c>
      <c r="F7910">
        <f>INDEX(RanksTable!AL:AL,MATCH(B7910,RanksTable!B:B,0))</f>
        <v>7</v>
      </c>
      <c r="H7910" t="str">
        <f t="shared" si="123"/>
        <v>INSERT INTO "TeamRanks" (team_id,team_sport_id,team_rank) VALUES (103,4,7);</v>
      </c>
    </row>
    <row r="7911" spans="2:8" x14ac:dyDescent="0.25">
      <c r="B7911" t="s">
        <v>470</v>
      </c>
      <c r="C7911">
        <f>INDEX(NationalTeams!B:B,MATCH(B7911,NationalTeams!C:C,0))</f>
        <v>104</v>
      </c>
      <c r="D7911" t="s">
        <v>8502</v>
      </c>
      <c r="E7911">
        <f>INDEX(TeamSports!B:B,MATCH(D7911,TeamSports!C:C,0))</f>
        <v>4</v>
      </c>
      <c r="F7911">
        <f>INDEX(RanksTable!AL:AL,MATCH(B7911,RanksTable!B:B,0))</f>
        <v>7</v>
      </c>
      <c r="H7911" t="str">
        <f t="shared" si="123"/>
        <v>INSERT INTO "TeamRanks" (team_id,team_sport_id,team_rank) VALUES (104,4,7);</v>
      </c>
    </row>
    <row r="7912" spans="2:8" x14ac:dyDescent="0.25">
      <c r="B7912" t="s">
        <v>461</v>
      </c>
      <c r="C7912">
        <f>INDEX(NationalTeams!B:B,MATCH(B7912,NationalTeams!C:C,0))</f>
        <v>105</v>
      </c>
      <c r="D7912" t="s">
        <v>8502</v>
      </c>
      <c r="E7912">
        <f>INDEX(TeamSports!B:B,MATCH(D7912,TeamSports!C:C,0))</f>
        <v>4</v>
      </c>
      <c r="F7912">
        <f>INDEX(RanksTable!AL:AL,MATCH(B7912,RanksTable!B:B,0))</f>
        <v>7</v>
      </c>
      <c r="H7912" t="str">
        <f t="shared" si="123"/>
        <v>INSERT INTO "TeamRanks" (team_id,team_sport_id,team_rank) VALUES (105,4,7);</v>
      </c>
    </row>
    <row r="7913" spans="2:8" x14ac:dyDescent="0.25">
      <c r="B7913" t="s">
        <v>418</v>
      </c>
      <c r="C7913">
        <f>INDEX(NationalTeams!B:B,MATCH(B7913,NationalTeams!C:C,0))</f>
        <v>106</v>
      </c>
      <c r="D7913" t="s">
        <v>8502</v>
      </c>
      <c r="E7913">
        <f>INDEX(TeamSports!B:B,MATCH(D7913,TeamSports!C:C,0))</f>
        <v>4</v>
      </c>
      <c r="F7913">
        <f>INDEX(RanksTable!AL:AL,MATCH(B7913,RanksTable!B:B,0))</f>
        <v>7</v>
      </c>
      <c r="H7913" t="str">
        <f t="shared" si="123"/>
        <v>INSERT INTO "TeamRanks" (team_id,team_sport_id,team_rank) VALUES (106,4,7);</v>
      </c>
    </row>
    <row r="7914" spans="2:8" x14ac:dyDescent="0.25">
      <c r="B7914" t="s">
        <v>417</v>
      </c>
      <c r="C7914">
        <f>INDEX(NationalTeams!B:B,MATCH(B7914,NationalTeams!C:C,0))</f>
        <v>107</v>
      </c>
      <c r="D7914" t="s">
        <v>8502</v>
      </c>
      <c r="E7914">
        <f>INDEX(TeamSports!B:B,MATCH(D7914,TeamSports!C:C,0))</f>
        <v>4</v>
      </c>
      <c r="F7914">
        <f>INDEX(RanksTable!AL:AL,MATCH(B7914,RanksTable!B:B,0))</f>
        <v>7</v>
      </c>
      <c r="H7914" t="str">
        <f t="shared" si="123"/>
        <v>INSERT INTO "TeamRanks" (team_id,team_sport_id,team_rank) VALUES (107,4,7);</v>
      </c>
    </row>
    <row r="7915" spans="2:8" x14ac:dyDescent="0.25">
      <c r="B7915" t="s">
        <v>421</v>
      </c>
      <c r="C7915">
        <f>INDEX(NationalTeams!B:B,MATCH(B7915,NationalTeams!C:C,0))</f>
        <v>108</v>
      </c>
      <c r="D7915" t="s">
        <v>8502</v>
      </c>
      <c r="E7915">
        <f>INDEX(TeamSports!B:B,MATCH(D7915,TeamSports!C:C,0))</f>
        <v>4</v>
      </c>
      <c r="F7915">
        <f>INDEX(RanksTable!AL:AL,MATCH(B7915,RanksTable!B:B,0))</f>
        <v>7</v>
      </c>
      <c r="H7915" t="str">
        <f t="shared" si="123"/>
        <v>INSERT INTO "TeamRanks" (team_id,team_sport_id,team_rank) VALUES (108,4,7);</v>
      </c>
    </row>
    <row r="7916" spans="2:8" x14ac:dyDescent="0.25">
      <c r="B7916" t="s">
        <v>530</v>
      </c>
      <c r="C7916">
        <f>INDEX(NationalTeams!B:B,MATCH(B7916,NationalTeams!C:C,0))</f>
        <v>109</v>
      </c>
      <c r="D7916" t="s">
        <v>8502</v>
      </c>
      <c r="E7916">
        <f>INDEX(TeamSports!B:B,MATCH(D7916,TeamSports!C:C,0))</f>
        <v>4</v>
      </c>
      <c r="F7916">
        <f>INDEX(RanksTable!AL:AL,MATCH(B7916,RanksTable!B:B,0))</f>
        <v>6</v>
      </c>
      <c r="H7916" t="str">
        <f t="shared" si="123"/>
        <v>INSERT INTO "TeamRanks" (team_id,team_sport_id,team_rank) VALUES (109,4,6);</v>
      </c>
    </row>
    <row r="7917" spans="2:8" x14ac:dyDescent="0.25">
      <c r="B7917" t="s">
        <v>488</v>
      </c>
      <c r="C7917">
        <f>INDEX(NationalTeams!B:B,MATCH(B7917,NationalTeams!C:C,0))</f>
        <v>110</v>
      </c>
      <c r="D7917" t="s">
        <v>8502</v>
      </c>
      <c r="E7917">
        <f>INDEX(TeamSports!B:B,MATCH(D7917,TeamSports!C:C,0))</f>
        <v>4</v>
      </c>
      <c r="F7917">
        <f>INDEX(RanksTable!AL:AL,MATCH(B7917,RanksTable!B:B,0))</f>
        <v>2</v>
      </c>
      <c r="H7917" t="str">
        <f t="shared" si="123"/>
        <v>INSERT INTO "TeamRanks" (team_id,team_sport_id,team_rank) VALUES (110,4,2);</v>
      </c>
    </row>
    <row r="7918" spans="2:8" x14ac:dyDescent="0.25">
      <c r="B7918" t="s">
        <v>352</v>
      </c>
      <c r="C7918">
        <f>INDEX(NationalTeams!B:B,MATCH(B7918,NationalTeams!C:C,0))</f>
        <v>111</v>
      </c>
      <c r="D7918" t="s">
        <v>8502</v>
      </c>
      <c r="E7918">
        <f>INDEX(TeamSports!B:B,MATCH(D7918,TeamSports!C:C,0))</f>
        <v>4</v>
      </c>
      <c r="F7918">
        <f>INDEX(RanksTable!AL:AL,MATCH(B7918,RanksTable!B:B,0))</f>
        <v>6</v>
      </c>
      <c r="H7918" t="str">
        <f t="shared" si="123"/>
        <v>INSERT INTO "TeamRanks" (team_id,team_sport_id,team_rank) VALUES (111,4,6);</v>
      </c>
    </row>
    <row r="7919" spans="2:8" x14ac:dyDescent="0.25">
      <c r="B7919" t="s">
        <v>422</v>
      </c>
      <c r="C7919">
        <f>INDEX(NationalTeams!B:B,MATCH(B7919,NationalTeams!C:C,0))</f>
        <v>112</v>
      </c>
      <c r="D7919" t="s">
        <v>8502</v>
      </c>
      <c r="E7919">
        <f>INDEX(TeamSports!B:B,MATCH(D7919,TeamSports!C:C,0))</f>
        <v>4</v>
      </c>
      <c r="F7919">
        <f>INDEX(RanksTable!AL:AL,MATCH(B7919,RanksTable!B:B,0))</f>
        <v>3</v>
      </c>
      <c r="H7919" t="str">
        <f t="shared" si="123"/>
        <v>INSERT INTO "TeamRanks" (team_id,team_sport_id,team_rank) VALUES (112,4,3);</v>
      </c>
    </row>
    <row r="7920" spans="2:8" x14ac:dyDescent="0.25">
      <c r="B7920" t="s">
        <v>451</v>
      </c>
      <c r="C7920">
        <f>INDEX(NationalTeams!B:B,MATCH(B7920,NationalTeams!C:C,0))</f>
        <v>113</v>
      </c>
      <c r="D7920" t="s">
        <v>8502</v>
      </c>
      <c r="E7920">
        <f>INDEX(TeamSports!B:B,MATCH(D7920,TeamSports!C:C,0))</f>
        <v>4</v>
      </c>
      <c r="F7920">
        <f>INDEX(RanksTable!AL:AL,MATCH(B7920,RanksTable!B:B,0))</f>
        <v>7</v>
      </c>
      <c r="H7920" t="str">
        <f t="shared" si="123"/>
        <v>INSERT INTO "TeamRanks" (team_id,team_sport_id,team_rank) VALUES (113,4,7);</v>
      </c>
    </row>
    <row r="7921" spans="2:8" x14ac:dyDescent="0.25">
      <c r="B7921" t="s">
        <v>430</v>
      </c>
      <c r="C7921">
        <f>INDEX(NationalTeams!B:B,MATCH(B7921,NationalTeams!C:C,0))</f>
        <v>114</v>
      </c>
      <c r="D7921" t="s">
        <v>8502</v>
      </c>
      <c r="E7921">
        <f>INDEX(TeamSports!B:B,MATCH(D7921,TeamSports!C:C,0))</f>
        <v>4</v>
      </c>
      <c r="F7921">
        <f>INDEX(RanksTable!AL:AL,MATCH(B7921,RanksTable!B:B,0))</f>
        <v>5</v>
      </c>
      <c r="H7921" t="str">
        <f t="shared" si="123"/>
        <v>INSERT INTO "TeamRanks" (team_id,team_sport_id,team_rank) VALUES (114,4,5);</v>
      </c>
    </row>
    <row r="7922" spans="2:8" x14ac:dyDescent="0.25">
      <c r="B7922" t="s">
        <v>381</v>
      </c>
      <c r="C7922">
        <f>INDEX(NationalTeams!B:B,MATCH(B7922,NationalTeams!C:C,0))</f>
        <v>115</v>
      </c>
      <c r="D7922" t="s">
        <v>8502</v>
      </c>
      <c r="E7922">
        <f>INDEX(TeamSports!B:B,MATCH(D7922,TeamSports!C:C,0))</f>
        <v>4</v>
      </c>
      <c r="F7922">
        <f>INDEX(RanksTable!AL:AL,MATCH(B7922,RanksTable!B:B,0))</f>
        <v>7</v>
      </c>
      <c r="H7922" t="str">
        <f t="shared" si="123"/>
        <v>INSERT INTO "TeamRanks" (team_id,team_sport_id,team_rank) VALUES (115,4,7);</v>
      </c>
    </row>
    <row r="7923" spans="2:8" x14ac:dyDescent="0.25">
      <c r="B7923" t="s">
        <v>434</v>
      </c>
      <c r="C7923">
        <f>INDEX(NationalTeams!B:B,MATCH(B7923,NationalTeams!C:C,0))</f>
        <v>116</v>
      </c>
      <c r="D7923" t="s">
        <v>8502</v>
      </c>
      <c r="E7923">
        <f>INDEX(TeamSports!B:B,MATCH(D7923,TeamSports!C:C,0))</f>
        <v>4</v>
      </c>
      <c r="F7923">
        <f>INDEX(RanksTable!AL:AL,MATCH(B7923,RanksTable!B:B,0))</f>
        <v>7</v>
      </c>
      <c r="H7923" t="str">
        <f t="shared" si="123"/>
        <v>INSERT INTO "TeamRanks" (team_id,team_sport_id,team_rank) VALUES (116,4,7);</v>
      </c>
    </row>
    <row r="7924" spans="2:8" x14ac:dyDescent="0.25">
      <c r="B7924" t="s">
        <v>475</v>
      </c>
      <c r="C7924">
        <f>INDEX(NationalTeams!B:B,MATCH(B7924,NationalTeams!C:C,0))</f>
        <v>117</v>
      </c>
      <c r="D7924" t="s">
        <v>8502</v>
      </c>
      <c r="E7924">
        <f>INDEX(TeamSports!B:B,MATCH(D7924,TeamSports!C:C,0))</f>
        <v>4</v>
      </c>
      <c r="F7924">
        <f>INDEX(RanksTable!AL:AL,MATCH(B7924,RanksTable!B:B,0))</f>
        <v>7</v>
      </c>
      <c r="H7924" t="str">
        <f t="shared" si="123"/>
        <v>INSERT INTO "TeamRanks" (team_id,team_sport_id,team_rank) VALUES (117,4,7);</v>
      </c>
    </row>
    <row r="7925" spans="2:8" x14ac:dyDescent="0.25">
      <c r="B7925" t="s">
        <v>528</v>
      </c>
      <c r="C7925">
        <f>INDEX(NationalTeams!B:B,MATCH(B7925,NationalTeams!C:C,0))</f>
        <v>118</v>
      </c>
      <c r="D7925" t="s">
        <v>8502</v>
      </c>
      <c r="E7925">
        <f>INDEX(TeamSports!B:B,MATCH(D7925,TeamSports!C:C,0))</f>
        <v>4</v>
      </c>
      <c r="F7925">
        <f>INDEX(RanksTable!AL:AL,MATCH(B7925,RanksTable!B:B,0))</f>
        <v>7</v>
      </c>
      <c r="H7925" t="str">
        <f t="shared" si="123"/>
        <v>INSERT INTO "TeamRanks" (team_id,team_sport_id,team_rank) VALUES (118,4,7);</v>
      </c>
    </row>
    <row r="7926" spans="2:8" x14ac:dyDescent="0.25">
      <c r="B7926" t="s">
        <v>436</v>
      </c>
      <c r="C7926">
        <f>INDEX(NationalTeams!B:B,MATCH(B7926,NationalTeams!C:C,0))</f>
        <v>119</v>
      </c>
      <c r="D7926" t="s">
        <v>8502</v>
      </c>
      <c r="E7926">
        <f>INDEX(TeamSports!B:B,MATCH(D7926,TeamSports!C:C,0))</f>
        <v>4</v>
      </c>
      <c r="F7926">
        <f>INDEX(RanksTable!AL:AL,MATCH(B7926,RanksTable!B:B,0))</f>
        <v>7</v>
      </c>
      <c r="H7926" t="str">
        <f t="shared" si="123"/>
        <v>INSERT INTO "TeamRanks" (team_id,team_sport_id,team_rank) VALUES (119,4,7);</v>
      </c>
    </row>
    <row r="7927" spans="2:8" x14ac:dyDescent="0.25">
      <c r="B7927" t="s">
        <v>455</v>
      </c>
      <c r="C7927">
        <f>INDEX(NationalTeams!B:B,MATCH(B7927,NationalTeams!C:C,0))</f>
        <v>120</v>
      </c>
      <c r="D7927" t="s">
        <v>8502</v>
      </c>
      <c r="E7927">
        <f>INDEX(TeamSports!B:B,MATCH(D7927,TeamSports!C:C,0))</f>
        <v>4</v>
      </c>
      <c r="F7927">
        <f>INDEX(RanksTable!AL:AL,MATCH(B7927,RanksTable!B:B,0))</f>
        <v>7</v>
      </c>
      <c r="H7927" t="str">
        <f t="shared" si="123"/>
        <v>INSERT INTO "TeamRanks" (team_id,team_sport_id,team_rank) VALUES (120,4,7);</v>
      </c>
    </row>
    <row r="7928" spans="2:8" x14ac:dyDescent="0.25">
      <c r="B7928" t="s">
        <v>345</v>
      </c>
      <c r="C7928">
        <f>INDEX(NationalTeams!B:B,MATCH(B7928,NationalTeams!C:C,0))</f>
        <v>121</v>
      </c>
      <c r="D7928" t="s">
        <v>8502</v>
      </c>
      <c r="E7928">
        <f>INDEX(TeamSports!B:B,MATCH(D7928,TeamSports!C:C,0))</f>
        <v>4</v>
      </c>
      <c r="F7928">
        <f>INDEX(RanksTable!AL:AL,MATCH(B7928,RanksTable!B:B,0))</f>
        <v>7</v>
      </c>
      <c r="H7928" t="str">
        <f t="shared" si="123"/>
        <v>INSERT INTO "TeamRanks" (team_id,team_sport_id,team_rank) VALUES (121,4,7);</v>
      </c>
    </row>
    <row r="7929" spans="2:8" x14ac:dyDescent="0.25">
      <c r="B7929" t="s">
        <v>532</v>
      </c>
      <c r="C7929">
        <f>INDEX(NationalTeams!B:B,MATCH(B7929,NationalTeams!C:C,0))</f>
        <v>122</v>
      </c>
      <c r="D7929" t="s">
        <v>8502</v>
      </c>
      <c r="E7929">
        <f>INDEX(TeamSports!B:B,MATCH(D7929,TeamSports!C:C,0))</f>
        <v>4</v>
      </c>
      <c r="F7929">
        <f>INDEX(RanksTable!AL:AL,MATCH(B7929,RanksTable!B:B,0))</f>
        <v>6</v>
      </c>
      <c r="H7929" t="str">
        <f t="shared" si="123"/>
        <v>INSERT INTO "TeamRanks" (team_id,team_sport_id,team_rank) VALUES (122,4,6);</v>
      </c>
    </row>
    <row r="7930" spans="2:8" x14ac:dyDescent="0.25">
      <c r="B7930" t="s">
        <v>468</v>
      </c>
      <c r="C7930">
        <f>INDEX(NationalTeams!B:B,MATCH(B7930,NationalTeams!C:C,0))</f>
        <v>123</v>
      </c>
      <c r="D7930" t="s">
        <v>8502</v>
      </c>
      <c r="E7930">
        <f>INDEX(TeamSports!B:B,MATCH(D7930,TeamSports!C:C,0))</f>
        <v>4</v>
      </c>
      <c r="F7930">
        <f>INDEX(RanksTable!AL:AL,MATCH(B7930,RanksTable!B:B,0))</f>
        <v>7</v>
      </c>
      <c r="H7930" t="str">
        <f t="shared" si="123"/>
        <v>INSERT INTO "TeamRanks" (team_id,team_sport_id,team_rank) VALUES (123,4,7);</v>
      </c>
    </row>
    <row r="7931" spans="2:8" x14ac:dyDescent="0.25">
      <c r="B7931" t="s">
        <v>347</v>
      </c>
      <c r="C7931">
        <f>INDEX(NationalTeams!B:B,MATCH(B7931,NationalTeams!C:C,0))</f>
        <v>124</v>
      </c>
      <c r="D7931" t="s">
        <v>8502</v>
      </c>
      <c r="E7931">
        <f>INDEX(TeamSports!B:B,MATCH(D7931,TeamSports!C:C,0))</f>
        <v>4</v>
      </c>
      <c r="F7931">
        <f>INDEX(RanksTable!AL:AL,MATCH(B7931,RanksTable!B:B,0))</f>
        <v>7</v>
      </c>
      <c r="H7931" t="str">
        <f t="shared" si="123"/>
        <v>INSERT INTO "TeamRanks" (team_id,team_sport_id,team_rank) VALUES (124,4,7);</v>
      </c>
    </row>
    <row r="7932" spans="2:8" x14ac:dyDescent="0.25">
      <c r="B7932" t="s">
        <v>390</v>
      </c>
      <c r="C7932">
        <f>INDEX(NationalTeams!B:B,MATCH(B7932,NationalTeams!C:C,0))</f>
        <v>125</v>
      </c>
      <c r="D7932" t="s">
        <v>8502</v>
      </c>
      <c r="E7932">
        <f>INDEX(TeamSports!B:B,MATCH(D7932,TeamSports!C:C,0))</f>
        <v>4</v>
      </c>
      <c r="F7932">
        <f>INDEX(RanksTable!AL:AL,MATCH(B7932,RanksTable!B:B,0))</f>
        <v>7</v>
      </c>
      <c r="H7932" t="str">
        <f t="shared" si="123"/>
        <v>INSERT INTO "TeamRanks" (team_id,team_sport_id,team_rank) VALUES (125,4,7);</v>
      </c>
    </row>
    <row r="7933" spans="2:8" x14ac:dyDescent="0.25">
      <c r="B7933" t="s">
        <v>540</v>
      </c>
      <c r="C7933">
        <f>INDEX(NationalTeams!B:B,MATCH(B7933,NationalTeams!C:C,0))</f>
        <v>126</v>
      </c>
      <c r="D7933" t="s">
        <v>8502</v>
      </c>
      <c r="E7933">
        <f>INDEX(TeamSports!B:B,MATCH(D7933,TeamSports!C:C,0))</f>
        <v>4</v>
      </c>
      <c r="F7933">
        <f>INDEX(RanksTable!AL:AL,MATCH(B7933,RanksTable!B:B,0))</f>
        <v>6</v>
      </c>
      <c r="H7933" t="str">
        <f t="shared" si="123"/>
        <v>INSERT INTO "TeamRanks" (team_id,team_sport_id,team_rank) VALUES (126,4,6);</v>
      </c>
    </row>
    <row r="7934" spans="2:8" x14ac:dyDescent="0.25">
      <c r="B7934" t="s">
        <v>527</v>
      </c>
      <c r="C7934">
        <f>INDEX(NationalTeams!B:B,MATCH(B7934,NationalTeams!C:C,0))</f>
        <v>127</v>
      </c>
      <c r="D7934" t="s">
        <v>8502</v>
      </c>
      <c r="E7934">
        <f>INDEX(TeamSports!B:B,MATCH(D7934,TeamSports!C:C,0))</f>
        <v>4</v>
      </c>
      <c r="F7934">
        <f>INDEX(RanksTable!AL:AL,MATCH(B7934,RanksTable!B:B,0))</f>
        <v>4</v>
      </c>
      <c r="H7934" t="str">
        <f t="shared" si="123"/>
        <v>INSERT INTO "TeamRanks" (team_id,team_sport_id,team_rank) VALUES (127,4,4);</v>
      </c>
    </row>
    <row r="7935" spans="2:8" x14ac:dyDescent="0.25">
      <c r="B7935" t="s">
        <v>523</v>
      </c>
      <c r="C7935">
        <f>INDEX(NationalTeams!B:B,MATCH(B7935,NationalTeams!C:C,0))</f>
        <v>128</v>
      </c>
      <c r="D7935" t="s">
        <v>8502</v>
      </c>
      <c r="E7935">
        <f>INDEX(TeamSports!B:B,MATCH(D7935,TeamSports!C:C,0))</f>
        <v>4</v>
      </c>
      <c r="F7935">
        <f>INDEX(RanksTable!AL:AL,MATCH(B7935,RanksTable!B:B,0))</f>
        <v>5</v>
      </c>
      <c r="H7935" t="str">
        <f t="shared" si="123"/>
        <v>INSERT INTO "TeamRanks" (team_id,team_sport_id,team_rank) VALUES (128,4,5);</v>
      </c>
    </row>
    <row r="7936" spans="2:8" x14ac:dyDescent="0.25">
      <c r="B7936" t="s">
        <v>484</v>
      </c>
      <c r="C7936">
        <f>INDEX(NationalTeams!B:B,MATCH(B7936,NationalTeams!C:C,0))</f>
        <v>129</v>
      </c>
      <c r="D7936" t="s">
        <v>8502</v>
      </c>
      <c r="E7936">
        <f>INDEX(TeamSports!B:B,MATCH(D7936,TeamSports!C:C,0))</f>
        <v>4</v>
      </c>
      <c r="F7936">
        <f>INDEX(RanksTable!AL:AL,MATCH(B7936,RanksTable!B:B,0))</f>
        <v>7</v>
      </c>
      <c r="H7936" t="str">
        <f t="shared" si="123"/>
        <v>INSERT INTO "TeamRanks" (team_id,team_sport_id,team_rank) VALUES (129,4,7);</v>
      </c>
    </row>
    <row r="7937" spans="2:8" x14ac:dyDescent="0.25">
      <c r="B7937" t="s">
        <v>522</v>
      </c>
      <c r="C7937">
        <f>INDEX(NationalTeams!B:B,MATCH(B7937,NationalTeams!C:C,0))</f>
        <v>130</v>
      </c>
      <c r="D7937" t="s">
        <v>8502</v>
      </c>
      <c r="E7937">
        <f>INDEX(TeamSports!B:B,MATCH(D7937,TeamSports!C:C,0))</f>
        <v>4</v>
      </c>
      <c r="F7937">
        <f>INDEX(RanksTable!AL:AL,MATCH(B7937,RanksTable!B:B,0))</f>
        <v>7</v>
      </c>
      <c r="H7937" t="str">
        <f t="shared" si="123"/>
        <v>INSERT INTO "TeamRanks" (team_id,team_sport_id,team_rank) VALUES (130,4,7);</v>
      </c>
    </row>
    <row r="7938" spans="2:8" x14ac:dyDescent="0.25">
      <c r="B7938" t="s">
        <v>386</v>
      </c>
      <c r="C7938">
        <f>INDEX(NationalTeams!B:B,MATCH(B7938,NationalTeams!C:C,0))</f>
        <v>131</v>
      </c>
      <c r="D7938" t="s">
        <v>8502</v>
      </c>
      <c r="E7938">
        <f>INDEX(TeamSports!B:B,MATCH(D7938,TeamSports!C:C,0))</f>
        <v>4</v>
      </c>
      <c r="F7938">
        <f>INDEX(RanksTable!AL:AL,MATCH(B7938,RanksTable!B:B,0))</f>
        <v>7</v>
      </c>
      <c r="H7938" t="str">
        <f t="shared" si="123"/>
        <v>INSERT INTO "TeamRanks" (team_id,team_sport_id,team_rank) VALUES (131,4,7);</v>
      </c>
    </row>
    <row r="7939" spans="2:8" x14ac:dyDescent="0.25">
      <c r="B7939" t="s">
        <v>463</v>
      </c>
      <c r="C7939">
        <f>INDEX(NationalTeams!B:B,MATCH(B7939,NationalTeams!C:C,0))</f>
        <v>132</v>
      </c>
      <c r="D7939" t="s">
        <v>8502</v>
      </c>
      <c r="E7939">
        <f>INDEX(TeamSports!B:B,MATCH(D7939,TeamSports!C:C,0))</f>
        <v>4</v>
      </c>
      <c r="F7939">
        <f>INDEX(RanksTable!AL:AL,MATCH(B7939,RanksTable!B:B,0))</f>
        <v>5</v>
      </c>
      <c r="H7939" t="str">
        <f t="shared" si="123"/>
        <v>INSERT INTO "TeamRanks" (team_id,team_sport_id,team_rank) VALUES (132,4,5);</v>
      </c>
    </row>
    <row r="7940" spans="2:8" x14ac:dyDescent="0.25">
      <c r="B7940" t="s">
        <v>339</v>
      </c>
      <c r="C7940">
        <f>INDEX(NationalTeams!B:B,MATCH(B7940,NationalTeams!C:C,0))</f>
        <v>133</v>
      </c>
      <c r="D7940" t="s">
        <v>8502</v>
      </c>
      <c r="E7940">
        <f>INDEX(TeamSports!B:B,MATCH(D7940,TeamSports!C:C,0))</f>
        <v>4</v>
      </c>
      <c r="F7940">
        <f>INDEX(RanksTable!AL:AL,MATCH(B7940,RanksTable!B:B,0))</f>
        <v>7</v>
      </c>
      <c r="H7940" t="str">
        <f t="shared" ref="H7940:H8003" si="124">_xlfn.CONCAT($H$1,$L$1,$C$1,$L$1," ",$J$1,$C$2,$N$1,$E$2,$N$1,$F$2,$K$1,$I$1,$J$1,C7940,$N$1,E7940,$N$1,F7940,$K$1,$O$1)</f>
        <v>INSERT INTO "TeamRanks" (team_id,team_sport_id,team_rank) VALUES (133,4,7);</v>
      </c>
    </row>
    <row r="7941" spans="2:8" x14ac:dyDescent="0.25">
      <c r="B7941" t="s">
        <v>464</v>
      </c>
      <c r="C7941">
        <f>INDEX(NationalTeams!B:B,MATCH(B7941,NationalTeams!C:C,0))</f>
        <v>134</v>
      </c>
      <c r="D7941" t="s">
        <v>8502</v>
      </c>
      <c r="E7941">
        <f>INDEX(TeamSports!B:B,MATCH(D7941,TeamSports!C:C,0))</f>
        <v>4</v>
      </c>
      <c r="F7941">
        <f>INDEX(RanksTable!AL:AL,MATCH(B7941,RanksTable!B:B,0))</f>
        <v>7</v>
      </c>
      <c r="H7941" t="str">
        <f t="shared" si="124"/>
        <v>INSERT INTO "TeamRanks" (team_id,team_sport_id,team_rank) VALUES (134,4,7);</v>
      </c>
    </row>
    <row r="7942" spans="2:8" x14ac:dyDescent="0.25">
      <c r="B7942" t="s">
        <v>379</v>
      </c>
      <c r="C7942">
        <f>INDEX(NationalTeams!B:B,MATCH(B7942,NationalTeams!C:C,0))</f>
        <v>135</v>
      </c>
      <c r="D7942" t="s">
        <v>8502</v>
      </c>
      <c r="E7942">
        <f>INDEX(TeamSports!B:B,MATCH(D7942,TeamSports!C:C,0))</f>
        <v>4</v>
      </c>
      <c r="F7942">
        <f>INDEX(RanksTable!AL:AL,MATCH(B7942,RanksTable!B:B,0))</f>
        <v>7</v>
      </c>
      <c r="H7942" t="str">
        <f t="shared" si="124"/>
        <v>INSERT INTO "TeamRanks" (team_id,team_sport_id,team_rank) VALUES (135,4,7);</v>
      </c>
    </row>
    <row r="7943" spans="2:8" x14ac:dyDescent="0.25">
      <c r="B7943" t="s">
        <v>539</v>
      </c>
      <c r="C7943">
        <f>INDEX(NationalTeams!B:B,MATCH(B7943,NationalTeams!C:C,0))</f>
        <v>136</v>
      </c>
      <c r="D7943" t="s">
        <v>8502</v>
      </c>
      <c r="E7943">
        <f>INDEX(TeamSports!B:B,MATCH(D7943,TeamSports!C:C,0))</f>
        <v>4</v>
      </c>
      <c r="F7943">
        <f>INDEX(RanksTable!AL:AL,MATCH(B7943,RanksTable!B:B,0))</f>
        <v>7</v>
      </c>
      <c r="H7943" t="str">
        <f t="shared" si="124"/>
        <v>INSERT INTO "TeamRanks" (team_id,team_sport_id,team_rank) VALUES (136,4,7);</v>
      </c>
    </row>
    <row r="7944" spans="2:8" x14ac:dyDescent="0.25">
      <c r="B7944" t="s">
        <v>342</v>
      </c>
      <c r="C7944">
        <f>INDEX(NationalTeams!B:B,MATCH(B7944,NationalTeams!C:C,0))</f>
        <v>137</v>
      </c>
      <c r="D7944" t="s">
        <v>8502</v>
      </c>
      <c r="E7944">
        <f>INDEX(TeamSports!B:B,MATCH(D7944,TeamSports!C:C,0))</f>
        <v>4</v>
      </c>
      <c r="F7944">
        <f>INDEX(RanksTable!AL:AL,MATCH(B7944,RanksTable!B:B,0))</f>
        <v>7</v>
      </c>
      <c r="H7944" t="str">
        <f t="shared" si="124"/>
        <v>INSERT INTO "TeamRanks" (team_id,team_sport_id,team_rank) VALUES (137,4,7);</v>
      </c>
    </row>
    <row r="7945" spans="2:8" x14ac:dyDescent="0.25">
      <c r="B7945" t="s">
        <v>343</v>
      </c>
      <c r="C7945">
        <f>INDEX(NationalTeams!B:B,MATCH(B7945,NationalTeams!C:C,0))</f>
        <v>138</v>
      </c>
      <c r="D7945" t="s">
        <v>8502</v>
      </c>
      <c r="E7945">
        <f>INDEX(TeamSports!B:B,MATCH(D7945,TeamSports!C:C,0))</f>
        <v>4</v>
      </c>
      <c r="F7945">
        <f>INDEX(RanksTable!AL:AL,MATCH(B7945,RanksTable!B:B,0))</f>
        <v>7</v>
      </c>
      <c r="H7945" t="str">
        <f t="shared" si="124"/>
        <v>INSERT INTO "TeamRanks" (team_id,team_sport_id,team_rank) VALUES (138,4,7);</v>
      </c>
    </row>
    <row r="7946" spans="2:8" x14ac:dyDescent="0.25">
      <c r="B7946" t="s">
        <v>360</v>
      </c>
      <c r="C7946">
        <f>INDEX(NationalTeams!B:B,MATCH(B7946,NationalTeams!C:C,0))</f>
        <v>139</v>
      </c>
      <c r="D7946" t="s">
        <v>8502</v>
      </c>
      <c r="E7946">
        <f>INDEX(TeamSports!B:B,MATCH(D7946,TeamSports!C:C,0))</f>
        <v>4</v>
      </c>
      <c r="F7946">
        <f>INDEX(RanksTable!AL:AL,MATCH(B7946,RanksTable!B:B,0))</f>
        <v>7</v>
      </c>
      <c r="H7946" t="str">
        <f t="shared" si="124"/>
        <v>INSERT INTO "TeamRanks" (team_id,team_sport_id,team_rank) VALUES (139,4,7);</v>
      </c>
    </row>
    <row r="7947" spans="2:8" x14ac:dyDescent="0.25">
      <c r="B7947" t="s">
        <v>378</v>
      </c>
      <c r="C7947">
        <f>INDEX(NationalTeams!B:B,MATCH(B7947,NationalTeams!C:C,0))</f>
        <v>140</v>
      </c>
      <c r="D7947" t="s">
        <v>8502</v>
      </c>
      <c r="E7947">
        <f>INDEX(TeamSports!B:B,MATCH(D7947,TeamSports!C:C,0))</f>
        <v>4</v>
      </c>
      <c r="F7947">
        <f>INDEX(RanksTable!AL:AL,MATCH(B7947,RanksTable!B:B,0))</f>
        <v>5</v>
      </c>
      <c r="H7947" t="str">
        <f t="shared" si="124"/>
        <v>INSERT INTO "TeamRanks" (team_id,team_sport_id,team_rank) VALUES (140,4,5);</v>
      </c>
    </row>
    <row r="7948" spans="2:8" x14ac:dyDescent="0.25">
      <c r="B7948" t="s">
        <v>456</v>
      </c>
      <c r="C7948">
        <f>INDEX(NationalTeams!B:B,MATCH(B7948,NationalTeams!C:C,0))</f>
        <v>141</v>
      </c>
      <c r="D7948" t="s">
        <v>8502</v>
      </c>
      <c r="E7948">
        <f>INDEX(TeamSports!B:B,MATCH(D7948,TeamSports!C:C,0))</f>
        <v>4</v>
      </c>
      <c r="F7948">
        <f>INDEX(RanksTable!AL:AL,MATCH(B7948,RanksTable!B:B,0))</f>
        <v>7</v>
      </c>
      <c r="H7948" t="str">
        <f t="shared" si="124"/>
        <v>INSERT INTO "TeamRanks" (team_id,team_sport_id,team_rank) VALUES (141,4,7);</v>
      </c>
    </row>
    <row r="7949" spans="2:8" x14ac:dyDescent="0.25">
      <c r="B7949" t="s">
        <v>537</v>
      </c>
      <c r="C7949">
        <f>INDEX(NationalTeams!B:B,MATCH(B7949,NationalTeams!C:C,0))</f>
        <v>142</v>
      </c>
      <c r="D7949" t="s">
        <v>8502</v>
      </c>
      <c r="E7949">
        <f>INDEX(TeamSports!B:B,MATCH(D7949,TeamSports!C:C,0))</f>
        <v>4</v>
      </c>
      <c r="F7949">
        <f>INDEX(RanksTable!AL:AL,MATCH(B7949,RanksTable!B:B,0))</f>
        <v>7</v>
      </c>
      <c r="H7949" t="str">
        <f t="shared" si="124"/>
        <v>INSERT INTO "TeamRanks" (team_id,team_sport_id,team_rank) VALUES (142,4,7);</v>
      </c>
    </row>
    <row r="7950" spans="2:8" x14ac:dyDescent="0.25">
      <c r="B7950" t="s">
        <v>533</v>
      </c>
      <c r="C7950">
        <f>INDEX(NationalTeams!B:B,MATCH(B7950,NationalTeams!C:C,0))</f>
        <v>143</v>
      </c>
      <c r="D7950" t="s">
        <v>8502</v>
      </c>
      <c r="E7950">
        <f>INDEX(TeamSports!B:B,MATCH(D7950,TeamSports!C:C,0))</f>
        <v>4</v>
      </c>
      <c r="F7950">
        <f>INDEX(RanksTable!AL:AL,MATCH(B7950,RanksTable!B:B,0))</f>
        <v>7</v>
      </c>
      <c r="H7950" t="str">
        <f t="shared" si="124"/>
        <v>INSERT INTO "TeamRanks" (team_id,team_sport_id,team_rank) VALUES (143,4,7);</v>
      </c>
    </row>
    <row r="7951" spans="2:8" x14ac:dyDescent="0.25">
      <c r="B7951" t="s">
        <v>460</v>
      </c>
      <c r="C7951">
        <f>INDEX(NationalTeams!B:B,MATCH(B7951,NationalTeams!C:C,0))</f>
        <v>144</v>
      </c>
      <c r="D7951" t="s">
        <v>8502</v>
      </c>
      <c r="E7951">
        <f>INDEX(TeamSports!B:B,MATCH(D7951,TeamSports!C:C,0))</f>
        <v>4</v>
      </c>
      <c r="F7951">
        <f>INDEX(RanksTable!AL:AL,MATCH(B7951,RanksTable!B:B,0))</f>
        <v>6</v>
      </c>
      <c r="H7951" t="str">
        <f t="shared" si="124"/>
        <v>INSERT INTO "TeamRanks" (team_id,team_sport_id,team_rank) VALUES (144,4,6);</v>
      </c>
    </row>
    <row r="7952" spans="2:8" x14ac:dyDescent="0.25">
      <c r="B7952" t="s">
        <v>521</v>
      </c>
      <c r="C7952">
        <f>INDEX(NationalTeams!B:B,MATCH(B7952,NationalTeams!C:C,0))</f>
        <v>145</v>
      </c>
      <c r="D7952" t="s">
        <v>8502</v>
      </c>
      <c r="E7952">
        <f>INDEX(TeamSports!B:B,MATCH(D7952,TeamSports!C:C,0))</f>
        <v>4</v>
      </c>
      <c r="F7952">
        <f>INDEX(RanksTable!AL:AL,MATCH(B7952,RanksTable!B:B,0))</f>
        <v>7</v>
      </c>
      <c r="H7952" t="str">
        <f t="shared" si="124"/>
        <v>INSERT INTO "TeamRanks" (team_id,team_sport_id,team_rank) VALUES (145,4,7);</v>
      </c>
    </row>
    <row r="7953" spans="2:8" x14ac:dyDescent="0.25">
      <c r="B7953" t="s">
        <v>416</v>
      </c>
      <c r="C7953">
        <f>INDEX(NationalTeams!B:B,MATCH(B7953,NationalTeams!C:C,0))</f>
        <v>146</v>
      </c>
      <c r="D7953" t="s">
        <v>8502</v>
      </c>
      <c r="E7953">
        <f>INDEX(TeamSports!B:B,MATCH(D7953,TeamSports!C:C,0))</f>
        <v>4</v>
      </c>
      <c r="F7953">
        <f>INDEX(RanksTable!AL:AL,MATCH(B7953,RanksTable!B:B,0))</f>
        <v>7</v>
      </c>
      <c r="H7953" t="str">
        <f t="shared" si="124"/>
        <v>INSERT INTO "TeamRanks" (team_id,team_sport_id,team_rank) VALUES (146,4,7);</v>
      </c>
    </row>
    <row r="7954" spans="2:8" x14ac:dyDescent="0.25">
      <c r="B7954" t="s">
        <v>393</v>
      </c>
      <c r="C7954">
        <f>INDEX(NationalTeams!B:B,MATCH(B7954,NationalTeams!C:C,0))</f>
        <v>147</v>
      </c>
      <c r="D7954" t="s">
        <v>8502</v>
      </c>
      <c r="E7954">
        <f>INDEX(TeamSports!B:B,MATCH(D7954,TeamSports!C:C,0))</f>
        <v>4</v>
      </c>
      <c r="F7954">
        <f>INDEX(RanksTable!AL:AL,MATCH(B7954,RanksTable!B:B,0))</f>
        <v>7</v>
      </c>
      <c r="H7954" t="str">
        <f t="shared" si="124"/>
        <v>INSERT INTO "TeamRanks" (team_id,team_sport_id,team_rank) VALUES (147,4,7);</v>
      </c>
    </row>
    <row r="7955" spans="2:8" x14ac:dyDescent="0.25">
      <c r="B7955" t="s">
        <v>372</v>
      </c>
      <c r="C7955">
        <f>INDEX(NationalTeams!B:B,MATCH(B7955,NationalTeams!C:C,0))</f>
        <v>148</v>
      </c>
      <c r="D7955" t="s">
        <v>8502</v>
      </c>
      <c r="E7955">
        <f>INDEX(TeamSports!B:B,MATCH(D7955,TeamSports!C:C,0))</f>
        <v>4</v>
      </c>
      <c r="F7955">
        <f>INDEX(RanksTable!AL:AL,MATCH(B7955,RanksTable!B:B,0))</f>
        <v>7</v>
      </c>
      <c r="H7955" t="str">
        <f t="shared" si="124"/>
        <v>INSERT INTO "TeamRanks" (team_id,team_sport_id,team_rank) VALUES (148,4,7);</v>
      </c>
    </row>
    <row r="7956" spans="2:8" x14ac:dyDescent="0.25">
      <c r="B7956" t="s">
        <v>480</v>
      </c>
      <c r="C7956">
        <f>INDEX(NationalTeams!B:B,MATCH(B7956,NationalTeams!C:C,0))</f>
        <v>149</v>
      </c>
      <c r="D7956" t="s">
        <v>8502</v>
      </c>
      <c r="E7956">
        <f>INDEX(TeamSports!B:B,MATCH(D7956,TeamSports!C:C,0))</f>
        <v>4</v>
      </c>
      <c r="F7956">
        <f>INDEX(RanksTable!AL:AL,MATCH(B7956,RanksTable!B:B,0))</f>
        <v>7</v>
      </c>
      <c r="H7956" t="str">
        <f t="shared" si="124"/>
        <v>INSERT INTO "TeamRanks" (team_id,team_sport_id,team_rank) VALUES (149,4,7);</v>
      </c>
    </row>
    <row r="7957" spans="2:8" x14ac:dyDescent="0.25">
      <c r="B7957" t="s">
        <v>446</v>
      </c>
      <c r="C7957">
        <f>INDEX(NationalTeams!B:B,MATCH(B7957,NationalTeams!C:C,0))</f>
        <v>150</v>
      </c>
      <c r="D7957" t="s">
        <v>8502</v>
      </c>
      <c r="E7957">
        <f>INDEX(TeamSports!B:B,MATCH(D7957,TeamSports!C:C,0))</f>
        <v>4</v>
      </c>
      <c r="F7957">
        <f>INDEX(RanksTable!AL:AL,MATCH(B7957,RanksTable!B:B,0))</f>
        <v>7</v>
      </c>
      <c r="H7957" t="str">
        <f t="shared" si="124"/>
        <v>INSERT INTO "TeamRanks" (team_id,team_sport_id,team_rank) VALUES (150,4,7);</v>
      </c>
    </row>
    <row r="7958" spans="2:8" x14ac:dyDescent="0.25">
      <c r="B7958" t="s">
        <v>356</v>
      </c>
      <c r="C7958">
        <f>INDEX(NationalTeams!B:B,MATCH(B7958,NationalTeams!C:C,0))</f>
        <v>151</v>
      </c>
      <c r="D7958" t="s">
        <v>8502</v>
      </c>
      <c r="E7958">
        <f>INDEX(TeamSports!B:B,MATCH(D7958,TeamSports!C:C,0))</f>
        <v>4</v>
      </c>
      <c r="F7958">
        <f>INDEX(RanksTable!AL:AL,MATCH(B7958,RanksTable!B:B,0))</f>
        <v>7</v>
      </c>
      <c r="H7958" t="str">
        <f t="shared" si="124"/>
        <v>INSERT INTO "TeamRanks" (team_id,team_sport_id,team_rank) VALUES (151,4,7);</v>
      </c>
    </row>
    <row r="7959" spans="2:8" x14ac:dyDescent="0.25">
      <c r="B7959" t="s">
        <v>387</v>
      </c>
      <c r="C7959">
        <f>INDEX(NationalTeams!B:B,MATCH(B7959,NationalTeams!C:C,0))</f>
        <v>152</v>
      </c>
      <c r="D7959" t="s">
        <v>8502</v>
      </c>
      <c r="E7959">
        <f>INDEX(TeamSports!B:B,MATCH(D7959,TeamSports!C:C,0))</f>
        <v>4</v>
      </c>
      <c r="F7959">
        <f>INDEX(RanksTable!AL:AL,MATCH(B7959,RanksTable!B:B,0))</f>
        <v>7</v>
      </c>
      <c r="H7959" t="str">
        <f t="shared" si="124"/>
        <v>INSERT INTO "TeamRanks" (team_id,team_sport_id,team_rank) VALUES (152,4,7);</v>
      </c>
    </row>
    <row r="7960" spans="2:8" x14ac:dyDescent="0.25">
      <c r="B7960" t="s">
        <v>361</v>
      </c>
      <c r="C7960">
        <f>INDEX(NationalTeams!B:B,MATCH(B7960,NationalTeams!C:C,0))</f>
        <v>153</v>
      </c>
      <c r="D7960" t="s">
        <v>8502</v>
      </c>
      <c r="E7960">
        <f>INDEX(TeamSports!B:B,MATCH(D7960,TeamSports!C:C,0))</f>
        <v>4</v>
      </c>
      <c r="F7960">
        <f>INDEX(RanksTable!AL:AL,MATCH(B7960,RanksTable!B:B,0))</f>
        <v>7</v>
      </c>
      <c r="H7960" t="str">
        <f t="shared" si="124"/>
        <v>INSERT INTO "TeamRanks" (team_id,team_sport_id,team_rank) VALUES (153,4,7);</v>
      </c>
    </row>
    <row r="7961" spans="2:8" x14ac:dyDescent="0.25">
      <c r="B7961" t="s">
        <v>492</v>
      </c>
      <c r="C7961">
        <f>INDEX(NationalTeams!B:B,MATCH(B7961,NationalTeams!C:C,0))</f>
        <v>154</v>
      </c>
      <c r="D7961" t="s">
        <v>8502</v>
      </c>
      <c r="E7961">
        <f>INDEX(TeamSports!B:B,MATCH(D7961,TeamSports!C:C,0))</f>
        <v>4</v>
      </c>
      <c r="F7961">
        <f>INDEX(RanksTable!AL:AL,MATCH(B7961,RanksTable!B:B,0))</f>
        <v>4</v>
      </c>
      <c r="H7961" t="str">
        <f t="shared" si="124"/>
        <v>INSERT INTO "TeamRanks" (team_id,team_sport_id,team_rank) VALUES (154,4,4);</v>
      </c>
    </row>
    <row r="7962" spans="2:8" x14ac:dyDescent="0.25">
      <c r="B7962" t="s">
        <v>485</v>
      </c>
      <c r="C7962">
        <f>INDEX(NationalTeams!B:B,MATCH(B7962,NationalTeams!C:C,0))</f>
        <v>155</v>
      </c>
      <c r="D7962" t="s">
        <v>8502</v>
      </c>
      <c r="E7962">
        <f>INDEX(TeamSports!B:B,MATCH(D7962,TeamSports!C:C,0))</f>
        <v>4</v>
      </c>
      <c r="F7962">
        <f>INDEX(RanksTable!AL:AL,MATCH(B7962,RanksTable!B:B,0))</f>
        <v>7</v>
      </c>
      <c r="H7962" t="str">
        <f t="shared" si="124"/>
        <v>INSERT INTO "TeamRanks" (team_id,team_sport_id,team_rank) VALUES (155,4,7);</v>
      </c>
    </row>
    <row r="7963" spans="2:8" x14ac:dyDescent="0.25">
      <c r="B7963" t="s">
        <v>423</v>
      </c>
      <c r="C7963">
        <f>INDEX(NationalTeams!B:B,MATCH(B7963,NationalTeams!C:C,0))</f>
        <v>156</v>
      </c>
      <c r="D7963" t="s">
        <v>8502</v>
      </c>
      <c r="E7963">
        <f>INDEX(TeamSports!B:B,MATCH(D7963,TeamSports!C:C,0))</f>
        <v>4</v>
      </c>
      <c r="F7963">
        <f>INDEX(RanksTable!AL:AL,MATCH(B7963,RanksTable!B:B,0))</f>
        <v>3</v>
      </c>
      <c r="H7963" t="str">
        <f t="shared" si="124"/>
        <v>INSERT INTO "TeamRanks" (team_id,team_sport_id,team_rank) VALUES (156,4,3);</v>
      </c>
    </row>
    <row r="7964" spans="2:8" x14ac:dyDescent="0.25">
      <c r="B7964" t="s">
        <v>457</v>
      </c>
      <c r="C7964">
        <f>INDEX(NationalTeams!B:B,MATCH(B7964,NationalTeams!C:C,0))</f>
        <v>157</v>
      </c>
      <c r="D7964" t="s">
        <v>8502</v>
      </c>
      <c r="E7964">
        <f>INDEX(TeamSports!B:B,MATCH(D7964,TeamSports!C:C,0))</f>
        <v>4</v>
      </c>
      <c r="F7964">
        <f>INDEX(RanksTable!AL:AL,MATCH(B7964,RanksTable!B:B,0))</f>
        <v>7</v>
      </c>
      <c r="H7964" t="str">
        <f t="shared" si="124"/>
        <v>INSERT INTO "TeamRanks" (team_id,team_sport_id,team_rank) VALUES (157,4,7);</v>
      </c>
    </row>
    <row r="7965" spans="2:8" x14ac:dyDescent="0.25">
      <c r="B7965" t="s">
        <v>491</v>
      </c>
      <c r="C7965">
        <f>INDEX(NationalTeams!B:B,MATCH(B7965,NationalTeams!C:C,0))</f>
        <v>158</v>
      </c>
      <c r="D7965" t="s">
        <v>8502</v>
      </c>
      <c r="E7965">
        <f>INDEX(TeamSports!B:B,MATCH(D7965,TeamSports!C:C,0))</f>
        <v>4</v>
      </c>
      <c r="F7965">
        <f>INDEX(RanksTable!AL:AL,MATCH(B7965,RanksTable!B:B,0))</f>
        <v>1</v>
      </c>
      <c r="H7965" t="str">
        <f t="shared" si="124"/>
        <v>INSERT INTO "TeamRanks" (team_id,team_sport_id,team_rank) VALUES (158,4,1);</v>
      </c>
    </row>
    <row r="7966" spans="2:8" x14ac:dyDescent="0.25">
      <c r="B7966" t="s">
        <v>474</v>
      </c>
      <c r="C7966">
        <f>INDEX(NationalTeams!B:B,MATCH(B7966,NationalTeams!C:C,0))</f>
        <v>159</v>
      </c>
      <c r="D7966" t="s">
        <v>8502</v>
      </c>
      <c r="E7966">
        <f>INDEX(TeamSports!B:B,MATCH(D7966,TeamSports!C:C,0))</f>
        <v>4</v>
      </c>
      <c r="F7966">
        <f>INDEX(RanksTable!AL:AL,MATCH(B7966,RanksTable!B:B,0))</f>
        <v>7</v>
      </c>
      <c r="H7966" t="str">
        <f t="shared" si="124"/>
        <v>INSERT INTO "TeamRanks" (team_id,team_sport_id,team_rank) VALUES (159,4,7);</v>
      </c>
    </row>
    <row r="7967" spans="2:8" x14ac:dyDescent="0.25">
      <c r="B7967" t="s">
        <v>479</v>
      </c>
      <c r="C7967">
        <f>INDEX(NationalTeams!B:B,MATCH(B7967,NationalTeams!C:C,0))</f>
        <v>160</v>
      </c>
      <c r="D7967" t="s">
        <v>8502</v>
      </c>
      <c r="E7967">
        <f>INDEX(TeamSports!B:B,MATCH(D7967,TeamSports!C:C,0))</f>
        <v>4</v>
      </c>
      <c r="F7967">
        <f>INDEX(RanksTable!AL:AL,MATCH(B7967,RanksTable!B:B,0))</f>
        <v>7</v>
      </c>
      <c r="H7967" t="str">
        <f t="shared" si="124"/>
        <v>INSERT INTO "TeamRanks" (team_id,team_sport_id,team_rank) VALUES (160,4,7);</v>
      </c>
    </row>
    <row r="7968" spans="2:8" x14ac:dyDescent="0.25">
      <c r="B7968" t="s">
        <v>449</v>
      </c>
      <c r="C7968">
        <f>INDEX(NationalTeams!B:B,MATCH(B7968,NationalTeams!C:C,0))</f>
        <v>161</v>
      </c>
      <c r="D7968" t="s">
        <v>8502</v>
      </c>
      <c r="E7968">
        <f>INDEX(TeamSports!B:B,MATCH(D7968,TeamSports!C:C,0))</f>
        <v>4</v>
      </c>
      <c r="F7968">
        <f>INDEX(RanksTable!AL:AL,MATCH(B7968,RanksTable!B:B,0))</f>
        <v>7</v>
      </c>
      <c r="H7968" t="str">
        <f t="shared" si="124"/>
        <v>INSERT INTO "TeamRanks" (team_id,team_sport_id,team_rank) VALUES (161,4,7);</v>
      </c>
    </row>
    <row r="7969" spans="2:8" x14ac:dyDescent="0.25">
      <c r="B7969" t="s">
        <v>398</v>
      </c>
      <c r="C7969">
        <f>INDEX(NationalTeams!B:B,MATCH(B7969,NationalTeams!C:C,0))</f>
        <v>162</v>
      </c>
      <c r="D7969" t="s">
        <v>8502</v>
      </c>
      <c r="E7969">
        <f>INDEX(TeamSports!B:B,MATCH(D7969,TeamSports!C:C,0))</f>
        <v>4</v>
      </c>
      <c r="F7969">
        <f>INDEX(RanksTable!AL:AL,MATCH(B7969,RanksTable!B:B,0))</f>
        <v>7</v>
      </c>
      <c r="H7969" t="str">
        <f t="shared" si="124"/>
        <v>INSERT INTO "TeamRanks" (team_id,team_sport_id,team_rank) VALUES (162,4,7);</v>
      </c>
    </row>
    <row r="7970" spans="2:8" x14ac:dyDescent="0.25">
      <c r="B7970" t="s">
        <v>441</v>
      </c>
      <c r="C7970">
        <f>INDEX(NationalTeams!B:B,MATCH(B7970,NationalTeams!C:C,0))</f>
        <v>163</v>
      </c>
      <c r="D7970" t="s">
        <v>8502</v>
      </c>
      <c r="E7970">
        <f>INDEX(TeamSports!B:B,MATCH(D7970,TeamSports!C:C,0))</f>
        <v>4</v>
      </c>
      <c r="F7970">
        <f>INDEX(RanksTable!AL:AL,MATCH(B7970,RanksTable!B:B,0))</f>
        <v>7</v>
      </c>
      <c r="H7970" t="str">
        <f t="shared" si="124"/>
        <v>INSERT INTO "TeamRanks" (team_id,team_sport_id,team_rank) VALUES (163,4,7);</v>
      </c>
    </row>
    <row r="7971" spans="2:8" x14ac:dyDescent="0.25">
      <c r="B7971" t="s">
        <v>348</v>
      </c>
      <c r="C7971">
        <f>INDEX(NationalTeams!B:B,MATCH(B7971,NationalTeams!C:C,0))</f>
        <v>164</v>
      </c>
      <c r="D7971" t="s">
        <v>8502</v>
      </c>
      <c r="E7971">
        <f>INDEX(TeamSports!B:B,MATCH(D7971,TeamSports!C:C,0))</f>
        <v>4</v>
      </c>
      <c r="F7971">
        <f>INDEX(RanksTable!AL:AL,MATCH(B7971,RanksTable!B:B,0))</f>
        <v>7</v>
      </c>
      <c r="H7971" t="str">
        <f t="shared" si="124"/>
        <v>INSERT INTO "TeamRanks" (team_id,team_sport_id,team_rank) VALUES (164,4,7);</v>
      </c>
    </row>
    <row r="7972" spans="2:8" x14ac:dyDescent="0.25">
      <c r="B7972" t="s">
        <v>350</v>
      </c>
      <c r="C7972">
        <f>INDEX(NationalTeams!B:B,MATCH(B7972,NationalTeams!C:C,0))</f>
        <v>165</v>
      </c>
      <c r="D7972" t="s">
        <v>8502</v>
      </c>
      <c r="E7972">
        <f>INDEX(TeamSports!B:B,MATCH(D7972,TeamSports!C:C,0))</f>
        <v>4</v>
      </c>
      <c r="F7972">
        <f>INDEX(RanksTable!AL:AL,MATCH(B7972,RanksTable!B:B,0))</f>
        <v>7</v>
      </c>
      <c r="H7972" t="str">
        <f t="shared" si="124"/>
        <v>INSERT INTO "TeamRanks" (team_id,team_sport_id,team_rank) VALUES (165,4,7);</v>
      </c>
    </row>
    <row r="7973" spans="2:8" x14ac:dyDescent="0.25">
      <c r="B7973" t="s">
        <v>494</v>
      </c>
      <c r="C7973">
        <f>INDEX(NationalTeams!B:B,MATCH(B7973,NationalTeams!C:C,0))</f>
        <v>166</v>
      </c>
      <c r="D7973" t="s">
        <v>8502</v>
      </c>
      <c r="E7973">
        <f>INDEX(TeamSports!B:B,MATCH(D7973,TeamSports!C:C,0))</f>
        <v>4</v>
      </c>
      <c r="F7973">
        <f>INDEX(RanksTable!AL:AL,MATCH(B7973,RanksTable!B:B,0))</f>
        <v>3</v>
      </c>
      <c r="H7973" t="str">
        <f t="shared" si="124"/>
        <v>INSERT INTO "TeamRanks" (team_id,team_sport_id,team_rank) VALUES (166,4,3);</v>
      </c>
    </row>
    <row r="7974" spans="2:8" x14ac:dyDescent="0.25">
      <c r="B7974" t="s">
        <v>504</v>
      </c>
      <c r="C7974">
        <f>INDEX(NationalTeams!B:B,MATCH(B7974,NationalTeams!C:C,0))</f>
        <v>167</v>
      </c>
      <c r="D7974" t="s">
        <v>8502</v>
      </c>
      <c r="E7974">
        <f>INDEX(TeamSports!B:B,MATCH(D7974,TeamSports!C:C,0))</f>
        <v>4</v>
      </c>
      <c r="F7974">
        <f>INDEX(RanksTable!AL:AL,MATCH(B7974,RanksTable!B:B,0))</f>
        <v>5</v>
      </c>
      <c r="H7974" t="str">
        <f t="shared" si="124"/>
        <v>INSERT INTO "TeamRanks" (team_id,team_sport_id,team_rank) VALUES (167,4,5);</v>
      </c>
    </row>
    <row r="7975" spans="2:8" x14ac:dyDescent="0.25">
      <c r="B7975" t="s">
        <v>401</v>
      </c>
      <c r="C7975">
        <f>INDEX(NationalTeams!B:B,MATCH(B7975,NationalTeams!C:C,0))</f>
        <v>168</v>
      </c>
      <c r="D7975" t="s">
        <v>8502</v>
      </c>
      <c r="E7975">
        <f>INDEX(TeamSports!B:B,MATCH(D7975,TeamSports!C:C,0))</f>
        <v>4</v>
      </c>
      <c r="F7975">
        <f>INDEX(RanksTable!AL:AL,MATCH(B7975,RanksTable!B:B,0))</f>
        <v>7</v>
      </c>
      <c r="H7975" t="str">
        <f t="shared" si="124"/>
        <v>INSERT INTO "TeamRanks" (team_id,team_sport_id,team_rank) VALUES (168,4,7);</v>
      </c>
    </row>
    <row r="7976" spans="2:8" x14ac:dyDescent="0.25">
      <c r="B7976" t="s">
        <v>432</v>
      </c>
      <c r="C7976">
        <f>INDEX(NationalTeams!B:B,MATCH(B7976,NationalTeams!C:C,0))</f>
        <v>169</v>
      </c>
      <c r="D7976" t="s">
        <v>8502</v>
      </c>
      <c r="E7976">
        <f>INDEX(TeamSports!B:B,MATCH(D7976,TeamSports!C:C,0))</f>
        <v>4</v>
      </c>
      <c r="F7976">
        <f>INDEX(RanksTable!AL:AL,MATCH(B7976,RanksTable!B:B,0))</f>
        <v>7</v>
      </c>
      <c r="H7976" t="str">
        <f t="shared" si="124"/>
        <v>INSERT INTO "TeamRanks" (team_id,team_sport_id,team_rank) VALUES (169,4,7);</v>
      </c>
    </row>
    <row r="7977" spans="2:8" x14ac:dyDescent="0.25">
      <c r="B7977" t="s">
        <v>336</v>
      </c>
      <c r="C7977">
        <f>INDEX(NationalTeams!B:B,MATCH(B7977,NationalTeams!C:C,0))</f>
        <v>170</v>
      </c>
      <c r="D7977" t="s">
        <v>8502</v>
      </c>
      <c r="E7977">
        <f>INDEX(TeamSports!B:B,MATCH(D7977,TeamSports!C:C,0))</f>
        <v>4</v>
      </c>
      <c r="F7977">
        <f>INDEX(RanksTable!AL:AL,MATCH(B7977,RanksTable!B:B,0))</f>
        <v>7</v>
      </c>
      <c r="H7977" t="str">
        <f t="shared" si="124"/>
        <v>INSERT INTO "TeamRanks" (team_id,team_sport_id,team_rank) VALUES (170,4,7);</v>
      </c>
    </row>
    <row r="7978" spans="2:8" x14ac:dyDescent="0.25">
      <c r="B7978" t="s">
        <v>497</v>
      </c>
      <c r="C7978">
        <f>INDEX(NationalTeams!B:B,MATCH(B7978,NationalTeams!C:C,0))</f>
        <v>171</v>
      </c>
      <c r="D7978" t="s">
        <v>8502</v>
      </c>
      <c r="E7978">
        <f>INDEX(TeamSports!B:B,MATCH(D7978,TeamSports!C:C,0))</f>
        <v>4</v>
      </c>
      <c r="F7978">
        <f>INDEX(RanksTable!AL:AL,MATCH(B7978,RanksTable!B:B,0))</f>
        <v>3</v>
      </c>
      <c r="H7978" t="str">
        <f t="shared" si="124"/>
        <v>INSERT INTO "TeamRanks" (team_id,team_sport_id,team_rank) VALUES (171,4,3);</v>
      </c>
    </row>
    <row r="7979" spans="2:8" x14ac:dyDescent="0.25">
      <c r="B7979" t="s">
        <v>380</v>
      </c>
      <c r="C7979">
        <f>INDEX(NationalTeams!B:B,MATCH(B7979,NationalTeams!C:C,0))</f>
        <v>172</v>
      </c>
      <c r="D7979" t="s">
        <v>8502</v>
      </c>
      <c r="E7979">
        <f>INDEX(TeamSports!B:B,MATCH(D7979,TeamSports!C:C,0))</f>
        <v>4</v>
      </c>
      <c r="F7979">
        <f>INDEX(RanksTable!AL:AL,MATCH(B7979,RanksTable!B:B,0))</f>
        <v>7</v>
      </c>
      <c r="H7979" t="str">
        <f t="shared" si="124"/>
        <v>INSERT INTO "TeamRanks" (team_id,team_sport_id,team_rank) VALUES (172,4,7);</v>
      </c>
    </row>
    <row r="7980" spans="2:8" x14ac:dyDescent="0.25">
      <c r="B7980" t="s">
        <v>402</v>
      </c>
      <c r="C7980">
        <f>INDEX(NationalTeams!B:B,MATCH(B7980,NationalTeams!C:C,0))</f>
        <v>173</v>
      </c>
      <c r="D7980" t="s">
        <v>8502</v>
      </c>
      <c r="E7980">
        <f>INDEX(TeamSports!B:B,MATCH(D7980,TeamSports!C:C,0))</f>
        <v>4</v>
      </c>
      <c r="F7980">
        <f>INDEX(RanksTable!AL:AL,MATCH(B7980,RanksTable!B:B,0))</f>
        <v>7</v>
      </c>
      <c r="H7980" t="str">
        <f t="shared" si="124"/>
        <v>INSERT INTO "TeamRanks" (team_id,team_sport_id,team_rank) VALUES (173,4,7);</v>
      </c>
    </row>
    <row r="7981" spans="2:8" x14ac:dyDescent="0.25">
      <c r="B7981" t="s">
        <v>370</v>
      </c>
      <c r="C7981">
        <f>INDEX(NationalTeams!B:B,MATCH(B7981,NationalTeams!C:C,0))</f>
        <v>174</v>
      </c>
      <c r="D7981" t="s">
        <v>8502</v>
      </c>
      <c r="E7981">
        <f>INDEX(TeamSports!B:B,MATCH(D7981,TeamSports!C:C,0))</f>
        <v>4</v>
      </c>
      <c r="F7981">
        <f>INDEX(RanksTable!AL:AL,MATCH(B7981,RanksTable!B:B,0))</f>
        <v>7</v>
      </c>
      <c r="H7981" t="str">
        <f t="shared" si="124"/>
        <v>INSERT INTO "TeamRanks" (team_id,team_sport_id,team_rank) VALUES (174,4,7);</v>
      </c>
    </row>
    <row r="7982" spans="2:8" x14ac:dyDescent="0.25">
      <c r="B7982" t="s">
        <v>506</v>
      </c>
      <c r="C7982">
        <f>INDEX(NationalTeams!B:B,MATCH(B7982,NationalTeams!C:C,0))</f>
        <v>175</v>
      </c>
      <c r="D7982" t="s">
        <v>8502</v>
      </c>
      <c r="E7982">
        <f>INDEX(TeamSports!B:B,MATCH(D7982,TeamSports!C:C,0))</f>
        <v>4</v>
      </c>
      <c r="F7982">
        <f>INDEX(RanksTable!AL:AL,MATCH(B7982,RanksTable!B:B,0))</f>
        <v>7</v>
      </c>
      <c r="H7982" t="str">
        <f t="shared" si="124"/>
        <v>INSERT INTO "TeamRanks" (team_id,team_sport_id,team_rank) VALUES (175,4,7);</v>
      </c>
    </row>
    <row r="7983" spans="2:8" x14ac:dyDescent="0.25">
      <c r="B7983" t="s">
        <v>500</v>
      </c>
      <c r="C7983">
        <f>INDEX(NationalTeams!B:B,MATCH(B7983,NationalTeams!C:C,0))</f>
        <v>176</v>
      </c>
      <c r="D7983" t="s">
        <v>8502</v>
      </c>
      <c r="E7983">
        <f>INDEX(TeamSports!B:B,MATCH(D7983,TeamSports!C:C,0))</f>
        <v>4</v>
      </c>
      <c r="F7983">
        <f>INDEX(RanksTable!AL:AL,MATCH(B7983,RanksTable!B:B,0))</f>
        <v>2</v>
      </c>
      <c r="H7983" t="str">
        <f t="shared" si="124"/>
        <v>INSERT INTO "TeamRanks" (team_id,team_sport_id,team_rank) VALUES (176,4,2);</v>
      </c>
    </row>
    <row r="7984" spans="2:8" x14ac:dyDescent="0.25">
      <c r="B7984" t="s">
        <v>473</v>
      </c>
      <c r="C7984">
        <f>INDEX(NationalTeams!B:B,MATCH(B7984,NationalTeams!C:C,0))</f>
        <v>177</v>
      </c>
      <c r="D7984" t="s">
        <v>8502</v>
      </c>
      <c r="E7984">
        <f>INDEX(TeamSports!B:B,MATCH(D7984,TeamSports!C:C,0))</f>
        <v>4</v>
      </c>
      <c r="F7984">
        <f>INDEX(RanksTable!AL:AL,MATCH(B7984,RanksTable!B:B,0))</f>
        <v>7</v>
      </c>
      <c r="H7984" t="str">
        <f t="shared" si="124"/>
        <v>INSERT INTO "TeamRanks" (team_id,team_sport_id,team_rank) VALUES (177,4,7);</v>
      </c>
    </row>
    <row r="7985" spans="2:8" x14ac:dyDescent="0.25">
      <c r="B7985" t="s">
        <v>482</v>
      </c>
      <c r="C7985">
        <f>INDEX(NationalTeams!B:B,MATCH(B7985,NationalTeams!C:C,0))</f>
        <v>178</v>
      </c>
      <c r="D7985" t="s">
        <v>8502</v>
      </c>
      <c r="E7985">
        <f>INDEX(TeamSports!B:B,MATCH(D7985,TeamSports!C:C,0))</f>
        <v>4</v>
      </c>
      <c r="F7985">
        <f>INDEX(RanksTable!AL:AL,MATCH(B7985,RanksTable!B:B,0))</f>
        <v>7</v>
      </c>
      <c r="H7985" t="str">
        <f t="shared" si="124"/>
        <v>INSERT INTO "TeamRanks" (team_id,team_sport_id,team_rank) VALUES (178,4,7);</v>
      </c>
    </row>
    <row r="7986" spans="2:8" x14ac:dyDescent="0.25">
      <c r="B7986" t="s">
        <v>411</v>
      </c>
      <c r="C7986">
        <f>INDEX(NationalTeams!B:B,MATCH(B7986,NationalTeams!C:C,0))</f>
        <v>179</v>
      </c>
      <c r="D7986" t="s">
        <v>8502</v>
      </c>
      <c r="E7986">
        <f>INDEX(TeamSports!B:B,MATCH(D7986,TeamSports!C:C,0))</f>
        <v>4</v>
      </c>
      <c r="F7986">
        <f>INDEX(RanksTable!AL:AL,MATCH(B7986,RanksTable!B:B,0))</f>
        <v>7</v>
      </c>
      <c r="H7986" t="str">
        <f t="shared" si="124"/>
        <v>INSERT INTO "TeamRanks" (team_id,team_sport_id,team_rank) VALUES (179,4,7);</v>
      </c>
    </row>
    <row r="7987" spans="2:8" x14ac:dyDescent="0.25">
      <c r="B7987" t="s">
        <v>541</v>
      </c>
      <c r="C7987">
        <f>INDEX(NationalTeams!B:B,MATCH(B7987,NationalTeams!C:C,0))</f>
        <v>180</v>
      </c>
      <c r="D7987" t="s">
        <v>8502</v>
      </c>
      <c r="E7987">
        <f>INDEX(TeamSports!B:B,MATCH(D7987,TeamSports!C:C,0))</f>
        <v>4</v>
      </c>
      <c r="F7987">
        <f>INDEX(RanksTable!AL:AL,MATCH(B7987,RanksTable!B:B,0))</f>
        <v>7</v>
      </c>
      <c r="H7987" t="str">
        <f t="shared" si="124"/>
        <v>INSERT INTO "TeamRanks" (team_id,team_sport_id,team_rank) VALUES (180,4,7);</v>
      </c>
    </row>
    <row r="7988" spans="2:8" x14ac:dyDescent="0.25">
      <c r="B7988" t="s">
        <v>412</v>
      </c>
      <c r="C7988">
        <f>INDEX(NationalTeams!B:B,MATCH(B7988,NationalTeams!C:C,0))</f>
        <v>181</v>
      </c>
      <c r="D7988" t="s">
        <v>8502</v>
      </c>
      <c r="E7988">
        <f>INDEX(TeamSports!B:B,MATCH(D7988,TeamSports!C:C,0))</f>
        <v>4</v>
      </c>
      <c r="F7988">
        <f>INDEX(RanksTable!AL:AL,MATCH(B7988,RanksTable!B:B,0))</f>
        <v>7</v>
      </c>
      <c r="H7988" t="str">
        <f t="shared" si="124"/>
        <v>INSERT INTO "TeamRanks" (team_id,team_sport_id,team_rank) VALUES (181,4,7);</v>
      </c>
    </row>
    <row r="7989" spans="2:8" x14ac:dyDescent="0.25">
      <c r="B7989" t="s">
        <v>409</v>
      </c>
      <c r="C7989">
        <f>INDEX(NationalTeams!B:B,MATCH(B7989,NationalTeams!C:C,0))</f>
        <v>182</v>
      </c>
      <c r="D7989" t="s">
        <v>8502</v>
      </c>
      <c r="E7989">
        <f>INDEX(TeamSports!B:B,MATCH(D7989,TeamSports!C:C,0))</f>
        <v>4</v>
      </c>
      <c r="F7989">
        <f>INDEX(RanksTable!AL:AL,MATCH(B7989,RanksTable!B:B,0))</f>
        <v>7</v>
      </c>
      <c r="H7989" t="str">
        <f t="shared" si="124"/>
        <v>INSERT INTO "TeamRanks" (team_id,team_sport_id,team_rank) VALUES (182,4,7);</v>
      </c>
    </row>
    <row r="7990" spans="2:8" x14ac:dyDescent="0.25">
      <c r="B7990" t="s">
        <v>414</v>
      </c>
      <c r="C7990">
        <f>INDEX(NationalTeams!B:B,MATCH(B7990,NationalTeams!C:C,0))</f>
        <v>183</v>
      </c>
      <c r="D7990" t="s">
        <v>8502</v>
      </c>
      <c r="E7990">
        <f>INDEX(TeamSports!B:B,MATCH(D7990,TeamSports!C:C,0))</f>
        <v>4</v>
      </c>
      <c r="F7990">
        <f>INDEX(RanksTable!AL:AL,MATCH(B7990,RanksTable!B:B,0))</f>
        <v>7</v>
      </c>
      <c r="H7990" t="str">
        <f t="shared" si="124"/>
        <v>INSERT INTO "TeamRanks" (team_id,team_sport_id,team_rank) VALUES (183,4,7);</v>
      </c>
    </row>
    <row r="7991" spans="2:8" x14ac:dyDescent="0.25">
      <c r="B7991" t="s">
        <v>362</v>
      </c>
      <c r="C7991">
        <f>INDEX(NationalTeams!B:B,MATCH(B7991,NationalTeams!C:C,0))</f>
        <v>184</v>
      </c>
      <c r="D7991" t="s">
        <v>8502</v>
      </c>
      <c r="E7991">
        <f>INDEX(TeamSports!B:B,MATCH(D7991,TeamSports!C:C,0))</f>
        <v>4</v>
      </c>
      <c r="F7991">
        <f>INDEX(RanksTable!AL:AL,MATCH(B7991,RanksTable!B:B,0))</f>
        <v>7</v>
      </c>
      <c r="H7991" t="str">
        <f t="shared" si="124"/>
        <v>INSERT INTO "TeamRanks" (team_id,team_sport_id,team_rank) VALUES (184,4,7);</v>
      </c>
    </row>
    <row r="7992" spans="2:8" x14ac:dyDescent="0.25">
      <c r="B7992" t="s">
        <v>499</v>
      </c>
      <c r="C7992">
        <f>INDEX(NationalTeams!B:B,MATCH(B7992,NationalTeams!C:C,0))</f>
        <v>185</v>
      </c>
      <c r="D7992" t="s">
        <v>8502</v>
      </c>
      <c r="E7992">
        <f>INDEX(TeamSports!B:B,MATCH(D7992,TeamSports!C:C,0))</f>
        <v>4</v>
      </c>
      <c r="F7992">
        <f>INDEX(RanksTable!AL:AL,MATCH(B7992,RanksTable!B:B,0))</f>
        <v>7</v>
      </c>
      <c r="H7992" t="str">
        <f t="shared" si="124"/>
        <v>INSERT INTO "TeamRanks" (team_id,team_sport_id,team_rank) VALUES (185,4,7);</v>
      </c>
    </row>
    <row r="7993" spans="2:8" x14ac:dyDescent="0.25">
      <c r="B7993" t="s">
        <v>374</v>
      </c>
      <c r="C7993">
        <f>INDEX(NationalTeams!B:B,MATCH(B7993,NationalTeams!C:C,0))</f>
        <v>186</v>
      </c>
      <c r="D7993" t="s">
        <v>8502</v>
      </c>
      <c r="E7993">
        <f>INDEX(TeamSports!B:B,MATCH(D7993,TeamSports!C:C,0))</f>
        <v>4</v>
      </c>
      <c r="F7993">
        <f>INDEX(RanksTable!AL:AL,MATCH(B7993,RanksTable!B:B,0))</f>
        <v>7</v>
      </c>
      <c r="H7993" t="str">
        <f t="shared" si="124"/>
        <v>INSERT INTO "TeamRanks" (team_id,team_sport_id,team_rank) VALUES (186,4,7);</v>
      </c>
    </row>
    <row r="7994" spans="2:8" x14ac:dyDescent="0.25">
      <c r="B7994" t="s">
        <v>385</v>
      </c>
      <c r="C7994">
        <f>INDEX(NationalTeams!B:B,MATCH(B7994,NationalTeams!C:C,0))</f>
        <v>187</v>
      </c>
      <c r="D7994" t="s">
        <v>8502</v>
      </c>
      <c r="E7994">
        <f>INDEX(TeamSports!B:B,MATCH(D7994,TeamSports!C:C,0))</f>
        <v>4</v>
      </c>
      <c r="F7994">
        <f>INDEX(RanksTable!AL:AL,MATCH(B7994,RanksTable!B:B,0))</f>
        <v>7</v>
      </c>
      <c r="H7994" t="str">
        <f t="shared" si="124"/>
        <v>INSERT INTO "TeamRanks" (team_id,team_sport_id,team_rank) VALUES (187,4,7);</v>
      </c>
    </row>
    <row r="7995" spans="2:8" x14ac:dyDescent="0.25">
      <c r="B7995" t="s">
        <v>450</v>
      </c>
      <c r="C7995">
        <f>INDEX(NationalTeams!B:B,MATCH(B7995,NationalTeams!C:C,0))</f>
        <v>188</v>
      </c>
      <c r="D7995" t="s">
        <v>8502</v>
      </c>
      <c r="E7995">
        <f>INDEX(TeamSports!B:B,MATCH(D7995,TeamSports!C:C,0))</f>
        <v>4</v>
      </c>
      <c r="F7995">
        <f>INDEX(RanksTable!AL:AL,MATCH(B7995,RanksTable!B:B,0))</f>
        <v>7</v>
      </c>
      <c r="H7995" t="str">
        <f t="shared" si="124"/>
        <v>INSERT INTO "TeamRanks" (team_id,team_sport_id,team_rank) VALUES (188,4,7);</v>
      </c>
    </row>
    <row r="7996" spans="2:8" x14ac:dyDescent="0.25">
      <c r="B7996" t="s">
        <v>448</v>
      </c>
      <c r="C7996">
        <f>INDEX(NationalTeams!B:B,MATCH(B7996,NationalTeams!C:C,0))</f>
        <v>189</v>
      </c>
      <c r="D7996" t="s">
        <v>8502</v>
      </c>
      <c r="E7996">
        <f>INDEX(TeamSports!B:B,MATCH(D7996,TeamSports!C:C,0))</f>
        <v>4</v>
      </c>
      <c r="F7996">
        <f>INDEX(RanksTable!AL:AL,MATCH(B7996,RanksTable!B:B,0))</f>
        <v>7</v>
      </c>
      <c r="H7996" t="str">
        <f t="shared" si="124"/>
        <v>INSERT INTO "TeamRanks" (team_id,team_sport_id,team_rank) VALUES (189,4,7);</v>
      </c>
    </row>
    <row r="7997" spans="2:8" x14ac:dyDescent="0.25">
      <c r="B7997" t="s">
        <v>375</v>
      </c>
      <c r="C7997">
        <f>INDEX(NationalTeams!B:B,MATCH(B7997,NationalTeams!C:C,0))</f>
        <v>190</v>
      </c>
      <c r="D7997" t="s">
        <v>8502</v>
      </c>
      <c r="E7997">
        <f>INDEX(TeamSports!B:B,MATCH(D7997,TeamSports!C:C,0))</f>
        <v>4</v>
      </c>
      <c r="F7997">
        <f>INDEX(RanksTable!AL:AL,MATCH(B7997,RanksTable!B:B,0))</f>
        <v>7</v>
      </c>
      <c r="H7997" t="str">
        <f t="shared" si="124"/>
        <v>INSERT INTO "TeamRanks" (team_id,team_sport_id,team_rank) VALUES (190,4,7);</v>
      </c>
    </row>
    <row r="7998" spans="2:8" x14ac:dyDescent="0.25">
      <c r="B7998" t="s">
        <v>483</v>
      </c>
      <c r="C7998">
        <f>INDEX(NationalTeams!B:B,MATCH(B7998,NationalTeams!C:C,0))</f>
        <v>191</v>
      </c>
      <c r="D7998" t="s">
        <v>8502</v>
      </c>
      <c r="E7998">
        <f>INDEX(TeamSports!B:B,MATCH(D7998,TeamSports!C:C,0))</f>
        <v>4</v>
      </c>
      <c r="F7998">
        <f>INDEX(RanksTable!AL:AL,MATCH(B7998,RanksTable!B:B,0))</f>
        <v>7</v>
      </c>
      <c r="H7998" t="str">
        <f t="shared" si="124"/>
        <v>INSERT INTO "TeamRanks" (team_id,team_sport_id,team_rank) VALUES (191,4,7);</v>
      </c>
    </row>
    <row r="7999" spans="2:8" x14ac:dyDescent="0.25">
      <c r="B7999" t="s">
        <v>395</v>
      </c>
      <c r="C7999">
        <f>INDEX(NationalTeams!B:B,MATCH(B7999,NationalTeams!C:C,0))</f>
        <v>192</v>
      </c>
      <c r="D7999" t="s">
        <v>8502</v>
      </c>
      <c r="E7999">
        <f>INDEX(TeamSports!B:B,MATCH(D7999,TeamSports!C:C,0))</f>
        <v>4</v>
      </c>
      <c r="F7999">
        <f>INDEX(RanksTable!AL:AL,MATCH(B7999,RanksTable!B:B,0))</f>
        <v>7</v>
      </c>
      <c r="H7999" t="str">
        <f t="shared" si="124"/>
        <v>INSERT INTO "TeamRanks" (team_id,team_sport_id,team_rank) VALUES (192,4,7);</v>
      </c>
    </row>
    <row r="8000" spans="2:8" x14ac:dyDescent="0.25">
      <c r="B8000" t="s">
        <v>363</v>
      </c>
      <c r="C8000">
        <f>INDEX(NationalTeams!B:B,MATCH(B8000,NationalTeams!C:C,0))</f>
        <v>193</v>
      </c>
      <c r="D8000" t="s">
        <v>8502</v>
      </c>
      <c r="E8000">
        <f>INDEX(TeamSports!B:B,MATCH(D8000,TeamSports!C:C,0))</f>
        <v>4</v>
      </c>
      <c r="F8000">
        <f>INDEX(RanksTable!AL:AL,MATCH(B8000,RanksTable!B:B,0))</f>
        <v>5</v>
      </c>
      <c r="H8000" t="str">
        <f t="shared" si="124"/>
        <v>INSERT INTO "TeamRanks" (team_id,team_sport_id,team_rank) VALUES (193,4,5);</v>
      </c>
    </row>
    <row r="8001" spans="2:8" x14ac:dyDescent="0.25">
      <c r="B8001" t="s">
        <v>394</v>
      </c>
      <c r="C8001">
        <f>INDEX(NationalTeams!B:B,MATCH(B8001,NationalTeams!C:C,0))</f>
        <v>194</v>
      </c>
      <c r="D8001" t="s">
        <v>8502</v>
      </c>
      <c r="E8001">
        <f>INDEX(TeamSports!B:B,MATCH(D8001,TeamSports!C:C,0))</f>
        <v>4</v>
      </c>
      <c r="F8001">
        <f>INDEX(RanksTable!AL:AL,MATCH(B8001,RanksTable!B:B,0))</f>
        <v>7</v>
      </c>
      <c r="H8001" t="str">
        <f t="shared" si="124"/>
        <v>INSERT INTO "TeamRanks" (team_id,team_sport_id,team_rank) VALUES (194,4,7);</v>
      </c>
    </row>
    <row r="8002" spans="2:8" x14ac:dyDescent="0.25">
      <c r="B8002" t="s">
        <v>389</v>
      </c>
      <c r="C8002">
        <f>INDEX(NationalTeams!B:B,MATCH(B8002,NationalTeams!C:C,0))</f>
        <v>195</v>
      </c>
      <c r="D8002" t="s">
        <v>8502</v>
      </c>
      <c r="E8002">
        <f>INDEX(TeamSports!B:B,MATCH(D8002,TeamSports!C:C,0))</f>
        <v>4</v>
      </c>
      <c r="F8002">
        <f>INDEX(RanksTable!AL:AL,MATCH(B8002,RanksTable!B:B,0))</f>
        <v>7</v>
      </c>
      <c r="H8002" t="str">
        <f t="shared" si="124"/>
        <v>INSERT INTO "TeamRanks" (team_id,team_sport_id,team_rank) VALUES (195,4,7);</v>
      </c>
    </row>
    <row r="8003" spans="2:8" x14ac:dyDescent="0.25">
      <c r="B8003" t="s">
        <v>496</v>
      </c>
      <c r="C8003">
        <f>INDEX(NationalTeams!B:B,MATCH(B8003,NationalTeams!C:C,0))</f>
        <v>196</v>
      </c>
      <c r="D8003" t="s">
        <v>8502</v>
      </c>
      <c r="E8003">
        <f>INDEX(TeamSports!B:B,MATCH(D8003,TeamSports!C:C,0))</f>
        <v>4</v>
      </c>
      <c r="F8003">
        <f>INDEX(RanksTable!AL:AL,MATCH(B8003,RanksTable!B:B,0))</f>
        <v>6</v>
      </c>
      <c r="H8003" t="str">
        <f t="shared" si="124"/>
        <v>INSERT INTO "TeamRanks" (team_id,team_sport_id,team_rank) VALUES (196,4,6);</v>
      </c>
    </row>
    <row r="8004" spans="2:8" x14ac:dyDescent="0.25">
      <c r="B8004" t="s">
        <v>507</v>
      </c>
      <c r="C8004">
        <f>INDEX(NationalTeams!B:B,MATCH(B8004,NationalTeams!C:C,0))</f>
        <v>197</v>
      </c>
      <c r="D8004" t="s">
        <v>8502</v>
      </c>
      <c r="E8004">
        <f>INDEX(TeamSports!B:B,MATCH(D8004,TeamSports!C:C,0))</f>
        <v>4</v>
      </c>
      <c r="F8004">
        <f>INDEX(RanksTable!AL:AL,MATCH(B8004,RanksTable!B:B,0))</f>
        <v>2</v>
      </c>
      <c r="H8004" t="str">
        <f t="shared" ref="H8004:H8067" si="125">_xlfn.CONCAT($H$1,$L$1,$C$1,$L$1," ",$J$1,$C$2,$N$1,$E$2,$N$1,$F$2,$K$1,$I$1,$J$1,C8004,$N$1,E8004,$N$1,F8004,$K$1,$O$1)</f>
        <v>INSERT INTO "TeamRanks" (team_id,team_sport_id,team_rank) VALUES (197,4,2);</v>
      </c>
    </row>
    <row r="8005" spans="2:8" x14ac:dyDescent="0.25">
      <c r="B8005" t="s">
        <v>399</v>
      </c>
      <c r="C8005">
        <f>INDEX(NationalTeams!B:B,MATCH(B8005,NationalTeams!C:C,0))</f>
        <v>198</v>
      </c>
      <c r="D8005" t="s">
        <v>8502</v>
      </c>
      <c r="E8005">
        <f>INDEX(TeamSports!B:B,MATCH(D8005,TeamSports!C:C,0))</f>
        <v>4</v>
      </c>
      <c r="F8005">
        <f>INDEX(RanksTable!AL:AL,MATCH(B8005,RanksTable!B:B,0))</f>
        <v>7</v>
      </c>
      <c r="H8005" t="str">
        <f t="shared" si="125"/>
        <v>INSERT INTO "TeamRanks" (team_id,team_sport_id,team_rank) VALUES (198,4,7);</v>
      </c>
    </row>
    <row r="8006" spans="2:8" x14ac:dyDescent="0.25">
      <c r="B8006" t="s">
        <v>467</v>
      </c>
      <c r="C8006">
        <f>INDEX(NationalTeams!B:B,MATCH(B8006,NationalTeams!C:C,0))</f>
        <v>199</v>
      </c>
      <c r="D8006" t="s">
        <v>8502</v>
      </c>
      <c r="E8006">
        <f>INDEX(TeamSports!B:B,MATCH(D8006,TeamSports!C:C,0))</f>
        <v>4</v>
      </c>
      <c r="F8006">
        <f>INDEX(RanksTable!AL:AL,MATCH(B8006,RanksTable!B:B,0))</f>
        <v>7</v>
      </c>
      <c r="H8006" t="str">
        <f t="shared" si="125"/>
        <v>INSERT INTO "TeamRanks" (team_id,team_sport_id,team_rank) VALUES (199,4,7);</v>
      </c>
    </row>
    <row r="8007" spans="2:8" x14ac:dyDescent="0.25">
      <c r="B8007" t="s">
        <v>437</v>
      </c>
      <c r="C8007">
        <f>INDEX(NationalTeams!B:B,MATCH(B8007,NationalTeams!C:C,0))</f>
        <v>200</v>
      </c>
      <c r="D8007" t="s">
        <v>8502</v>
      </c>
      <c r="E8007">
        <f>INDEX(TeamSports!B:B,MATCH(D8007,TeamSports!C:C,0))</f>
        <v>4</v>
      </c>
      <c r="F8007">
        <f>INDEX(RanksTable!AL:AL,MATCH(B8007,RanksTable!B:B,0))</f>
        <v>7</v>
      </c>
      <c r="H8007" t="str">
        <f t="shared" si="125"/>
        <v>INSERT INTO "TeamRanks" (team_id,team_sport_id,team_rank) VALUES (200,4,7);</v>
      </c>
    </row>
    <row r="8008" spans="2:8" x14ac:dyDescent="0.25">
      <c r="B8008" t="s">
        <v>452</v>
      </c>
      <c r="C8008">
        <f>INDEX(NationalTeams!B:B,MATCH(B8008,NationalTeams!C:C,0))</f>
        <v>201</v>
      </c>
      <c r="D8008" t="s">
        <v>8502</v>
      </c>
      <c r="E8008">
        <f>INDEX(TeamSports!B:B,MATCH(D8008,TeamSports!C:C,0))</f>
        <v>4</v>
      </c>
      <c r="F8008">
        <f>INDEX(RanksTable!AL:AL,MATCH(B8008,RanksTable!B:B,0))</f>
        <v>7</v>
      </c>
      <c r="H8008" t="str">
        <f t="shared" si="125"/>
        <v>INSERT INTO "TeamRanks" (team_id,team_sport_id,team_rank) VALUES (201,4,7);</v>
      </c>
    </row>
    <row r="8009" spans="2:8" x14ac:dyDescent="0.25">
      <c r="B8009" t="s">
        <v>384</v>
      </c>
      <c r="C8009">
        <f>INDEX(NationalTeams!B:B,MATCH(B8009,NationalTeams!C:C,0))</f>
        <v>202</v>
      </c>
      <c r="D8009" t="s">
        <v>8502</v>
      </c>
      <c r="E8009">
        <f>INDEX(TeamSports!B:B,MATCH(D8009,TeamSports!C:C,0))</f>
        <v>4</v>
      </c>
      <c r="F8009">
        <f>INDEX(RanksTable!AL:AL,MATCH(B8009,RanksTable!B:B,0))</f>
        <v>7</v>
      </c>
      <c r="H8009" t="str">
        <f t="shared" si="125"/>
        <v>INSERT INTO "TeamRanks" (team_id,team_sport_id,team_rank) VALUES (202,4,7);</v>
      </c>
    </row>
    <row r="8010" spans="2:8" x14ac:dyDescent="0.25">
      <c r="B8010" t="s">
        <v>442</v>
      </c>
      <c r="C8010">
        <f>INDEX(NationalTeams!B:B,MATCH(B8010,NationalTeams!C:C,0))</f>
        <v>203</v>
      </c>
      <c r="D8010" t="s">
        <v>8502</v>
      </c>
      <c r="E8010">
        <f>INDEX(TeamSports!B:B,MATCH(D8010,TeamSports!C:C,0))</f>
        <v>4</v>
      </c>
      <c r="F8010">
        <f>INDEX(RanksTable!AL:AL,MATCH(B8010,RanksTable!B:B,0))</f>
        <v>7</v>
      </c>
      <c r="H8010" t="str">
        <f t="shared" si="125"/>
        <v>INSERT INTO "TeamRanks" (team_id,team_sport_id,team_rank) VALUES (203,4,7);</v>
      </c>
    </row>
    <row r="8011" spans="2:8" x14ac:dyDescent="0.25">
      <c r="B8011" t="s">
        <v>472</v>
      </c>
      <c r="C8011">
        <f>INDEX(NationalTeams!B:B,MATCH(B8011,NationalTeams!C:C,0))</f>
        <v>204</v>
      </c>
      <c r="D8011" t="s">
        <v>8502</v>
      </c>
      <c r="E8011">
        <f>INDEX(TeamSports!B:B,MATCH(D8011,TeamSports!C:C,0))</f>
        <v>4</v>
      </c>
      <c r="F8011">
        <f>INDEX(RanksTable!AL:AL,MATCH(B8011,RanksTable!B:B,0))</f>
        <v>7</v>
      </c>
      <c r="H8011" t="str">
        <f t="shared" si="125"/>
        <v>INSERT INTO "TeamRanks" (team_id,team_sport_id,team_rank) VALUES (204,4,7);</v>
      </c>
    </row>
    <row r="8012" spans="2:8" x14ac:dyDescent="0.25">
      <c r="B8012" t="s">
        <v>388</v>
      </c>
      <c r="C8012">
        <f>INDEX(NationalTeams!B:B,MATCH(B8012,NationalTeams!C:C,0))</f>
        <v>205</v>
      </c>
      <c r="D8012" t="s">
        <v>8502</v>
      </c>
      <c r="E8012">
        <f>INDEX(TeamSports!B:B,MATCH(D8012,TeamSports!C:C,0))</f>
        <v>4</v>
      </c>
      <c r="F8012">
        <f>INDEX(RanksTable!AL:AL,MATCH(B8012,RanksTable!B:B,0))</f>
        <v>7</v>
      </c>
      <c r="H8012" t="str">
        <f t="shared" si="125"/>
        <v>INSERT INTO "TeamRanks" (team_id,team_sport_id,team_rank) VALUES (205,4,7);</v>
      </c>
    </row>
    <row r="8013" spans="2:8" x14ac:dyDescent="0.25">
      <c r="B8013" t="s">
        <v>476</v>
      </c>
      <c r="C8013">
        <f>INDEX(NationalTeams!B:B,MATCH(B8013,NationalTeams!C:C,0))</f>
        <v>206</v>
      </c>
      <c r="D8013" t="s">
        <v>8502</v>
      </c>
      <c r="E8013">
        <f>INDEX(TeamSports!B:B,MATCH(D8013,TeamSports!C:C,0))</f>
        <v>4</v>
      </c>
      <c r="F8013">
        <f>INDEX(RanksTable!AL:AL,MATCH(B8013,RanksTable!B:B,0))</f>
        <v>7</v>
      </c>
      <c r="H8013" t="str">
        <f t="shared" si="125"/>
        <v>INSERT INTO "TeamRanks" (team_id,team_sport_id,team_rank) VALUES (206,4,7);</v>
      </c>
    </row>
    <row r="8014" spans="2:8" x14ac:dyDescent="0.25">
      <c r="B8014" t="s">
        <v>407</v>
      </c>
      <c r="C8014">
        <f>INDEX(NationalTeams!B:B,MATCH(B8014,NationalTeams!C:C,0))</f>
        <v>207</v>
      </c>
      <c r="D8014" t="s">
        <v>8502</v>
      </c>
      <c r="E8014">
        <f>INDEX(TeamSports!B:B,MATCH(D8014,TeamSports!C:C,0))</f>
        <v>4</v>
      </c>
      <c r="F8014">
        <f>INDEX(RanksTable!AL:AL,MATCH(B8014,RanksTable!B:B,0))</f>
        <v>6</v>
      </c>
      <c r="H8014" t="str">
        <f t="shared" si="125"/>
        <v>INSERT INTO "TeamRanks" (team_id,team_sport_id,team_rank) VALUES (207,4,6);</v>
      </c>
    </row>
    <row r="8015" spans="2:8" x14ac:dyDescent="0.25">
      <c r="B8015" t="s">
        <v>364</v>
      </c>
      <c r="C8015">
        <f>INDEX(NationalTeams!B:B,MATCH(B8015,NationalTeams!C:C,0))</f>
        <v>208</v>
      </c>
      <c r="D8015" t="s">
        <v>8502</v>
      </c>
      <c r="E8015">
        <f>INDEX(TeamSports!B:B,MATCH(D8015,TeamSports!C:C,0))</f>
        <v>4</v>
      </c>
      <c r="F8015">
        <f>INDEX(RanksTable!AL:AL,MATCH(B8015,RanksTable!B:B,0))</f>
        <v>7</v>
      </c>
      <c r="H8015" t="str">
        <f t="shared" si="125"/>
        <v>INSERT INTO "TeamRanks" (team_id,team_sport_id,team_rank) VALUES (208,4,7);</v>
      </c>
    </row>
    <row r="8016" spans="2:8" x14ac:dyDescent="0.25">
      <c r="B8016" t="s">
        <v>439</v>
      </c>
      <c r="C8016">
        <f>INDEX(NationalTeams!B:B,MATCH(B8016,NationalTeams!C:C,0))</f>
        <v>209</v>
      </c>
      <c r="D8016" t="s">
        <v>8502</v>
      </c>
      <c r="E8016">
        <f>INDEX(TeamSports!B:B,MATCH(D8016,TeamSports!C:C,0))</f>
        <v>4</v>
      </c>
      <c r="F8016">
        <f>INDEX(RanksTable!AL:AL,MATCH(B8016,RanksTable!B:B,0))</f>
        <v>7</v>
      </c>
      <c r="H8016" t="str">
        <f t="shared" si="125"/>
        <v>INSERT INTO "TeamRanks" (team_id,team_sport_id,team_rank) VALUES (209,4,7);</v>
      </c>
    </row>
    <row r="8017" spans="2:8" x14ac:dyDescent="0.25">
      <c r="B8017" t="s">
        <v>501</v>
      </c>
      <c r="C8017">
        <f>INDEX(NationalTeams!B:B,MATCH(B8017,NationalTeams!C:C,0))</f>
        <v>210</v>
      </c>
      <c r="D8017" t="s">
        <v>8502</v>
      </c>
      <c r="E8017">
        <f>INDEX(TeamSports!B:B,MATCH(D8017,TeamSports!C:C,0))</f>
        <v>4</v>
      </c>
      <c r="F8017">
        <f>INDEX(RanksTable!AL:AL,MATCH(B8017,RanksTable!B:B,0))</f>
        <v>7</v>
      </c>
      <c r="H8017" t="str">
        <f t="shared" si="125"/>
        <v>INSERT INTO "TeamRanks" (team_id,team_sport_id,team_rank) VALUES (210,4,7);</v>
      </c>
    </row>
    <row r="8018" spans="2:8" x14ac:dyDescent="0.25">
      <c r="B8018" t="s">
        <v>466</v>
      </c>
      <c r="C8018">
        <f>INDEX(NationalTeams!B:B,MATCH(B8018,NationalTeams!C:C,0))</f>
        <v>211</v>
      </c>
      <c r="D8018" t="s">
        <v>8502</v>
      </c>
      <c r="E8018">
        <f>INDEX(TeamSports!B:B,MATCH(D8018,TeamSports!C:C,0))</f>
        <v>4</v>
      </c>
      <c r="F8018">
        <f>INDEX(RanksTable!AL:AL,MATCH(B8018,RanksTable!B:B,0))</f>
        <v>7</v>
      </c>
      <c r="H8018" t="str">
        <f t="shared" si="125"/>
        <v>INSERT INTO "TeamRanks" (team_id,team_sport_id,team_rank) VALUES (211,4,7);</v>
      </c>
    </row>
    <row r="8019" spans="2:8" x14ac:dyDescent="0.25">
      <c r="B8019" t="s">
        <v>502</v>
      </c>
      <c r="C8019">
        <f>INDEX(NationalTeams!B:B,MATCH(B8019,NationalTeams!C:C,0))</f>
        <v>212</v>
      </c>
      <c r="D8019" t="s">
        <v>8502</v>
      </c>
      <c r="E8019">
        <f>INDEX(TeamSports!B:B,MATCH(D8019,TeamSports!C:C,0))</f>
        <v>4</v>
      </c>
      <c r="F8019">
        <f>INDEX(RanksTable!AL:AL,MATCH(B8019,RanksTable!B:B,0))</f>
        <v>3</v>
      </c>
      <c r="H8019" t="str">
        <f t="shared" si="125"/>
        <v>INSERT INTO "TeamRanks" (team_id,team_sport_id,team_rank) VALUES (212,4,3);</v>
      </c>
    </row>
    <row r="8020" spans="2:8" x14ac:dyDescent="0.25">
      <c r="B8020" t="s">
        <v>359</v>
      </c>
      <c r="C8020">
        <f>INDEX(NationalTeams!B:B,MATCH(B8020,NationalTeams!C:C,0))</f>
        <v>213</v>
      </c>
      <c r="D8020" t="s">
        <v>8502</v>
      </c>
      <c r="E8020">
        <f>INDEX(TeamSports!B:B,MATCH(D8020,TeamSports!C:C,0))</f>
        <v>4</v>
      </c>
      <c r="F8020">
        <f>INDEX(RanksTable!AL:AL,MATCH(B8020,RanksTable!B:B,0))</f>
        <v>7</v>
      </c>
      <c r="H8020" t="str">
        <f t="shared" si="125"/>
        <v>INSERT INTO "TeamRanks" (team_id,team_sport_id,team_rank) VALUES (213,4,7);</v>
      </c>
    </row>
    <row r="8021" spans="2:8" x14ac:dyDescent="0.25">
      <c r="B8021" t="s">
        <v>377</v>
      </c>
      <c r="C8021">
        <f>INDEX(NationalTeams!B:B,MATCH(B8021,NationalTeams!C:C,0))</f>
        <v>214</v>
      </c>
      <c r="D8021" t="s">
        <v>8502</v>
      </c>
      <c r="E8021">
        <f>INDEX(TeamSports!B:B,MATCH(D8021,TeamSports!C:C,0))</f>
        <v>4</v>
      </c>
      <c r="F8021">
        <f>INDEX(RanksTable!AL:AL,MATCH(B8021,RanksTable!B:B,0))</f>
        <v>5</v>
      </c>
      <c r="H8021" t="str">
        <f t="shared" si="125"/>
        <v>INSERT INTO "TeamRanks" (team_id,team_sport_id,team_rank) VALUES (214,4,5);</v>
      </c>
    </row>
    <row r="8022" spans="2:8" x14ac:dyDescent="0.25">
      <c r="B8022" t="s">
        <v>443</v>
      </c>
      <c r="C8022">
        <f>INDEX(NationalTeams!B:B,MATCH(B8022,NationalTeams!C:C,0))</f>
        <v>215</v>
      </c>
      <c r="D8022" t="s">
        <v>8502</v>
      </c>
      <c r="E8022">
        <f>INDEX(TeamSports!B:B,MATCH(D8022,TeamSports!C:C,0))</f>
        <v>4</v>
      </c>
      <c r="F8022">
        <f>INDEX(RanksTable!AL:AL,MATCH(B8022,RanksTable!B:B,0))</f>
        <v>7</v>
      </c>
      <c r="H8022" t="str">
        <f t="shared" si="125"/>
        <v>INSERT INTO "TeamRanks" (team_id,team_sport_id,team_rank) VALUES (215,4,7);</v>
      </c>
    </row>
    <row r="8023" spans="2:8" x14ac:dyDescent="0.25">
      <c r="B8023" t="s">
        <v>481</v>
      </c>
      <c r="C8023">
        <f>INDEX(NationalTeams!B:B,MATCH(B8023,NationalTeams!C:C,0))</f>
        <v>216</v>
      </c>
      <c r="D8023" t="s">
        <v>8502</v>
      </c>
      <c r="E8023">
        <f>INDEX(TeamSports!B:B,MATCH(D8023,TeamSports!C:C,0))</f>
        <v>4</v>
      </c>
      <c r="F8023">
        <f>INDEX(RanksTable!AL:AL,MATCH(B8023,RanksTable!B:B,0))</f>
        <v>7</v>
      </c>
      <c r="H8023" t="str">
        <f t="shared" si="125"/>
        <v>INSERT INTO "TeamRanks" (team_id,team_sport_id,team_rank) VALUES (216,4,7);</v>
      </c>
    </row>
    <row r="8024" spans="2:8" x14ac:dyDescent="0.25">
      <c r="B8024" t="s">
        <v>351</v>
      </c>
      <c r="C8024">
        <f>INDEX(NationalTeams!B:B,MATCH(B8024,NationalTeams!C:C,0))</f>
        <v>217</v>
      </c>
      <c r="D8024" t="s">
        <v>8502</v>
      </c>
      <c r="E8024">
        <f>INDEX(TeamSports!B:B,MATCH(D8024,TeamSports!C:C,0))</f>
        <v>4</v>
      </c>
      <c r="F8024">
        <f>INDEX(RanksTable!AL:AL,MATCH(B8024,RanksTable!B:B,0))</f>
        <v>7</v>
      </c>
      <c r="H8024" t="str">
        <f t="shared" si="125"/>
        <v>INSERT INTO "TeamRanks" (team_id,team_sport_id,team_rank) VALUES (217,4,7);</v>
      </c>
    </row>
    <row r="8025" spans="2:8" x14ac:dyDescent="0.25">
      <c r="B8025" t="s">
        <v>438</v>
      </c>
      <c r="C8025">
        <f>INDEX(NationalTeams!B:B,MATCH(B8025,NationalTeams!C:C,0))</f>
        <v>218</v>
      </c>
      <c r="D8025" t="s">
        <v>8502</v>
      </c>
      <c r="E8025">
        <f>INDEX(TeamSports!B:B,MATCH(D8025,TeamSports!C:C,0))</f>
        <v>4</v>
      </c>
      <c r="F8025">
        <f>INDEX(RanksTable!AL:AL,MATCH(B8025,RanksTable!B:B,0))</f>
        <v>7</v>
      </c>
      <c r="H8025" t="str">
        <f t="shared" si="125"/>
        <v>INSERT INTO "TeamRanks" (team_id,team_sport_id,team_rank) VALUES (218,4,7);</v>
      </c>
    </row>
    <row r="8026" spans="2:8" x14ac:dyDescent="0.25">
      <c r="B8026" t="s">
        <v>319</v>
      </c>
      <c r="C8026">
        <f>INDEX(NationalTeams!B:B,MATCH(B8026,NationalTeams!C:C,0))</f>
        <v>219</v>
      </c>
      <c r="D8026" t="s">
        <v>8502</v>
      </c>
      <c r="E8026">
        <f>INDEX(TeamSports!B:B,MATCH(D8026,TeamSports!C:C,0))</f>
        <v>4</v>
      </c>
      <c r="F8026">
        <f>INDEX(RanksTable!AL:AL,MATCH(B8026,RanksTable!B:B,0))</f>
        <v>7</v>
      </c>
      <c r="H8026" t="str">
        <f t="shared" si="125"/>
        <v>INSERT INTO "TeamRanks" (team_id,team_sport_id,team_rank) VALUES (219,4,7);</v>
      </c>
    </row>
    <row r="8027" spans="2:8" x14ac:dyDescent="0.25">
      <c r="B8027" t="s">
        <v>471</v>
      </c>
      <c r="C8027">
        <f>INDEX(NationalTeams!B:B,MATCH(B8027,NationalTeams!C:C,0))</f>
        <v>220</v>
      </c>
      <c r="D8027" t="s">
        <v>8502</v>
      </c>
      <c r="E8027">
        <f>INDEX(TeamSports!B:B,MATCH(D8027,TeamSports!C:C,0))</f>
        <v>4</v>
      </c>
      <c r="F8027">
        <f>INDEX(RanksTable!AL:AL,MATCH(B8027,RanksTable!B:B,0))</f>
        <v>7</v>
      </c>
      <c r="H8027" t="str">
        <f t="shared" si="125"/>
        <v>INSERT INTO "TeamRanks" (team_id,team_sport_id,team_rank) VALUES (220,4,7);</v>
      </c>
    </row>
    <row r="8028" spans="2:8" x14ac:dyDescent="0.25">
      <c r="B8028" t="s">
        <v>373</v>
      </c>
      <c r="C8028">
        <f>INDEX(NationalTeams!B:B,MATCH(B8028,NationalTeams!C:C,0))</f>
        <v>221</v>
      </c>
      <c r="D8028" t="s">
        <v>8502</v>
      </c>
      <c r="E8028">
        <f>INDEX(TeamSports!B:B,MATCH(D8028,TeamSports!C:C,0))</f>
        <v>4</v>
      </c>
      <c r="F8028">
        <f>INDEX(RanksTable!AL:AL,MATCH(B8028,RanksTable!B:B,0))</f>
        <v>7</v>
      </c>
      <c r="H8028" t="str">
        <f t="shared" si="125"/>
        <v>INSERT INTO "TeamRanks" (team_id,team_sport_id,team_rank) VALUES (221,4,7);</v>
      </c>
    </row>
    <row r="8029" spans="2:8" x14ac:dyDescent="0.25">
      <c r="B8029" t="s">
        <v>367</v>
      </c>
      <c r="C8029">
        <f>INDEX(NationalTeams!B:B,MATCH(B8029,NationalTeams!C:C,0))</f>
        <v>222</v>
      </c>
      <c r="D8029" t="s">
        <v>8502</v>
      </c>
      <c r="E8029">
        <f>INDEX(TeamSports!B:B,MATCH(D8029,TeamSports!C:C,0))</f>
        <v>4</v>
      </c>
      <c r="F8029">
        <f>INDEX(RanksTable!AL:AL,MATCH(B8029,RanksTable!B:B,0))</f>
        <v>7</v>
      </c>
      <c r="H8029" t="str">
        <f t="shared" si="125"/>
        <v>INSERT INTO "TeamRanks" (team_id,team_sport_id,team_rank) VALUES (222,4,7);</v>
      </c>
    </row>
    <row r="8030" spans="2:8" x14ac:dyDescent="0.25">
      <c r="B8030" t="s">
        <v>358</v>
      </c>
      <c r="C8030">
        <f>INDEX(NationalTeams!B:B,MATCH(B8030,NationalTeams!C:C,0))</f>
        <v>223</v>
      </c>
      <c r="D8030" t="s">
        <v>8502</v>
      </c>
      <c r="E8030">
        <f>INDEX(TeamSports!B:B,MATCH(D8030,TeamSports!C:C,0))</f>
        <v>4</v>
      </c>
      <c r="F8030">
        <f>INDEX(RanksTable!AL:AL,MATCH(B8030,RanksTable!B:B,0))</f>
        <v>7</v>
      </c>
      <c r="H8030" t="str">
        <f t="shared" si="125"/>
        <v>INSERT INTO "TeamRanks" (team_id,team_sport_id,team_rank) VALUES (223,4,7);</v>
      </c>
    </row>
    <row r="8031" spans="2:8" x14ac:dyDescent="0.25">
      <c r="B8031" t="s">
        <v>440</v>
      </c>
      <c r="C8031">
        <f>INDEX(NationalTeams!B:B,MATCH(B8031,NationalTeams!C:C,0))</f>
        <v>1</v>
      </c>
      <c r="D8031" t="s">
        <v>8503</v>
      </c>
      <c r="E8031">
        <f>INDEX(TeamSports!B:B,MATCH(D8031,TeamSports!C:C,0))</f>
        <v>5</v>
      </c>
      <c r="F8031">
        <f>INDEX(RanksTable!AM:AM,MATCH(B8031,RanksTable!B:B,0))</f>
        <v>7</v>
      </c>
      <c r="H8031" t="str">
        <f t="shared" si="125"/>
        <v>INSERT INTO "TeamRanks" (team_id,team_sport_id,team_rank) VALUES (1,5,7);</v>
      </c>
    </row>
    <row r="8032" spans="2:8" x14ac:dyDescent="0.25">
      <c r="B8032" t="s">
        <v>321</v>
      </c>
      <c r="C8032">
        <f>INDEX(NationalTeams!B:B,MATCH(B8032,NationalTeams!C:C,0))</f>
        <v>2</v>
      </c>
      <c r="D8032" t="s">
        <v>8503</v>
      </c>
      <c r="E8032">
        <f>INDEX(TeamSports!B:B,MATCH(D8032,TeamSports!C:C,0))</f>
        <v>5</v>
      </c>
      <c r="F8032">
        <f>INDEX(RanksTable!AM:AM,MATCH(B8032,RanksTable!B:B,0))</f>
        <v>7</v>
      </c>
      <c r="H8032" t="str">
        <f t="shared" si="125"/>
        <v>INSERT INTO "TeamRanks" (team_id,team_sport_id,team_rank) VALUES (2,5,7);</v>
      </c>
    </row>
    <row r="8033" spans="2:8" x14ac:dyDescent="0.25">
      <c r="B8033" t="s">
        <v>520</v>
      </c>
      <c r="C8033">
        <f>INDEX(NationalTeams!B:B,MATCH(B8033,NationalTeams!C:C,0))</f>
        <v>3</v>
      </c>
      <c r="D8033" t="s">
        <v>8503</v>
      </c>
      <c r="E8033">
        <f>INDEX(TeamSports!B:B,MATCH(D8033,TeamSports!C:C,0))</f>
        <v>5</v>
      </c>
      <c r="F8033">
        <f>INDEX(RanksTable!AM:AM,MATCH(B8033,RanksTable!B:B,0))</f>
        <v>7</v>
      </c>
      <c r="H8033" t="str">
        <f t="shared" si="125"/>
        <v>INSERT INTO "TeamRanks" (team_id,team_sport_id,team_rank) VALUES (3,5,7);</v>
      </c>
    </row>
    <row r="8034" spans="2:8" x14ac:dyDescent="0.25">
      <c r="B8034" t="s">
        <v>489</v>
      </c>
      <c r="C8034">
        <f>INDEX(NationalTeams!B:B,MATCH(B8034,NationalTeams!C:C,0))</f>
        <v>4</v>
      </c>
      <c r="D8034" t="s">
        <v>8503</v>
      </c>
      <c r="E8034">
        <f>INDEX(TeamSports!B:B,MATCH(D8034,TeamSports!C:C,0))</f>
        <v>5</v>
      </c>
      <c r="F8034">
        <f>INDEX(RanksTable!AM:AM,MATCH(B8034,RanksTable!B:B,0))</f>
        <v>2</v>
      </c>
      <c r="H8034" t="str">
        <f t="shared" si="125"/>
        <v>INSERT INTO "TeamRanks" (team_id,team_sport_id,team_rank) VALUES (4,5,2);</v>
      </c>
    </row>
    <row r="8035" spans="2:8" x14ac:dyDescent="0.25">
      <c r="B8035" t="s">
        <v>329</v>
      </c>
      <c r="C8035">
        <f>INDEX(NationalTeams!B:B,MATCH(B8035,NationalTeams!C:C,0))</f>
        <v>5</v>
      </c>
      <c r="D8035" t="s">
        <v>8503</v>
      </c>
      <c r="E8035">
        <f>INDEX(TeamSports!B:B,MATCH(D8035,TeamSports!C:C,0))</f>
        <v>5</v>
      </c>
      <c r="F8035">
        <f>INDEX(RanksTable!AM:AM,MATCH(B8035,RanksTable!B:B,0))</f>
        <v>7</v>
      </c>
      <c r="H8035" t="str">
        <f t="shared" si="125"/>
        <v>INSERT INTO "TeamRanks" (team_id,team_sport_id,team_rank) VALUES (5,5,7);</v>
      </c>
    </row>
    <row r="8036" spans="2:8" x14ac:dyDescent="0.25">
      <c r="B8036" t="s">
        <v>538</v>
      </c>
      <c r="C8036">
        <f>INDEX(NationalTeams!B:B,MATCH(B8036,NationalTeams!C:C,0))</f>
        <v>6</v>
      </c>
      <c r="D8036" t="s">
        <v>8503</v>
      </c>
      <c r="E8036">
        <f>INDEX(TeamSports!B:B,MATCH(D8036,TeamSports!C:C,0))</f>
        <v>5</v>
      </c>
      <c r="F8036">
        <f>INDEX(RanksTable!AM:AM,MATCH(B8036,RanksTable!B:B,0))</f>
        <v>7</v>
      </c>
      <c r="H8036" t="str">
        <f t="shared" si="125"/>
        <v>INSERT INTO "TeamRanks" (team_id,team_sport_id,team_rank) VALUES (6,5,7);</v>
      </c>
    </row>
    <row r="8037" spans="2:8" x14ac:dyDescent="0.25">
      <c r="B8037" t="s">
        <v>357</v>
      </c>
      <c r="C8037">
        <f>INDEX(NationalTeams!B:B,MATCH(B8037,NationalTeams!C:C,0))</f>
        <v>7</v>
      </c>
      <c r="D8037" t="s">
        <v>8503</v>
      </c>
      <c r="E8037">
        <f>INDEX(TeamSports!B:B,MATCH(D8037,TeamSports!C:C,0))</f>
        <v>5</v>
      </c>
      <c r="F8037">
        <f>INDEX(RanksTable!AM:AM,MATCH(B8037,RanksTable!B:B,0))</f>
        <v>7</v>
      </c>
      <c r="H8037" t="str">
        <f t="shared" si="125"/>
        <v>INSERT INTO "TeamRanks" (team_id,team_sport_id,team_rank) VALUES (7,5,7);</v>
      </c>
    </row>
    <row r="8038" spans="2:8" x14ac:dyDescent="0.25">
      <c r="B8038" t="s">
        <v>420</v>
      </c>
      <c r="C8038">
        <f>INDEX(NationalTeams!B:B,MATCH(B8038,NationalTeams!C:C,0))</f>
        <v>8</v>
      </c>
      <c r="D8038" t="s">
        <v>8503</v>
      </c>
      <c r="E8038">
        <f>INDEX(TeamSports!B:B,MATCH(D8038,TeamSports!C:C,0))</f>
        <v>5</v>
      </c>
      <c r="F8038">
        <f>INDEX(RanksTable!AM:AM,MATCH(B8038,RanksTable!B:B,0))</f>
        <v>7</v>
      </c>
      <c r="H8038" t="str">
        <f t="shared" si="125"/>
        <v>INSERT INTO "TeamRanks" (team_id,team_sport_id,team_rank) VALUES (8,5,7);</v>
      </c>
    </row>
    <row r="8039" spans="2:8" x14ac:dyDescent="0.25">
      <c r="B8039" t="s">
        <v>400</v>
      </c>
      <c r="C8039">
        <f>INDEX(NationalTeams!B:B,MATCH(B8039,NationalTeams!C:C,0))</f>
        <v>9</v>
      </c>
      <c r="D8039" t="s">
        <v>8503</v>
      </c>
      <c r="E8039">
        <f>INDEX(TeamSports!B:B,MATCH(D8039,TeamSports!C:C,0))</f>
        <v>5</v>
      </c>
      <c r="F8039">
        <f>INDEX(RanksTable!AM:AM,MATCH(B8039,RanksTable!B:B,0))</f>
        <v>7</v>
      </c>
      <c r="H8039" t="str">
        <f t="shared" si="125"/>
        <v>INSERT INTO "TeamRanks" (team_id,team_sport_id,team_rank) VALUES (9,5,7);</v>
      </c>
    </row>
    <row r="8040" spans="2:8" x14ac:dyDescent="0.25">
      <c r="B8040" t="s">
        <v>428</v>
      </c>
      <c r="C8040">
        <f>INDEX(NationalTeams!B:B,MATCH(B8040,NationalTeams!C:C,0))</f>
        <v>10</v>
      </c>
      <c r="D8040" t="s">
        <v>8503</v>
      </c>
      <c r="E8040">
        <f>INDEX(TeamSports!B:B,MATCH(D8040,TeamSports!C:C,0))</f>
        <v>5</v>
      </c>
      <c r="F8040">
        <f>INDEX(RanksTable!AM:AM,MATCH(B8040,RanksTable!B:B,0))</f>
        <v>7</v>
      </c>
      <c r="H8040" t="str">
        <f t="shared" si="125"/>
        <v>INSERT INTO "TeamRanks" (team_id,team_sport_id,team_rank) VALUES (10,5,7);</v>
      </c>
    </row>
    <row r="8041" spans="2:8" x14ac:dyDescent="0.25">
      <c r="B8041" t="s">
        <v>324</v>
      </c>
      <c r="C8041">
        <f>INDEX(NationalTeams!B:B,MATCH(B8041,NationalTeams!C:C,0))</f>
        <v>11</v>
      </c>
      <c r="D8041" t="s">
        <v>8503</v>
      </c>
      <c r="E8041">
        <f>INDEX(TeamSports!B:B,MATCH(D8041,TeamSports!C:C,0))</f>
        <v>5</v>
      </c>
      <c r="F8041">
        <f>INDEX(RanksTable!AM:AM,MATCH(B8041,RanksTable!B:B,0))</f>
        <v>7</v>
      </c>
      <c r="H8041" t="str">
        <f t="shared" si="125"/>
        <v>INSERT INTO "TeamRanks" (team_id,team_sport_id,team_rank) VALUES (11,5,7);</v>
      </c>
    </row>
    <row r="8042" spans="2:8" x14ac:dyDescent="0.25">
      <c r="B8042" t="s">
        <v>376</v>
      </c>
      <c r="C8042">
        <f>INDEX(NationalTeams!B:B,MATCH(B8042,NationalTeams!C:C,0))</f>
        <v>12</v>
      </c>
      <c r="D8042" t="s">
        <v>8503</v>
      </c>
      <c r="E8042">
        <f>INDEX(TeamSports!B:B,MATCH(D8042,TeamSports!C:C,0))</f>
        <v>5</v>
      </c>
      <c r="F8042">
        <f>INDEX(RanksTable!AM:AM,MATCH(B8042,RanksTable!B:B,0))</f>
        <v>7</v>
      </c>
      <c r="H8042" t="str">
        <f t="shared" si="125"/>
        <v>INSERT INTO "TeamRanks" (team_id,team_sport_id,team_rank) VALUES (12,5,7);</v>
      </c>
    </row>
    <row r="8043" spans="2:8" x14ac:dyDescent="0.25">
      <c r="B8043" t="s">
        <v>529</v>
      </c>
      <c r="C8043">
        <f>INDEX(NationalTeams!B:B,MATCH(B8043,NationalTeams!C:C,0))</f>
        <v>13</v>
      </c>
      <c r="D8043" t="s">
        <v>8503</v>
      </c>
      <c r="E8043">
        <f>INDEX(TeamSports!B:B,MATCH(D8043,TeamSports!C:C,0))</f>
        <v>5</v>
      </c>
      <c r="F8043">
        <f>INDEX(RanksTable!AM:AM,MATCH(B8043,RanksTable!B:B,0))</f>
        <v>7</v>
      </c>
      <c r="H8043" t="str">
        <f t="shared" si="125"/>
        <v>INSERT INTO "TeamRanks" (team_id,team_sport_id,team_rank) VALUES (13,5,7);</v>
      </c>
    </row>
    <row r="8044" spans="2:8" x14ac:dyDescent="0.25">
      <c r="B8044" t="s">
        <v>415</v>
      </c>
      <c r="C8044">
        <f>INDEX(NationalTeams!B:B,MATCH(B8044,NationalTeams!C:C,0))</f>
        <v>14</v>
      </c>
      <c r="D8044" t="s">
        <v>8503</v>
      </c>
      <c r="E8044">
        <f>INDEX(TeamSports!B:B,MATCH(D8044,TeamSports!C:C,0))</f>
        <v>5</v>
      </c>
      <c r="F8044">
        <f>INDEX(RanksTable!AM:AM,MATCH(B8044,RanksTable!B:B,0))</f>
        <v>7</v>
      </c>
      <c r="H8044" t="str">
        <f t="shared" si="125"/>
        <v>INSERT INTO "TeamRanks" (team_id,team_sport_id,team_rank) VALUES (14,5,7);</v>
      </c>
    </row>
    <row r="8045" spans="2:8" x14ac:dyDescent="0.25">
      <c r="B8045" t="s">
        <v>424</v>
      </c>
      <c r="C8045">
        <f>INDEX(NationalTeams!B:B,MATCH(B8045,NationalTeams!C:C,0))</f>
        <v>15</v>
      </c>
      <c r="D8045" t="s">
        <v>8503</v>
      </c>
      <c r="E8045">
        <f>INDEX(TeamSports!B:B,MATCH(D8045,TeamSports!C:C,0))</f>
        <v>5</v>
      </c>
      <c r="F8045">
        <f>INDEX(RanksTable!AM:AM,MATCH(B8045,RanksTable!B:B,0))</f>
        <v>7</v>
      </c>
      <c r="H8045" t="str">
        <f t="shared" si="125"/>
        <v>INSERT INTO "TeamRanks" (team_id,team_sport_id,team_rank) VALUES (15,5,7);</v>
      </c>
    </row>
    <row r="8046" spans="2:8" x14ac:dyDescent="0.25">
      <c r="B8046" t="s">
        <v>426</v>
      </c>
      <c r="C8046">
        <f>INDEX(NationalTeams!B:B,MATCH(B8046,NationalTeams!C:C,0))</f>
        <v>16</v>
      </c>
      <c r="D8046" t="s">
        <v>8503</v>
      </c>
      <c r="E8046">
        <f>INDEX(TeamSports!B:B,MATCH(D8046,TeamSports!C:C,0))</f>
        <v>5</v>
      </c>
      <c r="F8046">
        <f>INDEX(RanksTable!AM:AM,MATCH(B8046,RanksTable!B:B,0))</f>
        <v>2</v>
      </c>
      <c r="H8046" t="str">
        <f t="shared" si="125"/>
        <v>INSERT INTO "TeamRanks" (team_id,team_sport_id,team_rank) VALUES (16,5,2);</v>
      </c>
    </row>
    <row r="8047" spans="2:8" x14ac:dyDescent="0.25">
      <c r="B8047" t="s">
        <v>514</v>
      </c>
      <c r="C8047">
        <f>INDEX(NationalTeams!B:B,MATCH(B8047,NationalTeams!C:C,0))</f>
        <v>17</v>
      </c>
      <c r="D8047" t="s">
        <v>8503</v>
      </c>
      <c r="E8047">
        <f>INDEX(TeamSports!B:B,MATCH(D8047,TeamSports!C:C,0))</f>
        <v>5</v>
      </c>
      <c r="F8047">
        <f>INDEX(RanksTable!AM:AM,MATCH(B8047,RanksTable!B:B,0))</f>
        <v>5</v>
      </c>
      <c r="H8047" t="str">
        <f t="shared" si="125"/>
        <v>INSERT INTO "TeamRanks" (team_id,team_sport_id,team_rank) VALUES (17,5,5);</v>
      </c>
    </row>
    <row r="8048" spans="2:8" x14ac:dyDescent="0.25">
      <c r="B8048" t="s">
        <v>535</v>
      </c>
      <c r="C8048">
        <f>INDEX(NationalTeams!B:B,MATCH(B8048,NationalTeams!C:C,0))</f>
        <v>18</v>
      </c>
      <c r="D8048" t="s">
        <v>8503</v>
      </c>
      <c r="E8048">
        <f>INDEX(TeamSports!B:B,MATCH(D8048,TeamSports!C:C,0))</f>
        <v>5</v>
      </c>
      <c r="F8048">
        <f>INDEX(RanksTable!AM:AM,MATCH(B8048,RanksTable!B:B,0))</f>
        <v>7</v>
      </c>
      <c r="H8048" t="str">
        <f t="shared" si="125"/>
        <v>INSERT INTO "TeamRanks" (team_id,team_sport_id,team_rank) VALUES (18,5,7);</v>
      </c>
    </row>
    <row r="8049" spans="2:8" x14ac:dyDescent="0.25">
      <c r="B8049" t="s">
        <v>419</v>
      </c>
      <c r="C8049">
        <f>INDEX(NationalTeams!B:B,MATCH(B8049,NationalTeams!C:C,0))</f>
        <v>19</v>
      </c>
      <c r="D8049" t="s">
        <v>8503</v>
      </c>
      <c r="E8049">
        <f>INDEX(TeamSports!B:B,MATCH(D8049,TeamSports!C:C,0))</f>
        <v>5</v>
      </c>
      <c r="F8049">
        <f>INDEX(RanksTable!AM:AM,MATCH(B8049,RanksTable!B:B,0))</f>
        <v>7</v>
      </c>
      <c r="H8049" t="str">
        <f t="shared" si="125"/>
        <v>INSERT INTO "TeamRanks" (team_id,team_sport_id,team_rank) VALUES (19,5,7);</v>
      </c>
    </row>
    <row r="8050" spans="2:8" x14ac:dyDescent="0.25">
      <c r="B8050" t="s">
        <v>433</v>
      </c>
      <c r="C8050">
        <f>INDEX(NationalTeams!B:B,MATCH(B8050,NationalTeams!C:C,0))</f>
        <v>20</v>
      </c>
      <c r="D8050" t="s">
        <v>8503</v>
      </c>
      <c r="E8050">
        <f>INDEX(TeamSports!B:B,MATCH(D8050,TeamSports!C:C,0))</f>
        <v>5</v>
      </c>
      <c r="F8050">
        <f>INDEX(RanksTable!AM:AM,MATCH(B8050,RanksTable!B:B,0))</f>
        <v>7</v>
      </c>
      <c r="H8050" t="str">
        <f t="shared" si="125"/>
        <v>INSERT INTO "TeamRanks" (team_id,team_sport_id,team_rank) VALUES (20,5,7);</v>
      </c>
    </row>
    <row r="8051" spans="2:8" x14ac:dyDescent="0.25">
      <c r="B8051" t="s">
        <v>465</v>
      </c>
      <c r="C8051">
        <f>INDEX(NationalTeams!B:B,MATCH(B8051,NationalTeams!C:C,0))</f>
        <v>21</v>
      </c>
      <c r="D8051" t="s">
        <v>8503</v>
      </c>
      <c r="E8051">
        <f>INDEX(TeamSports!B:B,MATCH(D8051,TeamSports!C:C,0))</f>
        <v>5</v>
      </c>
      <c r="F8051">
        <f>INDEX(RanksTable!AM:AM,MATCH(B8051,RanksTable!B:B,0))</f>
        <v>7</v>
      </c>
      <c r="H8051" t="str">
        <f t="shared" si="125"/>
        <v>INSERT INTO "TeamRanks" (team_id,team_sport_id,team_rank) VALUES (21,5,7);</v>
      </c>
    </row>
    <row r="8052" spans="2:8" x14ac:dyDescent="0.25">
      <c r="B8052" t="s">
        <v>408</v>
      </c>
      <c r="C8052">
        <f>INDEX(NationalTeams!B:B,MATCH(B8052,NationalTeams!C:C,0))</f>
        <v>22</v>
      </c>
      <c r="D8052" t="s">
        <v>8503</v>
      </c>
      <c r="E8052">
        <f>INDEX(TeamSports!B:B,MATCH(D8052,TeamSports!C:C,0))</f>
        <v>5</v>
      </c>
      <c r="F8052">
        <f>INDEX(RanksTable!AM:AM,MATCH(B8052,RanksTable!B:B,0))</f>
        <v>7</v>
      </c>
      <c r="H8052" t="str">
        <f t="shared" si="125"/>
        <v>INSERT INTO "TeamRanks" (team_id,team_sport_id,team_rank) VALUES (22,5,7);</v>
      </c>
    </row>
    <row r="8053" spans="2:8" x14ac:dyDescent="0.25">
      <c r="B8053" t="s">
        <v>505</v>
      </c>
      <c r="C8053">
        <f>INDEX(NationalTeams!B:B,MATCH(B8053,NationalTeams!C:C,0))</f>
        <v>23</v>
      </c>
      <c r="D8053" t="s">
        <v>8503</v>
      </c>
      <c r="E8053">
        <f>INDEX(TeamSports!B:B,MATCH(D8053,TeamSports!C:C,0))</f>
        <v>5</v>
      </c>
      <c r="F8053">
        <f>INDEX(RanksTable!AM:AM,MATCH(B8053,RanksTable!B:B,0))</f>
        <v>1</v>
      </c>
      <c r="H8053" t="str">
        <f t="shared" si="125"/>
        <v>INSERT INTO "TeamRanks" (team_id,team_sport_id,team_rank) VALUES (23,5,1);</v>
      </c>
    </row>
    <row r="8054" spans="2:8" x14ac:dyDescent="0.25">
      <c r="B8054" t="s">
        <v>334</v>
      </c>
      <c r="C8054">
        <f>INDEX(NationalTeams!B:B,MATCH(B8054,NationalTeams!C:C,0))</f>
        <v>24</v>
      </c>
      <c r="D8054" t="s">
        <v>8503</v>
      </c>
      <c r="E8054">
        <f>INDEX(TeamSports!B:B,MATCH(D8054,TeamSports!C:C,0))</f>
        <v>5</v>
      </c>
      <c r="F8054">
        <f>INDEX(RanksTable!AM:AM,MATCH(B8054,RanksTable!B:B,0))</f>
        <v>7</v>
      </c>
      <c r="H8054" t="str">
        <f t="shared" si="125"/>
        <v>INSERT INTO "TeamRanks" (team_id,team_sport_id,team_rank) VALUES (24,5,7);</v>
      </c>
    </row>
    <row r="8055" spans="2:8" x14ac:dyDescent="0.25">
      <c r="B8055" t="s">
        <v>337</v>
      </c>
      <c r="C8055">
        <f>INDEX(NationalTeams!B:B,MATCH(B8055,NationalTeams!C:C,0))</f>
        <v>25</v>
      </c>
      <c r="D8055" t="s">
        <v>8503</v>
      </c>
      <c r="E8055">
        <f>INDEX(TeamSports!B:B,MATCH(D8055,TeamSports!C:C,0))</f>
        <v>5</v>
      </c>
      <c r="F8055">
        <f>INDEX(RanksTable!AM:AM,MATCH(B8055,RanksTable!B:B,0))</f>
        <v>7</v>
      </c>
      <c r="H8055" t="str">
        <f t="shared" si="125"/>
        <v>INSERT INTO "TeamRanks" (team_id,team_sport_id,team_rank) VALUES (25,5,7);</v>
      </c>
    </row>
    <row r="8056" spans="2:8" x14ac:dyDescent="0.25">
      <c r="B8056" t="s">
        <v>403</v>
      </c>
      <c r="C8056">
        <f>INDEX(NationalTeams!B:B,MATCH(B8056,NationalTeams!C:C,0))</f>
        <v>26</v>
      </c>
      <c r="D8056" t="s">
        <v>8503</v>
      </c>
      <c r="E8056">
        <f>INDEX(TeamSports!B:B,MATCH(D8056,TeamSports!C:C,0))</f>
        <v>5</v>
      </c>
      <c r="F8056">
        <f>INDEX(RanksTable!AM:AM,MATCH(B8056,RanksTable!B:B,0))</f>
        <v>7</v>
      </c>
      <c r="H8056" t="str">
        <f t="shared" si="125"/>
        <v>INSERT INTO "TeamRanks" (team_id,team_sport_id,team_rank) VALUES (26,5,7);</v>
      </c>
    </row>
    <row r="8057" spans="2:8" x14ac:dyDescent="0.25">
      <c r="B8057" t="s">
        <v>525</v>
      </c>
      <c r="C8057">
        <f>INDEX(NationalTeams!B:B,MATCH(B8057,NationalTeams!C:C,0))</f>
        <v>27</v>
      </c>
      <c r="D8057" t="s">
        <v>8503</v>
      </c>
      <c r="E8057">
        <f>INDEX(TeamSports!B:B,MATCH(D8057,TeamSports!C:C,0))</f>
        <v>5</v>
      </c>
      <c r="F8057">
        <f>INDEX(RanksTable!AM:AM,MATCH(B8057,RanksTable!B:B,0))</f>
        <v>4</v>
      </c>
      <c r="H8057" t="str">
        <f t="shared" si="125"/>
        <v>INSERT INTO "TeamRanks" (team_id,team_sport_id,team_rank) VALUES (27,5,4);</v>
      </c>
    </row>
    <row r="8058" spans="2:8" x14ac:dyDescent="0.25">
      <c r="B8058" t="s">
        <v>453</v>
      </c>
      <c r="C8058">
        <f>INDEX(NationalTeams!B:B,MATCH(B8058,NationalTeams!C:C,0))</f>
        <v>28</v>
      </c>
      <c r="D8058" t="s">
        <v>8503</v>
      </c>
      <c r="E8058">
        <f>INDEX(TeamSports!B:B,MATCH(D8058,TeamSports!C:C,0))</f>
        <v>5</v>
      </c>
      <c r="F8058">
        <f>INDEX(RanksTable!AM:AM,MATCH(B8058,RanksTable!B:B,0))</f>
        <v>7</v>
      </c>
      <c r="H8058" t="str">
        <f t="shared" si="125"/>
        <v>INSERT INTO "TeamRanks" (team_id,team_sport_id,team_rank) VALUES (28,5,7);</v>
      </c>
    </row>
    <row r="8059" spans="2:8" x14ac:dyDescent="0.25">
      <c r="B8059" t="s">
        <v>353</v>
      </c>
      <c r="C8059">
        <f>INDEX(NationalTeams!B:B,MATCH(B8059,NationalTeams!C:C,0))</f>
        <v>29</v>
      </c>
      <c r="D8059" t="s">
        <v>8503</v>
      </c>
      <c r="E8059">
        <f>INDEX(TeamSports!B:B,MATCH(D8059,TeamSports!C:C,0))</f>
        <v>5</v>
      </c>
      <c r="F8059">
        <f>INDEX(RanksTable!AM:AM,MATCH(B8059,RanksTable!B:B,0))</f>
        <v>7</v>
      </c>
      <c r="H8059" t="str">
        <f t="shared" si="125"/>
        <v>INSERT INTO "TeamRanks" (team_id,team_sport_id,team_rank) VALUES (29,5,7);</v>
      </c>
    </row>
    <row r="8060" spans="2:8" x14ac:dyDescent="0.25">
      <c r="B8060" t="s">
        <v>516</v>
      </c>
      <c r="C8060">
        <f>INDEX(NationalTeams!B:B,MATCH(B8060,NationalTeams!C:C,0))</f>
        <v>30</v>
      </c>
      <c r="D8060" t="s">
        <v>8503</v>
      </c>
      <c r="E8060">
        <f>INDEX(TeamSports!B:B,MATCH(D8060,TeamSports!C:C,0))</f>
        <v>5</v>
      </c>
      <c r="F8060">
        <f>INDEX(RanksTable!AM:AM,MATCH(B8060,RanksTable!B:B,0))</f>
        <v>7</v>
      </c>
      <c r="H8060" t="str">
        <f t="shared" si="125"/>
        <v>INSERT INTO "TeamRanks" (team_id,team_sport_id,team_rank) VALUES (30,5,7);</v>
      </c>
    </row>
    <row r="8061" spans="2:8" x14ac:dyDescent="0.25">
      <c r="B8061" t="s">
        <v>340</v>
      </c>
      <c r="C8061">
        <f>INDEX(NationalTeams!B:B,MATCH(B8061,NationalTeams!C:C,0))</f>
        <v>31</v>
      </c>
      <c r="D8061" t="s">
        <v>8503</v>
      </c>
      <c r="E8061">
        <f>INDEX(TeamSports!B:B,MATCH(D8061,TeamSports!C:C,0))</f>
        <v>5</v>
      </c>
      <c r="F8061">
        <f>INDEX(RanksTable!AM:AM,MATCH(B8061,RanksTable!B:B,0))</f>
        <v>7</v>
      </c>
      <c r="H8061" t="str">
        <f t="shared" si="125"/>
        <v>INSERT INTO "TeamRanks" (team_id,team_sport_id,team_rank) VALUES (31,5,7);</v>
      </c>
    </row>
    <row r="8062" spans="2:8" x14ac:dyDescent="0.25">
      <c r="B8062" t="s">
        <v>327</v>
      </c>
      <c r="C8062">
        <f>INDEX(NationalTeams!B:B,MATCH(B8062,NationalTeams!C:C,0))</f>
        <v>32</v>
      </c>
      <c r="D8062" t="s">
        <v>8503</v>
      </c>
      <c r="E8062">
        <f>INDEX(TeamSports!B:B,MATCH(D8062,TeamSports!C:C,0))</f>
        <v>5</v>
      </c>
      <c r="F8062">
        <f>INDEX(RanksTable!AM:AM,MATCH(B8062,RanksTable!B:B,0))</f>
        <v>6</v>
      </c>
      <c r="H8062" t="str">
        <f t="shared" si="125"/>
        <v>INSERT INTO "TeamRanks" (team_id,team_sport_id,team_rank) VALUES (32,5,6);</v>
      </c>
    </row>
    <row r="8063" spans="2:8" x14ac:dyDescent="0.25">
      <c r="B8063" t="s">
        <v>478</v>
      </c>
      <c r="C8063">
        <f>INDEX(NationalTeams!B:B,MATCH(B8063,NationalTeams!C:C,0))</f>
        <v>33</v>
      </c>
      <c r="D8063" t="s">
        <v>8503</v>
      </c>
      <c r="E8063">
        <f>INDEX(TeamSports!B:B,MATCH(D8063,TeamSports!C:C,0))</f>
        <v>5</v>
      </c>
      <c r="F8063">
        <f>INDEX(RanksTable!AM:AM,MATCH(B8063,RanksTable!B:B,0))</f>
        <v>7</v>
      </c>
      <c r="H8063" t="str">
        <f t="shared" si="125"/>
        <v>INSERT INTO "TeamRanks" (team_id,team_sport_id,team_rank) VALUES (33,5,7);</v>
      </c>
    </row>
    <row r="8064" spans="2:8" x14ac:dyDescent="0.25">
      <c r="B8064" t="s">
        <v>510</v>
      </c>
      <c r="C8064">
        <f>INDEX(NationalTeams!B:B,MATCH(B8064,NationalTeams!C:C,0))</f>
        <v>34</v>
      </c>
      <c r="D8064" t="s">
        <v>8503</v>
      </c>
      <c r="E8064">
        <f>INDEX(TeamSports!B:B,MATCH(D8064,TeamSports!C:C,0))</f>
        <v>5</v>
      </c>
      <c r="F8064">
        <f>INDEX(RanksTable!AM:AM,MATCH(B8064,RanksTable!B:B,0))</f>
        <v>7</v>
      </c>
      <c r="H8064" t="str">
        <f t="shared" si="125"/>
        <v>INSERT INTO "TeamRanks" (team_id,team_sport_id,team_rank) VALUES (34,5,7);</v>
      </c>
    </row>
    <row r="8065" spans="2:8" x14ac:dyDescent="0.25">
      <c r="B8065" t="s">
        <v>366</v>
      </c>
      <c r="C8065">
        <f>INDEX(NationalTeams!B:B,MATCH(B8065,NationalTeams!C:C,0))</f>
        <v>35</v>
      </c>
      <c r="D8065" t="s">
        <v>8503</v>
      </c>
      <c r="E8065">
        <f>INDEX(TeamSports!B:B,MATCH(D8065,TeamSports!C:C,0))</f>
        <v>5</v>
      </c>
      <c r="F8065">
        <f>INDEX(RanksTable!AM:AM,MATCH(B8065,RanksTable!B:B,0))</f>
        <v>7</v>
      </c>
      <c r="H8065" t="str">
        <f t="shared" si="125"/>
        <v>INSERT INTO "TeamRanks" (team_id,team_sport_id,team_rank) VALUES (35,5,7);</v>
      </c>
    </row>
    <row r="8066" spans="2:8" x14ac:dyDescent="0.25">
      <c r="B8066" t="s">
        <v>341</v>
      </c>
      <c r="C8066">
        <f>INDEX(NationalTeams!B:B,MATCH(B8066,NationalTeams!C:C,0))</f>
        <v>36</v>
      </c>
      <c r="D8066" t="s">
        <v>8503</v>
      </c>
      <c r="E8066">
        <f>INDEX(TeamSports!B:B,MATCH(D8066,TeamSports!C:C,0))</f>
        <v>5</v>
      </c>
      <c r="F8066">
        <f>INDEX(RanksTable!AM:AM,MATCH(B8066,RanksTable!B:B,0))</f>
        <v>7</v>
      </c>
      <c r="H8066" t="str">
        <f t="shared" si="125"/>
        <v>INSERT INTO "TeamRanks" (team_id,team_sport_id,team_rank) VALUES (36,5,7);</v>
      </c>
    </row>
    <row r="8067" spans="2:8" x14ac:dyDescent="0.25">
      <c r="B8067" t="s">
        <v>454</v>
      </c>
      <c r="C8067">
        <f>INDEX(NationalTeams!B:B,MATCH(B8067,NationalTeams!C:C,0))</f>
        <v>37</v>
      </c>
      <c r="D8067" t="s">
        <v>8503</v>
      </c>
      <c r="E8067">
        <f>INDEX(TeamSports!B:B,MATCH(D8067,TeamSports!C:C,0))</f>
        <v>5</v>
      </c>
      <c r="F8067">
        <f>INDEX(RanksTable!AM:AM,MATCH(B8067,RanksTable!B:B,0))</f>
        <v>7</v>
      </c>
      <c r="H8067" t="str">
        <f t="shared" si="125"/>
        <v>INSERT INTO "TeamRanks" (team_id,team_sport_id,team_rank) VALUES (37,5,7);</v>
      </c>
    </row>
    <row r="8068" spans="2:8" x14ac:dyDescent="0.25">
      <c r="B8068" t="s">
        <v>371</v>
      </c>
      <c r="C8068">
        <f>INDEX(NationalTeams!B:B,MATCH(B8068,NationalTeams!C:C,0))</f>
        <v>38</v>
      </c>
      <c r="D8068" t="s">
        <v>8503</v>
      </c>
      <c r="E8068">
        <f>INDEX(TeamSports!B:B,MATCH(D8068,TeamSports!C:C,0))</f>
        <v>5</v>
      </c>
      <c r="F8068">
        <f>INDEX(RanksTable!AM:AM,MATCH(B8068,RanksTable!B:B,0))</f>
        <v>7</v>
      </c>
      <c r="H8068" t="str">
        <f t="shared" ref="H8068:H8131" si="126">_xlfn.CONCAT($H$1,$L$1,$C$1,$L$1," ",$J$1,$C$2,$N$1,$E$2,$N$1,$F$2,$K$1,$I$1,$J$1,C8068,$N$1,E8068,$N$1,F8068,$K$1,$O$1)</f>
        <v>INSERT INTO "TeamRanks" (team_id,team_sport_id,team_rank) VALUES (38,5,7);</v>
      </c>
    </row>
    <row r="8069" spans="2:8" x14ac:dyDescent="0.25">
      <c r="B8069" t="s">
        <v>462</v>
      </c>
      <c r="C8069">
        <f>INDEX(NationalTeams!B:B,MATCH(B8069,NationalTeams!C:C,0))</f>
        <v>39</v>
      </c>
      <c r="D8069" t="s">
        <v>8503</v>
      </c>
      <c r="E8069">
        <f>INDEX(TeamSports!B:B,MATCH(D8069,TeamSports!C:C,0))</f>
        <v>5</v>
      </c>
      <c r="F8069">
        <f>INDEX(RanksTable!AM:AM,MATCH(B8069,RanksTable!B:B,0))</f>
        <v>7</v>
      </c>
      <c r="H8069" t="str">
        <f t="shared" si="126"/>
        <v>INSERT INTO "TeamRanks" (team_id,team_sport_id,team_rank) VALUES (39,5,7);</v>
      </c>
    </row>
    <row r="8070" spans="2:8" x14ac:dyDescent="0.25">
      <c r="B8070" t="s">
        <v>322</v>
      </c>
      <c r="C8070">
        <f>INDEX(NationalTeams!B:B,MATCH(B8070,NationalTeams!C:C,0))</f>
        <v>40</v>
      </c>
      <c r="D8070" t="s">
        <v>8503</v>
      </c>
      <c r="E8070">
        <f>INDEX(TeamSports!B:B,MATCH(D8070,TeamSports!C:C,0))</f>
        <v>5</v>
      </c>
      <c r="F8070">
        <f>INDEX(RanksTable!AM:AM,MATCH(B8070,RanksTable!B:B,0))</f>
        <v>7</v>
      </c>
      <c r="H8070" t="str">
        <f t="shared" si="126"/>
        <v>INSERT INTO "TeamRanks" (team_id,team_sport_id,team_rank) VALUES (40,5,7);</v>
      </c>
    </row>
    <row r="8071" spans="2:8" x14ac:dyDescent="0.25">
      <c r="B8071" t="s">
        <v>355</v>
      </c>
      <c r="C8071">
        <f>INDEX(NationalTeams!B:B,MATCH(B8071,NationalTeams!C:C,0))</f>
        <v>41</v>
      </c>
      <c r="D8071" t="s">
        <v>8503</v>
      </c>
      <c r="E8071">
        <f>INDEX(TeamSports!B:B,MATCH(D8071,TeamSports!C:C,0))</f>
        <v>5</v>
      </c>
      <c r="F8071">
        <f>INDEX(RanksTable!AM:AM,MATCH(B8071,RanksTable!B:B,0))</f>
        <v>5</v>
      </c>
      <c r="H8071" t="str">
        <f t="shared" si="126"/>
        <v>INSERT INTO "TeamRanks" (team_id,team_sport_id,team_rank) VALUES (41,5,5);</v>
      </c>
    </row>
    <row r="8072" spans="2:8" x14ac:dyDescent="0.25">
      <c r="B8072" t="s">
        <v>344</v>
      </c>
      <c r="C8072">
        <f>INDEX(NationalTeams!B:B,MATCH(B8072,NationalTeams!C:C,0))</f>
        <v>42</v>
      </c>
      <c r="D8072" t="s">
        <v>8503</v>
      </c>
      <c r="E8072">
        <f>INDEX(TeamSports!B:B,MATCH(D8072,TeamSports!C:C,0))</f>
        <v>5</v>
      </c>
      <c r="F8072">
        <f>INDEX(RanksTable!AM:AM,MATCH(B8072,RanksTable!B:B,0))</f>
        <v>7</v>
      </c>
      <c r="H8072" t="str">
        <f t="shared" si="126"/>
        <v>INSERT INTO "TeamRanks" (team_id,team_sport_id,team_rank) VALUES (42,5,7);</v>
      </c>
    </row>
    <row r="8073" spans="2:8" x14ac:dyDescent="0.25">
      <c r="B8073" t="s">
        <v>330</v>
      </c>
      <c r="C8073">
        <f>INDEX(NationalTeams!B:B,MATCH(B8073,NationalTeams!C:C,0))</f>
        <v>43</v>
      </c>
      <c r="D8073" t="s">
        <v>8503</v>
      </c>
      <c r="E8073">
        <f>INDEX(TeamSports!B:B,MATCH(D8073,TeamSports!C:C,0))</f>
        <v>5</v>
      </c>
      <c r="F8073">
        <f>INDEX(RanksTable!AM:AM,MATCH(B8073,RanksTable!B:B,0))</f>
        <v>7</v>
      </c>
      <c r="H8073" t="str">
        <f t="shared" si="126"/>
        <v>INSERT INTO "TeamRanks" (team_id,team_sport_id,team_rank) VALUES (43,5,7);</v>
      </c>
    </row>
    <row r="8074" spans="2:8" x14ac:dyDescent="0.25">
      <c r="B8074" t="s">
        <v>429</v>
      </c>
      <c r="C8074">
        <f>INDEX(NationalTeams!B:B,MATCH(B8074,NationalTeams!C:C,0))</f>
        <v>44</v>
      </c>
      <c r="D8074" t="s">
        <v>8503</v>
      </c>
      <c r="E8074">
        <f>INDEX(TeamSports!B:B,MATCH(D8074,TeamSports!C:C,0))</f>
        <v>5</v>
      </c>
      <c r="F8074">
        <f>INDEX(RanksTable!AM:AM,MATCH(B8074,RanksTable!B:B,0))</f>
        <v>7</v>
      </c>
      <c r="H8074" t="str">
        <f t="shared" si="126"/>
        <v>INSERT INTO "TeamRanks" (team_id,team_sport_id,team_rank) VALUES (44,5,7);</v>
      </c>
    </row>
    <row r="8075" spans="2:8" x14ac:dyDescent="0.25">
      <c r="B8075" t="s">
        <v>534</v>
      </c>
      <c r="C8075">
        <f>INDEX(NationalTeams!B:B,MATCH(B8075,NationalTeams!C:C,0))</f>
        <v>45</v>
      </c>
      <c r="D8075" t="s">
        <v>8503</v>
      </c>
      <c r="E8075">
        <f>INDEX(TeamSports!B:B,MATCH(D8075,TeamSports!C:C,0))</f>
        <v>5</v>
      </c>
      <c r="F8075">
        <f>INDEX(RanksTable!AM:AM,MATCH(B8075,RanksTable!B:B,0))</f>
        <v>7</v>
      </c>
      <c r="H8075" t="str">
        <f t="shared" si="126"/>
        <v>INSERT INTO "TeamRanks" (team_id,team_sport_id,team_rank) VALUES (45,5,7);</v>
      </c>
    </row>
    <row r="8076" spans="2:8" x14ac:dyDescent="0.25">
      <c r="B8076" t="s">
        <v>328</v>
      </c>
      <c r="C8076">
        <f>INDEX(NationalTeams!B:B,MATCH(B8076,NationalTeams!C:C,0))</f>
        <v>46</v>
      </c>
      <c r="D8076" t="s">
        <v>8503</v>
      </c>
      <c r="E8076">
        <f>INDEX(TeamSports!B:B,MATCH(D8076,TeamSports!C:C,0))</f>
        <v>5</v>
      </c>
      <c r="F8076">
        <f>INDEX(RanksTable!AM:AM,MATCH(B8076,RanksTable!B:B,0))</f>
        <v>4</v>
      </c>
      <c r="H8076" t="str">
        <f t="shared" si="126"/>
        <v>INSERT INTO "TeamRanks" (team_id,team_sport_id,team_rank) VALUES (46,5,4);</v>
      </c>
    </row>
    <row r="8077" spans="2:8" x14ac:dyDescent="0.25">
      <c r="B8077" t="s">
        <v>368</v>
      </c>
      <c r="C8077">
        <f>INDEX(NationalTeams!B:B,MATCH(B8077,NationalTeams!C:C,0))</f>
        <v>47</v>
      </c>
      <c r="D8077" t="s">
        <v>8503</v>
      </c>
      <c r="E8077">
        <f>INDEX(TeamSports!B:B,MATCH(D8077,TeamSports!C:C,0))</f>
        <v>5</v>
      </c>
      <c r="F8077">
        <f>INDEX(RanksTable!AM:AM,MATCH(B8077,RanksTable!B:B,0))</f>
        <v>7</v>
      </c>
      <c r="H8077" t="str">
        <f t="shared" si="126"/>
        <v>INSERT INTO "TeamRanks" (team_id,team_sport_id,team_rank) VALUES (47,5,7);</v>
      </c>
    </row>
    <row r="8078" spans="2:8" x14ac:dyDescent="0.25">
      <c r="B8078" t="s">
        <v>369</v>
      </c>
      <c r="C8078">
        <f>INDEX(NationalTeams!B:B,MATCH(B8078,NationalTeams!C:C,0))</f>
        <v>48</v>
      </c>
      <c r="D8078" t="s">
        <v>8503</v>
      </c>
      <c r="E8078">
        <f>INDEX(TeamSports!B:B,MATCH(D8078,TeamSports!C:C,0))</f>
        <v>5</v>
      </c>
      <c r="F8078">
        <f>INDEX(RanksTable!AM:AM,MATCH(B8078,RanksTable!B:B,0))</f>
        <v>7</v>
      </c>
      <c r="H8078" t="str">
        <f t="shared" si="126"/>
        <v>INSERT INTO "TeamRanks" (team_id,team_sport_id,team_rank) VALUES (48,5,7);</v>
      </c>
    </row>
    <row r="8079" spans="2:8" x14ac:dyDescent="0.25">
      <c r="B8079" t="s">
        <v>447</v>
      </c>
      <c r="C8079">
        <f>INDEX(NationalTeams!B:B,MATCH(B8079,NationalTeams!C:C,0))</f>
        <v>49</v>
      </c>
      <c r="D8079" t="s">
        <v>8503</v>
      </c>
      <c r="E8079">
        <f>INDEX(TeamSports!B:B,MATCH(D8079,TeamSports!C:C,0))</f>
        <v>5</v>
      </c>
      <c r="F8079">
        <f>INDEX(RanksTable!AM:AM,MATCH(B8079,RanksTable!B:B,0))</f>
        <v>7</v>
      </c>
      <c r="H8079" t="str">
        <f t="shared" si="126"/>
        <v>INSERT INTO "TeamRanks" (team_id,team_sport_id,team_rank) VALUES (49,5,7);</v>
      </c>
    </row>
    <row r="8080" spans="2:8" x14ac:dyDescent="0.25">
      <c r="B8080" t="s">
        <v>425</v>
      </c>
      <c r="C8080">
        <f>INDEX(NationalTeams!B:B,MATCH(B8080,NationalTeams!C:C,0))</f>
        <v>50</v>
      </c>
      <c r="D8080" t="s">
        <v>8503</v>
      </c>
      <c r="E8080">
        <f>INDEX(TeamSports!B:B,MATCH(D8080,TeamSports!C:C,0))</f>
        <v>5</v>
      </c>
      <c r="F8080">
        <f>INDEX(RanksTable!AM:AM,MATCH(B8080,RanksTable!B:B,0))</f>
        <v>7</v>
      </c>
      <c r="H8080" t="str">
        <f t="shared" si="126"/>
        <v>INSERT INTO "TeamRanks" (team_id,team_sport_id,team_rank) VALUES (50,5,7);</v>
      </c>
    </row>
    <row r="8081" spans="2:8" x14ac:dyDescent="0.25">
      <c r="B8081" t="s">
        <v>323</v>
      </c>
      <c r="C8081">
        <f>INDEX(NationalTeams!B:B,MATCH(B8081,NationalTeams!C:C,0))</f>
        <v>51</v>
      </c>
      <c r="D8081" t="s">
        <v>8503</v>
      </c>
      <c r="E8081">
        <f>INDEX(TeamSports!B:B,MATCH(D8081,TeamSports!C:C,0))</f>
        <v>5</v>
      </c>
      <c r="F8081">
        <f>INDEX(RanksTable!AM:AM,MATCH(B8081,RanksTable!B:B,0))</f>
        <v>7</v>
      </c>
      <c r="H8081" t="str">
        <f t="shared" si="126"/>
        <v>INSERT INTO "TeamRanks" (team_id,team_sport_id,team_rank) VALUES (51,5,7);</v>
      </c>
    </row>
    <row r="8082" spans="2:8" x14ac:dyDescent="0.25">
      <c r="B8082" t="s">
        <v>354</v>
      </c>
      <c r="C8082">
        <f>INDEX(NationalTeams!B:B,MATCH(B8082,NationalTeams!C:C,0))</f>
        <v>52</v>
      </c>
      <c r="D8082" t="s">
        <v>8503</v>
      </c>
      <c r="E8082">
        <f>INDEX(TeamSports!B:B,MATCH(D8082,TeamSports!C:C,0))</f>
        <v>5</v>
      </c>
      <c r="F8082">
        <f>INDEX(RanksTable!AM:AM,MATCH(B8082,RanksTable!B:B,0))</f>
        <v>7</v>
      </c>
      <c r="H8082" t="str">
        <f t="shared" si="126"/>
        <v>INSERT INTO "TeamRanks" (team_id,team_sport_id,team_rank) VALUES (52,5,7);</v>
      </c>
    </row>
    <row r="8083" spans="2:8" x14ac:dyDescent="0.25">
      <c r="B8083" t="s">
        <v>498</v>
      </c>
      <c r="C8083">
        <f>INDEX(NationalTeams!B:B,MATCH(B8083,NationalTeams!C:C,0))</f>
        <v>53</v>
      </c>
      <c r="D8083" t="s">
        <v>8503</v>
      </c>
      <c r="E8083">
        <f>INDEX(TeamSports!B:B,MATCH(D8083,TeamSports!C:C,0))</f>
        <v>5</v>
      </c>
      <c r="F8083">
        <f>INDEX(RanksTable!AM:AM,MATCH(B8083,RanksTable!B:B,0))</f>
        <v>7</v>
      </c>
      <c r="H8083" t="str">
        <f t="shared" si="126"/>
        <v>INSERT INTO "TeamRanks" (team_id,team_sport_id,team_rank) VALUES (53,5,7);</v>
      </c>
    </row>
    <row r="8084" spans="2:8" x14ac:dyDescent="0.25">
      <c r="B8084" t="s">
        <v>406</v>
      </c>
      <c r="C8084">
        <f>INDEX(NationalTeams!B:B,MATCH(B8084,NationalTeams!C:C,0))</f>
        <v>54</v>
      </c>
      <c r="D8084" t="s">
        <v>8503</v>
      </c>
      <c r="E8084">
        <f>INDEX(TeamSports!B:B,MATCH(D8084,TeamSports!C:C,0))</f>
        <v>5</v>
      </c>
      <c r="F8084">
        <f>INDEX(RanksTable!AM:AM,MATCH(B8084,RanksTable!B:B,0))</f>
        <v>7</v>
      </c>
      <c r="H8084" t="str">
        <f t="shared" si="126"/>
        <v>INSERT INTO "TeamRanks" (team_id,team_sport_id,team_rank) VALUES (54,5,7);</v>
      </c>
    </row>
    <row r="8085" spans="2:8" x14ac:dyDescent="0.25">
      <c r="B8085" t="s">
        <v>404</v>
      </c>
      <c r="C8085">
        <f>INDEX(NationalTeams!B:B,MATCH(B8085,NationalTeams!C:C,0))</f>
        <v>55</v>
      </c>
      <c r="D8085" t="s">
        <v>8503</v>
      </c>
      <c r="E8085">
        <f>INDEX(TeamSports!B:B,MATCH(D8085,TeamSports!C:C,0))</f>
        <v>5</v>
      </c>
      <c r="F8085">
        <f>INDEX(RanksTable!AM:AM,MATCH(B8085,RanksTable!B:B,0))</f>
        <v>7</v>
      </c>
      <c r="H8085" t="str">
        <f t="shared" si="126"/>
        <v>INSERT INTO "TeamRanks" (team_id,team_sport_id,team_rank) VALUES (55,5,7);</v>
      </c>
    </row>
    <row r="8086" spans="2:8" x14ac:dyDescent="0.25">
      <c r="B8086" t="s">
        <v>495</v>
      </c>
      <c r="C8086">
        <f>INDEX(NationalTeams!B:B,MATCH(B8086,NationalTeams!C:C,0))</f>
        <v>56</v>
      </c>
      <c r="D8086" t="s">
        <v>8503</v>
      </c>
      <c r="E8086">
        <f>INDEX(TeamSports!B:B,MATCH(D8086,TeamSports!C:C,0))</f>
        <v>5</v>
      </c>
      <c r="F8086">
        <f>INDEX(RanksTable!AM:AM,MATCH(B8086,RanksTable!B:B,0))</f>
        <v>3</v>
      </c>
      <c r="H8086" t="str">
        <f t="shared" si="126"/>
        <v>INSERT INTO "TeamRanks" (team_id,team_sport_id,team_rank) VALUES (56,5,3);</v>
      </c>
    </row>
    <row r="8087" spans="2:8" x14ac:dyDescent="0.25">
      <c r="B8087" t="s">
        <v>413</v>
      </c>
      <c r="C8087">
        <f>INDEX(NationalTeams!B:B,MATCH(B8087,NationalTeams!C:C,0))</f>
        <v>57</v>
      </c>
      <c r="D8087" t="s">
        <v>8503</v>
      </c>
      <c r="E8087">
        <f>INDEX(TeamSports!B:B,MATCH(D8087,TeamSports!C:C,0))</f>
        <v>5</v>
      </c>
      <c r="F8087">
        <f>INDEX(RanksTable!AM:AM,MATCH(B8087,RanksTable!B:B,0))</f>
        <v>7</v>
      </c>
      <c r="H8087" t="str">
        <f t="shared" si="126"/>
        <v>INSERT INTO "TeamRanks" (team_id,team_sport_id,team_rank) VALUES (57,5,7);</v>
      </c>
    </row>
    <row r="8088" spans="2:8" x14ac:dyDescent="0.25">
      <c r="B8088" t="s">
        <v>331</v>
      </c>
      <c r="C8088">
        <f>INDEX(NationalTeams!B:B,MATCH(B8088,NationalTeams!C:C,0))</f>
        <v>58</v>
      </c>
      <c r="D8088" t="s">
        <v>8503</v>
      </c>
      <c r="E8088">
        <f>INDEX(TeamSports!B:B,MATCH(D8088,TeamSports!C:C,0))</f>
        <v>5</v>
      </c>
      <c r="F8088">
        <f>INDEX(RanksTable!AM:AM,MATCH(B8088,RanksTable!B:B,0))</f>
        <v>5</v>
      </c>
      <c r="H8088" t="str">
        <f t="shared" si="126"/>
        <v>INSERT INTO "TeamRanks" (team_id,team_sport_id,team_rank) VALUES (58,5,5);</v>
      </c>
    </row>
    <row r="8089" spans="2:8" x14ac:dyDescent="0.25">
      <c r="B8089" t="s">
        <v>365</v>
      </c>
      <c r="C8089">
        <f>INDEX(NationalTeams!B:B,MATCH(B8089,NationalTeams!C:C,0))</f>
        <v>59</v>
      </c>
      <c r="D8089" t="s">
        <v>8503</v>
      </c>
      <c r="E8089">
        <f>INDEX(TeamSports!B:B,MATCH(D8089,TeamSports!C:C,0))</f>
        <v>5</v>
      </c>
      <c r="F8089">
        <f>INDEX(RanksTable!AM:AM,MATCH(B8089,RanksTable!B:B,0))</f>
        <v>7</v>
      </c>
      <c r="H8089" t="str">
        <f t="shared" si="126"/>
        <v>INSERT INTO "TeamRanks" (team_id,team_sport_id,team_rank) VALUES (59,5,7);</v>
      </c>
    </row>
    <row r="8090" spans="2:8" x14ac:dyDescent="0.25">
      <c r="B8090" t="s">
        <v>332</v>
      </c>
      <c r="C8090">
        <f>INDEX(NationalTeams!B:B,MATCH(B8090,NationalTeams!C:C,0))</f>
        <v>60</v>
      </c>
      <c r="D8090" t="s">
        <v>8503</v>
      </c>
      <c r="E8090">
        <f>INDEX(TeamSports!B:B,MATCH(D8090,TeamSports!C:C,0))</f>
        <v>5</v>
      </c>
      <c r="F8090">
        <f>INDEX(RanksTable!AM:AM,MATCH(B8090,RanksTable!B:B,0))</f>
        <v>7</v>
      </c>
      <c r="H8090" t="str">
        <f t="shared" si="126"/>
        <v>INSERT INTO "TeamRanks" (team_id,team_sport_id,team_rank) VALUES (60,5,7);</v>
      </c>
    </row>
    <row r="8091" spans="2:8" x14ac:dyDescent="0.25">
      <c r="B8091" t="s">
        <v>435</v>
      </c>
      <c r="C8091">
        <f>INDEX(NationalTeams!B:B,MATCH(B8091,NationalTeams!C:C,0))</f>
        <v>61</v>
      </c>
      <c r="D8091" t="s">
        <v>8503</v>
      </c>
      <c r="E8091">
        <f>INDEX(TeamSports!B:B,MATCH(D8091,TeamSports!C:C,0))</f>
        <v>5</v>
      </c>
      <c r="F8091">
        <f>INDEX(RanksTable!AM:AM,MATCH(B8091,RanksTable!B:B,0))</f>
        <v>7</v>
      </c>
      <c r="H8091" t="str">
        <f t="shared" si="126"/>
        <v>INSERT INTO "TeamRanks" (team_id,team_sport_id,team_rank) VALUES (61,5,7);</v>
      </c>
    </row>
    <row r="8092" spans="2:8" x14ac:dyDescent="0.25">
      <c r="B8092" t="s">
        <v>346</v>
      </c>
      <c r="C8092">
        <f>INDEX(NationalTeams!B:B,MATCH(B8092,NationalTeams!C:C,0))</f>
        <v>62</v>
      </c>
      <c r="D8092" t="s">
        <v>8503</v>
      </c>
      <c r="E8092">
        <f>INDEX(TeamSports!B:B,MATCH(D8092,TeamSports!C:C,0))</f>
        <v>5</v>
      </c>
      <c r="F8092">
        <f>INDEX(RanksTable!AM:AM,MATCH(B8092,RanksTable!B:B,0))</f>
        <v>7</v>
      </c>
      <c r="H8092" t="str">
        <f t="shared" si="126"/>
        <v>INSERT INTO "TeamRanks" (team_id,team_sport_id,team_rank) VALUES (62,5,7);</v>
      </c>
    </row>
    <row r="8093" spans="2:8" x14ac:dyDescent="0.25">
      <c r="B8093" t="s">
        <v>515</v>
      </c>
      <c r="C8093">
        <f>INDEX(NationalTeams!B:B,MATCH(B8093,NationalTeams!C:C,0))</f>
        <v>63</v>
      </c>
      <c r="D8093" t="s">
        <v>8503</v>
      </c>
      <c r="E8093">
        <f>INDEX(TeamSports!B:B,MATCH(D8093,TeamSports!C:C,0))</f>
        <v>5</v>
      </c>
      <c r="F8093">
        <f>INDEX(RanksTable!AM:AM,MATCH(B8093,RanksTable!B:B,0))</f>
        <v>6</v>
      </c>
      <c r="H8093" t="str">
        <f t="shared" si="126"/>
        <v>INSERT INTO "TeamRanks" (team_id,team_sport_id,team_rank) VALUES (63,5,6);</v>
      </c>
    </row>
    <row r="8094" spans="2:8" x14ac:dyDescent="0.25">
      <c r="B8094" t="s">
        <v>509</v>
      </c>
      <c r="C8094">
        <f>INDEX(NationalTeams!B:B,MATCH(B8094,NationalTeams!C:C,0))</f>
        <v>64</v>
      </c>
      <c r="D8094" t="s">
        <v>8503</v>
      </c>
      <c r="E8094">
        <f>INDEX(TeamSports!B:B,MATCH(D8094,TeamSports!C:C,0))</f>
        <v>5</v>
      </c>
      <c r="F8094">
        <f>INDEX(RanksTable!AM:AM,MATCH(B8094,RanksTable!B:B,0))</f>
        <v>3</v>
      </c>
      <c r="H8094" t="str">
        <f t="shared" si="126"/>
        <v>INSERT INTO "TeamRanks" (team_id,team_sport_id,team_rank) VALUES (64,5,3);</v>
      </c>
    </row>
    <row r="8095" spans="2:8" x14ac:dyDescent="0.25">
      <c r="B8095" t="s">
        <v>518</v>
      </c>
      <c r="C8095">
        <f>INDEX(NationalTeams!B:B,MATCH(B8095,NationalTeams!C:C,0))</f>
        <v>65</v>
      </c>
      <c r="D8095" t="s">
        <v>8503</v>
      </c>
      <c r="E8095">
        <f>INDEX(TeamSports!B:B,MATCH(D8095,TeamSports!C:C,0))</f>
        <v>5</v>
      </c>
      <c r="F8095">
        <f>INDEX(RanksTable!AM:AM,MATCH(B8095,RanksTable!B:B,0))</f>
        <v>3</v>
      </c>
      <c r="H8095" t="str">
        <f t="shared" si="126"/>
        <v>INSERT INTO "TeamRanks" (team_id,team_sport_id,team_rank) VALUES (65,5,3);</v>
      </c>
    </row>
    <row r="8096" spans="2:8" x14ac:dyDescent="0.25">
      <c r="B8096" t="s">
        <v>490</v>
      </c>
      <c r="C8096">
        <f>INDEX(NationalTeams!B:B,MATCH(B8096,NationalTeams!C:C,0))</f>
        <v>66</v>
      </c>
      <c r="D8096" t="s">
        <v>8503</v>
      </c>
      <c r="E8096">
        <f>INDEX(TeamSports!B:B,MATCH(D8096,TeamSports!C:C,0))</f>
        <v>5</v>
      </c>
      <c r="F8096">
        <f>INDEX(RanksTable!AM:AM,MATCH(B8096,RanksTable!B:B,0))</f>
        <v>2</v>
      </c>
      <c r="H8096" t="str">
        <f t="shared" si="126"/>
        <v>INSERT INTO "TeamRanks" (team_id,team_sport_id,team_rank) VALUES (66,5,2);</v>
      </c>
    </row>
    <row r="8097" spans="2:8" x14ac:dyDescent="0.25">
      <c r="B8097" t="s">
        <v>349</v>
      </c>
      <c r="C8097">
        <f>INDEX(NationalTeams!B:B,MATCH(B8097,NationalTeams!C:C,0))</f>
        <v>67</v>
      </c>
      <c r="D8097" t="s">
        <v>8503</v>
      </c>
      <c r="E8097">
        <f>INDEX(TeamSports!B:B,MATCH(D8097,TeamSports!C:C,0))</f>
        <v>5</v>
      </c>
      <c r="F8097">
        <f>INDEX(RanksTable!AM:AM,MATCH(B8097,RanksTable!B:B,0))</f>
        <v>2</v>
      </c>
      <c r="H8097" t="str">
        <f t="shared" si="126"/>
        <v>INSERT INTO "TeamRanks" (team_id,team_sport_id,team_rank) VALUES (67,5,2);</v>
      </c>
    </row>
    <row r="8098" spans="2:8" x14ac:dyDescent="0.25">
      <c r="B8098" t="s">
        <v>531</v>
      </c>
      <c r="C8098">
        <f>INDEX(NationalTeams!B:B,MATCH(B8098,NationalTeams!C:C,0))</f>
        <v>68</v>
      </c>
      <c r="D8098" t="s">
        <v>8503</v>
      </c>
      <c r="E8098">
        <f>INDEX(TeamSports!B:B,MATCH(D8098,TeamSports!C:C,0))</f>
        <v>5</v>
      </c>
      <c r="F8098">
        <f>INDEX(RanksTable!AM:AM,MATCH(B8098,RanksTable!B:B,0))</f>
        <v>6</v>
      </c>
      <c r="H8098" t="str">
        <f t="shared" si="126"/>
        <v>INSERT INTO "TeamRanks" (team_id,team_sport_id,team_rank) VALUES (68,5,6);</v>
      </c>
    </row>
    <row r="8099" spans="2:8" x14ac:dyDescent="0.25">
      <c r="B8099" t="s">
        <v>326</v>
      </c>
      <c r="C8099">
        <f>INDEX(NationalTeams!B:B,MATCH(B8099,NationalTeams!C:C,0))</f>
        <v>69</v>
      </c>
      <c r="D8099" t="s">
        <v>8503</v>
      </c>
      <c r="E8099">
        <f>INDEX(TeamSports!B:B,MATCH(D8099,TeamSports!C:C,0))</f>
        <v>5</v>
      </c>
      <c r="F8099">
        <f>INDEX(RanksTable!AM:AM,MATCH(B8099,RanksTable!B:B,0))</f>
        <v>7</v>
      </c>
      <c r="H8099" t="str">
        <f t="shared" si="126"/>
        <v>INSERT INTO "TeamRanks" (team_id,team_sport_id,team_rank) VALUES (69,5,7);</v>
      </c>
    </row>
    <row r="8100" spans="2:8" x14ac:dyDescent="0.25">
      <c r="B8100" t="s">
        <v>320</v>
      </c>
      <c r="C8100">
        <f>INDEX(NationalTeams!B:B,MATCH(B8100,NationalTeams!C:C,0))</f>
        <v>70</v>
      </c>
      <c r="D8100" t="s">
        <v>8503</v>
      </c>
      <c r="E8100">
        <f>INDEX(TeamSports!B:B,MATCH(D8100,TeamSports!C:C,0))</f>
        <v>5</v>
      </c>
      <c r="F8100">
        <f>INDEX(RanksTable!AM:AM,MATCH(B8100,RanksTable!B:B,0))</f>
        <v>7</v>
      </c>
      <c r="H8100" t="str">
        <f t="shared" si="126"/>
        <v>INSERT INTO "TeamRanks" (team_id,team_sport_id,team_rank) VALUES (70,5,7);</v>
      </c>
    </row>
    <row r="8101" spans="2:8" x14ac:dyDescent="0.25">
      <c r="B8101" t="s">
        <v>459</v>
      </c>
      <c r="C8101">
        <f>INDEX(NationalTeams!B:B,MATCH(B8101,NationalTeams!C:C,0))</f>
        <v>71</v>
      </c>
      <c r="D8101" t="s">
        <v>8503</v>
      </c>
      <c r="E8101">
        <f>INDEX(TeamSports!B:B,MATCH(D8101,TeamSports!C:C,0))</f>
        <v>5</v>
      </c>
      <c r="F8101">
        <f>INDEX(RanksTable!AM:AM,MATCH(B8101,RanksTable!B:B,0))</f>
        <v>7</v>
      </c>
      <c r="H8101" t="str">
        <f t="shared" si="126"/>
        <v>INSERT INTO "TeamRanks" (team_id,team_sport_id,team_rank) VALUES (71,5,7);</v>
      </c>
    </row>
    <row r="8102" spans="2:8" x14ac:dyDescent="0.25">
      <c r="B8102" t="s">
        <v>445</v>
      </c>
      <c r="C8102">
        <f>INDEX(NationalTeams!B:B,MATCH(B8102,NationalTeams!C:C,0))</f>
        <v>72</v>
      </c>
      <c r="D8102" t="s">
        <v>8503</v>
      </c>
      <c r="E8102">
        <f>INDEX(TeamSports!B:B,MATCH(D8102,TeamSports!C:C,0))</f>
        <v>5</v>
      </c>
      <c r="F8102">
        <f>INDEX(RanksTable!AM:AM,MATCH(B8102,RanksTable!B:B,0))</f>
        <v>7</v>
      </c>
      <c r="H8102" t="str">
        <f t="shared" si="126"/>
        <v>INSERT INTO "TeamRanks" (team_id,team_sport_id,team_rank) VALUES (72,5,7);</v>
      </c>
    </row>
    <row r="8103" spans="2:8" x14ac:dyDescent="0.25">
      <c r="B8103" t="s">
        <v>511</v>
      </c>
      <c r="C8103">
        <f>INDEX(NationalTeams!B:B,MATCH(B8103,NationalTeams!C:C,0))</f>
        <v>73</v>
      </c>
      <c r="D8103" t="s">
        <v>8503</v>
      </c>
      <c r="E8103">
        <f>INDEX(TeamSports!B:B,MATCH(D8103,TeamSports!C:C,0))</f>
        <v>5</v>
      </c>
      <c r="F8103">
        <f>INDEX(RanksTable!AM:AM,MATCH(B8103,RanksTable!B:B,0))</f>
        <v>6</v>
      </c>
      <c r="H8103" t="str">
        <f t="shared" si="126"/>
        <v>INSERT INTO "TeamRanks" (team_id,team_sport_id,team_rank) VALUES (73,5,6);</v>
      </c>
    </row>
    <row r="8104" spans="2:8" x14ac:dyDescent="0.25">
      <c r="B8104" t="s">
        <v>487</v>
      </c>
      <c r="C8104">
        <f>INDEX(NationalTeams!B:B,MATCH(B8104,NationalTeams!C:C,0))</f>
        <v>74</v>
      </c>
      <c r="D8104" t="s">
        <v>8503</v>
      </c>
      <c r="E8104">
        <f>INDEX(TeamSports!B:B,MATCH(D8104,TeamSports!C:C,0))</f>
        <v>5</v>
      </c>
      <c r="F8104">
        <f>INDEX(RanksTable!AM:AM,MATCH(B8104,RanksTable!B:B,0))</f>
        <v>1</v>
      </c>
      <c r="H8104" t="str">
        <f t="shared" si="126"/>
        <v>INSERT INTO "TeamRanks" (team_id,team_sport_id,team_rank) VALUES (74,5,1);</v>
      </c>
    </row>
    <row r="8105" spans="2:8" x14ac:dyDescent="0.25">
      <c r="B8105" t="s">
        <v>383</v>
      </c>
      <c r="C8105">
        <f>INDEX(NationalTeams!B:B,MATCH(B8105,NationalTeams!C:C,0))</f>
        <v>75</v>
      </c>
      <c r="D8105" t="s">
        <v>8503</v>
      </c>
      <c r="E8105">
        <f>INDEX(TeamSports!B:B,MATCH(D8105,TeamSports!C:C,0))</f>
        <v>5</v>
      </c>
      <c r="F8105">
        <f>INDEX(RanksTable!AM:AM,MATCH(B8105,RanksTable!B:B,0))</f>
        <v>7</v>
      </c>
      <c r="H8105" t="str">
        <f t="shared" si="126"/>
        <v>INSERT INTO "TeamRanks" (team_id,team_sport_id,team_rank) VALUES (75,5,7);</v>
      </c>
    </row>
    <row r="8106" spans="2:8" x14ac:dyDescent="0.25">
      <c r="B8106" t="s">
        <v>517</v>
      </c>
      <c r="C8106">
        <f>INDEX(NationalTeams!B:B,MATCH(B8106,NationalTeams!C:C,0))</f>
        <v>76</v>
      </c>
      <c r="D8106" t="s">
        <v>8503</v>
      </c>
      <c r="E8106">
        <f>INDEX(TeamSports!B:B,MATCH(D8106,TeamSports!C:C,0))</f>
        <v>5</v>
      </c>
      <c r="F8106">
        <f>INDEX(RanksTable!AM:AM,MATCH(B8106,RanksTable!B:B,0))</f>
        <v>5</v>
      </c>
      <c r="H8106" t="str">
        <f t="shared" si="126"/>
        <v>INSERT INTO "TeamRanks" (team_id,team_sport_id,team_rank) VALUES (76,5,5);</v>
      </c>
    </row>
    <row r="8107" spans="2:8" x14ac:dyDescent="0.25">
      <c r="B8107" t="s">
        <v>391</v>
      </c>
      <c r="C8107">
        <f>INDEX(NationalTeams!B:B,MATCH(B8107,NationalTeams!C:C,0))</f>
        <v>77</v>
      </c>
      <c r="D8107" t="s">
        <v>8503</v>
      </c>
      <c r="E8107">
        <f>INDEX(TeamSports!B:B,MATCH(D8107,TeamSports!C:C,0))</f>
        <v>5</v>
      </c>
      <c r="F8107">
        <f>INDEX(RanksTable!AM:AM,MATCH(B8107,RanksTable!B:B,0))</f>
        <v>7</v>
      </c>
      <c r="H8107" t="str">
        <f t="shared" si="126"/>
        <v>INSERT INTO "TeamRanks" (team_id,team_sport_id,team_rank) VALUES (77,5,7);</v>
      </c>
    </row>
    <row r="8108" spans="2:8" x14ac:dyDescent="0.25">
      <c r="B8108" t="s">
        <v>524</v>
      </c>
      <c r="C8108">
        <f>INDEX(NationalTeams!B:B,MATCH(B8108,NationalTeams!C:C,0))</f>
        <v>78</v>
      </c>
      <c r="D8108" t="s">
        <v>8503</v>
      </c>
      <c r="E8108">
        <f>INDEX(TeamSports!B:B,MATCH(D8108,TeamSports!C:C,0))</f>
        <v>5</v>
      </c>
      <c r="F8108">
        <f>INDEX(RanksTable!AM:AM,MATCH(B8108,RanksTable!B:B,0))</f>
        <v>7</v>
      </c>
      <c r="H8108" t="str">
        <f t="shared" si="126"/>
        <v>INSERT INTO "TeamRanks" (team_id,team_sport_id,team_rank) VALUES (78,5,7);</v>
      </c>
    </row>
    <row r="8109" spans="2:8" x14ac:dyDescent="0.25">
      <c r="B8109" t="s">
        <v>325</v>
      </c>
      <c r="C8109">
        <f>INDEX(NationalTeams!B:B,MATCH(B8109,NationalTeams!C:C,0))</f>
        <v>79</v>
      </c>
      <c r="D8109" t="s">
        <v>8503</v>
      </c>
      <c r="E8109">
        <f>INDEX(TeamSports!B:B,MATCH(D8109,TeamSports!C:C,0))</f>
        <v>5</v>
      </c>
      <c r="F8109">
        <f>INDEX(RanksTable!AM:AM,MATCH(B8109,RanksTable!B:B,0))</f>
        <v>7</v>
      </c>
      <c r="H8109" t="str">
        <f t="shared" si="126"/>
        <v>INSERT INTO "TeamRanks" (team_id,team_sport_id,team_rank) VALUES (79,5,7);</v>
      </c>
    </row>
    <row r="8110" spans="2:8" x14ac:dyDescent="0.25">
      <c r="B8110" t="s">
        <v>536</v>
      </c>
      <c r="C8110">
        <f>INDEX(NationalTeams!B:B,MATCH(B8110,NationalTeams!C:C,0))</f>
        <v>80</v>
      </c>
      <c r="D8110" t="s">
        <v>8503</v>
      </c>
      <c r="E8110">
        <f>INDEX(TeamSports!B:B,MATCH(D8110,TeamSports!C:C,0))</f>
        <v>5</v>
      </c>
      <c r="F8110">
        <f>INDEX(RanksTable!AM:AM,MATCH(B8110,RanksTable!B:B,0))</f>
        <v>7</v>
      </c>
      <c r="H8110" t="str">
        <f t="shared" si="126"/>
        <v>INSERT INTO "TeamRanks" (team_id,team_sport_id,team_rank) VALUES (80,5,7);</v>
      </c>
    </row>
    <row r="8111" spans="2:8" x14ac:dyDescent="0.25">
      <c r="B8111" t="s">
        <v>405</v>
      </c>
      <c r="C8111">
        <f>INDEX(NationalTeams!B:B,MATCH(B8111,NationalTeams!C:C,0))</f>
        <v>81</v>
      </c>
      <c r="D8111" t="s">
        <v>8503</v>
      </c>
      <c r="E8111">
        <f>INDEX(TeamSports!B:B,MATCH(D8111,TeamSports!C:C,0))</f>
        <v>5</v>
      </c>
      <c r="F8111">
        <f>INDEX(RanksTable!AM:AM,MATCH(B8111,RanksTable!B:B,0))</f>
        <v>7</v>
      </c>
      <c r="H8111" t="str">
        <f t="shared" si="126"/>
        <v>INSERT INTO "TeamRanks" (team_id,team_sport_id,team_rank) VALUES (81,5,7);</v>
      </c>
    </row>
    <row r="8112" spans="2:8" x14ac:dyDescent="0.25">
      <c r="B8112" t="s">
        <v>508</v>
      </c>
      <c r="C8112">
        <f>INDEX(NationalTeams!B:B,MATCH(B8112,NationalTeams!C:C,0))</f>
        <v>82</v>
      </c>
      <c r="D8112" t="s">
        <v>8503</v>
      </c>
      <c r="E8112">
        <f>INDEX(TeamSports!B:B,MATCH(D8112,TeamSports!C:C,0))</f>
        <v>5</v>
      </c>
      <c r="F8112">
        <f>INDEX(RanksTable!AM:AM,MATCH(B8112,RanksTable!B:B,0))</f>
        <v>5</v>
      </c>
      <c r="H8112" t="str">
        <f t="shared" si="126"/>
        <v>INSERT INTO "TeamRanks" (team_id,team_sport_id,team_rank) VALUES (82,5,5);</v>
      </c>
    </row>
    <row r="8113" spans="2:8" x14ac:dyDescent="0.25">
      <c r="B8113" t="s">
        <v>477</v>
      </c>
      <c r="C8113">
        <f>INDEX(NationalTeams!B:B,MATCH(B8113,NationalTeams!C:C,0))</f>
        <v>83</v>
      </c>
      <c r="D8113" t="s">
        <v>8503</v>
      </c>
      <c r="E8113">
        <f>INDEX(TeamSports!B:B,MATCH(D8113,TeamSports!C:C,0))</f>
        <v>5</v>
      </c>
      <c r="F8113">
        <f>INDEX(RanksTable!AM:AM,MATCH(B8113,RanksTable!B:B,0))</f>
        <v>7</v>
      </c>
      <c r="H8113" t="str">
        <f t="shared" si="126"/>
        <v>INSERT INTO "TeamRanks" (team_id,team_sport_id,team_rank) VALUES (83,5,7);</v>
      </c>
    </row>
    <row r="8114" spans="2:8" x14ac:dyDescent="0.25">
      <c r="B8114" t="s">
        <v>396</v>
      </c>
      <c r="C8114">
        <f>INDEX(NationalTeams!B:B,MATCH(B8114,NationalTeams!C:C,0))</f>
        <v>84</v>
      </c>
      <c r="D8114" t="s">
        <v>8503</v>
      </c>
      <c r="E8114">
        <f>INDEX(TeamSports!B:B,MATCH(D8114,TeamSports!C:C,0))</f>
        <v>5</v>
      </c>
      <c r="F8114">
        <f>INDEX(RanksTable!AM:AM,MATCH(B8114,RanksTable!B:B,0))</f>
        <v>7</v>
      </c>
      <c r="H8114" t="str">
        <f t="shared" si="126"/>
        <v>INSERT INTO "TeamRanks" (team_id,team_sport_id,team_rank) VALUES (84,5,7);</v>
      </c>
    </row>
    <row r="8115" spans="2:8" x14ac:dyDescent="0.25">
      <c r="B8115" t="s">
        <v>382</v>
      </c>
      <c r="C8115">
        <f>INDEX(NationalTeams!B:B,MATCH(B8115,NationalTeams!C:C,0))</f>
        <v>85</v>
      </c>
      <c r="D8115" t="s">
        <v>8503</v>
      </c>
      <c r="E8115">
        <f>INDEX(TeamSports!B:B,MATCH(D8115,TeamSports!C:C,0))</f>
        <v>5</v>
      </c>
      <c r="F8115">
        <f>INDEX(RanksTable!AM:AM,MATCH(B8115,RanksTable!B:B,0))</f>
        <v>7</v>
      </c>
      <c r="H8115" t="str">
        <f t="shared" si="126"/>
        <v>INSERT INTO "TeamRanks" (team_id,team_sport_id,team_rank) VALUES (85,5,7);</v>
      </c>
    </row>
    <row r="8116" spans="2:8" x14ac:dyDescent="0.25">
      <c r="B8116" t="s">
        <v>338</v>
      </c>
      <c r="C8116">
        <f>INDEX(NationalTeams!B:B,MATCH(B8116,NationalTeams!C:C,0))</f>
        <v>86</v>
      </c>
      <c r="D8116" t="s">
        <v>8503</v>
      </c>
      <c r="E8116">
        <f>INDEX(TeamSports!B:B,MATCH(D8116,TeamSports!C:C,0))</f>
        <v>5</v>
      </c>
      <c r="F8116">
        <f>INDEX(RanksTable!AM:AM,MATCH(B8116,RanksTable!B:B,0))</f>
        <v>7</v>
      </c>
      <c r="H8116" t="str">
        <f t="shared" si="126"/>
        <v>INSERT INTO "TeamRanks" (team_id,team_sport_id,team_rank) VALUES (86,5,7);</v>
      </c>
    </row>
    <row r="8117" spans="2:8" x14ac:dyDescent="0.25">
      <c r="B8117" t="s">
        <v>392</v>
      </c>
      <c r="C8117">
        <f>INDEX(NationalTeams!B:B,MATCH(B8117,NationalTeams!C:C,0))</f>
        <v>87</v>
      </c>
      <c r="D8117" t="s">
        <v>8503</v>
      </c>
      <c r="E8117">
        <f>INDEX(TeamSports!B:B,MATCH(D8117,TeamSports!C:C,0))</f>
        <v>5</v>
      </c>
      <c r="F8117">
        <f>INDEX(RanksTable!AM:AM,MATCH(B8117,RanksTable!B:B,0))</f>
        <v>7</v>
      </c>
      <c r="H8117" t="str">
        <f t="shared" si="126"/>
        <v>INSERT INTO "TeamRanks" (team_id,team_sport_id,team_rank) VALUES (87,5,7);</v>
      </c>
    </row>
    <row r="8118" spans="2:8" x14ac:dyDescent="0.25">
      <c r="B8118" t="s">
        <v>335</v>
      </c>
      <c r="C8118">
        <f>INDEX(NationalTeams!B:B,MATCH(B8118,NationalTeams!C:C,0))</f>
        <v>88</v>
      </c>
      <c r="D8118" t="s">
        <v>8503</v>
      </c>
      <c r="E8118">
        <f>INDEX(TeamSports!B:B,MATCH(D8118,TeamSports!C:C,0))</f>
        <v>5</v>
      </c>
      <c r="F8118">
        <f>INDEX(RanksTable!AM:AM,MATCH(B8118,RanksTable!B:B,0))</f>
        <v>7</v>
      </c>
      <c r="H8118" t="str">
        <f t="shared" si="126"/>
        <v>INSERT INTO "TeamRanks" (team_id,team_sport_id,team_rank) VALUES (88,5,7);</v>
      </c>
    </row>
    <row r="8119" spans="2:8" x14ac:dyDescent="0.25">
      <c r="B8119" t="s">
        <v>333</v>
      </c>
      <c r="C8119">
        <f>INDEX(NationalTeams!B:B,MATCH(B8119,NationalTeams!C:C,0))</f>
        <v>89</v>
      </c>
      <c r="D8119" t="s">
        <v>8503</v>
      </c>
      <c r="E8119">
        <f>INDEX(TeamSports!B:B,MATCH(D8119,TeamSports!C:C,0))</f>
        <v>5</v>
      </c>
      <c r="F8119">
        <f>INDEX(RanksTable!AM:AM,MATCH(B8119,RanksTable!B:B,0))</f>
        <v>7</v>
      </c>
      <c r="H8119" t="str">
        <f t="shared" si="126"/>
        <v>INSERT INTO "TeamRanks" (team_id,team_sport_id,team_rank) VALUES (89,5,7);</v>
      </c>
    </row>
    <row r="8120" spans="2:8" x14ac:dyDescent="0.25">
      <c r="B8120" t="s">
        <v>397</v>
      </c>
      <c r="C8120">
        <f>INDEX(NationalTeams!B:B,MATCH(B8120,NationalTeams!C:C,0))</f>
        <v>90</v>
      </c>
      <c r="D8120" t="s">
        <v>8503</v>
      </c>
      <c r="E8120">
        <f>INDEX(TeamSports!B:B,MATCH(D8120,TeamSports!C:C,0))</f>
        <v>5</v>
      </c>
      <c r="F8120">
        <f>INDEX(RanksTable!AM:AM,MATCH(B8120,RanksTable!B:B,0))</f>
        <v>7</v>
      </c>
      <c r="H8120" t="str">
        <f t="shared" si="126"/>
        <v>INSERT INTO "TeamRanks" (team_id,team_sport_id,team_rank) VALUES (90,5,7);</v>
      </c>
    </row>
    <row r="8121" spans="2:8" x14ac:dyDescent="0.25">
      <c r="B8121" t="s">
        <v>469</v>
      </c>
      <c r="C8121">
        <f>INDEX(NationalTeams!B:B,MATCH(B8121,NationalTeams!C:C,0))</f>
        <v>91</v>
      </c>
      <c r="D8121" t="s">
        <v>8503</v>
      </c>
      <c r="E8121">
        <f>INDEX(TeamSports!B:B,MATCH(D8121,TeamSports!C:C,0))</f>
        <v>5</v>
      </c>
      <c r="F8121">
        <f>INDEX(RanksTable!AM:AM,MATCH(B8121,RanksTable!B:B,0))</f>
        <v>7</v>
      </c>
      <c r="H8121" t="str">
        <f t="shared" si="126"/>
        <v>INSERT INTO "TeamRanks" (team_id,team_sport_id,team_rank) VALUES (91,5,7);</v>
      </c>
    </row>
    <row r="8122" spans="2:8" x14ac:dyDescent="0.25">
      <c r="B8122" t="s">
        <v>512</v>
      </c>
      <c r="C8122">
        <f>INDEX(NationalTeams!B:B,MATCH(B8122,NationalTeams!C:C,0))</f>
        <v>92</v>
      </c>
      <c r="D8122" t="s">
        <v>8503</v>
      </c>
      <c r="E8122">
        <f>INDEX(TeamSports!B:B,MATCH(D8122,TeamSports!C:C,0))</f>
        <v>5</v>
      </c>
      <c r="F8122">
        <f>INDEX(RanksTable!AM:AM,MATCH(B8122,RanksTable!B:B,0))</f>
        <v>5</v>
      </c>
      <c r="H8122" t="str">
        <f t="shared" si="126"/>
        <v>INSERT INTO "TeamRanks" (team_id,team_sport_id,team_rank) VALUES (92,5,5);</v>
      </c>
    </row>
    <row r="8123" spans="2:8" x14ac:dyDescent="0.25">
      <c r="B8123" t="s">
        <v>458</v>
      </c>
      <c r="C8123">
        <f>INDEX(NationalTeams!B:B,MATCH(B8123,NationalTeams!C:C,0))</f>
        <v>93</v>
      </c>
      <c r="D8123" t="s">
        <v>8503</v>
      </c>
      <c r="E8123">
        <f>INDEX(TeamSports!B:B,MATCH(D8123,TeamSports!C:C,0))</f>
        <v>5</v>
      </c>
      <c r="F8123">
        <f>INDEX(RanksTable!AM:AM,MATCH(B8123,RanksTable!B:B,0))</f>
        <v>7</v>
      </c>
      <c r="H8123" t="str">
        <f t="shared" si="126"/>
        <v>INSERT INTO "TeamRanks" (team_id,team_sport_id,team_rank) VALUES (93,5,7);</v>
      </c>
    </row>
    <row r="8124" spans="2:8" x14ac:dyDescent="0.25">
      <c r="B8124" t="s">
        <v>444</v>
      </c>
      <c r="C8124">
        <f>INDEX(NationalTeams!B:B,MATCH(B8124,NationalTeams!C:C,0))</f>
        <v>94</v>
      </c>
      <c r="D8124" t="s">
        <v>8503</v>
      </c>
      <c r="E8124">
        <f>INDEX(TeamSports!B:B,MATCH(D8124,TeamSports!C:C,0))</f>
        <v>5</v>
      </c>
      <c r="F8124">
        <f>INDEX(RanksTable!AM:AM,MATCH(B8124,RanksTable!B:B,0))</f>
        <v>7</v>
      </c>
      <c r="H8124" t="str">
        <f t="shared" si="126"/>
        <v>INSERT INTO "TeamRanks" (team_id,team_sport_id,team_rank) VALUES (94,5,7);</v>
      </c>
    </row>
    <row r="8125" spans="2:8" x14ac:dyDescent="0.25">
      <c r="B8125" t="s">
        <v>493</v>
      </c>
      <c r="C8125">
        <f>INDEX(NationalTeams!B:B,MATCH(B8125,NationalTeams!C:C,0))</f>
        <v>95</v>
      </c>
      <c r="D8125" t="s">
        <v>8503</v>
      </c>
      <c r="E8125">
        <f>INDEX(TeamSports!B:B,MATCH(D8125,TeamSports!C:C,0))</f>
        <v>5</v>
      </c>
      <c r="F8125">
        <f>INDEX(RanksTable!AM:AM,MATCH(B8125,RanksTable!B:B,0))</f>
        <v>3</v>
      </c>
      <c r="H8125" t="str">
        <f t="shared" si="126"/>
        <v>INSERT INTO "TeamRanks" (team_id,team_sport_id,team_rank) VALUES (95,5,3);</v>
      </c>
    </row>
    <row r="8126" spans="2:8" x14ac:dyDescent="0.25">
      <c r="B8126" t="s">
        <v>431</v>
      </c>
      <c r="C8126">
        <f>INDEX(NationalTeams!B:B,MATCH(B8126,NationalTeams!C:C,0))</f>
        <v>96</v>
      </c>
      <c r="D8126" t="s">
        <v>8503</v>
      </c>
      <c r="E8126">
        <f>INDEX(TeamSports!B:B,MATCH(D8126,TeamSports!C:C,0))</f>
        <v>5</v>
      </c>
      <c r="F8126">
        <f>INDEX(RanksTable!AM:AM,MATCH(B8126,RanksTable!B:B,0))</f>
        <v>7</v>
      </c>
      <c r="H8126" t="str">
        <f t="shared" si="126"/>
        <v>INSERT INTO "TeamRanks" (team_id,team_sport_id,team_rank) VALUES (96,5,7);</v>
      </c>
    </row>
    <row r="8127" spans="2:8" x14ac:dyDescent="0.25">
      <c r="B8127" t="s">
        <v>427</v>
      </c>
      <c r="C8127">
        <f>INDEX(NationalTeams!B:B,MATCH(B8127,NationalTeams!C:C,0))</f>
        <v>97</v>
      </c>
      <c r="D8127" t="s">
        <v>8503</v>
      </c>
      <c r="E8127">
        <f>INDEX(TeamSports!B:B,MATCH(D8127,TeamSports!C:C,0))</f>
        <v>5</v>
      </c>
      <c r="F8127">
        <f>INDEX(RanksTable!AM:AM,MATCH(B8127,RanksTable!B:B,0))</f>
        <v>7</v>
      </c>
      <c r="H8127" t="str">
        <f t="shared" si="126"/>
        <v>INSERT INTO "TeamRanks" (team_id,team_sport_id,team_rank) VALUES (97,5,7);</v>
      </c>
    </row>
    <row r="8128" spans="2:8" x14ac:dyDescent="0.25">
      <c r="B8128" t="s">
        <v>513</v>
      </c>
      <c r="C8128">
        <f>INDEX(NationalTeams!B:B,MATCH(B8128,NationalTeams!C:C,0))</f>
        <v>98</v>
      </c>
      <c r="D8128" t="s">
        <v>8503</v>
      </c>
      <c r="E8128">
        <f>INDEX(TeamSports!B:B,MATCH(D8128,TeamSports!C:C,0))</f>
        <v>5</v>
      </c>
      <c r="F8128">
        <f>INDEX(RanksTable!AM:AM,MATCH(B8128,RanksTable!B:B,0))</f>
        <v>4</v>
      </c>
      <c r="H8128" t="str">
        <f t="shared" si="126"/>
        <v>INSERT INTO "TeamRanks" (team_id,team_sport_id,team_rank) VALUES (98,5,4);</v>
      </c>
    </row>
    <row r="8129" spans="2:8" x14ac:dyDescent="0.25">
      <c r="B8129" t="s">
        <v>503</v>
      </c>
      <c r="C8129">
        <f>INDEX(NationalTeams!B:B,MATCH(B8129,NationalTeams!C:C,0))</f>
        <v>99</v>
      </c>
      <c r="D8129" t="s">
        <v>8503</v>
      </c>
      <c r="E8129">
        <f>INDEX(TeamSports!B:B,MATCH(D8129,TeamSports!C:C,0))</f>
        <v>5</v>
      </c>
      <c r="F8129">
        <f>INDEX(RanksTable!AM:AM,MATCH(B8129,RanksTable!B:B,0))</f>
        <v>7</v>
      </c>
      <c r="H8129" t="str">
        <f t="shared" si="126"/>
        <v>INSERT INTO "TeamRanks" (team_id,team_sport_id,team_rank) VALUES (99,5,7);</v>
      </c>
    </row>
    <row r="8130" spans="2:8" x14ac:dyDescent="0.25">
      <c r="B8130" t="s">
        <v>519</v>
      </c>
      <c r="C8130">
        <f>INDEX(NationalTeams!B:B,MATCH(B8130,NationalTeams!C:C,0))</f>
        <v>100</v>
      </c>
      <c r="D8130" t="s">
        <v>8503</v>
      </c>
      <c r="E8130">
        <f>INDEX(TeamSports!B:B,MATCH(D8130,TeamSports!C:C,0))</f>
        <v>5</v>
      </c>
      <c r="F8130">
        <f>INDEX(RanksTable!AM:AM,MATCH(B8130,RanksTable!B:B,0))</f>
        <v>7</v>
      </c>
      <c r="H8130" t="str">
        <f t="shared" si="126"/>
        <v>INSERT INTO "TeamRanks" (team_id,team_sport_id,team_rank) VALUES (100,5,7);</v>
      </c>
    </row>
    <row r="8131" spans="2:8" x14ac:dyDescent="0.25">
      <c r="B8131" t="s">
        <v>410</v>
      </c>
      <c r="C8131">
        <f>INDEX(NationalTeams!B:B,MATCH(B8131,NationalTeams!C:C,0))</f>
        <v>101</v>
      </c>
      <c r="D8131" t="s">
        <v>8503</v>
      </c>
      <c r="E8131">
        <f>INDEX(TeamSports!B:B,MATCH(D8131,TeamSports!C:C,0))</f>
        <v>5</v>
      </c>
      <c r="F8131">
        <f>INDEX(RanksTable!AM:AM,MATCH(B8131,RanksTable!B:B,0))</f>
        <v>7</v>
      </c>
      <c r="H8131" t="str">
        <f t="shared" si="126"/>
        <v>INSERT INTO "TeamRanks" (team_id,team_sport_id,team_rank) VALUES (101,5,7);</v>
      </c>
    </row>
    <row r="8132" spans="2:8" x14ac:dyDescent="0.25">
      <c r="B8132" t="s">
        <v>486</v>
      </c>
      <c r="C8132">
        <f>INDEX(NationalTeams!B:B,MATCH(B8132,NationalTeams!C:C,0))</f>
        <v>102</v>
      </c>
      <c r="D8132" t="s">
        <v>8503</v>
      </c>
      <c r="E8132">
        <f>INDEX(TeamSports!B:B,MATCH(D8132,TeamSports!C:C,0))</f>
        <v>5</v>
      </c>
      <c r="F8132">
        <f>INDEX(RanksTable!AM:AM,MATCH(B8132,RanksTable!B:B,0))</f>
        <v>7</v>
      </c>
      <c r="H8132" t="str">
        <f t="shared" ref="H8132:H8195" si="127">_xlfn.CONCAT($H$1,$L$1,$C$1,$L$1," ",$J$1,$C$2,$N$1,$E$2,$N$1,$F$2,$K$1,$I$1,$J$1,C8132,$N$1,E8132,$N$1,F8132,$K$1,$O$1)</f>
        <v>INSERT INTO "TeamRanks" (team_id,team_sport_id,team_rank) VALUES (102,5,7);</v>
      </c>
    </row>
    <row r="8133" spans="2:8" x14ac:dyDescent="0.25">
      <c r="B8133" t="s">
        <v>526</v>
      </c>
      <c r="C8133">
        <f>INDEX(NationalTeams!B:B,MATCH(B8133,NationalTeams!C:C,0))</f>
        <v>103</v>
      </c>
      <c r="D8133" t="s">
        <v>8503</v>
      </c>
      <c r="E8133">
        <f>INDEX(TeamSports!B:B,MATCH(D8133,TeamSports!C:C,0))</f>
        <v>5</v>
      </c>
      <c r="F8133">
        <f>INDEX(RanksTable!AM:AM,MATCH(B8133,RanksTable!B:B,0))</f>
        <v>7</v>
      </c>
      <c r="H8133" t="str">
        <f t="shared" si="127"/>
        <v>INSERT INTO "TeamRanks" (team_id,team_sport_id,team_rank) VALUES (103,5,7);</v>
      </c>
    </row>
    <row r="8134" spans="2:8" x14ac:dyDescent="0.25">
      <c r="B8134" t="s">
        <v>470</v>
      </c>
      <c r="C8134">
        <f>INDEX(NationalTeams!B:B,MATCH(B8134,NationalTeams!C:C,0))</f>
        <v>104</v>
      </c>
      <c r="D8134" t="s">
        <v>8503</v>
      </c>
      <c r="E8134">
        <f>INDEX(TeamSports!B:B,MATCH(D8134,TeamSports!C:C,0))</f>
        <v>5</v>
      </c>
      <c r="F8134">
        <f>INDEX(RanksTable!AM:AM,MATCH(B8134,RanksTable!B:B,0))</f>
        <v>7</v>
      </c>
      <c r="H8134" t="str">
        <f t="shared" si="127"/>
        <v>INSERT INTO "TeamRanks" (team_id,team_sport_id,team_rank) VALUES (104,5,7);</v>
      </c>
    </row>
    <row r="8135" spans="2:8" x14ac:dyDescent="0.25">
      <c r="B8135" t="s">
        <v>461</v>
      </c>
      <c r="C8135">
        <f>INDEX(NationalTeams!B:B,MATCH(B8135,NationalTeams!C:C,0))</f>
        <v>105</v>
      </c>
      <c r="D8135" t="s">
        <v>8503</v>
      </c>
      <c r="E8135">
        <f>INDEX(TeamSports!B:B,MATCH(D8135,TeamSports!C:C,0))</f>
        <v>5</v>
      </c>
      <c r="F8135">
        <f>INDEX(RanksTable!AM:AM,MATCH(B8135,RanksTable!B:B,0))</f>
        <v>7</v>
      </c>
      <c r="H8135" t="str">
        <f t="shared" si="127"/>
        <v>INSERT INTO "TeamRanks" (team_id,team_sport_id,team_rank) VALUES (105,5,7);</v>
      </c>
    </row>
    <row r="8136" spans="2:8" x14ac:dyDescent="0.25">
      <c r="B8136" t="s">
        <v>418</v>
      </c>
      <c r="C8136">
        <f>INDEX(NationalTeams!B:B,MATCH(B8136,NationalTeams!C:C,0))</f>
        <v>106</v>
      </c>
      <c r="D8136" t="s">
        <v>8503</v>
      </c>
      <c r="E8136">
        <f>INDEX(TeamSports!B:B,MATCH(D8136,TeamSports!C:C,0))</f>
        <v>5</v>
      </c>
      <c r="F8136">
        <f>INDEX(RanksTable!AM:AM,MATCH(B8136,RanksTable!B:B,0))</f>
        <v>7</v>
      </c>
      <c r="H8136" t="str">
        <f t="shared" si="127"/>
        <v>INSERT INTO "TeamRanks" (team_id,team_sport_id,team_rank) VALUES (106,5,7);</v>
      </c>
    </row>
    <row r="8137" spans="2:8" x14ac:dyDescent="0.25">
      <c r="B8137" t="s">
        <v>417</v>
      </c>
      <c r="C8137">
        <f>INDEX(NationalTeams!B:B,MATCH(B8137,NationalTeams!C:C,0))</f>
        <v>107</v>
      </c>
      <c r="D8137" t="s">
        <v>8503</v>
      </c>
      <c r="E8137">
        <f>INDEX(TeamSports!B:B,MATCH(D8137,TeamSports!C:C,0))</f>
        <v>5</v>
      </c>
      <c r="F8137">
        <f>INDEX(RanksTable!AM:AM,MATCH(B8137,RanksTable!B:B,0))</f>
        <v>7</v>
      </c>
      <c r="H8137" t="str">
        <f t="shared" si="127"/>
        <v>INSERT INTO "TeamRanks" (team_id,team_sport_id,team_rank) VALUES (107,5,7);</v>
      </c>
    </row>
    <row r="8138" spans="2:8" x14ac:dyDescent="0.25">
      <c r="B8138" t="s">
        <v>421</v>
      </c>
      <c r="C8138">
        <f>INDEX(NationalTeams!B:B,MATCH(B8138,NationalTeams!C:C,0))</f>
        <v>108</v>
      </c>
      <c r="D8138" t="s">
        <v>8503</v>
      </c>
      <c r="E8138">
        <f>INDEX(TeamSports!B:B,MATCH(D8138,TeamSports!C:C,0))</f>
        <v>5</v>
      </c>
      <c r="F8138">
        <f>INDEX(RanksTable!AM:AM,MATCH(B8138,RanksTable!B:B,0))</f>
        <v>7</v>
      </c>
      <c r="H8138" t="str">
        <f t="shared" si="127"/>
        <v>INSERT INTO "TeamRanks" (team_id,team_sport_id,team_rank) VALUES (108,5,7);</v>
      </c>
    </row>
    <row r="8139" spans="2:8" x14ac:dyDescent="0.25">
      <c r="B8139" t="s">
        <v>530</v>
      </c>
      <c r="C8139">
        <f>INDEX(NationalTeams!B:B,MATCH(B8139,NationalTeams!C:C,0))</f>
        <v>109</v>
      </c>
      <c r="D8139" t="s">
        <v>8503</v>
      </c>
      <c r="E8139">
        <f>INDEX(TeamSports!B:B,MATCH(D8139,TeamSports!C:C,0))</f>
        <v>5</v>
      </c>
      <c r="F8139">
        <f>INDEX(RanksTable!AM:AM,MATCH(B8139,RanksTable!B:B,0))</f>
        <v>7</v>
      </c>
      <c r="H8139" t="str">
        <f t="shared" si="127"/>
        <v>INSERT INTO "TeamRanks" (team_id,team_sport_id,team_rank) VALUES (109,5,7);</v>
      </c>
    </row>
    <row r="8140" spans="2:8" x14ac:dyDescent="0.25">
      <c r="B8140" t="s">
        <v>488</v>
      </c>
      <c r="C8140">
        <f>INDEX(NationalTeams!B:B,MATCH(B8140,NationalTeams!C:C,0))</f>
        <v>110</v>
      </c>
      <c r="D8140" t="s">
        <v>8503</v>
      </c>
      <c r="E8140">
        <f>INDEX(TeamSports!B:B,MATCH(D8140,TeamSports!C:C,0))</f>
        <v>5</v>
      </c>
      <c r="F8140">
        <f>INDEX(RanksTable!AM:AM,MATCH(B8140,RanksTable!B:B,0))</f>
        <v>1</v>
      </c>
      <c r="H8140" t="str">
        <f t="shared" si="127"/>
        <v>INSERT INTO "TeamRanks" (team_id,team_sport_id,team_rank) VALUES (110,5,1);</v>
      </c>
    </row>
    <row r="8141" spans="2:8" x14ac:dyDescent="0.25">
      <c r="B8141" t="s">
        <v>352</v>
      </c>
      <c r="C8141">
        <f>INDEX(NationalTeams!B:B,MATCH(B8141,NationalTeams!C:C,0))</f>
        <v>111</v>
      </c>
      <c r="D8141" t="s">
        <v>8503</v>
      </c>
      <c r="E8141">
        <f>INDEX(TeamSports!B:B,MATCH(D8141,TeamSports!C:C,0))</f>
        <v>5</v>
      </c>
      <c r="F8141">
        <f>INDEX(RanksTable!AM:AM,MATCH(B8141,RanksTable!B:B,0))</f>
        <v>7</v>
      </c>
      <c r="H8141" t="str">
        <f t="shared" si="127"/>
        <v>INSERT INTO "TeamRanks" (team_id,team_sport_id,team_rank) VALUES (111,5,7);</v>
      </c>
    </row>
    <row r="8142" spans="2:8" x14ac:dyDescent="0.25">
      <c r="B8142" t="s">
        <v>422</v>
      </c>
      <c r="C8142">
        <f>INDEX(NationalTeams!B:B,MATCH(B8142,NationalTeams!C:C,0))</f>
        <v>112</v>
      </c>
      <c r="D8142" t="s">
        <v>8503</v>
      </c>
      <c r="E8142">
        <f>INDEX(TeamSports!B:B,MATCH(D8142,TeamSports!C:C,0))</f>
        <v>5</v>
      </c>
      <c r="F8142">
        <f>INDEX(RanksTable!AM:AM,MATCH(B8142,RanksTable!B:B,0))</f>
        <v>7</v>
      </c>
      <c r="H8142" t="str">
        <f t="shared" si="127"/>
        <v>INSERT INTO "TeamRanks" (team_id,team_sport_id,team_rank) VALUES (112,5,7);</v>
      </c>
    </row>
    <row r="8143" spans="2:8" x14ac:dyDescent="0.25">
      <c r="B8143" t="s">
        <v>451</v>
      </c>
      <c r="C8143">
        <f>INDEX(NationalTeams!B:B,MATCH(B8143,NationalTeams!C:C,0))</f>
        <v>113</v>
      </c>
      <c r="D8143" t="s">
        <v>8503</v>
      </c>
      <c r="E8143">
        <f>INDEX(TeamSports!B:B,MATCH(D8143,TeamSports!C:C,0))</f>
        <v>5</v>
      </c>
      <c r="F8143">
        <f>INDEX(RanksTable!AM:AM,MATCH(B8143,RanksTable!B:B,0))</f>
        <v>7</v>
      </c>
      <c r="H8143" t="str">
        <f t="shared" si="127"/>
        <v>INSERT INTO "TeamRanks" (team_id,team_sport_id,team_rank) VALUES (113,5,7);</v>
      </c>
    </row>
    <row r="8144" spans="2:8" x14ac:dyDescent="0.25">
      <c r="B8144" t="s">
        <v>430</v>
      </c>
      <c r="C8144">
        <f>INDEX(NationalTeams!B:B,MATCH(B8144,NationalTeams!C:C,0))</f>
        <v>114</v>
      </c>
      <c r="D8144" t="s">
        <v>8503</v>
      </c>
      <c r="E8144">
        <f>INDEX(TeamSports!B:B,MATCH(D8144,TeamSports!C:C,0))</f>
        <v>5</v>
      </c>
      <c r="F8144">
        <f>INDEX(RanksTable!AM:AM,MATCH(B8144,RanksTable!B:B,0))</f>
        <v>4</v>
      </c>
      <c r="H8144" t="str">
        <f t="shared" si="127"/>
        <v>INSERT INTO "TeamRanks" (team_id,team_sport_id,team_rank) VALUES (114,5,4);</v>
      </c>
    </row>
    <row r="8145" spans="2:8" x14ac:dyDescent="0.25">
      <c r="B8145" t="s">
        <v>381</v>
      </c>
      <c r="C8145">
        <f>INDEX(NationalTeams!B:B,MATCH(B8145,NationalTeams!C:C,0))</f>
        <v>115</v>
      </c>
      <c r="D8145" t="s">
        <v>8503</v>
      </c>
      <c r="E8145">
        <f>INDEX(TeamSports!B:B,MATCH(D8145,TeamSports!C:C,0))</f>
        <v>5</v>
      </c>
      <c r="F8145">
        <f>INDEX(RanksTable!AM:AM,MATCH(B8145,RanksTable!B:B,0))</f>
        <v>6</v>
      </c>
      <c r="H8145" t="str">
        <f t="shared" si="127"/>
        <v>INSERT INTO "TeamRanks" (team_id,team_sport_id,team_rank) VALUES (115,5,6);</v>
      </c>
    </row>
    <row r="8146" spans="2:8" x14ac:dyDescent="0.25">
      <c r="B8146" t="s">
        <v>434</v>
      </c>
      <c r="C8146">
        <f>INDEX(NationalTeams!B:B,MATCH(B8146,NationalTeams!C:C,0))</f>
        <v>116</v>
      </c>
      <c r="D8146" t="s">
        <v>8503</v>
      </c>
      <c r="E8146">
        <f>INDEX(TeamSports!B:B,MATCH(D8146,TeamSports!C:C,0))</f>
        <v>5</v>
      </c>
      <c r="F8146">
        <f>INDEX(RanksTable!AM:AM,MATCH(B8146,RanksTable!B:B,0))</f>
        <v>7</v>
      </c>
      <c r="H8146" t="str">
        <f t="shared" si="127"/>
        <v>INSERT INTO "TeamRanks" (team_id,team_sport_id,team_rank) VALUES (116,5,7);</v>
      </c>
    </row>
    <row r="8147" spans="2:8" x14ac:dyDescent="0.25">
      <c r="B8147" t="s">
        <v>475</v>
      </c>
      <c r="C8147">
        <f>INDEX(NationalTeams!B:B,MATCH(B8147,NationalTeams!C:C,0))</f>
        <v>117</v>
      </c>
      <c r="D8147" t="s">
        <v>8503</v>
      </c>
      <c r="E8147">
        <f>INDEX(TeamSports!B:B,MATCH(D8147,TeamSports!C:C,0))</f>
        <v>5</v>
      </c>
      <c r="F8147">
        <f>INDEX(RanksTable!AM:AM,MATCH(B8147,RanksTable!B:B,0))</f>
        <v>7</v>
      </c>
      <c r="H8147" t="str">
        <f t="shared" si="127"/>
        <v>INSERT INTO "TeamRanks" (team_id,team_sport_id,team_rank) VALUES (117,5,7);</v>
      </c>
    </row>
    <row r="8148" spans="2:8" x14ac:dyDescent="0.25">
      <c r="B8148" t="s">
        <v>528</v>
      </c>
      <c r="C8148">
        <f>INDEX(NationalTeams!B:B,MATCH(B8148,NationalTeams!C:C,0))</f>
        <v>118</v>
      </c>
      <c r="D8148" t="s">
        <v>8503</v>
      </c>
      <c r="E8148">
        <f>INDEX(TeamSports!B:B,MATCH(D8148,TeamSports!C:C,0))</f>
        <v>5</v>
      </c>
      <c r="F8148">
        <f>INDEX(RanksTable!AM:AM,MATCH(B8148,RanksTable!B:B,0))</f>
        <v>7</v>
      </c>
      <c r="H8148" t="str">
        <f t="shared" si="127"/>
        <v>INSERT INTO "TeamRanks" (team_id,team_sport_id,team_rank) VALUES (118,5,7);</v>
      </c>
    </row>
    <row r="8149" spans="2:8" x14ac:dyDescent="0.25">
      <c r="B8149" t="s">
        <v>436</v>
      </c>
      <c r="C8149">
        <f>INDEX(NationalTeams!B:B,MATCH(B8149,NationalTeams!C:C,0))</f>
        <v>119</v>
      </c>
      <c r="D8149" t="s">
        <v>8503</v>
      </c>
      <c r="E8149">
        <f>INDEX(TeamSports!B:B,MATCH(D8149,TeamSports!C:C,0))</f>
        <v>5</v>
      </c>
      <c r="F8149">
        <f>INDEX(RanksTable!AM:AM,MATCH(B8149,RanksTable!B:B,0))</f>
        <v>7</v>
      </c>
      <c r="H8149" t="str">
        <f t="shared" si="127"/>
        <v>INSERT INTO "TeamRanks" (team_id,team_sport_id,team_rank) VALUES (119,5,7);</v>
      </c>
    </row>
    <row r="8150" spans="2:8" x14ac:dyDescent="0.25">
      <c r="B8150" t="s">
        <v>455</v>
      </c>
      <c r="C8150">
        <f>INDEX(NationalTeams!B:B,MATCH(B8150,NationalTeams!C:C,0))</f>
        <v>120</v>
      </c>
      <c r="D8150" t="s">
        <v>8503</v>
      </c>
      <c r="E8150">
        <f>INDEX(TeamSports!B:B,MATCH(D8150,TeamSports!C:C,0))</f>
        <v>5</v>
      </c>
      <c r="F8150">
        <f>INDEX(RanksTable!AM:AM,MATCH(B8150,RanksTable!B:B,0))</f>
        <v>7</v>
      </c>
      <c r="H8150" t="str">
        <f t="shared" si="127"/>
        <v>INSERT INTO "TeamRanks" (team_id,team_sport_id,team_rank) VALUES (120,5,7);</v>
      </c>
    </row>
    <row r="8151" spans="2:8" x14ac:dyDescent="0.25">
      <c r="B8151" t="s">
        <v>345</v>
      </c>
      <c r="C8151">
        <f>INDEX(NationalTeams!B:B,MATCH(B8151,NationalTeams!C:C,0))</f>
        <v>121</v>
      </c>
      <c r="D8151" t="s">
        <v>8503</v>
      </c>
      <c r="E8151">
        <f>INDEX(TeamSports!B:B,MATCH(D8151,TeamSports!C:C,0))</f>
        <v>5</v>
      </c>
      <c r="F8151">
        <f>INDEX(RanksTable!AM:AM,MATCH(B8151,RanksTable!B:B,0))</f>
        <v>7</v>
      </c>
      <c r="H8151" t="str">
        <f t="shared" si="127"/>
        <v>INSERT INTO "TeamRanks" (team_id,team_sport_id,team_rank) VALUES (121,5,7);</v>
      </c>
    </row>
    <row r="8152" spans="2:8" x14ac:dyDescent="0.25">
      <c r="B8152" t="s">
        <v>532</v>
      </c>
      <c r="C8152">
        <f>INDEX(NationalTeams!B:B,MATCH(B8152,NationalTeams!C:C,0))</f>
        <v>122</v>
      </c>
      <c r="D8152" t="s">
        <v>8503</v>
      </c>
      <c r="E8152">
        <f>INDEX(TeamSports!B:B,MATCH(D8152,TeamSports!C:C,0))</f>
        <v>5</v>
      </c>
      <c r="F8152">
        <f>INDEX(RanksTable!AM:AM,MATCH(B8152,RanksTable!B:B,0))</f>
        <v>4</v>
      </c>
      <c r="H8152" t="str">
        <f t="shared" si="127"/>
        <v>INSERT INTO "TeamRanks" (team_id,team_sport_id,team_rank) VALUES (122,5,4);</v>
      </c>
    </row>
    <row r="8153" spans="2:8" x14ac:dyDescent="0.25">
      <c r="B8153" t="s">
        <v>468</v>
      </c>
      <c r="C8153">
        <f>INDEX(NationalTeams!B:B,MATCH(B8153,NationalTeams!C:C,0))</f>
        <v>123</v>
      </c>
      <c r="D8153" t="s">
        <v>8503</v>
      </c>
      <c r="E8153">
        <f>INDEX(TeamSports!B:B,MATCH(D8153,TeamSports!C:C,0))</f>
        <v>5</v>
      </c>
      <c r="F8153">
        <f>INDEX(RanksTable!AM:AM,MATCH(B8153,RanksTable!B:B,0))</f>
        <v>7</v>
      </c>
      <c r="H8153" t="str">
        <f t="shared" si="127"/>
        <v>INSERT INTO "TeamRanks" (team_id,team_sport_id,team_rank) VALUES (123,5,7);</v>
      </c>
    </row>
    <row r="8154" spans="2:8" x14ac:dyDescent="0.25">
      <c r="B8154" t="s">
        <v>347</v>
      </c>
      <c r="C8154">
        <f>INDEX(NationalTeams!B:B,MATCH(B8154,NationalTeams!C:C,0))</f>
        <v>124</v>
      </c>
      <c r="D8154" t="s">
        <v>8503</v>
      </c>
      <c r="E8154">
        <f>INDEX(TeamSports!B:B,MATCH(D8154,TeamSports!C:C,0))</f>
        <v>5</v>
      </c>
      <c r="F8154">
        <f>INDEX(RanksTable!AM:AM,MATCH(B8154,RanksTable!B:B,0))</f>
        <v>7</v>
      </c>
      <c r="H8154" t="str">
        <f t="shared" si="127"/>
        <v>INSERT INTO "TeamRanks" (team_id,team_sport_id,team_rank) VALUES (124,5,7);</v>
      </c>
    </row>
    <row r="8155" spans="2:8" x14ac:dyDescent="0.25">
      <c r="B8155" t="s">
        <v>390</v>
      </c>
      <c r="C8155">
        <f>INDEX(NationalTeams!B:B,MATCH(B8155,NationalTeams!C:C,0))</f>
        <v>125</v>
      </c>
      <c r="D8155" t="s">
        <v>8503</v>
      </c>
      <c r="E8155">
        <f>INDEX(TeamSports!B:B,MATCH(D8155,TeamSports!C:C,0))</f>
        <v>5</v>
      </c>
      <c r="F8155">
        <f>INDEX(RanksTable!AM:AM,MATCH(B8155,RanksTable!B:B,0))</f>
        <v>7</v>
      </c>
      <c r="H8155" t="str">
        <f t="shared" si="127"/>
        <v>INSERT INTO "TeamRanks" (team_id,team_sport_id,team_rank) VALUES (125,5,7);</v>
      </c>
    </row>
    <row r="8156" spans="2:8" x14ac:dyDescent="0.25">
      <c r="B8156" t="s">
        <v>540</v>
      </c>
      <c r="C8156">
        <f>INDEX(NationalTeams!B:B,MATCH(B8156,NationalTeams!C:C,0))</f>
        <v>126</v>
      </c>
      <c r="D8156" t="s">
        <v>8503</v>
      </c>
      <c r="E8156">
        <f>INDEX(TeamSports!B:B,MATCH(D8156,TeamSports!C:C,0))</f>
        <v>5</v>
      </c>
      <c r="F8156">
        <f>INDEX(RanksTable!AM:AM,MATCH(B8156,RanksTable!B:B,0))</f>
        <v>7</v>
      </c>
      <c r="H8156" t="str">
        <f t="shared" si="127"/>
        <v>INSERT INTO "TeamRanks" (team_id,team_sport_id,team_rank) VALUES (126,5,7);</v>
      </c>
    </row>
    <row r="8157" spans="2:8" x14ac:dyDescent="0.25">
      <c r="B8157" t="s">
        <v>527</v>
      </c>
      <c r="C8157">
        <f>INDEX(NationalTeams!B:B,MATCH(B8157,NationalTeams!C:C,0))</f>
        <v>127</v>
      </c>
      <c r="D8157" t="s">
        <v>8503</v>
      </c>
      <c r="E8157">
        <f>INDEX(TeamSports!B:B,MATCH(D8157,TeamSports!C:C,0))</f>
        <v>5</v>
      </c>
      <c r="F8157">
        <f>INDEX(RanksTable!AM:AM,MATCH(B8157,RanksTable!B:B,0))</f>
        <v>3</v>
      </c>
      <c r="H8157" t="str">
        <f t="shared" si="127"/>
        <v>INSERT INTO "TeamRanks" (team_id,team_sport_id,team_rank) VALUES (127,5,3);</v>
      </c>
    </row>
    <row r="8158" spans="2:8" x14ac:dyDescent="0.25">
      <c r="B8158" t="s">
        <v>523</v>
      </c>
      <c r="C8158">
        <f>INDEX(NationalTeams!B:B,MATCH(B8158,NationalTeams!C:C,0))</f>
        <v>128</v>
      </c>
      <c r="D8158" t="s">
        <v>8503</v>
      </c>
      <c r="E8158">
        <f>INDEX(TeamSports!B:B,MATCH(D8158,TeamSports!C:C,0))</f>
        <v>5</v>
      </c>
      <c r="F8158">
        <f>INDEX(RanksTable!AM:AM,MATCH(B8158,RanksTable!B:B,0))</f>
        <v>4</v>
      </c>
      <c r="H8158" t="str">
        <f t="shared" si="127"/>
        <v>INSERT INTO "TeamRanks" (team_id,team_sport_id,team_rank) VALUES (128,5,4);</v>
      </c>
    </row>
    <row r="8159" spans="2:8" x14ac:dyDescent="0.25">
      <c r="B8159" t="s">
        <v>484</v>
      </c>
      <c r="C8159">
        <f>INDEX(NationalTeams!B:B,MATCH(B8159,NationalTeams!C:C,0))</f>
        <v>129</v>
      </c>
      <c r="D8159" t="s">
        <v>8503</v>
      </c>
      <c r="E8159">
        <f>INDEX(TeamSports!B:B,MATCH(D8159,TeamSports!C:C,0))</f>
        <v>5</v>
      </c>
      <c r="F8159">
        <f>INDEX(RanksTable!AM:AM,MATCH(B8159,RanksTable!B:B,0))</f>
        <v>7</v>
      </c>
      <c r="H8159" t="str">
        <f t="shared" si="127"/>
        <v>INSERT INTO "TeamRanks" (team_id,team_sport_id,team_rank) VALUES (129,5,7);</v>
      </c>
    </row>
    <row r="8160" spans="2:8" x14ac:dyDescent="0.25">
      <c r="B8160" t="s">
        <v>522</v>
      </c>
      <c r="C8160">
        <f>INDEX(NationalTeams!B:B,MATCH(B8160,NationalTeams!C:C,0))</f>
        <v>130</v>
      </c>
      <c r="D8160" t="s">
        <v>8503</v>
      </c>
      <c r="E8160">
        <f>INDEX(TeamSports!B:B,MATCH(D8160,TeamSports!C:C,0))</f>
        <v>5</v>
      </c>
      <c r="F8160">
        <f>INDEX(RanksTable!AM:AM,MATCH(B8160,RanksTable!B:B,0))</f>
        <v>7</v>
      </c>
      <c r="H8160" t="str">
        <f t="shared" si="127"/>
        <v>INSERT INTO "TeamRanks" (team_id,team_sport_id,team_rank) VALUES (130,5,7);</v>
      </c>
    </row>
    <row r="8161" spans="2:8" x14ac:dyDescent="0.25">
      <c r="B8161" t="s">
        <v>386</v>
      </c>
      <c r="C8161">
        <f>INDEX(NationalTeams!B:B,MATCH(B8161,NationalTeams!C:C,0))</f>
        <v>131</v>
      </c>
      <c r="D8161" t="s">
        <v>8503</v>
      </c>
      <c r="E8161">
        <f>INDEX(TeamSports!B:B,MATCH(D8161,TeamSports!C:C,0))</f>
        <v>5</v>
      </c>
      <c r="F8161">
        <f>INDEX(RanksTable!AM:AM,MATCH(B8161,RanksTable!B:B,0))</f>
        <v>7</v>
      </c>
      <c r="H8161" t="str">
        <f t="shared" si="127"/>
        <v>INSERT INTO "TeamRanks" (team_id,team_sport_id,team_rank) VALUES (131,5,7);</v>
      </c>
    </row>
    <row r="8162" spans="2:8" x14ac:dyDescent="0.25">
      <c r="B8162" t="s">
        <v>463</v>
      </c>
      <c r="C8162">
        <f>INDEX(NationalTeams!B:B,MATCH(B8162,NationalTeams!C:C,0))</f>
        <v>132</v>
      </c>
      <c r="D8162" t="s">
        <v>8503</v>
      </c>
      <c r="E8162">
        <f>INDEX(TeamSports!B:B,MATCH(D8162,TeamSports!C:C,0))</f>
        <v>5</v>
      </c>
      <c r="F8162">
        <f>INDEX(RanksTable!AM:AM,MATCH(B8162,RanksTable!B:B,0))</f>
        <v>7</v>
      </c>
      <c r="H8162" t="str">
        <f t="shared" si="127"/>
        <v>INSERT INTO "TeamRanks" (team_id,team_sport_id,team_rank) VALUES (132,5,7);</v>
      </c>
    </row>
    <row r="8163" spans="2:8" x14ac:dyDescent="0.25">
      <c r="B8163" t="s">
        <v>339</v>
      </c>
      <c r="C8163">
        <f>INDEX(NationalTeams!B:B,MATCH(B8163,NationalTeams!C:C,0))</f>
        <v>133</v>
      </c>
      <c r="D8163" t="s">
        <v>8503</v>
      </c>
      <c r="E8163">
        <f>INDEX(TeamSports!B:B,MATCH(D8163,TeamSports!C:C,0))</f>
        <v>5</v>
      </c>
      <c r="F8163">
        <f>INDEX(RanksTable!AM:AM,MATCH(B8163,RanksTable!B:B,0))</f>
        <v>7</v>
      </c>
      <c r="H8163" t="str">
        <f t="shared" si="127"/>
        <v>INSERT INTO "TeamRanks" (team_id,team_sport_id,team_rank) VALUES (133,5,7);</v>
      </c>
    </row>
    <row r="8164" spans="2:8" x14ac:dyDescent="0.25">
      <c r="B8164" t="s">
        <v>464</v>
      </c>
      <c r="C8164">
        <f>INDEX(NationalTeams!B:B,MATCH(B8164,NationalTeams!C:C,0))</f>
        <v>134</v>
      </c>
      <c r="D8164" t="s">
        <v>8503</v>
      </c>
      <c r="E8164">
        <f>INDEX(TeamSports!B:B,MATCH(D8164,TeamSports!C:C,0))</f>
        <v>5</v>
      </c>
      <c r="F8164">
        <f>INDEX(RanksTable!AM:AM,MATCH(B8164,RanksTable!B:B,0))</f>
        <v>7</v>
      </c>
      <c r="H8164" t="str">
        <f t="shared" si="127"/>
        <v>INSERT INTO "TeamRanks" (team_id,team_sport_id,team_rank) VALUES (134,5,7);</v>
      </c>
    </row>
    <row r="8165" spans="2:8" x14ac:dyDescent="0.25">
      <c r="B8165" t="s">
        <v>379</v>
      </c>
      <c r="C8165">
        <f>INDEX(NationalTeams!B:B,MATCH(B8165,NationalTeams!C:C,0))</f>
        <v>135</v>
      </c>
      <c r="D8165" t="s">
        <v>8503</v>
      </c>
      <c r="E8165">
        <f>INDEX(TeamSports!B:B,MATCH(D8165,TeamSports!C:C,0))</f>
        <v>5</v>
      </c>
      <c r="F8165">
        <f>INDEX(RanksTable!AM:AM,MATCH(B8165,RanksTable!B:B,0))</f>
        <v>7</v>
      </c>
      <c r="H8165" t="str">
        <f t="shared" si="127"/>
        <v>INSERT INTO "TeamRanks" (team_id,team_sport_id,team_rank) VALUES (135,5,7);</v>
      </c>
    </row>
    <row r="8166" spans="2:8" x14ac:dyDescent="0.25">
      <c r="B8166" t="s">
        <v>539</v>
      </c>
      <c r="C8166">
        <f>INDEX(NationalTeams!B:B,MATCH(B8166,NationalTeams!C:C,0))</f>
        <v>136</v>
      </c>
      <c r="D8166" t="s">
        <v>8503</v>
      </c>
      <c r="E8166">
        <f>INDEX(TeamSports!B:B,MATCH(D8166,TeamSports!C:C,0))</f>
        <v>5</v>
      </c>
      <c r="F8166">
        <f>INDEX(RanksTable!AM:AM,MATCH(B8166,RanksTable!B:B,0))</f>
        <v>6</v>
      </c>
      <c r="H8166" t="str">
        <f t="shared" si="127"/>
        <v>INSERT INTO "TeamRanks" (team_id,team_sport_id,team_rank) VALUES (136,5,6);</v>
      </c>
    </row>
    <row r="8167" spans="2:8" x14ac:dyDescent="0.25">
      <c r="B8167" t="s">
        <v>342</v>
      </c>
      <c r="C8167">
        <f>INDEX(NationalTeams!B:B,MATCH(B8167,NationalTeams!C:C,0))</f>
        <v>137</v>
      </c>
      <c r="D8167" t="s">
        <v>8503</v>
      </c>
      <c r="E8167">
        <f>INDEX(TeamSports!B:B,MATCH(D8167,TeamSports!C:C,0))</f>
        <v>5</v>
      </c>
      <c r="F8167">
        <f>INDEX(RanksTable!AM:AM,MATCH(B8167,RanksTable!B:B,0))</f>
        <v>7</v>
      </c>
      <c r="H8167" t="str">
        <f t="shared" si="127"/>
        <v>INSERT INTO "TeamRanks" (team_id,team_sport_id,team_rank) VALUES (137,5,7);</v>
      </c>
    </row>
    <row r="8168" spans="2:8" x14ac:dyDescent="0.25">
      <c r="B8168" t="s">
        <v>343</v>
      </c>
      <c r="C8168">
        <f>INDEX(NationalTeams!B:B,MATCH(B8168,NationalTeams!C:C,0))</f>
        <v>138</v>
      </c>
      <c r="D8168" t="s">
        <v>8503</v>
      </c>
      <c r="E8168">
        <f>INDEX(TeamSports!B:B,MATCH(D8168,TeamSports!C:C,0))</f>
        <v>5</v>
      </c>
      <c r="F8168">
        <f>INDEX(RanksTable!AM:AM,MATCH(B8168,RanksTable!B:B,0))</f>
        <v>7</v>
      </c>
      <c r="H8168" t="str">
        <f t="shared" si="127"/>
        <v>INSERT INTO "TeamRanks" (team_id,team_sport_id,team_rank) VALUES (138,5,7);</v>
      </c>
    </row>
    <row r="8169" spans="2:8" x14ac:dyDescent="0.25">
      <c r="B8169" t="s">
        <v>360</v>
      </c>
      <c r="C8169">
        <f>INDEX(NationalTeams!B:B,MATCH(B8169,NationalTeams!C:C,0))</f>
        <v>139</v>
      </c>
      <c r="D8169" t="s">
        <v>8503</v>
      </c>
      <c r="E8169">
        <f>INDEX(TeamSports!B:B,MATCH(D8169,TeamSports!C:C,0))</f>
        <v>5</v>
      </c>
      <c r="F8169">
        <f>INDEX(RanksTable!AM:AM,MATCH(B8169,RanksTable!B:B,0))</f>
        <v>7</v>
      </c>
      <c r="H8169" t="str">
        <f t="shared" si="127"/>
        <v>INSERT INTO "TeamRanks" (team_id,team_sport_id,team_rank) VALUES (139,5,7);</v>
      </c>
    </row>
    <row r="8170" spans="2:8" x14ac:dyDescent="0.25">
      <c r="B8170" t="s">
        <v>378</v>
      </c>
      <c r="C8170">
        <f>INDEX(NationalTeams!B:B,MATCH(B8170,NationalTeams!C:C,0))</f>
        <v>140</v>
      </c>
      <c r="D8170" t="s">
        <v>8503</v>
      </c>
      <c r="E8170">
        <f>INDEX(TeamSports!B:B,MATCH(D8170,TeamSports!C:C,0))</f>
        <v>5</v>
      </c>
      <c r="F8170">
        <f>INDEX(RanksTable!AM:AM,MATCH(B8170,RanksTable!B:B,0))</f>
        <v>7</v>
      </c>
      <c r="H8170" t="str">
        <f t="shared" si="127"/>
        <v>INSERT INTO "TeamRanks" (team_id,team_sport_id,team_rank) VALUES (140,5,7);</v>
      </c>
    </row>
    <row r="8171" spans="2:8" x14ac:dyDescent="0.25">
      <c r="B8171" t="s">
        <v>456</v>
      </c>
      <c r="C8171">
        <f>INDEX(NationalTeams!B:B,MATCH(B8171,NationalTeams!C:C,0))</f>
        <v>141</v>
      </c>
      <c r="D8171" t="s">
        <v>8503</v>
      </c>
      <c r="E8171">
        <f>INDEX(TeamSports!B:B,MATCH(D8171,TeamSports!C:C,0))</f>
        <v>5</v>
      </c>
      <c r="F8171">
        <f>INDEX(RanksTable!AM:AM,MATCH(B8171,RanksTable!B:B,0))</f>
        <v>7</v>
      </c>
      <c r="H8171" t="str">
        <f t="shared" si="127"/>
        <v>INSERT INTO "TeamRanks" (team_id,team_sport_id,team_rank) VALUES (141,5,7);</v>
      </c>
    </row>
    <row r="8172" spans="2:8" x14ac:dyDescent="0.25">
      <c r="B8172" t="s">
        <v>537</v>
      </c>
      <c r="C8172">
        <f>INDEX(NationalTeams!B:B,MATCH(B8172,NationalTeams!C:C,0))</f>
        <v>142</v>
      </c>
      <c r="D8172" t="s">
        <v>8503</v>
      </c>
      <c r="E8172">
        <f>INDEX(TeamSports!B:B,MATCH(D8172,TeamSports!C:C,0))</f>
        <v>5</v>
      </c>
      <c r="F8172">
        <f>INDEX(RanksTable!AM:AM,MATCH(B8172,RanksTable!B:B,0))</f>
        <v>7</v>
      </c>
      <c r="H8172" t="str">
        <f t="shared" si="127"/>
        <v>INSERT INTO "TeamRanks" (team_id,team_sport_id,team_rank) VALUES (142,5,7);</v>
      </c>
    </row>
    <row r="8173" spans="2:8" x14ac:dyDescent="0.25">
      <c r="B8173" t="s">
        <v>533</v>
      </c>
      <c r="C8173">
        <f>INDEX(NationalTeams!B:B,MATCH(B8173,NationalTeams!C:C,0))</f>
        <v>143</v>
      </c>
      <c r="D8173" t="s">
        <v>8503</v>
      </c>
      <c r="E8173">
        <f>INDEX(TeamSports!B:B,MATCH(D8173,TeamSports!C:C,0))</f>
        <v>5</v>
      </c>
      <c r="F8173">
        <f>INDEX(RanksTable!AM:AM,MATCH(B8173,RanksTable!B:B,0))</f>
        <v>7</v>
      </c>
      <c r="H8173" t="str">
        <f t="shared" si="127"/>
        <v>INSERT INTO "TeamRanks" (team_id,team_sport_id,team_rank) VALUES (143,5,7);</v>
      </c>
    </row>
    <row r="8174" spans="2:8" x14ac:dyDescent="0.25">
      <c r="B8174" t="s">
        <v>460</v>
      </c>
      <c r="C8174">
        <f>INDEX(NationalTeams!B:B,MATCH(B8174,NationalTeams!C:C,0))</f>
        <v>144</v>
      </c>
      <c r="D8174" t="s">
        <v>8503</v>
      </c>
      <c r="E8174">
        <f>INDEX(TeamSports!B:B,MATCH(D8174,TeamSports!C:C,0))</f>
        <v>5</v>
      </c>
      <c r="F8174">
        <f>INDEX(RanksTable!AM:AM,MATCH(B8174,RanksTable!B:B,0))</f>
        <v>7</v>
      </c>
      <c r="H8174" t="str">
        <f t="shared" si="127"/>
        <v>INSERT INTO "TeamRanks" (team_id,team_sport_id,team_rank) VALUES (144,5,7);</v>
      </c>
    </row>
    <row r="8175" spans="2:8" x14ac:dyDescent="0.25">
      <c r="B8175" t="s">
        <v>521</v>
      </c>
      <c r="C8175">
        <f>INDEX(NationalTeams!B:B,MATCH(B8175,NationalTeams!C:C,0))</f>
        <v>145</v>
      </c>
      <c r="D8175" t="s">
        <v>8503</v>
      </c>
      <c r="E8175">
        <f>INDEX(TeamSports!B:B,MATCH(D8175,TeamSports!C:C,0))</f>
        <v>5</v>
      </c>
      <c r="F8175">
        <f>INDEX(RanksTable!AM:AM,MATCH(B8175,RanksTable!B:B,0))</f>
        <v>7</v>
      </c>
      <c r="H8175" t="str">
        <f t="shared" si="127"/>
        <v>INSERT INTO "TeamRanks" (team_id,team_sport_id,team_rank) VALUES (145,5,7);</v>
      </c>
    </row>
    <row r="8176" spans="2:8" x14ac:dyDescent="0.25">
      <c r="B8176" t="s">
        <v>416</v>
      </c>
      <c r="C8176">
        <f>INDEX(NationalTeams!B:B,MATCH(B8176,NationalTeams!C:C,0))</f>
        <v>146</v>
      </c>
      <c r="D8176" t="s">
        <v>8503</v>
      </c>
      <c r="E8176">
        <f>INDEX(TeamSports!B:B,MATCH(D8176,TeamSports!C:C,0))</f>
        <v>5</v>
      </c>
      <c r="F8176">
        <f>INDEX(RanksTable!AM:AM,MATCH(B8176,RanksTable!B:B,0))</f>
        <v>7</v>
      </c>
      <c r="H8176" t="str">
        <f t="shared" si="127"/>
        <v>INSERT INTO "TeamRanks" (team_id,team_sport_id,team_rank) VALUES (146,5,7);</v>
      </c>
    </row>
    <row r="8177" spans="2:8" x14ac:dyDescent="0.25">
      <c r="B8177" t="s">
        <v>393</v>
      </c>
      <c r="C8177">
        <f>INDEX(NationalTeams!B:B,MATCH(B8177,NationalTeams!C:C,0))</f>
        <v>147</v>
      </c>
      <c r="D8177" t="s">
        <v>8503</v>
      </c>
      <c r="E8177">
        <f>INDEX(TeamSports!B:B,MATCH(D8177,TeamSports!C:C,0))</f>
        <v>5</v>
      </c>
      <c r="F8177">
        <f>INDEX(RanksTable!AM:AM,MATCH(B8177,RanksTable!B:B,0))</f>
        <v>7</v>
      </c>
      <c r="H8177" t="str">
        <f t="shared" si="127"/>
        <v>INSERT INTO "TeamRanks" (team_id,team_sport_id,team_rank) VALUES (147,5,7);</v>
      </c>
    </row>
    <row r="8178" spans="2:8" x14ac:dyDescent="0.25">
      <c r="B8178" t="s">
        <v>372</v>
      </c>
      <c r="C8178">
        <f>INDEX(NationalTeams!B:B,MATCH(B8178,NationalTeams!C:C,0))</f>
        <v>148</v>
      </c>
      <c r="D8178" t="s">
        <v>8503</v>
      </c>
      <c r="E8178">
        <f>INDEX(TeamSports!B:B,MATCH(D8178,TeamSports!C:C,0))</f>
        <v>5</v>
      </c>
      <c r="F8178">
        <f>INDEX(RanksTable!AM:AM,MATCH(B8178,RanksTable!B:B,0))</f>
        <v>7</v>
      </c>
      <c r="H8178" t="str">
        <f t="shared" si="127"/>
        <v>INSERT INTO "TeamRanks" (team_id,team_sport_id,team_rank) VALUES (148,5,7);</v>
      </c>
    </row>
    <row r="8179" spans="2:8" x14ac:dyDescent="0.25">
      <c r="B8179" t="s">
        <v>480</v>
      </c>
      <c r="C8179">
        <f>INDEX(NationalTeams!B:B,MATCH(B8179,NationalTeams!C:C,0))</f>
        <v>149</v>
      </c>
      <c r="D8179" t="s">
        <v>8503</v>
      </c>
      <c r="E8179">
        <f>INDEX(TeamSports!B:B,MATCH(D8179,TeamSports!C:C,0))</f>
        <v>5</v>
      </c>
      <c r="F8179">
        <f>INDEX(RanksTable!AM:AM,MATCH(B8179,RanksTable!B:B,0))</f>
        <v>7</v>
      </c>
      <c r="H8179" t="str">
        <f t="shared" si="127"/>
        <v>INSERT INTO "TeamRanks" (team_id,team_sport_id,team_rank) VALUES (149,5,7);</v>
      </c>
    </row>
    <row r="8180" spans="2:8" x14ac:dyDescent="0.25">
      <c r="B8180" t="s">
        <v>446</v>
      </c>
      <c r="C8180">
        <f>INDEX(NationalTeams!B:B,MATCH(B8180,NationalTeams!C:C,0))</f>
        <v>150</v>
      </c>
      <c r="D8180" t="s">
        <v>8503</v>
      </c>
      <c r="E8180">
        <f>INDEX(TeamSports!B:B,MATCH(D8180,TeamSports!C:C,0))</f>
        <v>5</v>
      </c>
      <c r="F8180">
        <f>INDEX(RanksTable!AM:AM,MATCH(B8180,RanksTable!B:B,0))</f>
        <v>7</v>
      </c>
      <c r="H8180" t="str">
        <f t="shared" si="127"/>
        <v>INSERT INTO "TeamRanks" (team_id,team_sport_id,team_rank) VALUES (150,5,7);</v>
      </c>
    </row>
    <row r="8181" spans="2:8" x14ac:dyDescent="0.25">
      <c r="B8181" t="s">
        <v>356</v>
      </c>
      <c r="C8181">
        <f>INDEX(NationalTeams!B:B,MATCH(B8181,NationalTeams!C:C,0))</f>
        <v>151</v>
      </c>
      <c r="D8181" t="s">
        <v>8503</v>
      </c>
      <c r="E8181">
        <f>INDEX(TeamSports!B:B,MATCH(D8181,TeamSports!C:C,0))</f>
        <v>5</v>
      </c>
      <c r="F8181">
        <f>INDEX(RanksTable!AM:AM,MATCH(B8181,RanksTable!B:B,0))</f>
        <v>7</v>
      </c>
      <c r="H8181" t="str">
        <f t="shared" si="127"/>
        <v>INSERT INTO "TeamRanks" (team_id,team_sport_id,team_rank) VALUES (151,5,7);</v>
      </c>
    </row>
    <row r="8182" spans="2:8" x14ac:dyDescent="0.25">
      <c r="B8182" t="s">
        <v>387</v>
      </c>
      <c r="C8182">
        <f>INDEX(NationalTeams!B:B,MATCH(B8182,NationalTeams!C:C,0))</f>
        <v>152</v>
      </c>
      <c r="D8182" t="s">
        <v>8503</v>
      </c>
      <c r="E8182">
        <f>INDEX(TeamSports!B:B,MATCH(D8182,TeamSports!C:C,0))</f>
        <v>5</v>
      </c>
      <c r="F8182">
        <f>INDEX(RanksTable!AM:AM,MATCH(B8182,RanksTable!B:B,0))</f>
        <v>7</v>
      </c>
      <c r="H8182" t="str">
        <f t="shared" si="127"/>
        <v>INSERT INTO "TeamRanks" (team_id,team_sport_id,team_rank) VALUES (152,5,7);</v>
      </c>
    </row>
    <row r="8183" spans="2:8" x14ac:dyDescent="0.25">
      <c r="B8183" t="s">
        <v>361</v>
      </c>
      <c r="C8183">
        <f>INDEX(NationalTeams!B:B,MATCH(B8183,NationalTeams!C:C,0))</f>
        <v>153</v>
      </c>
      <c r="D8183" t="s">
        <v>8503</v>
      </c>
      <c r="E8183">
        <f>INDEX(TeamSports!B:B,MATCH(D8183,TeamSports!C:C,0))</f>
        <v>5</v>
      </c>
      <c r="F8183">
        <f>INDEX(RanksTable!AM:AM,MATCH(B8183,RanksTable!B:B,0))</f>
        <v>7</v>
      </c>
      <c r="H8183" t="str">
        <f t="shared" si="127"/>
        <v>INSERT INTO "TeamRanks" (team_id,team_sport_id,team_rank) VALUES (153,5,7);</v>
      </c>
    </row>
    <row r="8184" spans="2:8" x14ac:dyDescent="0.25">
      <c r="B8184" t="s">
        <v>492</v>
      </c>
      <c r="C8184">
        <f>INDEX(NationalTeams!B:B,MATCH(B8184,NationalTeams!C:C,0))</f>
        <v>154</v>
      </c>
      <c r="D8184" t="s">
        <v>8503</v>
      </c>
      <c r="E8184">
        <f>INDEX(TeamSports!B:B,MATCH(D8184,TeamSports!C:C,0))</f>
        <v>5</v>
      </c>
      <c r="F8184">
        <f>INDEX(RanksTable!AM:AM,MATCH(B8184,RanksTable!B:B,0))</f>
        <v>3</v>
      </c>
      <c r="H8184" t="str">
        <f t="shared" si="127"/>
        <v>INSERT INTO "TeamRanks" (team_id,team_sport_id,team_rank) VALUES (154,5,3);</v>
      </c>
    </row>
    <row r="8185" spans="2:8" x14ac:dyDescent="0.25">
      <c r="B8185" t="s">
        <v>485</v>
      </c>
      <c r="C8185">
        <f>INDEX(NationalTeams!B:B,MATCH(B8185,NationalTeams!C:C,0))</f>
        <v>155</v>
      </c>
      <c r="D8185" t="s">
        <v>8503</v>
      </c>
      <c r="E8185">
        <f>INDEX(TeamSports!B:B,MATCH(D8185,TeamSports!C:C,0))</f>
        <v>5</v>
      </c>
      <c r="F8185">
        <f>INDEX(RanksTable!AM:AM,MATCH(B8185,RanksTable!B:B,0))</f>
        <v>7</v>
      </c>
      <c r="H8185" t="str">
        <f t="shared" si="127"/>
        <v>INSERT INTO "TeamRanks" (team_id,team_sport_id,team_rank) VALUES (155,5,7);</v>
      </c>
    </row>
    <row r="8186" spans="2:8" x14ac:dyDescent="0.25">
      <c r="B8186" t="s">
        <v>423</v>
      </c>
      <c r="C8186">
        <f>INDEX(NationalTeams!B:B,MATCH(B8186,NationalTeams!C:C,0))</f>
        <v>156</v>
      </c>
      <c r="D8186" t="s">
        <v>8503</v>
      </c>
      <c r="E8186">
        <f>INDEX(TeamSports!B:B,MATCH(D8186,TeamSports!C:C,0))</f>
        <v>5</v>
      </c>
      <c r="F8186">
        <f>INDEX(RanksTable!AM:AM,MATCH(B8186,RanksTable!B:B,0))</f>
        <v>4</v>
      </c>
      <c r="H8186" t="str">
        <f t="shared" si="127"/>
        <v>INSERT INTO "TeamRanks" (team_id,team_sport_id,team_rank) VALUES (156,5,4);</v>
      </c>
    </row>
    <row r="8187" spans="2:8" x14ac:dyDescent="0.25">
      <c r="B8187" t="s">
        <v>457</v>
      </c>
      <c r="C8187">
        <f>INDEX(NationalTeams!B:B,MATCH(B8187,NationalTeams!C:C,0))</f>
        <v>157</v>
      </c>
      <c r="D8187" t="s">
        <v>8503</v>
      </c>
      <c r="E8187">
        <f>INDEX(TeamSports!B:B,MATCH(D8187,TeamSports!C:C,0))</f>
        <v>5</v>
      </c>
      <c r="F8187">
        <f>INDEX(RanksTable!AM:AM,MATCH(B8187,RanksTable!B:B,0))</f>
        <v>7</v>
      </c>
      <c r="H8187" t="str">
        <f t="shared" si="127"/>
        <v>INSERT INTO "TeamRanks" (team_id,team_sport_id,team_rank) VALUES (157,5,7);</v>
      </c>
    </row>
    <row r="8188" spans="2:8" x14ac:dyDescent="0.25">
      <c r="B8188" t="s">
        <v>491</v>
      </c>
      <c r="C8188">
        <f>INDEX(NationalTeams!B:B,MATCH(B8188,NationalTeams!C:C,0))</f>
        <v>158</v>
      </c>
      <c r="D8188" t="s">
        <v>8503</v>
      </c>
      <c r="E8188">
        <f>INDEX(TeamSports!B:B,MATCH(D8188,TeamSports!C:C,0))</f>
        <v>5</v>
      </c>
      <c r="F8188">
        <f>INDEX(RanksTable!AM:AM,MATCH(B8188,RanksTable!B:B,0))</f>
        <v>1</v>
      </c>
      <c r="H8188" t="str">
        <f t="shared" si="127"/>
        <v>INSERT INTO "TeamRanks" (team_id,team_sport_id,team_rank) VALUES (158,5,1);</v>
      </c>
    </row>
    <row r="8189" spans="2:8" x14ac:dyDescent="0.25">
      <c r="B8189" t="s">
        <v>474</v>
      </c>
      <c r="C8189">
        <f>INDEX(NationalTeams!B:B,MATCH(B8189,NationalTeams!C:C,0))</f>
        <v>159</v>
      </c>
      <c r="D8189" t="s">
        <v>8503</v>
      </c>
      <c r="E8189">
        <f>INDEX(TeamSports!B:B,MATCH(D8189,TeamSports!C:C,0))</f>
        <v>5</v>
      </c>
      <c r="F8189">
        <f>INDEX(RanksTable!AM:AM,MATCH(B8189,RanksTable!B:B,0))</f>
        <v>7</v>
      </c>
      <c r="H8189" t="str">
        <f t="shared" si="127"/>
        <v>INSERT INTO "TeamRanks" (team_id,team_sport_id,team_rank) VALUES (159,5,7);</v>
      </c>
    </row>
    <row r="8190" spans="2:8" x14ac:dyDescent="0.25">
      <c r="B8190" t="s">
        <v>479</v>
      </c>
      <c r="C8190">
        <f>INDEX(NationalTeams!B:B,MATCH(B8190,NationalTeams!C:C,0))</f>
        <v>160</v>
      </c>
      <c r="D8190" t="s">
        <v>8503</v>
      </c>
      <c r="E8190">
        <f>INDEX(TeamSports!B:B,MATCH(D8190,TeamSports!C:C,0))</f>
        <v>5</v>
      </c>
      <c r="F8190">
        <f>INDEX(RanksTable!AM:AM,MATCH(B8190,RanksTable!B:B,0))</f>
        <v>7</v>
      </c>
      <c r="H8190" t="str">
        <f t="shared" si="127"/>
        <v>INSERT INTO "TeamRanks" (team_id,team_sport_id,team_rank) VALUES (160,5,7);</v>
      </c>
    </row>
    <row r="8191" spans="2:8" x14ac:dyDescent="0.25">
      <c r="B8191" t="s">
        <v>449</v>
      </c>
      <c r="C8191">
        <f>INDEX(NationalTeams!B:B,MATCH(B8191,NationalTeams!C:C,0))</f>
        <v>161</v>
      </c>
      <c r="D8191" t="s">
        <v>8503</v>
      </c>
      <c r="E8191">
        <f>INDEX(TeamSports!B:B,MATCH(D8191,TeamSports!C:C,0))</f>
        <v>5</v>
      </c>
      <c r="F8191">
        <f>INDEX(RanksTable!AM:AM,MATCH(B8191,RanksTable!B:B,0))</f>
        <v>7</v>
      </c>
      <c r="H8191" t="str">
        <f t="shared" si="127"/>
        <v>INSERT INTO "TeamRanks" (team_id,team_sport_id,team_rank) VALUES (161,5,7);</v>
      </c>
    </row>
    <row r="8192" spans="2:8" x14ac:dyDescent="0.25">
      <c r="B8192" t="s">
        <v>398</v>
      </c>
      <c r="C8192">
        <f>INDEX(NationalTeams!B:B,MATCH(B8192,NationalTeams!C:C,0))</f>
        <v>162</v>
      </c>
      <c r="D8192" t="s">
        <v>8503</v>
      </c>
      <c r="E8192">
        <f>INDEX(TeamSports!B:B,MATCH(D8192,TeamSports!C:C,0))</f>
        <v>5</v>
      </c>
      <c r="F8192">
        <f>INDEX(RanksTable!AM:AM,MATCH(B8192,RanksTable!B:B,0))</f>
        <v>7</v>
      </c>
      <c r="H8192" t="str">
        <f t="shared" si="127"/>
        <v>INSERT INTO "TeamRanks" (team_id,team_sport_id,team_rank) VALUES (162,5,7);</v>
      </c>
    </row>
    <row r="8193" spans="2:8" x14ac:dyDescent="0.25">
      <c r="B8193" t="s">
        <v>441</v>
      </c>
      <c r="C8193">
        <f>INDEX(NationalTeams!B:B,MATCH(B8193,NationalTeams!C:C,0))</f>
        <v>163</v>
      </c>
      <c r="D8193" t="s">
        <v>8503</v>
      </c>
      <c r="E8193">
        <f>INDEX(TeamSports!B:B,MATCH(D8193,TeamSports!C:C,0))</f>
        <v>5</v>
      </c>
      <c r="F8193">
        <f>INDEX(RanksTable!AM:AM,MATCH(B8193,RanksTable!B:B,0))</f>
        <v>7</v>
      </c>
      <c r="H8193" t="str">
        <f t="shared" si="127"/>
        <v>INSERT INTO "TeamRanks" (team_id,team_sport_id,team_rank) VALUES (163,5,7);</v>
      </c>
    </row>
    <row r="8194" spans="2:8" x14ac:dyDescent="0.25">
      <c r="B8194" t="s">
        <v>348</v>
      </c>
      <c r="C8194">
        <f>INDEX(NationalTeams!B:B,MATCH(B8194,NationalTeams!C:C,0))</f>
        <v>164</v>
      </c>
      <c r="D8194" t="s">
        <v>8503</v>
      </c>
      <c r="E8194">
        <f>INDEX(TeamSports!B:B,MATCH(D8194,TeamSports!C:C,0))</f>
        <v>5</v>
      </c>
      <c r="F8194">
        <f>INDEX(RanksTable!AM:AM,MATCH(B8194,RanksTable!B:B,0))</f>
        <v>7</v>
      </c>
      <c r="H8194" t="str">
        <f t="shared" si="127"/>
        <v>INSERT INTO "TeamRanks" (team_id,team_sport_id,team_rank) VALUES (164,5,7);</v>
      </c>
    </row>
    <row r="8195" spans="2:8" x14ac:dyDescent="0.25">
      <c r="B8195" t="s">
        <v>350</v>
      </c>
      <c r="C8195">
        <f>INDEX(NationalTeams!B:B,MATCH(B8195,NationalTeams!C:C,0))</f>
        <v>165</v>
      </c>
      <c r="D8195" t="s">
        <v>8503</v>
      </c>
      <c r="E8195">
        <f>INDEX(TeamSports!B:B,MATCH(D8195,TeamSports!C:C,0))</f>
        <v>5</v>
      </c>
      <c r="F8195">
        <f>INDEX(RanksTable!AM:AM,MATCH(B8195,RanksTable!B:B,0))</f>
        <v>7</v>
      </c>
      <c r="H8195" t="str">
        <f t="shared" si="127"/>
        <v>INSERT INTO "TeamRanks" (team_id,team_sport_id,team_rank) VALUES (165,5,7);</v>
      </c>
    </row>
    <row r="8196" spans="2:8" x14ac:dyDescent="0.25">
      <c r="B8196" t="s">
        <v>494</v>
      </c>
      <c r="C8196">
        <f>INDEX(NationalTeams!B:B,MATCH(B8196,NationalTeams!C:C,0))</f>
        <v>166</v>
      </c>
      <c r="D8196" t="s">
        <v>8503</v>
      </c>
      <c r="E8196">
        <f>INDEX(TeamSports!B:B,MATCH(D8196,TeamSports!C:C,0))</f>
        <v>5</v>
      </c>
      <c r="F8196">
        <f>INDEX(RanksTable!AM:AM,MATCH(B8196,RanksTable!B:B,0))</f>
        <v>3</v>
      </c>
      <c r="H8196" t="str">
        <f t="shared" ref="H8196:H8259" si="128">_xlfn.CONCAT($H$1,$L$1,$C$1,$L$1," ",$J$1,$C$2,$N$1,$E$2,$N$1,$F$2,$K$1,$I$1,$J$1,C8196,$N$1,E8196,$N$1,F8196,$K$1,$O$1)</f>
        <v>INSERT INTO "TeamRanks" (team_id,team_sport_id,team_rank) VALUES (166,5,3);</v>
      </c>
    </row>
    <row r="8197" spans="2:8" x14ac:dyDescent="0.25">
      <c r="B8197" t="s">
        <v>504</v>
      </c>
      <c r="C8197">
        <f>INDEX(NationalTeams!B:B,MATCH(B8197,NationalTeams!C:C,0))</f>
        <v>167</v>
      </c>
      <c r="D8197" t="s">
        <v>8503</v>
      </c>
      <c r="E8197">
        <f>INDEX(TeamSports!B:B,MATCH(D8197,TeamSports!C:C,0))</f>
        <v>5</v>
      </c>
      <c r="F8197">
        <f>INDEX(RanksTable!AM:AM,MATCH(B8197,RanksTable!B:B,0))</f>
        <v>4</v>
      </c>
      <c r="H8197" t="str">
        <f t="shared" si="128"/>
        <v>INSERT INTO "TeamRanks" (team_id,team_sport_id,team_rank) VALUES (167,5,4);</v>
      </c>
    </row>
    <row r="8198" spans="2:8" x14ac:dyDescent="0.25">
      <c r="B8198" t="s">
        <v>401</v>
      </c>
      <c r="C8198">
        <f>INDEX(NationalTeams!B:B,MATCH(B8198,NationalTeams!C:C,0))</f>
        <v>168</v>
      </c>
      <c r="D8198" t="s">
        <v>8503</v>
      </c>
      <c r="E8198">
        <f>INDEX(TeamSports!B:B,MATCH(D8198,TeamSports!C:C,0))</f>
        <v>5</v>
      </c>
      <c r="F8198">
        <f>INDEX(RanksTable!AM:AM,MATCH(B8198,RanksTable!B:B,0))</f>
        <v>7</v>
      </c>
      <c r="H8198" t="str">
        <f t="shared" si="128"/>
        <v>INSERT INTO "TeamRanks" (team_id,team_sport_id,team_rank) VALUES (168,5,7);</v>
      </c>
    </row>
    <row r="8199" spans="2:8" x14ac:dyDescent="0.25">
      <c r="B8199" t="s">
        <v>432</v>
      </c>
      <c r="C8199">
        <f>INDEX(NationalTeams!B:B,MATCH(B8199,NationalTeams!C:C,0))</f>
        <v>169</v>
      </c>
      <c r="D8199" t="s">
        <v>8503</v>
      </c>
      <c r="E8199">
        <f>INDEX(TeamSports!B:B,MATCH(D8199,TeamSports!C:C,0))</f>
        <v>5</v>
      </c>
      <c r="F8199">
        <f>INDEX(RanksTable!AM:AM,MATCH(B8199,RanksTable!B:B,0))</f>
        <v>7</v>
      </c>
      <c r="H8199" t="str">
        <f t="shared" si="128"/>
        <v>INSERT INTO "TeamRanks" (team_id,team_sport_id,team_rank) VALUES (169,5,7);</v>
      </c>
    </row>
    <row r="8200" spans="2:8" x14ac:dyDescent="0.25">
      <c r="B8200" t="s">
        <v>336</v>
      </c>
      <c r="C8200">
        <f>INDEX(NationalTeams!B:B,MATCH(B8200,NationalTeams!C:C,0))</f>
        <v>170</v>
      </c>
      <c r="D8200" t="s">
        <v>8503</v>
      </c>
      <c r="E8200">
        <f>INDEX(TeamSports!B:B,MATCH(D8200,TeamSports!C:C,0))</f>
        <v>5</v>
      </c>
      <c r="F8200">
        <f>INDEX(RanksTable!AM:AM,MATCH(B8200,RanksTable!B:B,0))</f>
        <v>7</v>
      </c>
      <c r="H8200" t="str">
        <f t="shared" si="128"/>
        <v>INSERT INTO "TeamRanks" (team_id,team_sport_id,team_rank) VALUES (170,5,7);</v>
      </c>
    </row>
    <row r="8201" spans="2:8" x14ac:dyDescent="0.25">
      <c r="B8201" t="s">
        <v>497</v>
      </c>
      <c r="C8201">
        <f>INDEX(NationalTeams!B:B,MATCH(B8201,NationalTeams!C:C,0))</f>
        <v>171</v>
      </c>
      <c r="D8201" t="s">
        <v>8503</v>
      </c>
      <c r="E8201">
        <f>INDEX(TeamSports!B:B,MATCH(D8201,TeamSports!C:C,0))</f>
        <v>5</v>
      </c>
      <c r="F8201">
        <f>INDEX(RanksTable!AM:AM,MATCH(B8201,RanksTable!B:B,0))</f>
        <v>6</v>
      </c>
      <c r="H8201" t="str">
        <f t="shared" si="128"/>
        <v>INSERT INTO "TeamRanks" (team_id,team_sport_id,team_rank) VALUES (171,5,6);</v>
      </c>
    </row>
    <row r="8202" spans="2:8" x14ac:dyDescent="0.25">
      <c r="B8202" t="s">
        <v>380</v>
      </c>
      <c r="C8202">
        <f>INDEX(NationalTeams!B:B,MATCH(B8202,NationalTeams!C:C,0))</f>
        <v>172</v>
      </c>
      <c r="D8202" t="s">
        <v>8503</v>
      </c>
      <c r="E8202">
        <f>INDEX(TeamSports!B:B,MATCH(D8202,TeamSports!C:C,0))</f>
        <v>5</v>
      </c>
      <c r="F8202">
        <f>INDEX(RanksTable!AM:AM,MATCH(B8202,RanksTable!B:B,0))</f>
        <v>7</v>
      </c>
      <c r="H8202" t="str">
        <f t="shared" si="128"/>
        <v>INSERT INTO "TeamRanks" (team_id,team_sport_id,team_rank) VALUES (172,5,7);</v>
      </c>
    </row>
    <row r="8203" spans="2:8" x14ac:dyDescent="0.25">
      <c r="B8203" t="s">
        <v>402</v>
      </c>
      <c r="C8203">
        <f>INDEX(NationalTeams!B:B,MATCH(B8203,NationalTeams!C:C,0))</f>
        <v>173</v>
      </c>
      <c r="D8203" t="s">
        <v>8503</v>
      </c>
      <c r="E8203">
        <f>INDEX(TeamSports!B:B,MATCH(D8203,TeamSports!C:C,0))</f>
        <v>5</v>
      </c>
      <c r="F8203">
        <f>INDEX(RanksTable!AM:AM,MATCH(B8203,RanksTable!B:B,0))</f>
        <v>7</v>
      </c>
      <c r="H8203" t="str">
        <f t="shared" si="128"/>
        <v>INSERT INTO "TeamRanks" (team_id,team_sport_id,team_rank) VALUES (173,5,7);</v>
      </c>
    </row>
    <row r="8204" spans="2:8" x14ac:dyDescent="0.25">
      <c r="B8204" t="s">
        <v>370</v>
      </c>
      <c r="C8204">
        <f>INDEX(NationalTeams!B:B,MATCH(B8204,NationalTeams!C:C,0))</f>
        <v>174</v>
      </c>
      <c r="D8204" t="s">
        <v>8503</v>
      </c>
      <c r="E8204">
        <f>INDEX(TeamSports!B:B,MATCH(D8204,TeamSports!C:C,0))</f>
        <v>5</v>
      </c>
      <c r="F8204">
        <f>INDEX(RanksTable!AM:AM,MATCH(B8204,RanksTable!B:B,0))</f>
        <v>7</v>
      </c>
      <c r="H8204" t="str">
        <f t="shared" si="128"/>
        <v>INSERT INTO "TeamRanks" (team_id,team_sport_id,team_rank) VALUES (174,5,7);</v>
      </c>
    </row>
    <row r="8205" spans="2:8" x14ac:dyDescent="0.25">
      <c r="B8205" t="s">
        <v>506</v>
      </c>
      <c r="C8205">
        <f>INDEX(NationalTeams!B:B,MATCH(B8205,NationalTeams!C:C,0))</f>
        <v>175</v>
      </c>
      <c r="D8205" t="s">
        <v>8503</v>
      </c>
      <c r="E8205">
        <f>INDEX(TeamSports!B:B,MATCH(D8205,TeamSports!C:C,0))</f>
        <v>5</v>
      </c>
      <c r="F8205">
        <f>INDEX(RanksTable!AM:AM,MATCH(B8205,RanksTable!B:B,0))</f>
        <v>7</v>
      </c>
      <c r="H8205" t="str">
        <f t="shared" si="128"/>
        <v>INSERT INTO "TeamRanks" (team_id,team_sport_id,team_rank) VALUES (175,5,7);</v>
      </c>
    </row>
    <row r="8206" spans="2:8" x14ac:dyDescent="0.25">
      <c r="B8206" t="s">
        <v>500</v>
      </c>
      <c r="C8206">
        <f>INDEX(NationalTeams!B:B,MATCH(B8206,NationalTeams!C:C,0))</f>
        <v>176</v>
      </c>
      <c r="D8206" t="s">
        <v>8503</v>
      </c>
      <c r="E8206">
        <f>INDEX(TeamSports!B:B,MATCH(D8206,TeamSports!C:C,0))</f>
        <v>5</v>
      </c>
      <c r="F8206">
        <f>INDEX(RanksTable!AM:AM,MATCH(B8206,RanksTable!B:B,0))</f>
        <v>2</v>
      </c>
      <c r="H8206" t="str">
        <f t="shared" si="128"/>
        <v>INSERT INTO "TeamRanks" (team_id,team_sport_id,team_rank) VALUES (176,5,2);</v>
      </c>
    </row>
    <row r="8207" spans="2:8" x14ac:dyDescent="0.25">
      <c r="B8207" t="s">
        <v>473</v>
      </c>
      <c r="C8207">
        <f>INDEX(NationalTeams!B:B,MATCH(B8207,NationalTeams!C:C,0))</f>
        <v>177</v>
      </c>
      <c r="D8207" t="s">
        <v>8503</v>
      </c>
      <c r="E8207">
        <f>INDEX(TeamSports!B:B,MATCH(D8207,TeamSports!C:C,0))</f>
        <v>5</v>
      </c>
      <c r="F8207">
        <f>INDEX(RanksTable!AM:AM,MATCH(B8207,RanksTable!B:B,0))</f>
        <v>7</v>
      </c>
      <c r="H8207" t="str">
        <f t="shared" si="128"/>
        <v>INSERT INTO "TeamRanks" (team_id,team_sport_id,team_rank) VALUES (177,5,7);</v>
      </c>
    </row>
    <row r="8208" spans="2:8" x14ac:dyDescent="0.25">
      <c r="B8208" t="s">
        <v>482</v>
      </c>
      <c r="C8208">
        <f>INDEX(NationalTeams!B:B,MATCH(B8208,NationalTeams!C:C,0))</f>
        <v>178</v>
      </c>
      <c r="D8208" t="s">
        <v>8503</v>
      </c>
      <c r="E8208">
        <f>INDEX(TeamSports!B:B,MATCH(D8208,TeamSports!C:C,0))</f>
        <v>5</v>
      </c>
      <c r="F8208">
        <f>INDEX(RanksTable!AM:AM,MATCH(B8208,RanksTable!B:B,0))</f>
        <v>7</v>
      </c>
      <c r="H8208" t="str">
        <f t="shared" si="128"/>
        <v>INSERT INTO "TeamRanks" (team_id,team_sport_id,team_rank) VALUES (178,5,7);</v>
      </c>
    </row>
    <row r="8209" spans="2:8" x14ac:dyDescent="0.25">
      <c r="B8209" t="s">
        <v>411</v>
      </c>
      <c r="C8209">
        <f>INDEX(NationalTeams!B:B,MATCH(B8209,NationalTeams!C:C,0))</f>
        <v>179</v>
      </c>
      <c r="D8209" t="s">
        <v>8503</v>
      </c>
      <c r="E8209">
        <f>INDEX(TeamSports!B:B,MATCH(D8209,TeamSports!C:C,0))</f>
        <v>5</v>
      </c>
      <c r="F8209">
        <f>INDEX(RanksTable!AM:AM,MATCH(B8209,RanksTable!B:B,0))</f>
        <v>7</v>
      </c>
      <c r="H8209" t="str">
        <f t="shared" si="128"/>
        <v>INSERT INTO "TeamRanks" (team_id,team_sport_id,team_rank) VALUES (179,5,7);</v>
      </c>
    </row>
    <row r="8210" spans="2:8" x14ac:dyDescent="0.25">
      <c r="B8210" t="s">
        <v>541</v>
      </c>
      <c r="C8210">
        <f>INDEX(NationalTeams!B:B,MATCH(B8210,NationalTeams!C:C,0))</f>
        <v>180</v>
      </c>
      <c r="D8210" t="s">
        <v>8503</v>
      </c>
      <c r="E8210">
        <f>INDEX(TeamSports!B:B,MATCH(D8210,TeamSports!C:C,0))</f>
        <v>5</v>
      </c>
      <c r="F8210">
        <f>INDEX(RanksTable!AM:AM,MATCH(B8210,RanksTable!B:B,0))</f>
        <v>7</v>
      </c>
      <c r="H8210" t="str">
        <f t="shared" si="128"/>
        <v>INSERT INTO "TeamRanks" (team_id,team_sport_id,team_rank) VALUES (180,5,7);</v>
      </c>
    </row>
    <row r="8211" spans="2:8" x14ac:dyDescent="0.25">
      <c r="B8211" t="s">
        <v>412</v>
      </c>
      <c r="C8211">
        <f>INDEX(NationalTeams!B:B,MATCH(B8211,NationalTeams!C:C,0))</f>
        <v>181</v>
      </c>
      <c r="D8211" t="s">
        <v>8503</v>
      </c>
      <c r="E8211">
        <f>INDEX(TeamSports!B:B,MATCH(D8211,TeamSports!C:C,0))</f>
        <v>5</v>
      </c>
      <c r="F8211">
        <f>INDEX(RanksTable!AM:AM,MATCH(B8211,RanksTable!B:B,0))</f>
        <v>7</v>
      </c>
      <c r="H8211" t="str">
        <f t="shared" si="128"/>
        <v>INSERT INTO "TeamRanks" (team_id,team_sport_id,team_rank) VALUES (181,5,7);</v>
      </c>
    </row>
    <row r="8212" spans="2:8" x14ac:dyDescent="0.25">
      <c r="B8212" t="s">
        <v>409</v>
      </c>
      <c r="C8212">
        <f>INDEX(NationalTeams!B:B,MATCH(B8212,NationalTeams!C:C,0))</f>
        <v>182</v>
      </c>
      <c r="D8212" t="s">
        <v>8503</v>
      </c>
      <c r="E8212">
        <f>INDEX(TeamSports!B:B,MATCH(D8212,TeamSports!C:C,0))</f>
        <v>5</v>
      </c>
      <c r="F8212">
        <f>INDEX(RanksTable!AM:AM,MATCH(B8212,RanksTable!B:B,0))</f>
        <v>7</v>
      </c>
      <c r="H8212" t="str">
        <f t="shared" si="128"/>
        <v>INSERT INTO "TeamRanks" (team_id,team_sport_id,team_rank) VALUES (182,5,7);</v>
      </c>
    </row>
    <row r="8213" spans="2:8" x14ac:dyDescent="0.25">
      <c r="B8213" t="s">
        <v>414</v>
      </c>
      <c r="C8213">
        <f>INDEX(NationalTeams!B:B,MATCH(B8213,NationalTeams!C:C,0))</f>
        <v>183</v>
      </c>
      <c r="D8213" t="s">
        <v>8503</v>
      </c>
      <c r="E8213">
        <f>INDEX(TeamSports!B:B,MATCH(D8213,TeamSports!C:C,0))</f>
        <v>5</v>
      </c>
      <c r="F8213">
        <f>INDEX(RanksTable!AM:AM,MATCH(B8213,RanksTable!B:B,0))</f>
        <v>7</v>
      </c>
      <c r="H8213" t="str">
        <f t="shared" si="128"/>
        <v>INSERT INTO "TeamRanks" (team_id,team_sport_id,team_rank) VALUES (183,5,7);</v>
      </c>
    </row>
    <row r="8214" spans="2:8" x14ac:dyDescent="0.25">
      <c r="B8214" t="s">
        <v>362</v>
      </c>
      <c r="C8214">
        <f>INDEX(NationalTeams!B:B,MATCH(B8214,NationalTeams!C:C,0))</f>
        <v>184</v>
      </c>
      <c r="D8214" t="s">
        <v>8503</v>
      </c>
      <c r="E8214">
        <f>INDEX(TeamSports!B:B,MATCH(D8214,TeamSports!C:C,0))</f>
        <v>5</v>
      </c>
      <c r="F8214">
        <f>INDEX(RanksTable!AM:AM,MATCH(B8214,RanksTable!B:B,0))</f>
        <v>7</v>
      </c>
      <c r="H8214" t="str">
        <f t="shared" si="128"/>
        <v>INSERT INTO "TeamRanks" (team_id,team_sport_id,team_rank) VALUES (184,5,7);</v>
      </c>
    </row>
    <row r="8215" spans="2:8" x14ac:dyDescent="0.25">
      <c r="B8215" t="s">
        <v>499</v>
      </c>
      <c r="C8215">
        <f>INDEX(NationalTeams!B:B,MATCH(B8215,NationalTeams!C:C,0))</f>
        <v>185</v>
      </c>
      <c r="D8215" t="s">
        <v>8503</v>
      </c>
      <c r="E8215">
        <f>INDEX(TeamSports!B:B,MATCH(D8215,TeamSports!C:C,0))</f>
        <v>5</v>
      </c>
      <c r="F8215">
        <f>INDEX(RanksTable!AM:AM,MATCH(B8215,RanksTable!B:B,0))</f>
        <v>7</v>
      </c>
      <c r="H8215" t="str">
        <f t="shared" si="128"/>
        <v>INSERT INTO "TeamRanks" (team_id,team_sport_id,team_rank) VALUES (185,5,7);</v>
      </c>
    </row>
    <row r="8216" spans="2:8" x14ac:dyDescent="0.25">
      <c r="B8216" t="s">
        <v>374</v>
      </c>
      <c r="C8216">
        <f>INDEX(NationalTeams!B:B,MATCH(B8216,NationalTeams!C:C,0))</f>
        <v>186</v>
      </c>
      <c r="D8216" t="s">
        <v>8503</v>
      </c>
      <c r="E8216">
        <f>INDEX(TeamSports!B:B,MATCH(D8216,TeamSports!C:C,0))</f>
        <v>5</v>
      </c>
      <c r="F8216">
        <f>INDEX(RanksTable!AM:AM,MATCH(B8216,RanksTable!B:B,0))</f>
        <v>7</v>
      </c>
      <c r="H8216" t="str">
        <f t="shared" si="128"/>
        <v>INSERT INTO "TeamRanks" (team_id,team_sport_id,team_rank) VALUES (186,5,7);</v>
      </c>
    </row>
    <row r="8217" spans="2:8" x14ac:dyDescent="0.25">
      <c r="B8217" t="s">
        <v>385</v>
      </c>
      <c r="C8217">
        <f>INDEX(NationalTeams!B:B,MATCH(B8217,NationalTeams!C:C,0))</f>
        <v>187</v>
      </c>
      <c r="D8217" t="s">
        <v>8503</v>
      </c>
      <c r="E8217">
        <f>INDEX(TeamSports!B:B,MATCH(D8217,TeamSports!C:C,0))</f>
        <v>5</v>
      </c>
      <c r="F8217">
        <f>INDEX(RanksTable!AM:AM,MATCH(B8217,RanksTable!B:B,0))</f>
        <v>7</v>
      </c>
      <c r="H8217" t="str">
        <f t="shared" si="128"/>
        <v>INSERT INTO "TeamRanks" (team_id,team_sport_id,team_rank) VALUES (187,5,7);</v>
      </c>
    </row>
    <row r="8218" spans="2:8" x14ac:dyDescent="0.25">
      <c r="B8218" t="s">
        <v>450</v>
      </c>
      <c r="C8218">
        <f>INDEX(NationalTeams!B:B,MATCH(B8218,NationalTeams!C:C,0))</f>
        <v>188</v>
      </c>
      <c r="D8218" t="s">
        <v>8503</v>
      </c>
      <c r="E8218">
        <f>INDEX(TeamSports!B:B,MATCH(D8218,TeamSports!C:C,0))</f>
        <v>5</v>
      </c>
      <c r="F8218">
        <f>INDEX(RanksTable!AM:AM,MATCH(B8218,RanksTable!B:B,0))</f>
        <v>7</v>
      </c>
      <c r="H8218" t="str">
        <f t="shared" si="128"/>
        <v>INSERT INTO "TeamRanks" (team_id,team_sport_id,team_rank) VALUES (188,5,7);</v>
      </c>
    </row>
    <row r="8219" spans="2:8" x14ac:dyDescent="0.25">
      <c r="B8219" t="s">
        <v>448</v>
      </c>
      <c r="C8219">
        <f>INDEX(NationalTeams!B:B,MATCH(B8219,NationalTeams!C:C,0))</f>
        <v>189</v>
      </c>
      <c r="D8219" t="s">
        <v>8503</v>
      </c>
      <c r="E8219">
        <f>INDEX(TeamSports!B:B,MATCH(D8219,TeamSports!C:C,0))</f>
        <v>5</v>
      </c>
      <c r="F8219">
        <f>INDEX(RanksTable!AM:AM,MATCH(B8219,RanksTable!B:B,0))</f>
        <v>7</v>
      </c>
      <c r="H8219" t="str">
        <f t="shared" si="128"/>
        <v>INSERT INTO "TeamRanks" (team_id,team_sport_id,team_rank) VALUES (189,5,7);</v>
      </c>
    </row>
    <row r="8220" spans="2:8" x14ac:dyDescent="0.25">
      <c r="B8220" t="s">
        <v>375</v>
      </c>
      <c r="C8220">
        <f>INDEX(NationalTeams!B:B,MATCH(B8220,NationalTeams!C:C,0))</f>
        <v>190</v>
      </c>
      <c r="D8220" t="s">
        <v>8503</v>
      </c>
      <c r="E8220">
        <f>INDEX(TeamSports!B:B,MATCH(D8220,TeamSports!C:C,0))</f>
        <v>5</v>
      </c>
      <c r="F8220">
        <f>INDEX(RanksTable!AM:AM,MATCH(B8220,RanksTable!B:B,0))</f>
        <v>7</v>
      </c>
      <c r="H8220" t="str">
        <f t="shared" si="128"/>
        <v>INSERT INTO "TeamRanks" (team_id,team_sport_id,team_rank) VALUES (190,5,7);</v>
      </c>
    </row>
    <row r="8221" spans="2:8" x14ac:dyDescent="0.25">
      <c r="B8221" t="s">
        <v>483</v>
      </c>
      <c r="C8221">
        <f>INDEX(NationalTeams!B:B,MATCH(B8221,NationalTeams!C:C,0))</f>
        <v>191</v>
      </c>
      <c r="D8221" t="s">
        <v>8503</v>
      </c>
      <c r="E8221">
        <f>INDEX(TeamSports!B:B,MATCH(D8221,TeamSports!C:C,0))</f>
        <v>5</v>
      </c>
      <c r="F8221">
        <f>INDEX(RanksTable!AM:AM,MATCH(B8221,RanksTable!B:B,0))</f>
        <v>7</v>
      </c>
      <c r="H8221" t="str">
        <f t="shared" si="128"/>
        <v>INSERT INTO "TeamRanks" (team_id,team_sport_id,team_rank) VALUES (191,5,7);</v>
      </c>
    </row>
    <row r="8222" spans="2:8" x14ac:dyDescent="0.25">
      <c r="B8222" t="s">
        <v>395</v>
      </c>
      <c r="C8222">
        <f>INDEX(NationalTeams!B:B,MATCH(B8222,NationalTeams!C:C,0))</f>
        <v>192</v>
      </c>
      <c r="D8222" t="s">
        <v>8503</v>
      </c>
      <c r="E8222">
        <f>INDEX(TeamSports!B:B,MATCH(D8222,TeamSports!C:C,0))</f>
        <v>5</v>
      </c>
      <c r="F8222">
        <f>INDEX(RanksTable!AM:AM,MATCH(B8222,RanksTable!B:B,0))</f>
        <v>7</v>
      </c>
      <c r="H8222" t="str">
        <f t="shared" si="128"/>
        <v>INSERT INTO "TeamRanks" (team_id,team_sport_id,team_rank) VALUES (192,5,7);</v>
      </c>
    </row>
    <row r="8223" spans="2:8" x14ac:dyDescent="0.25">
      <c r="B8223" t="s">
        <v>363</v>
      </c>
      <c r="C8223">
        <f>INDEX(NationalTeams!B:B,MATCH(B8223,NationalTeams!C:C,0))</f>
        <v>193</v>
      </c>
      <c r="D8223" t="s">
        <v>8503</v>
      </c>
      <c r="E8223">
        <f>INDEX(TeamSports!B:B,MATCH(D8223,TeamSports!C:C,0))</f>
        <v>5</v>
      </c>
      <c r="F8223">
        <f>INDEX(RanksTable!AM:AM,MATCH(B8223,RanksTable!B:B,0))</f>
        <v>5</v>
      </c>
      <c r="H8223" t="str">
        <f t="shared" si="128"/>
        <v>INSERT INTO "TeamRanks" (team_id,team_sport_id,team_rank) VALUES (193,5,5);</v>
      </c>
    </row>
    <row r="8224" spans="2:8" x14ac:dyDescent="0.25">
      <c r="B8224" t="s">
        <v>394</v>
      </c>
      <c r="C8224">
        <f>INDEX(NationalTeams!B:B,MATCH(B8224,NationalTeams!C:C,0))</f>
        <v>194</v>
      </c>
      <c r="D8224" t="s">
        <v>8503</v>
      </c>
      <c r="E8224">
        <f>INDEX(TeamSports!B:B,MATCH(D8224,TeamSports!C:C,0))</f>
        <v>5</v>
      </c>
      <c r="F8224">
        <f>INDEX(RanksTable!AM:AM,MATCH(B8224,RanksTable!B:B,0))</f>
        <v>7</v>
      </c>
      <c r="H8224" t="str">
        <f t="shared" si="128"/>
        <v>INSERT INTO "TeamRanks" (team_id,team_sport_id,team_rank) VALUES (194,5,7);</v>
      </c>
    </row>
    <row r="8225" spans="2:8" x14ac:dyDescent="0.25">
      <c r="B8225" t="s">
        <v>389</v>
      </c>
      <c r="C8225">
        <f>INDEX(NationalTeams!B:B,MATCH(B8225,NationalTeams!C:C,0))</f>
        <v>195</v>
      </c>
      <c r="D8225" t="s">
        <v>8503</v>
      </c>
      <c r="E8225">
        <f>INDEX(TeamSports!B:B,MATCH(D8225,TeamSports!C:C,0))</f>
        <v>5</v>
      </c>
      <c r="F8225">
        <f>INDEX(RanksTable!AM:AM,MATCH(B8225,RanksTable!B:B,0))</f>
        <v>7</v>
      </c>
      <c r="H8225" t="str">
        <f t="shared" si="128"/>
        <v>INSERT INTO "TeamRanks" (team_id,team_sport_id,team_rank) VALUES (195,5,7);</v>
      </c>
    </row>
    <row r="8226" spans="2:8" x14ac:dyDescent="0.25">
      <c r="B8226" t="s">
        <v>496</v>
      </c>
      <c r="C8226">
        <f>INDEX(NationalTeams!B:B,MATCH(B8226,NationalTeams!C:C,0))</f>
        <v>196</v>
      </c>
      <c r="D8226" t="s">
        <v>8503</v>
      </c>
      <c r="E8226">
        <f>INDEX(TeamSports!B:B,MATCH(D8226,TeamSports!C:C,0))</f>
        <v>5</v>
      </c>
      <c r="F8226">
        <f>INDEX(RanksTable!AM:AM,MATCH(B8226,RanksTable!B:B,0))</f>
        <v>3</v>
      </c>
      <c r="H8226" t="str">
        <f t="shared" si="128"/>
        <v>INSERT INTO "TeamRanks" (team_id,team_sport_id,team_rank) VALUES (196,5,3);</v>
      </c>
    </row>
    <row r="8227" spans="2:8" x14ac:dyDescent="0.25">
      <c r="B8227" t="s">
        <v>507</v>
      </c>
      <c r="C8227">
        <f>INDEX(NationalTeams!B:B,MATCH(B8227,NationalTeams!C:C,0))</f>
        <v>197</v>
      </c>
      <c r="D8227" t="s">
        <v>8503</v>
      </c>
      <c r="E8227">
        <f>INDEX(TeamSports!B:B,MATCH(D8227,TeamSports!C:C,0))</f>
        <v>5</v>
      </c>
      <c r="F8227">
        <f>INDEX(RanksTable!AM:AM,MATCH(B8227,RanksTable!B:B,0))</f>
        <v>2</v>
      </c>
      <c r="H8227" t="str">
        <f t="shared" si="128"/>
        <v>INSERT INTO "TeamRanks" (team_id,team_sport_id,team_rank) VALUES (197,5,2);</v>
      </c>
    </row>
    <row r="8228" spans="2:8" x14ac:dyDescent="0.25">
      <c r="B8228" t="s">
        <v>399</v>
      </c>
      <c r="C8228">
        <f>INDEX(NationalTeams!B:B,MATCH(B8228,NationalTeams!C:C,0))</f>
        <v>198</v>
      </c>
      <c r="D8228" t="s">
        <v>8503</v>
      </c>
      <c r="E8228">
        <f>INDEX(TeamSports!B:B,MATCH(D8228,TeamSports!C:C,0))</f>
        <v>5</v>
      </c>
      <c r="F8228">
        <f>INDEX(RanksTable!AM:AM,MATCH(B8228,RanksTable!B:B,0))</f>
        <v>7</v>
      </c>
      <c r="H8228" t="str">
        <f t="shared" si="128"/>
        <v>INSERT INTO "TeamRanks" (team_id,team_sport_id,team_rank) VALUES (198,5,7);</v>
      </c>
    </row>
    <row r="8229" spans="2:8" x14ac:dyDescent="0.25">
      <c r="B8229" t="s">
        <v>467</v>
      </c>
      <c r="C8229">
        <f>INDEX(NationalTeams!B:B,MATCH(B8229,NationalTeams!C:C,0))</f>
        <v>199</v>
      </c>
      <c r="D8229" t="s">
        <v>8503</v>
      </c>
      <c r="E8229">
        <f>INDEX(TeamSports!B:B,MATCH(D8229,TeamSports!C:C,0))</f>
        <v>5</v>
      </c>
      <c r="F8229">
        <f>INDEX(RanksTable!AM:AM,MATCH(B8229,RanksTable!B:B,0))</f>
        <v>7</v>
      </c>
      <c r="H8229" t="str">
        <f t="shared" si="128"/>
        <v>INSERT INTO "TeamRanks" (team_id,team_sport_id,team_rank) VALUES (199,5,7);</v>
      </c>
    </row>
    <row r="8230" spans="2:8" x14ac:dyDescent="0.25">
      <c r="B8230" t="s">
        <v>437</v>
      </c>
      <c r="C8230">
        <f>INDEX(NationalTeams!B:B,MATCH(B8230,NationalTeams!C:C,0))</f>
        <v>200</v>
      </c>
      <c r="D8230" t="s">
        <v>8503</v>
      </c>
      <c r="E8230">
        <f>INDEX(TeamSports!B:B,MATCH(D8230,TeamSports!C:C,0))</f>
        <v>5</v>
      </c>
      <c r="F8230">
        <f>INDEX(RanksTable!AM:AM,MATCH(B8230,RanksTable!B:B,0))</f>
        <v>7</v>
      </c>
      <c r="H8230" t="str">
        <f t="shared" si="128"/>
        <v>INSERT INTO "TeamRanks" (team_id,team_sport_id,team_rank) VALUES (200,5,7);</v>
      </c>
    </row>
    <row r="8231" spans="2:8" x14ac:dyDescent="0.25">
      <c r="B8231" t="s">
        <v>452</v>
      </c>
      <c r="C8231">
        <f>INDEX(NationalTeams!B:B,MATCH(B8231,NationalTeams!C:C,0))</f>
        <v>201</v>
      </c>
      <c r="D8231" t="s">
        <v>8503</v>
      </c>
      <c r="E8231">
        <f>INDEX(TeamSports!B:B,MATCH(D8231,TeamSports!C:C,0))</f>
        <v>5</v>
      </c>
      <c r="F8231">
        <f>INDEX(RanksTable!AM:AM,MATCH(B8231,RanksTable!B:B,0))</f>
        <v>7</v>
      </c>
      <c r="H8231" t="str">
        <f t="shared" si="128"/>
        <v>INSERT INTO "TeamRanks" (team_id,team_sport_id,team_rank) VALUES (201,5,7);</v>
      </c>
    </row>
    <row r="8232" spans="2:8" x14ac:dyDescent="0.25">
      <c r="B8232" t="s">
        <v>384</v>
      </c>
      <c r="C8232">
        <f>INDEX(NationalTeams!B:B,MATCH(B8232,NationalTeams!C:C,0))</f>
        <v>202</v>
      </c>
      <c r="D8232" t="s">
        <v>8503</v>
      </c>
      <c r="E8232">
        <f>INDEX(TeamSports!B:B,MATCH(D8232,TeamSports!C:C,0))</f>
        <v>5</v>
      </c>
      <c r="F8232">
        <f>INDEX(RanksTable!AM:AM,MATCH(B8232,RanksTable!B:B,0))</f>
        <v>7</v>
      </c>
      <c r="H8232" t="str">
        <f t="shared" si="128"/>
        <v>INSERT INTO "TeamRanks" (team_id,team_sport_id,team_rank) VALUES (202,5,7);</v>
      </c>
    </row>
    <row r="8233" spans="2:8" x14ac:dyDescent="0.25">
      <c r="B8233" t="s">
        <v>442</v>
      </c>
      <c r="C8233">
        <f>INDEX(NationalTeams!B:B,MATCH(B8233,NationalTeams!C:C,0))</f>
        <v>203</v>
      </c>
      <c r="D8233" t="s">
        <v>8503</v>
      </c>
      <c r="E8233">
        <f>INDEX(TeamSports!B:B,MATCH(D8233,TeamSports!C:C,0))</f>
        <v>5</v>
      </c>
      <c r="F8233">
        <f>INDEX(RanksTable!AM:AM,MATCH(B8233,RanksTable!B:B,0))</f>
        <v>7</v>
      </c>
      <c r="H8233" t="str">
        <f t="shared" si="128"/>
        <v>INSERT INTO "TeamRanks" (team_id,team_sport_id,team_rank) VALUES (203,5,7);</v>
      </c>
    </row>
    <row r="8234" spans="2:8" x14ac:dyDescent="0.25">
      <c r="B8234" t="s">
        <v>472</v>
      </c>
      <c r="C8234">
        <f>INDEX(NationalTeams!B:B,MATCH(B8234,NationalTeams!C:C,0))</f>
        <v>204</v>
      </c>
      <c r="D8234" t="s">
        <v>8503</v>
      </c>
      <c r="E8234">
        <f>INDEX(TeamSports!B:B,MATCH(D8234,TeamSports!C:C,0))</f>
        <v>5</v>
      </c>
      <c r="F8234">
        <f>INDEX(RanksTable!AM:AM,MATCH(B8234,RanksTable!B:B,0))</f>
        <v>7</v>
      </c>
      <c r="H8234" t="str">
        <f t="shared" si="128"/>
        <v>INSERT INTO "TeamRanks" (team_id,team_sport_id,team_rank) VALUES (204,5,7);</v>
      </c>
    </row>
    <row r="8235" spans="2:8" x14ac:dyDescent="0.25">
      <c r="B8235" t="s">
        <v>388</v>
      </c>
      <c r="C8235">
        <f>INDEX(NationalTeams!B:B,MATCH(B8235,NationalTeams!C:C,0))</f>
        <v>205</v>
      </c>
      <c r="D8235" t="s">
        <v>8503</v>
      </c>
      <c r="E8235">
        <f>INDEX(TeamSports!B:B,MATCH(D8235,TeamSports!C:C,0))</f>
        <v>5</v>
      </c>
      <c r="F8235">
        <f>INDEX(RanksTable!AM:AM,MATCH(B8235,RanksTable!B:B,0))</f>
        <v>7</v>
      </c>
      <c r="H8235" t="str">
        <f t="shared" si="128"/>
        <v>INSERT INTO "TeamRanks" (team_id,team_sport_id,team_rank) VALUES (205,5,7);</v>
      </c>
    </row>
    <row r="8236" spans="2:8" x14ac:dyDescent="0.25">
      <c r="B8236" t="s">
        <v>476</v>
      </c>
      <c r="C8236">
        <f>INDEX(NationalTeams!B:B,MATCH(B8236,NationalTeams!C:C,0))</f>
        <v>206</v>
      </c>
      <c r="D8236" t="s">
        <v>8503</v>
      </c>
      <c r="E8236">
        <f>INDEX(TeamSports!B:B,MATCH(D8236,TeamSports!C:C,0))</f>
        <v>5</v>
      </c>
      <c r="F8236">
        <f>INDEX(RanksTable!AM:AM,MATCH(B8236,RanksTable!B:B,0))</f>
        <v>7</v>
      </c>
      <c r="H8236" t="str">
        <f t="shared" si="128"/>
        <v>INSERT INTO "TeamRanks" (team_id,team_sport_id,team_rank) VALUES (206,5,7);</v>
      </c>
    </row>
    <row r="8237" spans="2:8" x14ac:dyDescent="0.25">
      <c r="B8237" t="s">
        <v>407</v>
      </c>
      <c r="C8237">
        <f>INDEX(NationalTeams!B:B,MATCH(B8237,NationalTeams!C:C,0))</f>
        <v>207</v>
      </c>
      <c r="D8237" t="s">
        <v>8503</v>
      </c>
      <c r="E8237">
        <f>INDEX(TeamSports!B:B,MATCH(D8237,TeamSports!C:C,0))</f>
        <v>5</v>
      </c>
      <c r="F8237">
        <f>INDEX(RanksTable!AM:AM,MATCH(B8237,RanksTable!B:B,0))</f>
        <v>7</v>
      </c>
      <c r="H8237" t="str">
        <f t="shared" si="128"/>
        <v>INSERT INTO "TeamRanks" (team_id,team_sport_id,team_rank) VALUES (207,5,7);</v>
      </c>
    </row>
    <row r="8238" spans="2:8" x14ac:dyDescent="0.25">
      <c r="B8238" t="s">
        <v>364</v>
      </c>
      <c r="C8238">
        <f>INDEX(NationalTeams!B:B,MATCH(B8238,NationalTeams!C:C,0))</f>
        <v>208</v>
      </c>
      <c r="D8238" t="s">
        <v>8503</v>
      </c>
      <c r="E8238">
        <f>INDEX(TeamSports!B:B,MATCH(D8238,TeamSports!C:C,0))</f>
        <v>5</v>
      </c>
      <c r="F8238">
        <f>INDEX(RanksTable!AM:AM,MATCH(B8238,RanksTable!B:B,0))</f>
        <v>7</v>
      </c>
      <c r="H8238" t="str">
        <f t="shared" si="128"/>
        <v>INSERT INTO "TeamRanks" (team_id,team_sport_id,team_rank) VALUES (208,5,7);</v>
      </c>
    </row>
    <row r="8239" spans="2:8" x14ac:dyDescent="0.25">
      <c r="B8239" t="s">
        <v>439</v>
      </c>
      <c r="C8239">
        <f>INDEX(NationalTeams!B:B,MATCH(B8239,NationalTeams!C:C,0))</f>
        <v>209</v>
      </c>
      <c r="D8239" t="s">
        <v>8503</v>
      </c>
      <c r="E8239">
        <f>INDEX(TeamSports!B:B,MATCH(D8239,TeamSports!C:C,0))</f>
        <v>5</v>
      </c>
      <c r="F8239">
        <f>INDEX(RanksTable!AM:AM,MATCH(B8239,RanksTable!B:B,0))</f>
        <v>7</v>
      </c>
      <c r="H8239" t="str">
        <f t="shared" si="128"/>
        <v>INSERT INTO "TeamRanks" (team_id,team_sport_id,team_rank) VALUES (209,5,7);</v>
      </c>
    </row>
    <row r="8240" spans="2:8" x14ac:dyDescent="0.25">
      <c r="B8240" t="s">
        <v>501</v>
      </c>
      <c r="C8240">
        <f>INDEX(NationalTeams!B:B,MATCH(B8240,NationalTeams!C:C,0))</f>
        <v>210</v>
      </c>
      <c r="D8240" t="s">
        <v>8503</v>
      </c>
      <c r="E8240">
        <f>INDEX(TeamSports!B:B,MATCH(D8240,TeamSports!C:C,0))</f>
        <v>5</v>
      </c>
      <c r="F8240">
        <f>INDEX(RanksTable!AM:AM,MATCH(B8240,RanksTable!B:B,0))</f>
        <v>7</v>
      </c>
      <c r="H8240" t="str">
        <f t="shared" si="128"/>
        <v>INSERT INTO "TeamRanks" (team_id,team_sport_id,team_rank) VALUES (210,5,7);</v>
      </c>
    </row>
    <row r="8241" spans="2:8" x14ac:dyDescent="0.25">
      <c r="B8241" t="s">
        <v>466</v>
      </c>
      <c r="C8241">
        <f>INDEX(NationalTeams!B:B,MATCH(B8241,NationalTeams!C:C,0))</f>
        <v>211</v>
      </c>
      <c r="D8241" t="s">
        <v>8503</v>
      </c>
      <c r="E8241">
        <f>INDEX(TeamSports!B:B,MATCH(D8241,TeamSports!C:C,0))</f>
        <v>5</v>
      </c>
      <c r="F8241">
        <f>INDEX(RanksTable!AM:AM,MATCH(B8241,RanksTable!B:B,0))</f>
        <v>7</v>
      </c>
      <c r="H8241" t="str">
        <f t="shared" si="128"/>
        <v>INSERT INTO "TeamRanks" (team_id,team_sport_id,team_rank) VALUES (211,5,7);</v>
      </c>
    </row>
    <row r="8242" spans="2:8" x14ac:dyDescent="0.25">
      <c r="B8242" t="s">
        <v>502</v>
      </c>
      <c r="C8242">
        <f>INDEX(NationalTeams!B:B,MATCH(B8242,NationalTeams!C:C,0))</f>
        <v>212</v>
      </c>
      <c r="D8242" t="s">
        <v>8503</v>
      </c>
      <c r="E8242">
        <f>INDEX(TeamSports!B:B,MATCH(D8242,TeamSports!C:C,0))</f>
        <v>5</v>
      </c>
      <c r="F8242">
        <f>INDEX(RanksTable!AM:AM,MATCH(B8242,RanksTable!B:B,0))</f>
        <v>3</v>
      </c>
      <c r="H8242" t="str">
        <f t="shared" si="128"/>
        <v>INSERT INTO "TeamRanks" (team_id,team_sport_id,team_rank) VALUES (212,5,3);</v>
      </c>
    </row>
    <row r="8243" spans="2:8" x14ac:dyDescent="0.25">
      <c r="B8243" t="s">
        <v>359</v>
      </c>
      <c r="C8243">
        <f>INDEX(NationalTeams!B:B,MATCH(B8243,NationalTeams!C:C,0))</f>
        <v>213</v>
      </c>
      <c r="D8243" t="s">
        <v>8503</v>
      </c>
      <c r="E8243">
        <f>INDEX(TeamSports!B:B,MATCH(D8243,TeamSports!C:C,0))</f>
        <v>5</v>
      </c>
      <c r="F8243">
        <f>INDEX(RanksTable!AM:AM,MATCH(B8243,RanksTable!B:B,0))</f>
        <v>7</v>
      </c>
      <c r="H8243" t="str">
        <f t="shared" si="128"/>
        <v>INSERT INTO "TeamRanks" (team_id,team_sport_id,team_rank) VALUES (213,5,7);</v>
      </c>
    </row>
    <row r="8244" spans="2:8" x14ac:dyDescent="0.25">
      <c r="B8244" t="s">
        <v>377</v>
      </c>
      <c r="C8244">
        <f>INDEX(NationalTeams!B:B,MATCH(B8244,NationalTeams!C:C,0))</f>
        <v>214</v>
      </c>
      <c r="D8244" t="s">
        <v>8503</v>
      </c>
      <c r="E8244">
        <f>INDEX(TeamSports!B:B,MATCH(D8244,TeamSports!C:C,0))</f>
        <v>5</v>
      </c>
      <c r="F8244">
        <f>INDEX(RanksTable!AM:AM,MATCH(B8244,RanksTable!B:B,0))</f>
        <v>6</v>
      </c>
      <c r="H8244" t="str">
        <f t="shared" si="128"/>
        <v>INSERT INTO "TeamRanks" (team_id,team_sport_id,team_rank) VALUES (214,5,6);</v>
      </c>
    </row>
    <row r="8245" spans="2:8" x14ac:dyDescent="0.25">
      <c r="B8245" t="s">
        <v>443</v>
      </c>
      <c r="C8245">
        <f>INDEX(NationalTeams!B:B,MATCH(B8245,NationalTeams!C:C,0))</f>
        <v>215</v>
      </c>
      <c r="D8245" t="s">
        <v>8503</v>
      </c>
      <c r="E8245">
        <f>INDEX(TeamSports!B:B,MATCH(D8245,TeamSports!C:C,0))</f>
        <v>5</v>
      </c>
      <c r="F8245">
        <f>INDEX(RanksTable!AM:AM,MATCH(B8245,RanksTable!B:B,0))</f>
        <v>5</v>
      </c>
      <c r="H8245" t="str">
        <f t="shared" si="128"/>
        <v>INSERT INTO "TeamRanks" (team_id,team_sport_id,team_rank) VALUES (215,5,5);</v>
      </c>
    </row>
    <row r="8246" spans="2:8" x14ac:dyDescent="0.25">
      <c r="B8246" t="s">
        <v>481</v>
      </c>
      <c r="C8246">
        <f>INDEX(NationalTeams!B:B,MATCH(B8246,NationalTeams!C:C,0))</f>
        <v>216</v>
      </c>
      <c r="D8246" t="s">
        <v>8503</v>
      </c>
      <c r="E8246">
        <f>INDEX(TeamSports!B:B,MATCH(D8246,TeamSports!C:C,0))</f>
        <v>5</v>
      </c>
      <c r="F8246">
        <f>INDEX(RanksTable!AM:AM,MATCH(B8246,RanksTable!B:B,0))</f>
        <v>7</v>
      </c>
      <c r="H8246" t="str">
        <f t="shared" si="128"/>
        <v>INSERT INTO "TeamRanks" (team_id,team_sport_id,team_rank) VALUES (216,5,7);</v>
      </c>
    </row>
    <row r="8247" spans="2:8" x14ac:dyDescent="0.25">
      <c r="B8247" t="s">
        <v>351</v>
      </c>
      <c r="C8247">
        <f>INDEX(NationalTeams!B:B,MATCH(B8247,NationalTeams!C:C,0))</f>
        <v>217</v>
      </c>
      <c r="D8247" t="s">
        <v>8503</v>
      </c>
      <c r="E8247">
        <f>INDEX(TeamSports!B:B,MATCH(D8247,TeamSports!C:C,0))</f>
        <v>5</v>
      </c>
      <c r="F8247">
        <f>INDEX(RanksTable!AM:AM,MATCH(B8247,RanksTable!B:B,0))</f>
        <v>7</v>
      </c>
      <c r="H8247" t="str">
        <f t="shared" si="128"/>
        <v>INSERT INTO "TeamRanks" (team_id,team_sport_id,team_rank) VALUES (217,5,7);</v>
      </c>
    </row>
    <row r="8248" spans="2:8" x14ac:dyDescent="0.25">
      <c r="B8248" t="s">
        <v>438</v>
      </c>
      <c r="C8248">
        <f>INDEX(NationalTeams!B:B,MATCH(B8248,NationalTeams!C:C,0))</f>
        <v>218</v>
      </c>
      <c r="D8248" t="s">
        <v>8503</v>
      </c>
      <c r="E8248">
        <f>INDEX(TeamSports!B:B,MATCH(D8248,TeamSports!C:C,0))</f>
        <v>5</v>
      </c>
      <c r="F8248">
        <f>INDEX(RanksTable!AM:AM,MATCH(B8248,RanksTable!B:B,0))</f>
        <v>7</v>
      </c>
      <c r="H8248" t="str">
        <f t="shared" si="128"/>
        <v>INSERT INTO "TeamRanks" (team_id,team_sport_id,team_rank) VALUES (218,5,7);</v>
      </c>
    </row>
    <row r="8249" spans="2:8" x14ac:dyDescent="0.25">
      <c r="B8249" t="s">
        <v>319</v>
      </c>
      <c r="C8249">
        <f>INDEX(NationalTeams!B:B,MATCH(B8249,NationalTeams!C:C,0))</f>
        <v>219</v>
      </c>
      <c r="D8249" t="s">
        <v>8503</v>
      </c>
      <c r="E8249">
        <f>INDEX(TeamSports!B:B,MATCH(D8249,TeamSports!C:C,0))</f>
        <v>5</v>
      </c>
      <c r="F8249">
        <f>INDEX(RanksTable!AM:AM,MATCH(B8249,RanksTable!B:B,0))</f>
        <v>7</v>
      </c>
      <c r="H8249" t="str">
        <f t="shared" si="128"/>
        <v>INSERT INTO "TeamRanks" (team_id,team_sport_id,team_rank) VALUES (219,5,7);</v>
      </c>
    </row>
    <row r="8250" spans="2:8" x14ac:dyDescent="0.25">
      <c r="B8250" t="s">
        <v>471</v>
      </c>
      <c r="C8250">
        <f>INDEX(NationalTeams!B:B,MATCH(B8250,NationalTeams!C:C,0))</f>
        <v>220</v>
      </c>
      <c r="D8250" t="s">
        <v>8503</v>
      </c>
      <c r="E8250">
        <f>INDEX(TeamSports!B:B,MATCH(D8250,TeamSports!C:C,0))</f>
        <v>5</v>
      </c>
      <c r="F8250">
        <f>INDEX(RanksTable!AM:AM,MATCH(B8250,RanksTable!B:B,0))</f>
        <v>7</v>
      </c>
      <c r="H8250" t="str">
        <f t="shared" si="128"/>
        <v>INSERT INTO "TeamRanks" (team_id,team_sport_id,team_rank) VALUES (220,5,7);</v>
      </c>
    </row>
    <row r="8251" spans="2:8" x14ac:dyDescent="0.25">
      <c r="B8251" t="s">
        <v>373</v>
      </c>
      <c r="C8251">
        <f>INDEX(NationalTeams!B:B,MATCH(B8251,NationalTeams!C:C,0))</f>
        <v>221</v>
      </c>
      <c r="D8251" t="s">
        <v>8503</v>
      </c>
      <c r="E8251">
        <f>INDEX(TeamSports!B:B,MATCH(D8251,TeamSports!C:C,0))</f>
        <v>5</v>
      </c>
      <c r="F8251">
        <f>INDEX(RanksTable!AM:AM,MATCH(B8251,RanksTable!B:B,0))</f>
        <v>7</v>
      </c>
      <c r="H8251" t="str">
        <f t="shared" si="128"/>
        <v>INSERT INTO "TeamRanks" (team_id,team_sport_id,team_rank) VALUES (221,5,7);</v>
      </c>
    </row>
    <row r="8252" spans="2:8" x14ac:dyDescent="0.25">
      <c r="B8252" t="s">
        <v>367</v>
      </c>
      <c r="C8252">
        <f>INDEX(NationalTeams!B:B,MATCH(B8252,NationalTeams!C:C,0))</f>
        <v>222</v>
      </c>
      <c r="D8252" t="s">
        <v>8503</v>
      </c>
      <c r="E8252">
        <f>INDEX(TeamSports!B:B,MATCH(D8252,TeamSports!C:C,0))</f>
        <v>5</v>
      </c>
      <c r="F8252">
        <f>INDEX(RanksTable!AM:AM,MATCH(B8252,RanksTable!B:B,0))</f>
        <v>7</v>
      </c>
      <c r="H8252" t="str">
        <f t="shared" si="128"/>
        <v>INSERT INTO "TeamRanks" (team_id,team_sport_id,team_rank) VALUES (222,5,7);</v>
      </c>
    </row>
    <row r="8253" spans="2:8" x14ac:dyDescent="0.25">
      <c r="B8253" t="s">
        <v>358</v>
      </c>
      <c r="C8253">
        <f>INDEX(NationalTeams!B:B,MATCH(B8253,NationalTeams!C:C,0))</f>
        <v>223</v>
      </c>
      <c r="D8253" t="s">
        <v>8503</v>
      </c>
      <c r="E8253">
        <f>INDEX(TeamSports!B:B,MATCH(D8253,TeamSports!C:C,0))</f>
        <v>5</v>
      </c>
      <c r="F8253">
        <f>INDEX(RanksTable!AM:AM,MATCH(B8253,RanksTable!B:B,0))</f>
        <v>7</v>
      </c>
      <c r="H8253" t="str">
        <f t="shared" si="128"/>
        <v>INSERT INTO "TeamRanks" (team_id,team_sport_id,team_rank) VALUES (223,5,7);</v>
      </c>
    </row>
    <row r="8254" spans="2:8" x14ac:dyDescent="0.25">
      <c r="B8254" t="s">
        <v>440</v>
      </c>
      <c r="C8254">
        <f>INDEX(NationalTeams!B:B,MATCH(B8254,NationalTeams!C:C,0))</f>
        <v>1</v>
      </c>
      <c r="D8254" t="s">
        <v>59</v>
      </c>
      <c r="E8254">
        <f>INDEX(TeamSports!B:B,MATCH(D8254,TeamSports!C:C,0))</f>
        <v>6</v>
      </c>
      <c r="F8254">
        <f>INDEX(RanksTable!AN:AN,MATCH(B8254,RanksTable!B:B,0))</f>
        <v>7</v>
      </c>
      <c r="H8254" t="str">
        <f t="shared" si="128"/>
        <v>INSERT INTO "TeamRanks" (team_id,team_sport_id,team_rank) VALUES (1,6,7);</v>
      </c>
    </row>
    <row r="8255" spans="2:8" x14ac:dyDescent="0.25">
      <c r="B8255" t="s">
        <v>321</v>
      </c>
      <c r="C8255">
        <f>INDEX(NationalTeams!B:B,MATCH(B8255,NationalTeams!C:C,0))</f>
        <v>2</v>
      </c>
      <c r="D8255" t="s">
        <v>59</v>
      </c>
      <c r="E8255">
        <f>INDEX(TeamSports!B:B,MATCH(D8255,TeamSports!C:C,0))</f>
        <v>6</v>
      </c>
      <c r="F8255">
        <f>INDEX(RanksTable!AN:AN,MATCH(B8255,RanksTable!B:B,0))</f>
        <v>7</v>
      </c>
      <c r="H8255" t="str">
        <f t="shared" si="128"/>
        <v>INSERT INTO "TeamRanks" (team_id,team_sport_id,team_rank) VALUES (2,6,7);</v>
      </c>
    </row>
    <row r="8256" spans="2:8" x14ac:dyDescent="0.25">
      <c r="B8256" t="s">
        <v>520</v>
      </c>
      <c r="C8256">
        <f>INDEX(NationalTeams!B:B,MATCH(B8256,NationalTeams!C:C,0))</f>
        <v>3</v>
      </c>
      <c r="D8256" t="s">
        <v>59</v>
      </c>
      <c r="E8256">
        <f>INDEX(TeamSports!B:B,MATCH(D8256,TeamSports!C:C,0))</f>
        <v>6</v>
      </c>
      <c r="F8256">
        <f>INDEX(RanksTable!AN:AN,MATCH(B8256,RanksTable!B:B,0))</f>
        <v>7</v>
      </c>
      <c r="H8256" t="str">
        <f t="shared" si="128"/>
        <v>INSERT INTO "TeamRanks" (team_id,team_sport_id,team_rank) VALUES (3,6,7);</v>
      </c>
    </row>
    <row r="8257" spans="2:8" x14ac:dyDescent="0.25">
      <c r="B8257" t="s">
        <v>489</v>
      </c>
      <c r="C8257">
        <f>INDEX(NationalTeams!B:B,MATCH(B8257,NationalTeams!C:C,0))</f>
        <v>4</v>
      </c>
      <c r="D8257" t="s">
        <v>59</v>
      </c>
      <c r="E8257">
        <f>INDEX(TeamSports!B:B,MATCH(D8257,TeamSports!C:C,0))</f>
        <v>6</v>
      </c>
      <c r="F8257">
        <f>INDEX(RanksTable!AN:AN,MATCH(B8257,RanksTable!B:B,0))</f>
        <v>2</v>
      </c>
      <c r="H8257" t="str">
        <f t="shared" si="128"/>
        <v>INSERT INTO "TeamRanks" (team_id,team_sport_id,team_rank) VALUES (4,6,2);</v>
      </c>
    </row>
    <row r="8258" spans="2:8" x14ac:dyDescent="0.25">
      <c r="B8258" t="s">
        <v>329</v>
      </c>
      <c r="C8258">
        <f>INDEX(NationalTeams!B:B,MATCH(B8258,NationalTeams!C:C,0))</f>
        <v>5</v>
      </c>
      <c r="D8258" t="s">
        <v>59</v>
      </c>
      <c r="E8258">
        <f>INDEX(TeamSports!B:B,MATCH(D8258,TeamSports!C:C,0))</f>
        <v>6</v>
      </c>
      <c r="F8258">
        <f>INDEX(RanksTable!AN:AN,MATCH(B8258,RanksTable!B:B,0))</f>
        <v>7</v>
      </c>
      <c r="H8258" t="str">
        <f t="shared" si="128"/>
        <v>INSERT INTO "TeamRanks" (team_id,team_sport_id,team_rank) VALUES (5,6,7);</v>
      </c>
    </row>
    <row r="8259" spans="2:8" x14ac:dyDescent="0.25">
      <c r="B8259" t="s">
        <v>538</v>
      </c>
      <c r="C8259">
        <f>INDEX(NationalTeams!B:B,MATCH(B8259,NationalTeams!C:C,0))</f>
        <v>6</v>
      </c>
      <c r="D8259" t="s">
        <v>59</v>
      </c>
      <c r="E8259">
        <f>INDEX(TeamSports!B:B,MATCH(D8259,TeamSports!C:C,0))</f>
        <v>6</v>
      </c>
      <c r="F8259">
        <f>INDEX(RanksTable!AN:AN,MATCH(B8259,RanksTable!B:B,0))</f>
        <v>7</v>
      </c>
      <c r="H8259" t="str">
        <f t="shared" si="128"/>
        <v>INSERT INTO "TeamRanks" (team_id,team_sport_id,team_rank) VALUES (6,6,7);</v>
      </c>
    </row>
    <row r="8260" spans="2:8" x14ac:dyDescent="0.25">
      <c r="B8260" t="s">
        <v>357</v>
      </c>
      <c r="C8260">
        <f>INDEX(NationalTeams!B:B,MATCH(B8260,NationalTeams!C:C,0))</f>
        <v>7</v>
      </c>
      <c r="D8260" t="s">
        <v>59</v>
      </c>
      <c r="E8260">
        <f>INDEX(TeamSports!B:B,MATCH(D8260,TeamSports!C:C,0))</f>
        <v>6</v>
      </c>
      <c r="F8260">
        <f>INDEX(RanksTable!AN:AN,MATCH(B8260,RanksTable!B:B,0))</f>
        <v>7</v>
      </c>
      <c r="H8260" t="str">
        <f t="shared" ref="H8260:H8323" si="129">_xlfn.CONCAT($H$1,$L$1,$C$1,$L$1," ",$J$1,$C$2,$N$1,$E$2,$N$1,$F$2,$K$1,$I$1,$J$1,C8260,$N$1,E8260,$N$1,F8260,$K$1,$O$1)</f>
        <v>INSERT INTO "TeamRanks" (team_id,team_sport_id,team_rank) VALUES (7,6,7);</v>
      </c>
    </row>
    <row r="8261" spans="2:8" x14ac:dyDescent="0.25">
      <c r="B8261" t="s">
        <v>420</v>
      </c>
      <c r="C8261">
        <f>INDEX(NationalTeams!B:B,MATCH(B8261,NationalTeams!C:C,0))</f>
        <v>8</v>
      </c>
      <c r="D8261" t="s">
        <v>59</v>
      </c>
      <c r="E8261">
        <f>INDEX(TeamSports!B:B,MATCH(D8261,TeamSports!C:C,0))</f>
        <v>6</v>
      </c>
      <c r="F8261">
        <f>INDEX(RanksTable!AN:AN,MATCH(B8261,RanksTable!B:B,0))</f>
        <v>7</v>
      </c>
      <c r="H8261" t="str">
        <f t="shared" si="129"/>
        <v>INSERT INTO "TeamRanks" (team_id,team_sport_id,team_rank) VALUES (8,6,7);</v>
      </c>
    </row>
    <row r="8262" spans="2:8" x14ac:dyDescent="0.25">
      <c r="B8262" t="s">
        <v>400</v>
      </c>
      <c r="C8262">
        <f>INDEX(NationalTeams!B:B,MATCH(B8262,NationalTeams!C:C,0))</f>
        <v>9</v>
      </c>
      <c r="D8262" t="s">
        <v>59</v>
      </c>
      <c r="E8262">
        <f>INDEX(TeamSports!B:B,MATCH(D8262,TeamSports!C:C,0))</f>
        <v>6</v>
      </c>
      <c r="F8262">
        <f>INDEX(RanksTable!AN:AN,MATCH(B8262,RanksTable!B:B,0))</f>
        <v>7</v>
      </c>
      <c r="H8262" t="str">
        <f t="shared" si="129"/>
        <v>INSERT INTO "TeamRanks" (team_id,team_sport_id,team_rank) VALUES (9,6,7);</v>
      </c>
    </row>
    <row r="8263" spans="2:8" x14ac:dyDescent="0.25">
      <c r="B8263" t="s">
        <v>428</v>
      </c>
      <c r="C8263">
        <f>INDEX(NationalTeams!B:B,MATCH(B8263,NationalTeams!C:C,0))</f>
        <v>10</v>
      </c>
      <c r="D8263" t="s">
        <v>59</v>
      </c>
      <c r="E8263">
        <f>INDEX(TeamSports!B:B,MATCH(D8263,TeamSports!C:C,0))</f>
        <v>6</v>
      </c>
      <c r="F8263">
        <f>INDEX(RanksTable!AN:AN,MATCH(B8263,RanksTable!B:B,0))</f>
        <v>7</v>
      </c>
      <c r="H8263" t="str">
        <f t="shared" si="129"/>
        <v>INSERT INTO "TeamRanks" (team_id,team_sport_id,team_rank) VALUES (10,6,7);</v>
      </c>
    </row>
    <row r="8264" spans="2:8" x14ac:dyDescent="0.25">
      <c r="B8264" t="s">
        <v>324</v>
      </c>
      <c r="C8264">
        <f>INDEX(NationalTeams!B:B,MATCH(B8264,NationalTeams!C:C,0))</f>
        <v>11</v>
      </c>
      <c r="D8264" t="s">
        <v>59</v>
      </c>
      <c r="E8264">
        <f>INDEX(TeamSports!B:B,MATCH(D8264,TeamSports!C:C,0))</f>
        <v>6</v>
      </c>
      <c r="F8264">
        <f>INDEX(RanksTable!AN:AN,MATCH(B8264,RanksTable!B:B,0))</f>
        <v>7</v>
      </c>
      <c r="H8264" t="str">
        <f t="shared" si="129"/>
        <v>INSERT INTO "TeamRanks" (team_id,team_sport_id,team_rank) VALUES (11,6,7);</v>
      </c>
    </row>
    <row r="8265" spans="2:8" x14ac:dyDescent="0.25">
      <c r="B8265" t="s">
        <v>376</v>
      </c>
      <c r="C8265">
        <f>INDEX(NationalTeams!B:B,MATCH(B8265,NationalTeams!C:C,0))</f>
        <v>12</v>
      </c>
      <c r="D8265" t="s">
        <v>59</v>
      </c>
      <c r="E8265">
        <f>INDEX(TeamSports!B:B,MATCH(D8265,TeamSports!C:C,0))</f>
        <v>6</v>
      </c>
      <c r="F8265">
        <f>INDEX(RanksTable!AN:AN,MATCH(B8265,RanksTable!B:B,0))</f>
        <v>4</v>
      </c>
      <c r="H8265" t="str">
        <f t="shared" si="129"/>
        <v>INSERT INTO "TeamRanks" (team_id,team_sport_id,team_rank) VALUES (12,6,4);</v>
      </c>
    </row>
    <row r="8266" spans="2:8" x14ac:dyDescent="0.25">
      <c r="B8266" t="s">
        <v>529</v>
      </c>
      <c r="C8266">
        <f>INDEX(NationalTeams!B:B,MATCH(B8266,NationalTeams!C:C,0))</f>
        <v>13</v>
      </c>
      <c r="D8266" t="s">
        <v>59</v>
      </c>
      <c r="E8266">
        <f>INDEX(TeamSports!B:B,MATCH(D8266,TeamSports!C:C,0))</f>
        <v>6</v>
      </c>
      <c r="F8266">
        <f>INDEX(RanksTable!AN:AN,MATCH(B8266,RanksTable!B:B,0))</f>
        <v>7</v>
      </c>
      <c r="H8266" t="str">
        <f t="shared" si="129"/>
        <v>INSERT INTO "TeamRanks" (team_id,team_sport_id,team_rank) VALUES (13,6,7);</v>
      </c>
    </row>
    <row r="8267" spans="2:8" x14ac:dyDescent="0.25">
      <c r="B8267" t="s">
        <v>415</v>
      </c>
      <c r="C8267">
        <f>INDEX(NationalTeams!B:B,MATCH(B8267,NationalTeams!C:C,0))</f>
        <v>14</v>
      </c>
      <c r="D8267" t="s">
        <v>59</v>
      </c>
      <c r="E8267">
        <f>INDEX(TeamSports!B:B,MATCH(D8267,TeamSports!C:C,0))</f>
        <v>6</v>
      </c>
      <c r="F8267">
        <f>INDEX(RanksTable!AN:AN,MATCH(B8267,RanksTable!B:B,0))</f>
        <v>7</v>
      </c>
      <c r="H8267" t="str">
        <f t="shared" si="129"/>
        <v>INSERT INTO "TeamRanks" (team_id,team_sport_id,team_rank) VALUES (14,6,7);</v>
      </c>
    </row>
    <row r="8268" spans="2:8" x14ac:dyDescent="0.25">
      <c r="B8268" t="s">
        <v>424</v>
      </c>
      <c r="C8268">
        <f>INDEX(NationalTeams!B:B,MATCH(B8268,NationalTeams!C:C,0))</f>
        <v>15</v>
      </c>
      <c r="D8268" t="s">
        <v>59</v>
      </c>
      <c r="E8268">
        <f>INDEX(TeamSports!B:B,MATCH(D8268,TeamSports!C:C,0))</f>
        <v>6</v>
      </c>
      <c r="F8268">
        <f>INDEX(RanksTable!AN:AN,MATCH(B8268,RanksTable!B:B,0))</f>
        <v>7</v>
      </c>
      <c r="H8268" t="str">
        <f t="shared" si="129"/>
        <v>INSERT INTO "TeamRanks" (team_id,team_sport_id,team_rank) VALUES (15,6,7);</v>
      </c>
    </row>
    <row r="8269" spans="2:8" x14ac:dyDescent="0.25">
      <c r="B8269" t="s">
        <v>426</v>
      </c>
      <c r="C8269">
        <f>INDEX(NationalTeams!B:B,MATCH(B8269,NationalTeams!C:C,0))</f>
        <v>16</v>
      </c>
      <c r="D8269" t="s">
        <v>59</v>
      </c>
      <c r="E8269">
        <f>INDEX(TeamSports!B:B,MATCH(D8269,TeamSports!C:C,0))</f>
        <v>6</v>
      </c>
      <c r="F8269">
        <f>INDEX(RanksTable!AN:AN,MATCH(B8269,RanksTable!B:B,0))</f>
        <v>2</v>
      </c>
      <c r="H8269" t="str">
        <f t="shared" si="129"/>
        <v>INSERT INTO "TeamRanks" (team_id,team_sport_id,team_rank) VALUES (16,6,2);</v>
      </c>
    </row>
    <row r="8270" spans="2:8" x14ac:dyDescent="0.25">
      <c r="B8270" t="s">
        <v>514</v>
      </c>
      <c r="C8270">
        <f>INDEX(NationalTeams!B:B,MATCH(B8270,NationalTeams!C:C,0))</f>
        <v>17</v>
      </c>
      <c r="D8270" t="s">
        <v>59</v>
      </c>
      <c r="E8270">
        <f>INDEX(TeamSports!B:B,MATCH(D8270,TeamSports!C:C,0))</f>
        <v>6</v>
      </c>
      <c r="F8270">
        <f>INDEX(RanksTable!AN:AN,MATCH(B8270,RanksTable!B:B,0))</f>
        <v>3</v>
      </c>
      <c r="H8270" t="str">
        <f t="shared" si="129"/>
        <v>INSERT INTO "TeamRanks" (team_id,team_sport_id,team_rank) VALUES (17,6,3);</v>
      </c>
    </row>
    <row r="8271" spans="2:8" x14ac:dyDescent="0.25">
      <c r="B8271" t="s">
        <v>535</v>
      </c>
      <c r="C8271">
        <f>INDEX(NationalTeams!B:B,MATCH(B8271,NationalTeams!C:C,0))</f>
        <v>18</v>
      </c>
      <c r="D8271" t="s">
        <v>59</v>
      </c>
      <c r="E8271">
        <f>INDEX(TeamSports!B:B,MATCH(D8271,TeamSports!C:C,0))</f>
        <v>6</v>
      </c>
      <c r="F8271">
        <f>INDEX(RanksTable!AN:AN,MATCH(B8271,RanksTable!B:B,0))</f>
        <v>7</v>
      </c>
      <c r="H8271" t="str">
        <f t="shared" si="129"/>
        <v>INSERT INTO "TeamRanks" (team_id,team_sport_id,team_rank) VALUES (18,6,7);</v>
      </c>
    </row>
    <row r="8272" spans="2:8" x14ac:dyDescent="0.25">
      <c r="B8272" t="s">
        <v>419</v>
      </c>
      <c r="C8272">
        <f>INDEX(NationalTeams!B:B,MATCH(B8272,NationalTeams!C:C,0))</f>
        <v>19</v>
      </c>
      <c r="D8272" t="s">
        <v>59</v>
      </c>
      <c r="E8272">
        <f>INDEX(TeamSports!B:B,MATCH(D8272,TeamSports!C:C,0))</f>
        <v>6</v>
      </c>
      <c r="F8272">
        <f>INDEX(RanksTable!AN:AN,MATCH(B8272,RanksTable!B:B,0))</f>
        <v>7</v>
      </c>
      <c r="H8272" t="str">
        <f t="shared" si="129"/>
        <v>INSERT INTO "TeamRanks" (team_id,team_sport_id,team_rank) VALUES (19,6,7);</v>
      </c>
    </row>
    <row r="8273" spans="2:8" x14ac:dyDescent="0.25">
      <c r="B8273" t="s">
        <v>433</v>
      </c>
      <c r="C8273">
        <f>INDEX(NationalTeams!B:B,MATCH(B8273,NationalTeams!C:C,0))</f>
        <v>20</v>
      </c>
      <c r="D8273" t="s">
        <v>59</v>
      </c>
      <c r="E8273">
        <f>INDEX(TeamSports!B:B,MATCH(D8273,TeamSports!C:C,0))</f>
        <v>6</v>
      </c>
      <c r="F8273">
        <f>INDEX(RanksTable!AN:AN,MATCH(B8273,RanksTable!B:B,0))</f>
        <v>7</v>
      </c>
      <c r="H8273" t="str">
        <f t="shared" si="129"/>
        <v>INSERT INTO "TeamRanks" (team_id,team_sport_id,team_rank) VALUES (20,6,7);</v>
      </c>
    </row>
    <row r="8274" spans="2:8" x14ac:dyDescent="0.25">
      <c r="B8274" t="s">
        <v>465</v>
      </c>
      <c r="C8274">
        <f>INDEX(NationalTeams!B:B,MATCH(B8274,NationalTeams!C:C,0))</f>
        <v>21</v>
      </c>
      <c r="D8274" t="s">
        <v>59</v>
      </c>
      <c r="E8274">
        <f>INDEX(TeamSports!B:B,MATCH(D8274,TeamSports!C:C,0))</f>
        <v>6</v>
      </c>
      <c r="F8274">
        <f>INDEX(RanksTable!AN:AN,MATCH(B8274,RanksTable!B:B,0))</f>
        <v>7</v>
      </c>
      <c r="H8274" t="str">
        <f t="shared" si="129"/>
        <v>INSERT INTO "TeamRanks" (team_id,team_sport_id,team_rank) VALUES (21,6,7);</v>
      </c>
    </row>
    <row r="8275" spans="2:8" x14ac:dyDescent="0.25">
      <c r="B8275" t="s">
        <v>408</v>
      </c>
      <c r="C8275">
        <f>INDEX(NationalTeams!B:B,MATCH(B8275,NationalTeams!C:C,0))</f>
        <v>22</v>
      </c>
      <c r="D8275" t="s">
        <v>59</v>
      </c>
      <c r="E8275">
        <f>INDEX(TeamSports!B:B,MATCH(D8275,TeamSports!C:C,0))</f>
        <v>6</v>
      </c>
      <c r="F8275">
        <f>INDEX(RanksTable!AN:AN,MATCH(B8275,RanksTable!B:B,0))</f>
        <v>7</v>
      </c>
      <c r="H8275" t="str">
        <f t="shared" si="129"/>
        <v>INSERT INTO "TeamRanks" (team_id,team_sport_id,team_rank) VALUES (22,6,7);</v>
      </c>
    </row>
    <row r="8276" spans="2:8" x14ac:dyDescent="0.25">
      <c r="B8276" t="s">
        <v>505</v>
      </c>
      <c r="C8276">
        <f>INDEX(NationalTeams!B:B,MATCH(B8276,NationalTeams!C:C,0))</f>
        <v>23</v>
      </c>
      <c r="D8276" t="s">
        <v>59</v>
      </c>
      <c r="E8276">
        <f>INDEX(TeamSports!B:B,MATCH(D8276,TeamSports!C:C,0))</f>
        <v>6</v>
      </c>
      <c r="F8276">
        <f>INDEX(RanksTable!AN:AN,MATCH(B8276,RanksTable!B:B,0))</f>
        <v>6</v>
      </c>
      <c r="H8276" t="str">
        <f t="shared" si="129"/>
        <v>INSERT INTO "TeamRanks" (team_id,team_sport_id,team_rank) VALUES (23,6,6);</v>
      </c>
    </row>
    <row r="8277" spans="2:8" x14ac:dyDescent="0.25">
      <c r="B8277" t="s">
        <v>334</v>
      </c>
      <c r="C8277">
        <f>INDEX(NationalTeams!B:B,MATCH(B8277,NationalTeams!C:C,0))</f>
        <v>24</v>
      </c>
      <c r="D8277" t="s">
        <v>59</v>
      </c>
      <c r="E8277">
        <f>INDEX(TeamSports!B:B,MATCH(D8277,TeamSports!C:C,0))</f>
        <v>6</v>
      </c>
      <c r="F8277">
        <f>INDEX(RanksTable!AN:AN,MATCH(B8277,RanksTable!B:B,0))</f>
        <v>7</v>
      </c>
      <c r="H8277" t="str">
        <f t="shared" si="129"/>
        <v>INSERT INTO "TeamRanks" (team_id,team_sport_id,team_rank) VALUES (24,6,7);</v>
      </c>
    </row>
    <row r="8278" spans="2:8" x14ac:dyDescent="0.25">
      <c r="B8278" t="s">
        <v>337</v>
      </c>
      <c r="C8278">
        <f>INDEX(NationalTeams!B:B,MATCH(B8278,NationalTeams!C:C,0))</f>
        <v>25</v>
      </c>
      <c r="D8278" t="s">
        <v>59</v>
      </c>
      <c r="E8278">
        <f>INDEX(TeamSports!B:B,MATCH(D8278,TeamSports!C:C,0))</f>
        <v>6</v>
      </c>
      <c r="F8278">
        <f>INDEX(RanksTable!AN:AN,MATCH(B8278,RanksTable!B:B,0))</f>
        <v>7</v>
      </c>
      <c r="H8278" t="str">
        <f t="shared" si="129"/>
        <v>INSERT INTO "TeamRanks" (team_id,team_sport_id,team_rank) VALUES (25,6,7);</v>
      </c>
    </row>
    <row r="8279" spans="2:8" x14ac:dyDescent="0.25">
      <c r="B8279" t="s">
        <v>403</v>
      </c>
      <c r="C8279">
        <f>INDEX(NationalTeams!B:B,MATCH(B8279,NationalTeams!C:C,0))</f>
        <v>26</v>
      </c>
      <c r="D8279" t="s">
        <v>59</v>
      </c>
      <c r="E8279">
        <f>INDEX(TeamSports!B:B,MATCH(D8279,TeamSports!C:C,0))</f>
        <v>6</v>
      </c>
      <c r="F8279">
        <f>INDEX(RanksTable!AN:AN,MATCH(B8279,RanksTable!B:B,0))</f>
        <v>7</v>
      </c>
      <c r="H8279" t="str">
        <f t="shared" si="129"/>
        <v>INSERT INTO "TeamRanks" (team_id,team_sport_id,team_rank) VALUES (26,6,7);</v>
      </c>
    </row>
    <row r="8280" spans="2:8" x14ac:dyDescent="0.25">
      <c r="B8280" t="s">
        <v>525</v>
      </c>
      <c r="C8280">
        <f>INDEX(NationalTeams!B:B,MATCH(B8280,NationalTeams!C:C,0))</f>
        <v>27</v>
      </c>
      <c r="D8280" t="s">
        <v>59</v>
      </c>
      <c r="E8280">
        <f>INDEX(TeamSports!B:B,MATCH(D8280,TeamSports!C:C,0))</f>
        <v>6</v>
      </c>
      <c r="F8280">
        <f>INDEX(RanksTable!AN:AN,MATCH(B8280,RanksTable!B:B,0))</f>
        <v>7</v>
      </c>
      <c r="H8280" t="str">
        <f t="shared" si="129"/>
        <v>INSERT INTO "TeamRanks" (team_id,team_sport_id,team_rank) VALUES (27,6,7);</v>
      </c>
    </row>
    <row r="8281" spans="2:8" x14ac:dyDescent="0.25">
      <c r="B8281" t="s">
        <v>453</v>
      </c>
      <c r="C8281">
        <f>INDEX(NationalTeams!B:B,MATCH(B8281,NationalTeams!C:C,0))</f>
        <v>28</v>
      </c>
      <c r="D8281" t="s">
        <v>59</v>
      </c>
      <c r="E8281">
        <f>INDEX(TeamSports!B:B,MATCH(D8281,TeamSports!C:C,0))</f>
        <v>6</v>
      </c>
      <c r="F8281">
        <f>INDEX(RanksTable!AN:AN,MATCH(B8281,RanksTable!B:B,0))</f>
        <v>7</v>
      </c>
      <c r="H8281" t="str">
        <f t="shared" si="129"/>
        <v>INSERT INTO "TeamRanks" (team_id,team_sport_id,team_rank) VALUES (28,6,7);</v>
      </c>
    </row>
    <row r="8282" spans="2:8" x14ac:dyDescent="0.25">
      <c r="B8282" t="s">
        <v>353</v>
      </c>
      <c r="C8282">
        <f>INDEX(NationalTeams!B:B,MATCH(B8282,NationalTeams!C:C,0))</f>
        <v>29</v>
      </c>
      <c r="D8282" t="s">
        <v>59</v>
      </c>
      <c r="E8282">
        <f>INDEX(TeamSports!B:B,MATCH(D8282,TeamSports!C:C,0))</f>
        <v>6</v>
      </c>
      <c r="F8282">
        <f>INDEX(RanksTable!AN:AN,MATCH(B8282,RanksTable!B:B,0))</f>
        <v>7</v>
      </c>
      <c r="H8282" t="str">
        <f t="shared" si="129"/>
        <v>INSERT INTO "TeamRanks" (team_id,team_sport_id,team_rank) VALUES (29,6,7);</v>
      </c>
    </row>
    <row r="8283" spans="2:8" x14ac:dyDescent="0.25">
      <c r="B8283" t="s">
        <v>516</v>
      </c>
      <c r="C8283">
        <f>INDEX(NationalTeams!B:B,MATCH(B8283,NationalTeams!C:C,0))</f>
        <v>30</v>
      </c>
      <c r="D8283" t="s">
        <v>59</v>
      </c>
      <c r="E8283">
        <f>INDEX(TeamSports!B:B,MATCH(D8283,TeamSports!C:C,0))</f>
        <v>6</v>
      </c>
      <c r="F8283">
        <f>INDEX(RanksTable!AN:AN,MATCH(B8283,RanksTable!B:B,0))</f>
        <v>7</v>
      </c>
      <c r="H8283" t="str">
        <f t="shared" si="129"/>
        <v>INSERT INTO "TeamRanks" (team_id,team_sport_id,team_rank) VALUES (30,6,7);</v>
      </c>
    </row>
    <row r="8284" spans="2:8" x14ac:dyDescent="0.25">
      <c r="B8284" t="s">
        <v>340</v>
      </c>
      <c r="C8284">
        <f>INDEX(NationalTeams!B:B,MATCH(B8284,NationalTeams!C:C,0))</f>
        <v>31</v>
      </c>
      <c r="D8284" t="s">
        <v>59</v>
      </c>
      <c r="E8284">
        <f>INDEX(TeamSports!B:B,MATCH(D8284,TeamSports!C:C,0))</f>
        <v>6</v>
      </c>
      <c r="F8284">
        <f>INDEX(RanksTable!AN:AN,MATCH(B8284,RanksTable!B:B,0))</f>
        <v>7</v>
      </c>
      <c r="H8284" t="str">
        <f t="shared" si="129"/>
        <v>INSERT INTO "TeamRanks" (team_id,team_sport_id,team_rank) VALUES (31,6,7);</v>
      </c>
    </row>
    <row r="8285" spans="2:8" x14ac:dyDescent="0.25">
      <c r="B8285" t="s">
        <v>327</v>
      </c>
      <c r="C8285">
        <f>INDEX(NationalTeams!B:B,MATCH(B8285,NationalTeams!C:C,0))</f>
        <v>32</v>
      </c>
      <c r="D8285" t="s">
        <v>59</v>
      </c>
      <c r="E8285">
        <f>INDEX(TeamSports!B:B,MATCH(D8285,TeamSports!C:C,0))</f>
        <v>6</v>
      </c>
      <c r="F8285">
        <f>INDEX(RanksTable!AN:AN,MATCH(B8285,RanksTable!B:B,0))</f>
        <v>5</v>
      </c>
      <c r="H8285" t="str">
        <f t="shared" si="129"/>
        <v>INSERT INTO "TeamRanks" (team_id,team_sport_id,team_rank) VALUES (32,6,5);</v>
      </c>
    </row>
    <row r="8286" spans="2:8" x14ac:dyDescent="0.25">
      <c r="B8286" t="s">
        <v>478</v>
      </c>
      <c r="C8286">
        <f>INDEX(NationalTeams!B:B,MATCH(B8286,NationalTeams!C:C,0))</f>
        <v>33</v>
      </c>
      <c r="D8286" t="s">
        <v>59</v>
      </c>
      <c r="E8286">
        <f>INDEX(TeamSports!B:B,MATCH(D8286,TeamSports!C:C,0))</f>
        <v>6</v>
      </c>
      <c r="F8286">
        <f>INDEX(RanksTable!AN:AN,MATCH(B8286,RanksTable!B:B,0))</f>
        <v>7</v>
      </c>
      <c r="H8286" t="str">
        <f t="shared" si="129"/>
        <v>INSERT INTO "TeamRanks" (team_id,team_sport_id,team_rank) VALUES (33,6,7);</v>
      </c>
    </row>
    <row r="8287" spans="2:8" x14ac:dyDescent="0.25">
      <c r="B8287" t="s">
        <v>510</v>
      </c>
      <c r="C8287">
        <f>INDEX(NationalTeams!B:B,MATCH(B8287,NationalTeams!C:C,0))</f>
        <v>34</v>
      </c>
      <c r="D8287" t="s">
        <v>59</v>
      </c>
      <c r="E8287">
        <f>INDEX(TeamSports!B:B,MATCH(D8287,TeamSports!C:C,0))</f>
        <v>6</v>
      </c>
      <c r="F8287">
        <f>INDEX(RanksTable!AN:AN,MATCH(B8287,RanksTable!B:B,0))</f>
        <v>7</v>
      </c>
      <c r="H8287" t="str">
        <f t="shared" si="129"/>
        <v>INSERT INTO "TeamRanks" (team_id,team_sport_id,team_rank) VALUES (34,6,7);</v>
      </c>
    </row>
    <row r="8288" spans="2:8" x14ac:dyDescent="0.25">
      <c r="B8288" t="s">
        <v>366</v>
      </c>
      <c r="C8288">
        <f>INDEX(NationalTeams!B:B,MATCH(B8288,NationalTeams!C:C,0))</f>
        <v>35</v>
      </c>
      <c r="D8288" t="s">
        <v>59</v>
      </c>
      <c r="E8288">
        <f>INDEX(TeamSports!B:B,MATCH(D8288,TeamSports!C:C,0))</f>
        <v>6</v>
      </c>
      <c r="F8288">
        <f>INDEX(RanksTable!AN:AN,MATCH(B8288,RanksTable!B:B,0))</f>
        <v>7</v>
      </c>
      <c r="H8288" t="str">
        <f t="shared" si="129"/>
        <v>INSERT INTO "TeamRanks" (team_id,team_sport_id,team_rank) VALUES (35,6,7);</v>
      </c>
    </row>
    <row r="8289" spans="2:8" x14ac:dyDescent="0.25">
      <c r="B8289" t="s">
        <v>341</v>
      </c>
      <c r="C8289">
        <f>INDEX(NationalTeams!B:B,MATCH(B8289,NationalTeams!C:C,0))</f>
        <v>36</v>
      </c>
      <c r="D8289" t="s">
        <v>59</v>
      </c>
      <c r="E8289">
        <f>INDEX(TeamSports!B:B,MATCH(D8289,TeamSports!C:C,0))</f>
        <v>6</v>
      </c>
      <c r="F8289">
        <f>INDEX(RanksTable!AN:AN,MATCH(B8289,RanksTable!B:B,0))</f>
        <v>7</v>
      </c>
      <c r="H8289" t="str">
        <f t="shared" si="129"/>
        <v>INSERT INTO "TeamRanks" (team_id,team_sport_id,team_rank) VALUES (36,6,7);</v>
      </c>
    </row>
    <row r="8290" spans="2:8" x14ac:dyDescent="0.25">
      <c r="B8290" t="s">
        <v>454</v>
      </c>
      <c r="C8290">
        <f>INDEX(NationalTeams!B:B,MATCH(B8290,NationalTeams!C:C,0))</f>
        <v>37</v>
      </c>
      <c r="D8290" t="s">
        <v>59</v>
      </c>
      <c r="E8290">
        <f>INDEX(TeamSports!B:B,MATCH(D8290,TeamSports!C:C,0))</f>
        <v>6</v>
      </c>
      <c r="F8290">
        <f>INDEX(RanksTable!AN:AN,MATCH(B8290,RanksTable!B:B,0))</f>
        <v>7</v>
      </c>
      <c r="H8290" t="str">
        <f t="shared" si="129"/>
        <v>INSERT INTO "TeamRanks" (team_id,team_sport_id,team_rank) VALUES (37,6,7);</v>
      </c>
    </row>
    <row r="8291" spans="2:8" x14ac:dyDescent="0.25">
      <c r="B8291" t="s">
        <v>371</v>
      </c>
      <c r="C8291">
        <f>INDEX(NationalTeams!B:B,MATCH(B8291,NationalTeams!C:C,0))</f>
        <v>38</v>
      </c>
      <c r="D8291" t="s">
        <v>59</v>
      </c>
      <c r="E8291">
        <f>INDEX(TeamSports!B:B,MATCH(D8291,TeamSports!C:C,0))</f>
        <v>6</v>
      </c>
      <c r="F8291">
        <f>INDEX(RanksTable!AN:AN,MATCH(B8291,RanksTable!B:B,0))</f>
        <v>7</v>
      </c>
      <c r="H8291" t="str">
        <f t="shared" si="129"/>
        <v>INSERT INTO "TeamRanks" (team_id,team_sport_id,team_rank) VALUES (38,6,7);</v>
      </c>
    </row>
    <row r="8292" spans="2:8" x14ac:dyDescent="0.25">
      <c r="B8292" t="s">
        <v>462</v>
      </c>
      <c r="C8292">
        <f>INDEX(NationalTeams!B:B,MATCH(B8292,NationalTeams!C:C,0))</f>
        <v>39</v>
      </c>
      <c r="D8292" t="s">
        <v>59</v>
      </c>
      <c r="E8292">
        <f>INDEX(TeamSports!B:B,MATCH(D8292,TeamSports!C:C,0))</f>
        <v>6</v>
      </c>
      <c r="F8292">
        <f>INDEX(RanksTable!AN:AN,MATCH(B8292,RanksTable!B:B,0))</f>
        <v>7</v>
      </c>
      <c r="H8292" t="str">
        <f t="shared" si="129"/>
        <v>INSERT INTO "TeamRanks" (team_id,team_sport_id,team_rank) VALUES (39,6,7);</v>
      </c>
    </row>
    <row r="8293" spans="2:8" x14ac:dyDescent="0.25">
      <c r="B8293" t="s">
        <v>322</v>
      </c>
      <c r="C8293">
        <f>INDEX(NationalTeams!B:B,MATCH(B8293,NationalTeams!C:C,0))</f>
        <v>40</v>
      </c>
      <c r="D8293" t="s">
        <v>59</v>
      </c>
      <c r="E8293">
        <f>INDEX(TeamSports!B:B,MATCH(D8293,TeamSports!C:C,0))</f>
        <v>6</v>
      </c>
      <c r="F8293">
        <f>INDEX(RanksTable!AN:AN,MATCH(B8293,RanksTable!B:B,0))</f>
        <v>7</v>
      </c>
      <c r="H8293" t="str">
        <f t="shared" si="129"/>
        <v>INSERT INTO "TeamRanks" (team_id,team_sport_id,team_rank) VALUES (40,6,7);</v>
      </c>
    </row>
    <row r="8294" spans="2:8" x14ac:dyDescent="0.25">
      <c r="B8294" t="s">
        <v>355</v>
      </c>
      <c r="C8294">
        <f>INDEX(NationalTeams!B:B,MATCH(B8294,NationalTeams!C:C,0))</f>
        <v>41</v>
      </c>
      <c r="D8294" t="s">
        <v>59</v>
      </c>
      <c r="E8294">
        <f>INDEX(TeamSports!B:B,MATCH(D8294,TeamSports!C:C,0))</f>
        <v>6</v>
      </c>
      <c r="F8294">
        <f>INDEX(RanksTable!AN:AN,MATCH(B8294,RanksTable!B:B,0))</f>
        <v>6</v>
      </c>
      <c r="H8294" t="str">
        <f t="shared" si="129"/>
        <v>INSERT INTO "TeamRanks" (team_id,team_sport_id,team_rank) VALUES (41,6,6);</v>
      </c>
    </row>
    <row r="8295" spans="2:8" x14ac:dyDescent="0.25">
      <c r="B8295" t="s">
        <v>344</v>
      </c>
      <c r="C8295">
        <f>INDEX(NationalTeams!B:B,MATCH(B8295,NationalTeams!C:C,0))</f>
        <v>42</v>
      </c>
      <c r="D8295" t="s">
        <v>59</v>
      </c>
      <c r="E8295">
        <f>INDEX(TeamSports!B:B,MATCH(D8295,TeamSports!C:C,0))</f>
        <v>6</v>
      </c>
      <c r="F8295">
        <f>INDEX(RanksTable!AN:AN,MATCH(B8295,RanksTable!B:B,0))</f>
        <v>7</v>
      </c>
      <c r="H8295" t="str">
        <f t="shared" si="129"/>
        <v>INSERT INTO "TeamRanks" (team_id,team_sport_id,team_rank) VALUES (42,6,7);</v>
      </c>
    </row>
    <row r="8296" spans="2:8" x14ac:dyDescent="0.25">
      <c r="B8296" t="s">
        <v>330</v>
      </c>
      <c r="C8296">
        <f>INDEX(NationalTeams!B:B,MATCH(B8296,NationalTeams!C:C,0))</f>
        <v>43</v>
      </c>
      <c r="D8296" t="s">
        <v>59</v>
      </c>
      <c r="E8296">
        <f>INDEX(TeamSports!B:B,MATCH(D8296,TeamSports!C:C,0))</f>
        <v>6</v>
      </c>
      <c r="F8296">
        <f>INDEX(RanksTable!AN:AN,MATCH(B8296,RanksTable!B:B,0))</f>
        <v>5</v>
      </c>
      <c r="H8296" t="str">
        <f t="shared" si="129"/>
        <v>INSERT INTO "TeamRanks" (team_id,team_sport_id,team_rank) VALUES (43,6,5);</v>
      </c>
    </row>
    <row r="8297" spans="2:8" x14ac:dyDescent="0.25">
      <c r="B8297" t="s">
        <v>429</v>
      </c>
      <c r="C8297">
        <f>INDEX(NationalTeams!B:B,MATCH(B8297,NationalTeams!C:C,0))</f>
        <v>44</v>
      </c>
      <c r="D8297" t="s">
        <v>59</v>
      </c>
      <c r="E8297">
        <f>INDEX(TeamSports!B:B,MATCH(D8297,TeamSports!C:C,0))</f>
        <v>6</v>
      </c>
      <c r="F8297">
        <f>INDEX(RanksTable!AN:AN,MATCH(B8297,RanksTable!B:B,0))</f>
        <v>3</v>
      </c>
      <c r="H8297" t="str">
        <f t="shared" si="129"/>
        <v>INSERT INTO "TeamRanks" (team_id,team_sport_id,team_rank) VALUES (44,6,3);</v>
      </c>
    </row>
    <row r="8298" spans="2:8" x14ac:dyDescent="0.25">
      <c r="B8298" t="s">
        <v>534</v>
      </c>
      <c r="C8298">
        <f>INDEX(NationalTeams!B:B,MATCH(B8298,NationalTeams!C:C,0))</f>
        <v>45</v>
      </c>
      <c r="D8298" t="s">
        <v>59</v>
      </c>
      <c r="E8298">
        <f>INDEX(TeamSports!B:B,MATCH(D8298,TeamSports!C:C,0))</f>
        <v>6</v>
      </c>
      <c r="F8298">
        <f>INDEX(RanksTable!AN:AN,MATCH(B8298,RanksTable!B:B,0))</f>
        <v>7</v>
      </c>
      <c r="H8298" t="str">
        <f t="shared" si="129"/>
        <v>INSERT INTO "TeamRanks" (team_id,team_sport_id,team_rank) VALUES (45,6,7);</v>
      </c>
    </row>
    <row r="8299" spans="2:8" x14ac:dyDescent="0.25">
      <c r="B8299" t="s">
        <v>328</v>
      </c>
      <c r="C8299">
        <f>INDEX(NationalTeams!B:B,MATCH(B8299,NationalTeams!C:C,0))</f>
        <v>46</v>
      </c>
      <c r="D8299" t="s">
        <v>59</v>
      </c>
      <c r="E8299">
        <f>INDEX(TeamSports!B:B,MATCH(D8299,TeamSports!C:C,0))</f>
        <v>6</v>
      </c>
      <c r="F8299">
        <f>INDEX(RanksTable!AN:AN,MATCH(B8299,RanksTable!B:B,0))</f>
        <v>7</v>
      </c>
      <c r="H8299" t="str">
        <f t="shared" si="129"/>
        <v>INSERT INTO "TeamRanks" (team_id,team_sport_id,team_rank) VALUES (46,6,7);</v>
      </c>
    </row>
    <row r="8300" spans="2:8" x14ac:dyDescent="0.25">
      <c r="B8300" t="s">
        <v>368</v>
      </c>
      <c r="C8300">
        <f>INDEX(NationalTeams!B:B,MATCH(B8300,NationalTeams!C:C,0))</f>
        <v>47</v>
      </c>
      <c r="D8300" t="s">
        <v>59</v>
      </c>
      <c r="E8300">
        <f>INDEX(TeamSports!B:B,MATCH(D8300,TeamSports!C:C,0))</f>
        <v>6</v>
      </c>
      <c r="F8300">
        <f>INDEX(RanksTable!AN:AN,MATCH(B8300,RanksTable!B:B,0))</f>
        <v>7</v>
      </c>
      <c r="H8300" t="str">
        <f t="shared" si="129"/>
        <v>INSERT INTO "TeamRanks" (team_id,team_sport_id,team_rank) VALUES (47,6,7);</v>
      </c>
    </row>
    <row r="8301" spans="2:8" x14ac:dyDescent="0.25">
      <c r="B8301" t="s">
        <v>369</v>
      </c>
      <c r="C8301">
        <f>INDEX(NationalTeams!B:B,MATCH(B8301,NationalTeams!C:C,0))</f>
        <v>48</v>
      </c>
      <c r="D8301" t="s">
        <v>59</v>
      </c>
      <c r="E8301">
        <f>INDEX(TeamSports!B:B,MATCH(D8301,TeamSports!C:C,0))</f>
        <v>6</v>
      </c>
      <c r="F8301">
        <f>INDEX(RanksTable!AN:AN,MATCH(B8301,RanksTable!B:B,0))</f>
        <v>7</v>
      </c>
      <c r="H8301" t="str">
        <f t="shared" si="129"/>
        <v>INSERT INTO "TeamRanks" (team_id,team_sport_id,team_rank) VALUES (48,6,7);</v>
      </c>
    </row>
    <row r="8302" spans="2:8" x14ac:dyDescent="0.25">
      <c r="B8302" t="s">
        <v>447</v>
      </c>
      <c r="C8302">
        <f>INDEX(NationalTeams!B:B,MATCH(B8302,NationalTeams!C:C,0))</f>
        <v>49</v>
      </c>
      <c r="D8302" t="s">
        <v>59</v>
      </c>
      <c r="E8302">
        <f>INDEX(TeamSports!B:B,MATCH(D8302,TeamSports!C:C,0))</f>
        <v>6</v>
      </c>
      <c r="F8302">
        <f>INDEX(RanksTable!AN:AN,MATCH(B8302,RanksTable!B:B,0))</f>
        <v>7</v>
      </c>
      <c r="H8302" t="str">
        <f t="shared" si="129"/>
        <v>INSERT INTO "TeamRanks" (team_id,team_sport_id,team_rank) VALUES (49,6,7);</v>
      </c>
    </row>
    <row r="8303" spans="2:8" x14ac:dyDescent="0.25">
      <c r="B8303" t="s">
        <v>425</v>
      </c>
      <c r="C8303">
        <f>INDEX(NationalTeams!B:B,MATCH(B8303,NationalTeams!C:C,0))</f>
        <v>50</v>
      </c>
      <c r="D8303" t="s">
        <v>59</v>
      </c>
      <c r="E8303">
        <f>INDEX(TeamSports!B:B,MATCH(D8303,TeamSports!C:C,0))</f>
        <v>6</v>
      </c>
      <c r="F8303">
        <f>INDEX(RanksTable!AN:AN,MATCH(B8303,RanksTable!B:B,0))</f>
        <v>7</v>
      </c>
      <c r="H8303" t="str">
        <f t="shared" si="129"/>
        <v>INSERT INTO "TeamRanks" (team_id,team_sport_id,team_rank) VALUES (50,6,7);</v>
      </c>
    </row>
    <row r="8304" spans="2:8" x14ac:dyDescent="0.25">
      <c r="B8304" t="s">
        <v>323</v>
      </c>
      <c r="C8304">
        <f>INDEX(NationalTeams!B:B,MATCH(B8304,NationalTeams!C:C,0))</f>
        <v>51</v>
      </c>
      <c r="D8304" t="s">
        <v>59</v>
      </c>
      <c r="E8304">
        <f>INDEX(TeamSports!B:B,MATCH(D8304,TeamSports!C:C,0))</f>
        <v>6</v>
      </c>
      <c r="F8304">
        <f>INDEX(RanksTable!AN:AN,MATCH(B8304,RanksTable!B:B,0))</f>
        <v>7</v>
      </c>
      <c r="H8304" t="str">
        <f t="shared" si="129"/>
        <v>INSERT INTO "TeamRanks" (team_id,team_sport_id,team_rank) VALUES (51,6,7);</v>
      </c>
    </row>
    <row r="8305" spans="2:8" x14ac:dyDescent="0.25">
      <c r="B8305" t="s">
        <v>354</v>
      </c>
      <c r="C8305">
        <f>INDEX(NationalTeams!B:B,MATCH(B8305,NationalTeams!C:C,0))</f>
        <v>52</v>
      </c>
      <c r="D8305" t="s">
        <v>59</v>
      </c>
      <c r="E8305">
        <f>INDEX(TeamSports!B:B,MATCH(D8305,TeamSports!C:C,0))</f>
        <v>6</v>
      </c>
      <c r="F8305">
        <f>INDEX(RanksTable!AN:AN,MATCH(B8305,RanksTable!B:B,0))</f>
        <v>5</v>
      </c>
      <c r="H8305" t="str">
        <f t="shared" si="129"/>
        <v>INSERT INTO "TeamRanks" (team_id,team_sport_id,team_rank) VALUES (52,6,5);</v>
      </c>
    </row>
    <row r="8306" spans="2:8" x14ac:dyDescent="0.25">
      <c r="B8306" t="s">
        <v>498</v>
      </c>
      <c r="C8306">
        <f>INDEX(NationalTeams!B:B,MATCH(B8306,NationalTeams!C:C,0))</f>
        <v>53</v>
      </c>
      <c r="D8306" t="s">
        <v>59</v>
      </c>
      <c r="E8306">
        <f>INDEX(TeamSports!B:B,MATCH(D8306,TeamSports!C:C,0))</f>
        <v>6</v>
      </c>
      <c r="F8306">
        <f>INDEX(RanksTable!AN:AN,MATCH(B8306,RanksTable!B:B,0))</f>
        <v>6</v>
      </c>
      <c r="H8306" t="str">
        <f t="shared" si="129"/>
        <v>INSERT INTO "TeamRanks" (team_id,team_sport_id,team_rank) VALUES (53,6,6);</v>
      </c>
    </row>
    <row r="8307" spans="2:8" x14ac:dyDescent="0.25">
      <c r="B8307" t="s">
        <v>406</v>
      </c>
      <c r="C8307">
        <f>INDEX(NationalTeams!B:B,MATCH(B8307,NationalTeams!C:C,0))</f>
        <v>54</v>
      </c>
      <c r="D8307" t="s">
        <v>59</v>
      </c>
      <c r="E8307">
        <f>INDEX(TeamSports!B:B,MATCH(D8307,TeamSports!C:C,0))</f>
        <v>6</v>
      </c>
      <c r="F8307">
        <f>INDEX(RanksTable!AN:AN,MATCH(B8307,RanksTable!B:B,0))</f>
        <v>7</v>
      </c>
      <c r="H8307" t="str">
        <f t="shared" si="129"/>
        <v>INSERT INTO "TeamRanks" (team_id,team_sport_id,team_rank) VALUES (54,6,7);</v>
      </c>
    </row>
    <row r="8308" spans="2:8" x14ac:dyDescent="0.25">
      <c r="B8308" t="s">
        <v>404</v>
      </c>
      <c r="C8308">
        <f>INDEX(NationalTeams!B:B,MATCH(B8308,NationalTeams!C:C,0))</f>
        <v>55</v>
      </c>
      <c r="D8308" t="s">
        <v>59</v>
      </c>
      <c r="E8308">
        <f>INDEX(TeamSports!B:B,MATCH(D8308,TeamSports!C:C,0))</f>
        <v>6</v>
      </c>
      <c r="F8308">
        <f>INDEX(RanksTable!AN:AN,MATCH(B8308,RanksTable!B:B,0))</f>
        <v>7</v>
      </c>
      <c r="H8308" t="str">
        <f t="shared" si="129"/>
        <v>INSERT INTO "TeamRanks" (team_id,team_sport_id,team_rank) VALUES (55,6,7);</v>
      </c>
    </row>
    <row r="8309" spans="2:8" x14ac:dyDescent="0.25">
      <c r="B8309" t="s">
        <v>495</v>
      </c>
      <c r="C8309">
        <f>INDEX(NationalTeams!B:B,MATCH(B8309,NationalTeams!C:C,0))</f>
        <v>56</v>
      </c>
      <c r="D8309" t="s">
        <v>59</v>
      </c>
      <c r="E8309">
        <f>INDEX(TeamSports!B:B,MATCH(D8309,TeamSports!C:C,0))</f>
        <v>6</v>
      </c>
      <c r="F8309">
        <f>INDEX(RanksTable!AN:AN,MATCH(B8309,RanksTable!B:B,0))</f>
        <v>7</v>
      </c>
      <c r="H8309" t="str">
        <f t="shared" si="129"/>
        <v>INSERT INTO "TeamRanks" (team_id,team_sport_id,team_rank) VALUES (56,6,7);</v>
      </c>
    </row>
    <row r="8310" spans="2:8" x14ac:dyDescent="0.25">
      <c r="B8310" t="s">
        <v>413</v>
      </c>
      <c r="C8310">
        <f>INDEX(NationalTeams!B:B,MATCH(B8310,NationalTeams!C:C,0))</f>
        <v>57</v>
      </c>
      <c r="D8310" t="s">
        <v>59</v>
      </c>
      <c r="E8310">
        <f>INDEX(TeamSports!B:B,MATCH(D8310,TeamSports!C:C,0))</f>
        <v>6</v>
      </c>
      <c r="F8310">
        <f>INDEX(RanksTable!AN:AN,MATCH(B8310,RanksTable!B:B,0))</f>
        <v>7</v>
      </c>
      <c r="H8310" t="str">
        <f t="shared" si="129"/>
        <v>INSERT INTO "TeamRanks" (team_id,team_sport_id,team_rank) VALUES (57,6,7);</v>
      </c>
    </row>
    <row r="8311" spans="2:8" x14ac:dyDescent="0.25">
      <c r="B8311" t="s">
        <v>331</v>
      </c>
      <c r="C8311">
        <f>INDEX(NationalTeams!B:B,MATCH(B8311,NationalTeams!C:C,0))</f>
        <v>58</v>
      </c>
      <c r="D8311" t="s">
        <v>59</v>
      </c>
      <c r="E8311">
        <f>INDEX(TeamSports!B:B,MATCH(D8311,TeamSports!C:C,0))</f>
        <v>6</v>
      </c>
      <c r="F8311">
        <f>INDEX(RanksTable!AN:AN,MATCH(B8311,RanksTable!B:B,0))</f>
        <v>7</v>
      </c>
      <c r="H8311" t="str">
        <f t="shared" si="129"/>
        <v>INSERT INTO "TeamRanks" (team_id,team_sport_id,team_rank) VALUES (58,6,7);</v>
      </c>
    </row>
    <row r="8312" spans="2:8" x14ac:dyDescent="0.25">
      <c r="B8312" t="s">
        <v>365</v>
      </c>
      <c r="C8312">
        <f>INDEX(NationalTeams!B:B,MATCH(B8312,NationalTeams!C:C,0))</f>
        <v>59</v>
      </c>
      <c r="D8312" t="s">
        <v>59</v>
      </c>
      <c r="E8312">
        <f>INDEX(TeamSports!B:B,MATCH(D8312,TeamSports!C:C,0))</f>
        <v>6</v>
      </c>
      <c r="F8312">
        <f>INDEX(RanksTable!AN:AN,MATCH(B8312,RanksTable!B:B,0))</f>
        <v>7</v>
      </c>
      <c r="H8312" t="str">
        <f t="shared" si="129"/>
        <v>INSERT INTO "TeamRanks" (team_id,team_sport_id,team_rank) VALUES (59,6,7);</v>
      </c>
    </row>
    <row r="8313" spans="2:8" x14ac:dyDescent="0.25">
      <c r="B8313" t="s">
        <v>332</v>
      </c>
      <c r="C8313">
        <f>INDEX(NationalTeams!B:B,MATCH(B8313,NationalTeams!C:C,0))</f>
        <v>60</v>
      </c>
      <c r="D8313" t="s">
        <v>59</v>
      </c>
      <c r="E8313">
        <f>INDEX(TeamSports!B:B,MATCH(D8313,TeamSports!C:C,0))</f>
        <v>6</v>
      </c>
      <c r="F8313">
        <f>INDEX(RanksTable!AN:AN,MATCH(B8313,RanksTable!B:B,0))</f>
        <v>7</v>
      </c>
      <c r="H8313" t="str">
        <f t="shared" si="129"/>
        <v>INSERT INTO "TeamRanks" (team_id,team_sport_id,team_rank) VALUES (60,6,7);</v>
      </c>
    </row>
    <row r="8314" spans="2:8" x14ac:dyDescent="0.25">
      <c r="B8314" t="s">
        <v>435</v>
      </c>
      <c r="C8314">
        <f>INDEX(NationalTeams!B:B,MATCH(B8314,NationalTeams!C:C,0))</f>
        <v>61</v>
      </c>
      <c r="D8314" t="s">
        <v>59</v>
      </c>
      <c r="E8314">
        <f>INDEX(TeamSports!B:B,MATCH(D8314,TeamSports!C:C,0))</f>
        <v>6</v>
      </c>
      <c r="F8314">
        <f>INDEX(RanksTable!AN:AN,MATCH(B8314,RanksTable!B:B,0))</f>
        <v>7</v>
      </c>
      <c r="H8314" t="str">
        <f t="shared" si="129"/>
        <v>INSERT INTO "TeamRanks" (team_id,team_sport_id,team_rank) VALUES (61,6,7);</v>
      </c>
    </row>
    <row r="8315" spans="2:8" x14ac:dyDescent="0.25">
      <c r="B8315" t="s">
        <v>346</v>
      </c>
      <c r="C8315">
        <f>INDEX(NationalTeams!B:B,MATCH(B8315,NationalTeams!C:C,0))</f>
        <v>62</v>
      </c>
      <c r="D8315" t="s">
        <v>59</v>
      </c>
      <c r="E8315">
        <f>INDEX(TeamSports!B:B,MATCH(D8315,TeamSports!C:C,0))</f>
        <v>6</v>
      </c>
      <c r="F8315">
        <f>INDEX(RanksTable!AN:AN,MATCH(B8315,RanksTable!B:B,0))</f>
        <v>7</v>
      </c>
      <c r="H8315" t="str">
        <f t="shared" si="129"/>
        <v>INSERT INTO "TeamRanks" (team_id,team_sport_id,team_rank) VALUES (62,6,7);</v>
      </c>
    </row>
    <row r="8316" spans="2:8" x14ac:dyDescent="0.25">
      <c r="B8316" t="s">
        <v>515</v>
      </c>
      <c r="C8316">
        <f>INDEX(NationalTeams!B:B,MATCH(B8316,NationalTeams!C:C,0))</f>
        <v>63</v>
      </c>
      <c r="D8316" t="s">
        <v>59</v>
      </c>
      <c r="E8316">
        <f>INDEX(TeamSports!B:B,MATCH(D8316,TeamSports!C:C,0))</f>
        <v>6</v>
      </c>
      <c r="F8316">
        <f>INDEX(RanksTable!AN:AN,MATCH(B8316,RanksTable!B:B,0))</f>
        <v>7</v>
      </c>
      <c r="H8316" t="str">
        <f t="shared" si="129"/>
        <v>INSERT INTO "TeamRanks" (team_id,team_sport_id,team_rank) VALUES (63,6,7);</v>
      </c>
    </row>
    <row r="8317" spans="2:8" x14ac:dyDescent="0.25">
      <c r="B8317" t="s">
        <v>509</v>
      </c>
      <c r="C8317">
        <f>INDEX(NationalTeams!B:B,MATCH(B8317,NationalTeams!C:C,0))</f>
        <v>64</v>
      </c>
      <c r="D8317" t="s">
        <v>59</v>
      </c>
      <c r="E8317">
        <f>INDEX(TeamSports!B:B,MATCH(D8317,TeamSports!C:C,0))</f>
        <v>6</v>
      </c>
      <c r="F8317">
        <f>INDEX(RanksTable!AN:AN,MATCH(B8317,RanksTable!B:B,0))</f>
        <v>7</v>
      </c>
      <c r="H8317" t="str">
        <f t="shared" si="129"/>
        <v>INSERT INTO "TeamRanks" (team_id,team_sport_id,team_rank) VALUES (64,6,7);</v>
      </c>
    </row>
    <row r="8318" spans="2:8" x14ac:dyDescent="0.25">
      <c r="B8318" t="s">
        <v>518</v>
      </c>
      <c r="C8318">
        <f>INDEX(NationalTeams!B:B,MATCH(B8318,NationalTeams!C:C,0))</f>
        <v>65</v>
      </c>
      <c r="D8318" t="s">
        <v>59</v>
      </c>
      <c r="E8318">
        <f>INDEX(TeamSports!B:B,MATCH(D8318,TeamSports!C:C,0))</f>
        <v>6</v>
      </c>
      <c r="F8318">
        <f>INDEX(RanksTable!AN:AN,MATCH(B8318,RanksTable!B:B,0))</f>
        <v>7</v>
      </c>
      <c r="H8318" t="str">
        <f t="shared" si="129"/>
        <v>INSERT INTO "TeamRanks" (team_id,team_sport_id,team_rank) VALUES (65,6,7);</v>
      </c>
    </row>
    <row r="8319" spans="2:8" x14ac:dyDescent="0.25">
      <c r="B8319" t="s">
        <v>490</v>
      </c>
      <c r="C8319">
        <f>INDEX(NationalTeams!B:B,MATCH(B8319,NationalTeams!C:C,0))</f>
        <v>66</v>
      </c>
      <c r="D8319" t="s">
        <v>59</v>
      </c>
      <c r="E8319">
        <f>INDEX(TeamSports!B:B,MATCH(D8319,TeamSports!C:C,0))</f>
        <v>6</v>
      </c>
      <c r="F8319">
        <f>INDEX(RanksTable!AN:AN,MATCH(B8319,RanksTable!B:B,0))</f>
        <v>1</v>
      </c>
      <c r="H8319" t="str">
        <f t="shared" si="129"/>
        <v>INSERT INTO "TeamRanks" (team_id,team_sport_id,team_rank) VALUES (66,6,1);</v>
      </c>
    </row>
    <row r="8320" spans="2:8" x14ac:dyDescent="0.25">
      <c r="B8320" t="s">
        <v>349</v>
      </c>
      <c r="C8320">
        <f>INDEX(NationalTeams!B:B,MATCH(B8320,NationalTeams!C:C,0))</f>
        <v>67</v>
      </c>
      <c r="D8320" t="s">
        <v>59</v>
      </c>
      <c r="E8320">
        <f>INDEX(TeamSports!B:B,MATCH(D8320,TeamSports!C:C,0))</f>
        <v>6</v>
      </c>
      <c r="F8320">
        <f>INDEX(RanksTable!AN:AN,MATCH(B8320,RanksTable!B:B,0))</f>
        <v>1</v>
      </c>
      <c r="H8320" t="str">
        <f t="shared" si="129"/>
        <v>INSERT INTO "TeamRanks" (team_id,team_sport_id,team_rank) VALUES (67,6,1);</v>
      </c>
    </row>
    <row r="8321" spans="2:8" x14ac:dyDescent="0.25">
      <c r="B8321" t="s">
        <v>531</v>
      </c>
      <c r="C8321">
        <f>INDEX(NationalTeams!B:B,MATCH(B8321,NationalTeams!C:C,0))</f>
        <v>68</v>
      </c>
      <c r="D8321" t="s">
        <v>59</v>
      </c>
      <c r="E8321">
        <f>INDEX(TeamSports!B:B,MATCH(D8321,TeamSports!C:C,0))</f>
        <v>6</v>
      </c>
      <c r="F8321">
        <f>INDEX(RanksTable!AN:AN,MATCH(B8321,RanksTable!B:B,0))</f>
        <v>7</v>
      </c>
      <c r="H8321" t="str">
        <f t="shared" si="129"/>
        <v>INSERT INTO "TeamRanks" (team_id,team_sport_id,team_rank) VALUES (68,6,7);</v>
      </c>
    </row>
    <row r="8322" spans="2:8" x14ac:dyDescent="0.25">
      <c r="B8322" t="s">
        <v>326</v>
      </c>
      <c r="C8322">
        <f>INDEX(NationalTeams!B:B,MATCH(B8322,NationalTeams!C:C,0))</f>
        <v>69</v>
      </c>
      <c r="D8322" t="s">
        <v>59</v>
      </c>
      <c r="E8322">
        <f>INDEX(TeamSports!B:B,MATCH(D8322,TeamSports!C:C,0))</f>
        <v>6</v>
      </c>
      <c r="F8322">
        <f>INDEX(RanksTable!AN:AN,MATCH(B8322,RanksTable!B:B,0))</f>
        <v>7</v>
      </c>
      <c r="H8322" t="str">
        <f t="shared" si="129"/>
        <v>INSERT INTO "TeamRanks" (team_id,team_sport_id,team_rank) VALUES (69,6,7);</v>
      </c>
    </row>
    <row r="8323" spans="2:8" x14ac:dyDescent="0.25">
      <c r="B8323" t="s">
        <v>320</v>
      </c>
      <c r="C8323">
        <f>INDEX(NationalTeams!B:B,MATCH(B8323,NationalTeams!C:C,0))</f>
        <v>70</v>
      </c>
      <c r="D8323" t="s">
        <v>59</v>
      </c>
      <c r="E8323">
        <f>INDEX(TeamSports!B:B,MATCH(D8323,TeamSports!C:C,0))</f>
        <v>6</v>
      </c>
      <c r="F8323">
        <f>INDEX(RanksTable!AN:AN,MATCH(B8323,RanksTable!B:B,0))</f>
        <v>7</v>
      </c>
      <c r="H8323" t="str">
        <f t="shared" si="129"/>
        <v>INSERT INTO "TeamRanks" (team_id,team_sport_id,team_rank) VALUES (70,6,7);</v>
      </c>
    </row>
    <row r="8324" spans="2:8" x14ac:dyDescent="0.25">
      <c r="B8324" t="s">
        <v>459</v>
      </c>
      <c r="C8324">
        <f>INDEX(NationalTeams!B:B,MATCH(B8324,NationalTeams!C:C,0))</f>
        <v>71</v>
      </c>
      <c r="D8324" t="s">
        <v>59</v>
      </c>
      <c r="E8324">
        <f>INDEX(TeamSports!B:B,MATCH(D8324,TeamSports!C:C,0))</f>
        <v>6</v>
      </c>
      <c r="F8324">
        <f>INDEX(RanksTable!AN:AN,MATCH(B8324,RanksTable!B:B,0))</f>
        <v>7</v>
      </c>
      <c r="H8324" t="str">
        <f t="shared" ref="H8324:H8387" si="130">_xlfn.CONCAT($H$1,$L$1,$C$1,$L$1," ",$J$1,$C$2,$N$1,$E$2,$N$1,$F$2,$K$1,$I$1,$J$1,C8324,$N$1,E8324,$N$1,F8324,$K$1,$O$1)</f>
        <v>INSERT INTO "TeamRanks" (team_id,team_sport_id,team_rank) VALUES (71,6,7);</v>
      </c>
    </row>
    <row r="8325" spans="2:8" x14ac:dyDescent="0.25">
      <c r="B8325" t="s">
        <v>445</v>
      </c>
      <c r="C8325">
        <f>INDEX(NationalTeams!B:B,MATCH(B8325,NationalTeams!C:C,0))</f>
        <v>72</v>
      </c>
      <c r="D8325" t="s">
        <v>59</v>
      </c>
      <c r="E8325">
        <f>INDEX(TeamSports!B:B,MATCH(D8325,TeamSports!C:C,0))</f>
        <v>6</v>
      </c>
      <c r="F8325">
        <f>INDEX(RanksTable!AN:AN,MATCH(B8325,RanksTable!B:B,0))</f>
        <v>7</v>
      </c>
      <c r="H8325" t="str">
        <f t="shared" si="130"/>
        <v>INSERT INTO "TeamRanks" (team_id,team_sport_id,team_rank) VALUES (72,6,7);</v>
      </c>
    </row>
    <row r="8326" spans="2:8" x14ac:dyDescent="0.25">
      <c r="B8326" t="s">
        <v>511</v>
      </c>
      <c r="C8326">
        <f>INDEX(NationalTeams!B:B,MATCH(B8326,NationalTeams!C:C,0))</f>
        <v>73</v>
      </c>
      <c r="D8326" t="s">
        <v>59</v>
      </c>
      <c r="E8326">
        <f>INDEX(TeamSports!B:B,MATCH(D8326,TeamSports!C:C,0))</f>
        <v>6</v>
      </c>
      <c r="F8326">
        <f>INDEX(RanksTable!AN:AN,MATCH(B8326,RanksTable!B:B,0))</f>
        <v>7</v>
      </c>
      <c r="H8326" t="str">
        <f t="shared" si="130"/>
        <v>INSERT INTO "TeamRanks" (team_id,team_sport_id,team_rank) VALUES (73,6,7);</v>
      </c>
    </row>
    <row r="8327" spans="2:8" x14ac:dyDescent="0.25">
      <c r="B8327" t="s">
        <v>487</v>
      </c>
      <c r="C8327">
        <f>INDEX(NationalTeams!B:B,MATCH(B8327,NationalTeams!C:C,0))</f>
        <v>74</v>
      </c>
      <c r="D8327" t="s">
        <v>59</v>
      </c>
      <c r="E8327">
        <f>INDEX(TeamSports!B:B,MATCH(D8327,TeamSports!C:C,0))</f>
        <v>6</v>
      </c>
      <c r="F8327">
        <f>INDEX(RanksTable!AN:AN,MATCH(B8327,RanksTable!B:B,0))</f>
        <v>1</v>
      </c>
      <c r="H8327" t="str">
        <f t="shared" si="130"/>
        <v>INSERT INTO "TeamRanks" (team_id,team_sport_id,team_rank) VALUES (74,6,1);</v>
      </c>
    </row>
    <row r="8328" spans="2:8" x14ac:dyDescent="0.25">
      <c r="B8328" t="s">
        <v>383</v>
      </c>
      <c r="C8328">
        <f>INDEX(NationalTeams!B:B,MATCH(B8328,NationalTeams!C:C,0))</f>
        <v>75</v>
      </c>
      <c r="D8328" t="s">
        <v>59</v>
      </c>
      <c r="E8328">
        <f>INDEX(TeamSports!B:B,MATCH(D8328,TeamSports!C:C,0))</f>
        <v>6</v>
      </c>
      <c r="F8328">
        <f>INDEX(RanksTable!AN:AN,MATCH(B8328,RanksTable!B:B,0))</f>
        <v>7</v>
      </c>
      <c r="H8328" t="str">
        <f t="shared" si="130"/>
        <v>INSERT INTO "TeamRanks" (team_id,team_sport_id,team_rank) VALUES (75,6,7);</v>
      </c>
    </row>
    <row r="8329" spans="2:8" x14ac:dyDescent="0.25">
      <c r="B8329" t="s">
        <v>517</v>
      </c>
      <c r="C8329">
        <f>INDEX(NationalTeams!B:B,MATCH(B8329,NationalTeams!C:C,0))</f>
        <v>76</v>
      </c>
      <c r="D8329" t="s">
        <v>59</v>
      </c>
      <c r="E8329">
        <f>INDEX(TeamSports!B:B,MATCH(D8329,TeamSports!C:C,0))</f>
        <v>6</v>
      </c>
      <c r="F8329">
        <f>INDEX(RanksTable!AN:AN,MATCH(B8329,RanksTable!B:B,0))</f>
        <v>7</v>
      </c>
      <c r="H8329" t="str">
        <f t="shared" si="130"/>
        <v>INSERT INTO "TeamRanks" (team_id,team_sport_id,team_rank) VALUES (76,6,7);</v>
      </c>
    </row>
    <row r="8330" spans="2:8" x14ac:dyDescent="0.25">
      <c r="B8330" t="s">
        <v>391</v>
      </c>
      <c r="C8330">
        <f>INDEX(NationalTeams!B:B,MATCH(B8330,NationalTeams!C:C,0))</f>
        <v>77</v>
      </c>
      <c r="D8330" t="s">
        <v>59</v>
      </c>
      <c r="E8330">
        <f>INDEX(TeamSports!B:B,MATCH(D8330,TeamSports!C:C,0))</f>
        <v>6</v>
      </c>
      <c r="F8330">
        <f>INDEX(RanksTable!AN:AN,MATCH(B8330,RanksTable!B:B,0))</f>
        <v>7</v>
      </c>
      <c r="H8330" t="str">
        <f t="shared" si="130"/>
        <v>INSERT INTO "TeamRanks" (team_id,team_sport_id,team_rank) VALUES (77,6,7);</v>
      </c>
    </row>
    <row r="8331" spans="2:8" x14ac:dyDescent="0.25">
      <c r="B8331" t="s">
        <v>524</v>
      </c>
      <c r="C8331">
        <f>INDEX(NationalTeams!B:B,MATCH(B8331,NationalTeams!C:C,0))</f>
        <v>78</v>
      </c>
      <c r="D8331" t="s">
        <v>59</v>
      </c>
      <c r="E8331">
        <f>INDEX(TeamSports!B:B,MATCH(D8331,TeamSports!C:C,0))</f>
        <v>6</v>
      </c>
      <c r="F8331">
        <f>INDEX(RanksTable!AN:AN,MATCH(B8331,RanksTable!B:B,0))</f>
        <v>7</v>
      </c>
      <c r="H8331" t="str">
        <f t="shared" si="130"/>
        <v>INSERT INTO "TeamRanks" (team_id,team_sport_id,team_rank) VALUES (78,6,7);</v>
      </c>
    </row>
    <row r="8332" spans="2:8" x14ac:dyDescent="0.25">
      <c r="B8332" t="s">
        <v>325</v>
      </c>
      <c r="C8332">
        <f>INDEX(NationalTeams!B:B,MATCH(B8332,NationalTeams!C:C,0))</f>
        <v>79</v>
      </c>
      <c r="D8332" t="s">
        <v>59</v>
      </c>
      <c r="E8332">
        <f>INDEX(TeamSports!B:B,MATCH(D8332,TeamSports!C:C,0))</f>
        <v>6</v>
      </c>
      <c r="F8332">
        <f>INDEX(RanksTable!AN:AN,MATCH(B8332,RanksTable!B:B,0))</f>
        <v>7</v>
      </c>
      <c r="H8332" t="str">
        <f t="shared" si="130"/>
        <v>INSERT INTO "TeamRanks" (team_id,team_sport_id,team_rank) VALUES (79,6,7);</v>
      </c>
    </row>
    <row r="8333" spans="2:8" x14ac:dyDescent="0.25">
      <c r="B8333" t="s">
        <v>536</v>
      </c>
      <c r="C8333">
        <f>INDEX(NationalTeams!B:B,MATCH(B8333,NationalTeams!C:C,0))</f>
        <v>80</v>
      </c>
      <c r="D8333" t="s">
        <v>59</v>
      </c>
      <c r="E8333">
        <f>INDEX(TeamSports!B:B,MATCH(D8333,TeamSports!C:C,0))</f>
        <v>6</v>
      </c>
      <c r="F8333">
        <f>INDEX(RanksTable!AN:AN,MATCH(B8333,RanksTable!B:B,0))</f>
        <v>7</v>
      </c>
      <c r="H8333" t="str">
        <f t="shared" si="130"/>
        <v>INSERT INTO "TeamRanks" (team_id,team_sport_id,team_rank) VALUES (80,6,7);</v>
      </c>
    </row>
    <row r="8334" spans="2:8" x14ac:dyDescent="0.25">
      <c r="B8334" t="s">
        <v>405</v>
      </c>
      <c r="C8334">
        <f>INDEX(NationalTeams!B:B,MATCH(B8334,NationalTeams!C:C,0))</f>
        <v>81</v>
      </c>
      <c r="D8334" t="s">
        <v>59</v>
      </c>
      <c r="E8334">
        <f>INDEX(TeamSports!B:B,MATCH(D8334,TeamSports!C:C,0))</f>
        <v>6</v>
      </c>
      <c r="F8334">
        <f>INDEX(RanksTable!AN:AN,MATCH(B8334,RanksTable!B:B,0))</f>
        <v>7</v>
      </c>
      <c r="H8334" t="str">
        <f t="shared" si="130"/>
        <v>INSERT INTO "TeamRanks" (team_id,team_sport_id,team_rank) VALUES (81,6,7);</v>
      </c>
    </row>
    <row r="8335" spans="2:8" x14ac:dyDescent="0.25">
      <c r="B8335" t="s">
        <v>508</v>
      </c>
      <c r="C8335">
        <f>INDEX(NationalTeams!B:B,MATCH(B8335,NationalTeams!C:C,0))</f>
        <v>82</v>
      </c>
      <c r="D8335" t="s">
        <v>59</v>
      </c>
      <c r="E8335">
        <f>INDEX(TeamSports!B:B,MATCH(D8335,TeamSports!C:C,0))</f>
        <v>6</v>
      </c>
      <c r="F8335">
        <f>INDEX(RanksTable!AN:AN,MATCH(B8335,RanksTable!B:B,0))</f>
        <v>7</v>
      </c>
      <c r="H8335" t="str">
        <f t="shared" si="130"/>
        <v>INSERT INTO "TeamRanks" (team_id,team_sport_id,team_rank) VALUES (82,6,7);</v>
      </c>
    </row>
    <row r="8336" spans="2:8" x14ac:dyDescent="0.25">
      <c r="B8336" t="s">
        <v>477</v>
      </c>
      <c r="C8336">
        <f>INDEX(NationalTeams!B:B,MATCH(B8336,NationalTeams!C:C,0))</f>
        <v>83</v>
      </c>
      <c r="D8336" t="s">
        <v>59</v>
      </c>
      <c r="E8336">
        <f>INDEX(TeamSports!B:B,MATCH(D8336,TeamSports!C:C,0))</f>
        <v>6</v>
      </c>
      <c r="F8336">
        <f>INDEX(RanksTable!AN:AN,MATCH(B8336,RanksTable!B:B,0))</f>
        <v>7</v>
      </c>
      <c r="H8336" t="str">
        <f t="shared" si="130"/>
        <v>INSERT INTO "TeamRanks" (team_id,team_sport_id,team_rank) VALUES (83,6,7);</v>
      </c>
    </row>
    <row r="8337" spans="2:8" x14ac:dyDescent="0.25">
      <c r="B8337" t="s">
        <v>396</v>
      </c>
      <c r="C8337">
        <f>INDEX(NationalTeams!B:B,MATCH(B8337,NationalTeams!C:C,0))</f>
        <v>84</v>
      </c>
      <c r="D8337" t="s">
        <v>59</v>
      </c>
      <c r="E8337">
        <f>INDEX(TeamSports!B:B,MATCH(D8337,TeamSports!C:C,0))</f>
        <v>6</v>
      </c>
      <c r="F8337">
        <f>INDEX(RanksTable!AN:AN,MATCH(B8337,RanksTable!B:B,0))</f>
        <v>7</v>
      </c>
      <c r="H8337" t="str">
        <f t="shared" si="130"/>
        <v>INSERT INTO "TeamRanks" (team_id,team_sport_id,team_rank) VALUES (84,6,7);</v>
      </c>
    </row>
    <row r="8338" spans="2:8" x14ac:dyDescent="0.25">
      <c r="B8338" t="s">
        <v>382</v>
      </c>
      <c r="C8338">
        <f>INDEX(NationalTeams!B:B,MATCH(B8338,NationalTeams!C:C,0))</f>
        <v>85</v>
      </c>
      <c r="D8338" t="s">
        <v>59</v>
      </c>
      <c r="E8338">
        <f>INDEX(TeamSports!B:B,MATCH(D8338,TeamSports!C:C,0))</f>
        <v>6</v>
      </c>
      <c r="F8338">
        <f>INDEX(RanksTable!AN:AN,MATCH(B8338,RanksTable!B:B,0))</f>
        <v>7</v>
      </c>
      <c r="H8338" t="str">
        <f t="shared" si="130"/>
        <v>INSERT INTO "TeamRanks" (team_id,team_sport_id,team_rank) VALUES (85,6,7);</v>
      </c>
    </row>
    <row r="8339" spans="2:8" x14ac:dyDescent="0.25">
      <c r="B8339" t="s">
        <v>338</v>
      </c>
      <c r="C8339">
        <f>INDEX(NationalTeams!B:B,MATCH(B8339,NationalTeams!C:C,0))</f>
        <v>86</v>
      </c>
      <c r="D8339" t="s">
        <v>59</v>
      </c>
      <c r="E8339">
        <f>INDEX(TeamSports!B:B,MATCH(D8339,TeamSports!C:C,0))</f>
        <v>6</v>
      </c>
      <c r="F8339">
        <f>INDEX(RanksTable!AN:AN,MATCH(B8339,RanksTable!B:B,0))</f>
        <v>7</v>
      </c>
      <c r="H8339" t="str">
        <f t="shared" si="130"/>
        <v>INSERT INTO "TeamRanks" (team_id,team_sport_id,team_rank) VALUES (86,6,7);</v>
      </c>
    </row>
    <row r="8340" spans="2:8" x14ac:dyDescent="0.25">
      <c r="B8340" t="s">
        <v>392</v>
      </c>
      <c r="C8340">
        <f>INDEX(NationalTeams!B:B,MATCH(B8340,NationalTeams!C:C,0))</f>
        <v>87</v>
      </c>
      <c r="D8340" t="s">
        <v>59</v>
      </c>
      <c r="E8340">
        <f>INDEX(TeamSports!B:B,MATCH(D8340,TeamSports!C:C,0))</f>
        <v>6</v>
      </c>
      <c r="F8340">
        <f>INDEX(RanksTable!AN:AN,MATCH(B8340,RanksTable!B:B,0))</f>
        <v>7</v>
      </c>
      <c r="H8340" t="str">
        <f t="shared" si="130"/>
        <v>INSERT INTO "TeamRanks" (team_id,team_sport_id,team_rank) VALUES (87,6,7);</v>
      </c>
    </row>
    <row r="8341" spans="2:8" x14ac:dyDescent="0.25">
      <c r="B8341" t="s">
        <v>335</v>
      </c>
      <c r="C8341">
        <f>INDEX(NationalTeams!B:B,MATCH(B8341,NationalTeams!C:C,0))</f>
        <v>88</v>
      </c>
      <c r="D8341" t="s">
        <v>59</v>
      </c>
      <c r="E8341">
        <f>INDEX(TeamSports!B:B,MATCH(D8341,TeamSports!C:C,0))</f>
        <v>6</v>
      </c>
      <c r="F8341">
        <f>INDEX(RanksTable!AN:AN,MATCH(B8341,RanksTable!B:B,0))</f>
        <v>7</v>
      </c>
      <c r="H8341" t="str">
        <f t="shared" si="130"/>
        <v>INSERT INTO "TeamRanks" (team_id,team_sport_id,team_rank) VALUES (88,6,7);</v>
      </c>
    </row>
    <row r="8342" spans="2:8" x14ac:dyDescent="0.25">
      <c r="B8342" t="s">
        <v>333</v>
      </c>
      <c r="C8342">
        <f>INDEX(NationalTeams!B:B,MATCH(B8342,NationalTeams!C:C,0))</f>
        <v>89</v>
      </c>
      <c r="D8342" t="s">
        <v>59</v>
      </c>
      <c r="E8342">
        <f>INDEX(TeamSports!B:B,MATCH(D8342,TeamSports!C:C,0))</f>
        <v>6</v>
      </c>
      <c r="F8342">
        <f>INDEX(RanksTable!AN:AN,MATCH(B8342,RanksTable!B:B,0))</f>
        <v>7</v>
      </c>
      <c r="H8342" t="str">
        <f t="shared" si="130"/>
        <v>INSERT INTO "TeamRanks" (team_id,team_sport_id,team_rank) VALUES (89,6,7);</v>
      </c>
    </row>
    <row r="8343" spans="2:8" x14ac:dyDescent="0.25">
      <c r="B8343" t="s">
        <v>397</v>
      </c>
      <c r="C8343">
        <f>INDEX(NationalTeams!B:B,MATCH(B8343,NationalTeams!C:C,0))</f>
        <v>90</v>
      </c>
      <c r="D8343" t="s">
        <v>59</v>
      </c>
      <c r="E8343">
        <f>INDEX(TeamSports!B:B,MATCH(D8343,TeamSports!C:C,0))</f>
        <v>6</v>
      </c>
      <c r="F8343">
        <f>INDEX(RanksTable!AN:AN,MATCH(B8343,RanksTable!B:B,0))</f>
        <v>7</v>
      </c>
      <c r="H8343" t="str">
        <f t="shared" si="130"/>
        <v>INSERT INTO "TeamRanks" (team_id,team_sport_id,team_rank) VALUES (90,6,7);</v>
      </c>
    </row>
    <row r="8344" spans="2:8" x14ac:dyDescent="0.25">
      <c r="B8344" t="s">
        <v>469</v>
      </c>
      <c r="C8344">
        <f>INDEX(NationalTeams!B:B,MATCH(B8344,NationalTeams!C:C,0))</f>
        <v>91</v>
      </c>
      <c r="D8344" t="s">
        <v>59</v>
      </c>
      <c r="E8344">
        <f>INDEX(TeamSports!B:B,MATCH(D8344,TeamSports!C:C,0))</f>
        <v>6</v>
      </c>
      <c r="F8344">
        <f>INDEX(RanksTable!AN:AN,MATCH(B8344,RanksTable!B:B,0))</f>
        <v>7</v>
      </c>
      <c r="H8344" t="str">
        <f t="shared" si="130"/>
        <v>INSERT INTO "TeamRanks" (team_id,team_sport_id,team_rank) VALUES (91,6,7);</v>
      </c>
    </row>
    <row r="8345" spans="2:8" x14ac:dyDescent="0.25">
      <c r="B8345" t="s">
        <v>512</v>
      </c>
      <c r="C8345">
        <f>INDEX(NationalTeams!B:B,MATCH(B8345,NationalTeams!C:C,0))</f>
        <v>92</v>
      </c>
      <c r="D8345" t="s">
        <v>59</v>
      </c>
      <c r="E8345">
        <f>INDEX(TeamSports!B:B,MATCH(D8345,TeamSports!C:C,0))</f>
        <v>6</v>
      </c>
      <c r="F8345">
        <f>INDEX(RanksTable!AN:AN,MATCH(B8345,RanksTable!B:B,0))</f>
        <v>4</v>
      </c>
      <c r="H8345" t="str">
        <f t="shared" si="130"/>
        <v>INSERT INTO "TeamRanks" (team_id,team_sport_id,team_rank) VALUES (92,6,4);</v>
      </c>
    </row>
    <row r="8346" spans="2:8" x14ac:dyDescent="0.25">
      <c r="B8346" t="s">
        <v>458</v>
      </c>
      <c r="C8346">
        <f>INDEX(NationalTeams!B:B,MATCH(B8346,NationalTeams!C:C,0))</f>
        <v>93</v>
      </c>
      <c r="D8346" t="s">
        <v>59</v>
      </c>
      <c r="E8346">
        <f>INDEX(TeamSports!B:B,MATCH(D8346,TeamSports!C:C,0))</f>
        <v>6</v>
      </c>
      <c r="F8346">
        <f>INDEX(RanksTable!AN:AN,MATCH(B8346,RanksTable!B:B,0))</f>
        <v>7</v>
      </c>
      <c r="H8346" t="str">
        <f t="shared" si="130"/>
        <v>INSERT INTO "TeamRanks" (team_id,team_sport_id,team_rank) VALUES (93,6,7);</v>
      </c>
    </row>
    <row r="8347" spans="2:8" x14ac:dyDescent="0.25">
      <c r="B8347" t="s">
        <v>444</v>
      </c>
      <c r="C8347">
        <f>INDEX(NationalTeams!B:B,MATCH(B8347,NationalTeams!C:C,0))</f>
        <v>94</v>
      </c>
      <c r="D8347" t="s">
        <v>59</v>
      </c>
      <c r="E8347">
        <f>INDEX(TeamSports!B:B,MATCH(D8347,TeamSports!C:C,0))</f>
        <v>6</v>
      </c>
      <c r="F8347">
        <f>INDEX(RanksTable!AN:AN,MATCH(B8347,RanksTable!B:B,0))</f>
        <v>7</v>
      </c>
      <c r="H8347" t="str">
        <f t="shared" si="130"/>
        <v>INSERT INTO "TeamRanks" (team_id,team_sport_id,team_rank) VALUES (94,6,7);</v>
      </c>
    </row>
    <row r="8348" spans="2:8" x14ac:dyDescent="0.25">
      <c r="B8348" t="s">
        <v>493</v>
      </c>
      <c r="C8348">
        <f>INDEX(NationalTeams!B:B,MATCH(B8348,NationalTeams!C:C,0))</f>
        <v>95</v>
      </c>
      <c r="D8348" t="s">
        <v>59</v>
      </c>
      <c r="E8348">
        <f>INDEX(TeamSports!B:B,MATCH(D8348,TeamSports!C:C,0))</f>
        <v>6</v>
      </c>
      <c r="F8348">
        <f>INDEX(RanksTable!AN:AN,MATCH(B8348,RanksTable!B:B,0))</f>
        <v>2</v>
      </c>
      <c r="H8348" t="str">
        <f t="shared" si="130"/>
        <v>INSERT INTO "TeamRanks" (team_id,team_sport_id,team_rank) VALUES (95,6,2);</v>
      </c>
    </row>
    <row r="8349" spans="2:8" x14ac:dyDescent="0.25">
      <c r="B8349" t="s">
        <v>431</v>
      </c>
      <c r="C8349">
        <f>INDEX(NationalTeams!B:B,MATCH(B8349,NationalTeams!C:C,0))</f>
        <v>96</v>
      </c>
      <c r="D8349" t="s">
        <v>59</v>
      </c>
      <c r="E8349">
        <f>INDEX(TeamSports!B:B,MATCH(D8349,TeamSports!C:C,0))</f>
        <v>6</v>
      </c>
      <c r="F8349">
        <f>INDEX(RanksTable!AN:AN,MATCH(B8349,RanksTable!B:B,0))</f>
        <v>7</v>
      </c>
      <c r="H8349" t="str">
        <f t="shared" si="130"/>
        <v>INSERT INTO "TeamRanks" (team_id,team_sport_id,team_rank) VALUES (96,6,7);</v>
      </c>
    </row>
    <row r="8350" spans="2:8" x14ac:dyDescent="0.25">
      <c r="B8350" t="s">
        <v>427</v>
      </c>
      <c r="C8350">
        <f>INDEX(NationalTeams!B:B,MATCH(B8350,NationalTeams!C:C,0))</f>
        <v>97</v>
      </c>
      <c r="D8350" t="s">
        <v>59</v>
      </c>
      <c r="E8350">
        <f>INDEX(TeamSports!B:B,MATCH(D8350,TeamSports!C:C,0))</f>
        <v>6</v>
      </c>
      <c r="F8350">
        <f>INDEX(RanksTable!AN:AN,MATCH(B8350,RanksTable!B:B,0))</f>
        <v>7</v>
      </c>
      <c r="H8350" t="str">
        <f t="shared" si="130"/>
        <v>INSERT INTO "TeamRanks" (team_id,team_sport_id,team_rank) VALUES (97,6,7);</v>
      </c>
    </row>
    <row r="8351" spans="2:8" x14ac:dyDescent="0.25">
      <c r="B8351" t="s">
        <v>513</v>
      </c>
      <c r="C8351">
        <f>INDEX(NationalTeams!B:B,MATCH(B8351,NationalTeams!C:C,0))</f>
        <v>98</v>
      </c>
      <c r="D8351" t="s">
        <v>59</v>
      </c>
      <c r="E8351">
        <f>INDEX(TeamSports!B:B,MATCH(D8351,TeamSports!C:C,0))</f>
        <v>6</v>
      </c>
      <c r="F8351">
        <f>INDEX(RanksTable!AN:AN,MATCH(B8351,RanksTable!B:B,0))</f>
        <v>7</v>
      </c>
      <c r="H8351" t="str">
        <f t="shared" si="130"/>
        <v>INSERT INTO "TeamRanks" (team_id,team_sport_id,team_rank) VALUES (98,6,7);</v>
      </c>
    </row>
    <row r="8352" spans="2:8" x14ac:dyDescent="0.25">
      <c r="B8352" t="s">
        <v>503</v>
      </c>
      <c r="C8352">
        <f>INDEX(NationalTeams!B:B,MATCH(B8352,NationalTeams!C:C,0))</f>
        <v>99</v>
      </c>
      <c r="D8352" t="s">
        <v>59</v>
      </c>
      <c r="E8352">
        <f>INDEX(TeamSports!B:B,MATCH(D8352,TeamSports!C:C,0))</f>
        <v>6</v>
      </c>
      <c r="F8352">
        <f>INDEX(RanksTable!AN:AN,MATCH(B8352,RanksTable!B:B,0))</f>
        <v>7</v>
      </c>
      <c r="H8352" t="str">
        <f t="shared" si="130"/>
        <v>INSERT INTO "TeamRanks" (team_id,team_sport_id,team_rank) VALUES (99,6,7);</v>
      </c>
    </row>
    <row r="8353" spans="2:8" x14ac:dyDescent="0.25">
      <c r="B8353" t="s">
        <v>519</v>
      </c>
      <c r="C8353">
        <f>INDEX(NationalTeams!B:B,MATCH(B8353,NationalTeams!C:C,0))</f>
        <v>100</v>
      </c>
      <c r="D8353" t="s">
        <v>59</v>
      </c>
      <c r="E8353">
        <f>INDEX(TeamSports!B:B,MATCH(D8353,TeamSports!C:C,0))</f>
        <v>6</v>
      </c>
      <c r="F8353">
        <f>INDEX(RanksTable!AN:AN,MATCH(B8353,RanksTable!B:B,0))</f>
        <v>7</v>
      </c>
      <c r="H8353" t="str">
        <f t="shared" si="130"/>
        <v>INSERT INTO "TeamRanks" (team_id,team_sport_id,team_rank) VALUES (100,6,7);</v>
      </c>
    </row>
    <row r="8354" spans="2:8" x14ac:dyDescent="0.25">
      <c r="B8354" t="s">
        <v>410</v>
      </c>
      <c r="C8354">
        <f>INDEX(NationalTeams!B:B,MATCH(B8354,NationalTeams!C:C,0))</f>
        <v>101</v>
      </c>
      <c r="D8354" t="s">
        <v>59</v>
      </c>
      <c r="E8354">
        <f>INDEX(TeamSports!B:B,MATCH(D8354,TeamSports!C:C,0))</f>
        <v>6</v>
      </c>
      <c r="F8354">
        <f>INDEX(RanksTable!AN:AN,MATCH(B8354,RanksTable!B:B,0))</f>
        <v>7</v>
      </c>
      <c r="H8354" t="str">
        <f t="shared" si="130"/>
        <v>INSERT INTO "TeamRanks" (team_id,team_sport_id,team_rank) VALUES (101,6,7);</v>
      </c>
    </row>
    <row r="8355" spans="2:8" x14ac:dyDescent="0.25">
      <c r="B8355" t="s">
        <v>486</v>
      </c>
      <c r="C8355">
        <f>INDEX(NationalTeams!B:B,MATCH(B8355,NationalTeams!C:C,0))</f>
        <v>102</v>
      </c>
      <c r="D8355" t="s">
        <v>59</v>
      </c>
      <c r="E8355">
        <f>INDEX(TeamSports!B:B,MATCH(D8355,TeamSports!C:C,0))</f>
        <v>6</v>
      </c>
      <c r="F8355">
        <f>INDEX(RanksTable!AN:AN,MATCH(B8355,RanksTable!B:B,0))</f>
        <v>7</v>
      </c>
      <c r="H8355" t="str">
        <f t="shared" si="130"/>
        <v>INSERT INTO "TeamRanks" (team_id,team_sport_id,team_rank) VALUES (102,6,7);</v>
      </c>
    </row>
    <row r="8356" spans="2:8" x14ac:dyDescent="0.25">
      <c r="B8356" t="s">
        <v>526</v>
      </c>
      <c r="C8356">
        <f>INDEX(NationalTeams!B:B,MATCH(B8356,NationalTeams!C:C,0))</f>
        <v>103</v>
      </c>
      <c r="D8356" t="s">
        <v>59</v>
      </c>
      <c r="E8356">
        <f>INDEX(TeamSports!B:B,MATCH(D8356,TeamSports!C:C,0))</f>
        <v>6</v>
      </c>
      <c r="F8356">
        <f>INDEX(RanksTable!AN:AN,MATCH(B8356,RanksTable!B:B,0))</f>
        <v>7</v>
      </c>
      <c r="H8356" t="str">
        <f t="shared" si="130"/>
        <v>INSERT INTO "TeamRanks" (team_id,team_sport_id,team_rank) VALUES (103,6,7);</v>
      </c>
    </row>
    <row r="8357" spans="2:8" x14ac:dyDescent="0.25">
      <c r="B8357" t="s">
        <v>470</v>
      </c>
      <c r="C8357">
        <f>INDEX(NationalTeams!B:B,MATCH(B8357,NationalTeams!C:C,0))</f>
        <v>104</v>
      </c>
      <c r="D8357" t="s">
        <v>59</v>
      </c>
      <c r="E8357">
        <f>INDEX(TeamSports!B:B,MATCH(D8357,TeamSports!C:C,0))</f>
        <v>6</v>
      </c>
      <c r="F8357">
        <f>INDEX(RanksTable!AN:AN,MATCH(B8357,RanksTable!B:B,0))</f>
        <v>7</v>
      </c>
      <c r="H8357" t="str">
        <f t="shared" si="130"/>
        <v>INSERT INTO "TeamRanks" (team_id,team_sport_id,team_rank) VALUES (104,6,7);</v>
      </c>
    </row>
    <row r="8358" spans="2:8" x14ac:dyDescent="0.25">
      <c r="B8358" t="s">
        <v>461</v>
      </c>
      <c r="C8358">
        <f>INDEX(NationalTeams!B:B,MATCH(B8358,NationalTeams!C:C,0))</f>
        <v>105</v>
      </c>
      <c r="D8358" t="s">
        <v>59</v>
      </c>
      <c r="E8358">
        <f>INDEX(TeamSports!B:B,MATCH(D8358,TeamSports!C:C,0))</f>
        <v>6</v>
      </c>
      <c r="F8358">
        <f>INDEX(RanksTable!AN:AN,MATCH(B8358,RanksTable!B:B,0))</f>
        <v>7</v>
      </c>
      <c r="H8358" t="str">
        <f t="shared" si="130"/>
        <v>INSERT INTO "TeamRanks" (team_id,team_sport_id,team_rank) VALUES (105,6,7);</v>
      </c>
    </row>
    <row r="8359" spans="2:8" x14ac:dyDescent="0.25">
      <c r="B8359" t="s">
        <v>418</v>
      </c>
      <c r="C8359">
        <f>INDEX(NationalTeams!B:B,MATCH(B8359,NationalTeams!C:C,0))</f>
        <v>106</v>
      </c>
      <c r="D8359" t="s">
        <v>59</v>
      </c>
      <c r="E8359">
        <f>INDEX(TeamSports!B:B,MATCH(D8359,TeamSports!C:C,0))</f>
        <v>6</v>
      </c>
      <c r="F8359">
        <f>INDEX(RanksTable!AN:AN,MATCH(B8359,RanksTable!B:B,0))</f>
        <v>7</v>
      </c>
      <c r="H8359" t="str">
        <f t="shared" si="130"/>
        <v>INSERT INTO "TeamRanks" (team_id,team_sport_id,team_rank) VALUES (106,6,7);</v>
      </c>
    </row>
    <row r="8360" spans="2:8" x14ac:dyDescent="0.25">
      <c r="B8360" t="s">
        <v>417</v>
      </c>
      <c r="C8360">
        <f>INDEX(NationalTeams!B:B,MATCH(B8360,NationalTeams!C:C,0))</f>
        <v>107</v>
      </c>
      <c r="D8360" t="s">
        <v>59</v>
      </c>
      <c r="E8360">
        <f>INDEX(TeamSports!B:B,MATCH(D8360,TeamSports!C:C,0))</f>
        <v>6</v>
      </c>
      <c r="F8360">
        <f>INDEX(RanksTable!AN:AN,MATCH(B8360,RanksTable!B:B,0))</f>
        <v>7</v>
      </c>
      <c r="H8360" t="str">
        <f t="shared" si="130"/>
        <v>INSERT INTO "TeamRanks" (team_id,team_sport_id,team_rank) VALUES (107,6,7);</v>
      </c>
    </row>
    <row r="8361" spans="2:8" x14ac:dyDescent="0.25">
      <c r="B8361" t="s">
        <v>421</v>
      </c>
      <c r="C8361">
        <f>INDEX(NationalTeams!B:B,MATCH(B8361,NationalTeams!C:C,0))</f>
        <v>108</v>
      </c>
      <c r="D8361" t="s">
        <v>59</v>
      </c>
      <c r="E8361">
        <f>INDEX(TeamSports!B:B,MATCH(D8361,TeamSports!C:C,0))</f>
        <v>6</v>
      </c>
      <c r="F8361">
        <f>INDEX(RanksTable!AN:AN,MATCH(B8361,RanksTable!B:B,0))</f>
        <v>7</v>
      </c>
      <c r="H8361" t="str">
        <f t="shared" si="130"/>
        <v>INSERT INTO "TeamRanks" (team_id,team_sport_id,team_rank) VALUES (108,6,7);</v>
      </c>
    </row>
    <row r="8362" spans="2:8" x14ac:dyDescent="0.25">
      <c r="B8362" t="s">
        <v>530</v>
      </c>
      <c r="C8362">
        <f>INDEX(NationalTeams!B:B,MATCH(B8362,NationalTeams!C:C,0))</f>
        <v>109</v>
      </c>
      <c r="D8362" t="s">
        <v>59</v>
      </c>
      <c r="E8362">
        <f>INDEX(TeamSports!B:B,MATCH(D8362,TeamSports!C:C,0))</f>
        <v>6</v>
      </c>
      <c r="F8362">
        <f>INDEX(RanksTable!AN:AN,MATCH(B8362,RanksTable!B:B,0))</f>
        <v>7</v>
      </c>
      <c r="H8362" t="str">
        <f t="shared" si="130"/>
        <v>INSERT INTO "TeamRanks" (team_id,team_sport_id,team_rank) VALUES (109,6,7);</v>
      </c>
    </row>
    <row r="8363" spans="2:8" x14ac:dyDescent="0.25">
      <c r="B8363" t="s">
        <v>488</v>
      </c>
      <c r="C8363">
        <f>INDEX(NationalTeams!B:B,MATCH(B8363,NationalTeams!C:C,0))</f>
        <v>110</v>
      </c>
      <c r="D8363" t="s">
        <v>59</v>
      </c>
      <c r="E8363">
        <f>INDEX(TeamSports!B:B,MATCH(D8363,TeamSports!C:C,0))</f>
        <v>6</v>
      </c>
      <c r="F8363">
        <f>INDEX(RanksTable!AN:AN,MATCH(B8363,RanksTable!B:B,0))</f>
        <v>7</v>
      </c>
      <c r="H8363" t="str">
        <f t="shared" si="130"/>
        <v>INSERT INTO "TeamRanks" (team_id,team_sport_id,team_rank) VALUES (110,6,7);</v>
      </c>
    </row>
    <row r="8364" spans="2:8" x14ac:dyDescent="0.25">
      <c r="B8364" t="s">
        <v>352</v>
      </c>
      <c r="C8364">
        <f>INDEX(NationalTeams!B:B,MATCH(B8364,NationalTeams!C:C,0))</f>
        <v>111</v>
      </c>
      <c r="D8364" t="s">
        <v>59</v>
      </c>
      <c r="E8364">
        <f>INDEX(TeamSports!B:B,MATCH(D8364,TeamSports!C:C,0))</f>
        <v>6</v>
      </c>
      <c r="F8364">
        <f>INDEX(RanksTable!AN:AN,MATCH(B8364,RanksTable!B:B,0))</f>
        <v>7</v>
      </c>
      <c r="H8364" t="str">
        <f t="shared" si="130"/>
        <v>INSERT INTO "TeamRanks" (team_id,team_sport_id,team_rank) VALUES (111,6,7);</v>
      </c>
    </row>
    <row r="8365" spans="2:8" x14ac:dyDescent="0.25">
      <c r="B8365" t="s">
        <v>422</v>
      </c>
      <c r="C8365">
        <f>INDEX(NationalTeams!B:B,MATCH(B8365,NationalTeams!C:C,0))</f>
        <v>112</v>
      </c>
      <c r="D8365" t="s">
        <v>59</v>
      </c>
      <c r="E8365">
        <f>INDEX(TeamSports!B:B,MATCH(D8365,TeamSports!C:C,0))</f>
        <v>6</v>
      </c>
      <c r="F8365">
        <f>INDEX(RanksTable!AN:AN,MATCH(B8365,RanksTable!B:B,0))</f>
        <v>3</v>
      </c>
      <c r="H8365" t="str">
        <f t="shared" si="130"/>
        <v>INSERT INTO "TeamRanks" (team_id,team_sport_id,team_rank) VALUES (112,6,3);</v>
      </c>
    </row>
    <row r="8366" spans="2:8" x14ac:dyDescent="0.25">
      <c r="B8366" t="s">
        <v>451</v>
      </c>
      <c r="C8366">
        <f>INDEX(NationalTeams!B:B,MATCH(B8366,NationalTeams!C:C,0))</f>
        <v>113</v>
      </c>
      <c r="D8366" t="s">
        <v>59</v>
      </c>
      <c r="E8366">
        <f>INDEX(TeamSports!B:B,MATCH(D8366,TeamSports!C:C,0))</f>
        <v>6</v>
      </c>
      <c r="F8366">
        <f>INDEX(RanksTable!AN:AN,MATCH(B8366,RanksTable!B:B,0))</f>
        <v>7</v>
      </c>
      <c r="H8366" t="str">
        <f t="shared" si="130"/>
        <v>INSERT INTO "TeamRanks" (team_id,team_sport_id,team_rank) VALUES (113,6,7);</v>
      </c>
    </row>
    <row r="8367" spans="2:8" x14ac:dyDescent="0.25">
      <c r="B8367" t="s">
        <v>430</v>
      </c>
      <c r="C8367">
        <f>INDEX(NationalTeams!B:B,MATCH(B8367,NationalTeams!C:C,0))</f>
        <v>114</v>
      </c>
      <c r="D8367" t="s">
        <v>59</v>
      </c>
      <c r="E8367">
        <f>INDEX(TeamSports!B:B,MATCH(D8367,TeamSports!C:C,0))</f>
        <v>6</v>
      </c>
      <c r="F8367">
        <f>INDEX(RanksTable!AN:AN,MATCH(B8367,RanksTable!B:B,0))</f>
        <v>7</v>
      </c>
      <c r="H8367" t="str">
        <f t="shared" si="130"/>
        <v>INSERT INTO "TeamRanks" (team_id,team_sport_id,team_rank) VALUES (114,6,7);</v>
      </c>
    </row>
    <row r="8368" spans="2:8" x14ac:dyDescent="0.25">
      <c r="B8368" t="s">
        <v>381</v>
      </c>
      <c r="C8368">
        <f>INDEX(NationalTeams!B:B,MATCH(B8368,NationalTeams!C:C,0))</f>
        <v>115</v>
      </c>
      <c r="D8368" t="s">
        <v>59</v>
      </c>
      <c r="E8368">
        <f>INDEX(TeamSports!B:B,MATCH(D8368,TeamSports!C:C,0))</f>
        <v>6</v>
      </c>
      <c r="F8368">
        <f>INDEX(RanksTable!AN:AN,MATCH(B8368,RanksTable!B:B,0))</f>
        <v>7</v>
      </c>
      <c r="H8368" t="str">
        <f t="shared" si="130"/>
        <v>INSERT INTO "TeamRanks" (team_id,team_sport_id,team_rank) VALUES (115,6,7);</v>
      </c>
    </row>
    <row r="8369" spans="2:8" x14ac:dyDescent="0.25">
      <c r="B8369" t="s">
        <v>434</v>
      </c>
      <c r="C8369">
        <f>INDEX(NationalTeams!B:B,MATCH(B8369,NationalTeams!C:C,0))</f>
        <v>116</v>
      </c>
      <c r="D8369" t="s">
        <v>59</v>
      </c>
      <c r="E8369">
        <f>INDEX(TeamSports!B:B,MATCH(D8369,TeamSports!C:C,0))</f>
        <v>6</v>
      </c>
      <c r="F8369">
        <f>INDEX(RanksTable!AN:AN,MATCH(B8369,RanksTable!B:B,0))</f>
        <v>7</v>
      </c>
      <c r="H8369" t="str">
        <f t="shared" si="130"/>
        <v>INSERT INTO "TeamRanks" (team_id,team_sport_id,team_rank) VALUES (116,6,7);</v>
      </c>
    </row>
    <row r="8370" spans="2:8" x14ac:dyDescent="0.25">
      <c r="B8370" t="s">
        <v>475</v>
      </c>
      <c r="C8370">
        <f>INDEX(NationalTeams!B:B,MATCH(B8370,NationalTeams!C:C,0))</f>
        <v>117</v>
      </c>
      <c r="D8370" t="s">
        <v>59</v>
      </c>
      <c r="E8370">
        <f>INDEX(TeamSports!B:B,MATCH(D8370,TeamSports!C:C,0))</f>
        <v>6</v>
      </c>
      <c r="F8370">
        <f>INDEX(RanksTable!AN:AN,MATCH(B8370,RanksTable!B:B,0))</f>
        <v>7</v>
      </c>
      <c r="H8370" t="str">
        <f t="shared" si="130"/>
        <v>INSERT INTO "TeamRanks" (team_id,team_sport_id,team_rank) VALUES (117,6,7);</v>
      </c>
    </row>
    <row r="8371" spans="2:8" x14ac:dyDescent="0.25">
      <c r="B8371" t="s">
        <v>528</v>
      </c>
      <c r="C8371">
        <f>INDEX(NationalTeams!B:B,MATCH(B8371,NationalTeams!C:C,0))</f>
        <v>118</v>
      </c>
      <c r="D8371" t="s">
        <v>59</v>
      </c>
      <c r="E8371">
        <f>INDEX(TeamSports!B:B,MATCH(D8371,TeamSports!C:C,0))</f>
        <v>6</v>
      </c>
      <c r="F8371">
        <f>INDEX(RanksTable!AN:AN,MATCH(B8371,RanksTable!B:B,0))</f>
        <v>7</v>
      </c>
      <c r="H8371" t="str">
        <f t="shared" si="130"/>
        <v>INSERT INTO "TeamRanks" (team_id,team_sport_id,team_rank) VALUES (118,6,7);</v>
      </c>
    </row>
    <row r="8372" spans="2:8" x14ac:dyDescent="0.25">
      <c r="B8372" t="s">
        <v>436</v>
      </c>
      <c r="C8372">
        <f>INDEX(NationalTeams!B:B,MATCH(B8372,NationalTeams!C:C,0))</f>
        <v>119</v>
      </c>
      <c r="D8372" t="s">
        <v>59</v>
      </c>
      <c r="E8372">
        <f>INDEX(TeamSports!B:B,MATCH(D8372,TeamSports!C:C,0))</f>
        <v>6</v>
      </c>
      <c r="F8372">
        <f>INDEX(RanksTable!AN:AN,MATCH(B8372,RanksTable!B:B,0))</f>
        <v>7</v>
      </c>
      <c r="H8372" t="str">
        <f t="shared" si="130"/>
        <v>INSERT INTO "TeamRanks" (team_id,team_sport_id,team_rank) VALUES (119,6,7);</v>
      </c>
    </row>
    <row r="8373" spans="2:8" x14ac:dyDescent="0.25">
      <c r="B8373" t="s">
        <v>455</v>
      </c>
      <c r="C8373">
        <f>INDEX(NationalTeams!B:B,MATCH(B8373,NationalTeams!C:C,0))</f>
        <v>120</v>
      </c>
      <c r="D8373" t="s">
        <v>59</v>
      </c>
      <c r="E8373">
        <f>INDEX(TeamSports!B:B,MATCH(D8373,TeamSports!C:C,0))</f>
        <v>6</v>
      </c>
      <c r="F8373">
        <f>INDEX(RanksTable!AN:AN,MATCH(B8373,RanksTable!B:B,0))</f>
        <v>7</v>
      </c>
      <c r="H8373" t="str">
        <f t="shared" si="130"/>
        <v>INSERT INTO "TeamRanks" (team_id,team_sport_id,team_rank) VALUES (120,6,7);</v>
      </c>
    </row>
    <row r="8374" spans="2:8" x14ac:dyDescent="0.25">
      <c r="B8374" t="s">
        <v>345</v>
      </c>
      <c r="C8374">
        <f>INDEX(NationalTeams!B:B,MATCH(B8374,NationalTeams!C:C,0))</f>
        <v>121</v>
      </c>
      <c r="D8374" t="s">
        <v>59</v>
      </c>
      <c r="E8374">
        <f>INDEX(TeamSports!B:B,MATCH(D8374,TeamSports!C:C,0))</f>
        <v>6</v>
      </c>
      <c r="F8374">
        <f>INDEX(RanksTable!AN:AN,MATCH(B8374,RanksTable!B:B,0))</f>
        <v>7</v>
      </c>
      <c r="H8374" t="str">
        <f t="shared" si="130"/>
        <v>INSERT INTO "TeamRanks" (team_id,team_sport_id,team_rank) VALUES (121,6,7);</v>
      </c>
    </row>
    <row r="8375" spans="2:8" x14ac:dyDescent="0.25">
      <c r="B8375" t="s">
        <v>532</v>
      </c>
      <c r="C8375">
        <f>INDEX(NationalTeams!B:B,MATCH(B8375,NationalTeams!C:C,0))</f>
        <v>122</v>
      </c>
      <c r="D8375" t="s">
        <v>59</v>
      </c>
      <c r="E8375">
        <f>INDEX(TeamSports!B:B,MATCH(D8375,TeamSports!C:C,0))</f>
        <v>6</v>
      </c>
      <c r="F8375">
        <f>INDEX(RanksTable!AN:AN,MATCH(B8375,RanksTable!B:B,0))</f>
        <v>7</v>
      </c>
      <c r="H8375" t="str">
        <f t="shared" si="130"/>
        <v>INSERT INTO "TeamRanks" (team_id,team_sport_id,team_rank) VALUES (122,6,7);</v>
      </c>
    </row>
    <row r="8376" spans="2:8" x14ac:dyDescent="0.25">
      <c r="B8376" t="s">
        <v>468</v>
      </c>
      <c r="C8376">
        <f>INDEX(NationalTeams!B:B,MATCH(B8376,NationalTeams!C:C,0))</f>
        <v>123</v>
      </c>
      <c r="D8376" t="s">
        <v>59</v>
      </c>
      <c r="E8376">
        <f>INDEX(TeamSports!B:B,MATCH(D8376,TeamSports!C:C,0))</f>
        <v>6</v>
      </c>
      <c r="F8376">
        <f>INDEX(RanksTable!AN:AN,MATCH(B8376,RanksTable!B:B,0))</f>
        <v>7</v>
      </c>
      <c r="H8376" t="str">
        <f t="shared" si="130"/>
        <v>INSERT INTO "TeamRanks" (team_id,team_sport_id,team_rank) VALUES (123,6,7);</v>
      </c>
    </row>
    <row r="8377" spans="2:8" x14ac:dyDescent="0.25">
      <c r="B8377" t="s">
        <v>347</v>
      </c>
      <c r="C8377">
        <f>INDEX(NationalTeams!B:B,MATCH(B8377,NationalTeams!C:C,0))</f>
        <v>124</v>
      </c>
      <c r="D8377" t="s">
        <v>59</v>
      </c>
      <c r="E8377">
        <f>INDEX(TeamSports!B:B,MATCH(D8377,TeamSports!C:C,0))</f>
        <v>6</v>
      </c>
      <c r="F8377">
        <f>INDEX(RanksTable!AN:AN,MATCH(B8377,RanksTable!B:B,0))</f>
        <v>7</v>
      </c>
      <c r="H8377" t="str">
        <f t="shared" si="130"/>
        <v>INSERT INTO "TeamRanks" (team_id,team_sport_id,team_rank) VALUES (124,6,7);</v>
      </c>
    </row>
    <row r="8378" spans="2:8" x14ac:dyDescent="0.25">
      <c r="B8378" t="s">
        <v>390</v>
      </c>
      <c r="C8378">
        <f>INDEX(NationalTeams!B:B,MATCH(B8378,NationalTeams!C:C,0))</f>
        <v>125</v>
      </c>
      <c r="D8378" t="s">
        <v>59</v>
      </c>
      <c r="E8378">
        <f>INDEX(TeamSports!B:B,MATCH(D8378,TeamSports!C:C,0))</f>
        <v>6</v>
      </c>
      <c r="F8378">
        <f>INDEX(RanksTable!AN:AN,MATCH(B8378,RanksTable!B:B,0))</f>
        <v>7</v>
      </c>
      <c r="H8378" t="str">
        <f t="shared" si="130"/>
        <v>INSERT INTO "TeamRanks" (team_id,team_sport_id,team_rank) VALUES (125,6,7);</v>
      </c>
    </row>
    <row r="8379" spans="2:8" x14ac:dyDescent="0.25">
      <c r="B8379" t="s">
        <v>540</v>
      </c>
      <c r="C8379">
        <f>INDEX(NationalTeams!B:B,MATCH(B8379,NationalTeams!C:C,0))</f>
        <v>126</v>
      </c>
      <c r="D8379" t="s">
        <v>59</v>
      </c>
      <c r="E8379">
        <f>INDEX(TeamSports!B:B,MATCH(D8379,TeamSports!C:C,0))</f>
        <v>6</v>
      </c>
      <c r="F8379">
        <f>INDEX(RanksTable!AN:AN,MATCH(B8379,RanksTable!B:B,0))</f>
        <v>7</v>
      </c>
      <c r="H8379" t="str">
        <f t="shared" si="130"/>
        <v>INSERT INTO "TeamRanks" (team_id,team_sport_id,team_rank) VALUES (126,6,7);</v>
      </c>
    </row>
    <row r="8380" spans="2:8" x14ac:dyDescent="0.25">
      <c r="B8380" t="s">
        <v>527</v>
      </c>
      <c r="C8380">
        <f>INDEX(NationalTeams!B:B,MATCH(B8380,NationalTeams!C:C,0))</f>
        <v>127</v>
      </c>
      <c r="D8380" t="s">
        <v>59</v>
      </c>
      <c r="E8380">
        <f>INDEX(TeamSports!B:B,MATCH(D8380,TeamSports!C:C,0))</f>
        <v>6</v>
      </c>
      <c r="F8380">
        <f>INDEX(RanksTable!AN:AN,MATCH(B8380,RanksTable!B:B,0))</f>
        <v>7</v>
      </c>
      <c r="H8380" t="str">
        <f t="shared" si="130"/>
        <v>INSERT INTO "TeamRanks" (team_id,team_sport_id,team_rank) VALUES (127,6,7);</v>
      </c>
    </row>
    <row r="8381" spans="2:8" x14ac:dyDescent="0.25">
      <c r="B8381" t="s">
        <v>523</v>
      </c>
      <c r="C8381">
        <f>INDEX(NationalTeams!B:B,MATCH(B8381,NationalTeams!C:C,0))</f>
        <v>128</v>
      </c>
      <c r="D8381" t="s">
        <v>59</v>
      </c>
      <c r="E8381">
        <f>INDEX(TeamSports!B:B,MATCH(D8381,TeamSports!C:C,0))</f>
        <v>6</v>
      </c>
      <c r="F8381">
        <f>INDEX(RanksTable!AN:AN,MATCH(B8381,RanksTable!B:B,0))</f>
        <v>7</v>
      </c>
      <c r="H8381" t="str">
        <f t="shared" si="130"/>
        <v>INSERT INTO "TeamRanks" (team_id,team_sport_id,team_rank) VALUES (128,6,7);</v>
      </c>
    </row>
    <row r="8382" spans="2:8" x14ac:dyDescent="0.25">
      <c r="B8382" t="s">
        <v>484</v>
      </c>
      <c r="C8382">
        <f>INDEX(NationalTeams!B:B,MATCH(B8382,NationalTeams!C:C,0))</f>
        <v>129</v>
      </c>
      <c r="D8382" t="s">
        <v>59</v>
      </c>
      <c r="E8382">
        <f>INDEX(TeamSports!B:B,MATCH(D8382,TeamSports!C:C,0))</f>
        <v>6</v>
      </c>
      <c r="F8382">
        <f>INDEX(RanksTable!AN:AN,MATCH(B8382,RanksTable!B:B,0))</f>
        <v>7</v>
      </c>
      <c r="H8382" t="str">
        <f t="shared" si="130"/>
        <v>INSERT INTO "TeamRanks" (team_id,team_sport_id,team_rank) VALUES (129,6,7);</v>
      </c>
    </row>
    <row r="8383" spans="2:8" x14ac:dyDescent="0.25">
      <c r="B8383" t="s">
        <v>522</v>
      </c>
      <c r="C8383">
        <f>INDEX(NationalTeams!B:B,MATCH(B8383,NationalTeams!C:C,0))</f>
        <v>130</v>
      </c>
      <c r="D8383" t="s">
        <v>59</v>
      </c>
      <c r="E8383">
        <f>INDEX(TeamSports!B:B,MATCH(D8383,TeamSports!C:C,0))</f>
        <v>6</v>
      </c>
      <c r="F8383">
        <f>INDEX(RanksTable!AN:AN,MATCH(B8383,RanksTable!B:B,0))</f>
        <v>7</v>
      </c>
      <c r="H8383" t="str">
        <f t="shared" si="130"/>
        <v>INSERT INTO "TeamRanks" (team_id,team_sport_id,team_rank) VALUES (130,6,7);</v>
      </c>
    </row>
    <row r="8384" spans="2:8" x14ac:dyDescent="0.25">
      <c r="B8384" t="s">
        <v>386</v>
      </c>
      <c r="C8384">
        <f>INDEX(NationalTeams!B:B,MATCH(B8384,NationalTeams!C:C,0))</f>
        <v>131</v>
      </c>
      <c r="D8384" t="s">
        <v>59</v>
      </c>
      <c r="E8384">
        <f>INDEX(TeamSports!B:B,MATCH(D8384,TeamSports!C:C,0))</f>
        <v>6</v>
      </c>
      <c r="F8384">
        <f>INDEX(RanksTable!AN:AN,MATCH(B8384,RanksTable!B:B,0))</f>
        <v>7</v>
      </c>
      <c r="H8384" t="str">
        <f t="shared" si="130"/>
        <v>INSERT INTO "TeamRanks" (team_id,team_sport_id,team_rank) VALUES (131,6,7);</v>
      </c>
    </row>
    <row r="8385" spans="2:8" x14ac:dyDescent="0.25">
      <c r="B8385" t="s">
        <v>463</v>
      </c>
      <c r="C8385">
        <f>INDEX(NationalTeams!B:B,MATCH(B8385,NationalTeams!C:C,0))</f>
        <v>132</v>
      </c>
      <c r="D8385" t="s">
        <v>59</v>
      </c>
      <c r="E8385">
        <f>INDEX(TeamSports!B:B,MATCH(D8385,TeamSports!C:C,0))</f>
        <v>6</v>
      </c>
      <c r="F8385">
        <f>INDEX(RanksTable!AN:AN,MATCH(B8385,RanksTable!B:B,0))</f>
        <v>7</v>
      </c>
      <c r="H8385" t="str">
        <f t="shared" si="130"/>
        <v>INSERT INTO "TeamRanks" (team_id,team_sport_id,team_rank) VALUES (132,6,7);</v>
      </c>
    </row>
    <row r="8386" spans="2:8" x14ac:dyDescent="0.25">
      <c r="B8386" t="s">
        <v>339</v>
      </c>
      <c r="C8386">
        <f>INDEX(NationalTeams!B:B,MATCH(B8386,NationalTeams!C:C,0))</f>
        <v>133</v>
      </c>
      <c r="D8386" t="s">
        <v>59</v>
      </c>
      <c r="E8386">
        <f>INDEX(TeamSports!B:B,MATCH(D8386,TeamSports!C:C,0))</f>
        <v>6</v>
      </c>
      <c r="F8386">
        <f>INDEX(RanksTable!AN:AN,MATCH(B8386,RanksTable!B:B,0))</f>
        <v>7</v>
      </c>
      <c r="H8386" t="str">
        <f t="shared" si="130"/>
        <v>INSERT INTO "TeamRanks" (team_id,team_sport_id,team_rank) VALUES (133,6,7);</v>
      </c>
    </row>
    <row r="8387" spans="2:8" x14ac:dyDescent="0.25">
      <c r="B8387" t="s">
        <v>464</v>
      </c>
      <c r="C8387">
        <f>INDEX(NationalTeams!B:B,MATCH(B8387,NationalTeams!C:C,0))</f>
        <v>134</v>
      </c>
      <c r="D8387" t="s">
        <v>59</v>
      </c>
      <c r="E8387">
        <f>INDEX(TeamSports!B:B,MATCH(D8387,TeamSports!C:C,0))</f>
        <v>6</v>
      </c>
      <c r="F8387">
        <f>INDEX(RanksTable!AN:AN,MATCH(B8387,RanksTable!B:B,0))</f>
        <v>7</v>
      </c>
      <c r="H8387" t="str">
        <f t="shared" si="130"/>
        <v>INSERT INTO "TeamRanks" (team_id,team_sport_id,team_rank) VALUES (134,6,7);</v>
      </c>
    </row>
    <row r="8388" spans="2:8" x14ac:dyDescent="0.25">
      <c r="B8388" t="s">
        <v>379</v>
      </c>
      <c r="C8388">
        <f>INDEX(NationalTeams!B:B,MATCH(B8388,NationalTeams!C:C,0))</f>
        <v>135</v>
      </c>
      <c r="D8388" t="s">
        <v>59</v>
      </c>
      <c r="E8388">
        <f>INDEX(TeamSports!B:B,MATCH(D8388,TeamSports!C:C,0))</f>
        <v>6</v>
      </c>
      <c r="F8388">
        <f>INDEX(RanksTable!AN:AN,MATCH(B8388,RanksTable!B:B,0))</f>
        <v>7</v>
      </c>
      <c r="H8388" t="str">
        <f t="shared" ref="H8388:H8451" si="131">_xlfn.CONCAT($H$1,$L$1,$C$1,$L$1," ",$J$1,$C$2,$N$1,$E$2,$N$1,$F$2,$K$1,$I$1,$J$1,C8388,$N$1,E8388,$N$1,F8388,$K$1,$O$1)</f>
        <v>INSERT INTO "TeamRanks" (team_id,team_sport_id,team_rank) VALUES (135,6,7);</v>
      </c>
    </row>
    <row r="8389" spans="2:8" x14ac:dyDescent="0.25">
      <c r="B8389" t="s">
        <v>539</v>
      </c>
      <c r="C8389">
        <f>INDEX(NationalTeams!B:B,MATCH(B8389,NationalTeams!C:C,0))</f>
        <v>136</v>
      </c>
      <c r="D8389" t="s">
        <v>59</v>
      </c>
      <c r="E8389">
        <f>INDEX(TeamSports!B:B,MATCH(D8389,TeamSports!C:C,0))</f>
        <v>6</v>
      </c>
      <c r="F8389">
        <f>INDEX(RanksTable!AN:AN,MATCH(B8389,RanksTable!B:B,0))</f>
        <v>7</v>
      </c>
      <c r="H8389" t="str">
        <f t="shared" si="131"/>
        <v>INSERT INTO "TeamRanks" (team_id,team_sport_id,team_rank) VALUES (136,6,7);</v>
      </c>
    </row>
    <row r="8390" spans="2:8" x14ac:dyDescent="0.25">
      <c r="B8390" t="s">
        <v>342</v>
      </c>
      <c r="C8390">
        <f>INDEX(NationalTeams!B:B,MATCH(B8390,NationalTeams!C:C,0))</f>
        <v>137</v>
      </c>
      <c r="D8390" t="s">
        <v>59</v>
      </c>
      <c r="E8390">
        <f>INDEX(TeamSports!B:B,MATCH(D8390,TeamSports!C:C,0))</f>
        <v>6</v>
      </c>
      <c r="F8390">
        <f>INDEX(RanksTable!AN:AN,MATCH(B8390,RanksTable!B:B,0))</f>
        <v>7</v>
      </c>
      <c r="H8390" t="str">
        <f t="shared" si="131"/>
        <v>INSERT INTO "TeamRanks" (team_id,team_sport_id,team_rank) VALUES (137,6,7);</v>
      </c>
    </row>
    <row r="8391" spans="2:8" x14ac:dyDescent="0.25">
      <c r="B8391" t="s">
        <v>343</v>
      </c>
      <c r="C8391">
        <f>INDEX(NationalTeams!B:B,MATCH(B8391,NationalTeams!C:C,0))</f>
        <v>138</v>
      </c>
      <c r="D8391" t="s">
        <v>59</v>
      </c>
      <c r="E8391">
        <f>INDEX(TeamSports!B:B,MATCH(D8391,TeamSports!C:C,0))</f>
        <v>6</v>
      </c>
      <c r="F8391">
        <f>INDEX(RanksTable!AN:AN,MATCH(B8391,RanksTable!B:B,0))</f>
        <v>7</v>
      </c>
      <c r="H8391" t="str">
        <f t="shared" si="131"/>
        <v>INSERT INTO "TeamRanks" (team_id,team_sport_id,team_rank) VALUES (138,6,7);</v>
      </c>
    </row>
    <row r="8392" spans="2:8" x14ac:dyDescent="0.25">
      <c r="B8392" t="s">
        <v>360</v>
      </c>
      <c r="C8392">
        <f>INDEX(NationalTeams!B:B,MATCH(B8392,NationalTeams!C:C,0))</f>
        <v>139</v>
      </c>
      <c r="D8392" t="s">
        <v>59</v>
      </c>
      <c r="E8392">
        <f>INDEX(TeamSports!B:B,MATCH(D8392,TeamSports!C:C,0))</f>
        <v>6</v>
      </c>
      <c r="F8392">
        <f>INDEX(RanksTable!AN:AN,MATCH(B8392,RanksTable!B:B,0))</f>
        <v>7</v>
      </c>
      <c r="H8392" t="str">
        <f t="shared" si="131"/>
        <v>INSERT INTO "TeamRanks" (team_id,team_sport_id,team_rank) VALUES (139,6,7);</v>
      </c>
    </row>
    <row r="8393" spans="2:8" x14ac:dyDescent="0.25">
      <c r="B8393" t="s">
        <v>378</v>
      </c>
      <c r="C8393">
        <f>INDEX(NationalTeams!B:B,MATCH(B8393,NationalTeams!C:C,0))</f>
        <v>140</v>
      </c>
      <c r="D8393" t="s">
        <v>59</v>
      </c>
      <c r="E8393">
        <f>INDEX(TeamSports!B:B,MATCH(D8393,TeamSports!C:C,0))</f>
        <v>6</v>
      </c>
      <c r="F8393">
        <f>INDEX(RanksTable!AN:AN,MATCH(B8393,RanksTable!B:B,0))</f>
        <v>7</v>
      </c>
      <c r="H8393" t="str">
        <f t="shared" si="131"/>
        <v>INSERT INTO "TeamRanks" (team_id,team_sport_id,team_rank) VALUES (140,6,7);</v>
      </c>
    </row>
    <row r="8394" spans="2:8" x14ac:dyDescent="0.25">
      <c r="B8394" t="s">
        <v>456</v>
      </c>
      <c r="C8394">
        <f>INDEX(NationalTeams!B:B,MATCH(B8394,NationalTeams!C:C,0))</f>
        <v>141</v>
      </c>
      <c r="D8394" t="s">
        <v>59</v>
      </c>
      <c r="E8394">
        <f>INDEX(TeamSports!B:B,MATCH(D8394,TeamSports!C:C,0))</f>
        <v>6</v>
      </c>
      <c r="F8394">
        <f>INDEX(RanksTable!AN:AN,MATCH(B8394,RanksTable!B:B,0))</f>
        <v>7</v>
      </c>
      <c r="H8394" t="str">
        <f t="shared" si="131"/>
        <v>INSERT INTO "TeamRanks" (team_id,team_sport_id,team_rank) VALUES (141,6,7);</v>
      </c>
    </row>
    <row r="8395" spans="2:8" x14ac:dyDescent="0.25">
      <c r="B8395" t="s">
        <v>537</v>
      </c>
      <c r="C8395">
        <f>INDEX(NationalTeams!B:B,MATCH(B8395,NationalTeams!C:C,0))</f>
        <v>142</v>
      </c>
      <c r="D8395" t="s">
        <v>59</v>
      </c>
      <c r="E8395">
        <f>INDEX(TeamSports!B:B,MATCH(D8395,TeamSports!C:C,0))</f>
        <v>6</v>
      </c>
      <c r="F8395">
        <f>INDEX(RanksTable!AN:AN,MATCH(B8395,RanksTable!B:B,0))</f>
        <v>7</v>
      </c>
      <c r="H8395" t="str">
        <f t="shared" si="131"/>
        <v>INSERT INTO "TeamRanks" (team_id,team_sport_id,team_rank) VALUES (142,6,7);</v>
      </c>
    </row>
    <row r="8396" spans="2:8" x14ac:dyDescent="0.25">
      <c r="B8396" t="s">
        <v>533</v>
      </c>
      <c r="C8396">
        <f>INDEX(NationalTeams!B:B,MATCH(B8396,NationalTeams!C:C,0))</f>
        <v>143</v>
      </c>
      <c r="D8396" t="s">
        <v>59</v>
      </c>
      <c r="E8396">
        <f>INDEX(TeamSports!B:B,MATCH(D8396,TeamSports!C:C,0))</f>
        <v>6</v>
      </c>
      <c r="F8396">
        <f>INDEX(RanksTable!AN:AN,MATCH(B8396,RanksTable!B:B,0))</f>
        <v>7</v>
      </c>
      <c r="H8396" t="str">
        <f t="shared" si="131"/>
        <v>INSERT INTO "TeamRanks" (team_id,team_sport_id,team_rank) VALUES (143,6,7);</v>
      </c>
    </row>
    <row r="8397" spans="2:8" x14ac:dyDescent="0.25">
      <c r="B8397" t="s">
        <v>460</v>
      </c>
      <c r="C8397">
        <f>INDEX(NationalTeams!B:B,MATCH(B8397,NationalTeams!C:C,0))</f>
        <v>144</v>
      </c>
      <c r="D8397" t="s">
        <v>59</v>
      </c>
      <c r="E8397">
        <f>INDEX(TeamSports!B:B,MATCH(D8397,TeamSports!C:C,0))</f>
        <v>6</v>
      </c>
      <c r="F8397">
        <f>INDEX(RanksTable!AN:AN,MATCH(B8397,RanksTable!B:B,0))</f>
        <v>7</v>
      </c>
      <c r="H8397" t="str">
        <f t="shared" si="131"/>
        <v>INSERT INTO "TeamRanks" (team_id,team_sport_id,team_rank) VALUES (144,6,7);</v>
      </c>
    </row>
    <row r="8398" spans="2:8" x14ac:dyDescent="0.25">
      <c r="B8398" t="s">
        <v>521</v>
      </c>
      <c r="C8398">
        <f>INDEX(NationalTeams!B:B,MATCH(B8398,NationalTeams!C:C,0))</f>
        <v>145</v>
      </c>
      <c r="D8398" t="s">
        <v>59</v>
      </c>
      <c r="E8398">
        <f>INDEX(TeamSports!B:B,MATCH(D8398,TeamSports!C:C,0))</f>
        <v>6</v>
      </c>
      <c r="F8398">
        <f>INDEX(RanksTable!AN:AN,MATCH(B8398,RanksTable!B:B,0))</f>
        <v>7</v>
      </c>
      <c r="H8398" t="str">
        <f t="shared" si="131"/>
        <v>INSERT INTO "TeamRanks" (team_id,team_sport_id,team_rank) VALUES (145,6,7);</v>
      </c>
    </row>
    <row r="8399" spans="2:8" x14ac:dyDescent="0.25">
      <c r="B8399" t="s">
        <v>416</v>
      </c>
      <c r="C8399">
        <f>INDEX(NationalTeams!B:B,MATCH(B8399,NationalTeams!C:C,0))</f>
        <v>146</v>
      </c>
      <c r="D8399" t="s">
        <v>59</v>
      </c>
      <c r="E8399">
        <f>INDEX(TeamSports!B:B,MATCH(D8399,TeamSports!C:C,0))</f>
        <v>6</v>
      </c>
      <c r="F8399">
        <f>INDEX(RanksTable!AN:AN,MATCH(B8399,RanksTable!B:B,0))</f>
        <v>7</v>
      </c>
      <c r="H8399" t="str">
        <f t="shared" si="131"/>
        <v>INSERT INTO "TeamRanks" (team_id,team_sport_id,team_rank) VALUES (146,6,7);</v>
      </c>
    </row>
    <row r="8400" spans="2:8" x14ac:dyDescent="0.25">
      <c r="B8400" t="s">
        <v>393</v>
      </c>
      <c r="C8400">
        <f>INDEX(NationalTeams!B:B,MATCH(B8400,NationalTeams!C:C,0))</f>
        <v>147</v>
      </c>
      <c r="D8400" t="s">
        <v>59</v>
      </c>
      <c r="E8400">
        <f>INDEX(TeamSports!B:B,MATCH(D8400,TeamSports!C:C,0))</f>
        <v>6</v>
      </c>
      <c r="F8400">
        <f>INDEX(RanksTable!AN:AN,MATCH(B8400,RanksTable!B:B,0))</f>
        <v>7</v>
      </c>
      <c r="H8400" t="str">
        <f t="shared" si="131"/>
        <v>INSERT INTO "TeamRanks" (team_id,team_sport_id,team_rank) VALUES (147,6,7);</v>
      </c>
    </row>
    <row r="8401" spans="2:8" x14ac:dyDescent="0.25">
      <c r="B8401" t="s">
        <v>372</v>
      </c>
      <c r="C8401">
        <f>INDEX(NationalTeams!B:B,MATCH(B8401,NationalTeams!C:C,0))</f>
        <v>148</v>
      </c>
      <c r="D8401" t="s">
        <v>59</v>
      </c>
      <c r="E8401">
        <f>INDEX(TeamSports!B:B,MATCH(D8401,TeamSports!C:C,0))</f>
        <v>6</v>
      </c>
      <c r="F8401">
        <f>INDEX(RanksTable!AN:AN,MATCH(B8401,RanksTable!B:B,0))</f>
        <v>7</v>
      </c>
      <c r="H8401" t="str">
        <f t="shared" si="131"/>
        <v>INSERT INTO "TeamRanks" (team_id,team_sport_id,team_rank) VALUES (148,6,7);</v>
      </c>
    </row>
    <row r="8402" spans="2:8" x14ac:dyDescent="0.25">
      <c r="B8402" t="s">
        <v>480</v>
      </c>
      <c r="C8402">
        <f>INDEX(NationalTeams!B:B,MATCH(B8402,NationalTeams!C:C,0))</f>
        <v>149</v>
      </c>
      <c r="D8402" t="s">
        <v>59</v>
      </c>
      <c r="E8402">
        <f>INDEX(TeamSports!B:B,MATCH(D8402,TeamSports!C:C,0))</f>
        <v>6</v>
      </c>
      <c r="F8402">
        <f>INDEX(RanksTable!AN:AN,MATCH(B8402,RanksTable!B:B,0))</f>
        <v>7</v>
      </c>
      <c r="H8402" t="str">
        <f t="shared" si="131"/>
        <v>INSERT INTO "TeamRanks" (team_id,team_sport_id,team_rank) VALUES (149,6,7);</v>
      </c>
    </row>
    <row r="8403" spans="2:8" x14ac:dyDescent="0.25">
      <c r="B8403" t="s">
        <v>446</v>
      </c>
      <c r="C8403">
        <f>INDEX(NationalTeams!B:B,MATCH(B8403,NationalTeams!C:C,0))</f>
        <v>150</v>
      </c>
      <c r="D8403" t="s">
        <v>59</v>
      </c>
      <c r="E8403">
        <f>INDEX(TeamSports!B:B,MATCH(D8403,TeamSports!C:C,0))</f>
        <v>6</v>
      </c>
      <c r="F8403">
        <f>INDEX(RanksTable!AN:AN,MATCH(B8403,RanksTable!B:B,0))</f>
        <v>7</v>
      </c>
      <c r="H8403" t="str">
        <f t="shared" si="131"/>
        <v>INSERT INTO "TeamRanks" (team_id,team_sport_id,team_rank) VALUES (150,6,7);</v>
      </c>
    </row>
    <row r="8404" spans="2:8" x14ac:dyDescent="0.25">
      <c r="B8404" t="s">
        <v>356</v>
      </c>
      <c r="C8404">
        <f>INDEX(NationalTeams!B:B,MATCH(B8404,NationalTeams!C:C,0))</f>
        <v>151</v>
      </c>
      <c r="D8404" t="s">
        <v>59</v>
      </c>
      <c r="E8404">
        <f>INDEX(TeamSports!B:B,MATCH(D8404,TeamSports!C:C,0))</f>
        <v>6</v>
      </c>
      <c r="F8404">
        <f>INDEX(RanksTable!AN:AN,MATCH(B8404,RanksTable!B:B,0))</f>
        <v>7</v>
      </c>
      <c r="H8404" t="str">
        <f t="shared" si="131"/>
        <v>INSERT INTO "TeamRanks" (team_id,team_sport_id,team_rank) VALUES (151,6,7);</v>
      </c>
    </row>
    <row r="8405" spans="2:8" x14ac:dyDescent="0.25">
      <c r="B8405" t="s">
        <v>387</v>
      </c>
      <c r="C8405">
        <f>INDEX(NationalTeams!B:B,MATCH(B8405,NationalTeams!C:C,0))</f>
        <v>152</v>
      </c>
      <c r="D8405" t="s">
        <v>59</v>
      </c>
      <c r="E8405">
        <f>INDEX(TeamSports!B:B,MATCH(D8405,TeamSports!C:C,0))</f>
        <v>6</v>
      </c>
      <c r="F8405">
        <f>INDEX(RanksTable!AN:AN,MATCH(B8405,RanksTable!B:B,0))</f>
        <v>7</v>
      </c>
      <c r="H8405" t="str">
        <f t="shared" si="131"/>
        <v>INSERT INTO "TeamRanks" (team_id,team_sport_id,team_rank) VALUES (152,6,7);</v>
      </c>
    </row>
    <row r="8406" spans="2:8" x14ac:dyDescent="0.25">
      <c r="B8406" t="s">
        <v>361</v>
      </c>
      <c r="C8406">
        <f>INDEX(NationalTeams!B:B,MATCH(B8406,NationalTeams!C:C,0))</f>
        <v>153</v>
      </c>
      <c r="D8406" t="s">
        <v>59</v>
      </c>
      <c r="E8406">
        <f>INDEX(TeamSports!B:B,MATCH(D8406,TeamSports!C:C,0))</f>
        <v>6</v>
      </c>
      <c r="F8406">
        <f>INDEX(RanksTable!AN:AN,MATCH(B8406,RanksTable!B:B,0))</f>
        <v>7</v>
      </c>
      <c r="H8406" t="str">
        <f t="shared" si="131"/>
        <v>INSERT INTO "TeamRanks" (team_id,team_sport_id,team_rank) VALUES (153,6,7);</v>
      </c>
    </row>
    <row r="8407" spans="2:8" x14ac:dyDescent="0.25">
      <c r="B8407" t="s">
        <v>492</v>
      </c>
      <c r="C8407">
        <f>INDEX(NationalTeams!B:B,MATCH(B8407,NationalTeams!C:C,0))</f>
        <v>154</v>
      </c>
      <c r="D8407" t="s">
        <v>59</v>
      </c>
      <c r="E8407">
        <f>INDEX(TeamSports!B:B,MATCH(D8407,TeamSports!C:C,0))</f>
        <v>6</v>
      </c>
      <c r="F8407">
        <f>INDEX(RanksTable!AN:AN,MATCH(B8407,RanksTable!B:B,0))</f>
        <v>7</v>
      </c>
      <c r="H8407" t="str">
        <f t="shared" si="131"/>
        <v>INSERT INTO "TeamRanks" (team_id,team_sport_id,team_rank) VALUES (154,6,7);</v>
      </c>
    </row>
    <row r="8408" spans="2:8" x14ac:dyDescent="0.25">
      <c r="B8408" t="s">
        <v>485</v>
      </c>
      <c r="C8408">
        <f>INDEX(NationalTeams!B:B,MATCH(B8408,NationalTeams!C:C,0))</f>
        <v>155</v>
      </c>
      <c r="D8408" t="s">
        <v>59</v>
      </c>
      <c r="E8408">
        <f>INDEX(TeamSports!B:B,MATCH(D8408,TeamSports!C:C,0))</f>
        <v>6</v>
      </c>
      <c r="F8408">
        <f>INDEX(RanksTable!AN:AN,MATCH(B8408,RanksTable!B:B,0))</f>
        <v>7</v>
      </c>
      <c r="H8408" t="str">
        <f t="shared" si="131"/>
        <v>INSERT INTO "TeamRanks" (team_id,team_sport_id,team_rank) VALUES (155,6,7);</v>
      </c>
    </row>
    <row r="8409" spans="2:8" x14ac:dyDescent="0.25">
      <c r="B8409" t="s">
        <v>423</v>
      </c>
      <c r="C8409">
        <f>INDEX(NationalTeams!B:B,MATCH(B8409,NationalTeams!C:C,0))</f>
        <v>156</v>
      </c>
      <c r="D8409" t="s">
        <v>59</v>
      </c>
      <c r="E8409">
        <f>INDEX(TeamSports!B:B,MATCH(D8409,TeamSports!C:C,0))</f>
        <v>6</v>
      </c>
      <c r="F8409">
        <f>INDEX(RanksTable!AN:AN,MATCH(B8409,RanksTable!B:B,0))</f>
        <v>7</v>
      </c>
      <c r="H8409" t="str">
        <f t="shared" si="131"/>
        <v>INSERT INTO "TeamRanks" (team_id,team_sport_id,team_rank) VALUES (156,6,7);</v>
      </c>
    </row>
    <row r="8410" spans="2:8" x14ac:dyDescent="0.25">
      <c r="B8410" t="s">
        <v>457</v>
      </c>
      <c r="C8410">
        <f>INDEX(NationalTeams!B:B,MATCH(B8410,NationalTeams!C:C,0))</f>
        <v>157</v>
      </c>
      <c r="D8410" t="s">
        <v>59</v>
      </c>
      <c r="E8410">
        <f>INDEX(TeamSports!B:B,MATCH(D8410,TeamSports!C:C,0))</f>
        <v>6</v>
      </c>
      <c r="F8410">
        <f>INDEX(RanksTable!AN:AN,MATCH(B8410,RanksTable!B:B,0))</f>
        <v>7</v>
      </c>
      <c r="H8410" t="str">
        <f t="shared" si="131"/>
        <v>INSERT INTO "TeamRanks" (team_id,team_sport_id,team_rank) VALUES (157,6,7);</v>
      </c>
    </row>
    <row r="8411" spans="2:8" x14ac:dyDescent="0.25">
      <c r="B8411" t="s">
        <v>491</v>
      </c>
      <c r="C8411">
        <f>INDEX(NationalTeams!B:B,MATCH(B8411,NationalTeams!C:C,0))</f>
        <v>158</v>
      </c>
      <c r="D8411" t="s">
        <v>59</v>
      </c>
      <c r="E8411">
        <f>INDEX(TeamSports!B:B,MATCH(D8411,TeamSports!C:C,0))</f>
        <v>6</v>
      </c>
      <c r="F8411">
        <f>INDEX(RanksTable!AN:AN,MATCH(B8411,RanksTable!B:B,0))</f>
        <v>7</v>
      </c>
      <c r="H8411" t="str">
        <f t="shared" si="131"/>
        <v>INSERT INTO "TeamRanks" (team_id,team_sport_id,team_rank) VALUES (158,6,7);</v>
      </c>
    </row>
    <row r="8412" spans="2:8" x14ac:dyDescent="0.25">
      <c r="B8412" t="s">
        <v>474</v>
      </c>
      <c r="C8412">
        <f>INDEX(NationalTeams!B:B,MATCH(B8412,NationalTeams!C:C,0))</f>
        <v>159</v>
      </c>
      <c r="D8412" t="s">
        <v>59</v>
      </c>
      <c r="E8412">
        <f>INDEX(TeamSports!B:B,MATCH(D8412,TeamSports!C:C,0))</f>
        <v>6</v>
      </c>
      <c r="F8412">
        <f>INDEX(RanksTable!AN:AN,MATCH(B8412,RanksTable!B:B,0))</f>
        <v>7</v>
      </c>
      <c r="H8412" t="str">
        <f t="shared" si="131"/>
        <v>INSERT INTO "TeamRanks" (team_id,team_sport_id,team_rank) VALUES (159,6,7);</v>
      </c>
    </row>
    <row r="8413" spans="2:8" x14ac:dyDescent="0.25">
      <c r="B8413" t="s">
        <v>479</v>
      </c>
      <c r="C8413">
        <f>INDEX(NationalTeams!B:B,MATCH(B8413,NationalTeams!C:C,0))</f>
        <v>160</v>
      </c>
      <c r="D8413" t="s">
        <v>59</v>
      </c>
      <c r="E8413">
        <f>INDEX(TeamSports!B:B,MATCH(D8413,TeamSports!C:C,0))</f>
        <v>6</v>
      </c>
      <c r="F8413">
        <f>INDEX(RanksTable!AN:AN,MATCH(B8413,RanksTable!B:B,0))</f>
        <v>7</v>
      </c>
      <c r="H8413" t="str">
        <f t="shared" si="131"/>
        <v>INSERT INTO "TeamRanks" (team_id,team_sport_id,team_rank) VALUES (160,6,7);</v>
      </c>
    </row>
    <row r="8414" spans="2:8" x14ac:dyDescent="0.25">
      <c r="B8414" t="s">
        <v>449</v>
      </c>
      <c r="C8414">
        <f>INDEX(NationalTeams!B:B,MATCH(B8414,NationalTeams!C:C,0))</f>
        <v>161</v>
      </c>
      <c r="D8414" t="s">
        <v>59</v>
      </c>
      <c r="E8414">
        <f>INDEX(TeamSports!B:B,MATCH(D8414,TeamSports!C:C,0))</f>
        <v>6</v>
      </c>
      <c r="F8414">
        <f>INDEX(RanksTable!AN:AN,MATCH(B8414,RanksTable!B:B,0))</f>
        <v>7</v>
      </c>
      <c r="H8414" t="str">
        <f t="shared" si="131"/>
        <v>INSERT INTO "TeamRanks" (team_id,team_sport_id,team_rank) VALUES (161,6,7);</v>
      </c>
    </row>
    <row r="8415" spans="2:8" x14ac:dyDescent="0.25">
      <c r="B8415" t="s">
        <v>398</v>
      </c>
      <c r="C8415">
        <f>INDEX(NationalTeams!B:B,MATCH(B8415,NationalTeams!C:C,0))</f>
        <v>162</v>
      </c>
      <c r="D8415" t="s">
        <v>59</v>
      </c>
      <c r="E8415">
        <f>INDEX(TeamSports!B:B,MATCH(D8415,TeamSports!C:C,0))</f>
        <v>6</v>
      </c>
      <c r="F8415">
        <f>INDEX(RanksTable!AN:AN,MATCH(B8415,RanksTable!B:B,0))</f>
        <v>7</v>
      </c>
      <c r="H8415" t="str">
        <f t="shared" si="131"/>
        <v>INSERT INTO "TeamRanks" (team_id,team_sport_id,team_rank) VALUES (162,6,7);</v>
      </c>
    </row>
    <row r="8416" spans="2:8" x14ac:dyDescent="0.25">
      <c r="B8416" t="s">
        <v>441</v>
      </c>
      <c r="C8416">
        <f>INDEX(NationalTeams!B:B,MATCH(B8416,NationalTeams!C:C,0))</f>
        <v>163</v>
      </c>
      <c r="D8416" t="s">
        <v>59</v>
      </c>
      <c r="E8416">
        <f>INDEX(TeamSports!B:B,MATCH(D8416,TeamSports!C:C,0))</f>
        <v>6</v>
      </c>
      <c r="F8416">
        <f>INDEX(RanksTable!AN:AN,MATCH(B8416,RanksTable!B:B,0))</f>
        <v>7</v>
      </c>
      <c r="H8416" t="str">
        <f t="shared" si="131"/>
        <v>INSERT INTO "TeamRanks" (team_id,team_sport_id,team_rank) VALUES (163,6,7);</v>
      </c>
    </row>
    <row r="8417" spans="2:8" x14ac:dyDescent="0.25">
      <c r="B8417" t="s">
        <v>348</v>
      </c>
      <c r="C8417">
        <f>INDEX(NationalTeams!B:B,MATCH(B8417,NationalTeams!C:C,0))</f>
        <v>164</v>
      </c>
      <c r="D8417" t="s">
        <v>59</v>
      </c>
      <c r="E8417">
        <f>INDEX(TeamSports!B:B,MATCH(D8417,TeamSports!C:C,0))</f>
        <v>6</v>
      </c>
      <c r="F8417">
        <f>INDEX(RanksTable!AN:AN,MATCH(B8417,RanksTable!B:B,0))</f>
        <v>7</v>
      </c>
      <c r="H8417" t="str">
        <f t="shared" si="131"/>
        <v>INSERT INTO "TeamRanks" (team_id,team_sport_id,team_rank) VALUES (164,6,7);</v>
      </c>
    </row>
    <row r="8418" spans="2:8" x14ac:dyDescent="0.25">
      <c r="B8418" t="s">
        <v>350</v>
      </c>
      <c r="C8418">
        <f>INDEX(NationalTeams!B:B,MATCH(B8418,NationalTeams!C:C,0))</f>
        <v>165</v>
      </c>
      <c r="D8418" t="s">
        <v>59</v>
      </c>
      <c r="E8418">
        <f>INDEX(TeamSports!B:B,MATCH(D8418,TeamSports!C:C,0))</f>
        <v>6</v>
      </c>
      <c r="F8418">
        <f>INDEX(RanksTable!AN:AN,MATCH(B8418,RanksTable!B:B,0))</f>
        <v>7</v>
      </c>
      <c r="H8418" t="str">
        <f t="shared" si="131"/>
        <v>INSERT INTO "TeamRanks" (team_id,team_sport_id,team_rank) VALUES (165,6,7);</v>
      </c>
    </row>
    <row r="8419" spans="2:8" x14ac:dyDescent="0.25">
      <c r="B8419" t="s">
        <v>494</v>
      </c>
      <c r="C8419">
        <f>INDEX(NationalTeams!B:B,MATCH(B8419,NationalTeams!C:C,0))</f>
        <v>166</v>
      </c>
      <c r="D8419" t="s">
        <v>59</v>
      </c>
      <c r="E8419">
        <f>INDEX(TeamSports!B:B,MATCH(D8419,TeamSports!C:C,0))</f>
        <v>6</v>
      </c>
      <c r="F8419">
        <f>INDEX(RanksTable!AN:AN,MATCH(B8419,RanksTable!B:B,0))</f>
        <v>7</v>
      </c>
      <c r="H8419" t="str">
        <f t="shared" si="131"/>
        <v>INSERT INTO "TeamRanks" (team_id,team_sport_id,team_rank) VALUES (166,6,7);</v>
      </c>
    </row>
    <row r="8420" spans="2:8" x14ac:dyDescent="0.25">
      <c r="B8420" t="s">
        <v>504</v>
      </c>
      <c r="C8420">
        <f>INDEX(NationalTeams!B:B,MATCH(B8420,NationalTeams!C:C,0))</f>
        <v>167</v>
      </c>
      <c r="D8420" t="s">
        <v>59</v>
      </c>
      <c r="E8420">
        <f>INDEX(TeamSports!B:B,MATCH(D8420,TeamSports!C:C,0))</f>
        <v>6</v>
      </c>
      <c r="F8420">
        <f>INDEX(RanksTable!AN:AN,MATCH(B8420,RanksTable!B:B,0))</f>
        <v>7</v>
      </c>
      <c r="H8420" t="str">
        <f t="shared" si="131"/>
        <v>INSERT INTO "TeamRanks" (team_id,team_sport_id,team_rank) VALUES (167,6,7);</v>
      </c>
    </row>
    <row r="8421" spans="2:8" x14ac:dyDescent="0.25">
      <c r="B8421" t="s">
        <v>401</v>
      </c>
      <c r="C8421">
        <f>INDEX(NationalTeams!B:B,MATCH(B8421,NationalTeams!C:C,0))</f>
        <v>168</v>
      </c>
      <c r="D8421" t="s">
        <v>59</v>
      </c>
      <c r="E8421">
        <f>INDEX(TeamSports!B:B,MATCH(D8421,TeamSports!C:C,0))</f>
        <v>6</v>
      </c>
      <c r="F8421">
        <f>INDEX(RanksTable!AN:AN,MATCH(B8421,RanksTable!B:B,0))</f>
        <v>7</v>
      </c>
      <c r="H8421" t="str">
        <f t="shared" si="131"/>
        <v>INSERT INTO "TeamRanks" (team_id,team_sport_id,team_rank) VALUES (168,6,7);</v>
      </c>
    </row>
    <row r="8422" spans="2:8" x14ac:dyDescent="0.25">
      <c r="B8422" t="s">
        <v>432</v>
      </c>
      <c r="C8422">
        <f>INDEX(NationalTeams!B:B,MATCH(B8422,NationalTeams!C:C,0))</f>
        <v>169</v>
      </c>
      <c r="D8422" t="s">
        <v>59</v>
      </c>
      <c r="E8422">
        <f>INDEX(TeamSports!B:B,MATCH(D8422,TeamSports!C:C,0))</f>
        <v>6</v>
      </c>
      <c r="F8422">
        <f>INDEX(RanksTable!AN:AN,MATCH(B8422,RanksTable!B:B,0))</f>
        <v>7</v>
      </c>
      <c r="H8422" t="str">
        <f t="shared" si="131"/>
        <v>INSERT INTO "TeamRanks" (team_id,team_sport_id,team_rank) VALUES (169,6,7);</v>
      </c>
    </row>
    <row r="8423" spans="2:8" x14ac:dyDescent="0.25">
      <c r="B8423" t="s">
        <v>336</v>
      </c>
      <c r="C8423">
        <f>INDEX(NationalTeams!B:B,MATCH(B8423,NationalTeams!C:C,0))</f>
        <v>170</v>
      </c>
      <c r="D8423" t="s">
        <v>59</v>
      </c>
      <c r="E8423">
        <f>INDEX(TeamSports!B:B,MATCH(D8423,TeamSports!C:C,0))</f>
        <v>6</v>
      </c>
      <c r="F8423">
        <f>INDEX(RanksTable!AN:AN,MATCH(B8423,RanksTable!B:B,0))</f>
        <v>7</v>
      </c>
      <c r="H8423" t="str">
        <f t="shared" si="131"/>
        <v>INSERT INTO "TeamRanks" (team_id,team_sport_id,team_rank) VALUES (170,6,7);</v>
      </c>
    </row>
    <row r="8424" spans="2:8" x14ac:dyDescent="0.25">
      <c r="B8424" t="s">
        <v>497</v>
      </c>
      <c r="C8424">
        <f>INDEX(NationalTeams!B:B,MATCH(B8424,NationalTeams!C:C,0))</f>
        <v>171</v>
      </c>
      <c r="D8424" t="s">
        <v>59</v>
      </c>
      <c r="E8424">
        <f>INDEX(TeamSports!B:B,MATCH(D8424,TeamSports!C:C,0))</f>
        <v>6</v>
      </c>
      <c r="F8424">
        <f>INDEX(RanksTable!AN:AN,MATCH(B8424,RanksTable!B:B,0))</f>
        <v>4</v>
      </c>
      <c r="H8424" t="str">
        <f t="shared" si="131"/>
        <v>INSERT INTO "TeamRanks" (team_id,team_sport_id,team_rank) VALUES (171,6,4);</v>
      </c>
    </row>
    <row r="8425" spans="2:8" x14ac:dyDescent="0.25">
      <c r="B8425" t="s">
        <v>380</v>
      </c>
      <c r="C8425">
        <f>INDEX(NationalTeams!B:B,MATCH(B8425,NationalTeams!C:C,0))</f>
        <v>172</v>
      </c>
      <c r="D8425" t="s">
        <v>59</v>
      </c>
      <c r="E8425">
        <f>INDEX(TeamSports!B:B,MATCH(D8425,TeamSports!C:C,0))</f>
        <v>6</v>
      </c>
      <c r="F8425">
        <f>INDEX(RanksTable!AN:AN,MATCH(B8425,RanksTable!B:B,0))</f>
        <v>7</v>
      </c>
      <c r="H8425" t="str">
        <f t="shared" si="131"/>
        <v>INSERT INTO "TeamRanks" (team_id,team_sport_id,team_rank) VALUES (172,6,7);</v>
      </c>
    </row>
    <row r="8426" spans="2:8" x14ac:dyDescent="0.25">
      <c r="B8426" t="s">
        <v>402</v>
      </c>
      <c r="C8426">
        <f>INDEX(NationalTeams!B:B,MATCH(B8426,NationalTeams!C:C,0))</f>
        <v>173</v>
      </c>
      <c r="D8426" t="s">
        <v>59</v>
      </c>
      <c r="E8426">
        <f>INDEX(TeamSports!B:B,MATCH(D8426,TeamSports!C:C,0))</f>
        <v>6</v>
      </c>
      <c r="F8426">
        <f>INDEX(RanksTable!AN:AN,MATCH(B8426,RanksTable!B:B,0))</f>
        <v>7</v>
      </c>
      <c r="H8426" t="str">
        <f t="shared" si="131"/>
        <v>INSERT INTO "TeamRanks" (team_id,team_sport_id,team_rank) VALUES (173,6,7);</v>
      </c>
    </row>
    <row r="8427" spans="2:8" x14ac:dyDescent="0.25">
      <c r="B8427" t="s">
        <v>370</v>
      </c>
      <c r="C8427">
        <f>INDEX(NationalTeams!B:B,MATCH(B8427,NationalTeams!C:C,0))</f>
        <v>174</v>
      </c>
      <c r="D8427" t="s">
        <v>59</v>
      </c>
      <c r="E8427">
        <f>INDEX(TeamSports!B:B,MATCH(D8427,TeamSports!C:C,0))</f>
        <v>6</v>
      </c>
      <c r="F8427">
        <f>INDEX(RanksTable!AN:AN,MATCH(B8427,RanksTable!B:B,0))</f>
        <v>7</v>
      </c>
      <c r="H8427" t="str">
        <f t="shared" si="131"/>
        <v>INSERT INTO "TeamRanks" (team_id,team_sport_id,team_rank) VALUES (174,6,7);</v>
      </c>
    </row>
    <row r="8428" spans="2:8" x14ac:dyDescent="0.25">
      <c r="B8428" t="s">
        <v>506</v>
      </c>
      <c r="C8428">
        <f>INDEX(NationalTeams!B:B,MATCH(B8428,NationalTeams!C:C,0))</f>
        <v>175</v>
      </c>
      <c r="D8428" t="s">
        <v>59</v>
      </c>
      <c r="E8428">
        <f>INDEX(TeamSports!B:B,MATCH(D8428,TeamSports!C:C,0))</f>
        <v>6</v>
      </c>
      <c r="F8428">
        <f>INDEX(RanksTable!AN:AN,MATCH(B8428,RanksTable!B:B,0))</f>
        <v>7</v>
      </c>
      <c r="H8428" t="str">
        <f t="shared" si="131"/>
        <v>INSERT INTO "TeamRanks" (team_id,team_sport_id,team_rank) VALUES (175,6,7);</v>
      </c>
    </row>
    <row r="8429" spans="2:8" x14ac:dyDescent="0.25">
      <c r="B8429" t="s">
        <v>500</v>
      </c>
      <c r="C8429">
        <f>INDEX(NationalTeams!B:B,MATCH(B8429,NationalTeams!C:C,0))</f>
        <v>176</v>
      </c>
      <c r="D8429" t="s">
        <v>59</v>
      </c>
      <c r="E8429">
        <f>INDEX(TeamSports!B:B,MATCH(D8429,TeamSports!C:C,0))</f>
        <v>6</v>
      </c>
      <c r="F8429">
        <f>INDEX(RanksTable!AN:AN,MATCH(B8429,RanksTable!B:B,0))</f>
        <v>7</v>
      </c>
      <c r="H8429" t="str">
        <f t="shared" si="131"/>
        <v>INSERT INTO "TeamRanks" (team_id,team_sport_id,team_rank) VALUES (176,6,7);</v>
      </c>
    </row>
    <row r="8430" spans="2:8" x14ac:dyDescent="0.25">
      <c r="B8430" t="s">
        <v>473</v>
      </c>
      <c r="C8430">
        <f>INDEX(NationalTeams!B:B,MATCH(B8430,NationalTeams!C:C,0))</f>
        <v>177</v>
      </c>
      <c r="D8430" t="s">
        <v>59</v>
      </c>
      <c r="E8430">
        <f>INDEX(TeamSports!B:B,MATCH(D8430,TeamSports!C:C,0))</f>
        <v>6</v>
      </c>
      <c r="F8430">
        <f>INDEX(RanksTable!AN:AN,MATCH(B8430,RanksTable!B:B,0))</f>
        <v>7</v>
      </c>
      <c r="H8430" t="str">
        <f t="shared" si="131"/>
        <v>INSERT INTO "TeamRanks" (team_id,team_sport_id,team_rank) VALUES (177,6,7);</v>
      </c>
    </row>
    <row r="8431" spans="2:8" x14ac:dyDescent="0.25">
      <c r="B8431" t="s">
        <v>482</v>
      </c>
      <c r="C8431">
        <f>INDEX(NationalTeams!B:B,MATCH(B8431,NationalTeams!C:C,0))</f>
        <v>178</v>
      </c>
      <c r="D8431" t="s">
        <v>59</v>
      </c>
      <c r="E8431">
        <f>INDEX(TeamSports!B:B,MATCH(D8431,TeamSports!C:C,0))</f>
        <v>6</v>
      </c>
      <c r="F8431">
        <f>INDEX(RanksTable!AN:AN,MATCH(B8431,RanksTable!B:B,0))</f>
        <v>7</v>
      </c>
      <c r="H8431" t="str">
        <f t="shared" si="131"/>
        <v>INSERT INTO "TeamRanks" (team_id,team_sport_id,team_rank) VALUES (178,6,7);</v>
      </c>
    </row>
    <row r="8432" spans="2:8" x14ac:dyDescent="0.25">
      <c r="B8432" t="s">
        <v>411</v>
      </c>
      <c r="C8432">
        <f>INDEX(NationalTeams!B:B,MATCH(B8432,NationalTeams!C:C,0))</f>
        <v>179</v>
      </c>
      <c r="D8432" t="s">
        <v>59</v>
      </c>
      <c r="E8432">
        <f>INDEX(TeamSports!B:B,MATCH(D8432,TeamSports!C:C,0))</f>
        <v>6</v>
      </c>
      <c r="F8432">
        <f>INDEX(RanksTable!AN:AN,MATCH(B8432,RanksTable!B:B,0))</f>
        <v>7</v>
      </c>
      <c r="H8432" t="str">
        <f t="shared" si="131"/>
        <v>INSERT INTO "TeamRanks" (team_id,team_sport_id,team_rank) VALUES (179,6,7);</v>
      </c>
    </row>
    <row r="8433" spans="2:8" x14ac:dyDescent="0.25">
      <c r="B8433" t="s">
        <v>541</v>
      </c>
      <c r="C8433">
        <f>INDEX(NationalTeams!B:B,MATCH(B8433,NationalTeams!C:C,0))</f>
        <v>180</v>
      </c>
      <c r="D8433" t="s">
        <v>59</v>
      </c>
      <c r="E8433">
        <f>INDEX(TeamSports!B:B,MATCH(D8433,TeamSports!C:C,0))</f>
        <v>6</v>
      </c>
      <c r="F8433">
        <f>INDEX(RanksTable!AN:AN,MATCH(B8433,RanksTable!B:B,0))</f>
        <v>7</v>
      </c>
      <c r="H8433" t="str">
        <f t="shared" si="131"/>
        <v>INSERT INTO "TeamRanks" (team_id,team_sport_id,team_rank) VALUES (180,6,7);</v>
      </c>
    </row>
    <row r="8434" spans="2:8" x14ac:dyDescent="0.25">
      <c r="B8434" t="s">
        <v>412</v>
      </c>
      <c r="C8434">
        <f>INDEX(NationalTeams!B:B,MATCH(B8434,NationalTeams!C:C,0))</f>
        <v>181</v>
      </c>
      <c r="D8434" t="s">
        <v>59</v>
      </c>
      <c r="E8434">
        <f>INDEX(TeamSports!B:B,MATCH(D8434,TeamSports!C:C,0))</f>
        <v>6</v>
      </c>
      <c r="F8434">
        <f>INDEX(RanksTable!AN:AN,MATCH(B8434,RanksTable!B:B,0))</f>
        <v>7</v>
      </c>
      <c r="H8434" t="str">
        <f t="shared" si="131"/>
        <v>INSERT INTO "TeamRanks" (team_id,team_sport_id,team_rank) VALUES (181,6,7);</v>
      </c>
    </row>
    <row r="8435" spans="2:8" x14ac:dyDescent="0.25">
      <c r="B8435" t="s">
        <v>409</v>
      </c>
      <c r="C8435">
        <f>INDEX(NationalTeams!B:B,MATCH(B8435,NationalTeams!C:C,0))</f>
        <v>182</v>
      </c>
      <c r="D8435" t="s">
        <v>59</v>
      </c>
      <c r="E8435">
        <f>INDEX(TeamSports!B:B,MATCH(D8435,TeamSports!C:C,0))</f>
        <v>6</v>
      </c>
      <c r="F8435">
        <f>INDEX(RanksTable!AN:AN,MATCH(B8435,RanksTable!B:B,0))</f>
        <v>7</v>
      </c>
      <c r="H8435" t="str">
        <f t="shared" si="131"/>
        <v>INSERT INTO "TeamRanks" (team_id,team_sport_id,team_rank) VALUES (182,6,7);</v>
      </c>
    </row>
    <row r="8436" spans="2:8" x14ac:dyDescent="0.25">
      <c r="B8436" t="s">
        <v>414</v>
      </c>
      <c r="C8436">
        <f>INDEX(NationalTeams!B:B,MATCH(B8436,NationalTeams!C:C,0))</f>
        <v>183</v>
      </c>
      <c r="D8436" t="s">
        <v>59</v>
      </c>
      <c r="E8436">
        <f>INDEX(TeamSports!B:B,MATCH(D8436,TeamSports!C:C,0))</f>
        <v>6</v>
      </c>
      <c r="F8436">
        <f>INDEX(RanksTable!AN:AN,MATCH(B8436,RanksTable!B:B,0))</f>
        <v>7</v>
      </c>
      <c r="H8436" t="str">
        <f t="shared" si="131"/>
        <v>INSERT INTO "TeamRanks" (team_id,team_sport_id,team_rank) VALUES (183,6,7);</v>
      </c>
    </row>
    <row r="8437" spans="2:8" x14ac:dyDescent="0.25">
      <c r="B8437" t="s">
        <v>362</v>
      </c>
      <c r="C8437">
        <f>INDEX(NationalTeams!B:B,MATCH(B8437,NationalTeams!C:C,0))</f>
        <v>184</v>
      </c>
      <c r="D8437" t="s">
        <v>59</v>
      </c>
      <c r="E8437">
        <f>INDEX(TeamSports!B:B,MATCH(D8437,TeamSports!C:C,0))</f>
        <v>6</v>
      </c>
      <c r="F8437">
        <f>INDEX(RanksTable!AN:AN,MATCH(B8437,RanksTable!B:B,0))</f>
        <v>7</v>
      </c>
      <c r="H8437" t="str">
        <f t="shared" si="131"/>
        <v>INSERT INTO "TeamRanks" (team_id,team_sport_id,team_rank) VALUES (184,6,7);</v>
      </c>
    </row>
    <row r="8438" spans="2:8" x14ac:dyDescent="0.25">
      <c r="B8438" t="s">
        <v>499</v>
      </c>
      <c r="C8438">
        <f>INDEX(NationalTeams!B:B,MATCH(B8438,NationalTeams!C:C,0))</f>
        <v>185</v>
      </c>
      <c r="D8438" t="s">
        <v>59</v>
      </c>
      <c r="E8438">
        <f>INDEX(TeamSports!B:B,MATCH(D8438,TeamSports!C:C,0))</f>
        <v>6</v>
      </c>
      <c r="F8438">
        <f>INDEX(RanksTable!AN:AN,MATCH(B8438,RanksTable!B:B,0))</f>
        <v>7</v>
      </c>
      <c r="H8438" t="str">
        <f t="shared" si="131"/>
        <v>INSERT INTO "TeamRanks" (team_id,team_sport_id,team_rank) VALUES (185,6,7);</v>
      </c>
    </row>
    <row r="8439" spans="2:8" x14ac:dyDescent="0.25">
      <c r="B8439" t="s">
        <v>374</v>
      </c>
      <c r="C8439">
        <f>INDEX(NationalTeams!B:B,MATCH(B8439,NationalTeams!C:C,0))</f>
        <v>186</v>
      </c>
      <c r="D8439" t="s">
        <v>59</v>
      </c>
      <c r="E8439">
        <f>INDEX(TeamSports!B:B,MATCH(D8439,TeamSports!C:C,0))</f>
        <v>6</v>
      </c>
      <c r="F8439">
        <f>INDEX(RanksTable!AN:AN,MATCH(B8439,RanksTable!B:B,0))</f>
        <v>7</v>
      </c>
      <c r="H8439" t="str">
        <f t="shared" si="131"/>
        <v>INSERT INTO "TeamRanks" (team_id,team_sport_id,team_rank) VALUES (186,6,7);</v>
      </c>
    </row>
    <row r="8440" spans="2:8" x14ac:dyDescent="0.25">
      <c r="B8440" t="s">
        <v>385</v>
      </c>
      <c r="C8440">
        <f>INDEX(NationalTeams!B:B,MATCH(B8440,NationalTeams!C:C,0))</f>
        <v>187</v>
      </c>
      <c r="D8440" t="s">
        <v>59</v>
      </c>
      <c r="E8440">
        <f>INDEX(TeamSports!B:B,MATCH(D8440,TeamSports!C:C,0))</f>
        <v>6</v>
      </c>
      <c r="F8440">
        <f>INDEX(RanksTable!AN:AN,MATCH(B8440,RanksTable!B:B,0))</f>
        <v>7</v>
      </c>
      <c r="H8440" t="str">
        <f t="shared" si="131"/>
        <v>INSERT INTO "TeamRanks" (team_id,team_sport_id,team_rank) VALUES (187,6,7);</v>
      </c>
    </row>
    <row r="8441" spans="2:8" x14ac:dyDescent="0.25">
      <c r="B8441" t="s">
        <v>450</v>
      </c>
      <c r="C8441">
        <f>INDEX(NationalTeams!B:B,MATCH(B8441,NationalTeams!C:C,0))</f>
        <v>188</v>
      </c>
      <c r="D8441" t="s">
        <v>59</v>
      </c>
      <c r="E8441">
        <f>INDEX(TeamSports!B:B,MATCH(D8441,TeamSports!C:C,0))</f>
        <v>6</v>
      </c>
      <c r="F8441">
        <f>INDEX(RanksTable!AN:AN,MATCH(B8441,RanksTable!B:B,0))</f>
        <v>7</v>
      </c>
      <c r="H8441" t="str">
        <f t="shared" si="131"/>
        <v>INSERT INTO "TeamRanks" (team_id,team_sport_id,team_rank) VALUES (188,6,7);</v>
      </c>
    </row>
    <row r="8442" spans="2:8" x14ac:dyDescent="0.25">
      <c r="B8442" t="s">
        <v>448</v>
      </c>
      <c r="C8442">
        <f>INDEX(NationalTeams!B:B,MATCH(B8442,NationalTeams!C:C,0))</f>
        <v>189</v>
      </c>
      <c r="D8442" t="s">
        <v>59</v>
      </c>
      <c r="E8442">
        <f>INDEX(TeamSports!B:B,MATCH(D8442,TeamSports!C:C,0))</f>
        <v>6</v>
      </c>
      <c r="F8442">
        <f>INDEX(RanksTable!AN:AN,MATCH(B8442,RanksTable!B:B,0))</f>
        <v>7</v>
      </c>
      <c r="H8442" t="str">
        <f t="shared" si="131"/>
        <v>INSERT INTO "TeamRanks" (team_id,team_sport_id,team_rank) VALUES (189,6,7);</v>
      </c>
    </row>
    <row r="8443" spans="2:8" x14ac:dyDescent="0.25">
      <c r="B8443" t="s">
        <v>375</v>
      </c>
      <c r="C8443">
        <f>INDEX(NationalTeams!B:B,MATCH(B8443,NationalTeams!C:C,0))</f>
        <v>190</v>
      </c>
      <c r="D8443" t="s">
        <v>59</v>
      </c>
      <c r="E8443">
        <f>INDEX(TeamSports!B:B,MATCH(D8443,TeamSports!C:C,0))</f>
        <v>6</v>
      </c>
      <c r="F8443">
        <f>INDEX(RanksTable!AN:AN,MATCH(B8443,RanksTable!B:B,0))</f>
        <v>7</v>
      </c>
      <c r="H8443" t="str">
        <f t="shared" si="131"/>
        <v>INSERT INTO "TeamRanks" (team_id,team_sport_id,team_rank) VALUES (190,6,7);</v>
      </c>
    </row>
    <row r="8444" spans="2:8" x14ac:dyDescent="0.25">
      <c r="B8444" t="s">
        <v>483</v>
      </c>
      <c r="C8444">
        <f>INDEX(NationalTeams!B:B,MATCH(B8444,NationalTeams!C:C,0))</f>
        <v>191</v>
      </c>
      <c r="D8444" t="s">
        <v>59</v>
      </c>
      <c r="E8444">
        <f>INDEX(TeamSports!B:B,MATCH(D8444,TeamSports!C:C,0))</f>
        <v>6</v>
      </c>
      <c r="F8444">
        <f>INDEX(RanksTable!AN:AN,MATCH(B8444,RanksTable!B:B,0))</f>
        <v>7</v>
      </c>
      <c r="H8444" t="str">
        <f t="shared" si="131"/>
        <v>INSERT INTO "TeamRanks" (team_id,team_sport_id,team_rank) VALUES (191,6,7);</v>
      </c>
    </row>
    <row r="8445" spans="2:8" x14ac:dyDescent="0.25">
      <c r="B8445" t="s">
        <v>395</v>
      </c>
      <c r="C8445">
        <f>INDEX(NationalTeams!B:B,MATCH(B8445,NationalTeams!C:C,0))</f>
        <v>192</v>
      </c>
      <c r="D8445" t="s">
        <v>59</v>
      </c>
      <c r="E8445">
        <f>INDEX(TeamSports!B:B,MATCH(D8445,TeamSports!C:C,0))</f>
        <v>6</v>
      </c>
      <c r="F8445">
        <f>INDEX(RanksTable!AN:AN,MATCH(B8445,RanksTable!B:B,0))</f>
        <v>7</v>
      </c>
      <c r="H8445" t="str">
        <f t="shared" si="131"/>
        <v>INSERT INTO "TeamRanks" (team_id,team_sport_id,team_rank) VALUES (192,6,7);</v>
      </c>
    </row>
    <row r="8446" spans="2:8" x14ac:dyDescent="0.25">
      <c r="B8446" t="s">
        <v>363</v>
      </c>
      <c r="C8446">
        <f>INDEX(NationalTeams!B:B,MATCH(B8446,NationalTeams!C:C,0))</f>
        <v>193</v>
      </c>
      <c r="D8446" t="s">
        <v>59</v>
      </c>
      <c r="E8446">
        <f>INDEX(TeamSports!B:B,MATCH(D8446,TeamSports!C:C,0))</f>
        <v>6</v>
      </c>
      <c r="F8446">
        <f>INDEX(RanksTable!AN:AN,MATCH(B8446,RanksTable!B:B,0))</f>
        <v>7</v>
      </c>
      <c r="H8446" t="str">
        <f t="shared" si="131"/>
        <v>INSERT INTO "TeamRanks" (team_id,team_sport_id,team_rank) VALUES (193,6,7);</v>
      </c>
    </row>
    <row r="8447" spans="2:8" x14ac:dyDescent="0.25">
      <c r="B8447" t="s">
        <v>394</v>
      </c>
      <c r="C8447">
        <f>INDEX(NationalTeams!B:B,MATCH(B8447,NationalTeams!C:C,0))</f>
        <v>194</v>
      </c>
      <c r="D8447" t="s">
        <v>59</v>
      </c>
      <c r="E8447">
        <f>INDEX(TeamSports!B:B,MATCH(D8447,TeamSports!C:C,0))</f>
        <v>6</v>
      </c>
      <c r="F8447">
        <f>INDEX(RanksTable!AN:AN,MATCH(B8447,RanksTable!B:B,0))</f>
        <v>7</v>
      </c>
      <c r="H8447" t="str">
        <f t="shared" si="131"/>
        <v>INSERT INTO "TeamRanks" (team_id,team_sport_id,team_rank) VALUES (194,6,7);</v>
      </c>
    </row>
    <row r="8448" spans="2:8" x14ac:dyDescent="0.25">
      <c r="B8448" t="s">
        <v>389</v>
      </c>
      <c r="C8448">
        <f>INDEX(NationalTeams!B:B,MATCH(B8448,NationalTeams!C:C,0))</f>
        <v>195</v>
      </c>
      <c r="D8448" t="s">
        <v>59</v>
      </c>
      <c r="E8448">
        <f>INDEX(TeamSports!B:B,MATCH(D8448,TeamSports!C:C,0))</f>
        <v>6</v>
      </c>
      <c r="F8448">
        <f>INDEX(RanksTable!AN:AN,MATCH(B8448,RanksTable!B:B,0))</f>
        <v>7</v>
      </c>
      <c r="H8448" t="str">
        <f t="shared" si="131"/>
        <v>INSERT INTO "TeamRanks" (team_id,team_sport_id,team_rank) VALUES (195,6,7);</v>
      </c>
    </row>
    <row r="8449" spans="2:8" x14ac:dyDescent="0.25">
      <c r="B8449" t="s">
        <v>496</v>
      </c>
      <c r="C8449">
        <f>INDEX(NationalTeams!B:B,MATCH(B8449,NationalTeams!C:C,0))</f>
        <v>196</v>
      </c>
      <c r="D8449" t="s">
        <v>59</v>
      </c>
      <c r="E8449">
        <f>INDEX(TeamSports!B:B,MATCH(D8449,TeamSports!C:C,0))</f>
        <v>6</v>
      </c>
      <c r="F8449">
        <f>INDEX(RanksTable!AN:AN,MATCH(B8449,RanksTable!B:B,0))</f>
        <v>4</v>
      </c>
      <c r="H8449" t="str">
        <f t="shared" si="131"/>
        <v>INSERT INTO "TeamRanks" (team_id,team_sport_id,team_rank) VALUES (196,6,4);</v>
      </c>
    </row>
    <row r="8450" spans="2:8" x14ac:dyDescent="0.25">
      <c r="B8450" t="s">
        <v>507</v>
      </c>
      <c r="C8450">
        <f>INDEX(NationalTeams!B:B,MATCH(B8450,NationalTeams!C:C,0))</f>
        <v>197</v>
      </c>
      <c r="D8450" t="s">
        <v>59</v>
      </c>
      <c r="E8450">
        <f>INDEX(TeamSports!B:B,MATCH(D8450,TeamSports!C:C,0))</f>
        <v>6</v>
      </c>
      <c r="F8450">
        <f>INDEX(RanksTable!AN:AN,MATCH(B8450,RanksTable!B:B,0))</f>
        <v>3</v>
      </c>
      <c r="H8450" t="str">
        <f t="shared" si="131"/>
        <v>INSERT INTO "TeamRanks" (team_id,team_sport_id,team_rank) VALUES (197,6,3);</v>
      </c>
    </row>
    <row r="8451" spans="2:8" x14ac:dyDescent="0.25">
      <c r="B8451" t="s">
        <v>399</v>
      </c>
      <c r="C8451">
        <f>INDEX(NationalTeams!B:B,MATCH(B8451,NationalTeams!C:C,0))</f>
        <v>198</v>
      </c>
      <c r="D8451" t="s">
        <v>59</v>
      </c>
      <c r="E8451">
        <f>INDEX(TeamSports!B:B,MATCH(D8451,TeamSports!C:C,0))</f>
        <v>6</v>
      </c>
      <c r="F8451">
        <f>INDEX(RanksTable!AN:AN,MATCH(B8451,RanksTable!B:B,0))</f>
        <v>7</v>
      </c>
      <c r="H8451" t="str">
        <f t="shared" si="131"/>
        <v>INSERT INTO "TeamRanks" (team_id,team_sport_id,team_rank) VALUES (198,6,7);</v>
      </c>
    </row>
    <row r="8452" spans="2:8" x14ac:dyDescent="0.25">
      <c r="B8452" t="s">
        <v>467</v>
      </c>
      <c r="C8452">
        <f>INDEX(NationalTeams!B:B,MATCH(B8452,NationalTeams!C:C,0))</f>
        <v>199</v>
      </c>
      <c r="D8452" t="s">
        <v>59</v>
      </c>
      <c r="E8452">
        <f>INDEX(TeamSports!B:B,MATCH(D8452,TeamSports!C:C,0))</f>
        <v>6</v>
      </c>
      <c r="F8452">
        <f>INDEX(RanksTable!AN:AN,MATCH(B8452,RanksTable!B:B,0))</f>
        <v>7</v>
      </c>
      <c r="H8452" t="str">
        <f t="shared" ref="H8452:H8515" si="132">_xlfn.CONCAT($H$1,$L$1,$C$1,$L$1," ",$J$1,$C$2,$N$1,$E$2,$N$1,$F$2,$K$1,$I$1,$J$1,C8452,$N$1,E8452,$N$1,F8452,$K$1,$O$1)</f>
        <v>INSERT INTO "TeamRanks" (team_id,team_sport_id,team_rank) VALUES (199,6,7);</v>
      </c>
    </row>
    <row r="8453" spans="2:8" x14ac:dyDescent="0.25">
      <c r="B8453" t="s">
        <v>437</v>
      </c>
      <c r="C8453">
        <f>INDEX(NationalTeams!B:B,MATCH(B8453,NationalTeams!C:C,0))</f>
        <v>200</v>
      </c>
      <c r="D8453" t="s">
        <v>59</v>
      </c>
      <c r="E8453">
        <f>INDEX(TeamSports!B:B,MATCH(D8453,TeamSports!C:C,0))</f>
        <v>6</v>
      </c>
      <c r="F8453">
        <f>INDEX(RanksTable!AN:AN,MATCH(B8453,RanksTable!B:B,0))</f>
        <v>7</v>
      </c>
      <c r="H8453" t="str">
        <f t="shared" si="132"/>
        <v>INSERT INTO "TeamRanks" (team_id,team_sport_id,team_rank) VALUES (200,6,7);</v>
      </c>
    </row>
    <row r="8454" spans="2:8" x14ac:dyDescent="0.25">
      <c r="B8454" t="s">
        <v>452</v>
      </c>
      <c r="C8454">
        <f>INDEX(NationalTeams!B:B,MATCH(B8454,NationalTeams!C:C,0))</f>
        <v>201</v>
      </c>
      <c r="D8454" t="s">
        <v>59</v>
      </c>
      <c r="E8454">
        <f>INDEX(TeamSports!B:B,MATCH(D8454,TeamSports!C:C,0))</f>
        <v>6</v>
      </c>
      <c r="F8454">
        <f>INDEX(RanksTable!AN:AN,MATCH(B8454,RanksTable!B:B,0))</f>
        <v>7</v>
      </c>
      <c r="H8454" t="str">
        <f t="shared" si="132"/>
        <v>INSERT INTO "TeamRanks" (team_id,team_sport_id,team_rank) VALUES (201,6,7);</v>
      </c>
    </row>
    <row r="8455" spans="2:8" x14ac:dyDescent="0.25">
      <c r="B8455" t="s">
        <v>384</v>
      </c>
      <c r="C8455">
        <f>INDEX(NationalTeams!B:B,MATCH(B8455,NationalTeams!C:C,0))</f>
        <v>202</v>
      </c>
      <c r="D8455" t="s">
        <v>59</v>
      </c>
      <c r="E8455">
        <f>INDEX(TeamSports!B:B,MATCH(D8455,TeamSports!C:C,0))</f>
        <v>6</v>
      </c>
      <c r="F8455">
        <f>INDEX(RanksTable!AN:AN,MATCH(B8455,RanksTable!B:B,0))</f>
        <v>7</v>
      </c>
      <c r="H8455" t="str">
        <f t="shared" si="132"/>
        <v>INSERT INTO "TeamRanks" (team_id,team_sport_id,team_rank) VALUES (202,6,7);</v>
      </c>
    </row>
    <row r="8456" spans="2:8" x14ac:dyDescent="0.25">
      <c r="B8456" t="s">
        <v>442</v>
      </c>
      <c r="C8456">
        <f>INDEX(NationalTeams!B:B,MATCH(B8456,NationalTeams!C:C,0))</f>
        <v>203</v>
      </c>
      <c r="D8456" t="s">
        <v>59</v>
      </c>
      <c r="E8456">
        <f>INDEX(TeamSports!B:B,MATCH(D8456,TeamSports!C:C,0))</f>
        <v>6</v>
      </c>
      <c r="F8456">
        <f>INDEX(RanksTable!AN:AN,MATCH(B8456,RanksTable!B:B,0))</f>
        <v>7</v>
      </c>
      <c r="H8456" t="str">
        <f t="shared" si="132"/>
        <v>INSERT INTO "TeamRanks" (team_id,team_sport_id,team_rank) VALUES (203,6,7);</v>
      </c>
    </row>
    <row r="8457" spans="2:8" x14ac:dyDescent="0.25">
      <c r="B8457" t="s">
        <v>472</v>
      </c>
      <c r="C8457">
        <f>INDEX(NationalTeams!B:B,MATCH(B8457,NationalTeams!C:C,0))</f>
        <v>204</v>
      </c>
      <c r="D8457" t="s">
        <v>59</v>
      </c>
      <c r="E8457">
        <f>INDEX(TeamSports!B:B,MATCH(D8457,TeamSports!C:C,0))</f>
        <v>6</v>
      </c>
      <c r="F8457">
        <f>INDEX(RanksTable!AN:AN,MATCH(B8457,RanksTable!B:B,0))</f>
        <v>7</v>
      </c>
      <c r="H8457" t="str">
        <f t="shared" si="132"/>
        <v>INSERT INTO "TeamRanks" (team_id,team_sport_id,team_rank) VALUES (204,6,7);</v>
      </c>
    </row>
    <row r="8458" spans="2:8" x14ac:dyDescent="0.25">
      <c r="B8458" t="s">
        <v>388</v>
      </c>
      <c r="C8458">
        <f>INDEX(NationalTeams!B:B,MATCH(B8458,NationalTeams!C:C,0))</f>
        <v>205</v>
      </c>
      <c r="D8458" t="s">
        <v>59</v>
      </c>
      <c r="E8458">
        <f>INDEX(TeamSports!B:B,MATCH(D8458,TeamSports!C:C,0))</f>
        <v>6</v>
      </c>
      <c r="F8458">
        <f>INDEX(RanksTable!AN:AN,MATCH(B8458,RanksTable!B:B,0))</f>
        <v>7</v>
      </c>
      <c r="H8458" t="str">
        <f t="shared" si="132"/>
        <v>INSERT INTO "TeamRanks" (team_id,team_sport_id,team_rank) VALUES (205,6,7);</v>
      </c>
    </row>
    <row r="8459" spans="2:8" x14ac:dyDescent="0.25">
      <c r="B8459" t="s">
        <v>476</v>
      </c>
      <c r="C8459">
        <f>INDEX(NationalTeams!B:B,MATCH(B8459,NationalTeams!C:C,0))</f>
        <v>206</v>
      </c>
      <c r="D8459" t="s">
        <v>59</v>
      </c>
      <c r="E8459">
        <f>INDEX(TeamSports!B:B,MATCH(D8459,TeamSports!C:C,0))</f>
        <v>6</v>
      </c>
      <c r="F8459">
        <f>INDEX(RanksTable!AN:AN,MATCH(B8459,RanksTable!B:B,0))</f>
        <v>7</v>
      </c>
      <c r="H8459" t="str">
        <f t="shared" si="132"/>
        <v>INSERT INTO "TeamRanks" (team_id,team_sport_id,team_rank) VALUES (206,6,7);</v>
      </c>
    </row>
    <row r="8460" spans="2:8" x14ac:dyDescent="0.25">
      <c r="B8460" t="s">
        <v>407</v>
      </c>
      <c r="C8460">
        <f>INDEX(NationalTeams!B:B,MATCH(B8460,NationalTeams!C:C,0))</f>
        <v>207</v>
      </c>
      <c r="D8460" t="s">
        <v>59</v>
      </c>
      <c r="E8460">
        <f>INDEX(TeamSports!B:B,MATCH(D8460,TeamSports!C:C,0))</f>
        <v>6</v>
      </c>
      <c r="F8460">
        <f>INDEX(RanksTable!AN:AN,MATCH(B8460,RanksTable!B:B,0))</f>
        <v>7</v>
      </c>
      <c r="H8460" t="str">
        <f t="shared" si="132"/>
        <v>INSERT INTO "TeamRanks" (team_id,team_sport_id,team_rank) VALUES (207,6,7);</v>
      </c>
    </row>
    <row r="8461" spans="2:8" x14ac:dyDescent="0.25">
      <c r="B8461" t="s">
        <v>364</v>
      </c>
      <c r="C8461">
        <f>INDEX(NationalTeams!B:B,MATCH(B8461,NationalTeams!C:C,0))</f>
        <v>208</v>
      </c>
      <c r="D8461" t="s">
        <v>59</v>
      </c>
      <c r="E8461">
        <f>INDEX(TeamSports!B:B,MATCH(D8461,TeamSports!C:C,0))</f>
        <v>6</v>
      </c>
      <c r="F8461">
        <f>INDEX(RanksTable!AN:AN,MATCH(B8461,RanksTable!B:B,0))</f>
        <v>7</v>
      </c>
      <c r="H8461" t="str">
        <f t="shared" si="132"/>
        <v>INSERT INTO "TeamRanks" (team_id,team_sport_id,team_rank) VALUES (208,6,7);</v>
      </c>
    </row>
    <row r="8462" spans="2:8" x14ac:dyDescent="0.25">
      <c r="B8462" t="s">
        <v>439</v>
      </c>
      <c r="C8462">
        <f>INDEX(NationalTeams!B:B,MATCH(B8462,NationalTeams!C:C,0))</f>
        <v>209</v>
      </c>
      <c r="D8462" t="s">
        <v>59</v>
      </c>
      <c r="E8462">
        <f>INDEX(TeamSports!B:B,MATCH(D8462,TeamSports!C:C,0))</f>
        <v>6</v>
      </c>
      <c r="F8462">
        <f>INDEX(RanksTable!AN:AN,MATCH(B8462,RanksTable!B:B,0))</f>
        <v>7</v>
      </c>
      <c r="H8462" t="str">
        <f t="shared" si="132"/>
        <v>INSERT INTO "TeamRanks" (team_id,team_sport_id,team_rank) VALUES (209,6,7);</v>
      </c>
    </row>
    <row r="8463" spans="2:8" x14ac:dyDescent="0.25">
      <c r="B8463" t="s">
        <v>501</v>
      </c>
      <c r="C8463">
        <f>INDEX(NationalTeams!B:B,MATCH(B8463,NationalTeams!C:C,0))</f>
        <v>210</v>
      </c>
      <c r="D8463" t="s">
        <v>59</v>
      </c>
      <c r="E8463">
        <f>INDEX(TeamSports!B:B,MATCH(D8463,TeamSports!C:C,0))</f>
        <v>6</v>
      </c>
      <c r="F8463">
        <f>INDEX(RanksTable!AN:AN,MATCH(B8463,RanksTable!B:B,0))</f>
        <v>7</v>
      </c>
      <c r="H8463" t="str">
        <f t="shared" si="132"/>
        <v>INSERT INTO "TeamRanks" (team_id,team_sport_id,team_rank) VALUES (210,6,7);</v>
      </c>
    </row>
    <row r="8464" spans="2:8" x14ac:dyDescent="0.25">
      <c r="B8464" t="s">
        <v>466</v>
      </c>
      <c r="C8464">
        <f>INDEX(NationalTeams!B:B,MATCH(B8464,NationalTeams!C:C,0))</f>
        <v>211</v>
      </c>
      <c r="D8464" t="s">
        <v>59</v>
      </c>
      <c r="E8464">
        <f>INDEX(TeamSports!B:B,MATCH(D8464,TeamSports!C:C,0))</f>
        <v>6</v>
      </c>
      <c r="F8464">
        <f>INDEX(RanksTable!AN:AN,MATCH(B8464,RanksTable!B:B,0))</f>
        <v>7</v>
      </c>
      <c r="H8464" t="str">
        <f t="shared" si="132"/>
        <v>INSERT INTO "TeamRanks" (team_id,team_sport_id,team_rank) VALUES (211,6,7);</v>
      </c>
    </row>
    <row r="8465" spans="2:8" x14ac:dyDescent="0.25">
      <c r="B8465" t="s">
        <v>502</v>
      </c>
      <c r="C8465">
        <f>INDEX(NationalTeams!B:B,MATCH(B8465,NationalTeams!C:C,0))</f>
        <v>212</v>
      </c>
      <c r="D8465" t="s">
        <v>59</v>
      </c>
      <c r="E8465">
        <f>INDEX(TeamSports!B:B,MATCH(D8465,TeamSports!C:C,0))</f>
        <v>6</v>
      </c>
      <c r="F8465">
        <f>INDEX(RanksTable!AN:AN,MATCH(B8465,RanksTable!B:B,0))</f>
        <v>5</v>
      </c>
      <c r="H8465" t="str">
        <f t="shared" si="132"/>
        <v>INSERT INTO "TeamRanks" (team_id,team_sport_id,team_rank) VALUES (212,6,5);</v>
      </c>
    </row>
    <row r="8466" spans="2:8" x14ac:dyDescent="0.25">
      <c r="B8466" t="s">
        <v>359</v>
      </c>
      <c r="C8466">
        <f>INDEX(NationalTeams!B:B,MATCH(B8466,NationalTeams!C:C,0))</f>
        <v>213</v>
      </c>
      <c r="D8466" t="s">
        <v>59</v>
      </c>
      <c r="E8466">
        <f>INDEX(TeamSports!B:B,MATCH(D8466,TeamSports!C:C,0))</f>
        <v>6</v>
      </c>
      <c r="F8466">
        <f>INDEX(RanksTable!AN:AN,MATCH(B8466,RanksTable!B:B,0))</f>
        <v>7</v>
      </c>
      <c r="H8466" t="str">
        <f t="shared" si="132"/>
        <v>INSERT INTO "TeamRanks" (team_id,team_sport_id,team_rank) VALUES (213,6,7);</v>
      </c>
    </row>
    <row r="8467" spans="2:8" x14ac:dyDescent="0.25">
      <c r="B8467" t="s">
        <v>377</v>
      </c>
      <c r="C8467">
        <f>INDEX(NationalTeams!B:B,MATCH(B8467,NationalTeams!C:C,0))</f>
        <v>214</v>
      </c>
      <c r="D8467" t="s">
        <v>59</v>
      </c>
      <c r="E8467">
        <f>INDEX(TeamSports!B:B,MATCH(D8467,TeamSports!C:C,0))</f>
        <v>6</v>
      </c>
      <c r="F8467">
        <f>INDEX(RanksTable!AN:AN,MATCH(B8467,RanksTable!B:B,0))</f>
        <v>7</v>
      </c>
      <c r="H8467" t="str">
        <f t="shared" si="132"/>
        <v>INSERT INTO "TeamRanks" (team_id,team_sport_id,team_rank) VALUES (214,6,7);</v>
      </c>
    </row>
    <row r="8468" spans="2:8" x14ac:dyDescent="0.25">
      <c r="B8468" t="s">
        <v>443</v>
      </c>
      <c r="C8468">
        <f>INDEX(NationalTeams!B:B,MATCH(B8468,NationalTeams!C:C,0))</f>
        <v>215</v>
      </c>
      <c r="D8468" t="s">
        <v>59</v>
      </c>
      <c r="E8468">
        <f>INDEX(TeamSports!B:B,MATCH(D8468,TeamSports!C:C,0))</f>
        <v>6</v>
      </c>
      <c r="F8468">
        <f>INDEX(RanksTable!AN:AN,MATCH(B8468,RanksTable!B:B,0))</f>
        <v>7</v>
      </c>
      <c r="H8468" t="str">
        <f t="shared" si="132"/>
        <v>INSERT INTO "TeamRanks" (team_id,team_sport_id,team_rank) VALUES (215,6,7);</v>
      </c>
    </row>
    <row r="8469" spans="2:8" x14ac:dyDescent="0.25">
      <c r="B8469" t="s">
        <v>481</v>
      </c>
      <c r="C8469">
        <f>INDEX(NationalTeams!B:B,MATCH(B8469,NationalTeams!C:C,0))</f>
        <v>216</v>
      </c>
      <c r="D8469" t="s">
        <v>59</v>
      </c>
      <c r="E8469">
        <f>INDEX(TeamSports!B:B,MATCH(D8469,TeamSports!C:C,0))</f>
        <v>6</v>
      </c>
      <c r="F8469">
        <f>INDEX(RanksTable!AN:AN,MATCH(B8469,RanksTable!B:B,0))</f>
        <v>7</v>
      </c>
      <c r="H8469" t="str">
        <f t="shared" si="132"/>
        <v>INSERT INTO "TeamRanks" (team_id,team_sport_id,team_rank) VALUES (216,6,7);</v>
      </c>
    </row>
    <row r="8470" spans="2:8" x14ac:dyDescent="0.25">
      <c r="B8470" t="s">
        <v>351</v>
      </c>
      <c r="C8470">
        <f>INDEX(NationalTeams!B:B,MATCH(B8470,NationalTeams!C:C,0))</f>
        <v>217</v>
      </c>
      <c r="D8470" t="s">
        <v>59</v>
      </c>
      <c r="E8470">
        <f>INDEX(TeamSports!B:B,MATCH(D8470,TeamSports!C:C,0))</f>
        <v>6</v>
      </c>
      <c r="F8470">
        <f>INDEX(RanksTable!AN:AN,MATCH(B8470,RanksTable!B:B,0))</f>
        <v>6</v>
      </c>
      <c r="H8470" t="str">
        <f t="shared" si="132"/>
        <v>INSERT INTO "TeamRanks" (team_id,team_sport_id,team_rank) VALUES (217,6,6);</v>
      </c>
    </row>
    <row r="8471" spans="2:8" x14ac:dyDescent="0.25">
      <c r="B8471" t="s">
        <v>438</v>
      </c>
      <c r="C8471">
        <f>INDEX(NationalTeams!B:B,MATCH(B8471,NationalTeams!C:C,0))</f>
        <v>218</v>
      </c>
      <c r="D8471" t="s">
        <v>59</v>
      </c>
      <c r="E8471">
        <f>INDEX(TeamSports!B:B,MATCH(D8471,TeamSports!C:C,0))</f>
        <v>6</v>
      </c>
      <c r="F8471">
        <f>INDEX(RanksTable!AN:AN,MATCH(B8471,RanksTable!B:B,0))</f>
        <v>7</v>
      </c>
      <c r="H8471" t="str">
        <f t="shared" si="132"/>
        <v>INSERT INTO "TeamRanks" (team_id,team_sport_id,team_rank) VALUES (218,6,7);</v>
      </c>
    </row>
    <row r="8472" spans="2:8" x14ac:dyDescent="0.25">
      <c r="B8472" t="s">
        <v>319</v>
      </c>
      <c r="C8472">
        <f>INDEX(NationalTeams!B:B,MATCH(B8472,NationalTeams!C:C,0))</f>
        <v>219</v>
      </c>
      <c r="D8472" t="s">
        <v>59</v>
      </c>
      <c r="E8472">
        <f>INDEX(TeamSports!B:B,MATCH(D8472,TeamSports!C:C,0))</f>
        <v>6</v>
      </c>
      <c r="F8472">
        <f>INDEX(RanksTable!AN:AN,MATCH(B8472,RanksTable!B:B,0))</f>
        <v>7</v>
      </c>
      <c r="H8472" t="str">
        <f t="shared" si="132"/>
        <v>INSERT INTO "TeamRanks" (team_id,team_sport_id,team_rank) VALUES (219,6,7);</v>
      </c>
    </row>
    <row r="8473" spans="2:8" x14ac:dyDescent="0.25">
      <c r="B8473" t="s">
        <v>471</v>
      </c>
      <c r="C8473">
        <f>INDEX(NationalTeams!B:B,MATCH(B8473,NationalTeams!C:C,0))</f>
        <v>220</v>
      </c>
      <c r="D8473" t="s">
        <v>59</v>
      </c>
      <c r="E8473">
        <f>INDEX(TeamSports!B:B,MATCH(D8473,TeamSports!C:C,0))</f>
        <v>6</v>
      </c>
      <c r="F8473">
        <f>INDEX(RanksTable!AN:AN,MATCH(B8473,RanksTable!B:B,0))</f>
        <v>7</v>
      </c>
      <c r="H8473" t="str">
        <f t="shared" si="132"/>
        <v>INSERT INTO "TeamRanks" (team_id,team_sport_id,team_rank) VALUES (220,6,7);</v>
      </c>
    </row>
    <row r="8474" spans="2:8" x14ac:dyDescent="0.25">
      <c r="B8474" t="s">
        <v>373</v>
      </c>
      <c r="C8474">
        <f>INDEX(NationalTeams!B:B,MATCH(B8474,NationalTeams!C:C,0))</f>
        <v>221</v>
      </c>
      <c r="D8474" t="s">
        <v>59</v>
      </c>
      <c r="E8474">
        <f>INDEX(TeamSports!B:B,MATCH(D8474,TeamSports!C:C,0))</f>
        <v>6</v>
      </c>
      <c r="F8474">
        <f>INDEX(RanksTable!AN:AN,MATCH(B8474,RanksTable!B:B,0))</f>
        <v>7</v>
      </c>
      <c r="H8474" t="str">
        <f t="shared" si="132"/>
        <v>INSERT INTO "TeamRanks" (team_id,team_sport_id,team_rank) VALUES (221,6,7);</v>
      </c>
    </row>
    <row r="8475" spans="2:8" x14ac:dyDescent="0.25">
      <c r="B8475" t="s">
        <v>367</v>
      </c>
      <c r="C8475">
        <f>INDEX(NationalTeams!B:B,MATCH(B8475,NationalTeams!C:C,0))</f>
        <v>222</v>
      </c>
      <c r="D8475" t="s">
        <v>59</v>
      </c>
      <c r="E8475">
        <f>INDEX(TeamSports!B:B,MATCH(D8475,TeamSports!C:C,0))</f>
        <v>6</v>
      </c>
      <c r="F8475">
        <f>INDEX(RanksTable!AN:AN,MATCH(B8475,RanksTable!B:B,0))</f>
        <v>7</v>
      </c>
      <c r="H8475" t="str">
        <f t="shared" si="132"/>
        <v>INSERT INTO "TeamRanks" (team_id,team_sport_id,team_rank) VALUES (222,6,7);</v>
      </c>
    </row>
    <row r="8476" spans="2:8" x14ac:dyDescent="0.25">
      <c r="B8476" t="s">
        <v>358</v>
      </c>
      <c r="C8476">
        <f>INDEX(NationalTeams!B:B,MATCH(B8476,NationalTeams!C:C,0))</f>
        <v>223</v>
      </c>
      <c r="D8476" t="s">
        <v>59</v>
      </c>
      <c r="E8476">
        <f>INDEX(TeamSports!B:B,MATCH(D8476,TeamSports!C:C,0))</f>
        <v>6</v>
      </c>
      <c r="F8476">
        <f>INDEX(RanksTable!AN:AN,MATCH(B8476,RanksTable!B:B,0))</f>
        <v>7</v>
      </c>
      <c r="H8476" t="str">
        <f t="shared" si="132"/>
        <v>INSERT INTO "TeamRanks" (team_id,team_sport_id,team_rank) VALUES (223,6,7);</v>
      </c>
    </row>
    <row r="8477" spans="2:8" x14ac:dyDescent="0.25">
      <c r="B8477" t="s">
        <v>440</v>
      </c>
      <c r="C8477">
        <f>INDEX(NationalTeams!B:B,MATCH(B8477,NationalTeams!C:C,0))</f>
        <v>1</v>
      </c>
      <c r="D8477" t="s">
        <v>35</v>
      </c>
      <c r="E8477">
        <f>INDEX(TeamSports!B:B,MATCH(D8477,TeamSports!C:C,0))</f>
        <v>7</v>
      </c>
      <c r="F8477">
        <f>INDEX(RanksTable!AO:AO,MATCH(B8477,RanksTable!B:B,0))</f>
        <v>7</v>
      </c>
      <c r="H8477" t="str">
        <f t="shared" si="132"/>
        <v>INSERT INTO "TeamRanks" (team_id,team_sport_id,team_rank) VALUES (1,7,7);</v>
      </c>
    </row>
    <row r="8478" spans="2:8" x14ac:dyDescent="0.25">
      <c r="B8478" t="s">
        <v>321</v>
      </c>
      <c r="C8478">
        <f>INDEX(NationalTeams!B:B,MATCH(B8478,NationalTeams!C:C,0))</f>
        <v>2</v>
      </c>
      <c r="D8478" t="s">
        <v>35</v>
      </c>
      <c r="E8478">
        <f>INDEX(TeamSports!B:B,MATCH(D8478,TeamSports!C:C,0))</f>
        <v>7</v>
      </c>
      <c r="F8478">
        <f>INDEX(RanksTable!AO:AO,MATCH(B8478,RanksTable!B:B,0))</f>
        <v>7</v>
      </c>
      <c r="H8478" t="str">
        <f t="shared" si="132"/>
        <v>INSERT INTO "TeamRanks" (team_id,team_sport_id,team_rank) VALUES (2,7,7);</v>
      </c>
    </row>
    <row r="8479" spans="2:8" x14ac:dyDescent="0.25">
      <c r="B8479" t="s">
        <v>520</v>
      </c>
      <c r="C8479">
        <f>INDEX(NationalTeams!B:B,MATCH(B8479,NationalTeams!C:C,0))</f>
        <v>3</v>
      </c>
      <c r="D8479" t="s">
        <v>35</v>
      </c>
      <c r="E8479">
        <f>INDEX(TeamSports!B:B,MATCH(D8479,TeamSports!C:C,0))</f>
        <v>7</v>
      </c>
      <c r="F8479">
        <f>INDEX(RanksTable!AO:AO,MATCH(B8479,RanksTable!B:B,0))</f>
        <v>7</v>
      </c>
      <c r="H8479" t="str">
        <f t="shared" si="132"/>
        <v>INSERT INTO "TeamRanks" (team_id,team_sport_id,team_rank) VALUES (3,7,7);</v>
      </c>
    </row>
    <row r="8480" spans="2:8" x14ac:dyDescent="0.25">
      <c r="B8480" t="s">
        <v>489</v>
      </c>
      <c r="C8480">
        <f>INDEX(NationalTeams!B:B,MATCH(B8480,NationalTeams!C:C,0))</f>
        <v>4</v>
      </c>
      <c r="D8480" t="s">
        <v>35</v>
      </c>
      <c r="E8480">
        <f>INDEX(TeamSports!B:B,MATCH(D8480,TeamSports!C:C,0))</f>
        <v>7</v>
      </c>
      <c r="F8480">
        <f>INDEX(RanksTable!AO:AO,MATCH(B8480,RanksTable!B:B,0))</f>
        <v>1</v>
      </c>
      <c r="H8480" t="str">
        <f t="shared" si="132"/>
        <v>INSERT INTO "TeamRanks" (team_id,team_sport_id,team_rank) VALUES (4,7,1);</v>
      </c>
    </row>
    <row r="8481" spans="2:8" x14ac:dyDescent="0.25">
      <c r="B8481" t="s">
        <v>329</v>
      </c>
      <c r="C8481">
        <f>INDEX(NationalTeams!B:B,MATCH(B8481,NationalTeams!C:C,0))</f>
        <v>5</v>
      </c>
      <c r="D8481" t="s">
        <v>35</v>
      </c>
      <c r="E8481">
        <f>INDEX(TeamSports!B:B,MATCH(D8481,TeamSports!C:C,0))</f>
        <v>7</v>
      </c>
      <c r="F8481">
        <f>INDEX(RanksTable!AO:AO,MATCH(B8481,RanksTable!B:B,0))</f>
        <v>7</v>
      </c>
      <c r="H8481" t="str">
        <f t="shared" si="132"/>
        <v>INSERT INTO "TeamRanks" (team_id,team_sport_id,team_rank) VALUES (5,7,7);</v>
      </c>
    </row>
    <row r="8482" spans="2:8" x14ac:dyDescent="0.25">
      <c r="B8482" t="s">
        <v>538</v>
      </c>
      <c r="C8482">
        <f>INDEX(NationalTeams!B:B,MATCH(B8482,NationalTeams!C:C,0))</f>
        <v>6</v>
      </c>
      <c r="D8482" t="s">
        <v>35</v>
      </c>
      <c r="E8482">
        <f>INDEX(TeamSports!B:B,MATCH(D8482,TeamSports!C:C,0))</f>
        <v>7</v>
      </c>
      <c r="F8482">
        <f>INDEX(RanksTable!AO:AO,MATCH(B8482,RanksTable!B:B,0))</f>
        <v>7</v>
      </c>
      <c r="H8482" t="str">
        <f t="shared" si="132"/>
        <v>INSERT INTO "TeamRanks" (team_id,team_sport_id,team_rank) VALUES (6,7,7);</v>
      </c>
    </row>
    <row r="8483" spans="2:8" x14ac:dyDescent="0.25">
      <c r="B8483" t="s">
        <v>357</v>
      </c>
      <c r="C8483">
        <f>INDEX(NationalTeams!B:B,MATCH(B8483,NationalTeams!C:C,0))</f>
        <v>7</v>
      </c>
      <c r="D8483" t="s">
        <v>35</v>
      </c>
      <c r="E8483">
        <f>INDEX(TeamSports!B:B,MATCH(D8483,TeamSports!C:C,0))</f>
        <v>7</v>
      </c>
      <c r="F8483">
        <f>INDEX(RanksTable!AO:AO,MATCH(B8483,RanksTable!B:B,0))</f>
        <v>7</v>
      </c>
      <c r="H8483" t="str">
        <f t="shared" si="132"/>
        <v>INSERT INTO "TeamRanks" (team_id,team_sport_id,team_rank) VALUES (7,7,7);</v>
      </c>
    </row>
    <row r="8484" spans="2:8" x14ac:dyDescent="0.25">
      <c r="B8484" t="s">
        <v>420</v>
      </c>
      <c r="C8484">
        <f>INDEX(NationalTeams!B:B,MATCH(B8484,NationalTeams!C:C,0))</f>
        <v>8</v>
      </c>
      <c r="D8484" t="s">
        <v>35</v>
      </c>
      <c r="E8484">
        <f>INDEX(TeamSports!B:B,MATCH(D8484,TeamSports!C:C,0))</f>
        <v>7</v>
      </c>
      <c r="F8484">
        <f>INDEX(RanksTable!AO:AO,MATCH(B8484,RanksTable!B:B,0))</f>
        <v>7</v>
      </c>
      <c r="H8484" t="str">
        <f t="shared" si="132"/>
        <v>INSERT INTO "TeamRanks" (team_id,team_sport_id,team_rank) VALUES (8,7,7);</v>
      </c>
    </row>
    <row r="8485" spans="2:8" x14ac:dyDescent="0.25">
      <c r="B8485" t="s">
        <v>400</v>
      </c>
      <c r="C8485">
        <f>INDEX(NationalTeams!B:B,MATCH(B8485,NationalTeams!C:C,0))</f>
        <v>9</v>
      </c>
      <c r="D8485" t="s">
        <v>35</v>
      </c>
      <c r="E8485">
        <f>INDEX(TeamSports!B:B,MATCH(D8485,TeamSports!C:C,0))</f>
        <v>7</v>
      </c>
      <c r="F8485">
        <f>INDEX(RanksTable!AO:AO,MATCH(B8485,RanksTable!B:B,0))</f>
        <v>7</v>
      </c>
      <c r="H8485" t="str">
        <f t="shared" si="132"/>
        <v>INSERT INTO "TeamRanks" (team_id,team_sport_id,team_rank) VALUES (9,7,7);</v>
      </c>
    </row>
    <row r="8486" spans="2:8" x14ac:dyDescent="0.25">
      <c r="B8486" t="s">
        <v>428</v>
      </c>
      <c r="C8486">
        <f>INDEX(NationalTeams!B:B,MATCH(B8486,NationalTeams!C:C,0))</f>
        <v>10</v>
      </c>
      <c r="D8486" t="s">
        <v>35</v>
      </c>
      <c r="E8486">
        <f>INDEX(TeamSports!B:B,MATCH(D8486,TeamSports!C:C,0))</f>
        <v>7</v>
      </c>
      <c r="F8486">
        <f>INDEX(RanksTable!AO:AO,MATCH(B8486,RanksTable!B:B,0))</f>
        <v>5</v>
      </c>
      <c r="H8486" t="str">
        <f t="shared" si="132"/>
        <v>INSERT INTO "TeamRanks" (team_id,team_sport_id,team_rank) VALUES (10,7,5);</v>
      </c>
    </row>
    <row r="8487" spans="2:8" x14ac:dyDescent="0.25">
      <c r="B8487" t="s">
        <v>324</v>
      </c>
      <c r="C8487">
        <f>INDEX(NationalTeams!B:B,MATCH(B8487,NationalTeams!C:C,0))</f>
        <v>11</v>
      </c>
      <c r="D8487" t="s">
        <v>35</v>
      </c>
      <c r="E8487">
        <f>INDEX(TeamSports!B:B,MATCH(D8487,TeamSports!C:C,0))</f>
        <v>7</v>
      </c>
      <c r="F8487">
        <f>INDEX(RanksTable!AO:AO,MATCH(B8487,RanksTable!B:B,0))</f>
        <v>7</v>
      </c>
      <c r="H8487" t="str">
        <f t="shared" si="132"/>
        <v>INSERT INTO "TeamRanks" (team_id,team_sport_id,team_rank) VALUES (11,7,7);</v>
      </c>
    </row>
    <row r="8488" spans="2:8" x14ac:dyDescent="0.25">
      <c r="B8488" t="s">
        <v>376</v>
      </c>
      <c r="C8488">
        <f>INDEX(NationalTeams!B:B,MATCH(B8488,NationalTeams!C:C,0))</f>
        <v>12</v>
      </c>
      <c r="D8488" t="s">
        <v>35</v>
      </c>
      <c r="E8488">
        <f>INDEX(TeamSports!B:B,MATCH(D8488,TeamSports!C:C,0))</f>
        <v>7</v>
      </c>
      <c r="F8488">
        <f>INDEX(RanksTable!AO:AO,MATCH(B8488,RanksTable!B:B,0))</f>
        <v>5</v>
      </c>
      <c r="H8488" t="str">
        <f t="shared" si="132"/>
        <v>INSERT INTO "TeamRanks" (team_id,team_sport_id,team_rank) VALUES (12,7,5);</v>
      </c>
    </row>
    <row r="8489" spans="2:8" x14ac:dyDescent="0.25">
      <c r="B8489" t="s">
        <v>529</v>
      </c>
      <c r="C8489">
        <f>INDEX(NationalTeams!B:B,MATCH(B8489,NationalTeams!C:C,0))</f>
        <v>13</v>
      </c>
      <c r="D8489" t="s">
        <v>35</v>
      </c>
      <c r="E8489">
        <f>INDEX(TeamSports!B:B,MATCH(D8489,TeamSports!C:C,0))</f>
        <v>7</v>
      </c>
      <c r="F8489">
        <f>INDEX(RanksTable!AO:AO,MATCH(B8489,RanksTable!B:B,0))</f>
        <v>7</v>
      </c>
      <c r="H8489" t="str">
        <f t="shared" si="132"/>
        <v>INSERT INTO "TeamRanks" (team_id,team_sport_id,team_rank) VALUES (13,7,7);</v>
      </c>
    </row>
    <row r="8490" spans="2:8" x14ac:dyDescent="0.25">
      <c r="B8490" t="s">
        <v>415</v>
      </c>
      <c r="C8490">
        <f>INDEX(NationalTeams!B:B,MATCH(B8490,NationalTeams!C:C,0))</f>
        <v>14</v>
      </c>
      <c r="D8490" t="s">
        <v>35</v>
      </c>
      <c r="E8490">
        <f>INDEX(TeamSports!B:B,MATCH(D8490,TeamSports!C:C,0))</f>
        <v>7</v>
      </c>
      <c r="F8490">
        <f>INDEX(RanksTable!AO:AO,MATCH(B8490,RanksTable!B:B,0))</f>
        <v>7</v>
      </c>
      <c r="H8490" t="str">
        <f t="shared" si="132"/>
        <v>INSERT INTO "TeamRanks" (team_id,team_sport_id,team_rank) VALUES (14,7,7);</v>
      </c>
    </row>
    <row r="8491" spans="2:8" x14ac:dyDescent="0.25">
      <c r="B8491" t="s">
        <v>424</v>
      </c>
      <c r="C8491">
        <f>INDEX(NationalTeams!B:B,MATCH(B8491,NationalTeams!C:C,0))</f>
        <v>15</v>
      </c>
      <c r="D8491" t="s">
        <v>35</v>
      </c>
      <c r="E8491">
        <f>INDEX(TeamSports!B:B,MATCH(D8491,TeamSports!C:C,0))</f>
        <v>7</v>
      </c>
      <c r="F8491">
        <f>INDEX(RanksTable!AO:AO,MATCH(B8491,RanksTable!B:B,0))</f>
        <v>7</v>
      </c>
      <c r="H8491" t="str">
        <f t="shared" si="132"/>
        <v>INSERT INTO "TeamRanks" (team_id,team_sport_id,team_rank) VALUES (15,7,7);</v>
      </c>
    </row>
    <row r="8492" spans="2:8" x14ac:dyDescent="0.25">
      <c r="B8492" t="s">
        <v>426</v>
      </c>
      <c r="C8492">
        <f>INDEX(NationalTeams!B:B,MATCH(B8492,NationalTeams!C:C,0))</f>
        <v>16</v>
      </c>
      <c r="D8492" t="s">
        <v>35</v>
      </c>
      <c r="E8492">
        <f>INDEX(TeamSports!B:B,MATCH(D8492,TeamSports!C:C,0))</f>
        <v>7</v>
      </c>
      <c r="F8492">
        <f>INDEX(RanksTable!AO:AO,MATCH(B8492,RanksTable!B:B,0))</f>
        <v>2</v>
      </c>
      <c r="H8492" t="str">
        <f t="shared" si="132"/>
        <v>INSERT INTO "TeamRanks" (team_id,team_sport_id,team_rank) VALUES (16,7,2);</v>
      </c>
    </row>
    <row r="8493" spans="2:8" x14ac:dyDescent="0.25">
      <c r="B8493" t="s">
        <v>514</v>
      </c>
      <c r="C8493">
        <f>INDEX(NationalTeams!B:B,MATCH(B8493,NationalTeams!C:C,0))</f>
        <v>17</v>
      </c>
      <c r="D8493" t="s">
        <v>35</v>
      </c>
      <c r="E8493">
        <f>INDEX(TeamSports!B:B,MATCH(D8493,TeamSports!C:C,0))</f>
        <v>7</v>
      </c>
      <c r="F8493">
        <f>INDEX(RanksTable!AO:AO,MATCH(B8493,RanksTable!B:B,0))</f>
        <v>4</v>
      </c>
      <c r="H8493" t="str">
        <f t="shared" si="132"/>
        <v>INSERT INTO "TeamRanks" (team_id,team_sport_id,team_rank) VALUES (17,7,4);</v>
      </c>
    </row>
    <row r="8494" spans="2:8" x14ac:dyDescent="0.25">
      <c r="B8494" t="s">
        <v>535</v>
      </c>
      <c r="C8494">
        <f>INDEX(NationalTeams!B:B,MATCH(B8494,NationalTeams!C:C,0))</f>
        <v>18</v>
      </c>
      <c r="D8494" t="s">
        <v>35</v>
      </c>
      <c r="E8494">
        <f>INDEX(TeamSports!B:B,MATCH(D8494,TeamSports!C:C,0))</f>
        <v>7</v>
      </c>
      <c r="F8494">
        <f>INDEX(RanksTable!AO:AO,MATCH(B8494,RanksTable!B:B,0))</f>
        <v>6</v>
      </c>
      <c r="H8494" t="str">
        <f t="shared" si="132"/>
        <v>INSERT INTO "TeamRanks" (team_id,team_sport_id,team_rank) VALUES (18,7,6);</v>
      </c>
    </row>
    <row r="8495" spans="2:8" x14ac:dyDescent="0.25">
      <c r="B8495" t="s">
        <v>419</v>
      </c>
      <c r="C8495">
        <f>INDEX(NationalTeams!B:B,MATCH(B8495,NationalTeams!C:C,0))</f>
        <v>19</v>
      </c>
      <c r="D8495" t="s">
        <v>35</v>
      </c>
      <c r="E8495">
        <f>INDEX(TeamSports!B:B,MATCH(D8495,TeamSports!C:C,0))</f>
        <v>7</v>
      </c>
      <c r="F8495">
        <f>INDEX(RanksTable!AO:AO,MATCH(B8495,RanksTable!B:B,0))</f>
        <v>7</v>
      </c>
      <c r="H8495" t="str">
        <f t="shared" si="132"/>
        <v>INSERT INTO "TeamRanks" (team_id,team_sport_id,team_rank) VALUES (19,7,7);</v>
      </c>
    </row>
    <row r="8496" spans="2:8" x14ac:dyDescent="0.25">
      <c r="B8496" t="s">
        <v>433</v>
      </c>
      <c r="C8496">
        <f>INDEX(NationalTeams!B:B,MATCH(B8496,NationalTeams!C:C,0))</f>
        <v>20</v>
      </c>
      <c r="D8496" t="s">
        <v>35</v>
      </c>
      <c r="E8496">
        <f>INDEX(TeamSports!B:B,MATCH(D8496,TeamSports!C:C,0))</f>
        <v>7</v>
      </c>
      <c r="F8496">
        <f>INDEX(RanksTable!AO:AO,MATCH(B8496,RanksTable!B:B,0))</f>
        <v>7</v>
      </c>
      <c r="H8496" t="str">
        <f t="shared" si="132"/>
        <v>INSERT INTO "TeamRanks" (team_id,team_sport_id,team_rank) VALUES (20,7,7);</v>
      </c>
    </row>
    <row r="8497" spans="2:8" x14ac:dyDescent="0.25">
      <c r="B8497" t="s">
        <v>465</v>
      </c>
      <c r="C8497">
        <f>INDEX(NationalTeams!B:B,MATCH(B8497,NationalTeams!C:C,0))</f>
        <v>21</v>
      </c>
      <c r="D8497" t="s">
        <v>35</v>
      </c>
      <c r="E8497">
        <f>INDEX(TeamSports!B:B,MATCH(D8497,TeamSports!C:C,0))</f>
        <v>7</v>
      </c>
      <c r="F8497">
        <f>INDEX(RanksTable!AO:AO,MATCH(B8497,RanksTable!B:B,0))</f>
        <v>7</v>
      </c>
      <c r="H8497" t="str">
        <f t="shared" si="132"/>
        <v>INSERT INTO "TeamRanks" (team_id,team_sport_id,team_rank) VALUES (21,7,7);</v>
      </c>
    </row>
    <row r="8498" spans="2:8" x14ac:dyDescent="0.25">
      <c r="B8498" t="s">
        <v>408</v>
      </c>
      <c r="C8498">
        <f>INDEX(NationalTeams!B:B,MATCH(B8498,NationalTeams!C:C,0))</f>
        <v>22</v>
      </c>
      <c r="D8498" t="s">
        <v>35</v>
      </c>
      <c r="E8498">
        <f>INDEX(TeamSports!B:B,MATCH(D8498,TeamSports!C:C,0))</f>
        <v>7</v>
      </c>
      <c r="F8498">
        <f>INDEX(RanksTable!AO:AO,MATCH(B8498,RanksTable!B:B,0))</f>
        <v>7</v>
      </c>
      <c r="H8498" t="str">
        <f t="shared" si="132"/>
        <v>INSERT INTO "TeamRanks" (team_id,team_sport_id,team_rank) VALUES (22,7,7);</v>
      </c>
    </row>
    <row r="8499" spans="2:8" x14ac:dyDescent="0.25">
      <c r="B8499" t="s">
        <v>505</v>
      </c>
      <c r="C8499">
        <f>INDEX(NationalTeams!B:B,MATCH(B8499,NationalTeams!C:C,0))</f>
        <v>23</v>
      </c>
      <c r="D8499" t="s">
        <v>35</v>
      </c>
      <c r="E8499">
        <f>INDEX(TeamSports!B:B,MATCH(D8499,TeamSports!C:C,0))</f>
        <v>7</v>
      </c>
      <c r="F8499">
        <f>INDEX(RanksTable!AO:AO,MATCH(B8499,RanksTable!B:B,0))</f>
        <v>3</v>
      </c>
      <c r="H8499" t="str">
        <f t="shared" si="132"/>
        <v>INSERT INTO "TeamRanks" (team_id,team_sport_id,team_rank) VALUES (23,7,3);</v>
      </c>
    </row>
    <row r="8500" spans="2:8" x14ac:dyDescent="0.25">
      <c r="B8500" t="s">
        <v>334</v>
      </c>
      <c r="C8500">
        <f>INDEX(NationalTeams!B:B,MATCH(B8500,NationalTeams!C:C,0))</f>
        <v>24</v>
      </c>
      <c r="D8500" t="s">
        <v>35</v>
      </c>
      <c r="E8500">
        <f>INDEX(TeamSports!B:B,MATCH(D8500,TeamSports!C:C,0))</f>
        <v>7</v>
      </c>
      <c r="F8500">
        <f>INDEX(RanksTable!AO:AO,MATCH(B8500,RanksTable!B:B,0))</f>
        <v>7</v>
      </c>
      <c r="H8500" t="str">
        <f t="shared" si="132"/>
        <v>INSERT INTO "TeamRanks" (team_id,team_sport_id,team_rank) VALUES (24,7,7);</v>
      </c>
    </row>
    <row r="8501" spans="2:8" x14ac:dyDescent="0.25">
      <c r="B8501" t="s">
        <v>337</v>
      </c>
      <c r="C8501">
        <f>INDEX(NationalTeams!B:B,MATCH(B8501,NationalTeams!C:C,0))</f>
        <v>25</v>
      </c>
      <c r="D8501" t="s">
        <v>35</v>
      </c>
      <c r="E8501">
        <f>INDEX(TeamSports!B:B,MATCH(D8501,TeamSports!C:C,0))</f>
        <v>7</v>
      </c>
      <c r="F8501">
        <f>INDEX(RanksTable!AO:AO,MATCH(B8501,RanksTable!B:B,0))</f>
        <v>7</v>
      </c>
      <c r="H8501" t="str">
        <f t="shared" si="132"/>
        <v>INSERT INTO "TeamRanks" (team_id,team_sport_id,team_rank) VALUES (25,7,7);</v>
      </c>
    </row>
    <row r="8502" spans="2:8" x14ac:dyDescent="0.25">
      <c r="B8502" t="s">
        <v>403</v>
      </c>
      <c r="C8502">
        <f>INDEX(NationalTeams!B:B,MATCH(B8502,NationalTeams!C:C,0))</f>
        <v>26</v>
      </c>
      <c r="D8502" t="s">
        <v>35</v>
      </c>
      <c r="E8502">
        <f>INDEX(TeamSports!B:B,MATCH(D8502,TeamSports!C:C,0))</f>
        <v>7</v>
      </c>
      <c r="F8502">
        <f>INDEX(RanksTable!AO:AO,MATCH(B8502,RanksTable!B:B,0))</f>
        <v>7</v>
      </c>
      <c r="H8502" t="str">
        <f t="shared" si="132"/>
        <v>INSERT INTO "TeamRanks" (team_id,team_sport_id,team_rank) VALUES (26,7,7);</v>
      </c>
    </row>
    <row r="8503" spans="2:8" x14ac:dyDescent="0.25">
      <c r="B8503" t="s">
        <v>525</v>
      </c>
      <c r="C8503">
        <f>INDEX(NationalTeams!B:B,MATCH(B8503,NationalTeams!C:C,0))</f>
        <v>27</v>
      </c>
      <c r="D8503" t="s">
        <v>35</v>
      </c>
      <c r="E8503">
        <f>INDEX(TeamSports!B:B,MATCH(D8503,TeamSports!C:C,0))</f>
        <v>7</v>
      </c>
      <c r="F8503">
        <f>INDEX(RanksTable!AO:AO,MATCH(B8503,RanksTable!B:B,0))</f>
        <v>7</v>
      </c>
      <c r="H8503" t="str">
        <f t="shared" si="132"/>
        <v>INSERT INTO "TeamRanks" (team_id,team_sport_id,team_rank) VALUES (27,7,7);</v>
      </c>
    </row>
    <row r="8504" spans="2:8" x14ac:dyDescent="0.25">
      <c r="B8504" t="s">
        <v>453</v>
      </c>
      <c r="C8504">
        <f>INDEX(NationalTeams!B:B,MATCH(B8504,NationalTeams!C:C,0))</f>
        <v>28</v>
      </c>
      <c r="D8504" t="s">
        <v>35</v>
      </c>
      <c r="E8504">
        <f>INDEX(TeamSports!B:B,MATCH(D8504,TeamSports!C:C,0))</f>
        <v>7</v>
      </c>
      <c r="F8504">
        <f>INDEX(RanksTable!AO:AO,MATCH(B8504,RanksTable!B:B,0))</f>
        <v>7</v>
      </c>
      <c r="H8504" t="str">
        <f t="shared" si="132"/>
        <v>INSERT INTO "TeamRanks" (team_id,team_sport_id,team_rank) VALUES (28,7,7);</v>
      </c>
    </row>
    <row r="8505" spans="2:8" x14ac:dyDescent="0.25">
      <c r="B8505" t="s">
        <v>353</v>
      </c>
      <c r="C8505">
        <f>INDEX(NationalTeams!B:B,MATCH(B8505,NationalTeams!C:C,0))</f>
        <v>29</v>
      </c>
      <c r="D8505" t="s">
        <v>35</v>
      </c>
      <c r="E8505">
        <f>INDEX(TeamSports!B:B,MATCH(D8505,TeamSports!C:C,0))</f>
        <v>7</v>
      </c>
      <c r="F8505">
        <f>INDEX(RanksTable!AO:AO,MATCH(B8505,RanksTable!B:B,0))</f>
        <v>7</v>
      </c>
      <c r="H8505" t="str">
        <f t="shared" si="132"/>
        <v>INSERT INTO "TeamRanks" (team_id,team_sport_id,team_rank) VALUES (29,7,7);</v>
      </c>
    </row>
    <row r="8506" spans="2:8" x14ac:dyDescent="0.25">
      <c r="B8506" t="s">
        <v>516</v>
      </c>
      <c r="C8506">
        <f>INDEX(NationalTeams!B:B,MATCH(B8506,NationalTeams!C:C,0))</f>
        <v>30</v>
      </c>
      <c r="D8506" t="s">
        <v>35</v>
      </c>
      <c r="E8506">
        <f>INDEX(TeamSports!B:B,MATCH(D8506,TeamSports!C:C,0))</f>
        <v>7</v>
      </c>
      <c r="F8506">
        <f>INDEX(RanksTable!AO:AO,MATCH(B8506,RanksTable!B:B,0))</f>
        <v>7</v>
      </c>
      <c r="H8506" t="str">
        <f t="shared" si="132"/>
        <v>INSERT INTO "TeamRanks" (team_id,team_sport_id,team_rank) VALUES (30,7,7);</v>
      </c>
    </row>
    <row r="8507" spans="2:8" x14ac:dyDescent="0.25">
      <c r="B8507" t="s">
        <v>340</v>
      </c>
      <c r="C8507">
        <f>INDEX(NationalTeams!B:B,MATCH(B8507,NationalTeams!C:C,0))</f>
        <v>31</v>
      </c>
      <c r="D8507" t="s">
        <v>35</v>
      </c>
      <c r="E8507">
        <f>INDEX(TeamSports!B:B,MATCH(D8507,TeamSports!C:C,0))</f>
        <v>7</v>
      </c>
      <c r="F8507">
        <f>INDEX(RanksTable!AO:AO,MATCH(B8507,RanksTable!B:B,0))</f>
        <v>7</v>
      </c>
      <c r="H8507" t="str">
        <f t="shared" si="132"/>
        <v>INSERT INTO "TeamRanks" (team_id,team_sport_id,team_rank) VALUES (31,7,7);</v>
      </c>
    </row>
    <row r="8508" spans="2:8" x14ac:dyDescent="0.25">
      <c r="B8508" t="s">
        <v>327</v>
      </c>
      <c r="C8508">
        <f>INDEX(NationalTeams!B:B,MATCH(B8508,NationalTeams!C:C,0))</f>
        <v>32</v>
      </c>
      <c r="D8508" t="s">
        <v>35</v>
      </c>
      <c r="E8508">
        <f>INDEX(TeamSports!B:B,MATCH(D8508,TeamSports!C:C,0))</f>
        <v>7</v>
      </c>
      <c r="F8508">
        <f>INDEX(RanksTable!AO:AO,MATCH(B8508,RanksTable!B:B,0))</f>
        <v>4</v>
      </c>
      <c r="H8508" t="str">
        <f t="shared" si="132"/>
        <v>INSERT INTO "TeamRanks" (team_id,team_sport_id,team_rank) VALUES (32,7,4);</v>
      </c>
    </row>
    <row r="8509" spans="2:8" x14ac:dyDescent="0.25">
      <c r="B8509" t="s">
        <v>478</v>
      </c>
      <c r="C8509">
        <f>INDEX(NationalTeams!B:B,MATCH(B8509,NationalTeams!C:C,0))</f>
        <v>33</v>
      </c>
      <c r="D8509" t="s">
        <v>35</v>
      </c>
      <c r="E8509">
        <f>INDEX(TeamSports!B:B,MATCH(D8509,TeamSports!C:C,0))</f>
        <v>7</v>
      </c>
      <c r="F8509">
        <f>INDEX(RanksTable!AO:AO,MATCH(B8509,RanksTable!B:B,0))</f>
        <v>7</v>
      </c>
      <c r="H8509" t="str">
        <f t="shared" si="132"/>
        <v>INSERT INTO "TeamRanks" (team_id,team_sport_id,team_rank) VALUES (33,7,7);</v>
      </c>
    </row>
    <row r="8510" spans="2:8" x14ac:dyDescent="0.25">
      <c r="B8510" t="s">
        <v>510</v>
      </c>
      <c r="C8510">
        <f>INDEX(NationalTeams!B:B,MATCH(B8510,NationalTeams!C:C,0))</f>
        <v>34</v>
      </c>
      <c r="D8510" t="s">
        <v>35</v>
      </c>
      <c r="E8510">
        <f>INDEX(TeamSports!B:B,MATCH(D8510,TeamSports!C:C,0))</f>
        <v>7</v>
      </c>
      <c r="F8510">
        <f>INDEX(RanksTable!AO:AO,MATCH(B8510,RanksTable!B:B,0))</f>
        <v>6</v>
      </c>
      <c r="H8510" t="str">
        <f t="shared" si="132"/>
        <v>INSERT INTO "TeamRanks" (team_id,team_sport_id,team_rank) VALUES (34,7,6);</v>
      </c>
    </row>
    <row r="8511" spans="2:8" x14ac:dyDescent="0.25">
      <c r="B8511" t="s">
        <v>366</v>
      </c>
      <c r="C8511">
        <f>INDEX(NationalTeams!B:B,MATCH(B8511,NationalTeams!C:C,0))</f>
        <v>35</v>
      </c>
      <c r="D8511" t="s">
        <v>35</v>
      </c>
      <c r="E8511">
        <f>INDEX(TeamSports!B:B,MATCH(D8511,TeamSports!C:C,0))</f>
        <v>7</v>
      </c>
      <c r="F8511">
        <f>INDEX(RanksTable!AO:AO,MATCH(B8511,RanksTable!B:B,0))</f>
        <v>7</v>
      </c>
      <c r="H8511" t="str">
        <f t="shared" si="132"/>
        <v>INSERT INTO "TeamRanks" (team_id,team_sport_id,team_rank) VALUES (35,7,7);</v>
      </c>
    </row>
    <row r="8512" spans="2:8" x14ac:dyDescent="0.25">
      <c r="B8512" t="s">
        <v>341</v>
      </c>
      <c r="C8512">
        <f>INDEX(NationalTeams!B:B,MATCH(B8512,NationalTeams!C:C,0))</f>
        <v>36</v>
      </c>
      <c r="D8512" t="s">
        <v>35</v>
      </c>
      <c r="E8512">
        <f>INDEX(TeamSports!B:B,MATCH(D8512,TeamSports!C:C,0))</f>
        <v>7</v>
      </c>
      <c r="F8512">
        <f>INDEX(RanksTable!AO:AO,MATCH(B8512,RanksTable!B:B,0))</f>
        <v>7</v>
      </c>
      <c r="H8512" t="str">
        <f t="shared" si="132"/>
        <v>INSERT INTO "TeamRanks" (team_id,team_sport_id,team_rank) VALUES (36,7,7);</v>
      </c>
    </row>
    <row r="8513" spans="2:8" x14ac:dyDescent="0.25">
      <c r="B8513" t="s">
        <v>454</v>
      </c>
      <c r="C8513">
        <f>INDEX(NationalTeams!B:B,MATCH(B8513,NationalTeams!C:C,0))</f>
        <v>37</v>
      </c>
      <c r="D8513" t="s">
        <v>35</v>
      </c>
      <c r="E8513">
        <f>INDEX(TeamSports!B:B,MATCH(D8513,TeamSports!C:C,0))</f>
        <v>7</v>
      </c>
      <c r="F8513">
        <f>INDEX(RanksTable!AO:AO,MATCH(B8513,RanksTable!B:B,0))</f>
        <v>7</v>
      </c>
      <c r="H8513" t="str">
        <f t="shared" si="132"/>
        <v>INSERT INTO "TeamRanks" (team_id,team_sport_id,team_rank) VALUES (37,7,7);</v>
      </c>
    </row>
    <row r="8514" spans="2:8" x14ac:dyDescent="0.25">
      <c r="B8514" t="s">
        <v>371</v>
      </c>
      <c r="C8514">
        <f>INDEX(NationalTeams!B:B,MATCH(B8514,NationalTeams!C:C,0))</f>
        <v>38</v>
      </c>
      <c r="D8514" t="s">
        <v>35</v>
      </c>
      <c r="E8514">
        <f>INDEX(TeamSports!B:B,MATCH(D8514,TeamSports!C:C,0))</f>
        <v>7</v>
      </c>
      <c r="F8514">
        <f>INDEX(RanksTable!AO:AO,MATCH(B8514,RanksTable!B:B,0))</f>
        <v>7</v>
      </c>
      <c r="H8514" t="str">
        <f t="shared" si="132"/>
        <v>INSERT INTO "TeamRanks" (team_id,team_sport_id,team_rank) VALUES (38,7,7);</v>
      </c>
    </row>
    <row r="8515" spans="2:8" x14ac:dyDescent="0.25">
      <c r="B8515" t="s">
        <v>462</v>
      </c>
      <c r="C8515">
        <f>INDEX(NationalTeams!B:B,MATCH(B8515,NationalTeams!C:C,0))</f>
        <v>39</v>
      </c>
      <c r="D8515" t="s">
        <v>35</v>
      </c>
      <c r="E8515">
        <f>INDEX(TeamSports!B:B,MATCH(D8515,TeamSports!C:C,0))</f>
        <v>7</v>
      </c>
      <c r="F8515">
        <f>INDEX(RanksTable!AO:AO,MATCH(B8515,RanksTable!B:B,0))</f>
        <v>7</v>
      </c>
      <c r="H8515" t="str">
        <f t="shared" si="132"/>
        <v>INSERT INTO "TeamRanks" (team_id,team_sport_id,team_rank) VALUES (39,7,7);</v>
      </c>
    </row>
    <row r="8516" spans="2:8" x14ac:dyDescent="0.25">
      <c r="B8516" t="s">
        <v>322</v>
      </c>
      <c r="C8516">
        <f>INDEX(NationalTeams!B:B,MATCH(B8516,NationalTeams!C:C,0))</f>
        <v>40</v>
      </c>
      <c r="D8516" t="s">
        <v>35</v>
      </c>
      <c r="E8516">
        <f>INDEX(TeamSports!B:B,MATCH(D8516,TeamSports!C:C,0))</f>
        <v>7</v>
      </c>
      <c r="F8516">
        <f>INDEX(RanksTable!AO:AO,MATCH(B8516,RanksTable!B:B,0))</f>
        <v>7</v>
      </c>
      <c r="H8516" t="str">
        <f t="shared" ref="H8516:H8579" si="133">_xlfn.CONCAT($H$1,$L$1,$C$1,$L$1," ",$J$1,$C$2,$N$1,$E$2,$N$1,$F$2,$K$1,$I$1,$J$1,C8516,$N$1,E8516,$N$1,F8516,$K$1,$O$1)</f>
        <v>INSERT INTO "TeamRanks" (team_id,team_sport_id,team_rank) VALUES (40,7,7);</v>
      </c>
    </row>
    <row r="8517" spans="2:8" x14ac:dyDescent="0.25">
      <c r="B8517" t="s">
        <v>355</v>
      </c>
      <c r="C8517">
        <f>INDEX(NationalTeams!B:B,MATCH(B8517,NationalTeams!C:C,0))</f>
        <v>41</v>
      </c>
      <c r="D8517" t="s">
        <v>35</v>
      </c>
      <c r="E8517">
        <f>INDEX(TeamSports!B:B,MATCH(D8517,TeamSports!C:C,0))</f>
        <v>7</v>
      </c>
      <c r="F8517">
        <f>INDEX(RanksTable!AO:AO,MATCH(B8517,RanksTable!B:B,0))</f>
        <v>3</v>
      </c>
      <c r="H8517" t="str">
        <f t="shared" si="133"/>
        <v>INSERT INTO "TeamRanks" (team_id,team_sport_id,team_rank) VALUES (41,7,3);</v>
      </c>
    </row>
    <row r="8518" spans="2:8" x14ac:dyDescent="0.25">
      <c r="B8518" t="s">
        <v>344</v>
      </c>
      <c r="C8518">
        <f>INDEX(NationalTeams!B:B,MATCH(B8518,NationalTeams!C:C,0))</f>
        <v>42</v>
      </c>
      <c r="D8518" t="s">
        <v>35</v>
      </c>
      <c r="E8518">
        <f>INDEX(TeamSports!B:B,MATCH(D8518,TeamSports!C:C,0))</f>
        <v>7</v>
      </c>
      <c r="F8518">
        <f>INDEX(RanksTable!AO:AO,MATCH(B8518,RanksTable!B:B,0))</f>
        <v>7</v>
      </c>
      <c r="H8518" t="str">
        <f t="shared" si="133"/>
        <v>INSERT INTO "TeamRanks" (team_id,team_sport_id,team_rank) VALUES (42,7,7);</v>
      </c>
    </row>
    <row r="8519" spans="2:8" x14ac:dyDescent="0.25">
      <c r="B8519" t="s">
        <v>330</v>
      </c>
      <c r="C8519">
        <f>INDEX(NationalTeams!B:B,MATCH(B8519,NationalTeams!C:C,0))</f>
        <v>43</v>
      </c>
      <c r="D8519" t="s">
        <v>35</v>
      </c>
      <c r="E8519">
        <f>INDEX(TeamSports!B:B,MATCH(D8519,TeamSports!C:C,0))</f>
        <v>7</v>
      </c>
      <c r="F8519">
        <f>INDEX(RanksTable!AO:AO,MATCH(B8519,RanksTable!B:B,0))</f>
        <v>5</v>
      </c>
      <c r="H8519" t="str">
        <f t="shared" si="133"/>
        <v>INSERT INTO "TeamRanks" (team_id,team_sport_id,team_rank) VALUES (43,7,5);</v>
      </c>
    </row>
    <row r="8520" spans="2:8" x14ac:dyDescent="0.25">
      <c r="B8520" t="s">
        <v>429</v>
      </c>
      <c r="C8520">
        <f>INDEX(NationalTeams!B:B,MATCH(B8520,NationalTeams!C:C,0))</f>
        <v>44</v>
      </c>
      <c r="D8520" t="s">
        <v>35</v>
      </c>
      <c r="E8520">
        <f>INDEX(TeamSports!B:B,MATCH(D8520,TeamSports!C:C,0))</f>
        <v>7</v>
      </c>
      <c r="F8520">
        <f>INDEX(RanksTable!AO:AO,MATCH(B8520,RanksTable!B:B,0))</f>
        <v>7</v>
      </c>
      <c r="H8520" t="str">
        <f t="shared" si="133"/>
        <v>INSERT INTO "TeamRanks" (team_id,team_sport_id,team_rank) VALUES (44,7,7);</v>
      </c>
    </row>
    <row r="8521" spans="2:8" x14ac:dyDescent="0.25">
      <c r="B8521" t="s">
        <v>534</v>
      </c>
      <c r="C8521">
        <f>INDEX(NationalTeams!B:B,MATCH(B8521,NationalTeams!C:C,0))</f>
        <v>45</v>
      </c>
      <c r="D8521" t="s">
        <v>35</v>
      </c>
      <c r="E8521">
        <f>INDEX(TeamSports!B:B,MATCH(D8521,TeamSports!C:C,0))</f>
        <v>7</v>
      </c>
      <c r="F8521">
        <f>INDEX(RanksTable!AO:AO,MATCH(B8521,RanksTable!B:B,0))</f>
        <v>7</v>
      </c>
      <c r="H8521" t="str">
        <f t="shared" si="133"/>
        <v>INSERT INTO "TeamRanks" (team_id,team_sport_id,team_rank) VALUES (45,7,7);</v>
      </c>
    </row>
    <row r="8522" spans="2:8" x14ac:dyDescent="0.25">
      <c r="B8522" t="s">
        <v>328</v>
      </c>
      <c r="C8522">
        <f>INDEX(NationalTeams!B:B,MATCH(B8522,NationalTeams!C:C,0))</f>
        <v>46</v>
      </c>
      <c r="D8522" t="s">
        <v>35</v>
      </c>
      <c r="E8522">
        <f>INDEX(TeamSports!B:B,MATCH(D8522,TeamSports!C:C,0))</f>
        <v>7</v>
      </c>
      <c r="F8522">
        <f>INDEX(RanksTable!AO:AO,MATCH(B8522,RanksTable!B:B,0))</f>
        <v>7</v>
      </c>
      <c r="H8522" t="str">
        <f t="shared" si="133"/>
        <v>INSERT INTO "TeamRanks" (team_id,team_sport_id,team_rank) VALUES (46,7,7);</v>
      </c>
    </row>
    <row r="8523" spans="2:8" x14ac:dyDescent="0.25">
      <c r="B8523" t="s">
        <v>368</v>
      </c>
      <c r="C8523">
        <f>INDEX(NationalTeams!B:B,MATCH(B8523,NationalTeams!C:C,0))</f>
        <v>47</v>
      </c>
      <c r="D8523" t="s">
        <v>35</v>
      </c>
      <c r="E8523">
        <f>INDEX(TeamSports!B:B,MATCH(D8523,TeamSports!C:C,0))</f>
        <v>7</v>
      </c>
      <c r="F8523">
        <f>INDEX(RanksTable!AO:AO,MATCH(B8523,RanksTable!B:B,0))</f>
        <v>7</v>
      </c>
      <c r="H8523" t="str">
        <f t="shared" si="133"/>
        <v>INSERT INTO "TeamRanks" (team_id,team_sport_id,team_rank) VALUES (47,7,7);</v>
      </c>
    </row>
    <row r="8524" spans="2:8" x14ac:dyDescent="0.25">
      <c r="B8524" t="s">
        <v>369</v>
      </c>
      <c r="C8524">
        <f>INDEX(NationalTeams!B:B,MATCH(B8524,NationalTeams!C:C,0))</f>
        <v>48</v>
      </c>
      <c r="D8524" t="s">
        <v>35</v>
      </c>
      <c r="E8524">
        <f>INDEX(TeamSports!B:B,MATCH(D8524,TeamSports!C:C,0))</f>
        <v>7</v>
      </c>
      <c r="F8524">
        <f>INDEX(RanksTable!AO:AO,MATCH(B8524,RanksTable!B:B,0))</f>
        <v>7</v>
      </c>
      <c r="H8524" t="str">
        <f t="shared" si="133"/>
        <v>INSERT INTO "TeamRanks" (team_id,team_sport_id,team_rank) VALUES (48,7,7);</v>
      </c>
    </row>
    <row r="8525" spans="2:8" x14ac:dyDescent="0.25">
      <c r="B8525" t="s">
        <v>447</v>
      </c>
      <c r="C8525">
        <f>INDEX(NationalTeams!B:B,MATCH(B8525,NationalTeams!C:C,0))</f>
        <v>49</v>
      </c>
      <c r="D8525" t="s">
        <v>35</v>
      </c>
      <c r="E8525">
        <f>INDEX(TeamSports!B:B,MATCH(D8525,TeamSports!C:C,0))</f>
        <v>7</v>
      </c>
      <c r="F8525">
        <f>INDEX(RanksTable!AO:AO,MATCH(B8525,RanksTable!B:B,0))</f>
        <v>7</v>
      </c>
      <c r="H8525" t="str">
        <f t="shared" si="133"/>
        <v>INSERT INTO "TeamRanks" (team_id,team_sport_id,team_rank) VALUES (49,7,7);</v>
      </c>
    </row>
    <row r="8526" spans="2:8" x14ac:dyDescent="0.25">
      <c r="B8526" t="s">
        <v>425</v>
      </c>
      <c r="C8526">
        <f>INDEX(NationalTeams!B:B,MATCH(B8526,NationalTeams!C:C,0))</f>
        <v>50</v>
      </c>
      <c r="D8526" t="s">
        <v>35</v>
      </c>
      <c r="E8526">
        <f>INDEX(TeamSports!B:B,MATCH(D8526,TeamSports!C:C,0))</f>
        <v>7</v>
      </c>
      <c r="F8526">
        <f>INDEX(RanksTable!AO:AO,MATCH(B8526,RanksTable!B:B,0))</f>
        <v>7</v>
      </c>
      <c r="H8526" t="str">
        <f t="shared" si="133"/>
        <v>INSERT INTO "TeamRanks" (team_id,team_sport_id,team_rank) VALUES (50,7,7);</v>
      </c>
    </row>
    <row r="8527" spans="2:8" x14ac:dyDescent="0.25">
      <c r="B8527" t="s">
        <v>323</v>
      </c>
      <c r="C8527">
        <f>INDEX(NationalTeams!B:B,MATCH(B8527,NationalTeams!C:C,0))</f>
        <v>51</v>
      </c>
      <c r="D8527" t="s">
        <v>35</v>
      </c>
      <c r="E8527">
        <f>INDEX(TeamSports!B:B,MATCH(D8527,TeamSports!C:C,0))</f>
        <v>7</v>
      </c>
      <c r="F8527">
        <f>INDEX(RanksTable!AO:AO,MATCH(B8527,RanksTable!B:B,0))</f>
        <v>7</v>
      </c>
      <c r="H8527" t="str">
        <f t="shared" si="133"/>
        <v>INSERT INTO "TeamRanks" (team_id,team_sport_id,team_rank) VALUES (51,7,7);</v>
      </c>
    </row>
    <row r="8528" spans="2:8" x14ac:dyDescent="0.25">
      <c r="B8528" t="s">
        <v>354</v>
      </c>
      <c r="C8528">
        <f>INDEX(NationalTeams!B:B,MATCH(B8528,NationalTeams!C:C,0))</f>
        <v>52</v>
      </c>
      <c r="D8528" t="s">
        <v>35</v>
      </c>
      <c r="E8528">
        <f>INDEX(TeamSports!B:B,MATCH(D8528,TeamSports!C:C,0))</f>
        <v>7</v>
      </c>
      <c r="F8528">
        <f>INDEX(RanksTable!AO:AO,MATCH(B8528,RanksTable!B:B,0))</f>
        <v>7</v>
      </c>
      <c r="H8528" t="str">
        <f t="shared" si="133"/>
        <v>INSERT INTO "TeamRanks" (team_id,team_sport_id,team_rank) VALUES (52,7,7);</v>
      </c>
    </row>
    <row r="8529" spans="2:8" x14ac:dyDescent="0.25">
      <c r="B8529" t="s">
        <v>498</v>
      </c>
      <c r="C8529">
        <f>INDEX(NationalTeams!B:B,MATCH(B8529,NationalTeams!C:C,0))</f>
        <v>53</v>
      </c>
      <c r="D8529" t="s">
        <v>35</v>
      </c>
      <c r="E8529">
        <f>INDEX(TeamSports!B:B,MATCH(D8529,TeamSports!C:C,0))</f>
        <v>7</v>
      </c>
      <c r="F8529">
        <f>INDEX(RanksTable!AO:AO,MATCH(B8529,RanksTable!B:B,0))</f>
        <v>7</v>
      </c>
      <c r="H8529" t="str">
        <f t="shared" si="133"/>
        <v>INSERT INTO "TeamRanks" (team_id,team_sport_id,team_rank) VALUES (53,7,7);</v>
      </c>
    </row>
    <row r="8530" spans="2:8" x14ac:dyDescent="0.25">
      <c r="B8530" t="s">
        <v>406</v>
      </c>
      <c r="C8530">
        <f>INDEX(NationalTeams!B:B,MATCH(B8530,NationalTeams!C:C,0))</f>
        <v>54</v>
      </c>
      <c r="D8530" t="s">
        <v>35</v>
      </c>
      <c r="E8530">
        <f>INDEX(TeamSports!B:B,MATCH(D8530,TeamSports!C:C,0))</f>
        <v>7</v>
      </c>
      <c r="F8530">
        <f>INDEX(RanksTable!AO:AO,MATCH(B8530,RanksTable!B:B,0))</f>
        <v>7</v>
      </c>
      <c r="H8530" t="str">
        <f t="shared" si="133"/>
        <v>INSERT INTO "TeamRanks" (team_id,team_sport_id,team_rank) VALUES (54,7,7);</v>
      </c>
    </row>
    <row r="8531" spans="2:8" x14ac:dyDescent="0.25">
      <c r="B8531" t="s">
        <v>404</v>
      </c>
      <c r="C8531">
        <f>INDEX(NationalTeams!B:B,MATCH(B8531,NationalTeams!C:C,0))</f>
        <v>55</v>
      </c>
      <c r="D8531" t="s">
        <v>35</v>
      </c>
      <c r="E8531">
        <f>INDEX(TeamSports!B:B,MATCH(D8531,TeamSports!C:C,0))</f>
        <v>7</v>
      </c>
      <c r="F8531">
        <f>INDEX(RanksTable!AO:AO,MATCH(B8531,RanksTable!B:B,0))</f>
        <v>7</v>
      </c>
      <c r="H8531" t="str">
        <f t="shared" si="133"/>
        <v>INSERT INTO "TeamRanks" (team_id,team_sport_id,team_rank) VALUES (55,7,7);</v>
      </c>
    </row>
    <row r="8532" spans="2:8" x14ac:dyDescent="0.25">
      <c r="B8532" t="s">
        <v>495</v>
      </c>
      <c r="C8532">
        <f>INDEX(NationalTeams!B:B,MATCH(B8532,NationalTeams!C:C,0))</f>
        <v>56</v>
      </c>
      <c r="D8532" t="s">
        <v>35</v>
      </c>
      <c r="E8532">
        <f>INDEX(TeamSports!B:B,MATCH(D8532,TeamSports!C:C,0))</f>
        <v>7</v>
      </c>
      <c r="F8532">
        <f>INDEX(RanksTable!AO:AO,MATCH(B8532,RanksTable!B:B,0))</f>
        <v>4</v>
      </c>
      <c r="H8532" t="str">
        <f t="shared" si="133"/>
        <v>INSERT INTO "TeamRanks" (team_id,team_sport_id,team_rank) VALUES (56,7,4);</v>
      </c>
    </row>
    <row r="8533" spans="2:8" x14ac:dyDescent="0.25">
      <c r="B8533" t="s">
        <v>413</v>
      </c>
      <c r="C8533">
        <f>INDEX(NationalTeams!B:B,MATCH(B8533,NationalTeams!C:C,0))</f>
        <v>57</v>
      </c>
      <c r="D8533" t="s">
        <v>35</v>
      </c>
      <c r="E8533">
        <f>INDEX(TeamSports!B:B,MATCH(D8533,TeamSports!C:C,0))</f>
        <v>7</v>
      </c>
      <c r="F8533">
        <f>INDEX(RanksTable!AO:AO,MATCH(B8533,RanksTable!B:B,0))</f>
        <v>7</v>
      </c>
      <c r="H8533" t="str">
        <f t="shared" si="133"/>
        <v>INSERT INTO "TeamRanks" (team_id,team_sport_id,team_rank) VALUES (57,7,7);</v>
      </c>
    </row>
    <row r="8534" spans="2:8" x14ac:dyDescent="0.25">
      <c r="B8534" t="s">
        <v>331</v>
      </c>
      <c r="C8534">
        <f>INDEX(NationalTeams!B:B,MATCH(B8534,NationalTeams!C:C,0))</f>
        <v>58</v>
      </c>
      <c r="D8534" t="s">
        <v>35</v>
      </c>
      <c r="E8534">
        <f>INDEX(TeamSports!B:B,MATCH(D8534,TeamSports!C:C,0))</f>
        <v>7</v>
      </c>
      <c r="F8534">
        <f>INDEX(RanksTable!AO:AO,MATCH(B8534,RanksTable!B:B,0))</f>
        <v>7</v>
      </c>
      <c r="H8534" t="str">
        <f t="shared" si="133"/>
        <v>INSERT INTO "TeamRanks" (team_id,team_sport_id,team_rank) VALUES (58,7,7);</v>
      </c>
    </row>
    <row r="8535" spans="2:8" x14ac:dyDescent="0.25">
      <c r="B8535" t="s">
        <v>365</v>
      </c>
      <c r="C8535">
        <f>INDEX(NationalTeams!B:B,MATCH(B8535,NationalTeams!C:C,0))</f>
        <v>59</v>
      </c>
      <c r="D8535" t="s">
        <v>35</v>
      </c>
      <c r="E8535">
        <f>INDEX(TeamSports!B:B,MATCH(D8535,TeamSports!C:C,0))</f>
        <v>7</v>
      </c>
      <c r="F8535">
        <f>INDEX(RanksTable!AO:AO,MATCH(B8535,RanksTable!B:B,0))</f>
        <v>7</v>
      </c>
      <c r="H8535" t="str">
        <f t="shared" si="133"/>
        <v>INSERT INTO "TeamRanks" (team_id,team_sport_id,team_rank) VALUES (59,7,7);</v>
      </c>
    </row>
    <row r="8536" spans="2:8" x14ac:dyDescent="0.25">
      <c r="B8536" t="s">
        <v>332</v>
      </c>
      <c r="C8536">
        <f>INDEX(NationalTeams!B:B,MATCH(B8536,NationalTeams!C:C,0))</f>
        <v>60</v>
      </c>
      <c r="D8536" t="s">
        <v>35</v>
      </c>
      <c r="E8536">
        <f>INDEX(TeamSports!B:B,MATCH(D8536,TeamSports!C:C,0))</f>
        <v>7</v>
      </c>
      <c r="F8536">
        <f>INDEX(RanksTable!AO:AO,MATCH(B8536,RanksTable!B:B,0))</f>
        <v>7</v>
      </c>
      <c r="H8536" t="str">
        <f t="shared" si="133"/>
        <v>INSERT INTO "TeamRanks" (team_id,team_sport_id,team_rank) VALUES (60,7,7);</v>
      </c>
    </row>
    <row r="8537" spans="2:8" x14ac:dyDescent="0.25">
      <c r="B8537" t="s">
        <v>435</v>
      </c>
      <c r="C8537">
        <f>INDEX(NationalTeams!B:B,MATCH(B8537,NationalTeams!C:C,0))</f>
        <v>61</v>
      </c>
      <c r="D8537" t="s">
        <v>35</v>
      </c>
      <c r="E8537">
        <f>INDEX(TeamSports!B:B,MATCH(D8537,TeamSports!C:C,0))</f>
        <v>7</v>
      </c>
      <c r="F8537">
        <f>INDEX(RanksTable!AO:AO,MATCH(B8537,RanksTable!B:B,0))</f>
        <v>3</v>
      </c>
      <c r="H8537" t="str">
        <f t="shared" si="133"/>
        <v>INSERT INTO "TeamRanks" (team_id,team_sport_id,team_rank) VALUES (61,7,3);</v>
      </c>
    </row>
    <row r="8538" spans="2:8" x14ac:dyDescent="0.25">
      <c r="B8538" t="s">
        <v>346</v>
      </c>
      <c r="C8538">
        <f>INDEX(NationalTeams!B:B,MATCH(B8538,NationalTeams!C:C,0))</f>
        <v>62</v>
      </c>
      <c r="D8538" t="s">
        <v>35</v>
      </c>
      <c r="E8538">
        <f>INDEX(TeamSports!B:B,MATCH(D8538,TeamSports!C:C,0))</f>
        <v>7</v>
      </c>
      <c r="F8538">
        <f>INDEX(RanksTable!AO:AO,MATCH(B8538,RanksTable!B:B,0))</f>
        <v>7</v>
      </c>
      <c r="H8538" t="str">
        <f t="shared" si="133"/>
        <v>INSERT INTO "TeamRanks" (team_id,team_sport_id,team_rank) VALUES (62,7,7);</v>
      </c>
    </row>
    <row r="8539" spans="2:8" x14ac:dyDescent="0.25">
      <c r="B8539" t="s">
        <v>515</v>
      </c>
      <c r="C8539">
        <f>INDEX(NationalTeams!B:B,MATCH(B8539,NationalTeams!C:C,0))</f>
        <v>63</v>
      </c>
      <c r="D8539" t="s">
        <v>35</v>
      </c>
      <c r="E8539">
        <f>INDEX(TeamSports!B:B,MATCH(D8539,TeamSports!C:C,0))</f>
        <v>7</v>
      </c>
      <c r="F8539">
        <f>INDEX(RanksTable!AO:AO,MATCH(B8539,RanksTable!B:B,0))</f>
        <v>5</v>
      </c>
      <c r="H8539" t="str">
        <f t="shared" si="133"/>
        <v>INSERT INTO "TeamRanks" (team_id,team_sport_id,team_rank) VALUES (63,7,5);</v>
      </c>
    </row>
    <row r="8540" spans="2:8" x14ac:dyDescent="0.25">
      <c r="B8540" t="s">
        <v>509</v>
      </c>
      <c r="C8540">
        <f>INDEX(NationalTeams!B:B,MATCH(B8540,NationalTeams!C:C,0))</f>
        <v>64</v>
      </c>
      <c r="D8540" t="s">
        <v>35</v>
      </c>
      <c r="E8540">
        <f>INDEX(TeamSports!B:B,MATCH(D8540,TeamSports!C:C,0))</f>
        <v>7</v>
      </c>
      <c r="F8540">
        <f>INDEX(RanksTable!AO:AO,MATCH(B8540,RanksTable!B:B,0))</f>
        <v>6</v>
      </c>
      <c r="H8540" t="str">
        <f t="shared" si="133"/>
        <v>INSERT INTO "TeamRanks" (team_id,team_sport_id,team_rank) VALUES (64,7,6);</v>
      </c>
    </row>
    <row r="8541" spans="2:8" x14ac:dyDescent="0.25">
      <c r="B8541" t="s">
        <v>518</v>
      </c>
      <c r="C8541">
        <f>INDEX(NationalTeams!B:B,MATCH(B8541,NationalTeams!C:C,0))</f>
        <v>65</v>
      </c>
      <c r="D8541" t="s">
        <v>35</v>
      </c>
      <c r="E8541">
        <f>INDEX(TeamSports!B:B,MATCH(D8541,TeamSports!C:C,0))</f>
        <v>7</v>
      </c>
      <c r="F8541">
        <f>INDEX(RanksTable!AO:AO,MATCH(B8541,RanksTable!B:B,0))</f>
        <v>7</v>
      </c>
      <c r="H8541" t="str">
        <f t="shared" si="133"/>
        <v>INSERT INTO "TeamRanks" (team_id,team_sport_id,team_rank) VALUES (65,7,7);</v>
      </c>
    </row>
    <row r="8542" spans="2:8" x14ac:dyDescent="0.25">
      <c r="B8542" t="s">
        <v>490</v>
      </c>
      <c r="C8542">
        <f>INDEX(NationalTeams!B:B,MATCH(B8542,NationalTeams!C:C,0))</f>
        <v>66</v>
      </c>
      <c r="D8542" t="s">
        <v>35</v>
      </c>
      <c r="E8542">
        <f>INDEX(TeamSports!B:B,MATCH(D8542,TeamSports!C:C,0))</f>
        <v>7</v>
      </c>
      <c r="F8542">
        <f>INDEX(RanksTable!AO:AO,MATCH(B8542,RanksTable!B:B,0))</f>
        <v>3</v>
      </c>
      <c r="H8542" t="str">
        <f t="shared" si="133"/>
        <v>INSERT INTO "TeamRanks" (team_id,team_sport_id,team_rank) VALUES (66,7,3);</v>
      </c>
    </row>
    <row r="8543" spans="2:8" x14ac:dyDescent="0.25">
      <c r="B8543" t="s">
        <v>349</v>
      </c>
      <c r="C8543">
        <f>INDEX(NationalTeams!B:B,MATCH(B8543,NationalTeams!C:C,0))</f>
        <v>67</v>
      </c>
      <c r="D8543" t="s">
        <v>35</v>
      </c>
      <c r="E8543">
        <f>INDEX(TeamSports!B:B,MATCH(D8543,TeamSports!C:C,0))</f>
        <v>7</v>
      </c>
      <c r="F8543">
        <f>INDEX(RanksTable!AO:AO,MATCH(B8543,RanksTable!B:B,0))</f>
        <v>1</v>
      </c>
      <c r="H8543" t="str">
        <f t="shared" si="133"/>
        <v>INSERT INTO "TeamRanks" (team_id,team_sport_id,team_rank) VALUES (67,7,1);</v>
      </c>
    </row>
    <row r="8544" spans="2:8" x14ac:dyDescent="0.25">
      <c r="B8544" t="s">
        <v>531</v>
      </c>
      <c r="C8544">
        <f>INDEX(NationalTeams!B:B,MATCH(B8544,NationalTeams!C:C,0))</f>
        <v>68</v>
      </c>
      <c r="D8544" t="s">
        <v>35</v>
      </c>
      <c r="E8544">
        <f>INDEX(TeamSports!B:B,MATCH(D8544,TeamSports!C:C,0))</f>
        <v>7</v>
      </c>
      <c r="F8544">
        <f>INDEX(RanksTable!AO:AO,MATCH(B8544,RanksTable!B:B,0))</f>
        <v>7</v>
      </c>
      <c r="H8544" t="str">
        <f t="shared" si="133"/>
        <v>INSERT INTO "TeamRanks" (team_id,team_sport_id,team_rank) VALUES (68,7,7);</v>
      </c>
    </row>
    <row r="8545" spans="2:8" x14ac:dyDescent="0.25">
      <c r="B8545" t="s">
        <v>326</v>
      </c>
      <c r="C8545">
        <f>INDEX(NationalTeams!B:B,MATCH(B8545,NationalTeams!C:C,0))</f>
        <v>69</v>
      </c>
      <c r="D8545" t="s">
        <v>35</v>
      </c>
      <c r="E8545">
        <f>INDEX(TeamSports!B:B,MATCH(D8545,TeamSports!C:C,0))</f>
        <v>7</v>
      </c>
      <c r="F8545">
        <f>INDEX(RanksTable!AO:AO,MATCH(B8545,RanksTable!B:B,0))</f>
        <v>7</v>
      </c>
      <c r="H8545" t="str">
        <f t="shared" si="133"/>
        <v>INSERT INTO "TeamRanks" (team_id,team_sport_id,team_rank) VALUES (69,7,7);</v>
      </c>
    </row>
    <row r="8546" spans="2:8" x14ac:dyDescent="0.25">
      <c r="B8546" t="s">
        <v>320</v>
      </c>
      <c r="C8546">
        <f>INDEX(NationalTeams!B:B,MATCH(B8546,NationalTeams!C:C,0))</f>
        <v>70</v>
      </c>
      <c r="D8546" t="s">
        <v>35</v>
      </c>
      <c r="E8546">
        <f>INDEX(TeamSports!B:B,MATCH(D8546,TeamSports!C:C,0))</f>
        <v>7</v>
      </c>
      <c r="F8546">
        <f>INDEX(RanksTable!AO:AO,MATCH(B8546,RanksTable!B:B,0))</f>
        <v>7</v>
      </c>
      <c r="H8546" t="str">
        <f t="shared" si="133"/>
        <v>INSERT INTO "TeamRanks" (team_id,team_sport_id,team_rank) VALUES (70,7,7);</v>
      </c>
    </row>
    <row r="8547" spans="2:8" x14ac:dyDescent="0.25">
      <c r="B8547" t="s">
        <v>459</v>
      </c>
      <c r="C8547">
        <f>INDEX(NationalTeams!B:B,MATCH(B8547,NationalTeams!C:C,0))</f>
        <v>71</v>
      </c>
      <c r="D8547" t="s">
        <v>35</v>
      </c>
      <c r="E8547">
        <f>INDEX(TeamSports!B:B,MATCH(D8547,TeamSports!C:C,0))</f>
        <v>7</v>
      </c>
      <c r="F8547">
        <f>INDEX(RanksTable!AO:AO,MATCH(B8547,RanksTable!B:B,0))</f>
        <v>7</v>
      </c>
      <c r="H8547" t="str">
        <f t="shared" si="133"/>
        <v>INSERT INTO "TeamRanks" (team_id,team_sport_id,team_rank) VALUES (71,7,7);</v>
      </c>
    </row>
    <row r="8548" spans="2:8" x14ac:dyDescent="0.25">
      <c r="B8548" t="s">
        <v>445</v>
      </c>
      <c r="C8548">
        <f>INDEX(NationalTeams!B:B,MATCH(B8548,NationalTeams!C:C,0))</f>
        <v>72</v>
      </c>
      <c r="D8548" t="s">
        <v>35</v>
      </c>
      <c r="E8548">
        <f>INDEX(TeamSports!B:B,MATCH(D8548,TeamSports!C:C,0))</f>
        <v>7</v>
      </c>
      <c r="F8548">
        <f>INDEX(RanksTable!AO:AO,MATCH(B8548,RanksTable!B:B,0))</f>
        <v>7</v>
      </c>
      <c r="H8548" t="str">
        <f t="shared" si="133"/>
        <v>INSERT INTO "TeamRanks" (team_id,team_sport_id,team_rank) VALUES (72,7,7);</v>
      </c>
    </row>
    <row r="8549" spans="2:8" x14ac:dyDescent="0.25">
      <c r="B8549" t="s">
        <v>511</v>
      </c>
      <c r="C8549">
        <f>INDEX(NationalTeams!B:B,MATCH(B8549,NationalTeams!C:C,0))</f>
        <v>73</v>
      </c>
      <c r="D8549" t="s">
        <v>35</v>
      </c>
      <c r="E8549">
        <f>INDEX(TeamSports!B:B,MATCH(D8549,TeamSports!C:C,0))</f>
        <v>7</v>
      </c>
      <c r="F8549">
        <f>INDEX(RanksTable!AO:AO,MATCH(B8549,RanksTable!B:B,0))</f>
        <v>5</v>
      </c>
      <c r="H8549" t="str">
        <f t="shared" si="133"/>
        <v>INSERT INTO "TeamRanks" (team_id,team_sport_id,team_rank) VALUES (73,7,5);</v>
      </c>
    </row>
    <row r="8550" spans="2:8" x14ac:dyDescent="0.25">
      <c r="B8550" t="s">
        <v>487</v>
      </c>
      <c r="C8550">
        <f>INDEX(NationalTeams!B:B,MATCH(B8550,NationalTeams!C:C,0))</f>
        <v>74</v>
      </c>
      <c r="D8550" t="s">
        <v>35</v>
      </c>
      <c r="E8550">
        <f>INDEX(TeamSports!B:B,MATCH(D8550,TeamSports!C:C,0))</f>
        <v>7</v>
      </c>
      <c r="F8550">
        <f>INDEX(RanksTable!AO:AO,MATCH(B8550,RanksTable!B:B,0))</f>
        <v>1</v>
      </c>
      <c r="H8550" t="str">
        <f t="shared" si="133"/>
        <v>INSERT INTO "TeamRanks" (team_id,team_sport_id,team_rank) VALUES (74,7,1);</v>
      </c>
    </row>
    <row r="8551" spans="2:8" x14ac:dyDescent="0.25">
      <c r="B8551" t="s">
        <v>383</v>
      </c>
      <c r="C8551">
        <f>INDEX(NationalTeams!B:B,MATCH(B8551,NationalTeams!C:C,0))</f>
        <v>75</v>
      </c>
      <c r="D8551" t="s">
        <v>35</v>
      </c>
      <c r="E8551">
        <f>INDEX(TeamSports!B:B,MATCH(D8551,TeamSports!C:C,0))</f>
        <v>7</v>
      </c>
      <c r="F8551">
        <f>INDEX(RanksTable!AO:AO,MATCH(B8551,RanksTable!B:B,0))</f>
        <v>7</v>
      </c>
      <c r="H8551" t="str">
        <f t="shared" si="133"/>
        <v>INSERT INTO "TeamRanks" (team_id,team_sport_id,team_rank) VALUES (75,7,7);</v>
      </c>
    </row>
    <row r="8552" spans="2:8" x14ac:dyDescent="0.25">
      <c r="B8552" t="s">
        <v>517</v>
      </c>
      <c r="C8552">
        <f>INDEX(NationalTeams!B:B,MATCH(B8552,NationalTeams!C:C,0))</f>
        <v>76</v>
      </c>
      <c r="D8552" t="s">
        <v>35</v>
      </c>
      <c r="E8552">
        <f>INDEX(TeamSports!B:B,MATCH(D8552,TeamSports!C:C,0))</f>
        <v>7</v>
      </c>
      <c r="F8552">
        <f>INDEX(RanksTable!AO:AO,MATCH(B8552,RanksTable!B:B,0))</f>
        <v>4</v>
      </c>
      <c r="H8552" t="str">
        <f t="shared" si="133"/>
        <v>INSERT INTO "TeamRanks" (team_id,team_sport_id,team_rank) VALUES (76,7,4);</v>
      </c>
    </row>
    <row r="8553" spans="2:8" x14ac:dyDescent="0.25">
      <c r="B8553" t="s">
        <v>391</v>
      </c>
      <c r="C8553">
        <f>INDEX(NationalTeams!B:B,MATCH(B8553,NationalTeams!C:C,0))</f>
        <v>77</v>
      </c>
      <c r="D8553" t="s">
        <v>35</v>
      </c>
      <c r="E8553">
        <f>INDEX(TeamSports!B:B,MATCH(D8553,TeamSports!C:C,0))</f>
        <v>7</v>
      </c>
      <c r="F8553">
        <f>INDEX(RanksTable!AO:AO,MATCH(B8553,RanksTable!B:B,0))</f>
        <v>7</v>
      </c>
      <c r="H8553" t="str">
        <f t="shared" si="133"/>
        <v>INSERT INTO "TeamRanks" (team_id,team_sport_id,team_rank) VALUES (77,7,7);</v>
      </c>
    </row>
    <row r="8554" spans="2:8" x14ac:dyDescent="0.25">
      <c r="B8554" t="s">
        <v>524</v>
      </c>
      <c r="C8554">
        <f>INDEX(NationalTeams!B:B,MATCH(B8554,NationalTeams!C:C,0))</f>
        <v>78</v>
      </c>
      <c r="D8554" t="s">
        <v>35</v>
      </c>
      <c r="E8554">
        <f>INDEX(TeamSports!B:B,MATCH(D8554,TeamSports!C:C,0))</f>
        <v>7</v>
      </c>
      <c r="F8554">
        <f>INDEX(RanksTable!AO:AO,MATCH(B8554,RanksTable!B:B,0))</f>
        <v>7</v>
      </c>
      <c r="H8554" t="str">
        <f t="shared" si="133"/>
        <v>INSERT INTO "TeamRanks" (team_id,team_sport_id,team_rank) VALUES (78,7,7);</v>
      </c>
    </row>
    <row r="8555" spans="2:8" x14ac:dyDescent="0.25">
      <c r="B8555" t="s">
        <v>325</v>
      </c>
      <c r="C8555">
        <f>INDEX(NationalTeams!B:B,MATCH(B8555,NationalTeams!C:C,0))</f>
        <v>79</v>
      </c>
      <c r="D8555" t="s">
        <v>35</v>
      </c>
      <c r="E8555">
        <f>INDEX(TeamSports!B:B,MATCH(D8555,TeamSports!C:C,0))</f>
        <v>7</v>
      </c>
      <c r="F8555">
        <f>INDEX(RanksTable!AO:AO,MATCH(B8555,RanksTable!B:B,0))</f>
        <v>7</v>
      </c>
      <c r="H8555" t="str">
        <f t="shared" si="133"/>
        <v>INSERT INTO "TeamRanks" (team_id,team_sport_id,team_rank) VALUES (79,7,7);</v>
      </c>
    </row>
    <row r="8556" spans="2:8" x14ac:dyDescent="0.25">
      <c r="B8556" t="s">
        <v>536</v>
      </c>
      <c r="C8556">
        <f>INDEX(NationalTeams!B:B,MATCH(B8556,NationalTeams!C:C,0))</f>
        <v>80</v>
      </c>
      <c r="D8556" t="s">
        <v>35</v>
      </c>
      <c r="E8556">
        <f>INDEX(TeamSports!B:B,MATCH(D8556,TeamSports!C:C,0))</f>
        <v>7</v>
      </c>
      <c r="F8556">
        <f>INDEX(RanksTable!AO:AO,MATCH(B8556,RanksTable!B:B,0))</f>
        <v>7</v>
      </c>
      <c r="H8556" t="str">
        <f t="shared" si="133"/>
        <v>INSERT INTO "TeamRanks" (team_id,team_sport_id,team_rank) VALUES (80,7,7);</v>
      </c>
    </row>
    <row r="8557" spans="2:8" x14ac:dyDescent="0.25">
      <c r="B8557" t="s">
        <v>405</v>
      </c>
      <c r="C8557">
        <f>INDEX(NationalTeams!B:B,MATCH(B8557,NationalTeams!C:C,0))</f>
        <v>81</v>
      </c>
      <c r="D8557" t="s">
        <v>35</v>
      </c>
      <c r="E8557">
        <f>INDEX(TeamSports!B:B,MATCH(D8557,TeamSports!C:C,0))</f>
        <v>7</v>
      </c>
      <c r="F8557">
        <f>INDEX(RanksTable!AO:AO,MATCH(B8557,RanksTable!B:B,0))</f>
        <v>7</v>
      </c>
      <c r="H8557" t="str">
        <f t="shared" si="133"/>
        <v>INSERT INTO "TeamRanks" (team_id,team_sport_id,team_rank) VALUES (81,7,7);</v>
      </c>
    </row>
    <row r="8558" spans="2:8" x14ac:dyDescent="0.25">
      <c r="B8558" t="s">
        <v>508</v>
      </c>
      <c r="C8558">
        <f>INDEX(NationalTeams!B:B,MATCH(B8558,NationalTeams!C:C,0))</f>
        <v>82</v>
      </c>
      <c r="D8558" t="s">
        <v>35</v>
      </c>
      <c r="E8558">
        <f>INDEX(TeamSports!B:B,MATCH(D8558,TeamSports!C:C,0))</f>
        <v>7</v>
      </c>
      <c r="F8558">
        <f>INDEX(RanksTable!AO:AO,MATCH(B8558,RanksTable!B:B,0))</f>
        <v>7</v>
      </c>
      <c r="H8558" t="str">
        <f t="shared" si="133"/>
        <v>INSERT INTO "TeamRanks" (team_id,team_sport_id,team_rank) VALUES (82,7,7);</v>
      </c>
    </row>
    <row r="8559" spans="2:8" x14ac:dyDescent="0.25">
      <c r="B8559" t="s">
        <v>477</v>
      </c>
      <c r="C8559">
        <f>INDEX(NationalTeams!B:B,MATCH(B8559,NationalTeams!C:C,0))</f>
        <v>83</v>
      </c>
      <c r="D8559" t="s">
        <v>35</v>
      </c>
      <c r="E8559">
        <f>INDEX(TeamSports!B:B,MATCH(D8559,TeamSports!C:C,0))</f>
        <v>7</v>
      </c>
      <c r="F8559">
        <f>INDEX(RanksTable!AO:AO,MATCH(B8559,RanksTable!B:B,0))</f>
        <v>7</v>
      </c>
      <c r="H8559" t="str">
        <f t="shared" si="133"/>
        <v>INSERT INTO "TeamRanks" (team_id,team_sport_id,team_rank) VALUES (83,7,7);</v>
      </c>
    </row>
    <row r="8560" spans="2:8" x14ac:dyDescent="0.25">
      <c r="B8560" t="s">
        <v>396</v>
      </c>
      <c r="C8560">
        <f>INDEX(NationalTeams!B:B,MATCH(B8560,NationalTeams!C:C,0))</f>
        <v>84</v>
      </c>
      <c r="D8560" t="s">
        <v>35</v>
      </c>
      <c r="E8560">
        <f>INDEX(TeamSports!B:B,MATCH(D8560,TeamSports!C:C,0))</f>
        <v>7</v>
      </c>
      <c r="F8560">
        <f>INDEX(RanksTable!AO:AO,MATCH(B8560,RanksTable!B:B,0))</f>
        <v>7</v>
      </c>
      <c r="H8560" t="str">
        <f t="shared" si="133"/>
        <v>INSERT INTO "TeamRanks" (team_id,team_sport_id,team_rank) VALUES (84,7,7);</v>
      </c>
    </row>
    <row r="8561" spans="2:8" x14ac:dyDescent="0.25">
      <c r="B8561" t="s">
        <v>382</v>
      </c>
      <c r="C8561">
        <f>INDEX(NationalTeams!B:B,MATCH(B8561,NationalTeams!C:C,0))</f>
        <v>85</v>
      </c>
      <c r="D8561" t="s">
        <v>35</v>
      </c>
      <c r="E8561">
        <f>INDEX(TeamSports!B:B,MATCH(D8561,TeamSports!C:C,0))</f>
        <v>7</v>
      </c>
      <c r="F8561">
        <f>INDEX(RanksTable!AO:AO,MATCH(B8561,RanksTable!B:B,0))</f>
        <v>7</v>
      </c>
      <c r="H8561" t="str">
        <f t="shared" si="133"/>
        <v>INSERT INTO "TeamRanks" (team_id,team_sport_id,team_rank) VALUES (85,7,7);</v>
      </c>
    </row>
    <row r="8562" spans="2:8" x14ac:dyDescent="0.25">
      <c r="B8562" t="s">
        <v>338</v>
      </c>
      <c r="C8562">
        <f>INDEX(NationalTeams!B:B,MATCH(B8562,NationalTeams!C:C,0))</f>
        <v>86</v>
      </c>
      <c r="D8562" t="s">
        <v>35</v>
      </c>
      <c r="E8562">
        <f>INDEX(TeamSports!B:B,MATCH(D8562,TeamSports!C:C,0))</f>
        <v>7</v>
      </c>
      <c r="F8562">
        <f>INDEX(RanksTable!AO:AO,MATCH(B8562,RanksTable!B:B,0))</f>
        <v>7</v>
      </c>
      <c r="H8562" t="str">
        <f t="shared" si="133"/>
        <v>INSERT INTO "TeamRanks" (team_id,team_sport_id,team_rank) VALUES (86,7,7);</v>
      </c>
    </row>
    <row r="8563" spans="2:8" x14ac:dyDescent="0.25">
      <c r="B8563" t="s">
        <v>392</v>
      </c>
      <c r="C8563">
        <f>INDEX(NationalTeams!B:B,MATCH(B8563,NationalTeams!C:C,0))</f>
        <v>87</v>
      </c>
      <c r="D8563" t="s">
        <v>35</v>
      </c>
      <c r="E8563">
        <f>INDEX(TeamSports!B:B,MATCH(D8563,TeamSports!C:C,0))</f>
        <v>7</v>
      </c>
      <c r="F8563">
        <f>INDEX(RanksTable!AO:AO,MATCH(B8563,RanksTable!B:B,0))</f>
        <v>7</v>
      </c>
      <c r="H8563" t="str">
        <f t="shared" si="133"/>
        <v>INSERT INTO "TeamRanks" (team_id,team_sport_id,team_rank) VALUES (87,7,7);</v>
      </c>
    </row>
    <row r="8564" spans="2:8" x14ac:dyDescent="0.25">
      <c r="B8564" t="s">
        <v>335</v>
      </c>
      <c r="C8564">
        <f>INDEX(NationalTeams!B:B,MATCH(B8564,NationalTeams!C:C,0))</f>
        <v>88</v>
      </c>
      <c r="D8564" t="s">
        <v>35</v>
      </c>
      <c r="E8564">
        <f>INDEX(TeamSports!B:B,MATCH(D8564,TeamSports!C:C,0))</f>
        <v>7</v>
      </c>
      <c r="F8564">
        <f>INDEX(RanksTable!AO:AO,MATCH(B8564,RanksTable!B:B,0))</f>
        <v>7</v>
      </c>
      <c r="H8564" t="str">
        <f t="shared" si="133"/>
        <v>INSERT INTO "TeamRanks" (team_id,team_sport_id,team_rank) VALUES (88,7,7);</v>
      </c>
    </row>
    <row r="8565" spans="2:8" x14ac:dyDescent="0.25">
      <c r="B8565" t="s">
        <v>333</v>
      </c>
      <c r="C8565">
        <f>INDEX(NationalTeams!B:B,MATCH(B8565,NationalTeams!C:C,0))</f>
        <v>89</v>
      </c>
      <c r="D8565" t="s">
        <v>35</v>
      </c>
      <c r="E8565">
        <f>INDEX(TeamSports!B:B,MATCH(D8565,TeamSports!C:C,0))</f>
        <v>7</v>
      </c>
      <c r="F8565">
        <f>INDEX(RanksTable!AO:AO,MATCH(B8565,RanksTable!B:B,0))</f>
        <v>7</v>
      </c>
      <c r="H8565" t="str">
        <f t="shared" si="133"/>
        <v>INSERT INTO "TeamRanks" (team_id,team_sport_id,team_rank) VALUES (89,7,7);</v>
      </c>
    </row>
    <row r="8566" spans="2:8" x14ac:dyDescent="0.25">
      <c r="B8566" t="s">
        <v>397</v>
      </c>
      <c r="C8566">
        <f>INDEX(NationalTeams!B:B,MATCH(B8566,NationalTeams!C:C,0))</f>
        <v>90</v>
      </c>
      <c r="D8566" t="s">
        <v>35</v>
      </c>
      <c r="E8566">
        <f>INDEX(TeamSports!B:B,MATCH(D8566,TeamSports!C:C,0))</f>
        <v>7</v>
      </c>
      <c r="F8566">
        <f>INDEX(RanksTable!AO:AO,MATCH(B8566,RanksTable!B:B,0))</f>
        <v>7</v>
      </c>
      <c r="H8566" t="str">
        <f t="shared" si="133"/>
        <v>INSERT INTO "TeamRanks" (team_id,team_sport_id,team_rank) VALUES (90,7,7);</v>
      </c>
    </row>
    <row r="8567" spans="2:8" x14ac:dyDescent="0.25">
      <c r="B8567" t="s">
        <v>469</v>
      </c>
      <c r="C8567">
        <f>INDEX(NationalTeams!B:B,MATCH(B8567,NationalTeams!C:C,0))</f>
        <v>91</v>
      </c>
      <c r="D8567" t="s">
        <v>35</v>
      </c>
      <c r="E8567">
        <f>INDEX(TeamSports!B:B,MATCH(D8567,TeamSports!C:C,0))</f>
        <v>7</v>
      </c>
      <c r="F8567">
        <f>INDEX(RanksTable!AO:AO,MATCH(B8567,RanksTable!B:B,0))</f>
        <v>7</v>
      </c>
      <c r="H8567" t="str">
        <f t="shared" si="133"/>
        <v>INSERT INTO "TeamRanks" (team_id,team_sport_id,team_rank) VALUES (91,7,7);</v>
      </c>
    </row>
    <row r="8568" spans="2:8" x14ac:dyDescent="0.25">
      <c r="B8568" t="s">
        <v>512</v>
      </c>
      <c r="C8568">
        <f>INDEX(NationalTeams!B:B,MATCH(B8568,NationalTeams!C:C,0))</f>
        <v>92</v>
      </c>
      <c r="D8568" t="s">
        <v>35</v>
      </c>
      <c r="E8568">
        <f>INDEX(TeamSports!B:B,MATCH(D8568,TeamSports!C:C,0))</f>
        <v>7</v>
      </c>
      <c r="F8568">
        <f>INDEX(RanksTable!AO:AO,MATCH(B8568,RanksTable!B:B,0))</f>
        <v>5</v>
      </c>
      <c r="H8568" t="str">
        <f t="shared" si="133"/>
        <v>INSERT INTO "TeamRanks" (team_id,team_sport_id,team_rank) VALUES (92,7,5);</v>
      </c>
    </row>
    <row r="8569" spans="2:8" x14ac:dyDescent="0.25">
      <c r="B8569" t="s">
        <v>458</v>
      </c>
      <c r="C8569">
        <f>INDEX(NationalTeams!B:B,MATCH(B8569,NationalTeams!C:C,0))</f>
        <v>93</v>
      </c>
      <c r="D8569" t="s">
        <v>35</v>
      </c>
      <c r="E8569">
        <f>INDEX(TeamSports!B:B,MATCH(D8569,TeamSports!C:C,0))</f>
        <v>7</v>
      </c>
      <c r="F8569">
        <f>INDEX(RanksTable!AO:AO,MATCH(B8569,RanksTable!B:B,0))</f>
        <v>7</v>
      </c>
      <c r="H8569" t="str">
        <f t="shared" si="133"/>
        <v>INSERT INTO "TeamRanks" (team_id,team_sport_id,team_rank) VALUES (93,7,7);</v>
      </c>
    </row>
    <row r="8570" spans="2:8" x14ac:dyDescent="0.25">
      <c r="B8570" t="s">
        <v>444</v>
      </c>
      <c r="C8570">
        <f>INDEX(NationalTeams!B:B,MATCH(B8570,NationalTeams!C:C,0))</f>
        <v>94</v>
      </c>
      <c r="D8570" t="s">
        <v>35</v>
      </c>
      <c r="E8570">
        <f>INDEX(TeamSports!B:B,MATCH(D8570,TeamSports!C:C,0))</f>
        <v>7</v>
      </c>
      <c r="F8570">
        <f>INDEX(RanksTable!AO:AO,MATCH(B8570,RanksTable!B:B,0))</f>
        <v>7</v>
      </c>
      <c r="H8570" t="str">
        <f t="shared" si="133"/>
        <v>INSERT INTO "TeamRanks" (team_id,team_sport_id,team_rank) VALUES (94,7,7);</v>
      </c>
    </row>
    <row r="8571" spans="2:8" x14ac:dyDescent="0.25">
      <c r="B8571" t="s">
        <v>493</v>
      </c>
      <c r="C8571">
        <f>INDEX(NationalTeams!B:B,MATCH(B8571,NationalTeams!C:C,0))</f>
        <v>95</v>
      </c>
      <c r="D8571" t="s">
        <v>35</v>
      </c>
      <c r="E8571">
        <f>INDEX(TeamSports!B:B,MATCH(D8571,TeamSports!C:C,0))</f>
        <v>7</v>
      </c>
      <c r="F8571">
        <f>INDEX(RanksTable!AO:AO,MATCH(B8571,RanksTable!B:B,0))</f>
        <v>2</v>
      </c>
      <c r="H8571" t="str">
        <f t="shared" si="133"/>
        <v>INSERT INTO "TeamRanks" (team_id,team_sport_id,team_rank) VALUES (95,7,2);</v>
      </c>
    </row>
    <row r="8572" spans="2:8" x14ac:dyDescent="0.25">
      <c r="B8572" t="s">
        <v>431</v>
      </c>
      <c r="C8572">
        <f>INDEX(NationalTeams!B:B,MATCH(B8572,NationalTeams!C:C,0))</f>
        <v>96</v>
      </c>
      <c r="D8572" t="s">
        <v>35</v>
      </c>
      <c r="E8572">
        <f>INDEX(TeamSports!B:B,MATCH(D8572,TeamSports!C:C,0))</f>
        <v>7</v>
      </c>
      <c r="F8572">
        <f>INDEX(RanksTable!AO:AO,MATCH(B8572,RanksTable!B:B,0))</f>
        <v>7</v>
      </c>
      <c r="H8572" t="str">
        <f t="shared" si="133"/>
        <v>INSERT INTO "TeamRanks" (team_id,team_sport_id,team_rank) VALUES (96,7,7);</v>
      </c>
    </row>
    <row r="8573" spans="2:8" x14ac:dyDescent="0.25">
      <c r="B8573" t="s">
        <v>427</v>
      </c>
      <c r="C8573">
        <f>INDEX(NationalTeams!B:B,MATCH(B8573,NationalTeams!C:C,0))</f>
        <v>97</v>
      </c>
      <c r="D8573" t="s">
        <v>35</v>
      </c>
      <c r="E8573">
        <f>INDEX(TeamSports!B:B,MATCH(D8573,TeamSports!C:C,0))</f>
        <v>7</v>
      </c>
      <c r="F8573">
        <f>INDEX(RanksTable!AO:AO,MATCH(B8573,RanksTable!B:B,0))</f>
        <v>7</v>
      </c>
      <c r="H8573" t="str">
        <f t="shared" si="133"/>
        <v>INSERT INTO "TeamRanks" (team_id,team_sport_id,team_rank) VALUES (97,7,7);</v>
      </c>
    </row>
    <row r="8574" spans="2:8" x14ac:dyDescent="0.25">
      <c r="B8574" t="s">
        <v>513</v>
      </c>
      <c r="C8574">
        <f>INDEX(NationalTeams!B:B,MATCH(B8574,NationalTeams!C:C,0))</f>
        <v>98</v>
      </c>
      <c r="D8574" t="s">
        <v>35</v>
      </c>
      <c r="E8574">
        <f>INDEX(TeamSports!B:B,MATCH(D8574,TeamSports!C:C,0))</f>
        <v>7</v>
      </c>
      <c r="F8574">
        <f>INDEX(RanksTable!AO:AO,MATCH(B8574,RanksTable!B:B,0))</f>
        <v>4</v>
      </c>
      <c r="H8574" t="str">
        <f t="shared" si="133"/>
        <v>INSERT INTO "TeamRanks" (team_id,team_sport_id,team_rank) VALUES (98,7,4);</v>
      </c>
    </row>
    <row r="8575" spans="2:8" x14ac:dyDescent="0.25">
      <c r="B8575" t="s">
        <v>503</v>
      </c>
      <c r="C8575">
        <f>INDEX(NationalTeams!B:B,MATCH(B8575,NationalTeams!C:C,0))</f>
        <v>99</v>
      </c>
      <c r="D8575" t="s">
        <v>35</v>
      </c>
      <c r="E8575">
        <f>INDEX(TeamSports!B:B,MATCH(D8575,TeamSports!C:C,0))</f>
        <v>7</v>
      </c>
      <c r="F8575">
        <f>INDEX(RanksTable!AO:AO,MATCH(B8575,RanksTable!B:B,0))</f>
        <v>7</v>
      </c>
      <c r="H8575" t="str">
        <f t="shared" si="133"/>
        <v>INSERT INTO "TeamRanks" (team_id,team_sport_id,team_rank) VALUES (99,7,7);</v>
      </c>
    </row>
    <row r="8576" spans="2:8" x14ac:dyDescent="0.25">
      <c r="B8576" t="s">
        <v>519</v>
      </c>
      <c r="C8576">
        <f>INDEX(NationalTeams!B:B,MATCH(B8576,NationalTeams!C:C,0))</f>
        <v>100</v>
      </c>
      <c r="D8576" t="s">
        <v>35</v>
      </c>
      <c r="E8576">
        <f>INDEX(TeamSports!B:B,MATCH(D8576,TeamSports!C:C,0))</f>
        <v>7</v>
      </c>
      <c r="F8576">
        <f>INDEX(RanksTable!AO:AO,MATCH(B8576,RanksTable!B:B,0))</f>
        <v>7</v>
      </c>
      <c r="H8576" t="str">
        <f t="shared" si="133"/>
        <v>INSERT INTO "TeamRanks" (team_id,team_sport_id,team_rank) VALUES (100,7,7);</v>
      </c>
    </row>
    <row r="8577" spans="2:8" x14ac:dyDescent="0.25">
      <c r="B8577" t="s">
        <v>410</v>
      </c>
      <c r="C8577">
        <f>INDEX(NationalTeams!B:B,MATCH(B8577,NationalTeams!C:C,0))</f>
        <v>101</v>
      </c>
      <c r="D8577" t="s">
        <v>35</v>
      </c>
      <c r="E8577">
        <f>INDEX(TeamSports!B:B,MATCH(D8577,TeamSports!C:C,0))</f>
        <v>7</v>
      </c>
      <c r="F8577">
        <f>INDEX(RanksTable!AO:AO,MATCH(B8577,RanksTable!B:B,0))</f>
        <v>7</v>
      </c>
      <c r="H8577" t="str">
        <f t="shared" si="133"/>
        <v>INSERT INTO "TeamRanks" (team_id,team_sport_id,team_rank) VALUES (101,7,7);</v>
      </c>
    </row>
    <row r="8578" spans="2:8" x14ac:dyDescent="0.25">
      <c r="B8578" t="s">
        <v>486</v>
      </c>
      <c r="C8578">
        <f>INDEX(NationalTeams!B:B,MATCH(B8578,NationalTeams!C:C,0))</f>
        <v>102</v>
      </c>
      <c r="D8578" t="s">
        <v>35</v>
      </c>
      <c r="E8578">
        <f>INDEX(TeamSports!B:B,MATCH(D8578,TeamSports!C:C,0))</f>
        <v>7</v>
      </c>
      <c r="F8578">
        <f>INDEX(RanksTable!AO:AO,MATCH(B8578,RanksTable!B:B,0))</f>
        <v>7</v>
      </c>
      <c r="H8578" t="str">
        <f t="shared" si="133"/>
        <v>INSERT INTO "TeamRanks" (team_id,team_sport_id,team_rank) VALUES (102,7,7);</v>
      </c>
    </row>
    <row r="8579" spans="2:8" x14ac:dyDescent="0.25">
      <c r="B8579" t="s">
        <v>526</v>
      </c>
      <c r="C8579">
        <f>INDEX(NationalTeams!B:B,MATCH(B8579,NationalTeams!C:C,0))</f>
        <v>103</v>
      </c>
      <c r="D8579" t="s">
        <v>35</v>
      </c>
      <c r="E8579">
        <f>INDEX(TeamSports!B:B,MATCH(D8579,TeamSports!C:C,0))</f>
        <v>7</v>
      </c>
      <c r="F8579">
        <f>INDEX(RanksTable!AO:AO,MATCH(B8579,RanksTable!B:B,0))</f>
        <v>7</v>
      </c>
      <c r="H8579" t="str">
        <f t="shared" si="133"/>
        <v>INSERT INTO "TeamRanks" (team_id,team_sport_id,team_rank) VALUES (103,7,7);</v>
      </c>
    </row>
    <row r="8580" spans="2:8" x14ac:dyDescent="0.25">
      <c r="B8580" t="s">
        <v>470</v>
      </c>
      <c r="C8580">
        <f>INDEX(NationalTeams!B:B,MATCH(B8580,NationalTeams!C:C,0))</f>
        <v>104</v>
      </c>
      <c r="D8580" t="s">
        <v>35</v>
      </c>
      <c r="E8580">
        <f>INDEX(TeamSports!B:B,MATCH(D8580,TeamSports!C:C,0))</f>
        <v>7</v>
      </c>
      <c r="F8580">
        <f>INDEX(RanksTable!AO:AO,MATCH(B8580,RanksTable!B:B,0))</f>
        <v>7</v>
      </c>
      <c r="H8580" t="str">
        <f t="shared" ref="H8580:H8643" si="134">_xlfn.CONCAT($H$1,$L$1,$C$1,$L$1," ",$J$1,$C$2,$N$1,$E$2,$N$1,$F$2,$K$1,$I$1,$J$1,C8580,$N$1,E8580,$N$1,F8580,$K$1,$O$1)</f>
        <v>INSERT INTO "TeamRanks" (team_id,team_sport_id,team_rank) VALUES (104,7,7);</v>
      </c>
    </row>
    <row r="8581" spans="2:8" x14ac:dyDescent="0.25">
      <c r="B8581" t="s">
        <v>461</v>
      </c>
      <c r="C8581">
        <f>INDEX(NationalTeams!B:B,MATCH(B8581,NationalTeams!C:C,0))</f>
        <v>105</v>
      </c>
      <c r="D8581" t="s">
        <v>35</v>
      </c>
      <c r="E8581">
        <f>INDEX(TeamSports!B:B,MATCH(D8581,TeamSports!C:C,0))</f>
        <v>7</v>
      </c>
      <c r="F8581">
        <f>INDEX(RanksTable!AO:AO,MATCH(B8581,RanksTable!B:B,0))</f>
        <v>7</v>
      </c>
      <c r="H8581" t="str">
        <f t="shared" si="134"/>
        <v>INSERT INTO "TeamRanks" (team_id,team_sport_id,team_rank) VALUES (105,7,7);</v>
      </c>
    </row>
    <row r="8582" spans="2:8" x14ac:dyDescent="0.25">
      <c r="B8582" t="s">
        <v>418</v>
      </c>
      <c r="C8582">
        <f>INDEX(NationalTeams!B:B,MATCH(B8582,NationalTeams!C:C,0))</f>
        <v>106</v>
      </c>
      <c r="D8582" t="s">
        <v>35</v>
      </c>
      <c r="E8582">
        <f>INDEX(TeamSports!B:B,MATCH(D8582,TeamSports!C:C,0))</f>
        <v>7</v>
      </c>
      <c r="F8582">
        <f>INDEX(RanksTable!AO:AO,MATCH(B8582,RanksTable!B:B,0))</f>
        <v>7</v>
      </c>
      <c r="H8582" t="str">
        <f t="shared" si="134"/>
        <v>INSERT INTO "TeamRanks" (team_id,team_sport_id,team_rank) VALUES (106,7,7);</v>
      </c>
    </row>
    <row r="8583" spans="2:8" x14ac:dyDescent="0.25">
      <c r="B8583" t="s">
        <v>417</v>
      </c>
      <c r="C8583">
        <f>INDEX(NationalTeams!B:B,MATCH(B8583,NationalTeams!C:C,0))</f>
        <v>107</v>
      </c>
      <c r="D8583" t="s">
        <v>35</v>
      </c>
      <c r="E8583">
        <f>INDEX(TeamSports!B:B,MATCH(D8583,TeamSports!C:C,0))</f>
        <v>7</v>
      </c>
      <c r="F8583">
        <f>INDEX(RanksTable!AO:AO,MATCH(B8583,RanksTable!B:B,0))</f>
        <v>7</v>
      </c>
      <c r="H8583" t="str">
        <f t="shared" si="134"/>
        <v>INSERT INTO "TeamRanks" (team_id,team_sport_id,team_rank) VALUES (107,7,7);</v>
      </c>
    </row>
    <row r="8584" spans="2:8" x14ac:dyDescent="0.25">
      <c r="B8584" t="s">
        <v>421</v>
      </c>
      <c r="C8584">
        <f>INDEX(NationalTeams!B:B,MATCH(B8584,NationalTeams!C:C,0))</f>
        <v>108</v>
      </c>
      <c r="D8584" t="s">
        <v>35</v>
      </c>
      <c r="E8584">
        <f>INDEX(TeamSports!B:B,MATCH(D8584,TeamSports!C:C,0))</f>
        <v>7</v>
      </c>
      <c r="F8584">
        <f>INDEX(RanksTable!AO:AO,MATCH(B8584,RanksTable!B:B,0))</f>
        <v>7</v>
      </c>
      <c r="H8584" t="str">
        <f t="shared" si="134"/>
        <v>INSERT INTO "TeamRanks" (team_id,team_sport_id,team_rank) VALUES (108,7,7);</v>
      </c>
    </row>
    <row r="8585" spans="2:8" x14ac:dyDescent="0.25">
      <c r="B8585" t="s">
        <v>530</v>
      </c>
      <c r="C8585">
        <f>INDEX(NationalTeams!B:B,MATCH(B8585,NationalTeams!C:C,0))</f>
        <v>109</v>
      </c>
      <c r="D8585" t="s">
        <v>35</v>
      </c>
      <c r="E8585">
        <f>INDEX(TeamSports!B:B,MATCH(D8585,TeamSports!C:C,0))</f>
        <v>7</v>
      </c>
      <c r="F8585">
        <f>INDEX(RanksTable!AO:AO,MATCH(B8585,RanksTable!B:B,0))</f>
        <v>7</v>
      </c>
      <c r="H8585" t="str">
        <f t="shared" si="134"/>
        <v>INSERT INTO "TeamRanks" (team_id,team_sport_id,team_rank) VALUES (109,7,7);</v>
      </c>
    </row>
    <row r="8586" spans="2:8" x14ac:dyDescent="0.25">
      <c r="B8586" t="s">
        <v>488</v>
      </c>
      <c r="C8586">
        <f>INDEX(NationalTeams!B:B,MATCH(B8586,NationalTeams!C:C,0))</f>
        <v>110</v>
      </c>
      <c r="D8586" t="s">
        <v>35</v>
      </c>
      <c r="E8586">
        <f>INDEX(TeamSports!B:B,MATCH(D8586,TeamSports!C:C,0))</f>
        <v>7</v>
      </c>
      <c r="F8586">
        <f>INDEX(RanksTable!AO:AO,MATCH(B8586,RanksTable!B:B,0))</f>
        <v>3</v>
      </c>
      <c r="H8586" t="str">
        <f t="shared" si="134"/>
        <v>INSERT INTO "TeamRanks" (team_id,team_sport_id,team_rank) VALUES (110,7,3);</v>
      </c>
    </row>
    <row r="8587" spans="2:8" x14ac:dyDescent="0.25">
      <c r="B8587" t="s">
        <v>352</v>
      </c>
      <c r="C8587">
        <f>INDEX(NationalTeams!B:B,MATCH(B8587,NationalTeams!C:C,0))</f>
        <v>111</v>
      </c>
      <c r="D8587" t="s">
        <v>35</v>
      </c>
      <c r="E8587">
        <f>INDEX(TeamSports!B:B,MATCH(D8587,TeamSports!C:C,0))</f>
        <v>7</v>
      </c>
      <c r="F8587">
        <f>INDEX(RanksTable!AO:AO,MATCH(B8587,RanksTable!B:B,0))</f>
        <v>7</v>
      </c>
      <c r="H8587" t="str">
        <f t="shared" si="134"/>
        <v>INSERT INTO "TeamRanks" (team_id,team_sport_id,team_rank) VALUES (111,7,7);</v>
      </c>
    </row>
    <row r="8588" spans="2:8" x14ac:dyDescent="0.25">
      <c r="B8588" t="s">
        <v>422</v>
      </c>
      <c r="C8588">
        <f>INDEX(NationalTeams!B:B,MATCH(B8588,NationalTeams!C:C,0))</f>
        <v>112</v>
      </c>
      <c r="D8588" t="s">
        <v>35</v>
      </c>
      <c r="E8588">
        <f>INDEX(TeamSports!B:B,MATCH(D8588,TeamSports!C:C,0))</f>
        <v>7</v>
      </c>
      <c r="F8588">
        <f>INDEX(RanksTable!AO:AO,MATCH(B8588,RanksTable!B:B,0))</f>
        <v>4</v>
      </c>
      <c r="H8588" t="str">
        <f t="shared" si="134"/>
        <v>INSERT INTO "TeamRanks" (team_id,team_sport_id,team_rank) VALUES (112,7,4);</v>
      </c>
    </row>
    <row r="8589" spans="2:8" x14ac:dyDescent="0.25">
      <c r="B8589" t="s">
        <v>451</v>
      </c>
      <c r="C8589">
        <f>INDEX(NationalTeams!B:B,MATCH(B8589,NationalTeams!C:C,0))</f>
        <v>113</v>
      </c>
      <c r="D8589" t="s">
        <v>35</v>
      </c>
      <c r="E8589">
        <f>INDEX(TeamSports!B:B,MATCH(D8589,TeamSports!C:C,0))</f>
        <v>7</v>
      </c>
      <c r="F8589">
        <f>INDEX(RanksTable!AO:AO,MATCH(B8589,RanksTable!B:B,0))</f>
        <v>7</v>
      </c>
      <c r="H8589" t="str">
        <f t="shared" si="134"/>
        <v>INSERT INTO "TeamRanks" (team_id,team_sport_id,team_rank) VALUES (113,7,7);</v>
      </c>
    </row>
    <row r="8590" spans="2:8" x14ac:dyDescent="0.25">
      <c r="B8590" t="s">
        <v>430</v>
      </c>
      <c r="C8590">
        <f>INDEX(NationalTeams!B:B,MATCH(B8590,NationalTeams!C:C,0))</f>
        <v>114</v>
      </c>
      <c r="D8590" t="s">
        <v>35</v>
      </c>
      <c r="E8590">
        <f>INDEX(TeamSports!B:B,MATCH(D8590,TeamSports!C:C,0))</f>
        <v>7</v>
      </c>
      <c r="F8590">
        <f>INDEX(RanksTable!AO:AO,MATCH(B8590,RanksTable!B:B,0))</f>
        <v>7</v>
      </c>
      <c r="H8590" t="str">
        <f t="shared" si="134"/>
        <v>INSERT INTO "TeamRanks" (team_id,team_sport_id,team_rank) VALUES (114,7,7);</v>
      </c>
    </row>
    <row r="8591" spans="2:8" x14ac:dyDescent="0.25">
      <c r="B8591" t="s">
        <v>381</v>
      </c>
      <c r="C8591">
        <f>INDEX(NationalTeams!B:B,MATCH(B8591,NationalTeams!C:C,0))</f>
        <v>115</v>
      </c>
      <c r="D8591" t="s">
        <v>35</v>
      </c>
      <c r="E8591">
        <f>INDEX(TeamSports!B:B,MATCH(D8591,TeamSports!C:C,0))</f>
        <v>7</v>
      </c>
      <c r="F8591">
        <f>INDEX(RanksTable!AO:AO,MATCH(B8591,RanksTable!B:B,0))</f>
        <v>7</v>
      </c>
      <c r="H8591" t="str">
        <f t="shared" si="134"/>
        <v>INSERT INTO "TeamRanks" (team_id,team_sport_id,team_rank) VALUES (115,7,7);</v>
      </c>
    </row>
    <row r="8592" spans="2:8" x14ac:dyDescent="0.25">
      <c r="B8592" t="s">
        <v>434</v>
      </c>
      <c r="C8592">
        <f>INDEX(NationalTeams!B:B,MATCH(B8592,NationalTeams!C:C,0))</f>
        <v>116</v>
      </c>
      <c r="D8592" t="s">
        <v>35</v>
      </c>
      <c r="E8592">
        <f>INDEX(TeamSports!B:B,MATCH(D8592,TeamSports!C:C,0))</f>
        <v>7</v>
      </c>
      <c r="F8592">
        <f>INDEX(RanksTable!AO:AO,MATCH(B8592,RanksTable!B:B,0))</f>
        <v>6</v>
      </c>
      <c r="H8592" t="str">
        <f t="shared" si="134"/>
        <v>INSERT INTO "TeamRanks" (team_id,team_sport_id,team_rank) VALUES (116,7,6);</v>
      </c>
    </row>
    <row r="8593" spans="2:8" x14ac:dyDescent="0.25">
      <c r="B8593" t="s">
        <v>475</v>
      </c>
      <c r="C8593">
        <f>INDEX(NationalTeams!B:B,MATCH(B8593,NationalTeams!C:C,0))</f>
        <v>117</v>
      </c>
      <c r="D8593" t="s">
        <v>35</v>
      </c>
      <c r="E8593">
        <f>INDEX(TeamSports!B:B,MATCH(D8593,TeamSports!C:C,0))</f>
        <v>7</v>
      </c>
      <c r="F8593">
        <f>INDEX(RanksTable!AO:AO,MATCH(B8593,RanksTable!B:B,0))</f>
        <v>7</v>
      </c>
      <c r="H8593" t="str">
        <f t="shared" si="134"/>
        <v>INSERT INTO "TeamRanks" (team_id,team_sport_id,team_rank) VALUES (117,7,7);</v>
      </c>
    </row>
    <row r="8594" spans="2:8" x14ac:dyDescent="0.25">
      <c r="B8594" t="s">
        <v>528</v>
      </c>
      <c r="C8594">
        <f>INDEX(NationalTeams!B:B,MATCH(B8594,NationalTeams!C:C,0))</f>
        <v>118</v>
      </c>
      <c r="D8594" t="s">
        <v>35</v>
      </c>
      <c r="E8594">
        <f>INDEX(TeamSports!B:B,MATCH(D8594,TeamSports!C:C,0))</f>
        <v>7</v>
      </c>
      <c r="F8594">
        <f>INDEX(RanksTable!AO:AO,MATCH(B8594,RanksTable!B:B,0))</f>
        <v>7</v>
      </c>
      <c r="H8594" t="str">
        <f t="shared" si="134"/>
        <v>INSERT INTO "TeamRanks" (team_id,team_sport_id,team_rank) VALUES (118,7,7);</v>
      </c>
    </row>
    <row r="8595" spans="2:8" x14ac:dyDescent="0.25">
      <c r="B8595" t="s">
        <v>436</v>
      </c>
      <c r="C8595">
        <f>INDEX(NationalTeams!B:B,MATCH(B8595,NationalTeams!C:C,0))</f>
        <v>119</v>
      </c>
      <c r="D8595" t="s">
        <v>35</v>
      </c>
      <c r="E8595">
        <f>INDEX(TeamSports!B:B,MATCH(D8595,TeamSports!C:C,0))</f>
        <v>7</v>
      </c>
      <c r="F8595">
        <f>INDEX(RanksTable!AO:AO,MATCH(B8595,RanksTable!B:B,0))</f>
        <v>7</v>
      </c>
      <c r="H8595" t="str">
        <f t="shared" si="134"/>
        <v>INSERT INTO "TeamRanks" (team_id,team_sport_id,team_rank) VALUES (119,7,7);</v>
      </c>
    </row>
    <row r="8596" spans="2:8" x14ac:dyDescent="0.25">
      <c r="B8596" t="s">
        <v>455</v>
      </c>
      <c r="C8596">
        <f>INDEX(NationalTeams!B:B,MATCH(B8596,NationalTeams!C:C,0))</f>
        <v>120</v>
      </c>
      <c r="D8596" t="s">
        <v>35</v>
      </c>
      <c r="E8596">
        <f>INDEX(TeamSports!B:B,MATCH(D8596,TeamSports!C:C,0))</f>
        <v>7</v>
      </c>
      <c r="F8596">
        <f>INDEX(RanksTable!AO:AO,MATCH(B8596,RanksTable!B:B,0))</f>
        <v>7</v>
      </c>
      <c r="H8596" t="str">
        <f t="shared" si="134"/>
        <v>INSERT INTO "TeamRanks" (team_id,team_sport_id,team_rank) VALUES (120,7,7);</v>
      </c>
    </row>
    <row r="8597" spans="2:8" x14ac:dyDescent="0.25">
      <c r="B8597" t="s">
        <v>345</v>
      </c>
      <c r="C8597">
        <f>INDEX(NationalTeams!B:B,MATCH(B8597,NationalTeams!C:C,0))</f>
        <v>121</v>
      </c>
      <c r="D8597" t="s">
        <v>35</v>
      </c>
      <c r="E8597">
        <f>INDEX(TeamSports!B:B,MATCH(D8597,TeamSports!C:C,0))</f>
        <v>7</v>
      </c>
      <c r="F8597">
        <f>INDEX(RanksTable!AO:AO,MATCH(B8597,RanksTable!B:B,0))</f>
        <v>7</v>
      </c>
      <c r="H8597" t="str">
        <f t="shared" si="134"/>
        <v>INSERT INTO "TeamRanks" (team_id,team_sport_id,team_rank) VALUES (121,7,7);</v>
      </c>
    </row>
    <row r="8598" spans="2:8" x14ac:dyDescent="0.25">
      <c r="B8598" t="s">
        <v>532</v>
      </c>
      <c r="C8598">
        <f>INDEX(NationalTeams!B:B,MATCH(B8598,NationalTeams!C:C,0))</f>
        <v>122</v>
      </c>
      <c r="D8598" t="s">
        <v>35</v>
      </c>
      <c r="E8598">
        <f>INDEX(TeamSports!B:B,MATCH(D8598,TeamSports!C:C,0))</f>
        <v>7</v>
      </c>
      <c r="F8598">
        <f>INDEX(RanksTable!AO:AO,MATCH(B8598,RanksTable!B:B,0))</f>
        <v>7</v>
      </c>
      <c r="H8598" t="str">
        <f t="shared" si="134"/>
        <v>INSERT INTO "TeamRanks" (team_id,team_sport_id,team_rank) VALUES (122,7,7);</v>
      </c>
    </row>
    <row r="8599" spans="2:8" x14ac:dyDescent="0.25">
      <c r="B8599" t="s">
        <v>468</v>
      </c>
      <c r="C8599">
        <f>INDEX(NationalTeams!B:B,MATCH(B8599,NationalTeams!C:C,0))</f>
        <v>123</v>
      </c>
      <c r="D8599" t="s">
        <v>35</v>
      </c>
      <c r="E8599">
        <f>INDEX(TeamSports!B:B,MATCH(D8599,TeamSports!C:C,0))</f>
        <v>7</v>
      </c>
      <c r="F8599">
        <f>INDEX(RanksTable!AO:AO,MATCH(B8599,RanksTable!B:B,0))</f>
        <v>7</v>
      </c>
      <c r="H8599" t="str">
        <f t="shared" si="134"/>
        <v>INSERT INTO "TeamRanks" (team_id,team_sport_id,team_rank) VALUES (123,7,7);</v>
      </c>
    </row>
    <row r="8600" spans="2:8" x14ac:dyDescent="0.25">
      <c r="B8600" t="s">
        <v>347</v>
      </c>
      <c r="C8600">
        <f>INDEX(NationalTeams!B:B,MATCH(B8600,NationalTeams!C:C,0))</f>
        <v>124</v>
      </c>
      <c r="D8600" t="s">
        <v>35</v>
      </c>
      <c r="E8600">
        <f>INDEX(TeamSports!B:B,MATCH(D8600,TeamSports!C:C,0))</f>
        <v>7</v>
      </c>
      <c r="F8600">
        <f>INDEX(RanksTable!AO:AO,MATCH(B8600,RanksTable!B:B,0))</f>
        <v>7</v>
      </c>
      <c r="H8600" t="str">
        <f t="shared" si="134"/>
        <v>INSERT INTO "TeamRanks" (team_id,team_sport_id,team_rank) VALUES (124,7,7);</v>
      </c>
    </row>
    <row r="8601" spans="2:8" x14ac:dyDescent="0.25">
      <c r="B8601" t="s">
        <v>390</v>
      </c>
      <c r="C8601">
        <f>INDEX(NationalTeams!B:B,MATCH(B8601,NationalTeams!C:C,0))</f>
        <v>125</v>
      </c>
      <c r="D8601" t="s">
        <v>35</v>
      </c>
      <c r="E8601">
        <f>INDEX(TeamSports!B:B,MATCH(D8601,TeamSports!C:C,0))</f>
        <v>7</v>
      </c>
      <c r="F8601">
        <f>INDEX(RanksTable!AO:AO,MATCH(B8601,RanksTable!B:B,0))</f>
        <v>7</v>
      </c>
      <c r="H8601" t="str">
        <f t="shared" si="134"/>
        <v>INSERT INTO "TeamRanks" (team_id,team_sport_id,team_rank) VALUES (125,7,7);</v>
      </c>
    </row>
    <row r="8602" spans="2:8" x14ac:dyDescent="0.25">
      <c r="B8602" t="s">
        <v>540</v>
      </c>
      <c r="C8602">
        <f>INDEX(NationalTeams!B:B,MATCH(B8602,NationalTeams!C:C,0))</f>
        <v>126</v>
      </c>
      <c r="D8602" t="s">
        <v>35</v>
      </c>
      <c r="E8602">
        <f>INDEX(TeamSports!B:B,MATCH(D8602,TeamSports!C:C,0))</f>
        <v>7</v>
      </c>
      <c r="F8602">
        <f>INDEX(RanksTable!AO:AO,MATCH(B8602,RanksTable!B:B,0))</f>
        <v>7</v>
      </c>
      <c r="H8602" t="str">
        <f t="shared" si="134"/>
        <v>INSERT INTO "TeamRanks" (team_id,team_sport_id,team_rank) VALUES (126,7,7);</v>
      </c>
    </row>
    <row r="8603" spans="2:8" x14ac:dyDescent="0.25">
      <c r="B8603" t="s">
        <v>527</v>
      </c>
      <c r="C8603">
        <f>INDEX(NationalTeams!B:B,MATCH(B8603,NationalTeams!C:C,0))</f>
        <v>127</v>
      </c>
      <c r="D8603" t="s">
        <v>35</v>
      </c>
      <c r="E8603">
        <f>INDEX(TeamSports!B:B,MATCH(D8603,TeamSports!C:C,0))</f>
        <v>7</v>
      </c>
      <c r="F8603">
        <f>INDEX(RanksTable!AO:AO,MATCH(B8603,RanksTable!B:B,0))</f>
        <v>7</v>
      </c>
      <c r="H8603" t="str">
        <f t="shared" si="134"/>
        <v>INSERT INTO "TeamRanks" (team_id,team_sport_id,team_rank) VALUES (127,7,7);</v>
      </c>
    </row>
    <row r="8604" spans="2:8" x14ac:dyDescent="0.25">
      <c r="B8604" t="s">
        <v>523</v>
      </c>
      <c r="C8604">
        <f>INDEX(NationalTeams!B:B,MATCH(B8604,NationalTeams!C:C,0))</f>
        <v>128</v>
      </c>
      <c r="D8604" t="s">
        <v>35</v>
      </c>
      <c r="E8604">
        <f>INDEX(TeamSports!B:B,MATCH(D8604,TeamSports!C:C,0))</f>
        <v>7</v>
      </c>
      <c r="F8604">
        <f>INDEX(RanksTable!AO:AO,MATCH(B8604,RanksTable!B:B,0))</f>
        <v>7</v>
      </c>
      <c r="H8604" t="str">
        <f t="shared" si="134"/>
        <v>INSERT INTO "TeamRanks" (team_id,team_sport_id,team_rank) VALUES (128,7,7);</v>
      </c>
    </row>
    <row r="8605" spans="2:8" x14ac:dyDescent="0.25">
      <c r="B8605" t="s">
        <v>484</v>
      </c>
      <c r="C8605">
        <f>INDEX(NationalTeams!B:B,MATCH(B8605,NationalTeams!C:C,0))</f>
        <v>129</v>
      </c>
      <c r="D8605" t="s">
        <v>35</v>
      </c>
      <c r="E8605">
        <f>INDEX(TeamSports!B:B,MATCH(D8605,TeamSports!C:C,0))</f>
        <v>7</v>
      </c>
      <c r="F8605">
        <f>INDEX(RanksTable!AO:AO,MATCH(B8605,RanksTable!B:B,0))</f>
        <v>7</v>
      </c>
      <c r="H8605" t="str">
        <f t="shared" si="134"/>
        <v>INSERT INTO "TeamRanks" (team_id,team_sport_id,team_rank) VALUES (129,7,7);</v>
      </c>
    </row>
    <row r="8606" spans="2:8" x14ac:dyDescent="0.25">
      <c r="B8606" t="s">
        <v>522</v>
      </c>
      <c r="C8606">
        <f>INDEX(NationalTeams!B:B,MATCH(B8606,NationalTeams!C:C,0))</f>
        <v>130</v>
      </c>
      <c r="D8606" t="s">
        <v>35</v>
      </c>
      <c r="E8606">
        <f>INDEX(TeamSports!B:B,MATCH(D8606,TeamSports!C:C,0))</f>
        <v>7</v>
      </c>
      <c r="F8606">
        <f>INDEX(RanksTable!AO:AO,MATCH(B8606,RanksTable!B:B,0))</f>
        <v>7</v>
      </c>
      <c r="H8606" t="str">
        <f t="shared" si="134"/>
        <v>INSERT INTO "TeamRanks" (team_id,team_sport_id,team_rank) VALUES (130,7,7);</v>
      </c>
    </row>
    <row r="8607" spans="2:8" x14ac:dyDescent="0.25">
      <c r="B8607" t="s">
        <v>386</v>
      </c>
      <c r="C8607">
        <f>INDEX(NationalTeams!B:B,MATCH(B8607,NationalTeams!C:C,0))</f>
        <v>131</v>
      </c>
      <c r="D8607" t="s">
        <v>35</v>
      </c>
      <c r="E8607">
        <f>INDEX(TeamSports!B:B,MATCH(D8607,TeamSports!C:C,0))</f>
        <v>7</v>
      </c>
      <c r="F8607">
        <f>INDEX(RanksTable!AO:AO,MATCH(B8607,RanksTable!B:B,0))</f>
        <v>7</v>
      </c>
      <c r="H8607" t="str">
        <f t="shared" si="134"/>
        <v>INSERT INTO "TeamRanks" (team_id,team_sport_id,team_rank) VALUES (131,7,7);</v>
      </c>
    </row>
    <row r="8608" spans="2:8" x14ac:dyDescent="0.25">
      <c r="B8608" t="s">
        <v>463</v>
      </c>
      <c r="C8608">
        <f>INDEX(NationalTeams!B:B,MATCH(B8608,NationalTeams!C:C,0))</f>
        <v>132</v>
      </c>
      <c r="D8608" t="s">
        <v>35</v>
      </c>
      <c r="E8608">
        <f>INDEX(TeamSports!B:B,MATCH(D8608,TeamSports!C:C,0))</f>
        <v>7</v>
      </c>
      <c r="F8608">
        <f>INDEX(RanksTable!AO:AO,MATCH(B8608,RanksTable!B:B,0))</f>
        <v>7</v>
      </c>
      <c r="H8608" t="str">
        <f t="shared" si="134"/>
        <v>INSERT INTO "TeamRanks" (team_id,team_sport_id,team_rank) VALUES (132,7,7);</v>
      </c>
    </row>
    <row r="8609" spans="2:8" x14ac:dyDescent="0.25">
      <c r="B8609" t="s">
        <v>339</v>
      </c>
      <c r="C8609">
        <f>INDEX(NationalTeams!B:B,MATCH(B8609,NationalTeams!C:C,0))</f>
        <v>133</v>
      </c>
      <c r="D8609" t="s">
        <v>35</v>
      </c>
      <c r="E8609">
        <f>INDEX(TeamSports!B:B,MATCH(D8609,TeamSports!C:C,0))</f>
        <v>7</v>
      </c>
      <c r="F8609">
        <f>INDEX(RanksTable!AO:AO,MATCH(B8609,RanksTable!B:B,0))</f>
        <v>7</v>
      </c>
      <c r="H8609" t="str">
        <f t="shared" si="134"/>
        <v>INSERT INTO "TeamRanks" (team_id,team_sport_id,team_rank) VALUES (133,7,7);</v>
      </c>
    </row>
    <row r="8610" spans="2:8" x14ac:dyDescent="0.25">
      <c r="B8610" t="s">
        <v>464</v>
      </c>
      <c r="C8610">
        <f>INDEX(NationalTeams!B:B,MATCH(B8610,NationalTeams!C:C,0))</f>
        <v>134</v>
      </c>
      <c r="D8610" t="s">
        <v>35</v>
      </c>
      <c r="E8610">
        <f>INDEX(TeamSports!B:B,MATCH(D8610,TeamSports!C:C,0))</f>
        <v>7</v>
      </c>
      <c r="F8610">
        <f>INDEX(RanksTable!AO:AO,MATCH(B8610,RanksTable!B:B,0))</f>
        <v>7</v>
      </c>
      <c r="H8610" t="str">
        <f t="shared" si="134"/>
        <v>INSERT INTO "TeamRanks" (team_id,team_sport_id,team_rank) VALUES (134,7,7);</v>
      </c>
    </row>
    <row r="8611" spans="2:8" x14ac:dyDescent="0.25">
      <c r="B8611" t="s">
        <v>379</v>
      </c>
      <c r="C8611">
        <f>INDEX(NationalTeams!B:B,MATCH(B8611,NationalTeams!C:C,0))</f>
        <v>135</v>
      </c>
      <c r="D8611" t="s">
        <v>35</v>
      </c>
      <c r="E8611">
        <f>INDEX(TeamSports!B:B,MATCH(D8611,TeamSports!C:C,0))</f>
        <v>7</v>
      </c>
      <c r="F8611">
        <f>INDEX(RanksTable!AO:AO,MATCH(B8611,RanksTable!B:B,0))</f>
        <v>7</v>
      </c>
      <c r="H8611" t="str">
        <f t="shared" si="134"/>
        <v>INSERT INTO "TeamRanks" (team_id,team_sport_id,team_rank) VALUES (135,7,7);</v>
      </c>
    </row>
    <row r="8612" spans="2:8" x14ac:dyDescent="0.25">
      <c r="B8612" t="s">
        <v>539</v>
      </c>
      <c r="C8612">
        <f>INDEX(NationalTeams!B:B,MATCH(B8612,NationalTeams!C:C,0))</f>
        <v>136</v>
      </c>
      <c r="D8612" t="s">
        <v>35</v>
      </c>
      <c r="E8612">
        <f>INDEX(TeamSports!B:B,MATCH(D8612,TeamSports!C:C,0))</f>
        <v>7</v>
      </c>
      <c r="F8612">
        <f>INDEX(RanksTable!AO:AO,MATCH(B8612,RanksTable!B:B,0))</f>
        <v>7</v>
      </c>
      <c r="H8612" t="str">
        <f t="shared" si="134"/>
        <v>INSERT INTO "TeamRanks" (team_id,team_sport_id,team_rank) VALUES (136,7,7);</v>
      </c>
    </row>
    <row r="8613" spans="2:8" x14ac:dyDescent="0.25">
      <c r="B8613" t="s">
        <v>342</v>
      </c>
      <c r="C8613">
        <f>INDEX(NationalTeams!B:B,MATCH(B8613,NationalTeams!C:C,0))</f>
        <v>137</v>
      </c>
      <c r="D8613" t="s">
        <v>35</v>
      </c>
      <c r="E8613">
        <f>INDEX(TeamSports!B:B,MATCH(D8613,TeamSports!C:C,0))</f>
        <v>7</v>
      </c>
      <c r="F8613">
        <f>INDEX(RanksTable!AO:AO,MATCH(B8613,RanksTable!B:B,0))</f>
        <v>7</v>
      </c>
      <c r="H8613" t="str">
        <f t="shared" si="134"/>
        <v>INSERT INTO "TeamRanks" (team_id,team_sport_id,team_rank) VALUES (137,7,7);</v>
      </c>
    </row>
    <row r="8614" spans="2:8" x14ac:dyDescent="0.25">
      <c r="B8614" t="s">
        <v>343</v>
      </c>
      <c r="C8614">
        <f>INDEX(NationalTeams!B:B,MATCH(B8614,NationalTeams!C:C,0))</f>
        <v>138</v>
      </c>
      <c r="D8614" t="s">
        <v>35</v>
      </c>
      <c r="E8614">
        <f>INDEX(TeamSports!B:B,MATCH(D8614,TeamSports!C:C,0))</f>
        <v>7</v>
      </c>
      <c r="F8614">
        <f>INDEX(RanksTable!AO:AO,MATCH(B8614,RanksTable!B:B,0))</f>
        <v>7</v>
      </c>
      <c r="H8614" t="str">
        <f t="shared" si="134"/>
        <v>INSERT INTO "TeamRanks" (team_id,team_sport_id,team_rank) VALUES (138,7,7);</v>
      </c>
    </row>
    <row r="8615" spans="2:8" x14ac:dyDescent="0.25">
      <c r="B8615" t="s">
        <v>360</v>
      </c>
      <c r="C8615">
        <f>INDEX(NationalTeams!B:B,MATCH(B8615,NationalTeams!C:C,0))</f>
        <v>139</v>
      </c>
      <c r="D8615" t="s">
        <v>35</v>
      </c>
      <c r="E8615">
        <f>INDEX(TeamSports!B:B,MATCH(D8615,TeamSports!C:C,0))</f>
        <v>7</v>
      </c>
      <c r="F8615">
        <f>INDEX(RanksTable!AO:AO,MATCH(B8615,RanksTable!B:B,0))</f>
        <v>7</v>
      </c>
      <c r="H8615" t="str">
        <f t="shared" si="134"/>
        <v>INSERT INTO "TeamRanks" (team_id,team_sport_id,team_rank) VALUES (139,7,7);</v>
      </c>
    </row>
    <row r="8616" spans="2:8" x14ac:dyDescent="0.25">
      <c r="B8616" t="s">
        <v>378</v>
      </c>
      <c r="C8616">
        <f>INDEX(NationalTeams!B:B,MATCH(B8616,NationalTeams!C:C,0))</f>
        <v>140</v>
      </c>
      <c r="D8616" t="s">
        <v>35</v>
      </c>
      <c r="E8616">
        <f>INDEX(TeamSports!B:B,MATCH(D8616,TeamSports!C:C,0))</f>
        <v>7</v>
      </c>
      <c r="F8616">
        <f>INDEX(RanksTable!AO:AO,MATCH(B8616,RanksTable!B:B,0))</f>
        <v>4</v>
      </c>
      <c r="H8616" t="str">
        <f t="shared" si="134"/>
        <v>INSERT INTO "TeamRanks" (team_id,team_sport_id,team_rank) VALUES (140,7,4);</v>
      </c>
    </row>
    <row r="8617" spans="2:8" x14ac:dyDescent="0.25">
      <c r="B8617" t="s">
        <v>456</v>
      </c>
      <c r="C8617">
        <f>INDEX(NationalTeams!B:B,MATCH(B8617,NationalTeams!C:C,0))</f>
        <v>141</v>
      </c>
      <c r="D8617" t="s">
        <v>35</v>
      </c>
      <c r="E8617">
        <f>INDEX(TeamSports!B:B,MATCH(D8617,TeamSports!C:C,0))</f>
        <v>7</v>
      </c>
      <c r="F8617">
        <f>INDEX(RanksTable!AO:AO,MATCH(B8617,RanksTable!B:B,0))</f>
        <v>7</v>
      </c>
      <c r="H8617" t="str">
        <f t="shared" si="134"/>
        <v>INSERT INTO "TeamRanks" (team_id,team_sport_id,team_rank) VALUES (141,7,7);</v>
      </c>
    </row>
    <row r="8618" spans="2:8" x14ac:dyDescent="0.25">
      <c r="B8618" t="s">
        <v>537</v>
      </c>
      <c r="C8618">
        <f>INDEX(NationalTeams!B:B,MATCH(B8618,NationalTeams!C:C,0))</f>
        <v>142</v>
      </c>
      <c r="D8618" t="s">
        <v>35</v>
      </c>
      <c r="E8618">
        <f>INDEX(TeamSports!B:B,MATCH(D8618,TeamSports!C:C,0))</f>
        <v>7</v>
      </c>
      <c r="F8618">
        <f>INDEX(RanksTable!AO:AO,MATCH(B8618,RanksTable!B:B,0))</f>
        <v>7</v>
      </c>
      <c r="H8618" t="str">
        <f t="shared" si="134"/>
        <v>INSERT INTO "TeamRanks" (team_id,team_sport_id,team_rank) VALUES (142,7,7);</v>
      </c>
    </row>
    <row r="8619" spans="2:8" x14ac:dyDescent="0.25">
      <c r="B8619" t="s">
        <v>533</v>
      </c>
      <c r="C8619">
        <f>INDEX(NationalTeams!B:B,MATCH(B8619,NationalTeams!C:C,0))</f>
        <v>143</v>
      </c>
      <c r="D8619" t="s">
        <v>35</v>
      </c>
      <c r="E8619">
        <f>INDEX(TeamSports!B:B,MATCH(D8619,TeamSports!C:C,0))</f>
        <v>7</v>
      </c>
      <c r="F8619">
        <f>INDEX(RanksTable!AO:AO,MATCH(B8619,RanksTable!B:B,0))</f>
        <v>7</v>
      </c>
      <c r="H8619" t="str">
        <f t="shared" si="134"/>
        <v>INSERT INTO "TeamRanks" (team_id,team_sport_id,team_rank) VALUES (143,7,7);</v>
      </c>
    </row>
    <row r="8620" spans="2:8" x14ac:dyDescent="0.25">
      <c r="B8620" t="s">
        <v>460</v>
      </c>
      <c r="C8620">
        <f>INDEX(NationalTeams!B:B,MATCH(B8620,NationalTeams!C:C,0))</f>
        <v>144</v>
      </c>
      <c r="D8620" t="s">
        <v>35</v>
      </c>
      <c r="E8620">
        <f>INDEX(TeamSports!B:B,MATCH(D8620,TeamSports!C:C,0))</f>
        <v>7</v>
      </c>
      <c r="F8620">
        <f>INDEX(RanksTable!AO:AO,MATCH(B8620,RanksTable!B:B,0))</f>
        <v>7</v>
      </c>
      <c r="H8620" t="str">
        <f t="shared" si="134"/>
        <v>INSERT INTO "TeamRanks" (team_id,team_sport_id,team_rank) VALUES (144,7,7);</v>
      </c>
    </row>
    <row r="8621" spans="2:8" x14ac:dyDescent="0.25">
      <c r="B8621" t="s">
        <v>521</v>
      </c>
      <c r="C8621">
        <f>INDEX(NationalTeams!B:B,MATCH(B8621,NationalTeams!C:C,0))</f>
        <v>145</v>
      </c>
      <c r="D8621" t="s">
        <v>35</v>
      </c>
      <c r="E8621">
        <f>INDEX(TeamSports!B:B,MATCH(D8621,TeamSports!C:C,0))</f>
        <v>7</v>
      </c>
      <c r="F8621">
        <f>INDEX(RanksTable!AO:AO,MATCH(B8621,RanksTable!B:B,0))</f>
        <v>7</v>
      </c>
      <c r="H8621" t="str">
        <f t="shared" si="134"/>
        <v>INSERT INTO "TeamRanks" (team_id,team_sport_id,team_rank) VALUES (145,7,7);</v>
      </c>
    </row>
    <row r="8622" spans="2:8" x14ac:dyDescent="0.25">
      <c r="B8622" t="s">
        <v>416</v>
      </c>
      <c r="C8622">
        <f>INDEX(NationalTeams!B:B,MATCH(B8622,NationalTeams!C:C,0))</f>
        <v>146</v>
      </c>
      <c r="D8622" t="s">
        <v>35</v>
      </c>
      <c r="E8622">
        <f>INDEX(TeamSports!B:B,MATCH(D8622,TeamSports!C:C,0))</f>
        <v>7</v>
      </c>
      <c r="F8622">
        <f>INDEX(RanksTable!AO:AO,MATCH(B8622,RanksTable!B:B,0))</f>
        <v>7</v>
      </c>
      <c r="H8622" t="str">
        <f t="shared" si="134"/>
        <v>INSERT INTO "TeamRanks" (team_id,team_sport_id,team_rank) VALUES (146,7,7);</v>
      </c>
    </row>
    <row r="8623" spans="2:8" x14ac:dyDescent="0.25">
      <c r="B8623" t="s">
        <v>393</v>
      </c>
      <c r="C8623">
        <f>INDEX(NationalTeams!B:B,MATCH(B8623,NationalTeams!C:C,0))</f>
        <v>147</v>
      </c>
      <c r="D8623" t="s">
        <v>35</v>
      </c>
      <c r="E8623">
        <f>INDEX(TeamSports!B:B,MATCH(D8623,TeamSports!C:C,0))</f>
        <v>7</v>
      </c>
      <c r="F8623">
        <f>INDEX(RanksTable!AO:AO,MATCH(B8623,RanksTable!B:B,0))</f>
        <v>7</v>
      </c>
      <c r="H8623" t="str">
        <f t="shared" si="134"/>
        <v>INSERT INTO "TeamRanks" (team_id,team_sport_id,team_rank) VALUES (147,7,7);</v>
      </c>
    </row>
    <row r="8624" spans="2:8" x14ac:dyDescent="0.25">
      <c r="B8624" t="s">
        <v>372</v>
      </c>
      <c r="C8624">
        <f>INDEX(NationalTeams!B:B,MATCH(B8624,NationalTeams!C:C,0))</f>
        <v>148</v>
      </c>
      <c r="D8624" t="s">
        <v>35</v>
      </c>
      <c r="E8624">
        <f>INDEX(TeamSports!B:B,MATCH(D8624,TeamSports!C:C,0))</f>
        <v>7</v>
      </c>
      <c r="F8624">
        <f>INDEX(RanksTable!AO:AO,MATCH(B8624,RanksTable!B:B,0))</f>
        <v>7</v>
      </c>
      <c r="H8624" t="str">
        <f t="shared" si="134"/>
        <v>INSERT INTO "TeamRanks" (team_id,team_sport_id,team_rank) VALUES (148,7,7);</v>
      </c>
    </row>
    <row r="8625" spans="2:8" x14ac:dyDescent="0.25">
      <c r="B8625" t="s">
        <v>480</v>
      </c>
      <c r="C8625">
        <f>INDEX(NationalTeams!B:B,MATCH(B8625,NationalTeams!C:C,0))</f>
        <v>149</v>
      </c>
      <c r="D8625" t="s">
        <v>35</v>
      </c>
      <c r="E8625">
        <f>INDEX(TeamSports!B:B,MATCH(D8625,TeamSports!C:C,0))</f>
        <v>7</v>
      </c>
      <c r="F8625">
        <f>INDEX(RanksTable!AO:AO,MATCH(B8625,RanksTable!B:B,0))</f>
        <v>7</v>
      </c>
      <c r="H8625" t="str">
        <f t="shared" si="134"/>
        <v>INSERT INTO "TeamRanks" (team_id,team_sport_id,team_rank) VALUES (149,7,7);</v>
      </c>
    </row>
    <row r="8626" spans="2:8" x14ac:dyDescent="0.25">
      <c r="B8626" t="s">
        <v>446</v>
      </c>
      <c r="C8626">
        <f>INDEX(NationalTeams!B:B,MATCH(B8626,NationalTeams!C:C,0))</f>
        <v>150</v>
      </c>
      <c r="D8626" t="s">
        <v>35</v>
      </c>
      <c r="E8626">
        <f>INDEX(TeamSports!B:B,MATCH(D8626,TeamSports!C:C,0))</f>
        <v>7</v>
      </c>
      <c r="F8626">
        <f>INDEX(RanksTable!AO:AO,MATCH(B8626,RanksTable!B:B,0))</f>
        <v>7</v>
      </c>
      <c r="H8626" t="str">
        <f t="shared" si="134"/>
        <v>INSERT INTO "TeamRanks" (team_id,team_sport_id,team_rank) VALUES (150,7,7);</v>
      </c>
    </row>
    <row r="8627" spans="2:8" x14ac:dyDescent="0.25">
      <c r="B8627" t="s">
        <v>356</v>
      </c>
      <c r="C8627">
        <f>INDEX(NationalTeams!B:B,MATCH(B8627,NationalTeams!C:C,0))</f>
        <v>151</v>
      </c>
      <c r="D8627" t="s">
        <v>35</v>
      </c>
      <c r="E8627">
        <f>INDEX(TeamSports!B:B,MATCH(D8627,TeamSports!C:C,0))</f>
        <v>7</v>
      </c>
      <c r="F8627">
        <f>INDEX(RanksTable!AO:AO,MATCH(B8627,RanksTable!B:B,0))</f>
        <v>7</v>
      </c>
      <c r="H8627" t="str">
        <f t="shared" si="134"/>
        <v>INSERT INTO "TeamRanks" (team_id,team_sport_id,team_rank) VALUES (151,7,7);</v>
      </c>
    </row>
    <row r="8628" spans="2:8" x14ac:dyDescent="0.25">
      <c r="B8628" t="s">
        <v>387</v>
      </c>
      <c r="C8628">
        <f>INDEX(NationalTeams!B:B,MATCH(B8628,NationalTeams!C:C,0))</f>
        <v>152</v>
      </c>
      <c r="D8628" t="s">
        <v>35</v>
      </c>
      <c r="E8628">
        <f>INDEX(TeamSports!B:B,MATCH(D8628,TeamSports!C:C,0))</f>
        <v>7</v>
      </c>
      <c r="F8628">
        <f>INDEX(RanksTable!AO:AO,MATCH(B8628,RanksTable!B:B,0))</f>
        <v>7</v>
      </c>
      <c r="H8628" t="str">
        <f t="shared" si="134"/>
        <v>INSERT INTO "TeamRanks" (team_id,team_sport_id,team_rank) VALUES (152,7,7);</v>
      </c>
    </row>
    <row r="8629" spans="2:8" x14ac:dyDescent="0.25">
      <c r="B8629" t="s">
        <v>361</v>
      </c>
      <c r="C8629">
        <f>INDEX(NationalTeams!B:B,MATCH(B8629,NationalTeams!C:C,0))</f>
        <v>153</v>
      </c>
      <c r="D8629" t="s">
        <v>35</v>
      </c>
      <c r="E8629">
        <f>INDEX(TeamSports!B:B,MATCH(D8629,TeamSports!C:C,0))</f>
        <v>7</v>
      </c>
      <c r="F8629">
        <f>INDEX(RanksTable!AO:AO,MATCH(B8629,RanksTable!B:B,0))</f>
        <v>7</v>
      </c>
      <c r="H8629" t="str">
        <f t="shared" si="134"/>
        <v>INSERT INTO "TeamRanks" (team_id,team_sport_id,team_rank) VALUES (153,7,7);</v>
      </c>
    </row>
    <row r="8630" spans="2:8" x14ac:dyDescent="0.25">
      <c r="B8630" t="s">
        <v>492</v>
      </c>
      <c r="C8630">
        <f>INDEX(NationalTeams!B:B,MATCH(B8630,NationalTeams!C:C,0))</f>
        <v>154</v>
      </c>
      <c r="D8630" t="s">
        <v>35</v>
      </c>
      <c r="E8630">
        <f>INDEX(TeamSports!B:B,MATCH(D8630,TeamSports!C:C,0))</f>
        <v>7</v>
      </c>
      <c r="F8630">
        <f>INDEX(RanksTable!AO:AO,MATCH(B8630,RanksTable!B:B,0))</f>
        <v>6</v>
      </c>
      <c r="H8630" t="str">
        <f t="shared" si="134"/>
        <v>INSERT INTO "TeamRanks" (team_id,team_sport_id,team_rank) VALUES (154,7,6);</v>
      </c>
    </row>
    <row r="8631" spans="2:8" x14ac:dyDescent="0.25">
      <c r="B8631" t="s">
        <v>485</v>
      </c>
      <c r="C8631">
        <f>INDEX(NationalTeams!B:B,MATCH(B8631,NationalTeams!C:C,0))</f>
        <v>155</v>
      </c>
      <c r="D8631" t="s">
        <v>35</v>
      </c>
      <c r="E8631">
        <f>INDEX(TeamSports!B:B,MATCH(D8631,TeamSports!C:C,0))</f>
        <v>7</v>
      </c>
      <c r="F8631">
        <f>INDEX(RanksTable!AO:AO,MATCH(B8631,RanksTable!B:B,0))</f>
        <v>7</v>
      </c>
      <c r="H8631" t="str">
        <f t="shared" si="134"/>
        <v>INSERT INTO "TeamRanks" (team_id,team_sport_id,team_rank) VALUES (155,7,7);</v>
      </c>
    </row>
    <row r="8632" spans="2:8" x14ac:dyDescent="0.25">
      <c r="B8632" t="s">
        <v>423</v>
      </c>
      <c r="C8632">
        <f>INDEX(NationalTeams!B:B,MATCH(B8632,NationalTeams!C:C,0))</f>
        <v>156</v>
      </c>
      <c r="D8632" t="s">
        <v>35</v>
      </c>
      <c r="E8632">
        <f>INDEX(TeamSports!B:B,MATCH(D8632,TeamSports!C:C,0))</f>
        <v>7</v>
      </c>
      <c r="F8632">
        <f>INDEX(RanksTable!AO:AO,MATCH(B8632,RanksTable!B:B,0))</f>
        <v>3</v>
      </c>
      <c r="H8632" t="str">
        <f t="shared" si="134"/>
        <v>INSERT INTO "TeamRanks" (team_id,team_sport_id,team_rank) VALUES (156,7,3);</v>
      </c>
    </row>
    <row r="8633" spans="2:8" x14ac:dyDescent="0.25">
      <c r="B8633" t="s">
        <v>457</v>
      </c>
      <c r="C8633">
        <f>INDEX(NationalTeams!B:B,MATCH(B8633,NationalTeams!C:C,0))</f>
        <v>157</v>
      </c>
      <c r="D8633" t="s">
        <v>35</v>
      </c>
      <c r="E8633">
        <f>INDEX(TeamSports!B:B,MATCH(D8633,TeamSports!C:C,0))</f>
        <v>7</v>
      </c>
      <c r="F8633">
        <f>INDEX(RanksTable!AO:AO,MATCH(B8633,RanksTable!B:B,0))</f>
        <v>7</v>
      </c>
      <c r="H8633" t="str">
        <f t="shared" si="134"/>
        <v>INSERT INTO "TeamRanks" (team_id,team_sport_id,team_rank) VALUES (157,7,7);</v>
      </c>
    </row>
    <row r="8634" spans="2:8" x14ac:dyDescent="0.25">
      <c r="B8634" t="s">
        <v>491</v>
      </c>
      <c r="C8634">
        <f>INDEX(NationalTeams!B:B,MATCH(B8634,NationalTeams!C:C,0))</f>
        <v>158</v>
      </c>
      <c r="D8634" t="s">
        <v>35</v>
      </c>
      <c r="E8634">
        <f>INDEX(TeamSports!B:B,MATCH(D8634,TeamSports!C:C,0))</f>
        <v>7</v>
      </c>
      <c r="F8634">
        <f>INDEX(RanksTable!AO:AO,MATCH(B8634,RanksTable!B:B,0))</f>
        <v>2</v>
      </c>
      <c r="H8634" t="str">
        <f t="shared" si="134"/>
        <v>INSERT INTO "TeamRanks" (team_id,team_sport_id,team_rank) VALUES (158,7,2);</v>
      </c>
    </row>
    <row r="8635" spans="2:8" x14ac:dyDescent="0.25">
      <c r="B8635" t="s">
        <v>474</v>
      </c>
      <c r="C8635">
        <f>INDEX(NationalTeams!B:B,MATCH(B8635,NationalTeams!C:C,0))</f>
        <v>159</v>
      </c>
      <c r="D8635" t="s">
        <v>35</v>
      </c>
      <c r="E8635">
        <f>INDEX(TeamSports!B:B,MATCH(D8635,TeamSports!C:C,0))</f>
        <v>7</v>
      </c>
      <c r="F8635">
        <f>INDEX(RanksTable!AO:AO,MATCH(B8635,RanksTable!B:B,0))</f>
        <v>7</v>
      </c>
      <c r="H8635" t="str">
        <f t="shared" si="134"/>
        <v>INSERT INTO "TeamRanks" (team_id,team_sport_id,team_rank) VALUES (159,7,7);</v>
      </c>
    </row>
    <row r="8636" spans="2:8" x14ac:dyDescent="0.25">
      <c r="B8636" t="s">
        <v>479</v>
      </c>
      <c r="C8636">
        <f>INDEX(NationalTeams!B:B,MATCH(B8636,NationalTeams!C:C,0))</f>
        <v>160</v>
      </c>
      <c r="D8636" t="s">
        <v>35</v>
      </c>
      <c r="E8636">
        <f>INDEX(TeamSports!B:B,MATCH(D8636,TeamSports!C:C,0))</f>
        <v>7</v>
      </c>
      <c r="F8636">
        <f>INDEX(RanksTable!AO:AO,MATCH(B8636,RanksTable!B:B,0))</f>
        <v>7</v>
      </c>
      <c r="H8636" t="str">
        <f t="shared" si="134"/>
        <v>INSERT INTO "TeamRanks" (team_id,team_sport_id,team_rank) VALUES (160,7,7);</v>
      </c>
    </row>
    <row r="8637" spans="2:8" x14ac:dyDescent="0.25">
      <c r="B8637" t="s">
        <v>449</v>
      </c>
      <c r="C8637">
        <f>INDEX(NationalTeams!B:B,MATCH(B8637,NationalTeams!C:C,0))</f>
        <v>161</v>
      </c>
      <c r="D8637" t="s">
        <v>35</v>
      </c>
      <c r="E8637">
        <f>INDEX(TeamSports!B:B,MATCH(D8637,TeamSports!C:C,0))</f>
        <v>7</v>
      </c>
      <c r="F8637">
        <f>INDEX(RanksTable!AO:AO,MATCH(B8637,RanksTable!B:B,0))</f>
        <v>7</v>
      </c>
      <c r="H8637" t="str">
        <f t="shared" si="134"/>
        <v>INSERT INTO "TeamRanks" (team_id,team_sport_id,team_rank) VALUES (161,7,7);</v>
      </c>
    </row>
    <row r="8638" spans="2:8" x14ac:dyDescent="0.25">
      <c r="B8638" t="s">
        <v>398</v>
      </c>
      <c r="C8638">
        <f>INDEX(NationalTeams!B:B,MATCH(B8638,NationalTeams!C:C,0))</f>
        <v>162</v>
      </c>
      <c r="D8638" t="s">
        <v>35</v>
      </c>
      <c r="E8638">
        <f>INDEX(TeamSports!B:B,MATCH(D8638,TeamSports!C:C,0))</f>
        <v>7</v>
      </c>
      <c r="F8638">
        <f>INDEX(RanksTable!AO:AO,MATCH(B8638,RanksTable!B:B,0))</f>
        <v>7</v>
      </c>
      <c r="H8638" t="str">
        <f t="shared" si="134"/>
        <v>INSERT INTO "TeamRanks" (team_id,team_sport_id,team_rank) VALUES (162,7,7);</v>
      </c>
    </row>
    <row r="8639" spans="2:8" x14ac:dyDescent="0.25">
      <c r="B8639" t="s">
        <v>441</v>
      </c>
      <c r="C8639">
        <f>INDEX(NationalTeams!B:B,MATCH(B8639,NationalTeams!C:C,0))</f>
        <v>163</v>
      </c>
      <c r="D8639" t="s">
        <v>35</v>
      </c>
      <c r="E8639">
        <f>INDEX(TeamSports!B:B,MATCH(D8639,TeamSports!C:C,0))</f>
        <v>7</v>
      </c>
      <c r="F8639">
        <f>INDEX(RanksTable!AO:AO,MATCH(B8639,RanksTable!B:B,0))</f>
        <v>7</v>
      </c>
      <c r="H8639" t="str">
        <f t="shared" si="134"/>
        <v>INSERT INTO "TeamRanks" (team_id,team_sport_id,team_rank) VALUES (163,7,7);</v>
      </c>
    </row>
    <row r="8640" spans="2:8" x14ac:dyDescent="0.25">
      <c r="B8640" t="s">
        <v>348</v>
      </c>
      <c r="C8640">
        <f>INDEX(NationalTeams!B:B,MATCH(B8640,NationalTeams!C:C,0))</f>
        <v>164</v>
      </c>
      <c r="D8640" t="s">
        <v>35</v>
      </c>
      <c r="E8640">
        <f>INDEX(TeamSports!B:B,MATCH(D8640,TeamSports!C:C,0))</f>
        <v>7</v>
      </c>
      <c r="F8640">
        <f>INDEX(RanksTable!AO:AO,MATCH(B8640,RanksTable!B:B,0))</f>
        <v>7</v>
      </c>
      <c r="H8640" t="str">
        <f t="shared" si="134"/>
        <v>INSERT INTO "TeamRanks" (team_id,team_sport_id,team_rank) VALUES (164,7,7);</v>
      </c>
    </row>
    <row r="8641" spans="2:8" x14ac:dyDescent="0.25">
      <c r="B8641" t="s">
        <v>350</v>
      </c>
      <c r="C8641">
        <f>INDEX(NationalTeams!B:B,MATCH(B8641,NationalTeams!C:C,0))</f>
        <v>165</v>
      </c>
      <c r="D8641" t="s">
        <v>35</v>
      </c>
      <c r="E8641">
        <f>INDEX(TeamSports!B:B,MATCH(D8641,TeamSports!C:C,0))</f>
        <v>7</v>
      </c>
      <c r="F8641">
        <f>INDEX(RanksTable!AO:AO,MATCH(B8641,RanksTable!B:B,0))</f>
        <v>7</v>
      </c>
      <c r="H8641" t="str">
        <f t="shared" si="134"/>
        <v>INSERT INTO "TeamRanks" (team_id,team_sport_id,team_rank) VALUES (165,7,7);</v>
      </c>
    </row>
    <row r="8642" spans="2:8" x14ac:dyDescent="0.25">
      <c r="B8642" t="s">
        <v>494</v>
      </c>
      <c r="C8642">
        <f>INDEX(NationalTeams!B:B,MATCH(B8642,NationalTeams!C:C,0))</f>
        <v>166</v>
      </c>
      <c r="D8642" t="s">
        <v>35</v>
      </c>
      <c r="E8642">
        <f>INDEX(TeamSports!B:B,MATCH(D8642,TeamSports!C:C,0))</f>
        <v>7</v>
      </c>
      <c r="F8642">
        <f>INDEX(RanksTable!AO:AO,MATCH(B8642,RanksTable!B:B,0))</f>
        <v>4</v>
      </c>
      <c r="H8642" t="str">
        <f t="shared" si="134"/>
        <v>INSERT INTO "TeamRanks" (team_id,team_sport_id,team_rank) VALUES (166,7,4);</v>
      </c>
    </row>
    <row r="8643" spans="2:8" x14ac:dyDescent="0.25">
      <c r="B8643" t="s">
        <v>504</v>
      </c>
      <c r="C8643">
        <f>INDEX(NationalTeams!B:B,MATCH(B8643,NationalTeams!C:C,0))</f>
        <v>167</v>
      </c>
      <c r="D8643" t="s">
        <v>35</v>
      </c>
      <c r="E8643">
        <f>INDEX(TeamSports!B:B,MATCH(D8643,TeamSports!C:C,0))</f>
        <v>7</v>
      </c>
      <c r="F8643">
        <f>INDEX(RanksTable!AO:AO,MATCH(B8643,RanksTable!B:B,0))</f>
        <v>6</v>
      </c>
      <c r="H8643" t="str">
        <f t="shared" si="134"/>
        <v>INSERT INTO "TeamRanks" (team_id,team_sport_id,team_rank) VALUES (167,7,6);</v>
      </c>
    </row>
    <row r="8644" spans="2:8" x14ac:dyDescent="0.25">
      <c r="B8644" t="s">
        <v>401</v>
      </c>
      <c r="C8644">
        <f>INDEX(NationalTeams!B:B,MATCH(B8644,NationalTeams!C:C,0))</f>
        <v>168</v>
      </c>
      <c r="D8644" t="s">
        <v>35</v>
      </c>
      <c r="E8644">
        <f>INDEX(TeamSports!B:B,MATCH(D8644,TeamSports!C:C,0))</f>
        <v>7</v>
      </c>
      <c r="F8644">
        <f>INDEX(RanksTable!AO:AO,MATCH(B8644,RanksTable!B:B,0))</f>
        <v>7</v>
      </c>
      <c r="H8644" t="str">
        <f t="shared" ref="H8644:H8707" si="135">_xlfn.CONCAT($H$1,$L$1,$C$1,$L$1," ",$J$1,$C$2,$N$1,$E$2,$N$1,$F$2,$K$1,$I$1,$J$1,C8644,$N$1,E8644,$N$1,F8644,$K$1,$O$1)</f>
        <v>INSERT INTO "TeamRanks" (team_id,team_sport_id,team_rank) VALUES (168,7,7);</v>
      </c>
    </row>
    <row r="8645" spans="2:8" x14ac:dyDescent="0.25">
      <c r="B8645" t="s">
        <v>432</v>
      </c>
      <c r="C8645">
        <f>INDEX(NationalTeams!B:B,MATCH(B8645,NationalTeams!C:C,0))</f>
        <v>169</v>
      </c>
      <c r="D8645" t="s">
        <v>35</v>
      </c>
      <c r="E8645">
        <f>INDEX(TeamSports!B:B,MATCH(D8645,TeamSports!C:C,0))</f>
        <v>7</v>
      </c>
      <c r="F8645">
        <f>INDEX(RanksTable!AO:AO,MATCH(B8645,RanksTable!B:B,0))</f>
        <v>6</v>
      </c>
      <c r="H8645" t="str">
        <f t="shared" si="135"/>
        <v>INSERT INTO "TeamRanks" (team_id,team_sport_id,team_rank) VALUES (169,7,6);</v>
      </c>
    </row>
    <row r="8646" spans="2:8" x14ac:dyDescent="0.25">
      <c r="B8646" t="s">
        <v>336</v>
      </c>
      <c r="C8646">
        <f>INDEX(NationalTeams!B:B,MATCH(B8646,NationalTeams!C:C,0))</f>
        <v>170</v>
      </c>
      <c r="D8646" t="s">
        <v>35</v>
      </c>
      <c r="E8646">
        <f>INDEX(TeamSports!B:B,MATCH(D8646,TeamSports!C:C,0))</f>
        <v>7</v>
      </c>
      <c r="F8646">
        <f>INDEX(RanksTable!AO:AO,MATCH(B8646,RanksTable!B:B,0))</f>
        <v>7</v>
      </c>
      <c r="H8646" t="str">
        <f t="shared" si="135"/>
        <v>INSERT INTO "TeamRanks" (team_id,team_sport_id,team_rank) VALUES (170,7,7);</v>
      </c>
    </row>
    <row r="8647" spans="2:8" x14ac:dyDescent="0.25">
      <c r="B8647" t="s">
        <v>497</v>
      </c>
      <c r="C8647">
        <f>INDEX(NationalTeams!B:B,MATCH(B8647,NationalTeams!C:C,0))</f>
        <v>171</v>
      </c>
      <c r="D8647" t="s">
        <v>35</v>
      </c>
      <c r="E8647">
        <f>INDEX(TeamSports!B:B,MATCH(D8647,TeamSports!C:C,0))</f>
        <v>7</v>
      </c>
      <c r="F8647">
        <f>INDEX(RanksTable!AO:AO,MATCH(B8647,RanksTable!B:B,0))</f>
        <v>5</v>
      </c>
      <c r="H8647" t="str">
        <f t="shared" si="135"/>
        <v>INSERT INTO "TeamRanks" (team_id,team_sport_id,team_rank) VALUES (171,7,5);</v>
      </c>
    </row>
    <row r="8648" spans="2:8" x14ac:dyDescent="0.25">
      <c r="B8648" t="s">
        <v>380</v>
      </c>
      <c r="C8648">
        <f>INDEX(NationalTeams!B:B,MATCH(B8648,NationalTeams!C:C,0))</f>
        <v>172</v>
      </c>
      <c r="D8648" t="s">
        <v>35</v>
      </c>
      <c r="E8648">
        <f>INDEX(TeamSports!B:B,MATCH(D8648,TeamSports!C:C,0))</f>
        <v>7</v>
      </c>
      <c r="F8648">
        <f>INDEX(RanksTable!AO:AO,MATCH(B8648,RanksTable!B:B,0))</f>
        <v>7</v>
      </c>
      <c r="H8648" t="str">
        <f t="shared" si="135"/>
        <v>INSERT INTO "TeamRanks" (team_id,team_sport_id,team_rank) VALUES (172,7,7);</v>
      </c>
    </row>
    <row r="8649" spans="2:8" x14ac:dyDescent="0.25">
      <c r="B8649" t="s">
        <v>402</v>
      </c>
      <c r="C8649">
        <f>INDEX(NationalTeams!B:B,MATCH(B8649,NationalTeams!C:C,0))</f>
        <v>173</v>
      </c>
      <c r="D8649" t="s">
        <v>35</v>
      </c>
      <c r="E8649">
        <f>INDEX(TeamSports!B:B,MATCH(D8649,TeamSports!C:C,0))</f>
        <v>7</v>
      </c>
      <c r="F8649">
        <f>INDEX(RanksTable!AO:AO,MATCH(B8649,RanksTable!B:B,0))</f>
        <v>7</v>
      </c>
      <c r="H8649" t="str">
        <f t="shared" si="135"/>
        <v>INSERT INTO "TeamRanks" (team_id,team_sport_id,team_rank) VALUES (173,7,7);</v>
      </c>
    </row>
    <row r="8650" spans="2:8" x14ac:dyDescent="0.25">
      <c r="B8650" t="s">
        <v>370</v>
      </c>
      <c r="C8650">
        <f>INDEX(NationalTeams!B:B,MATCH(B8650,NationalTeams!C:C,0))</f>
        <v>174</v>
      </c>
      <c r="D8650" t="s">
        <v>35</v>
      </c>
      <c r="E8650">
        <f>INDEX(TeamSports!B:B,MATCH(D8650,TeamSports!C:C,0))</f>
        <v>7</v>
      </c>
      <c r="F8650">
        <f>INDEX(RanksTable!AO:AO,MATCH(B8650,RanksTable!B:B,0))</f>
        <v>7</v>
      </c>
      <c r="H8650" t="str">
        <f t="shared" si="135"/>
        <v>INSERT INTO "TeamRanks" (team_id,team_sport_id,team_rank) VALUES (174,7,7);</v>
      </c>
    </row>
    <row r="8651" spans="2:8" x14ac:dyDescent="0.25">
      <c r="B8651" t="s">
        <v>506</v>
      </c>
      <c r="C8651">
        <f>INDEX(NationalTeams!B:B,MATCH(B8651,NationalTeams!C:C,0))</f>
        <v>175</v>
      </c>
      <c r="D8651" t="s">
        <v>35</v>
      </c>
      <c r="E8651">
        <f>INDEX(TeamSports!B:B,MATCH(D8651,TeamSports!C:C,0))</f>
        <v>7</v>
      </c>
      <c r="F8651">
        <f>INDEX(RanksTable!AO:AO,MATCH(B8651,RanksTable!B:B,0))</f>
        <v>5</v>
      </c>
      <c r="H8651" t="str">
        <f t="shared" si="135"/>
        <v>INSERT INTO "TeamRanks" (team_id,team_sport_id,team_rank) VALUES (175,7,5);</v>
      </c>
    </row>
    <row r="8652" spans="2:8" x14ac:dyDescent="0.25">
      <c r="B8652" t="s">
        <v>500</v>
      </c>
      <c r="C8652">
        <f>INDEX(NationalTeams!B:B,MATCH(B8652,NationalTeams!C:C,0))</f>
        <v>176</v>
      </c>
      <c r="D8652" t="s">
        <v>35</v>
      </c>
      <c r="E8652">
        <f>INDEX(TeamSports!B:B,MATCH(D8652,TeamSports!C:C,0))</f>
        <v>7</v>
      </c>
      <c r="F8652">
        <f>INDEX(RanksTable!AO:AO,MATCH(B8652,RanksTable!B:B,0))</f>
        <v>3</v>
      </c>
      <c r="H8652" t="str">
        <f t="shared" si="135"/>
        <v>INSERT INTO "TeamRanks" (team_id,team_sport_id,team_rank) VALUES (176,7,3);</v>
      </c>
    </row>
    <row r="8653" spans="2:8" x14ac:dyDescent="0.25">
      <c r="B8653" t="s">
        <v>473</v>
      </c>
      <c r="C8653">
        <f>INDEX(NationalTeams!B:B,MATCH(B8653,NationalTeams!C:C,0))</f>
        <v>177</v>
      </c>
      <c r="D8653" t="s">
        <v>35</v>
      </c>
      <c r="E8653">
        <f>INDEX(TeamSports!B:B,MATCH(D8653,TeamSports!C:C,0))</f>
        <v>7</v>
      </c>
      <c r="F8653">
        <f>INDEX(RanksTable!AO:AO,MATCH(B8653,RanksTable!B:B,0))</f>
        <v>7</v>
      </c>
      <c r="H8653" t="str">
        <f t="shared" si="135"/>
        <v>INSERT INTO "TeamRanks" (team_id,team_sport_id,team_rank) VALUES (177,7,7);</v>
      </c>
    </row>
    <row r="8654" spans="2:8" x14ac:dyDescent="0.25">
      <c r="B8654" t="s">
        <v>482</v>
      </c>
      <c r="C8654">
        <f>INDEX(NationalTeams!B:B,MATCH(B8654,NationalTeams!C:C,0))</f>
        <v>178</v>
      </c>
      <c r="D8654" t="s">
        <v>35</v>
      </c>
      <c r="E8654">
        <f>INDEX(TeamSports!B:B,MATCH(D8654,TeamSports!C:C,0))</f>
        <v>7</v>
      </c>
      <c r="F8654">
        <f>INDEX(RanksTable!AO:AO,MATCH(B8654,RanksTable!B:B,0))</f>
        <v>7</v>
      </c>
      <c r="H8654" t="str">
        <f t="shared" si="135"/>
        <v>INSERT INTO "TeamRanks" (team_id,team_sport_id,team_rank) VALUES (178,7,7);</v>
      </c>
    </row>
    <row r="8655" spans="2:8" x14ac:dyDescent="0.25">
      <c r="B8655" t="s">
        <v>411</v>
      </c>
      <c r="C8655">
        <f>INDEX(NationalTeams!B:B,MATCH(B8655,NationalTeams!C:C,0))</f>
        <v>179</v>
      </c>
      <c r="D8655" t="s">
        <v>35</v>
      </c>
      <c r="E8655">
        <f>INDEX(TeamSports!B:B,MATCH(D8655,TeamSports!C:C,0))</f>
        <v>7</v>
      </c>
      <c r="F8655">
        <f>INDEX(RanksTable!AO:AO,MATCH(B8655,RanksTable!B:B,0))</f>
        <v>7</v>
      </c>
      <c r="H8655" t="str">
        <f t="shared" si="135"/>
        <v>INSERT INTO "TeamRanks" (team_id,team_sport_id,team_rank) VALUES (179,7,7);</v>
      </c>
    </row>
    <row r="8656" spans="2:8" x14ac:dyDescent="0.25">
      <c r="B8656" t="s">
        <v>541</v>
      </c>
      <c r="C8656">
        <f>INDEX(NationalTeams!B:B,MATCH(B8656,NationalTeams!C:C,0))</f>
        <v>180</v>
      </c>
      <c r="D8656" t="s">
        <v>35</v>
      </c>
      <c r="E8656">
        <f>INDEX(TeamSports!B:B,MATCH(D8656,TeamSports!C:C,0))</f>
        <v>7</v>
      </c>
      <c r="F8656">
        <f>INDEX(RanksTable!AO:AO,MATCH(B8656,RanksTable!B:B,0))</f>
        <v>7</v>
      </c>
      <c r="H8656" t="str">
        <f t="shared" si="135"/>
        <v>INSERT INTO "TeamRanks" (team_id,team_sport_id,team_rank) VALUES (180,7,7);</v>
      </c>
    </row>
    <row r="8657" spans="2:8" x14ac:dyDescent="0.25">
      <c r="B8657" t="s">
        <v>412</v>
      </c>
      <c r="C8657">
        <f>INDEX(NationalTeams!B:B,MATCH(B8657,NationalTeams!C:C,0))</f>
        <v>181</v>
      </c>
      <c r="D8657" t="s">
        <v>35</v>
      </c>
      <c r="E8657">
        <f>INDEX(TeamSports!B:B,MATCH(D8657,TeamSports!C:C,0))</f>
        <v>7</v>
      </c>
      <c r="F8657">
        <f>INDEX(RanksTable!AO:AO,MATCH(B8657,RanksTable!B:B,0))</f>
        <v>7</v>
      </c>
      <c r="H8657" t="str">
        <f t="shared" si="135"/>
        <v>INSERT INTO "TeamRanks" (team_id,team_sport_id,team_rank) VALUES (181,7,7);</v>
      </c>
    </row>
    <row r="8658" spans="2:8" x14ac:dyDescent="0.25">
      <c r="B8658" t="s">
        <v>409</v>
      </c>
      <c r="C8658">
        <f>INDEX(NationalTeams!B:B,MATCH(B8658,NationalTeams!C:C,0))</f>
        <v>182</v>
      </c>
      <c r="D8658" t="s">
        <v>35</v>
      </c>
      <c r="E8658">
        <f>INDEX(TeamSports!B:B,MATCH(D8658,TeamSports!C:C,0))</f>
        <v>7</v>
      </c>
      <c r="F8658">
        <f>INDEX(RanksTable!AO:AO,MATCH(B8658,RanksTable!B:B,0))</f>
        <v>7</v>
      </c>
      <c r="H8658" t="str">
        <f t="shared" si="135"/>
        <v>INSERT INTO "TeamRanks" (team_id,team_sport_id,team_rank) VALUES (182,7,7);</v>
      </c>
    </row>
    <row r="8659" spans="2:8" x14ac:dyDescent="0.25">
      <c r="B8659" t="s">
        <v>414</v>
      </c>
      <c r="C8659">
        <f>INDEX(NationalTeams!B:B,MATCH(B8659,NationalTeams!C:C,0))</f>
        <v>183</v>
      </c>
      <c r="D8659" t="s">
        <v>35</v>
      </c>
      <c r="E8659">
        <f>INDEX(TeamSports!B:B,MATCH(D8659,TeamSports!C:C,0))</f>
        <v>7</v>
      </c>
      <c r="F8659">
        <f>INDEX(RanksTable!AO:AO,MATCH(B8659,RanksTable!B:B,0))</f>
        <v>7</v>
      </c>
      <c r="H8659" t="str">
        <f t="shared" si="135"/>
        <v>INSERT INTO "TeamRanks" (team_id,team_sport_id,team_rank) VALUES (183,7,7);</v>
      </c>
    </row>
    <row r="8660" spans="2:8" x14ac:dyDescent="0.25">
      <c r="B8660" t="s">
        <v>362</v>
      </c>
      <c r="C8660">
        <f>INDEX(NationalTeams!B:B,MATCH(B8660,NationalTeams!C:C,0))</f>
        <v>184</v>
      </c>
      <c r="D8660" t="s">
        <v>35</v>
      </c>
      <c r="E8660">
        <f>INDEX(TeamSports!B:B,MATCH(D8660,TeamSports!C:C,0))</f>
        <v>7</v>
      </c>
      <c r="F8660">
        <f>INDEX(RanksTable!AO:AO,MATCH(B8660,RanksTable!B:B,0))</f>
        <v>7</v>
      </c>
      <c r="H8660" t="str">
        <f t="shared" si="135"/>
        <v>INSERT INTO "TeamRanks" (team_id,team_sport_id,team_rank) VALUES (184,7,7);</v>
      </c>
    </row>
    <row r="8661" spans="2:8" x14ac:dyDescent="0.25">
      <c r="B8661" t="s">
        <v>499</v>
      </c>
      <c r="C8661">
        <f>INDEX(NationalTeams!B:B,MATCH(B8661,NationalTeams!C:C,0))</f>
        <v>185</v>
      </c>
      <c r="D8661" t="s">
        <v>35</v>
      </c>
      <c r="E8661">
        <f>INDEX(TeamSports!B:B,MATCH(D8661,TeamSports!C:C,0))</f>
        <v>7</v>
      </c>
      <c r="F8661">
        <f>INDEX(RanksTable!AO:AO,MATCH(B8661,RanksTable!B:B,0))</f>
        <v>7</v>
      </c>
      <c r="H8661" t="str">
        <f t="shared" si="135"/>
        <v>INSERT INTO "TeamRanks" (team_id,team_sport_id,team_rank) VALUES (185,7,7);</v>
      </c>
    </row>
    <row r="8662" spans="2:8" x14ac:dyDescent="0.25">
      <c r="B8662" t="s">
        <v>374</v>
      </c>
      <c r="C8662">
        <f>INDEX(NationalTeams!B:B,MATCH(B8662,NationalTeams!C:C,0))</f>
        <v>186</v>
      </c>
      <c r="D8662" t="s">
        <v>35</v>
      </c>
      <c r="E8662">
        <f>INDEX(TeamSports!B:B,MATCH(D8662,TeamSports!C:C,0))</f>
        <v>7</v>
      </c>
      <c r="F8662">
        <f>INDEX(RanksTable!AO:AO,MATCH(B8662,RanksTable!B:B,0))</f>
        <v>7</v>
      </c>
      <c r="H8662" t="str">
        <f t="shared" si="135"/>
        <v>INSERT INTO "TeamRanks" (team_id,team_sport_id,team_rank) VALUES (186,7,7);</v>
      </c>
    </row>
    <row r="8663" spans="2:8" x14ac:dyDescent="0.25">
      <c r="B8663" t="s">
        <v>385</v>
      </c>
      <c r="C8663">
        <f>INDEX(NationalTeams!B:B,MATCH(B8663,NationalTeams!C:C,0))</f>
        <v>187</v>
      </c>
      <c r="D8663" t="s">
        <v>35</v>
      </c>
      <c r="E8663">
        <f>INDEX(TeamSports!B:B,MATCH(D8663,TeamSports!C:C,0))</f>
        <v>7</v>
      </c>
      <c r="F8663">
        <f>INDEX(RanksTable!AO:AO,MATCH(B8663,RanksTable!B:B,0))</f>
        <v>7</v>
      </c>
      <c r="H8663" t="str">
        <f t="shared" si="135"/>
        <v>INSERT INTO "TeamRanks" (team_id,team_sport_id,team_rank) VALUES (187,7,7);</v>
      </c>
    </row>
    <row r="8664" spans="2:8" x14ac:dyDescent="0.25">
      <c r="B8664" t="s">
        <v>450</v>
      </c>
      <c r="C8664">
        <f>INDEX(NationalTeams!B:B,MATCH(B8664,NationalTeams!C:C,0))</f>
        <v>188</v>
      </c>
      <c r="D8664" t="s">
        <v>35</v>
      </c>
      <c r="E8664">
        <f>INDEX(TeamSports!B:B,MATCH(D8664,TeamSports!C:C,0))</f>
        <v>7</v>
      </c>
      <c r="F8664">
        <f>INDEX(RanksTable!AO:AO,MATCH(B8664,RanksTable!B:B,0))</f>
        <v>7</v>
      </c>
      <c r="H8664" t="str">
        <f t="shared" si="135"/>
        <v>INSERT INTO "TeamRanks" (team_id,team_sport_id,team_rank) VALUES (188,7,7);</v>
      </c>
    </row>
    <row r="8665" spans="2:8" x14ac:dyDescent="0.25">
      <c r="B8665" t="s">
        <v>448</v>
      </c>
      <c r="C8665">
        <f>INDEX(NationalTeams!B:B,MATCH(B8665,NationalTeams!C:C,0))</f>
        <v>189</v>
      </c>
      <c r="D8665" t="s">
        <v>35</v>
      </c>
      <c r="E8665">
        <f>INDEX(TeamSports!B:B,MATCH(D8665,TeamSports!C:C,0))</f>
        <v>7</v>
      </c>
      <c r="F8665">
        <f>INDEX(RanksTable!AO:AO,MATCH(B8665,RanksTable!B:B,0))</f>
        <v>7</v>
      </c>
      <c r="H8665" t="str">
        <f t="shared" si="135"/>
        <v>INSERT INTO "TeamRanks" (team_id,team_sport_id,team_rank) VALUES (189,7,7);</v>
      </c>
    </row>
    <row r="8666" spans="2:8" x14ac:dyDescent="0.25">
      <c r="B8666" t="s">
        <v>375</v>
      </c>
      <c r="C8666">
        <f>INDEX(NationalTeams!B:B,MATCH(B8666,NationalTeams!C:C,0))</f>
        <v>190</v>
      </c>
      <c r="D8666" t="s">
        <v>35</v>
      </c>
      <c r="E8666">
        <f>INDEX(TeamSports!B:B,MATCH(D8666,TeamSports!C:C,0))</f>
        <v>7</v>
      </c>
      <c r="F8666">
        <f>INDEX(RanksTable!AO:AO,MATCH(B8666,RanksTable!B:B,0))</f>
        <v>7</v>
      </c>
      <c r="H8666" t="str">
        <f t="shared" si="135"/>
        <v>INSERT INTO "TeamRanks" (team_id,team_sport_id,team_rank) VALUES (190,7,7);</v>
      </c>
    </row>
    <row r="8667" spans="2:8" x14ac:dyDescent="0.25">
      <c r="B8667" t="s">
        <v>483</v>
      </c>
      <c r="C8667">
        <f>INDEX(NationalTeams!B:B,MATCH(B8667,NationalTeams!C:C,0))</f>
        <v>191</v>
      </c>
      <c r="D8667" t="s">
        <v>35</v>
      </c>
      <c r="E8667">
        <f>INDEX(TeamSports!B:B,MATCH(D8667,TeamSports!C:C,0))</f>
        <v>7</v>
      </c>
      <c r="F8667">
        <f>INDEX(RanksTable!AO:AO,MATCH(B8667,RanksTable!B:B,0))</f>
        <v>7</v>
      </c>
      <c r="H8667" t="str">
        <f t="shared" si="135"/>
        <v>INSERT INTO "TeamRanks" (team_id,team_sport_id,team_rank) VALUES (191,7,7);</v>
      </c>
    </row>
    <row r="8668" spans="2:8" x14ac:dyDescent="0.25">
      <c r="B8668" t="s">
        <v>395</v>
      </c>
      <c r="C8668">
        <f>INDEX(NationalTeams!B:B,MATCH(B8668,NationalTeams!C:C,0))</f>
        <v>192</v>
      </c>
      <c r="D8668" t="s">
        <v>35</v>
      </c>
      <c r="E8668">
        <f>INDEX(TeamSports!B:B,MATCH(D8668,TeamSports!C:C,0))</f>
        <v>7</v>
      </c>
      <c r="F8668">
        <f>INDEX(RanksTable!AO:AO,MATCH(B8668,RanksTable!B:B,0))</f>
        <v>7</v>
      </c>
      <c r="H8668" t="str">
        <f t="shared" si="135"/>
        <v>INSERT INTO "TeamRanks" (team_id,team_sport_id,team_rank) VALUES (192,7,7);</v>
      </c>
    </row>
    <row r="8669" spans="2:8" x14ac:dyDescent="0.25">
      <c r="B8669" t="s">
        <v>363</v>
      </c>
      <c r="C8669">
        <f>INDEX(NationalTeams!B:B,MATCH(B8669,NationalTeams!C:C,0))</f>
        <v>193</v>
      </c>
      <c r="D8669" t="s">
        <v>35</v>
      </c>
      <c r="E8669">
        <f>INDEX(TeamSports!B:B,MATCH(D8669,TeamSports!C:C,0))</f>
        <v>7</v>
      </c>
      <c r="F8669">
        <f>INDEX(RanksTable!AO:AO,MATCH(B8669,RanksTable!B:B,0))</f>
        <v>7</v>
      </c>
      <c r="H8669" t="str">
        <f t="shared" si="135"/>
        <v>INSERT INTO "TeamRanks" (team_id,team_sport_id,team_rank) VALUES (193,7,7);</v>
      </c>
    </row>
    <row r="8670" spans="2:8" x14ac:dyDescent="0.25">
      <c r="B8670" t="s">
        <v>394</v>
      </c>
      <c r="C8670">
        <f>INDEX(NationalTeams!B:B,MATCH(B8670,NationalTeams!C:C,0))</f>
        <v>194</v>
      </c>
      <c r="D8670" t="s">
        <v>35</v>
      </c>
      <c r="E8670">
        <f>INDEX(TeamSports!B:B,MATCH(D8670,TeamSports!C:C,0))</f>
        <v>7</v>
      </c>
      <c r="F8670">
        <f>INDEX(RanksTable!AO:AO,MATCH(B8670,RanksTable!B:B,0))</f>
        <v>7</v>
      </c>
      <c r="H8670" t="str">
        <f t="shared" si="135"/>
        <v>INSERT INTO "TeamRanks" (team_id,team_sport_id,team_rank) VALUES (194,7,7);</v>
      </c>
    </row>
    <row r="8671" spans="2:8" x14ac:dyDescent="0.25">
      <c r="B8671" t="s">
        <v>389</v>
      </c>
      <c r="C8671">
        <f>INDEX(NationalTeams!B:B,MATCH(B8671,NationalTeams!C:C,0))</f>
        <v>195</v>
      </c>
      <c r="D8671" t="s">
        <v>35</v>
      </c>
      <c r="E8671">
        <f>INDEX(TeamSports!B:B,MATCH(D8671,TeamSports!C:C,0))</f>
        <v>7</v>
      </c>
      <c r="F8671">
        <f>INDEX(RanksTable!AO:AO,MATCH(B8671,RanksTable!B:B,0))</f>
        <v>7</v>
      </c>
      <c r="H8671" t="str">
        <f t="shared" si="135"/>
        <v>INSERT INTO "TeamRanks" (team_id,team_sport_id,team_rank) VALUES (195,7,7);</v>
      </c>
    </row>
    <row r="8672" spans="2:8" x14ac:dyDescent="0.25">
      <c r="B8672" t="s">
        <v>496</v>
      </c>
      <c r="C8672">
        <f>INDEX(NationalTeams!B:B,MATCH(B8672,NationalTeams!C:C,0))</f>
        <v>196</v>
      </c>
      <c r="D8672" t="s">
        <v>35</v>
      </c>
      <c r="E8672">
        <f>INDEX(TeamSports!B:B,MATCH(D8672,TeamSports!C:C,0))</f>
        <v>7</v>
      </c>
      <c r="F8672">
        <f>INDEX(RanksTable!AO:AO,MATCH(B8672,RanksTable!B:B,0))</f>
        <v>2</v>
      </c>
      <c r="H8672" t="str">
        <f t="shared" si="135"/>
        <v>INSERT INTO "TeamRanks" (team_id,team_sport_id,team_rank) VALUES (196,7,2);</v>
      </c>
    </row>
    <row r="8673" spans="2:8" x14ac:dyDescent="0.25">
      <c r="B8673" t="s">
        <v>507</v>
      </c>
      <c r="C8673">
        <f>INDEX(NationalTeams!B:B,MATCH(B8673,NationalTeams!C:C,0))</f>
        <v>197</v>
      </c>
      <c r="D8673" t="s">
        <v>35</v>
      </c>
      <c r="E8673">
        <f>INDEX(TeamSports!B:B,MATCH(D8673,TeamSports!C:C,0))</f>
        <v>7</v>
      </c>
      <c r="F8673">
        <f>INDEX(RanksTable!AO:AO,MATCH(B8673,RanksTable!B:B,0))</f>
        <v>3</v>
      </c>
      <c r="H8673" t="str">
        <f t="shared" si="135"/>
        <v>INSERT INTO "TeamRanks" (team_id,team_sport_id,team_rank) VALUES (197,7,3);</v>
      </c>
    </row>
    <row r="8674" spans="2:8" x14ac:dyDescent="0.25">
      <c r="B8674" t="s">
        <v>399</v>
      </c>
      <c r="C8674">
        <f>INDEX(NationalTeams!B:B,MATCH(B8674,NationalTeams!C:C,0))</f>
        <v>198</v>
      </c>
      <c r="D8674" t="s">
        <v>35</v>
      </c>
      <c r="E8674">
        <f>INDEX(TeamSports!B:B,MATCH(D8674,TeamSports!C:C,0))</f>
        <v>7</v>
      </c>
      <c r="F8674">
        <f>INDEX(RanksTable!AO:AO,MATCH(B8674,RanksTable!B:B,0))</f>
        <v>7</v>
      </c>
      <c r="H8674" t="str">
        <f t="shared" si="135"/>
        <v>INSERT INTO "TeamRanks" (team_id,team_sport_id,team_rank) VALUES (198,7,7);</v>
      </c>
    </row>
    <row r="8675" spans="2:8" x14ac:dyDescent="0.25">
      <c r="B8675" t="s">
        <v>467</v>
      </c>
      <c r="C8675">
        <f>INDEX(NationalTeams!B:B,MATCH(B8675,NationalTeams!C:C,0))</f>
        <v>199</v>
      </c>
      <c r="D8675" t="s">
        <v>35</v>
      </c>
      <c r="E8675">
        <f>INDEX(TeamSports!B:B,MATCH(D8675,TeamSports!C:C,0))</f>
        <v>7</v>
      </c>
      <c r="F8675">
        <f>INDEX(RanksTable!AO:AO,MATCH(B8675,RanksTable!B:B,0))</f>
        <v>7</v>
      </c>
      <c r="H8675" t="str">
        <f t="shared" si="135"/>
        <v>INSERT INTO "TeamRanks" (team_id,team_sport_id,team_rank) VALUES (199,7,7);</v>
      </c>
    </row>
    <row r="8676" spans="2:8" x14ac:dyDescent="0.25">
      <c r="B8676" t="s">
        <v>437</v>
      </c>
      <c r="C8676">
        <f>INDEX(NationalTeams!B:B,MATCH(B8676,NationalTeams!C:C,0))</f>
        <v>200</v>
      </c>
      <c r="D8676" t="s">
        <v>35</v>
      </c>
      <c r="E8676">
        <f>INDEX(TeamSports!B:B,MATCH(D8676,TeamSports!C:C,0))</f>
        <v>7</v>
      </c>
      <c r="F8676">
        <f>INDEX(RanksTable!AO:AO,MATCH(B8676,RanksTable!B:B,0))</f>
        <v>7</v>
      </c>
      <c r="H8676" t="str">
        <f t="shared" si="135"/>
        <v>INSERT INTO "TeamRanks" (team_id,team_sport_id,team_rank) VALUES (200,7,7);</v>
      </c>
    </row>
    <row r="8677" spans="2:8" x14ac:dyDescent="0.25">
      <c r="B8677" t="s">
        <v>452</v>
      </c>
      <c r="C8677">
        <f>INDEX(NationalTeams!B:B,MATCH(B8677,NationalTeams!C:C,0))</f>
        <v>201</v>
      </c>
      <c r="D8677" t="s">
        <v>35</v>
      </c>
      <c r="E8677">
        <f>INDEX(TeamSports!B:B,MATCH(D8677,TeamSports!C:C,0))</f>
        <v>7</v>
      </c>
      <c r="F8677">
        <f>INDEX(RanksTable!AO:AO,MATCH(B8677,RanksTable!B:B,0))</f>
        <v>7</v>
      </c>
      <c r="H8677" t="str">
        <f t="shared" si="135"/>
        <v>INSERT INTO "TeamRanks" (team_id,team_sport_id,team_rank) VALUES (201,7,7);</v>
      </c>
    </row>
    <row r="8678" spans="2:8" x14ac:dyDescent="0.25">
      <c r="B8678" t="s">
        <v>384</v>
      </c>
      <c r="C8678">
        <f>INDEX(NationalTeams!B:B,MATCH(B8678,NationalTeams!C:C,0))</f>
        <v>202</v>
      </c>
      <c r="D8678" t="s">
        <v>35</v>
      </c>
      <c r="E8678">
        <f>INDEX(TeamSports!B:B,MATCH(D8678,TeamSports!C:C,0))</f>
        <v>7</v>
      </c>
      <c r="F8678">
        <f>INDEX(RanksTable!AO:AO,MATCH(B8678,RanksTable!B:B,0))</f>
        <v>7</v>
      </c>
      <c r="H8678" t="str">
        <f t="shared" si="135"/>
        <v>INSERT INTO "TeamRanks" (team_id,team_sport_id,team_rank) VALUES (202,7,7);</v>
      </c>
    </row>
    <row r="8679" spans="2:8" x14ac:dyDescent="0.25">
      <c r="B8679" t="s">
        <v>442</v>
      </c>
      <c r="C8679">
        <f>INDEX(NationalTeams!B:B,MATCH(B8679,NationalTeams!C:C,0))</f>
        <v>203</v>
      </c>
      <c r="D8679" t="s">
        <v>35</v>
      </c>
      <c r="E8679">
        <f>INDEX(TeamSports!B:B,MATCH(D8679,TeamSports!C:C,0))</f>
        <v>7</v>
      </c>
      <c r="F8679">
        <f>INDEX(RanksTable!AO:AO,MATCH(B8679,RanksTable!B:B,0))</f>
        <v>7</v>
      </c>
      <c r="H8679" t="str">
        <f t="shared" si="135"/>
        <v>INSERT INTO "TeamRanks" (team_id,team_sport_id,team_rank) VALUES (203,7,7);</v>
      </c>
    </row>
    <row r="8680" spans="2:8" x14ac:dyDescent="0.25">
      <c r="B8680" t="s">
        <v>472</v>
      </c>
      <c r="C8680">
        <f>INDEX(NationalTeams!B:B,MATCH(B8680,NationalTeams!C:C,0))</f>
        <v>204</v>
      </c>
      <c r="D8680" t="s">
        <v>35</v>
      </c>
      <c r="E8680">
        <f>INDEX(TeamSports!B:B,MATCH(D8680,TeamSports!C:C,0))</f>
        <v>7</v>
      </c>
      <c r="F8680">
        <f>INDEX(RanksTable!AO:AO,MATCH(B8680,RanksTable!B:B,0))</f>
        <v>7</v>
      </c>
      <c r="H8680" t="str">
        <f t="shared" si="135"/>
        <v>INSERT INTO "TeamRanks" (team_id,team_sport_id,team_rank) VALUES (204,7,7);</v>
      </c>
    </row>
    <row r="8681" spans="2:8" x14ac:dyDescent="0.25">
      <c r="B8681" t="s">
        <v>388</v>
      </c>
      <c r="C8681">
        <f>INDEX(NationalTeams!B:B,MATCH(B8681,NationalTeams!C:C,0))</f>
        <v>205</v>
      </c>
      <c r="D8681" t="s">
        <v>35</v>
      </c>
      <c r="E8681">
        <f>INDEX(TeamSports!B:B,MATCH(D8681,TeamSports!C:C,0))</f>
        <v>7</v>
      </c>
      <c r="F8681">
        <f>INDEX(RanksTable!AO:AO,MATCH(B8681,RanksTable!B:B,0))</f>
        <v>7</v>
      </c>
      <c r="H8681" t="str">
        <f t="shared" si="135"/>
        <v>INSERT INTO "TeamRanks" (team_id,team_sport_id,team_rank) VALUES (205,7,7);</v>
      </c>
    </row>
    <row r="8682" spans="2:8" x14ac:dyDescent="0.25">
      <c r="B8682" t="s">
        <v>476</v>
      </c>
      <c r="C8682">
        <f>INDEX(NationalTeams!B:B,MATCH(B8682,NationalTeams!C:C,0))</f>
        <v>206</v>
      </c>
      <c r="D8682" t="s">
        <v>35</v>
      </c>
      <c r="E8682">
        <f>INDEX(TeamSports!B:B,MATCH(D8682,TeamSports!C:C,0))</f>
        <v>7</v>
      </c>
      <c r="F8682">
        <f>INDEX(RanksTable!AO:AO,MATCH(B8682,RanksTable!B:B,0))</f>
        <v>7</v>
      </c>
      <c r="H8682" t="str">
        <f t="shared" si="135"/>
        <v>INSERT INTO "TeamRanks" (team_id,team_sport_id,team_rank) VALUES (206,7,7);</v>
      </c>
    </row>
    <row r="8683" spans="2:8" x14ac:dyDescent="0.25">
      <c r="B8683" t="s">
        <v>407</v>
      </c>
      <c r="C8683">
        <f>INDEX(NationalTeams!B:B,MATCH(B8683,NationalTeams!C:C,0))</f>
        <v>207</v>
      </c>
      <c r="D8683" t="s">
        <v>35</v>
      </c>
      <c r="E8683">
        <f>INDEX(TeamSports!B:B,MATCH(D8683,TeamSports!C:C,0))</f>
        <v>7</v>
      </c>
      <c r="F8683">
        <f>INDEX(RanksTable!AO:AO,MATCH(B8683,RanksTable!B:B,0))</f>
        <v>7</v>
      </c>
      <c r="H8683" t="str">
        <f t="shared" si="135"/>
        <v>INSERT INTO "TeamRanks" (team_id,team_sport_id,team_rank) VALUES (207,7,7);</v>
      </c>
    </row>
    <row r="8684" spans="2:8" x14ac:dyDescent="0.25">
      <c r="B8684" t="s">
        <v>364</v>
      </c>
      <c r="C8684">
        <f>INDEX(NationalTeams!B:B,MATCH(B8684,NationalTeams!C:C,0))</f>
        <v>208</v>
      </c>
      <c r="D8684" t="s">
        <v>35</v>
      </c>
      <c r="E8684">
        <f>INDEX(TeamSports!B:B,MATCH(D8684,TeamSports!C:C,0))</f>
        <v>7</v>
      </c>
      <c r="F8684">
        <f>INDEX(RanksTable!AO:AO,MATCH(B8684,RanksTable!B:B,0))</f>
        <v>7</v>
      </c>
      <c r="H8684" t="str">
        <f t="shared" si="135"/>
        <v>INSERT INTO "TeamRanks" (team_id,team_sport_id,team_rank) VALUES (208,7,7);</v>
      </c>
    </row>
    <row r="8685" spans="2:8" x14ac:dyDescent="0.25">
      <c r="B8685" t="s">
        <v>439</v>
      </c>
      <c r="C8685">
        <f>INDEX(NationalTeams!B:B,MATCH(B8685,NationalTeams!C:C,0))</f>
        <v>209</v>
      </c>
      <c r="D8685" t="s">
        <v>35</v>
      </c>
      <c r="E8685">
        <f>INDEX(TeamSports!B:B,MATCH(D8685,TeamSports!C:C,0))</f>
        <v>7</v>
      </c>
      <c r="F8685">
        <f>INDEX(RanksTable!AO:AO,MATCH(B8685,RanksTable!B:B,0))</f>
        <v>6</v>
      </c>
      <c r="H8685" t="str">
        <f t="shared" si="135"/>
        <v>INSERT INTO "TeamRanks" (team_id,team_sport_id,team_rank) VALUES (209,7,6);</v>
      </c>
    </row>
    <row r="8686" spans="2:8" x14ac:dyDescent="0.25">
      <c r="B8686" t="s">
        <v>501</v>
      </c>
      <c r="C8686">
        <f>INDEX(NationalTeams!B:B,MATCH(B8686,NationalTeams!C:C,0))</f>
        <v>210</v>
      </c>
      <c r="D8686" t="s">
        <v>35</v>
      </c>
      <c r="E8686">
        <f>INDEX(TeamSports!B:B,MATCH(D8686,TeamSports!C:C,0))</f>
        <v>7</v>
      </c>
      <c r="F8686">
        <f>INDEX(RanksTable!AO:AO,MATCH(B8686,RanksTable!B:B,0))</f>
        <v>7</v>
      </c>
      <c r="H8686" t="str">
        <f t="shared" si="135"/>
        <v>INSERT INTO "TeamRanks" (team_id,team_sport_id,team_rank) VALUES (210,7,7);</v>
      </c>
    </row>
    <row r="8687" spans="2:8" x14ac:dyDescent="0.25">
      <c r="B8687" t="s">
        <v>466</v>
      </c>
      <c r="C8687">
        <f>INDEX(NationalTeams!B:B,MATCH(B8687,NationalTeams!C:C,0))</f>
        <v>211</v>
      </c>
      <c r="D8687" t="s">
        <v>35</v>
      </c>
      <c r="E8687">
        <f>INDEX(TeamSports!B:B,MATCH(D8687,TeamSports!C:C,0))</f>
        <v>7</v>
      </c>
      <c r="F8687">
        <f>INDEX(RanksTable!AO:AO,MATCH(B8687,RanksTable!B:B,0))</f>
        <v>7</v>
      </c>
      <c r="H8687" t="str">
        <f t="shared" si="135"/>
        <v>INSERT INTO "TeamRanks" (team_id,team_sport_id,team_rank) VALUES (211,7,7);</v>
      </c>
    </row>
    <row r="8688" spans="2:8" x14ac:dyDescent="0.25">
      <c r="B8688" t="s">
        <v>502</v>
      </c>
      <c r="C8688">
        <f>INDEX(NationalTeams!B:B,MATCH(B8688,NationalTeams!C:C,0))</f>
        <v>212</v>
      </c>
      <c r="D8688" t="s">
        <v>35</v>
      </c>
      <c r="E8688">
        <f>INDEX(TeamSports!B:B,MATCH(D8688,TeamSports!C:C,0))</f>
        <v>7</v>
      </c>
      <c r="F8688">
        <f>INDEX(RanksTable!AO:AO,MATCH(B8688,RanksTable!B:B,0))</f>
        <v>7</v>
      </c>
      <c r="H8688" t="str">
        <f t="shared" si="135"/>
        <v>INSERT INTO "TeamRanks" (team_id,team_sport_id,team_rank) VALUES (212,7,7);</v>
      </c>
    </row>
    <row r="8689" spans="2:8" x14ac:dyDescent="0.25">
      <c r="B8689" t="s">
        <v>359</v>
      </c>
      <c r="C8689">
        <f>INDEX(NationalTeams!B:B,MATCH(B8689,NationalTeams!C:C,0))</f>
        <v>213</v>
      </c>
      <c r="D8689" t="s">
        <v>35</v>
      </c>
      <c r="E8689">
        <f>INDEX(TeamSports!B:B,MATCH(D8689,TeamSports!C:C,0))</f>
        <v>7</v>
      </c>
      <c r="F8689">
        <f>INDEX(RanksTable!AO:AO,MATCH(B8689,RanksTable!B:B,0))</f>
        <v>7</v>
      </c>
      <c r="H8689" t="str">
        <f t="shared" si="135"/>
        <v>INSERT INTO "TeamRanks" (team_id,team_sport_id,team_rank) VALUES (213,7,7);</v>
      </c>
    </row>
    <row r="8690" spans="2:8" x14ac:dyDescent="0.25">
      <c r="B8690" t="s">
        <v>377</v>
      </c>
      <c r="C8690">
        <f>INDEX(NationalTeams!B:B,MATCH(B8690,NationalTeams!C:C,0))</f>
        <v>214</v>
      </c>
      <c r="D8690" t="s">
        <v>35</v>
      </c>
      <c r="E8690">
        <f>INDEX(TeamSports!B:B,MATCH(D8690,TeamSports!C:C,0))</f>
        <v>7</v>
      </c>
      <c r="F8690">
        <f>INDEX(RanksTable!AO:AO,MATCH(B8690,RanksTable!B:B,0))</f>
        <v>7</v>
      </c>
      <c r="H8690" t="str">
        <f t="shared" si="135"/>
        <v>INSERT INTO "TeamRanks" (team_id,team_sport_id,team_rank) VALUES (214,7,7);</v>
      </c>
    </row>
    <row r="8691" spans="2:8" x14ac:dyDescent="0.25">
      <c r="B8691" t="s">
        <v>443</v>
      </c>
      <c r="C8691">
        <f>INDEX(NationalTeams!B:B,MATCH(B8691,NationalTeams!C:C,0))</f>
        <v>215</v>
      </c>
      <c r="D8691" t="s">
        <v>35</v>
      </c>
      <c r="E8691">
        <f>INDEX(TeamSports!B:B,MATCH(D8691,TeamSports!C:C,0))</f>
        <v>7</v>
      </c>
      <c r="F8691">
        <f>INDEX(RanksTable!AO:AO,MATCH(B8691,RanksTable!B:B,0))</f>
        <v>7</v>
      </c>
      <c r="H8691" t="str">
        <f t="shared" si="135"/>
        <v>INSERT INTO "TeamRanks" (team_id,team_sport_id,team_rank) VALUES (215,7,7);</v>
      </c>
    </row>
    <row r="8692" spans="2:8" x14ac:dyDescent="0.25">
      <c r="B8692" t="s">
        <v>481</v>
      </c>
      <c r="C8692">
        <f>INDEX(NationalTeams!B:B,MATCH(B8692,NationalTeams!C:C,0))</f>
        <v>216</v>
      </c>
      <c r="D8692" t="s">
        <v>35</v>
      </c>
      <c r="E8692">
        <f>INDEX(TeamSports!B:B,MATCH(D8692,TeamSports!C:C,0))</f>
        <v>7</v>
      </c>
      <c r="F8692">
        <f>INDEX(RanksTable!AO:AO,MATCH(B8692,RanksTable!B:B,0))</f>
        <v>7</v>
      </c>
      <c r="H8692" t="str">
        <f t="shared" si="135"/>
        <v>INSERT INTO "TeamRanks" (team_id,team_sport_id,team_rank) VALUES (216,7,7);</v>
      </c>
    </row>
    <row r="8693" spans="2:8" x14ac:dyDescent="0.25">
      <c r="B8693" t="s">
        <v>351</v>
      </c>
      <c r="C8693">
        <f>INDEX(NationalTeams!B:B,MATCH(B8693,NationalTeams!C:C,0))</f>
        <v>217</v>
      </c>
      <c r="D8693" t="s">
        <v>35</v>
      </c>
      <c r="E8693">
        <f>INDEX(TeamSports!B:B,MATCH(D8693,TeamSports!C:C,0))</f>
        <v>7</v>
      </c>
      <c r="F8693">
        <f>INDEX(RanksTable!AO:AO,MATCH(B8693,RanksTable!B:B,0))</f>
        <v>7</v>
      </c>
      <c r="H8693" t="str">
        <f t="shared" si="135"/>
        <v>INSERT INTO "TeamRanks" (team_id,team_sport_id,team_rank) VALUES (217,7,7);</v>
      </c>
    </row>
    <row r="8694" spans="2:8" x14ac:dyDescent="0.25">
      <c r="B8694" t="s">
        <v>438</v>
      </c>
      <c r="C8694">
        <f>INDEX(NationalTeams!B:B,MATCH(B8694,NationalTeams!C:C,0))</f>
        <v>218</v>
      </c>
      <c r="D8694" t="s">
        <v>35</v>
      </c>
      <c r="E8694">
        <f>INDEX(TeamSports!B:B,MATCH(D8694,TeamSports!C:C,0))</f>
        <v>7</v>
      </c>
      <c r="F8694">
        <f>INDEX(RanksTable!AO:AO,MATCH(B8694,RanksTable!B:B,0))</f>
        <v>7</v>
      </c>
      <c r="H8694" t="str">
        <f t="shared" si="135"/>
        <v>INSERT INTO "TeamRanks" (team_id,team_sport_id,team_rank) VALUES (218,7,7);</v>
      </c>
    </row>
    <row r="8695" spans="2:8" x14ac:dyDescent="0.25">
      <c r="B8695" t="s">
        <v>319</v>
      </c>
      <c r="C8695">
        <f>INDEX(NationalTeams!B:B,MATCH(B8695,NationalTeams!C:C,0))</f>
        <v>219</v>
      </c>
      <c r="D8695" t="s">
        <v>35</v>
      </c>
      <c r="E8695">
        <f>INDEX(TeamSports!B:B,MATCH(D8695,TeamSports!C:C,0))</f>
        <v>7</v>
      </c>
      <c r="F8695">
        <f>INDEX(RanksTable!AO:AO,MATCH(B8695,RanksTable!B:B,0))</f>
        <v>7</v>
      </c>
      <c r="H8695" t="str">
        <f t="shared" si="135"/>
        <v>INSERT INTO "TeamRanks" (team_id,team_sport_id,team_rank) VALUES (219,7,7);</v>
      </c>
    </row>
    <row r="8696" spans="2:8" x14ac:dyDescent="0.25">
      <c r="B8696" t="s">
        <v>471</v>
      </c>
      <c r="C8696">
        <f>INDEX(NationalTeams!B:B,MATCH(B8696,NationalTeams!C:C,0))</f>
        <v>220</v>
      </c>
      <c r="D8696" t="s">
        <v>35</v>
      </c>
      <c r="E8696">
        <f>INDEX(TeamSports!B:B,MATCH(D8696,TeamSports!C:C,0))</f>
        <v>7</v>
      </c>
      <c r="F8696">
        <f>INDEX(RanksTable!AO:AO,MATCH(B8696,RanksTable!B:B,0))</f>
        <v>7</v>
      </c>
      <c r="H8696" t="str">
        <f t="shared" si="135"/>
        <v>INSERT INTO "TeamRanks" (team_id,team_sport_id,team_rank) VALUES (220,7,7);</v>
      </c>
    </row>
    <row r="8697" spans="2:8" x14ac:dyDescent="0.25">
      <c r="B8697" t="s">
        <v>373</v>
      </c>
      <c r="C8697">
        <f>INDEX(NationalTeams!B:B,MATCH(B8697,NationalTeams!C:C,0))</f>
        <v>221</v>
      </c>
      <c r="D8697" t="s">
        <v>35</v>
      </c>
      <c r="E8697">
        <f>INDEX(TeamSports!B:B,MATCH(D8697,TeamSports!C:C,0))</f>
        <v>7</v>
      </c>
      <c r="F8697">
        <f>INDEX(RanksTable!AO:AO,MATCH(B8697,RanksTable!B:B,0))</f>
        <v>7</v>
      </c>
      <c r="H8697" t="str">
        <f t="shared" si="135"/>
        <v>INSERT INTO "TeamRanks" (team_id,team_sport_id,team_rank) VALUES (221,7,7);</v>
      </c>
    </row>
    <row r="8698" spans="2:8" x14ac:dyDescent="0.25">
      <c r="B8698" t="s">
        <v>367</v>
      </c>
      <c r="C8698">
        <f>INDEX(NationalTeams!B:B,MATCH(B8698,NationalTeams!C:C,0))</f>
        <v>222</v>
      </c>
      <c r="D8698" t="s">
        <v>35</v>
      </c>
      <c r="E8698">
        <f>INDEX(TeamSports!B:B,MATCH(D8698,TeamSports!C:C,0))</f>
        <v>7</v>
      </c>
      <c r="F8698">
        <f>INDEX(RanksTable!AO:AO,MATCH(B8698,RanksTable!B:B,0))</f>
        <v>7</v>
      </c>
      <c r="H8698" t="str">
        <f t="shared" si="135"/>
        <v>INSERT INTO "TeamRanks" (team_id,team_sport_id,team_rank) VALUES (222,7,7);</v>
      </c>
    </row>
    <row r="8699" spans="2:8" x14ac:dyDescent="0.25">
      <c r="B8699" t="s">
        <v>358</v>
      </c>
      <c r="C8699">
        <f>INDEX(NationalTeams!B:B,MATCH(B8699,NationalTeams!C:C,0))</f>
        <v>223</v>
      </c>
      <c r="D8699" t="s">
        <v>35</v>
      </c>
      <c r="E8699">
        <f>INDEX(TeamSports!B:B,MATCH(D8699,TeamSports!C:C,0))</f>
        <v>7</v>
      </c>
      <c r="F8699">
        <f>INDEX(RanksTable!AO:AO,MATCH(B8699,RanksTable!B:B,0))</f>
        <v>7</v>
      </c>
      <c r="H8699" t="str">
        <f t="shared" si="135"/>
        <v>INSERT INTO "TeamRanks" (team_id,team_sport_id,team_rank) VALUES (223,7,7);</v>
      </c>
    </row>
    <row r="8700" spans="2:8" x14ac:dyDescent="0.25">
      <c r="B8700" t="s">
        <v>440</v>
      </c>
      <c r="C8700">
        <f>INDEX(NationalTeams!B:B,MATCH(B8700,NationalTeams!C:C,0))</f>
        <v>1</v>
      </c>
      <c r="D8700" t="s">
        <v>58</v>
      </c>
      <c r="E8700">
        <f>INDEX(TeamSports!B:B,MATCH(D8700,TeamSports!C:C,0))</f>
        <v>8</v>
      </c>
      <c r="F8700">
        <f>INDEX(RanksTable!AP:AP,MATCH(B8700,RanksTable!B:B,0))</f>
        <v>7</v>
      </c>
      <c r="H8700" t="str">
        <f t="shared" si="135"/>
        <v>INSERT INTO "TeamRanks" (team_id,team_sport_id,team_rank) VALUES (1,8,7);</v>
      </c>
    </row>
    <row r="8701" spans="2:8" x14ac:dyDescent="0.25">
      <c r="B8701" t="s">
        <v>321</v>
      </c>
      <c r="C8701">
        <f>INDEX(NationalTeams!B:B,MATCH(B8701,NationalTeams!C:C,0))</f>
        <v>2</v>
      </c>
      <c r="D8701" t="s">
        <v>58</v>
      </c>
      <c r="E8701">
        <f>INDEX(TeamSports!B:B,MATCH(D8701,TeamSports!C:C,0))</f>
        <v>8</v>
      </c>
      <c r="F8701">
        <f>INDEX(RanksTable!AP:AP,MATCH(B8701,RanksTable!B:B,0))</f>
        <v>7</v>
      </c>
      <c r="H8701" t="str">
        <f t="shared" si="135"/>
        <v>INSERT INTO "TeamRanks" (team_id,team_sport_id,team_rank) VALUES (2,8,7);</v>
      </c>
    </row>
    <row r="8702" spans="2:8" x14ac:dyDescent="0.25">
      <c r="B8702" t="s">
        <v>520</v>
      </c>
      <c r="C8702">
        <f>INDEX(NationalTeams!B:B,MATCH(B8702,NationalTeams!C:C,0))</f>
        <v>3</v>
      </c>
      <c r="D8702" t="s">
        <v>58</v>
      </c>
      <c r="E8702">
        <f>INDEX(TeamSports!B:B,MATCH(D8702,TeamSports!C:C,0))</f>
        <v>8</v>
      </c>
      <c r="F8702">
        <f>INDEX(RanksTable!AP:AP,MATCH(B8702,RanksTable!B:B,0))</f>
        <v>7</v>
      </c>
      <c r="H8702" t="str">
        <f t="shared" si="135"/>
        <v>INSERT INTO "TeamRanks" (team_id,team_sport_id,team_rank) VALUES (3,8,7);</v>
      </c>
    </row>
    <row r="8703" spans="2:8" x14ac:dyDescent="0.25">
      <c r="B8703" t="s">
        <v>489</v>
      </c>
      <c r="C8703">
        <f>INDEX(NationalTeams!B:B,MATCH(B8703,NationalTeams!C:C,0))</f>
        <v>4</v>
      </c>
      <c r="D8703" t="s">
        <v>58</v>
      </c>
      <c r="E8703">
        <f>INDEX(TeamSports!B:B,MATCH(D8703,TeamSports!C:C,0))</f>
        <v>8</v>
      </c>
      <c r="F8703">
        <f>INDEX(RanksTable!AP:AP,MATCH(B8703,RanksTable!B:B,0))</f>
        <v>2</v>
      </c>
      <c r="H8703" t="str">
        <f t="shared" si="135"/>
        <v>INSERT INTO "TeamRanks" (team_id,team_sport_id,team_rank) VALUES (4,8,2);</v>
      </c>
    </row>
    <row r="8704" spans="2:8" x14ac:dyDescent="0.25">
      <c r="B8704" t="s">
        <v>329</v>
      </c>
      <c r="C8704">
        <f>INDEX(NationalTeams!B:B,MATCH(B8704,NationalTeams!C:C,0))</f>
        <v>5</v>
      </c>
      <c r="D8704" t="s">
        <v>58</v>
      </c>
      <c r="E8704">
        <f>INDEX(TeamSports!B:B,MATCH(D8704,TeamSports!C:C,0))</f>
        <v>8</v>
      </c>
      <c r="F8704">
        <f>INDEX(RanksTable!AP:AP,MATCH(B8704,RanksTable!B:B,0))</f>
        <v>7</v>
      </c>
      <c r="H8704" t="str">
        <f t="shared" si="135"/>
        <v>INSERT INTO "TeamRanks" (team_id,team_sport_id,team_rank) VALUES (5,8,7);</v>
      </c>
    </row>
    <row r="8705" spans="2:8" x14ac:dyDescent="0.25">
      <c r="B8705" t="s">
        <v>538</v>
      </c>
      <c r="C8705">
        <f>INDEX(NationalTeams!B:B,MATCH(B8705,NationalTeams!C:C,0))</f>
        <v>6</v>
      </c>
      <c r="D8705" t="s">
        <v>58</v>
      </c>
      <c r="E8705">
        <f>INDEX(TeamSports!B:B,MATCH(D8705,TeamSports!C:C,0))</f>
        <v>8</v>
      </c>
      <c r="F8705">
        <f>INDEX(RanksTable!AP:AP,MATCH(B8705,RanksTable!B:B,0))</f>
        <v>7</v>
      </c>
      <c r="H8705" t="str">
        <f t="shared" si="135"/>
        <v>INSERT INTO "TeamRanks" (team_id,team_sport_id,team_rank) VALUES (6,8,7);</v>
      </c>
    </row>
    <row r="8706" spans="2:8" x14ac:dyDescent="0.25">
      <c r="B8706" t="s">
        <v>357</v>
      </c>
      <c r="C8706">
        <f>INDEX(NationalTeams!B:B,MATCH(B8706,NationalTeams!C:C,0))</f>
        <v>7</v>
      </c>
      <c r="D8706" t="s">
        <v>58</v>
      </c>
      <c r="E8706">
        <f>INDEX(TeamSports!B:B,MATCH(D8706,TeamSports!C:C,0))</f>
        <v>8</v>
      </c>
      <c r="F8706">
        <f>INDEX(RanksTable!AP:AP,MATCH(B8706,RanksTable!B:B,0))</f>
        <v>7</v>
      </c>
      <c r="H8706" t="str">
        <f t="shared" si="135"/>
        <v>INSERT INTO "TeamRanks" (team_id,team_sport_id,team_rank) VALUES (7,8,7);</v>
      </c>
    </row>
    <row r="8707" spans="2:8" x14ac:dyDescent="0.25">
      <c r="B8707" t="s">
        <v>420</v>
      </c>
      <c r="C8707">
        <f>INDEX(NationalTeams!B:B,MATCH(B8707,NationalTeams!C:C,0))</f>
        <v>8</v>
      </c>
      <c r="D8707" t="s">
        <v>58</v>
      </c>
      <c r="E8707">
        <f>INDEX(TeamSports!B:B,MATCH(D8707,TeamSports!C:C,0))</f>
        <v>8</v>
      </c>
      <c r="F8707">
        <f>INDEX(RanksTable!AP:AP,MATCH(B8707,RanksTable!B:B,0))</f>
        <v>7</v>
      </c>
      <c r="H8707" t="str">
        <f t="shared" si="135"/>
        <v>INSERT INTO "TeamRanks" (team_id,team_sport_id,team_rank) VALUES (8,8,7);</v>
      </c>
    </row>
    <row r="8708" spans="2:8" x14ac:dyDescent="0.25">
      <c r="B8708" t="s">
        <v>400</v>
      </c>
      <c r="C8708">
        <f>INDEX(NationalTeams!B:B,MATCH(B8708,NationalTeams!C:C,0))</f>
        <v>9</v>
      </c>
      <c r="D8708" t="s">
        <v>58</v>
      </c>
      <c r="E8708">
        <f>INDEX(TeamSports!B:B,MATCH(D8708,TeamSports!C:C,0))</f>
        <v>8</v>
      </c>
      <c r="F8708">
        <f>INDEX(RanksTable!AP:AP,MATCH(B8708,RanksTable!B:B,0))</f>
        <v>7</v>
      </c>
      <c r="H8708" t="str">
        <f t="shared" ref="H8708:H8771" si="136">_xlfn.CONCAT($H$1,$L$1,$C$1,$L$1," ",$J$1,$C$2,$N$1,$E$2,$N$1,$F$2,$K$1,$I$1,$J$1,C8708,$N$1,E8708,$N$1,F8708,$K$1,$O$1)</f>
        <v>INSERT INTO "TeamRanks" (team_id,team_sport_id,team_rank) VALUES (9,8,7);</v>
      </c>
    </row>
    <row r="8709" spans="2:8" x14ac:dyDescent="0.25">
      <c r="B8709" t="s">
        <v>428</v>
      </c>
      <c r="C8709">
        <f>INDEX(NationalTeams!B:B,MATCH(B8709,NationalTeams!C:C,0))</f>
        <v>10</v>
      </c>
      <c r="D8709" t="s">
        <v>58</v>
      </c>
      <c r="E8709">
        <f>INDEX(TeamSports!B:B,MATCH(D8709,TeamSports!C:C,0))</f>
        <v>8</v>
      </c>
      <c r="F8709">
        <f>INDEX(RanksTable!AP:AP,MATCH(B8709,RanksTable!B:B,0))</f>
        <v>7</v>
      </c>
      <c r="H8709" t="str">
        <f t="shared" si="136"/>
        <v>INSERT INTO "TeamRanks" (team_id,team_sport_id,team_rank) VALUES (10,8,7);</v>
      </c>
    </row>
    <row r="8710" spans="2:8" x14ac:dyDescent="0.25">
      <c r="B8710" t="s">
        <v>324</v>
      </c>
      <c r="C8710">
        <f>INDEX(NationalTeams!B:B,MATCH(B8710,NationalTeams!C:C,0))</f>
        <v>11</v>
      </c>
      <c r="D8710" t="s">
        <v>58</v>
      </c>
      <c r="E8710">
        <f>INDEX(TeamSports!B:B,MATCH(D8710,TeamSports!C:C,0))</f>
        <v>8</v>
      </c>
      <c r="F8710">
        <f>INDEX(RanksTable!AP:AP,MATCH(B8710,RanksTable!B:B,0))</f>
        <v>6</v>
      </c>
      <c r="H8710" t="str">
        <f t="shared" si="136"/>
        <v>INSERT INTO "TeamRanks" (team_id,team_sport_id,team_rank) VALUES (11,8,6);</v>
      </c>
    </row>
    <row r="8711" spans="2:8" x14ac:dyDescent="0.25">
      <c r="B8711" t="s">
        <v>376</v>
      </c>
      <c r="C8711">
        <f>INDEX(NationalTeams!B:B,MATCH(B8711,NationalTeams!C:C,0))</f>
        <v>12</v>
      </c>
      <c r="D8711" t="s">
        <v>58</v>
      </c>
      <c r="E8711">
        <f>INDEX(TeamSports!B:B,MATCH(D8711,TeamSports!C:C,0))</f>
        <v>8</v>
      </c>
      <c r="F8711">
        <f>INDEX(RanksTable!AP:AP,MATCH(B8711,RanksTable!B:B,0))</f>
        <v>5</v>
      </c>
      <c r="H8711" t="str">
        <f t="shared" si="136"/>
        <v>INSERT INTO "TeamRanks" (team_id,team_sport_id,team_rank) VALUES (12,8,5);</v>
      </c>
    </row>
    <row r="8712" spans="2:8" x14ac:dyDescent="0.25">
      <c r="B8712" t="s">
        <v>529</v>
      </c>
      <c r="C8712">
        <f>INDEX(NationalTeams!B:B,MATCH(B8712,NationalTeams!C:C,0))</f>
        <v>13</v>
      </c>
      <c r="D8712" t="s">
        <v>58</v>
      </c>
      <c r="E8712">
        <f>INDEX(TeamSports!B:B,MATCH(D8712,TeamSports!C:C,0))</f>
        <v>8</v>
      </c>
      <c r="F8712">
        <f>INDEX(RanksTable!AP:AP,MATCH(B8712,RanksTable!B:B,0))</f>
        <v>3</v>
      </c>
      <c r="H8712" t="str">
        <f t="shared" si="136"/>
        <v>INSERT INTO "TeamRanks" (team_id,team_sport_id,team_rank) VALUES (13,8,3);</v>
      </c>
    </row>
    <row r="8713" spans="2:8" x14ac:dyDescent="0.25">
      <c r="B8713" t="s">
        <v>415</v>
      </c>
      <c r="C8713">
        <f>INDEX(NationalTeams!B:B,MATCH(B8713,NationalTeams!C:C,0))</f>
        <v>14</v>
      </c>
      <c r="D8713" t="s">
        <v>58</v>
      </c>
      <c r="E8713">
        <f>INDEX(TeamSports!B:B,MATCH(D8713,TeamSports!C:C,0))</f>
        <v>8</v>
      </c>
      <c r="F8713">
        <f>INDEX(RanksTable!AP:AP,MATCH(B8713,RanksTable!B:B,0))</f>
        <v>7</v>
      </c>
      <c r="H8713" t="str">
        <f t="shared" si="136"/>
        <v>INSERT INTO "TeamRanks" (team_id,team_sport_id,team_rank) VALUES (14,8,7);</v>
      </c>
    </row>
    <row r="8714" spans="2:8" x14ac:dyDescent="0.25">
      <c r="B8714" t="s">
        <v>424</v>
      </c>
      <c r="C8714">
        <f>INDEX(NationalTeams!B:B,MATCH(B8714,NationalTeams!C:C,0))</f>
        <v>15</v>
      </c>
      <c r="D8714" t="s">
        <v>58</v>
      </c>
      <c r="E8714">
        <f>INDEX(TeamSports!B:B,MATCH(D8714,TeamSports!C:C,0))</f>
        <v>8</v>
      </c>
      <c r="F8714">
        <f>INDEX(RanksTable!AP:AP,MATCH(B8714,RanksTable!B:B,0))</f>
        <v>7</v>
      </c>
      <c r="H8714" t="str">
        <f t="shared" si="136"/>
        <v>INSERT INTO "TeamRanks" (team_id,team_sport_id,team_rank) VALUES (15,8,7);</v>
      </c>
    </row>
    <row r="8715" spans="2:8" x14ac:dyDescent="0.25">
      <c r="B8715" t="s">
        <v>426</v>
      </c>
      <c r="C8715">
        <f>INDEX(NationalTeams!B:B,MATCH(B8715,NationalTeams!C:C,0))</f>
        <v>16</v>
      </c>
      <c r="D8715" t="s">
        <v>58</v>
      </c>
      <c r="E8715">
        <f>INDEX(TeamSports!B:B,MATCH(D8715,TeamSports!C:C,0))</f>
        <v>8</v>
      </c>
      <c r="F8715">
        <f>INDEX(RanksTable!AP:AP,MATCH(B8715,RanksTable!B:B,0))</f>
        <v>5</v>
      </c>
      <c r="H8715" t="str">
        <f t="shared" si="136"/>
        <v>INSERT INTO "TeamRanks" (team_id,team_sport_id,team_rank) VALUES (16,8,5);</v>
      </c>
    </row>
    <row r="8716" spans="2:8" x14ac:dyDescent="0.25">
      <c r="B8716" t="s">
        <v>514</v>
      </c>
      <c r="C8716">
        <f>INDEX(NationalTeams!B:B,MATCH(B8716,NationalTeams!C:C,0))</f>
        <v>17</v>
      </c>
      <c r="D8716" t="s">
        <v>58</v>
      </c>
      <c r="E8716">
        <f>INDEX(TeamSports!B:B,MATCH(D8716,TeamSports!C:C,0))</f>
        <v>8</v>
      </c>
      <c r="F8716">
        <f>INDEX(RanksTable!AP:AP,MATCH(B8716,RanksTable!B:B,0))</f>
        <v>5</v>
      </c>
      <c r="H8716" t="str">
        <f t="shared" si="136"/>
        <v>INSERT INTO "TeamRanks" (team_id,team_sport_id,team_rank) VALUES (17,8,5);</v>
      </c>
    </row>
    <row r="8717" spans="2:8" x14ac:dyDescent="0.25">
      <c r="B8717" t="s">
        <v>535</v>
      </c>
      <c r="C8717">
        <f>INDEX(NationalTeams!B:B,MATCH(B8717,NationalTeams!C:C,0))</f>
        <v>18</v>
      </c>
      <c r="D8717" t="s">
        <v>58</v>
      </c>
      <c r="E8717">
        <f>INDEX(TeamSports!B:B,MATCH(D8717,TeamSports!C:C,0))</f>
        <v>8</v>
      </c>
      <c r="F8717">
        <f>INDEX(RanksTable!AP:AP,MATCH(B8717,RanksTable!B:B,0))</f>
        <v>6</v>
      </c>
      <c r="H8717" t="str">
        <f t="shared" si="136"/>
        <v>INSERT INTO "TeamRanks" (team_id,team_sport_id,team_rank) VALUES (18,8,6);</v>
      </c>
    </row>
    <row r="8718" spans="2:8" x14ac:dyDescent="0.25">
      <c r="B8718" t="s">
        <v>419</v>
      </c>
      <c r="C8718">
        <f>INDEX(NationalTeams!B:B,MATCH(B8718,NationalTeams!C:C,0))</f>
        <v>19</v>
      </c>
      <c r="D8718" t="s">
        <v>58</v>
      </c>
      <c r="E8718">
        <f>INDEX(TeamSports!B:B,MATCH(D8718,TeamSports!C:C,0))</f>
        <v>8</v>
      </c>
      <c r="F8718">
        <f>INDEX(RanksTable!AP:AP,MATCH(B8718,RanksTable!B:B,0))</f>
        <v>7</v>
      </c>
      <c r="H8718" t="str">
        <f t="shared" si="136"/>
        <v>INSERT INTO "TeamRanks" (team_id,team_sport_id,team_rank) VALUES (19,8,7);</v>
      </c>
    </row>
    <row r="8719" spans="2:8" x14ac:dyDescent="0.25">
      <c r="B8719" t="s">
        <v>433</v>
      </c>
      <c r="C8719">
        <f>INDEX(NationalTeams!B:B,MATCH(B8719,NationalTeams!C:C,0))</f>
        <v>20</v>
      </c>
      <c r="D8719" t="s">
        <v>58</v>
      </c>
      <c r="E8719">
        <f>INDEX(TeamSports!B:B,MATCH(D8719,TeamSports!C:C,0))</f>
        <v>8</v>
      </c>
      <c r="F8719">
        <f>INDEX(RanksTable!AP:AP,MATCH(B8719,RanksTable!B:B,0))</f>
        <v>7</v>
      </c>
      <c r="H8719" t="str">
        <f t="shared" si="136"/>
        <v>INSERT INTO "TeamRanks" (team_id,team_sport_id,team_rank) VALUES (20,8,7);</v>
      </c>
    </row>
    <row r="8720" spans="2:8" x14ac:dyDescent="0.25">
      <c r="B8720" t="s">
        <v>465</v>
      </c>
      <c r="C8720">
        <f>INDEX(NationalTeams!B:B,MATCH(B8720,NationalTeams!C:C,0))</f>
        <v>21</v>
      </c>
      <c r="D8720" t="s">
        <v>58</v>
      </c>
      <c r="E8720">
        <f>INDEX(TeamSports!B:B,MATCH(D8720,TeamSports!C:C,0))</f>
        <v>8</v>
      </c>
      <c r="F8720">
        <f>INDEX(RanksTable!AP:AP,MATCH(B8720,RanksTable!B:B,0))</f>
        <v>7</v>
      </c>
      <c r="H8720" t="str">
        <f t="shared" si="136"/>
        <v>INSERT INTO "TeamRanks" (team_id,team_sport_id,team_rank) VALUES (21,8,7);</v>
      </c>
    </row>
    <row r="8721" spans="2:8" x14ac:dyDescent="0.25">
      <c r="B8721" t="s">
        <v>408</v>
      </c>
      <c r="C8721">
        <f>INDEX(NationalTeams!B:B,MATCH(B8721,NationalTeams!C:C,0))</f>
        <v>22</v>
      </c>
      <c r="D8721" t="s">
        <v>58</v>
      </c>
      <c r="E8721">
        <f>INDEX(TeamSports!B:B,MATCH(D8721,TeamSports!C:C,0))</f>
        <v>8</v>
      </c>
      <c r="F8721">
        <f>INDEX(RanksTable!AP:AP,MATCH(B8721,RanksTable!B:B,0))</f>
        <v>7</v>
      </c>
      <c r="H8721" t="str">
        <f t="shared" si="136"/>
        <v>INSERT INTO "TeamRanks" (team_id,team_sport_id,team_rank) VALUES (22,8,7);</v>
      </c>
    </row>
    <row r="8722" spans="2:8" x14ac:dyDescent="0.25">
      <c r="B8722" t="s">
        <v>505</v>
      </c>
      <c r="C8722">
        <f>INDEX(NationalTeams!B:B,MATCH(B8722,NationalTeams!C:C,0))</f>
        <v>23</v>
      </c>
      <c r="D8722" t="s">
        <v>58</v>
      </c>
      <c r="E8722">
        <f>INDEX(TeamSports!B:B,MATCH(D8722,TeamSports!C:C,0))</f>
        <v>8</v>
      </c>
      <c r="F8722">
        <f>INDEX(RanksTable!AP:AP,MATCH(B8722,RanksTable!B:B,0))</f>
        <v>4</v>
      </c>
      <c r="H8722" t="str">
        <f t="shared" si="136"/>
        <v>INSERT INTO "TeamRanks" (team_id,team_sport_id,team_rank) VALUES (23,8,4);</v>
      </c>
    </row>
    <row r="8723" spans="2:8" x14ac:dyDescent="0.25">
      <c r="B8723" t="s">
        <v>334</v>
      </c>
      <c r="C8723">
        <f>INDEX(NationalTeams!B:B,MATCH(B8723,NationalTeams!C:C,0))</f>
        <v>24</v>
      </c>
      <c r="D8723" t="s">
        <v>58</v>
      </c>
      <c r="E8723">
        <f>INDEX(TeamSports!B:B,MATCH(D8723,TeamSports!C:C,0))</f>
        <v>8</v>
      </c>
      <c r="F8723">
        <f>INDEX(RanksTable!AP:AP,MATCH(B8723,RanksTable!B:B,0))</f>
        <v>7</v>
      </c>
      <c r="H8723" t="str">
        <f t="shared" si="136"/>
        <v>INSERT INTO "TeamRanks" (team_id,team_sport_id,team_rank) VALUES (24,8,7);</v>
      </c>
    </row>
    <row r="8724" spans="2:8" x14ac:dyDescent="0.25">
      <c r="B8724" t="s">
        <v>337</v>
      </c>
      <c r="C8724">
        <f>INDEX(NationalTeams!B:B,MATCH(B8724,NationalTeams!C:C,0))</f>
        <v>25</v>
      </c>
      <c r="D8724" t="s">
        <v>58</v>
      </c>
      <c r="E8724">
        <f>INDEX(TeamSports!B:B,MATCH(D8724,TeamSports!C:C,0))</f>
        <v>8</v>
      </c>
      <c r="F8724">
        <f>INDEX(RanksTable!AP:AP,MATCH(B8724,RanksTable!B:B,0))</f>
        <v>7</v>
      </c>
      <c r="H8724" t="str">
        <f t="shared" si="136"/>
        <v>INSERT INTO "TeamRanks" (team_id,team_sport_id,team_rank) VALUES (25,8,7);</v>
      </c>
    </row>
    <row r="8725" spans="2:8" x14ac:dyDescent="0.25">
      <c r="B8725" t="s">
        <v>403</v>
      </c>
      <c r="C8725">
        <f>INDEX(NationalTeams!B:B,MATCH(B8725,NationalTeams!C:C,0))</f>
        <v>26</v>
      </c>
      <c r="D8725" t="s">
        <v>58</v>
      </c>
      <c r="E8725">
        <f>INDEX(TeamSports!B:B,MATCH(D8725,TeamSports!C:C,0))</f>
        <v>8</v>
      </c>
      <c r="F8725">
        <f>INDEX(RanksTable!AP:AP,MATCH(B8725,RanksTable!B:B,0))</f>
        <v>7</v>
      </c>
      <c r="H8725" t="str">
        <f t="shared" si="136"/>
        <v>INSERT INTO "TeamRanks" (team_id,team_sport_id,team_rank) VALUES (26,8,7);</v>
      </c>
    </row>
    <row r="8726" spans="2:8" x14ac:dyDescent="0.25">
      <c r="B8726" t="s">
        <v>525</v>
      </c>
      <c r="C8726">
        <f>INDEX(NationalTeams!B:B,MATCH(B8726,NationalTeams!C:C,0))</f>
        <v>27</v>
      </c>
      <c r="D8726" t="s">
        <v>58</v>
      </c>
      <c r="E8726">
        <f>INDEX(TeamSports!B:B,MATCH(D8726,TeamSports!C:C,0))</f>
        <v>8</v>
      </c>
      <c r="F8726">
        <f>INDEX(RanksTable!AP:AP,MATCH(B8726,RanksTable!B:B,0))</f>
        <v>3</v>
      </c>
      <c r="H8726" t="str">
        <f t="shared" si="136"/>
        <v>INSERT INTO "TeamRanks" (team_id,team_sport_id,team_rank) VALUES (27,8,3);</v>
      </c>
    </row>
    <row r="8727" spans="2:8" x14ac:dyDescent="0.25">
      <c r="B8727" t="s">
        <v>453</v>
      </c>
      <c r="C8727">
        <f>INDEX(NationalTeams!B:B,MATCH(B8727,NationalTeams!C:C,0))</f>
        <v>28</v>
      </c>
      <c r="D8727" t="s">
        <v>58</v>
      </c>
      <c r="E8727">
        <f>INDEX(TeamSports!B:B,MATCH(D8727,TeamSports!C:C,0))</f>
        <v>8</v>
      </c>
      <c r="F8727">
        <f>INDEX(RanksTable!AP:AP,MATCH(B8727,RanksTable!B:B,0))</f>
        <v>7</v>
      </c>
      <c r="H8727" t="str">
        <f t="shared" si="136"/>
        <v>INSERT INTO "TeamRanks" (team_id,team_sport_id,team_rank) VALUES (28,8,7);</v>
      </c>
    </row>
    <row r="8728" spans="2:8" x14ac:dyDescent="0.25">
      <c r="B8728" t="s">
        <v>353</v>
      </c>
      <c r="C8728">
        <f>INDEX(NationalTeams!B:B,MATCH(B8728,NationalTeams!C:C,0))</f>
        <v>29</v>
      </c>
      <c r="D8728" t="s">
        <v>58</v>
      </c>
      <c r="E8728">
        <f>INDEX(TeamSports!B:B,MATCH(D8728,TeamSports!C:C,0))</f>
        <v>8</v>
      </c>
      <c r="F8728">
        <f>INDEX(RanksTable!AP:AP,MATCH(B8728,RanksTable!B:B,0))</f>
        <v>7</v>
      </c>
      <c r="H8728" t="str">
        <f t="shared" si="136"/>
        <v>INSERT INTO "TeamRanks" (team_id,team_sport_id,team_rank) VALUES (29,8,7);</v>
      </c>
    </row>
    <row r="8729" spans="2:8" x14ac:dyDescent="0.25">
      <c r="B8729" t="s">
        <v>516</v>
      </c>
      <c r="C8729">
        <f>INDEX(NationalTeams!B:B,MATCH(B8729,NationalTeams!C:C,0))</f>
        <v>30</v>
      </c>
      <c r="D8729" t="s">
        <v>58</v>
      </c>
      <c r="E8729">
        <f>INDEX(TeamSports!B:B,MATCH(D8729,TeamSports!C:C,0))</f>
        <v>8</v>
      </c>
      <c r="F8729">
        <f>INDEX(RanksTable!AP:AP,MATCH(B8729,RanksTable!B:B,0))</f>
        <v>7</v>
      </c>
      <c r="H8729" t="str">
        <f t="shared" si="136"/>
        <v>INSERT INTO "TeamRanks" (team_id,team_sport_id,team_rank) VALUES (30,8,7);</v>
      </c>
    </row>
    <row r="8730" spans="2:8" x14ac:dyDescent="0.25">
      <c r="B8730" t="s">
        <v>340</v>
      </c>
      <c r="C8730">
        <f>INDEX(NationalTeams!B:B,MATCH(B8730,NationalTeams!C:C,0))</f>
        <v>31</v>
      </c>
      <c r="D8730" t="s">
        <v>58</v>
      </c>
      <c r="E8730">
        <f>INDEX(TeamSports!B:B,MATCH(D8730,TeamSports!C:C,0))</f>
        <v>8</v>
      </c>
      <c r="F8730">
        <f>INDEX(RanksTable!AP:AP,MATCH(B8730,RanksTable!B:B,0))</f>
        <v>7</v>
      </c>
      <c r="H8730" t="str">
        <f t="shared" si="136"/>
        <v>INSERT INTO "TeamRanks" (team_id,team_sport_id,team_rank) VALUES (31,8,7);</v>
      </c>
    </row>
    <row r="8731" spans="2:8" x14ac:dyDescent="0.25">
      <c r="B8731" t="s">
        <v>327</v>
      </c>
      <c r="C8731">
        <f>INDEX(NationalTeams!B:B,MATCH(B8731,NationalTeams!C:C,0))</f>
        <v>32</v>
      </c>
      <c r="D8731" t="s">
        <v>58</v>
      </c>
      <c r="E8731">
        <f>INDEX(TeamSports!B:B,MATCH(D8731,TeamSports!C:C,0))</f>
        <v>8</v>
      </c>
      <c r="F8731">
        <f>INDEX(RanksTable!AP:AP,MATCH(B8731,RanksTable!B:B,0))</f>
        <v>3</v>
      </c>
      <c r="H8731" t="str">
        <f t="shared" si="136"/>
        <v>INSERT INTO "TeamRanks" (team_id,team_sport_id,team_rank) VALUES (32,8,3);</v>
      </c>
    </row>
    <row r="8732" spans="2:8" x14ac:dyDescent="0.25">
      <c r="B8732" t="s">
        <v>478</v>
      </c>
      <c r="C8732">
        <f>INDEX(NationalTeams!B:B,MATCH(B8732,NationalTeams!C:C,0))</f>
        <v>33</v>
      </c>
      <c r="D8732" t="s">
        <v>58</v>
      </c>
      <c r="E8732">
        <f>INDEX(TeamSports!B:B,MATCH(D8732,TeamSports!C:C,0))</f>
        <v>8</v>
      </c>
      <c r="F8732">
        <f>INDEX(RanksTable!AP:AP,MATCH(B8732,RanksTable!B:B,0))</f>
        <v>7</v>
      </c>
      <c r="H8732" t="str">
        <f t="shared" si="136"/>
        <v>INSERT INTO "TeamRanks" (team_id,team_sport_id,team_rank) VALUES (33,8,7);</v>
      </c>
    </row>
    <row r="8733" spans="2:8" x14ac:dyDescent="0.25">
      <c r="B8733" t="s">
        <v>510</v>
      </c>
      <c r="C8733">
        <f>INDEX(NationalTeams!B:B,MATCH(B8733,NationalTeams!C:C,0))</f>
        <v>34</v>
      </c>
      <c r="D8733" t="s">
        <v>58</v>
      </c>
      <c r="E8733">
        <f>INDEX(TeamSports!B:B,MATCH(D8733,TeamSports!C:C,0))</f>
        <v>8</v>
      </c>
      <c r="F8733">
        <f>INDEX(RanksTable!AP:AP,MATCH(B8733,RanksTable!B:B,0))</f>
        <v>4</v>
      </c>
      <c r="H8733" t="str">
        <f t="shared" si="136"/>
        <v>INSERT INTO "TeamRanks" (team_id,team_sport_id,team_rank) VALUES (34,8,4);</v>
      </c>
    </row>
    <row r="8734" spans="2:8" x14ac:dyDescent="0.25">
      <c r="B8734" t="s">
        <v>366</v>
      </c>
      <c r="C8734">
        <f>INDEX(NationalTeams!B:B,MATCH(B8734,NationalTeams!C:C,0))</f>
        <v>35</v>
      </c>
      <c r="D8734" t="s">
        <v>58</v>
      </c>
      <c r="E8734">
        <f>INDEX(TeamSports!B:B,MATCH(D8734,TeamSports!C:C,0))</f>
        <v>8</v>
      </c>
      <c r="F8734">
        <f>INDEX(RanksTable!AP:AP,MATCH(B8734,RanksTable!B:B,0))</f>
        <v>7</v>
      </c>
      <c r="H8734" t="str">
        <f t="shared" si="136"/>
        <v>INSERT INTO "TeamRanks" (team_id,team_sport_id,team_rank) VALUES (35,8,7);</v>
      </c>
    </row>
    <row r="8735" spans="2:8" x14ac:dyDescent="0.25">
      <c r="B8735" t="s">
        <v>341</v>
      </c>
      <c r="C8735">
        <f>INDEX(NationalTeams!B:B,MATCH(B8735,NationalTeams!C:C,0))</f>
        <v>36</v>
      </c>
      <c r="D8735" t="s">
        <v>58</v>
      </c>
      <c r="E8735">
        <f>INDEX(TeamSports!B:B,MATCH(D8735,TeamSports!C:C,0))</f>
        <v>8</v>
      </c>
      <c r="F8735">
        <f>INDEX(RanksTable!AP:AP,MATCH(B8735,RanksTable!B:B,0))</f>
        <v>7</v>
      </c>
      <c r="H8735" t="str">
        <f t="shared" si="136"/>
        <v>INSERT INTO "TeamRanks" (team_id,team_sport_id,team_rank) VALUES (36,8,7);</v>
      </c>
    </row>
    <row r="8736" spans="2:8" x14ac:dyDescent="0.25">
      <c r="B8736" t="s">
        <v>454</v>
      </c>
      <c r="C8736">
        <f>INDEX(NationalTeams!B:B,MATCH(B8736,NationalTeams!C:C,0))</f>
        <v>37</v>
      </c>
      <c r="D8736" t="s">
        <v>58</v>
      </c>
      <c r="E8736">
        <f>INDEX(TeamSports!B:B,MATCH(D8736,TeamSports!C:C,0))</f>
        <v>8</v>
      </c>
      <c r="F8736">
        <f>INDEX(RanksTable!AP:AP,MATCH(B8736,RanksTable!B:B,0))</f>
        <v>7</v>
      </c>
      <c r="H8736" t="str">
        <f t="shared" si="136"/>
        <v>INSERT INTO "TeamRanks" (team_id,team_sport_id,team_rank) VALUES (37,8,7);</v>
      </c>
    </row>
    <row r="8737" spans="2:8" x14ac:dyDescent="0.25">
      <c r="B8737" t="s">
        <v>371</v>
      </c>
      <c r="C8737">
        <f>INDEX(NationalTeams!B:B,MATCH(B8737,NationalTeams!C:C,0))</f>
        <v>38</v>
      </c>
      <c r="D8737" t="s">
        <v>58</v>
      </c>
      <c r="E8737">
        <f>INDEX(TeamSports!B:B,MATCH(D8737,TeamSports!C:C,0))</f>
        <v>8</v>
      </c>
      <c r="F8737">
        <f>INDEX(RanksTable!AP:AP,MATCH(B8737,RanksTable!B:B,0))</f>
        <v>7</v>
      </c>
      <c r="H8737" t="str">
        <f t="shared" si="136"/>
        <v>INSERT INTO "TeamRanks" (team_id,team_sport_id,team_rank) VALUES (38,8,7);</v>
      </c>
    </row>
    <row r="8738" spans="2:8" x14ac:dyDescent="0.25">
      <c r="B8738" t="s">
        <v>462</v>
      </c>
      <c r="C8738">
        <f>INDEX(NationalTeams!B:B,MATCH(B8738,NationalTeams!C:C,0))</f>
        <v>39</v>
      </c>
      <c r="D8738" t="s">
        <v>58</v>
      </c>
      <c r="E8738">
        <f>INDEX(TeamSports!B:B,MATCH(D8738,TeamSports!C:C,0))</f>
        <v>8</v>
      </c>
      <c r="F8738">
        <f>INDEX(RanksTable!AP:AP,MATCH(B8738,RanksTable!B:B,0))</f>
        <v>7</v>
      </c>
      <c r="H8738" t="str">
        <f t="shared" si="136"/>
        <v>INSERT INTO "TeamRanks" (team_id,team_sport_id,team_rank) VALUES (39,8,7);</v>
      </c>
    </row>
    <row r="8739" spans="2:8" x14ac:dyDescent="0.25">
      <c r="B8739" t="s">
        <v>322</v>
      </c>
      <c r="C8739">
        <f>INDEX(NationalTeams!B:B,MATCH(B8739,NationalTeams!C:C,0))</f>
        <v>40</v>
      </c>
      <c r="D8739" t="s">
        <v>58</v>
      </c>
      <c r="E8739">
        <f>INDEX(TeamSports!B:B,MATCH(D8739,TeamSports!C:C,0))</f>
        <v>8</v>
      </c>
      <c r="F8739">
        <f>INDEX(RanksTable!AP:AP,MATCH(B8739,RanksTable!B:B,0))</f>
        <v>7</v>
      </c>
      <c r="H8739" t="str">
        <f t="shared" si="136"/>
        <v>INSERT INTO "TeamRanks" (team_id,team_sport_id,team_rank) VALUES (40,8,7);</v>
      </c>
    </row>
    <row r="8740" spans="2:8" x14ac:dyDescent="0.25">
      <c r="B8740" t="s">
        <v>355</v>
      </c>
      <c r="C8740">
        <f>INDEX(NationalTeams!B:B,MATCH(B8740,NationalTeams!C:C,0))</f>
        <v>41</v>
      </c>
      <c r="D8740" t="s">
        <v>58</v>
      </c>
      <c r="E8740">
        <f>INDEX(TeamSports!B:B,MATCH(D8740,TeamSports!C:C,0))</f>
        <v>8</v>
      </c>
      <c r="F8740">
        <f>INDEX(RanksTable!AP:AP,MATCH(B8740,RanksTable!B:B,0))</f>
        <v>5</v>
      </c>
      <c r="H8740" t="str">
        <f t="shared" si="136"/>
        <v>INSERT INTO "TeamRanks" (team_id,team_sport_id,team_rank) VALUES (41,8,5);</v>
      </c>
    </row>
    <row r="8741" spans="2:8" x14ac:dyDescent="0.25">
      <c r="B8741" t="s">
        <v>344</v>
      </c>
      <c r="C8741">
        <f>INDEX(NationalTeams!B:B,MATCH(B8741,NationalTeams!C:C,0))</f>
        <v>42</v>
      </c>
      <c r="D8741" t="s">
        <v>58</v>
      </c>
      <c r="E8741">
        <f>INDEX(TeamSports!B:B,MATCH(D8741,TeamSports!C:C,0))</f>
        <v>8</v>
      </c>
      <c r="F8741">
        <f>INDEX(RanksTable!AP:AP,MATCH(B8741,RanksTable!B:B,0))</f>
        <v>7</v>
      </c>
      <c r="H8741" t="str">
        <f t="shared" si="136"/>
        <v>INSERT INTO "TeamRanks" (team_id,team_sport_id,team_rank) VALUES (42,8,7);</v>
      </c>
    </row>
    <row r="8742" spans="2:8" x14ac:dyDescent="0.25">
      <c r="B8742" t="s">
        <v>330</v>
      </c>
      <c r="C8742">
        <f>INDEX(NationalTeams!B:B,MATCH(B8742,NationalTeams!C:C,0))</f>
        <v>43</v>
      </c>
      <c r="D8742" t="s">
        <v>58</v>
      </c>
      <c r="E8742">
        <f>INDEX(TeamSports!B:B,MATCH(D8742,TeamSports!C:C,0))</f>
        <v>8</v>
      </c>
      <c r="F8742">
        <f>INDEX(RanksTable!AP:AP,MATCH(B8742,RanksTable!B:B,0))</f>
        <v>7</v>
      </c>
      <c r="H8742" t="str">
        <f t="shared" si="136"/>
        <v>INSERT INTO "TeamRanks" (team_id,team_sport_id,team_rank) VALUES (43,8,7);</v>
      </c>
    </row>
    <row r="8743" spans="2:8" x14ac:dyDescent="0.25">
      <c r="B8743" t="s">
        <v>429</v>
      </c>
      <c r="C8743">
        <f>INDEX(NationalTeams!B:B,MATCH(B8743,NationalTeams!C:C,0))</f>
        <v>44</v>
      </c>
      <c r="D8743" t="s">
        <v>58</v>
      </c>
      <c r="E8743">
        <f>INDEX(TeamSports!B:B,MATCH(D8743,TeamSports!C:C,0))</f>
        <v>8</v>
      </c>
      <c r="F8743">
        <f>INDEX(RanksTable!AP:AP,MATCH(B8743,RanksTable!B:B,0))</f>
        <v>1</v>
      </c>
      <c r="H8743" t="str">
        <f t="shared" si="136"/>
        <v>INSERT INTO "TeamRanks" (team_id,team_sport_id,team_rank) VALUES (44,8,1);</v>
      </c>
    </row>
    <row r="8744" spans="2:8" x14ac:dyDescent="0.25">
      <c r="B8744" t="s">
        <v>534</v>
      </c>
      <c r="C8744">
        <f>INDEX(NationalTeams!B:B,MATCH(B8744,NationalTeams!C:C,0))</f>
        <v>45</v>
      </c>
      <c r="D8744" t="s">
        <v>58</v>
      </c>
      <c r="E8744">
        <f>INDEX(TeamSports!B:B,MATCH(D8744,TeamSports!C:C,0))</f>
        <v>8</v>
      </c>
      <c r="F8744">
        <f>INDEX(RanksTable!AP:AP,MATCH(B8744,RanksTable!B:B,0))</f>
        <v>7</v>
      </c>
      <c r="H8744" t="str">
        <f t="shared" si="136"/>
        <v>INSERT INTO "TeamRanks" (team_id,team_sport_id,team_rank) VALUES (45,8,7);</v>
      </c>
    </row>
    <row r="8745" spans="2:8" x14ac:dyDescent="0.25">
      <c r="B8745" t="s">
        <v>328</v>
      </c>
      <c r="C8745">
        <f>INDEX(NationalTeams!B:B,MATCH(B8745,NationalTeams!C:C,0))</f>
        <v>46</v>
      </c>
      <c r="D8745" t="s">
        <v>58</v>
      </c>
      <c r="E8745">
        <f>INDEX(TeamSports!B:B,MATCH(D8745,TeamSports!C:C,0))</f>
        <v>8</v>
      </c>
      <c r="F8745">
        <f>INDEX(RanksTable!AP:AP,MATCH(B8745,RanksTable!B:B,0))</f>
        <v>6</v>
      </c>
      <c r="H8745" t="str">
        <f t="shared" si="136"/>
        <v>INSERT INTO "TeamRanks" (team_id,team_sport_id,team_rank) VALUES (46,8,6);</v>
      </c>
    </row>
    <row r="8746" spans="2:8" x14ac:dyDescent="0.25">
      <c r="B8746" t="s">
        <v>368</v>
      </c>
      <c r="C8746">
        <f>INDEX(NationalTeams!B:B,MATCH(B8746,NationalTeams!C:C,0))</f>
        <v>47</v>
      </c>
      <c r="D8746" t="s">
        <v>58</v>
      </c>
      <c r="E8746">
        <f>INDEX(TeamSports!B:B,MATCH(D8746,TeamSports!C:C,0))</f>
        <v>8</v>
      </c>
      <c r="F8746">
        <f>INDEX(RanksTable!AP:AP,MATCH(B8746,RanksTable!B:B,0))</f>
        <v>7</v>
      </c>
      <c r="H8746" t="str">
        <f t="shared" si="136"/>
        <v>INSERT INTO "TeamRanks" (team_id,team_sport_id,team_rank) VALUES (47,8,7);</v>
      </c>
    </row>
    <row r="8747" spans="2:8" x14ac:dyDescent="0.25">
      <c r="B8747" t="s">
        <v>369</v>
      </c>
      <c r="C8747">
        <f>INDEX(NationalTeams!B:B,MATCH(B8747,NationalTeams!C:C,0))</f>
        <v>48</v>
      </c>
      <c r="D8747" t="s">
        <v>58</v>
      </c>
      <c r="E8747">
        <f>INDEX(TeamSports!B:B,MATCH(D8747,TeamSports!C:C,0))</f>
        <v>8</v>
      </c>
      <c r="F8747">
        <f>INDEX(RanksTable!AP:AP,MATCH(B8747,RanksTable!B:B,0))</f>
        <v>7</v>
      </c>
      <c r="H8747" t="str">
        <f t="shared" si="136"/>
        <v>INSERT INTO "TeamRanks" (team_id,team_sport_id,team_rank) VALUES (48,8,7);</v>
      </c>
    </row>
    <row r="8748" spans="2:8" x14ac:dyDescent="0.25">
      <c r="B8748" t="s">
        <v>447</v>
      </c>
      <c r="C8748">
        <f>INDEX(NationalTeams!B:B,MATCH(B8748,NationalTeams!C:C,0))</f>
        <v>49</v>
      </c>
      <c r="D8748" t="s">
        <v>58</v>
      </c>
      <c r="E8748">
        <f>INDEX(TeamSports!B:B,MATCH(D8748,TeamSports!C:C,0))</f>
        <v>8</v>
      </c>
      <c r="F8748">
        <f>INDEX(RanksTable!AP:AP,MATCH(B8748,RanksTable!B:B,0))</f>
        <v>3</v>
      </c>
      <c r="H8748" t="str">
        <f t="shared" si="136"/>
        <v>INSERT INTO "TeamRanks" (team_id,team_sport_id,team_rank) VALUES (49,8,3);</v>
      </c>
    </row>
    <row r="8749" spans="2:8" x14ac:dyDescent="0.25">
      <c r="B8749" t="s">
        <v>425</v>
      </c>
      <c r="C8749">
        <f>INDEX(NationalTeams!B:B,MATCH(B8749,NationalTeams!C:C,0))</f>
        <v>50</v>
      </c>
      <c r="D8749" t="s">
        <v>58</v>
      </c>
      <c r="E8749">
        <f>INDEX(TeamSports!B:B,MATCH(D8749,TeamSports!C:C,0))</f>
        <v>8</v>
      </c>
      <c r="F8749">
        <f>INDEX(RanksTable!AP:AP,MATCH(B8749,RanksTable!B:B,0))</f>
        <v>3</v>
      </c>
      <c r="H8749" t="str">
        <f t="shared" si="136"/>
        <v>INSERT INTO "TeamRanks" (team_id,team_sport_id,team_rank) VALUES (50,8,3);</v>
      </c>
    </row>
    <row r="8750" spans="2:8" x14ac:dyDescent="0.25">
      <c r="B8750" t="s">
        <v>323</v>
      </c>
      <c r="C8750">
        <f>INDEX(NationalTeams!B:B,MATCH(B8750,NationalTeams!C:C,0))</f>
        <v>51</v>
      </c>
      <c r="D8750" t="s">
        <v>58</v>
      </c>
      <c r="E8750">
        <f>INDEX(TeamSports!B:B,MATCH(D8750,TeamSports!C:C,0))</f>
        <v>8</v>
      </c>
      <c r="F8750">
        <f>INDEX(RanksTable!AP:AP,MATCH(B8750,RanksTable!B:B,0))</f>
        <v>7</v>
      </c>
      <c r="H8750" t="str">
        <f t="shared" si="136"/>
        <v>INSERT INTO "TeamRanks" (team_id,team_sport_id,team_rank) VALUES (51,8,7);</v>
      </c>
    </row>
    <row r="8751" spans="2:8" x14ac:dyDescent="0.25">
      <c r="B8751" t="s">
        <v>354</v>
      </c>
      <c r="C8751">
        <f>INDEX(NationalTeams!B:B,MATCH(B8751,NationalTeams!C:C,0))</f>
        <v>52</v>
      </c>
      <c r="D8751" t="s">
        <v>58</v>
      </c>
      <c r="E8751">
        <f>INDEX(TeamSports!B:B,MATCH(D8751,TeamSports!C:C,0))</f>
        <v>8</v>
      </c>
      <c r="F8751">
        <f>INDEX(RanksTable!AP:AP,MATCH(B8751,RanksTable!B:B,0))</f>
        <v>7</v>
      </c>
      <c r="H8751" t="str">
        <f t="shared" si="136"/>
        <v>INSERT INTO "TeamRanks" (team_id,team_sport_id,team_rank) VALUES (52,8,7);</v>
      </c>
    </row>
    <row r="8752" spans="2:8" x14ac:dyDescent="0.25">
      <c r="B8752" t="s">
        <v>498</v>
      </c>
      <c r="C8752">
        <f>INDEX(NationalTeams!B:B,MATCH(B8752,NationalTeams!C:C,0))</f>
        <v>53</v>
      </c>
      <c r="D8752" t="s">
        <v>58</v>
      </c>
      <c r="E8752">
        <f>INDEX(TeamSports!B:B,MATCH(D8752,TeamSports!C:C,0))</f>
        <v>8</v>
      </c>
      <c r="F8752">
        <f>INDEX(RanksTable!AP:AP,MATCH(B8752,RanksTable!B:B,0))</f>
        <v>5</v>
      </c>
      <c r="H8752" t="str">
        <f t="shared" si="136"/>
        <v>INSERT INTO "TeamRanks" (team_id,team_sport_id,team_rank) VALUES (53,8,5);</v>
      </c>
    </row>
    <row r="8753" spans="2:8" x14ac:dyDescent="0.25">
      <c r="B8753" t="s">
        <v>406</v>
      </c>
      <c r="C8753">
        <f>INDEX(NationalTeams!B:B,MATCH(B8753,NationalTeams!C:C,0))</f>
        <v>54</v>
      </c>
      <c r="D8753" t="s">
        <v>58</v>
      </c>
      <c r="E8753">
        <f>INDEX(TeamSports!B:B,MATCH(D8753,TeamSports!C:C,0))</f>
        <v>8</v>
      </c>
      <c r="F8753">
        <f>INDEX(RanksTable!AP:AP,MATCH(B8753,RanksTable!B:B,0))</f>
        <v>6</v>
      </c>
      <c r="H8753" t="str">
        <f t="shared" si="136"/>
        <v>INSERT INTO "TeamRanks" (team_id,team_sport_id,team_rank) VALUES (54,8,6);</v>
      </c>
    </row>
    <row r="8754" spans="2:8" x14ac:dyDescent="0.25">
      <c r="B8754" t="s">
        <v>404</v>
      </c>
      <c r="C8754">
        <f>INDEX(NationalTeams!B:B,MATCH(B8754,NationalTeams!C:C,0))</f>
        <v>55</v>
      </c>
      <c r="D8754" t="s">
        <v>58</v>
      </c>
      <c r="E8754">
        <f>INDEX(TeamSports!B:B,MATCH(D8754,TeamSports!C:C,0))</f>
        <v>8</v>
      </c>
      <c r="F8754">
        <f>INDEX(RanksTable!AP:AP,MATCH(B8754,RanksTable!B:B,0))</f>
        <v>7</v>
      </c>
      <c r="H8754" t="str">
        <f t="shared" si="136"/>
        <v>INSERT INTO "TeamRanks" (team_id,team_sport_id,team_rank) VALUES (55,8,7);</v>
      </c>
    </row>
    <row r="8755" spans="2:8" x14ac:dyDescent="0.25">
      <c r="B8755" t="s">
        <v>495</v>
      </c>
      <c r="C8755">
        <f>INDEX(NationalTeams!B:B,MATCH(B8755,NationalTeams!C:C,0))</f>
        <v>56</v>
      </c>
      <c r="D8755" t="s">
        <v>58</v>
      </c>
      <c r="E8755">
        <f>INDEX(TeamSports!B:B,MATCH(D8755,TeamSports!C:C,0))</f>
        <v>8</v>
      </c>
      <c r="F8755">
        <f>INDEX(RanksTable!AP:AP,MATCH(B8755,RanksTable!B:B,0))</f>
        <v>5</v>
      </c>
      <c r="H8755" t="str">
        <f t="shared" si="136"/>
        <v>INSERT INTO "TeamRanks" (team_id,team_sport_id,team_rank) VALUES (56,8,5);</v>
      </c>
    </row>
    <row r="8756" spans="2:8" x14ac:dyDescent="0.25">
      <c r="B8756" t="s">
        <v>413</v>
      </c>
      <c r="C8756">
        <f>INDEX(NationalTeams!B:B,MATCH(B8756,NationalTeams!C:C,0))</f>
        <v>57</v>
      </c>
      <c r="D8756" t="s">
        <v>58</v>
      </c>
      <c r="E8756">
        <f>INDEX(TeamSports!B:B,MATCH(D8756,TeamSports!C:C,0))</f>
        <v>8</v>
      </c>
      <c r="F8756">
        <f>INDEX(RanksTable!AP:AP,MATCH(B8756,RanksTable!B:B,0))</f>
        <v>7</v>
      </c>
      <c r="H8756" t="str">
        <f t="shared" si="136"/>
        <v>INSERT INTO "TeamRanks" (team_id,team_sport_id,team_rank) VALUES (57,8,7);</v>
      </c>
    </row>
    <row r="8757" spans="2:8" x14ac:dyDescent="0.25">
      <c r="B8757" t="s">
        <v>331</v>
      </c>
      <c r="C8757">
        <f>INDEX(NationalTeams!B:B,MATCH(B8757,NationalTeams!C:C,0))</f>
        <v>58</v>
      </c>
      <c r="D8757" t="s">
        <v>58</v>
      </c>
      <c r="E8757">
        <f>INDEX(TeamSports!B:B,MATCH(D8757,TeamSports!C:C,0))</f>
        <v>8</v>
      </c>
      <c r="F8757">
        <f>INDEX(RanksTable!AP:AP,MATCH(B8757,RanksTable!B:B,0))</f>
        <v>7</v>
      </c>
      <c r="H8757" t="str">
        <f t="shared" si="136"/>
        <v>INSERT INTO "TeamRanks" (team_id,team_sport_id,team_rank) VALUES (58,8,7);</v>
      </c>
    </row>
    <row r="8758" spans="2:8" x14ac:dyDescent="0.25">
      <c r="B8758" t="s">
        <v>365</v>
      </c>
      <c r="C8758">
        <f>INDEX(NationalTeams!B:B,MATCH(B8758,NationalTeams!C:C,0))</f>
        <v>59</v>
      </c>
      <c r="D8758" t="s">
        <v>58</v>
      </c>
      <c r="E8758">
        <f>INDEX(TeamSports!B:B,MATCH(D8758,TeamSports!C:C,0))</f>
        <v>8</v>
      </c>
      <c r="F8758">
        <f>INDEX(RanksTable!AP:AP,MATCH(B8758,RanksTable!B:B,0))</f>
        <v>7</v>
      </c>
      <c r="H8758" t="str">
        <f t="shared" si="136"/>
        <v>INSERT INTO "TeamRanks" (team_id,team_sport_id,team_rank) VALUES (59,8,7);</v>
      </c>
    </row>
    <row r="8759" spans="2:8" x14ac:dyDescent="0.25">
      <c r="B8759" t="s">
        <v>332</v>
      </c>
      <c r="C8759">
        <f>INDEX(NationalTeams!B:B,MATCH(B8759,NationalTeams!C:C,0))</f>
        <v>60</v>
      </c>
      <c r="D8759" t="s">
        <v>58</v>
      </c>
      <c r="E8759">
        <f>INDEX(TeamSports!B:B,MATCH(D8759,TeamSports!C:C,0))</f>
        <v>8</v>
      </c>
      <c r="F8759">
        <f>INDEX(RanksTable!AP:AP,MATCH(B8759,RanksTable!B:B,0))</f>
        <v>7</v>
      </c>
      <c r="H8759" t="str">
        <f t="shared" si="136"/>
        <v>INSERT INTO "TeamRanks" (team_id,team_sport_id,team_rank) VALUES (60,8,7);</v>
      </c>
    </row>
    <row r="8760" spans="2:8" x14ac:dyDescent="0.25">
      <c r="B8760" t="s">
        <v>435</v>
      </c>
      <c r="C8760">
        <f>INDEX(NationalTeams!B:B,MATCH(B8760,NationalTeams!C:C,0))</f>
        <v>61</v>
      </c>
      <c r="D8760" t="s">
        <v>58</v>
      </c>
      <c r="E8760">
        <f>INDEX(TeamSports!B:B,MATCH(D8760,TeamSports!C:C,0))</f>
        <v>8</v>
      </c>
      <c r="F8760">
        <f>INDEX(RanksTable!AP:AP,MATCH(B8760,RanksTable!B:B,0))</f>
        <v>7</v>
      </c>
      <c r="H8760" t="str">
        <f t="shared" si="136"/>
        <v>INSERT INTO "TeamRanks" (team_id,team_sport_id,team_rank) VALUES (61,8,7);</v>
      </c>
    </row>
    <row r="8761" spans="2:8" x14ac:dyDescent="0.25">
      <c r="B8761" t="s">
        <v>346</v>
      </c>
      <c r="C8761">
        <f>INDEX(NationalTeams!B:B,MATCH(B8761,NationalTeams!C:C,0))</f>
        <v>62</v>
      </c>
      <c r="D8761" t="s">
        <v>58</v>
      </c>
      <c r="E8761">
        <f>INDEX(TeamSports!B:B,MATCH(D8761,TeamSports!C:C,0))</f>
        <v>8</v>
      </c>
      <c r="F8761">
        <f>INDEX(RanksTable!AP:AP,MATCH(B8761,RanksTable!B:B,0))</f>
        <v>7</v>
      </c>
      <c r="H8761" t="str">
        <f t="shared" si="136"/>
        <v>INSERT INTO "TeamRanks" (team_id,team_sport_id,team_rank) VALUES (62,8,7);</v>
      </c>
    </row>
    <row r="8762" spans="2:8" x14ac:dyDescent="0.25">
      <c r="B8762" t="s">
        <v>515</v>
      </c>
      <c r="C8762">
        <f>INDEX(NationalTeams!B:B,MATCH(B8762,NationalTeams!C:C,0))</f>
        <v>63</v>
      </c>
      <c r="D8762" t="s">
        <v>58</v>
      </c>
      <c r="E8762">
        <f>INDEX(TeamSports!B:B,MATCH(D8762,TeamSports!C:C,0))</f>
        <v>8</v>
      </c>
      <c r="F8762">
        <f>INDEX(RanksTable!AP:AP,MATCH(B8762,RanksTable!B:B,0))</f>
        <v>7</v>
      </c>
      <c r="H8762" t="str">
        <f t="shared" si="136"/>
        <v>INSERT INTO "TeamRanks" (team_id,team_sport_id,team_rank) VALUES (63,8,7);</v>
      </c>
    </row>
    <row r="8763" spans="2:8" x14ac:dyDescent="0.25">
      <c r="B8763" t="s">
        <v>509</v>
      </c>
      <c r="C8763">
        <f>INDEX(NationalTeams!B:B,MATCH(B8763,NationalTeams!C:C,0))</f>
        <v>64</v>
      </c>
      <c r="D8763" t="s">
        <v>58</v>
      </c>
      <c r="E8763">
        <f>INDEX(TeamSports!B:B,MATCH(D8763,TeamSports!C:C,0))</f>
        <v>8</v>
      </c>
      <c r="F8763">
        <f>INDEX(RanksTable!AP:AP,MATCH(B8763,RanksTable!B:B,0))</f>
        <v>7</v>
      </c>
      <c r="H8763" t="str">
        <f t="shared" si="136"/>
        <v>INSERT INTO "TeamRanks" (team_id,team_sport_id,team_rank) VALUES (64,8,7);</v>
      </c>
    </row>
    <row r="8764" spans="2:8" x14ac:dyDescent="0.25">
      <c r="B8764" t="s">
        <v>518</v>
      </c>
      <c r="C8764">
        <f>INDEX(NationalTeams!B:B,MATCH(B8764,NationalTeams!C:C,0))</f>
        <v>65</v>
      </c>
      <c r="D8764" t="s">
        <v>58</v>
      </c>
      <c r="E8764">
        <f>INDEX(TeamSports!B:B,MATCH(D8764,TeamSports!C:C,0))</f>
        <v>8</v>
      </c>
      <c r="F8764">
        <f>INDEX(RanksTable!AP:AP,MATCH(B8764,RanksTable!B:B,0))</f>
        <v>3</v>
      </c>
      <c r="H8764" t="str">
        <f t="shared" si="136"/>
        <v>INSERT INTO "TeamRanks" (team_id,team_sport_id,team_rank) VALUES (65,8,3);</v>
      </c>
    </row>
    <row r="8765" spans="2:8" x14ac:dyDescent="0.25">
      <c r="B8765" t="s">
        <v>490</v>
      </c>
      <c r="C8765">
        <f>INDEX(NationalTeams!B:B,MATCH(B8765,NationalTeams!C:C,0))</f>
        <v>66</v>
      </c>
      <c r="D8765" t="s">
        <v>58</v>
      </c>
      <c r="E8765">
        <f>INDEX(TeamSports!B:B,MATCH(D8765,TeamSports!C:C,0))</f>
        <v>8</v>
      </c>
      <c r="F8765">
        <f>INDEX(RanksTable!AP:AP,MATCH(B8765,RanksTable!B:B,0))</f>
        <v>4</v>
      </c>
      <c r="H8765" t="str">
        <f t="shared" si="136"/>
        <v>INSERT INTO "TeamRanks" (team_id,team_sport_id,team_rank) VALUES (66,8,4);</v>
      </c>
    </row>
    <row r="8766" spans="2:8" x14ac:dyDescent="0.25">
      <c r="B8766" t="s">
        <v>349</v>
      </c>
      <c r="C8766">
        <f>INDEX(NationalTeams!B:B,MATCH(B8766,NationalTeams!C:C,0))</f>
        <v>67</v>
      </c>
      <c r="D8766" t="s">
        <v>58</v>
      </c>
      <c r="E8766">
        <f>INDEX(TeamSports!B:B,MATCH(D8766,TeamSports!C:C,0))</f>
        <v>8</v>
      </c>
      <c r="F8766">
        <f>INDEX(RanksTable!AP:AP,MATCH(B8766,RanksTable!B:B,0))</f>
        <v>1</v>
      </c>
      <c r="H8766" t="str">
        <f t="shared" si="136"/>
        <v>INSERT INTO "TeamRanks" (team_id,team_sport_id,team_rank) VALUES (67,8,1);</v>
      </c>
    </row>
    <row r="8767" spans="2:8" x14ac:dyDescent="0.25">
      <c r="B8767" t="s">
        <v>531</v>
      </c>
      <c r="C8767">
        <f>INDEX(NationalTeams!B:B,MATCH(B8767,NationalTeams!C:C,0))</f>
        <v>68</v>
      </c>
      <c r="D8767" t="s">
        <v>58</v>
      </c>
      <c r="E8767">
        <f>INDEX(TeamSports!B:B,MATCH(D8767,TeamSports!C:C,0))</f>
        <v>8</v>
      </c>
      <c r="F8767">
        <f>INDEX(RanksTable!AP:AP,MATCH(B8767,RanksTable!B:B,0))</f>
        <v>7</v>
      </c>
      <c r="H8767" t="str">
        <f t="shared" si="136"/>
        <v>INSERT INTO "TeamRanks" (team_id,team_sport_id,team_rank) VALUES (68,8,7);</v>
      </c>
    </row>
    <row r="8768" spans="2:8" x14ac:dyDescent="0.25">
      <c r="B8768" t="s">
        <v>326</v>
      </c>
      <c r="C8768">
        <f>INDEX(NationalTeams!B:B,MATCH(B8768,NationalTeams!C:C,0))</f>
        <v>69</v>
      </c>
      <c r="D8768" t="s">
        <v>58</v>
      </c>
      <c r="E8768">
        <f>INDEX(TeamSports!B:B,MATCH(D8768,TeamSports!C:C,0))</f>
        <v>8</v>
      </c>
      <c r="F8768">
        <f>INDEX(RanksTable!AP:AP,MATCH(B8768,RanksTable!B:B,0))</f>
        <v>7</v>
      </c>
      <c r="H8768" t="str">
        <f t="shared" si="136"/>
        <v>INSERT INTO "TeamRanks" (team_id,team_sport_id,team_rank) VALUES (69,8,7);</v>
      </c>
    </row>
    <row r="8769" spans="2:8" x14ac:dyDescent="0.25">
      <c r="B8769" t="s">
        <v>320</v>
      </c>
      <c r="C8769">
        <f>INDEX(NationalTeams!B:B,MATCH(B8769,NationalTeams!C:C,0))</f>
        <v>70</v>
      </c>
      <c r="D8769" t="s">
        <v>58</v>
      </c>
      <c r="E8769">
        <f>INDEX(TeamSports!B:B,MATCH(D8769,TeamSports!C:C,0))</f>
        <v>8</v>
      </c>
      <c r="F8769">
        <f>INDEX(RanksTable!AP:AP,MATCH(B8769,RanksTable!B:B,0))</f>
        <v>7</v>
      </c>
      <c r="H8769" t="str">
        <f t="shared" si="136"/>
        <v>INSERT INTO "TeamRanks" (team_id,team_sport_id,team_rank) VALUES (70,8,7);</v>
      </c>
    </row>
    <row r="8770" spans="2:8" x14ac:dyDescent="0.25">
      <c r="B8770" t="s">
        <v>459</v>
      </c>
      <c r="C8770">
        <f>INDEX(NationalTeams!B:B,MATCH(B8770,NationalTeams!C:C,0))</f>
        <v>71</v>
      </c>
      <c r="D8770" t="s">
        <v>58</v>
      </c>
      <c r="E8770">
        <f>INDEX(TeamSports!B:B,MATCH(D8770,TeamSports!C:C,0))</f>
        <v>8</v>
      </c>
      <c r="F8770">
        <f>INDEX(RanksTable!AP:AP,MATCH(B8770,RanksTable!B:B,0))</f>
        <v>7</v>
      </c>
      <c r="H8770" t="str">
        <f t="shared" si="136"/>
        <v>INSERT INTO "TeamRanks" (team_id,team_sport_id,team_rank) VALUES (71,8,7);</v>
      </c>
    </row>
    <row r="8771" spans="2:8" x14ac:dyDescent="0.25">
      <c r="B8771" t="s">
        <v>445</v>
      </c>
      <c r="C8771">
        <f>INDEX(NationalTeams!B:B,MATCH(B8771,NationalTeams!C:C,0))</f>
        <v>72</v>
      </c>
      <c r="D8771" t="s">
        <v>58</v>
      </c>
      <c r="E8771">
        <f>INDEX(TeamSports!B:B,MATCH(D8771,TeamSports!C:C,0))</f>
        <v>8</v>
      </c>
      <c r="F8771">
        <f>INDEX(RanksTable!AP:AP,MATCH(B8771,RanksTable!B:B,0))</f>
        <v>4</v>
      </c>
      <c r="H8771" t="str">
        <f t="shared" si="136"/>
        <v>INSERT INTO "TeamRanks" (team_id,team_sport_id,team_rank) VALUES (72,8,4);</v>
      </c>
    </row>
    <row r="8772" spans="2:8" x14ac:dyDescent="0.25">
      <c r="B8772" t="s">
        <v>511</v>
      </c>
      <c r="C8772">
        <f>INDEX(NationalTeams!B:B,MATCH(B8772,NationalTeams!C:C,0))</f>
        <v>73</v>
      </c>
      <c r="D8772" t="s">
        <v>58</v>
      </c>
      <c r="E8772">
        <f>INDEX(TeamSports!B:B,MATCH(D8772,TeamSports!C:C,0))</f>
        <v>8</v>
      </c>
      <c r="F8772">
        <f>INDEX(RanksTable!AP:AP,MATCH(B8772,RanksTable!B:B,0))</f>
        <v>3</v>
      </c>
      <c r="H8772" t="str">
        <f t="shared" ref="H8772:H8835" si="137">_xlfn.CONCAT($H$1,$L$1,$C$1,$L$1," ",$J$1,$C$2,$N$1,$E$2,$N$1,$F$2,$K$1,$I$1,$J$1,C8772,$N$1,E8772,$N$1,F8772,$K$1,$O$1)</f>
        <v>INSERT INTO "TeamRanks" (team_id,team_sport_id,team_rank) VALUES (73,8,3);</v>
      </c>
    </row>
    <row r="8773" spans="2:8" x14ac:dyDescent="0.25">
      <c r="B8773" t="s">
        <v>487</v>
      </c>
      <c r="C8773">
        <f>INDEX(NationalTeams!B:B,MATCH(B8773,NationalTeams!C:C,0))</f>
        <v>74</v>
      </c>
      <c r="D8773" t="s">
        <v>58</v>
      </c>
      <c r="E8773">
        <f>INDEX(TeamSports!B:B,MATCH(D8773,TeamSports!C:C,0))</f>
        <v>8</v>
      </c>
      <c r="F8773">
        <f>INDEX(RanksTable!AP:AP,MATCH(B8773,RanksTable!B:B,0))</f>
        <v>2</v>
      </c>
      <c r="H8773" t="str">
        <f t="shared" si="137"/>
        <v>INSERT INTO "TeamRanks" (team_id,team_sport_id,team_rank) VALUES (74,8,2);</v>
      </c>
    </row>
    <row r="8774" spans="2:8" x14ac:dyDescent="0.25">
      <c r="B8774" t="s">
        <v>383</v>
      </c>
      <c r="C8774">
        <f>INDEX(NationalTeams!B:B,MATCH(B8774,NationalTeams!C:C,0))</f>
        <v>75</v>
      </c>
      <c r="D8774" t="s">
        <v>58</v>
      </c>
      <c r="E8774">
        <f>INDEX(TeamSports!B:B,MATCH(D8774,TeamSports!C:C,0))</f>
        <v>8</v>
      </c>
      <c r="F8774">
        <f>INDEX(RanksTable!AP:AP,MATCH(B8774,RanksTable!B:B,0))</f>
        <v>7</v>
      </c>
      <c r="H8774" t="str">
        <f t="shared" si="137"/>
        <v>INSERT INTO "TeamRanks" (team_id,team_sport_id,team_rank) VALUES (75,8,7);</v>
      </c>
    </row>
    <row r="8775" spans="2:8" x14ac:dyDescent="0.25">
      <c r="B8775" t="s">
        <v>517</v>
      </c>
      <c r="C8775">
        <f>INDEX(NationalTeams!B:B,MATCH(B8775,NationalTeams!C:C,0))</f>
        <v>76</v>
      </c>
      <c r="D8775" t="s">
        <v>58</v>
      </c>
      <c r="E8775">
        <f>INDEX(TeamSports!B:B,MATCH(D8775,TeamSports!C:C,0))</f>
        <v>8</v>
      </c>
      <c r="F8775">
        <f>INDEX(RanksTable!AP:AP,MATCH(B8775,RanksTable!B:B,0))</f>
        <v>6</v>
      </c>
      <c r="H8775" t="str">
        <f t="shared" si="137"/>
        <v>INSERT INTO "TeamRanks" (team_id,team_sport_id,team_rank) VALUES (76,8,6);</v>
      </c>
    </row>
    <row r="8776" spans="2:8" x14ac:dyDescent="0.25">
      <c r="B8776" t="s">
        <v>391</v>
      </c>
      <c r="C8776">
        <f>INDEX(NationalTeams!B:B,MATCH(B8776,NationalTeams!C:C,0))</f>
        <v>77</v>
      </c>
      <c r="D8776" t="s">
        <v>58</v>
      </c>
      <c r="E8776">
        <f>INDEX(TeamSports!B:B,MATCH(D8776,TeamSports!C:C,0))</f>
        <v>8</v>
      </c>
      <c r="F8776">
        <f>INDEX(RanksTable!AP:AP,MATCH(B8776,RanksTable!B:B,0))</f>
        <v>7</v>
      </c>
      <c r="H8776" t="str">
        <f t="shared" si="137"/>
        <v>INSERT INTO "TeamRanks" (team_id,team_sport_id,team_rank) VALUES (77,8,7);</v>
      </c>
    </row>
    <row r="8777" spans="2:8" x14ac:dyDescent="0.25">
      <c r="B8777" t="s">
        <v>524</v>
      </c>
      <c r="C8777">
        <f>INDEX(NationalTeams!B:B,MATCH(B8777,NationalTeams!C:C,0))</f>
        <v>78</v>
      </c>
      <c r="D8777" t="s">
        <v>58</v>
      </c>
      <c r="E8777">
        <f>INDEX(TeamSports!B:B,MATCH(D8777,TeamSports!C:C,0))</f>
        <v>8</v>
      </c>
      <c r="F8777">
        <f>INDEX(RanksTable!AP:AP,MATCH(B8777,RanksTable!B:B,0))</f>
        <v>7</v>
      </c>
      <c r="H8777" t="str">
        <f t="shared" si="137"/>
        <v>INSERT INTO "TeamRanks" (team_id,team_sport_id,team_rank) VALUES (78,8,7);</v>
      </c>
    </row>
    <row r="8778" spans="2:8" x14ac:dyDescent="0.25">
      <c r="B8778" t="s">
        <v>325</v>
      </c>
      <c r="C8778">
        <f>INDEX(NationalTeams!B:B,MATCH(B8778,NationalTeams!C:C,0))</f>
        <v>79</v>
      </c>
      <c r="D8778" t="s">
        <v>58</v>
      </c>
      <c r="E8778">
        <f>INDEX(TeamSports!B:B,MATCH(D8778,TeamSports!C:C,0))</f>
        <v>8</v>
      </c>
      <c r="F8778">
        <f>INDEX(RanksTable!AP:AP,MATCH(B8778,RanksTable!B:B,0))</f>
        <v>7</v>
      </c>
      <c r="H8778" t="str">
        <f t="shared" si="137"/>
        <v>INSERT INTO "TeamRanks" (team_id,team_sport_id,team_rank) VALUES (79,8,7);</v>
      </c>
    </row>
    <row r="8779" spans="2:8" x14ac:dyDescent="0.25">
      <c r="B8779" t="s">
        <v>536</v>
      </c>
      <c r="C8779">
        <f>INDEX(NationalTeams!B:B,MATCH(B8779,NationalTeams!C:C,0))</f>
        <v>80</v>
      </c>
      <c r="D8779" t="s">
        <v>58</v>
      </c>
      <c r="E8779">
        <f>INDEX(TeamSports!B:B,MATCH(D8779,TeamSports!C:C,0))</f>
        <v>8</v>
      </c>
      <c r="F8779">
        <f>INDEX(RanksTable!AP:AP,MATCH(B8779,RanksTable!B:B,0))</f>
        <v>7</v>
      </c>
      <c r="H8779" t="str">
        <f t="shared" si="137"/>
        <v>INSERT INTO "TeamRanks" (team_id,team_sport_id,team_rank) VALUES (80,8,7);</v>
      </c>
    </row>
    <row r="8780" spans="2:8" x14ac:dyDescent="0.25">
      <c r="B8780" t="s">
        <v>405</v>
      </c>
      <c r="C8780">
        <f>INDEX(NationalTeams!B:B,MATCH(B8780,NationalTeams!C:C,0))</f>
        <v>81</v>
      </c>
      <c r="D8780" t="s">
        <v>58</v>
      </c>
      <c r="E8780">
        <f>INDEX(TeamSports!B:B,MATCH(D8780,TeamSports!C:C,0))</f>
        <v>8</v>
      </c>
      <c r="F8780">
        <f>INDEX(RanksTable!AP:AP,MATCH(B8780,RanksTable!B:B,0))</f>
        <v>7</v>
      </c>
      <c r="H8780" t="str">
        <f t="shared" si="137"/>
        <v>INSERT INTO "TeamRanks" (team_id,team_sport_id,team_rank) VALUES (81,8,7);</v>
      </c>
    </row>
    <row r="8781" spans="2:8" x14ac:dyDescent="0.25">
      <c r="B8781" t="s">
        <v>508</v>
      </c>
      <c r="C8781">
        <f>INDEX(NationalTeams!B:B,MATCH(B8781,NationalTeams!C:C,0))</f>
        <v>82</v>
      </c>
      <c r="D8781" t="s">
        <v>58</v>
      </c>
      <c r="E8781">
        <f>INDEX(TeamSports!B:B,MATCH(D8781,TeamSports!C:C,0))</f>
        <v>8</v>
      </c>
      <c r="F8781">
        <f>INDEX(RanksTable!AP:AP,MATCH(B8781,RanksTable!B:B,0))</f>
        <v>3</v>
      </c>
      <c r="H8781" t="str">
        <f t="shared" si="137"/>
        <v>INSERT INTO "TeamRanks" (team_id,team_sport_id,team_rank) VALUES (82,8,3);</v>
      </c>
    </row>
    <row r="8782" spans="2:8" x14ac:dyDescent="0.25">
      <c r="B8782" t="s">
        <v>477</v>
      </c>
      <c r="C8782">
        <f>INDEX(NationalTeams!B:B,MATCH(B8782,NationalTeams!C:C,0))</f>
        <v>83</v>
      </c>
      <c r="D8782" t="s">
        <v>58</v>
      </c>
      <c r="E8782">
        <f>INDEX(TeamSports!B:B,MATCH(D8782,TeamSports!C:C,0))</f>
        <v>8</v>
      </c>
      <c r="F8782">
        <f>INDEX(RanksTable!AP:AP,MATCH(B8782,RanksTable!B:B,0))</f>
        <v>7</v>
      </c>
      <c r="H8782" t="str">
        <f t="shared" si="137"/>
        <v>INSERT INTO "TeamRanks" (team_id,team_sport_id,team_rank) VALUES (83,8,7);</v>
      </c>
    </row>
    <row r="8783" spans="2:8" x14ac:dyDescent="0.25">
      <c r="B8783" t="s">
        <v>396</v>
      </c>
      <c r="C8783">
        <f>INDEX(NationalTeams!B:B,MATCH(B8783,NationalTeams!C:C,0))</f>
        <v>84</v>
      </c>
      <c r="D8783" t="s">
        <v>58</v>
      </c>
      <c r="E8783">
        <f>INDEX(TeamSports!B:B,MATCH(D8783,TeamSports!C:C,0))</f>
        <v>8</v>
      </c>
      <c r="F8783">
        <f>INDEX(RanksTable!AP:AP,MATCH(B8783,RanksTable!B:B,0))</f>
        <v>7</v>
      </c>
      <c r="H8783" t="str">
        <f t="shared" si="137"/>
        <v>INSERT INTO "TeamRanks" (team_id,team_sport_id,team_rank) VALUES (84,8,7);</v>
      </c>
    </row>
    <row r="8784" spans="2:8" x14ac:dyDescent="0.25">
      <c r="B8784" t="s">
        <v>382</v>
      </c>
      <c r="C8784">
        <f>INDEX(NationalTeams!B:B,MATCH(B8784,NationalTeams!C:C,0))</f>
        <v>85</v>
      </c>
      <c r="D8784" t="s">
        <v>58</v>
      </c>
      <c r="E8784">
        <f>INDEX(TeamSports!B:B,MATCH(D8784,TeamSports!C:C,0))</f>
        <v>8</v>
      </c>
      <c r="F8784">
        <f>INDEX(RanksTable!AP:AP,MATCH(B8784,RanksTable!B:B,0))</f>
        <v>7</v>
      </c>
      <c r="H8784" t="str">
        <f t="shared" si="137"/>
        <v>INSERT INTO "TeamRanks" (team_id,team_sport_id,team_rank) VALUES (85,8,7);</v>
      </c>
    </row>
    <row r="8785" spans="2:8" x14ac:dyDescent="0.25">
      <c r="B8785" t="s">
        <v>338</v>
      </c>
      <c r="C8785">
        <f>INDEX(NationalTeams!B:B,MATCH(B8785,NationalTeams!C:C,0))</f>
        <v>86</v>
      </c>
      <c r="D8785" t="s">
        <v>58</v>
      </c>
      <c r="E8785">
        <f>INDEX(TeamSports!B:B,MATCH(D8785,TeamSports!C:C,0))</f>
        <v>8</v>
      </c>
      <c r="F8785">
        <f>INDEX(RanksTable!AP:AP,MATCH(B8785,RanksTable!B:B,0))</f>
        <v>7</v>
      </c>
      <c r="H8785" t="str">
        <f t="shared" si="137"/>
        <v>INSERT INTO "TeamRanks" (team_id,team_sport_id,team_rank) VALUES (86,8,7);</v>
      </c>
    </row>
    <row r="8786" spans="2:8" x14ac:dyDescent="0.25">
      <c r="B8786" t="s">
        <v>392</v>
      </c>
      <c r="C8786">
        <f>INDEX(NationalTeams!B:B,MATCH(B8786,NationalTeams!C:C,0))</f>
        <v>87</v>
      </c>
      <c r="D8786" t="s">
        <v>58</v>
      </c>
      <c r="E8786">
        <f>INDEX(TeamSports!B:B,MATCH(D8786,TeamSports!C:C,0))</f>
        <v>8</v>
      </c>
      <c r="F8786">
        <f>INDEX(RanksTable!AP:AP,MATCH(B8786,RanksTable!B:B,0))</f>
        <v>7</v>
      </c>
      <c r="H8786" t="str">
        <f t="shared" si="137"/>
        <v>INSERT INTO "TeamRanks" (team_id,team_sport_id,team_rank) VALUES (87,8,7);</v>
      </c>
    </row>
    <row r="8787" spans="2:8" x14ac:dyDescent="0.25">
      <c r="B8787" t="s">
        <v>335</v>
      </c>
      <c r="C8787">
        <f>INDEX(NationalTeams!B:B,MATCH(B8787,NationalTeams!C:C,0))</f>
        <v>88</v>
      </c>
      <c r="D8787" t="s">
        <v>58</v>
      </c>
      <c r="E8787">
        <f>INDEX(TeamSports!B:B,MATCH(D8787,TeamSports!C:C,0))</f>
        <v>8</v>
      </c>
      <c r="F8787">
        <f>INDEX(RanksTable!AP:AP,MATCH(B8787,RanksTable!B:B,0))</f>
        <v>7</v>
      </c>
      <c r="H8787" t="str">
        <f t="shared" si="137"/>
        <v>INSERT INTO "TeamRanks" (team_id,team_sport_id,team_rank) VALUES (88,8,7);</v>
      </c>
    </row>
    <row r="8788" spans="2:8" x14ac:dyDescent="0.25">
      <c r="B8788" t="s">
        <v>333</v>
      </c>
      <c r="C8788">
        <f>INDEX(NationalTeams!B:B,MATCH(B8788,NationalTeams!C:C,0))</f>
        <v>89</v>
      </c>
      <c r="D8788" t="s">
        <v>58</v>
      </c>
      <c r="E8788">
        <f>INDEX(TeamSports!B:B,MATCH(D8788,TeamSports!C:C,0))</f>
        <v>8</v>
      </c>
      <c r="F8788">
        <f>INDEX(RanksTable!AP:AP,MATCH(B8788,RanksTable!B:B,0))</f>
        <v>7</v>
      </c>
      <c r="H8788" t="str">
        <f t="shared" si="137"/>
        <v>INSERT INTO "TeamRanks" (team_id,team_sport_id,team_rank) VALUES (89,8,7);</v>
      </c>
    </row>
    <row r="8789" spans="2:8" x14ac:dyDescent="0.25">
      <c r="B8789" t="s">
        <v>397</v>
      </c>
      <c r="C8789">
        <f>INDEX(NationalTeams!B:B,MATCH(B8789,NationalTeams!C:C,0))</f>
        <v>90</v>
      </c>
      <c r="D8789" t="s">
        <v>58</v>
      </c>
      <c r="E8789">
        <f>INDEX(TeamSports!B:B,MATCH(D8789,TeamSports!C:C,0))</f>
        <v>8</v>
      </c>
      <c r="F8789">
        <f>INDEX(RanksTable!AP:AP,MATCH(B8789,RanksTable!B:B,0))</f>
        <v>7</v>
      </c>
      <c r="H8789" t="str">
        <f t="shared" si="137"/>
        <v>INSERT INTO "TeamRanks" (team_id,team_sport_id,team_rank) VALUES (90,8,7);</v>
      </c>
    </row>
    <row r="8790" spans="2:8" x14ac:dyDescent="0.25">
      <c r="B8790" t="s">
        <v>469</v>
      </c>
      <c r="C8790">
        <f>INDEX(NationalTeams!B:B,MATCH(B8790,NationalTeams!C:C,0))</f>
        <v>91</v>
      </c>
      <c r="D8790" t="s">
        <v>58</v>
      </c>
      <c r="E8790">
        <f>INDEX(TeamSports!B:B,MATCH(D8790,TeamSports!C:C,0))</f>
        <v>8</v>
      </c>
      <c r="F8790">
        <f>INDEX(RanksTable!AP:AP,MATCH(B8790,RanksTable!B:B,0))</f>
        <v>7</v>
      </c>
      <c r="H8790" t="str">
        <f t="shared" si="137"/>
        <v>INSERT INTO "TeamRanks" (team_id,team_sport_id,team_rank) VALUES (91,8,7);</v>
      </c>
    </row>
    <row r="8791" spans="2:8" x14ac:dyDescent="0.25">
      <c r="B8791" t="s">
        <v>512</v>
      </c>
      <c r="C8791">
        <f>INDEX(NationalTeams!B:B,MATCH(B8791,NationalTeams!C:C,0))</f>
        <v>92</v>
      </c>
      <c r="D8791" t="s">
        <v>58</v>
      </c>
      <c r="E8791">
        <f>INDEX(TeamSports!B:B,MATCH(D8791,TeamSports!C:C,0))</f>
        <v>8</v>
      </c>
      <c r="F8791">
        <f>INDEX(RanksTable!AP:AP,MATCH(B8791,RanksTable!B:B,0))</f>
        <v>3</v>
      </c>
      <c r="H8791" t="str">
        <f t="shared" si="137"/>
        <v>INSERT INTO "TeamRanks" (team_id,team_sport_id,team_rank) VALUES (92,8,3);</v>
      </c>
    </row>
    <row r="8792" spans="2:8" x14ac:dyDescent="0.25">
      <c r="B8792" t="s">
        <v>458</v>
      </c>
      <c r="C8792">
        <f>INDEX(NationalTeams!B:B,MATCH(B8792,NationalTeams!C:C,0))</f>
        <v>93</v>
      </c>
      <c r="D8792" t="s">
        <v>58</v>
      </c>
      <c r="E8792">
        <f>INDEX(TeamSports!B:B,MATCH(D8792,TeamSports!C:C,0))</f>
        <v>8</v>
      </c>
      <c r="F8792">
        <f>INDEX(RanksTable!AP:AP,MATCH(B8792,RanksTable!B:B,0))</f>
        <v>7</v>
      </c>
      <c r="H8792" t="str">
        <f t="shared" si="137"/>
        <v>INSERT INTO "TeamRanks" (team_id,team_sport_id,team_rank) VALUES (93,8,7);</v>
      </c>
    </row>
    <row r="8793" spans="2:8" x14ac:dyDescent="0.25">
      <c r="B8793" t="s">
        <v>444</v>
      </c>
      <c r="C8793">
        <f>INDEX(NationalTeams!B:B,MATCH(B8793,NationalTeams!C:C,0))</f>
        <v>94</v>
      </c>
      <c r="D8793" t="s">
        <v>58</v>
      </c>
      <c r="E8793">
        <f>INDEX(TeamSports!B:B,MATCH(D8793,TeamSports!C:C,0))</f>
        <v>8</v>
      </c>
      <c r="F8793">
        <f>INDEX(RanksTable!AP:AP,MATCH(B8793,RanksTable!B:B,0))</f>
        <v>7</v>
      </c>
      <c r="H8793" t="str">
        <f t="shared" si="137"/>
        <v>INSERT INTO "TeamRanks" (team_id,team_sport_id,team_rank) VALUES (94,8,7);</v>
      </c>
    </row>
    <row r="8794" spans="2:8" x14ac:dyDescent="0.25">
      <c r="B8794" t="s">
        <v>493</v>
      </c>
      <c r="C8794">
        <f>INDEX(NationalTeams!B:B,MATCH(B8794,NationalTeams!C:C,0))</f>
        <v>95</v>
      </c>
      <c r="D8794" t="s">
        <v>58</v>
      </c>
      <c r="E8794">
        <f>INDEX(TeamSports!B:B,MATCH(D8794,TeamSports!C:C,0))</f>
        <v>8</v>
      </c>
      <c r="F8794">
        <f>INDEX(RanksTable!AP:AP,MATCH(B8794,RanksTable!B:B,0))</f>
        <v>3</v>
      </c>
      <c r="H8794" t="str">
        <f t="shared" si="137"/>
        <v>INSERT INTO "TeamRanks" (team_id,team_sport_id,team_rank) VALUES (95,8,3);</v>
      </c>
    </row>
    <row r="8795" spans="2:8" x14ac:dyDescent="0.25">
      <c r="B8795" t="s">
        <v>431</v>
      </c>
      <c r="C8795">
        <f>INDEX(NationalTeams!B:B,MATCH(B8795,NationalTeams!C:C,0))</f>
        <v>96</v>
      </c>
      <c r="D8795" t="s">
        <v>58</v>
      </c>
      <c r="E8795">
        <f>INDEX(TeamSports!B:B,MATCH(D8795,TeamSports!C:C,0))</f>
        <v>8</v>
      </c>
      <c r="F8795">
        <f>INDEX(RanksTable!AP:AP,MATCH(B8795,RanksTable!B:B,0))</f>
        <v>7</v>
      </c>
      <c r="H8795" t="str">
        <f t="shared" si="137"/>
        <v>INSERT INTO "TeamRanks" (team_id,team_sport_id,team_rank) VALUES (96,8,7);</v>
      </c>
    </row>
    <row r="8796" spans="2:8" x14ac:dyDescent="0.25">
      <c r="B8796" t="s">
        <v>427</v>
      </c>
      <c r="C8796">
        <f>INDEX(NationalTeams!B:B,MATCH(B8796,NationalTeams!C:C,0))</f>
        <v>97</v>
      </c>
      <c r="D8796" t="s">
        <v>58</v>
      </c>
      <c r="E8796">
        <f>INDEX(TeamSports!B:B,MATCH(D8796,TeamSports!C:C,0))</f>
        <v>8</v>
      </c>
      <c r="F8796">
        <f>INDEX(RanksTable!AP:AP,MATCH(B8796,RanksTable!B:B,0))</f>
        <v>7</v>
      </c>
      <c r="H8796" t="str">
        <f t="shared" si="137"/>
        <v>INSERT INTO "TeamRanks" (team_id,team_sport_id,team_rank) VALUES (97,8,7);</v>
      </c>
    </row>
    <row r="8797" spans="2:8" x14ac:dyDescent="0.25">
      <c r="B8797" t="s">
        <v>513</v>
      </c>
      <c r="C8797">
        <f>INDEX(NationalTeams!B:B,MATCH(B8797,NationalTeams!C:C,0))</f>
        <v>98</v>
      </c>
      <c r="D8797" t="s">
        <v>58</v>
      </c>
      <c r="E8797">
        <f>INDEX(TeamSports!B:B,MATCH(D8797,TeamSports!C:C,0))</f>
        <v>8</v>
      </c>
      <c r="F8797">
        <f>INDEX(RanksTable!AP:AP,MATCH(B8797,RanksTable!B:B,0))</f>
        <v>4</v>
      </c>
      <c r="H8797" t="str">
        <f t="shared" si="137"/>
        <v>INSERT INTO "TeamRanks" (team_id,team_sport_id,team_rank) VALUES (98,8,4);</v>
      </c>
    </row>
    <row r="8798" spans="2:8" x14ac:dyDescent="0.25">
      <c r="B8798" t="s">
        <v>503</v>
      </c>
      <c r="C8798">
        <f>INDEX(NationalTeams!B:B,MATCH(B8798,NationalTeams!C:C,0))</f>
        <v>99</v>
      </c>
      <c r="D8798" t="s">
        <v>58</v>
      </c>
      <c r="E8798">
        <f>INDEX(TeamSports!B:B,MATCH(D8798,TeamSports!C:C,0))</f>
        <v>8</v>
      </c>
      <c r="F8798">
        <f>INDEX(RanksTable!AP:AP,MATCH(B8798,RanksTable!B:B,0))</f>
        <v>7</v>
      </c>
      <c r="H8798" t="str">
        <f t="shared" si="137"/>
        <v>INSERT INTO "TeamRanks" (team_id,team_sport_id,team_rank) VALUES (99,8,7);</v>
      </c>
    </row>
    <row r="8799" spans="2:8" x14ac:dyDescent="0.25">
      <c r="B8799" t="s">
        <v>519</v>
      </c>
      <c r="C8799">
        <f>INDEX(NationalTeams!B:B,MATCH(B8799,NationalTeams!C:C,0))</f>
        <v>100</v>
      </c>
      <c r="D8799" t="s">
        <v>58</v>
      </c>
      <c r="E8799">
        <f>INDEX(TeamSports!B:B,MATCH(D8799,TeamSports!C:C,0))</f>
        <v>8</v>
      </c>
      <c r="F8799">
        <f>INDEX(RanksTable!AP:AP,MATCH(B8799,RanksTable!B:B,0))</f>
        <v>7</v>
      </c>
      <c r="H8799" t="str">
        <f t="shared" si="137"/>
        <v>INSERT INTO "TeamRanks" (team_id,team_sport_id,team_rank) VALUES (100,8,7);</v>
      </c>
    </row>
    <row r="8800" spans="2:8" x14ac:dyDescent="0.25">
      <c r="B8800" t="s">
        <v>410</v>
      </c>
      <c r="C8800">
        <f>INDEX(NationalTeams!B:B,MATCH(B8800,NationalTeams!C:C,0))</f>
        <v>101</v>
      </c>
      <c r="D8800" t="s">
        <v>58</v>
      </c>
      <c r="E8800">
        <f>INDEX(TeamSports!B:B,MATCH(D8800,TeamSports!C:C,0))</f>
        <v>8</v>
      </c>
      <c r="F8800">
        <f>INDEX(RanksTable!AP:AP,MATCH(B8800,RanksTable!B:B,0))</f>
        <v>7</v>
      </c>
      <c r="H8800" t="str">
        <f t="shared" si="137"/>
        <v>INSERT INTO "TeamRanks" (team_id,team_sport_id,team_rank) VALUES (101,8,7);</v>
      </c>
    </row>
    <row r="8801" spans="2:8" x14ac:dyDescent="0.25">
      <c r="B8801" t="s">
        <v>486</v>
      </c>
      <c r="C8801">
        <f>INDEX(NationalTeams!B:B,MATCH(B8801,NationalTeams!C:C,0))</f>
        <v>102</v>
      </c>
      <c r="D8801" t="s">
        <v>58</v>
      </c>
      <c r="E8801">
        <f>INDEX(TeamSports!B:B,MATCH(D8801,TeamSports!C:C,0))</f>
        <v>8</v>
      </c>
      <c r="F8801">
        <f>INDEX(RanksTable!AP:AP,MATCH(B8801,RanksTable!B:B,0))</f>
        <v>7</v>
      </c>
      <c r="H8801" t="str">
        <f t="shared" si="137"/>
        <v>INSERT INTO "TeamRanks" (team_id,team_sport_id,team_rank) VALUES (102,8,7);</v>
      </c>
    </row>
    <row r="8802" spans="2:8" x14ac:dyDescent="0.25">
      <c r="B8802" t="s">
        <v>526</v>
      </c>
      <c r="C8802">
        <f>INDEX(NationalTeams!B:B,MATCH(B8802,NationalTeams!C:C,0))</f>
        <v>103</v>
      </c>
      <c r="D8802" t="s">
        <v>58</v>
      </c>
      <c r="E8802">
        <f>INDEX(TeamSports!B:B,MATCH(D8802,TeamSports!C:C,0))</f>
        <v>8</v>
      </c>
      <c r="F8802">
        <f>INDEX(RanksTable!AP:AP,MATCH(B8802,RanksTable!B:B,0))</f>
        <v>7</v>
      </c>
      <c r="H8802" t="str">
        <f t="shared" si="137"/>
        <v>INSERT INTO "TeamRanks" (team_id,team_sport_id,team_rank) VALUES (103,8,7);</v>
      </c>
    </row>
    <row r="8803" spans="2:8" x14ac:dyDescent="0.25">
      <c r="B8803" t="s">
        <v>470</v>
      </c>
      <c r="C8803">
        <f>INDEX(NationalTeams!B:B,MATCH(B8803,NationalTeams!C:C,0))</f>
        <v>104</v>
      </c>
      <c r="D8803" t="s">
        <v>58</v>
      </c>
      <c r="E8803">
        <f>INDEX(TeamSports!B:B,MATCH(D8803,TeamSports!C:C,0))</f>
        <v>8</v>
      </c>
      <c r="F8803">
        <f>INDEX(RanksTable!AP:AP,MATCH(B8803,RanksTable!B:B,0))</f>
        <v>7</v>
      </c>
      <c r="H8803" t="str">
        <f t="shared" si="137"/>
        <v>INSERT INTO "TeamRanks" (team_id,team_sport_id,team_rank) VALUES (104,8,7);</v>
      </c>
    </row>
    <row r="8804" spans="2:8" x14ac:dyDescent="0.25">
      <c r="B8804" t="s">
        <v>461</v>
      </c>
      <c r="C8804">
        <f>INDEX(NationalTeams!B:B,MATCH(B8804,NationalTeams!C:C,0))</f>
        <v>105</v>
      </c>
      <c r="D8804" t="s">
        <v>58</v>
      </c>
      <c r="E8804">
        <f>INDEX(TeamSports!B:B,MATCH(D8804,TeamSports!C:C,0))</f>
        <v>8</v>
      </c>
      <c r="F8804">
        <f>INDEX(RanksTable!AP:AP,MATCH(B8804,RanksTable!B:B,0))</f>
        <v>7</v>
      </c>
      <c r="H8804" t="str">
        <f t="shared" si="137"/>
        <v>INSERT INTO "TeamRanks" (team_id,team_sport_id,team_rank) VALUES (105,8,7);</v>
      </c>
    </row>
    <row r="8805" spans="2:8" x14ac:dyDescent="0.25">
      <c r="B8805" t="s">
        <v>418</v>
      </c>
      <c r="C8805">
        <f>INDEX(NationalTeams!B:B,MATCH(B8805,NationalTeams!C:C,0))</f>
        <v>106</v>
      </c>
      <c r="D8805" t="s">
        <v>58</v>
      </c>
      <c r="E8805">
        <f>INDEX(TeamSports!B:B,MATCH(D8805,TeamSports!C:C,0))</f>
        <v>8</v>
      </c>
      <c r="F8805">
        <f>INDEX(RanksTable!AP:AP,MATCH(B8805,RanksTable!B:B,0))</f>
        <v>7</v>
      </c>
      <c r="H8805" t="str">
        <f t="shared" si="137"/>
        <v>INSERT INTO "TeamRanks" (team_id,team_sport_id,team_rank) VALUES (106,8,7);</v>
      </c>
    </row>
    <row r="8806" spans="2:8" x14ac:dyDescent="0.25">
      <c r="B8806" t="s">
        <v>417</v>
      </c>
      <c r="C8806">
        <f>INDEX(NationalTeams!B:B,MATCH(B8806,NationalTeams!C:C,0))</f>
        <v>107</v>
      </c>
      <c r="D8806" t="s">
        <v>58</v>
      </c>
      <c r="E8806">
        <f>INDEX(TeamSports!B:B,MATCH(D8806,TeamSports!C:C,0))</f>
        <v>8</v>
      </c>
      <c r="F8806">
        <f>INDEX(RanksTable!AP:AP,MATCH(B8806,RanksTable!B:B,0))</f>
        <v>7</v>
      </c>
      <c r="H8806" t="str">
        <f t="shared" si="137"/>
        <v>INSERT INTO "TeamRanks" (team_id,team_sport_id,team_rank) VALUES (107,8,7);</v>
      </c>
    </row>
    <row r="8807" spans="2:8" x14ac:dyDescent="0.25">
      <c r="B8807" t="s">
        <v>421</v>
      </c>
      <c r="C8807">
        <f>INDEX(NationalTeams!B:B,MATCH(B8807,NationalTeams!C:C,0))</f>
        <v>108</v>
      </c>
      <c r="D8807" t="s">
        <v>58</v>
      </c>
      <c r="E8807">
        <f>INDEX(TeamSports!B:B,MATCH(D8807,TeamSports!C:C,0))</f>
        <v>8</v>
      </c>
      <c r="F8807">
        <f>INDEX(RanksTable!AP:AP,MATCH(B8807,RanksTable!B:B,0))</f>
        <v>7</v>
      </c>
      <c r="H8807" t="str">
        <f t="shared" si="137"/>
        <v>INSERT INTO "TeamRanks" (team_id,team_sport_id,team_rank) VALUES (108,8,7);</v>
      </c>
    </row>
    <row r="8808" spans="2:8" x14ac:dyDescent="0.25">
      <c r="B8808" t="s">
        <v>530</v>
      </c>
      <c r="C8808">
        <f>INDEX(NationalTeams!B:B,MATCH(B8808,NationalTeams!C:C,0))</f>
        <v>109</v>
      </c>
      <c r="D8808" t="s">
        <v>58</v>
      </c>
      <c r="E8808">
        <f>INDEX(TeamSports!B:B,MATCH(D8808,TeamSports!C:C,0))</f>
        <v>8</v>
      </c>
      <c r="F8808">
        <f>INDEX(RanksTable!AP:AP,MATCH(B8808,RanksTable!B:B,0))</f>
        <v>5</v>
      </c>
      <c r="H8808" t="str">
        <f t="shared" si="137"/>
        <v>INSERT INTO "TeamRanks" (team_id,team_sport_id,team_rank) VALUES (109,8,5);</v>
      </c>
    </row>
    <row r="8809" spans="2:8" x14ac:dyDescent="0.25">
      <c r="B8809" t="s">
        <v>488</v>
      </c>
      <c r="C8809">
        <f>INDEX(NationalTeams!B:B,MATCH(B8809,NationalTeams!C:C,0))</f>
        <v>110</v>
      </c>
      <c r="D8809" t="s">
        <v>58</v>
      </c>
      <c r="E8809">
        <f>INDEX(TeamSports!B:B,MATCH(D8809,TeamSports!C:C,0))</f>
        <v>8</v>
      </c>
      <c r="F8809">
        <f>INDEX(RanksTable!AP:AP,MATCH(B8809,RanksTable!B:B,0))</f>
        <v>2</v>
      </c>
      <c r="H8809" t="str">
        <f t="shared" si="137"/>
        <v>INSERT INTO "TeamRanks" (team_id,team_sport_id,team_rank) VALUES (110,8,2);</v>
      </c>
    </row>
    <row r="8810" spans="2:8" x14ac:dyDescent="0.25">
      <c r="B8810" t="s">
        <v>352</v>
      </c>
      <c r="C8810">
        <f>INDEX(NationalTeams!B:B,MATCH(B8810,NationalTeams!C:C,0))</f>
        <v>111</v>
      </c>
      <c r="D8810" t="s">
        <v>58</v>
      </c>
      <c r="E8810">
        <f>INDEX(TeamSports!B:B,MATCH(D8810,TeamSports!C:C,0))</f>
        <v>8</v>
      </c>
      <c r="F8810">
        <f>INDEX(RanksTable!AP:AP,MATCH(B8810,RanksTable!B:B,0))</f>
        <v>7</v>
      </c>
      <c r="H8810" t="str">
        <f t="shared" si="137"/>
        <v>INSERT INTO "TeamRanks" (team_id,team_sport_id,team_rank) VALUES (111,8,7);</v>
      </c>
    </row>
    <row r="8811" spans="2:8" x14ac:dyDescent="0.25">
      <c r="B8811" t="s">
        <v>422</v>
      </c>
      <c r="C8811">
        <f>INDEX(NationalTeams!B:B,MATCH(B8811,NationalTeams!C:C,0))</f>
        <v>112</v>
      </c>
      <c r="D8811" t="s">
        <v>58</v>
      </c>
      <c r="E8811">
        <f>INDEX(TeamSports!B:B,MATCH(D8811,TeamSports!C:C,0))</f>
        <v>8</v>
      </c>
      <c r="F8811">
        <f>INDEX(RanksTable!AP:AP,MATCH(B8811,RanksTable!B:B,0))</f>
        <v>1</v>
      </c>
      <c r="H8811" t="str">
        <f t="shared" si="137"/>
        <v>INSERT INTO "TeamRanks" (team_id,team_sport_id,team_rank) VALUES (112,8,1);</v>
      </c>
    </row>
    <row r="8812" spans="2:8" x14ac:dyDescent="0.25">
      <c r="B8812" t="s">
        <v>451</v>
      </c>
      <c r="C8812">
        <f>INDEX(NationalTeams!B:B,MATCH(B8812,NationalTeams!C:C,0))</f>
        <v>113</v>
      </c>
      <c r="D8812" t="s">
        <v>58</v>
      </c>
      <c r="E8812">
        <f>INDEX(TeamSports!B:B,MATCH(D8812,TeamSports!C:C,0))</f>
        <v>8</v>
      </c>
      <c r="F8812">
        <f>INDEX(RanksTable!AP:AP,MATCH(B8812,RanksTable!B:B,0))</f>
        <v>6</v>
      </c>
      <c r="H8812" t="str">
        <f t="shared" si="137"/>
        <v>INSERT INTO "TeamRanks" (team_id,team_sport_id,team_rank) VALUES (113,8,6);</v>
      </c>
    </row>
    <row r="8813" spans="2:8" x14ac:dyDescent="0.25">
      <c r="B8813" t="s">
        <v>430</v>
      </c>
      <c r="C8813">
        <f>INDEX(NationalTeams!B:B,MATCH(B8813,NationalTeams!C:C,0))</f>
        <v>114</v>
      </c>
      <c r="D8813" t="s">
        <v>58</v>
      </c>
      <c r="E8813">
        <f>INDEX(TeamSports!B:B,MATCH(D8813,TeamSports!C:C,0))</f>
        <v>8</v>
      </c>
      <c r="F8813">
        <f>INDEX(RanksTable!AP:AP,MATCH(B8813,RanksTable!B:B,0))</f>
        <v>4</v>
      </c>
      <c r="H8813" t="str">
        <f t="shared" si="137"/>
        <v>INSERT INTO "TeamRanks" (team_id,team_sport_id,team_rank) VALUES (114,8,4);</v>
      </c>
    </row>
    <row r="8814" spans="2:8" x14ac:dyDescent="0.25">
      <c r="B8814" t="s">
        <v>381</v>
      </c>
      <c r="C8814">
        <f>INDEX(NationalTeams!B:B,MATCH(B8814,NationalTeams!C:C,0))</f>
        <v>115</v>
      </c>
      <c r="D8814" t="s">
        <v>58</v>
      </c>
      <c r="E8814">
        <f>INDEX(TeamSports!B:B,MATCH(D8814,TeamSports!C:C,0))</f>
        <v>8</v>
      </c>
      <c r="F8814">
        <f>INDEX(RanksTable!AP:AP,MATCH(B8814,RanksTable!B:B,0))</f>
        <v>7</v>
      </c>
      <c r="H8814" t="str">
        <f t="shared" si="137"/>
        <v>INSERT INTO "TeamRanks" (team_id,team_sport_id,team_rank) VALUES (115,8,7);</v>
      </c>
    </row>
    <row r="8815" spans="2:8" x14ac:dyDescent="0.25">
      <c r="B8815" t="s">
        <v>434</v>
      </c>
      <c r="C8815">
        <f>INDEX(NationalTeams!B:B,MATCH(B8815,NationalTeams!C:C,0))</f>
        <v>116</v>
      </c>
      <c r="D8815" t="s">
        <v>58</v>
      </c>
      <c r="E8815">
        <f>INDEX(TeamSports!B:B,MATCH(D8815,TeamSports!C:C,0))</f>
        <v>8</v>
      </c>
      <c r="F8815">
        <f>INDEX(RanksTable!AP:AP,MATCH(B8815,RanksTable!B:B,0))</f>
        <v>7</v>
      </c>
      <c r="H8815" t="str">
        <f t="shared" si="137"/>
        <v>INSERT INTO "TeamRanks" (team_id,team_sport_id,team_rank) VALUES (116,8,7);</v>
      </c>
    </row>
    <row r="8816" spans="2:8" x14ac:dyDescent="0.25">
      <c r="B8816" t="s">
        <v>475</v>
      </c>
      <c r="C8816">
        <f>INDEX(NationalTeams!B:B,MATCH(B8816,NationalTeams!C:C,0))</f>
        <v>117</v>
      </c>
      <c r="D8816" t="s">
        <v>58</v>
      </c>
      <c r="E8816">
        <f>INDEX(TeamSports!B:B,MATCH(D8816,TeamSports!C:C,0))</f>
        <v>8</v>
      </c>
      <c r="F8816">
        <f>INDEX(RanksTable!AP:AP,MATCH(B8816,RanksTable!B:B,0))</f>
        <v>7</v>
      </c>
      <c r="H8816" t="str">
        <f t="shared" si="137"/>
        <v>INSERT INTO "TeamRanks" (team_id,team_sport_id,team_rank) VALUES (117,8,7);</v>
      </c>
    </row>
    <row r="8817" spans="2:8" x14ac:dyDescent="0.25">
      <c r="B8817" t="s">
        <v>528</v>
      </c>
      <c r="C8817">
        <f>INDEX(NationalTeams!B:B,MATCH(B8817,NationalTeams!C:C,0))</f>
        <v>118</v>
      </c>
      <c r="D8817" t="s">
        <v>58</v>
      </c>
      <c r="E8817">
        <f>INDEX(TeamSports!B:B,MATCH(D8817,TeamSports!C:C,0))</f>
        <v>8</v>
      </c>
      <c r="F8817">
        <f>INDEX(RanksTable!AP:AP,MATCH(B8817,RanksTable!B:B,0))</f>
        <v>7</v>
      </c>
      <c r="H8817" t="str">
        <f t="shared" si="137"/>
        <v>INSERT INTO "TeamRanks" (team_id,team_sport_id,team_rank) VALUES (118,8,7);</v>
      </c>
    </row>
    <row r="8818" spans="2:8" x14ac:dyDescent="0.25">
      <c r="B8818" t="s">
        <v>436</v>
      </c>
      <c r="C8818">
        <f>INDEX(NationalTeams!B:B,MATCH(B8818,NationalTeams!C:C,0))</f>
        <v>119</v>
      </c>
      <c r="D8818" t="s">
        <v>58</v>
      </c>
      <c r="E8818">
        <f>INDEX(TeamSports!B:B,MATCH(D8818,TeamSports!C:C,0))</f>
        <v>8</v>
      </c>
      <c r="F8818">
        <f>INDEX(RanksTable!AP:AP,MATCH(B8818,RanksTable!B:B,0))</f>
        <v>7</v>
      </c>
      <c r="H8818" t="str">
        <f t="shared" si="137"/>
        <v>INSERT INTO "TeamRanks" (team_id,team_sport_id,team_rank) VALUES (119,8,7);</v>
      </c>
    </row>
    <row r="8819" spans="2:8" x14ac:dyDescent="0.25">
      <c r="B8819" t="s">
        <v>455</v>
      </c>
      <c r="C8819">
        <f>INDEX(NationalTeams!B:B,MATCH(B8819,NationalTeams!C:C,0))</f>
        <v>120</v>
      </c>
      <c r="D8819" t="s">
        <v>58</v>
      </c>
      <c r="E8819">
        <f>INDEX(TeamSports!B:B,MATCH(D8819,TeamSports!C:C,0))</f>
        <v>8</v>
      </c>
      <c r="F8819">
        <f>INDEX(RanksTable!AP:AP,MATCH(B8819,RanksTable!B:B,0))</f>
        <v>7</v>
      </c>
      <c r="H8819" t="str">
        <f t="shared" si="137"/>
        <v>INSERT INTO "TeamRanks" (team_id,team_sport_id,team_rank) VALUES (120,8,7);</v>
      </c>
    </row>
    <row r="8820" spans="2:8" x14ac:dyDescent="0.25">
      <c r="B8820" t="s">
        <v>345</v>
      </c>
      <c r="C8820">
        <f>INDEX(NationalTeams!B:B,MATCH(B8820,NationalTeams!C:C,0))</f>
        <v>121</v>
      </c>
      <c r="D8820" t="s">
        <v>58</v>
      </c>
      <c r="E8820">
        <f>INDEX(TeamSports!B:B,MATCH(D8820,TeamSports!C:C,0))</f>
        <v>8</v>
      </c>
      <c r="F8820">
        <f>INDEX(RanksTable!AP:AP,MATCH(B8820,RanksTable!B:B,0))</f>
        <v>7</v>
      </c>
      <c r="H8820" t="str">
        <f t="shared" si="137"/>
        <v>INSERT INTO "TeamRanks" (team_id,team_sport_id,team_rank) VALUES (121,8,7);</v>
      </c>
    </row>
    <row r="8821" spans="2:8" x14ac:dyDescent="0.25">
      <c r="B8821" t="s">
        <v>532</v>
      </c>
      <c r="C8821">
        <f>INDEX(NationalTeams!B:B,MATCH(B8821,NationalTeams!C:C,0))</f>
        <v>122</v>
      </c>
      <c r="D8821" t="s">
        <v>58</v>
      </c>
      <c r="E8821">
        <f>INDEX(TeamSports!B:B,MATCH(D8821,TeamSports!C:C,0))</f>
        <v>8</v>
      </c>
      <c r="F8821">
        <f>INDEX(RanksTable!AP:AP,MATCH(B8821,RanksTable!B:B,0))</f>
        <v>5</v>
      </c>
      <c r="H8821" t="str">
        <f t="shared" si="137"/>
        <v>INSERT INTO "TeamRanks" (team_id,team_sport_id,team_rank) VALUES (122,8,5);</v>
      </c>
    </row>
    <row r="8822" spans="2:8" x14ac:dyDescent="0.25">
      <c r="B8822" t="s">
        <v>468</v>
      </c>
      <c r="C8822">
        <f>INDEX(NationalTeams!B:B,MATCH(B8822,NationalTeams!C:C,0))</f>
        <v>123</v>
      </c>
      <c r="D8822" t="s">
        <v>58</v>
      </c>
      <c r="E8822">
        <f>INDEX(TeamSports!B:B,MATCH(D8822,TeamSports!C:C,0))</f>
        <v>8</v>
      </c>
      <c r="F8822">
        <f>INDEX(RanksTable!AP:AP,MATCH(B8822,RanksTable!B:B,0))</f>
        <v>7</v>
      </c>
      <c r="H8822" t="str">
        <f t="shared" si="137"/>
        <v>INSERT INTO "TeamRanks" (team_id,team_sport_id,team_rank) VALUES (123,8,7);</v>
      </c>
    </row>
    <row r="8823" spans="2:8" x14ac:dyDescent="0.25">
      <c r="B8823" t="s">
        <v>347</v>
      </c>
      <c r="C8823">
        <f>INDEX(NationalTeams!B:B,MATCH(B8823,NationalTeams!C:C,0))</f>
        <v>124</v>
      </c>
      <c r="D8823" t="s">
        <v>58</v>
      </c>
      <c r="E8823">
        <f>INDEX(TeamSports!B:B,MATCH(D8823,TeamSports!C:C,0))</f>
        <v>8</v>
      </c>
      <c r="F8823">
        <f>INDEX(RanksTable!AP:AP,MATCH(B8823,RanksTable!B:B,0))</f>
        <v>7</v>
      </c>
      <c r="H8823" t="str">
        <f t="shared" si="137"/>
        <v>INSERT INTO "TeamRanks" (team_id,team_sport_id,team_rank) VALUES (124,8,7);</v>
      </c>
    </row>
    <row r="8824" spans="2:8" x14ac:dyDescent="0.25">
      <c r="B8824" t="s">
        <v>390</v>
      </c>
      <c r="C8824">
        <f>INDEX(NationalTeams!B:B,MATCH(B8824,NationalTeams!C:C,0))</f>
        <v>125</v>
      </c>
      <c r="D8824" t="s">
        <v>58</v>
      </c>
      <c r="E8824">
        <f>INDEX(TeamSports!B:B,MATCH(D8824,TeamSports!C:C,0))</f>
        <v>8</v>
      </c>
      <c r="F8824">
        <f>INDEX(RanksTable!AP:AP,MATCH(B8824,RanksTable!B:B,0))</f>
        <v>7</v>
      </c>
      <c r="H8824" t="str">
        <f t="shared" si="137"/>
        <v>INSERT INTO "TeamRanks" (team_id,team_sport_id,team_rank) VALUES (125,8,7);</v>
      </c>
    </row>
    <row r="8825" spans="2:8" x14ac:dyDescent="0.25">
      <c r="B8825" t="s">
        <v>540</v>
      </c>
      <c r="C8825">
        <f>INDEX(NationalTeams!B:B,MATCH(B8825,NationalTeams!C:C,0))</f>
        <v>126</v>
      </c>
      <c r="D8825" t="s">
        <v>58</v>
      </c>
      <c r="E8825">
        <f>INDEX(TeamSports!B:B,MATCH(D8825,TeamSports!C:C,0))</f>
        <v>8</v>
      </c>
      <c r="F8825">
        <f>INDEX(RanksTable!AP:AP,MATCH(B8825,RanksTable!B:B,0))</f>
        <v>7</v>
      </c>
      <c r="H8825" t="str">
        <f t="shared" si="137"/>
        <v>INSERT INTO "TeamRanks" (team_id,team_sport_id,team_rank) VALUES (126,8,7);</v>
      </c>
    </row>
    <row r="8826" spans="2:8" x14ac:dyDescent="0.25">
      <c r="B8826" t="s">
        <v>527</v>
      </c>
      <c r="C8826">
        <f>INDEX(NationalTeams!B:B,MATCH(B8826,NationalTeams!C:C,0))</f>
        <v>127</v>
      </c>
      <c r="D8826" t="s">
        <v>58</v>
      </c>
      <c r="E8826">
        <f>INDEX(TeamSports!B:B,MATCH(D8826,TeamSports!C:C,0))</f>
        <v>8</v>
      </c>
      <c r="F8826">
        <f>INDEX(RanksTable!AP:AP,MATCH(B8826,RanksTable!B:B,0))</f>
        <v>7</v>
      </c>
      <c r="H8826" t="str">
        <f t="shared" si="137"/>
        <v>INSERT INTO "TeamRanks" (team_id,team_sport_id,team_rank) VALUES (127,8,7);</v>
      </c>
    </row>
    <row r="8827" spans="2:8" x14ac:dyDescent="0.25">
      <c r="B8827" t="s">
        <v>523</v>
      </c>
      <c r="C8827">
        <f>INDEX(NationalTeams!B:B,MATCH(B8827,NationalTeams!C:C,0))</f>
        <v>128</v>
      </c>
      <c r="D8827" t="s">
        <v>58</v>
      </c>
      <c r="E8827">
        <f>INDEX(TeamSports!B:B,MATCH(D8827,TeamSports!C:C,0))</f>
        <v>8</v>
      </c>
      <c r="F8827">
        <f>INDEX(RanksTable!AP:AP,MATCH(B8827,RanksTable!B:B,0))</f>
        <v>5</v>
      </c>
      <c r="H8827" t="str">
        <f t="shared" si="137"/>
        <v>INSERT INTO "TeamRanks" (team_id,team_sport_id,team_rank) VALUES (128,8,5);</v>
      </c>
    </row>
    <row r="8828" spans="2:8" x14ac:dyDescent="0.25">
      <c r="B8828" t="s">
        <v>484</v>
      </c>
      <c r="C8828">
        <f>INDEX(NationalTeams!B:B,MATCH(B8828,NationalTeams!C:C,0))</f>
        <v>129</v>
      </c>
      <c r="D8828" t="s">
        <v>58</v>
      </c>
      <c r="E8828">
        <f>INDEX(TeamSports!B:B,MATCH(D8828,TeamSports!C:C,0))</f>
        <v>8</v>
      </c>
      <c r="F8828">
        <f>INDEX(RanksTable!AP:AP,MATCH(B8828,RanksTable!B:B,0))</f>
        <v>7</v>
      </c>
      <c r="H8828" t="str">
        <f t="shared" si="137"/>
        <v>INSERT INTO "TeamRanks" (team_id,team_sport_id,team_rank) VALUES (129,8,7);</v>
      </c>
    </row>
    <row r="8829" spans="2:8" x14ac:dyDescent="0.25">
      <c r="B8829" t="s">
        <v>522</v>
      </c>
      <c r="C8829">
        <f>INDEX(NationalTeams!B:B,MATCH(B8829,NationalTeams!C:C,0))</f>
        <v>130</v>
      </c>
      <c r="D8829" t="s">
        <v>58</v>
      </c>
      <c r="E8829">
        <f>INDEX(TeamSports!B:B,MATCH(D8829,TeamSports!C:C,0))</f>
        <v>8</v>
      </c>
      <c r="F8829">
        <f>INDEX(RanksTable!AP:AP,MATCH(B8829,RanksTable!B:B,0))</f>
        <v>7</v>
      </c>
      <c r="H8829" t="str">
        <f t="shared" si="137"/>
        <v>INSERT INTO "TeamRanks" (team_id,team_sport_id,team_rank) VALUES (130,8,7);</v>
      </c>
    </row>
    <row r="8830" spans="2:8" x14ac:dyDescent="0.25">
      <c r="B8830" t="s">
        <v>386</v>
      </c>
      <c r="C8830">
        <f>INDEX(NationalTeams!B:B,MATCH(B8830,NationalTeams!C:C,0))</f>
        <v>131</v>
      </c>
      <c r="D8830" t="s">
        <v>58</v>
      </c>
      <c r="E8830">
        <f>INDEX(TeamSports!B:B,MATCH(D8830,TeamSports!C:C,0))</f>
        <v>8</v>
      </c>
      <c r="F8830">
        <f>INDEX(RanksTable!AP:AP,MATCH(B8830,RanksTable!B:B,0))</f>
        <v>7</v>
      </c>
      <c r="H8830" t="str">
        <f t="shared" si="137"/>
        <v>INSERT INTO "TeamRanks" (team_id,team_sport_id,team_rank) VALUES (131,8,7);</v>
      </c>
    </row>
    <row r="8831" spans="2:8" x14ac:dyDescent="0.25">
      <c r="B8831" t="s">
        <v>463</v>
      </c>
      <c r="C8831">
        <f>INDEX(NationalTeams!B:B,MATCH(B8831,NationalTeams!C:C,0))</f>
        <v>132</v>
      </c>
      <c r="D8831" t="s">
        <v>58</v>
      </c>
      <c r="E8831">
        <f>INDEX(TeamSports!B:B,MATCH(D8831,TeamSports!C:C,0))</f>
        <v>8</v>
      </c>
      <c r="F8831">
        <f>INDEX(RanksTable!AP:AP,MATCH(B8831,RanksTable!B:B,0))</f>
        <v>7</v>
      </c>
      <c r="H8831" t="str">
        <f t="shared" si="137"/>
        <v>INSERT INTO "TeamRanks" (team_id,team_sport_id,team_rank) VALUES (132,8,7);</v>
      </c>
    </row>
    <row r="8832" spans="2:8" x14ac:dyDescent="0.25">
      <c r="B8832" t="s">
        <v>339</v>
      </c>
      <c r="C8832">
        <f>INDEX(NationalTeams!B:B,MATCH(B8832,NationalTeams!C:C,0))</f>
        <v>133</v>
      </c>
      <c r="D8832" t="s">
        <v>58</v>
      </c>
      <c r="E8832">
        <f>INDEX(TeamSports!B:B,MATCH(D8832,TeamSports!C:C,0))</f>
        <v>8</v>
      </c>
      <c r="F8832">
        <f>INDEX(RanksTable!AP:AP,MATCH(B8832,RanksTable!B:B,0))</f>
        <v>7</v>
      </c>
      <c r="H8832" t="str">
        <f t="shared" si="137"/>
        <v>INSERT INTO "TeamRanks" (team_id,team_sport_id,team_rank) VALUES (133,8,7);</v>
      </c>
    </row>
    <row r="8833" spans="2:8" x14ac:dyDescent="0.25">
      <c r="B8833" t="s">
        <v>464</v>
      </c>
      <c r="C8833">
        <f>INDEX(NationalTeams!B:B,MATCH(B8833,NationalTeams!C:C,0))</f>
        <v>134</v>
      </c>
      <c r="D8833" t="s">
        <v>58</v>
      </c>
      <c r="E8833">
        <f>INDEX(TeamSports!B:B,MATCH(D8833,TeamSports!C:C,0))</f>
        <v>8</v>
      </c>
      <c r="F8833">
        <f>INDEX(RanksTable!AP:AP,MATCH(B8833,RanksTable!B:B,0))</f>
        <v>7</v>
      </c>
      <c r="H8833" t="str">
        <f t="shared" si="137"/>
        <v>INSERT INTO "TeamRanks" (team_id,team_sport_id,team_rank) VALUES (134,8,7);</v>
      </c>
    </row>
    <row r="8834" spans="2:8" x14ac:dyDescent="0.25">
      <c r="B8834" t="s">
        <v>379</v>
      </c>
      <c r="C8834">
        <f>INDEX(NationalTeams!B:B,MATCH(B8834,NationalTeams!C:C,0))</f>
        <v>135</v>
      </c>
      <c r="D8834" t="s">
        <v>58</v>
      </c>
      <c r="E8834">
        <f>INDEX(TeamSports!B:B,MATCH(D8834,TeamSports!C:C,0))</f>
        <v>8</v>
      </c>
      <c r="F8834">
        <f>INDEX(RanksTable!AP:AP,MATCH(B8834,RanksTable!B:B,0))</f>
        <v>7</v>
      </c>
      <c r="H8834" t="str">
        <f t="shared" si="137"/>
        <v>INSERT INTO "TeamRanks" (team_id,team_sport_id,team_rank) VALUES (135,8,7);</v>
      </c>
    </row>
    <row r="8835" spans="2:8" x14ac:dyDescent="0.25">
      <c r="B8835" t="s">
        <v>539</v>
      </c>
      <c r="C8835">
        <f>INDEX(NationalTeams!B:B,MATCH(B8835,NationalTeams!C:C,0))</f>
        <v>136</v>
      </c>
      <c r="D8835" t="s">
        <v>58</v>
      </c>
      <c r="E8835">
        <f>INDEX(TeamSports!B:B,MATCH(D8835,TeamSports!C:C,0))</f>
        <v>8</v>
      </c>
      <c r="F8835">
        <f>INDEX(RanksTable!AP:AP,MATCH(B8835,RanksTable!B:B,0))</f>
        <v>7</v>
      </c>
      <c r="H8835" t="str">
        <f t="shared" si="137"/>
        <v>INSERT INTO "TeamRanks" (team_id,team_sport_id,team_rank) VALUES (136,8,7);</v>
      </c>
    </row>
    <row r="8836" spans="2:8" x14ac:dyDescent="0.25">
      <c r="B8836" t="s">
        <v>342</v>
      </c>
      <c r="C8836">
        <f>INDEX(NationalTeams!B:B,MATCH(B8836,NationalTeams!C:C,0))</f>
        <v>137</v>
      </c>
      <c r="D8836" t="s">
        <v>58</v>
      </c>
      <c r="E8836">
        <f>INDEX(TeamSports!B:B,MATCH(D8836,TeamSports!C:C,0))</f>
        <v>8</v>
      </c>
      <c r="F8836">
        <f>INDEX(RanksTable!AP:AP,MATCH(B8836,RanksTable!B:B,0))</f>
        <v>7</v>
      </c>
      <c r="H8836" t="str">
        <f t="shared" ref="H8836:H8899" si="138">_xlfn.CONCAT($H$1,$L$1,$C$1,$L$1," ",$J$1,$C$2,$N$1,$E$2,$N$1,$F$2,$K$1,$I$1,$J$1,C8836,$N$1,E8836,$N$1,F8836,$K$1,$O$1)</f>
        <v>INSERT INTO "TeamRanks" (team_id,team_sport_id,team_rank) VALUES (137,8,7);</v>
      </c>
    </row>
    <row r="8837" spans="2:8" x14ac:dyDescent="0.25">
      <c r="B8837" t="s">
        <v>343</v>
      </c>
      <c r="C8837">
        <f>INDEX(NationalTeams!B:B,MATCH(B8837,NationalTeams!C:C,0))</f>
        <v>138</v>
      </c>
      <c r="D8837" t="s">
        <v>58</v>
      </c>
      <c r="E8837">
        <f>INDEX(TeamSports!B:B,MATCH(D8837,TeamSports!C:C,0))</f>
        <v>8</v>
      </c>
      <c r="F8837">
        <f>INDEX(RanksTable!AP:AP,MATCH(B8837,RanksTable!B:B,0))</f>
        <v>7</v>
      </c>
      <c r="H8837" t="str">
        <f t="shared" si="138"/>
        <v>INSERT INTO "TeamRanks" (team_id,team_sport_id,team_rank) VALUES (138,8,7);</v>
      </c>
    </row>
    <row r="8838" spans="2:8" x14ac:dyDescent="0.25">
      <c r="B8838" t="s">
        <v>360</v>
      </c>
      <c r="C8838">
        <f>INDEX(NationalTeams!B:B,MATCH(B8838,NationalTeams!C:C,0))</f>
        <v>139</v>
      </c>
      <c r="D8838" t="s">
        <v>58</v>
      </c>
      <c r="E8838">
        <f>INDEX(TeamSports!B:B,MATCH(D8838,TeamSports!C:C,0))</f>
        <v>8</v>
      </c>
      <c r="F8838">
        <f>INDEX(RanksTable!AP:AP,MATCH(B8838,RanksTable!B:B,0))</f>
        <v>7</v>
      </c>
      <c r="H8838" t="str">
        <f t="shared" si="138"/>
        <v>INSERT INTO "TeamRanks" (team_id,team_sport_id,team_rank) VALUES (139,8,7);</v>
      </c>
    </row>
    <row r="8839" spans="2:8" x14ac:dyDescent="0.25">
      <c r="B8839" t="s">
        <v>378</v>
      </c>
      <c r="C8839">
        <f>INDEX(NationalTeams!B:B,MATCH(B8839,NationalTeams!C:C,0))</f>
        <v>140</v>
      </c>
      <c r="D8839" t="s">
        <v>58</v>
      </c>
      <c r="E8839">
        <f>INDEX(TeamSports!B:B,MATCH(D8839,TeamSports!C:C,0))</f>
        <v>8</v>
      </c>
      <c r="F8839">
        <f>INDEX(RanksTable!AP:AP,MATCH(B8839,RanksTable!B:B,0))</f>
        <v>6</v>
      </c>
      <c r="H8839" t="str">
        <f t="shared" si="138"/>
        <v>INSERT INTO "TeamRanks" (team_id,team_sport_id,team_rank) VALUES (140,8,6);</v>
      </c>
    </row>
    <row r="8840" spans="2:8" x14ac:dyDescent="0.25">
      <c r="B8840" t="s">
        <v>456</v>
      </c>
      <c r="C8840">
        <f>INDEX(NationalTeams!B:B,MATCH(B8840,NationalTeams!C:C,0))</f>
        <v>141</v>
      </c>
      <c r="D8840" t="s">
        <v>58</v>
      </c>
      <c r="E8840">
        <f>INDEX(TeamSports!B:B,MATCH(D8840,TeamSports!C:C,0))</f>
        <v>8</v>
      </c>
      <c r="F8840">
        <f>INDEX(RanksTable!AP:AP,MATCH(B8840,RanksTable!B:B,0))</f>
        <v>7</v>
      </c>
      <c r="H8840" t="str">
        <f t="shared" si="138"/>
        <v>INSERT INTO "TeamRanks" (team_id,team_sport_id,team_rank) VALUES (141,8,7);</v>
      </c>
    </row>
    <row r="8841" spans="2:8" x14ac:dyDescent="0.25">
      <c r="B8841" t="s">
        <v>537</v>
      </c>
      <c r="C8841">
        <f>INDEX(NationalTeams!B:B,MATCH(B8841,NationalTeams!C:C,0))</f>
        <v>142</v>
      </c>
      <c r="D8841" t="s">
        <v>58</v>
      </c>
      <c r="E8841">
        <f>INDEX(TeamSports!B:B,MATCH(D8841,TeamSports!C:C,0))</f>
        <v>8</v>
      </c>
      <c r="F8841">
        <f>INDEX(RanksTable!AP:AP,MATCH(B8841,RanksTable!B:B,0))</f>
        <v>7</v>
      </c>
      <c r="H8841" t="str">
        <f t="shared" si="138"/>
        <v>INSERT INTO "TeamRanks" (team_id,team_sport_id,team_rank) VALUES (142,8,7);</v>
      </c>
    </row>
    <row r="8842" spans="2:8" x14ac:dyDescent="0.25">
      <c r="B8842" t="s">
        <v>533</v>
      </c>
      <c r="C8842">
        <f>INDEX(NationalTeams!B:B,MATCH(B8842,NationalTeams!C:C,0))</f>
        <v>143</v>
      </c>
      <c r="D8842" t="s">
        <v>58</v>
      </c>
      <c r="E8842">
        <f>INDEX(TeamSports!B:B,MATCH(D8842,TeamSports!C:C,0))</f>
        <v>8</v>
      </c>
      <c r="F8842">
        <f>INDEX(RanksTable!AP:AP,MATCH(B8842,RanksTable!B:B,0))</f>
        <v>7</v>
      </c>
      <c r="H8842" t="str">
        <f t="shared" si="138"/>
        <v>INSERT INTO "TeamRanks" (team_id,team_sport_id,team_rank) VALUES (143,8,7);</v>
      </c>
    </row>
    <row r="8843" spans="2:8" x14ac:dyDescent="0.25">
      <c r="B8843" t="s">
        <v>460</v>
      </c>
      <c r="C8843">
        <f>INDEX(NationalTeams!B:B,MATCH(B8843,NationalTeams!C:C,0))</f>
        <v>144</v>
      </c>
      <c r="D8843" t="s">
        <v>58</v>
      </c>
      <c r="E8843">
        <f>INDEX(TeamSports!B:B,MATCH(D8843,TeamSports!C:C,0))</f>
        <v>8</v>
      </c>
      <c r="F8843">
        <f>INDEX(RanksTable!AP:AP,MATCH(B8843,RanksTable!B:B,0))</f>
        <v>7</v>
      </c>
      <c r="H8843" t="str">
        <f t="shared" si="138"/>
        <v>INSERT INTO "TeamRanks" (team_id,team_sport_id,team_rank) VALUES (144,8,7);</v>
      </c>
    </row>
    <row r="8844" spans="2:8" x14ac:dyDescent="0.25">
      <c r="B8844" t="s">
        <v>521</v>
      </c>
      <c r="C8844">
        <f>INDEX(NationalTeams!B:B,MATCH(B8844,NationalTeams!C:C,0))</f>
        <v>145</v>
      </c>
      <c r="D8844" t="s">
        <v>58</v>
      </c>
      <c r="E8844">
        <f>INDEX(TeamSports!B:B,MATCH(D8844,TeamSports!C:C,0))</f>
        <v>8</v>
      </c>
      <c r="F8844">
        <f>INDEX(RanksTable!AP:AP,MATCH(B8844,RanksTable!B:B,0))</f>
        <v>7</v>
      </c>
      <c r="H8844" t="str">
        <f t="shared" si="138"/>
        <v>INSERT INTO "TeamRanks" (team_id,team_sport_id,team_rank) VALUES (145,8,7);</v>
      </c>
    </row>
    <row r="8845" spans="2:8" x14ac:dyDescent="0.25">
      <c r="B8845" t="s">
        <v>416</v>
      </c>
      <c r="C8845">
        <f>INDEX(NationalTeams!B:B,MATCH(B8845,NationalTeams!C:C,0))</f>
        <v>146</v>
      </c>
      <c r="D8845" t="s">
        <v>58</v>
      </c>
      <c r="E8845">
        <f>INDEX(TeamSports!B:B,MATCH(D8845,TeamSports!C:C,0))</f>
        <v>8</v>
      </c>
      <c r="F8845">
        <f>INDEX(RanksTable!AP:AP,MATCH(B8845,RanksTable!B:B,0))</f>
        <v>7</v>
      </c>
      <c r="H8845" t="str">
        <f t="shared" si="138"/>
        <v>INSERT INTO "TeamRanks" (team_id,team_sport_id,team_rank) VALUES (146,8,7);</v>
      </c>
    </row>
    <row r="8846" spans="2:8" x14ac:dyDescent="0.25">
      <c r="B8846" t="s">
        <v>393</v>
      </c>
      <c r="C8846">
        <f>INDEX(NationalTeams!B:B,MATCH(B8846,NationalTeams!C:C,0))</f>
        <v>147</v>
      </c>
      <c r="D8846" t="s">
        <v>58</v>
      </c>
      <c r="E8846">
        <f>INDEX(TeamSports!B:B,MATCH(D8846,TeamSports!C:C,0))</f>
        <v>8</v>
      </c>
      <c r="F8846">
        <f>INDEX(RanksTable!AP:AP,MATCH(B8846,RanksTable!B:B,0))</f>
        <v>7</v>
      </c>
      <c r="H8846" t="str">
        <f t="shared" si="138"/>
        <v>INSERT INTO "TeamRanks" (team_id,team_sport_id,team_rank) VALUES (147,8,7);</v>
      </c>
    </row>
    <row r="8847" spans="2:8" x14ac:dyDescent="0.25">
      <c r="B8847" t="s">
        <v>372</v>
      </c>
      <c r="C8847">
        <f>INDEX(NationalTeams!B:B,MATCH(B8847,NationalTeams!C:C,0))</f>
        <v>148</v>
      </c>
      <c r="D8847" t="s">
        <v>58</v>
      </c>
      <c r="E8847">
        <f>INDEX(TeamSports!B:B,MATCH(D8847,TeamSports!C:C,0))</f>
        <v>8</v>
      </c>
      <c r="F8847">
        <f>INDEX(RanksTable!AP:AP,MATCH(B8847,RanksTable!B:B,0))</f>
        <v>7</v>
      </c>
      <c r="H8847" t="str">
        <f t="shared" si="138"/>
        <v>INSERT INTO "TeamRanks" (team_id,team_sport_id,team_rank) VALUES (148,8,7);</v>
      </c>
    </row>
    <row r="8848" spans="2:8" x14ac:dyDescent="0.25">
      <c r="B8848" t="s">
        <v>480</v>
      </c>
      <c r="C8848">
        <f>INDEX(NationalTeams!B:B,MATCH(B8848,NationalTeams!C:C,0))</f>
        <v>149</v>
      </c>
      <c r="D8848" t="s">
        <v>58</v>
      </c>
      <c r="E8848">
        <f>INDEX(TeamSports!B:B,MATCH(D8848,TeamSports!C:C,0))</f>
        <v>8</v>
      </c>
      <c r="F8848">
        <f>INDEX(RanksTable!AP:AP,MATCH(B8848,RanksTable!B:B,0))</f>
        <v>7</v>
      </c>
      <c r="H8848" t="str">
        <f t="shared" si="138"/>
        <v>INSERT INTO "TeamRanks" (team_id,team_sport_id,team_rank) VALUES (149,8,7);</v>
      </c>
    </row>
    <row r="8849" spans="2:8" x14ac:dyDescent="0.25">
      <c r="B8849" t="s">
        <v>446</v>
      </c>
      <c r="C8849">
        <f>INDEX(NationalTeams!B:B,MATCH(B8849,NationalTeams!C:C,0))</f>
        <v>150</v>
      </c>
      <c r="D8849" t="s">
        <v>58</v>
      </c>
      <c r="E8849">
        <f>INDEX(TeamSports!B:B,MATCH(D8849,TeamSports!C:C,0))</f>
        <v>8</v>
      </c>
      <c r="F8849">
        <f>INDEX(RanksTable!AP:AP,MATCH(B8849,RanksTable!B:B,0))</f>
        <v>7</v>
      </c>
      <c r="H8849" t="str">
        <f t="shared" si="138"/>
        <v>INSERT INTO "TeamRanks" (team_id,team_sport_id,team_rank) VALUES (150,8,7);</v>
      </c>
    </row>
    <row r="8850" spans="2:8" x14ac:dyDescent="0.25">
      <c r="B8850" t="s">
        <v>356</v>
      </c>
      <c r="C8850">
        <f>INDEX(NationalTeams!B:B,MATCH(B8850,NationalTeams!C:C,0))</f>
        <v>151</v>
      </c>
      <c r="D8850" t="s">
        <v>58</v>
      </c>
      <c r="E8850">
        <f>INDEX(TeamSports!B:B,MATCH(D8850,TeamSports!C:C,0))</f>
        <v>8</v>
      </c>
      <c r="F8850">
        <f>INDEX(RanksTable!AP:AP,MATCH(B8850,RanksTable!B:B,0))</f>
        <v>7</v>
      </c>
      <c r="H8850" t="str">
        <f t="shared" si="138"/>
        <v>INSERT INTO "TeamRanks" (team_id,team_sport_id,team_rank) VALUES (151,8,7);</v>
      </c>
    </row>
    <row r="8851" spans="2:8" x14ac:dyDescent="0.25">
      <c r="B8851" t="s">
        <v>387</v>
      </c>
      <c r="C8851">
        <f>INDEX(NationalTeams!B:B,MATCH(B8851,NationalTeams!C:C,0))</f>
        <v>152</v>
      </c>
      <c r="D8851" t="s">
        <v>58</v>
      </c>
      <c r="E8851">
        <f>INDEX(TeamSports!B:B,MATCH(D8851,TeamSports!C:C,0))</f>
        <v>8</v>
      </c>
      <c r="F8851">
        <f>INDEX(RanksTable!AP:AP,MATCH(B8851,RanksTable!B:B,0))</f>
        <v>7</v>
      </c>
      <c r="H8851" t="str">
        <f t="shared" si="138"/>
        <v>INSERT INTO "TeamRanks" (team_id,team_sport_id,team_rank) VALUES (152,8,7);</v>
      </c>
    </row>
    <row r="8852" spans="2:8" x14ac:dyDescent="0.25">
      <c r="B8852" t="s">
        <v>361</v>
      </c>
      <c r="C8852">
        <f>INDEX(NationalTeams!B:B,MATCH(B8852,NationalTeams!C:C,0))</f>
        <v>153</v>
      </c>
      <c r="D8852" t="s">
        <v>58</v>
      </c>
      <c r="E8852">
        <f>INDEX(TeamSports!B:B,MATCH(D8852,TeamSports!C:C,0))</f>
        <v>8</v>
      </c>
      <c r="F8852">
        <f>INDEX(RanksTable!AP:AP,MATCH(B8852,RanksTable!B:B,0))</f>
        <v>7</v>
      </c>
      <c r="H8852" t="str">
        <f t="shared" si="138"/>
        <v>INSERT INTO "TeamRanks" (team_id,team_sport_id,team_rank) VALUES (153,8,7);</v>
      </c>
    </row>
    <row r="8853" spans="2:8" x14ac:dyDescent="0.25">
      <c r="B8853" t="s">
        <v>492</v>
      </c>
      <c r="C8853">
        <f>INDEX(NationalTeams!B:B,MATCH(B8853,NationalTeams!C:C,0))</f>
        <v>154</v>
      </c>
      <c r="D8853" t="s">
        <v>58</v>
      </c>
      <c r="E8853">
        <f>INDEX(TeamSports!B:B,MATCH(D8853,TeamSports!C:C,0))</f>
        <v>8</v>
      </c>
      <c r="F8853">
        <f>INDEX(RanksTable!AP:AP,MATCH(B8853,RanksTable!B:B,0))</f>
        <v>5</v>
      </c>
      <c r="H8853" t="str">
        <f t="shared" si="138"/>
        <v>INSERT INTO "TeamRanks" (team_id,team_sport_id,team_rank) VALUES (154,8,5);</v>
      </c>
    </row>
    <row r="8854" spans="2:8" x14ac:dyDescent="0.25">
      <c r="B8854" t="s">
        <v>485</v>
      </c>
      <c r="C8854">
        <f>INDEX(NationalTeams!B:B,MATCH(B8854,NationalTeams!C:C,0))</f>
        <v>155</v>
      </c>
      <c r="D8854" t="s">
        <v>58</v>
      </c>
      <c r="E8854">
        <f>INDEX(TeamSports!B:B,MATCH(D8854,TeamSports!C:C,0))</f>
        <v>8</v>
      </c>
      <c r="F8854">
        <f>INDEX(RanksTable!AP:AP,MATCH(B8854,RanksTable!B:B,0))</f>
        <v>7</v>
      </c>
      <c r="H8854" t="str">
        <f t="shared" si="138"/>
        <v>INSERT INTO "TeamRanks" (team_id,team_sport_id,team_rank) VALUES (155,8,7);</v>
      </c>
    </row>
    <row r="8855" spans="2:8" x14ac:dyDescent="0.25">
      <c r="B8855" t="s">
        <v>423</v>
      </c>
      <c r="C8855">
        <f>INDEX(NationalTeams!B:B,MATCH(B8855,NationalTeams!C:C,0))</f>
        <v>156</v>
      </c>
      <c r="D8855" t="s">
        <v>58</v>
      </c>
      <c r="E8855">
        <f>INDEX(TeamSports!B:B,MATCH(D8855,TeamSports!C:C,0))</f>
        <v>8</v>
      </c>
      <c r="F8855">
        <f>INDEX(RanksTable!AP:AP,MATCH(B8855,RanksTable!B:B,0))</f>
        <v>7</v>
      </c>
      <c r="H8855" t="str">
        <f t="shared" si="138"/>
        <v>INSERT INTO "TeamRanks" (team_id,team_sport_id,team_rank) VALUES (156,8,7);</v>
      </c>
    </row>
    <row r="8856" spans="2:8" x14ac:dyDescent="0.25">
      <c r="B8856" t="s">
        <v>457</v>
      </c>
      <c r="C8856">
        <f>INDEX(NationalTeams!B:B,MATCH(B8856,NationalTeams!C:C,0))</f>
        <v>157</v>
      </c>
      <c r="D8856" t="s">
        <v>58</v>
      </c>
      <c r="E8856">
        <f>INDEX(TeamSports!B:B,MATCH(D8856,TeamSports!C:C,0))</f>
        <v>8</v>
      </c>
      <c r="F8856">
        <f>INDEX(RanksTable!AP:AP,MATCH(B8856,RanksTable!B:B,0))</f>
        <v>7</v>
      </c>
      <c r="H8856" t="str">
        <f t="shared" si="138"/>
        <v>INSERT INTO "TeamRanks" (team_id,team_sport_id,team_rank) VALUES (157,8,7);</v>
      </c>
    </row>
    <row r="8857" spans="2:8" x14ac:dyDescent="0.25">
      <c r="B8857" t="s">
        <v>491</v>
      </c>
      <c r="C8857">
        <f>INDEX(NationalTeams!B:B,MATCH(B8857,NationalTeams!C:C,0))</f>
        <v>158</v>
      </c>
      <c r="D8857" t="s">
        <v>58</v>
      </c>
      <c r="E8857">
        <f>INDEX(TeamSports!B:B,MATCH(D8857,TeamSports!C:C,0))</f>
        <v>8</v>
      </c>
      <c r="F8857">
        <f>INDEX(RanksTable!AP:AP,MATCH(B8857,RanksTable!B:B,0))</f>
        <v>3</v>
      </c>
      <c r="H8857" t="str">
        <f t="shared" si="138"/>
        <v>INSERT INTO "TeamRanks" (team_id,team_sport_id,team_rank) VALUES (158,8,3);</v>
      </c>
    </row>
    <row r="8858" spans="2:8" x14ac:dyDescent="0.25">
      <c r="B8858" t="s">
        <v>474</v>
      </c>
      <c r="C8858">
        <f>INDEX(NationalTeams!B:B,MATCH(B8858,NationalTeams!C:C,0))</f>
        <v>159</v>
      </c>
      <c r="D8858" t="s">
        <v>58</v>
      </c>
      <c r="E8858">
        <f>INDEX(TeamSports!B:B,MATCH(D8858,TeamSports!C:C,0))</f>
        <v>8</v>
      </c>
      <c r="F8858">
        <f>INDEX(RanksTable!AP:AP,MATCH(B8858,RanksTable!B:B,0))</f>
        <v>7</v>
      </c>
      <c r="H8858" t="str">
        <f t="shared" si="138"/>
        <v>INSERT INTO "TeamRanks" (team_id,team_sport_id,team_rank) VALUES (159,8,7);</v>
      </c>
    </row>
    <row r="8859" spans="2:8" x14ac:dyDescent="0.25">
      <c r="B8859" t="s">
        <v>479</v>
      </c>
      <c r="C8859">
        <f>INDEX(NationalTeams!B:B,MATCH(B8859,NationalTeams!C:C,0))</f>
        <v>160</v>
      </c>
      <c r="D8859" t="s">
        <v>58</v>
      </c>
      <c r="E8859">
        <f>INDEX(TeamSports!B:B,MATCH(D8859,TeamSports!C:C,0))</f>
        <v>8</v>
      </c>
      <c r="F8859">
        <f>INDEX(RanksTable!AP:AP,MATCH(B8859,RanksTable!B:B,0))</f>
        <v>7</v>
      </c>
      <c r="H8859" t="str">
        <f t="shared" si="138"/>
        <v>INSERT INTO "TeamRanks" (team_id,team_sport_id,team_rank) VALUES (160,8,7);</v>
      </c>
    </row>
    <row r="8860" spans="2:8" x14ac:dyDescent="0.25">
      <c r="B8860" t="s">
        <v>449</v>
      </c>
      <c r="C8860">
        <f>INDEX(NationalTeams!B:B,MATCH(B8860,NationalTeams!C:C,0))</f>
        <v>161</v>
      </c>
      <c r="D8860" t="s">
        <v>58</v>
      </c>
      <c r="E8860">
        <f>INDEX(TeamSports!B:B,MATCH(D8860,TeamSports!C:C,0))</f>
        <v>8</v>
      </c>
      <c r="F8860">
        <f>INDEX(RanksTable!AP:AP,MATCH(B8860,RanksTable!B:B,0))</f>
        <v>7</v>
      </c>
      <c r="H8860" t="str">
        <f t="shared" si="138"/>
        <v>INSERT INTO "TeamRanks" (team_id,team_sport_id,team_rank) VALUES (161,8,7);</v>
      </c>
    </row>
    <row r="8861" spans="2:8" x14ac:dyDescent="0.25">
      <c r="B8861" t="s">
        <v>398</v>
      </c>
      <c r="C8861">
        <f>INDEX(NationalTeams!B:B,MATCH(B8861,NationalTeams!C:C,0))</f>
        <v>162</v>
      </c>
      <c r="D8861" t="s">
        <v>58</v>
      </c>
      <c r="E8861">
        <f>INDEX(TeamSports!B:B,MATCH(D8861,TeamSports!C:C,0))</f>
        <v>8</v>
      </c>
      <c r="F8861">
        <f>INDEX(RanksTable!AP:AP,MATCH(B8861,RanksTable!B:B,0))</f>
        <v>7</v>
      </c>
      <c r="H8861" t="str">
        <f t="shared" si="138"/>
        <v>INSERT INTO "TeamRanks" (team_id,team_sport_id,team_rank) VALUES (162,8,7);</v>
      </c>
    </row>
    <row r="8862" spans="2:8" x14ac:dyDescent="0.25">
      <c r="B8862" t="s">
        <v>441</v>
      </c>
      <c r="C8862">
        <f>INDEX(NationalTeams!B:B,MATCH(B8862,NationalTeams!C:C,0))</f>
        <v>163</v>
      </c>
      <c r="D8862" t="s">
        <v>58</v>
      </c>
      <c r="E8862">
        <f>INDEX(TeamSports!B:B,MATCH(D8862,TeamSports!C:C,0))</f>
        <v>8</v>
      </c>
      <c r="F8862">
        <f>INDEX(RanksTable!AP:AP,MATCH(B8862,RanksTable!B:B,0))</f>
        <v>7</v>
      </c>
      <c r="H8862" t="str">
        <f t="shared" si="138"/>
        <v>INSERT INTO "TeamRanks" (team_id,team_sport_id,team_rank) VALUES (163,8,7);</v>
      </c>
    </row>
    <row r="8863" spans="2:8" x14ac:dyDescent="0.25">
      <c r="B8863" t="s">
        <v>348</v>
      </c>
      <c r="C8863">
        <f>INDEX(NationalTeams!B:B,MATCH(B8863,NationalTeams!C:C,0))</f>
        <v>164</v>
      </c>
      <c r="D8863" t="s">
        <v>58</v>
      </c>
      <c r="E8863">
        <f>INDEX(TeamSports!B:B,MATCH(D8863,TeamSports!C:C,0))</f>
        <v>8</v>
      </c>
      <c r="F8863">
        <f>INDEX(RanksTable!AP:AP,MATCH(B8863,RanksTable!B:B,0))</f>
        <v>7</v>
      </c>
      <c r="H8863" t="str">
        <f t="shared" si="138"/>
        <v>INSERT INTO "TeamRanks" (team_id,team_sport_id,team_rank) VALUES (164,8,7);</v>
      </c>
    </row>
    <row r="8864" spans="2:8" x14ac:dyDescent="0.25">
      <c r="B8864" t="s">
        <v>350</v>
      </c>
      <c r="C8864">
        <f>INDEX(NationalTeams!B:B,MATCH(B8864,NationalTeams!C:C,0))</f>
        <v>165</v>
      </c>
      <c r="D8864" t="s">
        <v>58</v>
      </c>
      <c r="E8864">
        <f>INDEX(TeamSports!B:B,MATCH(D8864,TeamSports!C:C,0))</f>
        <v>8</v>
      </c>
      <c r="F8864">
        <f>INDEX(RanksTable!AP:AP,MATCH(B8864,RanksTable!B:B,0))</f>
        <v>7</v>
      </c>
      <c r="H8864" t="str">
        <f t="shared" si="138"/>
        <v>INSERT INTO "TeamRanks" (team_id,team_sport_id,team_rank) VALUES (165,8,7);</v>
      </c>
    </row>
    <row r="8865" spans="2:8" x14ac:dyDescent="0.25">
      <c r="B8865" t="s">
        <v>494</v>
      </c>
      <c r="C8865">
        <f>INDEX(NationalTeams!B:B,MATCH(B8865,NationalTeams!C:C,0))</f>
        <v>166</v>
      </c>
      <c r="D8865" t="s">
        <v>58</v>
      </c>
      <c r="E8865">
        <f>INDEX(TeamSports!B:B,MATCH(D8865,TeamSports!C:C,0))</f>
        <v>8</v>
      </c>
      <c r="F8865">
        <f>INDEX(RanksTable!AP:AP,MATCH(B8865,RanksTable!B:B,0))</f>
        <v>4</v>
      </c>
      <c r="H8865" t="str">
        <f t="shared" si="138"/>
        <v>INSERT INTO "TeamRanks" (team_id,team_sport_id,team_rank) VALUES (166,8,4);</v>
      </c>
    </row>
    <row r="8866" spans="2:8" x14ac:dyDescent="0.25">
      <c r="B8866" t="s">
        <v>504</v>
      </c>
      <c r="C8866">
        <f>INDEX(NationalTeams!B:B,MATCH(B8866,NationalTeams!C:C,0))</f>
        <v>167</v>
      </c>
      <c r="D8866" t="s">
        <v>58</v>
      </c>
      <c r="E8866">
        <f>INDEX(TeamSports!B:B,MATCH(D8866,TeamSports!C:C,0))</f>
        <v>8</v>
      </c>
      <c r="F8866">
        <f>INDEX(RanksTable!AP:AP,MATCH(B8866,RanksTable!B:B,0))</f>
        <v>7</v>
      </c>
      <c r="H8866" t="str">
        <f t="shared" si="138"/>
        <v>INSERT INTO "TeamRanks" (team_id,team_sport_id,team_rank) VALUES (167,8,7);</v>
      </c>
    </row>
    <row r="8867" spans="2:8" x14ac:dyDescent="0.25">
      <c r="B8867" t="s">
        <v>401</v>
      </c>
      <c r="C8867">
        <f>INDEX(NationalTeams!B:B,MATCH(B8867,NationalTeams!C:C,0))</f>
        <v>168</v>
      </c>
      <c r="D8867" t="s">
        <v>58</v>
      </c>
      <c r="E8867">
        <f>INDEX(TeamSports!B:B,MATCH(D8867,TeamSports!C:C,0))</f>
        <v>8</v>
      </c>
      <c r="F8867">
        <f>INDEX(RanksTable!AP:AP,MATCH(B8867,RanksTable!B:B,0))</f>
        <v>6</v>
      </c>
      <c r="H8867" t="str">
        <f t="shared" si="138"/>
        <v>INSERT INTO "TeamRanks" (team_id,team_sport_id,team_rank) VALUES (168,8,6);</v>
      </c>
    </row>
    <row r="8868" spans="2:8" x14ac:dyDescent="0.25">
      <c r="B8868" t="s">
        <v>432</v>
      </c>
      <c r="C8868">
        <f>INDEX(NationalTeams!B:B,MATCH(B8868,NationalTeams!C:C,0))</f>
        <v>169</v>
      </c>
      <c r="D8868" t="s">
        <v>58</v>
      </c>
      <c r="E8868">
        <f>INDEX(TeamSports!B:B,MATCH(D8868,TeamSports!C:C,0))</f>
        <v>8</v>
      </c>
      <c r="F8868">
        <f>INDEX(RanksTable!AP:AP,MATCH(B8868,RanksTable!B:B,0))</f>
        <v>7</v>
      </c>
      <c r="H8868" t="str">
        <f t="shared" si="138"/>
        <v>INSERT INTO "TeamRanks" (team_id,team_sport_id,team_rank) VALUES (169,8,7);</v>
      </c>
    </row>
    <row r="8869" spans="2:8" x14ac:dyDescent="0.25">
      <c r="B8869" t="s">
        <v>336</v>
      </c>
      <c r="C8869">
        <f>INDEX(NationalTeams!B:B,MATCH(B8869,NationalTeams!C:C,0))</f>
        <v>170</v>
      </c>
      <c r="D8869" t="s">
        <v>58</v>
      </c>
      <c r="E8869">
        <f>INDEX(TeamSports!B:B,MATCH(D8869,TeamSports!C:C,0))</f>
        <v>8</v>
      </c>
      <c r="F8869">
        <f>INDEX(RanksTable!AP:AP,MATCH(B8869,RanksTable!B:B,0))</f>
        <v>7</v>
      </c>
      <c r="H8869" t="str">
        <f t="shared" si="138"/>
        <v>INSERT INTO "TeamRanks" (team_id,team_sport_id,team_rank) VALUES (170,8,7);</v>
      </c>
    </row>
    <row r="8870" spans="2:8" x14ac:dyDescent="0.25">
      <c r="B8870" t="s">
        <v>497</v>
      </c>
      <c r="C8870">
        <f>INDEX(NationalTeams!B:B,MATCH(B8870,NationalTeams!C:C,0))</f>
        <v>171</v>
      </c>
      <c r="D8870" t="s">
        <v>58</v>
      </c>
      <c r="E8870">
        <f>INDEX(TeamSports!B:B,MATCH(D8870,TeamSports!C:C,0))</f>
        <v>8</v>
      </c>
      <c r="F8870">
        <f>INDEX(RanksTable!AP:AP,MATCH(B8870,RanksTable!B:B,0))</f>
        <v>2</v>
      </c>
      <c r="H8870" t="str">
        <f t="shared" si="138"/>
        <v>INSERT INTO "TeamRanks" (team_id,team_sport_id,team_rank) VALUES (171,8,2);</v>
      </c>
    </row>
    <row r="8871" spans="2:8" x14ac:dyDescent="0.25">
      <c r="B8871" t="s">
        <v>380</v>
      </c>
      <c r="C8871">
        <f>INDEX(NationalTeams!B:B,MATCH(B8871,NationalTeams!C:C,0))</f>
        <v>172</v>
      </c>
      <c r="D8871" t="s">
        <v>58</v>
      </c>
      <c r="E8871">
        <f>INDEX(TeamSports!B:B,MATCH(D8871,TeamSports!C:C,0))</f>
        <v>8</v>
      </c>
      <c r="F8871">
        <f>INDEX(RanksTable!AP:AP,MATCH(B8871,RanksTable!B:B,0))</f>
        <v>7</v>
      </c>
      <c r="H8871" t="str">
        <f t="shared" si="138"/>
        <v>INSERT INTO "TeamRanks" (team_id,team_sport_id,team_rank) VALUES (172,8,7);</v>
      </c>
    </row>
    <row r="8872" spans="2:8" x14ac:dyDescent="0.25">
      <c r="B8872" t="s">
        <v>402</v>
      </c>
      <c r="C8872">
        <f>INDEX(NationalTeams!B:B,MATCH(B8872,NationalTeams!C:C,0))</f>
        <v>173</v>
      </c>
      <c r="D8872" t="s">
        <v>58</v>
      </c>
      <c r="E8872">
        <f>INDEX(TeamSports!B:B,MATCH(D8872,TeamSports!C:C,0))</f>
        <v>8</v>
      </c>
      <c r="F8872">
        <f>INDEX(RanksTable!AP:AP,MATCH(B8872,RanksTable!B:B,0))</f>
        <v>7</v>
      </c>
      <c r="H8872" t="str">
        <f t="shared" si="138"/>
        <v>INSERT INTO "TeamRanks" (team_id,team_sport_id,team_rank) VALUES (173,8,7);</v>
      </c>
    </row>
    <row r="8873" spans="2:8" x14ac:dyDescent="0.25">
      <c r="B8873" t="s">
        <v>370</v>
      </c>
      <c r="C8873">
        <f>INDEX(NationalTeams!B:B,MATCH(B8873,NationalTeams!C:C,0))</f>
        <v>174</v>
      </c>
      <c r="D8873" t="s">
        <v>58</v>
      </c>
      <c r="E8873">
        <f>INDEX(TeamSports!B:B,MATCH(D8873,TeamSports!C:C,0))</f>
        <v>8</v>
      </c>
      <c r="F8873">
        <f>INDEX(RanksTable!AP:AP,MATCH(B8873,RanksTable!B:B,0))</f>
        <v>7</v>
      </c>
      <c r="H8873" t="str">
        <f t="shared" si="138"/>
        <v>INSERT INTO "TeamRanks" (team_id,team_sport_id,team_rank) VALUES (174,8,7);</v>
      </c>
    </row>
    <row r="8874" spans="2:8" x14ac:dyDescent="0.25">
      <c r="B8874" t="s">
        <v>506</v>
      </c>
      <c r="C8874">
        <f>INDEX(NationalTeams!B:B,MATCH(B8874,NationalTeams!C:C,0))</f>
        <v>175</v>
      </c>
      <c r="D8874" t="s">
        <v>58</v>
      </c>
      <c r="E8874">
        <f>INDEX(TeamSports!B:B,MATCH(D8874,TeamSports!C:C,0))</f>
        <v>8</v>
      </c>
      <c r="F8874">
        <f>INDEX(RanksTable!AP:AP,MATCH(B8874,RanksTable!B:B,0))</f>
        <v>2</v>
      </c>
      <c r="H8874" t="str">
        <f t="shared" si="138"/>
        <v>INSERT INTO "TeamRanks" (team_id,team_sport_id,team_rank) VALUES (175,8,2);</v>
      </c>
    </row>
    <row r="8875" spans="2:8" x14ac:dyDescent="0.25">
      <c r="B8875" t="s">
        <v>500</v>
      </c>
      <c r="C8875">
        <f>INDEX(NationalTeams!B:B,MATCH(B8875,NationalTeams!C:C,0))</f>
        <v>176</v>
      </c>
      <c r="D8875" t="s">
        <v>58</v>
      </c>
      <c r="E8875">
        <f>INDEX(TeamSports!B:B,MATCH(D8875,TeamSports!C:C,0))</f>
        <v>8</v>
      </c>
      <c r="F8875">
        <f>INDEX(RanksTable!AP:AP,MATCH(B8875,RanksTable!B:B,0))</f>
        <v>1</v>
      </c>
      <c r="H8875" t="str">
        <f t="shared" si="138"/>
        <v>INSERT INTO "TeamRanks" (team_id,team_sport_id,team_rank) VALUES (176,8,1);</v>
      </c>
    </row>
    <row r="8876" spans="2:8" x14ac:dyDescent="0.25">
      <c r="B8876" t="s">
        <v>473</v>
      </c>
      <c r="C8876">
        <f>INDEX(NationalTeams!B:B,MATCH(B8876,NationalTeams!C:C,0))</f>
        <v>177</v>
      </c>
      <c r="D8876" t="s">
        <v>58</v>
      </c>
      <c r="E8876">
        <f>INDEX(TeamSports!B:B,MATCH(D8876,TeamSports!C:C,0))</f>
        <v>8</v>
      </c>
      <c r="F8876">
        <f>INDEX(RanksTable!AP:AP,MATCH(B8876,RanksTable!B:B,0))</f>
        <v>7</v>
      </c>
      <c r="H8876" t="str">
        <f t="shared" si="138"/>
        <v>INSERT INTO "TeamRanks" (team_id,team_sport_id,team_rank) VALUES (177,8,7);</v>
      </c>
    </row>
    <row r="8877" spans="2:8" x14ac:dyDescent="0.25">
      <c r="B8877" t="s">
        <v>482</v>
      </c>
      <c r="C8877">
        <f>INDEX(NationalTeams!B:B,MATCH(B8877,NationalTeams!C:C,0))</f>
        <v>178</v>
      </c>
      <c r="D8877" t="s">
        <v>58</v>
      </c>
      <c r="E8877">
        <f>INDEX(TeamSports!B:B,MATCH(D8877,TeamSports!C:C,0))</f>
        <v>8</v>
      </c>
      <c r="F8877">
        <f>INDEX(RanksTable!AP:AP,MATCH(B8877,RanksTable!B:B,0))</f>
        <v>7</v>
      </c>
      <c r="H8877" t="str">
        <f t="shared" si="138"/>
        <v>INSERT INTO "TeamRanks" (team_id,team_sport_id,team_rank) VALUES (178,8,7);</v>
      </c>
    </row>
    <row r="8878" spans="2:8" x14ac:dyDescent="0.25">
      <c r="B8878" t="s">
        <v>411</v>
      </c>
      <c r="C8878">
        <f>INDEX(NationalTeams!B:B,MATCH(B8878,NationalTeams!C:C,0))</f>
        <v>179</v>
      </c>
      <c r="D8878" t="s">
        <v>58</v>
      </c>
      <c r="E8878">
        <f>INDEX(TeamSports!B:B,MATCH(D8878,TeamSports!C:C,0))</f>
        <v>8</v>
      </c>
      <c r="F8878">
        <f>INDEX(RanksTable!AP:AP,MATCH(B8878,RanksTable!B:B,0))</f>
        <v>7</v>
      </c>
      <c r="H8878" t="str">
        <f t="shared" si="138"/>
        <v>INSERT INTO "TeamRanks" (team_id,team_sport_id,team_rank) VALUES (179,8,7);</v>
      </c>
    </row>
    <row r="8879" spans="2:8" x14ac:dyDescent="0.25">
      <c r="B8879" t="s">
        <v>541</v>
      </c>
      <c r="C8879">
        <f>INDEX(NationalTeams!B:B,MATCH(B8879,NationalTeams!C:C,0))</f>
        <v>180</v>
      </c>
      <c r="D8879" t="s">
        <v>58</v>
      </c>
      <c r="E8879">
        <f>INDEX(TeamSports!B:B,MATCH(D8879,TeamSports!C:C,0))</f>
        <v>8</v>
      </c>
      <c r="F8879">
        <f>INDEX(RanksTable!AP:AP,MATCH(B8879,RanksTable!B:B,0))</f>
        <v>7</v>
      </c>
      <c r="H8879" t="str">
        <f t="shared" si="138"/>
        <v>INSERT INTO "TeamRanks" (team_id,team_sport_id,team_rank) VALUES (180,8,7);</v>
      </c>
    </row>
    <row r="8880" spans="2:8" x14ac:dyDescent="0.25">
      <c r="B8880" t="s">
        <v>412</v>
      </c>
      <c r="C8880">
        <f>INDEX(NationalTeams!B:B,MATCH(B8880,NationalTeams!C:C,0))</f>
        <v>181</v>
      </c>
      <c r="D8880" t="s">
        <v>58</v>
      </c>
      <c r="E8880">
        <f>INDEX(TeamSports!B:B,MATCH(D8880,TeamSports!C:C,0))</f>
        <v>8</v>
      </c>
      <c r="F8880">
        <f>INDEX(RanksTable!AP:AP,MATCH(B8880,RanksTable!B:B,0))</f>
        <v>7</v>
      </c>
      <c r="H8880" t="str">
        <f t="shared" si="138"/>
        <v>INSERT INTO "TeamRanks" (team_id,team_sport_id,team_rank) VALUES (181,8,7);</v>
      </c>
    </row>
    <row r="8881" spans="2:8" x14ac:dyDescent="0.25">
      <c r="B8881" t="s">
        <v>409</v>
      </c>
      <c r="C8881">
        <f>INDEX(NationalTeams!B:B,MATCH(B8881,NationalTeams!C:C,0))</f>
        <v>182</v>
      </c>
      <c r="D8881" t="s">
        <v>58</v>
      </c>
      <c r="E8881">
        <f>INDEX(TeamSports!B:B,MATCH(D8881,TeamSports!C:C,0))</f>
        <v>8</v>
      </c>
      <c r="F8881">
        <f>INDEX(RanksTable!AP:AP,MATCH(B8881,RanksTable!B:B,0))</f>
        <v>7</v>
      </c>
      <c r="H8881" t="str">
        <f t="shared" si="138"/>
        <v>INSERT INTO "TeamRanks" (team_id,team_sport_id,team_rank) VALUES (182,8,7);</v>
      </c>
    </row>
    <row r="8882" spans="2:8" x14ac:dyDescent="0.25">
      <c r="B8882" t="s">
        <v>414</v>
      </c>
      <c r="C8882">
        <f>INDEX(NationalTeams!B:B,MATCH(B8882,NationalTeams!C:C,0))</f>
        <v>183</v>
      </c>
      <c r="D8882" t="s">
        <v>58</v>
      </c>
      <c r="E8882">
        <f>INDEX(TeamSports!B:B,MATCH(D8882,TeamSports!C:C,0))</f>
        <v>8</v>
      </c>
      <c r="F8882">
        <f>INDEX(RanksTable!AP:AP,MATCH(B8882,RanksTable!B:B,0))</f>
        <v>7</v>
      </c>
      <c r="H8882" t="str">
        <f t="shared" si="138"/>
        <v>INSERT INTO "TeamRanks" (team_id,team_sport_id,team_rank) VALUES (183,8,7);</v>
      </c>
    </row>
    <row r="8883" spans="2:8" x14ac:dyDescent="0.25">
      <c r="B8883" t="s">
        <v>362</v>
      </c>
      <c r="C8883">
        <f>INDEX(NationalTeams!B:B,MATCH(B8883,NationalTeams!C:C,0))</f>
        <v>184</v>
      </c>
      <c r="D8883" t="s">
        <v>58</v>
      </c>
      <c r="E8883">
        <f>INDEX(TeamSports!B:B,MATCH(D8883,TeamSports!C:C,0))</f>
        <v>8</v>
      </c>
      <c r="F8883">
        <f>INDEX(RanksTable!AP:AP,MATCH(B8883,RanksTable!B:B,0))</f>
        <v>7</v>
      </c>
      <c r="H8883" t="str">
        <f t="shared" si="138"/>
        <v>INSERT INTO "TeamRanks" (team_id,team_sport_id,team_rank) VALUES (184,8,7);</v>
      </c>
    </row>
    <row r="8884" spans="2:8" x14ac:dyDescent="0.25">
      <c r="B8884" t="s">
        <v>499</v>
      </c>
      <c r="C8884">
        <f>INDEX(NationalTeams!B:B,MATCH(B8884,NationalTeams!C:C,0))</f>
        <v>185</v>
      </c>
      <c r="D8884" t="s">
        <v>58</v>
      </c>
      <c r="E8884">
        <f>INDEX(TeamSports!B:B,MATCH(D8884,TeamSports!C:C,0))</f>
        <v>8</v>
      </c>
      <c r="F8884">
        <f>INDEX(RanksTable!AP:AP,MATCH(B8884,RanksTable!B:B,0))</f>
        <v>6</v>
      </c>
      <c r="H8884" t="str">
        <f t="shared" si="138"/>
        <v>INSERT INTO "TeamRanks" (team_id,team_sport_id,team_rank) VALUES (185,8,6);</v>
      </c>
    </row>
    <row r="8885" spans="2:8" x14ac:dyDescent="0.25">
      <c r="B8885" t="s">
        <v>374</v>
      </c>
      <c r="C8885">
        <f>INDEX(NationalTeams!B:B,MATCH(B8885,NationalTeams!C:C,0))</f>
        <v>186</v>
      </c>
      <c r="D8885" t="s">
        <v>58</v>
      </c>
      <c r="E8885">
        <f>INDEX(TeamSports!B:B,MATCH(D8885,TeamSports!C:C,0))</f>
        <v>8</v>
      </c>
      <c r="F8885">
        <f>INDEX(RanksTable!AP:AP,MATCH(B8885,RanksTable!B:B,0))</f>
        <v>7</v>
      </c>
      <c r="H8885" t="str">
        <f t="shared" si="138"/>
        <v>INSERT INTO "TeamRanks" (team_id,team_sport_id,team_rank) VALUES (186,8,7);</v>
      </c>
    </row>
    <row r="8886" spans="2:8" x14ac:dyDescent="0.25">
      <c r="B8886" t="s">
        <v>385</v>
      </c>
      <c r="C8886">
        <f>INDEX(NationalTeams!B:B,MATCH(B8886,NationalTeams!C:C,0))</f>
        <v>187</v>
      </c>
      <c r="D8886" t="s">
        <v>58</v>
      </c>
      <c r="E8886">
        <f>INDEX(TeamSports!B:B,MATCH(D8886,TeamSports!C:C,0))</f>
        <v>8</v>
      </c>
      <c r="F8886">
        <f>INDEX(RanksTable!AP:AP,MATCH(B8886,RanksTable!B:B,0))</f>
        <v>7</v>
      </c>
      <c r="H8886" t="str">
        <f t="shared" si="138"/>
        <v>INSERT INTO "TeamRanks" (team_id,team_sport_id,team_rank) VALUES (187,8,7);</v>
      </c>
    </row>
    <row r="8887" spans="2:8" x14ac:dyDescent="0.25">
      <c r="B8887" t="s">
        <v>450</v>
      </c>
      <c r="C8887">
        <f>INDEX(NationalTeams!B:B,MATCH(B8887,NationalTeams!C:C,0))</f>
        <v>188</v>
      </c>
      <c r="D8887" t="s">
        <v>58</v>
      </c>
      <c r="E8887">
        <f>INDEX(TeamSports!B:B,MATCH(D8887,TeamSports!C:C,0))</f>
        <v>8</v>
      </c>
      <c r="F8887">
        <f>INDEX(RanksTable!AP:AP,MATCH(B8887,RanksTable!B:B,0))</f>
        <v>7</v>
      </c>
      <c r="H8887" t="str">
        <f t="shared" si="138"/>
        <v>INSERT INTO "TeamRanks" (team_id,team_sport_id,team_rank) VALUES (188,8,7);</v>
      </c>
    </row>
    <row r="8888" spans="2:8" x14ac:dyDescent="0.25">
      <c r="B8888" t="s">
        <v>448</v>
      </c>
      <c r="C8888">
        <f>INDEX(NationalTeams!B:B,MATCH(B8888,NationalTeams!C:C,0))</f>
        <v>189</v>
      </c>
      <c r="D8888" t="s">
        <v>58</v>
      </c>
      <c r="E8888">
        <f>INDEX(TeamSports!B:B,MATCH(D8888,TeamSports!C:C,0))</f>
        <v>8</v>
      </c>
      <c r="F8888">
        <f>INDEX(RanksTable!AP:AP,MATCH(B8888,RanksTable!B:B,0))</f>
        <v>7</v>
      </c>
      <c r="H8888" t="str">
        <f t="shared" si="138"/>
        <v>INSERT INTO "TeamRanks" (team_id,team_sport_id,team_rank) VALUES (189,8,7);</v>
      </c>
    </row>
    <row r="8889" spans="2:8" x14ac:dyDescent="0.25">
      <c r="B8889" t="s">
        <v>375</v>
      </c>
      <c r="C8889">
        <f>INDEX(NationalTeams!B:B,MATCH(B8889,NationalTeams!C:C,0))</f>
        <v>190</v>
      </c>
      <c r="D8889" t="s">
        <v>58</v>
      </c>
      <c r="E8889">
        <f>INDEX(TeamSports!B:B,MATCH(D8889,TeamSports!C:C,0))</f>
        <v>8</v>
      </c>
      <c r="F8889">
        <f>INDEX(RanksTable!AP:AP,MATCH(B8889,RanksTable!B:B,0))</f>
        <v>7</v>
      </c>
      <c r="H8889" t="str">
        <f t="shared" si="138"/>
        <v>INSERT INTO "TeamRanks" (team_id,team_sport_id,team_rank) VALUES (190,8,7);</v>
      </c>
    </row>
    <row r="8890" spans="2:8" x14ac:dyDescent="0.25">
      <c r="B8890" t="s">
        <v>483</v>
      </c>
      <c r="C8890">
        <f>INDEX(NationalTeams!B:B,MATCH(B8890,NationalTeams!C:C,0))</f>
        <v>191</v>
      </c>
      <c r="D8890" t="s">
        <v>58</v>
      </c>
      <c r="E8890">
        <f>INDEX(TeamSports!B:B,MATCH(D8890,TeamSports!C:C,0))</f>
        <v>8</v>
      </c>
      <c r="F8890">
        <f>INDEX(RanksTable!AP:AP,MATCH(B8890,RanksTable!B:B,0))</f>
        <v>7</v>
      </c>
      <c r="H8890" t="str">
        <f t="shared" si="138"/>
        <v>INSERT INTO "TeamRanks" (team_id,team_sport_id,team_rank) VALUES (191,8,7);</v>
      </c>
    </row>
    <row r="8891" spans="2:8" x14ac:dyDescent="0.25">
      <c r="B8891" t="s">
        <v>395</v>
      </c>
      <c r="C8891">
        <f>INDEX(NationalTeams!B:B,MATCH(B8891,NationalTeams!C:C,0))</f>
        <v>192</v>
      </c>
      <c r="D8891" t="s">
        <v>58</v>
      </c>
      <c r="E8891">
        <f>INDEX(TeamSports!B:B,MATCH(D8891,TeamSports!C:C,0))</f>
        <v>8</v>
      </c>
      <c r="F8891">
        <f>INDEX(RanksTable!AP:AP,MATCH(B8891,RanksTable!B:B,0))</f>
        <v>7</v>
      </c>
      <c r="H8891" t="str">
        <f t="shared" si="138"/>
        <v>INSERT INTO "TeamRanks" (team_id,team_sport_id,team_rank) VALUES (192,8,7);</v>
      </c>
    </row>
    <row r="8892" spans="2:8" x14ac:dyDescent="0.25">
      <c r="B8892" t="s">
        <v>363</v>
      </c>
      <c r="C8892">
        <f>INDEX(NationalTeams!B:B,MATCH(B8892,NationalTeams!C:C,0))</f>
        <v>193</v>
      </c>
      <c r="D8892" t="s">
        <v>58</v>
      </c>
      <c r="E8892">
        <f>INDEX(TeamSports!B:B,MATCH(D8892,TeamSports!C:C,0))</f>
        <v>8</v>
      </c>
      <c r="F8892">
        <f>INDEX(RanksTable!AP:AP,MATCH(B8892,RanksTable!B:B,0))</f>
        <v>4</v>
      </c>
      <c r="H8892" t="str">
        <f t="shared" si="138"/>
        <v>INSERT INTO "TeamRanks" (team_id,team_sport_id,team_rank) VALUES (193,8,4);</v>
      </c>
    </row>
    <row r="8893" spans="2:8" x14ac:dyDescent="0.25">
      <c r="B8893" t="s">
        <v>394</v>
      </c>
      <c r="C8893">
        <f>INDEX(NationalTeams!B:B,MATCH(B8893,NationalTeams!C:C,0))</f>
        <v>194</v>
      </c>
      <c r="D8893" t="s">
        <v>58</v>
      </c>
      <c r="E8893">
        <f>INDEX(TeamSports!B:B,MATCH(D8893,TeamSports!C:C,0))</f>
        <v>8</v>
      </c>
      <c r="F8893">
        <f>INDEX(RanksTable!AP:AP,MATCH(B8893,RanksTable!B:B,0))</f>
        <v>7</v>
      </c>
      <c r="H8893" t="str">
        <f t="shared" si="138"/>
        <v>INSERT INTO "TeamRanks" (team_id,team_sport_id,team_rank) VALUES (194,8,7);</v>
      </c>
    </row>
    <row r="8894" spans="2:8" x14ac:dyDescent="0.25">
      <c r="B8894" t="s">
        <v>389</v>
      </c>
      <c r="C8894">
        <f>INDEX(NationalTeams!B:B,MATCH(B8894,NationalTeams!C:C,0))</f>
        <v>195</v>
      </c>
      <c r="D8894" t="s">
        <v>58</v>
      </c>
      <c r="E8894">
        <f>INDEX(TeamSports!B:B,MATCH(D8894,TeamSports!C:C,0))</f>
        <v>8</v>
      </c>
      <c r="F8894">
        <f>INDEX(RanksTable!AP:AP,MATCH(B8894,RanksTable!B:B,0))</f>
        <v>7</v>
      </c>
      <c r="H8894" t="str">
        <f t="shared" si="138"/>
        <v>INSERT INTO "TeamRanks" (team_id,team_sport_id,team_rank) VALUES (195,8,7);</v>
      </c>
    </row>
    <row r="8895" spans="2:8" x14ac:dyDescent="0.25">
      <c r="B8895" t="s">
        <v>496</v>
      </c>
      <c r="C8895">
        <f>INDEX(NationalTeams!B:B,MATCH(B8895,NationalTeams!C:C,0))</f>
        <v>196</v>
      </c>
      <c r="D8895" t="s">
        <v>58</v>
      </c>
      <c r="E8895">
        <f>INDEX(TeamSports!B:B,MATCH(D8895,TeamSports!C:C,0))</f>
        <v>8</v>
      </c>
      <c r="F8895">
        <f>INDEX(RanksTable!AP:AP,MATCH(B8895,RanksTable!B:B,0))</f>
        <v>4</v>
      </c>
      <c r="H8895" t="str">
        <f t="shared" si="138"/>
        <v>INSERT INTO "TeamRanks" (team_id,team_sport_id,team_rank) VALUES (196,8,4);</v>
      </c>
    </row>
    <row r="8896" spans="2:8" x14ac:dyDescent="0.25">
      <c r="B8896" t="s">
        <v>507</v>
      </c>
      <c r="C8896">
        <f>INDEX(NationalTeams!B:B,MATCH(B8896,NationalTeams!C:C,0))</f>
        <v>197</v>
      </c>
      <c r="D8896" t="s">
        <v>58</v>
      </c>
      <c r="E8896">
        <f>INDEX(TeamSports!B:B,MATCH(D8896,TeamSports!C:C,0))</f>
        <v>8</v>
      </c>
      <c r="F8896">
        <f>INDEX(RanksTable!AP:AP,MATCH(B8896,RanksTable!B:B,0))</f>
        <v>2</v>
      </c>
      <c r="H8896" t="str">
        <f t="shared" si="138"/>
        <v>INSERT INTO "TeamRanks" (team_id,team_sport_id,team_rank) VALUES (197,8,2);</v>
      </c>
    </row>
    <row r="8897" spans="2:8" x14ac:dyDescent="0.25">
      <c r="B8897" t="s">
        <v>399</v>
      </c>
      <c r="C8897">
        <f>INDEX(NationalTeams!B:B,MATCH(B8897,NationalTeams!C:C,0))</f>
        <v>198</v>
      </c>
      <c r="D8897" t="s">
        <v>58</v>
      </c>
      <c r="E8897">
        <f>INDEX(TeamSports!B:B,MATCH(D8897,TeamSports!C:C,0))</f>
        <v>8</v>
      </c>
      <c r="F8897">
        <f>INDEX(RanksTable!AP:AP,MATCH(B8897,RanksTable!B:B,0))</f>
        <v>7</v>
      </c>
      <c r="H8897" t="str">
        <f t="shared" si="138"/>
        <v>INSERT INTO "TeamRanks" (team_id,team_sport_id,team_rank) VALUES (198,8,7);</v>
      </c>
    </row>
    <row r="8898" spans="2:8" x14ac:dyDescent="0.25">
      <c r="B8898" t="s">
        <v>467</v>
      </c>
      <c r="C8898">
        <f>INDEX(NationalTeams!B:B,MATCH(B8898,NationalTeams!C:C,0))</f>
        <v>199</v>
      </c>
      <c r="D8898" t="s">
        <v>58</v>
      </c>
      <c r="E8898">
        <f>INDEX(TeamSports!B:B,MATCH(D8898,TeamSports!C:C,0))</f>
        <v>8</v>
      </c>
      <c r="F8898">
        <f>INDEX(RanksTable!AP:AP,MATCH(B8898,RanksTable!B:B,0))</f>
        <v>7</v>
      </c>
      <c r="H8898" t="str">
        <f t="shared" si="138"/>
        <v>INSERT INTO "TeamRanks" (team_id,team_sport_id,team_rank) VALUES (199,8,7);</v>
      </c>
    </row>
    <row r="8899" spans="2:8" x14ac:dyDescent="0.25">
      <c r="B8899" t="s">
        <v>437</v>
      </c>
      <c r="C8899">
        <f>INDEX(NationalTeams!B:B,MATCH(B8899,NationalTeams!C:C,0))</f>
        <v>200</v>
      </c>
      <c r="D8899" t="s">
        <v>58</v>
      </c>
      <c r="E8899">
        <f>INDEX(TeamSports!B:B,MATCH(D8899,TeamSports!C:C,0))</f>
        <v>8</v>
      </c>
      <c r="F8899">
        <f>INDEX(RanksTable!AP:AP,MATCH(B8899,RanksTable!B:B,0))</f>
        <v>7</v>
      </c>
      <c r="H8899" t="str">
        <f t="shared" si="138"/>
        <v>INSERT INTO "TeamRanks" (team_id,team_sport_id,team_rank) VALUES (200,8,7);</v>
      </c>
    </row>
    <row r="8900" spans="2:8" x14ac:dyDescent="0.25">
      <c r="B8900" t="s">
        <v>452</v>
      </c>
      <c r="C8900">
        <f>INDEX(NationalTeams!B:B,MATCH(B8900,NationalTeams!C:C,0))</f>
        <v>201</v>
      </c>
      <c r="D8900" t="s">
        <v>58</v>
      </c>
      <c r="E8900">
        <f>INDEX(TeamSports!B:B,MATCH(D8900,TeamSports!C:C,0))</f>
        <v>8</v>
      </c>
      <c r="F8900">
        <f>INDEX(RanksTable!AP:AP,MATCH(B8900,RanksTable!B:B,0))</f>
        <v>6</v>
      </c>
      <c r="H8900" t="str">
        <f t="shared" ref="H8900:H8963" si="139">_xlfn.CONCAT($H$1,$L$1,$C$1,$L$1," ",$J$1,$C$2,$N$1,$E$2,$N$1,$F$2,$K$1,$I$1,$J$1,C8900,$N$1,E8900,$N$1,F8900,$K$1,$O$1)</f>
        <v>INSERT INTO "TeamRanks" (team_id,team_sport_id,team_rank) VALUES (201,8,6);</v>
      </c>
    </row>
    <row r="8901" spans="2:8" x14ac:dyDescent="0.25">
      <c r="B8901" t="s">
        <v>384</v>
      </c>
      <c r="C8901">
        <f>INDEX(NationalTeams!B:B,MATCH(B8901,NationalTeams!C:C,0))</f>
        <v>202</v>
      </c>
      <c r="D8901" t="s">
        <v>58</v>
      </c>
      <c r="E8901">
        <f>INDEX(TeamSports!B:B,MATCH(D8901,TeamSports!C:C,0))</f>
        <v>8</v>
      </c>
      <c r="F8901">
        <f>INDEX(RanksTable!AP:AP,MATCH(B8901,RanksTable!B:B,0))</f>
        <v>7</v>
      </c>
      <c r="H8901" t="str">
        <f t="shared" si="139"/>
        <v>INSERT INTO "TeamRanks" (team_id,team_sport_id,team_rank) VALUES (202,8,7);</v>
      </c>
    </row>
    <row r="8902" spans="2:8" x14ac:dyDescent="0.25">
      <c r="B8902" t="s">
        <v>442</v>
      </c>
      <c r="C8902">
        <f>INDEX(NationalTeams!B:B,MATCH(B8902,NationalTeams!C:C,0))</f>
        <v>203</v>
      </c>
      <c r="D8902" t="s">
        <v>58</v>
      </c>
      <c r="E8902">
        <f>INDEX(TeamSports!B:B,MATCH(D8902,TeamSports!C:C,0))</f>
        <v>8</v>
      </c>
      <c r="F8902">
        <f>INDEX(RanksTable!AP:AP,MATCH(B8902,RanksTable!B:B,0))</f>
        <v>4</v>
      </c>
      <c r="H8902" t="str">
        <f t="shared" si="139"/>
        <v>INSERT INTO "TeamRanks" (team_id,team_sport_id,team_rank) VALUES (203,8,4);</v>
      </c>
    </row>
    <row r="8903" spans="2:8" x14ac:dyDescent="0.25">
      <c r="B8903" t="s">
        <v>472</v>
      </c>
      <c r="C8903">
        <f>INDEX(NationalTeams!B:B,MATCH(B8903,NationalTeams!C:C,0))</f>
        <v>204</v>
      </c>
      <c r="D8903" t="s">
        <v>58</v>
      </c>
      <c r="E8903">
        <f>INDEX(TeamSports!B:B,MATCH(D8903,TeamSports!C:C,0))</f>
        <v>8</v>
      </c>
      <c r="F8903">
        <f>INDEX(RanksTable!AP:AP,MATCH(B8903,RanksTable!B:B,0))</f>
        <v>7</v>
      </c>
      <c r="H8903" t="str">
        <f t="shared" si="139"/>
        <v>INSERT INTO "TeamRanks" (team_id,team_sport_id,team_rank) VALUES (204,8,7);</v>
      </c>
    </row>
    <row r="8904" spans="2:8" x14ac:dyDescent="0.25">
      <c r="B8904" t="s">
        <v>388</v>
      </c>
      <c r="C8904">
        <f>INDEX(NationalTeams!B:B,MATCH(B8904,NationalTeams!C:C,0))</f>
        <v>205</v>
      </c>
      <c r="D8904" t="s">
        <v>58</v>
      </c>
      <c r="E8904">
        <f>INDEX(TeamSports!B:B,MATCH(D8904,TeamSports!C:C,0))</f>
        <v>8</v>
      </c>
      <c r="F8904">
        <f>INDEX(RanksTable!AP:AP,MATCH(B8904,RanksTable!B:B,0))</f>
        <v>7</v>
      </c>
      <c r="H8904" t="str">
        <f t="shared" si="139"/>
        <v>INSERT INTO "TeamRanks" (team_id,team_sport_id,team_rank) VALUES (205,8,7);</v>
      </c>
    </row>
    <row r="8905" spans="2:8" x14ac:dyDescent="0.25">
      <c r="B8905" t="s">
        <v>476</v>
      </c>
      <c r="C8905">
        <f>INDEX(NationalTeams!B:B,MATCH(B8905,NationalTeams!C:C,0))</f>
        <v>206</v>
      </c>
      <c r="D8905" t="s">
        <v>58</v>
      </c>
      <c r="E8905">
        <f>INDEX(TeamSports!B:B,MATCH(D8905,TeamSports!C:C,0))</f>
        <v>8</v>
      </c>
      <c r="F8905">
        <f>INDEX(RanksTable!AP:AP,MATCH(B8905,RanksTable!B:B,0))</f>
        <v>7</v>
      </c>
      <c r="H8905" t="str">
        <f t="shared" si="139"/>
        <v>INSERT INTO "TeamRanks" (team_id,team_sport_id,team_rank) VALUES (206,8,7);</v>
      </c>
    </row>
    <row r="8906" spans="2:8" x14ac:dyDescent="0.25">
      <c r="B8906" t="s">
        <v>407</v>
      </c>
      <c r="C8906">
        <f>INDEX(NationalTeams!B:B,MATCH(B8906,NationalTeams!C:C,0))</f>
        <v>207</v>
      </c>
      <c r="D8906" t="s">
        <v>58</v>
      </c>
      <c r="E8906">
        <f>INDEX(TeamSports!B:B,MATCH(D8906,TeamSports!C:C,0))</f>
        <v>8</v>
      </c>
      <c r="F8906">
        <f>INDEX(RanksTable!AP:AP,MATCH(B8906,RanksTable!B:B,0))</f>
        <v>7</v>
      </c>
      <c r="H8906" t="str">
        <f t="shared" si="139"/>
        <v>INSERT INTO "TeamRanks" (team_id,team_sport_id,team_rank) VALUES (207,8,7);</v>
      </c>
    </row>
    <row r="8907" spans="2:8" x14ac:dyDescent="0.25">
      <c r="B8907" t="s">
        <v>364</v>
      </c>
      <c r="C8907">
        <f>INDEX(NationalTeams!B:B,MATCH(B8907,NationalTeams!C:C,0))</f>
        <v>208</v>
      </c>
      <c r="D8907" t="s">
        <v>58</v>
      </c>
      <c r="E8907">
        <f>INDEX(TeamSports!B:B,MATCH(D8907,TeamSports!C:C,0))</f>
        <v>8</v>
      </c>
      <c r="F8907">
        <f>INDEX(RanksTable!AP:AP,MATCH(B8907,RanksTable!B:B,0))</f>
        <v>7</v>
      </c>
      <c r="H8907" t="str">
        <f t="shared" si="139"/>
        <v>INSERT INTO "TeamRanks" (team_id,team_sport_id,team_rank) VALUES (208,8,7);</v>
      </c>
    </row>
    <row r="8908" spans="2:8" x14ac:dyDescent="0.25">
      <c r="B8908" t="s">
        <v>439</v>
      </c>
      <c r="C8908">
        <f>INDEX(NationalTeams!B:B,MATCH(B8908,NationalTeams!C:C,0))</f>
        <v>209</v>
      </c>
      <c r="D8908" t="s">
        <v>58</v>
      </c>
      <c r="E8908">
        <f>INDEX(TeamSports!B:B,MATCH(D8908,TeamSports!C:C,0))</f>
        <v>8</v>
      </c>
      <c r="F8908">
        <f>INDEX(RanksTable!AP:AP,MATCH(B8908,RanksTable!B:B,0))</f>
        <v>7</v>
      </c>
      <c r="H8908" t="str">
        <f t="shared" si="139"/>
        <v>INSERT INTO "TeamRanks" (team_id,team_sport_id,team_rank) VALUES (209,8,7);</v>
      </c>
    </row>
    <row r="8909" spans="2:8" x14ac:dyDescent="0.25">
      <c r="B8909" t="s">
        <v>501</v>
      </c>
      <c r="C8909">
        <f>INDEX(NationalTeams!B:B,MATCH(B8909,NationalTeams!C:C,0))</f>
        <v>210</v>
      </c>
      <c r="D8909" t="s">
        <v>58</v>
      </c>
      <c r="E8909">
        <f>INDEX(TeamSports!B:B,MATCH(D8909,TeamSports!C:C,0))</f>
        <v>8</v>
      </c>
      <c r="F8909">
        <f>INDEX(RanksTable!AP:AP,MATCH(B8909,RanksTable!B:B,0))</f>
        <v>5</v>
      </c>
      <c r="H8909" t="str">
        <f t="shared" si="139"/>
        <v>INSERT INTO "TeamRanks" (team_id,team_sport_id,team_rank) VALUES (210,8,5);</v>
      </c>
    </row>
    <row r="8910" spans="2:8" x14ac:dyDescent="0.25">
      <c r="B8910" t="s">
        <v>466</v>
      </c>
      <c r="C8910">
        <f>INDEX(NationalTeams!B:B,MATCH(B8910,NationalTeams!C:C,0))</f>
        <v>211</v>
      </c>
      <c r="D8910" t="s">
        <v>58</v>
      </c>
      <c r="E8910">
        <f>INDEX(TeamSports!B:B,MATCH(D8910,TeamSports!C:C,0))</f>
        <v>8</v>
      </c>
      <c r="F8910">
        <f>INDEX(RanksTable!AP:AP,MATCH(B8910,RanksTable!B:B,0))</f>
        <v>7</v>
      </c>
      <c r="H8910" t="str">
        <f t="shared" si="139"/>
        <v>INSERT INTO "TeamRanks" (team_id,team_sport_id,team_rank) VALUES (211,8,7);</v>
      </c>
    </row>
    <row r="8911" spans="2:8" x14ac:dyDescent="0.25">
      <c r="B8911" t="s">
        <v>502</v>
      </c>
      <c r="C8911">
        <f>INDEX(NationalTeams!B:B,MATCH(B8911,NationalTeams!C:C,0))</f>
        <v>212</v>
      </c>
      <c r="D8911" t="s">
        <v>58</v>
      </c>
      <c r="E8911">
        <f>INDEX(TeamSports!B:B,MATCH(D8911,TeamSports!C:C,0))</f>
        <v>8</v>
      </c>
      <c r="F8911">
        <f>INDEX(RanksTable!AP:AP,MATCH(B8911,RanksTable!B:B,0))</f>
        <v>2</v>
      </c>
      <c r="H8911" t="str">
        <f t="shared" si="139"/>
        <v>INSERT INTO "TeamRanks" (team_id,team_sport_id,team_rank) VALUES (212,8,2);</v>
      </c>
    </row>
    <row r="8912" spans="2:8" x14ac:dyDescent="0.25">
      <c r="B8912" t="s">
        <v>359</v>
      </c>
      <c r="C8912">
        <f>INDEX(NationalTeams!B:B,MATCH(B8912,NationalTeams!C:C,0))</f>
        <v>213</v>
      </c>
      <c r="D8912" t="s">
        <v>58</v>
      </c>
      <c r="E8912">
        <f>INDEX(TeamSports!B:B,MATCH(D8912,TeamSports!C:C,0))</f>
        <v>8</v>
      </c>
      <c r="F8912">
        <f>INDEX(RanksTable!AP:AP,MATCH(B8912,RanksTable!B:B,0))</f>
        <v>7</v>
      </c>
      <c r="H8912" t="str">
        <f t="shared" si="139"/>
        <v>INSERT INTO "TeamRanks" (team_id,team_sport_id,team_rank) VALUES (213,8,7);</v>
      </c>
    </row>
    <row r="8913" spans="2:8" x14ac:dyDescent="0.25">
      <c r="B8913" t="s">
        <v>377</v>
      </c>
      <c r="C8913">
        <f>INDEX(NationalTeams!B:B,MATCH(B8913,NationalTeams!C:C,0))</f>
        <v>214</v>
      </c>
      <c r="D8913" t="s">
        <v>58</v>
      </c>
      <c r="E8913">
        <f>INDEX(TeamSports!B:B,MATCH(D8913,TeamSports!C:C,0))</f>
        <v>8</v>
      </c>
      <c r="F8913">
        <f>INDEX(RanksTable!AP:AP,MATCH(B8913,RanksTable!B:B,0))</f>
        <v>7</v>
      </c>
      <c r="H8913" t="str">
        <f t="shared" si="139"/>
        <v>INSERT INTO "TeamRanks" (team_id,team_sport_id,team_rank) VALUES (214,8,7);</v>
      </c>
    </row>
    <row r="8914" spans="2:8" x14ac:dyDescent="0.25">
      <c r="B8914" t="s">
        <v>443</v>
      </c>
      <c r="C8914">
        <f>INDEX(NationalTeams!B:B,MATCH(B8914,NationalTeams!C:C,0))</f>
        <v>215</v>
      </c>
      <c r="D8914" t="s">
        <v>58</v>
      </c>
      <c r="E8914">
        <f>INDEX(TeamSports!B:B,MATCH(D8914,TeamSports!C:C,0))</f>
        <v>8</v>
      </c>
      <c r="F8914">
        <f>INDEX(RanksTable!AP:AP,MATCH(B8914,RanksTable!B:B,0))</f>
        <v>4</v>
      </c>
      <c r="H8914" t="str">
        <f t="shared" si="139"/>
        <v>INSERT INTO "TeamRanks" (team_id,team_sport_id,team_rank) VALUES (215,8,4);</v>
      </c>
    </row>
    <row r="8915" spans="2:8" x14ac:dyDescent="0.25">
      <c r="B8915" t="s">
        <v>481</v>
      </c>
      <c r="C8915">
        <f>INDEX(NationalTeams!B:B,MATCH(B8915,NationalTeams!C:C,0))</f>
        <v>216</v>
      </c>
      <c r="D8915" t="s">
        <v>58</v>
      </c>
      <c r="E8915">
        <f>INDEX(TeamSports!B:B,MATCH(D8915,TeamSports!C:C,0))</f>
        <v>8</v>
      </c>
      <c r="F8915">
        <f>INDEX(RanksTable!AP:AP,MATCH(B8915,RanksTable!B:B,0))</f>
        <v>7</v>
      </c>
      <c r="H8915" t="str">
        <f t="shared" si="139"/>
        <v>INSERT INTO "TeamRanks" (team_id,team_sport_id,team_rank) VALUES (216,8,7);</v>
      </c>
    </row>
    <row r="8916" spans="2:8" x14ac:dyDescent="0.25">
      <c r="B8916" t="s">
        <v>351</v>
      </c>
      <c r="C8916">
        <f>INDEX(NationalTeams!B:B,MATCH(B8916,NationalTeams!C:C,0))</f>
        <v>217</v>
      </c>
      <c r="D8916" t="s">
        <v>58</v>
      </c>
      <c r="E8916">
        <f>INDEX(TeamSports!B:B,MATCH(D8916,TeamSports!C:C,0))</f>
        <v>8</v>
      </c>
      <c r="F8916">
        <f>INDEX(RanksTable!AP:AP,MATCH(B8916,RanksTable!B:B,0))</f>
        <v>7</v>
      </c>
      <c r="H8916" t="str">
        <f t="shared" si="139"/>
        <v>INSERT INTO "TeamRanks" (team_id,team_sport_id,team_rank) VALUES (217,8,7);</v>
      </c>
    </row>
    <row r="8917" spans="2:8" x14ac:dyDescent="0.25">
      <c r="B8917" t="s">
        <v>438</v>
      </c>
      <c r="C8917">
        <f>INDEX(NationalTeams!B:B,MATCH(B8917,NationalTeams!C:C,0))</f>
        <v>218</v>
      </c>
      <c r="D8917" t="s">
        <v>58</v>
      </c>
      <c r="E8917">
        <f>INDEX(TeamSports!B:B,MATCH(D8917,TeamSports!C:C,0))</f>
        <v>8</v>
      </c>
      <c r="F8917">
        <f>INDEX(RanksTable!AP:AP,MATCH(B8917,RanksTable!B:B,0))</f>
        <v>6</v>
      </c>
      <c r="H8917" t="str">
        <f t="shared" si="139"/>
        <v>INSERT INTO "TeamRanks" (team_id,team_sport_id,team_rank) VALUES (218,8,6);</v>
      </c>
    </row>
    <row r="8918" spans="2:8" x14ac:dyDescent="0.25">
      <c r="B8918" t="s">
        <v>319</v>
      </c>
      <c r="C8918">
        <f>INDEX(NationalTeams!B:B,MATCH(B8918,NationalTeams!C:C,0))</f>
        <v>219</v>
      </c>
      <c r="D8918" t="s">
        <v>58</v>
      </c>
      <c r="E8918">
        <f>INDEX(TeamSports!B:B,MATCH(D8918,TeamSports!C:C,0))</f>
        <v>8</v>
      </c>
      <c r="F8918">
        <f>INDEX(RanksTable!AP:AP,MATCH(B8918,RanksTable!B:B,0))</f>
        <v>7</v>
      </c>
      <c r="H8918" t="str">
        <f t="shared" si="139"/>
        <v>INSERT INTO "TeamRanks" (team_id,team_sport_id,team_rank) VALUES (219,8,7);</v>
      </c>
    </row>
    <row r="8919" spans="2:8" x14ac:dyDescent="0.25">
      <c r="B8919" t="s">
        <v>471</v>
      </c>
      <c r="C8919">
        <f>INDEX(NationalTeams!B:B,MATCH(B8919,NationalTeams!C:C,0))</f>
        <v>220</v>
      </c>
      <c r="D8919" t="s">
        <v>58</v>
      </c>
      <c r="E8919">
        <f>INDEX(TeamSports!B:B,MATCH(D8919,TeamSports!C:C,0))</f>
        <v>8</v>
      </c>
      <c r="F8919">
        <f>INDEX(RanksTable!AP:AP,MATCH(B8919,RanksTable!B:B,0))</f>
        <v>7</v>
      </c>
      <c r="H8919" t="str">
        <f t="shared" si="139"/>
        <v>INSERT INTO "TeamRanks" (team_id,team_sport_id,team_rank) VALUES (220,8,7);</v>
      </c>
    </row>
    <row r="8920" spans="2:8" x14ac:dyDescent="0.25">
      <c r="B8920" t="s">
        <v>373</v>
      </c>
      <c r="C8920">
        <f>INDEX(NationalTeams!B:B,MATCH(B8920,NationalTeams!C:C,0))</f>
        <v>221</v>
      </c>
      <c r="D8920" t="s">
        <v>58</v>
      </c>
      <c r="E8920">
        <f>INDEX(TeamSports!B:B,MATCH(D8920,TeamSports!C:C,0))</f>
        <v>8</v>
      </c>
      <c r="F8920">
        <f>INDEX(RanksTable!AP:AP,MATCH(B8920,RanksTable!B:B,0))</f>
        <v>7</v>
      </c>
      <c r="H8920" t="str">
        <f t="shared" si="139"/>
        <v>INSERT INTO "TeamRanks" (team_id,team_sport_id,team_rank) VALUES (221,8,7);</v>
      </c>
    </row>
    <row r="8921" spans="2:8" x14ac:dyDescent="0.25">
      <c r="B8921" t="s">
        <v>367</v>
      </c>
      <c r="C8921">
        <f>INDEX(NationalTeams!B:B,MATCH(B8921,NationalTeams!C:C,0))</f>
        <v>222</v>
      </c>
      <c r="D8921" t="s">
        <v>58</v>
      </c>
      <c r="E8921">
        <f>INDEX(TeamSports!B:B,MATCH(D8921,TeamSports!C:C,0))</f>
        <v>8</v>
      </c>
      <c r="F8921">
        <f>INDEX(RanksTable!AP:AP,MATCH(B8921,RanksTable!B:B,0))</f>
        <v>7</v>
      </c>
      <c r="H8921" t="str">
        <f t="shared" si="139"/>
        <v>INSERT INTO "TeamRanks" (team_id,team_sport_id,team_rank) VALUES (222,8,7);</v>
      </c>
    </row>
    <row r="8922" spans="2:8" x14ac:dyDescent="0.25">
      <c r="B8922" t="s">
        <v>358</v>
      </c>
      <c r="C8922">
        <f>INDEX(NationalTeams!B:B,MATCH(B8922,NationalTeams!C:C,0))</f>
        <v>223</v>
      </c>
      <c r="D8922" t="s">
        <v>58</v>
      </c>
      <c r="E8922">
        <f>INDEX(TeamSports!B:B,MATCH(D8922,TeamSports!C:C,0))</f>
        <v>8</v>
      </c>
      <c r="F8922">
        <f>INDEX(RanksTable!AP:AP,MATCH(B8922,RanksTable!B:B,0))</f>
        <v>7</v>
      </c>
      <c r="H8922" t="str">
        <f t="shared" si="139"/>
        <v>INSERT INTO "TeamRanks" (team_id,team_sport_id,team_rank) VALUES (223,8,7);</v>
      </c>
    </row>
    <row r="8923" spans="2:8" x14ac:dyDescent="0.25">
      <c r="B8923" t="s">
        <v>440</v>
      </c>
      <c r="C8923">
        <f>INDEX(NationalTeams!B:B,MATCH(B8923,NationalTeams!C:C,0))</f>
        <v>1</v>
      </c>
      <c r="D8923" t="s">
        <v>62</v>
      </c>
      <c r="E8923">
        <f>INDEX(TeamSports!B:B,MATCH(D8923,TeamSports!C:C,0))</f>
        <v>9</v>
      </c>
      <c r="F8923">
        <f>INDEX(RanksTable!AQ:AQ,MATCH(B8923,RanksTable!B:B,0))</f>
        <v>7</v>
      </c>
      <c r="H8923" t="str">
        <f t="shared" si="139"/>
        <v>INSERT INTO "TeamRanks" (team_id,team_sport_id,team_rank) VALUES (1,9,7);</v>
      </c>
    </row>
    <row r="8924" spans="2:8" x14ac:dyDescent="0.25">
      <c r="B8924" t="s">
        <v>321</v>
      </c>
      <c r="C8924">
        <f>INDEX(NationalTeams!B:B,MATCH(B8924,NationalTeams!C:C,0))</f>
        <v>2</v>
      </c>
      <c r="D8924" t="s">
        <v>62</v>
      </c>
      <c r="E8924">
        <f>INDEX(TeamSports!B:B,MATCH(D8924,TeamSports!C:C,0))</f>
        <v>9</v>
      </c>
      <c r="F8924">
        <f>INDEX(RanksTable!AQ:AQ,MATCH(B8924,RanksTable!B:B,0))</f>
        <v>7</v>
      </c>
      <c r="H8924" t="str">
        <f t="shared" si="139"/>
        <v>INSERT INTO "TeamRanks" (team_id,team_sport_id,team_rank) VALUES (2,9,7);</v>
      </c>
    </row>
    <row r="8925" spans="2:8" x14ac:dyDescent="0.25">
      <c r="B8925" t="s">
        <v>520</v>
      </c>
      <c r="C8925">
        <f>INDEX(NationalTeams!B:B,MATCH(B8925,NationalTeams!C:C,0))</f>
        <v>3</v>
      </c>
      <c r="D8925" t="s">
        <v>62</v>
      </c>
      <c r="E8925">
        <f>INDEX(TeamSports!B:B,MATCH(D8925,TeamSports!C:C,0))</f>
        <v>9</v>
      </c>
      <c r="F8925">
        <f>INDEX(RanksTable!AQ:AQ,MATCH(B8925,RanksTable!B:B,0))</f>
        <v>7</v>
      </c>
      <c r="H8925" t="str">
        <f t="shared" si="139"/>
        <v>INSERT INTO "TeamRanks" (team_id,team_sport_id,team_rank) VALUES (3,9,7);</v>
      </c>
    </row>
    <row r="8926" spans="2:8" x14ac:dyDescent="0.25">
      <c r="B8926" t="s">
        <v>489</v>
      </c>
      <c r="C8926">
        <f>INDEX(NationalTeams!B:B,MATCH(B8926,NationalTeams!C:C,0))</f>
        <v>4</v>
      </c>
      <c r="D8926" t="s">
        <v>62</v>
      </c>
      <c r="E8926">
        <f>INDEX(TeamSports!B:B,MATCH(D8926,TeamSports!C:C,0))</f>
        <v>9</v>
      </c>
      <c r="F8926">
        <f>INDEX(RanksTable!AQ:AQ,MATCH(B8926,RanksTable!B:B,0))</f>
        <v>2</v>
      </c>
      <c r="H8926" t="str">
        <f t="shared" si="139"/>
        <v>INSERT INTO "TeamRanks" (team_id,team_sport_id,team_rank) VALUES (4,9,2);</v>
      </c>
    </row>
    <row r="8927" spans="2:8" x14ac:dyDescent="0.25">
      <c r="B8927" t="s">
        <v>329</v>
      </c>
      <c r="C8927">
        <f>INDEX(NationalTeams!B:B,MATCH(B8927,NationalTeams!C:C,0))</f>
        <v>5</v>
      </c>
      <c r="D8927" t="s">
        <v>62</v>
      </c>
      <c r="E8927">
        <f>INDEX(TeamSports!B:B,MATCH(D8927,TeamSports!C:C,0))</f>
        <v>9</v>
      </c>
      <c r="F8927">
        <f>INDEX(RanksTable!AQ:AQ,MATCH(B8927,RanksTable!B:B,0))</f>
        <v>7</v>
      </c>
      <c r="H8927" t="str">
        <f t="shared" si="139"/>
        <v>INSERT INTO "TeamRanks" (team_id,team_sport_id,team_rank) VALUES (5,9,7);</v>
      </c>
    </row>
    <row r="8928" spans="2:8" x14ac:dyDescent="0.25">
      <c r="B8928" t="s">
        <v>538</v>
      </c>
      <c r="C8928">
        <f>INDEX(NationalTeams!B:B,MATCH(B8928,NationalTeams!C:C,0))</f>
        <v>6</v>
      </c>
      <c r="D8928" t="s">
        <v>62</v>
      </c>
      <c r="E8928">
        <f>INDEX(TeamSports!B:B,MATCH(D8928,TeamSports!C:C,0))</f>
        <v>9</v>
      </c>
      <c r="F8928">
        <f>INDEX(RanksTable!AQ:AQ,MATCH(B8928,RanksTable!B:B,0))</f>
        <v>7</v>
      </c>
      <c r="H8928" t="str">
        <f t="shared" si="139"/>
        <v>INSERT INTO "TeamRanks" (team_id,team_sport_id,team_rank) VALUES (6,9,7);</v>
      </c>
    </row>
    <row r="8929" spans="2:8" x14ac:dyDescent="0.25">
      <c r="B8929" t="s">
        <v>357</v>
      </c>
      <c r="C8929">
        <f>INDEX(NationalTeams!B:B,MATCH(B8929,NationalTeams!C:C,0))</f>
        <v>7</v>
      </c>
      <c r="D8929" t="s">
        <v>62</v>
      </c>
      <c r="E8929">
        <f>INDEX(TeamSports!B:B,MATCH(D8929,TeamSports!C:C,0))</f>
        <v>9</v>
      </c>
      <c r="F8929">
        <f>INDEX(RanksTable!AQ:AQ,MATCH(B8929,RanksTable!B:B,0))</f>
        <v>7</v>
      </c>
      <c r="H8929" t="str">
        <f t="shared" si="139"/>
        <v>INSERT INTO "TeamRanks" (team_id,team_sport_id,team_rank) VALUES (7,9,7);</v>
      </c>
    </row>
    <row r="8930" spans="2:8" x14ac:dyDescent="0.25">
      <c r="B8930" t="s">
        <v>420</v>
      </c>
      <c r="C8930">
        <f>INDEX(NationalTeams!B:B,MATCH(B8930,NationalTeams!C:C,0))</f>
        <v>8</v>
      </c>
      <c r="D8930" t="s">
        <v>62</v>
      </c>
      <c r="E8930">
        <f>INDEX(TeamSports!B:B,MATCH(D8930,TeamSports!C:C,0))</f>
        <v>9</v>
      </c>
      <c r="F8930">
        <f>INDEX(RanksTable!AQ:AQ,MATCH(B8930,RanksTable!B:B,0))</f>
        <v>7</v>
      </c>
      <c r="H8930" t="str">
        <f t="shared" si="139"/>
        <v>INSERT INTO "TeamRanks" (team_id,team_sport_id,team_rank) VALUES (8,9,7);</v>
      </c>
    </row>
    <row r="8931" spans="2:8" x14ac:dyDescent="0.25">
      <c r="B8931" t="s">
        <v>400</v>
      </c>
      <c r="C8931">
        <f>INDEX(NationalTeams!B:B,MATCH(B8931,NationalTeams!C:C,0))</f>
        <v>9</v>
      </c>
      <c r="D8931" t="s">
        <v>62</v>
      </c>
      <c r="E8931">
        <f>INDEX(TeamSports!B:B,MATCH(D8931,TeamSports!C:C,0))</f>
        <v>9</v>
      </c>
      <c r="F8931">
        <f>INDEX(RanksTable!AQ:AQ,MATCH(B8931,RanksTable!B:B,0))</f>
        <v>7</v>
      </c>
      <c r="H8931" t="str">
        <f t="shared" si="139"/>
        <v>INSERT INTO "TeamRanks" (team_id,team_sport_id,team_rank) VALUES (9,9,7);</v>
      </c>
    </row>
    <row r="8932" spans="2:8" x14ac:dyDescent="0.25">
      <c r="B8932" t="s">
        <v>428</v>
      </c>
      <c r="C8932">
        <f>INDEX(NationalTeams!B:B,MATCH(B8932,NationalTeams!C:C,0))</f>
        <v>10</v>
      </c>
      <c r="D8932" t="s">
        <v>62</v>
      </c>
      <c r="E8932">
        <f>INDEX(TeamSports!B:B,MATCH(D8932,TeamSports!C:C,0))</f>
        <v>9</v>
      </c>
      <c r="F8932">
        <f>INDEX(RanksTable!AQ:AQ,MATCH(B8932,RanksTable!B:B,0))</f>
        <v>7</v>
      </c>
      <c r="H8932" t="str">
        <f t="shared" si="139"/>
        <v>INSERT INTO "TeamRanks" (team_id,team_sport_id,team_rank) VALUES (10,9,7);</v>
      </c>
    </row>
    <row r="8933" spans="2:8" x14ac:dyDescent="0.25">
      <c r="B8933" t="s">
        <v>324</v>
      </c>
      <c r="C8933">
        <f>INDEX(NationalTeams!B:B,MATCH(B8933,NationalTeams!C:C,0))</f>
        <v>11</v>
      </c>
      <c r="D8933" t="s">
        <v>62</v>
      </c>
      <c r="E8933">
        <f>INDEX(TeamSports!B:B,MATCH(D8933,TeamSports!C:C,0))</f>
        <v>9</v>
      </c>
      <c r="F8933">
        <f>INDEX(RanksTable!AQ:AQ,MATCH(B8933,RanksTable!B:B,0))</f>
        <v>7</v>
      </c>
      <c r="H8933" t="str">
        <f t="shared" si="139"/>
        <v>INSERT INTO "TeamRanks" (team_id,team_sport_id,team_rank) VALUES (11,9,7);</v>
      </c>
    </row>
    <row r="8934" spans="2:8" x14ac:dyDescent="0.25">
      <c r="B8934" t="s">
        <v>376</v>
      </c>
      <c r="C8934">
        <f>INDEX(NationalTeams!B:B,MATCH(B8934,NationalTeams!C:C,0))</f>
        <v>12</v>
      </c>
      <c r="D8934" t="s">
        <v>62</v>
      </c>
      <c r="E8934">
        <f>INDEX(TeamSports!B:B,MATCH(D8934,TeamSports!C:C,0))</f>
        <v>9</v>
      </c>
      <c r="F8934">
        <f>INDEX(RanksTable!AQ:AQ,MATCH(B8934,RanksTable!B:B,0))</f>
        <v>6</v>
      </c>
      <c r="H8934" t="str">
        <f t="shared" si="139"/>
        <v>INSERT INTO "TeamRanks" (team_id,team_sport_id,team_rank) VALUES (12,9,6);</v>
      </c>
    </row>
    <row r="8935" spans="2:8" x14ac:dyDescent="0.25">
      <c r="B8935" t="s">
        <v>529</v>
      </c>
      <c r="C8935">
        <f>INDEX(NationalTeams!B:B,MATCH(B8935,NationalTeams!C:C,0))</f>
        <v>13</v>
      </c>
      <c r="D8935" t="s">
        <v>62</v>
      </c>
      <c r="E8935">
        <f>INDEX(TeamSports!B:B,MATCH(D8935,TeamSports!C:C,0))</f>
        <v>9</v>
      </c>
      <c r="F8935">
        <f>INDEX(RanksTable!AQ:AQ,MATCH(B8935,RanksTable!B:B,0))</f>
        <v>7</v>
      </c>
      <c r="H8935" t="str">
        <f t="shared" si="139"/>
        <v>INSERT INTO "TeamRanks" (team_id,team_sport_id,team_rank) VALUES (13,9,7);</v>
      </c>
    </row>
    <row r="8936" spans="2:8" x14ac:dyDescent="0.25">
      <c r="B8936" t="s">
        <v>415</v>
      </c>
      <c r="C8936">
        <f>INDEX(NationalTeams!B:B,MATCH(B8936,NationalTeams!C:C,0))</f>
        <v>14</v>
      </c>
      <c r="D8936" t="s">
        <v>62</v>
      </c>
      <c r="E8936">
        <f>INDEX(TeamSports!B:B,MATCH(D8936,TeamSports!C:C,0))</f>
        <v>9</v>
      </c>
      <c r="F8936">
        <f>INDEX(RanksTable!AQ:AQ,MATCH(B8936,RanksTable!B:B,0))</f>
        <v>7</v>
      </c>
      <c r="H8936" t="str">
        <f t="shared" si="139"/>
        <v>INSERT INTO "TeamRanks" (team_id,team_sport_id,team_rank) VALUES (14,9,7);</v>
      </c>
    </row>
    <row r="8937" spans="2:8" x14ac:dyDescent="0.25">
      <c r="B8937" t="s">
        <v>424</v>
      </c>
      <c r="C8937">
        <f>INDEX(NationalTeams!B:B,MATCH(B8937,NationalTeams!C:C,0))</f>
        <v>15</v>
      </c>
      <c r="D8937" t="s">
        <v>62</v>
      </c>
      <c r="E8937">
        <f>INDEX(TeamSports!B:B,MATCH(D8937,TeamSports!C:C,0))</f>
        <v>9</v>
      </c>
      <c r="F8937">
        <f>INDEX(RanksTable!AQ:AQ,MATCH(B8937,RanksTable!B:B,0))</f>
        <v>7</v>
      </c>
      <c r="H8937" t="str">
        <f t="shared" si="139"/>
        <v>INSERT INTO "TeamRanks" (team_id,team_sport_id,team_rank) VALUES (15,9,7);</v>
      </c>
    </row>
    <row r="8938" spans="2:8" x14ac:dyDescent="0.25">
      <c r="B8938" t="s">
        <v>426</v>
      </c>
      <c r="C8938">
        <f>INDEX(NationalTeams!B:B,MATCH(B8938,NationalTeams!C:C,0))</f>
        <v>16</v>
      </c>
      <c r="D8938" t="s">
        <v>62</v>
      </c>
      <c r="E8938">
        <f>INDEX(TeamSports!B:B,MATCH(D8938,TeamSports!C:C,0))</f>
        <v>9</v>
      </c>
      <c r="F8938">
        <f>INDEX(RanksTable!AQ:AQ,MATCH(B8938,RanksTable!B:B,0))</f>
        <v>3</v>
      </c>
      <c r="H8938" t="str">
        <f t="shared" si="139"/>
        <v>INSERT INTO "TeamRanks" (team_id,team_sport_id,team_rank) VALUES (16,9,3);</v>
      </c>
    </row>
    <row r="8939" spans="2:8" x14ac:dyDescent="0.25">
      <c r="B8939" t="s">
        <v>514</v>
      </c>
      <c r="C8939">
        <f>INDEX(NationalTeams!B:B,MATCH(B8939,NationalTeams!C:C,0))</f>
        <v>17</v>
      </c>
      <c r="D8939" t="s">
        <v>62</v>
      </c>
      <c r="E8939">
        <f>INDEX(TeamSports!B:B,MATCH(D8939,TeamSports!C:C,0))</f>
        <v>9</v>
      </c>
      <c r="F8939">
        <f>INDEX(RanksTable!AQ:AQ,MATCH(B8939,RanksTable!B:B,0))</f>
        <v>7</v>
      </c>
      <c r="H8939" t="str">
        <f t="shared" si="139"/>
        <v>INSERT INTO "TeamRanks" (team_id,team_sport_id,team_rank) VALUES (17,9,7);</v>
      </c>
    </row>
    <row r="8940" spans="2:8" x14ac:dyDescent="0.25">
      <c r="B8940" t="s">
        <v>535</v>
      </c>
      <c r="C8940">
        <f>INDEX(NationalTeams!B:B,MATCH(B8940,NationalTeams!C:C,0))</f>
        <v>18</v>
      </c>
      <c r="D8940" t="s">
        <v>62</v>
      </c>
      <c r="E8940">
        <f>INDEX(TeamSports!B:B,MATCH(D8940,TeamSports!C:C,0))</f>
        <v>9</v>
      </c>
      <c r="F8940">
        <f>INDEX(RanksTable!AQ:AQ,MATCH(B8940,RanksTable!B:B,0))</f>
        <v>4</v>
      </c>
      <c r="H8940" t="str">
        <f t="shared" si="139"/>
        <v>INSERT INTO "TeamRanks" (team_id,team_sport_id,team_rank) VALUES (18,9,4);</v>
      </c>
    </row>
    <row r="8941" spans="2:8" x14ac:dyDescent="0.25">
      <c r="B8941" t="s">
        <v>419</v>
      </c>
      <c r="C8941">
        <f>INDEX(NationalTeams!B:B,MATCH(B8941,NationalTeams!C:C,0))</f>
        <v>19</v>
      </c>
      <c r="D8941" t="s">
        <v>62</v>
      </c>
      <c r="E8941">
        <f>INDEX(TeamSports!B:B,MATCH(D8941,TeamSports!C:C,0))</f>
        <v>9</v>
      </c>
      <c r="F8941">
        <f>INDEX(RanksTable!AQ:AQ,MATCH(B8941,RanksTable!B:B,0))</f>
        <v>7</v>
      </c>
      <c r="H8941" t="str">
        <f t="shared" si="139"/>
        <v>INSERT INTO "TeamRanks" (team_id,team_sport_id,team_rank) VALUES (19,9,7);</v>
      </c>
    </row>
    <row r="8942" spans="2:8" x14ac:dyDescent="0.25">
      <c r="B8942" t="s">
        <v>433</v>
      </c>
      <c r="C8942">
        <f>INDEX(NationalTeams!B:B,MATCH(B8942,NationalTeams!C:C,0))</f>
        <v>20</v>
      </c>
      <c r="D8942" t="s">
        <v>62</v>
      </c>
      <c r="E8942">
        <f>INDEX(TeamSports!B:B,MATCH(D8942,TeamSports!C:C,0))</f>
        <v>9</v>
      </c>
      <c r="F8942">
        <f>INDEX(RanksTable!AQ:AQ,MATCH(B8942,RanksTable!B:B,0))</f>
        <v>7</v>
      </c>
      <c r="H8942" t="str">
        <f t="shared" si="139"/>
        <v>INSERT INTO "TeamRanks" (team_id,team_sport_id,team_rank) VALUES (20,9,7);</v>
      </c>
    </row>
    <row r="8943" spans="2:8" x14ac:dyDescent="0.25">
      <c r="B8943" t="s">
        <v>465</v>
      </c>
      <c r="C8943">
        <f>INDEX(NationalTeams!B:B,MATCH(B8943,NationalTeams!C:C,0))</f>
        <v>21</v>
      </c>
      <c r="D8943" t="s">
        <v>62</v>
      </c>
      <c r="E8943">
        <f>INDEX(TeamSports!B:B,MATCH(D8943,TeamSports!C:C,0))</f>
        <v>9</v>
      </c>
      <c r="F8943">
        <f>INDEX(RanksTable!AQ:AQ,MATCH(B8943,RanksTable!B:B,0))</f>
        <v>7</v>
      </c>
      <c r="H8943" t="str">
        <f t="shared" si="139"/>
        <v>INSERT INTO "TeamRanks" (team_id,team_sport_id,team_rank) VALUES (21,9,7);</v>
      </c>
    </row>
    <row r="8944" spans="2:8" x14ac:dyDescent="0.25">
      <c r="B8944" t="s">
        <v>408</v>
      </c>
      <c r="C8944">
        <f>INDEX(NationalTeams!B:B,MATCH(B8944,NationalTeams!C:C,0))</f>
        <v>22</v>
      </c>
      <c r="D8944" t="s">
        <v>62</v>
      </c>
      <c r="E8944">
        <f>INDEX(TeamSports!B:B,MATCH(D8944,TeamSports!C:C,0))</f>
        <v>9</v>
      </c>
      <c r="F8944">
        <f>INDEX(RanksTable!AQ:AQ,MATCH(B8944,RanksTable!B:B,0))</f>
        <v>7</v>
      </c>
      <c r="H8944" t="str">
        <f t="shared" si="139"/>
        <v>INSERT INTO "TeamRanks" (team_id,team_sport_id,team_rank) VALUES (22,9,7);</v>
      </c>
    </row>
    <row r="8945" spans="2:8" x14ac:dyDescent="0.25">
      <c r="B8945" t="s">
        <v>505</v>
      </c>
      <c r="C8945">
        <f>INDEX(NationalTeams!B:B,MATCH(B8945,NationalTeams!C:C,0))</f>
        <v>23</v>
      </c>
      <c r="D8945" t="s">
        <v>62</v>
      </c>
      <c r="E8945">
        <f>INDEX(TeamSports!B:B,MATCH(D8945,TeamSports!C:C,0))</f>
        <v>9</v>
      </c>
      <c r="F8945">
        <f>INDEX(RanksTable!AQ:AQ,MATCH(B8945,RanksTable!B:B,0))</f>
        <v>5</v>
      </c>
      <c r="H8945" t="str">
        <f t="shared" si="139"/>
        <v>INSERT INTO "TeamRanks" (team_id,team_sport_id,team_rank) VALUES (23,9,5);</v>
      </c>
    </row>
    <row r="8946" spans="2:8" x14ac:dyDescent="0.25">
      <c r="B8946" t="s">
        <v>334</v>
      </c>
      <c r="C8946">
        <f>INDEX(NationalTeams!B:B,MATCH(B8946,NationalTeams!C:C,0))</f>
        <v>24</v>
      </c>
      <c r="D8946" t="s">
        <v>62</v>
      </c>
      <c r="E8946">
        <f>INDEX(TeamSports!B:B,MATCH(D8946,TeamSports!C:C,0))</f>
        <v>9</v>
      </c>
      <c r="F8946">
        <f>INDEX(RanksTable!AQ:AQ,MATCH(B8946,RanksTable!B:B,0))</f>
        <v>7</v>
      </c>
      <c r="H8946" t="str">
        <f t="shared" si="139"/>
        <v>INSERT INTO "TeamRanks" (team_id,team_sport_id,team_rank) VALUES (24,9,7);</v>
      </c>
    </row>
    <row r="8947" spans="2:8" x14ac:dyDescent="0.25">
      <c r="B8947" t="s">
        <v>337</v>
      </c>
      <c r="C8947">
        <f>INDEX(NationalTeams!B:B,MATCH(B8947,NationalTeams!C:C,0))</f>
        <v>25</v>
      </c>
      <c r="D8947" t="s">
        <v>62</v>
      </c>
      <c r="E8947">
        <f>INDEX(TeamSports!B:B,MATCH(D8947,TeamSports!C:C,0))</f>
        <v>9</v>
      </c>
      <c r="F8947">
        <f>INDEX(RanksTable!AQ:AQ,MATCH(B8947,RanksTable!B:B,0))</f>
        <v>7</v>
      </c>
      <c r="H8947" t="str">
        <f t="shared" si="139"/>
        <v>INSERT INTO "TeamRanks" (team_id,team_sport_id,team_rank) VALUES (25,9,7);</v>
      </c>
    </row>
    <row r="8948" spans="2:8" x14ac:dyDescent="0.25">
      <c r="B8948" t="s">
        <v>403</v>
      </c>
      <c r="C8948">
        <f>INDEX(NationalTeams!B:B,MATCH(B8948,NationalTeams!C:C,0))</f>
        <v>26</v>
      </c>
      <c r="D8948" t="s">
        <v>62</v>
      </c>
      <c r="E8948">
        <f>INDEX(TeamSports!B:B,MATCH(D8948,TeamSports!C:C,0))</f>
        <v>9</v>
      </c>
      <c r="F8948">
        <f>INDEX(RanksTable!AQ:AQ,MATCH(B8948,RanksTable!B:B,0))</f>
        <v>7</v>
      </c>
      <c r="H8948" t="str">
        <f t="shared" si="139"/>
        <v>INSERT INTO "TeamRanks" (team_id,team_sport_id,team_rank) VALUES (26,9,7);</v>
      </c>
    </row>
    <row r="8949" spans="2:8" x14ac:dyDescent="0.25">
      <c r="B8949" t="s">
        <v>525</v>
      </c>
      <c r="C8949">
        <f>INDEX(NationalTeams!B:B,MATCH(B8949,NationalTeams!C:C,0))</f>
        <v>27</v>
      </c>
      <c r="D8949" t="s">
        <v>62</v>
      </c>
      <c r="E8949">
        <f>INDEX(TeamSports!B:B,MATCH(D8949,TeamSports!C:C,0))</f>
        <v>9</v>
      </c>
      <c r="F8949">
        <f>INDEX(RanksTable!AQ:AQ,MATCH(B8949,RanksTable!B:B,0))</f>
        <v>3</v>
      </c>
      <c r="H8949" t="str">
        <f t="shared" si="139"/>
        <v>INSERT INTO "TeamRanks" (team_id,team_sport_id,team_rank) VALUES (27,9,3);</v>
      </c>
    </row>
    <row r="8950" spans="2:8" x14ac:dyDescent="0.25">
      <c r="B8950" t="s">
        <v>453</v>
      </c>
      <c r="C8950">
        <f>INDEX(NationalTeams!B:B,MATCH(B8950,NationalTeams!C:C,0))</f>
        <v>28</v>
      </c>
      <c r="D8950" t="s">
        <v>62</v>
      </c>
      <c r="E8950">
        <f>INDEX(TeamSports!B:B,MATCH(D8950,TeamSports!C:C,0))</f>
        <v>9</v>
      </c>
      <c r="F8950">
        <f>INDEX(RanksTable!AQ:AQ,MATCH(B8950,RanksTable!B:B,0))</f>
        <v>7</v>
      </c>
      <c r="H8950" t="str">
        <f t="shared" si="139"/>
        <v>INSERT INTO "TeamRanks" (team_id,team_sport_id,team_rank) VALUES (28,9,7);</v>
      </c>
    </row>
    <row r="8951" spans="2:8" x14ac:dyDescent="0.25">
      <c r="B8951" t="s">
        <v>353</v>
      </c>
      <c r="C8951">
        <f>INDEX(NationalTeams!B:B,MATCH(B8951,NationalTeams!C:C,0))</f>
        <v>29</v>
      </c>
      <c r="D8951" t="s">
        <v>62</v>
      </c>
      <c r="E8951">
        <f>INDEX(TeamSports!B:B,MATCH(D8951,TeamSports!C:C,0))</f>
        <v>9</v>
      </c>
      <c r="F8951">
        <f>INDEX(RanksTable!AQ:AQ,MATCH(B8951,RanksTable!B:B,0))</f>
        <v>7</v>
      </c>
      <c r="H8951" t="str">
        <f t="shared" si="139"/>
        <v>INSERT INTO "TeamRanks" (team_id,team_sport_id,team_rank) VALUES (29,9,7);</v>
      </c>
    </row>
    <row r="8952" spans="2:8" x14ac:dyDescent="0.25">
      <c r="B8952" t="s">
        <v>516</v>
      </c>
      <c r="C8952">
        <f>INDEX(NationalTeams!B:B,MATCH(B8952,NationalTeams!C:C,0))</f>
        <v>30</v>
      </c>
      <c r="D8952" t="s">
        <v>62</v>
      </c>
      <c r="E8952">
        <f>INDEX(TeamSports!B:B,MATCH(D8952,TeamSports!C:C,0))</f>
        <v>9</v>
      </c>
      <c r="F8952">
        <f>INDEX(RanksTable!AQ:AQ,MATCH(B8952,RanksTable!B:B,0))</f>
        <v>7</v>
      </c>
      <c r="H8952" t="str">
        <f t="shared" si="139"/>
        <v>INSERT INTO "TeamRanks" (team_id,team_sport_id,team_rank) VALUES (30,9,7);</v>
      </c>
    </row>
    <row r="8953" spans="2:8" x14ac:dyDescent="0.25">
      <c r="B8953" t="s">
        <v>340</v>
      </c>
      <c r="C8953">
        <f>INDEX(NationalTeams!B:B,MATCH(B8953,NationalTeams!C:C,0))</f>
        <v>31</v>
      </c>
      <c r="D8953" t="s">
        <v>62</v>
      </c>
      <c r="E8953">
        <f>INDEX(TeamSports!B:B,MATCH(D8953,TeamSports!C:C,0))</f>
        <v>9</v>
      </c>
      <c r="F8953">
        <f>INDEX(RanksTable!AQ:AQ,MATCH(B8953,RanksTable!B:B,0))</f>
        <v>7</v>
      </c>
      <c r="H8953" t="str">
        <f t="shared" si="139"/>
        <v>INSERT INTO "TeamRanks" (team_id,team_sport_id,team_rank) VALUES (31,9,7);</v>
      </c>
    </row>
    <row r="8954" spans="2:8" x14ac:dyDescent="0.25">
      <c r="B8954" t="s">
        <v>327</v>
      </c>
      <c r="C8954">
        <f>INDEX(NationalTeams!B:B,MATCH(B8954,NationalTeams!C:C,0))</f>
        <v>32</v>
      </c>
      <c r="D8954" t="s">
        <v>62</v>
      </c>
      <c r="E8954">
        <f>INDEX(TeamSports!B:B,MATCH(D8954,TeamSports!C:C,0))</f>
        <v>9</v>
      </c>
      <c r="F8954">
        <f>INDEX(RanksTable!AQ:AQ,MATCH(B8954,RanksTable!B:B,0))</f>
        <v>4</v>
      </c>
      <c r="H8954" t="str">
        <f t="shared" si="139"/>
        <v>INSERT INTO "TeamRanks" (team_id,team_sport_id,team_rank) VALUES (32,9,4);</v>
      </c>
    </row>
    <row r="8955" spans="2:8" x14ac:dyDescent="0.25">
      <c r="B8955" t="s">
        <v>478</v>
      </c>
      <c r="C8955">
        <f>INDEX(NationalTeams!B:B,MATCH(B8955,NationalTeams!C:C,0))</f>
        <v>33</v>
      </c>
      <c r="D8955" t="s">
        <v>62</v>
      </c>
      <c r="E8955">
        <f>INDEX(TeamSports!B:B,MATCH(D8955,TeamSports!C:C,0))</f>
        <v>9</v>
      </c>
      <c r="F8955">
        <f>INDEX(RanksTable!AQ:AQ,MATCH(B8955,RanksTable!B:B,0))</f>
        <v>7</v>
      </c>
      <c r="H8955" t="str">
        <f t="shared" si="139"/>
        <v>INSERT INTO "TeamRanks" (team_id,team_sport_id,team_rank) VALUES (33,9,7);</v>
      </c>
    </row>
    <row r="8956" spans="2:8" x14ac:dyDescent="0.25">
      <c r="B8956" t="s">
        <v>510</v>
      </c>
      <c r="C8956">
        <f>INDEX(NationalTeams!B:B,MATCH(B8956,NationalTeams!C:C,0))</f>
        <v>34</v>
      </c>
      <c r="D8956" t="s">
        <v>62</v>
      </c>
      <c r="E8956">
        <f>INDEX(TeamSports!B:B,MATCH(D8956,TeamSports!C:C,0))</f>
        <v>9</v>
      </c>
      <c r="F8956">
        <f>INDEX(RanksTable!AQ:AQ,MATCH(B8956,RanksTable!B:B,0))</f>
        <v>5</v>
      </c>
      <c r="H8956" t="str">
        <f t="shared" si="139"/>
        <v>INSERT INTO "TeamRanks" (team_id,team_sport_id,team_rank) VALUES (34,9,5);</v>
      </c>
    </row>
    <row r="8957" spans="2:8" x14ac:dyDescent="0.25">
      <c r="B8957" t="s">
        <v>366</v>
      </c>
      <c r="C8957">
        <f>INDEX(NationalTeams!B:B,MATCH(B8957,NationalTeams!C:C,0))</f>
        <v>35</v>
      </c>
      <c r="D8957" t="s">
        <v>62</v>
      </c>
      <c r="E8957">
        <f>INDEX(TeamSports!B:B,MATCH(D8957,TeamSports!C:C,0))</f>
        <v>9</v>
      </c>
      <c r="F8957">
        <f>INDEX(RanksTable!AQ:AQ,MATCH(B8957,RanksTable!B:B,0))</f>
        <v>7</v>
      </c>
      <c r="H8957" t="str">
        <f t="shared" si="139"/>
        <v>INSERT INTO "TeamRanks" (team_id,team_sport_id,team_rank) VALUES (35,9,7);</v>
      </c>
    </row>
    <row r="8958" spans="2:8" x14ac:dyDescent="0.25">
      <c r="B8958" t="s">
        <v>341</v>
      </c>
      <c r="C8958">
        <f>INDEX(NationalTeams!B:B,MATCH(B8958,NationalTeams!C:C,0))</f>
        <v>36</v>
      </c>
      <c r="D8958" t="s">
        <v>62</v>
      </c>
      <c r="E8958">
        <f>INDEX(TeamSports!B:B,MATCH(D8958,TeamSports!C:C,0))</f>
        <v>9</v>
      </c>
      <c r="F8958">
        <f>INDEX(RanksTable!AQ:AQ,MATCH(B8958,RanksTable!B:B,0))</f>
        <v>7</v>
      </c>
      <c r="H8958" t="str">
        <f t="shared" si="139"/>
        <v>INSERT INTO "TeamRanks" (team_id,team_sport_id,team_rank) VALUES (36,9,7);</v>
      </c>
    </row>
    <row r="8959" spans="2:8" x14ac:dyDescent="0.25">
      <c r="B8959" t="s">
        <v>454</v>
      </c>
      <c r="C8959">
        <f>INDEX(NationalTeams!B:B,MATCH(B8959,NationalTeams!C:C,0))</f>
        <v>37</v>
      </c>
      <c r="D8959" t="s">
        <v>62</v>
      </c>
      <c r="E8959">
        <f>INDEX(TeamSports!B:B,MATCH(D8959,TeamSports!C:C,0))</f>
        <v>9</v>
      </c>
      <c r="F8959">
        <f>INDEX(RanksTable!AQ:AQ,MATCH(B8959,RanksTable!B:B,0))</f>
        <v>7</v>
      </c>
      <c r="H8959" t="str">
        <f t="shared" si="139"/>
        <v>INSERT INTO "TeamRanks" (team_id,team_sport_id,team_rank) VALUES (37,9,7);</v>
      </c>
    </row>
    <row r="8960" spans="2:8" x14ac:dyDescent="0.25">
      <c r="B8960" t="s">
        <v>371</v>
      </c>
      <c r="C8960">
        <f>INDEX(NationalTeams!B:B,MATCH(B8960,NationalTeams!C:C,0))</f>
        <v>38</v>
      </c>
      <c r="D8960" t="s">
        <v>62</v>
      </c>
      <c r="E8960">
        <f>INDEX(TeamSports!B:B,MATCH(D8960,TeamSports!C:C,0))</f>
        <v>9</v>
      </c>
      <c r="F8960">
        <f>INDEX(RanksTable!AQ:AQ,MATCH(B8960,RanksTable!B:B,0))</f>
        <v>7</v>
      </c>
      <c r="H8960" t="str">
        <f t="shared" si="139"/>
        <v>INSERT INTO "TeamRanks" (team_id,team_sport_id,team_rank) VALUES (38,9,7);</v>
      </c>
    </row>
    <row r="8961" spans="2:8" x14ac:dyDescent="0.25">
      <c r="B8961" t="s">
        <v>462</v>
      </c>
      <c r="C8961">
        <f>INDEX(NationalTeams!B:B,MATCH(B8961,NationalTeams!C:C,0))</f>
        <v>39</v>
      </c>
      <c r="D8961" t="s">
        <v>62</v>
      </c>
      <c r="E8961">
        <f>INDEX(TeamSports!B:B,MATCH(D8961,TeamSports!C:C,0))</f>
        <v>9</v>
      </c>
      <c r="F8961">
        <f>INDEX(RanksTable!AQ:AQ,MATCH(B8961,RanksTable!B:B,0))</f>
        <v>7</v>
      </c>
      <c r="H8961" t="str">
        <f t="shared" si="139"/>
        <v>INSERT INTO "TeamRanks" (team_id,team_sport_id,team_rank) VALUES (39,9,7);</v>
      </c>
    </row>
    <row r="8962" spans="2:8" x14ac:dyDescent="0.25">
      <c r="B8962" t="s">
        <v>322</v>
      </c>
      <c r="C8962">
        <f>INDEX(NationalTeams!B:B,MATCH(B8962,NationalTeams!C:C,0))</f>
        <v>40</v>
      </c>
      <c r="D8962" t="s">
        <v>62</v>
      </c>
      <c r="E8962">
        <f>INDEX(TeamSports!B:B,MATCH(D8962,TeamSports!C:C,0))</f>
        <v>9</v>
      </c>
      <c r="F8962">
        <f>INDEX(RanksTable!AQ:AQ,MATCH(B8962,RanksTable!B:B,0))</f>
        <v>7</v>
      </c>
      <c r="H8962" t="str">
        <f t="shared" si="139"/>
        <v>INSERT INTO "TeamRanks" (team_id,team_sport_id,team_rank) VALUES (40,9,7);</v>
      </c>
    </row>
    <row r="8963" spans="2:8" x14ac:dyDescent="0.25">
      <c r="B8963" t="s">
        <v>355</v>
      </c>
      <c r="C8963">
        <f>INDEX(NationalTeams!B:B,MATCH(B8963,NationalTeams!C:C,0))</f>
        <v>41</v>
      </c>
      <c r="D8963" t="s">
        <v>62</v>
      </c>
      <c r="E8963">
        <f>INDEX(TeamSports!B:B,MATCH(D8963,TeamSports!C:C,0))</f>
        <v>9</v>
      </c>
      <c r="F8963">
        <f>INDEX(RanksTable!AQ:AQ,MATCH(B8963,RanksTable!B:B,0))</f>
        <v>2</v>
      </c>
      <c r="H8963" t="str">
        <f t="shared" si="139"/>
        <v>INSERT INTO "TeamRanks" (team_id,team_sport_id,team_rank) VALUES (41,9,2);</v>
      </c>
    </row>
    <row r="8964" spans="2:8" x14ac:dyDescent="0.25">
      <c r="B8964" t="s">
        <v>344</v>
      </c>
      <c r="C8964">
        <f>INDEX(NationalTeams!B:B,MATCH(B8964,NationalTeams!C:C,0))</f>
        <v>42</v>
      </c>
      <c r="D8964" t="s">
        <v>62</v>
      </c>
      <c r="E8964">
        <f>INDEX(TeamSports!B:B,MATCH(D8964,TeamSports!C:C,0))</f>
        <v>9</v>
      </c>
      <c r="F8964">
        <f>INDEX(RanksTable!AQ:AQ,MATCH(B8964,RanksTable!B:B,0))</f>
        <v>7</v>
      </c>
      <c r="H8964" t="str">
        <f t="shared" ref="H8964:H9027" si="140">_xlfn.CONCAT($H$1,$L$1,$C$1,$L$1," ",$J$1,$C$2,$N$1,$E$2,$N$1,$F$2,$K$1,$I$1,$J$1,C8964,$N$1,E8964,$N$1,F8964,$K$1,$O$1)</f>
        <v>INSERT INTO "TeamRanks" (team_id,team_sport_id,team_rank) VALUES (42,9,7);</v>
      </c>
    </row>
    <row r="8965" spans="2:8" x14ac:dyDescent="0.25">
      <c r="B8965" t="s">
        <v>330</v>
      </c>
      <c r="C8965">
        <f>INDEX(NationalTeams!B:B,MATCH(B8965,NationalTeams!C:C,0))</f>
        <v>43</v>
      </c>
      <c r="D8965" t="s">
        <v>62</v>
      </c>
      <c r="E8965">
        <f>INDEX(TeamSports!B:B,MATCH(D8965,TeamSports!C:C,0))</f>
        <v>9</v>
      </c>
      <c r="F8965">
        <f>INDEX(RanksTable!AQ:AQ,MATCH(B8965,RanksTable!B:B,0))</f>
        <v>7</v>
      </c>
      <c r="H8965" t="str">
        <f t="shared" si="140"/>
        <v>INSERT INTO "TeamRanks" (team_id,team_sport_id,team_rank) VALUES (43,9,7);</v>
      </c>
    </row>
    <row r="8966" spans="2:8" x14ac:dyDescent="0.25">
      <c r="B8966" t="s">
        <v>429</v>
      </c>
      <c r="C8966">
        <f>INDEX(NationalTeams!B:B,MATCH(B8966,NationalTeams!C:C,0))</f>
        <v>44</v>
      </c>
      <c r="D8966" t="s">
        <v>62</v>
      </c>
      <c r="E8966">
        <f>INDEX(TeamSports!B:B,MATCH(D8966,TeamSports!C:C,0))</f>
        <v>9</v>
      </c>
      <c r="F8966">
        <f>INDEX(RanksTable!AQ:AQ,MATCH(B8966,RanksTable!B:B,0))</f>
        <v>1</v>
      </c>
      <c r="H8966" t="str">
        <f t="shared" si="140"/>
        <v>INSERT INTO "TeamRanks" (team_id,team_sport_id,team_rank) VALUES (44,9,1);</v>
      </c>
    </row>
    <row r="8967" spans="2:8" x14ac:dyDescent="0.25">
      <c r="B8967" t="s">
        <v>534</v>
      </c>
      <c r="C8967">
        <f>INDEX(NationalTeams!B:B,MATCH(B8967,NationalTeams!C:C,0))</f>
        <v>45</v>
      </c>
      <c r="D8967" t="s">
        <v>62</v>
      </c>
      <c r="E8967">
        <f>INDEX(TeamSports!B:B,MATCH(D8967,TeamSports!C:C,0))</f>
        <v>9</v>
      </c>
      <c r="F8967">
        <f>INDEX(RanksTable!AQ:AQ,MATCH(B8967,RanksTable!B:B,0))</f>
        <v>7</v>
      </c>
      <c r="H8967" t="str">
        <f t="shared" si="140"/>
        <v>INSERT INTO "TeamRanks" (team_id,team_sport_id,team_rank) VALUES (45,9,7);</v>
      </c>
    </row>
    <row r="8968" spans="2:8" x14ac:dyDescent="0.25">
      <c r="B8968" t="s">
        <v>328</v>
      </c>
      <c r="C8968">
        <f>INDEX(NationalTeams!B:B,MATCH(B8968,NationalTeams!C:C,0))</f>
        <v>46</v>
      </c>
      <c r="D8968" t="s">
        <v>62</v>
      </c>
      <c r="E8968">
        <f>INDEX(TeamSports!B:B,MATCH(D8968,TeamSports!C:C,0))</f>
        <v>9</v>
      </c>
      <c r="F8968">
        <f>INDEX(RanksTable!AQ:AQ,MATCH(B8968,RanksTable!B:B,0))</f>
        <v>7</v>
      </c>
      <c r="H8968" t="str">
        <f t="shared" si="140"/>
        <v>INSERT INTO "TeamRanks" (team_id,team_sport_id,team_rank) VALUES (46,9,7);</v>
      </c>
    </row>
    <row r="8969" spans="2:8" x14ac:dyDescent="0.25">
      <c r="B8969" t="s">
        <v>368</v>
      </c>
      <c r="C8969">
        <f>INDEX(NationalTeams!B:B,MATCH(B8969,NationalTeams!C:C,0))</f>
        <v>47</v>
      </c>
      <c r="D8969" t="s">
        <v>62</v>
      </c>
      <c r="E8969">
        <f>INDEX(TeamSports!B:B,MATCH(D8969,TeamSports!C:C,0))</f>
        <v>9</v>
      </c>
      <c r="F8969">
        <f>INDEX(RanksTable!AQ:AQ,MATCH(B8969,RanksTable!B:B,0))</f>
        <v>7</v>
      </c>
      <c r="H8969" t="str">
        <f t="shared" si="140"/>
        <v>INSERT INTO "TeamRanks" (team_id,team_sport_id,team_rank) VALUES (47,9,7);</v>
      </c>
    </row>
    <row r="8970" spans="2:8" x14ac:dyDescent="0.25">
      <c r="B8970" t="s">
        <v>369</v>
      </c>
      <c r="C8970">
        <f>INDEX(NationalTeams!B:B,MATCH(B8970,NationalTeams!C:C,0))</f>
        <v>48</v>
      </c>
      <c r="D8970" t="s">
        <v>62</v>
      </c>
      <c r="E8970">
        <f>INDEX(TeamSports!B:B,MATCH(D8970,TeamSports!C:C,0))</f>
        <v>9</v>
      </c>
      <c r="F8970">
        <f>INDEX(RanksTable!AQ:AQ,MATCH(B8970,RanksTable!B:B,0))</f>
        <v>7</v>
      </c>
      <c r="H8970" t="str">
        <f t="shared" si="140"/>
        <v>INSERT INTO "TeamRanks" (team_id,team_sport_id,team_rank) VALUES (48,9,7);</v>
      </c>
    </row>
    <row r="8971" spans="2:8" x14ac:dyDescent="0.25">
      <c r="B8971" t="s">
        <v>447</v>
      </c>
      <c r="C8971">
        <f>INDEX(NationalTeams!B:B,MATCH(B8971,NationalTeams!C:C,0))</f>
        <v>49</v>
      </c>
      <c r="D8971" t="s">
        <v>62</v>
      </c>
      <c r="E8971">
        <f>INDEX(TeamSports!B:B,MATCH(D8971,TeamSports!C:C,0))</f>
        <v>9</v>
      </c>
      <c r="F8971">
        <f>INDEX(RanksTable!AQ:AQ,MATCH(B8971,RanksTable!B:B,0))</f>
        <v>7</v>
      </c>
      <c r="H8971" t="str">
        <f t="shared" si="140"/>
        <v>INSERT INTO "TeamRanks" (team_id,team_sport_id,team_rank) VALUES (49,9,7);</v>
      </c>
    </row>
    <row r="8972" spans="2:8" x14ac:dyDescent="0.25">
      <c r="B8972" t="s">
        <v>425</v>
      </c>
      <c r="C8972">
        <f>INDEX(NationalTeams!B:B,MATCH(B8972,NationalTeams!C:C,0))</f>
        <v>50</v>
      </c>
      <c r="D8972" t="s">
        <v>62</v>
      </c>
      <c r="E8972">
        <f>INDEX(TeamSports!B:B,MATCH(D8972,TeamSports!C:C,0))</f>
        <v>9</v>
      </c>
      <c r="F8972">
        <f>INDEX(RanksTable!AQ:AQ,MATCH(B8972,RanksTable!B:B,0))</f>
        <v>7</v>
      </c>
      <c r="H8972" t="str">
        <f t="shared" si="140"/>
        <v>INSERT INTO "TeamRanks" (team_id,team_sport_id,team_rank) VALUES (50,9,7);</v>
      </c>
    </row>
    <row r="8973" spans="2:8" x14ac:dyDescent="0.25">
      <c r="B8973" t="s">
        <v>323</v>
      </c>
      <c r="C8973">
        <f>INDEX(NationalTeams!B:B,MATCH(B8973,NationalTeams!C:C,0))</f>
        <v>51</v>
      </c>
      <c r="D8973" t="s">
        <v>62</v>
      </c>
      <c r="E8973">
        <f>INDEX(TeamSports!B:B,MATCH(D8973,TeamSports!C:C,0))</f>
        <v>9</v>
      </c>
      <c r="F8973">
        <f>INDEX(RanksTable!AQ:AQ,MATCH(B8973,RanksTable!B:B,0))</f>
        <v>7</v>
      </c>
      <c r="H8973" t="str">
        <f t="shared" si="140"/>
        <v>INSERT INTO "TeamRanks" (team_id,team_sport_id,team_rank) VALUES (51,9,7);</v>
      </c>
    </row>
    <row r="8974" spans="2:8" x14ac:dyDescent="0.25">
      <c r="B8974" t="s">
        <v>354</v>
      </c>
      <c r="C8974">
        <f>INDEX(NationalTeams!B:B,MATCH(B8974,NationalTeams!C:C,0))</f>
        <v>52</v>
      </c>
      <c r="D8974" t="s">
        <v>62</v>
      </c>
      <c r="E8974">
        <f>INDEX(TeamSports!B:B,MATCH(D8974,TeamSports!C:C,0))</f>
        <v>9</v>
      </c>
      <c r="F8974">
        <f>INDEX(RanksTable!AQ:AQ,MATCH(B8974,RanksTable!B:B,0))</f>
        <v>7</v>
      </c>
      <c r="H8974" t="str">
        <f t="shared" si="140"/>
        <v>INSERT INTO "TeamRanks" (team_id,team_sport_id,team_rank) VALUES (52,9,7);</v>
      </c>
    </row>
    <row r="8975" spans="2:8" x14ac:dyDescent="0.25">
      <c r="B8975" t="s">
        <v>498</v>
      </c>
      <c r="C8975">
        <f>INDEX(NationalTeams!B:B,MATCH(B8975,NationalTeams!C:C,0))</f>
        <v>53</v>
      </c>
      <c r="D8975" t="s">
        <v>62</v>
      </c>
      <c r="E8975">
        <f>INDEX(TeamSports!B:B,MATCH(D8975,TeamSports!C:C,0))</f>
        <v>9</v>
      </c>
      <c r="F8975">
        <f>INDEX(RanksTable!AQ:AQ,MATCH(B8975,RanksTable!B:B,0))</f>
        <v>7</v>
      </c>
      <c r="H8975" t="str">
        <f t="shared" si="140"/>
        <v>INSERT INTO "TeamRanks" (team_id,team_sport_id,team_rank) VALUES (53,9,7);</v>
      </c>
    </row>
    <row r="8976" spans="2:8" x14ac:dyDescent="0.25">
      <c r="B8976" t="s">
        <v>406</v>
      </c>
      <c r="C8976">
        <f>INDEX(NationalTeams!B:B,MATCH(B8976,NationalTeams!C:C,0))</f>
        <v>54</v>
      </c>
      <c r="D8976" t="s">
        <v>62</v>
      </c>
      <c r="E8976">
        <f>INDEX(TeamSports!B:B,MATCH(D8976,TeamSports!C:C,0))</f>
        <v>9</v>
      </c>
      <c r="F8976">
        <f>INDEX(RanksTable!AQ:AQ,MATCH(B8976,RanksTable!B:B,0))</f>
        <v>7</v>
      </c>
      <c r="H8976" t="str">
        <f t="shared" si="140"/>
        <v>INSERT INTO "TeamRanks" (team_id,team_sport_id,team_rank) VALUES (54,9,7);</v>
      </c>
    </row>
    <row r="8977" spans="2:8" x14ac:dyDescent="0.25">
      <c r="B8977" t="s">
        <v>404</v>
      </c>
      <c r="C8977">
        <f>INDEX(NationalTeams!B:B,MATCH(B8977,NationalTeams!C:C,0))</f>
        <v>55</v>
      </c>
      <c r="D8977" t="s">
        <v>62</v>
      </c>
      <c r="E8977">
        <f>INDEX(TeamSports!B:B,MATCH(D8977,TeamSports!C:C,0))</f>
        <v>9</v>
      </c>
      <c r="F8977">
        <f>INDEX(RanksTable!AQ:AQ,MATCH(B8977,RanksTable!B:B,0))</f>
        <v>7</v>
      </c>
      <c r="H8977" t="str">
        <f t="shared" si="140"/>
        <v>INSERT INTO "TeamRanks" (team_id,team_sport_id,team_rank) VALUES (55,9,7);</v>
      </c>
    </row>
    <row r="8978" spans="2:8" x14ac:dyDescent="0.25">
      <c r="B8978" t="s">
        <v>495</v>
      </c>
      <c r="C8978">
        <f>INDEX(NationalTeams!B:B,MATCH(B8978,NationalTeams!C:C,0))</f>
        <v>56</v>
      </c>
      <c r="D8978" t="s">
        <v>62</v>
      </c>
      <c r="E8978">
        <f>INDEX(TeamSports!B:B,MATCH(D8978,TeamSports!C:C,0))</f>
        <v>9</v>
      </c>
      <c r="F8978">
        <f>INDEX(RanksTable!AQ:AQ,MATCH(B8978,RanksTable!B:B,0))</f>
        <v>5</v>
      </c>
      <c r="H8978" t="str">
        <f t="shared" si="140"/>
        <v>INSERT INTO "TeamRanks" (team_id,team_sport_id,team_rank) VALUES (56,9,5);</v>
      </c>
    </row>
    <row r="8979" spans="2:8" x14ac:dyDescent="0.25">
      <c r="B8979" t="s">
        <v>413</v>
      </c>
      <c r="C8979">
        <f>INDEX(NationalTeams!B:B,MATCH(B8979,NationalTeams!C:C,0))</f>
        <v>57</v>
      </c>
      <c r="D8979" t="s">
        <v>62</v>
      </c>
      <c r="E8979">
        <f>INDEX(TeamSports!B:B,MATCH(D8979,TeamSports!C:C,0))</f>
        <v>9</v>
      </c>
      <c r="F8979">
        <f>INDEX(RanksTable!AQ:AQ,MATCH(B8979,RanksTable!B:B,0))</f>
        <v>7</v>
      </c>
      <c r="H8979" t="str">
        <f t="shared" si="140"/>
        <v>INSERT INTO "TeamRanks" (team_id,team_sport_id,team_rank) VALUES (57,9,7);</v>
      </c>
    </row>
    <row r="8980" spans="2:8" x14ac:dyDescent="0.25">
      <c r="B8980" t="s">
        <v>331</v>
      </c>
      <c r="C8980">
        <f>INDEX(NationalTeams!B:B,MATCH(B8980,NationalTeams!C:C,0))</f>
        <v>58</v>
      </c>
      <c r="D8980" t="s">
        <v>62</v>
      </c>
      <c r="E8980">
        <f>INDEX(TeamSports!B:B,MATCH(D8980,TeamSports!C:C,0))</f>
        <v>9</v>
      </c>
      <c r="F8980">
        <f>INDEX(RanksTable!AQ:AQ,MATCH(B8980,RanksTable!B:B,0))</f>
        <v>7</v>
      </c>
      <c r="H8980" t="str">
        <f t="shared" si="140"/>
        <v>INSERT INTO "TeamRanks" (team_id,team_sport_id,team_rank) VALUES (58,9,7);</v>
      </c>
    </row>
    <row r="8981" spans="2:8" x14ac:dyDescent="0.25">
      <c r="B8981" t="s">
        <v>365</v>
      </c>
      <c r="C8981">
        <f>INDEX(NationalTeams!B:B,MATCH(B8981,NationalTeams!C:C,0))</f>
        <v>59</v>
      </c>
      <c r="D8981" t="s">
        <v>62</v>
      </c>
      <c r="E8981">
        <f>INDEX(TeamSports!B:B,MATCH(D8981,TeamSports!C:C,0))</f>
        <v>9</v>
      </c>
      <c r="F8981">
        <f>INDEX(RanksTable!AQ:AQ,MATCH(B8981,RanksTable!B:B,0))</f>
        <v>7</v>
      </c>
      <c r="H8981" t="str">
        <f t="shared" si="140"/>
        <v>INSERT INTO "TeamRanks" (team_id,team_sport_id,team_rank) VALUES (59,9,7);</v>
      </c>
    </row>
    <row r="8982" spans="2:8" x14ac:dyDescent="0.25">
      <c r="B8982" t="s">
        <v>332</v>
      </c>
      <c r="C8982">
        <f>INDEX(NationalTeams!B:B,MATCH(B8982,NationalTeams!C:C,0))</f>
        <v>60</v>
      </c>
      <c r="D8982" t="s">
        <v>62</v>
      </c>
      <c r="E8982">
        <f>INDEX(TeamSports!B:B,MATCH(D8982,TeamSports!C:C,0))</f>
        <v>9</v>
      </c>
      <c r="F8982">
        <f>INDEX(RanksTable!AQ:AQ,MATCH(B8982,RanksTable!B:B,0))</f>
        <v>7</v>
      </c>
      <c r="H8982" t="str">
        <f t="shared" si="140"/>
        <v>INSERT INTO "TeamRanks" (team_id,team_sport_id,team_rank) VALUES (60,9,7);</v>
      </c>
    </row>
    <row r="8983" spans="2:8" x14ac:dyDescent="0.25">
      <c r="B8983" t="s">
        <v>435</v>
      </c>
      <c r="C8983">
        <f>INDEX(NationalTeams!B:B,MATCH(B8983,NationalTeams!C:C,0))</f>
        <v>61</v>
      </c>
      <c r="D8983" t="s">
        <v>62</v>
      </c>
      <c r="E8983">
        <f>INDEX(TeamSports!B:B,MATCH(D8983,TeamSports!C:C,0))</f>
        <v>9</v>
      </c>
      <c r="F8983">
        <f>INDEX(RanksTable!AQ:AQ,MATCH(B8983,RanksTable!B:B,0))</f>
        <v>7</v>
      </c>
      <c r="H8983" t="str">
        <f t="shared" si="140"/>
        <v>INSERT INTO "TeamRanks" (team_id,team_sport_id,team_rank) VALUES (61,9,7);</v>
      </c>
    </row>
    <row r="8984" spans="2:8" x14ac:dyDescent="0.25">
      <c r="B8984" t="s">
        <v>346</v>
      </c>
      <c r="C8984">
        <f>INDEX(NationalTeams!B:B,MATCH(B8984,NationalTeams!C:C,0))</f>
        <v>62</v>
      </c>
      <c r="D8984" t="s">
        <v>62</v>
      </c>
      <c r="E8984">
        <f>INDEX(TeamSports!B:B,MATCH(D8984,TeamSports!C:C,0))</f>
        <v>9</v>
      </c>
      <c r="F8984">
        <f>INDEX(RanksTable!AQ:AQ,MATCH(B8984,RanksTable!B:B,0))</f>
        <v>7</v>
      </c>
      <c r="H8984" t="str">
        <f t="shared" si="140"/>
        <v>INSERT INTO "TeamRanks" (team_id,team_sport_id,team_rank) VALUES (62,9,7);</v>
      </c>
    </row>
    <row r="8985" spans="2:8" x14ac:dyDescent="0.25">
      <c r="B8985" t="s">
        <v>515</v>
      </c>
      <c r="C8985">
        <f>INDEX(NationalTeams!B:B,MATCH(B8985,NationalTeams!C:C,0))</f>
        <v>63</v>
      </c>
      <c r="D8985" t="s">
        <v>62</v>
      </c>
      <c r="E8985">
        <f>INDEX(TeamSports!B:B,MATCH(D8985,TeamSports!C:C,0))</f>
        <v>9</v>
      </c>
      <c r="F8985">
        <f>INDEX(RanksTable!AQ:AQ,MATCH(B8985,RanksTable!B:B,0))</f>
        <v>6</v>
      </c>
      <c r="H8985" t="str">
        <f t="shared" si="140"/>
        <v>INSERT INTO "TeamRanks" (team_id,team_sport_id,team_rank) VALUES (63,9,6);</v>
      </c>
    </row>
    <row r="8986" spans="2:8" x14ac:dyDescent="0.25">
      <c r="B8986" t="s">
        <v>509</v>
      </c>
      <c r="C8986">
        <f>INDEX(NationalTeams!B:B,MATCH(B8986,NationalTeams!C:C,0))</f>
        <v>64</v>
      </c>
      <c r="D8986" t="s">
        <v>62</v>
      </c>
      <c r="E8986">
        <f>INDEX(TeamSports!B:B,MATCH(D8986,TeamSports!C:C,0))</f>
        <v>9</v>
      </c>
      <c r="F8986">
        <f>INDEX(RanksTable!AQ:AQ,MATCH(B8986,RanksTable!B:B,0))</f>
        <v>6</v>
      </c>
      <c r="H8986" t="str">
        <f t="shared" si="140"/>
        <v>INSERT INTO "TeamRanks" (team_id,team_sport_id,team_rank) VALUES (64,9,6);</v>
      </c>
    </row>
    <row r="8987" spans="2:8" x14ac:dyDescent="0.25">
      <c r="B8987" t="s">
        <v>518</v>
      </c>
      <c r="C8987">
        <f>INDEX(NationalTeams!B:B,MATCH(B8987,NationalTeams!C:C,0))</f>
        <v>65</v>
      </c>
      <c r="D8987" t="s">
        <v>62</v>
      </c>
      <c r="E8987">
        <f>INDEX(TeamSports!B:B,MATCH(D8987,TeamSports!C:C,0))</f>
        <v>9</v>
      </c>
      <c r="F8987">
        <f>INDEX(RanksTable!AQ:AQ,MATCH(B8987,RanksTable!B:B,0))</f>
        <v>7</v>
      </c>
      <c r="H8987" t="str">
        <f t="shared" si="140"/>
        <v>INSERT INTO "TeamRanks" (team_id,team_sport_id,team_rank) VALUES (65,9,7);</v>
      </c>
    </row>
    <row r="8988" spans="2:8" x14ac:dyDescent="0.25">
      <c r="B8988" t="s">
        <v>490</v>
      </c>
      <c r="C8988">
        <f>INDEX(NationalTeams!B:B,MATCH(B8988,NationalTeams!C:C,0))</f>
        <v>66</v>
      </c>
      <c r="D8988" t="s">
        <v>62</v>
      </c>
      <c r="E8988">
        <f>INDEX(TeamSports!B:B,MATCH(D8988,TeamSports!C:C,0))</f>
        <v>9</v>
      </c>
      <c r="F8988">
        <f>INDEX(RanksTable!AQ:AQ,MATCH(B8988,RanksTable!B:B,0))</f>
        <v>4</v>
      </c>
      <c r="H8988" t="str">
        <f t="shared" si="140"/>
        <v>INSERT INTO "TeamRanks" (team_id,team_sport_id,team_rank) VALUES (66,9,4);</v>
      </c>
    </row>
    <row r="8989" spans="2:8" x14ac:dyDescent="0.25">
      <c r="B8989" t="s">
        <v>349</v>
      </c>
      <c r="C8989">
        <f>INDEX(NationalTeams!B:B,MATCH(B8989,NationalTeams!C:C,0))</f>
        <v>67</v>
      </c>
      <c r="D8989" t="s">
        <v>62</v>
      </c>
      <c r="E8989">
        <f>INDEX(TeamSports!B:B,MATCH(D8989,TeamSports!C:C,0))</f>
        <v>9</v>
      </c>
      <c r="F8989">
        <f>INDEX(RanksTable!AQ:AQ,MATCH(B8989,RanksTable!B:B,0))</f>
        <v>1</v>
      </c>
      <c r="H8989" t="str">
        <f t="shared" si="140"/>
        <v>INSERT INTO "TeamRanks" (team_id,team_sport_id,team_rank) VALUES (67,9,1);</v>
      </c>
    </row>
    <row r="8990" spans="2:8" x14ac:dyDescent="0.25">
      <c r="B8990" t="s">
        <v>531</v>
      </c>
      <c r="C8990">
        <f>INDEX(NationalTeams!B:B,MATCH(B8990,NationalTeams!C:C,0))</f>
        <v>68</v>
      </c>
      <c r="D8990" t="s">
        <v>62</v>
      </c>
      <c r="E8990">
        <f>INDEX(TeamSports!B:B,MATCH(D8990,TeamSports!C:C,0))</f>
        <v>9</v>
      </c>
      <c r="F8990">
        <f>INDEX(RanksTable!AQ:AQ,MATCH(B8990,RanksTable!B:B,0))</f>
        <v>7</v>
      </c>
      <c r="H8990" t="str">
        <f t="shared" si="140"/>
        <v>INSERT INTO "TeamRanks" (team_id,team_sport_id,team_rank) VALUES (68,9,7);</v>
      </c>
    </row>
    <row r="8991" spans="2:8" x14ac:dyDescent="0.25">
      <c r="B8991" t="s">
        <v>326</v>
      </c>
      <c r="C8991">
        <f>INDEX(NationalTeams!B:B,MATCH(B8991,NationalTeams!C:C,0))</f>
        <v>69</v>
      </c>
      <c r="D8991" t="s">
        <v>62</v>
      </c>
      <c r="E8991">
        <f>INDEX(TeamSports!B:B,MATCH(D8991,TeamSports!C:C,0))</f>
        <v>9</v>
      </c>
      <c r="F8991">
        <f>INDEX(RanksTable!AQ:AQ,MATCH(B8991,RanksTable!B:B,0))</f>
        <v>7</v>
      </c>
      <c r="H8991" t="str">
        <f t="shared" si="140"/>
        <v>INSERT INTO "TeamRanks" (team_id,team_sport_id,team_rank) VALUES (69,9,7);</v>
      </c>
    </row>
    <row r="8992" spans="2:8" x14ac:dyDescent="0.25">
      <c r="B8992" t="s">
        <v>320</v>
      </c>
      <c r="C8992">
        <f>INDEX(NationalTeams!B:B,MATCH(B8992,NationalTeams!C:C,0))</f>
        <v>70</v>
      </c>
      <c r="D8992" t="s">
        <v>62</v>
      </c>
      <c r="E8992">
        <f>INDEX(TeamSports!B:B,MATCH(D8992,TeamSports!C:C,0))</f>
        <v>9</v>
      </c>
      <c r="F8992">
        <f>INDEX(RanksTable!AQ:AQ,MATCH(B8992,RanksTable!B:B,0))</f>
        <v>7</v>
      </c>
      <c r="H8992" t="str">
        <f t="shared" si="140"/>
        <v>INSERT INTO "TeamRanks" (team_id,team_sport_id,team_rank) VALUES (70,9,7);</v>
      </c>
    </row>
    <row r="8993" spans="2:8" x14ac:dyDescent="0.25">
      <c r="B8993" t="s">
        <v>459</v>
      </c>
      <c r="C8993">
        <f>INDEX(NationalTeams!B:B,MATCH(B8993,NationalTeams!C:C,0))</f>
        <v>71</v>
      </c>
      <c r="D8993" t="s">
        <v>62</v>
      </c>
      <c r="E8993">
        <f>INDEX(TeamSports!B:B,MATCH(D8993,TeamSports!C:C,0))</f>
        <v>9</v>
      </c>
      <c r="F8993">
        <f>INDEX(RanksTable!AQ:AQ,MATCH(B8993,RanksTable!B:B,0))</f>
        <v>7</v>
      </c>
      <c r="H8993" t="str">
        <f t="shared" si="140"/>
        <v>INSERT INTO "TeamRanks" (team_id,team_sport_id,team_rank) VALUES (71,9,7);</v>
      </c>
    </row>
    <row r="8994" spans="2:8" x14ac:dyDescent="0.25">
      <c r="B8994" t="s">
        <v>445</v>
      </c>
      <c r="C8994">
        <f>INDEX(NationalTeams!B:B,MATCH(B8994,NationalTeams!C:C,0))</f>
        <v>72</v>
      </c>
      <c r="D8994" t="s">
        <v>62</v>
      </c>
      <c r="E8994">
        <f>INDEX(TeamSports!B:B,MATCH(D8994,TeamSports!C:C,0))</f>
        <v>9</v>
      </c>
      <c r="F8994">
        <f>INDEX(RanksTable!AQ:AQ,MATCH(B8994,RanksTable!B:B,0))</f>
        <v>7</v>
      </c>
      <c r="H8994" t="str">
        <f t="shared" si="140"/>
        <v>INSERT INTO "TeamRanks" (team_id,team_sport_id,team_rank) VALUES (72,9,7);</v>
      </c>
    </row>
    <row r="8995" spans="2:8" x14ac:dyDescent="0.25">
      <c r="B8995" t="s">
        <v>511</v>
      </c>
      <c r="C8995">
        <f>INDEX(NationalTeams!B:B,MATCH(B8995,NationalTeams!C:C,0))</f>
        <v>73</v>
      </c>
      <c r="D8995" t="s">
        <v>62</v>
      </c>
      <c r="E8995">
        <f>INDEX(TeamSports!B:B,MATCH(D8995,TeamSports!C:C,0))</f>
        <v>9</v>
      </c>
      <c r="F8995">
        <f>INDEX(RanksTable!AQ:AQ,MATCH(B8995,RanksTable!B:B,0))</f>
        <v>7</v>
      </c>
      <c r="H8995" t="str">
        <f t="shared" si="140"/>
        <v>INSERT INTO "TeamRanks" (team_id,team_sport_id,team_rank) VALUES (73,9,7);</v>
      </c>
    </row>
    <row r="8996" spans="2:8" x14ac:dyDescent="0.25">
      <c r="B8996" t="s">
        <v>487</v>
      </c>
      <c r="C8996">
        <f>INDEX(NationalTeams!B:B,MATCH(B8996,NationalTeams!C:C,0))</f>
        <v>74</v>
      </c>
      <c r="D8996" t="s">
        <v>62</v>
      </c>
      <c r="E8996">
        <f>INDEX(TeamSports!B:B,MATCH(D8996,TeamSports!C:C,0))</f>
        <v>9</v>
      </c>
      <c r="F8996">
        <f>INDEX(RanksTable!AQ:AQ,MATCH(B8996,RanksTable!B:B,0))</f>
        <v>2</v>
      </c>
      <c r="H8996" t="str">
        <f t="shared" si="140"/>
        <v>INSERT INTO "TeamRanks" (team_id,team_sport_id,team_rank) VALUES (74,9,2);</v>
      </c>
    </row>
    <row r="8997" spans="2:8" x14ac:dyDescent="0.25">
      <c r="B8997" t="s">
        <v>383</v>
      </c>
      <c r="C8997">
        <f>INDEX(NationalTeams!B:B,MATCH(B8997,NationalTeams!C:C,0))</f>
        <v>75</v>
      </c>
      <c r="D8997" t="s">
        <v>62</v>
      </c>
      <c r="E8997">
        <f>INDEX(TeamSports!B:B,MATCH(D8997,TeamSports!C:C,0))</f>
        <v>9</v>
      </c>
      <c r="F8997">
        <f>INDEX(RanksTable!AQ:AQ,MATCH(B8997,RanksTable!B:B,0))</f>
        <v>7</v>
      </c>
      <c r="H8997" t="str">
        <f t="shared" si="140"/>
        <v>INSERT INTO "TeamRanks" (team_id,team_sport_id,team_rank) VALUES (75,9,7);</v>
      </c>
    </row>
    <row r="8998" spans="2:8" x14ac:dyDescent="0.25">
      <c r="B8998" t="s">
        <v>517</v>
      </c>
      <c r="C8998">
        <f>INDEX(NationalTeams!B:B,MATCH(B8998,NationalTeams!C:C,0))</f>
        <v>76</v>
      </c>
      <c r="D8998" t="s">
        <v>62</v>
      </c>
      <c r="E8998">
        <f>INDEX(TeamSports!B:B,MATCH(D8998,TeamSports!C:C,0))</f>
        <v>9</v>
      </c>
      <c r="F8998">
        <f>INDEX(RanksTable!AQ:AQ,MATCH(B8998,RanksTable!B:B,0))</f>
        <v>6</v>
      </c>
      <c r="H8998" t="str">
        <f t="shared" si="140"/>
        <v>INSERT INTO "TeamRanks" (team_id,team_sport_id,team_rank) VALUES (76,9,6);</v>
      </c>
    </row>
    <row r="8999" spans="2:8" x14ac:dyDescent="0.25">
      <c r="B8999" t="s">
        <v>391</v>
      </c>
      <c r="C8999">
        <f>INDEX(NationalTeams!B:B,MATCH(B8999,NationalTeams!C:C,0))</f>
        <v>77</v>
      </c>
      <c r="D8999" t="s">
        <v>62</v>
      </c>
      <c r="E8999">
        <f>INDEX(TeamSports!B:B,MATCH(D8999,TeamSports!C:C,0))</f>
        <v>9</v>
      </c>
      <c r="F8999">
        <f>INDEX(RanksTable!AQ:AQ,MATCH(B8999,RanksTable!B:B,0))</f>
        <v>7</v>
      </c>
      <c r="H8999" t="str">
        <f t="shared" si="140"/>
        <v>INSERT INTO "TeamRanks" (team_id,team_sport_id,team_rank) VALUES (77,9,7);</v>
      </c>
    </row>
    <row r="9000" spans="2:8" x14ac:dyDescent="0.25">
      <c r="B9000" t="s">
        <v>524</v>
      </c>
      <c r="C9000">
        <f>INDEX(NationalTeams!B:B,MATCH(B9000,NationalTeams!C:C,0))</f>
        <v>78</v>
      </c>
      <c r="D9000" t="s">
        <v>62</v>
      </c>
      <c r="E9000">
        <f>INDEX(TeamSports!B:B,MATCH(D9000,TeamSports!C:C,0))</f>
        <v>9</v>
      </c>
      <c r="F9000">
        <f>INDEX(RanksTable!AQ:AQ,MATCH(B9000,RanksTable!B:B,0))</f>
        <v>5</v>
      </c>
      <c r="H9000" t="str">
        <f t="shared" si="140"/>
        <v>INSERT INTO "TeamRanks" (team_id,team_sport_id,team_rank) VALUES (78,9,5);</v>
      </c>
    </row>
    <row r="9001" spans="2:8" x14ac:dyDescent="0.25">
      <c r="B9001" t="s">
        <v>325</v>
      </c>
      <c r="C9001">
        <f>INDEX(NationalTeams!B:B,MATCH(B9001,NationalTeams!C:C,0))</f>
        <v>79</v>
      </c>
      <c r="D9001" t="s">
        <v>62</v>
      </c>
      <c r="E9001">
        <f>INDEX(TeamSports!B:B,MATCH(D9001,TeamSports!C:C,0))</f>
        <v>9</v>
      </c>
      <c r="F9001">
        <f>INDEX(RanksTable!AQ:AQ,MATCH(B9001,RanksTable!B:B,0))</f>
        <v>7</v>
      </c>
      <c r="H9001" t="str">
        <f t="shared" si="140"/>
        <v>INSERT INTO "TeamRanks" (team_id,team_sport_id,team_rank) VALUES (79,9,7);</v>
      </c>
    </row>
    <row r="9002" spans="2:8" x14ac:dyDescent="0.25">
      <c r="B9002" t="s">
        <v>536</v>
      </c>
      <c r="C9002">
        <f>INDEX(NationalTeams!B:B,MATCH(B9002,NationalTeams!C:C,0))</f>
        <v>80</v>
      </c>
      <c r="D9002" t="s">
        <v>62</v>
      </c>
      <c r="E9002">
        <f>INDEX(TeamSports!B:B,MATCH(D9002,TeamSports!C:C,0))</f>
        <v>9</v>
      </c>
      <c r="F9002">
        <f>INDEX(RanksTable!AQ:AQ,MATCH(B9002,RanksTable!B:B,0))</f>
        <v>7</v>
      </c>
      <c r="H9002" t="str">
        <f t="shared" si="140"/>
        <v>INSERT INTO "TeamRanks" (team_id,team_sport_id,team_rank) VALUES (80,9,7);</v>
      </c>
    </row>
    <row r="9003" spans="2:8" x14ac:dyDescent="0.25">
      <c r="B9003" t="s">
        <v>405</v>
      </c>
      <c r="C9003">
        <f>INDEX(NationalTeams!B:B,MATCH(B9003,NationalTeams!C:C,0))</f>
        <v>81</v>
      </c>
      <c r="D9003" t="s">
        <v>62</v>
      </c>
      <c r="E9003">
        <f>INDEX(TeamSports!B:B,MATCH(D9003,TeamSports!C:C,0))</f>
        <v>9</v>
      </c>
      <c r="F9003">
        <f>INDEX(RanksTable!AQ:AQ,MATCH(B9003,RanksTable!B:B,0))</f>
        <v>7</v>
      </c>
      <c r="H9003" t="str">
        <f t="shared" si="140"/>
        <v>INSERT INTO "TeamRanks" (team_id,team_sport_id,team_rank) VALUES (81,9,7);</v>
      </c>
    </row>
    <row r="9004" spans="2:8" x14ac:dyDescent="0.25">
      <c r="B9004" t="s">
        <v>508</v>
      </c>
      <c r="C9004">
        <f>INDEX(NationalTeams!B:B,MATCH(B9004,NationalTeams!C:C,0))</f>
        <v>82</v>
      </c>
      <c r="D9004" t="s">
        <v>62</v>
      </c>
      <c r="E9004">
        <f>INDEX(TeamSports!B:B,MATCH(D9004,TeamSports!C:C,0))</f>
        <v>9</v>
      </c>
      <c r="F9004">
        <f>INDEX(RanksTable!AQ:AQ,MATCH(B9004,RanksTable!B:B,0))</f>
        <v>7</v>
      </c>
      <c r="H9004" t="str">
        <f t="shared" si="140"/>
        <v>INSERT INTO "TeamRanks" (team_id,team_sport_id,team_rank) VALUES (82,9,7);</v>
      </c>
    </row>
    <row r="9005" spans="2:8" x14ac:dyDescent="0.25">
      <c r="B9005" t="s">
        <v>477</v>
      </c>
      <c r="C9005">
        <f>INDEX(NationalTeams!B:B,MATCH(B9005,NationalTeams!C:C,0))</f>
        <v>83</v>
      </c>
      <c r="D9005" t="s">
        <v>62</v>
      </c>
      <c r="E9005">
        <f>INDEX(TeamSports!B:B,MATCH(D9005,TeamSports!C:C,0))</f>
        <v>9</v>
      </c>
      <c r="F9005">
        <f>INDEX(RanksTable!AQ:AQ,MATCH(B9005,RanksTable!B:B,0))</f>
        <v>7</v>
      </c>
      <c r="H9005" t="str">
        <f t="shared" si="140"/>
        <v>INSERT INTO "TeamRanks" (team_id,team_sport_id,team_rank) VALUES (83,9,7);</v>
      </c>
    </row>
    <row r="9006" spans="2:8" x14ac:dyDescent="0.25">
      <c r="B9006" t="s">
        <v>396</v>
      </c>
      <c r="C9006">
        <f>INDEX(NationalTeams!B:B,MATCH(B9006,NationalTeams!C:C,0))</f>
        <v>84</v>
      </c>
      <c r="D9006" t="s">
        <v>62</v>
      </c>
      <c r="E9006">
        <f>INDEX(TeamSports!B:B,MATCH(D9006,TeamSports!C:C,0))</f>
        <v>9</v>
      </c>
      <c r="F9006">
        <f>INDEX(RanksTable!AQ:AQ,MATCH(B9006,RanksTable!B:B,0))</f>
        <v>7</v>
      </c>
      <c r="H9006" t="str">
        <f t="shared" si="140"/>
        <v>INSERT INTO "TeamRanks" (team_id,team_sport_id,team_rank) VALUES (84,9,7);</v>
      </c>
    </row>
    <row r="9007" spans="2:8" x14ac:dyDescent="0.25">
      <c r="B9007" t="s">
        <v>382</v>
      </c>
      <c r="C9007">
        <f>INDEX(NationalTeams!B:B,MATCH(B9007,NationalTeams!C:C,0))</f>
        <v>85</v>
      </c>
      <c r="D9007" t="s">
        <v>62</v>
      </c>
      <c r="E9007">
        <f>INDEX(TeamSports!B:B,MATCH(D9007,TeamSports!C:C,0))</f>
        <v>9</v>
      </c>
      <c r="F9007">
        <f>INDEX(RanksTable!AQ:AQ,MATCH(B9007,RanksTable!B:B,0))</f>
        <v>7</v>
      </c>
      <c r="H9007" t="str">
        <f t="shared" si="140"/>
        <v>INSERT INTO "TeamRanks" (team_id,team_sport_id,team_rank) VALUES (85,9,7);</v>
      </c>
    </row>
    <row r="9008" spans="2:8" x14ac:dyDescent="0.25">
      <c r="B9008" t="s">
        <v>338</v>
      </c>
      <c r="C9008">
        <f>INDEX(NationalTeams!B:B,MATCH(B9008,NationalTeams!C:C,0))</f>
        <v>86</v>
      </c>
      <c r="D9008" t="s">
        <v>62</v>
      </c>
      <c r="E9008">
        <f>INDEX(TeamSports!B:B,MATCH(D9008,TeamSports!C:C,0))</f>
        <v>9</v>
      </c>
      <c r="F9008">
        <f>INDEX(RanksTable!AQ:AQ,MATCH(B9008,RanksTable!B:B,0))</f>
        <v>7</v>
      </c>
      <c r="H9008" t="str">
        <f t="shared" si="140"/>
        <v>INSERT INTO "TeamRanks" (team_id,team_sport_id,team_rank) VALUES (86,9,7);</v>
      </c>
    </row>
    <row r="9009" spans="2:8" x14ac:dyDescent="0.25">
      <c r="B9009" t="s">
        <v>392</v>
      </c>
      <c r="C9009">
        <f>INDEX(NationalTeams!B:B,MATCH(B9009,NationalTeams!C:C,0))</f>
        <v>87</v>
      </c>
      <c r="D9009" t="s">
        <v>62</v>
      </c>
      <c r="E9009">
        <f>INDEX(TeamSports!B:B,MATCH(D9009,TeamSports!C:C,0))</f>
        <v>9</v>
      </c>
      <c r="F9009">
        <f>INDEX(RanksTable!AQ:AQ,MATCH(B9009,RanksTable!B:B,0))</f>
        <v>7</v>
      </c>
      <c r="H9009" t="str">
        <f t="shared" si="140"/>
        <v>INSERT INTO "TeamRanks" (team_id,team_sport_id,team_rank) VALUES (87,9,7);</v>
      </c>
    </row>
    <row r="9010" spans="2:8" x14ac:dyDescent="0.25">
      <c r="B9010" t="s">
        <v>335</v>
      </c>
      <c r="C9010">
        <f>INDEX(NationalTeams!B:B,MATCH(B9010,NationalTeams!C:C,0))</f>
        <v>88</v>
      </c>
      <c r="D9010" t="s">
        <v>62</v>
      </c>
      <c r="E9010">
        <f>INDEX(TeamSports!B:B,MATCH(D9010,TeamSports!C:C,0))</f>
        <v>9</v>
      </c>
      <c r="F9010">
        <f>INDEX(RanksTable!AQ:AQ,MATCH(B9010,RanksTable!B:B,0))</f>
        <v>7</v>
      </c>
      <c r="H9010" t="str">
        <f t="shared" si="140"/>
        <v>INSERT INTO "TeamRanks" (team_id,team_sport_id,team_rank) VALUES (88,9,7);</v>
      </c>
    </row>
    <row r="9011" spans="2:8" x14ac:dyDescent="0.25">
      <c r="B9011" t="s">
        <v>333</v>
      </c>
      <c r="C9011">
        <f>INDEX(NationalTeams!B:B,MATCH(B9011,NationalTeams!C:C,0))</f>
        <v>89</v>
      </c>
      <c r="D9011" t="s">
        <v>62</v>
      </c>
      <c r="E9011">
        <f>INDEX(TeamSports!B:B,MATCH(D9011,TeamSports!C:C,0))</f>
        <v>9</v>
      </c>
      <c r="F9011">
        <f>INDEX(RanksTable!AQ:AQ,MATCH(B9011,RanksTable!B:B,0))</f>
        <v>7</v>
      </c>
      <c r="H9011" t="str">
        <f t="shared" si="140"/>
        <v>INSERT INTO "TeamRanks" (team_id,team_sport_id,team_rank) VALUES (89,9,7);</v>
      </c>
    </row>
    <row r="9012" spans="2:8" x14ac:dyDescent="0.25">
      <c r="B9012" t="s">
        <v>397</v>
      </c>
      <c r="C9012">
        <f>INDEX(NationalTeams!B:B,MATCH(B9012,NationalTeams!C:C,0))</f>
        <v>90</v>
      </c>
      <c r="D9012" t="s">
        <v>62</v>
      </c>
      <c r="E9012">
        <f>INDEX(TeamSports!B:B,MATCH(D9012,TeamSports!C:C,0))</f>
        <v>9</v>
      </c>
      <c r="F9012">
        <f>INDEX(RanksTable!AQ:AQ,MATCH(B9012,RanksTable!B:B,0))</f>
        <v>7</v>
      </c>
      <c r="H9012" t="str">
        <f t="shared" si="140"/>
        <v>INSERT INTO "TeamRanks" (team_id,team_sport_id,team_rank) VALUES (90,9,7);</v>
      </c>
    </row>
    <row r="9013" spans="2:8" x14ac:dyDescent="0.25">
      <c r="B9013" t="s">
        <v>469</v>
      </c>
      <c r="C9013">
        <f>INDEX(NationalTeams!B:B,MATCH(B9013,NationalTeams!C:C,0))</f>
        <v>91</v>
      </c>
      <c r="D9013" t="s">
        <v>62</v>
      </c>
      <c r="E9013">
        <f>INDEX(TeamSports!B:B,MATCH(D9013,TeamSports!C:C,0))</f>
        <v>9</v>
      </c>
      <c r="F9013">
        <f>INDEX(RanksTable!AQ:AQ,MATCH(B9013,RanksTable!B:B,0))</f>
        <v>7</v>
      </c>
      <c r="H9013" t="str">
        <f t="shared" si="140"/>
        <v>INSERT INTO "TeamRanks" (team_id,team_sport_id,team_rank) VALUES (91,9,7);</v>
      </c>
    </row>
    <row r="9014" spans="2:8" x14ac:dyDescent="0.25">
      <c r="B9014" t="s">
        <v>512</v>
      </c>
      <c r="C9014">
        <f>INDEX(NationalTeams!B:B,MATCH(B9014,NationalTeams!C:C,0))</f>
        <v>92</v>
      </c>
      <c r="D9014" t="s">
        <v>62</v>
      </c>
      <c r="E9014">
        <f>INDEX(TeamSports!B:B,MATCH(D9014,TeamSports!C:C,0))</f>
        <v>9</v>
      </c>
      <c r="F9014">
        <f>INDEX(RanksTable!AQ:AQ,MATCH(B9014,RanksTable!B:B,0))</f>
        <v>7</v>
      </c>
      <c r="H9014" t="str">
        <f t="shared" si="140"/>
        <v>INSERT INTO "TeamRanks" (team_id,team_sport_id,team_rank) VALUES (92,9,7);</v>
      </c>
    </row>
    <row r="9015" spans="2:8" x14ac:dyDescent="0.25">
      <c r="B9015" t="s">
        <v>458</v>
      </c>
      <c r="C9015">
        <f>INDEX(NationalTeams!B:B,MATCH(B9015,NationalTeams!C:C,0))</f>
        <v>93</v>
      </c>
      <c r="D9015" t="s">
        <v>62</v>
      </c>
      <c r="E9015">
        <f>INDEX(TeamSports!B:B,MATCH(D9015,TeamSports!C:C,0))</f>
        <v>9</v>
      </c>
      <c r="F9015">
        <f>INDEX(RanksTable!AQ:AQ,MATCH(B9015,RanksTable!B:B,0))</f>
        <v>7</v>
      </c>
      <c r="H9015" t="str">
        <f t="shared" si="140"/>
        <v>INSERT INTO "TeamRanks" (team_id,team_sport_id,team_rank) VALUES (93,9,7);</v>
      </c>
    </row>
    <row r="9016" spans="2:8" x14ac:dyDescent="0.25">
      <c r="B9016" t="s">
        <v>444</v>
      </c>
      <c r="C9016">
        <f>INDEX(NationalTeams!B:B,MATCH(B9016,NationalTeams!C:C,0))</f>
        <v>94</v>
      </c>
      <c r="D9016" t="s">
        <v>62</v>
      </c>
      <c r="E9016">
        <f>INDEX(TeamSports!B:B,MATCH(D9016,TeamSports!C:C,0))</f>
        <v>9</v>
      </c>
      <c r="F9016">
        <f>INDEX(RanksTable!AQ:AQ,MATCH(B9016,RanksTable!B:B,0))</f>
        <v>7</v>
      </c>
      <c r="H9016" t="str">
        <f t="shared" si="140"/>
        <v>INSERT INTO "TeamRanks" (team_id,team_sport_id,team_rank) VALUES (94,9,7);</v>
      </c>
    </row>
    <row r="9017" spans="2:8" x14ac:dyDescent="0.25">
      <c r="B9017" t="s">
        <v>493</v>
      </c>
      <c r="C9017">
        <f>INDEX(NationalTeams!B:B,MATCH(B9017,NationalTeams!C:C,0))</f>
        <v>95</v>
      </c>
      <c r="D9017" t="s">
        <v>62</v>
      </c>
      <c r="E9017">
        <f>INDEX(TeamSports!B:B,MATCH(D9017,TeamSports!C:C,0))</f>
        <v>9</v>
      </c>
      <c r="F9017">
        <f>INDEX(RanksTable!AQ:AQ,MATCH(B9017,RanksTable!B:B,0))</f>
        <v>2</v>
      </c>
      <c r="H9017" t="str">
        <f t="shared" si="140"/>
        <v>INSERT INTO "TeamRanks" (team_id,team_sport_id,team_rank) VALUES (95,9,2);</v>
      </c>
    </row>
    <row r="9018" spans="2:8" x14ac:dyDescent="0.25">
      <c r="B9018" t="s">
        <v>431</v>
      </c>
      <c r="C9018">
        <f>INDEX(NationalTeams!B:B,MATCH(B9018,NationalTeams!C:C,0))</f>
        <v>96</v>
      </c>
      <c r="D9018" t="s">
        <v>62</v>
      </c>
      <c r="E9018">
        <f>INDEX(TeamSports!B:B,MATCH(D9018,TeamSports!C:C,0))</f>
        <v>9</v>
      </c>
      <c r="F9018">
        <f>INDEX(RanksTable!AQ:AQ,MATCH(B9018,RanksTable!B:B,0))</f>
        <v>7</v>
      </c>
      <c r="H9018" t="str">
        <f t="shared" si="140"/>
        <v>INSERT INTO "TeamRanks" (team_id,team_sport_id,team_rank) VALUES (96,9,7);</v>
      </c>
    </row>
    <row r="9019" spans="2:8" x14ac:dyDescent="0.25">
      <c r="B9019" t="s">
        <v>427</v>
      </c>
      <c r="C9019">
        <f>INDEX(NationalTeams!B:B,MATCH(B9019,NationalTeams!C:C,0))</f>
        <v>97</v>
      </c>
      <c r="D9019" t="s">
        <v>62</v>
      </c>
      <c r="E9019">
        <f>INDEX(TeamSports!B:B,MATCH(D9019,TeamSports!C:C,0))</f>
        <v>9</v>
      </c>
      <c r="F9019">
        <f>INDEX(RanksTable!AQ:AQ,MATCH(B9019,RanksTable!B:B,0))</f>
        <v>7</v>
      </c>
      <c r="H9019" t="str">
        <f t="shared" si="140"/>
        <v>INSERT INTO "TeamRanks" (team_id,team_sport_id,team_rank) VALUES (97,9,7);</v>
      </c>
    </row>
    <row r="9020" spans="2:8" x14ac:dyDescent="0.25">
      <c r="B9020" t="s">
        <v>513</v>
      </c>
      <c r="C9020">
        <f>INDEX(NationalTeams!B:B,MATCH(B9020,NationalTeams!C:C,0))</f>
        <v>98</v>
      </c>
      <c r="D9020" t="s">
        <v>62</v>
      </c>
      <c r="E9020">
        <f>INDEX(TeamSports!B:B,MATCH(D9020,TeamSports!C:C,0))</f>
        <v>9</v>
      </c>
      <c r="F9020">
        <f>INDEX(RanksTable!AQ:AQ,MATCH(B9020,RanksTable!B:B,0))</f>
        <v>7</v>
      </c>
      <c r="H9020" t="str">
        <f t="shared" si="140"/>
        <v>INSERT INTO "TeamRanks" (team_id,team_sport_id,team_rank) VALUES (98,9,7);</v>
      </c>
    </row>
    <row r="9021" spans="2:8" x14ac:dyDescent="0.25">
      <c r="B9021" t="s">
        <v>503</v>
      </c>
      <c r="C9021">
        <f>INDEX(NationalTeams!B:B,MATCH(B9021,NationalTeams!C:C,0))</f>
        <v>99</v>
      </c>
      <c r="D9021" t="s">
        <v>62</v>
      </c>
      <c r="E9021">
        <f>INDEX(TeamSports!B:B,MATCH(D9021,TeamSports!C:C,0))</f>
        <v>9</v>
      </c>
      <c r="F9021">
        <f>INDEX(RanksTable!AQ:AQ,MATCH(B9021,RanksTable!B:B,0))</f>
        <v>7</v>
      </c>
      <c r="H9021" t="str">
        <f t="shared" si="140"/>
        <v>INSERT INTO "TeamRanks" (team_id,team_sport_id,team_rank) VALUES (99,9,7);</v>
      </c>
    </row>
    <row r="9022" spans="2:8" x14ac:dyDescent="0.25">
      <c r="B9022" t="s">
        <v>519</v>
      </c>
      <c r="C9022">
        <f>INDEX(NationalTeams!B:B,MATCH(B9022,NationalTeams!C:C,0))</f>
        <v>100</v>
      </c>
      <c r="D9022" t="s">
        <v>62</v>
      </c>
      <c r="E9022">
        <f>INDEX(TeamSports!B:B,MATCH(D9022,TeamSports!C:C,0))</f>
        <v>9</v>
      </c>
      <c r="F9022">
        <f>INDEX(RanksTable!AQ:AQ,MATCH(B9022,RanksTable!B:B,0))</f>
        <v>7</v>
      </c>
      <c r="H9022" t="str">
        <f t="shared" si="140"/>
        <v>INSERT INTO "TeamRanks" (team_id,team_sport_id,team_rank) VALUES (100,9,7);</v>
      </c>
    </row>
    <row r="9023" spans="2:8" x14ac:dyDescent="0.25">
      <c r="B9023" t="s">
        <v>410</v>
      </c>
      <c r="C9023">
        <f>INDEX(NationalTeams!B:B,MATCH(B9023,NationalTeams!C:C,0))</f>
        <v>101</v>
      </c>
      <c r="D9023" t="s">
        <v>62</v>
      </c>
      <c r="E9023">
        <f>INDEX(TeamSports!B:B,MATCH(D9023,TeamSports!C:C,0))</f>
        <v>9</v>
      </c>
      <c r="F9023">
        <f>INDEX(RanksTable!AQ:AQ,MATCH(B9023,RanksTable!B:B,0))</f>
        <v>7</v>
      </c>
      <c r="H9023" t="str">
        <f t="shared" si="140"/>
        <v>INSERT INTO "TeamRanks" (team_id,team_sport_id,team_rank) VALUES (101,9,7);</v>
      </c>
    </row>
    <row r="9024" spans="2:8" x14ac:dyDescent="0.25">
      <c r="B9024" t="s">
        <v>486</v>
      </c>
      <c r="C9024">
        <f>INDEX(NationalTeams!B:B,MATCH(B9024,NationalTeams!C:C,0))</f>
        <v>102</v>
      </c>
      <c r="D9024" t="s">
        <v>62</v>
      </c>
      <c r="E9024">
        <f>INDEX(TeamSports!B:B,MATCH(D9024,TeamSports!C:C,0))</f>
        <v>9</v>
      </c>
      <c r="F9024">
        <f>INDEX(RanksTable!AQ:AQ,MATCH(B9024,RanksTable!B:B,0))</f>
        <v>7</v>
      </c>
      <c r="H9024" t="str">
        <f t="shared" si="140"/>
        <v>INSERT INTO "TeamRanks" (team_id,team_sport_id,team_rank) VALUES (102,9,7);</v>
      </c>
    </row>
    <row r="9025" spans="2:8" x14ac:dyDescent="0.25">
      <c r="B9025" t="s">
        <v>526</v>
      </c>
      <c r="C9025">
        <f>INDEX(NationalTeams!B:B,MATCH(B9025,NationalTeams!C:C,0))</f>
        <v>103</v>
      </c>
      <c r="D9025" t="s">
        <v>62</v>
      </c>
      <c r="E9025">
        <f>INDEX(TeamSports!B:B,MATCH(D9025,TeamSports!C:C,0))</f>
        <v>9</v>
      </c>
      <c r="F9025">
        <f>INDEX(RanksTable!AQ:AQ,MATCH(B9025,RanksTable!B:B,0))</f>
        <v>7</v>
      </c>
      <c r="H9025" t="str">
        <f t="shared" si="140"/>
        <v>INSERT INTO "TeamRanks" (team_id,team_sport_id,team_rank) VALUES (103,9,7);</v>
      </c>
    </row>
    <row r="9026" spans="2:8" x14ac:dyDescent="0.25">
      <c r="B9026" t="s">
        <v>470</v>
      </c>
      <c r="C9026">
        <f>INDEX(NationalTeams!B:B,MATCH(B9026,NationalTeams!C:C,0))</f>
        <v>104</v>
      </c>
      <c r="D9026" t="s">
        <v>62</v>
      </c>
      <c r="E9026">
        <f>INDEX(TeamSports!B:B,MATCH(D9026,TeamSports!C:C,0))</f>
        <v>9</v>
      </c>
      <c r="F9026">
        <f>INDEX(RanksTable!AQ:AQ,MATCH(B9026,RanksTable!B:B,0))</f>
        <v>7</v>
      </c>
      <c r="H9026" t="str">
        <f t="shared" si="140"/>
        <v>INSERT INTO "TeamRanks" (team_id,team_sport_id,team_rank) VALUES (104,9,7);</v>
      </c>
    </row>
    <row r="9027" spans="2:8" x14ac:dyDescent="0.25">
      <c r="B9027" t="s">
        <v>461</v>
      </c>
      <c r="C9027">
        <f>INDEX(NationalTeams!B:B,MATCH(B9027,NationalTeams!C:C,0))</f>
        <v>105</v>
      </c>
      <c r="D9027" t="s">
        <v>62</v>
      </c>
      <c r="E9027">
        <f>INDEX(TeamSports!B:B,MATCH(D9027,TeamSports!C:C,0))</f>
        <v>9</v>
      </c>
      <c r="F9027">
        <f>INDEX(RanksTable!AQ:AQ,MATCH(B9027,RanksTable!B:B,0))</f>
        <v>7</v>
      </c>
      <c r="H9027" t="str">
        <f t="shared" si="140"/>
        <v>INSERT INTO "TeamRanks" (team_id,team_sport_id,team_rank) VALUES (105,9,7);</v>
      </c>
    </row>
    <row r="9028" spans="2:8" x14ac:dyDescent="0.25">
      <c r="B9028" t="s">
        <v>418</v>
      </c>
      <c r="C9028">
        <f>INDEX(NationalTeams!B:B,MATCH(B9028,NationalTeams!C:C,0))</f>
        <v>106</v>
      </c>
      <c r="D9028" t="s">
        <v>62</v>
      </c>
      <c r="E9028">
        <f>INDEX(TeamSports!B:B,MATCH(D9028,TeamSports!C:C,0))</f>
        <v>9</v>
      </c>
      <c r="F9028">
        <f>INDEX(RanksTable!AQ:AQ,MATCH(B9028,RanksTable!B:B,0))</f>
        <v>7</v>
      </c>
      <c r="H9028" t="str">
        <f t="shared" ref="H9028:H9091" si="141">_xlfn.CONCAT($H$1,$L$1,$C$1,$L$1," ",$J$1,$C$2,$N$1,$E$2,$N$1,$F$2,$K$1,$I$1,$J$1,C9028,$N$1,E9028,$N$1,F9028,$K$1,$O$1)</f>
        <v>INSERT INTO "TeamRanks" (team_id,team_sport_id,team_rank) VALUES (106,9,7);</v>
      </c>
    </row>
    <row r="9029" spans="2:8" x14ac:dyDescent="0.25">
      <c r="B9029" t="s">
        <v>417</v>
      </c>
      <c r="C9029">
        <f>INDEX(NationalTeams!B:B,MATCH(B9029,NationalTeams!C:C,0))</f>
        <v>107</v>
      </c>
      <c r="D9029" t="s">
        <v>62</v>
      </c>
      <c r="E9029">
        <f>INDEX(TeamSports!B:B,MATCH(D9029,TeamSports!C:C,0))</f>
        <v>9</v>
      </c>
      <c r="F9029">
        <f>INDEX(RanksTable!AQ:AQ,MATCH(B9029,RanksTable!B:B,0))</f>
        <v>7</v>
      </c>
      <c r="H9029" t="str">
        <f t="shared" si="141"/>
        <v>INSERT INTO "TeamRanks" (team_id,team_sport_id,team_rank) VALUES (107,9,7);</v>
      </c>
    </row>
    <row r="9030" spans="2:8" x14ac:dyDescent="0.25">
      <c r="B9030" t="s">
        <v>421</v>
      </c>
      <c r="C9030">
        <f>INDEX(NationalTeams!B:B,MATCH(B9030,NationalTeams!C:C,0))</f>
        <v>108</v>
      </c>
      <c r="D9030" t="s">
        <v>62</v>
      </c>
      <c r="E9030">
        <f>INDEX(TeamSports!B:B,MATCH(D9030,TeamSports!C:C,0))</f>
        <v>9</v>
      </c>
      <c r="F9030">
        <f>INDEX(RanksTable!AQ:AQ,MATCH(B9030,RanksTable!B:B,0))</f>
        <v>7</v>
      </c>
      <c r="H9030" t="str">
        <f t="shared" si="141"/>
        <v>INSERT INTO "TeamRanks" (team_id,team_sport_id,team_rank) VALUES (108,9,7);</v>
      </c>
    </row>
    <row r="9031" spans="2:8" x14ac:dyDescent="0.25">
      <c r="B9031" t="s">
        <v>530</v>
      </c>
      <c r="C9031">
        <f>INDEX(NationalTeams!B:B,MATCH(B9031,NationalTeams!C:C,0))</f>
        <v>109</v>
      </c>
      <c r="D9031" t="s">
        <v>62</v>
      </c>
      <c r="E9031">
        <f>INDEX(TeamSports!B:B,MATCH(D9031,TeamSports!C:C,0))</f>
        <v>9</v>
      </c>
      <c r="F9031">
        <f>INDEX(RanksTable!AQ:AQ,MATCH(B9031,RanksTable!B:B,0))</f>
        <v>7</v>
      </c>
      <c r="H9031" t="str">
        <f t="shared" si="141"/>
        <v>INSERT INTO "TeamRanks" (team_id,team_sport_id,team_rank) VALUES (109,9,7);</v>
      </c>
    </row>
    <row r="9032" spans="2:8" x14ac:dyDescent="0.25">
      <c r="B9032" t="s">
        <v>488</v>
      </c>
      <c r="C9032">
        <f>INDEX(NationalTeams!B:B,MATCH(B9032,NationalTeams!C:C,0))</f>
        <v>110</v>
      </c>
      <c r="D9032" t="s">
        <v>62</v>
      </c>
      <c r="E9032">
        <f>INDEX(TeamSports!B:B,MATCH(D9032,TeamSports!C:C,0))</f>
        <v>9</v>
      </c>
      <c r="F9032">
        <f>INDEX(RanksTable!AQ:AQ,MATCH(B9032,RanksTable!B:B,0))</f>
        <v>7</v>
      </c>
      <c r="H9032" t="str">
        <f t="shared" si="141"/>
        <v>INSERT INTO "TeamRanks" (team_id,team_sport_id,team_rank) VALUES (110,9,7);</v>
      </c>
    </row>
    <row r="9033" spans="2:8" x14ac:dyDescent="0.25">
      <c r="B9033" t="s">
        <v>352</v>
      </c>
      <c r="C9033">
        <f>INDEX(NationalTeams!B:B,MATCH(B9033,NationalTeams!C:C,0))</f>
        <v>111</v>
      </c>
      <c r="D9033" t="s">
        <v>62</v>
      </c>
      <c r="E9033">
        <f>INDEX(TeamSports!B:B,MATCH(D9033,TeamSports!C:C,0))</f>
        <v>9</v>
      </c>
      <c r="F9033">
        <f>INDEX(RanksTable!AQ:AQ,MATCH(B9033,RanksTable!B:B,0))</f>
        <v>7</v>
      </c>
      <c r="H9033" t="str">
        <f t="shared" si="141"/>
        <v>INSERT INTO "TeamRanks" (team_id,team_sport_id,team_rank) VALUES (111,9,7);</v>
      </c>
    </row>
    <row r="9034" spans="2:8" x14ac:dyDescent="0.25">
      <c r="B9034" t="s">
        <v>422</v>
      </c>
      <c r="C9034">
        <f>INDEX(NationalTeams!B:B,MATCH(B9034,NationalTeams!C:C,0))</f>
        <v>112</v>
      </c>
      <c r="D9034" t="s">
        <v>62</v>
      </c>
      <c r="E9034">
        <f>INDEX(TeamSports!B:B,MATCH(D9034,TeamSports!C:C,0))</f>
        <v>9</v>
      </c>
      <c r="F9034">
        <f>INDEX(RanksTable!AQ:AQ,MATCH(B9034,RanksTable!B:B,0))</f>
        <v>3</v>
      </c>
      <c r="H9034" t="str">
        <f t="shared" si="141"/>
        <v>INSERT INTO "TeamRanks" (team_id,team_sport_id,team_rank) VALUES (112,9,3);</v>
      </c>
    </row>
    <row r="9035" spans="2:8" x14ac:dyDescent="0.25">
      <c r="B9035" t="s">
        <v>451</v>
      </c>
      <c r="C9035">
        <f>INDEX(NationalTeams!B:B,MATCH(B9035,NationalTeams!C:C,0))</f>
        <v>113</v>
      </c>
      <c r="D9035" t="s">
        <v>62</v>
      </c>
      <c r="E9035">
        <f>INDEX(TeamSports!B:B,MATCH(D9035,TeamSports!C:C,0))</f>
        <v>9</v>
      </c>
      <c r="F9035">
        <f>INDEX(RanksTable!AQ:AQ,MATCH(B9035,RanksTable!B:B,0))</f>
        <v>7</v>
      </c>
      <c r="H9035" t="str">
        <f t="shared" si="141"/>
        <v>INSERT INTO "TeamRanks" (team_id,team_sport_id,team_rank) VALUES (113,9,7);</v>
      </c>
    </row>
    <row r="9036" spans="2:8" x14ac:dyDescent="0.25">
      <c r="B9036" t="s">
        <v>430</v>
      </c>
      <c r="C9036">
        <f>INDEX(NationalTeams!B:B,MATCH(B9036,NationalTeams!C:C,0))</f>
        <v>114</v>
      </c>
      <c r="D9036" t="s">
        <v>62</v>
      </c>
      <c r="E9036">
        <f>INDEX(TeamSports!B:B,MATCH(D9036,TeamSports!C:C,0))</f>
        <v>9</v>
      </c>
      <c r="F9036">
        <f>INDEX(RanksTable!AQ:AQ,MATCH(B9036,RanksTable!B:B,0))</f>
        <v>7</v>
      </c>
      <c r="H9036" t="str">
        <f t="shared" si="141"/>
        <v>INSERT INTO "TeamRanks" (team_id,team_sport_id,team_rank) VALUES (114,9,7);</v>
      </c>
    </row>
    <row r="9037" spans="2:8" x14ac:dyDescent="0.25">
      <c r="B9037" t="s">
        <v>381</v>
      </c>
      <c r="C9037">
        <f>INDEX(NationalTeams!B:B,MATCH(B9037,NationalTeams!C:C,0))</f>
        <v>115</v>
      </c>
      <c r="D9037" t="s">
        <v>62</v>
      </c>
      <c r="E9037">
        <f>INDEX(TeamSports!B:B,MATCH(D9037,TeamSports!C:C,0))</f>
        <v>9</v>
      </c>
      <c r="F9037">
        <f>INDEX(RanksTable!AQ:AQ,MATCH(B9037,RanksTable!B:B,0))</f>
        <v>7</v>
      </c>
      <c r="H9037" t="str">
        <f t="shared" si="141"/>
        <v>INSERT INTO "TeamRanks" (team_id,team_sport_id,team_rank) VALUES (115,9,7);</v>
      </c>
    </row>
    <row r="9038" spans="2:8" x14ac:dyDescent="0.25">
      <c r="B9038" t="s">
        <v>434</v>
      </c>
      <c r="C9038">
        <f>INDEX(NationalTeams!B:B,MATCH(B9038,NationalTeams!C:C,0))</f>
        <v>116</v>
      </c>
      <c r="D9038" t="s">
        <v>62</v>
      </c>
      <c r="E9038">
        <f>INDEX(TeamSports!B:B,MATCH(D9038,TeamSports!C:C,0))</f>
        <v>9</v>
      </c>
      <c r="F9038">
        <f>INDEX(RanksTable!AQ:AQ,MATCH(B9038,RanksTable!B:B,0))</f>
        <v>7</v>
      </c>
      <c r="H9038" t="str">
        <f t="shared" si="141"/>
        <v>INSERT INTO "TeamRanks" (team_id,team_sport_id,team_rank) VALUES (116,9,7);</v>
      </c>
    </row>
    <row r="9039" spans="2:8" x14ac:dyDescent="0.25">
      <c r="B9039" t="s">
        <v>475</v>
      </c>
      <c r="C9039">
        <f>INDEX(NationalTeams!B:B,MATCH(B9039,NationalTeams!C:C,0))</f>
        <v>117</v>
      </c>
      <c r="D9039" t="s">
        <v>62</v>
      </c>
      <c r="E9039">
        <f>INDEX(TeamSports!B:B,MATCH(D9039,TeamSports!C:C,0))</f>
        <v>9</v>
      </c>
      <c r="F9039">
        <f>INDEX(RanksTable!AQ:AQ,MATCH(B9039,RanksTable!B:B,0))</f>
        <v>7</v>
      </c>
      <c r="H9039" t="str">
        <f t="shared" si="141"/>
        <v>INSERT INTO "TeamRanks" (team_id,team_sport_id,team_rank) VALUES (117,9,7);</v>
      </c>
    </row>
    <row r="9040" spans="2:8" x14ac:dyDescent="0.25">
      <c r="B9040" t="s">
        <v>528</v>
      </c>
      <c r="C9040">
        <f>INDEX(NationalTeams!B:B,MATCH(B9040,NationalTeams!C:C,0))</f>
        <v>118</v>
      </c>
      <c r="D9040" t="s">
        <v>62</v>
      </c>
      <c r="E9040">
        <f>INDEX(TeamSports!B:B,MATCH(D9040,TeamSports!C:C,0))</f>
        <v>9</v>
      </c>
      <c r="F9040">
        <f>INDEX(RanksTable!AQ:AQ,MATCH(B9040,RanksTable!B:B,0))</f>
        <v>7</v>
      </c>
      <c r="H9040" t="str">
        <f t="shared" si="141"/>
        <v>INSERT INTO "TeamRanks" (team_id,team_sport_id,team_rank) VALUES (118,9,7);</v>
      </c>
    </row>
    <row r="9041" spans="2:8" x14ac:dyDescent="0.25">
      <c r="B9041" t="s">
        <v>436</v>
      </c>
      <c r="C9041">
        <f>INDEX(NationalTeams!B:B,MATCH(B9041,NationalTeams!C:C,0))</f>
        <v>119</v>
      </c>
      <c r="D9041" t="s">
        <v>62</v>
      </c>
      <c r="E9041">
        <f>INDEX(TeamSports!B:B,MATCH(D9041,TeamSports!C:C,0))</f>
        <v>9</v>
      </c>
      <c r="F9041">
        <f>INDEX(RanksTable!AQ:AQ,MATCH(B9041,RanksTable!B:B,0))</f>
        <v>7</v>
      </c>
      <c r="H9041" t="str">
        <f t="shared" si="141"/>
        <v>INSERT INTO "TeamRanks" (team_id,team_sport_id,team_rank) VALUES (119,9,7);</v>
      </c>
    </row>
    <row r="9042" spans="2:8" x14ac:dyDescent="0.25">
      <c r="B9042" t="s">
        <v>455</v>
      </c>
      <c r="C9042">
        <f>INDEX(NationalTeams!B:B,MATCH(B9042,NationalTeams!C:C,0))</f>
        <v>120</v>
      </c>
      <c r="D9042" t="s">
        <v>62</v>
      </c>
      <c r="E9042">
        <f>INDEX(TeamSports!B:B,MATCH(D9042,TeamSports!C:C,0))</f>
        <v>9</v>
      </c>
      <c r="F9042">
        <f>INDEX(RanksTable!AQ:AQ,MATCH(B9042,RanksTable!B:B,0))</f>
        <v>7</v>
      </c>
      <c r="H9042" t="str">
        <f t="shared" si="141"/>
        <v>INSERT INTO "TeamRanks" (team_id,team_sport_id,team_rank) VALUES (120,9,7);</v>
      </c>
    </row>
    <row r="9043" spans="2:8" x14ac:dyDescent="0.25">
      <c r="B9043" t="s">
        <v>345</v>
      </c>
      <c r="C9043">
        <f>INDEX(NationalTeams!B:B,MATCH(B9043,NationalTeams!C:C,0))</f>
        <v>121</v>
      </c>
      <c r="D9043" t="s">
        <v>62</v>
      </c>
      <c r="E9043">
        <f>INDEX(TeamSports!B:B,MATCH(D9043,TeamSports!C:C,0))</f>
        <v>9</v>
      </c>
      <c r="F9043">
        <f>INDEX(RanksTable!AQ:AQ,MATCH(B9043,RanksTable!B:B,0))</f>
        <v>7</v>
      </c>
      <c r="H9043" t="str">
        <f t="shared" si="141"/>
        <v>INSERT INTO "TeamRanks" (team_id,team_sport_id,team_rank) VALUES (121,9,7);</v>
      </c>
    </row>
    <row r="9044" spans="2:8" x14ac:dyDescent="0.25">
      <c r="B9044" t="s">
        <v>532</v>
      </c>
      <c r="C9044">
        <f>INDEX(NationalTeams!B:B,MATCH(B9044,NationalTeams!C:C,0))</f>
        <v>122</v>
      </c>
      <c r="D9044" t="s">
        <v>62</v>
      </c>
      <c r="E9044">
        <f>INDEX(TeamSports!B:B,MATCH(D9044,TeamSports!C:C,0))</f>
        <v>9</v>
      </c>
      <c r="F9044">
        <f>INDEX(RanksTable!AQ:AQ,MATCH(B9044,RanksTable!B:B,0))</f>
        <v>7</v>
      </c>
      <c r="H9044" t="str">
        <f t="shared" si="141"/>
        <v>INSERT INTO "TeamRanks" (team_id,team_sport_id,team_rank) VALUES (122,9,7);</v>
      </c>
    </row>
    <row r="9045" spans="2:8" x14ac:dyDescent="0.25">
      <c r="B9045" t="s">
        <v>468</v>
      </c>
      <c r="C9045">
        <f>INDEX(NationalTeams!B:B,MATCH(B9045,NationalTeams!C:C,0))</f>
        <v>123</v>
      </c>
      <c r="D9045" t="s">
        <v>62</v>
      </c>
      <c r="E9045">
        <f>INDEX(TeamSports!B:B,MATCH(D9045,TeamSports!C:C,0))</f>
        <v>9</v>
      </c>
      <c r="F9045">
        <f>INDEX(RanksTable!AQ:AQ,MATCH(B9045,RanksTable!B:B,0))</f>
        <v>7</v>
      </c>
      <c r="H9045" t="str">
        <f t="shared" si="141"/>
        <v>INSERT INTO "TeamRanks" (team_id,team_sport_id,team_rank) VALUES (123,9,7);</v>
      </c>
    </row>
    <row r="9046" spans="2:8" x14ac:dyDescent="0.25">
      <c r="B9046" t="s">
        <v>347</v>
      </c>
      <c r="C9046">
        <f>INDEX(NationalTeams!B:B,MATCH(B9046,NationalTeams!C:C,0))</f>
        <v>124</v>
      </c>
      <c r="D9046" t="s">
        <v>62</v>
      </c>
      <c r="E9046">
        <f>INDEX(TeamSports!B:B,MATCH(D9046,TeamSports!C:C,0))</f>
        <v>9</v>
      </c>
      <c r="F9046">
        <f>INDEX(RanksTable!AQ:AQ,MATCH(B9046,RanksTable!B:B,0))</f>
        <v>7</v>
      </c>
      <c r="H9046" t="str">
        <f t="shared" si="141"/>
        <v>INSERT INTO "TeamRanks" (team_id,team_sport_id,team_rank) VALUES (124,9,7);</v>
      </c>
    </row>
    <row r="9047" spans="2:8" x14ac:dyDescent="0.25">
      <c r="B9047" t="s">
        <v>390</v>
      </c>
      <c r="C9047">
        <f>INDEX(NationalTeams!B:B,MATCH(B9047,NationalTeams!C:C,0))</f>
        <v>125</v>
      </c>
      <c r="D9047" t="s">
        <v>62</v>
      </c>
      <c r="E9047">
        <f>INDEX(TeamSports!B:B,MATCH(D9047,TeamSports!C:C,0))</f>
        <v>9</v>
      </c>
      <c r="F9047">
        <f>INDEX(RanksTable!AQ:AQ,MATCH(B9047,RanksTable!B:B,0))</f>
        <v>7</v>
      </c>
      <c r="H9047" t="str">
        <f t="shared" si="141"/>
        <v>INSERT INTO "TeamRanks" (team_id,team_sport_id,team_rank) VALUES (125,9,7);</v>
      </c>
    </row>
    <row r="9048" spans="2:8" x14ac:dyDescent="0.25">
      <c r="B9048" t="s">
        <v>540</v>
      </c>
      <c r="C9048">
        <f>INDEX(NationalTeams!B:B,MATCH(B9048,NationalTeams!C:C,0))</f>
        <v>126</v>
      </c>
      <c r="D9048" t="s">
        <v>62</v>
      </c>
      <c r="E9048">
        <f>INDEX(TeamSports!B:B,MATCH(D9048,TeamSports!C:C,0))</f>
        <v>9</v>
      </c>
      <c r="F9048">
        <f>INDEX(RanksTable!AQ:AQ,MATCH(B9048,RanksTable!B:B,0))</f>
        <v>7</v>
      </c>
      <c r="H9048" t="str">
        <f t="shared" si="141"/>
        <v>INSERT INTO "TeamRanks" (team_id,team_sport_id,team_rank) VALUES (126,9,7);</v>
      </c>
    </row>
    <row r="9049" spans="2:8" x14ac:dyDescent="0.25">
      <c r="B9049" t="s">
        <v>527</v>
      </c>
      <c r="C9049">
        <f>INDEX(NationalTeams!B:B,MATCH(B9049,NationalTeams!C:C,0))</f>
        <v>127</v>
      </c>
      <c r="D9049" t="s">
        <v>62</v>
      </c>
      <c r="E9049">
        <f>INDEX(TeamSports!B:B,MATCH(D9049,TeamSports!C:C,0))</f>
        <v>9</v>
      </c>
      <c r="F9049">
        <f>INDEX(RanksTable!AQ:AQ,MATCH(B9049,RanksTable!B:B,0))</f>
        <v>7</v>
      </c>
      <c r="H9049" t="str">
        <f t="shared" si="141"/>
        <v>INSERT INTO "TeamRanks" (team_id,team_sport_id,team_rank) VALUES (127,9,7);</v>
      </c>
    </row>
    <row r="9050" spans="2:8" x14ac:dyDescent="0.25">
      <c r="B9050" t="s">
        <v>523</v>
      </c>
      <c r="C9050">
        <f>INDEX(NationalTeams!B:B,MATCH(B9050,NationalTeams!C:C,0))</f>
        <v>128</v>
      </c>
      <c r="D9050" t="s">
        <v>62</v>
      </c>
      <c r="E9050">
        <f>INDEX(TeamSports!B:B,MATCH(D9050,TeamSports!C:C,0))</f>
        <v>9</v>
      </c>
      <c r="F9050">
        <f>INDEX(RanksTable!AQ:AQ,MATCH(B9050,RanksTable!B:B,0))</f>
        <v>7</v>
      </c>
      <c r="H9050" t="str">
        <f t="shared" si="141"/>
        <v>INSERT INTO "TeamRanks" (team_id,team_sport_id,team_rank) VALUES (128,9,7);</v>
      </c>
    </row>
    <row r="9051" spans="2:8" x14ac:dyDescent="0.25">
      <c r="B9051" t="s">
        <v>484</v>
      </c>
      <c r="C9051">
        <f>INDEX(NationalTeams!B:B,MATCH(B9051,NationalTeams!C:C,0))</f>
        <v>129</v>
      </c>
      <c r="D9051" t="s">
        <v>62</v>
      </c>
      <c r="E9051">
        <f>INDEX(TeamSports!B:B,MATCH(D9051,TeamSports!C:C,0))</f>
        <v>9</v>
      </c>
      <c r="F9051">
        <f>INDEX(RanksTable!AQ:AQ,MATCH(B9051,RanksTable!B:B,0))</f>
        <v>7</v>
      </c>
      <c r="H9051" t="str">
        <f t="shared" si="141"/>
        <v>INSERT INTO "TeamRanks" (team_id,team_sport_id,team_rank) VALUES (129,9,7);</v>
      </c>
    </row>
    <row r="9052" spans="2:8" x14ac:dyDescent="0.25">
      <c r="B9052" t="s">
        <v>522</v>
      </c>
      <c r="C9052">
        <f>INDEX(NationalTeams!B:B,MATCH(B9052,NationalTeams!C:C,0))</f>
        <v>130</v>
      </c>
      <c r="D9052" t="s">
        <v>62</v>
      </c>
      <c r="E9052">
        <f>INDEX(TeamSports!B:B,MATCH(D9052,TeamSports!C:C,0))</f>
        <v>9</v>
      </c>
      <c r="F9052">
        <f>INDEX(RanksTable!AQ:AQ,MATCH(B9052,RanksTable!B:B,0))</f>
        <v>7</v>
      </c>
      <c r="H9052" t="str">
        <f t="shared" si="141"/>
        <v>INSERT INTO "TeamRanks" (team_id,team_sport_id,team_rank) VALUES (130,9,7);</v>
      </c>
    </row>
    <row r="9053" spans="2:8" x14ac:dyDescent="0.25">
      <c r="B9053" t="s">
        <v>386</v>
      </c>
      <c r="C9053">
        <f>INDEX(NationalTeams!B:B,MATCH(B9053,NationalTeams!C:C,0))</f>
        <v>131</v>
      </c>
      <c r="D9053" t="s">
        <v>62</v>
      </c>
      <c r="E9053">
        <f>INDEX(TeamSports!B:B,MATCH(D9053,TeamSports!C:C,0))</f>
        <v>9</v>
      </c>
      <c r="F9053">
        <f>INDEX(RanksTable!AQ:AQ,MATCH(B9053,RanksTable!B:B,0))</f>
        <v>7</v>
      </c>
      <c r="H9053" t="str">
        <f t="shared" si="141"/>
        <v>INSERT INTO "TeamRanks" (team_id,team_sport_id,team_rank) VALUES (131,9,7);</v>
      </c>
    </row>
    <row r="9054" spans="2:8" x14ac:dyDescent="0.25">
      <c r="B9054" t="s">
        <v>463</v>
      </c>
      <c r="C9054">
        <f>INDEX(NationalTeams!B:B,MATCH(B9054,NationalTeams!C:C,0))</f>
        <v>132</v>
      </c>
      <c r="D9054" t="s">
        <v>62</v>
      </c>
      <c r="E9054">
        <f>INDEX(TeamSports!B:B,MATCH(D9054,TeamSports!C:C,0))</f>
        <v>9</v>
      </c>
      <c r="F9054">
        <f>INDEX(RanksTable!AQ:AQ,MATCH(B9054,RanksTable!B:B,0))</f>
        <v>7</v>
      </c>
      <c r="H9054" t="str">
        <f t="shared" si="141"/>
        <v>INSERT INTO "TeamRanks" (team_id,team_sport_id,team_rank) VALUES (132,9,7);</v>
      </c>
    </row>
    <row r="9055" spans="2:8" x14ac:dyDescent="0.25">
      <c r="B9055" t="s">
        <v>339</v>
      </c>
      <c r="C9055">
        <f>INDEX(NationalTeams!B:B,MATCH(B9055,NationalTeams!C:C,0))</f>
        <v>133</v>
      </c>
      <c r="D9055" t="s">
        <v>62</v>
      </c>
      <c r="E9055">
        <f>INDEX(TeamSports!B:B,MATCH(D9055,TeamSports!C:C,0))</f>
        <v>9</v>
      </c>
      <c r="F9055">
        <f>INDEX(RanksTable!AQ:AQ,MATCH(B9055,RanksTable!B:B,0))</f>
        <v>7</v>
      </c>
      <c r="H9055" t="str">
        <f t="shared" si="141"/>
        <v>INSERT INTO "TeamRanks" (team_id,team_sport_id,team_rank) VALUES (133,9,7);</v>
      </c>
    </row>
    <row r="9056" spans="2:8" x14ac:dyDescent="0.25">
      <c r="B9056" t="s">
        <v>464</v>
      </c>
      <c r="C9056">
        <f>INDEX(NationalTeams!B:B,MATCH(B9056,NationalTeams!C:C,0))</f>
        <v>134</v>
      </c>
      <c r="D9056" t="s">
        <v>62</v>
      </c>
      <c r="E9056">
        <f>INDEX(TeamSports!B:B,MATCH(D9056,TeamSports!C:C,0))</f>
        <v>9</v>
      </c>
      <c r="F9056">
        <f>INDEX(RanksTable!AQ:AQ,MATCH(B9056,RanksTable!B:B,0))</f>
        <v>7</v>
      </c>
      <c r="H9056" t="str">
        <f t="shared" si="141"/>
        <v>INSERT INTO "TeamRanks" (team_id,team_sport_id,team_rank) VALUES (134,9,7);</v>
      </c>
    </row>
    <row r="9057" spans="2:8" x14ac:dyDescent="0.25">
      <c r="B9057" t="s">
        <v>379</v>
      </c>
      <c r="C9057">
        <f>INDEX(NationalTeams!B:B,MATCH(B9057,NationalTeams!C:C,0))</f>
        <v>135</v>
      </c>
      <c r="D9057" t="s">
        <v>62</v>
      </c>
      <c r="E9057">
        <f>INDEX(TeamSports!B:B,MATCH(D9057,TeamSports!C:C,0))</f>
        <v>9</v>
      </c>
      <c r="F9057">
        <f>INDEX(RanksTable!AQ:AQ,MATCH(B9057,RanksTable!B:B,0))</f>
        <v>7</v>
      </c>
      <c r="H9057" t="str">
        <f t="shared" si="141"/>
        <v>INSERT INTO "TeamRanks" (team_id,team_sport_id,team_rank) VALUES (135,9,7);</v>
      </c>
    </row>
    <row r="9058" spans="2:8" x14ac:dyDescent="0.25">
      <c r="B9058" t="s">
        <v>539</v>
      </c>
      <c r="C9058">
        <f>INDEX(NationalTeams!B:B,MATCH(B9058,NationalTeams!C:C,0))</f>
        <v>136</v>
      </c>
      <c r="D9058" t="s">
        <v>62</v>
      </c>
      <c r="E9058">
        <f>INDEX(TeamSports!B:B,MATCH(D9058,TeamSports!C:C,0))</f>
        <v>9</v>
      </c>
      <c r="F9058">
        <f>INDEX(RanksTable!AQ:AQ,MATCH(B9058,RanksTable!B:B,0))</f>
        <v>7</v>
      </c>
      <c r="H9058" t="str">
        <f t="shared" si="141"/>
        <v>INSERT INTO "TeamRanks" (team_id,team_sport_id,team_rank) VALUES (136,9,7);</v>
      </c>
    </row>
    <row r="9059" spans="2:8" x14ac:dyDescent="0.25">
      <c r="B9059" t="s">
        <v>342</v>
      </c>
      <c r="C9059">
        <f>INDEX(NationalTeams!B:B,MATCH(B9059,NationalTeams!C:C,0))</f>
        <v>137</v>
      </c>
      <c r="D9059" t="s">
        <v>62</v>
      </c>
      <c r="E9059">
        <f>INDEX(TeamSports!B:B,MATCH(D9059,TeamSports!C:C,0))</f>
        <v>9</v>
      </c>
      <c r="F9059">
        <f>INDEX(RanksTable!AQ:AQ,MATCH(B9059,RanksTable!B:B,0))</f>
        <v>7</v>
      </c>
      <c r="H9059" t="str">
        <f t="shared" si="141"/>
        <v>INSERT INTO "TeamRanks" (team_id,team_sport_id,team_rank) VALUES (137,9,7);</v>
      </c>
    </row>
    <row r="9060" spans="2:8" x14ac:dyDescent="0.25">
      <c r="B9060" t="s">
        <v>343</v>
      </c>
      <c r="C9060">
        <f>INDEX(NationalTeams!B:B,MATCH(B9060,NationalTeams!C:C,0))</f>
        <v>138</v>
      </c>
      <c r="D9060" t="s">
        <v>62</v>
      </c>
      <c r="E9060">
        <f>INDEX(TeamSports!B:B,MATCH(D9060,TeamSports!C:C,0))</f>
        <v>9</v>
      </c>
      <c r="F9060">
        <f>INDEX(RanksTable!AQ:AQ,MATCH(B9060,RanksTable!B:B,0))</f>
        <v>7</v>
      </c>
      <c r="H9060" t="str">
        <f t="shared" si="141"/>
        <v>INSERT INTO "TeamRanks" (team_id,team_sport_id,team_rank) VALUES (138,9,7);</v>
      </c>
    </row>
    <row r="9061" spans="2:8" x14ac:dyDescent="0.25">
      <c r="B9061" t="s">
        <v>360</v>
      </c>
      <c r="C9061">
        <f>INDEX(NationalTeams!B:B,MATCH(B9061,NationalTeams!C:C,0))</f>
        <v>139</v>
      </c>
      <c r="D9061" t="s">
        <v>62</v>
      </c>
      <c r="E9061">
        <f>INDEX(TeamSports!B:B,MATCH(D9061,TeamSports!C:C,0))</f>
        <v>9</v>
      </c>
      <c r="F9061">
        <f>INDEX(RanksTable!AQ:AQ,MATCH(B9061,RanksTable!B:B,0))</f>
        <v>7</v>
      </c>
      <c r="H9061" t="str">
        <f t="shared" si="141"/>
        <v>INSERT INTO "TeamRanks" (team_id,team_sport_id,team_rank) VALUES (139,9,7);</v>
      </c>
    </row>
    <row r="9062" spans="2:8" x14ac:dyDescent="0.25">
      <c r="B9062" t="s">
        <v>378</v>
      </c>
      <c r="C9062">
        <f>INDEX(NationalTeams!B:B,MATCH(B9062,NationalTeams!C:C,0))</f>
        <v>140</v>
      </c>
      <c r="D9062" t="s">
        <v>62</v>
      </c>
      <c r="E9062">
        <f>INDEX(TeamSports!B:B,MATCH(D9062,TeamSports!C:C,0))</f>
        <v>9</v>
      </c>
      <c r="F9062">
        <f>INDEX(RanksTable!AQ:AQ,MATCH(B9062,RanksTable!B:B,0))</f>
        <v>6</v>
      </c>
      <c r="H9062" t="str">
        <f t="shared" si="141"/>
        <v>INSERT INTO "TeamRanks" (team_id,team_sport_id,team_rank) VALUES (140,9,6);</v>
      </c>
    </row>
    <row r="9063" spans="2:8" x14ac:dyDescent="0.25">
      <c r="B9063" t="s">
        <v>456</v>
      </c>
      <c r="C9063">
        <f>INDEX(NationalTeams!B:B,MATCH(B9063,NationalTeams!C:C,0))</f>
        <v>141</v>
      </c>
      <c r="D9063" t="s">
        <v>62</v>
      </c>
      <c r="E9063">
        <f>INDEX(TeamSports!B:B,MATCH(D9063,TeamSports!C:C,0))</f>
        <v>9</v>
      </c>
      <c r="F9063">
        <f>INDEX(RanksTable!AQ:AQ,MATCH(B9063,RanksTable!B:B,0))</f>
        <v>7</v>
      </c>
      <c r="H9063" t="str">
        <f t="shared" si="141"/>
        <v>INSERT INTO "TeamRanks" (team_id,team_sport_id,team_rank) VALUES (141,9,7);</v>
      </c>
    </row>
    <row r="9064" spans="2:8" x14ac:dyDescent="0.25">
      <c r="B9064" t="s">
        <v>537</v>
      </c>
      <c r="C9064">
        <f>INDEX(NationalTeams!B:B,MATCH(B9064,NationalTeams!C:C,0))</f>
        <v>142</v>
      </c>
      <c r="D9064" t="s">
        <v>62</v>
      </c>
      <c r="E9064">
        <f>INDEX(TeamSports!B:B,MATCH(D9064,TeamSports!C:C,0))</f>
        <v>9</v>
      </c>
      <c r="F9064">
        <f>INDEX(RanksTable!AQ:AQ,MATCH(B9064,RanksTable!B:B,0))</f>
        <v>7</v>
      </c>
      <c r="H9064" t="str">
        <f t="shared" si="141"/>
        <v>INSERT INTO "TeamRanks" (team_id,team_sport_id,team_rank) VALUES (142,9,7);</v>
      </c>
    </row>
    <row r="9065" spans="2:8" x14ac:dyDescent="0.25">
      <c r="B9065" t="s">
        <v>533</v>
      </c>
      <c r="C9065">
        <f>INDEX(NationalTeams!B:B,MATCH(B9065,NationalTeams!C:C,0))</f>
        <v>143</v>
      </c>
      <c r="D9065" t="s">
        <v>62</v>
      </c>
      <c r="E9065">
        <f>INDEX(TeamSports!B:B,MATCH(D9065,TeamSports!C:C,0))</f>
        <v>9</v>
      </c>
      <c r="F9065">
        <f>INDEX(RanksTable!AQ:AQ,MATCH(B9065,RanksTable!B:B,0))</f>
        <v>7</v>
      </c>
      <c r="H9065" t="str">
        <f t="shared" si="141"/>
        <v>INSERT INTO "TeamRanks" (team_id,team_sport_id,team_rank) VALUES (143,9,7);</v>
      </c>
    </row>
    <row r="9066" spans="2:8" x14ac:dyDescent="0.25">
      <c r="B9066" t="s">
        <v>460</v>
      </c>
      <c r="C9066">
        <f>INDEX(NationalTeams!B:B,MATCH(B9066,NationalTeams!C:C,0))</f>
        <v>144</v>
      </c>
      <c r="D9066" t="s">
        <v>62</v>
      </c>
      <c r="E9066">
        <f>INDEX(TeamSports!B:B,MATCH(D9066,TeamSports!C:C,0))</f>
        <v>9</v>
      </c>
      <c r="F9066">
        <f>INDEX(RanksTable!AQ:AQ,MATCH(B9066,RanksTable!B:B,0))</f>
        <v>7</v>
      </c>
      <c r="H9066" t="str">
        <f t="shared" si="141"/>
        <v>INSERT INTO "TeamRanks" (team_id,team_sport_id,team_rank) VALUES (144,9,7);</v>
      </c>
    </row>
    <row r="9067" spans="2:8" x14ac:dyDescent="0.25">
      <c r="B9067" t="s">
        <v>521</v>
      </c>
      <c r="C9067">
        <f>INDEX(NationalTeams!B:B,MATCH(B9067,NationalTeams!C:C,0))</f>
        <v>145</v>
      </c>
      <c r="D9067" t="s">
        <v>62</v>
      </c>
      <c r="E9067">
        <f>INDEX(TeamSports!B:B,MATCH(D9067,TeamSports!C:C,0))</f>
        <v>9</v>
      </c>
      <c r="F9067">
        <f>INDEX(RanksTable!AQ:AQ,MATCH(B9067,RanksTable!B:B,0))</f>
        <v>7</v>
      </c>
      <c r="H9067" t="str">
        <f t="shared" si="141"/>
        <v>INSERT INTO "TeamRanks" (team_id,team_sport_id,team_rank) VALUES (145,9,7);</v>
      </c>
    </row>
    <row r="9068" spans="2:8" x14ac:dyDescent="0.25">
      <c r="B9068" t="s">
        <v>416</v>
      </c>
      <c r="C9068">
        <f>INDEX(NationalTeams!B:B,MATCH(B9068,NationalTeams!C:C,0))</f>
        <v>146</v>
      </c>
      <c r="D9068" t="s">
        <v>62</v>
      </c>
      <c r="E9068">
        <f>INDEX(TeamSports!B:B,MATCH(D9068,TeamSports!C:C,0))</f>
        <v>9</v>
      </c>
      <c r="F9068">
        <f>INDEX(RanksTable!AQ:AQ,MATCH(B9068,RanksTable!B:B,0))</f>
        <v>7</v>
      </c>
      <c r="H9068" t="str">
        <f t="shared" si="141"/>
        <v>INSERT INTO "TeamRanks" (team_id,team_sport_id,team_rank) VALUES (146,9,7);</v>
      </c>
    </row>
    <row r="9069" spans="2:8" x14ac:dyDescent="0.25">
      <c r="B9069" t="s">
        <v>393</v>
      </c>
      <c r="C9069">
        <f>INDEX(NationalTeams!B:B,MATCH(B9069,NationalTeams!C:C,0))</f>
        <v>147</v>
      </c>
      <c r="D9069" t="s">
        <v>62</v>
      </c>
      <c r="E9069">
        <f>INDEX(TeamSports!B:B,MATCH(D9069,TeamSports!C:C,0))</f>
        <v>9</v>
      </c>
      <c r="F9069">
        <f>INDEX(RanksTable!AQ:AQ,MATCH(B9069,RanksTable!B:B,0))</f>
        <v>7</v>
      </c>
      <c r="H9069" t="str">
        <f t="shared" si="141"/>
        <v>INSERT INTO "TeamRanks" (team_id,team_sport_id,team_rank) VALUES (147,9,7);</v>
      </c>
    </row>
    <row r="9070" spans="2:8" x14ac:dyDescent="0.25">
      <c r="B9070" t="s">
        <v>372</v>
      </c>
      <c r="C9070">
        <f>INDEX(NationalTeams!B:B,MATCH(B9070,NationalTeams!C:C,0))</f>
        <v>148</v>
      </c>
      <c r="D9070" t="s">
        <v>62</v>
      </c>
      <c r="E9070">
        <f>INDEX(TeamSports!B:B,MATCH(D9070,TeamSports!C:C,0))</f>
        <v>9</v>
      </c>
      <c r="F9070">
        <f>INDEX(RanksTable!AQ:AQ,MATCH(B9070,RanksTable!B:B,0))</f>
        <v>7</v>
      </c>
      <c r="H9070" t="str">
        <f t="shared" si="141"/>
        <v>INSERT INTO "TeamRanks" (team_id,team_sport_id,team_rank) VALUES (148,9,7);</v>
      </c>
    </row>
    <row r="9071" spans="2:8" x14ac:dyDescent="0.25">
      <c r="B9071" t="s">
        <v>480</v>
      </c>
      <c r="C9071">
        <f>INDEX(NationalTeams!B:B,MATCH(B9071,NationalTeams!C:C,0))</f>
        <v>149</v>
      </c>
      <c r="D9071" t="s">
        <v>62</v>
      </c>
      <c r="E9071">
        <f>INDEX(TeamSports!B:B,MATCH(D9071,TeamSports!C:C,0))</f>
        <v>9</v>
      </c>
      <c r="F9071">
        <f>INDEX(RanksTable!AQ:AQ,MATCH(B9071,RanksTable!B:B,0))</f>
        <v>7</v>
      </c>
      <c r="H9071" t="str">
        <f t="shared" si="141"/>
        <v>INSERT INTO "TeamRanks" (team_id,team_sport_id,team_rank) VALUES (149,9,7);</v>
      </c>
    </row>
    <row r="9072" spans="2:8" x14ac:dyDescent="0.25">
      <c r="B9072" t="s">
        <v>446</v>
      </c>
      <c r="C9072">
        <f>INDEX(NationalTeams!B:B,MATCH(B9072,NationalTeams!C:C,0))</f>
        <v>150</v>
      </c>
      <c r="D9072" t="s">
        <v>62</v>
      </c>
      <c r="E9072">
        <f>INDEX(TeamSports!B:B,MATCH(D9072,TeamSports!C:C,0))</f>
        <v>9</v>
      </c>
      <c r="F9072">
        <f>INDEX(RanksTable!AQ:AQ,MATCH(B9072,RanksTable!B:B,0))</f>
        <v>7</v>
      </c>
      <c r="H9072" t="str">
        <f t="shared" si="141"/>
        <v>INSERT INTO "TeamRanks" (team_id,team_sport_id,team_rank) VALUES (150,9,7);</v>
      </c>
    </row>
    <row r="9073" spans="2:8" x14ac:dyDescent="0.25">
      <c r="B9073" t="s">
        <v>356</v>
      </c>
      <c r="C9073">
        <f>INDEX(NationalTeams!B:B,MATCH(B9073,NationalTeams!C:C,0))</f>
        <v>151</v>
      </c>
      <c r="D9073" t="s">
        <v>62</v>
      </c>
      <c r="E9073">
        <f>INDEX(TeamSports!B:B,MATCH(D9073,TeamSports!C:C,0))</f>
        <v>9</v>
      </c>
      <c r="F9073">
        <f>INDEX(RanksTable!AQ:AQ,MATCH(B9073,RanksTable!B:B,0))</f>
        <v>7</v>
      </c>
      <c r="H9073" t="str">
        <f t="shared" si="141"/>
        <v>INSERT INTO "TeamRanks" (team_id,team_sport_id,team_rank) VALUES (151,9,7);</v>
      </c>
    </row>
    <row r="9074" spans="2:8" x14ac:dyDescent="0.25">
      <c r="B9074" t="s">
        <v>387</v>
      </c>
      <c r="C9074">
        <f>INDEX(NationalTeams!B:B,MATCH(B9074,NationalTeams!C:C,0))</f>
        <v>152</v>
      </c>
      <c r="D9074" t="s">
        <v>62</v>
      </c>
      <c r="E9074">
        <f>INDEX(TeamSports!B:B,MATCH(D9074,TeamSports!C:C,0))</f>
        <v>9</v>
      </c>
      <c r="F9074">
        <f>INDEX(RanksTable!AQ:AQ,MATCH(B9074,RanksTable!B:B,0))</f>
        <v>7</v>
      </c>
      <c r="H9074" t="str">
        <f t="shared" si="141"/>
        <v>INSERT INTO "TeamRanks" (team_id,team_sport_id,team_rank) VALUES (152,9,7);</v>
      </c>
    </row>
    <row r="9075" spans="2:8" x14ac:dyDescent="0.25">
      <c r="B9075" t="s">
        <v>361</v>
      </c>
      <c r="C9075">
        <f>INDEX(NationalTeams!B:B,MATCH(B9075,NationalTeams!C:C,0))</f>
        <v>153</v>
      </c>
      <c r="D9075" t="s">
        <v>62</v>
      </c>
      <c r="E9075">
        <f>INDEX(TeamSports!B:B,MATCH(D9075,TeamSports!C:C,0))</f>
        <v>9</v>
      </c>
      <c r="F9075">
        <f>INDEX(RanksTable!AQ:AQ,MATCH(B9075,RanksTable!B:B,0))</f>
        <v>7</v>
      </c>
      <c r="H9075" t="str">
        <f t="shared" si="141"/>
        <v>INSERT INTO "TeamRanks" (team_id,team_sport_id,team_rank) VALUES (153,9,7);</v>
      </c>
    </row>
    <row r="9076" spans="2:8" x14ac:dyDescent="0.25">
      <c r="B9076" t="s">
        <v>492</v>
      </c>
      <c r="C9076">
        <f>INDEX(NationalTeams!B:B,MATCH(B9076,NationalTeams!C:C,0))</f>
        <v>154</v>
      </c>
      <c r="D9076" t="s">
        <v>62</v>
      </c>
      <c r="E9076">
        <f>INDEX(TeamSports!B:B,MATCH(D9076,TeamSports!C:C,0))</f>
        <v>9</v>
      </c>
      <c r="F9076">
        <f>INDEX(RanksTable!AQ:AQ,MATCH(B9076,RanksTable!B:B,0))</f>
        <v>7</v>
      </c>
      <c r="H9076" t="str">
        <f t="shared" si="141"/>
        <v>INSERT INTO "TeamRanks" (team_id,team_sport_id,team_rank) VALUES (154,9,7);</v>
      </c>
    </row>
    <row r="9077" spans="2:8" x14ac:dyDescent="0.25">
      <c r="B9077" t="s">
        <v>485</v>
      </c>
      <c r="C9077">
        <f>INDEX(NationalTeams!B:B,MATCH(B9077,NationalTeams!C:C,0))</f>
        <v>155</v>
      </c>
      <c r="D9077" t="s">
        <v>62</v>
      </c>
      <c r="E9077">
        <f>INDEX(TeamSports!B:B,MATCH(D9077,TeamSports!C:C,0))</f>
        <v>9</v>
      </c>
      <c r="F9077">
        <f>INDEX(RanksTable!AQ:AQ,MATCH(B9077,RanksTable!B:B,0))</f>
        <v>7</v>
      </c>
      <c r="H9077" t="str">
        <f t="shared" si="141"/>
        <v>INSERT INTO "TeamRanks" (team_id,team_sport_id,team_rank) VALUES (155,9,7);</v>
      </c>
    </row>
    <row r="9078" spans="2:8" x14ac:dyDescent="0.25">
      <c r="B9078" t="s">
        <v>423</v>
      </c>
      <c r="C9078">
        <f>INDEX(NationalTeams!B:B,MATCH(B9078,NationalTeams!C:C,0))</f>
        <v>156</v>
      </c>
      <c r="D9078" t="s">
        <v>62</v>
      </c>
      <c r="E9078">
        <f>INDEX(TeamSports!B:B,MATCH(D9078,TeamSports!C:C,0))</f>
        <v>9</v>
      </c>
      <c r="F9078">
        <f>INDEX(RanksTable!AQ:AQ,MATCH(B9078,RanksTable!B:B,0))</f>
        <v>3</v>
      </c>
      <c r="H9078" t="str">
        <f t="shared" si="141"/>
        <v>INSERT INTO "TeamRanks" (team_id,team_sport_id,team_rank) VALUES (156,9,3);</v>
      </c>
    </row>
    <row r="9079" spans="2:8" x14ac:dyDescent="0.25">
      <c r="B9079" t="s">
        <v>457</v>
      </c>
      <c r="C9079">
        <f>INDEX(NationalTeams!B:B,MATCH(B9079,NationalTeams!C:C,0))</f>
        <v>157</v>
      </c>
      <c r="D9079" t="s">
        <v>62</v>
      </c>
      <c r="E9079">
        <f>INDEX(TeamSports!B:B,MATCH(D9079,TeamSports!C:C,0))</f>
        <v>9</v>
      </c>
      <c r="F9079">
        <f>INDEX(RanksTable!AQ:AQ,MATCH(B9079,RanksTable!B:B,0))</f>
        <v>7</v>
      </c>
      <c r="H9079" t="str">
        <f t="shared" si="141"/>
        <v>INSERT INTO "TeamRanks" (team_id,team_sport_id,team_rank) VALUES (157,9,7);</v>
      </c>
    </row>
    <row r="9080" spans="2:8" x14ac:dyDescent="0.25">
      <c r="B9080" t="s">
        <v>491</v>
      </c>
      <c r="C9080">
        <f>INDEX(NationalTeams!B:B,MATCH(B9080,NationalTeams!C:C,0))</f>
        <v>158</v>
      </c>
      <c r="D9080" t="s">
        <v>62</v>
      </c>
      <c r="E9080">
        <f>INDEX(TeamSports!B:B,MATCH(D9080,TeamSports!C:C,0))</f>
        <v>9</v>
      </c>
      <c r="F9080">
        <f>INDEX(RanksTable!AQ:AQ,MATCH(B9080,RanksTable!B:B,0))</f>
        <v>5</v>
      </c>
      <c r="H9080" t="str">
        <f t="shared" si="141"/>
        <v>INSERT INTO "TeamRanks" (team_id,team_sport_id,team_rank) VALUES (158,9,5);</v>
      </c>
    </row>
    <row r="9081" spans="2:8" x14ac:dyDescent="0.25">
      <c r="B9081" t="s">
        <v>474</v>
      </c>
      <c r="C9081">
        <f>INDEX(NationalTeams!B:B,MATCH(B9081,NationalTeams!C:C,0))</f>
        <v>159</v>
      </c>
      <c r="D9081" t="s">
        <v>62</v>
      </c>
      <c r="E9081">
        <f>INDEX(TeamSports!B:B,MATCH(D9081,TeamSports!C:C,0))</f>
        <v>9</v>
      </c>
      <c r="F9081">
        <f>INDEX(RanksTable!AQ:AQ,MATCH(B9081,RanksTable!B:B,0))</f>
        <v>7</v>
      </c>
      <c r="H9081" t="str">
        <f t="shared" si="141"/>
        <v>INSERT INTO "TeamRanks" (team_id,team_sport_id,team_rank) VALUES (159,9,7);</v>
      </c>
    </row>
    <row r="9082" spans="2:8" x14ac:dyDescent="0.25">
      <c r="B9082" t="s">
        <v>479</v>
      </c>
      <c r="C9082">
        <f>INDEX(NationalTeams!B:B,MATCH(B9082,NationalTeams!C:C,0))</f>
        <v>160</v>
      </c>
      <c r="D9082" t="s">
        <v>62</v>
      </c>
      <c r="E9082">
        <f>INDEX(TeamSports!B:B,MATCH(D9082,TeamSports!C:C,0))</f>
        <v>9</v>
      </c>
      <c r="F9082">
        <f>INDEX(RanksTable!AQ:AQ,MATCH(B9082,RanksTable!B:B,0))</f>
        <v>7</v>
      </c>
      <c r="H9082" t="str">
        <f t="shared" si="141"/>
        <v>INSERT INTO "TeamRanks" (team_id,team_sport_id,team_rank) VALUES (160,9,7);</v>
      </c>
    </row>
    <row r="9083" spans="2:8" x14ac:dyDescent="0.25">
      <c r="B9083" t="s">
        <v>449</v>
      </c>
      <c r="C9083">
        <f>INDEX(NationalTeams!B:B,MATCH(B9083,NationalTeams!C:C,0))</f>
        <v>161</v>
      </c>
      <c r="D9083" t="s">
        <v>62</v>
      </c>
      <c r="E9083">
        <f>INDEX(TeamSports!B:B,MATCH(D9083,TeamSports!C:C,0))</f>
        <v>9</v>
      </c>
      <c r="F9083">
        <f>INDEX(RanksTable!AQ:AQ,MATCH(B9083,RanksTable!B:B,0))</f>
        <v>7</v>
      </c>
      <c r="H9083" t="str">
        <f t="shared" si="141"/>
        <v>INSERT INTO "TeamRanks" (team_id,team_sport_id,team_rank) VALUES (161,9,7);</v>
      </c>
    </row>
    <row r="9084" spans="2:8" x14ac:dyDescent="0.25">
      <c r="B9084" t="s">
        <v>398</v>
      </c>
      <c r="C9084">
        <f>INDEX(NationalTeams!B:B,MATCH(B9084,NationalTeams!C:C,0))</f>
        <v>162</v>
      </c>
      <c r="D9084" t="s">
        <v>62</v>
      </c>
      <c r="E9084">
        <f>INDEX(TeamSports!B:B,MATCH(D9084,TeamSports!C:C,0))</f>
        <v>9</v>
      </c>
      <c r="F9084">
        <f>INDEX(RanksTable!AQ:AQ,MATCH(B9084,RanksTable!B:B,0))</f>
        <v>7</v>
      </c>
      <c r="H9084" t="str">
        <f t="shared" si="141"/>
        <v>INSERT INTO "TeamRanks" (team_id,team_sport_id,team_rank) VALUES (162,9,7);</v>
      </c>
    </row>
    <row r="9085" spans="2:8" x14ac:dyDescent="0.25">
      <c r="B9085" t="s">
        <v>441</v>
      </c>
      <c r="C9085">
        <f>INDEX(NationalTeams!B:B,MATCH(B9085,NationalTeams!C:C,0))</f>
        <v>163</v>
      </c>
      <c r="D9085" t="s">
        <v>62</v>
      </c>
      <c r="E9085">
        <f>INDEX(TeamSports!B:B,MATCH(D9085,TeamSports!C:C,0))</f>
        <v>9</v>
      </c>
      <c r="F9085">
        <f>INDEX(RanksTable!AQ:AQ,MATCH(B9085,RanksTable!B:B,0))</f>
        <v>7</v>
      </c>
      <c r="H9085" t="str">
        <f t="shared" si="141"/>
        <v>INSERT INTO "TeamRanks" (team_id,team_sport_id,team_rank) VALUES (163,9,7);</v>
      </c>
    </row>
    <row r="9086" spans="2:8" x14ac:dyDescent="0.25">
      <c r="B9086" t="s">
        <v>348</v>
      </c>
      <c r="C9086">
        <f>INDEX(NationalTeams!B:B,MATCH(B9086,NationalTeams!C:C,0))</f>
        <v>164</v>
      </c>
      <c r="D9086" t="s">
        <v>62</v>
      </c>
      <c r="E9086">
        <f>INDEX(TeamSports!B:B,MATCH(D9086,TeamSports!C:C,0))</f>
        <v>9</v>
      </c>
      <c r="F9086">
        <f>INDEX(RanksTable!AQ:AQ,MATCH(B9086,RanksTable!B:B,0))</f>
        <v>7</v>
      </c>
      <c r="H9086" t="str">
        <f t="shared" si="141"/>
        <v>INSERT INTO "TeamRanks" (team_id,team_sport_id,team_rank) VALUES (164,9,7);</v>
      </c>
    </row>
    <row r="9087" spans="2:8" x14ac:dyDescent="0.25">
      <c r="B9087" t="s">
        <v>350</v>
      </c>
      <c r="C9087">
        <f>INDEX(NationalTeams!B:B,MATCH(B9087,NationalTeams!C:C,0))</f>
        <v>165</v>
      </c>
      <c r="D9087" t="s">
        <v>62</v>
      </c>
      <c r="E9087">
        <f>INDEX(TeamSports!B:B,MATCH(D9087,TeamSports!C:C,0))</f>
        <v>9</v>
      </c>
      <c r="F9087">
        <f>INDEX(RanksTable!AQ:AQ,MATCH(B9087,RanksTable!B:B,0))</f>
        <v>7</v>
      </c>
      <c r="H9087" t="str">
        <f t="shared" si="141"/>
        <v>INSERT INTO "TeamRanks" (team_id,team_sport_id,team_rank) VALUES (165,9,7);</v>
      </c>
    </row>
    <row r="9088" spans="2:8" x14ac:dyDescent="0.25">
      <c r="B9088" t="s">
        <v>494</v>
      </c>
      <c r="C9088">
        <f>INDEX(NationalTeams!B:B,MATCH(B9088,NationalTeams!C:C,0))</f>
        <v>166</v>
      </c>
      <c r="D9088" t="s">
        <v>62</v>
      </c>
      <c r="E9088">
        <f>INDEX(TeamSports!B:B,MATCH(D9088,TeamSports!C:C,0))</f>
        <v>9</v>
      </c>
      <c r="F9088">
        <f>INDEX(RanksTable!AQ:AQ,MATCH(B9088,RanksTable!B:B,0))</f>
        <v>5</v>
      </c>
      <c r="H9088" t="str">
        <f t="shared" si="141"/>
        <v>INSERT INTO "TeamRanks" (team_id,team_sport_id,team_rank) VALUES (166,9,5);</v>
      </c>
    </row>
    <row r="9089" spans="2:8" x14ac:dyDescent="0.25">
      <c r="B9089" t="s">
        <v>504</v>
      </c>
      <c r="C9089">
        <f>INDEX(NationalTeams!B:B,MATCH(B9089,NationalTeams!C:C,0))</f>
        <v>167</v>
      </c>
      <c r="D9089" t="s">
        <v>62</v>
      </c>
      <c r="E9089">
        <f>INDEX(TeamSports!B:B,MATCH(D9089,TeamSports!C:C,0))</f>
        <v>9</v>
      </c>
      <c r="F9089">
        <f>INDEX(RanksTable!AQ:AQ,MATCH(B9089,RanksTable!B:B,0))</f>
        <v>3</v>
      </c>
      <c r="H9089" t="str">
        <f t="shared" si="141"/>
        <v>INSERT INTO "TeamRanks" (team_id,team_sport_id,team_rank) VALUES (167,9,3);</v>
      </c>
    </row>
    <row r="9090" spans="2:8" x14ac:dyDescent="0.25">
      <c r="B9090" t="s">
        <v>401</v>
      </c>
      <c r="C9090">
        <f>INDEX(NationalTeams!B:B,MATCH(B9090,NationalTeams!C:C,0))</f>
        <v>168</v>
      </c>
      <c r="D9090" t="s">
        <v>62</v>
      </c>
      <c r="E9090">
        <f>INDEX(TeamSports!B:B,MATCH(D9090,TeamSports!C:C,0))</f>
        <v>9</v>
      </c>
      <c r="F9090">
        <f>INDEX(RanksTable!AQ:AQ,MATCH(B9090,RanksTable!B:B,0))</f>
        <v>7</v>
      </c>
      <c r="H9090" t="str">
        <f t="shared" si="141"/>
        <v>INSERT INTO "TeamRanks" (team_id,team_sport_id,team_rank) VALUES (168,9,7);</v>
      </c>
    </row>
    <row r="9091" spans="2:8" x14ac:dyDescent="0.25">
      <c r="B9091" t="s">
        <v>432</v>
      </c>
      <c r="C9091">
        <f>INDEX(NationalTeams!B:B,MATCH(B9091,NationalTeams!C:C,0))</f>
        <v>169</v>
      </c>
      <c r="D9091" t="s">
        <v>62</v>
      </c>
      <c r="E9091">
        <f>INDEX(TeamSports!B:B,MATCH(D9091,TeamSports!C:C,0))</f>
        <v>9</v>
      </c>
      <c r="F9091">
        <f>INDEX(RanksTable!AQ:AQ,MATCH(B9091,RanksTable!B:B,0))</f>
        <v>7</v>
      </c>
      <c r="H9091" t="str">
        <f t="shared" si="141"/>
        <v>INSERT INTO "TeamRanks" (team_id,team_sport_id,team_rank) VALUES (169,9,7);</v>
      </c>
    </row>
    <row r="9092" spans="2:8" x14ac:dyDescent="0.25">
      <c r="B9092" t="s">
        <v>336</v>
      </c>
      <c r="C9092">
        <f>INDEX(NationalTeams!B:B,MATCH(B9092,NationalTeams!C:C,0))</f>
        <v>170</v>
      </c>
      <c r="D9092" t="s">
        <v>62</v>
      </c>
      <c r="E9092">
        <f>INDEX(TeamSports!B:B,MATCH(D9092,TeamSports!C:C,0))</f>
        <v>9</v>
      </c>
      <c r="F9092">
        <f>INDEX(RanksTable!AQ:AQ,MATCH(B9092,RanksTable!B:B,0))</f>
        <v>7</v>
      </c>
      <c r="H9092" t="str">
        <f t="shared" ref="H9092:H9155" si="142">_xlfn.CONCAT($H$1,$L$1,$C$1,$L$1," ",$J$1,$C$2,$N$1,$E$2,$N$1,$F$2,$K$1,$I$1,$J$1,C9092,$N$1,E9092,$N$1,F9092,$K$1,$O$1)</f>
        <v>INSERT INTO "TeamRanks" (team_id,team_sport_id,team_rank) VALUES (170,9,7);</v>
      </c>
    </row>
    <row r="9093" spans="2:8" x14ac:dyDescent="0.25">
      <c r="B9093" t="s">
        <v>497</v>
      </c>
      <c r="C9093">
        <f>INDEX(NationalTeams!B:B,MATCH(B9093,NationalTeams!C:C,0))</f>
        <v>171</v>
      </c>
      <c r="D9093" t="s">
        <v>62</v>
      </c>
      <c r="E9093">
        <f>INDEX(TeamSports!B:B,MATCH(D9093,TeamSports!C:C,0))</f>
        <v>9</v>
      </c>
      <c r="F9093">
        <f>INDEX(RanksTable!AQ:AQ,MATCH(B9093,RanksTable!B:B,0))</f>
        <v>7</v>
      </c>
      <c r="H9093" t="str">
        <f t="shared" si="142"/>
        <v>INSERT INTO "TeamRanks" (team_id,team_sport_id,team_rank) VALUES (171,9,7);</v>
      </c>
    </row>
    <row r="9094" spans="2:8" x14ac:dyDescent="0.25">
      <c r="B9094" t="s">
        <v>380</v>
      </c>
      <c r="C9094">
        <f>INDEX(NationalTeams!B:B,MATCH(B9094,NationalTeams!C:C,0))</f>
        <v>172</v>
      </c>
      <c r="D9094" t="s">
        <v>62</v>
      </c>
      <c r="E9094">
        <f>INDEX(TeamSports!B:B,MATCH(D9094,TeamSports!C:C,0))</f>
        <v>9</v>
      </c>
      <c r="F9094">
        <f>INDEX(RanksTable!AQ:AQ,MATCH(B9094,RanksTable!B:B,0))</f>
        <v>7</v>
      </c>
      <c r="H9094" t="str">
        <f t="shared" si="142"/>
        <v>INSERT INTO "TeamRanks" (team_id,team_sport_id,team_rank) VALUES (172,9,7);</v>
      </c>
    </row>
    <row r="9095" spans="2:8" x14ac:dyDescent="0.25">
      <c r="B9095" t="s">
        <v>402</v>
      </c>
      <c r="C9095">
        <f>INDEX(NationalTeams!B:B,MATCH(B9095,NationalTeams!C:C,0))</f>
        <v>173</v>
      </c>
      <c r="D9095" t="s">
        <v>62</v>
      </c>
      <c r="E9095">
        <f>INDEX(TeamSports!B:B,MATCH(D9095,TeamSports!C:C,0))</f>
        <v>9</v>
      </c>
      <c r="F9095">
        <f>INDEX(RanksTable!AQ:AQ,MATCH(B9095,RanksTable!B:B,0))</f>
        <v>7</v>
      </c>
      <c r="H9095" t="str">
        <f t="shared" si="142"/>
        <v>INSERT INTO "TeamRanks" (team_id,team_sport_id,team_rank) VALUES (173,9,7);</v>
      </c>
    </row>
    <row r="9096" spans="2:8" x14ac:dyDescent="0.25">
      <c r="B9096" t="s">
        <v>370</v>
      </c>
      <c r="C9096">
        <f>INDEX(NationalTeams!B:B,MATCH(B9096,NationalTeams!C:C,0))</f>
        <v>174</v>
      </c>
      <c r="D9096" t="s">
        <v>62</v>
      </c>
      <c r="E9096">
        <f>INDEX(TeamSports!B:B,MATCH(D9096,TeamSports!C:C,0))</f>
        <v>9</v>
      </c>
      <c r="F9096">
        <f>INDEX(RanksTable!AQ:AQ,MATCH(B9096,RanksTable!B:B,0))</f>
        <v>7</v>
      </c>
      <c r="H9096" t="str">
        <f t="shared" si="142"/>
        <v>INSERT INTO "TeamRanks" (team_id,team_sport_id,team_rank) VALUES (174,9,7);</v>
      </c>
    </row>
    <row r="9097" spans="2:8" x14ac:dyDescent="0.25">
      <c r="B9097" t="s">
        <v>506</v>
      </c>
      <c r="C9097">
        <f>INDEX(NationalTeams!B:B,MATCH(B9097,NationalTeams!C:C,0))</f>
        <v>175</v>
      </c>
      <c r="D9097" t="s">
        <v>62</v>
      </c>
      <c r="E9097">
        <f>INDEX(TeamSports!B:B,MATCH(D9097,TeamSports!C:C,0))</f>
        <v>9</v>
      </c>
      <c r="F9097">
        <f>INDEX(RanksTable!AQ:AQ,MATCH(B9097,RanksTable!B:B,0))</f>
        <v>7</v>
      </c>
      <c r="H9097" t="str">
        <f t="shared" si="142"/>
        <v>INSERT INTO "TeamRanks" (team_id,team_sport_id,team_rank) VALUES (175,9,7);</v>
      </c>
    </row>
    <row r="9098" spans="2:8" x14ac:dyDescent="0.25">
      <c r="B9098" t="s">
        <v>500</v>
      </c>
      <c r="C9098">
        <f>INDEX(NationalTeams!B:B,MATCH(B9098,NationalTeams!C:C,0))</f>
        <v>176</v>
      </c>
      <c r="D9098" t="s">
        <v>62</v>
      </c>
      <c r="E9098">
        <f>INDEX(TeamSports!B:B,MATCH(D9098,TeamSports!C:C,0))</f>
        <v>9</v>
      </c>
      <c r="F9098">
        <f>INDEX(RanksTable!AQ:AQ,MATCH(B9098,RanksTable!B:B,0))</f>
        <v>1</v>
      </c>
      <c r="H9098" t="str">
        <f t="shared" si="142"/>
        <v>INSERT INTO "TeamRanks" (team_id,team_sport_id,team_rank) VALUES (176,9,1);</v>
      </c>
    </row>
    <row r="9099" spans="2:8" x14ac:dyDescent="0.25">
      <c r="B9099" t="s">
        <v>473</v>
      </c>
      <c r="C9099">
        <f>INDEX(NationalTeams!B:B,MATCH(B9099,NationalTeams!C:C,0))</f>
        <v>177</v>
      </c>
      <c r="D9099" t="s">
        <v>62</v>
      </c>
      <c r="E9099">
        <f>INDEX(TeamSports!B:B,MATCH(D9099,TeamSports!C:C,0))</f>
        <v>9</v>
      </c>
      <c r="F9099">
        <f>INDEX(RanksTable!AQ:AQ,MATCH(B9099,RanksTable!B:B,0))</f>
        <v>7</v>
      </c>
      <c r="H9099" t="str">
        <f t="shared" si="142"/>
        <v>INSERT INTO "TeamRanks" (team_id,team_sport_id,team_rank) VALUES (177,9,7);</v>
      </c>
    </row>
    <row r="9100" spans="2:8" x14ac:dyDescent="0.25">
      <c r="B9100" t="s">
        <v>482</v>
      </c>
      <c r="C9100">
        <f>INDEX(NationalTeams!B:B,MATCH(B9100,NationalTeams!C:C,0))</f>
        <v>178</v>
      </c>
      <c r="D9100" t="s">
        <v>62</v>
      </c>
      <c r="E9100">
        <f>INDEX(TeamSports!B:B,MATCH(D9100,TeamSports!C:C,0))</f>
        <v>9</v>
      </c>
      <c r="F9100">
        <f>INDEX(RanksTable!AQ:AQ,MATCH(B9100,RanksTable!B:B,0))</f>
        <v>7</v>
      </c>
      <c r="H9100" t="str">
        <f t="shared" si="142"/>
        <v>INSERT INTO "TeamRanks" (team_id,team_sport_id,team_rank) VALUES (178,9,7);</v>
      </c>
    </row>
    <row r="9101" spans="2:8" x14ac:dyDescent="0.25">
      <c r="B9101" t="s">
        <v>411</v>
      </c>
      <c r="C9101">
        <f>INDEX(NationalTeams!B:B,MATCH(B9101,NationalTeams!C:C,0))</f>
        <v>179</v>
      </c>
      <c r="D9101" t="s">
        <v>62</v>
      </c>
      <c r="E9101">
        <f>INDEX(TeamSports!B:B,MATCH(D9101,TeamSports!C:C,0))</f>
        <v>9</v>
      </c>
      <c r="F9101">
        <f>INDEX(RanksTable!AQ:AQ,MATCH(B9101,RanksTable!B:B,0))</f>
        <v>7</v>
      </c>
      <c r="H9101" t="str">
        <f t="shared" si="142"/>
        <v>INSERT INTO "TeamRanks" (team_id,team_sport_id,team_rank) VALUES (179,9,7);</v>
      </c>
    </row>
    <row r="9102" spans="2:8" x14ac:dyDescent="0.25">
      <c r="B9102" t="s">
        <v>541</v>
      </c>
      <c r="C9102">
        <f>INDEX(NationalTeams!B:B,MATCH(B9102,NationalTeams!C:C,0))</f>
        <v>180</v>
      </c>
      <c r="D9102" t="s">
        <v>62</v>
      </c>
      <c r="E9102">
        <f>INDEX(TeamSports!B:B,MATCH(D9102,TeamSports!C:C,0))</f>
        <v>9</v>
      </c>
      <c r="F9102">
        <f>INDEX(RanksTable!AQ:AQ,MATCH(B9102,RanksTable!B:B,0))</f>
        <v>7</v>
      </c>
      <c r="H9102" t="str">
        <f t="shared" si="142"/>
        <v>INSERT INTO "TeamRanks" (team_id,team_sport_id,team_rank) VALUES (180,9,7);</v>
      </c>
    </row>
    <row r="9103" spans="2:8" x14ac:dyDescent="0.25">
      <c r="B9103" t="s">
        <v>412</v>
      </c>
      <c r="C9103">
        <f>INDEX(NationalTeams!B:B,MATCH(B9103,NationalTeams!C:C,0))</f>
        <v>181</v>
      </c>
      <c r="D9103" t="s">
        <v>62</v>
      </c>
      <c r="E9103">
        <f>INDEX(TeamSports!B:B,MATCH(D9103,TeamSports!C:C,0))</f>
        <v>9</v>
      </c>
      <c r="F9103">
        <f>INDEX(RanksTable!AQ:AQ,MATCH(B9103,RanksTable!B:B,0))</f>
        <v>7</v>
      </c>
      <c r="H9103" t="str">
        <f t="shared" si="142"/>
        <v>INSERT INTO "TeamRanks" (team_id,team_sport_id,team_rank) VALUES (181,9,7);</v>
      </c>
    </row>
    <row r="9104" spans="2:8" x14ac:dyDescent="0.25">
      <c r="B9104" t="s">
        <v>409</v>
      </c>
      <c r="C9104">
        <f>INDEX(NationalTeams!B:B,MATCH(B9104,NationalTeams!C:C,0))</f>
        <v>182</v>
      </c>
      <c r="D9104" t="s">
        <v>62</v>
      </c>
      <c r="E9104">
        <f>INDEX(TeamSports!B:B,MATCH(D9104,TeamSports!C:C,0))</f>
        <v>9</v>
      </c>
      <c r="F9104">
        <f>INDEX(RanksTable!AQ:AQ,MATCH(B9104,RanksTable!B:B,0))</f>
        <v>7</v>
      </c>
      <c r="H9104" t="str">
        <f t="shared" si="142"/>
        <v>INSERT INTO "TeamRanks" (team_id,team_sport_id,team_rank) VALUES (182,9,7);</v>
      </c>
    </row>
    <row r="9105" spans="2:8" x14ac:dyDescent="0.25">
      <c r="B9105" t="s">
        <v>414</v>
      </c>
      <c r="C9105">
        <f>INDEX(NationalTeams!B:B,MATCH(B9105,NationalTeams!C:C,0))</f>
        <v>183</v>
      </c>
      <c r="D9105" t="s">
        <v>62</v>
      </c>
      <c r="E9105">
        <f>INDEX(TeamSports!B:B,MATCH(D9105,TeamSports!C:C,0))</f>
        <v>9</v>
      </c>
      <c r="F9105">
        <f>INDEX(RanksTable!AQ:AQ,MATCH(B9105,RanksTable!B:B,0))</f>
        <v>7</v>
      </c>
      <c r="H9105" t="str">
        <f t="shared" si="142"/>
        <v>INSERT INTO "TeamRanks" (team_id,team_sport_id,team_rank) VALUES (183,9,7);</v>
      </c>
    </row>
    <row r="9106" spans="2:8" x14ac:dyDescent="0.25">
      <c r="B9106" t="s">
        <v>362</v>
      </c>
      <c r="C9106">
        <f>INDEX(NationalTeams!B:B,MATCH(B9106,NationalTeams!C:C,0))</f>
        <v>184</v>
      </c>
      <c r="D9106" t="s">
        <v>62</v>
      </c>
      <c r="E9106">
        <f>INDEX(TeamSports!B:B,MATCH(D9106,TeamSports!C:C,0))</f>
        <v>9</v>
      </c>
      <c r="F9106">
        <f>INDEX(RanksTable!AQ:AQ,MATCH(B9106,RanksTable!B:B,0))</f>
        <v>7</v>
      </c>
      <c r="H9106" t="str">
        <f t="shared" si="142"/>
        <v>INSERT INTO "TeamRanks" (team_id,team_sport_id,team_rank) VALUES (184,9,7);</v>
      </c>
    </row>
    <row r="9107" spans="2:8" x14ac:dyDescent="0.25">
      <c r="B9107" t="s">
        <v>499</v>
      </c>
      <c r="C9107">
        <f>INDEX(NationalTeams!B:B,MATCH(B9107,NationalTeams!C:C,0))</f>
        <v>185</v>
      </c>
      <c r="D9107" t="s">
        <v>62</v>
      </c>
      <c r="E9107">
        <f>INDEX(TeamSports!B:B,MATCH(D9107,TeamSports!C:C,0))</f>
        <v>9</v>
      </c>
      <c r="F9107">
        <f>INDEX(RanksTable!AQ:AQ,MATCH(B9107,RanksTable!B:B,0))</f>
        <v>7</v>
      </c>
      <c r="H9107" t="str">
        <f t="shared" si="142"/>
        <v>INSERT INTO "TeamRanks" (team_id,team_sport_id,team_rank) VALUES (185,9,7);</v>
      </c>
    </row>
    <row r="9108" spans="2:8" x14ac:dyDescent="0.25">
      <c r="B9108" t="s">
        <v>374</v>
      </c>
      <c r="C9108">
        <f>INDEX(NationalTeams!B:B,MATCH(B9108,NationalTeams!C:C,0))</f>
        <v>186</v>
      </c>
      <c r="D9108" t="s">
        <v>62</v>
      </c>
      <c r="E9108">
        <f>INDEX(TeamSports!B:B,MATCH(D9108,TeamSports!C:C,0))</f>
        <v>9</v>
      </c>
      <c r="F9108">
        <f>INDEX(RanksTable!AQ:AQ,MATCH(B9108,RanksTable!B:B,0))</f>
        <v>7</v>
      </c>
      <c r="H9108" t="str">
        <f t="shared" si="142"/>
        <v>INSERT INTO "TeamRanks" (team_id,team_sport_id,team_rank) VALUES (186,9,7);</v>
      </c>
    </row>
    <row r="9109" spans="2:8" x14ac:dyDescent="0.25">
      <c r="B9109" t="s">
        <v>385</v>
      </c>
      <c r="C9109">
        <f>INDEX(NationalTeams!B:B,MATCH(B9109,NationalTeams!C:C,0))</f>
        <v>187</v>
      </c>
      <c r="D9109" t="s">
        <v>62</v>
      </c>
      <c r="E9109">
        <f>INDEX(TeamSports!B:B,MATCH(D9109,TeamSports!C:C,0))</f>
        <v>9</v>
      </c>
      <c r="F9109">
        <f>INDEX(RanksTable!AQ:AQ,MATCH(B9109,RanksTable!B:B,0))</f>
        <v>7</v>
      </c>
      <c r="H9109" t="str">
        <f t="shared" si="142"/>
        <v>INSERT INTO "TeamRanks" (team_id,team_sport_id,team_rank) VALUES (187,9,7);</v>
      </c>
    </row>
    <row r="9110" spans="2:8" x14ac:dyDescent="0.25">
      <c r="B9110" t="s">
        <v>450</v>
      </c>
      <c r="C9110">
        <f>INDEX(NationalTeams!B:B,MATCH(B9110,NationalTeams!C:C,0))</f>
        <v>188</v>
      </c>
      <c r="D9110" t="s">
        <v>62</v>
      </c>
      <c r="E9110">
        <f>INDEX(TeamSports!B:B,MATCH(D9110,TeamSports!C:C,0))</f>
        <v>9</v>
      </c>
      <c r="F9110">
        <f>INDEX(RanksTable!AQ:AQ,MATCH(B9110,RanksTable!B:B,0))</f>
        <v>7</v>
      </c>
      <c r="H9110" t="str">
        <f t="shared" si="142"/>
        <v>INSERT INTO "TeamRanks" (team_id,team_sport_id,team_rank) VALUES (188,9,7);</v>
      </c>
    </row>
    <row r="9111" spans="2:8" x14ac:dyDescent="0.25">
      <c r="B9111" t="s">
        <v>448</v>
      </c>
      <c r="C9111">
        <f>INDEX(NationalTeams!B:B,MATCH(B9111,NationalTeams!C:C,0))</f>
        <v>189</v>
      </c>
      <c r="D9111" t="s">
        <v>62</v>
      </c>
      <c r="E9111">
        <f>INDEX(TeamSports!B:B,MATCH(D9111,TeamSports!C:C,0))</f>
        <v>9</v>
      </c>
      <c r="F9111">
        <f>INDEX(RanksTable!AQ:AQ,MATCH(B9111,RanksTable!B:B,0))</f>
        <v>7</v>
      </c>
      <c r="H9111" t="str">
        <f t="shared" si="142"/>
        <v>INSERT INTO "TeamRanks" (team_id,team_sport_id,team_rank) VALUES (189,9,7);</v>
      </c>
    </row>
    <row r="9112" spans="2:8" x14ac:dyDescent="0.25">
      <c r="B9112" t="s">
        <v>375</v>
      </c>
      <c r="C9112">
        <f>INDEX(NationalTeams!B:B,MATCH(B9112,NationalTeams!C:C,0))</f>
        <v>190</v>
      </c>
      <c r="D9112" t="s">
        <v>62</v>
      </c>
      <c r="E9112">
        <f>INDEX(TeamSports!B:B,MATCH(D9112,TeamSports!C:C,0))</f>
        <v>9</v>
      </c>
      <c r="F9112">
        <f>INDEX(RanksTable!AQ:AQ,MATCH(B9112,RanksTable!B:B,0))</f>
        <v>7</v>
      </c>
      <c r="H9112" t="str">
        <f t="shared" si="142"/>
        <v>INSERT INTO "TeamRanks" (team_id,team_sport_id,team_rank) VALUES (190,9,7);</v>
      </c>
    </row>
    <row r="9113" spans="2:8" x14ac:dyDescent="0.25">
      <c r="B9113" t="s">
        <v>483</v>
      </c>
      <c r="C9113">
        <f>INDEX(NationalTeams!B:B,MATCH(B9113,NationalTeams!C:C,0))</f>
        <v>191</v>
      </c>
      <c r="D9113" t="s">
        <v>62</v>
      </c>
      <c r="E9113">
        <f>INDEX(TeamSports!B:B,MATCH(D9113,TeamSports!C:C,0))</f>
        <v>9</v>
      </c>
      <c r="F9113">
        <f>INDEX(RanksTable!AQ:AQ,MATCH(B9113,RanksTable!B:B,0))</f>
        <v>7</v>
      </c>
      <c r="H9113" t="str">
        <f t="shared" si="142"/>
        <v>INSERT INTO "TeamRanks" (team_id,team_sport_id,team_rank) VALUES (191,9,7);</v>
      </c>
    </row>
    <row r="9114" spans="2:8" x14ac:dyDescent="0.25">
      <c r="B9114" t="s">
        <v>395</v>
      </c>
      <c r="C9114">
        <f>INDEX(NationalTeams!B:B,MATCH(B9114,NationalTeams!C:C,0))</f>
        <v>192</v>
      </c>
      <c r="D9114" t="s">
        <v>62</v>
      </c>
      <c r="E9114">
        <f>INDEX(TeamSports!B:B,MATCH(D9114,TeamSports!C:C,0))</f>
        <v>9</v>
      </c>
      <c r="F9114">
        <f>INDEX(RanksTable!AQ:AQ,MATCH(B9114,RanksTable!B:B,0))</f>
        <v>7</v>
      </c>
      <c r="H9114" t="str">
        <f t="shared" si="142"/>
        <v>INSERT INTO "TeamRanks" (team_id,team_sport_id,team_rank) VALUES (192,9,7);</v>
      </c>
    </row>
    <row r="9115" spans="2:8" x14ac:dyDescent="0.25">
      <c r="B9115" t="s">
        <v>363</v>
      </c>
      <c r="C9115">
        <f>INDEX(NationalTeams!B:B,MATCH(B9115,NationalTeams!C:C,0))</f>
        <v>193</v>
      </c>
      <c r="D9115" t="s">
        <v>62</v>
      </c>
      <c r="E9115">
        <f>INDEX(TeamSports!B:B,MATCH(D9115,TeamSports!C:C,0))</f>
        <v>9</v>
      </c>
      <c r="F9115">
        <f>INDEX(RanksTable!AQ:AQ,MATCH(B9115,RanksTable!B:B,0))</f>
        <v>4</v>
      </c>
      <c r="H9115" t="str">
        <f t="shared" si="142"/>
        <v>INSERT INTO "TeamRanks" (team_id,team_sport_id,team_rank) VALUES (193,9,4);</v>
      </c>
    </row>
    <row r="9116" spans="2:8" x14ac:dyDescent="0.25">
      <c r="B9116" t="s">
        <v>394</v>
      </c>
      <c r="C9116">
        <f>INDEX(NationalTeams!B:B,MATCH(B9116,NationalTeams!C:C,0))</f>
        <v>194</v>
      </c>
      <c r="D9116" t="s">
        <v>62</v>
      </c>
      <c r="E9116">
        <f>INDEX(TeamSports!B:B,MATCH(D9116,TeamSports!C:C,0))</f>
        <v>9</v>
      </c>
      <c r="F9116">
        <f>INDEX(RanksTable!AQ:AQ,MATCH(B9116,RanksTable!B:B,0))</f>
        <v>7</v>
      </c>
      <c r="H9116" t="str">
        <f t="shared" si="142"/>
        <v>INSERT INTO "TeamRanks" (team_id,team_sport_id,team_rank) VALUES (194,9,7);</v>
      </c>
    </row>
    <row r="9117" spans="2:8" x14ac:dyDescent="0.25">
      <c r="B9117" t="s">
        <v>389</v>
      </c>
      <c r="C9117">
        <f>INDEX(NationalTeams!B:B,MATCH(B9117,NationalTeams!C:C,0))</f>
        <v>195</v>
      </c>
      <c r="D9117" t="s">
        <v>62</v>
      </c>
      <c r="E9117">
        <f>INDEX(TeamSports!B:B,MATCH(D9117,TeamSports!C:C,0))</f>
        <v>9</v>
      </c>
      <c r="F9117">
        <f>INDEX(RanksTable!AQ:AQ,MATCH(B9117,RanksTable!B:B,0))</f>
        <v>7</v>
      </c>
      <c r="H9117" t="str">
        <f t="shared" si="142"/>
        <v>INSERT INTO "TeamRanks" (team_id,team_sport_id,team_rank) VALUES (195,9,7);</v>
      </c>
    </row>
    <row r="9118" spans="2:8" x14ac:dyDescent="0.25">
      <c r="B9118" t="s">
        <v>496</v>
      </c>
      <c r="C9118">
        <f>INDEX(NationalTeams!B:B,MATCH(B9118,NationalTeams!C:C,0))</f>
        <v>196</v>
      </c>
      <c r="D9118" t="s">
        <v>62</v>
      </c>
      <c r="E9118">
        <f>INDEX(TeamSports!B:B,MATCH(D9118,TeamSports!C:C,0))</f>
        <v>9</v>
      </c>
      <c r="F9118">
        <f>INDEX(RanksTable!AQ:AQ,MATCH(B9118,RanksTable!B:B,0))</f>
        <v>4</v>
      </c>
      <c r="H9118" t="str">
        <f t="shared" si="142"/>
        <v>INSERT INTO "TeamRanks" (team_id,team_sport_id,team_rank) VALUES (196,9,4);</v>
      </c>
    </row>
    <row r="9119" spans="2:8" x14ac:dyDescent="0.25">
      <c r="B9119" t="s">
        <v>507</v>
      </c>
      <c r="C9119">
        <f>INDEX(NationalTeams!B:B,MATCH(B9119,NationalTeams!C:C,0))</f>
        <v>197</v>
      </c>
      <c r="D9119" t="s">
        <v>62</v>
      </c>
      <c r="E9119">
        <f>INDEX(TeamSports!B:B,MATCH(D9119,TeamSports!C:C,0))</f>
        <v>9</v>
      </c>
      <c r="F9119">
        <f>INDEX(RanksTable!AQ:AQ,MATCH(B9119,RanksTable!B:B,0))</f>
        <v>4</v>
      </c>
      <c r="H9119" t="str">
        <f t="shared" si="142"/>
        <v>INSERT INTO "TeamRanks" (team_id,team_sport_id,team_rank) VALUES (197,9,4);</v>
      </c>
    </row>
    <row r="9120" spans="2:8" x14ac:dyDescent="0.25">
      <c r="B9120" t="s">
        <v>399</v>
      </c>
      <c r="C9120">
        <f>INDEX(NationalTeams!B:B,MATCH(B9120,NationalTeams!C:C,0))</f>
        <v>198</v>
      </c>
      <c r="D9120" t="s">
        <v>62</v>
      </c>
      <c r="E9120">
        <f>INDEX(TeamSports!B:B,MATCH(D9120,TeamSports!C:C,0))</f>
        <v>9</v>
      </c>
      <c r="F9120">
        <f>INDEX(RanksTable!AQ:AQ,MATCH(B9120,RanksTable!B:B,0))</f>
        <v>7</v>
      </c>
      <c r="H9120" t="str">
        <f t="shared" si="142"/>
        <v>INSERT INTO "TeamRanks" (team_id,team_sport_id,team_rank) VALUES (198,9,7);</v>
      </c>
    </row>
    <row r="9121" spans="2:8" x14ac:dyDescent="0.25">
      <c r="B9121" t="s">
        <v>467</v>
      </c>
      <c r="C9121">
        <f>INDEX(NationalTeams!B:B,MATCH(B9121,NationalTeams!C:C,0))</f>
        <v>199</v>
      </c>
      <c r="D9121" t="s">
        <v>62</v>
      </c>
      <c r="E9121">
        <f>INDEX(TeamSports!B:B,MATCH(D9121,TeamSports!C:C,0))</f>
        <v>9</v>
      </c>
      <c r="F9121">
        <f>INDEX(RanksTable!AQ:AQ,MATCH(B9121,RanksTable!B:B,0))</f>
        <v>7</v>
      </c>
      <c r="H9121" t="str">
        <f t="shared" si="142"/>
        <v>INSERT INTO "TeamRanks" (team_id,team_sport_id,team_rank) VALUES (199,9,7);</v>
      </c>
    </row>
    <row r="9122" spans="2:8" x14ac:dyDescent="0.25">
      <c r="B9122" t="s">
        <v>437</v>
      </c>
      <c r="C9122">
        <f>INDEX(NationalTeams!B:B,MATCH(B9122,NationalTeams!C:C,0))</f>
        <v>200</v>
      </c>
      <c r="D9122" t="s">
        <v>62</v>
      </c>
      <c r="E9122">
        <f>INDEX(TeamSports!B:B,MATCH(D9122,TeamSports!C:C,0))</f>
        <v>9</v>
      </c>
      <c r="F9122">
        <f>INDEX(RanksTable!AQ:AQ,MATCH(B9122,RanksTable!B:B,0))</f>
        <v>7</v>
      </c>
      <c r="H9122" t="str">
        <f t="shared" si="142"/>
        <v>INSERT INTO "TeamRanks" (team_id,team_sport_id,team_rank) VALUES (200,9,7);</v>
      </c>
    </row>
    <row r="9123" spans="2:8" x14ac:dyDescent="0.25">
      <c r="B9123" t="s">
        <v>452</v>
      </c>
      <c r="C9123">
        <f>INDEX(NationalTeams!B:B,MATCH(B9123,NationalTeams!C:C,0))</f>
        <v>201</v>
      </c>
      <c r="D9123" t="s">
        <v>62</v>
      </c>
      <c r="E9123">
        <f>INDEX(TeamSports!B:B,MATCH(D9123,TeamSports!C:C,0))</f>
        <v>9</v>
      </c>
      <c r="F9123">
        <f>INDEX(RanksTable!AQ:AQ,MATCH(B9123,RanksTable!B:B,0))</f>
        <v>7</v>
      </c>
      <c r="H9123" t="str">
        <f t="shared" si="142"/>
        <v>INSERT INTO "TeamRanks" (team_id,team_sport_id,team_rank) VALUES (201,9,7);</v>
      </c>
    </row>
    <row r="9124" spans="2:8" x14ac:dyDescent="0.25">
      <c r="B9124" t="s">
        <v>384</v>
      </c>
      <c r="C9124">
        <f>INDEX(NationalTeams!B:B,MATCH(B9124,NationalTeams!C:C,0))</f>
        <v>202</v>
      </c>
      <c r="D9124" t="s">
        <v>62</v>
      </c>
      <c r="E9124">
        <f>INDEX(TeamSports!B:B,MATCH(D9124,TeamSports!C:C,0))</f>
        <v>9</v>
      </c>
      <c r="F9124">
        <f>INDEX(RanksTable!AQ:AQ,MATCH(B9124,RanksTable!B:B,0))</f>
        <v>7</v>
      </c>
      <c r="H9124" t="str">
        <f t="shared" si="142"/>
        <v>INSERT INTO "TeamRanks" (team_id,team_sport_id,team_rank) VALUES (202,9,7);</v>
      </c>
    </row>
    <row r="9125" spans="2:8" x14ac:dyDescent="0.25">
      <c r="B9125" t="s">
        <v>442</v>
      </c>
      <c r="C9125">
        <f>INDEX(NationalTeams!B:B,MATCH(B9125,NationalTeams!C:C,0))</f>
        <v>203</v>
      </c>
      <c r="D9125" t="s">
        <v>62</v>
      </c>
      <c r="E9125">
        <f>INDEX(TeamSports!B:B,MATCH(D9125,TeamSports!C:C,0))</f>
        <v>9</v>
      </c>
      <c r="F9125">
        <f>INDEX(RanksTable!AQ:AQ,MATCH(B9125,RanksTable!B:B,0))</f>
        <v>7</v>
      </c>
      <c r="H9125" t="str">
        <f t="shared" si="142"/>
        <v>INSERT INTO "TeamRanks" (team_id,team_sport_id,team_rank) VALUES (203,9,7);</v>
      </c>
    </row>
    <row r="9126" spans="2:8" x14ac:dyDescent="0.25">
      <c r="B9126" t="s">
        <v>472</v>
      </c>
      <c r="C9126">
        <f>INDEX(NationalTeams!B:B,MATCH(B9126,NationalTeams!C:C,0))</f>
        <v>204</v>
      </c>
      <c r="D9126" t="s">
        <v>62</v>
      </c>
      <c r="E9126">
        <f>INDEX(TeamSports!B:B,MATCH(D9126,TeamSports!C:C,0))</f>
        <v>9</v>
      </c>
      <c r="F9126">
        <f>INDEX(RanksTable!AQ:AQ,MATCH(B9126,RanksTable!B:B,0))</f>
        <v>7</v>
      </c>
      <c r="H9126" t="str">
        <f t="shared" si="142"/>
        <v>INSERT INTO "TeamRanks" (team_id,team_sport_id,team_rank) VALUES (204,9,7);</v>
      </c>
    </row>
    <row r="9127" spans="2:8" x14ac:dyDescent="0.25">
      <c r="B9127" t="s">
        <v>388</v>
      </c>
      <c r="C9127">
        <f>INDEX(NationalTeams!B:B,MATCH(B9127,NationalTeams!C:C,0))</f>
        <v>205</v>
      </c>
      <c r="D9127" t="s">
        <v>62</v>
      </c>
      <c r="E9127">
        <f>INDEX(TeamSports!B:B,MATCH(D9127,TeamSports!C:C,0))</f>
        <v>9</v>
      </c>
      <c r="F9127">
        <f>INDEX(RanksTable!AQ:AQ,MATCH(B9127,RanksTable!B:B,0))</f>
        <v>7</v>
      </c>
      <c r="H9127" t="str">
        <f t="shared" si="142"/>
        <v>INSERT INTO "TeamRanks" (team_id,team_sport_id,team_rank) VALUES (205,9,7);</v>
      </c>
    </row>
    <row r="9128" spans="2:8" x14ac:dyDescent="0.25">
      <c r="B9128" t="s">
        <v>476</v>
      </c>
      <c r="C9128">
        <f>INDEX(NationalTeams!B:B,MATCH(B9128,NationalTeams!C:C,0))</f>
        <v>206</v>
      </c>
      <c r="D9128" t="s">
        <v>62</v>
      </c>
      <c r="E9128">
        <f>INDEX(TeamSports!B:B,MATCH(D9128,TeamSports!C:C,0))</f>
        <v>9</v>
      </c>
      <c r="F9128">
        <f>INDEX(RanksTable!AQ:AQ,MATCH(B9128,RanksTable!B:B,0))</f>
        <v>7</v>
      </c>
      <c r="H9128" t="str">
        <f t="shared" si="142"/>
        <v>INSERT INTO "TeamRanks" (team_id,team_sport_id,team_rank) VALUES (206,9,7);</v>
      </c>
    </row>
    <row r="9129" spans="2:8" x14ac:dyDescent="0.25">
      <c r="B9129" t="s">
        <v>407</v>
      </c>
      <c r="C9129">
        <f>INDEX(NationalTeams!B:B,MATCH(B9129,NationalTeams!C:C,0))</f>
        <v>207</v>
      </c>
      <c r="D9129" t="s">
        <v>62</v>
      </c>
      <c r="E9129">
        <f>INDEX(TeamSports!B:B,MATCH(D9129,TeamSports!C:C,0))</f>
        <v>9</v>
      </c>
      <c r="F9129">
        <f>INDEX(RanksTable!AQ:AQ,MATCH(B9129,RanksTable!B:B,0))</f>
        <v>7</v>
      </c>
      <c r="H9129" t="str">
        <f t="shared" si="142"/>
        <v>INSERT INTO "TeamRanks" (team_id,team_sport_id,team_rank) VALUES (207,9,7);</v>
      </c>
    </row>
    <row r="9130" spans="2:8" x14ac:dyDescent="0.25">
      <c r="B9130" t="s">
        <v>364</v>
      </c>
      <c r="C9130">
        <f>INDEX(NationalTeams!B:B,MATCH(B9130,NationalTeams!C:C,0))</f>
        <v>208</v>
      </c>
      <c r="D9130" t="s">
        <v>62</v>
      </c>
      <c r="E9130">
        <f>INDEX(TeamSports!B:B,MATCH(D9130,TeamSports!C:C,0))</f>
        <v>9</v>
      </c>
      <c r="F9130">
        <f>INDEX(RanksTable!AQ:AQ,MATCH(B9130,RanksTable!B:B,0))</f>
        <v>7</v>
      </c>
      <c r="H9130" t="str">
        <f t="shared" si="142"/>
        <v>INSERT INTO "TeamRanks" (team_id,team_sport_id,team_rank) VALUES (208,9,7);</v>
      </c>
    </row>
    <row r="9131" spans="2:8" x14ac:dyDescent="0.25">
      <c r="B9131" t="s">
        <v>439</v>
      </c>
      <c r="C9131">
        <f>INDEX(NationalTeams!B:B,MATCH(B9131,NationalTeams!C:C,0))</f>
        <v>209</v>
      </c>
      <c r="D9131" t="s">
        <v>62</v>
      </c>
      <c r="E9131">
        <f>INDEX(TeamSports!B:B,MATCH(D9131,TeamSports!C:C,0))</f>
        <v>9</v>
      </c>
      <c r="F9131">
        <f>INDEX(RanksTable!AQ:AQ,MATCH(B9131,RanksTable!B:B,0))</f>
        <v>7</v>
      </c>
      <c r="H9131" t="str">
        <f t="shared" si="142"/>
        <v>INSERT INTO "TeamRanks" (team_id,team_sport_id,team_rank) VALUES (209,9,7);</v>
      </c>
    </row>
    <row r="9132" spans="2:8" x14ac:dyDescent="0.25">
      <c r="B9132" t="s">
        <v>501</v>
      </c>
      <c r="C9132">
        <f>INDEX(NationalTeams!B:B,MATCH(B9132,NationalTeams!C:C,0))</f>
        <v>210</v>
      </c>
      <c r="D9132" t="s">
        <v>62</v>
      </c>
      <c r="E9132">
        <f>INDEX(TeamSports!B:B,MATCH(D9132,TeamSports!C:C,0))</f>
        <v>9</v>
      </c>
      <c r="F9132">
        <f>INDEX(RanksTable!AQ:AQ,MATCH(B9132,RanksTable!B:B,0))</f>
        <v>7</v>
      </c>
      <c r="H9132" t="str">
        <f t="shared" si="142"/>
        <v>INSERT INTO "TeamRanks" (team_id,team_sport_id,team_rank) VALUES (210,9,7);</v>
      </c>
    </row>
    <row r="9133" spans="2:8" x14ac:dyDescent="0.25">
      <c r="B9133" t="s">
        <v>466</v>
      </c>
      <c r="C9133">
        <f>INDEX(NationalTeams!B:B,MATCH(B9133,NationalTeams!C:C,0))</f>
        <v>211</v>
      </c>
      <c r="D9133" t="s">
        <v>62</v>
      </c>
      <c r="E9133">
        <f>INDEX(TeamSports!B:B,MATCH(D9133,TeamSports!C:C,0))</f>
        <v>9</v>
      </c>
      <c r="F9133">
        <f>INDEX(RanksTable!AQ:AQ,MATCH(B9133,RanksTable!B:B,0))</f>
        <v>7</v>
      </c>
      <c r="H9133" t="str">
        <f t="shared" si="142"/>
        <v>INSERT INTO "TeamRanks" (team_id,team_sport_id,team_rank) VALUES (211,9,7);</v>
      </c>
    </row>
    <row r="9134" spans="2:8" x14ac:dyDescent="0.25">
      <c r="B9134" t="s">
        <v>502</v>
      </c>
      <c r="C9134">
        <f>INDEX(NationalTeams!B:B,MATCH(B9134,NationalTeams!C:C,0))</f>
        <v>212</v>
      </c>
      <c r="D9134" t="s">
        <v>62</v>
      </c>
      <c r="E9134">
        <f>INDEX(TeamSports!B:B,MATCH(D9134,TeamSports!C:C,0))</f>
        <v>9</v>
      </c>
      <c r="F9134">
        <f>INDEX(RanksTable!AQ:AQ,MATCH(B9134,RanksTable!B:B,0))</f>
        <v>3</v>
      </c>
      <c r="H9134" t="str">
        <f t="shared" si="142"/>
        <v>INSERT INTO "TeamRanks" (team_id,team_sport_id,team_rank) VALUES (212,9,3);</v>
      </c>
    </row>
    <row r="9135" spans="2:8" x14ac:dyDescent="0.25">
      <c r="B9135" t="s">
        <v>359</v>
      </c>
      <c r="C9135">
        <f>INDEX(NationalTeams!B:B,MATCH(B9135,NationalTeams!C:C,0))</f>
        <v>213</v>
      </c>
      <c r="D9135" t="s">
        <v>62</v>
      </c>
      <c r="E9135">
        <f>INDEX(TeamSports!B:B,MATCH(D9135,TeamSports!C:C,0))</f>
        <v>9</v>
      </c>
      <c r="F9135">
        <f>INDEX(RanksTable!AQ:AQ,MATCH(B9135,RanksTable!B:B,0))</f>
        <v>7</v>
      </c>
      <c r="H9135" t="str">
        <f t="shared" si="142"/>
        <v>INSERT INTO "TeamRanks" (team_id,team_sport_id,team_rank) VALUES (213,9,7);</v>
      </c>
    </row>
    <row r="9136" spans="2:8" x14ac:dyDescent="0.25">
      <c r="B9136" t="s">
        <v>377</v>
      </c>
      <c r="C9136">
        <f>INDEX(NationalTeams!B:B,MATCH(B9136,NationalTeams!C:C,0))</f>
        <v>214</v>
      </c>
      <c r="D9136" t="s">
        <v>62</v>
      </c>
      <c r="E9136">
        <f>INDEX(TeamSports!B:B,MATCH(D9136,TeamSports!C:C,0))</f>
        <v>9</v>
      </c>
      <c r="F9136">
        <f>INDEX(RanksTable!AQ:AQ,MATCH(B9136,RanksTable!B:B,0))</f>
        <v>7</v>
      </c>
      <c r="H9136" t="str">
        <f t="shared" si="142"/>
        <v>INSERT INTO "TeamRanks" (team_id,team_sport_id,team_rank) VALUES (214,9,7);</v>
      </c>
    </row>
    <row r="9137" spans="2:8" x14ac:dyDescent="0.25">
      <c r="B9137" t="s">
        <v>443</v>
      </c>
      <c r="C9137">
        <f>INDEX(NationalTeams!B:B,MATCH(B9137,NationalTeams!C:C,0))</f>
        <v>215</v>
      </c>
      <c r="D9137" t="s">
        <v>62</v>
      </c>
      <c r="E9137">
        <f>INDEX(TeamSports!B:B,MATCH(D9137,TeamSports!C:C,0))</f>
        <v>9</v>
      </c>
      <c r="F9137">
        <f>INDEX(RanksTable!AQ:AQ,MATCH(B9137,RanksTable!B:B,0))</f>
        <v>6</v>
      </c>
      <c r="H9137" t="str">
        <f t="shared" si="142"/>
        <v>INSERT INTO "TeamRanks" (team_id,team_sport_id,team_rank) VALUES (215,9,6);</v>
      </c>
    </row>
    <row r="9138" spans="2:8" x14ac:dyDescent="0.25">
      <c r="B9138" t="s">
        <v>481</v>
      </c>
      <c r="C9138">
        <f>INDEX(NationalTeams!B:B,MATCH(B9138,NationalTeams!C:C,0))</f>
        <v>216</v>
      </c>
      <c r="D9138" t="s">
        <v>62</v>
      </c>
      <c r="E9138">
        <f>INDEX(TeamSports!B:B,MATCH(D9138,TeamSports!C:C,0))</f>
        <v>9</v>
      </c>
      <c r="F9138">
        <f>INDEX(RanksTable!AQ:AQ,MATCH(B9138,RanksTable!B:B,0))</f>
        <v>7</v>
      </c>
      <c r="H9138" t="str">
        <f t="shared" si="142"/>
        <v>INSERT INTO "TeamRanks" (team_id,team_sport_id,team_rank) VALUES (216,9,7);</v>
      </c>
    </row>
    <row r="9139" spans="2:8" x14ac:dyDescent="0.25">
      <c r="B9139" t="s">
        <v>351</v>
      </c>
      <c r="C9139">
        <f>INDEX(NationalTeams!B:B,MATCH(B9139,NationalTeams!C:C,0))</f>
        <v>217</v>
      </c>
      <c r="D9139" t="s">
        <v>62</v>
      </c>
      <c r="E9139">
        <f>INDEX(TeamSports!B:B,MATCH(D9139,TeamSports!C:C,0))</f>
        <v>9</v>
      </c>
      <c r="F9139">
        <f>INDEX(RanksTable!AQ:AQ,MATCH(B9139,RanksTable!B:B,0))</f>
        <v>7</v>
      </c>
      <c r="H9139" t="str">
        <f t="shared" si="142"/>
        <v>INSERT INTO "TeamRanks" (team_id,team_sport_id,team_rank) VALUES (217,9,7);</v>
      </c>
    </row>
    <row r="9140" spans="2:8" x14ac:dyDescent="0.25">
      <c r="B9140" t="s">
        <v>438</v>
      </c>
      <c r="C9140">
        <f>INDEX(NationalTeams!B:B,MATCH(B9140,NationalTeams!C:C,0))</f>
        <v>218</v>
      </c>
      <c r="D9140" t="s">
        <v>62</v>
      </c>
      <c r="E9140">
        <f>INDEX(TeamSports!B:B,MATCH(D9140,TeamSports!C:C,0))</f>
        <v>9</v>
      </c>
      <c r="F9140">
        <f>INDEX(RanksTable!AQ:AQ,MATCH(B9140,RanksTable!B:B,0))</f>
        <v>7</v>
      </c>
      <c r="H9140" t="str">
        <f t="shared" si="142"/>
        <v>INSERT INTO "TeamRanks" (team_id,team_sport_id,team_rank) VALUES (218,9,7);</v>
      </c>
    </row>
    <row r="9141" spans="2:8" x14ac:dyDescent="0.25">
      <c r="B9141" t="s">
        <v>319</v>
      </c>
      <c r="C9141">
        <f>INDEX(NationalTeams!B:B,MATCH(B9141,NationalTeams!C:C,0))</f>
        <v>219</v>
      </c>
      <c r="D9141" t="s">
        <v>62</v>
      </c>
      <c r="E9141">
        <f>INDEX(TeamSports!B:B,MATCH(D9141,TeamSports!C:C,0))</f>
        <v>9</v>
      </c>
      <c r="F9141">
        <f>INDEX(RanksTable!AQ:AQ,MATCH(B9141,RanksTable!B:B,0))</f>
        <v>7</v>
      </c>
      <c r="H9141" t="str">
        <f t="shared" si="142"/>
        <v>INSERT INTO "TeamRanks" (team_id,team_sport_id,team_rank) VALUES (219,9,7);</v>
      </c>
    </row>
    <row r="9142" spans="2:8" x14ac:dyDescent="0.25">
      <c r="B9142" t="s">
        <v>471</v>
      </c>
      <c r="C9142">
        <f>INDEX(NationalTeams!B:B,MATCH(B9142,NationalTeams!C:C,0))</f>
        <v>220</v>
      </c>
      <c r="D9142" t="s">
        <v>62</v>
      </c>
      <c r="E9142">
        <f>INDEX(TeamSports!B:B,MATCH(D9142,TeamSports!C:C,0))</f>
        <v>9</v>
      </c>
      <c r="F9142">
        <f>INDEX(RanksTable!AQ:AQ,MATCH(B9142,RanksTable!B:B,0))</f>
        <v>7</v>
      </c>
      <c r="H9142" t="str">
        <f t="shared" si="142"/>
        <v>INSERT INTO "TeamRanks" (team_id,team_sport_id,team_rank) VALUES (220,9,7);</v>
      </c>
    </row>
    <row r="9143" spans="2:8" x14ac:dyDescent="0.25">
      <c r="B9143" t="s">
        <v>373</v>
      </c>
      <c r="C9143">
        <f>INDEX(NationalTeams!B:B,MATCH(B9143,NationalTeams!C:C,0))</f>
        <v>221</v>
      </c>
      <c r="D9143" t="s">
        <v>62</v>
      </c>
      <c r="E9143">
        <f>INDEX(TeamSports!B:B,MATCH(D9143,TeamSports!C:C,0))</f>
        <v>9</v>
      </c>
      <c r="F9143">
        <f>INDEX(RanksTable!AQ:AQ,MATCH(B9143,RanksTable!B:B,0))</f>
        <v>7</v>
      </c>
      <c r="H9143" t="str">
        <f t="shared" si="142"/>
        <v>INSERT INTO "TeamRanks" (team_id,team_sport_id,team_rank) VALUES (221,9,7);</v>
      </c>
    </row>
    <row r="9144" spans="2:8" x14ac:dyDescent="0.25">
      <c r="B9144" t="s">
        <v>367</v>
      </c>
      <c r="C9144">
        <f>INDEX(NationalTeams!B:B,MATCH(B9144,NationalTeams!C:C,0))</f>
        <v>222</v>
      </c>
      <c r="D9144" t="s">
        <v>62</v>
      </c>
      <c r="E9144">
        <f>INDEX(TeamSports!B:B,MATCH(D9144,TeamSports!C:C,0))</f>
        <v>9</v>
      </c>
      <c r="F9144">
        <f>INDEX(RanksTable!AQ:AQ,MATCH(B9144,RanksTable!B:B,0))</f>
        <v>7</v>
      </c>
      <c r="H9144" t="str">
        <f t="shared" si="142"/>
        <v>INSERT INTO "TeamRanks" (team_id,team_sport_id,team_rank) VALUES (222,9,7);</v>
      </c>
    </row>
    <row r="9145" spans="2:8" x14ac:dyDescent="0.25">
      <c r="B9145" t="s">
        <v>358</v>
      </c>
      <c r="C9145">
        <f>INDEX(NationalTeams!B:B,MATCH(B9145,NationalTeams!C:C,0))</f>
        <v>223</v>
      </c>
      <c r="D9145" t="s">
        <v>62</v>
      </c>
      <c r="E9145">
        <f>INDEX(TeamSports!B:B,MATCH(D9145,TeamSports!C:C,0))</f>
        <v>9</v>
      </c>
      <c r="F9145">
        <f>INDEX(RanksTable!AQ:AQ,MATCH(B9145,RanksTable!B:B,0))</f>
        <v>7</v>
      </c>
      <c r="H9145" t="str">
        <f t="shared" si="142"/>
        <v>INSERT INTO "TeamRanks" (team_id,team_sport_id,team_rank) VALUES (223,9,7);</v>
      </c>
    </row>
    <row r="9146" spans="2:8" x14ac:dyDescent="0.25">
      <c r="B9146" t="s">
        <v>440</v>
      </c>
      <c r="C9146">
        <f>INDEX(NationalTeams!B:B,MATCH(B9146,NationalTeams!C:C,0))</f>
        <v>1</v>
      </c>
      <c r="D9146" t="s">
        <v>61</v>
      </c>
      <c r="E9146">
        <f>INDEX(TeamSports!B:B,MATCH(D9146,TeamSports!C:C,0))</f>
        <v>10</v>
      </c>
      <c r="F9146">
        <f>INDEX(RanksTable!AR:AR,MATCH(B9146,RanksTable!B:B,0))</f>
        <v>7</v>
      </c>
      <c r="H9146" t="str">
        <f t="shared" si="142"/>
        <v>INSERT INTO "TeamRanks" (team_id,team_sport_id,team_rank) VALUES (1,10,7);</v>
      </c>
    </row>
    <row r="9147" spans="2:8" x14ac:dyDescent="0.25">
      <c r="B9147" t="s">
        <v>321</v>
      </c>
      <c r="C9147">
        <f>INDEX(NationalTeams!B:B,MATCH(B9147,NationalTeams!C:C,0))</f>
        <v>2</v>
      </c>
      <c r="D9147" t="s">
        <v>61</v>
      </c>
      <c r="E9147">
        <f>INDEX(TeamSports!B:B,MATCH(D9147,TeamSports!C:C,0))</f>
        <v>10</v>
      </c>
      <c r="F9147">
        <f>INDEX(RanksTable!AR:AR,MATCH(B9147,RanksTable!B:B,0))</f>
        <v>7</v>
      </c>
      <c r="H9147" t="str">
        <f t="shared" si="142"/>
        <v>INSERT INTO "TeamRanks" (team_id,team_sport_id,team_rank) VALUES (2,10,7);</v>
      </c>
    </row>
    <row r="9148" spans="2:8" x14ac:dyDescent="0.25">
      <c r="B9148" t="s">
        <v>520</v>
      </c>
      <c r="C9148">
        <f>INDEX(NationalTeams!B:B,MATCH(B9148,NationalTeams!C:C,0))</f>
        <v>3</v>
      </c>
      <c r="D9148" t="s">
        <v>61</v>
      </c>
      <c r="E9148">
        <f>INDEX(TeamSports!B:B,MATCH(D9148,TeamSports!C:C,0))</f>
        <v>10</v>
      </c>
      <c r="F9148">
        <f>INDEX(RanksTable!AR:AR,MATCH(B9148,RanksTable!B:B,0))</f>
        <v>7</v>
      </c>
      <c r="H9148" t="str">
        <f t="shared" si="142"/>
        <v>INSERT INTO "TeamRanks" (team_id,team_sport_id,team_rank) VALUES (3,10,7);</v>
      </c>
    </row>
    <row r="9149" spans="2:8" x14ac:dyDescent="0.25">
      <c r="B9149" t="s">
        <v>489</v>
      </c>
      <c r="C9149">
        <f>INDEX(NationalTeams!B:B,MATCH(B9149,NationalTeams!C:C,0))</f>
        <v>4</v>
      </c>
      <c r="D9149" t="s">
        <v>61</v>
      </c>
      <c r="E9149">
        <f>INDEX(TeamSports!B:B,MATCH(D9149,TeamSports!C:C,0))</f>
        <v>10</v>
      </c>
      <c r="F9149">
        <f>INDEX(RanksTable!AR:AR,MATCH(B9149,RanksTable!B:B,0))</f>
        <v>2</v>
      </c>
      <c r="H9149" t="str">
        <f t="shared" si="142"/>
        <v>INSERT INTO "TeamRanks" (team_id,team_sport_id,team_rank) VALUES (4,10,2);</v>
      </c>
    </row>
    <row r="9150" spans="2:8" x14ac:dyDescent="0.25">
      <c r="B9150" t="s">
        <v>329</v>
      </c>
      <c r="C9150">
        <f>INDEX(NationalTeams!B:B,MATCH(B9150,NationalTeams!C:C,0))</f>
        <v>5</v>
      </c>
      <c r="D9150" t="s">
        <v>61</v>
      </c>
      <c r="E9150">
        <f>INDEX(TeamSports!B:B,MATCH(D9150,TeamSports!C:C,0))</f>
        <v>10</v>
      </c>
      <c r="F9150">
        <f>INDEX(RanksTable!AR:AR,MATCH(B9150,RanksTable!B:B,0))</f>
        <v>7</v>
      </c>
      <c r="H9150" t="str">
        <f t="shared" si="142"/>
        <v>INSERT INTO "TeamRanks" (team_id,team_sport_id,team_rank) VALUES (5,10,7);</v>
      </c>
    </row>
    <row r="9151" spans="2:8" x14ac:dyDescent="0.25">
      <c r="B9151" t="s">
        <v>538</v>
      </c>
      <c r="C9151">
        <f>INDEX(NationalTeams!B:B,MATCH(B9151,NationalTeams!C:C,0))</f>
        <v>6</v>
      </c>
      <c r="D9151" t="s">
        <v>61</v>
      </c>
      <c r="E9151">
        <f>INDEX(TeamSports!B:B,MATCH(D9151,TeamSports!C:C,0))</f>
        <v>10</v>
      </c>
      <c r="F9151">
        <f>INDEX(RanksTable!AR:AR,MATCH(B9151,RanksTable!B:B,0))</f>
        <v>7</v>
      </c>
      <c r="H9151" t="str">
        <f t="shared" si="142"/>
        <v>INSERT INTO "TeamRanks" (team_id,team_sport_id,team_rank) VALUES (6,10,7);</v>
      </c>
    </row>
    <row r="9152" spans="2:8" x14ac:dyDescent="0.25">
      <c r="B9152" t="s">
        <v>357</v>
      </c>
      <c r="C9152">
        <f>INDEX(NationalTeams!B:B,MATCH(B9152,NationalTeams!C:C,0))</f>
        <v>7</v>
      </c>
      <c r="D9152" t="s">
        <v>61</v>
      </c>
      <c r="E9152">
        <f>INDEX(TeamSports!B:B,MATCH(D9152,TeamSports!C:C,0))</f>
        <v>10</v>
      </c>
      <c r="F9152">
        <f>INDEX(RanksTable!AR:AR,MATCH(B9152,RanksTable!B:B,0))</f>
        <v>7</v>
      </c>
      <c r="H9152" t="str">
        <f t="shared" si="142"/>
        <v>INSERT INTO "TeamRanks" (team_id,team_sport_id,team_rank) VALUES (7,10,7);</v>
      </c>
    </row>
    <row r="9153" spans="2:8" x14ac:dyDescent="0.25">
      <c r="B9153" t="s">
        <v>420</v>
      </c>
      <c r="C9153">
        <f>INDEX(NationalTeams!B:B,MATCH(B9153,NationalTeams!C:C,0))</f>
        <v>8</v>
      </c>
      <c r="D9153" t="s">
        <v>61</v>
      </c>
      <c r="E9153">
        <f>INDEX(TeamSports!B:B,MATCH(D9153,TeamSports!C:C,0))</f>
        <v>10</v>
      </c>
      <c r="F9153">
        <f>INDEX(RanksTable!AR:AR,MATCH(B9153,RanksTable!B:B,0))</f>
        <v>7</v>
      </c>
      <c r="H9153" t="str">
        <f t="shared" si="142"/>
        <v>INSERT INTO "TeamRanks" (team_id,team_sport_id,team_rank) VALUES (8,10,7);</v>
      </c>
    </row>
    <row r="9154" spans="2:8" x14ac:dyDescent="0.25">
      <c r="B9154" t="s">
        <v>400</v>
      </c>
      <c r="C9154">
        <f>INDEX(NationalTeams!B:B,MATCH(B9154,NationalTeams!C:C,0))</f>
        <v>9</v>
      </c>
      <c r="D9154" t="s">
        <v>61</v>
      </c>
      <c r="E9154">
        <f>INDEX(TeamSports!B:B,MATCH(D9154,TeamSports!C:C,0))</f>
        <v>10</v>
      </c>
      <c r="F9154">
        <f>INDEX(RanksTable!AR:AR,MATCH(B9154,RanksTable!B:B,0))</f>
        <v>7</v>
      </c>
      <c r="H9154" t="str">
        <f t="shared" si="142"/>
        <v>INSERT INTO "TeamRanks" (team_id,team_sport_id,team_rank) VALUES (9,10,7);</v>
      </c>
    </row>
    <row r="9155" spans="2:8" x14ac:dyDescent="0.25">
      <c r="B9155" t="s">
        <v>428</v>
      </c>
      <c r="C9155">
        <f>INDEX(NationalTeams!B:B,MATCH(B9155,NationalTeams!C:C,0))</f>
        <v>10</v>
      </c>
      <c r="D9155" t="s">
        <v>61</v>
      </c>
      <c r="E9155">
        <f>INDEX(TeamSports!B:B,MATCH(D9155,TeamSports!C:C,0))</f>
        <v>10</v>
      </c>
      <c r="F9155">
        <f>INDEX(RanksTable!AR:AR,MATCH(B9155,RanksTable!B:B,0))</f>
        <v>7</v>
      </c>
      <c r="H9155" t="str">
        <f t="shared" si="142"/>
        <v>INSERT INTO "TeamRanks" (team_id,team_sport_id,team_rank) VALUES (10,10,7);</v>
      </c>
    </row>
    <row r="9156" spans="2:8" x14ac:dyDescent="0.25">
      <c r="B9156" t="s">
        <v>324</v>
      </c>
      <c r="C9156">
        <f>INDEX(NationalTeams!B:B,MATCH(B9156,NationalTeams!C:C,0))</f>
        <v>11</v>
      </c>
      <c r="D9156" t="s">
        <v>61</v>
      </c>
      <c r="E9156">
        <f>INDEX(TeamSports!B:B,MATCH(D9156,TeamSports!C:C,0))</f>
        <v>10</v>
      </c>
      <c r="F9156">
        <f>INDEX(RanksTable!AR:AR,MATCH(B9156,RanksTable!B:B,0))</f>
        <v>7</v>
      </c>
      <c r="H9156" t="str">
        <f t="shared" ref="H9156:H9219" si="143">_xlfn.CONCAT($H$1,$L$1,$C$1,$L$1," ",$J$1,$C$2,$N$1,$E$2,$N$1,$F$2,$K$1,$I$1,$J$1,C9156,$N$1,E9156,$N$1,F9156,$K$1,$O$1)</f>
        <v>INSERT INTO "TeamRanks" (team_id,team_sport_id,team_rank) VALUES (11,10,7);</v>
      </c>
    </row>
    <row r="9157" spans="2:8" x14ac:dyDescent="0.25">
      <c r="B9157" t="s">
        <v>376</v>
      </c>
      <c r="C9157">
        <f>INDEX(NationalTeams!B:B,MATCH(B9157,NationalTeams!C:C,0))</f>
        <v>12</v>
      </c>
      <c r="D9157" t="s">
        <v>61</v>
      </c>
      <c r="E9157">
        <f>INDEX(TeamSports!B:B,MATCH(D9157,TeamSports!C:C,0))</f>
        <v>10</v>
      </c>
      <c r="F9157">
        <f>INDEX(RanksTable!AR:AR,MATCH(B9157,RanksTable!B:B,0))</f>
        <v>7</v>
      </c>
      <c r="H9157" t="str">
        <f t="shared" si="143"/>
        <v>INSERT INTO "TeamRanks" (team_id,team_sport_id,team_rank) VALUES (12,10,7);</v>
      </c>
    </row>
    <row r="9158" spans="2:8" x14ac:dyDescent="0.25">
      <c r="B9158" t="s">
        <v>529</v>
      </c>
      <c r="C9158">
        <f>INDEX(NationalTeams!B:B,MATCH(B9158,NationalTeams!C:C,0))</f>
        <v>13</v>
      </c>
      <c r="D9158" t="s">
        <v>61</v>
      </c>
      <c r="E9158">
        <f>INDEX(TeamSports!B:B,MATCH(D9158,TeamSports!C:C,0))</f>
        <v>10</v>
      </c>
      <c r="F9158">
        <f>INDEX(RanksTable!AR:AR,MATCH(B9158,RanksTable!B:B,0))</f>
        <v>7</v>
      </c>
      <c r="H9158" t="str">
        <f t="shared" si="143"/>
        <v>INSERT INTO "TeamRanks" (team_id,team_sport_id,team_rank) VALUES (13,10,7);</v>
      </c>
    </row>
    <row r="9159" spans="2:8" x14ac:dyDescent="0.25">
      <c r="B9159" t="s">
        <v>415</v>
      </c>
      <c r="C9159">
        <f>INDEX(NationalTeams!B:B,MATCH(B9159,NationalTeams!C:C,0))</f>
        <v>14</v>
      </c>
      <c r="D9159" t="s">
        <v>61</v>
      </c>
      <c r="E9159">
        <f>INDEX(TeamSports!B:B,MATCH(D9159,TeamSports!C:C,0))</f>
        <v>10</v>
      </c>
      <c r="F9159">
        <f>INDEX(RanksTable!AR:AR,MATCH(B9159,RanksTable!B:B,0))</f>
        <v>7</v>
      </c>
      <c r="H9159" t="str">
        <f t="shared" si="143"/>
        <v>INSERT INTO "TeamRanks" (team_id,team_sport_id,team_rank) VALUES (14,10,7);</v>
      </c>
    </row>
    <row r="9160" spans="2:8" x14ac:dyDescent="0.25">
      <c r="B9160" t="s">
        <v>424</v>
      </c>
      <c r="C9160">
        <f>INDEX(NationalTeams!B:B,MATCH(B9160,NationalTeams!C:C,0))</f>
        <v>15</v>
      </c>
      <c r="D9160" t="s">
        <v>61</v>
      </c>
      <c r="E9160">
        <f>INDEX(TeamSports!B:B,MATCH(D9160,TeamSports!C:C,0))</f>
        <v>10</v>
      </c>
      <c r="F9160">
        <f>INDEX(RanksTable!AR:AR,MATCH(B9160,RanksTable!B:B,0))</f>
        <v>7</v>
      </c>
      <c r="H9160" t="str">
        <f t="shared" si="143"/>
        <v>INSERT INTO "TeamRanks" (team_id,team_sport_id,team_rank) VALUES (15,10,7);</v>
      </c>
    </row>
    <row r="9161" spans="2:8" x14ac:dyDescent="0.25">
      <c r="B9161" t="s">
        <v>426</v>
      </c>
      <c r="C9161">
        <f>INDEX(NationalTeams!B:B,MATCH(B9161,NationalTeams!C:C,0))</f>
        <v>16</v>
      </c>
      <c r="D9161" t="s">
        <v>61</v>
      </c>
      <c r="E9161">
        <f>INDEX(TeamSports!B:B,MATCH(D9161,TeamSports!C:C,0))</f>
        <v>10</v>
      </c>
      <c r="F9161">
        <f>INDEX(RanksTable!AR:AR,MATCH(B9161,RanksTable!B:B,0))</f>
        <v>7</v>
      </c>
      <c r="H9161" t="str">
        <f t="shared" si="143"/>
        <v>INSERT INTO "TeamRanks" (team_id,team_sport_id,team_rank) VALUES (16,10,7);</v>
      </c>
    </row>
    <row r="9162" spans="2:8" x14ac:dyDescent="0.25">
      <c r="B9162" t="s">
        <v>514</v>
      </c>
      <c r="C9162">
        <f>INDEX(NationalTeams!B:B,MATCH(B9162,NationalTeams!C:C,0))</f>
        <v>17</v>
      </c>
      <c r="D9162" t="s">
        <v>61</v>
      </c>
      <c r="E9162">
        <f>INDEX(TeamSports!B:B,MATCH(D9162,TeamSports!C:C,0))</f>
        <v>10</v>
      </c>
      <c r="F9162">
        <f>INDEX(RanksTable!AR:AR,MATCH(B9162,RanksTable!B:B,0))</f>
        <v>7</v>
      </c>
      <c r="H9162" t="str">
        <f t="shared" si="143"/>
        <v>INSERT INTO "TeamRanks" (team_id,team_sport_id,team_rank) VALUES (17,10,7);</v>
      </c>
    </row>
    <row r="9163" spans="2:8" x14ac:dyDescent="0.25">
      <c r="B9163" t="s">
        <v>535</v>
      </c>
      <c r="C9163">
        <f>INDEX(NationalTeams!B:B,MATCH(B9163,NationalTeams!C:C,0))</f>
        <v>18</v>
      </c>
      <c r="D9163" t="s">
        <v>61</v>
      </c>
      <c r="E9163">
        <f>INDEX(TeamSports!B:B,MATCH(D9163,TeamSports!C:C,0))</f>
        <v>10</v>
      </c>
      <c r="F9163">
        <f>INDEX(RanksTable!AR:AR,MATCH(B9163,RanksTable!B:B,0))</f>
        <v>5</v>
      </c>
      <c r="H9163" t="str">
        <f t="shared" si="143"/>
        <v>INSERT INTO "TeamRanks" (team_id,team_sport_id,team_rank) VALUES (18,10,5);</v>
      </c>
    </row>
    <row r="9164" spans="2:8" x14ac:dyDescent="0.25">
      <c r="B9164" t="s">
        <v>419</v>
      </c>
      <c r="C9164">
        <f>INDEX(NationalTeams!B:B,MATCH(B9164,NationalTeams!C:C,0))</f>
        <v>19</v>
      </c>
      <c r="D9164" t="s">
        <v>61</v>
      </c>
      <c r="E9164">
        <f>INDEX(TeamSports!B:B,MATCH(D9164,TeamSports!C:C,0))</f>
        <v>10</v>
      </c>
      <c r="F9164">
        <f>INDEX(RanksTable!AR:AR,MATCH(B9164,RanksTable!B:B,0))</f>
        <v>7</v>
      </c>
      <c r="H9164" t="str">
        <f t="shared" si="143"/>
        <v>INSERT INTO "TeamRanks" (team_id,team_sport_id,team_rank) VALUES (19,10,7);</v>
      </c>
    </row>
    <row r="9165" spans="2:8" x14ac:dyDescent="0.25">
      <c r="B9165" t="s">
        <v>433</v>
      </c>
      <c r="C9165">
        <f>INDEX(NationalTeams!B:B,MATCH(B9165,NationalTeams!C:C,0))</f>
        <v>20</v>
      </c>
      <c r="D9165" t="s">
        <v>61</v>
      </c>
      <c r="E9165">
        <f>INDEX(TeamSports!B:B,MATCH(D9165,TeamSports!C:C,0))</f>
        <v>10</v>
      </c>
      <c r="F9165">
        <f>INDEX(RanksTable!AR:AR,MATCH(B9165,RanksTable!B:B,0))</f>
        <v>7</v>
      </c>
      <c r="H9165" t="str">
        <f t="shared" si="143"/>
        <v>INSERT INTO "TeamRanks" (team_id,team_sport_id,team_rank) VALUES (20,10,7);</v>
      </c>
    </row>
    <row r="9166" spans="2:8" x14ac:dyDescent="0.25">
      <c r="B9166" t="s">
        <v>465</v>
      </c>
      <c r="C9166">
        <f>INDEX(NationalTeams!B:B,MATCH(B9166,NationalTeams!C:C,0))</f>
        <v>21</v>
      </c>
      <c r="D9166" t="s">
        <v>61</v>
      </c>
      <c r="E9166">
        <f>INDEX(TeamSports!B:B,MATCH(D9166,TeamSports!C:C,0))</f>
        <v>10</v>
      </c>
      <c r="F9166">
        <f>INDEX(RanksTable!AR:AR,MATCH(B9166,RanksTable!B:B,0))</f>
        <v>7</v>
      </c>
      <c r="H9166" t="str">
        <f t="shared" si="143"/>
        <v>INSERT INTO "TeamRanks" (team_id,team_sport_id,team_rank) VALUES (21,10,7);</v>
      </c>
    </row>
    <row r="9167" spans="2:8" x14ac:dyDescent="0.25">
      <c r="B9167" t="s">
        <v>408</v>
      </c>
      <c r="C9167">
        <f>INDEX(NationalTeams!B:B,MATCH(B9167,NationalTeams!C:C,0))</f>
        <v>22</v>
      </c>
      <c r="D9167" t="s">
        <v>61</v>
      </c>
      <c r="E9167">
        <f>INDEX(TeamSports!B:B,MATCH(D9167,TeamSports!C:C,0))</f>
        <v>10</v>
      </c>
      <c r="F9167">
        <f>INDEX(RanksTable!AR:AR,MATCH(B9167,RanksTable!B:B,0))</f>
        <v>7</v>
      </c>
      <c r="H9167" t="str">
        <f t="shared" si="143"/>
        <v>INSERT INTO "TeamRanks" (team_id,team_sport_id,team_rank) VALUES (22,10,7);</v>
      </c>
    </row>
    <row r="9168" spans="2:8" x14ac:dyDescent="0.25">
      <c r="B9168" t="s">
        <v>505</v>
      </c>
      <c r="C9168">
        <f>INDEX(NationalTeams!B:B,MATCH(B9168,NationalTeams!C:C,0))</f>
        <v>23</v>
      </c>
      <c r="D9168" t="s">
        <v>61</v>
      </c>
      <c r="E9168">
        <f>INDEX(TeamSports!B:B,MATCH(D9168,TeamSports!C:C,0))</f>
        <v>10</v>
      </c>
      <c r="F9168">
        <f>INDEX(RanksTable!AR:AR,MATCH(B9168,RanksTable!B:B,0))</f>
        <v>7</v>
      </c>
      <c r="H9168" t="str">
        <f t="shared" si="143"/>
        <v>INSERT INTO "TeamRanks" (team_id,team_sport_id,team_rank) VALUES (23,10,7);</v>
      </c>
    </row>
    <row r="9169" spans="2:8" x14ac:dyDescent="0.25">
      <c r="B9169" t="s">
        <v>334</v>
      </c>
      <c r="C9169">
        <f>INDEX(NationalTeams!B:B,MATCH(B9169,NationalTeams!C:C,0))</f>
        <v>24</v>
      </c>
      <c r="D9169" t="s">
        <v>61</v>
      </c>
      <c r="E9169">
        <f>INDEX(TeamSports!B:B,MATCH(D9169,TeamSports!C:C,0))</f>
        <v>10</v>
      </c>
      <c r="F9169">
        <f>INDEX(RanksTable!AR:AR,MATCH(B9169,RanksTable!B:B,0))</f>
        <v>7</v>
      </c>
      <c r="H9169" t="str">
        <f t="shared" si="143"/>
        <v>INSERT INTO "TeamRanks" (team_id,team_sport_id,team_rank) VALUES (24,10,7);</v>
      </c>
    </row>
    <row r="9170" spans="2:8" x14ac:dyDescent="0.25">
      <c r="B9170" t="s">
        <v>337</v>
      </c>
      <c r="C9170">
        <f>INDEX(NationalTeams!B:B,MATCH(B9170,NationalTeams!C:C,0))</f>
        <v>25</v>
      </c>
      <c r="D9170" t="s">
        <v>61</v>
      </c>
      <c r="E9170">
        <f>INDEX(TeamSports!B:B,MATCH(D9170,TeamSports!C:C,0))</f>
        <v>10</v>
      </c>
      <c r="F9170">
        <f>INDEX(RanksTable!AR:AR,MATCH(B9170,RanksTable!B:B,0))</f>
        <v>7</v>
      </c>
      <c r="H9170" t="str">
        <f t="shared" si="143"/>
        <v>INSERT INTO "TeamRanks" (team_id,team_sport_id,team_rank) VALUES (25,10,7);</v>
      </c>
    </row>
    <row r="9171" spans="2:8" x14ac:dyDescent="0.25">
      <c r="B9171" t="s">
        <v>403</v>
      </c>
      <c r="C9171">
        <f>INDEX(NationalTeams!B:B,MATCH(B9171,NationalTeams!C:C,0))</f>
        <v>26</v>
      </c>
      <c r="D9171" t="s">
        <v>61</v>
      </c>
      <c r="E9171">
        <f>INDEX(TeamSports!B:B,MATCH(D9171,TeamSports!C:C,0))</f>
        <v>10</v>
      </c>
      <c r="F9171">
        <f>INDEX(RanksTable!AR:AR,MATCH(B9171,RanksTable!B:B,0))</f>
        <v>7</v>
      </c>
      <c r="H9171" t="str">
        <f t="shared" si="143"/>
        <v>INSERT INTO "TeamRanks" (team_id,team_sport_id,team_rank) VALUES (26,10,7);</v>
      </c>
    </row>
    <row r="9172" spans="2:8" x14ac:dyDescent="0.25">
      <c r="B9172" t="s">
        <v>525</v>
      </c>
      <c r="C9172">
        <f>INDEX(NationalTeams!B:B,MATCH(B9172,NationalTeams!C:C,0))</f>
        <v>27</v>
      </c>
      <c r="D9172" t="s">
        <v>61</v>
      </c>
      <c r="E9172">
        <f>INDEX(TeamSports!B:B,MATCH(D9172,TeamSports!C:C,0))</f>
        <v>10</v>
      </c>
      <c r="F9172">
        <f>INDEX(RanksTable!AR:AR,MATCH(B9172,RanksTable!B:B,0))</f>
        <v>2</v>
      </c>
      <c r="H9172" t="str">
        <f t="shared" si="143"/>
        <v>INSERT INTO "TeamRanks" (team_id,team_sport_id,team_rank) VALUES (27,10,2);</v>
      </c>
    </row>
    <row r="9173" spans="2:8" x14ac:dyDescent="0.25">
      <c r="B9173" t="s">
        <v>453</v>
      </c>
      <c r="C9173">
        <f>INDEX(NationalTeams!B:B,MATCH(B9173,NationalTeams!C:C,0))</f>
        <v>28</v>
      </c>
      <c r="D9173" t="s">
        <v>61</v>
      </c>
      <c r="E9173">
        <f>INDEX(TeamSports!B:B,MATCH(D9173,TeamSports!C:C,0))</f>
        <v>10</v>
      </c>
      <c r="F9173">
        <f>INDEX(RanksTable!AR:AR,MATCH(B9173,RanksTable!B:B,0))</f>
        <v>7</v>
      </c>
      <c r="H9173" t="str">
        <f t="shared" si="143"/>
        <v>INSERT INTO "TeamRanks" (team_id,team_sport_id,team_rank) VALUES (28,10,7);</v>
      </c>
    </row>
    <row r="9174" spans="2:8" x14ac:dyDescent="0.25">
      <c r="B9174" t="s">
        <v>353</v>
      </c>
      <c r="C9174">
        <f>INDEX(NationalTeams!B:B,MATCH(B9174,NationalTeams!C:C,0))</f>
        <v>29</v>
      </c>
      <c r="D9174" t="s">
        <v>61</v>
      </c>
      <c r="E9174">
        <f>INDEX(TeamSports!B:B,MATCH(D9174,TeamSports!C:C,0))</f>
        <v>10</v>
      </c>
      <c r="F9174">
        <f>INDEX(RanksTable!AR:AR,MATCH(B9174,RanksTable!B:B,0))</f>
        <v>7</v>
      </c>
      <c r="H9174" t="str">
        <f t="shared" si="143"/>
        <v>INSERT INTO "TeamRanks" (team_id,team_sport_id,team_rank) VALUES (29,10,7);</v>
      </c>
    </row>
    <row r="9175" spans="2:8" x14ac:dyDescent="0.25">
      <c r="B9175" t="s">
        <v>516</v>
      </c>
      <c r="C9175">
        <f>INDEX(NationalTeams!B:B,MATCH(B9175,NationalTeams!C:C,0))</f>
        <v>30</v>
      </c>
      <c r="D9175" t="s">
        <v>61</v>
      </c>
      <c r="E9175">
        <f>INDEX(TeamSports!B:B,MATCH(D9175,TeamSports!C:C,0))</f>
        <v>10</v>
      </c>
      <c r="F9175">
        <f>INDEX(RanksTable!AR:AR,MATCH(B9175,RanksTable!B:B,0))</f>
        <v>7</v>
      </c>
      <c r="H9175" t="str">
        <f t="shared" si="143"/>
        <v>INSERT INTO "TeamRanks" (team_id,team_sport_id,team_rank) VALUES (30,10,7);</v>
      </c>
    </row>
    <row r="9176" spans="2:8" x14ac:dyDescent="0.25">
      <c r="B9176" t="s">
        <v>340</v>
      </c>
      <c r="C9176">
        <f>INDEX(NationalTeams!B:B,MATCH(B9176,NationalTeams!C:C,0))</f>
        <v>31</v>
      </c>
      <c r="D9176" t="s">
        <v>61</v>
      </c>
      <c r="E9176">
        <f>INDEX(TeamSports!B:B,MATCH(D9176,TeamSports!C:C,0))</f>
        <v>10</v>
      </c>
      <c r="F9176">
        <f>INDEX(RanksTable!AR:AR,MATCH(B9176,RanksTable!B:B,0))</f>
        <v>7</v>
      </c>
      <c r="H9176" t="str">
        <f t="shared" si="143"/>
        <v>INSERT INTO "TeamRanks" (team_id,team_sport_id,team_rank) VALUES (31,10,7);</v>
      </c>
    </row>
    <row r="9177" spans="2:8" x14ac:dyDescent="0.25">
      <c r="B9177" t="s">
        <v>327</v>
      </c>
      <c r="C9177">
        <f>INDEX(NationalTeams!B:B,MATCH(B9177,NationalTeams!C:C,0))</f>
        <v>32</v>
      </c>
      <c r="D9177" t="s">
        <v>61</v>
      </c>
      <c r="E9177">
        <f>INDEX(TeamSports!B:B,MATCH(D9177,TeamSports!C:C,0))</f>
        <v>10</v>
      </c>
      <c r="F9177">
        <f>INDEX(RanksTable!AR:AR,MATCH(B9177,RanksTable!B:B,0))</f>
        <v>7</v>
      </c>
      <c r="H9177" t="str">
        <f t="shared" si="143"/>
        <v>INSERT INTO "TeamRanks" (team_id,team_sport_id,team_rank) VALUES (32,10,7);</v>
      </c>
    </row>
    <row r="9178" spans="2:8" x14ac:dyDescent="0.25">
      <c r="B9178" t="s">
        <v>478</v>
      </c>
      <c r="C9178">
        <f>INDEX(NationalTeams!B:B,MATCH(B9178,NationalTeams!C:C,0))</f>
        <v>33</v>
      </c>
      <c r="D9178" t="s">
        <v>61</v>
      </c>
      <c r="E9178">
        <f>INDEX(TeamSports!B:B,MATCH(D9178,TeamSports!C:C,0))</f>
        <v>10</v>
      </c>
      <c r="F9178">
        <f>INDEX(RanksTable!AR:AR,MATCH(B9178,RanksTable!B:B,0))</f>
        <v>7</v>
      </c>
      <c r="H9178" t="str">
        <f t="shared" si="143"/>
        <v>INSERT INTO "TeamRanks" (team_id,team_sport_id,team_rank) VALUES (33,10,7);</v>
      </c>
    </row>
    <row r="9179" spans="2:8" x14ac:dyDescent="0.25">
      <c r="B9179" t="s">
        <v>510</v>
      </c>
      <c r="C9179">
        <f>INDEX(NationalTeams!B:B,MATCH(B9179,NationalTeams!C:C,0))</f>
        <v>34</v>
      </c>
      <c r="D9179" t="s">
        <v>61</v>
      </c>
      <c r="E9179">
        <f>INDEX(TeamSports!B:B,MATCH(D9179,TeamSports!C:C,0))</f>
        <v>10</v>
      </c>
      <c r="F9179">
        <f>INDEX(RanksTable!AR:AR,MATCH(B9179,RanksTable!B:B,0))</f>
        <v>1</v>
      </c>
      <c r="H9179" t="str">
        <f t="shared" si="143"/>
        <v>INSERT INTO "TeamRanks" (team_id,team_sport_id,team_rank) VALUES (34,10,1);</v>
      </c>
    </row>
    <row r="9180" spans="2:8" x14ac:dyDescent="0.25">
      <c r="B9180" t="s">
        <v>366</v>
      </c>
      <c r="C9180">
        <f>INDEX(NationalTeams!B:B,MATCH(B9180,NationalTeams!C:C,0))</f>
        <v>35</v>
      </c>
      <c r="D9180" t="s">
        <v>61</v>
      </c>
      <c r="E9180">
        <f>INDEX(TeamSports!B:B,MATCH(D9180,TeamSports!C:C,0))</f>
        <v>10</v>
      </c>
      <c r="F9180">
        <f>INDEX(RanksTable!AR:AR,MATCH(B9180,RanksTable!B:B,0))</f>
        <v>7</v>
      </c>
      <c r="H9180" t="str">
        <f t="shared" si="143"/>
        <v>INSERT INTO "TeamRanks" (team_id,team_sport_id,team_rank) VALUES (35,10,7);</v>
      </c>
    </row>
    <row r="9181" spans="2:8" x14ac:dyDescent="0.25">
      <c r="B9181" t="s">
        <v>341</v>
      </c>
      <c r="C9181">
        <f>INDEX(NationalTeams!B:B,MATCH(B9181,NationalTeams!C:C,0))</f>
        <v>36</v>
      </c>
      <c r="D9181" t="s">
        <v>61</v>
      </c>
      <c r="E9181">
        <f>INDEX(TeamSports!B:B,MATCH(D9181,TeamSports!C:C,0))</f>
        <v>10</v>
      </c>
      <c r="F9181">
        <f>INDEX(RanksTable!AR:AR,MATCH(B9181,RanksTable!B:B,0))</f>
        <v>7</v>
      </c>
      <c r="H9181" t="str">
        <f t="shared" si="143"/>
        <v>INSERT INTO "TeamRanks" (team_id,team_sport_id,team_rank) VALUES (36,10,7);</v>
      </c>
    </row>
    <row r="9182" spans="2:8" x14ac:dyDescent="0.25">
      <c r="B9182" t="s">
        <v>454</v>
      </c>
      <c r="C9182">
        <f>INDEX(NationalTeams!B:B,MATCH(B9182,NationalTeams!C:C,0))</f>
        <v>37</v>
      </c>
      <c r="D9182" t="s">
        <v>61</v>
      </c>
      <c r="E9182">
        <f>INDEX(TeamSports!B:B,MATCH(D9182,TeamSports!C:C,0))</f>
        <v>10</v>
      </c>
      <c r="F9182">
        <f>INDEX(RanksTable!AR:AR,MATCH(B9182,RanksTable!B:B,0))</f>
        <v>7</v>
      </c>
      <c r="H9182" t="str">
        <f t="shared" si="143"/>
        <v>INSERT INTO "TeamRanks" (team_id,team_sport_id,team_rank) VALUES (37,10,7);</v>
      </c>
    </row>
    <row r="9183" spans="2:8" x14ac:dyDescent="0.25">
      <c r="B9183" t="s">
        <v>371</v>
      </c>
      <c r="C9183">
        <f>INDEX(NationalTeams!B:B,MATCH(B9183,NationalTeams!C:C,0))</f>
        <v>38</v>
      </c>
      <c r="D9183" t="s">
        <v>61</v>
      </c>
      <c r="E9183">
        <f>INDEX(TeamSports!B:B,MATCH(D9183,TeamSports!C:C,0))</f>
        <v>10</v>
      </c>
      <c r="F9183">
        <f>INDEX(RanksTable!AR:AR,MATCH(B9183,RanksTable!B:B,0))</f>
        <v>7</v>
      </c>
      <c r="H9183" t="str">
        <f t="shared" si="143"/>
        <v>INSERT INTO "TeamRanks" (team_id,team_sport_id,team_rank) VALUES (38,10,7);</v>
      </c>
    </row>
    <row r="9184" spans="2:8" x14ac:dyDescent="0.25">
      <c r="B9184" t="s">
        <v>462</v>
      </c>
      <c r="C9184">
        <f>INDEX(NationalTeams!B:B,MATCH(B9184,NationalTeams!C:C,0))</f>
        <v>39</v>
      </c>
      <c r="D9184" t="s">
        <v>61</v>
      </c>
      <c r="E9184">
        <f>INDEX(TeamSports!B:B,MATCH(D9184,TeamSports!C:C,0))</f>
        <v>10</v>
      </c>
      <c r="F9184">
        <f>INDEX(RanksTable!AR:AR,MATCH(B9184,RanksTable!B:B,0))</f>
        <v>7</v>
      </c>
      <c r="H9184" t="str">
        <f t="shared" si="143"/>
        <v>INSERT INTO "TeamRanks" (team_id,team_sport_id,team_rank) VALUES (39,10,7);</v>
      </c>
    </row>
    <row r="9185" spans="2:8" x14ac:dyDescent="0.25">
      <c r="B9185" t="s">
        <v>322</v>
      </c>
      <c r="C9185">
        <f>INDEX(NationalTeams!B:B,MATCH(B9185,NationalTeams!C:C,0))</f>
        <v>40</v>
      </c>
      <c r="D9185" t="s">
        <v>61</v>
      </c>
      <c r="E9185">
        <f>INDEX(TeamSports!B:B,MATCH(D9185,TeamSports!C:C,0))</f>
        <v>10</v>
      </c>
      <c r="F9185">
        <f>INDEX(RanksTable!AR:AR,MATCH(B9185,RanksTable!B:B,0))</f>
        <v>7</v>
      </c>
      <c r="H9185" t="str">
        <f t="shared" si="143"/>
        <v>INSERT INTO "TeamRanks" (team_id,team_sport_id,team_rank) VALUES (40,10,7);</v>
      </c>
    </row>
    <row r="9186" spans="2:8" x14ac:dyDescent="0.25">
      <c r="B9186" t="s">
        <v>355</v>
      </c>
      <c r="C9186">
        <f>INDEX(NationalTeams!B:B,MATCH(B9186,NationalTeams!C:C,0))</f>
        <v>41</v>
      </c>
      <c r="D9186" t="s">
        <v>61</v>
      </c>
      <c r="E9186">
        <f>INDEX(TeamSports!B:B,MATCH(D9186,TeamSports!C:C,0))</f>
        <v>10</v>
      </c>
      <c r="F9186">
        <f>INDEX(RanksTable!AR:AR,MATCH(B9186,RanksTable!B:B,0))</f>
        <v>5</v>
      </c>
      <c r="H9186" t="str">
        <f t="shared" si="143"/>
        <v>INSERT INTO "TeamRanks" (team_id,team_sport_id,team_rank) VALUES (41,10,5);</v>
      </c>
    </row>
    <row r="9187" spans="2:8" x14ac:dyDescent="0.25">
      <c r="B9187" t="s">
        <v>344</v>
      </c>
      <c r="C9187">
        <f>INDEX(NationalTeams!B:B,MATCH(B9187,NationalTeams!C:C,0))</f>
        <v>42</v>
      </c>
      <c r="D9187" t="s">
        <v>61</v>
      </c>
      <c r="E9187">
        <f>INDEX(TeamSports!B:B,MATCH(D9187,TeamSports!C:C,0))</f>
        <v>10</v>
      </c>
      <c r="F9187">
        <f>INDEX(RanksTable!AR:AR,MATCH(B9187,RanksTable!B:B,0))</f>
        <v>7</v>
      </c>
      <c r="H9187" t="str">
        <f t="shared" si="143"/>
        <v>INSERT INTO "TeamRanks" (team_id,team_sport_id,team_rank) VALUES (42,10,7);</v>
      </c>
    </row>
    <row r="9188" spans="2:8" x14ac:dyDescent="0.25">
      <c r="B9188" t="s">
        <v>330</v>
      </c>
      <c r="C9188">
        <f>INDEX(NationalTeams!B:B,MATCH(B9188,NationalTeams!C:C,0))</f>
        <v>43</v>
      </c>
      <c r="D9188" t="s">
        <v>61</v>
      </c>
      <c r="E9188">
        <f>INDEX(TeamSports!B:B,MATCH(D9188,TeamSports!C:C,0))</f>
        <v>10</v>
      </c>
      <c r="F9188">
        <f>INDEX(RanksTable!AR:AR,MATCH(B9188,RanksTable!B:B,0))</f>
        <v>7</v>
      </c>
      <c r="H9188" t="str">
        <f t="shared" si="143"/>
        <v>INSERT INTO "TeamRanks" (team_id,team_sport_id,team_rank) VALUES (43,10,7);</v>
      </c>
    </row>
    <row r="9189" spans="2:8" x14ac:dyDescent="0.25">
      <c r="B9189" t="s">
        <v>429</v>
      </c>
      <c r="C9189">
        <f>INDEX(NationalTeams!B:B,MATCH(B9189,NationalTeams!C:C,0))</f>
        <v>44</v>
      </c>
      <c r="D9189" t="s">
        <v>61</v>
      </c>
      <c r="E9189">
        <f>INDEX(TeamSports!B:B,MATCH(D9189,TeamSports!C:C,0))</f>
        <v>10</v>
      </c>
      <c r="F9189">
        <f>INDEX(RanksTable!AR:AR,MATCH(B9189,RanksTable!B:B,0))</f>
        <v>4</v>
      </c>
      <c r="H9189" t="str">
        <f t="shared" si="143"/>
        <v>INSERT INTO "TeamRanks" (team_id,team_sport_id,team_rank) VALUES (44,10,4);</v>
      </c>
    </row>
    <row r="9190" spans="2:8" x14ac:dyDescent="0.25">
      <c r="B9190" t="s">
        <v>534</v>
      </c>
      <c r="C9190">
        <f>INDEX(NationalTeams!B:B,MATCH(B9190,NationalTeams!C:C,0))</f>
        <v>45</v>
      </c>
      <c r="D9190" t="s">
        <v>61</v>
      </c>
      <c r="E9190">
        <f>INDEX(TeamSports!B:B,MATCH(D9190,TeamSports!C:C,0))</f>
        <v>10</v>
      </c>
      <c r="F9190">
        <f>INDEX(RanksTable!AR:AR,MATCH(B9190,RanksTable!B:B,0))</f>
        <v>7</v>
      </c>
      <c r="H9190" t="str">
        <f t="shared" si="143"/>
        <v>INSERT INTO "TeamRanks" (team_id,team_sport_id,team_rank) VALUES (45,10,7);</v>
      </c>
    </row>
    <row r="9191" spans="2:8" x14ac:dyDescent="0.25">
      <c r="B9191" t="s">
        <v>328</v>
      </c>
      <c r="C9191">
        <f>INDEX(NationalTeams!B:B,MATCH(B9191,NationalTeams!C:C,0))</f>
        <v>46</v>
      </c>
      <c r="D9191" t="s">
        <v>61</v>
      </c>
      <c r="E9191">
        <f>INDEX(TeamSports!B:B,MATCH(D9191,TeamSports!C:C,0))</f>
        <v>10</v>
      </c>
      <c r="F9191">
        <f>INDEX(RanksTable!AR:AR,MATCH(B9191,RanksTable!B:B,0))</f>
        <v>7</v>
      </c>
      <c r="H9191" t="str">
        <f t="shared" si="143"/>
        <v>INSERT INTO "TeamRanks" (team_id,team_sport_id,team_rank) VALUES (46,10,7);</v>
      </c>
    </row>
    <row r="9192" spans="2:8" x14ac:dyDescent="0.25">
      <c r="B9192" t="s">
        <v>368</v>
      </c>
      <c r="C9192">
        <f>INDEX(NationalTeams!B:B,MATCH(B9192,NationalTeams!C:C,0))</f>
        <v>47</v>
      </c>
      <c r="D9192" t="s">
        <v>61</v>
      </c>
      <c r="E9192">
        <f>INDEX(TeamSports!B:B,MATCH(D9192,TeamSports!C:C,0))</f>
        <v>10</v>
      </c>
      <c r="F9192">
        <f>INDEX(RanksTable!AR:AR,MATCH(B9192,RanksTable!B:B,0))</f>
        <v>7</v>
      </c>
      <c r="H9192" t="str">
        <f t="shared" si="143"/>
        <v>INSERT INTO "TeamRanks" (team_id,team_sport_id,team_rank) VALUES (47,10,7);</v>
      </c>
    </row>
    <row r="9193" spans="2:8" x14ac:dyDescent="0.25">
      <c r="B9193" t="s">
        <v>369</v>
      </c>
      <c r="C9193">
        <f>INDEX(NationalTeams!B:B,MATCH(B9193,NationalTeams!C:C,0))</f>
        <v>48</v>
      </c>
      <c r="D9193" t="s">
        <v>61</v>
      </c>
      <c r="E9193">
        <f>INDEX(TeamSports!B:B,MATCH(D9193,TeamSports!C:C,0))</f>
        <v>10</v>
      </c>
      <c r="F9193">
        <f>INDEX(RanksTable!AR:AR,MATCH(B9193,RanksTable!B:B,0))</f>
        <v>7</v>
      </c>
      <c r="H9193" t="str">
        <f t="shared" si="143"/>
        <v>INSERT INTO "TeamRanks" (team_id,team_sport_id,team_rank) VALUES (48,10,7);</v>
      </c>
    </row>
    <row r="9194" spans="2:8" x14ac:dyDescent="0.25">
      <c r="B9194" t="s">
        <v>447</v>
      </c>
      <c r="C9194">
        <f>INDEX(NationalTeams!B:B,MATCH(B9194,NationalTeams!C:C,0))</f>
        <v>49</v>
      </c>
      <c r="D9194" t="s">
        <v>61</v>
      </c>
      <c r="E9194">
        <f>INDEX(TeamSports!B:B,MATCH(D9194,TeamSports!C:C,0))</f>
        <v>10</v>
      </c>
      <c r="F9194">
        <f>INDEX(RanksTable!AR:AR,MATCH(B9194,RanksTable!B:B,0))</f>
        <v>4</v>
      </c>
      <c r="H9194" t="str">
        <f t="shared" si="143"/>
        <v>INSERT INTO "TeamRanks" (team_id,team_sport_id,team_rank) VALUES (49,10,4);</v>
      </c>
    </row>
    <row r="9195" spans="2:8" x14ac:dyDescent="0.25">
      <c r="B9195" t="s">
        <v>425</v>
      </c>
      <c r="C9195">
        <f>INDEX(NationalTeams!B:B,MATCH(B9195,NationalTeams!C:C,0))</f>
        <v>50</v>
      </c>
      <c r="D9195" t="s">
        <v>61</v>
      </c>
      <c r="E9195">
        <f>INDEX(TeamSports!B:B,MATCH(D9195,TeamSports!C:C,0))</f>
        <v>10</v>
      </c>
      <c r="F9195">
        <f>INDEX(RanksTable!AR:AR,MATCH(B9195,RanksTable!B:B,0))</f>
        <v>6</v>
      </c>
      <c r="H9195" t="str">
        <f t="shared" si="143"/>
        <v>INSERT INTO "TeamRanks" (team_id,team_sport_id,team_rank) VALUES (50,10,6);</v>
      </c>
    </row>
    <row r="9196" spans="2:8" x14ac:dyDescent="0.25">
      <c r="B9196" t="s">
        <v>323</v>
      </c>
      <c r="C9196">
        <f>INDEX(NationalTeams!B:B,MATCH(B9196,NationalTeams!C:C,0))</f>
        <v>51</v>
      </c>
      <c r="D9196" t="s">
        <v>61</v>
      </c>
      <c r="E9196">
        <f>INDEX(TeamSports!B:B,MATCH(D9196,TeamSports!C:C,0))</f>
        <v>10</v>
      </c>
      <c r="F9196">
        <f>INDEX(RanksTable!AR:AR,MATCH(B9196,RanksTable!B:B,0))</f>
        <v>7</v>
      </c>
      <c r="H9196" t="str">
        <f t="shared" si="143"/>
        <v>INSERT INTO "TeamRanks" (team_id,team_sport_id,team_rank) VALUES (51,10,7);</v>
      </c>
    </row>
    <row r="9197" spans="2:8" x14ac:dyDescent="0.25">
      <c r="B9197" t="s">
        <v>354</v>
      </c>
      <c r="C9197">
        <f>INDEX(NationalTeams!B:B,MATCH(B9197,NationalTeams!C:C,0))</f>
        <v>52</v>
      </c>
      <c r="D9197" t="s">
        <v>61</v>
      </c>
      <c r="E9197">
        <f>INDEX(TeamSports!B:B,MATCH(D9197,TeamSports!C:C,0))</f>
        <v>10</v>
      </c>
      <c r="F9197">
        <f>INDEX(RanksTable!AR:AR,MATCH(B9197,RanksTable!B:B,0))</f>
        <v>7</v>
      </c>
      <c r="H9197" t="str">
        <f t="shared" si="143"/>
        <v>INSERT INTO "TeamRanks" (team_id,team_sport_id,team_rank) VALUES (52,10,7);</v>
      </c>
    </row>
    <row r="9198" spans="2:8" x14ac:dyDescent="0.25">
      <c r="B9198" t="s">
        <v>498</v>
      </c>
      <c r="C9198">
        <f>INDEX(NationalTeams!B:B,MATCH(B9198,NationalTeams!C:C,0))</f>
        <v>53</v>
      </c>
      <c r="D9198" t="s">
        <v>61</v>
      </c>
      <c r="E9198">
        <f>INDEX(TeamSports!B:B,MATCH(D9198,TeamSports!C:C,0))</f>
        <v>10</v>
      </c>
      <c r="F9198">
        <f>INDEX(RanksTable!AR:AR,MATCH(B9198,RanksTable!B:B,0))</f>
        <v>7</v>
      </c>
      <c r="H9198" t="str">
        <f t="shared" si="143"/>
        <v>INSERT INTO "TeamRanks" (team_id,team_sport_id,team_rank) VALUES (53,10,7);</v>
      </c>
    </row>
    <row r="9199" spans="2:8" x14ac:dyDescent="0.25">
      <c r="B9199" t="s">
        <v>406</v>
      </c>
      <c r="C9199">
        <f>INDEX(NationalTeams!B:B,MATCH(B9199,NationalTeams!C:C,0))</f>
        <v>54</v>
      </c>
      <c r="D9199" t="s">
        <v>61</v>
      </c>
      <c r="E9199">
        <f>INDEX(TeamSports!B:B,MATCH(D9199,TeamSports!C:C,0))</f>
        <v>10</v>
      </c>
      <c r="F9199">
        <f>INDEX(RanksTable!AR:AR,MATCH(B9199,RanksTable!B:B,0))</f>
        <v>7</v>
      </c>
      <c r="H9199" t="str">
        <f t="shared" si="143"/>
        <v>INSERT INTO "TeamRanks" (team_id,team_sport_id,team_rank) VALUES (54,10,7);</v>
      </c>
    </row>
    <row r="9200" spans="2:8" x14ac:dyDescent="0.25">
      <c r="B9200" t="s">
        <v>404</v>
      </c>
      <c r="C9200">
        <f>INDEX(NationalTeams!B:B,MATCH(B9200,NationalTeams!C:C,0))</f>
        <v>55</v>
      </c>
      <c r="D9200" t="s">
        <v>61</v>
      </c>
      <c r="E9200">
        <f>INDEX(TeamSports!B:B,MATCH(D9200,TeamSports!C:C,0))</f>
        <v>10</v>
      </c>
      <c r="F9200">
        <f>INDEX(RanksTable!AR:AR,MATCH(B9200,RanksTable!B:B,0))</f>
        <v>7</v>
      </c>
      <c r="H9200" t="str">
        <f t="shared" si="143"/>
        <v>INSERT INTO "TeamRanks" (team_id,team_sport_id,team_rank) VALUES (55,10,7);</v>
      </c>
    </row>
    <row r="9201" spans="2:8" x14ac:dyDescent="0.25">
      <c r="B9201" t="s">
        <v>495</v>
      </c>
      <c r="C9201">
        <f>INDEX(NationalTeams!B:B,MATCH(B9201,NationalTeams!C:C,0))</f>
        <v>56</v>
      </c>
      <c r="D9201" t="s">
        <v>61</v>
      </c>
      <c r="E9201">
        <f>INDEX(TeamSports!B:B,MATCH(D9201,TeamSports!C:C,0))</f>
        <v>10</v>
      </c>
      <c r="F9201">
        <f>INDEX(RanksTable!AR:AR,MATCH(B9201,RanksTable!B:B,0))</f>
        <v>7</v>
      </c>
      <c r="H9201" t="str">
        <f t="shared" si="143"/>
        <v>INSERT INTO "TeamRanks" (team_id,team_sport_id,team_rank) VALUES (56,10,7);</v>
      </c>
    </row>
    <row r="9202" spans="2:8" x14ac:dyDescent="0.25">
      <c r="B9202" t="s">
        <v>413</v>
      </c>
      <c r="C9202">
        <f>INDEX(NationalTeams!B:B,MATCH(B9202,NationalTeams!C:C,0))</f>
        <v>57</v>
      </c>
      <c r="D9202" t="s">
        <v>61</v>
      </c>
      <c r="E9202">
        <f>INDEX(TeamSports!B:B,MATCH(D9202,TeamSports!C:C,0))</f>
        <v>10</v>
      </c>
      <c r="F9202">
        <f>INDEX(RanksTable!AR:AR,MATCH(B9202,RanksTable!B:B,0))</f>
        <v>7</v>
      </c>
      <c r="H9202" t="str">
        <f t="shared" si="143"/>
        <v>INSERT INTO "TeamRanks" (team_id,team_sport_id,team_rank) VALUES (57,10,7);</v>
      </c>
    </row>
    <row r="9203" spans="2:8" x14ac:dyDescent="0.25">
      <c r="B9203" t="s">
        <v>331</v>
      </c>
      <c r="C9203">
        <f>INDEX(NationalTeams!B:B,MATCH(B9203,NationalTeams!C:C,0))</f>
        <v>58</v>
      </c>
      <c r="D9203" t="s">
        <v>61</v>
      </c>
      <c r="E9203">
        <f>INDEX(TeamSports!B:B,MATCH(D9203,TeamSports!C:C,0))</f>
        <v>10</v>
      </c>
      <c r="F9203">
        <f>INDEX(RanksTable!AR:AR,MATCH(B9203,RanksTable!B:B,0))</f>
        <v>7</v>
      </c>
      <c r="H9203" t="str">
        <f t="shared" si="143"/>
        <v>INSERT INTO "TeamRanks" (team_id,team_sport_id,team_rank) VALUES (58,10,7);</v>
      </c>
    </row>
    <row r="9204" spans="2:8" x14ac:dyDescent="0.25">
      <c r="B9204" t="s">
        <v>365</v>
      </c>
      <c r="C9204">
        <f>INDEX(NationalTeams!B:B,MATCH(B9204,NationalTeams!C:C,0))</f>
        <v>59</v>
      </c>
      <c r="D9204" t="s">
        <v>61</v>
      </c>
      <c r="E9204">
        <f>INDEX(TeamSports!B:B,MATCH(D9204,TeamSports!C:C,0))</f>
        <v>10</v>
      </c>
      <c r="F9204">
        <f>INDEX(RanksTable!AR:AR,MATCH(B9204,RanksTable!B:B,0))</f>
        <v>7</v>
      </c>
      <c r="H9204" t="str">
        <f t="shared" si="143"/>
        <v>INSERT INTO "TeamRanks" (team_id,team_sport_id,team_rank) VALUES (59,10,7);</v>
      </c>
    </row>
    <row r="9205" spans="2:8" x14ac:dyDescent="0.25">
      <c r="B9205" t="s">
        <v>332</v>
      </c>
      <c r="C9205">
        <f>INDEX(NationalTeams!B:B,MATCH(B9205,NationalTeams!C:C,0))</f>
        <v>60</v>
      </c>
      <c r="D9205" t="s">
        <v>61</v>
      </c>
      <c r="E9205">
        <f>INDEX(TeamSports!B:B,MATCH(D9205,TeamSports!C:C,0))</f>
        <v>10</v>
      </c>
      <c r="F9205">
        <f>INDEX(RanksTable!AR:AR,MATCH(B9205,RanksTable!B:B,0))</f>
        <v>7</v>
      </c>
      <c r="H9205" t="str">
        <f t="shared" si="143"/>
        <v>INSERT INTO "TeamRanks" (team_id,team_sport_id,team_rank) VALUES (60,10,7);</v>
      </c>
    </row>
    <row r="9206" spans="2:8" x14ac:dyDescent="0.25">
      <c r="B9206" t="s">
        <v>435</v>
      </c>
      <c r="C9206">
        <f>INDEX(NationalTeams!B:B,MATCH(B9206,NationalTeams!C:C,0))</f>
        <v>61</v>
      </c>
      <c r="D9206" t="s">
        <v>61</v>
      </c>
      <c r="E9206">
        <f>INDEX(TeamSports!B:B,MATCH(D9206,TeamSports!C:C,0))</f>
        <v>10</v>
      </c>
      <c r="F9206">
        <f>INDEX(RanksTable!AR:AR,MATCH(B9206,RanksTable!B:B,0))</f>
        <v>7</v>
      </c>
      <c r="H9206" t="str">
        <f t="shared" si="143"/>
        <v>INSERT INTO "TeamRanks" (team_id,team_sport_id,team_rank) VALUES (61,10,7);</v>
      </c>
    </row>
    <row r="9207" spans="2:8" x14ac:dyDescent="0.25">
      <c r="B9207" t="s">
        <v>346</v>
      </c>
      <c r="C9207">
        <f>INDEX(NationalTeams!B:B,MATCH(B9207,NationalTeams!C:C,0))</f>
        <v>62</v>
      </c>
      <c r="D9207" t="s">
        <v>61</v>
      </c>
      <c r="E9207">
        <f>INDEX(TeamSports!B:B,MATCH(D9207,TeamSports!C:C,0))</f>
        <v>10</v>
      </c>
      <c r="F9207">
        <f>INDEX(RanksTable!AR:AR,MATCH(B9207,RanksTable!B:B,0))</f>
        <v>7</v>
      </c>
      <c r="H9207" t="str">
        <f t="shared" si="143"/>
        <v>INSERT INTO "TeamRanks" (team_id,team_sport_id,team_rank) VALUES (62,10,7);</v>
      </c>
    </row>
    <row r="9208" spans="2:8" x14ac:dyDescent="0.25">
      <c r="B9208" t="s">
        <v>515</v>
      </c>
      <c r="C9208">
        <f>INDEX(NationalTeams!B:B,MATCH(B9208,NationalTeams!C:C,0))</f>
        <v>63</v>
      </c>
      <c r="D9208" t="s">
        <v>61</v>
      </c>
      <c r="E9208">
        <f>INDEX(TeamSports!B:B,MATCH(D9208,TeamSports!C:C,0))</f>
        <v>10</v>
      </c>
      <c r="F9208">
        <f>INDEX(RanksTable!AR:AR,MATCH(B9208,RanksTable!B:B,0))</f>
        <v>7</v>
      </c>
      <c r="H9208" t="str">
        <f t="shared" si="143"/>
        <v>INSERT INTO "TeamRanks" (team_id,team_sport_id,team_rank) VALUES (63,10,7);</v>
      </c>
    </row>
    <row r="9209" spans="2:8" x14ac:dyDescent="0.25">
      <c r="B9209" t="s">
        <v>509</v>
      </c>
      <c r="C9209">
        <f>INDEX(NationalTeams!B:B,MATCH(B9209,NationalTeams!C:C,0))</f>
        <v>64</v>
      </c>
      <c r="D9209" t="s">
        <v>61</v>
      </c>
      <c r="E9209">
        <f>INDEX(TeamSports!B:B,MATCH(D9209,TeamSports!C:C,0))</f>
        <v>10</v>
      </c>
      <c r="F9209">
        <f>INDEX(RanksTable!AR:AR,MATCH(B9209,RanksTable!B:B,0))</f>
        <v>7</v>
      </c>
      <c r="H9209" t="str">
        <f t="shared" si="143"/>
        <v>INSERT INTO "TeamRanks" (team_id,team_sport_id,team_rank) VALUES (64,10,7);</v>
      </c>
    </row>
    <row r="9210" spans="2:8" x14ac:dyDescent="0.25">
      <c r="B9210" t="s">
        <v>518</v>
      </c>
      <c r="C9210">
        <f>INDEX(NationalTeams!B:B,MATCH(B9210,NationalTeams!C:C,0))</f>
        <v>65</v>
      </c>
      <c r="D9210" t="s">
        <v>61</v>
      </c>
      <c r="E9210">
        <f>INDEX(TeamSports!B:B,MATCH(D9210,TeamSports!C:C,0))</f>
        <v>10</v>
      </c>
      <c r="F9210">
        <f>INDEX(RanksTable!AR:AR,MATCH(B9210,RanksTable!B:B,0))</f>
        <v>5</v>
      </c>
      <c r="H9210" t="str">
        <f t="shared" si="143"/>
        <v>INSERT INTO "TeamRanks" (team_id,team_sport_id,team_rank) VALUES (65,10,5);</v>
      </c>
    </row>
    <row r="9211" spans="2:8" x14ac:dyDescent="0.25">
      <c r="B9211" t="s">
        <v>490</v>
      </c>
      <c r="C9211">
        <f>INDEX(NationalTeams!B:B,MATCH(B9211,NationalTeams!C:C,0))</f>
        <v>66</v>
      </c>
      <c r="D9211" t="s">
        <v>61</v>
      </c>
      <c r="E9211">
        <f>INDEX(TeamSports!B:B,MATCH(D9211,TeamSports!C:C,0))</f>
        <v>10</v>
      </c>
      <c r="F9211">
        <f>INDEX(RanksTable!AR:AR,MATCH(B9211,RanksTable!B:B,0))</f>
        <v>3</v>
      </c>
      <c r="H9211" t="str">
        <f t="shared" si="143"/>
        <v>INSERT INTO "TeamRanks" (team_id,team_sport_id,team_rank) VALUES (66,10,3);</v>
      </c>
    </row>
    <row r="9212" spans="2:8" x14ac:dyDescent="0.25">
      <c r="B9212" t="s">
        <v>349</v>
      </c>
      <c r="C9212">
        <f>INDEX(NationalTeams!B:B,MATCH(B9212,NationalTeams!C:C,0))</f>
        <v>67</v>
      </c>
      <c r="D9212" t="s">
        <v>61</v>
      </c>
      <c r="E9212">
        <f>INDEX(TeamSports!B:B,MATCH(D9212,TeamSports!C:C,0))</f>
        <v>10</v>
      </c>
      <c r="F9212">
        <f>INDEX(RanksTable!AR:AR,MATCH(B9212,RanksTable!B:B,0))</f>
        <v>7</v>
      </c>
      <c r="H9212" t="str">
        <f t="shared" si="143"/>
        <v>INSERT INTO "TeamRanks" (team_id,team_sport_id,team_rank) VALUES (67,10,7);</v>
      </c>
    </row>
    <row r="9213" spans="2:8" x14ac:dyDescent="0.25">
      <c r="B9213" t="s">
        <v>531</v>
      </c>
      <c r="C9213">
        <f>INDEX(NationalTeams!B:B,MATCH(B9213,NationalTeams!C:C,0))</f>
        <v>68</v>
      </c>
      <c r="D9213" t="s">
        <v>61</v>
      </c>
      <c r="E9213">
        <f>INDEX(TeamSports!B:B,MATCH(D9213,TeamSports!C:C,0))</f>
        <v>10</v>
      </c>
      <c r="F9213">
        <f>INDEX(RanksTable!AR:AR,MATCH(B9213,RanksTable!B:B,0))</f>
        <v>7</v>
      </c>
      <c r="H9213" t="str">
        <f t="shared" si="143"/>
        <v>INSERT INTO "TeamRanks" (team_id,team_sport_id,team_rank) VALUES (68,10,7);</v>
      </c>
    </row>
    <row r="9214" spans="2:8" x14ac:dyDescent="0.25">
      <c r="B9214" t="s">
        <v>326</v>
      </c>
      <c r="C9214">
        <f>INDEX(NationalTeams!B:B,MATCH(B9214,NationalTeams!C:C,0))</f>
        <v>69</v>
      </c>
      <c r="D9214" t="s">
        <v>61</v>
      </c>
      <c r="E9214">
        <f>INDEX(TeamSports!B:B,MATCH(D9214,TeamSports!C:C,0))</f>
        <v>10</v>
      </c>
      <c r="F9214">
        <f>INDEX(RanksTable!AR:AR,MATCH(B9214,RanksTable!B:B,0))</f>
        <v>7</v>
      </c>
      <c r="H9214" t="str">
        <f t="shared" si="143"/>
        <v>INSERT INTO "TeamRanks" (team_id,team_sport_id,team_rank) VALUES (69,10,7);</v>
      </c>
    </row>
    <row r="9215" spans="2:8" x14ac:dyDescent="0.25">
      <c r="B9215" t="s">
        <v>320</v>
      </c>
      <c r="C9215">
        <f>INDEX(NationalTeams!B:B,MATCH(B9215,NationalTeams!C:C,0))</f>
        <v>70</v>
      </c>
      <c r="D9215" t="s">
        <v>61</v>
      </c>
      <c r="E9215">
        <f>INDEX(TeamSports!B:B,MATCH(D9215,TeamSports!C:C,0))</f>
        <v>10</v>
      </c>
      <c r="F9215">
        <f>INDEX(RanksTable!AR:AR,MATCH(B9215,RanksTable!B:B,0))</f>
        <v>7</v>
      </c>
      <c r="H9215" t="str">
        <f t="shared" si="143"/>
        <v>INSERT INTO "TeamRanks" (team_id,team_sport_id,team_rank) VALUES (70,10,7);</v>
      </c>
    </row>
    <row r="9216" spans="2:8" x14ac:dyDescent="0.25">
      <c r="B9216" t="s">
        <v>459</v>
      </c>
      <c r="C9216">
        <f>INDEX(NationalTeams!B:B,MATCH(B9216,NationalTeams!C:C,0))</f>
        <v>71</v>
      </c>
      <c r="D9216" t="s">
        <v>61</v>
      </c>
      <c r="E9216">
        <f>INDEX(TeamSports!B:B,MATCH(D9216,TeamSports!C:C,0))</f>
        <v>10</v>
      </c>
      <c r="F9216">
        <f>INDEX(RanksTable!AR:AR,MATCH(B9216,RanksTable!B:B,0))</f>
        <v>7</v>
      </c>
      <c r="H9216" t="str">
        <f t="shared" si="143"/>
        <v>INSERT INTO "TeamRanks" (team_id,team_sport_id,team_rank) VALUES (71,10,7);</v>
      </c>
    </row>
    <row r="9217" spans="2:8" x14ac:dyDescent="0.25">
      <c r="B9217" t="s">
        <v>445</v>
      </c>
      <c r="C9217">
        <f>INDEX(NationalTeams!B:B,MATCH(B9217,NationalTeams!C:C,0))</f>
        <v>72</v>
      </c>
      <c r="D9217" t="s">
        <v>61</v>
      </c>
      <c r="E9217">
        <f>INDEX(TeamSports!B:B,MATCH(D9217,TeamSports!C:C,0))</f>
        <v>10</v>
      </c>
      <c r="F9217">
        <f>INDEX(RanksTable!AR:AR,MATCH(B9217,RanksTable!B:B,0))</f>
        <v>7</v>
      </c>
      <c r="H9217" t="str">
        <f t="shared" si="143"/>
        <v>INSERT INTO "TeamRanks" (team_id,team_sport_id,team_rank) VALUES (72,10,7);</v>
      </c>
    </row>
    <row r="9218" spans="2:8" x14ac:dyDescent="0.25">
      <c r="B9218" t="s">
        <v>511</v>
      </c>
      <c r="C9218">
        <f>INDEX(NationalTeams!B:B,MATCH(B9218,NationalTeams!C:C,0))</f>
        <v>73</v>
      </c>
      <c r="D9218" t="s">
        <v>61</v>
      </c>
      <c r="E9218">
        <f>INDEX(TeamSports!B:B,MATCH(D9218,TeamSports!C:C,0))</f>
        <v>10</v>
      </c>
      <c r="F9218">
        <f>INDEX(RanksTable!AR:AR,MATCH(B9218,RanksTable!B:B,0))</f>
        <v>7</v>
      </c>
      <c r="H9218" t="str">
        <f t="shared" si="143"/>
        <v>INSERT INTO "TeamRanks" (team_id,team_sport_id,team_rank) VALUES (73,10,7);</v>
      </c>
    </row>
    <row r="9219" spans="2:8" x14ac:dyDescent="0.25">
      <c r="B9219" t="s">
        <v>487</v>
      </c>
      <c r="C9219">
        <f>INDEX(NationalTeams!B:B,MATCH(B9219,NationalTeams!C:C,0))</f>
        <v>74</v>
      </c>
      <c r="D9219" t="s">
        <v>61</v>
      </c>
      <c r="E9219">
        <f>INDEX(TeamSports!B:B,MATCH(D9219,TeamSports!C:C,0))</f>
        <v>10</v>
      </c>
      <c r="F9219">
        <f>INDEX(RanksTable!AR:AR,MATCH(B9219,RanksTable!B:B,0))</f>
        <v>6</v>
      </c>
      <c r="H9219" t="str">
        <f t="shared" si="143"/>
        <v>INSERT INTO "TeamRanks" (team_id,team_sport_id,team_rank) VALUES (74,10,6);</v>
      </c>
    </row>
    <row r="9220" spans="2:8" x14ac:dyDescent="0.25">
      <c r="B9220" t="s">
        <v>383</v>
      </c>
      <c r="C9220">
        <f>INDEX(NationalTeams!B:B,MATCH(B9220,NationalTeams!C:C,0))</f>
        <v>75</v>
      </c>
      <c r="D9220" t="s">
        <v>61</v>
      </c>
      <c r="E9220">
        <f>INDEX(TeamSports!B:B,MATCH(D9220,TeamSports!C:C,0))</f>
        <v>10</v>
      </c>
      <c r="F9220">
        <f>INDEX(RanksTable!AR:AR,MATCH(B9220,RanksTable!B:B,0))</f>
        <v>7</v>
      </c>
      <c r="H9220" t="str">
        <f t="shared" ref="H9220:H9283" si="144">_xlfn.CONCAT($H$1,$L$1,$C$1,$L$1," ",$J$1,$C$2,$N$1,$E$2,$N$1,$F$2,$K$1,$I$1,$J$1,C9220,$N$1,E9220,$N$1,F9220,$K$1,$O$1)</f>
        <v>INSERT INTO "TeamRanks" (team_id,team_sport_id,team_rank) VALUES (75,10,7);</v>
      </c>
    </row>
    <row r="9221" spans="2:8" x14ac:dyDescent="0.25">
      <c r="B9221" t="s">
        <v>517</v>
      </c>
      <c r="C9221">
        <f>INDEX(NationalTeams!B:B,MATCH(B9221,NationalTeams!C:C,0))</f>
        <v>76</v>
      </c>
      <c r="D9221" t="s">
        <v>61</v>
      </c>
      <c r="E9221">
        <f>INDEX(TeamSports!B:B,MATCH(D9221,TeamSports!C:C,0))</f>
        <v>10</v>
      </c>
      <c r="F9221">
        <f>INDEX(RanksTable!AR:AR,MATCH(B9221,RanksTable!B:B,0))</f>
        <v>7</v>
      </c>
      <c r="H9221" t="str">
        <f t="shared" si="144"/>
        <v>INSERT INTO "TeamRanks" (team_id,team_sport_id,team_rank) VALUES (76,10,7);</v>
      </c>
    </row>
    <row r="9222" spans="2:8" x14ac:dyDescent="0.25">
      <c r="B9222" t="s">
        <v>391</v>
      </c>
      <c r="C9222">
        <f>INDEX(NationalTeams!B:B,MATCH(B9222,NationalTeams!C:C,0))</f>
        <v>77</v>
      </c>
      <c r="D9222" t="s">
        <v>61</v>
      </c>
      <c r="E9222">
        <f>INDEX(TeamSports!B:B,MATCH(D9222,TeamSports!C:C,0))</f>
        <v>10</v>
      </c>
      <c r="F9222">
        <f>INDEX(RanksTable!AR:AR,MATCH(B9222,RanksTable!B:B,0))</f>
        <v>7</v>
      </c>
      <c r="H9222" t="str">
        <f t="shared" si="144"/>
        <v>INSERT INTO "TeamRanks" (team_id,team_sport_id,team_rank) VALUES (77,10,7);</v>
      </c>
    </row>
    <row r="9223" spans="2:8" x14ac:dyDescent="0.25">
      <c r="B9223" t="s">
        <v>524</v>
      </c>
      <c r="C9223">
        <f>INDEX(NationalTeams!B:B,MATCH(B9223,NationalTeams!C:C,0))</f>
        <v>78</v>
      </c>
      <c r="D9223" t="s">
        <v>61</v>
      </c>
      <c r="E9223">
        <f>INDEX(TeamSports!B:B,MATCH(D9223,TeamSports!C:C,0))</f>
        <v>10</v>
      </c>
      <c r="F9223">
        <f>INDEX(RanksTable!AR:AR,MATCH(B9223,RanksTable!B:B,0))</f>
        <v>4</v>
      </c>
      <c r="H9223" t="str">
        <f t="shared" si="144"/>
        <v>INSERT INTO "TeamRanks" (team_id,team_sport_id,team_rank) VALUES (78,10,4);</v>
      </c>
    </row>
    <row r="9224" spans="2:8" x14ac:dyDescent="0.25">
      <c r="B9224" t="s">
        <v>325</v>
      </c>
      <c r="C9224">
        <f>INDEX(NationalTeams!B:B,MATCH(B9224,NationalTeams!C:C,0))</f>
        <v>79</v>
      </c>
      <c r="D9224" t="s">
        <v>61</v>
      </c>
      <c r="E9224">
        <f>INDEX(TeamSports!B:B,MATCH(D9224,TeamSports!C:C,0))</f>
        <v>10</v>
      </c>
      <c r="F9224">
        <f>INDEX(RanksTable!AR:AR,MATCH(B9224,RanksTable!B:B,0))</f>
        <v>7</v>
      </c>
      <c r="H9224" t="str">
        <f t="shared" si="144"/>
        <v>INSERT INTO "TeamRanks" (team_id,team_sport_id,team_rank) VALUES (79,10,7);</v>
      </c>
    </row>
    <row r="9225" spans="2:8" x14ac:dyDescent="0.25">
      <c r="B9225" t="s">
        <v>536</v>
      </c>
      <c r="C9225">
        <f>INDEX(NationalTeams!B:B,MATCH(B9225,NationalTeams!C:C,0))</f>
        <v>80</v>
      </c>
      <c r="D9225" t="s">
        <v>61</v>
      </c>
      <c r="E9225">
        <f>INDEX(TeamSports!B:B,MATCH(D9225,TeamSports!C:C,0))</f>
        <v>10</v>
      </c>
      <c r="F9225">
        <f>INDEX(RanksTable!AR:AR,MATCH(B9225,RanksTable!B:B,0))</f>
        <v>7</v>
      </c>
      <c r="H9225" t="str">
        <f t="shared" si="144"/>
        <v>INSERT INTO "TeamRanks" (team_id,team_sport_id,team_rank) VALUES (80,10,7);</v>
      </c>
    </row>
    <row r="9226" spans="2:8" x14ac:dyDescent="0.25">
      <c r="B9226" t="s">
        <v>405</v>
      </c>
      <c r="C9226">
        <f>INDEX(NationalTeams!B:B,MATCH(B9226,NationalTeams!C:C,0))</f>
        <v>81</v>
      </c>
      <c r="D9226" t="s">
        <v>61</v>
      </c>
      <c r="E9226">
        <f>INDEX(TeamSports!B:B,MATCH(D9226,TeamSports!C:C,0))</f>
        <v>10</v>
      </c>
      <c r="F9226">
        <f>INDEX(RanksTable!AR:AR,MATCH(B9226,RanksTable!B:B,0))</f>
        <v>7</v>
      </c>
      <c r="H9226" t="str">
        <f t="shared" si="144"/>
        <v>INSERT INTO "TeamRanks" (team_id,team_sport_id,team_rank) VALUES (81,10,7);</v>
      </c>
    </row>
    <row r="9227" spans="2:8" x14ac:dyDescent="0.25">
      <c r="B9227" t="s">
        <v>508</v>
      </c>
      <c r="C9227">
        <f>INDEX(NationalTeams!B:B,MATCH(B9227,NationalTeams!C:C,0))</f>
        <v>82</v>
      </c>
      <c r="D9227" t="s">
        <v>61</v>
      </c>
      <c r="E9227">
        <f>INDEX(TeamSports!B:B,MATCH(D9227,TeamSports!C:C,0))</f>
        <v>10</v>
      </c>
      <c r="F9227">
        <f>INDEX(RanksTable!AR:AR,MATCH(B9227,RanksTable!B:B,0))</f>
        <v>3</v>
      </c>
      <c r="H9227" t="str">
        <f t="shared" si="144"/>
        <v>INSERT INTO "TeamRanks" (team_id,team_sport_id,team_rank) VALUES (82,10,3);</v>
      </c>
    </row>
    <row r="9228" spans="2:8" x14ac:dyDescent="0.25">
      <c r="B9228" t="s">
        <v>477</v>
      </c>
      <c r="C9228">
        <f>INDEX(NationalTeams!B:B,MATCH(B9228,NationalTeams!C:C,0))</f>
        <v>83</v>
      </c>
      <c r="D9228" t="s">
        <v>61</v>
      </c>
      <c r="E9228">
        <f>INDEX(TeamSports!B:B,MATCH(D9228,TeamSports!C:C,0))</f>
        <v>10</v>
      </c>
      <c r="F9228">
        <f>INDEX(RanksTable!AR:AR,MATCH(B9228,RanksTable!B:B,0))</f>
        <v>7</v>
      </c>
      <c r="H9228" t="str">
        <f t="shared" si="144"/>
        <v>INSERT INTO "TeamRanks" (team_id,team_sport_id,team_rank) VALUES (83,10,7);</v>
      </c>
    </row>
    <row r="9229" spans="2:8" x14ac:dyDescent="0.25">
      <c r="B9229" t="s">
        <v>396</v>
      </c>
      <c r="C9229">
        <f>INDEX(NationalTeams!B:B,MATCH(B9229,NationalTeams!C:C,0))</f>
        <v>84</v>
      </c>
      <c r="D9229" t="s">
        <v>61</v>
      </c>
      <c r="E9229">
        <f>INDEX(TeamSports!B:B,MATCH(D9229,TeamSports!C:C,0))</f>
        <v>10</v>
      </c>
      <c r="F9229">
        <f>INDEX(RanksTable!AR:AR,MATCH(B9229,RanksTable!B:B,0))</f>
        <v>7</v>
      </c>
      <c r="H9229" t="str">
        <f t="shared" si="144"/>
        <v>INSERT INTO "TeamRanks" (team_id,team_sport_id,team_rank) VALUES (84,10,7);</v>
      </c>
    </row>
    <row r="9230" spans="2:8" x14ac:dyDescent="0.25">
      <c r="B9230" t="s">
        <v>382</v>
      </c>
      <c r="C9230">
        <f>INDEX(NationalTeams!B:B,MATCH(B9230,NationalTeams!C:C,0))</f>
        <v>85</v>
      </c>
      <c r="D9230" t="s">
        <v>61</v>
      </c>
      <c r="E9230">
        <f>INDEX(TeamSports!B:B,MATCH(D9230,TeamSports!C:C,0))</f>
        <v>10</v>
      </c>
      <c r="F9230">
        <f>INDEX(RanksTable!AR:AR,MATCH(B9230,RanksTable!B:B,0))</f>
        <v>7</v>
      </c>
      <c r="H9230" t="str">
        <f t="shared" si="144"/>
        <v>INSERT INTO "TeamRanks" (team_id,team_sport_id,team_rank) VALUES (85,10,7);</v>
      </c>
    </row>
    <row r="9231" spans="2:8" x14ac:dyDescent="0.25">
      <c r="B9231" t="s">
        <v>338</v>
      </c>
      <c r="C9231">
        <f>INDEX(NationalTeams!B:B,MATCH(B9231,NationalTeams!C:C,0))</f>
        <v>86</v>
      </c>
      <c r="D9231" t="s">
        <v>61</v>
      </c>
      <c r="E9231">
        <f>INDEX(TeamSports!B:B,MATCH(D9231,TeamSports!C:C,0))</f>
        <v>10</v>
      </c>
      <c r="F9231">
        <f>INDEX(RanksTable!AR:AR,MATCH(B9231,RanksTable!B:B,0))</f>
        <v>7</v>
      </c>
      <c r="H9231" t="str">
        <f t="shared" si="144"/>
        <v>INSERT INTO "TeamRanks" (team_id,team_sport_id,team_rank) VALUES (86,10,7);</v>
      </c>
    </row>
    <row r="9232" spans="2:8" x14ac:dyDescent="0.25">
      <c r="B9232" t="s">
        <v>392</v>
      </c>
      <c r="C9232">
        <f>INDEX(NationalTeams!B:B,MATCH(B9232,NationalTeams!C:C,0))</f>
        <v>87</v>
      </c>
      <c r="D9232" t="s">
        <v>61</v>
      </c>
      <c r="E9232">
        <f>INDEX(TeamSports!B:B,MATCH(D9232,TeamSports!C:C,0))</f>
        <v>10</v>
      </c>
      <c r="F9232">
        <f>INDEX(RanksTable!AR:AR,MATCH(B9232,RanksTable!B:B,0))</f>
        <v>7</v>
      </c>
      <c r="H9232" t="str">
        <f t="shared" si="144"/>
        <v>INSERT INTO "TeamRanks" (team_id,team_sport_id,team_rank) VALUES (87,10,7);</v>
      </c>
    </row>
    <row r="9233" spans="2:8" x14ac:dyDescent="0.25">
      <c r="B9233" t="s">
        <v>335</v>
      </c>
      <c r="C9233">
        <f>INDEX(NationalTeams!B:B,MATCH(B9233,NationalTeams!C:C,0))</f>
        <v>88</v>
      </c>
      <c r="D9233" t="s">
        <v>61</v>
      </c>
      <c r="E9233">
        <f>INDEX(TeamSports!B:B,MATCH(D9233,TeamSports!C:C,0))</f>
        <v>10</v>
      </c>
      <c r="F9233">
        <f>INDEX(RanksTable!AR:AR,MATCH(B9233,RanksTable!B:B,0))</f>
        <v>7</v>
      </c>
      <c r="H9233" t="str">
        <f t="shared" si="144"/>
        <v>INSERT INTO "TeamRanks" (team_id,team_sport_id,team_rank) VALUES (88,10,7);</v>
      </c>
    </row>
    <row r="9234" spans="2:8" x14ac:dyDescent="0.25">
      <c r="B9234" t="s">
        <v>333</v>
      </c>
      <c r="C9234">
        <f>INDEX(NationalTeams!B:B,MATCH(B9234,NationalTeams!C:C,0))</f>
        <v>89</v>
      </c>
      <c r="D9234" t="s">
        <v>61</v>
      </c>
      <c r="E9234">
        <f>INDEX(TeamSports!B:B,MATCH(D9234,TeamSports!C:C,0))</f>
        <v>10</v>
      </c>
      <c r="F9234">
        <f>INDEX(RanksTable!AR:AR,MATCH(B9234,RanksTable!B:B,0))</f>
        <v>7</v>
      </c>
      <c r="H9234" t="str">
        <f t="shared" si="144"/>
        <v>INSERT INTO "TeamRanks" (team_id,team_sport_id,team_rank) VALUES (89,10,7);</v>
      </c>
    </row>
    <row r="9235" spans="2:8" x14ac:dyDescent="0.25">
      <c r="B9235" t="s">
        <v>397</v>
      </c>
      <c r="C9235">
        <f>INDEX(NationalTeams!B:B,MATCH(B9235,NationalTeams!C:C,0))</f>
        <v>90</v>
      </c>
      <c r="D9235" t="s">
        <v>61</v>
      </c>
      <c r="E9235">
        <f>INDEX(TeamSports!B:B,MATCH(D9235,TeamSports!C:C,0))</f>
        <v>10</v>
      </c>
      <c r="F9235">
        <f>INDEX(RanksTable!AR:AR,MATCH(B9235,RanksTable!B:B,0))</f>
        <v>7</v>
      </c>
      <c r="H9235" t="str">
        <f t="shared" si="144"/>
        <v>INSERT INTO "TeamRanks" (team_id,team_sport_id,team_rank) VALUES (90,10,7);</v>
      </c>
    </row>
    <row r="9236" spans="2:8" x14ac:dyDescent="0.25">
      <c r="B9236" t="s">
        <v>469</v>
      </c>
      <c r="C9236">
        <f>INDEX(NationalTeams!B:B,MATCH(B9236,NationalTeams!C:C,0))</f>
        <v>91</v>
      </c>
      <c r="D9236" t="s">
        <v>61</v>
      </c>
      <c r="E9236">
        <f>INDEX(TeamSports!B:B,MATCH(D9236,TeamSports!C:C,0))</f>
        <v>10</v>
      </c>
      <c r="F9236">
        <f>INDEX(RanksTable!AR:AR,MATCH(B9236,RanksTable!B:B,0))</f>
        <v>7</v>
      </c>
      <c r="H9236" t="str">
        <f t="shared" si="144"/>
        <v>INSERT INTO "TeamRanks" (team_id,team_sport_id,team_rank) VALUES (91,10,7);</v>
      </c>
    </row>
    <row r="9237" spans="2:8" x14ac:dyDescent="0.25">
      <c r="B9237" t="s">
        <v>512</v>
      </c>
      <c r="C9237">
        <f>INDEX(NationalTeams!B:B,MATCH(B9237,NationalTeams!C:C,0))</f>
        <v>92</v>
      </c>
      <c r="D9237" t="s">
        <v>61</v>
      </c>
      <c r="E9237">
        <f>INDEX(TeamSports!B:B,MATCH(D9237,TeamSports!C:C,0))</f>
        <v>10</v>
      </c>
      <c r="F9237">
        <f>INDEX(RanksTable!AR:AR,MATCH(B9237,RanksTable!B:B,0))</f>
        <v>6</v>
      </c>
      <c r="H9237" t="str">
        <f t="shared" si="144"/>
        <v>INSERT INTO "TeamRanks" (team_id,team_sport_id,team_rank) VALUES (92,10,6);</v>
      </c>
    </row>
    <row r="9238" spans="2:8" x14ac:dyDescent="0.25">
      <c r="B9238" t="s">
        <v>458</v>
      </c>
      <c r="C9238">
        <f>INDEX(NationalTeams!B:B,MATCH(B9238,NationalTeams!C:C,0))</f>
        <v>93</v>
      </c>
      <c r="D9238" t="s">
        <v>61</v>
      </c>
      <c r="E9238">
        <f>INDEX(TeamSports!B:B,MATCH(D9238,TeamSports!C:C,0))</f>
        <v>10</v>
      </c>
      <c r="F9238">
        <f>INDEX(RanksTable!AR:AR,MATCH(B9238,RanksTable!B:B,0))</f>
        <v>7</v>
      </c>
      <c r="H9238" t="str">
        <f t="shared" si="144"/>
        <v>INSERT INTO "TeamRanks" (team_id,team_sport_id,team_rank) VALUES (93,10,7);</v>
      </c>
    </row>
    <row r="9239" spans="2:8" x14ac:dyDescent="0.25">
      <c r="B9239" t="s">
        <v>444</v>
      </c>
      <c r="C9239">
        <f>INDEX(NationalTeams!B:B,MATCH(B9239,NationalTeams!C:C,0))</f>
        <v>94</v>
      </c>
      <c r="D9239" t="s">
        <v>61</v>
      </c>
      <c r="E9239">
        <f>INDEX(TeamSports!B:B,MATCH(D9239,TeamSports!C:C,0))</f>
        <v>10</v>
      </c>
      <c r="F9239">
        <f>INDEX(RanksTable!AR:AR,MATCH(B9239,RanksTable!B:B,0))</f>
        <v>7</v>
      </c>
      <c r="H9239" t="str">
        <f t="shared" si="144"/>
        <v>INSERT INTO "TeamRanks" (team_id,team_sport_id,team_rank) VALUES (94,10,7);</v>
      </c>
    </row>
    <row r="9240" spans="2:8" x14ac:dyDescent="0.25">
      <c r="B9240" t="s">
        <v>493</v>
      </c>
      <c r="C9240">
        <f>INDEX(NationalTeams!B:B,MATCH(B9240,NationalTeams!C:C,0))</f>
        <v>95</v>
      </c>
      <c r="D9240" t="s">
        <v>61</v>
      </c>
      <c r="E9240">
        <f>INDEX(TeamSports!B:B,MATCH(D9240,TeamSports!C:C,0))</f>
        <v>10</v>
      </c>
      <c r="F9240">
        <f>INDEX(RanksTable!AR:AR,MATCH(B9240,RanksTable!B:B,0))</f>
        <v>7</v>
      </c>
      <c r="H9240" t="str">
        <f t="shared" si="144"/>
        <v>INSERT INTO "TeamRanks" (team_id,team_sport_id,team_rank) VALUES (95,10,7);</v>
      </c>
    </row>
    <row r="9241" spans="2:8" x14ac:dyDescent="0.25">
      <c r="B9241" t="s">
        <v>431</v>
      </c>
      <c r="C9241">
        <f>INDEX(NationalTeams!B:B,MATCH(B9241,NationalTeams!C:C,0))</f>
        <v>96</v>
      </c>
      <c r="D9241" t="s">
        <v>61</v>
      </c>
      <c r="E9241">
        <f>INDEX(TeamSports!B:B,MATCH(D9241,TeamSports!C:C,0))</f>
        <v>10</v>
      </c>
      <c r="F9241">
        <f>INDEX(RanksTable!AR:AR,MATCH(B9241,RanksTable!B:B,0))</f>
        <v>7</v>
      </c>
      <c r="H9241" t="str">
        <f t="shared" si="144"/>
        <v>INSERT INTO "TeamRanks" (team_id,team_sport_id,team_rank) VALUES (96,10,7);</v>
      </c>
    </row>
    <row r="9242" spans="2:8" x14ac:dyDescent="0.25">
      <c r="B9242" t="s">
        <v>427</v>
      </c>
      <c r="C9242">
        <f>INDEX(NationalTeams!B:B,MATCH(B9242,NationalTeams!C:C,0))</f>
        <v>97</v>
      </c>
      <c r="D9242" t="s">
        <v>61</v>
      </c>
      <c r="E9242">
        <f>INDEX(TeamSports!B:B,MATCH(D9242,TeamSports!C:C,0))</f>
        <v>10</v>
      </c>
      <c r="F9242">
        <f>INDEX(RanksTable!AR:AR,MATCH(B9242,RanksTable!B:B,0))</f>
        <v>7</v>
      </c>
      <c r="H9242" t="str">
        <f t="shared" si="144"/>
        <v>INSERT INTO "TeamRanks" (team_id,team_sport_id,team_rank) VALUES (97,10,7);</v>
      </c>
    </row>
    <row r="9243" spans="2:8" x14ac:dyDescent="0.25">
      <c r="B9243" t="s">
        <v>513</v>
      </c>
      <c r="C9243">
        <f>INDEX(NationalTeams!B:B,MATCH(B9243,NationalTeams!C:C,0))</f>
        <v>98</v>
      </c>
      <c r="D9243" t="s">
        <v>61</v>
      </c>
      <c r="E9243">
        <f>INDEX(TeamSports!B:B,MATCH(D9243,TeamSports!C:C,0))</f>
        <v>10</v>
      </c>
      <c r="F9243">
        <f>INDEX(RanksTable!AR:AR,MATCH(B9243,RanksTable!B:B,0))</f>
        <v>7</v>
      </c>
      <c r="H9243" t="str">
        <f t="shared" si="144"/>
        <v>INSERT INTO "TeamRanks" (team_id,team_sport_id,team_rank) VALUES (98,10,7);</v>
      </c>
    </row>
    <row r="9244" spans="2:8" x14ac:dyDescent="0.25">
      <c r="B9244" t="s">
        <v>503</v>
      </c>
      <c r="C9244">
        <f>INDEX(NationalTeams!B:B,MATCH(B9244,NationalTeams!C:C,0))</f>
        <v>99</v>
      </c>
      <c r="D9244" t="s">
        <v>61</v>
      </c>
      <c r="E9244">
        <f>INDEX(TeamSports!B:B,MATCH(D9244,TeamSports!C:C,0))</f>
        <v>10</v>
      </c>
      <c r="F9244">
        <f>INDEX(RanksTable!AR:AR,MATCH(B9244,RanksTable!B:B,0))</f>
        <v>7</v>
      </c>
      <c r="H9244" t="str">
        <f t="shared" si="144"/>
        <v>INSERT INTO "TeamRanks" (team_id,team_sport_id,team_rank) VALUES (99,10,7);</v>
      </c>
    </row>
    <row r="9245" spans="2:8" x14ac:dyDescent="0.25">
      <c r="B9245" t="s">
        <v>519</v>
      </c>
      <c r="C9245">
        <f>INDEX(NationalTeams!B:B,MATCH(B9245,NationalTeams!C:C,0))</f>
        <v>100</v>
      </c>
      <c r="D9245" t="s">
        <v>61</v>
      </c>
      <c r="E9245">
        <f>INDEX(TeamSports!B:B,MATCH(D9245,TeamSports!C:C,0))</f>
        <v>10</v>
      </c>
      <c r="F9245">
        <f>INDEX(RanksTable!AR:AR,MATCH(B9245,RanksTable!B:B,0))</f>
        <v>7</v>
      </c>
      <c r="H9245" t="str">
        <f t="shared" si="144"/>
        <v>INSERT INTO "TeamRanks" (team_id,team_sport_id,team_rank) VALUES (100,10,7);</v>
      </c>
    </row>
    <row r="9246" spans="2:8" x14ac:dyDescent="0.25">
      <c r="B9246" t="s">
        <v>410</v>
      </c>
      <c r="C9246">
        <f>INDEX(NationalTeams!B:B,MATCH(B9246,NationalTeams!C:C,0))</f>
        <v>101</v>
      </c>
      <c r="D9246" t="s">
        <v>61</v>
      </c>
      <c r="E9246">
        <f>INDEX(TeamSports!B:B,MATCH(D9246,TeamSports!C:C,0))</f>
        <v>10</v>
      </c>
      <c r="F9246">
        <f>INDEX(RanksTable!AR:AR,MATCH(B9246,RanksTable!B:B,0))</f>
        <v>7</v>
      </c>
      <c r="H9246" t="str">
        <f t="shared" si="144"/>
        <v>INSERT INTO "TeamRanks" (team_id,team_sport_id,team_rank) VALUES (101,10,7);</v>
      </c>
    </row>
    <row r="9247" spans="2:8" x14ac:dyDescent="0.25">
      <c r="B9247" t="s">
        <v>486</v>
      </c>
      <c r="C9247">
        <f>INDEX(NationalTeams!B:B,MATCH(B9247,NationalTeams!C:C,0))</f>
        <v>102</v>
      </c>
      <c r="D9247" t="s">
        <v>61</v>
      </c>
      <c r="E9247">
        <f>INDEX(TeamSports!B:B,MATCH(D9247,TeamSports!C:C,0))</f>
        <v>10</v>
      </c>
      <c r="F9247">
        <f>INDEX(RanksTable!AR:AR,MATCH(B9247,RanksTable!B:B,0))</f>
        <v>7</v>
      </c>
      <c r="H9247" t="str">
        <f t="shared" si="144"/>
        <v>INSERT INTO "TeamRanks" (team_id,team_sport_id,team_rank) VALUES (102,10,7);</v>
      </c>
    </row>
    <row r="9248" spans="2:8" x14ac:dyDescent="0.25">
      <c r="B9248" t="s">
        <v>526</v>
      </c>
      <c r="C9248">
        <f>INDEX(NationalTeams!B:B,MATCH(B9248,NationalTeams!C:C,0))</f>
        <v>103</v>
      </c>
      <c r="D9248" t="s">
        <v>61</v>
      </c>
      <c r="E9248">
        <f>INDEX(TeamSports!B:B,MATCH(D9248,TeamSports!C:C,0))</f>
        <v>10</v>
      </c>
      <c r="F9248">
        <f>INDEX(RanksTable!AR:AR,MATCH(B9248,RanksTable!B:B,0))</f>
        <v>7</v>
      </c>
      <c r="H9248" t="str">
        <f t="shared" si="144"/>
        <v>INSERT INTO "TeamRanks" (team_id,team_sport_id,team_rank) VALUES (103,10,7);</v>
      </c>
    </row>
    <row r="9249" spans="2:8" x14ac:dyDescent="0.25">
      <c r="B9249" t="s">
        <v>470</v>
      </c>
      <c r="C9249">
        <f>INDEX(NationalTeams!B:B,MATCH(B9249,NationalTeams!C:C,0))</f>
        <v>104</v>
      </c>
      <c r="D9249" t="s">
        <v>61</v>
      </c>
      <c r="E9249">
        <f>INDEX(TeamSports!B:B,MATCH(D9249,TeamSports!C:C,0))</f>
        <v>10</v>
      </c>
      <c r="F9249">
        <f>INDEX(RanksTable!AR:AR,MATCH(B9249,RanksTable!B:B,0))</f>
        <v>7</v>
      </c>
      <c r="H9249" t="str">
        <f t="shared" si="144"/>
        <v>INSERT INTO "TeamRanks" (team_id,team_sport_id,team_rank) VALUES (104,10,7);</v>
      </c>
    </row>
    <row r="9250" spans="2:8" x14ac:dyDescent="0.25">
      <c r="B9250" t="s">
        <v>461</v>
      </c>
      <c r="C9250">
        <f>INDEX(NationalTeams!B:B,MATCH(B9250,NationalTeams!C:C,0))</f>
        <v>105</v>
      </c>
      <c r="D9250" t="s">
        <v>61</v>
      </c>
      <c r="E9250">
        <f>INDEX(TeamSports!B:B,MATCH(D9250,TeamSports!C:C,0))</f>
        <v>10</v>
      </c>
      <c r="F9250">
        <f>INDEX(RanksTable!AR:AR,MATCH(B9250,RanksTable!B:B,0))</f>
        <v>7</v>
      </c>
      <c r="H9250" t="str">
        <f t="shared" si="144"/>
        <v>INSERT INTO "TeamRanks" (team_id,team_sport_id,team_rank) VALUES (105,10,7);</v>
      </c>
    </row>
    <row r="9251" spans="2:8" x14ac:dyDescent="0.25">
      <c r="B9251" t="s">
        <v>418</v>
      </c>
      <c r="C9251">
        <f>INDEX(NationalTeams!B:B,MATCH(B9251,NationalTeams!C:C,0))</f>
        <v>106</v>
      </c>
      <c r="D9251" t="s">
        <v>61</v>
      </c>
      <c r="E9251">
        <f>INDEX(TeamSports!B:B,MATCH(D9251,TeamSports!C:C,0))</f>
        <v>10</v>
      </c>
      <c r="F9251">
        <f>INDEX(RanksTable!AR:AR,MATCH(B9251,RanksTable!B:B,0))</f>
        <v>7</v>
      </c>
      <c r="H9251" t="str">
        <f t="shared" si="144"/>
        <v>INSERT INTO "TeamRanks" (team_id,team_sport_id,team_rank) VALUES (106,10,7);</v>
      </c>
    </row>
    <row r="9252" spans="2:8" x14ac:dyDescent="0.25">
      <c r="B9252" t="s">
        <v>417</v>
      </c>
      <c r="C9252">
        <f>INDEX(NationalTeams!B:B,MATCH(B9252,NationalTeams!C:C,0))</f>
        <v>107</v>
      </c>
      <c r="D9252" t="s">
        <v>61</v>
      </c>
      <c r="E9252">
        <f>INDEX(TeamSports!B:B,MATCH(D9252,TeamSports!C:C,0))</f>
        <v>10</v>
      </c>
      <c r="F9252">
        <f>INDEX(RanksTable!AR:AR,MATCH(B9252,RanksTable!B:B,0))</f>
        <v>7</v>
      </c>
      <c r="H9252" t="str">
        <f t="shared" si="144"/>
        <v>INSERT INTO "TeamRanks" (team_id,team_sport_id,team_rank) VALUES (107,10,7);</v>
      </c>
    </row>
    <row r="9253" spans="2:8" x14ac:dyDescent="0.25">
      <c r="B9253" t="s">
        <v>421</v>
      </c>
      <c r="C9253">
        <f>INDEX(NationalTeams!B:B,MATCH(B9253,NationalTeams!C:C,0))</f>
        <v>108</v>
      </c>
      <c r="D9253" t="s">
        <v>61</v>
      </c>
      <c r="E9253">
        <f>INDEX(TeamSports!B:B,MATCH(D9253,TeamSports!C:C,0))</f>
        <v>10</v>
      </c>
      <c r="F9253">
        <f>INDEX(RanksTable!AR:AR,MATCH(B9253,RanksTable!B:B,0))</f>
        <v>7</v>
      </c>
      <c r="H9253" t="str">
        <f t="shared" si="144"/>
        <v>INSERT INTO "TeamRanks" (team_id,team_sport_id,team_rank) VALUES (108,10,7);</v>
      </c>
    </row>
    <row r="9254" spans="2:8" x14ac:dyDescent="0.25">
      <c r="B9254" t="s">
        <v>530</v>
      </c>
      <c r="C9254">
        <f>INDEX(NationalTeams!B:B,MATCH(B9254,NationalTeams!C:C,0))</f>
        <v>109</v>
      </c>
      <c r="D9254" t="s">
        <v>61</v>
      </c>
      <c r="E9254">
        <f>INDEX(TeamSports!B:B,MATCH(D9254,TeamSports!C:C,0))</f>
        <v>10</v>
      </c>
      <c r="F9254">
        <f>INDEX(RanksTable!AR:AR,MATCH(B9254,RanksTable!B:B,0))</f>
        <v>3</v>
      </c>
      <c r="H9254" t="str">
        <f t="shared" si="144"/>
        <v>INSERT INTO "TeamRanks" (team_id,team_sport_id,team_rank) VALUES (109,10,3);</v>
      </c>
    </row>
    <row r="9255" spans="2:8" x14ac:dyDescent="0.25">
      <c r="B9255" t="s">
        <v>488</v>
      </c>
      <c r="C9255">
        <f>INDEX(NationalTeams!B:B,MATCH(B9255,NationalTeams!C:C,0))</f>
        <v>110</v>
      </c>
      <c r="D9255" t="s">
        <v>61</v>
      </c>
      <c r="E9255">
        <f>INDEX(TeamSports!B:B,MATCH(D9255,TeamSports!C:C,0))</f>
        <v>10</v>
      </c>
      <c r="F9255">
        <f>INDEX(RanksTable!AR:AR,MATCH(B9255,RanksTable!B:B,0))</f>
        <v>2</v>
      </c>
      <c r="H9255" t="str">
        <f t="shared" si="144"/>
        <v>INSERT INTO "TeamRanks" (team_id,team_sport_id,team_rank) VALUES (110,10,2);</v>
      </c>
    </row>
    <row r="9256" spans="2:8" x14ac:dyDescent="0.25">
      <c r="B9256" t="s">
        <v>352</v>
      </c>
      <c r="C9256">
        <f>INDEX(NationalTeams!B:B,MATCH(B9256,NationalTeams!C:C,0))</f>
        <v>111</v>
      </c>
      <c r="D9256" t="s">
        <v>61</v>
      </c>
      <c r="E9256">
        <f>INDEX(TeamSports!B:B,MATCH(D9256,TeamSports!C:C,0))</f>
        <v>10</v>
      </c>
      <c r="F9256">
        <f>INDEX(RanksTable!AR:AR,MATCH(B9256,RanksTable!B:B,0))</f>
        <v>7</v>
      </c>
      <c r="H9256" t="str">
        <f t="shared" si="144"/>
        <v>INSERT INTO "TeamRanks" (team_id,team_sport_id,team_rank) VALUES (111,10,7);</v>
      </c>
    </row>
    <row r="9257" spans="2:8" x14ac:dyDescent="0.25">
      <c r="B9257" t="s">
        <v>422</v>
      </c>
      <c r="C9257">
        <f>INDEX(NationalTeams!B:B,MATCH(B9257,NationalTeams!C:C,0))</f>
        <v>112</v>
      </c>
      <c r="D9257" t="s">
        <v>61</v>
      </c>
      <c r="E9257">
        <f>INDEX(TeamSports!B:B,MATCH(D9257,TeamSports!C:C,0))</f>
        <v>10</v>
      </c>
      <c r="F9257">
        <f>INDEX(RanksTable!AR:AR,MATCH(B9257,RanksTable!B:B,0))</f>
        <v>4</v>
      </c>
      <c r="H9257" t="str">
        <f t="shared" si="144"/>
        <v>INSERT INTO "TeamRanks" (team_id,team_sport_id,team_rank) VALUES (112,10,4);</v>
      </c>
    </row>
    <row r="9258" spans="2:8" x14ac:dyDescent="0.25">
      <c r="B9258" t="s">
        <v>451</v>
      </c>
      <c r="C9258">
        <f>INDEX(NationalTeams!B:B,MATCH(B9258,NationalTeams!C:C,0))</f>
        <v>113</v>
      </c>
      <c r="D9258" t="s">
        <v>61</v>
      </c>
      <c r="E9258">
        <f>INDEX(TeamSports!B:B,MATCH(D9258,TeamSports!C:C,0))</f>
        <v>10</v>
      </c>
      <c r="F9258">
        <f>INDEX(RanksTable!AR:AR,MATCH(B9258,RanksTable!B:B,0))</f>
        <v>7</v>
      </c>
      <c r="H9258" t="str">
        <f t="shared" si="144"/>
        <v>INSERT INTO "TeamRanks" (team_id,team_sport_id,team_rank) VALUES (113,10,7);</v>
      </c>
    </row>
    <row r="9259" spans="2:8" x14ac:dyDescent="0.25">
      <c r="B9259" t="s">
        <v>430</v>
      </c>
      <c r="C9259">
        <f>INDEX(NationalTeams!B:B,MATCH(B9259,NationalTeams!C:C,0))</f>
        <v>114</v>
      </c>
      <c r="D9259" t="s">
        <v>61</v>
      </c>
      <c r="E9259">
        <f>INDEX(TeamSports!B:B,MATCH(D9259,TeamSports!C:C,0))</f>
        <v>10</v>
      </c>
      <c r="F9259">
        <f>INDEX(RanksTable!AR:AR,MATCH(B9259,RanksTable!B:B,0))</f>
        <v>7</v>
      </c>
      <c r="H9259" t="str">
        <f t="shared" si="144"/>
        <v>INSERT INTO "TeamRanks" (team_id,team_sport_id,team_rank) VALUES (114,10,7);</v>
      </c>
    </row>
    <row r="9260" spans="2:8" x14ac:dyDescent="0.25">
      <c r="B9260" t="s">
        <v>381</v>
      </c>
      <c r="C9260">
        <f>INDEX(NationalTeams!B:B,MATCH(B9260,NationalTeams!C:C,0))</f>
        <v>115</v>
      </c>
      <c r="D9260" t="s">
        <v>61</v>
      </c>
      <c r="E9260">
        <f>INDEX(TeamSports!B:B,MATCH(D9260,TeamSports!C:C,0))</f>
        <v>10</v>
      </c>
      <c r="F9260">
        <f>INDEX(RanksTable!AR:AR,MATCH(B9260,RanksTable!B:B,0))</f>
        <v>7</v>
      </c>
      <c r="H9260" t="str">
        <f t="shared" si="144"/>
        <v>INSERT INTO "TeamRanks" (team_id,team_sport_id,team_rank) VALUES (115,10,7);</v>
      </c>
    </row>
    <row r="9261" spans="2:8" x14ac:dyDescent="0.25">
      <c r="B9261" t="s">
        <v>434</v>
      </c>
      <c r="C9261">
        <f>INDEX(NationalTeams!B:B,MATCH(B9261,NationalTeams!C:C,0))</f>
        <v>116</v>
      </c>
      <c r="D9261" t="s">
        <v>61</v>
      </c>
      <c r="E9261">
        <f>INDEX(TeamSports!B:B,MATCH(D9261,TeamSports!C:C,0))</f>
        <v>10</v>
      </c>
      <c r="F9261">
        <f>INDEX(RanksTable!AR:AR,MATCH(B9261,RanksTable!B:B,0))</f>
        <v>7</v>
      </c>
      <c r="H9261" t="str">
        <f t="shared" si="144"/>
        <v>INSERT INTO "TeamRanks" (team_id,team_sport_id,team_rank) VALUES (116,10,7);</v>
      </c>
    </row>
    <row r="9262" spans="2:8" x14ac:dyDescent="0.25">
      <c r="B9262" t="s">
        <v>475</v>
      </c>
      <c r="C9262">
        <f>INDEX(NationalTeams!B:B,MATCH(B9262,NationalTeams!C:C,0))</f>
        <v>117</v>
      </c>
      <c r="D9262" t="s">
        <v>61</v>
      </c>
      <c r="E9262">
        <f>INDEX(TeamSports!B:B,MATCH(D9262,TeamSports!C:C,0))</f>
        <v>10</v>
      </c>
      <c r="F9262">
        <f>INDEX(RanksTable!AR:AR,MATCH(B9262,RanksTable!B:B,0))</f>
        <v>7</v>
      </c>
      <c r="H9262" t="str">
        <f t="shared" si="144"/>
        <v>INSERT INTO "TeamRanks" (team_id,team_sport_id,team_rank) VALUES (117,10,7);</v>
      </c>
    </row>
    <row r="9263" spans="2:8" x14ac:dyDescent="0.25">
      <c r="B9263" t="s">
        <v>528</v>
      </c>
      <c r="C9263">
        <f>INDEX(NationalTeams!B:B,MATCH(B9263,NationalTeams!C:C,0))</f>
        <v>118</v>
      </c>
      <c r="D9263" t="s">
        <v>61</v>
      </c>
      <c r="E9263">
        <f>INDEX(TeamSports!B:B,MATCH(D9263,TeamSports!C:C,0))</f>
        <v>10</v>
      </c>
      <c r="F9263">
        <f>INDEX(RanksTable!AR:AR,MATCH(B9263,RanksTable!B:B,0))</f>
        <v>7</v>
      </c>
      <c r="H9263" t="str">
        <f t="shared" si="144"/>
        <v>INSERT INTO "TeamRanks" (team_id,team_sport_id,team_rank) VALUES (118,10,7);</v>
      </c>
    </row>
    <row r="9264" spans="2:8" x14ac:dyDescent="0.25">
      <c r="B9264" t="s">
        <v>436</v>
      </c>
      <c r="C9264">
        <f>INDEX(NationalTeams!B:B,MATCH(B9264,NationalTeams!C:C,0))</f>
        <v>119</v>
      </c>
      <c r="D9264" t="s">
        <v>61</v>
      </c>
      <c r="E9264">
        <f>INDEX(TeamSports!B:B,MATCH(D9264,TeamSports!C:C,0))</f>
        <v>10</v>
      </c>
      <c r="F9264">
        <f>INDEX(RanksTable!AR:AR,MATCH(B9264,RanksTable!B:B,0))</f>
        <v>7</v>
      </c>
      <c r="H9264" t="str">
        <f t="shared" si="144"/>
        <v>INSERT INTO "TeamRanks" (team_id,team_sport_id,team_rank) VALUES (119,10,7);</v>
      </c>
    </row>
    <row r="9265" spans="2:8" x14ac:dyDescent="0.25">
      <c r="B9265" t="s">
        <v>455</v>
      </c>
      <c r="C9265">
        <f>INDEX(NationalTeams!B:B,MATCH(B9265,NationalTeams!C:C,0))</f>
        <v>120</v>
      </c>
      <c r="D9265" t="s">
        <v>61</v>
      </c>
      <c r="E9265">
        <f>INDEX(TeamSports!B:B,MATCH(D9265,TeamSports!C:C,0))</f>
        <v>10</v>
      </c>
      <c r="F9265">
        <f>INDEX(RanksTable!AR:AR,MATCH(B9265,RanksTable!B:B,0))</f>
        <v>7</v>
      </c>
      <c r="H9265" t="str">
        <f t="shared" si="144"/>
        <v>INSERT INTO "TeamRanks" (team_id,team_sport_id,team_rank) VALUES (120,10,7);</v>
      </c>
    </row>
    <row r="9266" spans="2:8" x14ac:dyDescent="0.25">
      <c r="B9266" t="s">
        <v>345</v>
      </c>
      <c r="C9266">
        <f>INDEX(NationalTeams!B:B,MATCH(B9266,NationalTeams!C:C,0))</f>
        <v>121</v>
      </c>
      <c r="D9266" t="s">
        <v>61</v>
      </c>
      <c r="E9266">
        <f>INDEX(TeamSports!B:B,MATCH(D9266,TeamSports!C:C,0))</f>
        <v>10</v>
      </c>
      <c r="F9266">
        <f>INDEX(RanksTable!AR:AR,MATCH(B9266,RanksTable!B:B,0))</f>
        <v>7</v>
      </c>
      <c r="H9266" t="str">
        <f t="shared" si="144"/>
        <v>INSERT INTO "TeamRanks" (team_id,team_sport_id,team_rank) VALUES (121,10,7);</v>
      </c>
    </row>
    <row r="9267" spans="2:8" x14ac:dyDescent="0.25">
      <c r="B9267" t="s">
        <v>532</v>
      </c>
      <c r="C9267">
        <f>INDEX(NationalTeams!B:B,MATCH(B9267,NationalTeams!C:C,0))</f>
        <v>122</v>
      </c>
      <c r="D9267" t="s">
        <v>61</v>
      </c>
      <c r="E9267">
        <f>INDEX(TeamSports!B:B,MATCH(D9267,TeamSports!C:C,0))</f>
        <v>10</v>
      </c>
      <c r="F9267">
        <f>INDEX(RanksTable!AR:AR,MATCH(B9267,RanksTable!B:B,0))</f>
        <v>7</v>
      </c>
      <c r="H9267" t="str">
        <f t="shared" si="144"/>
        <v>INSERT INTO "TeamRanks" (team_id,team_sport_id,team_rank) VALUES (122,10,7);</v>
      </c>
    </row>
    <row r="9268" spans="2:8" x14ac:dyDescent="0.25">
      <c r="B9268" t="s">
        <v>468</v>
      </c>
      <c r="C9268">
        <f>INDEX(NationalTeams!B:B,MATCH(B9268,NationalTeams!C:C,0))</f>
        <v>123</v>
      </c>
      <c r="D9268" t="s">
        <v>61</v>
      </c>
      <c r="E9268">
        <f>INDEX(TeamSports!B:B,MATCH(D9268,TeamSports!C:C,0))</f>
        <v>10</v>
      </c>
      <c r="F9268">
        <f>INDEX(RanksTable!AR:AR,MATCH(B9268,RanksTable!B:B,0))</f>
        <v>7</v>
      </c>
      <c r="H9268" t="str">
        <f t="shared" si="144"/>
        <v>INSERT INTO "TeamRanks" (team_id,team_sport_id,team_rank) VALUES (123,10,7);</v>
      </c>
    </row>
    <row r="9269" spans="2:8" x14ac:dyDescent="0.25">
      <c r="B9269" t="s">
        <v>347</v>
      </c>
      <c r="C9269">
        <f>INDEX(NationalTeams!B:B,MATCH(B9269,NationalTeams!C:C,0))</f>
        <v>124</v>
      </c>
      <c r="D9269" t="s">
        <v>61</v>
      </c>
      <c r="E9269">
        <f>INDEX(TeamSports!B:B,MATCH(D9269,TeamSports!C:C,0))</f>
        <v>10</v>
      </c>
      <c r="F9269">
        <f>INDEX(RanksTable!AR:AR,MATCH(B9269,RanksTable!B:B,0))</f>
        <v>7</v>
      </c>
      <c r="H9269" t="str">
        <f t="shared" si="144"/>
        <v>INSERT INTO "TeamRanks" (team_id,team_sport_id,team_rank) VALUES (124,10,7);</v>
      </c>
    </row>
    <row r="9270" spans="2:8" x14ac:dyDescent="0.25">
      <c r="B9270" t="s">
        <v>390</v>
      </c>
      <c r="C9270">
        <f>INDEX(NationalTeams!B:B,MATCH(B9270,NationalTeams!C:C,0))</f>
        <v>125</v>
      </c>
      <c r="D9270" t="s">
        <v>61</v>
      </c>
      <c r="E9270">
        <f>INDEX(TeamSports!B:B,MATCH(D9270,TeamSports!C:C,0))</f>
        <v>10</v>
      </c>
      <c r="F9270">
        <f>INDEX(RanksTable!AR:AR,MATCH(B9270,RanksTable!B:B,0))</f>
        <v>7</v>
      </c>
      <c r="H9270" t="str">
        <f t="shared" si="144"/>
        <v>INSERT INTO "TeamRanks" (team_id,team_sport_id,team_rank) VALUES (125,10,7);</v>
      </c>
    </row>
    <row r="9271" spans="2:8" x14ac:dyDescent="0.25">
      <c r="B9271" t="s">
        <v>540</v>
      </c>
      <c r="C9271">
        <f>INDEX(NationalTeams!B:B,MATCH(B9271,NationalTeams!C:C,0))</f>
        <v>126</v>
      </c>
      <c r="D9271" t="s">
        <v>61</v>
      </c>
      <c r="E9271">
        <f>INDEX(TeamSports!B:B,MATCH(D9271,TeamSports!C:C,0))</f>
        <v>10</v>
      </c>
      <c r="F9271">
        <f>INDEX(RanksTable!AR:AR,MATCH(B9271,RanksTable!B:B,0))</f>
        <v>7</v>
      </c>
      <c r="H9271" t="str">
        <f t="shared" si="144"/>
        <v>INSERT INTO "TeamRanks" (team_id,team_sport_id,team_rank) VALUES (126,10,7);</v>
      </c>
    </row>
    <row r="9272" spans="2:8" x14ac:dyDescent="0.25">
      <c r="B9272" t="s">
        <v>527</v>
      </c>
      <c r="C9272">
        <f>INDEX(NationalTeams!B:B,MATCH(B9272,NationalTeams!C:C,0))</f>
        <v>127</v>
      </c>
      <c r="D9272" t="s">
        <v>61</v>
      </c>
      <c r="E9272">
        <f>INDEX(TeamSports!B:B,MATCH(D9272,TeamSports!C:C,0))</f>
        <v>10</v>
      </c>
      <c r="F9272">
        <f>INDEX(RanksTable!AR:AR,MATCH(B9272,RanksTable!B:B,0))</f>
        <v>6</v>
      </c>
      <c r="H9272" t="str">
        <f t="shared" si="144"/>
        <v>INSERT INTO "TeamRanks" (team_id,team_sport_id,team_rank) VALUES (127,10,6);</v>
      </c>
    </row>
    <row r="9273" spans="2:8" x14ac:dyDescent="0.25">
      <c r="B9273" t="s">
        <v>523</v>
      </c>
      <c r="C9273">
        <f>INDEX(NationalTeams!B:B,MATCH(B9273,NationalTeams!C:C,0))</f>
        <v>128</v>
      </c>
      <c r="D9273" t="s">
        <v>61</v>
      </c>
      <c r="E9273">
        <f>INDEX(TeamSports!B:B,MATCH(D9273,TeamSports!C:C,0))</f>
        <v>10</v>
      </c>
      <c r="F9273">
        <f>INDEX(RanksTable!AR:AR,MATCH(B9273,RanksTable!B:B,0))</f>
        <v>7</v>
      </c>
      <c r="H9273" t="str">
        <f t="shared" si="144"/>
        <v>INSERT INTO "TeamRanks" (team_id,team_sport_id,team_rank) VALUES (128,10,7);</v>
      </c>
    </row>
    <row r="9274" spans="2:8" x14ac:dyDescent="0.25">
      <c r="B9274" t="s">
        <v>484</v>
      </c>
      <c r="C9274">
        <f>INDEX(NationalTeams!B:B,MATCH(B9274,NationalTeams!C:C,0))</f>
        <v>129</v>
      </c>
      <c r="D9274" t="s">
        <v>61</v>
      </c>
      <c r="E9274">
        <f>INDEX(TeamSports!B:B,MATCH(D9274,TeamSports!C:C,0))</f>
        <v>10</v>
      </c>
      <c r="F9274">
        <f>INDEX(RanksTable!AR:AR,MATCH(B9274,RanksTable!B:B,0))</f>
        <v>7</v>
      </c>
      <c r="H9274" t="str">
        <f t="shared" si="144"/>
        <v>INSERT INTO "TeamRanks" (team_id,team_sport_id,team_rank) VALUES (129,10,7);</v>
      </c>
    </row>
    <row r="9275" spans="2:8" x14ac:dyDescent="0.25">
      <c r="B9275" t="s">
        <v>522</v>
      </c>
      <c r="C9275">
        <f>INDEX(NationalTeams!B:B,MATCH(B9275,NationalTeams!C:C,0))</f>
        <v>130</v>
      </c>
      <c r="D9275" t="s">
        <v>61</v>
      </c>
      <c r="E9275">
        <f>INDEX(TeamSports!B:B,MATCH(D9275,TeamSports!C:C,0))</f>
        <v>10</v>
      </c>
      <c r="F9275">
        <f>INDEX(RanksTable!AR:AR,MATCH(B9275,RanksTable!B:B,0))</f>
        <v>7</v>
      </c>
      <c r="H9275" t="str">
        <f t="shared" si="144"/>
        <v>INSERT INTO "TeamRanks" (team_id,team_sport_id,team_rank) VALUES (130,10,7);</v>
      </c>
    </row>
    <row r="9276" spans="2:8" x14ac:dyDescent="0.25">
      <c r="B9276" t="s">
        <v>386</v>
      </c>
      <c r="C9276">
        <f>INDEX(NationalTeams!B:B,MATCH(B9276,NationalTeams!C:C,0))</f>
        <v>131</v>
      </c>
      <c r="D9276" t="s">
        <v>61</v>
      </c>
      <c r="E9276">
        <f>INDEX(TeamSports!B:B,MATCH(D9276,TeamSports!C:C,0))</f>
        <v>10</v>
      </c>
      <c r="F9276">
        <f>INDEX(RanksTable!AR:AR,MATCH(B9276,RanksTable!B:B,0))</f>
        <v>7</v>
      </c>
      <c r="H9276" t="str">
        <f t="shared" si="144"/>
        <v>INSERT INTO "TeamRanks" (team_id,team_sport_id,team_rank) VALUES (131,10,7);</v>
      </c>
    </row>
    <row r="9277" spans="2:8" x14ac:dyDescent="0.25">
      <c r="B9277" t="s">
        <v>463</v>
      </c>
      <c r="C9277">
        <f>INDEX(NationalTeams!B:B,MATCH(B9277,NationalTeams!C:C,0))</f>
        <v>132</v>
      </c>
      <c r="D9277" t="s">
        <v>61</v>
      </c>
      <c r="E9277">
        <f>INDEX(TeamSports!B:B,MATCH(D9277,TeamSports!C:C,0))</f>
        <v>10</v>
      </c>
      <c r="F9277">
        <f>INDEX(RanksTable!AR:AR,MATCH(B9277,RanksTable!B:B,0))</f>
        <v>7</v>
      </c>
      <c r="H9277" t="str">
        <f t="shared" si="144"/>
        <v>INSERT INTO "TeamRanks" (team_id,team_sport_id,team_rank) VALUES (132,10,7);</v>
      </c>
    </row>
    <row r="9278" spans="2:8" x14ac:dyDescent="0.25">
      <c r="B9278" t="s">
        <v>339</v>
      </c>
      <c r="C9278">
        <f>INDEX(NationalTeams!B:B,MATCH(B9278,NationalTeams!C:C,0))</f>
        <v>133</v>
      </c>
      <c r="D9278" t="s">
        <v>61</v>
      </c>
      <c r="E9278">
        <f>INDEX(TeamSports!B:B,MATCH(D9278,TeamSports!C:C,0))</f>
        <v>10</v>
      </c>
      <c r="F9278">
        <f>INDEX(RanksTable!AR:AR,MATCH(B9278,RanksTable!B:B,0))</f>
        <v>7</v>
      </c>
      <c r="H9278" t="str">
        <f t="shared" si="144"/>
        <v>INSERT INTO "TeamRanks" (team_id,team_sport_id,team_rank) VALUES (133,10,7);</v>
      </c>
    </row>
    <row r="9279" spans="2:8" x14ac:dyDescent="0.25">
      <c r="B9279" t="s">
        <v>464</v>
      </c>
      <c r="C9279">
        <f>INDEX(NationalTeams!B:B,MATCH(B9279,NationalTeams!C:C,0))</f>
        <v>134</v>
      </c>
      <c r="D9279" t="s">
        <v>61</v>
      </c>
      <c r="E9279">
        <f>INDEX(TeamSports!B:B,MATCH(D9279,TeamSports!C:C,0))</f>
        <v>10</v>
      </c>
      <c r="F9279">
        <f>INDEX(RanksTable!AR:AR,MATCH(B9279,RanksTable!B:B,0))</f>
        <v>7</v>
      </c>
      <c r="H9279" t="str">
        <f t="shared" si="144"/>
        <v>INSERT INTO "TeamRanks" (team_id,team_sport_id,team_rank) VALUES (134,10,7);</v>
      </c>
    </row>
    <row r="9280" spans="2:8" x14ac:dyDescent="0.25">
      <c r="B9280" t="s">
        <v>379</v>
      </c>
      <c r="C9280">
        <f>INDEX(NationalTeams!B:B,MATCH(B9280,NationalTeams!C:C,0))</f>
        <v>135</v>
      </c>
      <c r="D9280" t="s">
        <v>61</v>
      </c>
      <c r="E9280">
        <f>INDEX(TeamSports!B:B,MATCH(D9280,TeamSports!C:C,0))</f>
        <v>10</v>
      </c>
      <c r="F9280">
        <f>INDEX(RanksTable!AR:AR,MATCH(B9280,RanksTable!B:B,0))</f>
        <v>7</v>
      </c>
      <c r="H9280" t="str">
        <f t="shared" si="144"/>
        <v>INSERT INTO "TeamRanks" (team_id,team_sport_id,team_rank) VALUES (135,10,7);</v>
      </c>
    </row>
    <row r="9281" spans="2:8" x14ac:dyDescent="0.25">
      <c r="B9281" t="s">
        <v>539</v>
      </c>
      <c r="C9281">
        <f>INDEX(NationalTeams!B:B,MATCH(B9281,NationalTeams!C:C,0))</f>
        <v>136</v>
      </c>
      <c r="D9281" t="s">
        <v>61</v>
      </c>
      <c r="E9281">
        <f>INDEX(TeamSports!B:B,MATCH(D9281,TeamSports!C:C,0))</f>
        <v>10</v>
      </c>
      <c r="F9281">
        <f>INDEX(RanksTable!AR:AR,MATCH(B9281,RanksTable!B:B,0))</f>
        <v>7</v>
      </c>
      <c r="H9281" t="str">
        <f t="shared" si="144"/>
        <v>INSERT INTO "TeamRanks" (team_id,team_sport_id,team_rank) VALUES (136,10,7);</v>
      </c>
    </row>
    <row r="9282" spans="2:8" x14ac:dyDescent="0.25">
      <c r="B9282" t="s">
        <v>342</v>
      </c>
      <c r="C9282">
        <f>INDEX(NationalTeams!B:B,MATCH(B9282,NationalTeams!C:C,0))</f>
        <v>137</v>
      </c>
      <c r="D9282" t="s">
        <v>61</v>
      </c>
      <c r="E9282">
        <f>INDEX(TeamSports!B:B,MATCH(D9282,TeamSports!C:C,0))</f>
        <v>10</v>
      </c>
      <c r="F9282">
        <f>INDEX(RanksTable!AR:AR,MATCH(B9282,RanksTable!B:B,0))</f>
        <v>7</v>
      </c>
      <c r="H9282" t="str">
        <f t="shared" si="144"/>
        <v>INSERT INTO "TeamRanks" (team_id,team_sport_id,team_rank) VALUES (137,10,7);</v>
      </c>
    </row>
    <row r="9283" spans="2:8" x14ac:dyDescent="0.25">
      <c r="B9283" t="s">
        <v>343</v>
      </c>
      <c r="C9283">
        <f>INDEX(NationalTeams!B:B,MATCH(B9283,NationalTeams!C:C,0))</f>
        <v>138</v>
      </c>
      <c r="D9283" t="s">
        <v>61</v>
      </c>
      <c r="E9283">
        <f>INDEX(TeamSports!B:B,MATCH(D9283,TeamSports!C:C,0))</f>
        <v>10</v>
      </c>
      <c r="F9283">
        <f>INDEX(RanksTable!AR:AR,MATCH(B9283,RanksTable!B:B,0))</f>
        <v>7</v>
      </c>
      <c r="H9283" t="str">
        <f t="shared" si="144"/>
        <v>INSERT INTO "TeamRanks" (team_id,team_sport_id,team_rank) VALUES (138,10,7);</v>
      </c>
    </row>
    <row r="9284" spans="2:8" x14ac:dyDescent="0.25">
      <c r="B9284" t="s">
        <v>360</v>
      </c>
      <c r="C9284">
        <f>INDEX(NationalTeams!B:B,MATCH(B9284,NationalTeams!C:C,0))</f>
        <v>139</v>
      </c>
      <c r="D9284" t="s">
        <v>61</v>
      </c>
      <c r="E9284">
        <f>INDEX(TeamSports!B:B,MATCH(D9284,TeamSports!C:C,0))</f>
        <v>10</v>
      </c>
      <c r="F9284">
        <f>INDEX(RanksTable!AR:AR,MATCH(B9284,RanksTable!B:B,0))</f>
        <v>7</v>
      </c>
      <c r="H9284" t="str">
        <f t="shared" ref="H9284:H9347" si="145">_xlfn.CONCAT($H$1,$L$1,$C$1,$L$1," ",$J$1,$C$2,$N$1,$E$2,$N$1,$F$2,$K$1,$I$1,$J$1,C9284,$N$1,E9284,$N$1,F9284,$K$1,$O$1)</f>
        <v>INSERT INTO "TeamRanks" (team_id,team_sport_id,team_rank) VALUES (139,10,7);</v>
      </c>
    </row>
    <row r="9285" spans="2:8" x14ac:dyDescent="0.25">
      <c r="B9285" t="s">
        <v>378</v>
      </c>
      <c r="C9285">
        <f>INDEX(NationalTeams!B:B,MATCH(B9285,NationalTeams!C:C,0))</f>
        <v>140</v>
      </c>
      <c r="D9285" t="s">
        <v>61</v>
      </c>
      <c r="E9285">
        <f>INDEX(TeamSports!B:B,MATCH(D9285,TeamSports!C:C,0))</f>
        <v>10</v>
      </c>
      <c r="F9285">
        <f>INDEX(RanksTable!AR:AR,MATCH(B9285,RanksTable!B:B,0))</f>
        <v>7</v>
      </c>
      <c r="H9285" t="str">
        <f t="shared" si="145"/>
        <v>INSERT INTO "TeamRanks" (team_id,team_sport_id,team_rank) VALUES (140,10,7);</v>
      </c>
    </row>
    <row r="9286" spans="2:8" x14ac:dyDescent="0.25">
      <c r="B9286" t="s">
        <v>456</v>
      </c>
      <c r="C9286">
        <f>INDEX(NationalTeams!B:B,MATCH(B9286,NationalTeams!C:C,0))</f>
        <v>141</v>
      </c>
      <c r="D9286" t="s">
        <v>61</v>
      </c>
      <c r="E9286">
        <f>INDEX(TeamSports!B:B,MATCH(D9286,TeamSports!C:C,0))</f>
        <v>10</v>
      </c>
      <c r="F9286">
        <f>INDEX(RanksTable!AR:AR,MATCH(B9286,RanksTable!B:B,0))</f>
        <v>7</v>
      </c>
      <c r="H9286" t="str">
        <f t="shared" si="145"/>
        <v>INSERT INTO "TeamRanks" (team_id,team_sport_id,team_rank) VALUES (141,10,7);</v>
      </c>
    </row>
    <row r="9287" spans="2:8" x14ac:dyDescent="0.25">
      <c r="B9287" t="s">
        <v>537</v>
      </c>
      <c r="C9287">
        <f>INDEX(NationalTeams!B:B,MATCH(B9287,NationalTeams!C:C,0))</f>
        <v>142</v>
      </c>
      <c r="D9287" t="s">
        <v>61</v>
      </c>
      <c r="E9287">
        <f>INDEX(TeamSports!B:B,MATCH(D9287,TeamSports!C:C,0))</f>
        <v>10</v>
      </c>
      <c r="F9287">
        <f>INDEX(RanksTable!AR:AR,MATCH(B9287,RanksTable!B:B,0))</f>
        <v>7</v>
      </c>
      <c r="H9287" t="str">
        <f t="shared" si="145"/>
        <v>INSERT INTO "TeamRanks" (team_id,team_sport_id,team_rank) VALUES (142,10,7);</v>
      </c>
    </row>
    <row r="9288" spans="2:8" x14ac:dyDescent="0.25">
      <c r="B9288" t="s">
        <v>533</v>
      </c>
      <c r="C9288">
        <f>INDEX(NationalTeams!B:B,MATCH(B9288,NationalTeams!C:C,0))</f>
        <v>143</v>
      </c>
      <c r="D9288" t="s">
        <v>61</v>
      </c>
      <c r="E9288">
        <f>INDEX(TeamSports!B:B,MATCH(D9288,TeamSports!C:C,0))</f>
        <v>10</v>
      </c>
      <c r="F9288">
        <f>INDEX(RanksTable!AR:AR,MATCH(B9288,RanksTable!B:B,0))</f>
        <v>7</v>
      </c>
      <c r="H9288" t="str">
        <f t="shared" si="145"/>
        <v>INSERT INTO "TeamRanks" (team_id,team_sport_id,team_rank) VALUES (143,10,7);</v>
      </c>
    </row>
    <row r="9289" spans="2:8" x14ac:dyDescent="0.25">
      <c r="B9289" t="s">
        <v>460</v>
      </c>
      <c r="C9289">
        <f>INDEX(NationalTeams!B:B,MATCH(B9289,NationalTeams!C:C,0))</f>
        <v>144</v>
      </c>
      <c r="D9289" t="s">
        <v>61</v>
      </c>
      <c r="E9289">
        <f>INDEX(TeamSports!B:B,MATCH(D9289,TeamSports!C:C,0))</f>
        <v>10</v>
      </c>
      <c r="F9289">
        <f>INDEX(RanksTable!AR:AR,MATCH(B9289,RanksTable!B:B,0))</f>
        <v>7</v>
      </c>
      <c r="H9289" t="str">
        <f t="shared" si="145"/>
        <v>INSERT INTO "TeamRanks" (team_id,team_sport_id,team_rank) VALUES (144,10,7);</v>
      </c>
    </row>
    <row r="9290" spans="2:8" x14ac:dyDescent="0.25">
      <c r="B9290" t="s">
        <v>521</v>
      </c>
      <c r="C9290">
        <f>INDEX(NationalTeams!B:B,MATCH(B9290,NationalTeams!C:C,0))</f>
        <v>145</v>
      </c>
      <c r="D9290" t="s">
        <v>61</v>
      </c>
      <c r="E9290">
        <f>INDEX(TeamSports!B:B,MATCH(D9290,TeamSports!C:C,0))</f>
        <v>10</v>
      </c>
      <c r="F9290">
        <f>INDEX(RanksTable!AR:AR,MATCH(B9290,RanksTable!B:B,0))</f>
        <v>7</v>
      </c>
      <c r="H9290" t="str">
        <f t="shared" si="145"/>
        <v>INSERT INTO "TeamRanks" (team_id,team_sport_id,team_rank) VALUES (145,10,7);</v>
      </c>
    </row>
    <row r="9291" spans="2:8" x14ac:dyDescent="0.25">
      <c r="B9291" t="s">
        <v>416</v>
      </c>
      <c r="C9291">
        <f>INDEX(NationalTeams!B:B,MATCH(B9291,NationalTeams!C:C,0))</f>
        <v>146</v>
      </c>
      <c r="D9291" t="s">
        <v>61</v>
      </c>
      <c r="E9291">
        <f>INDEX(TeamSports!B:B,MATCH(D9291,TeamSports!C:C,0))</f>
        <v>10</v>
      </c>
      <c r="F9291">
        <f>INDEX(RanksTable!AR:AR,MATCH(B9291,RanksTable!B:B,0))</f>
        <v>7</v>
      </c>
      <c r="H9291" t="str">
        <f t="shared" si="145"/>
        <v>INSERT INTO "TeamRanks" (team_id,team_sport_id,team_rank) VALUES (146,10,7);</v>
      </c>
    </row>
    <row r="9292" spans="2:8" x14ac:dyDescent="0.25">
      <c r="B9292" t="s">
        <v>393</v>
      </c>
      <c r="C9292">
        <f>INDEX(NationalTeams!B:B,MATCH(B9292,NationalTeams!C:C,0))</f>
        <v>147</v>
      </c>
      <c r="D9292" t="s">
        <v>61</v>
      </c>
      <c r="E9292">
        <f>INDEX(TeamSports!B:B,MATCH(D9292,TeamSports!C:C,0))</f>
        <v>10</v>
      </c>
      <c r="F9292">
        <f>INDEX(RanksTable!AR:AR,MATCH(B9292,RanksTable!B:B,0))</f>
        <v>7</v>
      </c>
      <c r="H9292" t="str">
        <f t="shared" si="145"/>
        <v>INSERT INTO "TeamRanks" (team_id,team_sport_id,team_rank) VALUES (147,10,7);</v>
      </c>
    </row>
    <row r="9293" spans="2:8" x14ac:dyDescent="0.25">
      <c r="B9293" t="s">
        <v>372</v>
      </c>
      <c r="C9293">
        <f>INDEX(NationalTeams!B:B,MATCH(B9293,NationalTeams!C:C,0))</f>
        <v>148</v>
      </c>
      <c r="D9293" t="s">
        <v>61</v>
      </c>
      <c r="E9293">
        <f>INDEX(TeamSports!B:B,MATCH(D9293,TeamSports!C:C,0))</f>
        <v>10</v>
      </c>
      <c r="F9293">
        <f>INDEX(RanksTable!AR:AR,MATCH(B9293,RanksTable!B:B,0))</f>
        <v>7</v>
      </c>
      <c r="H9293" t="str">
        <f t="shared" si="145"/>
        <v>INSERT INTO "TeamRanks" (team_id,team_sport_id,team_rank) VALUES (148,10,7);</v>
      </c>
    </row>
    <row r="9294" spans="2:8" x14ac:dyDescent="0.25">
      <c r="B9294" t="s">
        <v>480</v>
      </c>
      <c r="C9294">
        <f>INDEX(NationalTeams!B:B,MATCH(B9294,NationalTeams!C:C,0))</f>
        <v>149</v>
      </c>
      <c r="D9294" t="s">
        <v>61</v>
      </c>
      <c r="E9294">
        <f>INDEX(TeamSports!B:B,MATCH(D9294,TeamSports!C:C,0))</f>
        <v>10</v>
      </c>
      <c r="F9294">
        <f>INDEX(RanksTable!AR:AR,MATCH(B9294,RanksTable!B:B,0))</f>
        <v>7</v>
      </c>
      <c r="H9294" t="str">
        <f t="shared" si="145"/>
        <v>INSERT INTO "TeamRanks" (team_id,team_sport_id,team_rank) VALUES (149,10,7);</v>
      </c>
    </row>
    <row r="9295" spans="2:8" x14ac:dyDescent="0.25">
      <c r="B9295" t="s">
        <v>446</v>
      </c>
      <c r="C9295">
        <f>INDEX(NationalTeams!B:B,MATCH(B9295,NationalTeams!C:C,0))</f>
        <v>150</v>
      </c>
      <c r="D9295" t="s">
        <v>61</v>
      </c>
      <c r="E9295">
        <f>INDEX(TeamSports!B:B,MATCH(D9295,TeamSports!C:C,0))</f>
        <v>10</v>
      </c>
      <c r="F9295">
        <f>INDEX(RanksTable!AR:AR,MATCH(B9295,RanksTable!B:B,0))</f>
        <v>7</v>
      </c>
      <c r="H9295" t="str">
        <f t="shared" si="145"/>
        <v>INSERT INTO "TeamRanks" (team_id,team_sport_id,team_rank) VALUES (150,10,7);</v>
      </c>
    </row>
    <row r="9296" spans="2:8" x14ac:dyDescent="0.25">
      <c r="B9296" t="s">
        <v>356</v>
      </c>
      <c r="C9296">
        <f>INDEX(NationalTeams!B:B,MATCH(B9296,NationalTeams!C:C,0))</f>
        <v>151</v>
      </c>
      <c r="D9296" t="s">
        <v>61</v>
      </c>
      <c r="E9296">
        <f>INDEX(TeamSports!B:B,MATCH(D9296,TeamSports!C:C,0))</f>
        <v>10</v>
      </c>
      <c r="F9296">
        <f>INDEX(RanksTable!AR:AR,MATCH(B9296,RanksTable!B:B,0))</f>
        <v>7</v>
      </c>
      <c r="H9296" t="str">
        <f t="shared" si="145"/>
        <v>INSERT INTO "TeamRanks" (team_id,team_sport_id,team_rank) VALUES (151,10,7);</v>
      </c>
    </row>
    <row r="9297" spans="2:8" x14ac:dyDescent="0.25">
      <c r="B9297" t="s">
        <v>387</v>
      </c>
      <c r="C9297">
        <f>INDEX(NationalTeams!B:B,MATCH(B9297,NationalTeams!C:C,0))</f>
        <v>152</v>
      </c>
      <c r="D9297" t="s">
        <v>61</v>
      </c>
      <c r="E9297">
        <f>INDEX(TeamSports!B:B,MATCH(D9297,TeamSports!C:C,0))</f>
        <v>10</v>
      </c>
      <c r="F9297">
        <f>INDEX(RanksTable!AR:AR,MATCH(B9297,RanksTable!B:B,0))</f>
        <v>7</v>
      </c>
      <c r="H9297" t="str">
        <f t="shared" si="145"/>
        <v>INSERT INTO "TeamRanks" (team_id,team_sport_id,team_rank) VALUES (152,10,7);</v>
      </c>
    </row>
    <row r="9298" spans="2:8" x14ac:dyDescent="0.25">
      <c r="B9298" t="s">
        <v>361</v>
      </c>
      <c r="C9298">
        <f>INDEX(NationalTeams!B:B,MATCH(B9298,NationalTeams!C:C,0))</f>
        <v>153</v>
      </c>
      <c r="D9298" t="s">
        <v>61</v>
      </c>
      <c r="E9298">
        <f>INDEX(TeamSports!B:B,MATCH(D9298,TeamSports!C:C,0))</f>
        <v>10</v>
      </c>
      <c r="F9298">
        <f>INDEX(RanksTable!AR:AR,MATCH(B9298,RanksTable!B:B,0))</f>
        <v>7</v>
      </c>
      <c r="H9298" t="str">
        <f t="shared" si="145"/>
        <v>INSERT INTO "TeamRanks" (team_id,team_sport_id,team_rank) VALUES (153,10,7);</v>
      </c>
    </row>
    <row r="9299" spans="2:8" x14ac:dyDescent="0.25">
      <c r="B9299" t="s">
        <v>492</v>
      </c>
      <c r="C9299">
        <f>INDEX(NationalTeams!B:B,MATCH(B9299,NationalTeams!C:C,0))</f>
        <v>154</v>
      </c>
      <c r="D9299" t="s">
        <v>61</v>
      </c>
      <c r="E9299">
        <f>INDEX(TeamSports!B:B,MATCH(D9299,TeamSports!C:C,0))</f>
        <v>10</v>
      </c>
      <c r="F9299">
        <f>INDEX(RanksTable!AR:AR,MATCH(B9299,RanksTable!B:B,0))</f>
        <v>7</v>
      </c>
      <c r="H9299" t="str">
        <f t="shared" si="145"/>
        <v>INSERT INTO "TeamRanks" (team_id,team_sport_id,team_rank) VALUES (154,10,7);</v>
      </c>
    </row>
    <row r="9300" spans="2:8" x14ac:dyDescent="0.25">
      <c r="B9300" t="s">
        <v>485</v>
      </c>
      <c r="C9300">
        <f>INDEX(NationalTeams!B:B,MATCH(B9300,NationalTeams!C:C,0))</f>
        <v>155</v>
      </c>
      <c r="D9300" t="s">
        <v>61</v>
      </c>
      <c r="E9300">
        <f>INDEX(TeamSports!B:B,MATCH(D9300,TeamSports!C:C,0))</f>
        <v>10</v>
      </c>
      <c r="F9300">
        <f>INDEX(RanksTable!AR:AR,MATCH(B9300,RanksTable!B:B,0))</f>
        <v>7</v>
      </c>
      <c r="H9300" t="str">
        <f t="shared" si="145"/>
        <v>INSERT INTO "TeamRanks" (team_id,team_sport_id,team_rank) VALUES (155,10,7);</v>
      </c>
    </row>
    <row r="9301" spans="2:8" x14ac:dyDescent="0.25">
      <c r="B9301" t="s">
        <v>423</v>
      </c>
      <c r="C9301">
        <f>INDEX(NationalTeams!B:B,MATCH(B9301,NationalTeams!C:C,0))</f>
        <v>156</v>
      </c>
      <c r="D9301" t="s">
        <v>61</v>
      </c>
      <c r="E9301">
        <f>INDEX(TeamSports!B:B,MATCH(D9301,TeamSports!C:C,0))</f>
        <v>10</v>
      </c>
      <c r="F9301">
        <f>INDEX(RanksTable!AR:AR,MATCH(B9301,RanksTable!B:B,0))</f>
        <v>7</v>
      </c>
      <c r="H9301" t="str">
        <f t="shared" si="145"/>
        <v>INSERT INTO "TeamRanks" (team_id,team_sport_id,team_rank) VALUES (156,10,7);</v>
      </c>
    </row>
    <row r="9302" spans="2:8" x14ac:dyDescent="0.25">
      <c r="B9302" t="s">
        <v>457</v>
      </c>
      <c r="C9302">
        <f>INDEX(NationalTeams!B:B,MATCH(B9302,NationalTeams!C:C,0))</f>
        <v>157</v>
      </c>
      <c r="D9302" t="s">
        <v>61</v>
      </c>
      <c r="E9302">
        <f>INDEX(TeamSports!B:B,MATCH(D9302,TeamSports!C:C,0))</f>
        <v>10</v>
      </c>
      <c r="F9302">
        <f>INDEX(RanksTable!AR:AR,MATCH(B9302,RanksTable!B:B,0))</f>
        <v>7</v>
      </c>
      <c r="H9302" t="str">
        <f t="shared" si="145"/>
        <v>INSERT INTO "TeamRanks" (team_id,team_sport_id,team_rank) VALUES (157,10,7);</v>
      </c>
    </row>
    <row r="9303" spans="2:8" x14ac:dyDescent="0.25">
      <c r="B9303" t="s">
        <v>491</v>
      </c>
      <c r="C9303">
        <f>INDEX(NationalTeams!B:B,MATCH(B9303,NationalTeams!C:C,0))</f>
        <v>158</v>
      </c>
      <c r="D9303" t="s">
        <v>61</v>
      </c>
      <c r="E9303">
        <f>INDEX(TeamSports!B:B,MATCH(D9303,TeamSports!C:C,0))</f>
        <v>10</v>
      </c>
      <c r="F9303">
        <f>INDEX(RanksTable!AR:AR,MATCH(B9303,RanksTable!B:B,0))</f>
        <v>7</v>
      </c>
      <c r="H9303" t="str">
        <f t="shared" si="145"/>
        <v>INSERT INTO "TeamRanks" (team_id,team_sport_id,team_rank) VALUES (158,10,7);</v>
      </c>
    </row>
    <row r="9304" spans="2:8" x14ac:dyDescent="0.25">
      <c r="B9304" t="s">
        <v>474</v>
      </c>
      <c r="C9304">
        <f>INDEX(NationalTeams!B:B,MATCH(B9304,NationalTeams!C:C,0))</f>
        <v>159</v>
      </c>
      <c r="D9304" t="s">
        <v>61</v>
      </c>
      <c r="E9304">
        <f>INDEX(TeamSports!B:B,MATCH(D9304,TeamSports!C:C,0))</f>
        <v>10</v>
      </c>
      <c r="F9304">
        <f>INDEX(RanksTable!AR:AR,MATCH(B9304,RanksTable!B:B,0))</f>
        <v>7</v>
      </c>
      <c r="H9304" t="str">
        <f t="shared" si="145"/>
        <v>INSERT INTO "TeamRanks" (team_id,team_sport_id,team_rank) VALUES (159,10,7);</v>
      </c>
    </row>
    <row r="9305" spans="2:8" x14ac:dyDescent="0.25">
      <c r="B9305" t="s">
        <v>479</v>
      </c>
      <c r="C9305">
        <f>INDEX(NationalTeams!B:B,MATCH(B9305,NationalTeams!C:C,0))</f>
        <v>160</v>
      </c>
      <c r="D9305" t="s">
        <v>61</v>
      </c>
      <c r="E9305">
        <f>INDEX(TeamSports!B:B,MATCH(D9305,TeamSports!C:C,0))</f>
        <v>10</v>
      </c>
      <c r="F9305">
        <f>INDEX(RanksTable!AR:AR,MATCH(B9305,RanksTable!B:B,0))</f>
        <v>7</v>
      </c>
      <c r="H9305" t="str">
        <f t="shared" si="145"/>
        <v>INSERT INTO "TeamRanks" (team_id,team_sport_id,team_rank) VALUES (160,10,7);</v>
      </c>
    </row>
    <row r="9306" spans="2:8" x14ac:dyDescent="0.25">
      <c r="B9306" t="s">
        <v>449</v>
      </c>
      <c r="C9306">
        <f>INDEX(NationalTeams!B:B,MATCH(B9306,NationalTeams!C:C,0))</f>
        <v>161</v>
      </c>
      <c r="D9306" t="s">
        <v>61</v>
      </c>
      <c r="E9306">
        <f>INDEX(TeamSports!B:B,MATCH(D9306,TeamSports!C:C,0))</f>
        <v>10</v>
      </c>
      <c r="F9306">
        <f>INDEX(RanksTable!AR:AR,MATCH(B9306,RanksTable!B:B,0))</f>
        <v>7</v>
      </c>
      <c r="H9306" t="str">
        <f t="shared" si="145"/>
        <v>INSERT INTO "TeamRanks" (team_id,team_sport_id,team_rank) VALUES (161,10,7);</v>
      </c>
    </row>
    <row r="9307" spans="2:8" x14ac:dyDescent="0.25">
      <c r="B9307" t="s">
        <v>398</v>
      </c>
      <c r="C9307">
        <f>INDEX(NationalTeams!B:B,MATCH(B9307,NationalTeams!C:C,0))</f>
        <v>162</v>
      </c>
      <c r="D9307" t="s">
        <v>61</v>
      </c>
      <c r="E9307">
        <f>INDEX(TeamSports!B:B,MATCH(D9307,TeamSports!C:C,0))</f>
        <v>10</v>
      </c>
      <c r="F9307">
        <f>INDEX(RanksTable!AR:AR,MATCH(B9307,RanksTable!B:B,0))</f>
        <v>7</v>
      </c>
      <c r="H9307" t="str">
        <f t="shared" si="145"/>
        <v>INSERT INTO "TeamRanks" (team_id,team_sport_id,team_rank) VALUES (162,10,7);</v>
      </c>
    </row>
    <row r="9308" spans="2:8" x14ac:dyDescent="0.25">
      <c r="B9308" t="s">
        <v>441</v>
      </c>
      <c r="C9308">
        <f>INDEX(NationalTeams!B:B,MATCH(B9308,NationalTeams!C:C,0))</f>
        <v>163</v>
      </c>
      <c r="D9308" t="s">
        <v>61</v>
      </c>
      <c r="E9308">
        <f>INDEX(TeamSports!B:B,MATCH(D9308,TeamSports!C:C,0))</f>
        <v>10</v>
      </c>
      <c r="F9308">
        <f>INDEX(RanksTable!AR:AR,MATCH(B9308,RanksTable!B:B,0))</f>
        <v>7</v>
      </c>
      <c r="H9308" t="str">
        <f t="shared" si="145"/>
        <v>INSERT INTO "TeamRanks" (team_id,team_sport_id,team_rank) VALUES (163,10,7);</v>
      </c>
    </row>
    <row r="9309" spans="2:8" x14ac:dyDescent="0.25">
      <c r="B9309" t="s">
        <v>348</v>
      </c>
      <c r="C9309">
        <f>INDEX(NationalTeams!B:B,MATCH(B9309,NationalTeams!C:C,0))</f>
        <v>164</v>
      </c>
      <c r="D9309" t="s">
        <v>61</v>
      </c>
      <c r="E9309">
        <f>INDEX(TeamSports!B:B,MATCH(D9309,TeamSports!C:C,0))</f>
        <v>10</v>
      </c>
      <c r="F9309">
        <f>INDEX(RanksTable!AR:AR,MATCH(B9309,RanksTable!B:B,0))</f>
        <v>7</v>
      </c>
      <c r="H9309" t="str">
        <f t="shared" si="145"/>
        <v>INSERT INTO "TeamRanks" (team_id,team_sport_id,team_rank) VALUES (164,10,7);</v>
      </c>
    </row>
    <row r="9310" spans="2:8" x14ac:dyDescent="0.25">
      <c r="B9310" t="s">
        <v>350</v>
      </c>
      <c r="C9310">
        <f>INDEX(NationalTeams!B:B,MATCH(B9310,NationalTeams!C:C,0))</f>
        <v>165</v>
      </c>
      <c r="D9310" t="s">
        <v>61</v>
      </c>
      <c r="E9310">
        <f>INDEX(TeamSports!B:B,MATCH(D9310,TeamSports!C:C,0))</f>
        <v>10</v>
      </c>
      <c r="F9310">
        <f>INDEX(RanksTable!AR:AR,MATCH(B9310,RanksTable!B:B,0))</f>
        <v>7</v>
      </c>
      <c r="H9310" t="str">
        <f t="shared" si="145"/>
        <v>INSERT INTO "TeamRanks" (team_id,team_sport_id,team_rank) VALUES (165,10,7);</v>
      </c>
    </row>
    <row r="9311" spans="2:8" x14ac:dyDescent="0.25">
      <c r="B9311" t="s">
        <v>494</v>
      </c>
      <c r="C9311">
        <f>INDEX(NationalTeams!B:B,MATCH(B9311,NationalTeams!C:C,0))</f>
        <v>166</v>
      </c>
      <c r="D9311" t="s">
        <v>61</v>
      </c>
      <c r="E9311">
        <f>INDEX(TeamSports!B:B,MATCH(D9311,TeamSports!C:C,0))</f>
        <v>10</v>
      </c>
      <c r="F9311">
        <f>INDEX(RanksTable!AR:AR,MATCH(B9311,RanksTable!B:B,0))</f>
        <v>7</v>
      </c>
      <c r="H9311" t="str">
        <f t="shared" si="145"/>
        <v>INSERT INTO "TeamRanks" (team_id,team_sport_id,team_rank) VALUES (166,10,7);</v>
      </c>
    </row>
    <row r="9312" spans="2:8" x14ac:dyDescent="0.25">
      <c r="B9312" t="s">
        <v>504</v>
      </c>
      <c r="C9312">
        <f>INDEX(NationalTeams!B:B,MATCH(B9312,NationalTeams!C:C,0))</f>
        <v>167</v>
      </c>
      <c r="D9312" t="s">
        <v>61</v>
      </c>
      <c r="E9312">
        <f>INDEX(TeamSports!B:B,MATCH(D9312,TeamSports!C:C,0))</f>
        <v>10</v>
      </c>
      <c r="F9312">
        <f>INDEX(RanksTable!AR:AR,MATCH(B9312,RanksTable!B:B,0))</f>
        <v>7</v>
      </c>
      <c r="H9312" t="str">
        <f t="shared" si="145"/>
        <v>INSERT INTO "TeamRanks" (team_id,team_sport_id,team_rank) VALUES (167,10,7);</v>
      </c>
    </row>
    <row r="9313" spans="2:8" x14ac:dyDescent="0.25">
      <c r="B9313" t="s">
        <v>401</v>
      </c>
      <c r="C9313">
        <f>INDEX(NationalTeams!B:B,MATCH(B9313,NationalTeams!C:C,0))</f>
        <v>168</v>
      </c>
      <c r="D9313" t="s">
        <v>61</v>
      </c>
      <c r="E9313">
        <f>INDEX(TeamSports!B:B,MATCH(D9313,TeamSports!C:C,0))</f>
        <v>10</v>
      </c>
      <c r="F9313">
        <f>INDEX(RanksTable!AR:AR,MATCH(B9313,RanksTable!B:B,0))</f>
        <v>7</v>
      </c>
      <c r="H9313" t="str">
        <f t="shared" si="145"/>
        <v>INSERT INTO "TeamRanks" (team_id,team_sport_id,team_rank) VALUES (168,10,7);</v>
      </c>
    </row>
    <row r="9314" spans="2:8" x14ac:dyDescent="0.25">
      <c r="B9314" t="s">
        <v>432</v>
      </c>
      <c r="C9314">
        <f>INDEX(NationalTeams!B:B,MATCH(B9314,NationalTeams!C:C,0))</f>
        <v>169</v>
      </c>
      <c r="D9314" t="s">
        <v>61</v>
      </c>
      <c r="E9314">
        <f>INDEX(TeamSports!B:B,MATCH(D9314,TeamSports!C:C,0))</f>
        <v>10</v>
      </c>
      <c r="F9314">
        <f>INDEX(RanksTable!AR:AR,MATCH(B9314,RanksTable!B:B,0))</f>
        <v>7</v>
      </c>
      <c r="H9314" t="str">
        <f t="shared" si="145"/>
        <v>INSERT INTO "TeamRanks" (team_id,team_sport_id,team_rank) VALUES (169,10,7);</v>
      </c>
    </row>
    <row r="9315" spans="2:8" x14ac:dyDescent="0.25">
      <c r="B9315" t="s">
        <v>336</v>
      </c>
      <c r="C9315">
        <f>INDEX(NationalTeams!B:B,MATCH(B9315,NationalTeams!C:C,0))</f>
        <v>170</v>
      </c>
      <c r="D9315" t="s">
        <v>61</v>
      </c>
      <c r="E9315">
        <f>INDEX(TeamSports!B:B,MATCH(D9315,TeamSports!C:C,0))</f>
        <v>10</v>
      </c>
      <c r="F9315">
        <f>INDEX(RanksTable!AR:AR,MATCH(B9315,RanksTable!B:B,0))</f>
        <v>7</v>
      </c>
      <c r="H9315" t="str">
        <f t="shared" si="145"/>
        <v>INSERT INTO "TeamRanks" (team_id,team_sport_id,team_rank) VALUES (170,10,7);</v>
      </c>
    </row>
    <row r="9316" spans="2:8" x14ac:dyDescent="0.25">
      <c r="B9316" t="s">
        <v>497</v>
      </c>
      <c r="C9316">
        <f>INDEX(NationalTeams!B:B,MATCH(B9316,NationalTeams!C:C,0))</f>
        <v>171</v>
      </c>
      <c r="D9316" t="s">
        <v>61</v>
      </c>
      <c r="E9316">
        <f>INDEX(TeamSports!B:B,MATCH(D9316,TeamSports!C:C,0))</f>
        <v>10</v>
      </c>
      <c r="F9316">
        <f>INDEX(RanksTable!AR:AR,MATCH(B9316,RanksTable!B:B,0))</f>
        <v>3</v>
      </c>
      <c r="H9316" t="str">
        <f t="shared" si="145"/>
        <v>INSERT INTO "TeamRanks" (team_id,team_sport_id,team_rank) VALUES (171,10,3);</v>
      </c>
    </row>
    <row r="9317" spans="2:8" x14ac:dyDescent="0.25">
      <c r="B9317" t="s">
        <v>380</v>
      </c>
      <c r="C9317">
        <f>INDEX(NationalTeams!B:B,MATCH(B9317,NationalTeams!C:C,0))</f>
        <v>172</v>
      </c>
      <c r="D9317" t="s">
        <v>61</v>
      </c>
      <c r="E9317">
        <f>INDEX(TeamSports!B:B,MATCH(D9317,TeamSports!C:C,0))</f>
        <v>10</v>
      </c>
      <c r="F9317">
        <f>INDEX(RanksTable!AR:AR,MATCH(B9317,RanksTable!B:B,0))</f>
        <v>7</v>
      </c>
      <c r="H9317" t="str">
        <f t="shared" si="145"/>
        <v>INSERT INTO "TeamRanks" (team_id,team_sport_id,team_rank) VALUES (172,10,7);</v>
      </c>
    </row>
    <row r="9318" spans="2:8" x14ac:dyDescent="0.25">
      <c r="B9318" t="s">
        <v>402</v>
      </c>
      <c r="C9318">
        <f>INDEX(NationalTeams!B:B,MATCH(B9318,NationalTeams!C:C,0))</f>
        <v>173</v>
      </c>
      <c r="D9318" t="s">
        <v>61</v>
      </c>
      <c r="E9318">
        <f>INDEX(TeamSports!B:B,MATCH(D9318,TeamSports!C:C,0))</f>
        <v>10</v>
      </c>
      <c r="F9318">
        <f>INDEX(RanksTable!AR:AR,MATCH(B9318,RanksTable!B:B,0))</f>
        <v>7</v>
      </c>
      <c r="H9318" t="str">
        <f t="shared" si="145"/>
        <v>INSERT INTO "TeamRanks" (team_id,team_sport_id,team_rank) VALUES (173,10,7);</v>
      </c>
    </row>
    <row r="9319" spans="2:8" x14ac:dyDescent="0.25">
      <c r="B9319" t="s">
        <v>370</v>
      </c>
      <c r="C9319">
        <f>INDEX(NationalTeams!B:B,MATCH(B9319,NationalTeams!C:C,0))</f>
        <v>174</v>
      </c>
      <c r="D9319" t="s">
        <v>61</v>
      </c>
      <c r="E9319">
        <f>INDEX(TeamSports!B:B,MATCH(D9319,TeamSports!C:C,0))</f>
        <v>10</v>
      </c>
      <c r="F9319">
        <f>INDEX(RanksTable!AR:AR,MATCH(B9319,RanksTable!B:B,0))</f>
        <v>7</v>
      </c>
      <c r="H9319" t="str">
        <f t="shared" si="145"/>
        <v>INSERT INTO "TeamRanks" (team_id,team_sport_id,team_rank) VALUES (174,10,7);</v>
      </c>
    </row>
    <row r="9320" spans="2:8" x14ac:dyDescent="0.25">
      <c r="B9320" t="s">
        <v>506</v>
      </c>
      <c r="C9320">
        <f>INDEX(NationalTeams!B:B,MATCH(B9320,NationalTeams!C:C,0))</f>
        <v>175</v>
      </c>
      <c r="D9320" t="s">
        <v>61</v>
      </c>
      <c r="E9320">
        <f>INDEX(TeamSports!B:B,MATCH(D9320,TeamSports!C:C,0))</f>
        <v>10</v>
      </c>
      <c r="F9320">
        <f>INDEX(RanksTable!AR:AR,MATCH(B9320,RanksTable!B:B,0))</f>
        <v>5</v>
      </c>
      <c r="H9320" t="str">
        <f t="shared" si="145"/>
        <v>INSERT INTO "TeamRanks" (team_id,team_sport_id,team_rank) VALUES (175,10,5);</v>
      </c>
    </row>
    <row r="9321" spans="2:8" x14ac:dyDescent="0.25">
      <c r="B9321" t="s">
        <v>500</v>
      </c>
      <c r="C9321">
        <f>INDEX(NationalTeams!B:B,MATCH(B9321,NationalTeams!C:C,0))</f>
        <v>176</v>
      </c>
      <c r="D9321" t="s">
        <v>61</v>
      </c>
      <c r="E9321">
        <f>INDEX(TeamSports!B:B,MATCH(D9321,TeamSports!C:C,0))</f>
        <v>10</v>
      </c>
      <c r="F9321">
        <f>INDEX(RanksTable!AR:AR,MATCH(B9321,RanksTable!B:B,0))</f>
        <v>1</v>
      </c>
      <c r="H9321" t="str">
        <f t="shared" si="145"/>
        <v>INSERT INTO "TeamRanks" (team_id,team_sport_id,team_rank) VALUES (176,10,1);</v>
      </c>
    </row>
    <row r="9322" spans="2:8" x14ac:dyDescent="0.25">
      <c r="B9322" t="s">
        <v>473</v>
      </c>
      <c r="C9322">
        <f>INDEX(NationalTeams!B:B,MATCH(B9322,NationalTeams!C:C,0))</f>
        <v>177</v>
      </c>
      <c r="D9322" t="s">
        <v>61</v>
      </c>
      <c r="E9322">
        <f>INDEX(TeamSports!B:B,MATCH(D9322,TeamSports!C:C,0))</f>
        <v>10</v>
      </c>
      <c r="F9322">
        <f>INDEX(RanksTable!AR:AR,MATCH(B9322,RanksTable!B:B,0))</f>
        <v>7</v>
      </c>
      <c r="H9322" t="str">
        <f t="shared" si="145"/>
        <v>INSERT INTO "TeamRanks" (team_id,team_sport_id,team_rank) VALUES (177,10,7);</v>
      </c>
    </row>
    <row r="9323" spans="2:8" x14ac:dyDescent="0.25">
      <c r="B9323" t="s">
        <v>482</v>
      </c>
      <c r="C9323">
        <f>INDEX(NationalTeams!B:B,MATCH(B9323,NationalTeams!C:C,0))</f>
        <v>178</v>
      </c>
      <c r="D9323" t="s">
        <v>61</v>
      </c>
      <c r="E9323">
        <f>INDEX(TeamSports!B:B,MATCH(D9323,TeamSports!C:C,0))</f>
        <v>10</v>
      </c>
      <c r="F9323">
        <f>INDEX(RanksTable!AR:AR,MATCH(B9323,RanksTable!B:B,0))</f>
        <v>7</v>
      </c>
      <c r="H9323" t="str">
        <f t="shared" si="145"/>
        <v>INSERT INTO "TeamRanks" (team_id,team_sport_id,team_rank) VALUES (178,10,7);</v>
      </c>
    </row>
    <row r="9324" spans="2:8" x14ac:dyDescent="0.25">
      <c r="B9324" t="s">
        <v>411</v>
      </c>
      <c r="C9324">
        <f>INDEX(NationalTeams!B:B,MATCH(B9324,NationalTeams!C:C,0))</f>
        <v>179</v>
      </c>
      <c r="D9324" t="s">
        <v>61</v>
      </c>
      <c r="E9324">
        <f>INDEX(TeamSports!B:B,MATCH(D9324,TeamSports!C:C,0))</f>
        <v>10</v>
      </c>
      <c r="F9324">
        <f>INDEX(RanksTable!AR:AR,MATCH(B9324,RanksTable!B:B,0))</f>
        <v>7</v>
      </c>
      <c r="H9324" t="str">
        <f t="shared" si="145"/>
        <v>INSERT INTO "TeamRanks" (team_id,team_sport_id,team_rank) VALUES (179,10,7);</v>
      </c>
    </row>
    <row r="9325" spans="2:8" x14ac:dyDescent="0.25">
      <c r="B9325" t="s">
        <v>541</v>
      </c>
      <c r="C9325">
        <f>INDEX(NationalTeams!B:B,MATCH(B9325,NationalTeams!C:C,0))</f>
        <v>180</v>
      </c>
      <c r="D9325" t="s">
        <v>61</v>
      </c>
      <c r="E9325">
        <f>INDEX(TeamSports!B:B,MATCH(D9325,TeamSports!C:C,0))</f>
        <v>10</v>
      </c>
      <c r="F9325">
        <f>INDEX(RanksTable!AR:AR,MATCH(B9325,RanksTable!B:B,0))</f>
        <v>7</v>
      </c>
      <c r="H9325" t="str">
        <f t="shared" si="145"/>
        <v>INSERT INTO "TeamRanks" (team_id,team_sport_id,team_rank) VALUES (180,10,7);</v>
      </c>
    </row>
    <row r="9326" spans="2:8" x14ac:dyDescent="0.25">
      <c r="B9326" t="s">
        <v>412</v>
      </c>
      <c r="C9326">
        <f>INDEX(NationalTeams!B:B,MATCH(B9326,NationalTeams!C:C,0))</f>
        <v>181</v>
      </c>
      <c r="D9326" t="s">
        <v>61</v>
      </c>
      <c r="E9326">
        <f>INDEX(TeamSports!B:B,MATCH(D9326,TeamSports!C:C,0))</f>
        <v>10</v>
      </c>
      <c r="F9326">
        <f>INDEX(RanksTable!AR:AR,MATCH(B9326,RanksTable!B:B,0))</f>
        <v>7</v>
      </c>
      <c r="H9326" t="str">
        <f t="shared" si="145"/>
        <v>INSERT INTO "TeamRanks" (team_id,team_sport_id,team_rank) VALUES (181,10,7);</v>
      </c>
    </row>
    <row r="9327" spans="2:8" x14ac:dyDescent="0.25">
      <c r="B9327" t="s">
        <v>409</v>
      </c>
      <c r="C9327">
        <f>INDEX(NationalTeams!B:B,MATCH(B9327,NationalTeams!C:C,0))</f>
        <v>182</v>
      </c>
      <c r="D9327" t="s">
        <v>61</v>
      </c>
      <c r="E9327">
        <f>INDEX(TeamSports!B:B,MATCH(D9327,TeamSports!C:C,0))</f>
        <v>10</v>
      </c>
      <c r="F9327">
        <f>INDEX(RanksTable!AR:AR,MATCH(B9327,RanksTable!B:B,0))</f>
        <v>7</v>
      </c>
      <c r="H9327" t="str">
        <f t="shared" si="145"/>
        <v>INSERT INTO "TeamRanks" (team_id,team_sport_id,team_rank) VALUES (182,10,7);</v>
      </c>
    </row>
    <row r="9328" spans="2:8" x14ac:dyDescent="0.25">
      <c r="B9328" t="s">
        <v>414</v>
      </c>
      <c r="C9328">
        <f>INDEX(NationalTeams!B:B,MATCH(B9328,NationalTeams!C:C,0))</f>
        <v>183</v>
      </c>
      <c r="D9328" t="s">
        <v>61</v>
      </c>
      <c r="E9328">
        <f>INDEX(TeamSports!B:B,MATCH(D9328,TeamSports!C:C,0))</f>
        <v>10</v>
      </c>
      <c r="F9328">
        <f>INDEX(RanksTable!AR:AR,MATCH(B9328,RanksTable!B:B,0))</f>
        <v>7</v>
      </c>
      <c r="H9328" t="str">
        <f t="shared" si="145"/>
        <v>INSERT INTO "TeamRanks" (team_id,team_sport_id,team_rank) VALUES (183,10,7);</v>
      </c>
    </row>
    <row r="9329" spans="2:8" x14ac:dyDescent="0.25">
      <c r="B9329" t="s">
        <v>362</v>
      </c>
      <c r="C9329">
        <f>INDEX(NationalTeams!B:B,MATCH(B9329,NationalTeams!C:C,0))</f>
        <v>184</v>
      </c>
      <c r="D9329" t="s">
        <v>61</v>
      </c>
      <c r="E9329">
        <f>INDEX(TeamSports!B:B,MATCH(D9329,TeamSports!C:C,0))</f>
        <v>10</v>
      </c>
      <c r="F9329">
        <f>INDEX(RanksTable!AR:AR,MATCH(B9329,RanksTable!B:B,0))</f>
        <v>7</v>
      </c>
      <c r="H9329" t="str">
        <f t="shared" si="145"/>
        <v>INSERT INTO "TeamRanks" (team_id,team_sport_id,team_rank) VALUES (184,10,7);</v>
      </c>
    </row>
    <row r="9330" spans="2:8" x14ac:dyDescent="0.25">
      <c r="B9330" t="s">
        <v>499</v>
      </c>
      <c r="C9330">
        <f>INDEX(NationalTeams!B:B,MATCH(B9330,NationalTeams!C:C,0))</f>
        <v>185</v>
      </c>
      <c r="D9330" t="s">
        <v>61</v>
      </c>
      <c r="E9330">
        <f>INDEX(TeamSports!B:B,MATCH(D9330,TeamSports!C:C,0))</f>
        <v>10</v>
      </c>
      <c r="F9330">
        <f>INDEX(RanksTable!AR:AR,MATCH(B9330,RanksTable!B:B,0))</f>
        <v>7</v>
      </c>
      <c r="H9330" t="str">
        <f t="shared" si="145"/>
        <v>INSERT INTO "TeamRanks" (team_id,team_sport_id,team_rank) VALUES (185,10,7);</v>
      </c>
    </row>
    <row r="9331" spans="2:8" x14ac:dyDescent="0.25">
      <c r="B9331" t="s">
        <v>374</v>
      </c>
      <c r="C9331">
        <f>INDEX(NationalTeams!B:B,MATCH(B9331,NationalTeams!C:C,0))</f>
        <v>186</v>
      </c>
      <c r="D9331" t="s">
        <v>61</v>
      </c>
      <c r="E9331">
        <f>INDEX(TeamSports!B:B,MATCH(D9331,TeamSports!C:C,0))</f>
        <v>10</v>
      </c>
      <c r="F9331">
        <f>INDEX(RanksTable!AR:AR,MATCH(B9331,RanksTable!B:B,0))</f>
        <v>7</v>
      </c>
      <c r="H9331" t="str">
        <f t="shared" si="145"/>
        <v>INSERT INTO "TeamRanks" (team_id,team_sport_id,team_rank) VALUES (186,10,7);</v>
      </c>
    </row>
    <row r="9332" spans="2:8" x14ac:dyDescent="0.25">
      <c r="B9332" t="s">
        <v>385</v>
      </c>
      <c r="C9332">
        <f>INDEX(NationalTeams!B:B,MATCH(B9332,NationalTeams!C:C,0))</f>
        <v>187</v>
      </c>
      <c r="D9332" t="s">
        <v>61</v>
      </c>
      <c r="E9332">
        <f>INDEX(TeamSports!B:B,MATCH(D9332,TeamSports!C:C,0))</f>
        <v>10</v>
      </c>
      <c r="F9332">
        <f>INDEX(RanksTable!AR:AR,MATCH(B9332,RanksTable!B:B,0))</f>
        <v>7</v>
      </c>
      <c r="H9332" t="str">
        <f t="shared" si="145"/>
        <v>INSERT INTO "TeamRanks" (team_id,team_sport_id,team_rank) VALUES (187,10,7);</v>
      </c>
    </row>
    <row r="9333" spans="2:8" x14ac:dyDescent="0.25">
      <c r="B9333" t="s">
        <v>450</v>
      </c>
      <c r="C9333">
        <f>INDEX(NationalTeams!B:B,MATCH(B9333,NationalTeams!C:C,0))</f>
        <v>188</v>
      </c>
      <c r="D9333" t="s">
        <v>61</v>
      </c>
      <c r="E9333">
        <f>INDEX(TeamSports!B:B,MATCH(D9333,TeamSports!C:C,0))</f>
        <v>10</v>
      </c>
      <c r="F9333">
        <f>INDEX(RanksTable!AR:AR,MATCH(B9333,RanksTable!B:B,0))</f>
        <v>7</v>
      </c>
      <c r="H9333" t="str">
        <f t="shared" si="145"/>
        <v>INSERT INTO "TeamRanks" (team_id,team_sport_id,team_rank) VALUES (188,10,7);</v>
      </c>
    </row>
    <row r="9334" spans="2:8" x14ac:dyDescent="0.25">
      <c r="B9334" t="s">
        <v>448</v>
      </c>
      <c r="C9334">
        <f>INDEX(NationalTeams!B:B,MATCH(B9334,NationalTeams!C:C,0))</f>
        <v>189</v>
      </c>
      <c r="D9334" t="s">
        <v>61</v>
      </c>
      <c r="E9334">
        <f>INDEX(TeamSports!B:B,MATCH(D9334,TeamSports!C:C,0))</f>
        <v>10</v>
      </c>
      <c r="F9334">
        <f>INDEX(RanksTable!AR:AR,MATCH(B9334,RanksTable!B:B,0))</f>
        <v>7</v>
      </c>
      <c r="H9334" t="str">
        <f t="shared" si="145"/>
        <v>INSERT INTO "TeamRanks" (team_id,team_sport_id,team_rank) VALUES (189,10,7);</v>
      </c>
    </row>
    <row r="9335" spans="2:8" x14ac:dyDescent="0.25">
      <c r="B9335" t="s">
        <v>375</v>
      </c>
      <c r="C9335">
        <f>INDEX(NationalTeams!B:B,MATCH(B9335,NationalTeams!C:C,0))</f>
        <v>190</v>
      </c>
      <c r="D9335" t="s">
        <v>61</v>
      </c>
      <c r="E9335">
        <f>INDEX(TeamSports!B:B,MATCH(D9335,TeamSports!C:C,0))</f>
        <v>10</v>
      </c>
      <c r="F9335">
        <f>INDEX(RanksTable!AR:AR,MATCH(B9335,RanksTable!B:B,0))</f>
        <v>7</v>
      </c>
      <c r="H9335" t="str">
        <f t="shared" si="145"/>
        <v>INSERT INTO "TeamRanks" (team_id,team_sport_id,team_rank) VALUES (190,10,7);</v>
      </c>
    </row>
    <row r="9336" spans="2:8" x14ac:dyDescent="0.25">
      <c r="B9336" t="s">
        <v>483</v>
      </c>
      <c r="C9336">
        <f>INDEX(NationalTeams!B:B,MATCH(B9336,NationalTeams!C:C,0))</f>
        <v>191</v>
      </c>
      <c r="D9336" t="s">
        <v>61</v>
      </c>
      <c r="E9336">
        <f>INDEX(TeamSports!B:B,MATCH(D9336,TeamSports!C:C,0))</f>
        <v>10</v>
      </c>
      <c r="F9336">
        <f>INDEX(RanksTable!AR:AR,MATCH(B9336,RanksTable!B:B,0))</f>
        <v>7</v>
      </c>
      <c r="H9336" t="str">
        <f t="shared" si="145"/>
        <v>INSERT INTO "TeamRanks" (team_id,team_sport_id,team_rank) VALUES (191,10,7);</v>
      </c>
    </row>
    <row r="9337" spans="2:8" x14ac:dyDescent="0.25">
      <c r="B9337" t="s">
        <v>395</v>
      </c>
      <c r="C9337">
        <f>INDEX(NationalTeams!B:B,MATCH(B9337,NationalTeams!C:C,0))</f>
        <v>192</v>
      </c>
      <c r="D9337" t="s">
        <v>61</v>
      </c>
      <c r="E9337">
        <f>INDEX(TeamSports!B:B,MATCH(D9337,TeamSports!C:C,0))</f>
        <v>10</v>
      </c>
      <c r="F9337">
        <f>INDEX(RanksTable!AR:AR,MATCH(B9337,RanksTable!B:B,0))</f>
        <v>7</v>
      </c>
      <c r="H9337" t="str">
        <f t="shared" si="145"/>
        <v>INSERT INTO "TeamRanks" (team_id,team_sport_id,team_rank) VALUES (192,10,7);</v>
      </c>
    </row>
    <row r="9338" spans="2:8" x14ac:dyDescent="0.25">
      <c r="B9338" t="s">
        <v>363</v>
      </c>
      <c r="C9338">
        <f>INDEX(NationalTeams!B:B,MATCH(B9338,NationalTeams!C:C,0))</f>
        <v>193</v>
      </c>
      <c r="D9338" t="s">
        <v>61</v>
      </c>
      <c r="E9338">
        <f>INDEX(TeamSports!B:B,MATCH(D9338,TeamSports!C:C,0))</f>
        <v>10</v>
      </c>
      <c r="F9338">
        <f>INDEX(RanksTable!AR:AR,MATCH(B9338,RanksTable!B:B,0))</f>
        <v>7</v>
      </c>
      <c r="H9338" t="str">
        <f t="shared" si="145"/>
        <v>INSERT INTO "TeamRanks" (team_id,team_sport_id,team_rank) VALUES (193,10,7);</v>
      </c>
    </row>
    <row r="9339" spans="2:8" x14ac:dyDescent="0.25">
      <c r="B9339" t="s">
        <v>394</v>
      </c>
      <c r="C9339">
        <f>INDEX(NationalTeams!B:B,MATCH(B9339,NationalTeams!C:C,0))</f>
        <v>194</v>
      </c>
      <c r="D9339" t="s">
        <v>61</v>
      </c>
      <c r="E9339">
        <f>INDEX(TeamSports!B:B,MATCH(D9339,TeamSports!C:C,0))</f>
        <v>10</v>
      </c>
      <c r="F9339">
        <f>INDEX(RanksTable!AR:AR,MATCH(B9339,RanksTable!B:B,0))</f>
        <v>7</v>
      </c>
      <c r="H9339" t="str">
        <f t="shared" si="145"/>
        <v>INSERT INTO "TeamRanks" (team_id,team_sport_id,team_rank) VALUES (194,10,7);</v>
      </c>
    </row>
    <row r="9340" spans="2:8" x14ac:dyDescent="0.25">
      <c r="B9340" t="s">
        <v>389</v>
      </c>
      <c r="C9340">
        <f>INDEX(NationalTeams!B:B,MATCH(B9340,NationalTeams!C:C,0))</f>
        <v>195</v>
      </c>
      <c r="D9340" t="s">
        <v>61</v>
      </c>
      <c r="E9340">
        <f>INDEX(TeamSports!B:B,MATCH(D9340,TeamSports!C:C,0))</f>
        <v>10</v>
      </c>
      <c r="F9340">
        <f>INDEX(RanksTable!AR:AR,MATCH(B9340,RanksTable!B:B,0))</f>
        <v>7</v>
      </c>
      <c r="H9340" t="str">
        <f t="shared" si="145"/>
        <v>INSERT INTO "TeamRanks" (team_id,team_sport_id,team_rank) VALUES (195,10,7);</v>
      </c>
    </row>
    <row r="9341" spans="2:8" x14ac:dyDescent="0.25">
      <c r="B9341" t="s">
        <v>496</v>
      </c>
      <c r="C9341">
        <f>INDEX(NationalTeams!B:B,MATCH(B9341,NationalTeams!C:C,0))</f>
        <v>196</v>
      </c>
      <c r="D9341" t="s">
        <v>61</v>
      </c>
      <c r="E9341">
        <f>INDEX(TeamSports!B:B,MATCH(D9341,TeamSports!C:C,0))</f>
        <v>10</v>
      </c>
      <c r="F9341">
        <f>INDEX(RanksTable!AR:AR,MATCH(B9341,RanksTable!B:B,0))</f>
        <v>7</v>
      </c>
      <c r="H9341" t="str">
        <f t="shared" si="145"/>
        <v>INSERT INTO "TeamRanks" (team_id,team_sport_id,team_rank) VALUES (196,10,7);</v>
      </c>
    </row>
    <row r="9342" spans="2:8" x14ac:dyDescent="0.25">
      <c r="B9342" t="s">
        <v>507</v>
      </c>
      <c r="C9342">
        <f>INDEX(NationalTeams!B:B,MATCH(B9342,NationalTeams!C:C,0))</f>
        <v>197</v>
      </c>
      <c r="D9342" t="s">
        <v>61</v>
      </c>
      <c r="E9342">
        <f>INDEX(TeamSports!B:B,MATCH(D9342,TeamSports!C:C,0))</f>
        <v>10</v>
      </c>
      <c r="F9342">
        <f>INDEX(RanksTable!AR:AR,MATCH(B9342,RanksTable!B:B,0))</f>
        <v>7</v>
      </c>
      <c r="H9342" t="str">
        <f t="shared" si="145"/>
        <v>INSERT INTO "TeamRanks" (team_id,team_sport_id,team_rank) VALUES (197,10,7);</v>
      </c>
    </row>
    <row r="9343" spans="2:8" x14ac:dyDescent="0.25">
      <c r="B9343" t="s">
        <v>399</v>
      </c>
      <c r="C9343">
        <f>INDEX(NationalTeams!B:B,MATCH(B9343,NationalTeams!C:C,0))</f>
        <v>198</v>
      </c>
      <c r="D9343" t="s">
        <v>61</v>
      </c>
      <c r="E9343">
        <f>INDEX(TeamSports!B:B,MATCH(D9343,TeamSports!C:C,0))</f>
        <v>10</v>
      </c>
      <c r="F9343">
        <f>INDEX(RanksTable!AR:AR,MATCH(B9343,RanksTable!B:B,0))</f>
        <v>7</v>
      </c>
      <c r="H9343" t="str">
        <f t="shared" si="145"/>
        <v>INSERT INTO "TeamRanks" (team_id,team_sport_id,team_rank) VALUES (198,10,7);</v>
      </c>
    </row>
    <row r="9344" spans="2:8" x14ac:dyDescent="0.25">
      <c r="B9344" t="s">
        <v>467</v>
      </c>
      <c r="C9344">
        <f>INDEX(NationalTeams!B:B,MATCH(B9344,NationalTeams!C:C,0))</f>
        <v>199</v>
      </c>
      <c r="D9344" t="s">
        <v>61</v>
      </c>
      <c r="E9344">
        <f>INDEX(TeamSports!B:B,MATCH(D9344,TeamSports!C:C,0))</f>
        <v>10</v>
      </c>
      <c r="F9344">
        <f>INDEX(RanksTable!AR:AR,MATCH(B9344,RanksTable!B:B,0))</f>
        <v>7</v>
      </c>
      <c r="H9344" t="str">
        <f t="shared" si="145"/>
        <v>INSERT INTO "TeamRanks" (team_id,team_sport_id,team_rank) VALUES (199,10,7);</v>
      </c>
    </row>
    <row r="9345" spans="2:8" x14ac:dyDescent="0.25">
      <c r="B9345" t="s">
        <v>437</v>
      </c>
      <c r="C9345">
        <f>INDEX(NationalTeams!B:B,MATCH(B9345,NationalTeams!C:C,0))</f>
        <v>200</v>
      </c>
      <c r="D9345" t="s">
        <v>61</v>
      </c>
      <c r="E9345">
        <f>INDEX(TeamSports!B:B,MATCH(D9345,TeamSports!C:C,0))</f>
        <v>10</v>
      </c>
      <c r="F9345">
        <f>INDEX(RanksTable!AR:AR,MATCH(B9345,RanksTable!B:B,0))</f>
        <v>7</v>
      </c>
      <c r="H9345" t="str">
        <f t="shared" si="145"/>
        <v>INSERT INTO "TeamRanks" (team_id,team_sport_id,team_rank) VALUES (200,10,7);</v>
      </c>
    </row>
    <row r="9346" spans="2:8" x14ac:dyDescent="0.25">
      <c r="B9346" t="s">
        <v>452</v>
      </c>
      <c r="C9346">
        <f>INDEX(NationalTeams!B:B,MATCH(B9346,NationalTeams!C:C,0))</f>
        <v>201</v>
      </c>
      <c r="D9346" t="s">
        <v>61</v>
      </c>
      <c r="E9346">
        <f>INDEX(TeamSports!B:B,MATCH(D9346,TeamSports!C:C,0))</f>
        <v>10</v>
      </c>
      <c r="F9346">
        <f>INDEX(RanksTable!AR:AR,MATCH(B9346,RanksTable!B:B,0))</f>
        <v>7</v>
      </c>
      <c r="H9346" t="str">
        <f t="shared" si="145"/>
        <v>INSERT INTO "TeamRanks" (team_id,team_sport_id,team_rank) VALUES (201,10,7);</v>
      </c>
    </row>
    <row r="9347" spans="2:8" x14ac:dyDescent="0.25">
      <c r="B9347" t="s">
        <v>384</v>
      </c>
      <c r="C9347">
        <f>INDEX(NationalTeams!B:B,MATCH(B9347,NationalTeams!C:C,0))</f>
        <v>202</v>
      </c>
      <c r="D9347" t="s">
        <v>61</v>
      </c>
      <c r="E9347">
        <f>INDEX(TeamSports!B:B,MATCH(D9347,TeamSports!C:C,0))</f>
        <v>10</v>
      </c>
      <c r="F9347">
        <f>INDEX(RanksTable!AR:AR,MATCH(B9347,RanksTable!B:B,0))</f>
        <v>7</v>
      </c>
      <c r="H9347" t="str">
        <f t="shared" si="145"/>
        <v>INSERT INTO "TeamRanks" (team_id,team_sport_id,team_rank) VALUES (202,10,7);</v>
      </c>
    </row>
    <row r="9348" spans="2:8" x14ac:dyDescent="0.25">
      <c r="B9348" t="s">
        <v>442</v>
      </c>
      <c r="C9348">
        <f>INDEX(NationalTeams!B:B,MATCH(B9348,NationalTeams!C:C,0))</f>
        <v>203</v>
      </c>
      <c r="D9348" t="s">
        <v>61</v>
      </c>
      <c r="E9348">
        <f>INDEX(TeamSports!B:B,MATCH(D9348,TeamSports!C:C,0))</f>
        <v>10</v>
      </c>
      <c r="F9348">
        <f>INDEX(RanksTable!AR:AR,MATCH(B9348,RanksTable!B:B,0))</f>
        <v>7</v>
      </c>
      <c r="H9348" t="str">
        <f t="shared" ref="H9348:H9411" si="146">_xlfn.CONCAT($H$1,$L$1,$C$1,$L$1," ",$J$1,$C$2,$N$1,$E$2,$N$1,$F$2,$K$1,$I$1,$J$1,C9348,$N$1,E9348,$N$1,F9348,$K$1,$O$1)</f>
        <v>INSERT INTO "TeamRanks" (team_id,team_sport_id,team_rank) VALUES (203,10,7);</v>
      </c>
    </row>
    <row r="9349" spans="2:8" x14ac:dyDescent="0.25">
      <c r="B9349" t="s">
        <v>472</v>
      </c>
      <c r="C9349">
        <f>INDEX(NationalTeams!B:B,MATCH(B9349,NationalTeams!C:C,0))</f>
        <v>204</v>
      </c>
      <c r="D9349" t="s">
        <v>61</v>
      </c>
      <c r="E9349">
        <f>INDEX(TeamSports!B:B,MATCH(D9349,TeamSports!C:C,0))</f>
        <v>10</v>
      </c>
      <c r="F9349">
        <f>INDEX(RanksTable!AR:AR,MATCH(B9349,RanksTable!B:B,0))</f>
        <v>7</v>
      </c>
      <c r="H9349" t="str">
        <f t="shared" si="146"/>
        <v>INSERT INTO "TeamRanks" (team_id,team_sport_id,team_rank) VALUES (204,10,7);</v>
      </c>
    </row>
    <row r="9350" spans="2:8" x14ac:dyDescent="0.25">
      <c r="B9350" t="s">
        <v>388</v>
      </c>
      <c r="C9350">
        <f>INDEX(NationalTeams!B:B,MATCH(B9350,NationalTeams!C:C,0))</f>
        <v>205</v>
      </c>
      <c r="D9350" t="s">
        <v>61</v>
      </c>
      <c r="E9350">
        <f>INDEX(TeamSports!B:B,MATCH(D9350,TeamSports!C:C,0))</f>
        <v>10</v>
      </c>
      <c r="F9350">
        <f>INDEX(RanksTable!AR:AR,MATCH(B9350,RanksTable!B:B,0))</f>
        <v>7</v>
      </c>
      <c r="H9350" t="str">
        <f t="shared" si="146"/>
        <v>INSERT INTO "TeamRanks" (team_id,team_sport_id,team_rank) VALUES (205,10,7);</v>
      </c>
    </row>
    <row r="9351" spans="2:8" x14ac:dyDescent="0.25">
      <c r="B9351" t="s">
        <v>476</v>
      </c>
      <c r="C9351">
        <f>INDEX(NationalTeams!B:B,MATCH(B9351,NationalTeams!C:C,0))</f>
        <v>206</v>
      </c>
      <c r="D9351" t="s">
        <v>61</v>
      </c>
      <c r="E9351">
        <f>INDEX(TeamSports!B:B,MATCH(D9351,TeamSports!C:C,0))</f>
        <v>10</v>
      </c>
      <c r="F9351">
        <f>INDEX(RanksTable!AR:AR,MATCH(B9351,RanksTable!B:B,0))</f>
        <v>7</v>
      </c>
      <c r="H9351" t="str">
        <f t="shared" si="146"/>
        <v>INSERT INTO "TeamRanks" (team_id,team_sport_id,team_rank) VALUES (206,10,7);</v>
      </c>
    </row>
    <row r="9352" spans="2:8" x14ac:dyDescent="0.25">
      <c r="B9352" t="s">
        <v>407</v>
      </c>
      <c r="C9352">
        <f>INDEX(NationalTeams!B:B,MATCH(B9352,NationalTeams!C:C,0))</f>
        <v>207</v>
      </c>
      <c r="D9352" t="s">
        <v>61</v>
      </c>
      <c r="E9352">
        <f>INDEX(TeamSports!B:B,MATCH(D9352,TeamSports!C:C,0))</f>
        <v>10</v>
      </c>
      <c r="F9352">
        <f>INDEX(RanksTable!AR:AR,MATCH(B9352,RanksTable!B:B,0))</f>
        <v>7</v>
      </c>
      <c r="H9352" t="str">
        <f t="shared" si="146"/>
        <v>INSERT INTO "TeamRanks" (team_id,team_sport_id,team_rank) VALUES (207,10,7);</v>
      </c>
    </row>
    <row r="9353" spans="2:8" x14ac:dyDescent="0.25">
      <c r="B9353" t="s">
        <v>364</v>
      </c>
      <c r="C9353">
        <f>INDEX(NationalTeams!B:B,MATCH(B9353,NationalTeams!C:C,0))</f>
        <v>208</v>
      </c>
      <c r="D9353" t="s">
        <v>61</v>
      </c>
      <c r="E9353">
        <f>INDEX(TeamSports!B:B,MATCH(D9353,TeamSports!C:C,0))</f>
        <v>10</v>
      </c>
      <c r="F9353">
        <f>INDEX(RanksTable!AR:AR,MATCH(B9353,RanksTable!B:B,0))</f>
        <v>7</v>
      </c>
      <c r="H9353" t="str">
        <f t="shared" si="146"/>
        <v>INSERT INTO "TeamRanks" (team_id,team_sport_id,team_rank) VALUES (208,10,7);</v>
      </c>
    </row>
    <row r="9354" spans="2:8" x14ac:dyDescent="0.25">
      <c r="B9354" t="s">
        <v>439</v>
      </c>
      <c r="C9354">
        <f>INDEX(NationalTeams!B:B,MATCH(B9354,NationalTeams!C:C,0))</f>
        <v>209</v>
      </c>
      <c r="D9354" t="s">
        <v>61</v>
      </c>
      <c r="E9354">
        <f>INDEX(TeamSports!B:B,MATCH(D9354,TeamSports!C:C,0))</f>
        <v>10</v>
      </c>
      <c r="F9354">
        <f>INDEX(RanksTable!AR:AR,MATCH(B9354,RanksTable!B:B,0))</f>
        <v>7</v>
      </c>
      <c r="H9354" t="str">
        <f t="shared" si="146"/>
        <v>INSERT INTO "TeamRanks" (team_id,team_sport_id,team_rank) VALUES (209,10,7);</v>
      </c>
    </row>
    <row r="9355" spans="2:8" x14ac:dyDescent="0.25">
      <c r="B9355" t="s">
        <v>501</v>
      </c>
      <c r="C9355">
        <f>INDEX(NationalTeams!B:B,MATCH(B9355,NationalTeams!C:C,0))</f>
        <v>210</v>
      </c>
      <c r="D9355" t="s">
        <v>61</v>
      </c>
      <c r="E9355">
        <f>INDEX(TeamSports!B:B,MATCH(D9355,TeamSports!C:C,0))</f>
        <v>10</v>
      </c>
      <c r="F9355">
        <f>INDEX(RanksTable!AR:AR,MATCH(B9355,RanksTable!B:B,0))</f>
        <v>7</v>
      </c>
      <c r="H9355" t="str">
        <f t="shared" si="146"/>
        <v>INSERT INTO "TeamRanks" (team_id,team_sport_id,team_rank) VALUES (210,10,7);</v>
      </c>
    </row>
    <row r="9356" spans="2:8" x14ac:dyDescent="0.25">
      <c r="B9356" t="s">
        <v>466</v>
      </c>
      <c r="C9356">
        <f>INDEX(NationalTeams!B:B,MATCH(B9356,NationalTeams!C:C,0))</f>
        <v>211</v>
      </c>
      <c r="D9356" t="s">
        <v>61</v>
      </c>
      <c r="E9356">
        <f>INDEX(TeamSports!B:B,MATCH(D9356,TeamSports!C:C,0))</f>
        <v>10</v>
      </c>
      <c r="F9356">
        <f>INDEX(RanksTable!AR:AR,MATCH(B9356,RanksTable!B:B,0))</f>
        <v>7</v>
      </c>
      <c r="H9356" t="str">
        <f t="shared" si="146"/>
        <v>INSERT INTO "TeamRanks" (team_id,team_sport_id,team_rank) VALUES (211,10,7);</v>
      </c>
    </row>
    <row r="9357" spans="2:8" x14ac:dyDescent="0.25">
      <c r="B9357" t="s">
        <v>502</v>
      </c>
      <c r="C9357">
        <f>INDEX(NationalTeams!B:B,MATCH(B9357,NationalTeams!C:C,0))</f>
        <v>212</v>
      </c>
      <c r="D9357" t="s">
        <v>61</v>
      </c>
      <c r="E9357">
        <f>INDEX(TeamSports!B:B,MATCH(D9357,TeamSports!C:C,0))</f>
        <v>10</v>
      </c>
      <c r="F9357">
        <f>INDEX(RanksTable!AR:AR,MATCH(B9357,RanksTable!B:B,0))</f>
        <v>1</v>
      </c>
      <c r="H9357" t="str">
        <f t="shared" si="146"/>
        <v>INSERT INTO "TeamRanks" (team_id,team_sport_id,team_rank) VALUES (212,10,1);</v>
      </c>
    </row>
    <row r="9358" spans="2:8" x14ac:dyDescent="0.25">
      <c r="B9358" t="s">
        <v>359</v>
      </c>
      <c r="C9358">
        <f>INDEX(NationalTeams!B:B,MATCH(B9358,NationalTeams!C:C,0))</f>
        <v>213</v>
      </c>
      <c r="D9358" t="s">
        <v>61</v>
      </c>
      <c r="E9358">
        <f>INDEX(TeamSports!B:B,MATCH(D9358,TeamSports!C:C,0))</f>
        <v>10</v>
      </c>
      <c r="F9358">
        <f>INDEX(RanksTable!AR:AR,MATCH(B9358,RanksTable!B:B,0))</f>
        <v>7</v>
      </c>
      <c r="H9358" t="str">
        <f t="shared" si="146"/>
        <v>INSERT INTO "TeamRanks" (team_id,team_sport_id,team_rank) VALUES (213,10,7);</v>
      </c>
    </row>
    <row r="9359" spans="2:8" x14ac:dyDescent="0.25">
      <c r="B9359" t="s">
        <v>377</v>
      </c>
      <c r="C9359">
        <f>INDEX(NationalTeams!B:B,MATCH(B9359,NationalTeams!C:C,0))</f>
        <v>214</v>
      </c>
      <c r="D9359" t="s">
        <v>61</v>
      </c>
      <c r="E9359">
        <f>INDEX(TeamSports!B:B,MATCH(D9359,TeamSports!C:C,0))</f>
        <v>10</v>
      </c>
      <c r="F9359">
        <f>INDEX(RanksTable!AR:AR,MATCH(B9359,RanksTable!B:B,0))</f>
        <v>7</v>
      </c>
      <c r="H9359" t="str">
        <f t="shared" si="146"/>
        <v>INSERT INTO "TeamRanks" (team_id,team_sport_id,team_rank) VALUES (214,10,7);</v>
      </c>
    </row>
    <row r="9360" spans="2:8" x14ac:dyDescent="0.25">
      <c r="B9360" t="s">
        <v>443</v>
      </c>
      <c r="C9360">
        <f>INDEX(NationalTeams!B:B,MATCH(B9360,NationalTeams!C:C,0))</f>
        <v>215</v>
      </c>
      <c r="D9360" t="s">
        <v>61</v>
      </c>
      <c r="E9360">
        <f>INDEX(TeamSports!B:B,MATCH(D9360,TeamSports!C:C,0))</f>
        <v>10</v>
      </c>
      <c r="F9360">
        <f>INDEX(RanksTable!AR:AR,MATCH(B9360,RanksTable!B:B,0))</f>
        <v>7</v>
      </c>
      <c r="H9360" t="str">
        <f t="shared" si="146"/>
        <v>INSERT INTO "TeamRanks" (team_id,team_sport_id,team_rank) VALUES (215,10,7);</v>
      </c>
    </row>
    <row r="9361" spans="2:8" x14ac:dyDescent="0.25">
      <c r="B9361" t="s">
        <v>481</v>
      </c>
      <c r="C9361">
        <f>INDEX(NationalTeams!B:B,MATCH(B9361,NationalTeams!C:C,0))</f>
        <v>216</v>
      </c>
      <c r="D9361" t="s">
        <v>61</v>
      </c>
      <c r="E9361">
        <f>INDEX(TeamSports!B:B,MATCH(D9361,TeamSports!C:C,0))</f>
        <v>10</v>
      </c>
      <c r="F9361">
        <f>INDEX(RanksTable!AR:AR,MATCH(B9361,RanksTable!B:B,0))</f>
        <v>7</v>
      </c>
      <c r="H9361" t="str">
        <f t="shared" si="146"/>
        <v>INSERT INTO "TeamRanks" (team_id,team_sport_id,team_rank) VALUES (216,10,7);</v>
      </c>
    </row>
    <row r="9362" spans="2:8" x14ac:dyDescent="0.25">
      <c r="B9362" t="s">
        <v>351</v>
      </c>
      <c r="C9362">
        <f>INDEX(NationalTeams!B:B,MATCH(B9362,NationalTeams!C:C,0))</f>
        <v>217</v>
      </c>
      <c r="D9362" t="s">
        <v>61</v>
      </c>
      <c r="E9362">
        <f>INDEX(TeamSports!B:B,MATCH(D9362,TeamSports!C:C,0))</f>
        <v>10</v>
      </c>
      <c r="F9362">
        <f>INDEX(RanksTable!AR:AR,MATCH(B9362,RanksTable!B:B,0))</f>
        <v>7</v>
      </c>
      <c r="H9362" t="str">
        <f t="shared" si="146"/>
        <v>INSERT INTO "TeamRanks" (team_id,team_sport_id,team_rank) VALUES (217,10,7);</v>
      </c>
    </row>
    <row r="9363" spans="2:8" x14ac:dyDescent="0.25">
      <c r="B9363" t="s">
        <v>438</v>
      </c>
      <c r="C9363">
        <f>INDEX(NationalTeams!B:B,MATCH(B9363,NationalTeams!C:C,0))</f>
        <v>218</v>
      </c>
      <c r="D9363" t="s">
        <v>61</v>
      </c>
      <c r="E9363">
        <f>INDEX(TeamSports!B:B,MATCH(D9363,TeamSports!C:C,0))</f>
        <v>10</v>
      </c>
      <c r="F9363">
        <f>INDEX(RanksTable!AR:AR,MATCH(B9363,RanksTable!B:B,0))</f>
        <v>7</v>
      </c>
      <c r="H9363" t="str">
        <f t="shared" si="146"/>
        <v>INSERT INTO "TeamRanks" (team_id,team_sport_id,team_rank) VALUES (218,10,7);</v>
      </c>
    </row>
    <row r="9364" spans="2:8" x14ac:dyDescent="0.25">
      <c r="B9364" t="s">
        <v>319</v>
      </c>
      <c r="C9364">
        <f>INDEX(NationalTeams!B:B,MATCH(B9364,NationalTeams!C:C,0))</f>
        <v>219</v>
      </c>
      <c r="D9364" t="s">
        <v>61</v>
      </c>
      <c r="E9364">
        <f>INDEX(TeamSports!B:B,MATCH(D9364,TeamSports!C:C,0))</f>
        <v>10</v>
      </c>
      <c r="F9364">
        <f>INDEX(RanksTable!AR:AR,MATCH(B9364,RanksTable!B:B,0))</f>
        <v>7</v>
      </c>
      <c r="H9364" t="str">
        <f t="shared" si="146"/>
        <v>INSERT INTO "TeamRanks" (team_id,team_sport_id,team_rank) VALUES (219,10,7);</v>
      </c>
    </row>
    <row r="9365" spans="2:8" x14ac:dyDescent="0.25">
      <c r="B9365" t="s">
        <v>471</v>
      </c>
      <c r="C9365">
        <f>INDEX(NationalTeams!B:B,MATCH(B9365,NationalTeams!C:C,0))</f>
        <v>220</v>
      </c>
      <c r="D9365" t="s">
        <v>61</v>
      </c>
      <c r="E9365">
        <f>INDEX(TeamSports!B:B,MATCH(D9365,TeamSports!C:C,0))</f>
        <v>10</v>
      </c>
      <c r="F9365">
        <f>INDEX(RanksTable!AR:AR,MATCH(B9365,RanksTable!B:B,0))</f>
        <v>7</v>
      </c>
      <c r="H9365" t="str">
        <f t="shared" si="146"/>
        <v>INSERT INTO "TeamRanks" (team_id,team_sport_id,team_rank) VALUES (220,10,7);</v>
      </c>
    </row>
    <row r="9366" spans="2:8" x14ac:dyDescent="0.25">
      <c r="B9366" t="s">
        <v>373</v>
      </c>
      <c r="C9366">
        <f>INDEX(NationalTeams!B:B,MATCH(B9366,NationalTeams!C:C,0))</f>
        <v>221</v>
      </c>
      <c r="D9366" t="s">
        <v>61</v>
      </c>
      <c r="E9366">
        <f>INDEX(TeamSports!B:B,MATCH(D9366,TeamSports!C:C,0))</f>
        <v>10</v>
      </c>
      <c r="F9366">
        <f>INDEX(RanksTable!AR:AR,MATCH(B9366,RanksTable!B:B,0))</f>
        <v>7</v>
      </c>
      <c r="H9366" t="str">
        <f t="shared" si="146"/>
        <v>INSERT INTO "TeamRanks" (team_id,team_sport_id,team_rank) VALUES (221,10,7);</v>
      </c>
    </row>
    <row r="9367" spans="2:8" x14ac:dyDescent="0.25">
      <c r="B9367" t="s">
        <v>367</v>
      </c>
      <c r="C9367">
        <f>INDEX(NationalTeams!B:B,MATCH(B9367,NationalTeams!C:C,0))</f>
        <v>222</v>
      </c>
      <c r="D9367" t="s">
        <v>61</v>
      </c>
      <c r="E9367">
        <f>INDEX(TeamSports!B:B,MATCH(D9367,TeamSports!C:C,0))</f>
        <v>10</v>
      </c>
      <c r="F9367">
        <f>INDEX(RanksTable!AR:AR,MATCH(B9367,RanksTable!B:B,0))</f>
        <v>7</v>
      </c>
      <c r="H9367" t="str">
        <f t="shared" si="146"/>
        <v>INSERT INTO "TeamRanks" (team_id,team_sport_id,team_rank) VALUES (222,10,7);</v>
      </c>
    </row>
    <row r="9368" spans="2:8" x14ac:dyDescent="0.25">
      <c r="B9368" t="s">
        <v>358</v>
      </c>
      <c r="C9368">
        <f>INDEX(NationalTeams!B:B,MATCH(B9368,NationalTeams!C:C,0))</f>
        <v>223</v>
      </c>
      <c r="D9368" t="s">
        <v>61</v>
      </c>
      <c r="E9368">
        <f>INDEX(TeamSports!B:B,MATCH(D9368,TeamSports!C:C,0))</f>
        <v>10</v>
      </c>
      <c r="F9368">
        <f>INDEX(RanksTable!AR:AR,MATCH(B9368,RanksTable!B:B,0))</f>
        <v>7</v>
      </c>
      <c r="H9368" t="str">
        <f t="shared" si="146"/>
        <v>INSERT INTO "TeamRanks" (team_id,team_sport_id,team_rank) VALUES (223,10,7);</v>
      </c>
    </row>
    <row r="9369" spans="2:8" x14ac:dyDescent="0.25">
      <c r="B9369" t="s">
        <v>440</v>
      </c>
      <c r="C9369">
        <f>INDEX(NationalTeams!B:B,MATCH(B9369,NationalTeams!C:C,0))</f>
        <v>1</v>
      </c>
      <c r="D9369" t="s">
        <v>36</v>
      </c>
      <c r="E9369">
        <f>INDEX(TeamSports!B:B,MATCH(D9369,TeamSports!C:C,0))</f>
        <v>11</v>
      </c>
      <c r="F9369">
        <f>INDEX(RanksTable!AS:AS,MATCH(B9369,RanksTable!B:B,0))</f>
        <v>7</v>
      </c>
      <c r="H9369" t="str">
        <f t="shared" si="146"/>
        <v>INSERT INTO "TeamRanks" (team_id,team_sport_id,team_rank) VALUES (1,11,7);</v>
      </c>
    </row>
    <row r="9370" spans="2:8" x14ac:dyDescent="0.25">
      <c r="B9370" t="s">
        <v>321</v>
      </c>
      <c r="C9370">
        <f>INDEX(NationalTeams!B:B,MATCH(B9370,NationalTeams!C:C,0))</f>
        <v>2</v>
      </c>
      <c r="D9370" t="s">
        <v>36</v>
      </c>
      <c r="E9370">
        <f>INDEX(TeamSports!B:B,MATCH(D9370,TeamSports!C:C,0))</f>
        <v>11</v>
      </c>
      <c r="F9370">
        <f>INDEX(RanksTable!AS:AS,MATCH(B9370,RanksTable!B:B,0))</f>
        <v>7</v>
      </c>
      <c r="H9370" t="str">
        <f t="shared" si="146"/>
        <v>INSERT INTO "TeamRanks" (team_id,team_sport_id,team_rank) VALUES (2,11,7);</v>
      </c>
    </row>
    <row r="9371" spans="2:8" x14ac:dyDescent="0.25">
      <c r="B9371" t="s">
        <v>520</v>
      </c>
      <c r="C9371">
        <f>INDEX(NationalTeams!B:B,MATCH(B9371,NationalTeams!C:C,0))</f>
        <v>3</v>
      </c>
      <c r="D9371" t="s">
        <v>36</v>
      </c>
      <c r="E9371">
        <f>INDEX(TeamSports!B:B,MATCH(D9371,TeamSports!C:C,0))</f>
        <v>11</v>
      </c>
      <c r="F9371">
        <f>INDEX(RanksTable!AS:AS,MATCH(B9371,RanksTable!B:B,0))</f>
        <v>4</v>
      </c>
      <c r="H9371" t="str">
        <f t="shared" si="146"/>
        <v>INSERT INTO "TeamRanks" (team_id,team_sport_id,team_rank) VALUES (3,11,4);</v>
      </c>
    </row>
    <row r="9372" spans="2:8" x14ac:dyDescent="0.25">
      <c r="B9372" t="s">
        <v>489</v>
      </c>
      <c r="C9372">
        <f>INDEX(NationalTeams!B:B,MATCH(B9372,NationalTeams!C:C,0))</f>
        <v>4</v>
      </c>
      <c r="D9372" t="s">
        <v>36</v>
      </c>
      <c r="E9372">
        <f>INDEX(TeamSports!B:B,MATCH(D9372,TeamSports!C:C,0))</f>
        <v>11</v>
      </c>
      <c r="F9372">
        <f>INDEX(RanksTable!AS:AS,MATCH(B9372,RanksTable!B:B,0))</f>
        <v>1</v>
      </c>
      <c r="H9372" t="str">
        <f t="shared" si="146"/>
        <v>INSERT INTO "TeamRanks" (team_id,team_sport_id,team_rank) VALUES (4,11,1);</v>
      </c>
    </row>
    <row r="9373" spans="2:8" x14ac:dyDescent="0.25">
      <c r="B9373" t="s">
        <v>329</v>
      </c>
      <c r="C9373">
        <f>INDEX(NationalTeams!B:B,MATCH(B9373,NationalTeams!C:C,0))</f>
        <v>5</v>
      </c>
      <c r="D9373" t="s">
        <v>36</v>
      </c>
      <c r="E9373">
        <f>INDEX(TeamSports!B:B,MATCH(D9373,TeamSports!C:C,0))</f>
        <v>11</v>
      </c>
      <c r="F9373">
        <f>INDEX(RanksTable!AS:AS,MATCH(B9373,RanksTable!B:B,0))</f>
        <v>7</v>
      </c>
      <c r="H9373" t="str">
        <f t="shared" si="146"/>
        <v>INSERT INTO "TeamRanks" (team_id,team_sport_id,team_rank) VALUES (5,11,7);</v>
      </c>
    </row>
    <row r="9374" spans="2:8" x14ac:dyDescent="0.25">
      <c r="B9374" t="s">
        <v>538</v>
      </c>
      <c r="C9374">
        <f>INDEX(NationalTeams!B:B,MATCH(B9374,NationalTeams!C:C,0))</f>
        <v>6</v>
      </c>
      <c r="D9374" t="s">
        <v>36</v>
      </c>
      <c r="E9374">
        <f>INDEX(TeamSports!B:B,MATCH(D9374,TeamSports!C:C,0))</f>
        <v>11</v>
      </c>
      <c r="F9374">
        <f>INDEX(RanksTable!AS:AS,MATCH(B9374,RanksTable!B:B,0))</f>
        <v>7</v>
      </c>
      <c r="H9374" t="str">
        <f t="shared" si="146"/>
        <v>INSERT INTO "TeamRanks" (team_id,team_sport_id,team_rank) VALUES (6,11,7);</v>
      </c>
    </row>
    <row r="9375" spans="2:8" x14ac:dyDescent="0.25">
      <c r="B9375" t="s">
        <v>357</v>
      </c>
      <c r="C9375">
        <f>INDEX(NationalTeams!B:B,MATCH(B9375,NationalTeams!C:C,0))</f>
        <v>7</v>
      </c>
      <c r="D9375" t="s">
        <v>36</v>
      </c>
      <c r="E9375">
        <f>INDEX(TeamSports!B:B,MATCH(D9375,TeamSports!C:C,0))</f>
        <v>11</v>
      </c>
      <c r="F9375">
        <f>INDEX(RanksTable!AS:AS,MATCH(B9375,RanksTable!B:B,0))</f>
        <v>7</v>
      </c>
      <c r="H9375" t="str">
        <f t="shared" si="146"/>
        <v>INSERT INTO "TeamRanks" (team_id,team_sport_id,team_rank) VALUES (7,11,7);</v>
      </c>
    </row>
    <row r="9376" spans="2:8" x14ac:dyDescent="0.25">
      <c r="B9376" t="s">
        <v>420</v>
      </c>
      <c r="C9376">
        <f>INDEX(NationalTeams!B:B,MATCH(B9376,NationalTeams!C:C,0))</f>
        <v>8</v>
      </c>
      <c r="D9376" t="s">
        <v>36</v>
      </c>
      <c r="E9376">
        <f>INDEX(TeamSports!B:B,MATCH(D9376,TeamSports!C:C,0))</f>
        <v>11</v>
      </c>
      <c r="F9376">
        <f>INDEX(RanksTable!AS:AS,MATCH(B9376,RanksTable!B:B,0))</f>
        <v>7</v>
      </c>
      <c r="H9376" t="str">
        <f t="shared" si="146"/>
        <v>INSERT INTO "TeamRanks" (team_id,team_sport_id,team_rank) VALUES (8,11,7);</v>
      </c>
    </row>
    <row r="9377" spans="2:8" x14ac:dyDescent="0.25">
      <c r="B9377" t="s">
        <v>400</v>
      </c>
      <c r="C9377">
        <f>INDEX(NationalTeams!B:B,MATCH(B9377,NationalTeams!C:C,0))</f>
        <v>9</v>
      </c>
      <c r="D9377" t="s">
        <v>36</v>
      </c>
      <c r="E9377">
        <f>INDEX(TeamSports!B:B,MATCH(D9377,TeamSports!C:C,0))</f>
        <v>11</v>
      </c>
      <c r="F9377">
        <f>INDEX(RanksTable!AS:AS,MATCH(B9377,RanksTable!B:B,0))</f>
        <v>7</v>
      </c>
      <c r="H9377" t="str">
        <f t="shared" si="146"/>
        <v>INSERT INTO "TeamRanks" (team_id,team_sport_id,team_rank) VALUES (9,11,7);</v>
      </c>
    </row>
    <row r="9378" spans="2:8" x14ac:dyDescent="0.25">
      <c r="B9378" t="s">
        <v>428</v>
      </c>
      <c r="C9378">
        <f>INDEX(NationalTeams!B:B,MATCH(B9378,NationalTeams!C:C,0))</f>
        <v>10</v>
      </c>
      <c r="D9378" t="s">
        <v>36</v>
      </c>
      <c r="E9378">
        <f>INDEX(TeamSports!B:B,MATCH(D9378,TeamSports!C:C,0))</f>
        <v>11</v>
      </c>
      <c r="F9378">
        <f>INDEX(RanksTable!AS:AS,MATCH(B9378,RanksTable!B:B,0))</f>
        <v>5</v>
      </c>
      <c r="H9378" t="str">
        <f t="shared" si="146"/>
        <v>INSERT INTO "TeamRanks" (team_id,team_sport_id,team_rank) VALUES (10,11,5);</v>
      </c>
    </row>
    <row r="9379" spans="2:8" x14ac:dyDescent="0.25">
      <c r="B9379" t="s">
        <v>324</v>
      </c>
      <c r="C9379">
        <f>INDEX(NationalTeams!B:B,MATCH(B9379,NationalTeams!C:C,0))</f>
        <v>11</v>
      </c>
      <c r="D9379" t="s">
        <v>36</v>
      </c>
      <c r="E9379">
        <f>INDEX(TeamSports!B:B,MATCH(D9379,TeamSports!C:C,0))</f>
        <v>11</v>
      </c>
      <c r="F9379">
        <f>INDEX(RanksTable!AS:AS,MATCH(B9379,RanksTable!B:B,0))</f>
        <v>6</v>
      </c>
      <c r="H9379" t="str">
        <f t="shared" si="146"/>
        <v>INSERT INTO "TeamRanks" (team_id,team_sport_id,team_rank) VALUES (11,11,6);</v>
      </c>
    </row>
    <row r="9380" spans="2:8" x14ac:dyDescent="0.25">
      <c r="B9380" t="s">
        <v>376</v>
      </c>
      <c r="C9380">
        <f>INDEX(NationalTeams!B:B,MATCH(B9380,NationalTeams!C:C,0))</f>
        <v>12</v>
      </c>
      <c r="D9380" t="s">
        <v>36</v>
      </c>
      <c r="E9380">
        <f>INDEX(TeamSports!B:B,MATCH(D9380,TeamSports!C:C,0))</f>
        <v>11</v>
      </c>
      <c r="F9380">
        <f>INDEX(RanksTable!AS:AS,MATCH(B9380,RanksTable!B:B,0))</f>
        <v>6</v>
      </c>
      <c r="H9380" t="str">
        <f t="shared" si="146"/>
        <v>INSERT INTO "TeamRanks" (team_id,team_sport_id,team_rank) VALUES (12,11,6);</v>
      </c>
    </row>
    <row r="9381" spans="2:8" x14ac:dyDescent="0.25">
      <c r="B9381" t="s">
        <v>529</v>
      </c>
      <c r="C9381">
        <f>INDEX(NationalTeams!B:B,MATCH(B9381,NationalTeams!C:C,0))</f>
        <v>13</v>
      </c>
      <c r="D9381" t="s">
        <v>36</v>
      </c>
      <c r="E9381">
        <f>INDEX(TeamSports!B:B,MATCH(D9381,TeamSports!C:C,0))</f>
        <v>11</v>
      </c>
      <c r="F9381">
        <f>INDEX(RanksTable!AS:AS,MATCH(B9381,RanksTable!B:B,0))</f>
        <v>2</v>
      </c>
      <c r="H9381" t="str">
        <f t="shared" si="146"/>
        <v>INSERT INTO "TeamRanks" (team_id,team_sport_id,team_rank) VALUES (13,11,2);</v>
      </c>
    </row>
    <row r="9382" spans="2:8" x14ac:dyDescent="0.25">
      <c r="B9382" t="s">
        <v>415</v>
      </c>
      <c r="C9382">
        <f>INDEX(NationalTeams!B:B,MATCH(B9382,NationalTeams!C:C,0))</f>
        <v>14</v>
      </c>
      <c r="D9382" t="s">
        <v>36</v>
      </c>
      <c r="E9382">
        <f>INDEX(TeamSports!B:B,MATCH(D9382,TeamSports!C:C,0))</f>
        <v>11</v>
      </c>
      <c r="F9382">
        <f>INDEX(RanksTable!AS:AS,MATCH(B9382,RanksTable!B:B,0))</f>
        <v>7</v>
      </c>
      <c r="H9382" t="str">
        <f t="shared" si="146"/>
        <v>INSERT INTO "TeamRanks" (team_id,team_sport_id,team_rank) VALUES (14,11,7);</v>
      </c>
    </row>
    <row r="9383" spans="2:8" x14ac:dyDescent="0.25">
      <c r="B9383" t="s">
        <v>424</v>
      </c>
      <c r="C9383">
        <f>INDEX(NationalTeams!B:B,MATCH(B9383,NationalTeams!C:C,0))</f>
        <v>15</v>
      </c>
      <c r="D9383" t="s">
        <v>36</v>
      </c>
      <c r="E9383">
        <f>INDEX(TeamSports!B:B,MATCH(D9383,TeamSports!C:C,0))</f>
        <v>11</v>
      </c>
      <c r="F9383">
        <f>INDEX(RanksTable!AS:AS,MATCH(B9383,RanksTable!B:B,0))</f>
        <v>7</v>
      </c>
      <c r="H9383" t="str">
        <f t="shared" si="146"/>
        <v>INSERT INTO "TeamRanks" (team_id,team_sport_id,team_rank) VALUES (15,11,7);</v>
      </c>
    </row>
    <row r="9384" spans="2:8" x14ac:dyDescent="0.25">
      <c r="B9384" t="s">
        <v>426</v>
      </c>
      <c r="C9384">
        <f>INDEX(NationalTeams!B:B,MATCH(B9384,NationalTeams!C:C,0))</f>
        <v>16</v>
      </c>
      <c r="D9384" t="s">
        <v>36</v>
      </c>
      <c r="E9384">
        <f>INDEX(TeamSports!B:B,MATCH(D9384,TeamSports!C:C,0))</f>
        <v>11</v>
      </c>
      <c r="F9384">
        <f>INDEX(RanksTable!AS:AS,MATCH(B9384,RanksTable!B:B,0))</f>
        <v>4</v>
      </c>
      <c r="H9384" t="str">
        <f t="shared" si="146"/>
        <v>INSERT INTO "TeamRanks" (team_id,team_sport_id,team_rank) VALUES (16,11,4);</v>
      </c>
    </row>
    <row r="9385" spans="2:8" x14ac:dyDescent="0.25">
      <c r="B9385" t="s">
        <v>514</v>
      </c>
      <c r="C9385">
        <f>INDEX(NationalTeams!B:B,MATCH(B9385,NationalTeams!C:C,0))</f>
        <v>17</v>
      </c>
      <c r="D9385" t="s">
        <v>36</v>
      </c>
      <c r="E9385">
        <f>INDEX(TeamSports!B:B,MATCH(D9385,TeamSports!C:C,0))</f>
        <v>11</v>
      </c>
      <c r="F9385">
        <f>INDEX(RanksTable!AS:AS,MATCH(B9385,RanksTable!B:B,0))</f>
        <v>2</v>
      </c>
      <c r="H9385" t="str">
        <f t="shared" si="146"/>
        <v>INSERT INTO "TeamRanks" (team_id,team_sport_id,team_rank) VALUES (17,11,2);</v>
      </c>
    </row>
    <row r="9386" spans="2:8" x14ac:dyDescent="0.25">
      <c r="B9386" t="s">
        <v>535</v>
      </c>
      <c r="C9386">
        <f>INDEX(NationalTeams!B:B,MATCH(B9386,NationalTeams!C:C,0))</f>
        <v>18</v>
      </c>
      <c r="D9386" t="s">
        <v>36</v>
      </c>
      <c r="E9386">
        <f>INDEX(TeamSports!B:B,MATCH(D9386,TeamSports!C:C,0))</f>
        <v>11</v>
      </c>
      <c r="F9386">
        <f>INDEX(RanksTable!AS:AS,MATCH(B9386,RanksTable!B:B,0))</f>
        <v>3</v>
      </c>
      <c r="H9386" t="str">
        <f t="shared" si="146"/>
        <v>INSERT INTO "TeamRanks" (team_id,team_sport_id,team_rank) VALUES (18,11,3);</v>
      </c>
    </row>
    <row r="9387" spans="2:8" x14ac:dyDescent="0.25">
      <c r="B9387" t="s">
        <v>419</v>
      </c>
      <c r="C9387">
        <f>INDEX(NationalTeams!B:B,MATCH(B9387,NationalTeams!C:C,0))</f>
        <v>19</v>
      </c>
      <c r="D9387" t="s">
        <v>36</v>
      </c>
      <c r="E9387">
        <f>INDEX(TeamSports!B:B,MATCH(D9387,TeamSports!C:C,0))</f>
        <v>11</v>
      </c>
      <c r="F9387">
        <f>INDEX(RanksTable!AS:AS,MATCH(B9387,RanksTable!B:B,0))</f>
        <v>7</v>
      </c>
      <c r="H9387" t="str">
        <f t="shared" si="146"/>
        <v>INSERT INTO "TeamRanks" (team_id,team_sport_id,team_rank) VALUES (19,11,7);</v>
      </c>
    </row>
    <row r="9388" spans="2:8" x14ac:dyDescent="0.25">
      <c r="B9388" t="s">
        <v>433</v>
      </c>
      <c r="C9388">
        <f>INDEX(NationalTeams!B:B,MATCH(B9388,NationalTeams!C:C,0))</f>
        <v>20</v>
      </c>
      <c r="D9388" t="s">
        <v>36</v>
      </c>
      <c r="E9388">
        <f>INDEX(TeamSports!B:B,MATCH(D9388,TeamSports!C:C,0))</f>
        <v>11</v>
      </c>
      <c r="F9388">
        <f>INDEX(RanksTable!AS:AS,MATCH(B9388,RanksTable!B:B,0))</f>
        <v>4</v>
      </c>
      <c r="H9388" t="str">
        <f t="shared" si="146"/>
        <v>INSERT INTO "TeamRanks" (team_id,team_sport_id,team_rank) VALUES (20,11,4);</v>
      </c>
    </row>
    <row r="9389" spans="2:8" x14ac:dyDescent="0.25">
      <c r="B9389" t="s">
        <v>465</v>
      </c>
      <c r="C9389">
        <f>INDEX(NationalTeams!B:B,MATCH(B9389,NationalTeams!C:C,0))</f>
        <v>21</v>
      </c>
      <c r="D9389" t="s">
        <v>36</v>
      </c>
      <c r="E9389">
        <f>INDEX(TeamSports!B:B,MATCH(D9389,TeamSports!C:C,0))</f>
        <v>11</v>
      </c>
      <c r="F9389">
        <f>INDEX(RanksTable!AS:AS,MATCH(B9389,RanksTable!B:B,0))</f>
        <v>7</v>
      </c>
      <c r="H9389" t="str">
        <f t="shared" si="146"/>
        <v>INSERT INTO "TeamRanks" (team_id,team_sport_id,team_rank) VALUES (21,11,7);</v>
      </c>
    </row>
    <row r="9390" spans="2:8" x14ac:dyDescent="0.25">
      <c r="B9390" t="s">
        <v>408</v>
      </c>
      <c r="C9390">
        <f>INDEX(NationalTeams!B:B,MATCH(B9390,NationalTeams!C:C,0))</f>
        <v>22</v>
      </c>
      <c r="D9390" t="s">
        <v>36</v>
      </c>
      <c r="E9390">
        <f>INDEX(TeamSports!B:B,MATCH(D9390,TeamSports!C:C,0))</f>
        <v>11</v>
      </c>
      <c r="F9390">
        <f>INDEX(RanksTable!AS:AS,MATCH(B9390,RanksTable!B:B,0))</f>
        <v>7</v>
      </c>
      <c r="H9390" t="str">
        <f t="shared" si="146"/>
        <v>INSERT INTO "TeamRanks" (team_id,team_sport_id,team_rank) VALUES (22,11,7);</v>
      </c>
    </row>
    <row r="9391" spans="2:8" x14ac:dyDescent="0.25">
      <c r="B9391" t="s">
        <v>505</v>
      </c>
      <c r="C9391">
        <f>INDEX(NationalTeams!B:B,MATCH(B9391,NationalTeams!C:C,0))</f>
        <v>23</v>
      </c>
      <c r="D9391" t="s">
        <v>36</v>
      </c>
      <c r="E9391">
        <f>INDEX(TeamSports!B:B,MATCH(D9391,TeamSports!C:C,0))</f>
        <v>11</v>
      </c>
      <c r="F9391">
        <f>INDEX(RanksTable!AS:AS,MATCH(B9391,RanksTable!B:B,0))</f>
        <v>4</v>
      </c>
      <c r="H9391" t="str">
        <f t="shared" si="146"/>
        <v>INSERT INTO "TeamRanks" (team_id,team_sport_id,team_rank) VALUES (23,11,4);</v>
      </c>
    </row>
    <row r="9392" spans="2:8" x14ac:dyDescent="0.25">
      <c r="B9392" t="s">
        <v>334</v>
      </c>
      <c r="C9392">
        <f>INDEX(NationalTeams!B:B,MATCH(B9392,NationalTeams!C:C,0))</f>
        <v>24</v>
      </c>
      <c r="D9392" t="s">
        <v>36</v>
      </c>
      <c r="E9392">
        <f>INDEX(TeamSports!B:B,MATCH(D9392,TeamSports!C:C,0))</f>
        <v>11</v>
      </c>
      <c r="F9392">
        <f>INDEX(RanksTable!AS:AS,MATCH(B9392,RanksTable!B:B,0))</f>
        <v>7</v>
      </c>
      <c r="H9392" t="str">
        <f t="shared" si="146"/>
        <v>INSERT INTO "TeamRanks" (team_id,team_sport_id,team_rank) VALUES (24,11,7);</v>
      </c>
    </row>
    <row r="9393" spans="2:8" x14ac:dyDescent="0.25">
      <c r="B9393" t="s">
        <v>337</v>
      </c>
      <c r="C9393">
        <f>INDEX(NationalTeams!B:B,MATCH(B9393,NationalTeams!C:C,0))</f>
        <v>25</v>
      </c>
      <c r="D9393" t="s">
        <v>36</v>
      </c>
      <c r="E9393">
        <f>INDEX(TeamSports!B:B,MATCH(D9393,TeamSports!C:C,0))</f>
        <v>11</v>
      </c>
      <c r="F9393">
        <f>INDEX(RanksTable!AS:AS,MATCH(B9393,RanksTable!B:B,0))</f>
        <v>7</v>
      </c>
      <c r="H9393" t="str">
        <f t="shared" si="146"/>
        <v>INSERT INTO "TeamRanks" (team_id,team_sport_id,team_rank) VALUES (25,11,7);</v>
      </c>
    </row>
    <row r="9394" spans="2:8" x14ac:dyDescent="0.25">
      <c r="B9394" t="s">
        <v>403</v>
      </c>
      <c r="C9394">
        <f>INDEX(NationalTeams!B:B,MATCH(B9394,NationalTeams!C:C,0))</f>
        <v>26</v>
      </c>
      <c r="D9394" t="s">
        <v>36</v>
      </c>
      <c r="E9394">
        <f>INDEX(TeamSports!B:B,MATCH(D9394,TeamSports!C:C,0))</f>
        <v>11</v>
      </c>
      <c r="F9394">
        <f>INDEX(RanksTable!AS:AS,MATCH(B9394,RanksTable!B:B,0))</f>
        <v>7</v>
      </c>
      <c r="H9394" t="str">
        <f t="shared" si="146"/>
        <v>INSERT INTO "TeamRanks" (team_id,team_sport_id,team_rank) VALUES (26,11,7);</v>
      </c>
    </row>
    <row r="9395" spans="2:8" x14ac:dyDescent="0.25">
      <c r="B9395" t="s">
        <v>525</v>
      </c>
      <c r="C9395">
        <f>INDEX(NationalTeams!B:B,MATCH(B9395,NationalTeams!C:C,0))</f>
        <v>27</v>
      </c>
      <c r="D9395" t="s">
        <v>36</v>
      </c>
      <c r="E9395">
        <f>INDEX(TeamSports!B:B,MATCH(D9395,TeamSports!C:C,0))</f>
        <v>11</v>
      </c>
      <c r="F9395">
        <f>INDEX(RanksTable!AS:AS,MATCH(B9395,RanksTable!B:B,0))</f>
        <v>2</v>
      </c>
      <c r="H9395" t="str">
        <f t="shared" si="146"/>
        <v>INSERT INTO "TeamRanks" (team_id,team_sport_id,team_rank) VALUES (27,11,2);</v>
      </c>
    </row>
    <row r="9396" spans="2:8" x14ac:dyDescent="0.25">
      <c r="B9396" t="s">
        <v>453</v>
      </c>
      <c r="C9396">
        <f>INDEX(NationalTeams!B:B,MATCH(B9396,NationalTeams!C:C,0))</f>
        <v>28</v>
      </c>
      <c r="D9396" t="s">
        <v>36</v>
      </c>
      <c r="E9396">
        <f>INDEX(TeamSports!B:B,MATCH(D9396,TeamSports!C:C,0))</f>
        <v>11</v>
      </c>
      <c r="F9396">
        <f>INDEX(RanksTable!AS:AS,MATCH(B9396,RanksTable!B:B,0))</f>
        <v>4</v>
      </c>
      <c r="H9396" t="str">
        <f t="shared" si="146"/>
        <v>INSERT INTO "TeamRanks" (team_id,team_sport_id,team_rank) VALUES (28,11,4);</v>
      </c>
    </row>
    <row r="9397" spans="2:8" x14ac:dyDescent="0.25">
      <c r="B9397" t="s">
        <v>353</v>
      </c>
      <c r="C9397">
        <f>INDEX(NationalTeams!B:B,MATCH(B9397,NationalTeams!C:C,0))</f>
        <v>29</v>
      </c>
      <c r="D9397" t="s">
        <v>36</v>
      </c>
      <c r="E9397">
        <f>INDEX(TeamSports!B:B,MATCH(D9397,TeamSports!C:C,0))</f>
        <v>11</v>
      </c>
      <c r="F9397">
        <f>INDEX(RanksTable!AS:AS,MATCH(B9397,RanksTable!B:B,0))</f>
        <v>7</v>
      </c>
      <c r="H9397" t="str">
        <f t="shared" si="146"/>
        <v>INSERT INTO "TeamRanks" (team_id,team_sport_id,team_rank) VALUES (29,11,7);</v>
      </c>
    </row>
    <row r="9398" spans="2:8" x14ac:dyDescent="0.25">
      <c r="B9398" t="s">
        <v>516</v>
      </c>
      <c r="C9398">
        <f>INDEX(NationalTeams!B:B,MATCH(B9398,NationalTeams!C:C,0))</f>
        <v>30</v>
      </c>
      <c r="D9398" t="s">
        <v>36</v>
      </c>
      <c r="E9398">
        <f>INDEX(TeamSports!B:B,MATCH(D9398,TeamSports!C:C,0))</f>
        <v>11</v>
      </c>
      <c r="F9398">
        <f>INDEX(RanksTable!AS:AS,MATCH(B9398,RanksTable!B:B,0))</f>
        <v>7</v>
      </c>
      <c r="H9398" t="str">
        <f t="shared" si="146"/>
        <v>INSERT INTO "TeamRanks" (team_id,team_sport_id,team_rank) VALUES (30,11,7);</v>
      </c>
    </row>
    <row r="9399" spans="2:8" x14ac:dyDescent="0.25">
      <c r="B9399" t="s">
        <v>340</v>
      </c>
      <c r="C9399">
        <f>INDEX(NationalTeams!B:B,MATCH(B9399,NationalTeams!C:C,0))</f>
        <v>31</v>
      </c>
      <c r="D9399" t="s">
        <v>36</v>
      </c>
      <c r="E9399">
        <f>INDEX(TeamSports!B:B,MATCH(D9399,TeamSports!C:C,0))</f>
        <v>11</v>
      </c>
      <c r="F9399">
        <f>INDEX(RanksTable!AS:AS,MATCH(B9399,RanksTable!B:B,0))</f>
        <v>7</v>
      </c>
      <c r="H9399" t="str">
        <f t="shared" si="146"/>
        <v>INSERT INTO "TeamRanks" (team_id,team_sport_id,team_rank) VALUES (31,11,7);</v>
      </c>
    </row>
    <row r="9400" spans="2:8" x14ac:dyDescent="0.25">
      <c r="B9400" t="s">
        <v>327</v>
      </c>
      <c r="C9400">
        <f>INDEX(NationalTeams!B:B,MATCH(B9400,NationalTeams!C:C,0))</f>
        <v>32</v>
      </c>
      <c r="D9400" t="s">
        <v>36</v>
      </c>
      <c r="E9400">
        <f>INDEX(TeamSports!B:B,MATCH(D9400,TeamSports!C:C,0))</f>
        <v>11</v>
      </c>
      <c r="F9400">
        <f>INDEX(RanksTable!AS:AS,MATCH(B9400,RanksTable!B:B,0))</f>
        <v>5</v>
      </c>
      <c r="H9400" t="str">
        <f t="shared" si="146"/>
        <v>INSERT INTO "TeamRanks" (team_id,team_sport_id,team_rank) VALUES (32,11,5);</v>
      </c>
    </row>
    <row r="9401" spans="2:8" x14ac:dyDescent="0.25">
      <c r="B9401" t="s">
        <v>478</v>
      </c>
      <c r="C9401">
        <f>INDEX(NationalTeams!B:B,MATCH(B9401,NationalTeams!C:C,0))</f>
        <v>33</v>
      </c>
      <c r="D9401" t="s">
        <v>36</v>
      </c>
      <c r="E9401">
        <f>INDEX(TeamSports!B:B,MATCH(D9401,TeamSports!C:C,0))</f>
        <v>11</v>
      </c>
      <c r="F9401">
        <f>INDEX(RanksTable!AS:AS,MATCH(B9401,RanksTable!B:B,0))</f>
        <v>7</v>
      </c>
      <c r="H9401" t="str">
        <f t="shared" si="146"/>
        <v>INSERT INTO "TeamRanks" (team_id,team_sport_id,team_rank) VALUES (33,11,7);</v>
      </c>
    </row>
    <row r="9402" spans="2:8" x14ac:dyDescent="0.25">
      <c r="B9402" t="s">
        <v>510</v>
      </c>
      <c r="C9402">
        <f>INDEX(NationalTeams!B:B,MATCH(B9402,NationalTeams!C:C,0))</f>
        <v>34</v>
      </c>
      <c r="D9402" t="s">
        <v>36</v>
      </c>
      <c r="E9402">
        <f>INDEX(TeamSports!B:B,MATCH(D9402,TeamSports!C:C,0))</f>
        <v>11</v>
      </c>
      <c r="F9402">
        <f>INDEX(RanksTable!AS:AS,MATCH(B9402,RanksTable!B:B,0))</f>
        <v>1</v>
      </c>
      <c r="H9402" t="str">
        <f t="shared" si="146"/>
        <v>INSERT INTO "TeamRanks" (team_id,team_sport_id,team_rank) VALUES (34,11,1);</v>
      </c>
    </row>
    <row r="9403" spans="2:8" x14ac:dyDescent="0.25">
      <c r="B9403" t="s">
        <v>366</v>
      </c>
      <c r="C9403">
        <f>INDEX(NationalTeams!B:B,MATCH(B9403,NationalTeams!C:C,0))</f>
        <v>35</v>
      </c>
      <c r="D9403" t="s">
        <v>36</v>
      </c>
      <c r="E9403">
        <f>INDEX(TeamSports!B:B,MATCH(D9403,TeamSports!C:C,0))</f>
        <v>11</v>
      </c>
      <c r="F9403">
        <f>INDEX(RanksTable!AS:AS,MATCH(B9403,RanksTable!B:B,0))</f>
        <v>7</v>
      </c>
      <c r="H9403" t="str">
        <f t="shared" si="146"/>
        <v>INSERT INTO "TeamRanks" (team_id,team_sport_id,team_rank) VALUES (35,11,7);</v>
      </c>
    </row>
    <row r="9404" spans="2:8" x14ac:dyDescent="0.25">
      <c r="B9404" t="s">
        <v>341</v>
      </c>
      <c r="C9404">
        <f>INDEX(NationalTeams!B:B,MATCH(B9404,NationalTeams!C:C,0))</f>
        <v>36</v>
      </c>
      <c r="D9404" t="s">
        <v>36</v>
      </c>
      <c r="E9404">
        <f>INDEX(TeamSports!B:B,MATCH(D9404,TeamSports!C:C,0))</f>
        <v>11</v>
      </c>
      <c r="F9404">
        <f>INDEX(RanksTable!AS:AS,MATCH(B9404,RanksTable!B:B,0))</f>
        <v>7</v>
      </c>
      <c r="H9404" t="str">
        <f t="shared" si="146"/>
        <v>INSERT INTO "TeamRanks" (team_id,team_sport_id,team_rank) VALUES (36,11,7);</v>
      </c>
    </row>
    <row r="9405" spans="2:8" x14ac:dyDescent="0.25">
      <c r="B9405" t="s">
        <v>454</v>
      </c>
      <c r="C9405">
        <f>INDEX(NationalTeams!B:B,MATCH(B9405,NationalTeams!C:C,0))</f>
        <v>37</v>
      </c>
      <c r="D9405" t="s">
        <v>36</v>
      </c>
      <c r="E9405">
        <f>INDEX(TeamSports!B:B,MATCH(D9405,TeamSports!C:C,0))</f>
        <v>11</v>
      </c>
      <c r="F9405">
        <f>INDEX(RanksTable!AS:AS,MATCH(B9405,RanksTable!B:B,0))</f>
        <v>7</v>
      </c>
      <c r="H9405" t="str">
        <f t="shared" si="146"/>
        <v>INSERT INTO "TeamRanks" (team_id,team_sport_id,team_rank) VALUES (37,11,7);</v>
      </c>
    </row>
    <row r="9406" spans="2:8" x14ac:dyDescent="0.25">
      <c r="B9406" t="s">
        <v>371</v>
      </c>
      <c r="C9406">
        <f>INDEX(NationalTeams!B:B,MATCH(B9406,NationalTeams!C:C,0))</f>
        <v>38</v>
      </c>
      <c r="D9406" t="s">
        <v>36</v>
      </c>
      <c r="E9406">
        <f>INDEX(TeamSports!B:B,MATCH(D9406,TeamSports!C:C,0))</f>
        <v>11</v>
      </c>
      <c r="F9406">
        <f>INDEX(RanksTable!AS:AS,MATCH(B9406,RanksTable!B:B,0))</f>
        <v>7</v>
      </c>
      <c r="H9406" t="str">
        <f t="shared" si="146"/>
        <v>INSERT INTO "TeamRanks" (team_id,team_sport_id,team_rank) VALUES (38,11,7);</v>
      </c>
    </row>
    <row r="9407" spans="2:8" x14ac:dyDescent="0.25">
      <c r="B9407" t="s">
        <v>462</v>
      </c>
      <c r="C9407">
        <f>INDEX(NationalTeams!B:B,MATCH(B9407,NationalTeams!C:C,0))</f>
        <v>39</v>
      </c>
      <c r="D9407" t="s">
        <v>36</v>
      </c>
      <c r="E9407">
        <f>INDEX(TeamSports!B:B,MATCH(D9407,TeamSports!C:C,0))</f>
        <v>11</v>
      </c>
      <c r="F9407">
        <f>INDEX(RanksTable!AS:AS,MATCH(B9407,RanksTable!B:B,0))</f>
        <v>7</v>
      </c>
      <c r="H9407" t="str">
        <f t="shared" si="146"/>
        <v>INSERT INTO "TeamRanks" (team_id,team_sport_id,team_rank) VALUES (39,11,7);</v>
      </c>
    </row>
    <row r="9408" spans="2:8" x14ac:dyDescent="0.25">
      <c r="B9408" t="s">
        <v>322</v>
      </c>
      <c r="C9408">
        <f>INDEX(NationalTeams!B:B,MATCH(B9408,NationalTeams!C:C,0))</f>
        <v>40</v>
      </c>
      <c r="D9408" t="s">
        <v>36</v>
      </c>
      <c r="E9408">
        <f>INDEX(TeamSports!B:B,MATCH(D9408,TeamSports!C:C,0))</f>
        <v>11</v>
      </c>
      <c r="F9408">
        <f>INDEX(RanksTable!AS:AS,MATCH(B9408,RanksTable!B:B,0))</f>
        <v>6</v>
      </c>
      <c r="H9408" t="str">
        <f t="shared" si="146"/>
        <v>INSERT INTO "TeamRanks" (team_id,team_sport_id,team_rank) VALUES (40,11,6);</v>
      </c>
    </row>
    <row r="9409" spans="2:8" x14ac:dyDescent="0.25">
      <c r="B9409" t="s">
        <v>355</v>
      </c>
      <c r="C9409">
        <f>INDEX(NationalTeams!B:B,MATCH(B9409,NationalTeams!C:C,0))</f>
        <v>41</v>
      </c>
      <c r="D9409" t="s">
        <v>36</v>
      </c>
      <c r="E9409">
        <f>INDEX(TeamSports!B:B,MATCH(D9409,TeamSports!C:C,0))</f>
        <v>11</v>
      </c>
      <c r="F9409">
        <f>INDEX(RanksTable!AS:AS,MATCH(B9409,RanksTable!B:B,0))</f>
        <v>4</v>
      </c>
      <c r="H9409" t="str">
        <f t="shared" si="146"/>
        <v>INSERT INTO "TeamRanks" (team_id,team_sport_id,team_rank) VALUES (41,11,4);</v>
      </c>
    </row>
    <row r="9410" spans="2:8" x14ac:dyDescent="0.25">
      <c r="B9410" t="s">
        <v>344</v>
      </c>
      <c r="C9410">
        <f>INDEX(NationalTeams!B:B,MATCH(B9410,NationalTeams!C:C,0))</f>
        <v>42</v>
      </c>
      <c r="D9410" t="s">
        <v>36</v>
      </c>
      <c r="E9410">
        <f>INDEX(TeamSports!B:B,MATCH(D9410,TeamSports!C:C,0))</f>
        <v>11</v>
      </c>
      <c r="F9410">
        <f>INDEX(RanksTable!AS:AS,MATCH(B9410,RanksTable!B:B,0))</f>
        <v>7</v>
      </c>
      <c r="H9410" t="str">
        <f t="shared" si="146"/>
        <v>INSERT INTO "TeamRanks" (team_id,team_sport_id,team_rank) VALUES (42,11,7);</v>
      </c>
    </row>
    <row r="9411" spans="2:8" x14ac:dyDescent="0.25">
      <c r="B9411" t="s">
        <v>330</v>
      </c>
      <c r="C9411">
        <f>INDEX(NationalTeams!B:B,MATCH(B9411,NationalTeams!C:C,0))</f>
        <v>43</v>
      </c>
      <c r="D9411" t="s">
        <v>36</v>
      </c>
      <c r="E9411">
        <f>INDEX(TeamSports!B:B,MATCH(D9411,TeamSports!C:C,0))</f>
        <v>11</v>
      </c>
      <c r="F9411">
        <f>INDEX(RanksTable!AS:AS,MATCH(B9411,RanksTable!B:B,0))</f>
        <v>4</v>
      </c>
      <c r="H9411" t="str">
        <f t="shared" si="146"/>
        <v>INSERT INTO "TeamRanks" (team_id,team_sport_id,team_rank) VALUES (43,11,4);</v>
      </c>
    </row>
    <row r="9412" spans="2:8" x14ac:dyDescent="0.25">
      <c r="B9412" t="s">
        <v>429</v>
      </c>
      <c r="C9412">
        <f>INDEX(NationalTeams!B:B,MATCH(B9412,NationalTeams!C:C,0))</f>
        <v>44</v>
      </c>
      <c r="D9412" t="s">
        <v>36</v>
      </c>
      <c r="E9412">
        <f>INDEX(TeamSports!B:B,MATCH(D9412,TeamSports!C:C,0))</f>
        <v>11</v>
      </c>
      <c r="F9412">
        <f>INDEX(RanksTable!AS:AS,MATCH(B9412,RanksTable!B:B,0))</f>
        <v>1</v>
      </c>
      <c r="H9412" t="str">
        <f t="shared" ref="H9412:H9475" si="147">_xlfn.CONCAT($H$1,$L$1,$C$1,$L$1," ",$J$1,$C$2,$N$1,$E$2,$N$1,$F$2,$K$1,$I$1,$J$1,C9412,$N$1,E9412,$N$1,F9412,$K$1,$O$1)</f>
        <v>INSERT INTO "TeamRanks" (team_id,team_sport_id,team_rank) VALUES (44,11,1);</v>
      </c>
    </row>
    <row r="9413" spans="2:8" x14ac:dyDescent="0.25">
      <c r="B9413" t="s">
        <v>534</v>
      </c>
      <c r="C9413">
        <f>INDEX(NationalTeams!B:B,MATCH(B9413,NationalTeams!C:C,0))</f>
        <v>45</v>
      </c>
      <c r="D9413" t="s">
        <v>36</v>
      </c>
      <c r="E9413">
        <f>INDEX(TeamSports!B:B,MATCH(D9413,TeamSports!C:C,0))</f>
        <v>11</v>
      </c>
      <c r="F9413">
        <f>INDEX(RanksTable!AS:AS,MATCH(B9413,RanksTable!B:B,0))</f>
        <v>7</v>
      </c>
      <c r="H9413" t="str">
        <f t="shared" si="147"/>
        <v>INSERT INTO "TeamRanks" (team_id,team_sport_id,team_rank) VALUES (45,11,7);</v>
      </c>
    </row>
    <row r="9414" spans="2:8" x14ac:dyDescent="0.25">
      <c r="B9414" t="s">
        <v>328</v>
      </c>
      <c r="C9414">
        <f>INDEX(NationalTeams!B:B,MATCH(B9414,NationalTeams!C:C,0))</f>
        <v>46</v>
      </c>
      <c r="D9414" t="s">
        <v>36</v>
      </c>
      <c r="E9414">
        <f>INDEX(TeamSports!B:B,MATCH(D9414,TeamSports!C:C,0))</f>
        <v>11</v>
      </c>
      <c r="F9414">
        <f>INDEX(RanksTable!AS:AS,MATCH(B9414,RanksTable!B:B,0))</f>
        <v>3</v>
      </c>
      <c r="H9414" t="str">
        <f t="shared" si="147"/>
        <v>INSERT INTO "TeamRanks" (team_id,team_sport_id,team_rank) VALUES (46,11,3);</v>
      </c>
    </row>
    <row r="9415" spans="2:8" x14ac:dyDescent="0.25">
      <c r="B9415" t="s">
        <v>368</v>
      </c>
      <c r="C9415">
        <f>INDEX(NationalTeams!B:B,MATCH(B9415,NationalTeams!C:C,0))</f>
        <v>47</v>
      </c>
      <c r="D9415" t="s">
        <v>36</v>
      </c>
      <c r="E9415">
        <f>INDEX(TeamSports!B:B,MATCH(D9415,TeamSports!C:C,0))</f>
        <v>11</v>
      </c>
      <c r="F9415">
        <f>INDEX(RanksTable!AS:AS,MATCH(B9415,RanksTable!B:B,0))</f>
        <v>7</v>
      </c>
      <c r="H9415" t="str">
        <f t="shared" si="147"/>
        <v>INSERT INTO "TeamRanks" (team_id,team_sport_id,team_rank) VALUES (47,11,7);</v>
      </c>
    </row>
    <row r="9416" spans="2:8" x14ac:dyDescent="0.25">
      <c r="B9416" t="s">
        <v>369</v>
      </c>
      <c r="C9416">
        <f>INDEX(NationalTeams!B:B,MATCH(B9416,NationalTeams!C:C,0))</f>
        <v>48</v>
      </c>
      <c r="D9416" t="s">
        <v>36</v>
      </c>
      <c r="E9416">
        <f>INDEX(TeamSports!B:B,MATCH(D9416,TeamSports!C:C,0))</f>
        <v>11</v>
      </c>
      <c r="F9416">
        <f>INDEX(RanksTable!AS:AS,MATCH(B9416,RanksTable!B:B,0))</f>
        <v>7</v>
      </c>
      <c r="H9416" t="str">
        <f t="shared" si="147"/>
        <v>INSERT INTO "TeamRanks" (team_id,team_sport_id,team_rank) VALUES (48,11,7);</v>
      </c>
    </row>
    <row r="9417" spans="2:8" x14ac:dyDescent="0.25">
      <c r="B9417" t="s">
        <v>447</v>
      </c>
      <c r="C9417">
        <f>INDEX(NationalTeams!B:B,MATCH(B9417,NationalTeams!C:C,0))</f>
        <v>49</v>
      </c>
      <c r="D9417" t="s">
        <v>36</v>
      </c>
      <c r="E9417">
        <f>INDEX(TeamSports!B:B,MATCH(D9417,TeamSports!C:C,0))</f>
        <v>11</v>
      </c>
      <c r="F9417">
        <f>INDEX(RanksTable!AS:AS,MATCH(B9417,RanksTable!B:B,0))</f>
        <v>1</v>
      </c>
      <c r="H9417" t="str">
        <f t="shared" si="147"/>
        <v>INSERT INTO "TeamRanks" (team_id,team_sport_id,team_rank) VALUES (49,11,1);</v>
      </c>
    </row>
    <row r="9418" spans="2:8" x14ac:dyDescent="0.25">
      <c r="B9418" t="s">
        <v>425</v>
      </c>
      <c r="C9418">
        <f>INDEX(NationalTeams!B:B,MATCH(B9418,NationalTeams!C:C,0))</f>
        <v>50</v>
      </c>
      <c r="D9418" t="s">
        <v>36</v>
      </c>
      <c r="E9418">
        <f>INDEX(TeamSports!B:B,MATCH(D9418,TeamSports!C:C,0))</f>
        <v>11</v>
      </c>
      <c r="F9418">
        <f>INDEX(RanksTable!AS:AS,MATCH(B9418,RanksTable!B:B,0))</f>
        <v>2</v>
      </c>
      <c r="H9418" t="str">
        <f t="shared" si="147"/>
        <v>INSERT INTO "TeamRanks" (team_id,team_sport_id,team_rank) VALUES (50,11,2);</v>
      </c>
    </row>
    <row r="9419" spans="2:8" x14ac:dyDescent="0.25">
      <c r="B9419" t="s">
        <v>323</v>
      </c>
      <c r="C9419">
        <f>INDEX(NationalTeams!B:B,MATCH(B9419,NationalTeams!C:C,0))</f>
        <v>51</v>
      </c>
      <c r="D9419" t="s">
        <v>36</v>
      </c>
      <c r="E9419">
        <f>INDEX(TeamSports!B:B,MATCH(D9419,TeamSports!C:C,0))</f>
        <v>11</v>
      </c>
      <c r="F9419">
        <f>INDEX(RanksTable!AS:AS,MATCH(B9419,RanksTable!B:B,0))</f>
        <v>7</v>
      </c>
      <c r="H9419" t="str">
        <f t="shared" si="147"/>
        <v>INSERT INTO "TeamRanks" (team_id,team_sport_id,team_rank) VALUES (51,11,7);</v>
      </c>
    </row>
    <row r="9420" spans="2:8" x14ac:dyDescent="0.25">
      <c r="B9420" t="s">
        <v>354</v>
      </c>
      <c r="C9420">
        <f>INDEX(NationalTeams!B:B,MATCH(B9420,NationalTeams!C:C,0))</f>
        <v>52</v>
      </c>
      <c r="D9420" t="s">
        <v>36</v>
      </c>
      <c r="E9420">
        <f>INDEX(TeamSports!B:B,MATCH(D9420,TeamSports!C:C,0))</f>
        <v>11</v>
      </c>
      <c r="F9420">
        <f>INDEX(RanksTable!AS:AS,MATCH(B9420,RanksTable!B:B,0))</f>
        <v>7</v>
      </c>
      <c r="H9420" t="str">
        <f t="shared" si="147"/>
        <v>INSERT INTO "TeamRanks" (team_id,team_sport_id,team_rank) VALUES (52,11,7);</v>
      </c>
    </row>
    <row r="9421" spans="2:8" x14ac:dyDescent="0.25">
      <c r="B9421" t="s">
        <v>498</v>
      </c>
      <c r="C9421">
        <f>INDEX(NationalTeams!B:B,MATCH(B9421,NationalTeams!C:C,0))</f>
        <v>53</v>
      </c>
      <c r="D9421" t="s">
        <v>36</v>
      </c>
      <c r="E9421">
        <f>INDEX(TeamSports!B:B,MATCH(D9421,TeamSports!C:C,0))</f>
        <v>11</v>
      </c>
      <c r="F9421">
        <f>INDEX(RanksTable!AS:AS,MATCH(B9421,RanksTable!B:B,0))</f>
        <v>5</v>
      </c>
      <c r="H9421" t="str">
        <f t="shared" si="147"/>
        <v>INSERT INTO "TeamRanks" (team_id,team_sport_id,team_rank) VALUES (53,11,5);</v>
      </c>
    </row>
    <row r="9422" spans="2:8" x14ac:dyDescent="0.25">
      <c r="B9422" t="s">
        <v>406</v>
      </c>
      <c r="C9422">
        <f>INDEX(NationalTeams!B:B,MATCH(B9422,NationalTeams!C:C,0))</f>
        <v>54</v>
      </c>
      <c r="D9422" t="s">
        <v>36</v>
      </c>
      <c r="E9422">
        <f>INDEX(TeamSports!B:B,MATCH(D9422,TeamSports!C:C,0))</f>
        <v>11</v>
      </c>
      <c r="F9422">
        <f>INDEX(RanksTable!AS:AS,MATCH(B9422,RanksTable!B:B,0))</f>
        <v>3</v>
      </c>
      <c r="H9422" t="str">
        <f t="shared" si="147"/>
        <v>INSERT INTO "TeamRanks" (team_id,team_sport_id,team_rank) VALUES (54,11,3);</v>
      </c>
    </row>
    <row r="9423" spans="2:8" x14ac:dyDescent="0.25">
      <c r="B9423" t="s">
        <v>404</v>
      </c>
      <c r="C9423">
        <f>INDEX(NationalTeams!B:B,MATCH(B9423,NationalTeams!C:C,0))</f>
        <v>55</v>
      </c>
      <c r="D9423" t="s">
        <v>36</v>
      </c>
      <c r="E9423">
        <f>INDEX(TeamSports!B:B,MATCH(D9423,TeamSports!C:C,0))</f>
        <v>11</v>
      </c>
      <c r="F9423">
        <f>INDEX(RanksTable!AS:AS,MATCH(B9423,RanksTable!B:B,0))</f>
        <v>7</v>
      </c>
      <c r="H9423" t="str">
        <f t="shared" si="147"/>
        <v>INSERT INTO "TeamRanks" (team_id,team_sport_id,team_rank) VALUES (55,11,7);</v>
      </c>
    </row>
    <row r="9424" spans="2:8" x14ac:dyDescent="0.25">
      <c r="B9424" t="s">
        <v>495</v>
      </c>
      <c r="C9424">
        <f>INDEX(NationalTeams!B:B,MATCH(B9424,NationalTeams!C:C,0))</f>
        <v>56</v>
      </c>
      <c r="D9424" t="s">
        <v>36</v>
      </c>
      <c r="E9424">
        <f>INDEX(TeamSports!B:B,MATCH(D9424,TeamSports!C:C,0))</f>
        <v>11</v>
      </c>
      <c r="F9424">
        <f>INDEX(RanksTable!AS:AS,MATCH(B9424,RanksTable!B:B,0))</f>
        <v>5</v>
      </c>
      <c r="H9424" t="str">
        <f t="shared" si="147"/>
        <v>INSERT INTO "TeamRanks" (team_id,team_sport_id,team_rank) VALUES (56,11,5);</v>
      </c>
    </row>
    <row r="9425" spans="2:8" x14ac:dyDescent="0.25">
      <c r="B9425" t="s">
        <v>413</v>
      </c>
      <c r="C9425">
        <f>INDEX(NationalTeams!B:B,MATCH(B9425,NationalTeams!C:C,0))</f>
        <v>57</v>
      </c>
      <c r="D9425" t="s">
        <v>36</v>
      </c>
      <c r="E9425">
        <f>INDEX(TeamSports!B:B,MATCH(D9425,TeamSports!C:C,0))</f>
        <v>11</v>
      </c>
      <c r="F9425">
        <f>INDEX(RanksTable!AS:AS,MATCH(B9425,RanksTable!B:B,0))</f>
        <v>7</v>
      </c>
      <c r="H9425" t="str">
        <f t="shared" si="147"/>
        <v>INSERT INTO "TeamRanks" (team_id,team_sport_id,team_rank) VALUES (57,11,7);</v>
      </c>
    </row>
    <row r="9426" spans="2:8" x14ac:dyDescent="0.25">
      <c r="B9426" t="s">
        <v>331</v>
      </c>
      <c r="C9426">
        <f>INDEX(NationalTeams!B:B,MATCH(B9426,NationalTeams!C:C,0))</f>
        <v>58</v>
      </c>
      <c r="D9426" t="s">
        <v>36</v>
      </c>
      <c r="E9426">
        <f>INDEX(TeamSports!B:B,MATCH(D9426,TeamSports!C:C,0))</f>
        <v>11</v>
      </c>
      <c r="F9426">
        <f>INDEX(RanksTable!AS:AS,MATCH(B9426,RanksTable!B:B,0))</f>
        <v>4</v>
      </c>
      <c r="H9426" t="str">
        <f t="shared" si="147"/>
        <v>INSERT INTO "TeamRanks" (team_id,team_sport_id,team_rank) VALUES (58,11,4);</v>
      </c>
    </row>
    <row r="9427" spans="2:8" x14ac:dyDescent="0.25">
      <c r="B9427" t="s">
        <v>365</v>
      </c>
      <c r="C9427">
        <f>INDEX(NationalTeams!B:B,MATCH(B9427,NationalTeams!C:C,0))</f>
        <v>59</v>
      </c>
      <c r="D9427" t="s">
        <v>36</v>
      </c>
      <c r="E9427">
        <f>INDEX(TeamSports!B:B,MATCH(D9427,TeamSports!C:C,0))</f>
        <v>11</v>
      </c>
      <c r="F9427">
        <f>INDEX(RanksTable!AS:AS,MATCH(B9427,RanksTable!B:B,0))</f>
        <v>3</v>
      </c>
      <c r="H9427" t="str">
        <f t="shared" si="147"/>
        <v>INSERT INTO "TeamRanks" (team_id,team_sport_id,team_rank) VALUES (59,11,3);</v>
      </c>
    </row>
    <row r="9428" spans="2:8" x14ac:dyDescent="0.25">
      <c r="B9428" t="s">
        <v>332</v>
      </c>
      <c r="C9428">
        <f>INDEX(NationalTeams!B:B,MATCH(B9428,NationalTeams!C:C,0))</f>
        <v>60</v>
      </c>
      <c r="D9428" t="s">
        <v>36</v>
      </c>
      <c r="E9428">
        <f>INDEX(TeamSports!B:B,MATCH(D9428,TeamSports!C:C,0))</f>
        <v>11</v>
      </c>
      <c r="F9428">
        <f>INDEX(RanksTable!AS:AS,MATCH(B9428,RanksTable!B:B,0))</f>
        <v>7</v>
      </c>
      <c r="H9428" t="str">
        <f t="shared" si="147"/>
        <v>INSERT INTO "TeamRanks" (team_id,team_sport_id,team_rank) VALUES (60,11,7);</v>
      </c>
    </row>
    <row r="9429" spans="2:8" x14ac:dyDescent="0.25">
      <c r="B9429" t="s">
        <v>435</v>
      </c>
      <c r="C9429">
        <f>INDEX(NationalTeams!B:B,MATCH(B9429,NationalTeams!C:C,0))</f>
        <v>61</v>
      </c>
      <c r="D9429" t="s">
        <v>36</v>
      </c>
      <c r="E9429">
        <f>INDEX(TeamSports!B:B,MATCH(D9429,TeamSports!C:C,0))</f>
        <v>11</v>
      </c>
      <c r="F9429">
        <f>INDEX(RanksTable!AS:AS,MATCH(B9429,RanksTable!B:B,0))</f>
        <v>7</v>
      </c>
      <c r="H9429" t="str">
        <f t="shared" si="147"/>
        <v>INSERT INTO "TeamRanks" (team_id,team_sport_id,team_rank) VALUES (61,11,7);</v>
      </c>
    </row>
    <row r="9430" spans="2:8" x14ac:dyDescent="0.25">
      <c r="B9430" t="s">
        <v>346</v>
      </c>
      <c r="C9430">
        <f>INDEX(NationalTeams!B:B,MATCH(B9430,NationalTeams!C:C,0))</f>
        <v>62</v>
      </c>
      <c r="D9430" t="s">
        <v>36</v>
      </c>
      <c r="E9430">
        <f>INDEX(TeamSports!B:B,MATCH(D9430,TeamSports!C:C,0))</f>
        <v>11</v>
      </c>
      <c r="F9430">
        <f>INDEX(RanksTable!AS:AS,MATCH(B9430,RanksTable!B:B,0))</f>
        <v>7</v>
      </c>
      <c r="H9430" t="str">
        <f t="shared" si="147"/>
        <v>INSERT INTO "TeamRanks" (team_id,team_sport_id,team_rank) VALUES (62,11,7);</v>
      </c>
    </row>
    <row r="9431" spans="2:8" x14ac:dyDescent="0.25">
      <c r="B9431" t="s">
        <v>515</v>
      </c>
      <c r="C9431">
        <f>INDEX(NationalTeams!B:B,MATCH(B9431,NationalTeams!C:C,0))</f>
        <v>63</v>
      </c>
      <c r="D9431" t="s">
        <v>36</v>
      </c>
      <c r="E9431">
        <f>INDEX(TeamSports!B:B,MATCH(D9431,TeamSports!C:C,0))</f>
        <v>11</v>
      </c>
      <c r="F9431">
        <f>INDEX(RanksTable!AS:AS,MATCH(B9431,RanksTable!B:B,0))</f>
        <v>5</v>
      </c>
      <c r="H9431" t="str">
        <f t="shared" si="147"/>
        <v>INSERT INTO "TeamRanks" (team_id,team_sport_id,team_rank) VALUES (63,11,5);</v>
      </c>
    </row>
    <row r="9432" spans="2:8" x14ac:dyDescent="0.25">
      <c r="B9432" t="s">
        <v>509</v>
      </c>
      <c r="C9432">
        <f>INDEX(NationalTeams!B:B,MATCH(B9432,NationalTeams!C:C,0))</f>
        <v>64</v>
      </c>
      <c r="D9432" t="s">
        <v>36</v>
      </c>
      <c r="E9432">
        <f>INDEX(TeamSports!B:B,MATCH(D9432,TeamSports!C:C,0))</f>
        <v>11</v>
      </c>
      <c r="F9432">
        <f>INDEX(RanksTable!AS:AS,MATCH(B9432,RanksTable!B:B,0))</f>
        <v>4</v>
      </c>
      <c r="H9432" t="str">
        <f t="shared" si="147"/>
        <v>INSERT INTO "TeamRanks" (team_id,team_sport_id,team_rank) VALUES (64,11,4);</v>
      </c>
    </row>
    <row r="9433" spans="2:8" x14ac:dyDescent="0.25">
      <c r="B9433" t="s">
        <v>518</v>
      </c>
      <c r="C9433">
        <f>INDEX(NationalTeams!B:B,MATCH(B9433,NationalTeams!C:C,0))</f>
        <v>65</v>
      </c>
      <c r="D9433" t="s">
        <v>36</v>
      </c>
      <c r="E9433">
        <f>INDEX(TeamSports!B:B,MATCH(D9433,TeamSports!C:C,0))</f>
        <v>11</v>
      </c>
      <c r="F9433">
        <f>INDEX(RanksTable!AS:AS,MATCH(B9433,RanksTable!B:B,0))</f>
        <v>7</v>
      </c>
      <c r="H9433" t="str">
        <f t="shared" si="147"/>
        <v>INSERT INTO "TeamRanks" (team_id,team_sport_id,team_rank) VALUES (65,11,7);</v>
      </c>
    </row>
    <row r="9434" spans="2:8" x14ac:dyDescent="0.25">
      <c r="B9434" t="s">
        <v>490</v>
      </c>
      <c r="C9434">
        <f>INDEX(NationalTeams!B:B,MATCH(B9434,NationalTeams!C:C,0))</f>
        <v>66</v>
      </c>
      <c r="D9434" t="s">
        <v>36</v>
      </c>
      <c r="E9434">
        <f>INDEX(TeamSports!B:B,MATCH(D9434,TeamSports!C:C,0))</f>
        <v>11</v>
      </c>
      <c r="F9434">
        <f>INDEX(RanksTable!AS:AS,MATCH(B9434,RanksTable!B:B,0))</f>
        <v>4</v>
      </c>
      <c r="H9434" t="str">
        <f t="shared" si="147"/>
        <v>INSERT INTO "TeamRanks" (team_id,team_sport_id,team_rank) VALUES (66,11,4);</v>
      </c>
    </row>
    <row r="9435" spans="2:8" x14ac:dyDescent="0.25">
      <c r="B9435" t="s">
        <v>349</v>
      </c>
      <c r="C9435">
        <f>INDEX(NationalTeams!B:B,MATCH(B9435,NationalTeams!C:C,0))</f>
        <v>67</v>
      </c>
      <c r="D9435" t="s">
        <v>36</v>
      </c>
      <c r="E9435">
        <f>INDEX(TeamSports!B:B,MATCH(D9435,TeamSports!C:C,0))</f>
        <v>11</v>
      </c>
      <c r="F9435">
        <f>INDEX(RanksTable!AS:AS,MATCH(B9435,RanksTable!B:B,0))</f>
        <v>1</v>
      </c>
      <c r="H9435" t="str">
        <f t="shared" si="147"/>
        <v>INSERT INTO "TeamRanks" (team_id,team_sport_id,team_rank) VALUES (67,11,1);</v>
      </c>
    </row>
    <row r="9436" spans="2:8" x14ac:dyDescent="0.25">
      <c r="B9436" t="s">
        <v>531</v>
      </c>
      <c r="C9436">
        <f>INDEX(NationalTeams!B:B,MATCH(B9436,NationalTeams!C:C,0))</f>
        <v>68</v>
      </c>
      <c r="D9436" t="s">
        <v>36</v>
      </c>
      <c r="E9436">
        <f>INDEX(TeamSports!B:B,MATCH(D9436,TeamSports!C:C,0))</f>
        <v>11</v>
      </c>
      <c r="F9436">
        <f>INDEX(RanksTable!AS:AS,MATCH(B9436,RanksTable!B:B,0))</f>
        <v>3</v>
      </c>
      <c r="H9436" t="str">
        <f t="shared" si="147"/>
        <v>INSERT INTO "TeamRanks" (team_id,team_sport_id,team_rank) VALUES (68,11,3);</v>
      </c>
    </row>
    <row r="9437" spans="2:8" x14ac:dyDescent="0.25">
      <c r="B9437" t="s">
        <v>326</v>
      </c>
      <c r="C9437">
        <f>INDEX(NationalTeams!B:B,MATCH(B9437,NationalTeams!C:C,0))</f>
        <v>69</v>
      </c>
      <c r="D9437" t="s">
        <v>36</v>
      </c>
      <c r="E9437">
        <f>INDEX(TeamSports!B:B,MATCH(D9437,TeamSports!C:C,0))</f>
        <v>11</v>
      </c>
      <c r="F9437">
        <f>INDEX(RanksTable!AS:AS,MATCH(B9437,RanksTable!B:B,0))</f>
        <v>7</v>
      </c>
      <c r="H9437" t="str">
        <f t="shared" si="147"/>
        <v>INSERT INTO "TeamRanks" (team_id,team_sport_id,team_rank) VALUES (69,11,7);</v>
      </c>
    </row>
    <row r="9438" spans="2:8" x14ac:dyDescent="0.25">
      <c r="B9438" t="s">
        <v>320</v>
      </c>
      <c r="C9438">
        <f>INDEX(NationalTeams!B:B,MATCH(B9438,NationalTeams!C:C,0))</f>
        <v>70</v>
      </c>
      <c r="D9438" t="s">
        <v>36</v>
      </c>
      <c r="E9438">
        <f>INDEX(TeamSports!B:B,MATCH(D9438,TeamSports!C:C,0))</f>
        <v>11</v>
      </c>
      <c r="F9438">
        <f>INDEX(RanksTable!AS:AS,MATCH(B9438,RanksTable!B:B,0))</f>
        <v>7</v>
      </c>
      <c r="H9438" t="str">
        <f t="shared" si="147"/>
        <v>INSERT INTO "TeamRanks" (team_id,team_sport_id,team_rank) VALUES (70,11,7);</v>
      </c>
    </row>
    <row r="9439" spans="2:8" x14ac:dyDescent="0.25">
      <c r="B9439" t="s">
        <v>459</v>
      </c>
      <c r="C9439">
        <f>INDEX(NationalTeams!B:B,MATCH(B9439,NationalTeams!C:C,0))</f>
        <v>71</v>
      </c>
      <c r="D9439" t="s">
        <v>36</v>
      </c>
      <c r="E9439">
        <f>INDEX(TeamSports!B:B,MATCH(D9439,TeamSports!C:C,0))</f>
        <v>11</v>
      </c>
      <c r="F9439">
        <f>INDEX(RanksTable!AS:AS,MATCH(B9439,RanksTable!B:B,0))</f>
        <v>7</v>
      </c>
      <c r="H9439" t="str">
        <f t="shared" si="147"/>
        <v>INSERT INTO "TeamRanks" (team_id,team_sport_id,team_rank) VALUES (71,11,7);</v>
      </c>
    </row>
    <row r="9440" spans="2:8" x14ac:dyDescent="0.25">
      <c r="B9440" t="s">
        <v>445</v>
      </c>
      <c r="C9440">
        <f>INDEX(NationalTeams!B:B,MATCH(B9440,NationalTeams!C:C,0))</f>
        <v>72</v>
      </c>
      <c r="D9440" t="s">
        <v>36</v>
      </c>
      <c r="E9440">
        <f>INDEX(TeamSports!B:B,MATCH(D9440,TeamSports!C:C,0))</f>
        <v>11</v>
      </c>
      <c r="F9440">
        <f>INDEX(RanksTable!AS:AS,MATCH(B9440,RanksTable!B:B,0))</f>
        <v>4</v>
      </c>
      <c r="H9440" t="str">
        <f t="shared" si="147"/>
        <v>INSERT INTO "TeamRanks" (team_id,team_sport_id,team_rank) VALUES (72,11,4);</v>
      </c>
    </row>
    <row r="9441" spans="2:8" x14ac:dyDescent="0.25">
      <c r="B9441" t="s">
        <v>511</v>
      </c>
      <c r="C9441">
        <f>INDEX(NationalTeams!B:B,MATCH(B9441,NationalTeams!C:C,0))</f>
        <v>73</v>
      </c>
      <c r="D9441" t="s">
        <v>36</v>
      </c>
      <c r="E9441">
        <f>INDEX(TeamSports!B:B,MATCH(D9441,TeamSports!C:C,0))</f>
        <v>11</v>
      </c>
      <c r="F9441">
        <f>INDEX(RanksTable!AS:AS,MATCH(B9441,RanksTable!B:B,0))</f>
        <v>3</v>
      </c>
      <c r="H9441" t="str">
        <f t="shared" si="147"/>
        <v>INSERT INTO "TeamRanks" (team_id,team_sport_id,team_rank) VALUES (73,11,3);</v>
      </c>
    </row>
    <row r="9442" spans="2:8" x14ac:dyDescent="0.25">
      <c r="B9442" t="s">
        <v>487</v>
      </c>
      <c r="C9442">
        <f>INDEX(NationalTeams!B:B,MATCH(B9442,NationalTeams!C:C,0))</f>
        <v>74</v>
      </c>
      <c r="D9442" t="s">
        <v>36</v>
      </c>
      <c r="E9442">
        <f>INDEX(TeamSports!B:B,MATCH(D9442,TeamSports!C:C,0))</f>
        <v>11</v>
      </c>
      <c r="F9442">
        <f>INDEX(RanksTable!AS:AS,MATCH(B9442,RanksTable!B:B,0))</f>
        <v>3</v>
      </c>
      <c r="H9442" t="str">
        <f t="shared" si="147"/>
        <v>INSERT INTO "TeamRanks" (team_id,team_sport_id,team_rank) VALUES (74,11,3);</v>
      </c>
    </row>
    <row r="9443" spans="2:8" x14ac:dyDescent="0.25">
      <c r="B9443" t="s">
        <v>383</v>
      </c>
      <c r="C9443">
        <f>INDEX(NationalTeams!B:B,MATCH(B9443,NationalTeams!C:C,0))</f>
        <v>75</v>
      </c>
      <c r="D9443" t="s">
        <v>36</v>
      </c>
      <c r="E9443">
        <f>INDEX(TeamSports!B:B,MATCH(D9443,TeamSports!C:C,0))</f>
        <v>11</v>
      </c>
      <c r="F9443">
        <f>INDEX(RanksTable!AS:AS,MATCH(B9443,RanksTable!B:B,0))</f>
        <v>7</v>
      </c>
      <c r="H9443" t="str">
        <f t="shared" si="147"/>
        <v>INSERT INTO "TeamRanks" (team_id,team_sport_id,team_rank) VALUES (75,11,7);</v>
      </c>
    </row>
    <row r="9444" spans="2:8" x14ac:dyDescent="0.25">
      <c r="B9444" t="s">
        <v>517</v>
      </c>
      <c r="C9444">
        <f>INDEX(NationalTeams!B:B,MATCH(B9444,NationalTeams!C:C,0))</f>
        <v>76</v>
      </c>
      <c r="D9444" t="s">
        <v>36</v>
      </c>
      <c r="E9444">
        <f>INDEX(TeamSports!B:B,MATCH(D9444,TeamSports!C:C,0))</f>
        <v>11</v>
      </c>
      <c r="F9444">
        <f>INDEX(RanksTable!AS:AS,MATCH(B9444,RanksTable!B:B,0))</f>
        <v>5</v>
      </c>
      <c r="H9444" t="str">
        <f t="shared" si="147"/>
        <v>INSERT INTO "TeamRanks" (team_id,team_sport_id,team_rank) VALUES (76,11,5);</v>
      </c>
    </row>
    <row r="9445" spans="2:8" x14ac:dyDescent="0.25">
      <c r="B9445" t="s">
        <v>391</v>
      </c>
      <c r="C9445">
        <f>INDEX(NationalTeams!B:B,MATCH(B9445,NationalTeams!C:C,0))</f>
        <v>77</v>
      </c>
      <c r="D9445" t="s">
        <v>36</v>
      </c>
      <c r="E9445">
        <f>INDEX(TeamSports!B:B,MATCH(D9445,TeamSports!C:C,0))</f>
        <v>11</v>
      </c>
      <c r="F9445">
        <f>INDEX(RanksTable!AS:AS,MATCH(B9445,RanksTable!B:B,0))</f>
        <v>7</v>
      </c>
      <c r="H9445" t="str">
        <f t="shared" si="147"/>
        <v>INSERT INTO "TeamRanks" (team_id,team_sport_id,team_rank) VALUES (77,11,7);</v>
      </c>
    </row>
    <row r="9446" spans="2:8" x14ac:dyDescent="0.25">
      <c r="B9446" t="s">
        <v>524</v>
      </c>
      <c r="C9446">
        <f>INDEX(NationalTeams!B:B,MATCH(B9446,NationalTeams!C:C,0))</f>
        <v>78</v>
      </c>
      <c r="D9446" t="s">
        <v>36</v>
      </c>
      <c r="E9446">
        <f>INDEX(TeamSports!B:B,MATCH(D9446,TeamSports!C:C,0))</f>
        <v>11</v>
      </c>
      <c r="F9446">
        <f>INDEX(RanksTable!AS:AS,MATCH(B9446,RanksTable!B:B,0))</f>
        <v>2</v>
      </c>
      <c r="H9446" t="str">
        <f t="shared" si="147"/>
        <v>INSERT INTO "TeamRanks" (team_id,team_sport_id,team_rank) VALUES (78,11,2);</v>
      </c>
    </row>
    <row r="9447" spans="2:8" x14ac:dyDescent="0.25">
      <c r="B9447" t="s">
        <v>325</v>
      </c>
      <c r="C9447">
        <f>INDEX(NationalTeams!B:B,MATCH(B9447,NationalTeams!C:C,0))</f>
        <v>79</v>
      </c>
      <c r="D9447" t="s">
        <v>36</v>
      </c>
      <c r="E9447">
        <f>INDEX(TeamSports!B:B,MATCH(D9447,TeamSports!C:C,0))</f>
        <v>11</v>
      </c>
      <c r="F9447">
        <f>INDEX(RanksTable!AS:AS,MATCH(B9447,RanksTable!B:B,0))</f>
        <v>7</v>
      </c>
      <c r="H9447" t="str">
        <f t="shared" si="147"/>
        <v>INSERT INTO "TeamRanks" (team_id,team_sport_id,team_rank) VALUES (79,11,7);</v>
      </c>
    </row>
    <row r="9448" spans="2:8" x14ac:dyDescent="0.25">
      <c r="B9448" t="s">
        <v>536</v>
      </c>
      <c r="C9448">
        <f>INDEX(NationalTeams!B:B,MATCH(B9448,NationalTeams!C:C,0))</f>
        <v>80</v>
      </c>
      <c r="D9448" t="s">
        <v>36</v>
      </c>
      <c r="E9448">
        <f>INDEX(TeamSports!B:B,MATCH(D9448,TeamSports!C:C,0))</f>
        <v>11</v>
      </c>
      <c r="F9448">
        <f>INDEX(RanksTable!AS:AS,MATCH(B9448,RanksTable!B:B,0))</f>
        <v>7</v>
      </c>
      <c r="H9448" t="str">
        <f t="shared" si="147"/>
        <v>INSERT INTO "TeamRanks" (team_id,team_sport_id,team_rank) VALUES (80,11,7);</v>
      </c>
    </row>
    <row r="9449" spans="2:8" x14ac:dyDescent="0.25">
      <c r="B9449" t="s">
        <v>405</v>
      </c>
      <c r="C9449">
        <f>INDEX(NationalTeams!B:B,MATCH(B9449,NationalTeams!C:C,0))</f>
        <v>81</v>
      </c>
      <c r="D9449" t="s">
        <v>36</v>
      </c>
      <c r="E9449">
        <f>INDEX(TeamSports!B:B,MATCH(D9449,TeamSports!C:C,0))</f>
        <v>11</v>
      </c>
      <c r="F9449">
        <f>INDEX(RanksTable!AS:AS,MATCH(B9449,RanksTable!B:B,0))</f>
        <v>7</v>
      </c>
      <c r="H9449" t="str">
        <f t="shared" si="147"/>
        <v>INSERT INTO "TeamRanks" (team_id,team_sport_id,team_rank) VALUES (81,11,7);</v>
      </c>
    </row>
    <row r="9450" spans="2:8" x14ac:dyDescent="0.25">
      <c r="B9450" t="s">
        <v>508</v>
      </c>
      <c r="C9450">
        <f>INDEX(NationalTeams!B:B,MATCH(B9450,NationalTeams!C:C,0))</f>
        <v>82</v>
      </c>
      <c r="D9450" t="s">
        <v>36</v>
      </c>
      <c r="E9450">
        <f>INDEX(TeamSports!B:B,MATCH(D9450,TeamSports!C:C,0))</f>
        <v>11</v>
      </c>
      <c r="F9450">
        <f>INDEX(RanksTable!AS:AS,MATCH(B9450,RanksTable!B:B,0))</f>
        <v>3</v>
      </c>
      <c r="H9450" t="str">
        <f t="shared" si="147"/>
        <v>INSERT INTO "TeamRanks" (team_id,team_sport_id,team_rank) VALUES (82,11,3);</v>
      </c>
    </row>
    <row r="9451" spans="2:8" x14ac:dyDescent="0.25">
      <c r="B9451" t="s">
        <v>477</v>
      </c>
      <c r="C9451">
        <f>INDEX(NationalTeams!B:B,MATCH(B9451,NationalTeams!C:C,0))</f>
        <v>83</v>
      </c>
      <c r="D9451" t="s">
        <v>36</v>
      </c>
      <c r="E9451">
        <f>INDEX(TeamSports!B:B,MATCH(D9451,TeamSports!C:C,0))</f>
        <v>11</v>
      </c>
      <c r="F9451">
        <f>INDEX(RanksTable!AS:AS,MATCH(B9451,RanksTable!B:B,0))</f>
        <v>7</v>
      </c>
      <c r="H9451" t="str">
        <f t="shared" si="147"/>
        <v>INSERT INTO "TeamRanks" (team_id,team_sport_id,team_rank) VALUES (83,11,7);</v>
      </c>
    </row>
    <row r="9452" spans="2:8" x14ac:dyDescent="0.25">
      <c r="B9452" t="s">
        <v>396</v>
      </c>
      <c r="C9452">
        <f>INDEX(NationalTeams!B:B,MATCH(B9452,NationalTeams!C:C,0))</f>
        <v>84</v>
      </c>
      <c r="D9452" t="s">
        <v>36</v>
      </c>
      <c r="E9452">
        <f>INDEX(TeamSports!B:B,MATCH(D9452,TeamSports!C:C,0))</f>
        <v>11</v>
      </c>
      <c r="F9452">
        <f>INDEX(RanksTable!AS:AS,MATCH(B9452,RanksTable!B:B,0))</f>
        <v>7</v>
      </c>
      <c r="H9452" t="str">
        <f t="shared" si="147"/>
        <v>INSERT INTO "TeamRanks" (team_id,team_sport_id,team_rank) VALUES (84,11,7);</v>
      </c>
    </row>
    <row r="9453" spans="2:8" x14ac:dyDescent="0.25">
      <c r="B9453" t="s">
        <v>382</v>
      </c>
      <c r="C9453">
        <f>INDEX(NationalTeams!B:B,MATCH(B9453,NationalTeams!C:C,0))</f>
        <v>85</v>
      </c>
      <c r="D9453" t="s">
        <v>36</v>
      </c>
      <c r="E9453">
        <f>INDEX(TeamSports!B:B,MATCH(D9453,TeamSports!C:C,0))</f>
        <v>11</v>
      </c>
      <c r="F9453">
        <f>INDEX(RanksTable!AS:AS,MATCH(B9453,RanksTable!B:B,0))</f>
        <v>7</v>
      </c>
      <c r="H9453" t="str">
        <f t="shared" si="147"/>
        <v>INSERT INTO "TeamRanks" (team_id,team_sport_id,team_rank) VALUES (85,11,7);</v>
      </c>
    </row>
    <row r="9454" spans="2:8" x14ac:dyDescent="0.25">
      <c r="B9454" t="s">
        <v>338</v>
      </c>
      <c r="C9454">
        <f>INDEX(NationalTeams!B:B,MATCH(B9454,NationalTeams!C:C,0))</f>
        <v>86</v>
      </c>
      <c r="D9454" t="s">
        <v>36</v>
      </c>
      <c r="E9454">
        <f>INDEX(TeamSports!B:B,MATCH(D9454,TeamSports!C:C,0))</f>
        <v>11</v>
      </c>
      <c r="F9454">
        <f>INDEX(RanksTable!AS:AS,MATCH(B9454,RanksTable!B:B,0))</f>
        <v>7</v>
      </c>
      <c r="H9454" t="str">
        <f t="shared" si="147"/>
        <v>INSERT INTO "TeamRanks" (team_id,team_sport_id,team_rank) VALUES (86,11,7);</v>
      </c>
    </row>
    <row r="9455" spans="2:8" x14ac:dyDescent="0.25">
      <c r="B9455" t="s">
        <v>392</v>
      </c>
      <c r="C9455">
        <f>INDEX(NationalTeams!B:B,MATCH(B9455,NationalTeams!C:C,0))</f>
        <v>87</v>
      </c>
      <c r="D9455" t="s">
        <v>36</v>
      </c>
      <c r="E9455">
        <f>INDEX(TeamSports!B:B,MATCH(D9455,TeamSports!C:C,0))</f>
        <v>11</v>
      </c>
      <c r="F9455">
        <f>INDEX(RanksTable!AS:AS,MATCH(B9455,RanksTable!B:B,0))</f>
        <v>7</v>
      </c>
      <c r="H9455" t="str">
        <f t="shared" si="147"/>
        <v>INSERT INTO "TeamRanks" (team_id,team_sport_id,team_rank) VALUES (87,11,7);</v>
      </c>
    </row>
    <row r="9456" spans="2:8" x14ac:dyDescent="0.25">
      <c r="B9456" t="s">
        <v>335</v>
      </c>
      <c r="C9456">
        <f>INDEX(NationalTeams!B:B,MATCH(B9456,NationalTeams!C:C,0))</f>
        <v>88</v>
      </c>
      <c r="D9456" t="s">
        <v>36</v>
      </c>
      <c r="E9456">
        <f>INDEX(TeamSports!B:B,MATCH(D9456,TeamSports!C:C,0))</f>
        <v>11</v>
      </c>
      <c r="F9456">
        <f>INDEX(RanksTable!AS:AS,MATCH(B9456,RanksTable!B:B,0))</f>
        <v>6</v>
      </c>
      <c r="H9456" t="str">
        <f t="shared" si="147"/>
        <v>INSERT INTO "TeamRanks" (team_id,team_sport_id,team_rank) VALUES (88,11,6);</v>
      </c>
    </row>
    <row r="9457" spans="2:8" x14ac:dyDescent="0.25">
      <c r="B9457" t="s">
        <v>333</v>
      </c>
      <c r="C9457">
        <f>INDEX(NationalTeams!B:B,MATCH(B9457,NationalTeams!C:C,0))</f>
        <v>89</v>
      </c>
      <c r="D9457" t="s">
        <v>36</v>
      </c>
      <c r="E9457">
        <f>INDEX(TeamSports!B:B,MATCH(D9457,TeamSports!C:C,0))</f>
        <v>11</v>
      </c>
      <c r="F9457">
        <f>INDEX(RanksTable!AS:AS,MATCH(B9457,RanksTable!B:B,0))</f>
        <v>7</v>
      </c>
      <c r="H9457" t="str">
        <f t="shared" si="147"/>
        <v>INSERT INTO "TeamRanks" (team_id,team_sport_id,team_rank) VALUES (89,11,7);</v>
      </c>
    </row>
    <row r="9458" spans="2:8" x14ac:dyDescent="0.25">
      <c r="B9458" t="s">
        <v>397</v>
      </c>
      <c r="C9458">
        <f>INDEX(NationalTeams!B:B,MATCH(B9458,NationalTeams!C:C,0))</f>
        <v>90</v>
      </c>
      <c r="D9458" t="s">
        <v>36</v>
      </c>
      <c r="E9458">
        <f>INDEX(TeamSports!B:B,MATCH(D9458,TeamSports!C:C,0))</f>
        <v>11</v>
      </c>
      <c r="F9458">
        <f>INDEX(RanksTable!AS:AS,MATCH(B9458,RanksTable!B:B,0))</f>
        <v>7</v>
      </c>
      <c r="H9458" t="str">
        <f t="shared" si="147"/>
        <v>INSERT INTO "TeamRanks" (team_id,team_sport_id,team_rank) VALUES (90,11,7);</v>
      </c>
    </row>
    <row r="9459" spans="2:8" x14ac:dyDescent="0.25">
      <c r="B9459" t="s">
        <v>469</v>
      </c>
      <c r="C9459">
        <f>INDEX(NationalTeams!B:B,MATCH(B9459,NationalTeams!C:C,0))</f>
        <v>91</v>
      </c>
      <c r="D9459" t="s">
        <v>36</v>
      </c>
      <c r="E9459">
        <f>INDEX(TeamSports!B:B,MATCH(D9459,TeamSports!C:C,0))</f>
        <v>11</v>
      </c>
      <c r="F9459">
        <f>INDEX(RanksTable!AS:AS,MATCH(B9459,RanksTable!B:B,0))</f>
        <v>7</v>
      </c>
      <c r="H9459" t="str">
        <f t="shared" si="147"/>
        <v>INSERT INTO "TeamRanks" (team_id,team_sport_id,team_rank) VALUES (91,11,7);</v>
      </c>
    </row>
    <row r="9460" spans="2:8" x14ac:dyDescent="0.25">
      <c r="B9460" t="s">
        <v>512</v>
      </c>
      <c r="C9460">
        <f>INDEX(NationalTeams!B:B,MATCH(B9460,NationalTeams!C:C,0))</f>
        <v>92</v>
      </c>
      <c r="D9460" t="s">
        <v>36</v>
      </c>
      <c r="E9460">
        <f>INDEX(TeamSports!B:B,MATCH(D9460,TeamSports!C:C,0))</f>
        <v>11</v>
      </c>
      <c r="F9460">
        <f>INDEX(RanksTable!AS:AS,MATCH(B9460,RanksTable!B:B,0))</f>
        <v>2</v>
      </c>
      <c r="H9460" t="str">
        <f t="shared" si="147"/>
        <v>INSERT INTO "TeamRanks" (team_id,team_sport_id,team_rank) VALUES (92,11,2);</v>
      </c>
    </row>
    <row r="9461" spans="2:8" x14ac:dyDescent="0.25">
      <c r="B9461" t="s">
        <v>458</v>
      </c>
      <c r="C9461">
        <f>INDEX(NationalTeams!B:B,MATCH(B9461,NationalTeams!C:C,0))</f>
        <v>93</v>
      </c>
      <c r="D9461" t="s">
        <v>36</v>
      </c>
      <c r="E9461">
        <f>INDEX(TeamSports!B:B,MATCH(D9461,TeamSports!C:C,0))</f>
        <v>11</v>
      </c>
      <c r="F9461">
        <f>INDEX(RanksTable!AS:AS,MATCH(B9461,RanksTable!B:B,0))</f>
        <v>3</v>
      </c>
      <c r="H9461" t="str">
        <f t="shared" si="147"/>
        <v>INSERT INTO "TeamRanks" (team_id,team_sport_id,team_rank) VALUES (93,11,3);</v>
      </c>
    </row>
    <row r="9462" spans="2:8" x14ac:dyDescent="0.25">
      <c r="B9462" t="s">
        <v>444</v>
      </c>
      <c r="C9462">
        <f>INDEX(NationalTeams!B:B,MATCH(B9462,NationalTeams!C:C,0))</f>
        <v>94</v>
      </c>
      <c r="D9462" t="s">
        <v>36</v>
      </c>
      <c r="E9462">
        <f>INDEX(TeamSports!B:B,MATCH(D9462,TeamSports!C:C,0))</f>
        <v>11</v>
      </c>
      <c r="F9462">
        <f>INDEX(RanksTable!AS:AS,MATCH(B9462,RanksTable!B:B,0))</f>
        <v>3</v>
      </c>
      <c r="H9462" t="str">
        <f t="shared" si="147"/>
        <v>INSERT INTO "TeamRanks" (team_id,team_sport_id,team_rank) VALUES (94,11,3);</v>
      </c>
    </row>
    <row r="9463" spans="2:8" x14ac:dyDescent="0.25">
      <c r="B9463" t="s">
        <v>493</v>
      </c>
      <c r="C9463">
        <f>INDEX(NationalTeams!B:B,MATCH(B9463,NationalTeams!C:C,0))</f>
        <v>95</v>
      </c>
      <c r="D9463" t="s">
        <v>36</v>
      </c>
      <c r="E9463">
        <f>INDEX(TeamSports!B:B,MATCH(D9463,TeamSports!C:C,0))</f>
        <v>11</v>
      </c>
      <c r="F9463">
        <f>INDEX(RanksTable!AS:AS,MATCH(B9463,RanksTable!B:B,0))</f>
        <v>5</v>
      </c>
      <c r="H9463" t="str">
        <f t="shared" si="147"/>
        <v>INSERT INTO "TeamRanks" (team_id,team_sport_id,team_rank) VALUES (95,11,5);</v>
      </c>
    </row>
    <row r="9464" spans="2:8" x14ac:dyDescent="0.25">
      <c r="B9464" t="s">
        <v>431</v>
      </c>
      <c r="C9464">
        <f>INDEX(NationalTeams!B:B,MATCH(B9464,NationalTeams!C:C,0))</f>
        <v>96</v>
      </c>
      <c r="D9464" t="s">
        <v>36</v>
      </c>
      <c r="E9464">
        <f>INDEX(TeamSports!B:B,MATCH(D9464,TeamSports!C:C,0))</f>
        <v>11</v>
      </c>
      <c r="F9464">
        <f>INDEX(RanksTable!AS:AS,MATCH(B9464,RanksTable!B:B,0))</f>
        <v>5</v>
      </c>
      <c r="H9464" t="str">
        <f t="shared" si="147"/>
        <v>INSERT INTO "TeamRanks" (team_id,team_sport_id,team_rank) VALUES (96,11,5);</v>
      </c>
    </row>
    <row r="9465" spans="2:8" x14ac:dyDescent="0.25">
      <c r="B9465" t="s">
        <v>427</v>
      </c>
      <c r="C9465">
        <f>INDEX(NationalTeams!B:B,MATCH(B9465,NationalTeams!C:C,0))</f>
        <v>97</v>
      </c>
      <c r="D9465" t="s">
        <v>36</v>
      </c>
      <c r="E9465">
        <f>INDEX(TeamSports!B:B,MATCH(D9465,TeamSports!C:C,0))</f>
        <v>11</v>
      </c>
      <c r="F9465">
        <f>INDEX(RanksTable!AS:AS,MATCH(B9465,RanksTable!B:B,0))</f>
        <v>2</v>
      </c>
      <c r="H9465" t="str">
        <f t="shared" si="147"/>
        <v>INSERT INTO "TeamRanks" (team_id,team_sport_id,team_rank) VALUES (97,11,2);</v>
      </c>
    </row>
    <row r="9466" spans="2:8" x14ac:dyDescent="0.25">
      <c r="B9466" t="s">
        <v>513</v>
      </c>
      <c r="C9466">
        <f>INDEX(NationalTeams!B:B,MATCH(B9466,NationalTeams!C:C,0))</f>
        <v>98</v>
      </c>
      <c r="D9466" t="s">
        <v>36</v>
      </c>
      <c r="E9466">
        <f>INDEX(TeamSports!B:B,MATCH(D9466,TeamSports!C:C,0))</f>
        <v>11</v>
      </c>
      <c r="F9466">
        <f>INDEX(RanksTable!AS:AS,MATCH(B9466,RanksTable!B:B,0))</f>
        <v>6</v>
      </c>
      <c r="H9466" t="str">
        <f t="shared" si="147"/>
        <v>INSERT INTO "TeamRanks" (team_id,team_sport_id,team_rank) VALUES (98,11,6);</v>
      </c>
    </row>
    <row r="9467" spans="2:8" x14ac:dyDescent="0.25">
      <c r="B9467" t="s">
        <v>503</v>
      </c>
      <c r="C9467">
        <f>INDEX(NationalTeams!B:B,MATCH(B9467,NationalTeams!C:C,0))</f>
        <v>99</v>
      </c>
      <c r="D9467" t="s">
        <v>36</v>
      </c>
      <c r="E9467">
        <f>INDEX(TeamSports!B:B,MATCH(D9467,TeamSports!C:C,0))</f>
        <v>11</v>
      </c>
      <c r="F9467">
        <f>INDEX(RanksTable!AS:AS,MATCH(B9467,RanksTable!B:B,0))</f>
        <v>7</v>
      </c>
      <c r="H9467" t="str">
        <f t="shared" si="147"/>
        <v>INSERT INTO "TeamRanks" (team_id,team_sport_id,team_rank) VALUES (99,11,7);</v>
      </c>
    </row>
    <row r="9468" spans="2:8" x14ac:dyDescent="0.25">
      <c r="B9468" t="s">
        <v>519</v>
      </c>
      <c r="C9468">
        <f>INDEX(NationalTeams!B:B,MATCH(B9468,NationalTeams!C:C,0))</f>
        <v>100</v>
      </c>
      <c r="D9468" t="s">
        <v>36</v>
      </c>
      <c r="E9468">
        <f>INDEX(TeamSports!B:B,MATCH(D9468,TeamSports!C:C,0))</f>
        <v>11</v>
      </c>
      <c r="F9468">
        <f>INDEX(RanksTable!AS:AS,MATCH(B9468,RanksTable!B:B,0))</f>
        <v>7</v>
      </c>
      <c r="H9468" t="str">
        <f t="shared" si="147"/>
        <v>INSERT INTO "TeamRanks" (team_id,team_sport_id,team_rank) VALUES (100,11,7);</v>
      </c>
    </row>
    <row r="9469" spans="2:8" x14ac:dyDescent="0.25">
      <c r="B9469" t="s">
        <v>410</v>
      </c>
      <c r="C9469">
        <f>INDEX(NationalTeams!B:B,MATCH(B9469,NationalTeams!C:C,0))</f>
        <v>101</v>
      </c>
      <c r="D9469" t="s">
        <v>36</v>
      </c>
      <c r="E9469">
        <f>INDEX(TeamSports!B:B,MATCH(D9469,TeamSports!C:C,0))</f>
        <v>11</v>
      </c>
      <c r="F9469">
        <f>INDEX(RanksTable!AS:AS,MATCH(B9469,RanksTable!B:B,0))</f>
        <v>7</v>
      </c>
      <c r="H9469" t="str">
        <f t="shared" si="147"/>
        <v>INSERT INTO "TeamRanks" (team_id,team_sport_id,team_rank) VALUES (101,11,7);</v>
      </c>
    </row>
    <row r="9470" spans="2:8" x14ac:dyDescent="0.25">
      <c r="B9470" t="s">
        <v>486</v>
      </c>
      <c r="C9470">
        <f>INDEX(NationalTeams!B:B,MATCH(B9470,NationalTeams!C:C,0))</f>
        <v>102</v>
      </c>
      <c r="D9470" t="s">
        <v>36</v>
      </c>
      <c r="E9470">
        <f>INDEX(TeamSports!B:B,MATCH(D9470,TeamSports!C:C,0))</f>
        <v>11</v>
      </c>
      <c r="F9470">
        <f>INDEX(RanksTable!AS:AS,MATCH(B9470,RanksTable!B:B,0))</f>
        <v>7</v>
      </c>
      <c r="H9470" t="str">
        <f t="shared" si="147"/>
        <v>INSERT INTO "TeamRanks" (team_id,team_sport_id,team_rank) VALUES (102,11,7);</v>
      </c>
    </row>
    <row r="9471" spans="2:8" x14ac:dyDescent="0.25">
      <c r="B9471" t="s">
        <v>526</v>
      </c>
      <c r="C9471">
        <f>INDEX(NationalTeams!B:B,MATCH(B9471,NationalTeams!C:C,0))</f>
        <v>103</v>
      </c>
      <c r="D9471" t="s">
        <v>36</v>
      </c>
      <c r="E9471">
        <f>INDEX(TeamSports!B:B,MATCH(D9471,TeamSports!C:C,0))</f>
        <v>11</v>
      </c>
      <c r="F9471">
        <f>INDEX(RanksTable!AS:AS,MATCH(B9471,RanksTable!B:B,0))</f>
        <v>7</v>
      </c>
      <c r="H9471" t="str">
        <f t="shared" si="147"/>
        <v>INSERT INTO "TeamRanks" (team_id,team_sport_id,team_rank) VALUES (103,11,7);</v>
      </c>
    </row>
    <row r="9472" spans="2:8" x14ac:dyDescent="0.25">
      <c r="B9472" t="s">
        <v>470</v>
      </c>
      <c r="C9472">
        <f>INDEX(NationalTeams!B:B,MATCH(B9472,NationalTeams!C:C,0))</f>
        <v>104</v>
      </c>
      <c r="D9472" t="s">
        <v>36</v>
      </c>
      <c r="E9472">
        <f>INDEX(TeamSports!B:B,MATCH(D9472,TeamSports!C:C,0))</f>
        <v>11</v>
      </c>
      <c r="F9472">
        <f>INDEX(RanksTable!AS:AS,MATCH(B9472,RanksTable!B:B,0))</f>
        <v>7</v>
      </c>
      <c r="H9472" t="str">
        <f t="shared" si="147"/>
        <v>INSERT INTO "TeamRanks" (team_id,team_sport_id,team_rank) VALUES (104,11,7);</v>
      </c>
    </row>
    <row r="9473" spans="2:8" x14ac:dyDescent="0.25">
      <c r="B9473" t="s">
        <v>461</v>
      </c>
      <c r="C9473">
        <f>INDEX(NationalTeams!B:B,MATCH(B9473,NationalTeams!C:C,0))</f>
        <v>105</v>
      </c>
      <c r="D9473" t="s">
        <v>36</v>
      </c>
      <c r="E9473">
        <f>INDEX(TeamSports!B:B,MATCH(D9473,TeamSports!C:C,0))</f>
        <v>11</v>
      </c>
      <c r="F9473">
        <f>INDEX(RanksTable!AS:AS,MATCH(B9473,RanksTable!B:B,0))</f>
        <v>7</v>
      </c>
      <c r="H9473" t="str">
        <f t="shared" si="147"/>
        <v>INSERT INTO "TeamRanks" (team_id,team_sport_id,team_rank) VALUES (105,11,7);</v>
      </c>
    </row>
    <row r="9474" spans="2:8" x14ac:dyDescent="0.25">
      <c r="B9474" t="s">
        <v>418</v>
      </c>
      <c r="C9474">
        <f>INDEX(NationalTeams!B:B,MATCH(B9474,NationalTeams!C:C,0))</f>
        <v>106</v>
      </c>
      <c r="D9474" t="s">
        <v>36</v>
      </c>
      <c r="E9474">
        <f>INDEX(TeamSports!B:B,MATCH(D9474,TeamSports!C:C,0))</f>
        <v>11</v>
      </c>
      <c r="F9474">
        <f>INDEX(RanksTable!AS:AS,MATCH(B9474,RanksTable!B:B,0))</f>
        <v>7</v>
      </c>
      <c r="H9474" t="str">
        <f t="shared" si="147"/>
        <v>INSERT INTO "TeamRanks" (team_id,team_sport_id,team_rank) VALUES (106,11,7);</v>
      </c>
    </row>
    <row r="9475" spans="2:8" x14ac:dyDescent="0.25">
      <c r="B9475" t="s">
        <v>417</v>
      </c>
      <c r="C9475">
        <f>INDEX(NationalTeams!B:B,MATCH(B9475,NationalTeams!C:C,0))</f>
        <v>107</v>
      </c>
      <c r="D9475" t="s">
        <v>36</v>
      </c>
      <c r="E9475">
        <f>INDEX(TeamSports!B:B,MATCH(D9475,TeamSports!C:C,0))</f>
        <v>11</v>
      </c>
      <c r="F9475">
        <f>INDEX(RanksTable!AS:AS,MATCH(B9475,RanksTable!B:B,0))</f>
        <v>7</v>
      </c>
      <c r="H9475" t="str">
        <f t="shared" si="147"/>
        <v>INSERT INTO "TeamRanks" (team_id,team_sport_id,team_rank) VALUES (107,11,7);</v>
      </c>
    </row>
    <row r="9476" spans="2:8" x14ac:dyDescent="0.25">
      <c r="B9476" t="s">
        <v>421</v>
      </c>
      <c r="C9476">
        <f>INDEX(NationalTeams!B:B,MATCH(B9476,NationalTeams!C:C,0))</f>
        <v>108</v>
      </c>
      <c r="D9476" t="s">
        <v>36</v>
      </c>
      <c r="E9476">
        <f>INDEX(TeamSports!B:B,MATCH(D9476,TeamSports!C:C,0))</f>
        <v>11</v>
      </c>
      <c r="F9476">
        <f>INDEX(RanksTable!AS:AS,MATCH(B9476,RanksTable!B:B,0))</f>
        <v>7</v>
      </c>
      <c r="H9476" t="str">
        <f t="shared" ref="H9476:H9539" si="148">_xlfn.CONCAT($H$1,$L$1,$C$1,$L$1," ",$J$1,$C$2,$N$1,$E$2,$N$1,$F$2,$K$1,$I$1,$J$1,C9476,$N$1,E9476,$N$1,F9476,$K$1,$O$1)</f>
        <v>INSERT INTO "TeamRanks" (team_id,team_sport_id,team_rank) VALUES (108,11,7);</v>
      </c>
    </row>
    <row r="9477" spans="2:8" x14ac:dyDescent="0.25">
      <c r="B9477" t="s">
        <v>530</v>
      </c>
      <c r="C9477">
        <f>INDEX(NationalTeams!B:B,MATCH(B9477,NationalTeams!C:C,0))</f>
        <v>109</v>
      </c>
      <c r="D9477" t="s">
        <v>36</v>
      </c>
      <c r="E9477">
        <f>INDEX(TeamSports!B:B,MATCH(D9477,TeamSports!C:C,0))</f>
        <v>11</v>
      </c>
      <c r="F9477">
        <f>INDEX(RanksTable!AS:AS,MATCH(B9477,RanksTable!B:B,0))</f>
        <v>6</v>
      </c>
      <c r="H9477" t="str">
        <f t="shared" si="148"/>
        <v>INSERT INTO "TeamRanks" (team_id,team_sport_id,team_rank) VALUES (109,11,6);</v>
      </c>
    </row>
    <row r="9478" spans="2:8" x14ac:dyDescent="0.25">
      <c r="B9478" t="s">
        <v>488</v>
      </c>
      <c r="C9478">
        <f>INDEX(NationalTeams!B:B,MATCH(B9478,NationalTeams!C:C,0))</f>
        <v>110</v>
      </c>
      <c r="D9478" t="s">
        <v>36</v>
      </c>
      <c r="E9478">
        <f>INDEX(TeamSports!B:B,MATCH(D9478,TeamSports!C:C,0))</f>
        <v>11</v>
      </c>
      <c r="F9478">
        <f>INDEX(RanksTable!AS:AS,MATCH(B9478,RanksTable!B:B,0))</f>
        <v>3</v>
      </c>
      <c r="H9478" t="str">
        <f t="shared" si="148"/>
        <v>INSERT INTO "TeamRanks" (team_id,team_sport_id,team_rank) VALUES (110,11,3);</v>
      </c>
    </row>
    <row r="9479" spans="2:8" x14ac:dyDescent="0.25">
      <c r="B9479" t="s">
        <v>352</v>
      </c>
      <c r="C9479">
        <f>INDEX(NationalTeams!B:B,MATCH(B9479,NationalTeams!C:C,0))</f>
        <v>111</v>
      </c>
      <c r="D9479" t="s">
        <v>36</v>
      </c>
      <c r="E9479">
        <f>INDEX(TeamSports!B:B,MATCH(D9479,TeamSports!C:C,0))</f>
        <v>11</v>
      </c>
      <c r="F9479">
        <f>INDEX(RanksTable!AS:AS,MATCH(B9479,RanksTable!B:B,0))</f>
        <v>4</v>
      </c>
      <c r="H9479" t="str">
        <f t="shared" si="148"/>
        <v>INSERT INTO "TeamRanks" (team_id,team_sport_id,team_rank) VALUES (111,11,4);</v>
      </c>
    </row>
    <row r="9480" spans="2:8" x14ac:dyDescent="0.25">
      <c r="B9480" t="s">
        <v>422</v>
      </c>
      <c r="C9480">
        <f>INDEX(NationalTeams!B:B,MATCH(B9480,NationalTeams!C:C,0))</f>
        <v>112</v>
      </c>
      <c r="D9480" t="s">
        <v>36</v>
      </c>
      <c r="E9480">
        <f>INDEX(TeamSports!B:B,MATCH(D9480,TeamSports!C:C,0))</f>
        <v>11</v>
      </c>
      <c r="F9480">
        <f>INDEX(RanksTable!AS:AS,MATCH(B9480,RanksTable!B:B,0))</f>
        <v>3</v>
      </c>
      <c r="H9480" t="str">
        <f t="shared" si="148"/>
        <v>INSERT INTO "TeamRanks" (team_id,team_sport_id,team_rank) VALUES (112,11,3);</v>
      </c>
    </row>
    <row r="9481" spans="2:8" x14ac:dyDescent="0.25">
      <c r="B9481" t="s">
        <v>451</v>
      </c>
      <c r="C9481">
        <f>INDEX(NationalTeams!B:B,MATCH(B9481,NationalTeams!C:C,0))</f>
        <v>113</v>
      </c>
      <c r="D9481" t="s">
        <v>36</v>
      </c>
      <c r="E9481">
        <f>INDEX(TeamSports!B:B,MATCH(D9481,TeamSports!C:C,0))</f>
        <v>11</v>
      </c>
      <c r="F9481">
        <f>INDEX(RanksTable!AS:AS,MATCH(B9481,RanksTable!B:B,0))</f>
        <v>7</v>
      </c>
      <c r="H9481" t="str">
        <f t="shared" si="148"/>
        <v>INSERT INTO "TeamRanks" (team_id,team_sport_id,team_rank) VALUES (113,11,7);</v>
      </c>
    </row>
    <row r="9482" spans="2:8" x14ac:dyDescent="0.25">
      <c r="B9482" t="s">
        <v>430</v>
      </c>
      <c r="C9482">
        <f>INDEX(NationalTeams!B:B,MATCH(B9482,NationalTeams!C:C,0))</f>
        <v>114</v>
      </c>
      <c r="D9482" t="s">
        <v>36</v>
      </c>
      <c r="E9482">
        <f>INDEX(TeamSports!B:B,MATCH(D9482,TeamSports!C:C,0))</f>
        <v>11</v>
      </c>
      <c r="F9482">
        <f>INDEX(RanksTable!AS:AS,MATCH(B9482,RanksTable!B:B,0))</f>
        <v>2</v>
      </c>
      <c r="H9482" t="str">
        <f t="shared" si="148"/>
        <v>INSERT INTO "TeamRanks" (team_id,team_sport_id,team_rank) VALUES (114,11,2);</v>
      </c>
    </row>
    <row r="9483" spans="2:8" x14ac:dyDescent="0.25">
      <c r="B9483" t="s">
        <v>381</v>
      </c>
      <c r="C9483">
        <f>INDEX(NationalTeams!B:B,MATCH(B9483,NationalTeams!C:C,0))</f>
        <v>115</v>
      </c>
      <c r="D9483" t="s">
        <v>36</v>
      </c>
      <c r="E9483">
        <f>INDEX(TeamSports!B:B,MATCH(D9483,TeamSports!C:C,0))</f>
        <v>11</v>
      </c>
      <c r="F9483">
        <f>INDEX(RanksTable!AS:AS,MATCH(B9483,RanksTable!B:B,0))</f>
        <v>7</v>
      </c>
      <c r="H9483" t="str">
        <f t="shared" si="148"/>
        <v>INSERT INTO "TeamRanks" (team_id,team_sport_id,team_rank) VALUES (115,11,7);</v>
      </c>
    </row>
    <row r="9484" spans="2:8" x14ac:dyDescent="0.25">
      <c r="B9484" t="s">
        <v>434</v>
      </c>
      <c r="C9484">
        <f>INDEX(NationalTeams!B:B,MATCH(B9484,NationalTeams!C:C,0))</f>
        <v>116</v>
      </c>
      <c r="D9484" t="s">
        <v>36</v>
      </c>
      <c r="E9484">
        <f>INDEX(TeamSports!B:B,MATCH(D9484,TeamSports!C:C,0))</f>
        <v>11</v>
      </c>
      <c r="F9484">
        <f>INDEX(RanksTable!AS:AS,MATCH(B9484,RanksTable!B:B,0))</f>
        <v>4</v>
      </c>
      <c r="H9484" t="str">
        <f t="shared" si="148"/>
        <v>INSERT INTO "TeamRanks" (team_id,team_sport_id,team_rank) VALUES (116,11,4);</v>
      </c>
    </row>
    <row r="9485" spans="2:8" x14ac:dyDescent="0.25">
      <c r="B9485" t="s">
        <v>475</v>
      </c>
      <c r="C9485">
        <f>INDEX(NationalTeams!B:B,MATCH(B9485,NationalTeams!C:C,0))</f>
        <v>117</v>
      </c>
      <c r="D9485" t="s">
        <v>36</v>
      </c>
      <c r="E9485">
        <f>INDEX(TeamSports!B:B,MATCH(D9485,TeamSports!C:C,0))</f>
        <v>11</v>
      </c>
      <c r="F9485">
        <f>INDEX(RanksTable!AS:AS,MATCH(B9485,RanksTable!B:B,0))</f>
        <v>7</v>
      </c>
      <c r="H9485" t="str">
        <f t="shared" si="148"/>
        <v>INSERT INTO "TeamRanks" (team_id,team_sport_id,team_rank) VALUES (117,11,7);</v>
      </c>
    </row>
    <row r="9486" spans="2:8" x14ac:dyDescent="0.25">
      <c r="B9486" t="s">
        <v>528</v>
      </c>
      <c r="C9486">
        <f>INDEX(NationalTeams!B:B,MATCH(B9486,NationalTeams!C:C,0))</f>
        <v>118</v>
      </c>
      <c r="D9486" t="s">
        <v>36</v>
      </c>
      <c r="E9486">
        <f>INDEX(TeamSports!B:B,MATCH(D9486,TeamSports!C:C,0))</f>
        <v>11</v>
      </c>
      <c r="F9486">
        <f>INDEX(RanksTable!AS:AS,MATCH(B9486,RanksTable!B:B,0))</f>
        <v>7</v>
      </c>
      <c r="H9486" t="str">
        <f t="shared" si="148"/>
        <v>INSERT INTO "TeamRanks" (team_id,team_sport_id,team_rank) VALUES (118,11,7);</v>
      </c>
    </row>
    <row r="9487" spans="2:8" x14ac:dyDescent="0.25">
      <c r="B9487" t="s">
        <v>436</v>
      </c>
      <c r="C9487">
        <f>INDEX(NationalTeams!B:B,MATCH(B9487,NationalTeams!C:C,0))</f>
        <v>119</v>
      </c>
      <c r="D9487" t="s">
        <v>36</v>
      </c>
      <c r="E9487">
        <f>INDEX(TeamSports!B:B,MATCH(D9487,TeamSports!C:C,0))</f>
        <v>11</v>
      </c>
      <c r="F9487">
        <f>INDEX(RanksTable!AS:AS,MATCH(B9487,RanksTable!B:B,0))</f>
        <v>7</v>
      </c>
      <c r="H9487" t="str">
        <f t="shared" si="148"/>
        <v>INSERT INTO "TeamRanks" (team_id,team_sport_id,team_rank) VALUES (119,11,7);</v>
      </c>
    </row>
    <row r="9488" spans="2:8" x14ac:dyDescent="0.25">
      <c r="B9488" t="s">
        <v>455</v>
      </c>
      <c r="C9488">
        <f>INDEX(NationalTeams!B:B,MATCH(B9488,NationalTeams!C:C,0))</f>
        <v>120</v>
      </c>
      <c r="D9488" t="s">
        <v>36</v>
      </c>
      <c r="E9488">
        <f>INDEX(TeamSports!B:B,MATCH(D9488,TeamSports!C:C,0))</f>
        <v>11</v>
      </c>
      <c r="F9488">
        <f>INDEX(RanksTable!AS:AS,MATCH(B9488,RanksTable!B:B,0))</f>
        <v>7</v>
      </c>
      <c r="H9488" t="str">
        <f t="shared" si="148"/>
        <v>INSERT INTO "TeamRanks" (team_id,team_sport_id,team_rank) VALUES (120,11,7);</v>
      </c>
    </row>
    <row r="9489" spans="2:8" x14ac:dyDescent="0.25">
      <c r="B9489" t="s">
        <v>345</v>
      </c>
      <c r="C9489">
        <f>INDEX(NationalTeams!B:B,MATCH(B9489,NationalTeams!C:C,0))</f>
        <v>121</v>
      </c>
      <c r="D9489" t="s">
        <v>36</v>
      </c>
      <c r="E9489">
        <f>INDEX(TeamSports!B:B,MATCH(D9489,TeamSports!C:C,0))</f>
        <v>11</v>
      </c>
      <c r="F9489">
        <f>INDEX(RanksTable!AS:AS,MATCH(B9489,RanksTable!B:B,0))</f>
        <v>7</v>
      </c>
      <c r="H9489" t="str">
        <f t="shared" si="148"/>
        <v>INSERT INTO "TeamRanks" (team_id,team_sport_id,team_rank) VALUES (121,11,7);</v>
      </c>
    </row>
    <row r="9490" spans="2:8" x14ac:dyDescent="0.25">
      <c r="B9490" t="s">
        <v>532</v>
      </c>
      <c r="C9490">
        <f>INDEX(NationalTeams!B:B,MATCH(B9490,NationalTeams!C:C,0))</f>
        <v>122</v>
      </c>
      <c r="D9490" t="s">
        <v>36</v>
      </c>
      <c r="E9490">
        <f>INDEX(TeamSports!B:B,MATCH(D9490,TeamSports!C:C,0))</f>
        <v>11</v>
      </c>
      <c r="F9490">
        <f>INDEX(RanksTable!AS:AS,MATCH(B9490,RanksTable!B:B,0))</f>
        <v>4</v>
      </c>
      <c r="H9490" t="str">
        <f t="shared" si="148"/>
        <v>INSERT INTO "TeamRanks" (team_id,team_sport_id,team_rank) VALUES (122,11,4);</v>
      </c>
    </row>
    <row r="9491" spans="2:8" x14ac:dyDescent="0.25">
      <c r="B9491" t="s">
        <v>468</v>
      </c>
      <c r="C9491">
        <f>INDEX(NationalTeams!B:B,MATCH(B9491,NationalTeams!C:C,0))</f>
        <v>123</v>
      </c>
      <c r="D9491" t="s">
        <v>36</v>
      </c>
      <c r="E9491">
        <f>INDEX(TeamSports!B:B,MATCH(D9491,TeamSports!C:C,0))</f>
        <v>11</v>
      </c>
      <c r="F9491">
        <f>INDEX(RanksTable!AS:AS,MATCH(B9491,RanksTable!B:B,0))</f>
        <v>5</v>
      </c>
      <c r="H9491" t="str">
        <f t="shared" si="148"/>
        <v>INSERT INTO "TeamRanks" (team_id,team_sport_id,team_rank) VALUES (123,11,5);</v>
      </c>
    </row>
    <row r="9492" spans="2:8" x14ac:dyDescent="0.25">
      <c r="B9492" t="s">
        <v>347</v>
      </c>
      <c r="C9492">
        <f>INDEX(NationalTeams!B:B,MATCH(B9492,NationalTeams!C:C,0))</f>
        <v>124</v>
      </c>
      <c r="D9492" t="s">
        <v>36</v>
      </c>
      <c r="E9492">
        <f>INDEX(TeamSports!B:B,MATCH(D9492,TeamSports!C:C,0))</f>
        <v>11</v>
      </c>
      <c r="F9492">
        <f>INDEX(RanksTable!AS:AS,MATCH(B9492,RanksTable!B:B,0))</f>
        <v>7</v>
      </c>
      <c r="H9492" t="str">
        <f t="shared" si="148"/>
        <v>INSERT INTO "TeamRanks" (team_id,team_sport_id,team_rank) VALUES (124,11,7);</v>
      </c>
    </row>
    <row r="9493" spans="2:8" x14ac:dyDescent="0.25">
      <c r="B9493" t="s">
        <v>390</v>
      </c>
      <c r="C9493">
        <f>INDEX(NationalTeams!B:B,MATCH(B9493,NationalTeams!C:C,0))</f>
        <v>125</v>
      </c>
      <c r="D9493" t="s">
        <v>36</v>
      </c>
      <c r="E9493">
        <f>INDEX(TeamSports!B:B,MATCH(D9493,TeamSports!C:C,0))</f>
        <v>11</v>
      </c>
      <c r="F9493">
        <f>INDEX(RanksTable!AS:AS,MATCH(B9493,RanksTable!B:B,0))</f>
        <v>7</v>
      </c>
      <c r="H9493" t="str">
        <f t="shared" si="148"/>
        <v>INSERT INTO "TeamRanks" (team_id,team_sport_id,team_rank) VALUES (125,11,7);</v>
      </c>
    </row>
    <row r="9494" spans="2:8" x14ac:dyDescent="0.25">
      <c r="B9494" t="s">
        <v>540</v>
      </c>
      <c r="C9494">
        <f>INDEX(NationalTeams!B:B,MATCH(B9494,NationalTeams!C:C,0))</f>
        <v>126</v>
      </c>
      <c r="D9494" t="s">
        <v>36</v>
      </c>
      <c r="E9494">
        <f>INDEX(TeamSports!B:B,MATCH(D9494,TeamSports!C:C,0))</f>
        <v>11</v>
      </c>
      <c r="F9494">
        <f>INDEX(RanksTable!AS:AS,MATCH(B9494,RanksTable!B:B,0))</f>
        <v>7</v>
      </c>
      <c r="H9494" t="str">
        <f t="shared" si="148"/>
        <v>INSERT INTO "TeamRanks" (team_id,team_sport_id,team_rank) VALUES (126,11,7);</v>
      </c>
    </row>
    <row r="9495" spans="2:8" x14ac:dyDescent="0.25">
      <c r="B9495" t="s">
        <v>527</v>
      </c>
      <c r="C9495">
        <f>INDEX(NationalTeams!B:B,MATCH(B9495,NationalTeams!C:C,0))</f>
        <v>127</v>
      </c>
      <c r="D9495" t="s">
        <v>36</v>
      </c>
      <c r="E9495">
        <f>INDEX(TeamSports!B:B,MATCH(D9495,TeamSports!C:C,0))</f>
        <v>11</v>
      </c>
      <c r="F9495">
        <f>INDEX(RanksTable!AS:AS,MATCH(B9495,RanksTable!B:B,0))</f>
        <v>5</v>
      </c>
      <c r="H9495" t="str">
        <f t="shared" si="148"/>
        <v>INSERT INTO "TeamRanks" (team_id,team_sport_id,team_rank) VALUES (127,11,5);</v>
      </c>
    </row>
    <row r="9496" spans="2:8" x14ac:dyDescent="0.25">
      <c r="B9496" t="s">
        <v>523</v>
      </c>
      <c r="C9496">
        <f>INDEX(NationalTeams!B:B,MATCH(B9496,NationalTeams!C:C,0))</f>
        <v>128</v>
      </c>
      <c r="D9496" t="s">
        <v>36</v>
      </c>
      <c r="E9496">
        <f>INDEX(TeamSports!B:B,MATCH(D9496,TeamSports!C:C,0))</f>
        <v>11</v>
      </c>
      <c r="F9496">
        <f>INDEX(RanksTable!AS:AS,MATCH(B9496,RanksTable!B:B,0))</f>
        <v>6</v>
      </c>
      <c r="H9496" t="str">
        <f t="shared" si="148"/>
        <v>INSERT INTO "TeamRanks" (team_id,team_sport_id,team_rank) VALUES (128,11,6);</v>
      </c>
    </row>
    <row r="9497" spans="2:8" x14ac:dyDescent="0.25">
      <c r="B9497" t="s">
        <v>484</v>
      </c>
      <c r="C9497">
        <f>INDEX(NationalTeams!B:B,MATCH(B9497,NationalTeams!C:C,0))</f>
        <v>129</v>
      </c>
      <c r="D9497" t="s">
        <v>36</v>
      </c>
      <c r="E9497">
        <f>INDEX(TeamSports!B:B,MATCH(D9497,TeamSports!C:C,0))</f>
        <v>11</v>
      </c>
      <c r="F9497">
        <f>INDEX(RanksTable!AS:AS,MATCH(B9497,RanksTable!B:B,0))</f>
        <v>6</v>
      </c>
      <c r="H9497" t="str">
        <f t="shared" si="148"/>
        <v>INSERT INTO "TeamRanks" (team_id,team_sport_id,team_rank) VALUES (129,11,6);</v>
      </c>
    </row>
    <row r="9498" spans="2:8" x14ac:dyDescent="0.25">
      <c r="B9498" t="s">
        <v>522</v>
      </c>
      <c r="C9498">
        <f>INDEX(NationalTeams!B:B,MATCH(B9498,NationalTeams!C:C,0))</f>
        <v>130</v>
      </c>
      <c r="D9498" t="s">
        <v>36</v>
      </c>
      <c r="E9498">
        <f>INDEX(TeamSports!B:B,MATCH(D9498,TeamSports!C:C,0))</f>
        <v>11</v>
      </c>
      <c r="F9498">
        <f>INDEX(RanksTable!AS:AS,MATCH(B9498,RanksTable!B:B,0))</f>
        <v>7</v>
      </c>
      <c r="H9498" t="str">
        <f t="shared" si="148"/>
        <v>INSERT INTO "TeamRanks" (team_id,team_sport_id,team_rank) VALUES (130,11,7);</v>
      </c>
    </row>
    <row r="9499" spans="2:8" x14ac:dyDescent="0.25">
      <c r="B9499" t="s">
        <v>386</v>
      </c>
      <c r="C9499">
        <f>INDEX(NationalTeams!B:B,MATCH(B9499,NationalTeams!C:C,0))</f>
        <v>131</v>
      </c>
      <c r="D9499" t="s">
        <v>36</v>
      </c>
      <c r="E9499">
        <f>INDEX(TeamSports!B:B,MATCH(D9499,TeamSports!C:C,0))</f>
        <v>11</v>
      </c>
      <c r="F9499">
        <f>INDEX(RanksTable!AS:AS,MATCH(B9499,RanksTable!B:B,0))</f>
        <v>5</v>
      </c>
      <c r="H9499" t="str">
        <f t="shared" si="148"/>
        <v>INSERT INTO "TeamRanks" (team_id,team_sport_id,team_rank) VALUES (131,11,5);</v>
      </c>
    </row>
    <row r="9500" spans="2:8" x14ac:dyDescent="0.25">
      <c r="B9500" t="s">
        <v>463</v>
      </c>
      <c r="C9500">
        <f>INDEX(NationalTeams!B:B,MATCH(B9500,NationalTeams!C:C,0))</f>
        <v>132</v>
      </c>
      <c r="D9500" t="s">
        <v>36</v>
      </c>
      <c r="E9500">
        <f>INDEX(TeamSports!B:B,MATCH(D9500,TeamSports!C:C,0))</f>
        <v>11</v>
      </c>
      <c r="F9500">
        <f>INDEX(RanksTable!AS:AS,MATCH(B9500,RanksTable!B:B,0))</f>
        <v>5</v>
      </c>
      <c r="H9500" t="str">
        <f t="shared" si="148"/>
        <v>INSERT INTO "TeamRanks" (team_id,team_sport_id,team_rank) VALUES (132,11,5);</v>
      </c>
    </row>
    <row r="9501" spans="2:8" x14ac:dyDescent="0.25">
      <c r="B9501" t="s">
        <v>339</v>
      </c>
      <c r="C9501">
        <f>INDEX(NationalTeams!B:B,MATCH(B9501,NationalTeams!C:C,0))</f>
        <v>133</v>
      </c>
      <c r="D9501" t="s">
        <v>36</v>
      </c>
      <c r="E9501">
        <f>INDEX(TeamSports!B:B,MATCH(D9501,TeamSports!C:C,0))</f>
        <v>11</v>
      </c>
      <c r="F9501">
        <f>INDEX(RanksTable!AS:AS,MATCH(B9501,RanksTable!B:B,0))</f>
        <v>7</v>
      </c>
      <c r="H9501" t="str">
        <f t="shared" si="148"/>
        <v>INSERT INTO "TeamRanks" (team_id,team_sport_id,team_rank) VALUES (133,11,7);</v>
      </c>
    </row>
    <row r="9502" spans="2:8" x14ac:dyDescent="0.25">
      <c r="B9502" t="s">
        <v>464</v>
      </c>
      <c r="C9502">
        <f>INDEX(NationalTeams!B:B,MATCH(B9502,NationalTeams!C:C,0))</f>
        <v>134</v>
      </c>
      <c r="D9502" t="s">
        <v>36</v>
      </c>
      <c r="E9502">
        <f>INDEX(TeamSports!B:B,MATCH(D9502,TeamSports!C:C,0))</f>
        <v>11</v>
      </c>
      <c r="F9502">
        <f>INDEX(RanksTable!AS:AS,MATCH(B9502,RanksTable!B:B,0))</f>
        <v>7</v>
      </c>
      <c r="H9502" t="str">
        <f t="shared" si="148"/>
        <v>INSERT INTO "TeamRanks" (team_id,team_sport_id,team_rank) VALUES (134,11,7);</v>
      </c>
    </row>
    <row r="9503" spans="2:8" x14ac:dyDescent="0.25">
      <c r="B9503" t="s">
        <v>379</v>
      </c>
      <c r="C9503">
        <f>INDEX(NationalTeams!B:B,MATCH(B9503,NationalTeams!C:C,0))</f>
        <v>135</v>
      </c>
      <c r="D9503" t="s">
        <v>36</v>
      </c>
      <c r="E9503">
        <f>INDEX(TeamSports!B:B,MATCH(D9503,TeamSports!C:C,0))</f>
        <v>11</v>
      </c>
      <c r="F9503">
        <f>INDEX(RanksTable!AS:AS,MATCH(B9503,RanksTable!B:B,0))</f>
        <v>7</v>
      </c>
      <c r="H9503" t="str">
        <f t="shared" si="148"/>
        <v>INSERT INTO "TeamRanks" (team_id,team_sport_id,team_rank) VALUES (135,11,7);</v>
      </c>
    </row>
    <row r="9504" spans="2:8" x14ac:dyDescent="0.25">
      <c r="B9504" t="s">
        <v>539</v>
      </c>
      <c r="C9504">
        <f>INDEX(NationalTeams!B:B,MATCH(B9504,NationalTeams!C:C,0))</f>
        <v>136</v>
      </c>
      <c r="D9504" t="s">
        <v>36</v>
      </c>
      <c r="E9504">
        <f>INDEX(TeamSports!B:B,MATCH(D9504,TeamSports!C:C,0))</f>
        <v>11</v>
      </c>
      <c r="F9504">
        <f>INDEX(RanksTable!AS:AS,MATCH(B9504,RanksTable!B:B,0))</f>
        <v>7</v>
      </c>
      <c r="H9504" t="str">
        <f t="shared" si="148"/>
        <v>INSERT INTO "TeamRanks" (team_id,team_sport_id,team_rank) VALUES (136,11,7);</v>
      </c>
    </row>
    <row r="9505" spans="2:8" x14ac:dyDescent="0.25">
      <c r="B9505" t="s">
        <v>342</v>
      </c>
      <c r="C9505">
        <f>INDEX(NationalTeams!B:B,MATCH(B9505,NationalTeams!C:C,0))</f>
        <v>137</v>
      </c>
      <c r="D9505" t="s">
        <v>36</v>
      </c>
      <c r="E9505">
        <f>INDEX(TeamSports!B:B,MATCH(D9505,TeamSports!C:C,0))</f>
        <v>11</v>
      </c>
      <c r="F9505">
        <f>INDEX(RanksTable!AS:AS,MATCH(B9505,RanksTable!B:B,0))</f>
        <v>7</v>
      </c>
      <c r="H9505" t="str">
        <f t="shared" si="148"/>
        <v>INSERT INTO "TeamRanks" (team_id,team_sport_id,team_rank) VALUES (137,11,7);</v>
      </c>
    </row>
    <row r="9506" spans="2:8" x14ac:dyDescent="0.25">
      <c r="B9506" t="s">
        <v>343</v>
      </c>
      <c r="C9506">
        <f>INDEX(NationalTeams!B:B,MATCH(B9506,NationalTeams!C:C,0))</f>
        <v>138</v>
      </c>
      <c r="D9506" t="s">
        <v>36</v>
      </c>
      <c r="E9506">
        <f>INDEX(TeamSports!B:B,MATCH(D9506,TeamSports!C:C,0))</f>
        <v>11</v>
      </c>
      <c r="F9506">
        <f>INDEX(RanksTable!AS:AS,MATCH(B9506,RanksTable!B:B,0))</f>
        <v>7</v>
      </c>
      <c r="H9506" t="str">
        <f t="shared" si="148"/>
        <v>INSERT INTO "TeamRanks" (team_id,team_sport_id,team_rank) VALUES (138,11,7);</v>
      </c>
    </row>
    <row r="9507" spans="2:8" x14ac:dyDescent="0.25">
      <c r="B9507" t="s">
        <v>360</v>
      </c>
      <c r="C9507">
        <f>INDEX(NationalTeams!B:B,MATCH(B9507,NationalTeams!C:C,0))</f>
        <v>139</v>
      </c>
      <c r="D9507" t="s">
        <v>36</v>
      </c>
      <c r="E9507">
        <f>INDEX(TeamSports!B:B,MATCH(D9507,TeamSports!C:C,0))</f>
        <v>11</v>
      </c>
      <c r="F9507">
        <f>INDEX(RanksTable!AS:AS,MATCH(B9507,RanksTable!B:B,0))</f>
        <v>7</v>
      </c>
      <c r="H9507" t="str">
        <f t="shared" si="148"/>
        <v>INSERT INTO "TeamRanks" (team_id,team_sport_id,team_rank) VALUES (139,11,7);</v>
      </c>
    </row>
    <row r="9508" spans="2:8" x14ac:dyDescent="0.25">
      <c r="B9508" t="s">
        <v>378</v>
      </c>
      <c r="C9508">
        <f>INDEX(NationalTeams!B:B,MATCH(B9508,NationalTeams!C:C,0))</f>
        <v>140</v>
      </c>
      <c r="D9508" t="s">
        <v>36</v>
      </c>
      <c r="E9508">
        <f>INDEX(TeamSports!B:B,MATCH(D9508,TeamSports!C:C,0))</f>
        <v>11</v>
      </c>
      <c r="F9508">
        <f>INDEX(RanksTable!AS:AS,MATCH(B9508,RanksTable!B:B,0))</f>
        <v>5</v>
      </c>
      <c r="H9508" t="str">
        <f t="shared" si="148"/>
        <v>INSERT INTO "TeamRanks" (team_id,team_sport_id,team_rank) VALUES (140,11,5);</v>
      </c>
    </row>
    <row r="9509" spans="2:8" x14ac:dyDescent="0.25">
      <c r="B9509" t="s">
        <v>456</v>
      </c>
      <c r="C9509">
        <f>INDEX(NationalTeams!B:B,MATCH(B9509,NationalTeams!C:C,0))</f>
        <v>141</v>
      </c>
      <c r="D9509" t="s">
        <v>36</v>
      </c>
      <c r="E9509">
        <f>INDEX(TeamSports!B:B,MATCH(D9509,TeamSports!C:C,0))</f>
        <v>11</v>
      </c>
      <c r="F9509">
        <f>INDEX(RanksTable!AS:AS,MATCH(B9509,RanksTable!B:B,0))</f>
        <v>6</v>
      </c>
      <c r="H9509" t="str">
        <f t="shared" si="148"/>
        <v>INSERT INTO "TeamRanks" (team_id,team_sport_id,team_rank) VALUES (141,11,6);</v>
      </c>
    </row>
    <row r="9510" spans="2:8" x14ac:dyDescent="0.25">
      <c r="B9510" t="s">
        <v>537</v>
      </c>
      <c r="C9510">
        <f>INDEX(NationalTeams!B:B,MATCH(B9510,NationalTeams!C:C,0))</f>
        <v>142</v>
      </c>
      <c r="D9510" t="s">
        <v>36</v>
      </c>
      <c r="E9510">
        <f>INDEX(TeamSports!B:B,MATCH(D9510,TeamSports!C:C,0))</f>
        <v>11</v>
      </c>
      <c r="F9510">
        <f>INDEX(RanksTable!AS:AS,MATCH(B9510,RanksTable!B:B,0))</f>
        <v>4</v>
      </c>
      <c r="H9510" t="str">
        <f t="shared" si="148"/>
        <v>INSERT INTO "TeamRanks" (team_id,team_sport_id,team_rank) VALUES (142,11,4);</v>
      </c>
    </row>
    <row r="9511" spans="2:8" x14ac:dyDescent="0.25">
      <c r="B9511" t="s">
        <v>533</v>
      </c>
      <c r="C9511">
        <f>INDEX(NationalTeams!B:B,MATCH(B9511,NationalTeams!C:C,0))</f>
        <v>143</v>
      </c>
      <c r="D9511" t="s">
        <v>36</v>
      </c>
      <c r="E9511">
        <f>INDEX(TeamSports!B:B,MATCH(D9511,TeamSports!C:C,0))</f>
        <v>11</v>
      </c>
      <c r="F9511">
        <f>INDEX(RanksTable!AS:AS,MATCH(B9511,RanksTable!B:B,0))</f>
        <v>7</v>
      </c>
      <c r="H9511" t="str">
        <f t="shared" si="148"/>
        <v>INSERT INTO "TeamRanks" (team_id,team_sport_id,team_rank) VALUES (143,11,7);</v>
      </c>
    </row>
    <row r="9512" spans="2:8" x14ac:dyDescent="0.25">
      <c r="B9512" t="s">
        <v>460</v>
      </c>
      <c r="C9512">
        <f>INDEX(NationalTeams!B:B,MATCH(B9512,NationalTeams!C:C,0))</f>
        <v>144</v>
      </c>
      <c r="D9512" t="s">
        <v>36</v>
      </c>
      <c r="E9512">
        <f>INDEX(TeamSports!B:B,MATCH(D9512,TeamSports!C:C,0))</f>
        <v>11</v>
      </c>
      <c r="F9512">
        <f>INDEX(RanksTable!AS:AS,MATCH(B9512,RanksTable!B:B,0))</f>
        <v>5</v>
      </c>
      <c r="H9512" t="str">
        <f t="shared" si="148"/>
        <v>INSERT INTO "TeamRanks" (team_id,team_sport_id,team_rank) VALUES (144,11,5);</v>
      </c>
    </row>
    <row r="9513" spans="2:8" x14ac:dyDescent="0.25">
      <c r="B9513" t="s">
        <v>521</v>
      </c>
      <c r="C9513">
        <f>INDEX(NationalTeams!B:B,MATCH(B9513,NationalTeams!C:C,0))</f>
        <v>145</v>
      </c>
      <c r="D9513" t="s">
        <v>36</v>
      </c>
      <c r="E9513">
        <f>INDEX(TeamSports!B:B,MATCH(D9513,TeamSports!C:C,0))</f>
        <v>11</v>
      </c>
      <c r="F9513">
        <f>INDEX(RanksTable!AS:AS,MATCH(B9513,RanksTable!B:B,0))</f>
        <v>7</v>
      </c>
      <c r="H9513" t="str">
        <f t="shared" si="148"/>
        <v>INSERT INTO "TeamRanks" (team_id,team_sport_id,team_rank) VALUES (145,11,7);</v>
      </c>
    </row>
    <row r="9514" spans="2:8" x14ac:dyDescent="0.25">
      <c r="B9514" t="s">
        <v>416</v>
      </c>
      <c r="C9514">
        <f>INDEX(NationalTeams!B:B,MATCH(B9514,NationalTeams!C:C,0))</f>
        <v>146</v>
      </c>
      <c r="D9514" t="s">
        <v>36</v>
      </c>
      <c r="E9514">
        <f>INDEX(TeamSports!B:B,MATCH(D9514,TeamSports!C:C,0))</f>
        <v>11</v>
      </c>
      <c r="F9514">
        <f>INDEX(RanksTable!AS:AS,MATCH(B9514,RanksTable!B:B,0))</f>
        <v>7</v>
      </c>
      <c r="H9514" t="str">
        <f t="shared" si="148"/>
        <v>INSERT INTO "TeamRanks" (team_id,team_sport_id,team_rank) VALUES (146,11,7);</v>
      </c>
    </row>
    <row r="9515" spans="2:8" x14ac:dyDescent="0.25">
      <c r="B9515" t="s">
        <v>393</v>
      </c>
      <c r="C9515">
        <f>INDEX(NationalTeams!B:B,MATCH(B9515,NationalTeams!C:C,0))</f>
        <v>147</v>
      </c>
      <c r="D9515" t="s">
        <v>36</v>
      </c>
      <c r="E9515">
        <f>INDEX(TeamSports!B:B,MATCH(D9515,TeamSports!C:C,0))</f>
        <v>11</v>
      </c>
      <c r="F9515">
        <f>INDEX(RanksTable!AS:AS,MATCH(B9515,RanksTable!B:B,0))</f>
        <v>7</v>
      </c>
      <c r="H9515" t="str">
        <f t="shared" si="148"/>
        <v>INSERT INTO "TeamRanks" (team_id,team_sport_id,team_rank) VALUES (147,11,7);</v>
      </c>
    </row>
    <row r="9516" spans="2:8" x14ac:dyDescent="0.25">
      <c r="B9516" t="s">
        <v>372</v>
      </c>
      <c r="C9516">
        <f>INDEX(NationalTeams!B:B,MATCH(B9516,NationalTeams!C:C,0))</f>
        <v>148</v>
      </c>
      <c r="D9516" t="s">
        <v>36</v>
      </c>
      <c r="E9516">
        <f>INDEX(TeamSports!B:B,MATCH(D9516,TeamSports!C:C,0))</f>
        <v>11</v>
      </c>
      <c r="F9516">
        <f>INDEX(RanksTable!AS:AS,MATCH(B9516,RanksTable!B:B,0))</f>
        <v>7</v>
      </c>
      <c r="H9516" t="str">
        <f t="shared" si="148"/>
        <v>INSERT INTO "TeamRanks" (team_id,team_sport_id,team_rank) VALUES (148,11,7);</v>
      </c>
    </row>
    <row r="9517" spans="2:8" x14ac:dyDescent="0.25">
      <c r="B9517" t="s">
        <v>480</v>
      </c>
      <c r="C9517">
        <f>INDEX(NationalTeams!B:B,MATCH(B9517,NationalTeams!C:C,0))</f>
        <v>149</v>
      </c>
      <c r="D9517" t="s">
        <v>36</v>
      </c>
      <c r="E9517">
        <f>INDEX(TeamSports!B:B,MATCH(D9517,TeamSports!C:C,0))</f>
        <v>11</v>
      </c>
      <c r="F9517">
        <f>INDEX(RanksTable!AS:AS,MATCH(B9517,RanksTable!B:B,0))</f>
        <v>6</v>
      </c>
      <c r="H9517" t="str">
        <f t="shared" si="148"/>
        <v>INSERT INTO "TeamRanks" (team_id,team_sport_id,team_rank) VALUES (149,11,6);</v>
      </c>
    </row>
    <row r="9518" spans="2:8" x14ac:dyDescent="0.25">
      <c r="B9518" t="s">
        <v>446</v>
      </c>
      <c r="C9518">
        <f>INDEX(NationalTeams!B:B,MATCH(B9518,NationalTeams!C:C,0))</f>
        <v>150</v>
      </c>
      <c r="D9518" t="s">
        <v>36</v>
      </c>
      <c r="E9518">
        <f>INDEX(TeamSports!B:B,MATCH(D9518,TeamSports!C:C,0))</f>
        <v>11</v>
      </c>
      <c r="F9518">
        <f>INDEX(RanksTable!AS:AS,MATCH(B9518,RanksTable!B:B,0))</f>
        <v>7</v>
      </c>
      <c r="H9518" t="str">
        <f t="shared" si="148"/>
        <v>INSERT INTO "TeamRanks" (team_id,team_sport_id,team_rank) VALUES (150,11,7);</v>
      </c>
    </row>
    <row r="9519" spans="2:8" x14ac:dyDescent="0.25">
      <c r="B9519" t="s">
        <v>356</v>
      </c>
      <c r="C9519">
        <f>INDEX(NationalTeams!B:B,MATCH(B9519,NationalTeams!C:C,0))</f>
        <v>151</v>
      </c>
      <c r="D9519" t="s">
        <v>36</v>
      </c>
      <c r="E9519">
        <f>INDEX(TeamSports!B:B,MATCH(D9519,TeamSports!C:C,0))</f>
        <v>11</v>
      </c>
      <c r="F9519">
        <f>INDEX(RanksTable!AS:AS,MATCH(B9519,RanksTable!B:B,0))</f>
        <v>7</v>
      </c>
      <c r="H9519" t="str">
        <f t="shared" si="148"/>
        <v>INSERT INTO "TeamRanks" (team_id,team_sport_id,team_rank) VALUES (151,11,7);</v>
      </c>
    </row>
    <row r="9520" spans="2:8" x14ac:dyDescent="0.25">
      <c r="B9520" t="s">
        <v>387</v>
      </c>
      <c r="C9520">
        <f>INDEX(NationalTeams!B:B,MATCH(B9520,NationalTeams!C:C,0))</f>
        <v>152</v>
      </c>
      <c r="D9520" t="s">
        <v>36</v>
      </c>
      <c r="E9520">
        <f>INDEX(TeamSports!B:B,MATCH(D9520,TeamSports!C:C,0))</f>
        <v>11</v>
      </c>
      <c r="F9520">
        <f>INDEX(RanksTable!AS:AS,MATCH(B9520,RanksTable!B:B,0))</f>
        <v>7</v>
      </c>
      <c r="H9520" t="str">
        <f t="shared" si="148"/>
        <v>INSERT INTO "TeamRanks" (team_id,team_sport_id,team_rank) VALUES (152,11,7);</v>
      </c>
    </row>
    <row r="9521" spans="2:8" x14ac:dyDescent="0.25">
      <c r="B9521" t="s">
        <v>361</v>
      </c>
      <c r="C9521">
        <f>INDEX(NationalTeams!B:B,MATCH(B9521,NationalTeams!C:C,0))</f>
        <v>153</v>
      </c>
      <c r="D9521" t="s">
        <v>36</v>
      </c>
      <c r="E9521">
        <f>INDEX(TeamSports!B:B,MATCH(D9521,TeamSports!C:C,0))</f>
        <v>11</v>
      </c>
      <c r="F9521">
        <f>INDEX(RanksTable!AS:AS,MATCH(B9521,RanksTable!B:B,0))</f>
        <v>5</v>
      </c>
      <c r="H9521" t="str">
        <f t="shared" si="148"/>
        <v>INSERT INTO "TeamRanks" (team_id,team_sport_id,team_rank) VALUES (153,11,5);</v>
      </c>
    </row>
    <row r="9522" spans="2:8" x14ac:dyDescent="0.25">
      <c r="B9522" t="s">
        <v>492</v>
      </c>
      <c r="C9522">
        <f>INDEX(NationalTeams!B:B,MATCH(B9522,NationalTeams!C:C,0))</f>
        <v>154</v>
      </c>
      <c r="D9522" t="s">
        <v>36</v>
      </c>
      <c r="E9522">
        <f>INDEX(TeamSports!B:B,MATCH(D9522,TeamSports!C:C,0))</f>
        <v>11</v>
      </c>
      <c r="F9522">
        <f>INDEX(RanksTable!AS:AS,MATCH(B9522,RanksTable!B:B,0))</f>
        <v>3</v>
      </c>
      <c r="H9522" t="str">
        <f t="shared" si="148"/>
        <v>INSERT INTO "TeamRanks" (team_id,team_sport_id,team_rank) VALUES (154,11,3);</v>
      </c>
    </row>
    <row r="9523" spans="2:8" x14ac:dyDescent="0.25">
      <c r="B9523" t="s">
        <v>485</v>
      </c>
      <c r="C9523">
        <f>INDEX(NationalTeams!B:B,MATCH(B9523,NationalTeams!C:C,0))</f>
        <v>155</v>
      </c>
      <c r="D9523" t="s">
        <v>36</v>
      </c>
      <c r="E9523">
        <f>INDEX(TeamSports!B:B,MATCH(D9523,TeamSports!C:C,0))</f>
        <v>11</v>
      </c>
      <c r="F9523">
        <f>INDEX(RanksTable!AS:AS,MATCH(B9523,RanksTable!B:B,0))</f>
        <v>7</v>
      </c>
      <c r="H9523" t="str">
        <f t="shared" si="148"/>
        <v>INSERT INTO "TeamRanks" (team_id,team_sport_id,team_rank) VALUES (155,11,7);</v>
      </c>
    </row>
    <row r="9524" spans="2:8" x14ac:dyDescent="0.25">
      <c r="B9524" t="s">
        <v>423</v>
      </c>
      <c r="C9524">
        <f>INDEX(NationalTeams!B:B,MATCH(B9524,NationalTeams!C:C,0))</f>
        <v>156</v>
      </c>
      <c r="D9524" t="s">
        <v>36</v>
      </c>
      <c r="E9524">
        <f>INDEX(TeamSports!B:B,MATCH(D9524,TeamSports!C:C,0))</f>
        <v>11</v>
      </c>
      <c r="F9524">
        <f>INDEX(RanksTable!AS:AS,MATCH(B9524,RanksTable!B:B,0))</f>
        <v>6</v>
      </c>
      <c r="H9524" t="str">
        <f t="shared" si="148"/>
        <v>INSERT INTO "TeamRanks" (team_id,team_sport_id,team_rank) VALUES (156,11,6);</v>
      </c>
    </row>
    <row r="9525" spans="2:8" x14ac:dyDescent="0.25">
      <c r="B9525" t="s">
        <v>457</v>
      </c>
      <c r="C9525">
        <f>INDEX(NationalTeams!B:B,MATCH(B9525,NationalTeams!C:C,0))</f>
        <v>157</v>
      </c>
      <c r="D9525" t="s">
        <v>36</v>
      </c>
      <c r="E9525">
        <f>INDEX(TeamSports!B:B,MATCH(D9525,TeamSports!C:C,0))</f>
        <v>11</v>
      </c>
      <c r="F9525">
        <f>INDEX(RanksTable!AS:AS,MATCH(B9525,RanksTable!B:B,0))</f>
        <v>7</v>
      </c>
      <c r="H9525" t="str">
        <f t="shared" si="148"/>
        <v>INSERT INTO "TeamRanks" (team_id,team_sport_id,team_rank) VALUES (157,11,7);</v>
      </c>
    </row>
    <row r="9526" spans="2:8" x14ac:dyDescent="0.25">
      <c r="B9526" t="s">
        <v>491</v>
      </c>
      <c r="C9526">
        <f>INDEX(NationalTeams!B:B,MATCH(B9526,NationalTeams!C:C,0))</f>
        <v>158</v>
      </c>
      <c r="D9526" t="s">
        <v>36</v>
      </c>
      <c r="E9526">
        <f>INDEX(TeamSports!B:B,MATCH(D9526,TeamSports!C:C,0))</f>
        <v>11</v>
      </c>
      <c r="F9526">
        <f>INDEX(RanksTable!AS:AS,MATCH(B9526,RanksTable!B:B,0))</f>
        <v>5</v>
      </c>
      <c r="H9526" t="str">
        <f t="shared" si="148"/>
        <v>INSERT INTO "TeamRanks" (team_id,team_sport_id,team_rank) VALUES (158,11,5);</v>
      </c>
    </row>
    <row r="9527" spans="2:8" x14ac:dyDescent="0.25">
      <c r="B9527" t="s">
        <v>474</v>
      </c>
      <c r="C9527">
        <f>INDEX(NationalTeams!B:B,MATCH(B9527,NationalTeams!C:C,0))</f>
        <v>159</v>
      </c>
      <c r="D9527" t="s">
        <v>36</v>
      </c>
      <c r="E9527">
        <f>INDEX(TeamSports!B:B,MATCH(D9527,TeamSports!C:C,0))</f>
        <v>11</v>
      </c>
      <c r="F9527">
        <f>INDEX(RanksTable!AS:AS,MATCH(B9527,RanksTable!B:B,0))</f>
        <v>6</v>
      </c>
      <c r="H9527" t="str">
        <f t="shared" si="148"/>
        <v>INSERT INTO "TeamRanks" (team_id,team_sport_id,team_rank) VALUES (159,11,6);</v>
      </c>
    </row>
    <row r="9528" spans="2:8" x14ac:dyDescent="0.25">
      <c r="B9528" t="s">
        <v>479</v>
      </c>
      <c r="C9528">
        <f>INDEX(NationalTeams!B:B,MATCH(B9528,NationalTeams!C:C,0))</f>
        <v>160</v>
      </c>
      <c r="D9528" t="s">
        <v>36</v>
      </c>
      <c r="E9528">
        <f>INDEX(TeamSports!B:B,MATCH(D9528,TeamSports!C:C,0))</f>
        <v>11</v>
      </c>
      <c r="F9528">
        <f>INDEX(RanksTable!AS:AS,MATCH(B9528,RanksTable!B:B,0))</f>
        <v>7</v>
      </c>
      <c r="H9528" t="str">
        <f t="shared" si="148"/>
        <v>INSERT INTO "TeamRanks" (team_id,team_sport_id,team_rank) VALUES (160,11,7);</v>
      </c>
    </row>
    <row r="9529" spans="2:8" x14ac:dyDescent="0.25">
      <c r="B9529" t="s">
        <v>449</v>
      </c>
      <c r="C9529">
        <f>INDEX(NationalTeams!B:B,MATCH(B9529,NationalTeams!C:C,0))</f>
        <v>161</v>
      </c>
      <c r="D9529" t="s">
        <v>36</v>
      </c>
      <c r="E9529">
        <f>INDEX(TeamSports!B:B,MATCH(D9529,TeamSports!C:C,0))</f>
        <v>11</v>
      </c>
      <c r="F9529">
        <f>INDEX(RanksTable!AS:AS,MATCH(B9529,RanksTable!B:B,0))</f>
        <v>7</v>
      </c>
      <c r="H9529" t="str">
        <f t="shared" si="148"/>
        <v>INSERT INTO "TeamRanks" (team_id,team_sport_id,team_rank) VALUES (161,11,7);</v>
      </c>
    </row>
    <row r="9530" spans="2:8" x14ac:dyDescent="0.25">
      <c r="B9530" t="s">
        <v>398</v>
      </c>
      <c r="C9530">
        <f>INDEX(NationalTeams!B:B,MATCH(B9530,NationalTeams!C:C,0))</f>
        <v>162</v>
      </c>
      <c r="D9530" t="s">
        <v>36</v>
      </c>
      <c r="E9530">
        <f>INDEX(TeamSports!B:B,MATCH(D9530,TeamSports!C:C,0))</f>
        <v>11</v>
      </c>
      <c r="F9530">
        <f>INDEX(RanksTable!AS:AS,MATCH(B9530,RanksTable!B:B,0))</f>
        <v>7</v>
      </c>
      <c r="H9530" t="str">
        <f t="shared" si="148"/>
        <v>INSERT INTO "TeamRanks" (team_id,team_sport_id,team_rank) VALUES (162,11,7);</v>
      </c>
    </row>
    <row r="9531" spans="2:8" x14ac:dyDescent="0.25">
      <c r="B9531" t="s">
        <v>441</v>
      </c>
      <c r="C9531">
        <f>INDEX(NationalTeams!B:B,MATCH(B9531,NationalTeams!C:C,0))</f>
        <v>163</v>
      </c>
      <c r="D9531" t="s">
        <v>36</v>
      </c>
      <c r="E9531">
        <f>INDEX(TeamSports!B:B,MATCH(D9531,TeamSports!C:C,0))</f>
        <v>11</v>
      </c>
      <c r="F9531">
        <f>INDEX(RanksTable!AS:AS,MATCH(B9531,RanksTable!B:B,0))</f>
        <v>7</v>
      </c>
      <c r="H9531" t="str">
        <f t="shared" si="148"/>
        <v>INSERT INTO "TeamRanks" (team_id,team_sport_id,team_rank) VALUES (163,11,7);</v>
      </c>
    </row>
    <row r="9532" spans="2:8" x14ac:dyDescent="0.25">
      <c r="B9532" t="s">
        <v>348</v>
      </c>
      <c r="C9532">
        <f>INDEX(NationalTeams!B:B,MATCH(B9532,NationalTeams!C:C,0))</f>
        <v>164</v>
      </c>
      <c r="D9532" t="s">
        <v>36</v>
      </c>
      <c r="E9532">
        <f>INDEX(TeamSports!B:B,MATCH(D9532,TeamSports!C:C,0))</f>
        <v>11</v>
      </c>
      <c r="F9532">
        <f>INDEX(RanksTable!AS:AS,MATCH(B9532,RanksTable!B:B,0))</f>
        <v>7</v>
      </c>
      <c r="H9532" t="str">
        <f t="shared" si="148"/>
        <v>INSERT INTO "TeamRanks" (team_id,team_sport_id,team_rank) VALUES (164,11,7);</v>
      </c>
    </row>
    <row r="9533" spans="2:8" x14ac:dyDescent="0.25">
      <c r="B9533" t="s">
        <v>350</v>
      </c>
      <c r="C9533">
        <f>INDEX(NationalTeams!B:B,MATCH(B9533,NationalTeams!C:C,0))</f>
        <v>165</v>
      </c>
      <c r="D9533" t="s">
        <v>36</v>
      </c>
      <c r="E9533">
        <f>INDEX(TeamSports!B:B,MATCH(D9533,TeamSports!C:C,0))</f>
        <v>11</v>
      </c>
      <c r="F9533">
        <f>INDEX(RanksTable!AS:AS,MATCH(B9533,RanksTable!B:B,0))</f>
        <v>6</v>
      </c>
      <c r="H9533" t="str">
        <f t="shared" si="148"/>
        <v>INSERT INTO "TeamRanks" (team_id,team_sport_id,team_rank) VALUES (165,11,6);</v>
      </c>
    </row>
    <row r="9534" spans="2:8" x14ac:dyDescent="0.25">
      <c r="B9534" t="s">
        <v>494</v>
      </c>
      <c r="C9534">
        <f>INDEX(NationalTeams!B:B,MATCH(B9534,NationalTeams!C:C,0))</f>
        <v>166</v>
      </c>
      <c r="D9534" t="s">
        <v>36</v>
      </c>
      <c r="E9534">
        <f>INDEX(TeamSports!B:B,MATCH(D9534,TeamSports!C:C,0))</f>
        <v>11</v>
      </c>
      <c r="F9534">
        <f>INDEX(RanksTable!AS:AS,MATCH(B9534,RanksTable!B:B,0))</f>
        <v>2</v>
      </c>
      <c r="H9534" t="str">
        <f t="shared" si="148"/>
        <v>INSERT INTO "TeamRanks" (team_id,team_sport_id,team_rank) VALUES (166,11,2);</v>
      </c>
    </row>
    <row r="9535" spans="2:8" x14ac:dyDescent="0.25">
      <c r="B9535" t="s">
        <v>504</v>
      </c>
      <c r="C9535">
        <f>INDEX(NationalTeams!B:B,MATCH(B9535,NationalTeams!C:C,0))</f>
        <v>167</v>
      </c>
      <c r="D9535" t="s">
        <v>36</v>
      </c>
      <c r="E9535">
        <f>INDEX(TeamSports!B:B,MATCH(D9535,TeamSports!C:C,0))</f>
        <v>11</v>
      </c>
      <c r="F9535">
        <f>INDEX(RanksTable!AS:AS,MATCH(B9535,RanksTable!B:B,0))</f>
        <v>7</v>
      </c>
      <c r="H9535" t="str">
        <f t="shared" si="148"/>
        <v>INSERT INTO "TeamRanks" (team_id,team_sport_id,team_rank) VALUES (167,11,7);</v>
      </c>
    </row>
    <row r="9536" spans="2:8" x14ac:dyDescent="0.25">
      <c r="B9536" t="s">
        <v>401</v>
      </c>
      <c r="C9536">
        <f>INDEX(NationalTeams!B:B,MATCH(B9536,NationalTeams!C:C,0))</f>
        <v>168</v>
      </c>
      <c r="D9536" t="s">
        <v>36</v>
      </c>
      <c r="E9536">
        <f>INDEX(TeamSports!B:B,MATCH(D9536,TeamSports!C:C,0))</f>
        <v>11</v>
      </c>
      <c r="F9536">
        <f>INDEX(RanksTable!AS:AS,MATCH(B9536,RanksTable!B:B,0))</f>
        <v>6</v>
      </c>
      <c r="H9536" t="str">
        <f t="shared" si="148"/>
        <v>INSERT INTO "TeamRanks" (team_id,team_sport_id,team_rank) VALUES (168,11,6);</v>
      </c>
    </row>
    <row r="9537" spans="2:8" x14ac:dyDescent="0.25">
      <c r="B9537" t="s">
        <v>432</v>
      </c>
      <c r="C9537">
        <f>INDEX(NationalTeams!B:B,MATCH(B9537,NationalTeams!C:C,0))</f>
        <v>169</v>
      </c>
      <c r="D9537" t="s">
        <v>36</v>
      </c>
      <c r="E9537">
        <f>INDEX(TeamSports!B:B,MATCH(D9537,TeamSports!C:C,0))</f>
        <v>11</v>
      </c>
      <c r="F9537">
        <f>INDEX(RanksTable!AS:AS,MATCH(B9537,RanksTable!B:B,0))</f>
        <v>3</v>
      </c>
      <c r="H9537" t="str">
        <f t="shared" si="148"/>
        <v>INSERT INTO "TeamRanks" (team_id,team_sport_id,team_rank) VALUES (169,11,3);</v>
      </c>
    </row>
    <row r="9538" spans="2:8" x14ac:dyDescent="0.25">
      <c r="B9538" t="s">
        <v>336</v>
      </c>
      <c r="C9538">
        <f>INDEX(NationalTeams!B:B,MATCH(B9538,NationalTeams!C:C,0))</f>
        <v>170</v>
      </c>
      <c r="D9538" t="s">
        <v>36</v>
      </c>
      <c r="E9538">
        <f>INDEX(TeamSports!B:B,MATCH(D9538,TeamSports!C:C,0))</f>
        <v>11</v>
      </c>
      <c r="F9538">
        <f>INDEX(RanksTable!AS:AS,MATCH(B9538,RanksTable!B:B,0))</f>
        <v>7</v>
      </c>
      <c r="H9538" t="str">
        <f t="shared" si="148"/>
        <v>INSERT INTO "TeamRanks" (team_id,team_sport_id,team_rank) VALUES (170,11,7);</v>
      </c>
    </row>
    <row r="9539" spans="2:8" x14ac:dyDescent="0.25">
      <c r="B9539" t="s">
        <v>497</v>
      </c>
      <c r="C9539">
        <f>INDEX(NationalTeams!B:B,MATCH(B9539,NationalTeams!C:C,0))</f>
        <v>171</v>
      </c>
      <c r="D9539" t="s">
        <v>36</v>
      </c>
      <c r="E9539">
        <f>INDEX(TeamSports!B:B,MATCH(D9539,TeamSports!C:C,0))</f>
        <v>11</v>
      </c>
      <c r="F9539">
        <f>INDEX(RanksTable!AS:AS,MATCH(B9539,RanksTable!B:B,0))</f>
        <v>3</v>
      </c>
      <c r="H9539" t="str">
        <f t="shared" si="148"/>
        <v>INSERT INTO "TeamRanks" (team_id,team_sport_id,team_rank) VALUES (171,11,3);</v>
      </c>
    </row>
    <row r="9540" spans="2:8" x14ac:dyDescent="0.25">
      <c r="B9540" t="s">
        <v>380</v>
      </c>
      <c r="C9540">
        <f>INDEX(NationalTeams!B:B,MATCH(B9540,NationalTeams!C:C,0))</f>
        <v>172</v>
      </c>
      <c r="D9540" t="s">
        <v>36</v>
      </c>
      <c r="E9540">
        <f>INDEX(TeamSports!B:B,MATCH(D9540,TeamSports!C:C,0))</f>
        <v>11</v>
      </c>
      <c r="F9540">
        <f>INDEX(RanksTable!AS:AS,MATCH(B9540,RanksTable!B:B,0))</f>
        <v>7</v>
      </c>
      <c r="H9540" t="str">
        <f t="shared" ref="H9540:H9603" si="149">_xlfn.CONCAT($H$1,$L$1,$C$1,$L$1," ",$J$1,$C$2,$N$1,$E$2,$N$1,$F$2,$K$1,$I$1,$J$1,C9540,$N$1,E9540,$N$1,F9540,$K$1,$O$1)</f>
        <v>INSERT INTO "TeamRanks" (team_id,team_sport_id,team_rank) VALUES (172,11,7);</v>
      </c>
    </row>
    <row r="9541" spans="2:8" x14ac:dyDescent="0.25">
      <c r="B9541" t="s">
        <v>402</v>
      </c>
      <c r="C9541">
        <f>INDEX(NationalTeams!B:B,MATCH(B9541,NationalTeams!C:C,0))</f>
        <v>173</v>
      </c>
      <c r="D9541" t="s">
        <v>36</v>
      </c>
      <c r="E9541">
        <f>INDEX(TeamSports!B:B,MATCH(D9541,TeamSports!C:C,0))</f>
        <v>11</v>
      </c>
      <c r="F9541">
        <f>INDEX(RanksTable!AS:AS,MATCH(B9541,RanksTable!B:B,0))</f>
        <v>5</v>
      </c>
      <c r="H9541" t="str">
        <f t="shared" si="149"/>
        <v>INSERT INTO "TeamRanks" (team_id,team_sport_id,team_rank) VALUES (173,11,5);</v>
      </c>
    </row>
    <row r="9542" spans="2:8" x14ac:dyDescent="0.25">
      <c r="B9542" t="s">
        <v>370</v>
      </c>
      <c r="C9542">
        <f>INDEX(NationalTeams!B:B,MATCH(B9542,NationalTeams!C:C,0))</f>
        <v>174</v>
      </c>
      <c r="D9542" t="s">
        <v>36</v>
      </c>
      <c r="E9542">
        <f>INDEX(TeamSports!B:B,MATCH(D9542,TeamSports!C:C,0))</f>
        <v>11</v>
      </c>
      <c r="F9542">
        <f>INDEX(RanksTable!AS:AS,MATCH(B9542,RanksTable!B:B,0))</f>
        <v>7</v>
      </c>
      <c r="H9542" t="str">
        <f t="shared" si="149"/>
        <v>INSERT INTO "TeamRanks" (team_id,team_sport_id,team_rank) VALUES (174,11,7);</v>
      </c>
    </row>
    <row r="9543" spans="2:8" x14ac:dyDescent="0.25">
      <c r="B9543" t="s">
        <v>506</v>
      </c>
      <c r="C9543">
        <f>INDEX(NationalTeams!B:B,MATCH(B9543,NationalTeams!C:C,0))</f>
        <v>175</v>
      </c>
      <c r="D9543" t="s">
        <v>36</v>
      </c>
      <c r="E9543">
        <f>INDEX(TeamSports!B:B,MATCH(D9543,TeamSports!C:C,0))</f>
        <v>11</v>
      </c>
      <c r="F9543">
        <f>INDEX(RanksTable!AS:AS,MATCH(B9543,RanksTable!B:B,0))</f>
        <v>3</v>
      </c>
      <c r="H9543" t="str">
        <f t="shared" si="149"/>
        <v>INSERT INTO "TeamRanks" (team_id,team_sport_id,team_rank) VALUES (175,11,3);</v>
      </c>
    </row>
    <row r="9544" spans="2:8" x14ac:dyDescent="0.25">
      <c r="B9544" t="s">
        <v>500</v>
      </c>
      <c r="C9544">
        <f>INDEX(NationalTeams!B:B,MATCH(B9544,NationalTeams!C:C,0))</f>
        <v>176</v>
      </c>
      <c r="D9544" t="s">
        <v>36</v>
      </c>
      <c r="E9544">
        <f>INDEX(TeamSports!B:B,MATCH(D9544,TeamSports!C:C,0))</f>
        <v>11</v>
      </c>
      <c r="F9544">
        <f>INDEX(RanksTable!AS:AS,MATCH(B9544,RanksTable!B:B,0))</f>
        <v>1</v>
      </c>
      <c r="H9544" t="str">
        <f t="shared" si="149"/>
        <v>INSERT INTO "TeamRanks" (team_id,team_sport_id,team_rank) VALUES (176,11,1);</v>
      </c>
    </row>
    <row r="9545" spans="2:8" x14ac:dyDescent="0.25">
      <c r="B9545" t="s">
        <v>473</v>
      </c>
      <c r="C9545">
        <f>INDEX(NationalTeams!B:B,MATCH(B9545,NationalTeams!C:C,0))</f>
        <v>177</v>
      </c>
      <c r="D9545" t="s">
        <v>36</v>
      </c>
      <c r="E9545">
        <f>INDEX(TeamSports!B:B,MATCH(D9545,TeamSports!C:C,0))</f>
        <v>11</v>
      </c>
      <c r="F9545">
        <f>INDEX(RanksTable!AS:AS,MATCH(B9545,RanksTable!B:B,0))</f>
        <v>6</v>
      </c>
      <c r="H9545" t="str">
        <f t="shared" si="149"/>
        <v>INSERT INTO "TeamRanks" (team_id,team_sport_id,team_rank) VALUES (177,11,6);</v>
      </c>
    </row>
    <row r="9546" spans="2:8" x14ac:dyDescent="0.25">
      <c r="B9546" t="s">
        <v>482</v>
      </c>
      <c r="C9546">
        <f>INDEX(NationalTeams!B:B,MATCH(B9546,NationalTeams!C:C,0))</f>
        <v>178</v>
      </c>
      <c r="D9546" t="s">
        <v>36</v>
      </c>
      <c r="E9546">
        <f>INDEX(TeamSports!B:B,MATCH(D9546,TeamSports!C:C,0))</f>
        <v>11</v>
      </c>
      <c r="F9546">
        <f>INDEX(RanksTable!AS:AS,MATCH(B9546,RanksTable!B:B,0))</f>
        <v>7</v>
      </c>
      <c r="H9546" t="str">
        <f t="shared" si="149"/>
        <v>INSERT INTO "TeamRanks" (team_id,team_sport_id,team_rank) VALUES (178,11,7);</v>
      </c>
    </row>
    <row r="9547" spans="2:8" x14ac:dyDescent="0.25">
      <c r="B9547" t="s">
        <v>411</v>
      </c>
      <c r="C9547">
        <f>INDEX(NationalTeams!B:B,MATCH(B9547,NationalTeams!C:C,0))</f>
        <v>179</v>
      </c>
      <c r="D9547" t="s">
        <v>36</v>
      </c>
      <c r="E9547">
        <f>INDEX(TeamSports!B:B,MATCH(D9547,TeamSports!C:C,0))</f>
        <v>11</v>
      </c>
      <c r="F9547">
        <f>INDEX(RanksTable!AS:AS,MATCH(B9547,RanksTable!B:B,0))</f>
        <v>7</v>
      </c>
      <c r="H9547" t="str">
        <f t="shared" si="149"/>
        <v>INSERT INTO "TeamRanks" (team_id,team_sport_id,team_rank) VALUES (179,11,7);</v>
      </c>
    </row>
    <row r="9548" spans="2:8" x14ac:dyDescent="0.25">
      <c r="B9548" t="s">
        <v>541</v>
      </c>
      <c r="C9548">
        <f>INDEX(NationalTeams!B:B,MATCH(B9548,NationalTeams!C:C,0))</f>
        <v>180</v>
      </c>
      <c r="D9548" t="s">
        <v>36</v>
      </c>
      <c r="E9548">
        <f>INDEX(TeamSports!B:B,MATCH(D9548,TeamSports!C:C,0))</f>
        <v>11</v>
      </c>
      <c r="F9548">
        <f>INDEX(RanksTable!AS:AS,MATCH(B9548,RanksTable!B:B,0))</f>
        <v>7</v>
      </c>
      <c r="H9548" t="str">
        <f t="shared" si="149"/>
        <v>INSERT INTO "TeamRanks" (team_id,team_sport_id,team_rank) VALUES (180,11,7);</v>
      </c>
    </row>
    <row r="9549" spans="2:8" x14ac:dyDescent="0.25">
      <c r="B9549" t="s">
        <v>412</v>
      </c>
      <c r="C9549">
        <f>INDEX(NationalTeams!B:B,MATCH(B9549,NationalTeams!C:C,0))</f>
        <v>181</v>
      </c>
      <c r="D9549" t="s">
        <v>36</v>
      </c>
      <c r="E9549">
        <f>INDEX(TeamSports!B:B,MATCH(D9549,TeamSports!C:C,0))</f>
        <v>11</v>
      </c>
      <c r="F9549">
        <f>INDEX(RanksTable!AS:AS,MATCH(B9549,RanksTable!B:B,0))</f>
        <v>7</v>
      </c>
      <c r="H9549" t="str">
        <f t="shared" si="149"/>
        <v>INSERT INTO "TeamRanks" (team_id,team_sport_id,team_rank) VALUES (181,11,7);</v>
      </c>
    </row>
    <row r="9550" spans="2:8" x14ac:dyDescent="0.25">
      <c r="B9550" t="s">
        <v>409</v>
      </c>
      <c r="C9550">
        <f>INDEX(NationalTeams!B:B,MATCH(B9550,NationalTeams!C:C,0))</f>
        <v>182</v>
      </c>
      <c r="D9550" t="s">
        <v>36</v>
      </c>
      <c r="E9550">
        <f>INDEX(TeamSports!B:B,MATCH(D9550,TeamSports!C:C,0))</f>
        <v>11</v>
      </c>
      <c r="F9550">
        <f>INDEX(RanksTable!AS:AS,MATCH(B9550,RanksTable!B:B,0))</f>
        <v>7</v>
      </c>
      <c r="H9550" t="str">
        <f t="shared" si="149"/>
        <v>INSERT INTO "TeamRanks" (team_id,team_sport_id,team_rank) VALUES (182,11,7);</v>
      </c>
    </row>
    <row r="9551" spans="2:8" x14ac:dyDescent="0.25">
      <c r="B9551" t="s">
        <v>414</v>
      </c>
      <c r="C9551">
        <f>INDEX(NationalTeams!B:B,MATCH(B9551,NationalTeams!C:C,0))</f>
        <v>183</v>
      </c>
      <c r="D9551" t="s">
        <v>36</v>
      </c>
      <c r="E9551">
        <f>INDEX(TeamSports!B:B,MATCH(D9551,TeamSports!C:C,0))</f>
        <v>11</v>
      </c>
      <c r="F9551">
        <f>INDEX(RanksTable!AS:AS,MATCH(B9551,RanksTable!B:B,0))</f>
        <v>7</v>
      </c>
      <c r="H9551" t="str">
        <f t="shared" si="149"/>
        <v>INSERT INTO "TeamRanks" (team_id,team_sport_id,team_rank) VALUES (183,11,7);</v>
      </c>
    </row>
    <row r="9552" spans="2:8" x14ac:dyDescent="0.25">
      <c r="B9552" t="s">
        <v>362</v>
      </c>
      <c r="C9552">
        <f>INDEX(NationalTeams!B:B,MATCH(B9552,NationalTeams!C:C,0))</f>
        <v>184</v>
      </c>
      <c r="D9552" t="s">
        <v>36</v>
      </c>
      <c r="E9552">
        <f>INDEX(TeamSports!B:B,MATCH(D9552,TeamSports!C:C,0))</f>
        <v>11</v>
      </c>
      <c r="F9552">
        <f>INDEX(RanksTable!AS:AS,MATCH(B9552,RanksTable!B:B,0))</f>
        <v>7</v>
      </c>
      <c r="H9552" t="str">
        <f t="shared" si="149"/>
        <v>INSERT INTO "TeamRanks" (team_id,team_sport_id,team_rank) VALUES (184,11,7);</v>
      </c>
    </row>
    <row r="9553" spans="2:8" x14ac:dyDescent="0.25">
      <c r="B9553" t="s">
        <v>499</v>
      </c>
      <c r="C9553">
        <f>INDEX(NationalTeams!B:B,MATCH(B9553,NationalTeams!C:C,0))</f>
        <v>185</v>
      </c>
      <c r="D9553" t="s">
        <v>36</v>
      </c>
      <c r="E9553">
        <f>INDEX(TeamSports!B:B,MATCH(D9553,TeamSports!C:C,0))</f>
        <v>11</v>
      </c>
      <c r="F9553">
        <f>INDEX(RanksTable!AS:AS,MATCH(B9553,RanksTable!B:B,0))</f>
        <v>7</v>
      </c>
      <c r="H9553" t="str">
        <f t="shared" si="149"/>
        <v>INSERT INTO "TeamRanks" (team_id,team_sport_id,team_rank) VALUES (185,11,7);</v>
      </c>
    </row>
    <row r="9554" spans="2:8" x14ac:dyDescent="0.25">
      <c r="B9554" t="s">
        <v>374</v>
      </c>
      <c r="C9554">
        <f>INDEX(NationalTeams!B:B,MATCH(B9554,NationalTeams!C:C,0))</f>
        <v>186</v>
      </c>
      <c r="D9554" t="s">
        <v>36</v>
      </c>
      <c r="E9554">
        <f>INDEX(TeamSports!B:B,MATCH(D9554,TeamSports!C:C,0))</f>
        <v>11</v>
      </c>
      <c r="F9554">
        <f>INDEX(RanksTable!AS:AS,MATCH(B9554,RanksTable!B:B,0))</f>
        <v>7</v>
      </c>
      <c r="H9554" t="str">
        <f t="shared" si="149"/>
        <v>INSERT INTO "TeamRanks" (team_id,team_sport_id,team_rank) VALUES (186,11,7);</v>
      </c>
    </row>
    <row r="9555" spans="2:8" x14ac:dyDescent="0.25">
      <c r="B9555" t="s">
        <v>385</v>
      </c>
      <c r="C9555">
        <f>INDEX(NationalTeams!B:B,MATCH(B9555,NationalTeams!C:C,0))</f>
        <v>187</v>
      </c>
      <c r="D9555" t="s">
        <v>36</v>
      </c>
      <c r="E9555">
        <f>INDEX(TeamSports!B:B,MATCH(D9555,TeamSports!C:C,0))</f>
        <v>11</v>
      </c>
      <c r="F9555">
        <f>INDEX(RanksTable!AS:AS,MATCH(B9555,RanksTable!B:B,0))</f>
        <v>7</v>
      </c>
      <c r="H9555" t="str">
        <f t="shared" si="149"/>
        <v>INSERT INTO "TeamRanks" (team_id,team_sport_id,team_rank) VALUES (187,11,7);</v>
      </c>
    </row>
    <row r="9556" spans="2:8" x14ac:dyDescent="0.25">
      <c r="B9556" t="s">
        <v>450</v>
      </c>
      <c r="C9556">
        <f>INDEX(NationalTeams!B:B,MATCH(B9556,NationalTeams!C:C,0))</f>
        <v>188</v>
      </c>
      <c r="D9556" t="s">
        <v>36</v>
      </c>
      <c r="E9556">
        <f>INDEX(TeamSports!B:B,MATCH(D9556,TeamSports!C:C,0))</f>
        <v>11</v>
      </c>
      <c r="F9556">
        <f>INDEX(RanksTable!AS:AS,MATCH(B9556,RanksTable!B:B,0))</f>
        <v>6</v>
      </c>
      <c r="H9556" t="str">
        <f t="shared" si="149"/>
        <v>INSERT INTO "TeamRanks" (team_id,team_sport_id,team_rank) VALUES (188,11,6);</v>
      </c>
    </row>
    <row r="9557" spans="2:8" x14ac:dyDescent="0.25">
      <c r="B9557" t="s">
        <v>448</v>
      </c>
      <c r="C9557">
        <f>INDEX(NationalTeams!B:B,MATCH(B9557,NationalTeams!C:C,0))</f>
        <v>189</v>
      </c>
      <c r="D9557" t="s">
        <v>36</v>
      </c>
      <c r="E9557">
        <f>INDEX(TeamSports!B:B,MATCH(D9557,TeamSports!C:C,0))</f>
        <v>11</v>
      </c>
      <c r="F9557">
        <f>INDEX(RanksTable!AS:AS,MATCH(B9557,RanksTable!B:B,0))</f>
        <v>6</v>
      </c>
      <c r="H9557" t="str">
        <f t="shared" si="149"/>
        <v>INSERT INTO "TeamRanks" (team_id,team_sport_id,team_rank) VALUES (189,11,6);</v>
      </c>
    </row>
    <row r="9558" spans="2:8" x14ac:dyDescent="0.25">
      <c r="B9558" t="s">
        <v>375</v>
      </c>
      <c r="C9558">
        <f>INDEX(NationalTeams!B:B,MATCH(B9558,NationalTeams!C:C,0))</f>
        <v>190</v>
      </c>
      <c r="D9558" t="s">
        <v>36</v>
      </c>
      <c r="E9558">
        <f>INDEX(TeamSports!B:B,MATCH(D9558,TeamSports!C:C,0))</f>
        <v>11</v>
      </c>
      <c r="F9558">
        <f>INDEX(RanksTable!AS:AS,MATCH(B9558,RanksTable!B:B,0))</f>
        <v>7</v>
      </c>
      <c r="H9558" t="str">
        <f t="shared" si="149"/>
        <v>INSERT INTO "TeamRanks" (team_id,team_sport_id,team_rank) VALUES (190,11,7);</v>
      </c>
    </row>
    <row r="9559" spans="2:8" x14ac:dyDescent="0.25">
      <c r="B9559" t="s">
        <v>483</v>
      </c>
      <c r="C9559">
        <f>INDEX(NationalTeams!B:B,MATCH(B9559,NationalTeams!C:C,0))</f>
        <v>191</v>
      </c>
      <c r="D9559" t="s">
        <v>36</v>
      </c>
      <c r="E9559">
        <f>INDEX(TeamSports!B:B,MATCH(D9559,TeamSports!C:C,0))</f>
        <v>11</v>
      </c>
      <c r="F9559">
        <f>INDEX(RanksTable!AS:AS,MATCH(B9559,RanksTable!B:B,0))</f>
        <v>7</v>
      </c>
      <c r="H9559" t="str">
        <f t="shared" si="149"/>
        <v>INSERT INTO "TeamRanks" (team_id,team_sport_id,team_rank) VALUES (191,11,7);</v>
      </c>
    </row>
    <row r="9560" spans="2:8" x14ac:dyDescent="0.25">
      <c r="B9560" t="s">
        <v>395</v>
      </c>
      <c r="C9560">
        <f>INDEX(NationalTeams!B:B,MATCH(B9560,NationalTeams!C:C,0))</f>
        <v>192</v>
      </c>
      <c r="D9560" t="s">
        <v>36</v>
      </c>
      <c r="E9560">
        <f>INDEX(TeamSports!B:B,MATCH(D9560,TeamSports!C:C,0))</f>
        <v>11</v>
      </c>
      <c r="F9560">
        <f>INDEX(RanksTable!AS:AS,MATCH(B9560,RanksTable!B:B,0))</f>
        <v>7</v>
      </c>
      <c r="H9560" t="str">
        <f t="shared" si="149"/>
        <v>INSERT INTO "TeamRanks" (team_id,team_sport_id,team_rank) VALUES (192,11,7);</v>
      </c>
    </row>
    <row r="9561" spans="2:8" x14ac:dyDescent="0.25">
      <c r="B9561" t="s">
        <v>363</v>
      </c>
      <c r="C9561">
        <f>INDEX(NationalTeams!B:B,MATCH(B9561,NationalTeams!C:C,0))</f>
        <v>193</v>
      </c>
      <c r="D9561" t="s">
        <v>36</v>
      </c>
      <c r="E9561">
        <f>INDEX(TeamSports!B:B,MATCH(D9561,TeamSports!C:C,0))</f>
        <v>11</v>
      </c>
      <c r="F9561">
        <f>INDEX(RanksTable!AS:AS,MATCH(B9561,RanksTable!B:B,0))</f>
        <v>7</v>
      </c>
      <c r="H9561" t="str">
        <f t="shared" si="149"/>
        <v>INSERT INTO "TeamRanks" (team_id,team_sport_id,team_rank) VALUES (193,11,7);</v>
      </c>
    </row>
    <row r="9562" spans="2:8" x14ac:dyDescent="0.25">
      <c r="B9562" t="s">
        <v>394</v>
      </c>
      <c r="C9562">
        <f>INDEX(NationalTeams!B:B,MATCH(B9562,NationalTeams!C:C,0))</f>
        <v>194</v>
      </c>
      <c r="D9562" t="s">
        <v>36</v>
      </c>
      <c r="E9562">
        <f>INDEX(TeamSports!B:B,MATCH(D9562,TeamSports!C:C,0))</f>
        <v>11</v>
      </c>
      <c r="F9562">
        <f>INDEX(RanksTable!AS:AS,MATCH(B9562,RanksTable!B:B,0))</f>
        <v>7</v>
      </c>
      <c r="H9562" t="str">
        <f t="shared" si="149"/>
        <v>INSERT INTO "TeamRanks" (team_id,team_sport_id,team_rank) VALUES (194,11,7);</v>
      </c>
    </row>
    <row r="9563" spans="2:8" x14ac:dyDescent="0.25">
      <c r="B9563" t="s">
        <v>389</v>
      </c>
      <c r="C9563">
        <f>INDEX(NationalTeams!B:B,MATCH(B9563,NationalTeams!C:C,0))</f>
        <v>195</v>
      </c>
      <c r="D9563" t="s">
        <v>36</v>
      </c>
      <c r="E9563">
        <f>INDEX(TeamSports!B:B,MATCH(D9563,TeamSports!C:C,0))</f>
        <v>11</v>
      </c>
      <c r="F9563">
        <f>INDEX(RanksTable!AS:AS,MATCH(B9563,RanksTable!B:B,0))</f>
        <v>7</v>
      </c>
      <c r="H9563" t="str">
        <f t="shared" si="149"/>
        <v>INSERT INTO "TeamRanks" (team_id,team_sport_id,team_rank) VALUES (195,11,7);</v>
      </c>
    </row>
    <row r="9564" spans="2:8" x14ac:dyDescent="0.25">
      <c r="B9564" t="s">
        <v>496</v>
      </c>
      <c r="C9564">
        <f>INDEX(NationalTeams!B:B,MATCH(B9564,NationalTeams!C:C,0))</f>
        <v>196</v>
      </c>
      <c r="D9564" t="s">
        <v>36</v>
      </c>
      <c r="E9564">
        <f>INDEX(TeamSports!B:B,MATCH(D9564,TeamSports!C:C,0))</f>
        <v>11</v>
      </c>
      <c r="F9564">
        <f>INDEX(RanksTable!AS:AS,MATCH(B9564,RanksTable!B:B,0))</f>
        <v>4</v>
      </c>
      <c r="H9564" t="str">
        <f t="shared" si="149"/>
        <v>INSERT INTO "TeamRanks" (team_id,team_sport_id,team_rank) VALUES (196,11,4);</v>
      </c>
    </row>
    <row r="9565" spans="2:8" x14ac:dyDescent="0.25">
      <c r="B9565" t="s">
        <v>507</v>
      </c>
      <c r="C9565">
        <f>INDEX(NationalTeams!B:B,MATCH(B9565,NationalTeams!C:C,0))</f>
        <v>197</v>
      </c>
      <c r="D9565" t="s">
        <v>36</v>
      </c>
      <c r="E9565">
        <f>INDEX(TeamSports!B:B,MATCH(D9565,TeamSports!C:C,0))</f>
        <v>11</v>
      </c>
      <c r="F9565">
        <f>INDEX(RanksTable!AS:AS,MATCH(B9565,RanksTable!B:B,0))</f>
        <v>4</v>
      </c>
      <c r="H9565" t="str">
        <f t="shared" si="149"/>
        <v>INSERT INTO "TeamRanks" (team_id,team_sport_id,team_rank) VALUES (197,11,4);</v>
      </c>
    </row>
    <row r="9566" spans="2:8" x14ac:dyDescent="0.25">
      <c r="B9566" t="s">
        <v>399</v>
      </c>
      <c r="C9566">
        <f>INDEX(NationalTeams!B:B,MATCH(B9566,NationalTeams!C:C,0))</f>
        <v>198</v>
      </c>
      <c r="D9566" t="s">
        <v>36</v>
      </c>
      <c r="E9566">
        <f>INDEX(TeamSports!B:B,MATCH(D9566,TeamSports!C:C,0))</f>
        <v>11</v>
      </c>
      <c r="F9566">
        <f>INDEX(RanksTable!AS:AS,MATCH(B9566,RanksTable!B:B,0))</f>
        <v>7</v>
      </c>
      <c r="H9566" t="str">
        <f t="shared" si="149"/>
        <v>INSERT INTO "TeamRanks" (team_id,team_sport_id,team_rank) VALUES (198,11,7);</v>
      </c>
    </row>
    <row r="9567" spans="2:8" x14ac:dyDescent="0.25">
      <c r="B9567" t="s">
        <v>467</v>
      </c>
      <c r="C9567">
        <f>INDEX(NationalTeams!B:B,MATCH(B9567,NationalTeams!C:C,0))</f>
        <v>199</v>
      </c>
      <c r="D9567" t="s">
        <v>36</v>
      </c>
      <c r="E9567">
        <f>INDEX(TeamSports!B:B,MATCH(D9567,TeamSports!C:C,0))</f>
        <v>11</v>
      </c>
      <c r="F9567">
        <f>INDEX(RanksTable!AS:AS,MATCH(B9567,RanksTable!B:B,0))</f>
        <v>7</v>
      </c>
      <c r="H9567" t="str">
        <f t="shared" si="149"/>
        <v>INSERT INTO "TeamRanks" (team_id,team_sport_id,team_rank) VALUES (199,11,7);</v>
      </c>
    </row>
    <row r="9568" spans="2:8" x14ac:dyDescent="0.25">
      <c r="B9568" t="s">
        <v>437</v>
      </c>
      <c r="C9568">
        <f>INDEX(NationalTeams!B:B,MATCH(B9568,NationalTeams!C:C,0))</f>
        <v>200</v>
      </c>
      <c r="D9568" t="s">
        <v>36</v>
      </c>
      <c r="E9568">
        <f>INDEX(TeamSports!B:B,MATCH(D9568,TeamSports!C:C,0))</f>
        <v>11</v>
      </c>
      <c r="F9568">
        <f>INDEX(RanksTable!AS:AS,MATCH(B9568,RanksTable!B:B,0))</f>
        <v>2</v>
      </c>
      <c r="H9568" t="str">
        <f t="shared" si="149"/>
        <v>INSERT INTO "TeamRanks" (team_id,team_sport_id,team_rank) VALUES (200,11,2);</v>
      </c>
    </row>
    <row r="9569" spans="2:8" x14ac:dyDescent="0.25">
      <c r="B9569" t="s">
        <v>452</v>
      </c>
      <c r="C9569">
        <f>INDEX(NationalTeams!B:B,MATCH(B9569,NationalTeams!C:C,0))</f>
        <v>201</v>
      </c>
      <c r="D9569" t="s">
        <v>36</v>
      </c>
      <c r="E9569">
        <f>INDEX(TeamSports!B:B,MATCH(D9569,TeamSports!C:C,0))</f>
        <v>11</v>
      </c>
      <c r="F9569">
        <f>INDEX(RanksTable!AS:AS,MATCH(B9569,RanksTable!B:B,0))</f>
        <v>2</v>
      </c>
      <c r="H9569" t="str">
        <f t="shared" si="149"/>
        <v>INSERT INTO "TeamRanks" (team_id,team_sport_id,team_rank) VALUES (201,11,2);</v>
      </c>
    </row>
    <row r="9570" spans="2:8" x14ac:dyDescent="0.25">
      <c r="B9570" t="s">
        <v>384</v>
      </c>
      <c r="C9570">
        <f>INDEX(NationalTeams!B:B,MATCH(B9570,NationalTeams!C:C,0))</f>
        <v>202</v>
      </c>
      <c r="D9570" t="s">
        <v>36</v>
      </c>
      <c r="E9570">
        <f>INDEX(TeamSports!B:B,MATCH(D9570,TeamSports!C:C,0))</f>
        <v>11</v>
      </c>
      <c r="F9570">
        <f>INDEX(RanksTable!AS:AS,MATCH(B9570,RanksTable!B:B,0))</f>
        <v>7</v>
      </c>
      <c r="H9570" t="str">
        <f t="shared" si="149"/>
        <v>INSERT INTO "TeamRanks" (team_id,team_sport_id,team_rank) VALUES (202,11,7);</v>
      </c>
    </row>
    <row r="9571" spans="2:8" x14ac:dyDescent="0.25">
      <c r="B9571" t="s">
        <v>442</v>
      </c>
      <c r="C9571">
        <f>INDEX(NationalTeams!B:B,MATCH(B9571,NationalTeams!C:C,0))</f>
        <v>203</v>
      </c>
      <c r="D9571" t="s">
        <v>36</v>
      </c>
      <c r="E9571">
        <f>INDEX(TeamSports!B:B,MATCH(D9571,TeamSports!C:C,0))</f>
        <v>11</v>
      </c>
      <c r="F9571">
        <f>INDEX(RanksTable!AS:AS,MATCH(B9571,RanksTable!B:B,0))</f>
        <v>7</v>
      </c>
      <c r="H9571" t="str">
        <f t="shared" si="149"/>
        <v>INSERT INTO "TeamRanks" (team_id,team_sport_id,team_rank) VALUES (203,11,7);</v>
      </c>
    </row>
    <row r="9572" spans="2:8" x14ac:dyDescent="0.25">
      <c r="B9572" t="s">
        <v>472</v>
      </c>
      <c r="C9572">
        <f>INDEX(NationalTeams!B:B,MATCH(B9572,NationalTeams!C:C,0))</f>
        <v>204</v>
      </c>
      <c r="D9572" t="s">
        <v>36</v>
      </c>
      <c r="E9572">
        <f>INDEX(TeamSports!B:B,MATCH(D9572,TeamSports!C:C,0))</f>
        <v>11</v>
      </c>
      <c r="F9572">
        <f>INDEX(RanksTable!AS:AS,MATCH(B9572,RanksTable!B:B,0))</f>
        <v>7</v>
      </c>
      <c r="H9572" t="str">
        <f t="shared" si="149"/>
        <v>INSERT INTO "TeamRanks" (team_id,team_sport_id,team_rank) VALUES (204,11,7);</v>
      </c>
    </row>
    <row r="9573" spans="2:8" x14ac:dyDescent="0.25">
      <c r="B9573" t="s">
        <v>388</v>
      </c>
      <c r="C9573">
        <f>INDEX(NationalTeams!B:B,MATCH(B9573,NationalTeams!C:C,0))</f>
        <v>205</v>
      </c>
      <c r="D9573" t="s">
        <v>36</v>
      </c>
      <c r="E9573">
        <f>INDEX(TeamSports!B:B,MATCH(D9573,TeamSports!C:C,0))</f>
        <v>11</v>
      </c>
      <c r="F9573">
        <f>INDEX(RanksTable!AS:AS,MATCH(B9573,RanksTable!B:B,0))</f>
        <v>7</v>
      </c>
      <c r="H9573" t="str">
        <f t="shared" si="149"/>
        <v>INSERT INTO "TeamRanks" (team_id,team_sport_id,team_rank) VALUES (205,11,7);</v>
      </c>
    </row>
    <row r="9574" spans="2:8" x14ac:dyDescent="0.25">
      <c r="B9574" t="s">
        <v>476</v>
      </c>
      <c r="C9574">
        <f>INDEX(NationalTeams!B:B,MATCH(B9574,NationalTeams!C:C,0))</f>
        <v>206</v>
      </c>
      <c r="D9574" t="s">
        <v>36</v>
      </c>
      <c r="E9574">
        <f>INDEX(TeamSports!B:B,MATCH(D9574,TeamSports!C:C,0))</f>
        <v>11</v>
      </c>
      <c r="F9574">
        <f>INDEX(RanksTable!AS:AS,MATCH(B9574,RanksTable!B:B,0))</f>
        <v>7</v>
      </c>
      <c r="H9574" t="str">
        <f t="shared" si="149"/>
        <v>INSERT INTO "TeamRanks" (team_id,team_sport_id,team_rank) VALUES (206,11,7);</v>
      </c>
    </row>
    <row r="9575" spans="2:8" x14ac:dyDescent="0.25">
      <c r="B9575" t="s">
        <v>407</v>
      </c>
      <c r="C9575">
        <f>INDEX(NationalTeams!B:B,MATCH(B9575,NationalTeams!C:C,0))</f>
        <v>207</v>
      </c>
      <c r="D9575" t="s">
        <v>36</v>
      </c>
      <c r="E9575">
        <f>INDEX(TeamSports!B:B,MATCH(D9575,TeamSports!C:C,0))</f>
        <v>11</v>
      </c>
      <c r="F9575">
        <f>INDEX(RanksTable!AS:AS,MATCH(B9575,RanksTable!B:B,0))</f>
        <v>6</v>
      </c>
      <c r="H9575" t="str">
        <f t="shared" si="149"/>
        <v>INSERT INTO "TeamRanks" (team_id,team_sport_id,team_rank) VALUES (207,11,6);</v>
      </c>
    </row>
    <row r="9576" spans="2:8" x14ac:dyDescent="0.25">
      <c r="B9576" t="s">
        <v>364</v>
      </c>
      <c r="C9576">
        <f>INDEX(NationalTeams!B:B,MATCH(B9576,NationalTeams!C:C,0))</f>
        <v>208</v>
      </c>
      <c r="D9576" t="s">
        <v>36</v>
      </c>
      <c r="E9576">
        <f>INDEX(TeamSports!B:B,MATCH(D9576,TeamSports!C:C,0))</f>
        <v>11</v>
      </c>
      <c r="F9576">
        <f>INDEX(RanksTable!AS:AS,MATCH(B9576,RanksTable!B:B,0))</f>
        <v>5</v>
      </c>
      <c r="H9576" t="str">
        <f t="shared" si="149"/>
        <v>INSERT INTO "TeamRanks" (team_id,team_sport_id,team_rank) VALUES (208,11,5);</v>
      </c>
    </row>
    <row r="9577" spans="2:8" x14ac:dyDescent="0.25">
      <c r="B9577" t="s">
        <v>439</v>
      </c>
      <c r="C9577">
        <f>INDEX(NationalTeams!B:B,MATCH(B9577,NationalTeams!C:C,0))</f>
        <v>209</v>
      </c>
      <c r="D9577" t="s">
        <v>36</v>
      </c>
      <c r="E9577">
        <f>INDEX(TeamSports!B:B,MATCH(D9577,TeamSports!C:C,0))</f>
        <v>11</v>
      </c>
      <c r="F9577">
        <f>INDEX(RanksTable!AS:AS,MATCH(B9577,RanksTable!B:B,0))</f>
        <v>3</v>
      </c>
      <c r="H9577" t="str">
        <f t="shared" si="149"/>
        <v>INSERT INTO "TeamRanks" (team_id,team_sport_id,team_rank) VALUES (209,11,3);</v>
      </c>
    </row>
    <row r="9578" spans="2:8" x14ac:dyDescent="0.25">
      <c r="B9578" t="s">
        <v>501</v>
      </c>
      <c r="C9578">
        <f>INDEX(NationalTeams!B:B,MATCH(B9578,NationalTeams!C:C,0))</f>
        <v>210</v>
      </c>
      <c r="D9578" t="s">
        <v>36</v>
      </c>
      <c r="E9578">
        <f>INDEX(TeamSports!B:B,MATCH(D9578,TeamSports!C:C,0))</f>
        <v>11</v>
      </c>
      <c r="F9578">
        <f>INDEX(RanksTable!AS:AS,MATCH(B9578,RanksTable!B:B,0))</f>
        <v>2</v>
      </c>
      <c r="H9578" t="str">
        <f t="shared" si="149"/>
        <v>INSERT INTO "TeamRanks" (team_id,team_sport_id,team_rank) VALUES (210,11,2);</v>
      </c>
    </row>
    <row r="9579" spans="2:8" x14ac:dyDescent="0.25">
      <c r="B9579" t="s">
        <v>466</v>
      </c>
      <c r="C9579">
        <f>INDEX(NationalTeams!B:B,MATCH(B9579,NationalTeams!C:C,0))</f>
        <v>211</v>
      </c>
      <c r="D9579" t="s">
        <v>36</v>
      </c>
      <c r="E9579">
        <f>INDEX(TeamSports!B:B,MATCH(D9579,TeamSports!C:C,0))</f>
        <v>11</v>
      </c>
      <c r="F9579">
        <f>INDEX(RanksTable!AS:AS,MATCH(B9579,RanksTable!B:B,0))</f>
        <v>7</v>
      </c>
      <c r="H9579" t="str">
        <f t="shared" si="149"/>
        <v>INSERT INTO "TeamRanks" (team_id,team_sport_id,team_rank) VALUES (211,11,7);</v>
      </c>
    </row>
    <row r="9580" spans="2:8" x14ac:dyDescent="0.25">
      <c r="B9580" t="s">
        <v>502</v>
      </c>
      <c r="C9580">
        <f>INDEX(NationalTeams!B:B,MATCH(B9580,NationalTeams!C:C,0))</f>
        <v>212</v>
      </c>
      <c r="D9580" t="s">
        <v>36</v>
      </c>
      <c r="E9580">
        <f>INDEX(TeamSports!B:B,MATCH(D9580,TeamSports!C:C,0))</f>
        <v>11</v>
      </c>
      <c r="F9580">
        <f>INDEX(RanksTable!AS:AS,MATCH(B9580,RanksTable!B:B,0))</f>
        <v>2</v>
      </c>
      <c r="H9580" t="str">
        <f t="shared" si="149"/>
        <v>INSERT INTO "TeamRanks" (team_id,team_sport_id,team_rank) VALUES (212,11,2);</v>
      </c>
    </row>
    <row r="9581" spans="2:8" x14ac:dyDescent="0.25">
      <c r="B9581" t="s">
        <v>359</v>
      </c>
      <c r="C9581">
        <f>INDEX(NationalTeams!B:B,MATCH(B9581,NationalTeams!C:C,0))</f>
        <v>213</v>
      </c>
      <c r="D9581" t="s">
        <v>36</v>
      </c>
      <c r="E9581">
        <f>INDEX(TeamSports!B:B,MATCH(D9581,TeamSports!C:C,0))</f>
        <v>11</v>
      </c>
      <c r="F9581">
        <f>INDEX(RanksTable!AS:AS,MATCH(B9581,RanksTable!B:B,0))</f>
        <v>7</v>
      </c>
      <c r="H9581" t="str">
        <f t="shared" si="149"/>
        <v>INSERT INTO "TeamRanks" (team_id,team_sport_id,team_rank) VALUES (213,11,7);</v>
      </c>
    </row>
    <row r="9582" spans="2:8" x14ac:dyDescent="0.25">
      <c r="B9582" t="s">
        <v>377</v>
      </c>
      <c r="C9582">
        <f>INDEX(NationalTeams!B:B,MATCH(B9582,NationalTeams!C:C,0))</f>
        <v>214</v>
      </c>
      <c r="D9582" t="s">
        <v>36</v>
      </c>
      <c r="E9582">
        <f>INDEX(TeamSports!B:B,MATCH(D9582,TeamSports!C:C,0))</f>
        <v>11</v>
      </c>
      <c r="F9582">
        <f>INDEX(RanksTable!AS:AS,MATCH(B9582,RanksTable!B:B,0))</f>
        <v>7</v>
      </c>
      <c r="H9582" t="str">
        <f t="shared" si="149"/>
        <v>INSERT INTO "TeamRanks" (team_id,team_sport_id,team_rank) VALUES (214,11,7);</v>
      </c>
    </row>
    <row r="9583" spans="2:8" x14ac:dyDescent="0.25">
      <c r="B9583" t="s">
        <v>443</v>
      </c>
      <c r="C9583">
        <f>INDEX(NationalTeams!B:B,MATCH(B9583,NationalTeams!C:C,0))</f>
        <v>215</v>
      </c>
      <c r="D9583" t="s">
        <v>36</v>
      </c>
      <c r="E9583">
        <f>INDEX(TeamSports!B:B,MATCH(D9583,TeamSports!C:C,0))</f>
        <v>11</v>
      </c>
      <c r="F9583">
        <f>INDEX(RanksTable!AS:AS,MATCH(B9583,RanksTable!B:B,0))</f>
        <v>2</v>
      </c>
      <c r="H9583" t="str">
        <f t="shared" si="149"/>
        <v>INSERT INTO "TeamRanks" (team_id,team_sport_id,team_rank) VALUES (215,11,2);</v>
      </c>
    </row>
    <row r="9584" spans="2:8" x14ac:dyDescent="0.25">
      <c r="B9584" t="s">
        <v>481</v>
      </c>
      <c r="C9584">
        <f>INDEX(NationalTeams!B:B,MATCH(B9584,NationalTeams!C:C,0))</f>
        <v>216</v>
      </c>
      <c r="D9584" t="s">
        <v>36</v>
      </c>
      <c r="E9584">
        <f>INDEX(TeamSports!B:B,MATCH(D9584,TeamSports!C:C,0))</f>
        <v>11</v>
      </c>
      <c r="F9584">
        <f>INDEX(RanksTable!AS:AS,MATCH(B9584,RanksTable!B:B,0))</f>
        <v>7</v>
      </c>
      <c r="H9584" t="str">
        <f t="shared" si="149"/>
        <v>INSERT INTO "TeamRanks" (team_id,team_sport_id,team_rank) VALUES (216,11,7);</v>
      </c>
    </row>
    <row r="9585" spans="2:8" x14ac:dyDescent="0.25">
      <c r="B9585" t="s">
        <v>351</v>
      </c>
      <c r="C9585">
        <f>INDEX(NationalTeams!B:B,MATCH(B9585,NationalTeams!C:C,0))</f>
        <v>217</v>
      </c>
      <c r="D9585" t="s">
        <v>36</v>
      </c>
      <c r="E9585">
        <f>INDEX(TeamSports!B:B,MATCH(D9585,TeamSports!C:C,0))</f>
        <v>11</v>
      </c>
      <c r="F9585">
        <f>INDEX(RanksTable!AS:AS,MATCH(B9585,RanksTable!B:B,0))</f>
        <v>4</v>
      </c>
      <c r="H9585" t="str">
        <f t="shared" si="149"/>
        <v>INSERT INTO "TeamRanks" (team_id,team_sport_id,team_rank) VALUES (217,11,4);</v>
      </c>
    </row>
    <row r="9586" spans="2:8" x14ac:dyDescent="0.25">
      <c r="B9586" t="s">
        <v>438</v>
      </c>
      <c r="C9586">
        <f>INDEX(NationalTeams!B:B,MATCH(B9586,NationalTeams!C:C,0))</f>
        <v>218</v>
      </c>
      <c r="D9586" t="s">
        <v>36</v>
      </c>
      <c r="E9586">
        <f>INDEX(TeamSports!B:B,MATCH(D9586,TeamSports!C:C,0))</f>
        <v>11</v>
      </c>
      <c r="F9586">
        <f>INDEX(RanksTable!AS:AS,MATCH(B9586,RanksTable!B:B,0))</f>
        <v>3</v>
      </c>
      <c r="H9586" t="str">
        <f t="shared" si="149"/>
        <v>INSERT INTO "TeamRanks" (team_id,team_sport_id,team_rank) VALUES (218,11,3);</v>
      </c>
    </row>
    <row r="9587" spans="2:8" x14ac:dyDescent="0.25">
      <c r="B9587" t="s">
        <v>319</v>
      </c>
      <c r="C9587">
        <f>INDEX(NationalTeams!B:B,MATCH(B9587,NationalTeams!C:C,0))</f>
        <v>219</v>
      </c>
      <c r="D9587" t="s">
        <v>36</v>
      </c>
      <c r="E9587">
        <f>INDEX(TeamSports!B:B,MATCH(D9587,TeamSports!C:C,0))</f>
        <v>11</v>
      </c>
      <c r="F9587">
        <f>INDEX(RanksTable!AS:AS,MATCH(B9587,RanksTable!B:B,0))</f>
        <v>7</v>
      </c>
      <c r="H9587" t="str">
        <f t="shared" si="149"/>
        <v>INSERT INTO "TeamRanks" (team_id,team_sport_id,team_rank) VALUES (219,11,7);</v>
      </c>
    </row>
    <row r="9588" spans="2:8" x14ac:dyDescent="0.25">
      <c r="B9588" t="s">
        <v>471</v>
      </c>
      <c r="C9588">
        <f>INDEX(NationalTeams!B:B,MATCH(B9588,NationalTeams!C:C,0))</f>
        <v>220</v>
      </c>
      <c r="D9588" t="s">
        <v>36</v>
      </c>
      <c r="E9588">
        <f>INDEX(TeamSports!B:B,MATCH(D9588,TeamSports!C:C,0))</f>
        <v>11</v>
      </c>
      <c r="F9588">
        <f>INDEX(RanksTable!AS:AS,MATCH(B9588,RanksTable!B:B,0))</f>
        <v>7</v>
      </c>
      <c r="H9588" t="str">
        <f t="shared" si="149"/>
        <v>INSERT INTO "TeamRanks" (team_id,team_sport_id,team_rank) VALUES (220,11,7);</v>
      </c>
    </row>
    <row r="9589" spans="2:8" x14ac:dyDescent="0.25">
      <c r="B9589" t="s">
        <v>373</v>
      </c>
      <c r="C9589">
        <f>INDEX(NationalTeams!B:B,MATCH(B9589,NationalTeams!C:C,0))</f>
        <v>221</v>
      </c>
      <c r="D9589" t="s">
        <v>36</v>
      </c>
      <c r="E9589">
        <f>INDEX(TeamSports!B:B,MATCH(D9589,TeamSports!C:C,0))</f>
        <v>11</v>
      </c>
      <c r="F9589">
        <f>INDEX(RanksTable!AS:AS,MATCH(B9589,RanksTable!B:B,0))</f>
        <v>7</v>
      </c>
      <c r="H9589" t="str">
        <f t="shared" si="149"/>
        <v>INSERT INTO "TeamRanks" (team_id,team_sport_id,team_rank) VALUES (221,11,7);</v>
      </c>
    </row>
    <row r="9590" spans="2:8" x14ac:dyDescent="0.25">
      <c r="B9590" t="s">
        <v>367</v>
      </c>
      <c r="C9590">
        <f>INDEX(NationalTeams!B:B,MATCH(B9590,NationalTeams!C:C,0))</f>
        <v>222</v>
      </c>
      <c r="D9590" t="s">
        <v>36</v>
      </c>
      <c r="E9590">
        <f>INDEX(TeamSports!B:B,MATCH(D9590,TeamSports!C:C,0))</f>
        <v>11</v>
      </c>
      <c r="F9590">
        <f>INDEX(RanksTable!AS:AS,MATCH(B9590,RanksTable!B:B,0))</f>
        <v>7</v>
      </c>
      <c r="H9590" t="str">
        <f t="shared" si="149"/>
        <v>INSERT INTO "TeamRanks" (team_id,team_sport_id,team_rank) VALUES (222,11,7);</v>
      </c>
    </row>
    <row r="9591" spans="2:8" x14ac:dyDescent="0.25">
      <c r="B9591" t="s">
        <v>358</v>
      </c>
      <c r="C9591">
        <f>INDEX(NationalTeams!B:B,MATCH(B9591,NationalTeams!C:C,0))</f>
        <v>223</v>
      </c>
      <c r="D9591" t="s">
        <v>36</v>
      </c>
      <c r="E9591">
        <f>INDEX(TeamSports!B:B,MATCH(D9591,TeamSports!C:C,0))</f>
        <v>11</v>
      </c>
      <c r="F9591">
        <f>INDEX(RanksTable!AS:AS,MATCH(B9591,RanksTable!B:B,0))</f>
        <v>7</v>
      </c>
      <c r="H9591" t="str">
        <f t="shared" si="149"/>
        <v>INSERT INTO "TeamRanks" (team_id,team_sport_id,team_rank) VALUES (223,11,7);</v>
      </c>
    </row>
    <row r="9592" spans="2:8" x14ac:dyDescent="0.25">
      <c r="B9592" t="s">
        <v>440</v>
      </c>
      <c r="C9592">
        <f>INDEX(NationalTeams!B:B,MATCH(B9592,NationalTeams!C:C,0))</f>
        <v>1</v>
      </c>
      <c r="D9592" t="s">
        <v>63</v>
      </c>
      <c r="E9592">
        <f>INDEX(TeamSports!B:B,MATCH(D9592,TeamSports!C:C,0))</f>
        <v>12</v>
      </c>
      <c r="F9592">
        <f>INDEX(RanksTable!AT:AT,MATCH(B9592,RanksTable!B:B,0))</f>
        <v>7</v>
      </c>
      <c r="H9592" t="str">
        <f t="shared" si="149"/>
        <v>INSERT INTO "TeamRanks" (team_id,team_sport_id,team_rank) VALUES (1,12,7);</v>
      </c>
    </row>
    <row r="9593" spans="2:8" x14ac:dyDescent="0.25">
      <c r="B9593" t="s">
        <v>321</v>
      </c>
      <c r="C9593">
        <f>INDEX(NationalTeams!B:B,MATCH(B9593,NationalTeams!C:C,0))</f>
        <v>2</v>
      </c>
      <c r="D9593" t="s">
        <v>63</v>
      </c>
      <c r="E9593">
        <f>INDEX(TeamSports!B:B,MATCH(D9593,TeamSports!C:C,0))</f>
        <v>12</v>
      </c>
      <c r="F9593">
        <f>INDEX(RanksTable!AT:AT,MATCH(B9593,RanksTable!B:B,0))</f>
        <v>7</v>
      </c>
      <c r="H9593" t="str">
        <f t="shared" si="149"/>
        <v>INSERT INTO "TeamRanks" (team_id,team_sport_id,team_rank) VALUES (2,12,7);</v>
      </c>
    </row>
    <row r="9594" spans="2:8" x14ac:dyDescent="0.25">
      <c r="B9594" t="s">
        <v>520</v>
      </c>
      <c r="C9594">
        <f>INDEX(NationalTeams!B:B,MATCH(B9594,NationalTeams!C:C,0))</f>
        <v>3</v>
      </c>
      <c r="D9594" t="s">
        <v>63</v>
      </c>
      <c r="E9594">
        <f>INDEX(TeamSports!B:B,MATCH(D9594,TeamSports!C:C,0))</f>
        <v>12</v>
      </c>
      <c r="F9594">
        <f>INDEX(RanksTable!AT:AT,MATCH(B9594,RanksTable!B:B,0))</f>
        <v>7</v>
      </c>
      <c r="H9594" t="str">
        <f t="shared" si="149"/>
        <v>INSERT INTO "TeamRanks" (team_id,team_sport_id,team_rank) VALUES (3,12,7);</v>
      </c>
    </row>
    <row r="9595" spans="2:8" x14ac:dyDescent="0.25">
      <c r="B9595" t="s">
        <v>489</v>
      </c>
      <c r="C9595">
        <f>INDEX(NationalTeams!B:B,MATCH(B9595,NationalTeams!C:C,0))</f>
        <v>4</v>
      </c>
      <c r="D9595" t="s">
        <v>63</v>
      </c>
      <c r="E9595">
        <f>INDEX(TeamSports!B:B,MATCH(D9595,TeamSports!C:C,0))</f>
        <v>12</v>
      </c>
      <c r="F9595">
        <f>INDEX(RanksTable!AT:AT,MATCH(B9595,RanksTable!B:B,0))</f>
        <v>7</v>
      </c>
      <c r="H9595" t="str">
        <f t="shared" si="149"/>
        <v>INSERT INTO "TeamRanks" (team_id,team_sport_id,team_rank) VALUES (4,12,7);</v>
      </c>
    </row>
    <row r="9596" spans="2:8" x14ac:dyDescent="0.25">
      <c r="B9596" t="s">
        <v>329</v>
      </c>
      <c r="C9596">
        <f>INDEX(NationalTeams!B:B,MATCH(B9596,NationalTeams!C:C,0))</f>
        <v>5</v>
      </c>
      <c r="D9596" t="s">
        <v>63</v>
      </c>
      <c r="E9596">
        <f>INDEX(TeamSports!B:B,MATCH(D9596,TeamSports!C:C,0))</f>
        <v>12</v>
      </c>
      <c r="F9596">
        <f>INDEX(RanksTable!AT:AT,MATCH(B9596,RanksTable!B:B,0))</f>
        <v>7</v>
      </c>
      <c r="H9596" t="str">
        <f t="shared" si="149"/>
        <v>INSERT INTO "TeamRanks" (team_id,team_sport_id,team_rank) VALUES (5,12,7);</v>
      </c>
    </row>
    <row r="9597" spans="2:8" x14ac:dyDescent="0.25">
      <c r="B9597" t="s">
        <v>538</v>
      </c>
      <c r="C9597">
        <f>INDEX(NationalTeams!B:B,MATCH(B9597,NationalTeams!C:C,0))</f>
        <v>6</v>
      </c>
      <c r="D9597" t="s">
        <v>63</v>
      </c>
      <c r="E9597">
        <f>INDEX(TeamSports!B:B,MATCH(D9597,TeamSports!C:C,0))</f>
        <v>12</v>
      </c>
      <c r="F9597">
        <f>INDEX(RanksTable!AT:AT,MATCH(B9597,RanksTable!B:B,0))</f>
        <v>7</v>
      </c>
      <c r="H9597" t="str">
        <f t="shared" si="149"/>
        <v>INSERT INTO "TeamRanks" (team_id,team_sport_id,team_rank) VALUES (6,12,7);</v>
      </c>
    </row>
    <row r="9598" spans="2:8" x14ac:dyDescent="0.25">
      <c r="B9598" t="s">
        <v>357</v>
      </c>
      <c r="C9598">
        <f>INDEX(NationalTeams!B:B,MATCH(B9598,NationalTeams!C:C,0))</f>
        <v>7</v>
      </c>
      <c r="D9598" t="s">
        <v>63</v>
      </c>
      <c r="E9598">
        <f>INDEX(TeamSports!B:B,MATCH(D9598,TeamSports!C:C,0))</f>
        <v>12</v>
      </c>
      <c r="F9598">
        <f>INDEX(RanksTable!AT:AT,MATCH(B9598,RanksTable!B:B,0))</f>
        <v>7</v>
      </c>
      <c r="H9598" t="str">
        <f t="shared" si="149"/>
        <v>INSERT INTO "TeamRanks" (team_id,team_sport_id,team_rank) VALUES (7,12,7);</v>
      </c>
    </row>
    <row r="9599" spans="2:8" x14ac:dyDescent="0.25">
      <c r="B9599" t="s">
        <v>420</v>
      </c>
      <c r="C9599">
        <f>INDEX(NationalTeams!B:B,MATCH(B9599,NationalTeams!C:C,0))</f>
        <v>8</v>
      </c>
      <c r="D9599" t="s">
        <v>63</v>
      </c>
      <c r="E9599">
        <f>INDEX(TeamSports!B:B,MATCH(D9599,TeamSports!C:C,0))</f>
        <v>12</v>
      </c>
      <c r="F9599">
        <f>INDEX(RanksTable!AT:AT,MATCH(B9599,RanksTable!B:B,0))</f>
        <v>7</v>
      </c>
      <c r="H9599" t="str">
        <f t="shared" si="149"/>
        <v>INSERT INTO "TeamRanks" (team_id,team_sport_id,team_rank) VALUES (8,12,7);</v>
      </c>
    </row>
    <row r="9600" spans="2:8" x14ac:dyDescent="0.25">
      <c r="B9600" t="s">
        <v>400</v>
      </c>
      <c r="C9600">
        <f>INDEX(NationalTeams!B:B,MATCH(B9600,NationalTeams!C:C,0))</f>
        <v>9</v>
      </c>
      <c r="D9600" t="s">
        <v>63</v>
      </c>
      <c r="E9600">
        <f>INDEX(TeamSports!B:B,MATCH(D9600,TeamSports!C:C,0))</f>
        <v>12</v>
      </c>
      <c r="F9600">
        <f>INDEX(RanksTable!AT:AT,MATCH(B9600,RanksTable!B:B,0))</f>
        <v>7</v>
      </c>
      <c r="H9600" t="str">
        <f t="shared" si="149"/>
        <v>INSERT INTO "TeamRanks" (team_id,team_sport_id,team_rank) VALUES (9,12,7);</v>
      </c>
    </row>
    <row r="9601" spans="2:8" x14ac:dyDescent="0.25">
      <c r="B9601" t="s">
        <v>428</v>
      </c>
      <c r="C9601">
        <f>INDEX(NationalTeams!B:B,MATCH(B9601,NationalTeams!C:C,0))</f>
        <v>10</v>
      </c>
      <c r="D9601" t="s">
        <v>63</v>
      </c>
      <c r="E9601">
        <f>INDEX(TeamSports!B:B,MATCH(D9601,TeamSports!C:C,0))</f>
        <v>12</v>
      </c>
      <c r="F9601">
        <f>INDEX(RanksTable!AT:AT,MATCH(B9601,RanksTable!B:B,0))</f>
        <v>7</v>
      </c>
      <c r="H9601" t="str">
        <f t="shared" si="149"/>
        <v>INSERT INTO "TeamRanks" (team_id,team_sport_id,team_rank) VALUES (10,12,7);</v>
      </c>
    </row>
    <row r="9602" spans="2:8" x14ac:dyDescent="0.25">
      <c r="B9602" t="s">
        <v>324</v>
      </c>
      <c r="C9602">
        <f>INDEX(NationalTeams!B:B,MATCH(B9602,NationalTeams!C:C,0))</f>
        <v>11</v>
      </c>
      <c r="D9602" t="s">
        <v>63</v>
      </c>
      <c r="E9602">
        <f>INDEX(TeamSports!B:B,MATCH(D9602,TeamSports!C:C,0))</f>
        <v>12</v>
      </c>
      <c r="F9602">
        <f>INDEX(RanksTable!AT:AT,MATCH(B9602,RanksTable!B:B,0))</f>
        <v>7</v>
      </c>
      <c r="H9602" t="str">
        <f t="shared" si="149"/>
        <v>INSERT INTO "TeamRanks" (team_id,team_sport_id,team_rank) VALUES (11,12,7);</v>
      </c>
    </row>
    <row r="9603" spans="2:8" x14ac:dyDescent="0.25">
      <c r="B9603" t="s">
        <v>376</v>
      </c>
      <c r="C9603">
        <f>INDEX(NationalTeams!B:B,MATCH(B9603,NationalTeams!C:C,0))</f>
        <v>12</v>
      </c>
      <c r="D9603" t="s">
        <v>63</v>
      </c>
      <c r="E9603">
        <f>INDEX(TeamSports!B:B,MATCH(D9603,TeamSports!C:C,0))</f>
        <v>12</v>
      </c>
      <c r="F9603">
        <f>INDEX(RanksTable!AT:AT,MATCH(B9603,RanksTable!B:B,0))</f>
        <v>7</v>
      </c>
      <c r="H9603" t="str">
        <f t="shared" si="149"/>
        <v>INSERT INTO "TeamRanks" (team_id,team_sport_id,team_rank) VALUES (12,12,7);</v>
      </c>
    </row>
    <row r="9604" spans="2:8" x14ac:dyDescent="0.25">
      <c r="B9604" t="s">
        <v>529</v>
      </c>
      <c r="C9604">
        <f>INDEX(NationalTeams!B:B,MATCH(B9604,NationalTeams!C:C,0))</f>
        <v>13</v>
      </c>
      <c r="D9604" t="s">
        <v>63</v>
      </c>
      <c r="E9604">
        <f>INDEX(TeamSports!B:B,MATCH(D9604,TeamSports!C:C,0))</f>
        <v>12</v>
      </c>
      <c r="F9604">
        <f>INDEX(RanksTable!AT:AT,MATCH(B9604,RanksTable!B:B,0))</f>
        <v>7</v>
      </c>
      <c r="H9604" t="str">
        <f t="shared" ref="H9604:H9667" si="150">_xlfn.CONCAT($H$1,$L$1,$C$1,$L$1," ",$J$1,$C$2,$N$1,$E$2,$N$1,$F$2,$K$1,$I$1,$J$1,C9604,$N$1,E9604,$N$1,F9604,$K$1,$O$1)</f>
        <v>INSERT INTO "TeamRanks" (team_id,team_sport_id,team_rank) VALUES (13,12,7);</v>
      </c>
    </row>
    <row r="9605" spans="2:8" x14ac:dyDescent="0.25">
      <c r="B9605" t="s">
        <v>415</v>
      </c>
      <c r="C9605">
        <f>INDEX(NationalTeams!B:B,MATCH(B9605,NationalTeams!C:C,0))</f>
        <v>14</v>
      </c>
      <c r="D9605" t="s">
        <v>63</v>
      </c>
      <c r="E9605">
        <f>INDEX(TeamSports!B:B,MATCH(D9605,TeamSports!C:C,0))</f>
        <v>12</v>
      </c>
      <c r="F9605">
        <f>INDEX(RanksTable!AT:AT,MATCH(B9605,RanksTable!B:B,0))</f>
        <v>7</v>
      </c>
      <c r="H9605" t="str">
        <f t="shared" si="150"/>
        <v>INSERT INTO "TeamRanks" (team_id,team_sport_id,team_rank) VALUES (14,12,7);</v>
      </c>
    </row>
    <row r="9606" spans="2:8" x14ac:dyDescent="0.25">
      <c r="B9606" t="s">
        <v>424</v>
      </c>
      <c r="C9606">
        <f>INDEX(NationalTeams!B:B,MATCH(B9606,NationalTeams!C:C,0))</f>
        <v>15</v>
      </c>
      <c r="D9606" t="s">
        <v>63</v>
      </c>
      <c r="E9606">
        <f>INDEX(TeamSports!B:B,MATCH(D9606,TeamSports!C:C,0))</f>
        <v>12</v>
      </c>
      <c r="F9606">
        <f>INDEX(RanksTable!AT:AT,MATCH(B9606,RanksTable!B:B,0))</f>
        <v>7</v>
      </c>
      <c r="H9606" t="str">
        <f t="shared" si="150"/>
        <v>INSERT INTO "TeamRanks" (team_id,team_sport_id,team_rank) VALUES (15,12,7);</v>
      </c>
    </row>
    <row r="9607" spans="2:8" x14ac:dyDescent="0.25">
      <c r="B9607" t="s">
        <v>426</v>
      </c>
      <c r="C9607">
        <f>INDEX(NationalTeams!B:B,MATCH(B9607,NationalTeams!C:C,0))</f>
        <v>16</v>
      </c>
      <c r="D9607" t="s">
        <v>63</v>
      </c>
      <c r="E9607">
        <f>INDEX(TeamSports!B:B,MATCH(D9607,TeamSports!C:C,0))</f>
        <v>12</v>
      </c>
      <c r="F9607">
        <f>INDEX(RanksTable!AT:AT,MATCH(B9607,RanksTable!B:B,0))</f>
        <v>5</v>
      </c>
      <c r="H9607" t="str">
        <f t="shared" si="150"/>
        <v>INSERT INTO "TeamRanks" (team_id,team_sport_id,team_rank) VALUES (16,12,5);</v>
      </c>
    </row>
    <row r="9608" spans="2:8" x14ac:dyDescent="0.25">
      <c r="B9608" t="s">
        <v>514</v>
      </c>
      <c r="C9608">
        <f>INDEX(NationalTeams!B:B,MATCH(B9608,NationalTeams!C:C,0))</f>
        <v>17</v>
      </c>
      <c r="D9608" t="s">
        <v>63</v>
      </c>
      <c r="E9608">
        <f>INDEX(TeamSports!B:B,MATCH(D9608,TeamSports!C:C,0))</f>
        <v>12</v>
      </c>
      <c r="F9608">
        <f>INDEX(RanksTable!AT:AT,MATCH(B9608,RanksTable!B:B,0))</f>
        <v>4</v>
      </c>
      <c r="H9608" t="str">
        <f t="shared" si="150"/>
        <v>INSERT INTO "TeamRanks" (team_id,team_sport_id,team_rank) VALUES (17,12,4);</v>
      </c>
    </row>
    <row r="9609" spans="2:8" x14ac:dyDescent="0.25">
      <c r="B9609" t="s">
        <v>535</v>
      </c>
      <c r="C9609">
        <f>INDEX(NationalTeams!B:B,MATCH(B9609,NationalTeams!C:C,0))</f>
        <v>18</v>
      </c>
      <c r="D9609" t="s">
        <v>63</v>
      </c>
      <c r="E9609">
        <f>INDEX(TeamSports!B:B,MATCH(D9609,TeamSports!C:C,0))</f>
        <v>12</v>
      </c>
      <c r="F9609">
        <f>INDEX(RanksTable!AT:AT,MATCH(B9609,RanksTable!B:B,0))</f>
        <v>7</v>
      </c>
      <c r="H9609" t="str">
        <f t="shared" si="150"/>
        <v>INSERT INTO "TeamRanks" (team_id,team_sport_id,team_rank) VALUES (18,12,7);</v>
      </c>
    </row>
    <row r="9610" spans="2:8" x14ac:dyDescent="0.25">
      <c r="B9610" t="s">
        <v>419</v>
      </c>
      <c r="C9610">
        <f>INDEX(NationalTeams!B:B,MATCH(B9610,NationalTeams!C:C,0))</f>
        <v>19</v>
      </c>
      <c r="D9610" t="s">
        <v>63</v>
      </c>
      <c r="E9610">
        <f>INDEX(TeamSports!B:B,MATCH(D9610,TeamSports!C:C,0))</f>
        <v>12</v>
      </c>
      <c r="F9610">
        <f>INDEX(RanksTable!AT:AT,MATCH(B9610,RanksTable!B:B,0))</f>
        <v>7</v>
      </c>
      <c r="H9610" t="str">
        <f t="shared" si="150"/>
        <v>INSERT INTO "TeamRanks" (team_id,team_sport_id,team_rank) VALUES (19,12,7);</v>
      </c>
    </row>
    <row r="9611" spans="2:8" x14ac:dyDescent="0.25">
      <c r="B9611" t="s">
        <v>433</v>
      </c>
      <c r="C9611">
        <f>INDEX(NationalTeams!B:B,MATCH(B9611,NationalTeams!C:C,0))</f>
        <v>20</v>
      </c>
      <c r="D9611" t="s">
        <v>63</v>
      </c>
      <c r="E9611">
        <f>INDEX(TeamSports!B:B,MATCH(D9611,TeamSports!C:C,0))</f>
        <v>12</v>
      </c>
      <c r="F9611">
        <f>INDEX(RanksTable!AT:AT,MATCH(B9611,RanksTable!B:B,0))</f>
        <v>7</v>
      </c>
      <c r="H9611" t="str">
        <f t="shared" si="150"/>
        <v>INSERT INTO "TeamRanks" (team_id,team_sport_id,team_rank) VALUES (20,12,7);</v>
      </c>
    </row>
    <row r="9612" spans="2:8" x14ac:dyDescent="0.25">
      <c r="B9612" t="s">
        <v>465</v>
      </c>
      <c r="C9612">
        <f>INDEX(NationalTeams!B:B,MATCH(B9612,NationalTeams!C:C,0))</f>
        <v>21</v>
      </c>
      <c r="D9612" t="s">
        <v>63</v>
      </c>
      <c r="E9612">
        <f>INDEX(TeamSports!B:B,MATCH(D9612,TeamSports!C:C,0))</f>
        <v>12</v>
      </c>
      <c r="F9612">
        <f>INDEX(RanksTable!AT:AT,MATCH(B9612,RanksTable!B:B,0))</f>
        <v>7</v>
      </c>
      <c r="H9612" t="str">
        <f t="shared" si="150"/>
        <v>INSERT INTO "TeamRanks" (team_id,team_sport_id,team_rank) VALUES (21,12,7);</v>
      </c>
    </row>
    <row r="9613" spans="2:8" x14ac:dyDescent="0.25">
      <c r="B9613" t="s">
        <v>408</v>
      </c>
      <c r="C9613">
        <f>INDEX(NationalTeams!B:B,MATCH(B9613,NationalTeams!C:C,0))</f>
        <v>22</v>
      </c>
      <c r="D9613" t="s">
        <v>63</v>
      </c>
      <c r="E9613">
        <f>INDEX(TeamSports!B:B,MATCH(D9613,TeamSports!C:C,0))</f>
        <v>12</v>
      </c>
      <c r="F9613">
        <f>INDEX(RanksTable!AT:AT,MATCH(B9613,RanksTable!B:B,0))</f>
        <v>7</v>
      </c>
      <c r="H9613" t="str">
        <f t="shared" si="150"/>
        <v>INSERT INTO "TeamRanks" (team_id,team_sport_id,team_rank) VALUES (22,12,7);</v>
      </c>
    </row>
    <row r="9614" spans="2:8" x14ac:dyDescent="0.25">
      <c r="B9614" t="s">
        <v>505</v>
      </c>
      <c r="C9614">
        <f>INDEX(NationalTeams!B:B,MATCH(B9614,NationalTeams!C:C,0))</f>
        <v>23</v>
      </c>
      <c r="D9614" t="s">
        <v>63</v>
      </c>
      <c r="E9614">
        <f>INDEX(TeamSports!B:B,MATCH(D9614,TeamSports!C:C,0))</f>
        <v>12</v>
      </c>
      <c r="F9614">
        <f>INDEX(RanksTable!AT:AT,MATCH(B9614,RanksTable!B:B,0))</f>
        <v>7</v>
      </c>
      <c r="H9614" t="str">
        <f t="shared" si="150"/>
        <v>INSERT INTO "TeamRanks" (team_id,team_sport_id,team_rank) VALUES (23,12,7);</v>
      </c>
    </row>
    <row r="9615" spans="2:8" x14ac:dyDescent="0.25">
      <c r="B9615" t="s">
        <v>334</v>
      </c>
      <c r="C9615">
        <f>INDEX(NationalTeams!B:B,MATCH(B9615,NationalTeams!C:C,0))</f>
        <v>24</v>
      </c>
      <c r="D9615" t="s">
        <v>63</v>
      </c>
      <c r="E9615">
        <f>INDEX(TeamSports!B:B,MATCH(D9615,TeamSports!C:C,0))</f>
        <v>12</v>
      </c>
      <c r="F9615">
        <f>INDEX(RanksTable!AT:AT,MATCH(B9615,RanksTable!B:B,0))</f>
        <v>7</v>
      </c>
      <c r="H9615" t="str">
        <f t="shared" si="150"/>
        <v>INSERT INTO "TeamRanks" (team_id,team_sport_id,team_rank) VALUES (24,12,7);</v>
      </c>
    </row>
    <row r="9616" spans="2:8" x14ac:dyDescent="0.25">
      <c r="B9616" t="s">
        <v>337</v>
      </c>
      <c r="C9616">
        <f>INDEX(NationalTeams!B:B,MATCH(B9616,NationalTeams!C:C,0))</f>
        <v>25</v>
      </c>
      <c r="D9616" t="s">
        <v>63</v>
      </c>
      <c r="E9616">
        <f>INDEX(TeamSports!B:B,MATCH(D9616,TeamSports!C:C,0))</f>
        <v>12</v>
      </c>
      <c r="F9616">
        <f>INDEX(RanksTable!AT:AT,MATCH(B9616,RanksTable!B:B,0))</f>
        <v>7</v>
      </c>
      <c r="H9616" t="str">
        <f t="shared" si="150"/>
        <v>INSERT INTO "TeamRanks" (team_id,team_sport_id,team_rank) VALUES (25,12,7);</v>
      </c>
    </row>
    <row r="9617" spans="2:8" x14ac:dyDescent="0.25">
      <c r="B9617" t="s">
        <v>403</v>
      </c>
      <c r="C9617">
        <f>INDEX(NationalTeams!B:B,MATCH(B9617,NationalTeams!C:C,0))</f>
        <v>26</v>
      </c>
      <c r="D9617" t="s">
        <v>63</v>
      </c>
      <c r="E9617">
        <f>INDEX(TeamSports!B:B,MATCH(D9617,TeamSports!C:C,0))</f>
        <v>12</v>
      </c>
      <c r="F9617">
        <f>INDEX(RanksTable!AT:AT,MATCH(B9617,RanksTable!B:B,0))</f>
        <v>7</v>
      </c>
      <c r="H9617" t="str">
        <f t="shared" si="150"/>
        <v>INSERT INTO "TeamRanks" (team_id,team_sport_id,team_rank) VALUES (26,12,7);</v>
      </c>
    </row>
    <row r="9618" spans="2:8" x14ac:dyDescent="0.25">
      <c r="B9618" t="s">
        <v>525</v>
      </c>
      <c r="C9618">
        <f>INDEX(NationalTeams!B:B,MATCH(B9618,NationalTeams!C:C,0))</f>
        <v>27</v>
      </c>
      <c r="D9618" t="s">
        <v>63</v>
      </c>
      <c r="E9618">
        <f>INDEX(TeamSports!B:B,MATCH(D9618,TeamSports!C:C,0))</f>
        <v>12</v>
      </c>
      <c r="F9618">
        <f>INDEX(RanksTable!AT:AT,MATCH(B9618,RanksTable!B:B,0))</f>
        <v>6</v>
      </c>
      <c r="H9618" t="str">
        <f t="shared" si="150"/>
        <v>INSERT INTO "TeamRanks" (team_id,team_sport_id,team_rank) VALUES (27,12,6);</v>
      </c>
    </row>
    <row r="9619" spans="2:8" x14ac:dyDescent="0.25">
      <c r="B9619" t="s">
        <v>453</v>
      </c>
      <c r="C9619">
        <f>INDEX(NationalTeams!B:B,MATCH(B9619,NationalTeams!C:C,0))</f>
        <v>28</v>
      </c>
      <c r="D9619" t="s">
        <v>63</v>
      </c>
      <c r="E9619">
        <f>INDEX(TeamSports!B:B,MATCH(D9619,TeamSports!C:C,0))</f>
        <v>12</v>
      </c>
      <c r="F9619">
        <f>INDEX(RanksTable!AT:AT,MATCH(B9619,RanksTable!B:B,0))</f>
        <v>7</v>
      </c>
      <c r="H9619" t="str">
        <f t="shared" si="150"/>
        <v>INSERT INTO "TeamRanks" (team_id,team_sport_id,team_rank) VALUES (28,12,7);</v>
      </c>
    </row>
    <row r="9620" spans="2:8" x14ac:dyDescent="0.25">
      <c r="B9620" t="s">
        <v>353</v>
      </c>
      <c r="C9620">
        <f>INDEX(NationalTeams!B:B,MATCH(B9620,NationalTeams!C:C,0))</f>
        <v>29</v>
      </c>
      <c r="D9620" t="s">
        <v>63</v>
      </c>
      <c r="E9620">
        <f>INDEX(TeamSports!B:B,MATCH(D9620,TeamSports!C:C,0))</f>
        <v>12</v>
      </c>
      <c r="F9620">
        <f>INDEX(RanksTable!AT:AT,MATCH(B9620,RanksTable!B:B,0))</f>
        <v>7</v>
      </c>
      <c r="H9620" t="str">
        <f t="shared" si="150"/>
        <v>INSERT INTO "TeamRanks" (team_id,team_sport_id,team_rank) VALUES (29,12,7);</v>
      </c>
    </row>
    <row r="9621" spans="2:8" x14ac:dyDescent="0.25">
      <c r="B9621" t="s">
        <v>516</v>
      </c>
      <c r="C9621">
        <f>INDEX(NationalTeams!B:B,MATCH(B9621,NationalTeams!C:C,0))</f>
        <v>30</v>
      </c>
      <c r="D9621" t="s">
        <v>63</v>
      </c>
      <c r="E9621">
        <f>INDEX(TeamSports!B:B,MATCH(D9621,TeamSports!C:C,0))</f>
        <v>12</v>
      </c>
      <c r="F9621">
        <f>INDEX(RanksTable!AT:AT,MATCH(B9621,RanksTable!B:B,0))</f>
        <v>7</v>
      </c>
      <c r="H9621" t="str">
        <f t="shared" si="150"/>
        <v>INSERT INTO "TeamRanks" (team_id,team_sport_id,team_rank) VALUES (30,12,7);</v>
      </c>
    </row>
    <row r="9622" spans="2:8" x14ac:dyDescent="0.25">
      <c r="B9622" t="s">
        <v>340</v>
      </c>
      <c r="C9622">
        <f>INDEX(NationalTeams!B:B,MATCH(B9622,NationalTeams!C:C,0))</f>
        <v>31</v>
      </c>
      <c r="D9622" t="s">
        <v>63</v>
      </c>
      <c r="E9622">
        <f>INDEX(TeamSports!B:B,MATCH(D9622,TeamSports!C:C,0))</f>
        <v>12</v>
      </c>
      <c r="F9622">
        <f>INDEX(RanksTable!AT:AT,MATCH(B9622,RanksTable!B:B,0))</f>
        <v>7</v>
      </c>
      <c r="H9622" t="str">
        <f t="shared" si="150"/>
        <v>INSERT INTO "TeamRanks" (team_id,team_sport_id,team_rank) VALUES (31,12,7);</v>
      </c>
    </row>
    <row r="9623" spans="2:8" x14ac:dyDescent="0.25">
      <c r="B9623" t="s">
        <v>327</v>
      </c>
      <c r="C9623">
        <f>INDEX(NationalTeams!B:B,MATCH(B9623,NationalTeams!C:C,0))</f>
        <v>32</v>
      </c>
      <c r="D9623" t="s">
        <v>63</v>
      </c>
      <c r="E9623">
        <f>INDEX(TeamSports!B:B,MATCH(D9623,TeamSports!C:C,0))</f>
        <v>12</v>
      </c>
      <c r="F9623">
        <f>INDEX(RanksTable!AT:AT,MATCH(B9623,RanksTable!B:B,0))</f>
        <v>7</v>
      </c>
      <c r="H9623" t="str">
        <f t="shared" si="150"/>
        <v>INSERT INTO "TeamRanks" (team_id,team_sport_id,team_rank) VALUES (32,12,7);</v>
      </c>
    </row>
    <row r="9624" spans="2:8" x14ac:dyDescent="0.25">
      <c r="B9624" t="s">
        <v>478</v>
      </c>
      <c r="C9624">
        <f>INDEX(NationalTeams!B:B,MATCH(B9624,NationalTeams!C:C,0))</f>
        <v>33</v>
      </c>
      <c r="D9624" t="s">
        <v>63</v>
      </c>
      <c r="E9624">
        <f>INDEX(TeamSports!B:B,MATCH(D9624,TeamSports!C:C,0))</f>
        <v>12</v>
      </c>
      <c r="F9624">
        <f>INDEX(RanksTable!AT:AT,MATCH(B9624,RanksTable!B:B,0))</f>
        <v>7</v>
      </c>
      <c r="H9624" t="str">
        <f t="shared" si="150"/>
        <v>INSERT INTO "TeamRanks" (team_id,team_sport_id,team_rank) VALUES (33,12,7);</v>
      </c>
    </row>
    <row r="9625" spans="2:8" x14ac:dyDescent="0.25">
      <c r="B9625" t="s">
        <v>510</v>
      </c>
      <c r="C9625">
        <f>INDEX(NationalTeams!B:B,MATCH(B9625,NationalTeams!C:C,0))</f>
        <v>34</v>
      </c>
      <c r="D9625" t="s">
        <v>63</v>
      </c>
      <c r="E9625">
        <f>INDEX(TeamSports!B:B,MATCH(D9625,TeamSports!C:C,0))</f>
        <v>12</v>
      </c>
      <c r="F9625">
        <f>INDEX(RanksTable!AT:AT,MATCH(B9625,RanksTable!B:B,0))</f>
        <v>7</v>
      </c>
      <c r="H9625" t="str">
        <f t="shared" si="150"/>
        <v>INSERT INTO "TeamRanks" (team_id,team_sport_id,team_rank) VALUES (34,12,7);</v>
      </c>
    </row>
    <row r="9626" spans="2:8" x14ac:dyDescent="0.25">
      <c r="B9626" t="s">
        <v>366</v>
      </c>
      <c r="C9626">
        <f>INDEX(NationalTeams!B:B,MATCH(B9626,NationalTeams!C:C,0))</f>
        <v>35</v>
      </c>
      <c r="D9626" t="s">
        <v>63</v>
      </c>
      <c r="E9626">
        <f>INDEX(TeamSports!B:B,MATCH(D9626,TeamSports!C:C,0))</f>
        <v>12</v>
      </c>
      <c r="F9626">
        <f>INDEX(RanksTable!AT:AT,MATCH(B9626,RanksTable!B:B,0))</f>
        <v>7</v>
      </c>
      <c r="H9626" t="str">
        <f t="shared" si="150"/>
        <v>INSERT INTO "TeamRanks" (team_id,team_sport_id,team_rank) VALUES (35,12,7);</v>
      </c>
    </row>
    <row r="9627" spans="2:8" x14ac:dyDescent="0.25">
      <c r="B9627" t="s">
        <v>341</v>
      </c>
      <c r="C9627">
        <f>INDEX(NationalTeams!B:B,MATCH(B9627,NationalTeams!C:C,0))</f>
        <v>36</v>
      </c>
      <c r="D9627" t="s">
        <v>63</v>
      </c>
      <c r="E9627">
        <f>INDEX(TeamSports!B:B,MATCH(D9627,TeamSports!C:C,0))</f>
        <v>12</v>
      </c>
      <c r="F9627">
        <f>INDEX(RanksTable!AT:AT,MATCH(B9627,RanksTable!B:B,0))</f>
        <v>7</v>
      </c>
      <c r="H9627" t="str">
        <f t="shared" si="150"/>
        <v>INSERT INTO "TeamRanks" (team_id,team_sport_id,team_rank) VALUES (36,12,7);</v>
      </c>
    </row>
    <row r="9628" spans="2:8" x14ac:dyDescent="0.25">
      <c r="B9628" t="s">
        <v>454</v>
      </c>
      <c r="C9628">
        <f>INDEX(NationalTeams!B:B,MATCH(B9628,NationalTeams!C:C,0))</f>
        <v>37</v>
      </c>
      <c r="D9628" t="s">
        <v>63</v>
      </c>
      <c r="E9628">
        <f>INDEX(TeamSports!B:B,MATCH(D9628,TeamSports!C:C,0))</f>
        <v>12</v>
      </c>
      <c r="F9628">
        <f>INDEX(RanksTable!AT:AT,MATCH(B9628,RanksTable!B:B,0))</f>
        <v>7</v>
      </c>
      <c r="H9628" t="str">
        <f t="shared" si="150"/>
        <v>INSERT INTO "TeamRanks" (team_id,team_sport_id,team_rank) VALUES (37,12,7);</v>
      </c>
    </row>
    <row r="9629" spans="2:8" x14ac:dyDescent="0.25">
      <c r="B9629" t="s">
        <v>371</v>
      </c>
      <c r="C9629">
        <f>INDEX(NationalTeams!B:B,MATCH(B9629,NationalTeams!C:C,0))</f>
        <v>38</v>
      </c>
      <c r="D9629" t="s">
        <v>63</v>
      </c>
      <c r="E9629">
        <f>INDEX(TeamSports!B:B,MATCH(D9629,TeamSports!C:C,0))</f>
        <v>12</v>
      </c>
      <c r="F9629">
        <f>INDEX(RanksTable!AT:AT,MATCH(B9629,RanksTable!B:B,0))</f>
        <v>7</v>
      </c>
      <c r="H9629" t="str">
        <f t="shared" si="150"/>
        <v>INSERT INTO "TeamRanks" (team_id,team_sport_id,team_rank) VALUES (38,12,7);</v>
      </c>
    </row>
    <row r="9630" spans="2:8" x14ac:dyDescent="0.25">
      <c r="B9630" t="s">
        <v>462</v>
      </c>
      <c r="C9630">
        <f>INDEX(NationalTeams!B:B,MATCH(B9630,NationalTeams!C:C,0))</f>
        <v>39</v>
      </c>
      <c r="D9630" t="s">
        <v>63</v>
      </c>
      <c r="E9630">
        <f>INDEX(TeamSports!B:B,MATCH(D9630,TeamSports!C:C,0))</f>
        <v>12</v>
      </c>
      <c r="F9630">
        <f>INDEX(RanksTable!AT:AT,MATCH(B9630,RanksTable!B:B,0))</f>
        <v>7</v>
      </c>
      <c r="H9630" t="str">
        <f t="shared" si="150"/>
        <v>INSERT INTO "TeamRanks" (team_id,team_sport_id,team_rank) VALUES (39,12,7);</v>
      </c>
    </row>
    <row r="9631" spans="2:8" x14ac:dyDescent="0.25">
      <c r="B9631" t="s">
        <v>322</v>
      </c>
      <c r="C9631">
        <f>INDEX(NationalTeams!B:B,MATCH(B9631,NationalTeams!C:C,0))</f>
        <v>40</v>
      </c>
      <c r="D9631" t="s">
        <v>63</v>
      </c>
      <c r="E9631">
        <f>INDEX(TeamSports!B:B,MATCH(D9631,TeamSports!C:C,0))</f>
        <v>12</v>
      </c>
      <c r="F9631">
        <f>INDEX(RanksTable!AT:AT,MATCH(B9631,RanksTable!B:B,0))</f>
        <v>7</v>
      </c>
      <c r="H9631" t="str">
        <f t="shared" si="150"/>
        <v>INSERT INTO "TeamRanks" (team_id,team_sport_id,team_rank) VALUES (40,12,7);</v>
      </c>
    </row>
    <row r="9632" spans="2:8" x14ac:dyDescent="0.25">
      <c r="B9632" t="s">
        <v>355</v>
      </c>
      <c r="C9632">
        <f>INDEX(NationalTeams!B:B,MATCH(B9632,NationalTeams!C:C,0))</f>
        <v>41</v>
      </c>
      <c r="D9632" t="s">
        <v>63</v>
      </c>
      <c r="E9632">
        <f>INDEX(TeamSports!B:B,MATCH(D9632,TeamSports!C:C,0))</f>
        <v>12</v>
      </c>
      <c r="F9632">
        <f>INDEX(RanksTable!AT:AT,MATCH(B9632,RanksTable!B:B,0))</f>
        <v>2</v>
      </c>
      <c r="H9632" t="str">
        <f t="shared" si="150"/>
        <v>INSERT INTO "TeamRanks" (team_id,team_sport_id,team_rank) VALUES (41,12,2);</v>
      </c>
    </row>
    <row r="9633" spans="2:8" x14ac:dyDescent="0.25">
      <c r="B9633" t="s">
        <v>344</v>
      </c>
      <c r="C9633">
        <f>INDEX(NationalTeams!B:B,MATCH(B9633,NationalTeams!C:C,0))</f>
        <v>42</v>
      </c>
      <c r="D9633" t="s">
        <v>63</v>
      </c>
      <c r="E9633">
        <f>INDEX(TeamSports!B:B,MATCH(D9633,TeamSports!C:C,0))</f>
        <v>12</v>
      </c>
      <c r="F9633">
        <f>INDEX(RanksTable!AT:AT,MATCH(B9633,RanksTable!B:B,0))</f>
        <v>7</v>
      </c>
      <c r="H9633" t="str">
        <f t="shared" si="150"/>
        <v>INSERT INTO "TeamRanks" (team_id,team_sport_id,team_rank) VALUES (42,12,7);</v>
      </c>
    </row>
    <row r="9634" spans="2:8" x14ac:dyDescent="0.25">
      <c r="B9634" t="s">
        <v>330</v>
      </c>
      <c r="C9634">
        <f>INDEX(NationalTeams!B:B,MATCH(B9634,NationalTeams!C:C,0))</f>
        <v>43</v>
      </c>
      <c r="D9634" t="s">
        <v>63</v>
      </c>
      <c r="E9634">
        <f>INDEX(TeamSports!B:B,MATCH(D9634,TeamSports!C:C,0))</f>
        <v>12</v>
      </c>
      <c r="F9634">
        <f>INDEX(RanksTable!AT:AT,MATCH(B9634,RanksTable!B:B,0))</f>
        <v>7</v>
      </c>
      <c r="H9634" t="str">
        <f t="shared" si="150"/>
        <v>INSERT INTO "TeamRanks" (team_id,team_sport_id,team_rank) VALUES (43,12,7);</v>
      </c>
    </row>
    <row r="9635" spans="2:8" x14ac:dyDescent="0.25">
      <c r="B9635" t="s">
        <v>429</v>
      </c>
      <c r="C9635">
        <f>INDEX(NationalTeams!B:B,MATCH(B9635,NationalTeams!C:C,0))</f>
        <v>44</v>
      </c>
      <c r="D9635" t="s">
        <v>63</v>
      </c>
      <c r="E9635">
        <f>INDEX(TeamSports!B:B,MATCH(D9635,TeamSports!C:C,0))</f>
        <v>12</v>
      </c>
      <c r="F9635">
        <f>INDEX(RanksTable!AT:AT,MATCH(B9635,RanksTable!B:B,0))</f>
        <v>1</v>
      </c>
      <c r="H9635" t="str">
        <f t="shared" si="150"/>
        <v>INSERT INTO "TeamRanks" (team_id,team_sport_id,team_rank) VALUES (44,12,1);</v>
      </c>
    </row>
    <row r="9636" spans="2:8" x14ac:dyDescent="0.25">
      <c r="B9636" t="s">
        <v>534</v>
      </c>
      <c r="C9636">
        <f>INDEX(NationalTeams!B:B,MATCH(B9636,NationalTeams!C:C,0))</f>
        <v>45</v>
      </c>
      <c r="D9636" t="s">
        <v>63</v>
      </c>
      <c r="E9636">
        <f>INDEX(TeamSports!B:B,MATCH(D9636,TeamSports!C:C,0))</f>
        <v>12</v>
      </c>
      <c r="F9636">
        <f>INDEX(RanksTable!AT:AT,MATCH(B9636,RanksTable!B:B,0))</f>
        <v>7</v>
      </c>
      <c r="H9636" t="str">
        <f t="shared" si="150"/>
        <v>INSERT INTO "TeamRanks" (team_id,team_sport_id,team_rank) VALUES (45,12,7);</v>
      </c>
    </row>
    <row r="9637" spans="2:8" x14ac:dyDescent="0.25">
      <c r="B9637" t="s">
        <v>328</v>
      </c>
      <c r="C9637">
        <f>INDEX(NationalTeams!B:B,MATCH(B9637,NationalTeams!C:C,0))</f>
        <v>46</v>
      </c>
      <c r="D9637" t="s">
        <v>63</v>
      </c>
      <c r="E9637">
        <f>INDEX(TeamSports!B:B,MATCH(D9637,TeamSports!C:C,0))</f>
        <v>12</v>
      </c>
      <c r="F9637">
        <f>INDEX(RanksTable!AT:AT,MATCH(B9637,RanksTable!B:B,0))</f>
        <v>6</v>
      </c>
      <c r="H9637" t="str">
        <f t="shared" si="150"/>
        <v>INSERT INTO "TeamRanks" (team_id,team_sport_id,team_rank) VALUES (46,12,6);</v>
      </c>
    </row>
    <row r="9638" spans="2:8" x14ac:dyDescent="0.25">
      <c r="B9638" t="s">
        <v>368</v>
      </c>
      <c r="C9638">
        <f>INDEX(NationalTeams!B:B,MATCH(B9638,NationalTeams!C:C,0))</f>
        <v>47</v>
      </c>
      <c r="D9638" t="s">
        <v>63</v>
      </c>
      <c r="E9638">
        <f>INDEX(TeamSports!B:B,MATCH(D9638,TeamSports!C:C,0))</f>
        <v>12</v>
      </c>
      <c r="F9638">
        <f>INDEX(RanksTable!AT:AT,MATCH(B9638,RanksTable!B:B,0))</f>
        <v>7</v>
      </c>
      <c r="H9638" t="str">
        <f t="shared" si="150"/>
        <v>INSERT INTO "TeamRanks" (team_id,team_sport_id,team_rank) VALUES (47,12,7);</v>
      </c>
    </row>
    <row r="9639" spans="2:8" x14ac:dyDescent="0.25">
      <c r="B9639" t="s">
        <v>369</v>
      </c>
      <c r="C9639">
        <f>INDEX(NationalTeams!B:B,MATCH(B9639,NationalTeams!C:C,0))</f>
        <v>48</v>
      </c>
      <c r="D9639" t="s">
        <v>63</v>
      </c>
      <c r="E9639">
        <f>INDEX(TeamSports!B:B,MATCH(D9639,TeamSports!C:C,0))</f>
        <v>12</v>
      </c>
      <c r="F9639">
        <f>INDEX(RanksTable!AT:AT,MATCH(B9639,RanksTable!B:B,0))</f>
        <v>7</v>
      </c>
      <c r="H9639" t="str">
        <f t="shared" si="150"/>
        <v>INSERT INTO "TeamRanks" (team_id,team_sport_id,team_rank) VALUES (48,12,7);</v>
      </c>
    </row>
    <row r="9640" spans="2:8" x14ac:dyDescent="0.25">
      <c r="B9640" t="s">
        <v>447</v>
      </c>
      <c r="C9640">
        <f>INDEX(NationalTeams!B:B,MATCH(B9640,NationalTeams!C:C,0))</f>
        <v>49</v>
      </c>
      <c r="D9640" t="s">
        <v>63</v>
      </c>
      <c r="E9640">
        <f>INDEX(TeamSports!B:B,MATCH(D9640,TeamSports!C:C,0))</f>
        <v>12</v>
      </c>
      <c r="F9640">
        <f>INDEX(RanksTable!AT:AT,MATCH(B9640,RanksTable!B:B,0))</f>
        <v>7</v>
      </c>
      <c r="H9640" t="str">
        <f t="shared" si="150"/>
        <v>INSERT INTO "TeamRanks" (team_id,team_sport_id,team_rank) VALUES (49,12,7);</v>
      </c>
    </row>
    <row r="9641" spans="2:8" x14ac:dyDescent="0.25">
      <c r="B9641" t="s">
        <v>425</v>
      </c>
      <c r="C9641">
        <f>INDEX(NationalTeams!B:B,MATCH(B9641,NationalTeams!C:C,0))</f>
        <v>50</v>
      </c>
      <c r="D9641" t="s">
        <v>63</v>
      </c>
      <c r="E9641">
        <f>INDEX(TeamSports!B:B,MATCH(D9641,TeamSports!C:C,0))</f>
        <v>12</v>
      </c>
      <c r="F9641">
        <f>INDEX(RanksTable!AT:AT,MATCH(B9641,RanksTable!B:B,0))</f>
        <v>7</v>
      </c>
      <c r="H9641" t="str">
        <f t="shared" si="150"/>
        <v>INSERT INTO "TeamRanks" (team_id,team_sport_id,team_rank) VALUES (50,12,7);</v>
      </c>
    </row>
    <row r="9642" spans="2:8" x14ac:dyDescent="0.25">
      <c r="B9642" t="s">
        <v>323</v>
      </c>
      <c r="C9642">
        <f>INDEX(NationalTeams!B:B,MATCH(B9642,NationalTeams!C:C,0))</f>
        <v>51</v>
      </c>
      <c r="D9642" t="s">
        <v>63</v>
      </c>
      <c r="E9642">
        <f>INDEX(TeamSports!B:B,MATCH(D9642,TeamSports!C:C,0))</f>
        <v>12</v>
      </c>
      <c r="F9642">
        <f>INDEX(RanksTable!AT:AT,MATCH(B9642,RanksTable!B:B,0))</f>
        <v>7</v>
      </c>
      <c r="H9642" t="str">
        <f t="shared" si="150"/>
        <v>INSERT INTO "TeamRanks" (team_id,team_sport_id,team_rank) VALUES (51,12,7);</v>
      </c>
    </row>
    <row r="9643" spans="2:8" x14ac:dyDescent="0.25">
      <c r="B9643" t="s">
        <v>354</v>
      </c>
      <c r="C9643">
        <f>INDEX(NationalTeams!B:B,MATCH(B9643,NationalTeams!C:C,0))</f>
        <v>52</v>
      </c>
      <c r="D9643" t="s">
        <v>63</v>
      </c>
      <c r="E9643">
        <f>INDEX(TeamSports!B:B,MATCH(D9643,TeamSports!C:C,0))</f>
        <v>12</v>
      </c>
      <c r="F9643">
        <f>INDEX(RanksTable!AT:AT,MATCH(B9643,RanksTable!B:B,0))</f>
        <v>7</v>
      </c>
      <c r="H9643" t="str">
        <f t="shared" si="150"/>
        <v>INSERT INTO "TeamRanks" (team_id,team_sport_id,team_rank) VALUES (52,12,7);</v>
      </c>
    </row>
    <row r="9644" spans="2:8" x14ac:dyDescent="0.25">
      <c r="B9644" t="s">
        <v>498</v>
      </c>
      <c r="C9644">
        <f>INDEX(NationalTeams!B:B,MATCH(B9644,NationalTeams!C:C,0))</f>
        <v>53</v>
      </c>
      <c r="D9644" t="s">
        <v>63</v>
      </c>
      <c r="E9644">
        <f>INDEX(TeamSports!B:B,MATCH(D9644,TeamSports!C:C,0))</f>
        <v>12</v>
      </c>
      <c r="F9644">
        <f>INDEX(RanksTable!AT:AT,MATCH(B9644,RanksTable!B:B,0))</f>
        <v>7</v>
      </c>
      <c r="H9644" t="str">
        <f t="shared" si="150"/>
        <v>INSERT INTO "TeamRanks" (team_id,team_sport_id,team_rank) VALUES (53,12,7);</v>
      </c>
    </row>
    <row r="9645" spans="2:8" x14ac:dyDescent="0.25">
      <c r="B9645" t="s">
        <v>406</v>
      </c>
      <c r="C9645">
        <f>INDEX(NationalTeams!B:B,MATCH(B9645,NationalTeams!C:C,0))</f>
        <v>54</v>
      </c>
      <c r="D9645" t="s">
        <v>63</v>
      </c>
      <c r="E9645">
        <f>INDEX(TeamSports!B:B,MATCH(D9645,TeamSports!C:C,0))</f>
        <v>12</v>
      </c>
      <c r="F9645">
        <f>INDEX(RanksTable!AT:AT,MATCH(B9645,RanksTable!B:B,0))</f>
        <v>7</v>
      </c>
      <c r="H9645" t="str">
        <f t="shared" si="150"/>
        <v>INSERT INTO "TeamRanks" (team_id,team_sport_id,team_rank) VALUES (54,12,7);</v>
      </c>
    </row>
    <row r="9646" spans="2:8" x14ac:dyDescent="0.25">
      <c r="B9646" t="s">
        <v>404</v>
      </c>
      <c r="C9646">
        <f>INDEX(NationalTeams!B:B,MATCH(B9646,NationalTeams!C:C,0))</f>
        <v>55</v>
      </c>
      <c r="D9646" t="s">
        <v>63</v>
      </c>
      <c r="E9646">
        <f>INDEX(TeamSports!B:B,MATCH(D9646,TeamSports!C:C,0))</f>
        <v>12</v>
      </c>
      <c r="F9646">
        <f>INDEX(RanksTable!AT:AT,MATCH(B9646,RanksTable!B:B,0))</f>
        <v>7</v>
      </c>
      <c r="H9646" t="str">
        <f t="shared" si="150"/>
        <v>INSERT INTO "TeamRanks" (team_id,team_sport_id,team_rank) VALUES (55,12,7);</v>
      </c>
    </row>
    <row r="9647" spans="2:8" x14ac:dyDescent="0.25">
      <c r="B9647" t="s">
        <v>495</v>
      </c>
      <c r="C9647">
        <f>INDEX(NationalTeams!B:B,MATCH(B9647,NationalTeams!C:C,0))</f>
        <v>56</v>
      </c>
      <c r="D9647" t="s">
        <v>63</v>
      </c>
      <c r="E9647">
        <f>INDEX(TeamSports!B:B,MATCH(D9647,TeamSports!C:C,0))</f>
        <v>12</v>
      </c>
      <c r="F9647">
        <f>INDEX(RanksTable!AT:AT,MATCH(B9647,RanksTable!B:B,0))</f>
        <v>7</v>
      </c>
      <c r="H9647" t="str">
        <f t="shared" si="150"/>
        <v>INSERT INTO "TeamRanks" (team_id,team_sport_id,team_rank) VALUES (56,12,7);</v>
      </c>
    </row>
    <row r="9648" spans="2:8" x14ac:dyDescent="0.25">
      <c r="B9648" t="s">
        <v>413</v>
      </c>
      <c r="C9648">
        <f>INDEX(NationalTeams!B:B,MATCH(B9648,NationalTeams!C:C,0))</f>
        <v>57</v>
      </c>
      <c r="D9648" t="s">
        <v>63</v>
      </c>
      <c r="E9648">
        <f>INDEX(TeamSports!B:B,MATCH(D9648,TeamSports!C:C,0))</f>
        <v>12</v>
      </c>
      <c r="F9648">
        <f>INDEX(RanksTable!AT:AT,MATCH(B9648,RanksTable!B:B,0))</f>
        <v>7</v>
      </c>
      <c r="H9648" t="str">
        <f t="shared" si="150"/>
        <v>INSERT INTO "TeamRanks" (team_id,team_sport_id,team_rank) VALUES (57,12,7);</v>
      </c>
    </row>
    <row r="9649" spans="2:8" x14ac:dyDescent="0.25">
      <c r="B9649" t="s">
        <v>331</v>
      </c>
      <c r="C9649">
        <f>INDEX(NationalTeams!B:B,MATCH(B9649,NationalTeams!C:C,0))</f>
        <v>58</v>
      </c>
      <c r="D9649" t="s">
        <v>63</v>
      </c>
      <c r="E9649">
        <f>INDEX(TeamSports!B:B,MATCH(D9649,TeamSports!C:C,0))</f>
        <v>12</v>
      </c>
      <c r="F9649">
        <f>INDEX(RanksTable!AT:AT,MATCH(B9649,RanksTable!B:B,0))</f>
        <v>7</v>
      </c>
      <c r="H9649" t="str">
        <f t="shared" si="150"/>
        <v>INSERT INTO "TeamRanks" (team_id,team_sport_id,team_rank) VALUES (58,12,7);</v>
      </c>
    </row>
    <row r="9650" spans="2:8" x14ac:dyDescent="0.25">
      <c r="B9650" t="s">
        <v>365</v>
      </c>
      <c r="C9650">
        <f>INDEX(NationalTeams!B:B,MATCH(B9650,NationalTeams!C:C,0))</f>
        <v>59</v>
      </c>
      <c r="D9650" t="s">
        <v>63</v>
      </c>
      <c r="E9650">
        <f>INDEX(TeamSports!B:B,MATCH(D9650,TeamSports!C:C,0))</f>
        <v>12</v>
      </c>
      <c r="F9650">
        <f>INDEX(RanksTable!AT:AT,MATCH(B9650,RanksTable!B:B,0))</f>
        <v>7</v>
      </c>
      <c r="H9650" t="str">
        <f t="shared" si="150"/>
        <v>INSERT INTO "TeamRanks" (team_id,team_sport_id,team_rank) VALUES (59,12,7);</v>
      </c>
    </row>
    <row r="9651" spans="2:8" x14ac:dyDescent="0.25">
      <c r="B9651" t="s">
        <v>332</v>
      </c>
      <c r="C9651">
        <f>INDEX(NationalTeams!B:B,MATCH(B9651,NationalTeams!C:C,0))</f>
        <v>60</v>
      </c>
      <c r="D9651" t="s">
        <v>63</v>
      </c>
      <c r="E9651">
        <f>INDEX(TeamSports!B:B,MATCH(D9651,TeamSports!C:C,0))</f>
        <v>12</v>
      </c>
      <c r="F9651">
        <f>INDEX(RanksTable!AT:AT,MATCH(B9651,RanksTable!B:B,0))</f>
        <v>7</v>
      </c>
      <c r="H9651" t="str">
        <f t="shared" si="150"/>
        <v>INSERT INTO "TeamRanks" (team_id,team_sport_id,team_rank) VALUES (60,12,7);</v>
      </c>
    </row>
    <row r="9652" spans="2:8" x14ac:dyDescent="0.25">
      <c r="B9652" t="s">
        <v>435</v>
      </c>
      <c r="C9652">
        <f>INDEX(NationalTeams!B:B,MATCH(B9652,NationalTeams!C:C,0))</f>
        <v>61</v>
      </c>
      <c r="D9652" t="s">
        <v>63</v>
      </c>
      <c r="E9652">
        <f>INDEX(TeamSports!B:B,MATCH(D9652,TeamSports!C:C,0))</f>
        <v>12</v>
      </c>
      <c r="F9652">
        <f>INDEX(RanksTable!AT:AT,MATCH(B9652,RanksTable!B:B,0))</f>
        <v>7</v>
      </c>
      <c r="H9652" t="str">
        <f t="shared" si="150"/>
        <v>INSERT INTO "TeamRanks" (team_id,team_sport_id,team_rank) VALUES (61,12,7);</v>
      </c>
    </row>
    <row r="9653" spans="2:8" x14ac:dyDescent="0.25">
      <c r="B9653" t="s">
        <v>346</v>
      </c>
      <c r="C9653">
        <f>INDEX(NationalTeams!B:B,MATCH(B9653,NationalTeams!C:C,0))</f>
        <v>62</v>
      </c>
      <c r="D9653" t="s">
        <v>63</v>
      </c>
      <c r="E9653">
        <f>INDEX(TeamSports!B:B,MATCH(D9653,TeamSports!C:C,0))</f>
        <v>12</v>
      </c>
      <c r="F9653">
        <f>INDEX(RanksTable!AT:AT,MATCH(B9653,RanksTable!B:B,0))</f>
        <v>7</v>
      </c>
      <c r="H9653" t="str">
        <f t="shared" si="150"/>
        <v>INSERT INTO "TeamRanks" (team_id,team_sport_id,team_rank) VALUES (62,12,7);</v>
      </c>
    </row>
    <row r="9654" spans="2:8" x14ac:dyDescent="0.25">
      <c r="B9654" t="s">
        <v>515</v>
      </c>
      <c r="C9654">
        <f>INDEX(NationalTeams!B:B,MATCH(B9654,NationalTeams!C:C,0))</f>
        <v>63</v>
      </c>
      <c r="D9654" t="s">
        <v>63</v>
      </c>
      <c r="E9654">
        <f>INDEX(TeamSports!B:B,MATCH(D9654,TeamSports!C:C,0))</f>
        <v>12</v>
      </c>
      <c r="F9654">
        <f>INDEX(RanksTable!AT:AT,MATCH(B9654,RanksTable!B:B,0))</f>
        <v>7</v>
      </c>
      <c r="H9654" t="str">
        <f t="shared" si="150"/>
        <v>INSERT INTO "TeamRanks" (team_id,team_sport_id,team_rank) VALUES (63,12,7);</v>
      </c>
    </row>
    <row r="9655" spans="2:8" x14ac:dyDescent="0.25">
      <c r="B9655" t="s">
        <v>509</v>
      </c>
      <c r="C9655">
        <f>INDEX(NationalTeams!B:B,MATCH(B9655,NationalTeams!C:C,0))</f>
        <v>64</v>
      </c>
      <c r="D9655" t="s">
        <v>63</v>
      </c>
      <c r="E9655">
        <f>INDEX(TeamSports!B:B,MATCH(D9655,TeamSports!C:C,0))</f>
        <v>12</v>
      </c>
      <c r="F9655">
        <f>INDEX(RanksTable!AT:AT,MATCH(B9655,RanksTable!B:B,0))</f>
        <v>7</v>
      </c>
      <c r="H9655" t="str">
        <f t="shared" si="150"/>
        <v>INSERT INTO "TeamRanks" (team_id,team_sport_id,team_rank) VALUES (64,12,7);</v>
      </c>
    </row>
    <row r="9656" spans="2:8" x14ac:dyDescent="0.25">
      <c r="B9656" t="s">
        <v>518</v>
      </c>
      <c r="C9656">
        <f>INDEX(NationalTeams!B:B,MATCH(B9656,NationalTeams!C:C,0))</f>
        <v>65</v>
      </c>
      <c r="D9656" t="s">
        <v>63</v>
      </c>
      <c r="E9656">
        <f>INDEX(TeamSports!B:B,MATCH(D9656,TeamSports!C:C,0))</f>
        <v>12</v>
      </c>
      <c r="F9656">
        <f>INDEX(RanksTable!AT:AT,MATCH(B9656,RanksTable!B:B,0))</f>
        <v>7</v>
      </c>
      <c r="H9656" t="str">
        <f t="shared" si="150"/>
        <v>INSERT INTO "TeamRanks" (team_id,team_sport_id,team_rank) VALUES (65,12,7);</v>
      </c>
    </row>
    <row r="9657" spans="2:8" x14ac:dyDescent="0.25">
      <c r="B9657" t="s">
        <v>490</v>
      </c>
      <c r="C9657">
        <f>INDEX(NationalTeams!B:B,MATCH(B9657,NationalTeams!C:C,0))</f>
        <v>66</v>
      </c>
      <c r="D9657" t="s">
        <v>63</v>
      </c>
      <c r="E9657">
        <f>INDEX(TeamSports!B:B,MATCH(D9657,TeamSports!C:C,0))</f>
        <v>12</v>
      </c>
      <c r="F9657">
        <f>INDEX(RanksTable!AT:AT,MATCH(B9657,RanksTable!B:B,0))</f>
        <v>2</v>
      </c>
      <c r="H9657" t="str">
        <f t="shared" si="150"/>
        <v>INSERT INTO "TeamRanks" (team_id,team_sport_id,team_rank) VALUES (66,12,2);</v>
      </c>
    </row>
    <row r="9658" spans="2:8" x14ac:dyDescent="0.25">
      <c r="B9658" t="s">
        <v>349</v>
      </c>
      <c r="C9658">
        <f>INDEX(NationalTeams!B:B,MATCH(B9658,NationalTeams!C:C,0))</f>
        <v>67</v>
      </c>
      <c r="D9658" t="s">
        <v>63</v>
      </c>
      <c r="E9658">
        <f>INDEX(TeamSports!B:B,MATCH(D9658,TeamSports!C:C,0))</f>
        <v>12</v>
      </c>
      <c r="F9658">
        <f>INDEX(RanksTable!AT:AT,MATCH(B9658,RanksTable!B:B,0))</f>
        <v>1</v>
      </c>
      <c r="H9658" t="str">
        <f t="shared" si="150"/>
        <v>INSERT INTO "TeamRanks" (team_id,team_sport_id,team_rank) VALUES (67,12,1);</v>
      </c>
    </row>
    <row r="9659" spans="2:8" x14ac:dyDescent="0.25">
      <c r="B9659" t="s">
        <v>531</v>
      </c>
      <c r="C9659">
        <f>INDEX(NationalTeams!B:B,MATCH(B9659,NationalTeams!C:C,0))</f>
        <v>68</v>
      </c>
      <c r="D9659" t="s">
        <v>63</v>
      </c>
      <c r="E9659">
        <f>INDEX(TeamSports!B:B,MATCH(D9659,TeamSports!C:C,0))</f>
        <v>12</v>
      </c>
      <c r="F9659">
        <f>INDEX(RanksTable!AT:AT,MATCH(B9659,RanksTable!B:B,0))</f>
        <v>7</v>
      </c>
      <c r="H9659" t="str">
        <f t="shared" si="150"/>
        <v>INSERT INTO "TeamRanks" (team_id,team_sport_id,team_rank) VALUES (68,12,7);</v>
      </c>
    </row>
    <row r="9660" spans="2:8" x14ac:dyDescent="0.25">
      <c r="B9660" t="s">
        <v>326</v>
      </c>
      <c r="C9660">
        <f>INDEX(NationalTeams!B:B,MATCH(B9660,NationalTeams!C:C,0))</f>
        <v>69</v>
      </c>
      <c r="D9660" t="s">
        <v>63</v>
      </c>
      <c r="E9660">
        <f>INDEX(TeamSports!B:B,MATCH(D9660,TeamSports!C:C,0))</f>
        <v>12</v>
      </c>
      <c r="F9660">
        <f>INDEX(RanksTable!AT:AT,MATCH(B9660,RanksTable!B:B,0))</f>
        <v>7</v>
      </c>
      <c r="H9660" t="str">
        <f t="shared" si="150"/>
        <v>INSERT INTO "TeamRanks" (team_id,team_sport_id,team_rank) VALUES (69,12,7);</v>
      </c>
    </row>
    <row r="9661" spans="2:8" x14ac:dyDescent="0.25">
      <c r="B9661" t="s">
        <v>320</v>
      </c>
      <c r="C9661">
        <f>INDEX(NationalTeams!B:B,MATCH(B9661,NationalTeams!C:C,0))</f>
        <v>70</v>
      </c>
      <c r="D9661" t="s">
        <v>63</v>
      </c>
      <c r="E9661">
        <f>INDEX(TeamSports!B:B,MATCH(D9661,TeamSports!C:C,0))</f>
        <v>12</v>
      </c>
      <c r="F9661">
        <f>INDEX(RanksTable!AT:AT,MATCH(B9661,RanksTable!B:B,0))</f>
        <v>7</v>
      </c>
      <c r="H9661" t="str">
        <f t="shared" si="150"/>
        <v>INSERT INTO "TeamRanks" (team_id,team_sport_id,team_rank) VALUES (70,12,7);</v>
      </c>
    </row>
    <row r="9662" spans="2:8" x14ac:dyDescent="0.25">
      <c r="B9662" t="s">
        <v>459</v>
      </c>
      <c r="C9662">
        <f>INDEX(NationalTeams!B:B,MATCH(B9662,NationalTeams!C:C,0))</f>
        <v>71</v>
      </c>
      <c r="D9662" t="s">
        <v>63</v>
      </c>
      <c r="E9662">
        <f>INDEX(TeamSports!B:B,MATCH(D9662,TeamSports!C:C,0))</f>
        <v>12</v>
      </c>
      <c r="F9662">
        <f>INDEX(RanksTable!AT:AT,MATCH(B9662,RanksTable!B:B,0))</f>
        <v>7</v>
      </c>
      <c r="H9662" t="str">
        <f t="shared" si="150"/>
        <v>INSERT INTO "TeamRanks" (team_id,team_sport_id,team_rank) VALUES (71,12,7);</v>
      </c>
    </row>
    <row r="9663" spans="2:8" x14ac:dyDescent="0.25">
      <c r="B9663" t="s">
        <v>445</v>
      </c>
      <c r="C9663">
        <f>INDEX(NationalTeams!B:B,MATCH(B9663,NationalTeams!C:C,0))</f>
        <v>72</v>
      </c>
      <c r="D9663" t="s">
        <v>63</v>
      </c>
      <c r="E9663">
        <f>INDEX(TeamSports!B:B,MATCH(D9663,TeamSports!C:C,0))</f>
        <v>12</v>
      </c>
      <c r="F9663">
        <f>INDEX(RanksTable!AT:AT,MATCH(B9663,RanksTable!B:B,0))</f>
        <v>7</v>
      </c>
      <c r="H9663" t="str">
        <f t="shared" si="150"/>
        <v>INSERT INTO "TeamRanks" (team_id,team_sport_id,team_rank) VALUES (72,12,7);</v>
      </c>
    </row>
    <row r="9664" spans="2:8" x14ac:dyDescent="0.25">
      <c r="B9664" t="s">
        <v>511</v>
      </c>
      <c r="C9664">
        <f>INDEX(NationalTeams!B:B,MATCH(B9664,NationalTeams!C:C,0))</f>
        <v>73</v>
      </c>
      <c r="D9664" t="s">
        <v>63</v>
      </c>
      <c r="E9664">
        <f>INDEX(TeamSports!B:B,MATCH(D9664,TeamSports!C:C,0))</f>
        <v>12</v>
      </c>
      <c r="F9664">
        <f>INDEX(RanksTable!AT:AT,MATCH(B9664,RanksTable!B:B,0))</f>
        <v>7</v>
      </c>
      <c r="H9664" t="str">
        <f t="shared" si="150"/>
        <v>INSERT INTO "TeamRanks" (team_id,team_sport_id,team_rank) VALUES (73,12,7);</v>
      </c>
    </row>
    <row r="9665" spans="2:8" x14ac:dyDescent="0.25">
      <c r="B9665" t="s">
        <v>487</v>
      </c>
      <c r="C9665">
        <f>INDEX(NationalTeams!B:B,MATCH(B9665,NationalTeams!C:C,0))</f>
        <v>74</v>
      </c>
      <c r="D9665" t="s">
        <v>63</v>
      </c>
      <c r="E9665">
        <f>INDEX(TeamSports!B:B,MATCH(D9665,TeamSports!C:C,0))</f>
        <v>12</v>
      </c>
      <c r="F9665">
        <f>INDEX(RanksTable!AT:AT,MATCH(B9665,RanksTable!B:B,0))</f>
        <v>3</v>
      </c>
      <c r="H9665" t="str">
        <f t="shared" si="150"/>
        <v>INSERT INTO "TeamRanks" (team_id,team_sport_id,team_rank) VALUES (74,12,3);</v>
      </c>
    </row>
    <row r="9666" spans="2:8" x14ac:dyDescent="0.25">
      <c r="B9666" t="s">
        <v>383</v>
      </c>
      <c r="C9666">
        <f>INDEX(NationalTeams!B:B,MATCH(B9666,NationalTeams!C:C,0))</f>
        <v>75</v>
      </c>
      <c r="D9666" t="s">
        <v>63</v>
      </c>
      <c r="E9666">
        <f>INDEX(TeamSports!B:B,MATCH(D9666,TeamSports!C:C,0))</f>
        <v>12</v>
      </c>
      <c r="F9666">
        <f>INDEX(RanksTable!AT:AT,MATCH(B9666,RanksTable!B:B,0))</f>
        <v>7</v>
      </c>
      <c r="H9666" t="str">
        <f t="shared" si="150"/>
        <v>INSERT INTO "TeamRanks" (team_id,team_sport_id,team_rank) VALUES (75,12,7);</v>
      </c>
    </row>
    <row r="9667" spans="2:8" x14ac:dyDescent="0.25">
      <c r="B9667" t="s">
        <v>517</v>
      </c>
      <c r="C9667">
        <f>INDEX(NationalTeams!B:B,MATCH(B9667,NationalTeams!C:C,0))</f>
        <v>76</v>
      </c>
      <c r="D9667" t="s">
        <v>63</v>
      </c>
      <c r="E9667">
        <f>INDEX(TeamSports!B:B,MATCH(D9667,TeamSports!C:C,0))</f>
        <v>12</v>
      </c>
      <c r="F9667">
        <f>INDEX(RanksTable!AT:AT,MATCH(B9667,RanksTable!B:B,0))</f>
        <v>7</v>
      </c>
      <c r="H9667" t="str">
        <f t="shared" si="150"/>
        <v>INSERT INTO "TeamRanks" (team_id,team_sport_id,team_rank) VALUES (76,12,7);</v>
      </c>
    </row>
    <row r="9668" spans="2:8" x14ac:dyDescent="0.25">
      <c r="B9668" t="s">
        <v>391</v>
      </c>
      <c r="C9668">
        <f>INDEX(NationalTeams!B:B,MATCH(B9668,NationalTeams!C:C,0))</f>
        <v>77</v>
      </c>
      <c r="D9668" t="s">
        <v>63</v>
      </c>
      <c r="E9668">
        <f>INDEX(TeamSports!B:B,MATCH(D9668,TeamSports!C:C,0))</f>
        <v>12</v>
      </c>
      <c r="F9668">
        <f>INDEX(RanksTable!AT:AT,MATCH(B9668,RanksTable!B:B,0))</f>
        <v>7</v>
      </c>
      <c r="H9668" t="str">
        <f t="shared" ref="H9668:H9731" si="151">_xlfn.CONCAT($H$1,$L$1,$C$1,$L$1," ",$J$1,$C$2,$N$1,$E$2,$N$1,$F$2,$K$1,$I$1,$J$1,C9668,$N$1,E9668,$N$1,F9668,$K$1,$O$1)</f>
        <v>INSERT INTO "TeamRanks" (team_id,team_sport_id,team_rank) VALUES (77,12,7);</v>
      </c>
    </row>
    <row r="9669" spans="2:8" x14ac:dyDescent="0.25">
      <c r="B9669" t="s">
        <v>524</v>
      </c>
      <c r="C9669">
        <f>INDEX(NationalTeams!B:B,MATCH(B9669,NationalTeams!C:C,0))</f>
        <v>78</v>
      </c>
      <c r="D9669" t="s">
        <v>63</v>
      </c>
      <c r="E9669">
        <f>INDEX(TeamSports!B:B,MATCH(D9669,TeamSports!C:C,0))</f>
        <v>12</v>
      </c>
      <c r="F9669">
        <f>INDEX(RanksTable!AT:AT,MATCH(B9669,RanksTable!B:B,0))</f>
        <v>7</v>
      </c>
      <c r="H9669" t="str">
        <f t="shared" si="151"/>
        <v>INSERT INTO "TeamRanks" (team_id,team_sport_id,team_rank) VALUES (78,12,7);</v>
      </c>
    </row>
    <row r="9670" spans="2:8" x14ac:dyDescent="0.25">
      <c r="B9670" t="s">
        <v>325</v>
      </c>
      <c r="C9670">
        <f>INDEX(NationalTeams!B:B,MATCH(B9670,NationalTeams!C:C,0))</f>
        <v>79</v>
      </c>
      <c r="D9670" t="s">
        <v>63</v>
      </c>
      <c r="E9670">
        <f>INDEX(TeamSports!B:B,MATCH(D9670,TeamSports!C:C,0))</f>
        <v>12</v>
      </c>
      <c r="F9670">
        <f>INDEX(RanksTable!AT:AT,MATCH(B9670,RanksTable!B:B,0))</f>
        <v>7</v>
      </c>
      <c r="H9670" t="str">
        <f t="shared" si="151"/>
        <v>INSERT INTO "TeamRanks" (team_id,team_sport_id,team_rank) VALUES (79,12,7);</v>
      </c>
    </row>
    <row r="9671" spans="2:8" x14ac:dyDescent="0.25">
      <c r="B9671" t="s">
        <v>536</v>
      </c>
      <c r="C9671">
        <f>INDEX(NationalTeams!B:B,MATCH(B9671,NationalTeams!C:C,0))</f>
        <v>80</v>
      </c>
      <c r="D9671" t="s">
        <v>63</v>
      </c>
      <c r="E9671">
        <f>INDEX(TeamSports!B:B,MATCH(D9671,TeamSports!C:C,0))</f>
        <v>12</v>
      </c>
      <c r="F9671">
        <f>INDEX(RanksTable!AT:AT,MATCH(B9671,RanksTable!B:B,0))</f>
        <v>7</v>
      </c>
      <c r="H9671" t="str">
        <f t="shared" si="151"/>
        <v>INSERT INTO "TeamRanks" (team_id,team_sport_id,team_rank) VALUES (80,12,7);</v>
      </c>
    </row>
    <row r="9672" spans="2:8" x14ac:dyDescent="0.25">
      <c r="B9672" t="s">
        <v>405</v>
      </c>
      <c r="C9672">
        <f>INDEX(NationalTeams!B:B,MATCH(B9672,NationalTeams!C:C,0))</f>
        <v>81</v>
      </c>
      <c r="D9672" t="s">
        <v>63</v>
      </c>
      <c r="E9672">
        <f>INDEX(TeamSports!B:B,MATCH(D9672,TeamSports!C:C,0))</f>
        <v>12</v>
      </c>
      <c r="F9672">
        <f>INDEX(RanksTable!AT:AT,MATCH(B9672,RanksTable!B:B,0))</f>
        <v>7</v>
      </c>
      <c r="H9672" t="str">
        <f t="shared" si="151"/>
        <v>INSERT INTO "TeamRanks" (team_id,team_sport_id,team_rank) VALUES (81,12,7);</v>
      </c>
    </row>
    <row r="9673" spans="2:8" x14ac:dyDescent="0.25">
      <c r="B9673" t="s">
        <v>508</v>
      </c>
      <c r="C9673">
        <f>INDEX(NationalTeams!B:B,MATCH(B9673,NationalTeams!C:C,0))</f>
        <v>82</v>
      </c>
      <c r="D9673" t="s">
        <v>63</v>
      </c>
      <c r="E9673">
        <f>INDEX(TeamSports!B:B,MATCH(D9673,TeamSports!C:C,0))</f>
        <v>12</v>
      </c>
      <c r="F9673">
        <f>INDEX(RanksTable!AT:AT,MATCH(B9673,RanksTable!B:B,0))</f>
        <v>4</v>
      </c>
      <c r="H9673" t="str">
        <f t="shared" si="151"/>
        <v>INSERT INTO "TeamRanks" (team_id,team_sport_id,team_rank) VALUES (82,12,4);</v>
      </c>
    </row>
    <row r="9674" spans="2:8" x14ac:dyDescent="0.25">
      <c r="B9674" t="s">
        <v>477</v>
      </c>
      <c r="C9674">
        <f>INDEX(NationalTeams!B:B,MATCH(B9674,NationalTeams!C:C,0))</f>
        <v>83</v>
      </c>
      <c r="D9674" t="s">
        <v>63</v>
      </c>
      <c r="E9674">
        <f>INDEX(TeamSports!B:B,MATCH(D9674,TeamSports!C:C,0))</f>
        <v>12</v>
      </c>
      <c r="F9674">
        <f>INDEX(RanksTable!AT:AT,MATCH(B9674,RanksTable!B:B,0))</f>
        <v>7</v>
      </c>
      <c r="H9674" t="str">
        <f t="shared" si="151"/>
        <v>INSERT INTO "TeamRanks" (team_id,team_sport_id,team_rank) VALUES (83,12,7);</v>
      </c>
    </row>
    <row r="9675" spans="2:8" x14ac:dyDescent="0.25">
      <c r="B9675" t="s">
        <v>396</v>
      </c>
      <c r="C9675">
        <f>INDEX(NationalTeams!B:B,MATCH(B9675,NationalTeams!C:C,0))</f>
        <v>84</v>
      </c>
      <c r="D9675" t="s">
        <v>63</v>
      </c>
      <c r="E9675">
        <f>INDEX(TeamSports!B:B,MATCH(D9675,TeamSports!C:C,0))</f>
        <v>12</v>
      </c>
      <c r="F9675">
        <f>INDEX(RanksTable!AT:AT,MATCH(B9675,RanksTable!B:B,0))</f>
        <v>7</v>
      </c>
      <c r="H9675" t="str">
        <f t="shared" si="151"/>
        <v>INSERT INTO "TeamRanks" (team_id,team_sport_id,team_rank) VALUES (84,12,7);</v>
      </c>
    </row>
    <row r="9676" spans="2:8" x14ac:dyDescent="0.25">
      <c r="B9676" t="s">
        <v>382</v>
      </c>
      <c r="C9676">
        <f>INDEX(NationalTeams!B:B,MATCH(B9676,NationalTeams!C:C,0))</f>
        <v>85</v>
      </c>
      <c r="D9676" t="s">
        <v>63</v>
      </c>
      <c r="E9676">
        <f>INDEX(TeamSports!B:B,MATCH(D9676,TeamSports!C:C,0))</f>
        <v>12</v>
      </c>
      <c r="F9676">
        <f>INDEX(RanksTable!AT:AT,MATCH(B9676,RanksTable!B:B,0))</f>
        <v>7</v>
      </c>
      <c r="H9676" t="str">
        <f t="shared" si="151"/>
        <v>INSERT INTO "TeamRanks" (team_id,team_sport_id,team_rank) VALUES (85,12,7);</v>
      </c>
    </row>
    <row r="9677" spans="2:8" x14ac:dyDescent="0.25">
      <c r="B9677" t="s">
        <v>338</v>
      </c>
      <c r="C9677">
        <f>INDEX(NationalTeams!B:B,MATCH(B9677,NationalTeams!C:C,0))</f>
        <v>86</v>
      </c>
      <c r="D9677" t="s">
        <v>63</v>
      </c>
      <c r="E9677">
        <f>INDEX(TeamSports!B:B,MATCH(D9677,TeamSports!C:C,0))</f>
        <v>12</v>
      </c>
      <c r="F9677">
        <f>INDEX(RanksTable!AT:AT,MATCH(B9677,RanksTable!B:B,0))</f>
        <v>7</v>
      </c>
      <c r="H9677" t="str">
        <f t="shared" si="151"/>
        <v>INSERT INTO "TeamRanks" (team_id,team_sport_id,team_rank) VALUES (86,12,7);</v>
      </c>
    </row>
    <row r="9678" spans="2:8" x14ac:dyDescent="0.25">
      <c r="B9678" t="s">
        <v>392</v>
      </c>
      <c r="C9678">
        <f>INDEX(NationalTeams!B:B,MATCH(B9678,NationalTeams!C:C,0))</f>
        <v>87</v>
      </c>
      <c r="D9678" t="s">
        <v>63</v>
      </c>
      <c r="E9678">
        <f>INDEX(TeamSports!B:B,MATCH(D9678,TeamSports!C:C,0))</f>
        <v>12</v>
      </c>
      <c r="F9678">
        <f>INDEX(RanksTable!AT:AT,MATCH(B9678,RanksTable!B:B,0))</f>
        <v>7</v>
      </c>
      <c r="H9678" t="str">
        <f t="shared" si="151"/>
        <v>INSERT INTO "TeamRanks" (team_id,team_sport_id,team_rank) VALUES (87,12,7);</v>
      </c>
    </row>
    <row r="9679" spans="2:8" x14ac:dyDescent="0.25">
      <c r="B9679" t="s">
        <v>335</v>
      </c>
      <c r="C9679">
        <f>INDEX(NationalTeams!B:B,MATCH(B9679,NationalTeams!C:C,0))</f>
        <v>88</v>
      </c>
      <c r="D9679" t="s">
        <v>63</v>
      </c>
      <c r="E9679">
        <f>INDEX(TeamSports!B:B,MATCH(D9679,TeamSports!C:C,0))</f>
        <v>12</v>
      </c>
      <c r="F9679">
        <f>INDEX(RanksTable!AT:AT,MATCH(B9679,RanksTable!B:B,0))</f>
        <v>7</v>
      </c>
      <c r="H9679" t="str">
        <f t="shared" si="151"/>
        <v>INSERT INTO "TeamRanks" (team_id,team_sport_id,team_rank) VALUES (88,12,7);</v>
      </c>
    </row>
    <row r="9680" spans="2:8" x14ac:dyDescent="0.25">
      <c r="B9680" t="s">
        <v>333</v>
      </c>
      <c r="C9680">
        <f>INDEX(NationalTeams!B:B,MATCH(B9680,NationalTeams!C:C,0))</f>
        <v>89</v>
      </c>
      <c r="D9680" t="s">
        <v>63</v>
      </c>
      <c r="E9680">
        <f>INDEX(TeamSports!B:B,MATCH(D9680,TeamSports!C:C,0))</f>
        <v>12</v>
      </c>
      <c r="F9680">
        <f>INDEX(RanksTable!AT:AT,MATCH(B9680,RanksTable!B:B,0))</f>
        <v>7</v>
      </c>
      <c r="H9680" t="str">
        <f t="shared" si="151"/>
        <v>INSERT INTO "TeamRanks" (team_id,team_sport_id,team_rank) VALUES (89,12,7);</v>
      </c>
    </row>
    <row r="9681" spans="2:8" x14ac:dyDescent="0.25">
      <c r="B9681" t="s">
        <v>397</v>
      </c>
      <c r="C9681">
        <f>INDEX(NationalTeams!B:B,MATCH(B9681,NationalTeams!C:C,0))</f>
        <v>90</v>
      </c>
      <c r="D9681" t="s">
        <v>63</v>
      </c>
      <c r="E9681">
        <f>INDEX(TeamSports!B:B,MATCH(D9681,TeamSports!C:C,0))</f>
        <v>12</v>
      </c>
      <c r="F9681">
        <f>INDEX(RanksTable!AT:AT,MATCH(B9681,RanksTable!B:B,0))</f>
        <v>7</v>
      </c>
      <c r="H9681" t="str">
        <f t="shared" si="151"/>
        <v>INSERT INTO "TeamRanks" (team_id,team_sport_id,team_rank) VALUES (90,12,7);</v>
      </c>
    </row>
    <row r="9682" spans="2:8" x14ac:dyDescent="0.25">
      <c r="B9682" t="s">
        <v>469</v>
      </c>
      <c r="C9682">
        <f>INDEX(NationalTeams!B:B,MATCH(B9682,NationalTeams!C:C,0))</f>
        <v>91</v>
      </c>
      <c r="D9682" t="s">
        <v>63</v>
      </c>
      <c r="E9682">
        <f>INDEX(TeamSports!B:B,MATCH(D9682,TeamSports!C:C,0))</f>
        <v>12</v>
      </c>
      <c r="F9682">
        <f>INDEX(RanksTable!AT:AT,MATCH(B9682,RanksTable!B:B,0))</f>
        <v>7</v>
      </c>
      <c r="H9682" t="str">
        <f t="shared" si="151"/>
        <v>INSERT INTO "TeamRanks" (team_id,team_sport_id,team_rank) VALUES (91,12,7);</v>
      </c>
    </row>
    <row r="9683" spans="2:8" x14ac:dyDescent="0.25">
      <c r="B9683" t="s">
        <v>512</v>
      </c>
      <c r="C9683">
        <f>INDEX(NationalTeams!B:B,MATCH(B9683,NationalTeams!C:C,0))</f>
        <v>92</v>
      </c>
      <c r="D9683" t="s">
        <v>63</v>
      </c>
      <c r="E9683">
        <f>INDEX(TeamSports!B:B,MATCH(D9683,TeamSports!C:C,0))</f>
        <v>12</v>
      </c>
      <c r="F9683">
        <f>INDEX(RanksTable!AT:AT,MATCH(B9683,RanksTable!B:B,0))</f>
        <v>7</v>
      </c>
      <c r="H9683" t="str">
        <f t="shared" si="151"/>
        <v>INSERT INTO "TeamRanks" (team_id,team_sport_id,team_rank) VALUES (92,12,7);</v>
      </c>
    </row>
    <row r="9684" spans="2:8" x14ac:dyDescent="0.25">
      <c r="B9684" t="s">
        <v>458</v>
      </c>
      <c r="C9684">
        <f>INDEX(NationalTeams!B:B,MATCH(B9684,NationalTeams!C:C,0))</f>
        <v>93</v>
      </c>
      <c r="D9684" t="s">
        <v>63</v>
      </c>
      <c r="E9684">
        <f>INDEX(TeamSports!B:B,MATCH(D9684,TeamSports!C:C,0))</f>
        <v>12</v>
      </c>
      <c r="F9684">
        <f>INDEX(RanksTable!AT:AT,MATCH(B9684,RanksTable!B:B,0))</f>
        <v>7</v>
      </c>
      <c r="H9684" t="str">
        <f t="shared" si="151"/>
        <v>INSERT INTO "TeamRanks" (team_id,team_sport_id,team_rank) VALUES (93,12,7);</v>
      </c>
    </row>
    <row r="9685" spans="2:8" x14ac:dyDescent="0.25">
      <c r="B9685" t="s">
        <v>444</v>
      </c>
      <c r="C9685">
        <f>INDEX(NationalTeams!B:B,MATCH(B9685,NationalTeams!C:C,0))</f>
        <v>94</v>
      </c>
      <c r="D9685" t="s">
        <v>63</v>
      </c>
      <c r="E9685">
        <f>INDEX(TeamSports!B:B,MATCH(D9685,TeamSports!C:C,0))</f>
        <v>12</v>
      </c>
      <c r="F9685">
        <f>INDEX(RanksTable!AT:AT,MATCH(B9685,RanksTable!B:B,0))</f>
        <v>7</v>
      </c>
      <c r="H9685" t="str">
        <f t="shared" si="151"/>
        <v>INSERT INTO "TeamRanks" (team_id,team_sport_id,team_rank) VALUES (94,12,7);</v>
      </c>
    </row>
    <row r="9686" spans="2:8" x14ac:dyDescent="0.25">
      <c r="B9686" t="s">
        <v>493</v>
      </c>
      <c r="C9686">
        <f>INDEX(NationalTeams!B:B,MATCH(B9686,NationalTeams!C:C,0))</f>
        <v>95</v>
      </c>
      <c r="D9686" t="s">
        <v>63</v>
      </c>
      <c r="E9686">
        <f>INDEX(TeamSports!B:B,MATCH(D9686,TeamSports!C:C,0))</f>
        <v>12</v>
      </c>
      <c r="F9686">
        <f>INDEX(RanksTable!AT:AT,MATCH(B9686,RanksTable!B:B,0))</f>
        <v>5</v>
      </c>
      <c r="H9686" t="str">
        <f t="shared" si="151"/>
        <v>INSERT INTO "TeamRanks" (team_id,team_sport_id,team_rank) VALUES (95,12,5);</v>
      </c>
    </row>
    <row r="9687" spans="2:8" x14ac:dyDescent="0.25">
      <c r="B9687" t="s">
        <v>431</v>
      </c>
      <c r="C9687">
        <f>INDEX(NationalTeams!B:B,MATCH(B9687,NationalTeams!C:C,0))</f>
        <v>96</v>
      </c>
      <c r="D9687" t="s">
        <v>63</v>
      </c>
      <c r="E9687">
        <f>INDEX(TeamSports!B:B,MATCH(D9687,TeamSports!C:C,0))</f>
        <v>12</v>
      </c>
      <c r="F9687">
        <f>INDEX(RanksTable!AT:AT,MATCH(B9687,RanksTable!B:B,0))</f>
        <v>7</v>
      </c>
      <c r="H9687" t="str">
        <f t="shared" si="151"/>
        <v>INSERT INTO "TeamRanks" (team_id,team_sport_id,team_rank) VALUES (96,12,7);</v>
      </c>
    </row>
    <row r="9688" spans="2:8" x14ac:dyDescent="0.25">
      <c r="B9688" t="s">
        <v>427</v>
      </c>
      <c r="C9688">
        <f>INDEX(NationalTeams!B:B,MATCH(B9688,NationalTeams!C:C,0))</f>
        <v>97</v>
      </c>
      <c r="D9688" t="s">
        <v>63</v>
      </c>
      <c r="E9688">
        <f>INDEX(TeamSports!B:B,MATCH(D9688,TeamSports!C:C,0))</f>
        <v>12</v>
      </c>
      <c r="F9688">
        <f>INDEX(RanksTable!AT:AT,MATCH(B9688,RanksTable!B:B,0))</f>
        <v>7</v>
      </c>
      <c r="H9688" t="str">
        <f t="shared" si="151"/>
        <v>INSERT INTO "TeamRanks" (team_id,team_sport_id,team_rank) VALUES (97,12,7);</v>
      </c>
    </row>
    <row r="9689" spans="2:8" x14ac:dyDescent="0.25">
      <c r="B9689" t="s">
        <v>513</v>
      </c>
      <c r="C9689">
        <f>INDEX(NationalTeams!B:B,MATCH(B9689,NationalTeams!C:C,0))</f>
        <v>98</v>
      </c>
      <c r="D9689" t="s">
        <v>63</v>
      </c>
      <c r="E9689">
        <f>INDEX(TeamSports!B:B,MATCH(D9689,TeamSports!C:C,0))</f>
        <v>12</v>
      </c>
      <c r="F9689">
        <f>INDEX(RanksTable!AT:AT,MATCH(B9689,RanksTable!B:B,0))</f>
        <v>7</v>
      </c>
      <c r="H9689" t="str">
        <f t="shared" si="151"/>
        <v>INSERT INTO "TeamRanks" (team_id,team_sport_id,team_rank) VALUES (98,12,7);</v>
      </c>
    </row>
    <row r="9690" spans="2:8" x14ac:dyDescent="0.25">
      <c r="B9690" t="s">
        <v>503</v>
      </c>
      <c r="C9690">
        <f>INDEX(NationalTeams!B:B,MATCH(B9690,NationalTeams!C:C,0))</f>
        <v>99</v>
      </c>
      <c r="D9690" t="s">
        <v>63</v>
      </c>
      <c r="E9690">
        <f>INDEX(TeamSports!B:B,MATCH(D9690,TeamSports!C:C,0))</f>
        <v>12</v>
      </c>
      <c r="F9690">
        <f>INDEX(RanksTable!AT:AT,MATCH(B9690,RanksTable!B:B,0))</f>
        <v>7</v>
      </c>
      <c r="H9690" t="str">
        <f t="shared" si="151"/>
        <v>INSERT INTO "TeamRanks" (team_id,team_sport_id,team_rank) VALUES (99,12,7);</v>
      </c>
    </row>
    <row r="9691" spans="2:8" x14ac:dyDescent="0.25">
      <c r="B9691" t="s">
        <v>519</v>
      </c>
      <c r="C9691">
        <f>INDEX(NationalTeams!B:B,MATCH(B9691,NationalTeams!C:C,0))</f>
        <v>100</v>
      </c>
      <c r="D9691" t="s">
        <v>63</v>
      </c>
      <c r="E9691">
        <f>INDEX(TeamSports!B:B,MATCH(D9691,TeamSports!C:C,0))</f>
        <v>12</v>
      </c>
      <c r="F9691">
        <f>INDEX(RanksTable!AT:AT,MATCH(B9691,RanksTable!B:B,0))</f>
        <v>7</v>
      </c>
      <c r="H9691" t="str">
        <f t="shared" si="151"/>
        <v>INSERT INTO "TeamRanks" (team_id,team_sport_id,team_rank) VALUES (100,12,7);</v>
      </c>
    </row>
    <row r="9692" spans="2:8" x14ac:dyDescent="0.25">
      <c r="B9692" t="s">
        <v>410</v>
      </c>
      <c r="C9692">
        <f>INDEX(NationalTeams!B:B,MATCH(B9692,NationalTeams!C:C,0))</f>
        <v>101</v>
      </c>
      <c r="D9692" t="s">
        <v>63</v>
      </c>
      <c r="E9692">
        <f>INDEX(TeamSports!B:B,MATCH(D9692,TeamSports!C:C,0))</f>
        <v>12</v>
      </c>
      <c r="F9692">
        <f>INDEX(RanksTable!AT:AT,MATCH(B9692,RanksTable!B:B,0))</f>
        <v>7</v>
      </c>
      <c r="H9692" t="str">
        <f t="shared" si="151"/>
        <v>INSERT INTO "TeamRanks" (team_id,team_sport_id,team_rank) VALUES (101,12,7);</v>
      </c>
    </row>
    <row r="9693" spans="2:8" x14ac:dyDescent="0.25">
      <c r="B9693" t="s">
        <v>486</v>
      </c>
      <c r="C9693">
        <f>INDEX(NationalTeams!B:B,MATCH(B9693,NationalTeams!C:C,0))</f>
        <v>102</v>
      </c>
      <c r="D9693" t="s">
        <v>63</v>
      </c>
      <c r="E9693">
        <f>INDEX(TeamSports!B:B,MATCH(D9693,TeamSports!C:C,0))</f>
        <v>12</v>
      </c>
      <c r="F9693">
        <f>INDEX(RanksTable!AT:AT,MATCH(B9693,RanksTable!B:B,0))</f>
        <v>7</v>
      </c>
      <c r="H9693" t="str">
        <f t="shared" si="151"/>
        <v>INSERT INTO "TeamRanks" (team_id,team_sport_id,team_rank) VALUES (102,12,7);</v>
      </c>
    </row>
    <row r="9694" spans="2:8" x14ac:dyDescent="0.25">
      <c r="B9694" t="s">
        <v>526</v>
      </c>
      <c r="C9694">
        <f>INDEX(NationalTeams!B:B,MATCH(B9694,NationalTeams!C:C,0))</f>
        <v>103</v>
      </c>
      <c r="D9694" t="s">
        <v>63</v>
      </c>
      <c r="E9694">
        <f>INDEX(TeamSports!B:B,MATCH(D9694,TeamSports!C:C,0))</f>
        <v>12</v>
      </c>
      <c r="F9694">
        <f>INDEX(RanksTable!AT:AT,MATCH(B9694,RanksTable!B:B,0))</f>
        <v>7</v>
      </c>
      <c r="H9694" t="str">
        <f t="shared" si="151"/>
        <v>INSERT INTO "TeamRanks" (team_id,team_sport_id,team_rank) VALUES (103,12,7);</v>
      </c>
    </row>
    <row r="9695" spans="2:8" x14ac:dyDescent="0.25">
      <c r="B9695" t="s">
        <v>470</v>
      </c>
      <c r="C9695">
        <f>INDEX(NationalTeams!B:B,MATCH(B9695,NationalTeams!C:C,0))</f>
        <v>104</v>
      </c>
      <c r="D9695" t="s">
        <v>63</v>
      </c>
      <c r="E9695">
        <f>INDEX(TeamSports!B:B,MATCH(D9695,TeamSports!C:C,0))</f>
        <v>12</v>
      </c>
      <c r="F9695">
        <f>INDEX(RanksTable!AT:AT,MATCH(B9695,RanksTable!B:B,0))</f>
        <v>7</v>
      </c>
      <c r="H9695" t="str">
        <f t="shared" si="151"/>
        <v>INSERT INTO "TeamRanks" (team_id,team_sport_id,team_rank) VALUES (104,12,7);</v>
      </c>
    </row>
    <row r="9696" spans="2:8" x14ac:dyDescent="0.25">
      <c r="B9696" t="s">
        <v>461</v>
      </c>
      <c r="C9696">
        <f>INDEX(NationalTeams!B:B,MATCH(B9696,NationalTeams!C:C,0))</f>
        <v>105</v>
      </c>
      <c r="D9696" t="s">
        <v>63</v>
      </c>
      <c r="E9696">
        <f>INDEX(TeamSports!B:B,MATCH(D9696,TeamSports!C:C,0))</f>
        <v>12</v>
      </c>
      <c r="F9696">
        <f>INDEX(RanksTable!AT:AT,MATCH(B9696,RanksTable!B:B,0))</f>
        <v>7</v>
      </c>
      <c r="H9696" t="str">
        <f t="shared" si="151"/>
        <v>INSERT INTO "TeamRanks" (team_id,team_sport_id,team_rank) VALUES (105,12,7);</v>
      </c>
    </row>
    <row r="9697" spans="2:8" x14ac:dyDescent="0.25">
      <c r="B9697" t="s">
        <v>418</v>
      </c>
      <c r="C9697">
        <f>INDEX(NationalTeams!B:B,MATCH(B9697,NationalTeams!C:C,0))</f>
        <v>106</v>
      </c>
      <c r="D9697" t="s">
        <v>63</v>
      </c>
      <c r="E9697">
        <f>INDEX(TeamSports!B:B,MATCH(D9697,TeamSports!C:C,0))</f>
        <v>12</v>
      </c>
      <c r="F9697">
        <f>INDEX(RanksTable!AT:AT,MATCH(B9697,RanksTable!B:B,0))</f>
        <v>7</v>
      </c>
      <c r="H9697" t="str">
        <f t="shared" si="151"/>
        <v>INSERT INTO "TeamRanks" (team_id,team_sport_id,team_rank) VALUES (106,12,7);</v>
      </c>
    </row>
    <row r="9698" spans="2:8" x14ac:dyDescent="0.25">
      <c r="B9698" t="s">
        <v>417</v>
      </c>
      <c r="C9698">
        <f>INDEX(NationalTeams!B:B,MATCH(B9698,NationalTeams!C:C,0))</f>
        <v>107</v>
      </c>
      <c r="D9698" t="s">
        <v>63</v>
      </c>
      <c r="E9698">
        <f>INDEX(TeamSports!B:B,MATCH(D9698,TeamSports!C:C,0))</f>
        <v>12</v>
      </c>
      <c r="F9698">
        <f>INDEX(RanksTable!AT:AT,MATCH(B9698,RanksTable!B:B,0))</f>
        <v>7</v>
      </c>
      <c r="H9698" t="str">
        <f t="shared" si="151"/>
        <v>INSERT INTO "TeamRanks" (team_id,team_sport_id,team_rank) VALUES (107,12,7);</v>
      </c>
    </row>
    <row r="9699" spans="2:8" x14ac:dyDescent="0.25">
      <c r="B9699" t="s">
        <v>421</v>
      </c>
      <c r="C9699">
        <f>INDEX(NationalTeams!B:B,MATCH(B9699,NationalTeams!C:C,0))</f>
        <v>108</v>
      </c>
      <c r="D9699" t="s">
        <v>63</v>
      </c>
      <c r="E9699">
        <f>INDEX(TeamSports!B:B,MATCH(D9699,TeamSports!C:C,0))</f>
        <v>12</v>
      </c>
      <c r="F9699">
        <f>INDEX(RanksTable!AT:AT,MATCH(B9699,RanksTable!B:B,0))</f>
        <v>7</v>
      </c>
      <c r="H9699" t="str">
        <f t="shared" si="151"/>
        <v>INSERT INTO "TeamRanks" (team_id,team_sport_id,team_rank) VALUES (108,12,7);</v>
      </c>
    </row>
    <row r="9700" spans="2:8" x14ac:dyDescent="0.25">
      <c r="B9700" t="s">
        <v>530</v>
      </c>
      <c r="C9700">
        <f>INDEX(NationalTeams!B:B,MATCH(B9700,NationalTeams!C:C,0))</f>
        <v>109</v>
      </c>
      <c r="D9700" t="s">
        <v>63</v>
      </c>
      <c r="E9700">
        <f>INDEX(TeamSports!B:B,MATCH(D9700,TeamSports!C:C,0))</f>
        <v>12</v>
      </c>
      <c r="F9700">
        <f>INDEX(RanksTable!AT:AT,MATCH(B9700,RanksTable!B:B,0))</f>
        <v>7</v>
      </c>
      <c r="H9700" t="str">
        <f t="shared" si="151"/>
        <v>INSERT INTO "TeamRanks" (team_id,team_sport_id,team_rank) VALUES (109,12,7);</v>
      </c>
    </row>
    <row r="9701" spans="2:8" x14ac:dyDescent="0.25">
      <c r="B9701" t="s">
        <v>488</v>
      </c>
      <c r="C9701">
        <f>INDEX(NationalTeams!B:B,MATCH(B9701,NationalTeams!C:C,0))</f>
        <v>110</v>
      </c>
      <c r="D9701" t="s">
        <v>63</v>
      </c>
      <c r="E9701">
        <f>INDEX(TeamSports!B:B,MATCH(D9701,TeamSports!C:C,0))</f>
        <v>12</v>
      </c>
      <c r="F9701">
        <f>INDEX(RanksTable!AT:AT,MATCH(B9701,RanksTable!B:B,0))</f>
        <v>3</v>
      </c>
      <c r="H9701" t="str">
        <f t="shared" si="151"/>
        <v>INSERT INTO "TeamRanks" (team_id,team_sport_id,team_rank) VALUES (110,12,3);</v>
      </c>
    </row>
    <row r="9702" spans="2:8" x14ac:dyDescent="0.25">
      <c r="B9702" t="s">
        <v>352</v>
      </c>
      <c r="C9702">
        <f>INDEX(NationalTeams!B:B,MATCH(B9702,NationalTeams!C:C,0))</f>
        <v>111</v>
      </c>
      <c r="D9702" t="s">
        <v>63</v>
      </c>
      <c r="E9702">
        <f>INDEX(TeamSports!B:B,MATCH(D9702,TeamSports!C:C,0))</f>
        <v>12</v>
      </c>
      <c r="F9702">
        <f>INDEX(RanksTable!AT:AT,MATCH(B9702,RanksTable!B:B,0))</f>
        <v>7</v>
      </c>
      <c r="H9702" t="str">
        <f t="shared" si="151"/>
        <v>INSERT INTO "TeamRanks" (team_id,team_sport_id,team_rank) VALUES (111,12,7);</v>
      </c>
    </row>
    <row r="9703" spans="2:8" x14ac:dyDescent="0.25">
      <c r="B9703" t="s">
        <v>422</v>
      </c>
      <c r="C9703">
        <f>INDEX(NationalTeams!B:B,MATCH(B9703,NationalTeams!C:C,0))</f>
        <v>112</v>
      </c>
      <c r="D9703" t="s">
        <v>63</v>
      </c>
      <c r="E9703">
        <f>INDEX(TeamSports!B:B,MATCH(D9703,TeamSports!C:C,0))</f>
        <v>12</v>
      </c>
      <c r="F9703">
        <f>INDEX(RanksTable!AT:AT,MATCH(B9703,RanksTable!B:B,0))</f>
        <v>2</v>
      </c>
      <c r="H9703" t="str">
        <f t="shared" si="151"/>
        <v>INSERT INTO "TeamRanks" (team_id,team_sport_id,team_rank) VALUES (112,12,2);</v>
      </c>
    </row>
    <row r="9704" spans="2:8" x14ac:dyDescent="0.25">
      <c r="B9704" t="s">
        <v>451</v>
      </c>
      <c r="C9704">
        <f>INDEX(NationalTeams!B:B,MATCH(B9704,NationalTeams!C:C,0))</f>
        <v>113</v>
      </c>
      <c r="D9704" t="s">
        <v>63</v>
      </c>
      <c r="E9704">
        <f>INDEX(TeamSports!B:B,MATCH(D9704,TeamSports!C:C,0))</f>
        <v>12</v>
      </c>
      <c r="F9704">
        <f>INDEX(RanksTable!AT:AT,MATCH(B9704,RanksTable!B:B,0))</f>
        <v>7</v>
      </c>
      <c r="H9704" t="str">
        <f t="shared" si="151"/>
        <v>INSERT INTO "TeamRanks" (team_id,team_sport_id,team_rank) VALUES (113,12,7);</v>
      </c>
    </row>
    <row r="9705" spans="2:8" x14ac:dyDescent="0.25">
      <c r="B9705" t="s">
        <v>430</v>
      </c>
      <c r="C9705">
        <f>INDEX(NationalTeams!B:B,MATCH(B9705,NationalTeams!C:C,0))</f>
        <v>114</v>
      </c>
      <c r="D9705" t="s">
        <v>63</v>
      </c>
      <c r="E9705">
        <f>INDEX(TeamSports!B:B,MATCH(D9705,TeamSports!C:C,0))</f>
        <v>12</v>
      </c>
      <c r="F9705">
        <f>INDEX(RanksTable!AT:AT,MATCH(B9705,RanksTable!B:B,0))</f>
        <v>4</v>
      </c>
      <c r="H9705" t="str">
        <f t="shared" si="151"/>
        <v>INSERT INTO "TeamRanks" (team_id,team_sport_id,team_rank) VALUES (114,12,4);</v>
      </c>
    </row>
    <row r="9706" spans="2:8" x14ac:dyDescent="0.25">
      <c r="B9706" t="s">
        <v>381</v>
      </c>
      <c r="C9706">
        <f>INDEX(NationalTeams!B:B,MATCH(B9706,NationalTeams!C:C,0))</f>
        <v>115</v>
      </c>
      <c r="D9706" t="s">
        <v>63</v>
      </c>
      <c r="E9706">
        <f>INDEX(TeamSports!B:B,MATCH(D9706,TeamSports!C:C,0))</f>
        <v>12</v>
      </c>
      <c r="F9706">
        <f>INDEX(RanksTable!AT:AT,MATCH(B9706,RanksTable!B:B,0))</f>
        <v>7</v>
      </c>
      <c r="H9706" t="str">
        <f t="shared" si="151"/>
        <v>INSERT INTO "TeamRanks" (team_id,team_sport_id,team_rank) VALUES (115,12,7);</v>
      </c>
    </row>
    <row r="9707" spans="2:8" x14ac:dyDescent="0.25">
      <c r="B9707" t="s">
        <v>434</v>
      </c>
      <c r="C9707">
        <f>INDEX(NationalTeams!B:B,MATCH(B9707,NationalTeams!C:C,0))</f>
        <v>116</v>
      </c>
      <c r="D9707" t="s">
        <v>63</v>
      </c>
      <c r="E9707">
        <f>INDEX(TeamSports!B:B,MATCH(D9707,TeamSports!C:C,0))</f>
        <v>12</v>
      </c>
      <c r="F9707">
        <f>INDEX(RanksTable!AT:AT,MATCH(B9707,RanksTable!B:B,0))</f>
        <v>7</v>
      </c>
      <c r="H9707" t="str">
        <f t="shared" si="151"/>
        <v>INSERT INTO "TeamRanks" (team_id,team_sport_id,team_rank) VALUES (116,12,7);</v>
      </c>
    </row>
    <row r="9708" spans="2:8" x14ac:dyDescent="0.25">
      <c r="B9708" t="s">
        <v>475</v>
      </c>
      <c r="C9708">
        <f>INDEX(NationalTeams!B:B,MATCH(B9708,NationalTeams!C:C,0))</f>
        <v>117</v>
      </c>
      <c r="D9708" t="s">
        <v>63</v>
      </c>
      <c r="E9708">
        <f>INDEX(TeamSports!B:B,MATCH(D9708,TeamSports!C:C,0))</f>
        <v>12</v>
      </c>
      <c r="F9708">
        <f>INDEX(RanksTable!AT:AT,MATCH(B9708,RanksTable!B:B,0))</f>
        <v>7</v>
      </c>
      <c r="H9708" t="str">
        <f t="shared" si="151"/>
        <v>INSERT INTO "TeamRanks" (team_id,team_sport_id,team_rank) VALUES (117,12,7);</v>
      </c>
    </row>
    <row r="9709" spans="2:8" x14ac:dyDescent="0.25">
      <c r="B9709" t="s">
        <v>528</v>
      </c>
      <c r="C9709">
        <f>INDEX(NationalTeams!B:B,MATCH(B9709,NationalTeams!C:C,0))</f>
        <v>118</v>
      </c>
      <c r="D9709" t="s">
        <v>63</v>
      </c>
      <c r="E9709">
        <f>INDEX(TeamSports!B:B,MATCH(D9709,TeamSports!C:C,0))</f>
        <v>12</v>
      </c>
      <c r="F9709">
        <f>INDEX(RanksTable!AT:AT,MATCH(B9709,RanksTable!B:B,0))</f>
        <v>7</v>
      </c>
      <c r="H9709" t="str">
        <f t="shared" si="151"/>
        <v>INSERT INTO "TeamRanks" (team_id,team_sport_id,team_rank) VALUES (118,12,7);</v>
      </c>
    </row>
    <row r="9710" spans="2:8" x14ac:dyDescent="0.25">
      <c r="B9710" t="s">
        <v>436</v>
      </c>
      <c r="C9710">
        <f>INDEX(NationalTeams!B:B,MATCH(B9710,NationalTeams!C:C,0))</f>
        <v>119</v>
      </c>
      <c r="D9710" t="s">
        <v>63</v>
      </c>
      <c r="E9710">
        <f>INDEX(TeamSports!B:B,MATCH(D9710,TeamSports!C:C,0))</f>
        <v>12</v>
      </c>
      <c r="F9710">
        <f>INDEX(RanksTable!AT:AT,MATCH(B9710,RanksTable!B:B,0))</f>
        <v>7</v>
      </c>
      <c r="H9710" t="str">
        <f t="shared" si="151"/>
        <v>INSERT INTO "TeamRanks" (team_id,team_sport_id,team_rank) VALUES (119,12,7);</v>
      </c>
    </row>
    <row r="9711" spans="2:8" x14ac:dyDescent="0.25">
      <c r="B9711" t="s">
        <v>455</v>
      </c>
      <c r="C9711">
        <f>INDEX(NationalTeams!B:B,MATCH(B9711,NationalTeams!C:C,0))</f>
        <v>120</v>
      </c>
      <c r="D9711" t="s">
        <v>63</v>
      </c>
      <c r="E9711">
        <f>INDEX(TeamSports!B:B,MATCH(D9711,TeamSports!C:C,0))</f>
        <v>12</v>
      </c>
      <c r="F9711">
        <f>INDEX(RanksTable!AT:AT,MATCH(B9711,RanksTable!B:B,0))</f>
        <v>7</v>
      </c>
      <c r="H9711" t="str">
        <f t="shared" si="151"/>
        <v>INSERT INTO "TeamRanks" (team_id,team_sport_id,team_rank) VALUES (120,12,7);</v>
      </c>
    </row>
    <row r="9712" spans="2:8" x14ac:dyDescent="0.25">
      <c r="B9712" t="s">
        <v>345</v>
      </c>
      <c r="C9712">
        <f>INDEX(NationalTeams!B:B,MATCH(B9712,NationalTeams!C:C,0))</f>
        <v>121</v>
      </c>
      <c r="D9712" t="s">
        <v>63</v>
      </c>
      <c r="E9712">
        <f>INDEX(TeamSports!B:B,MATCH(D9712,TeamSports!C:C,0))</f>
        <v>12</v>
      </c>
      <c r="F9712">
        <f>INDEX(RanksTable!AT:AT,MATCH(B9712,RanksTable!B:B,0))</f>
        <v>7</v>
      </c>
      <c r="H9712" t="str">
        <f t="shared" si="151"/>
        <v>INSERT INTO "TeamRanks" (team_id,team_sport_id,team_rank) VALUES (121,12,7);</v>
      </c>
    </row>
    <row r="9713" spans="2:8" x14ac:dyDescent="0.25">
      <c r="B9713" t="s">
        <v>532</v>
      </c>
      <c r="C9713">
        <f>INDEX(NationalTeams!B:B,MATCH(B9713,NationalTeams!C:C,0))</f>
        <v>122</v>
      </c>
      <c r="D9713" t="s">
        <v>63</v>
      </c>
      <c r="E9713">
        <f>INDEX(TeamSports!B:B,MATCH(D9713,TeamSports!C:C,0))</f>
        <v>12</v>
      </c>
      <c r="F9713">
        <f>INDEX(RanksTable!AT:AT,MATCH(B9713,RanksTable!B:B,0))</f>
        <v>7</v>
      </c>
      <c r="H9713" t="str">
        <f t="shared" si="151"/>
        <v>INSERT INTO "TeamRanks" (team_id,team_sport_id,team_rank) VALUES (122,12,7);</v>
      </c>
    </row>
    <row r="9714" spans="2:8" x14ac:dyDescent="0.25">
      <c r="B9714" t="s">
        <v>468</v>
      </c>
      <c r="C9714">
        <f>INDEX(NationalTeams!B:B,MATCH(B9714,NationalTeams!C:C,0))</f>
        <v>123</v>
      </c>
      <c r="D9714" t="s">
        <v>63</v>
      </c>
      <c r="E9714">
        <f>INDEX(TeamSports!B:B,MATCH(D9714,TeamSports!C:C,0))</f>
        <v>12</v>
      </c>
      <c r="F9714">
        <f>INDEX(RanksTable!AT:AT,MATCH(B9714,RanksTable!B:B,0))</f>
        <v>7</v>
      </c>
      <c r="H9714" t="str">
        <f t="shared" si="151"/>
        <v>INSERT INTO "TeamRanks" (team_id,team_sport_id,team_rank) VALUES (123,12,7);</v>
      </c>
    </row>
    <row r="9715" spans="2:8" x14ac:dyDescent="0.25">
      <c r="B9715" t="s">
        <v>347</v>
      </c>
      <c r="C9715">
        <f>INDEX(NationalTeams!B:B,MATCH(B9715,NationalTeams!C:C,0))</f>
        <v>124</v>
      </c>
      <c r="D9715" t="s">
        <v>63</v>
      </c>
      <c r="E9715">
        <f>INDEX(TeamSports!B:B,MATCH(D9715,TeamSports!C:C,0))</f>
        <v>12</v>
      </c>
      <c r="F9715">
        <f>INDEX(RanksTable!AT:AT,MATCH(B9715,RanksTable!B:B,0))</f>
        <v>7</v>
      </c>
      <c r="H9715" t="str">
        <f t="shared" si="151"/>
        <v>INSERT INTO "TeamRanks" (team_id,team_sport_id,team_rank) VALUES (124,12,7);</v>
      </c>
    </row>
    <row r="9716" spans="2:8" x14ac:dyDescent="0.25">
      <c r="B9716" t="s">
        <v>390</v>
      </c>
      <c r="C9716">
        <f>INDEX(NationalTeams!B:B,MATCH(B9716,NationalTeams!C:C,0))</f>
        <v>125</v>
      </c>
      <c r="D9716" t="s">
        <v>63</v>
      </c>
      <c r="E9716">
        <f>INDEX(TeamSports!B:B,MATCH(D9716,TeamSports!C:C,0))</f>
        <v>12</v>
      </c>
      <c r="F9716">
        <f>INDEX(RanksTable!AT:AT,MATCH(B9716,RanksTable!B:B,0))</f>
        <v>7</v>
      </c>
      <c r="H9716" t="str">
        <f t="shared" si="151"/>
        <v>INSERT INTO "TeamRanks" (team_id,team_sport_id,team_rank) VALUES (125,12,7);</v>
      </c>
    </row>
    <row r="9717" spans="2:8" x14ac:dyDescent="0.25">
      <c r="B9717" t="s">
        <v>540</v>
      </c>
      <c r="C9717">
        <f>INDEX(NationalTeams!B:B,MATCH(B9717,NationalTeams!C:C,0))</f>
        <v>126</v>
      </c>
      <c r="D9717" t="s">
        <v>63</v>
      </c>
      <c r="E9717">
        <f>INDEX(TeamSports!B:B,MATCH(D9717,TeamSports!C:C,0))</f>
        <v>12</v>
      </c>
      <c r="F9717">
        <f>INDEX(RanksTable!AT:AT,MATCH(B9717,RanksTable!B:B,0))</f>
        <v>7</v>
      </c>
      <c r="H9717" t="str">
        <f t="shared" si="151"/>
        <v>INSERT INTO "TeamRanks" (team_id,team_sport_id,team_rank) VALUES (126,12,7);</v>
      </c>
    </row>
    <row r="9718" spans="2:8" x14ac:dyDescent="0.25">
      <c r="B9718" t="s">
        <v>527</v>
      </c>
      <c r="C9718">
        <f>INDEX(NationalTeams!B:B,MATCH(B9718,NationalTeams!C:C,0))</f>
        <v>127</v>
      </c>
      <c r="D9718" t="s">
        <v>63</v>
      </c>
      <c r="E9718">
        <f>INDEX(TeamSports!B:B,MATCH(D9718,TeamSports!C:C,0))</f>
        <v>12</v>
      </c>
      <c r="F9718">
        <f>INDEX(RanksTable!AT:AT,MATCH(B9718,RanksTable!B:B,0))</f>
        <v>7</v>
      </c>
      <c r="H9718" t="str">
        <f t="shared" si="151"/>
        <v>INSERT INTO "TeamRanks" (team_id,team_sport_id,team_rank) VALUES (127,12,7);</v>
      </c>
    </row>
    <row r="9719" spans="2:8" x14ac:dyDescent="0.25">
      <c r="B9719" t="s">
        <v>523</v>
      </c>
      <c r="C9719">
        <f>INDEX(NationalTeams!B:B,MATCH(B9719,NationalTeams!C:C,0))</f>
        <v>128</v>
      </c>
      <c r="D9719" t="s">
        <v>63</v>
      </c>
      <c r="E9719">
        <f>INDEX(TeamSports!B:B,MATCH(D9719,TeamSports!C:C,0))</f>
        <v>12</v>
      </c>
      <c r="F9719">
        <f>INDEX(RanksTable!AT:AT,MATCH(B9719,RanksTable!B:B,0))</f>
        <v>7</v>
      </c>
      <c r="H9719" t="str">
        <f t="shared" si="151"/>
        <v>INSERT INTO "TeamRanks" (team_id,team_sport_id,team_rank) VALUES (128,12,7);</v>
      </c>
    </row>
    <row r="9720" spans="2:8" x14ac:dyDescent="0.25">
      <c r="B9720" t="s">
        <v>484</v>
      </c>
      <c r="C9720">
        <f>INDEX(NationalTeams!B:B,MATCH(B9720,NationalTeams!C:C,0))</f>
        <v>129</v>
      </c>
      <c r="D9720" t="s">
        <v>63</v>
      </c>
      <c r="E9720">
        <f>INDEX(TeamSports!B:B,MATCH(D9720,TeamSports!C:C,0))</f>
        <v>12</v>
      </c>
      <c r="F9720">
        <f>INDEX(RanksTable!AT:AT,MATCH(B9720,RanksTable!B:B,0))</f>
        <v>7</v>
      </c>
      <c r="H9720" t="str">
        <f t="shared" si="151"/>
        <v>INSERT INTO "TeamRanks" (team_id,team_sport_id,team_rank) VALUES (129,12,7);</v>
      </c>
    </row>
    <row r="9721" spans="2:8" x14ac:dyDescent="0.25">
      <c r="B9721" t="s">
        <v>522</v>
      </c>
      <c r="C9721">
        <f>INDEX(NationalTeams!B:B,MATCH(B9721,NationalTeams!C:C,0))</f>
        <v>130</v>
      </c>
      <c r="D9721" t="s">
        <v>63</v>
      </c>
      <c r="E9721">
        <f>INDEX(TeamSports!B:B,MATCH(D9721,TeamSports!C:C,0))</f>
        <v>12</v>
      </c>
      <c r="F9721">
        <f>INDEX(RanksTable!AT:AT,MATCH(B9721,RanksTable!B:B,0))</f>
        <v>7</v>
      </c>
      <c r="H9721" t="str">
        <f t="shared" si="151"/>
        <v>INSERT INTO "TeamRanks" (team_id,team_sport_id,team_rank) VALUES (130,12,7);</v>
      </c>
    </row>
    <row r="9722" spans="2:8" x14ac:dyDescent="0.25">
      <c r="B9722" t="s">
        <v>386</v>
      </c>
      <c r="C9722">
        <f>INDEX(NationalTeams!B:B,MATCH(B9722,NationalTeams!C:C,0))</f>
        <v>131</v>
      </c>
      <c r="D9722" t="s">
        <v>63</v>
      </c>
      <c r="E9722">
        <f>INDEX(TeamSports!B:B,MATCH(D9722,TeamSports!C:C,0))</f>
        <v>12</v>
      </c>
      <c r="F9722">
        <f>INDEX(RanksTable!AT:AT,MATCH(B9722,RanksTable!B:B,0))</f>
        <v>7</v>
      </c>
      <c r="H9722" t="str">
        <f t="shared" si="151"/>
        <v>INSERT INTO "TeamRanks" (team_id,team_sport_id,team_rank) VALUES (131,12,7);</v>
      </c>
    </row>
    <row r="9723" spans="2:8" x14ac:dyDescent="0.25">
      <c r="B9723" t="s">
        <v>463</v>
      </c>
      <c r="C9723">
        <f>INDEX(NationalTeams!B:B,MATCH(B9723,NationalTeams!C:C,0))</f>
        <v>132</v>
      </c>
      <c r="D9723" t="s">
        <v>63</v>
      </c>
      <c r="E9723">
        <f>INDEX(TeamSports!B:B,MATCH(D9723,TeamSports!C:C,0))</f>
        <v>12</v>
      </c>
      <c r="F9723">
        <f>INDEX(RanksTable!AT:AT,MATCH(B9723,RanksTable!B:B,0))</f>
        <v>7</v>
      </c>
      <c r="H9723" t="str">
        <f t="shared" si="151"/>
        <v>INSERT INTO "TeamRanks" (team_id,team_sport_id,team_rank) VALUES (132,12,7);</v>
      </c>
    </row>
    <row r="9724" spans="2:8" x14ac:dyDescent="0.25">
      <c r="B9724" t="s">
        <v>339</v>
      </c>
      <c r="C9724">
        <f>INDEX(NationalTeams!B:B,MATCH(B9724,NationalTeams!C:C,0))</f>
        <v>133</v>
      </c>
      <c r="D9724" t="s">
        <v>63</v>
      </c>
      <c r="E9724">
        <f>INDEX(TeamSports!B:B,MATCH(D9724,TeamSports!C:C,0))</f>
        <v>12</v>
      </c>
      <c r="F9724">
        <f>INDEX(RanksTable!AT:AT,MATCH(B9724,RanksTable!B:B,0))</f>
        <v>7</v>
      </c>
      <c r="H9724" t="str">
        <f t="shared" si="151"/>
        <v>INSERT INTO "TeamRanks" (team_id,team_sport_id,team_rank) VALUES (133,12,7);</v>
      </c>
    </row>
    <row r="9725" spans="2:8" x14ac:dyDescent="0.25">
      <c r="B9725" t="s">
        <v>464</v>
      </c>
      <c r="C9725">
        <f>INDEX(NationalTeams!B:B,MATCH(B9725,NationalTeams!C:C,0))</f>
        <v>134</v>
      </c>
      <c r="D9725" t="s">
        <v>63</v>
      </c>
      <c r="E9725">
        <f>INDEX(TeamSports!B:B,MATCH(D9725,TeamSports!C:C,0))</f>
        <v>12</v>
      </c>
      <c r="F9725">
        <f>INDEX(RanksTable!AT:AT,MATCH(B9725,RanksTable!B:B,0))</f>
        <v>7</v>
      </c>
      <c r="H9725" t="str">
        <f t="shared" si="151"/>
        <v>INSERT INTO "TeamRanks" (team_id,team_sport_id,team_rank) VALUES (134,12,7);</v>
      </c>
    </row>
    <row r="9726" spans="2:8" x14ac:dyDescent="0.25">
      <c r="B9726" t="s">
        <v>379</v>
      </c>
      <c r="C9726">
        <f>INDEX(NationalTeams!B:B,MATCH(B9726,NationalTeams!C:C,0))</f>
        <v>135</v>
      </c>
      <c r="D9726" t="s">
        <v>63</v>
      </c>
      <c r="E9726">
        <f>INDEX(TeamSports!B:B,MATCH(D9726,TeamSports!C:C,0))</f>
        <v>12</v>
      </c>
      <c r="F9726">
        <f>INDEX(RanksTable!AT:AT,MATCH(B9726,RanksTable!B:B,0))</f>
        <v>7</v>
      </c>
      <c r="H9726" t="str">
        <f t="shared" si="151"/>
        <v>INSERT INTO "TeamRanks" (team_id,team_sport_id,team_rank) VALUES (135,12,7);</v>
      </c>
    </row>
    <row r="9727" spans="2:8" x14ac:dyDescent="0.25">
      <c r="B9727" t="s">
        <v>539</v>
      </c>
      <c r="C9727">
        <f>INDEX(NationalTeams!B:B,MATCH(B9727,NationalTeams!C:C,0))</f>
        <v>136</v>
      </c>
      <c r="D9727" t="s">
        <v>63</v>
      </c>
      <c r="E9727">
        <f>INDEX(TeamSports!B:B,MATCH(D9727,TeamSports!C:C,0))</f>
        <v>12</v>
      </c>
      <c r="F9727">
        <f>INDEX(RanksTable!AT:AT,MATCH(B9727,RanksTable!B:B,0))</f>
        <v>7</v>
      </c>
      <c r="H9727" t="str">
        <f t="shared" si="151"/>
        <v>INSERT INTO "TeamRanks" (team_id,team_sport_id,team_rank) VALUES (136,12,7);</v>
      </c>
    </row>
    <row r="9728" spans="2:8" x14ac:dyDescent="0.25">
      <c r="B9728" t="s">
        <v>342</v>
      </c>
      <c r="C9728">
        <f>INDEX(NationalTeams!B:B,MATCH(B9728,NationalTeams!C:C,0))</f>
        <v>137</v>
      </c>
      <c r="D9728" t="s">
        <v>63</v>
      </c>
      <c r="E9728">
        <f>INDEX(TeamSports!B:B,MATCH(D9728,TeamSports!C:C,0))</f>
        <v>12</v>
      </c>
      <c r="F9728">
        <f>INDEX(RanksTable!AT:AT,MATCH(B9728,RanksTable!B:B,0))</f>
        <v>7</v>
      </c>
      <c r="H9728" t="str">
        <f t="shared" si="151"/>
        <v>INSERT INTO "TeamRanks" (team_id,team_sport_id,team_rank) VALUES (137,12,7);</v>
      </c>
    </row>
    <row r="9729" spans="2:8" x14ac:dyDescent="0.25">
      <c r="B9729" t="s">
        <v>343</v>
      </c>
      <c r="C9729">
        <f>INDEX(NationalTeams!B:B,MATCH(B9729,NationalTeams!C:C,0))</f>
        <v>138</v>
      </c>
      <c r="D9729" t="s">
        <v>63</v>
      </c>
      <c r="E9729">
        <f>INDEX(TeamSports!B:B,MATCH(D9729,TeamSports!C:C,0))</f>
        <v>12</v>
      </c>
      <c r="F9729">
        <f>INDEX(RanksTable!AT:AT,MATCH(B9729,RanksTable!B:B,0))</f>
        <v>7</v>
      </c>
      <c r="H9729" t="str">
        <f t="shared" si="151"/>
        <v>INSERT INTO "TeamRanks" (team_id,team_sport_id,team_rank) VALUES (138,12,7);</v>
      </c>
    </row>
    <row r="9730" spans="2:8" x14ac:dyDescent="0.25">
      <c r="B9730" t="s">
        <v>360</v>
      </c>
      <c r="C9730">
        <f>INDEX(NationalTeams!B:B,MATCH(B9730,NationalTeams!C:C,0))</f>
        <v>139</v>
      </c>
      <c r="D9730" t="s">
        <v>63</v>
      </c>
      <c r="E9730">
        <f>INDEX(TeamSports!B:B,MATCH(D9730,TeamSports!C:C,0))</f>
        <v>12</v>
      </c>
      <c r="F9730">
        <f>INDEX(RanksTable!AT:AT,MATCH(B9730,RanksTable!B:B,0))</f>
        <v>7</v>
      </c>
      <c r="H9730" t="str">
        <f t="shared" si="151"/>
        <v>INSERT INTO "TeamRanks" (team_id,team_sport_id,team_rank) VALUES (139,12,7);</v>
      </c>
    </row>
    <row r="9731" spans="2:8" x14ac:dyDescent="0.25">
      <c r="B9731" t="s">
        <v>378</v>
      </c>
      <c r="C9731">
        <f>INDEX(NationalTeams!B:B,MATCH(B9731,NationalTeams!C:C,0))</f>
        <v>140</v>
      </c>
      <c r="D9731" t="s">
        <v>63</v>
      </c>
      <c r="E9731">
        <f>INDEX(TeamSports!B:B,MATCH(D9731,TeamSports!C:C,0))</f>
        <v>12</v>
      </c>
      <c r="F9731">
        <f>INDEX(RanksTable!AT:AT,MATCH(B9731,RanksTable!B:B,0))</f>
        <v>5</v>
      </c>
      <c r="H9731" t="str">
        <f t="shared" si="151"/>
        <v>INSERT INTO "TeamRanks" (team_id,team_sport_id,team_rank) VALUES (140,12,5);</v>
      </c>
    </row>
    <row r="9732" spans="2:8" x14ac:dyDescent="0.25">
      <c r="B9732" t="s">
        <v>456</v>
      </c>
      <c r="C9732">
        <f>INDEX(NationalTeams!B:B,MATCH(B9732,NationalTeams!C:C,0))</f>
        <v>141</v>
      </c>
      <c r="D9732" t="s">
        <v>63</v>
      </c>
      <c r="E9732">
        <f>INDEX(TeamSports!B:B,MATCH(D9732,TeamSports!C:C,0))</f>
        <v>12</v>
      </c>
      <c r="F9732">
        <f>INDEX(RanksTable!AT:AT,MATCH(B9732,RanksTable!B:B,0))</f>
        <v>7</v>
      </c>
      <c r="H9732" t="str">
        <f t="shared" ref="H9732:H9795" si="152">_xlfn.CONCAT($H$1,$L$1,$C$1,$L$1," ",$J$1,$C$2,$N$1,$E$2,$N$1,$F$2,$K$1,$I$1,$J$1,C9732,$N$1,E9732,$N$1,F9732,$K$1,$O$1)</f>
        <v>INSERT INTO "TeamRanks" (team_id,team_sport_id,team_rank) VALUES (141,12,7);</v>
      </c>
    </row>
    <row r="9733" spans="2:8" x14ac:dyDescent="0.25">
      <c r="B9733" t="s">
        <v>537</v>
      </c>
      <c r="C9733">
        <f>INDEX(NationalTeams!B:B,MATCH(B9733,NationalTeams!C:C,0))</f>
        <v>142</v>
      </c>
      <c r="D9733" t="s">
        <v>63</v>
      </c>
      <c r="E9733">
        <f>INDEX(TeamSports!B:B,MATCH(D9733,TeamSports!C:C,0))</f>
        <v>12</v>
      </c>
      <c r="F9733">
        <f>INDEX(RanksTable!AT:AT,MATCH(B9733,RanksTable!B:B,0))</f>
        <v>7</v>
      </c>
      <c r="H9733" t="str">
        <f t="shared" si="152"/>
        <v>INSERT INTO "TeamRanks" (team_id,team_sport_id,team_rank) VALUES (142,12,7);</v>
      </c>
    </row>
    <row r="9734" spans="2:8" x14ac:dyDescent="0.25">
      <c r="B9734" t="s">
        <v>533</v>
      </c>
      <c r="C9734">
        <f>INDEX(NationalTeams!B:B,MATCH(B9734,NationalTeams!C:C,0))</f>
        <v>143</v>
      </c>
      <c r="D9734" t="s">
        <v>63</v>
      </c>
      <c r="E9734">
        <f>INDEX(TeamSports!B:B,MATCH(D9734,TeamSports!C:C,0))</f>
        <v>12</v>
      </c>
      <c r="F9734">
        <f>INDEX(RanksTable!AT:AT,MATCH(B9734,RanksTable!B:B,0))</f>
        <v>7</v>
      </c>
      <c r="H9734" t="str">
        <f t="shared" si="152"/>
        <v>INSERT INTO "TeamRanks" (team_id,team_sport_id,team_rank) VALUES (143,12,7);</v>
      </c>
    </row>
    <row r="9735" spans="2:8" x14ac:dyDescent="0.25">
      <c r="B9735" t="s">
        <v>460</v>
      </c>
      <c r="C9735">
        <f>INDEX(NationalTeams!B:B,MATCH(B9735,NationalTeams!C:C,0))</f>
        <v>144</v>
      </c>
      <c r="D9735" t="s">
        <v>63</v>
      </c>
      <c r="E9735">
        <f>INDEX(TeamSports!B:B,MATCH(D9735,TeamSports!C:C,0))</f>
        <v>12</v>
      </c>
      <c r="F9735">
        <f>INDEX(RanksTable!AT:AT,MATCH(B9735,RanksTable!B:B,0))</f>
        <v>7</v>
      </c>
      <c r="H9735" t="str">
        <f t="shared" si="152"/>
        <v>INSERT INTO "TeamRanks" (team_id,team_sport_id,team_rank) VALUES (144,12,7);</v>
      </c>
    </row>
    <row r="9736" spans="2:8" x14ac:dyDescent="0.25">
      <c r="B9736" t="s">
        <v>521</v>
      </c>
      <c r="C9736">
        <f>INDEX(NationalTeams!B:B,MATCH(B9736,NationalTeams!C:C,0))</f>
        <v>145</v>
      </c>
      <c r="D9736" t="s">
        <v>63</v>
      </c>
      <c r="E9736">
        <f>INDEX(TeamSports!B:B,MATCH(D9736,TeamSports!C:C,0))</f>
        <v>12</v>
      </c>
      <c r="F9736">
        <f>INDEX(RanksTable!AT:AT,MATCH(B9736,RanksTable!B:B,0))</f>
        <v>7</v>
      </c>
      <c r="H9736" t="str">
        <f t="shared" si="152"/>
        <v>INSERT INTO "TeamRanks" (team_id,team_sport_id,team_rank) VALUES (145,12,7);</v>
      </c>
    </row>
    <row r="9737" spans="2:8" x14ac:dyDescent="0.25">
      <c r="B9737" t="s">
        <v>416</v>
      </c>
      <c r="C9737">
        <f>INDEX(NationalTeams!B:B,MATCH(B9737,NationalTeams!C:C,0))</f>
        <v>146</v>
      </c>
      <c r="D9737" t="s">
        <v>63</v>
      </c>
      <c r="E9737">
        <f>INDEX(TeamSports!B:B,MATCH(D9737,TeamSports!C:C,0))</f>
        <v>12</v>
      </c>
      <c r="F9737">
        <f>INDEX(RanksTable!AT:AT,MATCH(B9737,RanksTable!B:B,0))</f>
        <v>7</v>
      </c>
      <c r="H9737" t="str">
        <f t="shared" si="152"/>
        <v>INSERT INTO "TeamRanks" (team_id,team_sport_id,team_rank) VALUES (146,12,7);</v>
      </c>
    </row>
    <row r="9738" spans="2:8" x14ac:dyDescent="0.25">
      <c r="B9738" t="s">
        <v>393</v>
      </c>
      <c r="C9738">
        <f>INDEX(NationalTeams!B:B,MATCH(B9738,NationalTeams!C:C,0))</f>
        <v>147</v>
      </c>
      <c r="D9738" t="s">
        <v>63</v>
      </c>
      <c r="E9738">
        <f>INDEX(TeamSports!B:B,MATCH(D9738,TeamSports!C:C,0))</f>
        <v>12</v>
      </c>
      <c r="F9738">
        <f>INDEX(RanksTable!AT:AT,MATCH(B9738,RanksTable!B:B,0))</f>
        <v>7</v>
      </c>
      <c r="H9738" t="str">
        <f t="shared" si="152"/>
        <v>INSERT INTO "TeamRanks" (team_id,team_sport_id,team_rank) VALUES (147,12,7);</v>
      </c>
    </row>
    <row r="9739" spans="2:8" x14ac:dyDescent="0.25">
      <c r="B9739" t="s">
        <v>372</v>
      </c>
      <c r="C9739">
        <f>INDEX(NationalTeams!B:B,MATCH(B9739,NationalTeams!C:C,0))</f>
        <v>148</v>
      </c>
      <c r="D9739" t="s">
        <v>63</v>
      </c>
      <c r="E9739">
        <f>INDEX(TeamSports!B:B,MATCH(D9739,TeamSports!C:C,0))</f>
        <v>12</v>
      </c>
      <c r="F9739">
        <f>INDEX(RanksTable!AT:AT,MATCH(B9739,RanksTable!B:B,0))</f>
        <v>7</v>
      </c>
      <c r="H9739" t="str">
        <f t="shared" si="152"/>
        <v>INSERT INTO "TeamRanks" (team_id,team_sport_id,team_rank) VALUES (148,12,7);</v>
      </c>
    </row>
    <row r="9740" spans="2:8" x14ac:dyDescent="0.25">
      <c r="B9740" t="s">
        <v>480</v>
      </c>
      <c r="C9740">
        <f>INDEX(NationalTeams!B:B,MATCH(B9740,NationalTeams!C:C,0))</f>
        <v>149</v>
      </c>
      <c r="D9740" t="s">
        <v>63</v>
      </c>
      <c r="E9740">
        <f>INDEX(TeamSports!B:B,MATCH(D9740,TeamSports!C:C,0))</f>
        <v>12</v>
      </c>
      <c r="F9740">
        <f>INDEX(RanksTable!AT:AT,MATCH(B9740,RanksTable!B:B,0))</f>
        <v>7</v>
      </c>
      <c r="H9740" t="str">
        <f t="shared" si="152"/>
        <v>INSERT INTO "TeamRanks" (team_id,team_sport_id,team_rank) VALUES (149,12,7);</v>
      </c>
    </row>
    <row r="9741" spans="2:8" x14ac:dyDescent="0.25">
      <c r="B9741" t="s">
        <v>446</v>
      </c>
      <c r="C9741">
        <f>INDEX(NationalTeams!B:B,MATCH(B9741,NationalTeams!C:C,0))</f>
        <v>150</v>
      </c>
      <c r="D9741" t="s">
        <v>63</v>
      </c>
      <c r="E9741">
        <f>INDEX(TeamSports!B:B,MATCH(D9741,TeamSports!C:C,0))</f>
        <v>12</v>
      </c>
      <c r="F9741">
        <f>INDEX(RanksTable!AT:AT,MATCH(B9741,RanksTable!B:B,0))</f>
        <v>7</v>
      </c>
      <c r="H9741" t="str">
        <f t="shared" si="152"/>
        <v>INSERT INTO "TeamRanks" (team_id,team_sport_id,team_rank) VALUES (150,12,7);</v>
      </c>
    </row>
    <row r="9742" spans="2:8" x14ac:dyDescent="0.25">
      <c r="B9742" t="s">
        <v>356</v>
      </c>
      <c r="C9742">
        <f>INDEX(NationalTeams!B:B,MATCH(B9742,NationalTeams!C:C,0))</f>
        <v>151</v>
      </c>
      <c r="D9742" t="s">
        <v>63</v>
      </c>
      <c r="E9742">
        <f>INDEX(TeamSports!B:B,MATCH(D9742,TeamSports!C:C,0))</f>
        <v>12</v>
      </c>
      <c r="F9742">
        <f>INDEX(RanksTable!AT:AT,MATCH(B9742,RanksTable!B:B,0))</f>
        <v>7</v>
      </c>
      <c r="H9742" t="str">
        <f t="shared" si="152"/>
        <v>INSERT INTO "TeamRanks" (team_id,team_sport_id,team_rank) VALUES (151,12,7);</v>
      </c>
    </row>
    <row r="9743" spans="2:8" x14ac:dyDescent="0.25">
      <c r="B9743" t="s">
        <v>387</v>
      </c>
      <c r="C9743">
        <f>INDEX(NationalTeams!B:B,MATCH(B9743,NationalTeams!C:C,0))</f>
        <v>152</v>
      </c>
      <c r="D9743" t="s">
        <v>63</v>
      </c>
      <c r="E9743">
        <f>INDEX(TeamSports!B:B,MATCH(D9743,TeamSports!C:C,0))</f>
        <v>12</v>
      </c>
      <c r="F9743">
        <f>INDEX(RanksTable!AT:AT,MATCH(B9743,RanksTable!B:B,0))</f>
        <v>7</v>
      </c>
      <c r="H9743" t="str">
        <f t="shared" si="152"/>
        <v>INSERT INTO "TeamRanks" (team_id,team_sport_id,team_rank) VALUES (152,12,7);</v>
      </c>
    </row>
    <row r="9744" spans="2:8" x14ac:dyDescent="0.25">
      <c r="B9744" t="s">
        <v>361</v>
      </c>
      <c r="C9744">
        <f>INDEX(NationalTeams!B:B,MATCH(B9744,NationalTeams!C:C,0))</f>
        <v>153</v>
      </c>
      <c r="D9744" t="s">
        <v>63</v>
      </c>
      <c r="E9744">
        <f>INDEX(TeamSports!B:B,MATCH(D9744,TeamSports!C:C,0))</f>
        <v>12</v>
      </c>
      <c r="F9744">
        <f>INDEX(RanksTable!AT:AT,MATCH(B9744,RanksTable!B:B,0))</f>
        <v>7</v>
      </c>
      <c r="H9744" t="str">
        <f t="shared" si="152"/>
        <v>INSERT INTO "TeamRanks" (team_id,team_sport_id,team_rank) VALUES (153,12,7);</v>
      </c>
    </row>
    <row r="9745" spans="2:8" x14ac:dyDescent="0.25">
      <c r="B9745" t="s">
        <v>492</v>
      </c>
      <c r="C9745">
        <f>INDEX(NationalTeams!B:B,MATCH(B9745,NationalTeams!C:C,0))</f>
        <v>154</v>
      </c>
      <c r="D9745" t="s">
        <v>63</v>
      </c>
      <c r="E9745">
        <f>INDEX(TeamSports!B:B,MATCH(D9745,TeamSports!C:C,0))</f>
        <v>12</v>
      </c>
      <c r="F9745">
        <f>INDEX(RanksTable!AT:AT,MATCH(B9745,RanksTable!B:B,0))</f>
        <v>7</v>
      </c>
      <c r="H9745" t="str">
        <f t="shared" si="152"/>
        <v>INSERT INTO "TeamRanks" (team_id,team_sport_id,team_rank) VALUES (154,12,7);</v>
      </c>
    </row>
    <row r="9746" spans="2:8" x14ac:dyDescent="0.25">
      <c r="B9746" t="s">
        <v>485</v>
      </c>
      <c r="C9746">
        <f>INDEX(NationalTeams!B:B,MATCH(B9746,NationalTeams!C:C,0))</f>
        <v>155</v>
      </c>
      <c r="D9746" t="s">
        <v>63</v>
      </c>
      <c r="E9746">
        <f>INDEX(TeamSports!B:B,MATCH(D9746,TeamSports!C:C,0))</f>
        <v>12</v>
      </c>
      <c r="F9746">
        <f>INDEX(RanksTable!AT:AT,MATCH(B9746,RanksTable!B:B,0))</f>
        <v>7</v>
      </c>
      <c r="H9746" t="str">
        <f t="shared" si="152"/>
        <v>INSERT INTO "TeamRanks" (team_id,team_sport_id,team_rank) VALUES (155,12,7);</v>
      </c>
    </row>
    <row r="9747" spans="2:8" x14ac:dyDescent="0.25">
      <c r="B9747" t="s">
        <v>423</v>
      </c>
      <c r="C9747">
        <f>INDEX(NationalTeams!B:B,MATCH(B9747,NationalTeams!C:C,0))</f>
        <v>156</v>
      </c>
      <c r="D9747" t="s">
        <v>63</v>
      </c>
      <c r="E9747">
        <f>INDEX(TeamSports!B:B,MATCH(D9747,TeamSports!C:C,0))</f>
        <v>12</v>
      </c>
      <c r="F9747">
        <f>INDEX(RanksTable!AT:AT,MATCH(B9747,RanksTable!B:B,0))</f>
        <v>7</v>
      </c>
      <c r="H9747" t="str">
        <f t="shared" si="152"/>
        <v>INSERT INTO "TeamRanks" (team_id,team_sport_id,team_rank) VALUES (156,12,7);</v>
      </c>
    </row>
    <row r="9748" spans="2:8" x14ac:dyDescent="0.25">
      <c r="B9748" t="s">
        <v>457</v>
      </c>
      <c r="C9748">
        <f>INDEX(NationalTeams!B:B,MATCH(B9748,NationalTeams!C:C,0))</f>
        <v>157</v>
      </c>
      <c r="D9748" t="s">
        <v>63</v>
      </c>
      <c r="E9748">
        <f>INDEX(TeamSports!B:B,MATCH(D9748,TeamSports!C:C,0))</f>
        <v>12</v>
      </c>
      <c r="F9748">
        <f>INDEX(RanksTable!AT:AT,MATCH(B9748,RanksTable!B:B,0))</f>
        <v>7</v>
      </c>
      <c r="H9748" t="str">
        <f t="shared" si="152"/>
        <v>INSERT INTO "TeamRanks" (team_id,team_sport_id,team_rank) VALUES (157,12,7);</v>
      </c>
    </row>
    <row r="9749" spans="2:8" x14ac:dyDescent="0.25">
      <c r="B9749" t="s">
        <v>491</v>
      </c>
      <c r="C9749">
        <f>INDEX(NationalTeams!B:B,MATCH(B9749,NationalTeams!C:C,0))</f>
        <v>158</v>
      </c>
      <c r="D9749" t="s">
        <v>63</v>
      </c>
      <c r="E9749">
        <f>INDEX(TeamSports!B:B,MATCH(D9749,TeamSports!C:C,0))</f>
        <v>12</v>
      </c>
      <c r="F9749">
        <f>INDEX(RanksTable!AT:AT,MATCH(B9749,RanksTable!B:B,0))</f>
        <v>6</v>
      </c>
      <c r="H9749" t="str">
        <f t="shared" si="152"/>
        <v>INSERT INTO "TeamRanks" (team_id,team_sport_id,team_rank) VALUES (158,12,6);</v>
      </c>
    </row>
    <row r="9750" spans="2:8" x14ac:dyDescent="0.25">
      <c r="B9750" t="s">
        <v>474</v>
      </c>
      <c r="C9750">
        <f>INDEX(NationalTeams!B:B,MATCH(B9750,NationalTeams!C:C,0))</f>
        <v>159</v>
      </c>
      <c r="D9750" t="s">
        <v>63</v>
      </c>
      <c r="E9750">
        <f>INDEX(TeamSports!B:B,MATCH(D9750,TeamSports!C:C,0))</f>
        <v>12</v>
      </c>
      <c r="F9750">
        <f>INDEX(RanksTable!AT:AT,MATCH(B9750,RanksTable!B:B,0))</f>
        <v>7</v>
      </c>
      <c r="H9750" t="str">
        <f t="shared" si="152"/>
        <v>INSERT INTO "TeamRanks" (team_id,team_sport_id,team_rank) VALUES (159,12,7);</v>
      </c>
    </row>
    <row r="9751" spans="2:8" x14ac:dyDescent="0.25">
      <c r="B9751" t="s">
        <v>479</v>
      </c>
      <c r="C9751">
        <f>INDEX(NationalTeams!B:B,MATCH(B9751,NationalTeams!C:C,0))</f>
        <v>160</v>
      </c>
      <c r="D9751" t="s">
        <v>63</v>
      </c>
      <c r="E9751">
        <f>INDEX(TeamSports!B:B,MATCH(D9751,TeamSports!C:C,0))</f>
        <v>12</v>
      </c>
      <c r="F9751">
        <f>INDEX(RanksTable!AT:AT,MATCH(B9751,RanksTable!B:B,0))</f>
        <v>7</v>
      </c>
      <c r="H9751" t="str">
        <f t="shared" si="152"/>
        <v>INSERT INTO "TeamRanks" (team_id,team_sport_id,team_rank) VALUES (160,12,7);</v>
      </c>
    </row>
    <row r="9752" spans="2:8" x14ac:dyDescent="0.25">
      <c r="B9752" t="s">
        <v>449</v>
      </c>
      <c r="C9752">
        <f>INDEX(NationalTeams!B:B,MATCH(B9752,NationalTeams!C:C,0))</f>
        <v>161</v>
      </c>
      <c r="D9752" t="s">
        <v>63</v>
      </c>
      <c r="E9752">
        <f>INDEX(TeamSports!B:B,MATCH(D9752,TeamSports!C:C,0))</f>
        <v>12</v>
      </c>
      <c r="F9752">
        <f>INDEX(RanksTable!AT:AT,MATCH(B9752,RanksTable!B:B,0))</f>
        <v>7</v>
      </c>
      <c r="H9752" t="str">
        <f t="shared" si="152"/>
        <v>INSERT INTO "TeamRanks" (team_id,team_sport_id,team_rank) VALUES (161,12,7);</v>
      </c>
    </row>
    <row r="9753" spans="2:8" x14ac:dyDescent="0.25">
      <c r="B9753" t="s">
        <v>398</v>
      </c>
      <c r="C9753">
        <f>INDEX(NationalTeams!B:B,MATCH(B9753,NationalTeams!C:C,0))</f>
        <v>162</v>
      </c>
      <c r="D9753" t="s">
        <v>63</v>
      </c>
      <c r="E9753">
        <f>INDEX(TeamSports!B:B,MATCH(D9753,TeamSports!C:C,0))</f>
        <v>12</v>
      </c>
      <c r="F9753">
        <f>INDEX(RanksTable!AT:AT,MATCH(B9753,RanksTable!B:B,0))</f>
        <v>7</v>
      </c>
      <c r="H9753" t="str">
        <f t="shared" si="152"/>
        <v>INSERT INTO "TeamRanks" (team_id,team_sport_id,team_rank) VALUES (162,12,7);</v>
      </c>
    </row>
    <row r="9754" spans="2:8" x14ac:dyDescent="0.25">
      <c r="B9754" t="s">
        <v>441</v>
      </c>
      <c r="C9754">
        <f>INDEX(NationalTeams!B:B,MATCH(B9754,NationalTeams!C:C,0))</f>
        <v>163</v>
      </c>
      <c r="D9754" t="s">
        <v>63</v>
      </c>
      <c r="E9754">
        <f>INDEX(TeamSports!B:B,MATCH(D9754,TeamSports!C:C,0))</f>
        <v>12</v>
      </c>
      <c r="F9754">
        <f>INDEX(RanksTable!AT:AT,MATCH(B9754,RanksTable!B:B,0))</f>
        <v>7</v>
      </c>
      <c r="H9754" t="str">
        <f t="shared" si="152"/>
        <v>INSERT INTO "TeamRanks" (team_id,team_sport_id,team_rank) VALUES (163,12,7);</v>
      </c>
    </row>
    <row r="9755" spans="2:8" x14ac:dyDescent="0.25">
      <c r="B9755" t="s">
        <v>348</v>
      </c>
      <c r="C9755">
        <f>INDEX(NationalTeams!B:B,MATCH(B9755,NationalTeams!C:C,0))</f>
        <v>164</v>
      </c>
      <c r="D9755" t="s">
        <v>63</v>
      </c>
      <c r="E9755">
        <f>INDEX(TeamSports!B:B,MATCH(D9755,TeamSports!C:C,0))</f>
        <v>12</v>
      </c>
      <c r="F9755">
        <f>INDEX(RanksTable!AT:AT,MATCH(B9755,RanksTable!B:B,0))</f>
        <v>7</v>
      </c>
      <c r="H9755" t="str">
        <f t="shared" si="152"/>
        <v>INSERT INTO "TeamRanks" (team_id,team_sport_id,team_rank) VALUES (164,12,7);</v>
      </c>
    </row>
    <row r="9756" spans="2:8" x14ac:dyDescent="0.25">
      <c r="B9756" t="s">
        <v>350</v>
      </c>
      <c r="C9756">
        <f>INDEX(NationalTeams!B:B,MATCH(B9756,NationalTeams!C:C,0))</f>
        <v>165</v>
      </c>
      <c r="D9756" t="s">
        <v>63</v>
      </c>
      <c r="E9756">
        <f>INDEX(TeamSports!B:B,MATCH(D9756,TeamSports!C:C,0))</f>
        <v>12</v>
      </c>
      <c r="F9756">
        <f>INDEX(RanksTable!AT:AT,MATCH(B9756,RanksTable!B:B,0))</f>
        <v>7</v>
      </c>
      <c r="H9756" t="str">
        <f t="shared" si="152"/>
        <v>INSERT INTO "TeamRanks" (team_id,team_sport_id,team_rank) VALUES (165,12,7);</v>
      </c>
    </row>
    <row r="9757" spans="2:8" x14ac:dyDescent="0.25">
      <c r="B9757" t="s">
        <v>494</v>
      </c>
      <c r="C9757">
        <f>INDEX(NationalTeams!B:B,MATCH(B9757,NationalTeams!C:C,0))</f>
        <v>166</v>
      </c>
      <c r="D9757" t="s">
        <v>63</v>
      </c>
      <c r="E9757">
        <f>INDEX(TeamSports!B:B,MATCH(D9757,TeamSports!C:C,0))</f>
        <v>12</v>
      </c>
      <c r="F9757">
        <f>INDEX(RanksTable!AT:AT,MATCH(B9757,RanksTable!B:B,0))</f>
        <v>7</v>
      </c>
      <c r="H9757" t="str">
        <f t="shared" si="152"/>
        <v>INSERT INTO "TeamRanks" (team_id,team_sport_id,team_rank) VALUES (166,12,7);</v>
      </c>
    </row>
    <row r="9758" spans="2:8" x14ac:dyDescent="0.25">
      <c r="B9758" t="s">
        <v>504</v>
      </c>
      <c r="C9758">
        <f>INDEX(NationalTeams!B:B,MATCH(B9758,NationalTeams!C:C,0))</f>
        <v>167</v>
      </c>
      <c r="D9758" t="s">
        <v>63</v>
      </c>
      <c r="E9758">
        <f>INDEX(TeamSports!B:B,MATCH(D9758,TeamSports!C:C,0))</f>
        <v>12</v>
      </c>
      <c r="F9758">
        <f>INDEX(RanksTable!AT:AT,MATCH(B9758,RanksTable!B:B,0))</f>
        <v>7</v>
      </c>
      <c r="H9758" t="str">
        <f t="shared" si="152"/>
        <v>INSERT INTO "TeamRanks" (team_id,team_sport_id,team_rank) VALUES (167,12,7);</v>
      </c>
    </row>
    <row r="9759" spans="2:8" x14ac:dyDescent="0.25">
      <c r="B9759" t="s">
        <v>401</v>
      </c>
      <c r="C9759">
        <f>INDEX(NationalTeams!B:B,MATCH(B9759,NationalTeams!C:C,0))</f>
        <v>168</v>
      </c>
      <c r="D9759" t="s">
        <v>63</v>
      </c>
      <c r="E9759">
        <f>INDEX(TeamSports!B:B,MATCH(D9759,TeamSports!C:C,0))</f>
        <v>12</v>
      </c>
      <c r="F9759">
        <f>INDEX(RanksTable!AT:AT,MATCH(B9759,RanksTable!B:B,0))</f>
        <v>7</v>
      </c>
      <c r="H9759" t="str">
        <f t="shared" si="152"/>
        <v>INSERT INTO "TeamRanks" (team_id,team_sport_id,team_rank) VALUES (168,12,7);</v>
      </c>
    </row>
    <row r="9760" spans="2:8" x14ac:dyDescent="0.25">
      <c r="B9760" t="s">
        <v>432</v>
      </c>
      <c r="C9760">
        <f>INDEX(NationalTeams!B:B,MATCH(B9760,NationalTeams!C:C,0))</f>
        <v>169</v>
      </c>
      <c r="D9760" t="s">
        <v>63</v>
      </c>
      <c r="E9760">
        <f>INDEX(TeamSports!B:B,MATCH(D9760,TeamSports!C:C,0))</f>
        <v>12</v>
      </c>
      <c r="F9760">
        <f>INDEX(RanksTable!AT:AT,MATCH(B9760,RanksTable!B:B,0))</f>
        <v>7</v>
      </c>
      <c r="H9760" t="str">
        <f t="shared" si="152"/>
        <v>INSERT INTO "TeamRanks" (team_id,team_sport_id,team_rank) VALUES (169,12,7);</v>
      </c>
    </row>
    <row r="9761" spans="2:8" x14ac:dyDescent="0.25">
      <c r="B9761" t="s">
        <v>336</v>
      </c>
      <c r="C9761">
        <f>INDEX(NationalTeams!B:B,MATCH(B9761,NationalTeams!C:C,0))</f>
        <v>170</v>
      </c>
      <c r="D9761" t="s">
        <v>63</v>
      </c>
      <c r="E9761">
        <f>INDEX(TeamSports!B:B,MATCH(D9761,TeamSports!C:C,0))</f>
        <v>12</v>
      </c>
      <c r="F9761">
        <f>INDEX(RanksTable!AT:AT,MATCH(B9761,RanksTable!B:B,0))</f>
        <v>7</v>
      </c>
      <c r="H9761" t="str">
        <f t="shared" si="152"/>
        <v>INSERT INTO "TeamRanks" (team_id,team_sport_id,team_rank) VALUES (170,12,7);</v>
      </c>
    </row>
    <row r="9762" spans="2:8" x14ac:dyDescent="0.25">
      <c r="B9762" t="s">
        <v>497</v>
      </c>
      <c r="C9762">
        <f>INDEX(NationalTeams!B:B,MATCH(B9762,NationalTeams!C:C,0))</f>
        <v>171</v>
      </c>
      <c r="D9762" t="s">
        <v>63</v>
      </c>
      <c r="E9762">
        <f>INDEX(TeamSports!B:B,MATCH(D9762,TeamSports!C:C,0))</f>
        <v>12</v>
      </c>
      <c r="F9762">
        <f>INDEX(RanksTable!AT:AT,MATCH(B9762,RanksTable!B:B,0))</f>
        <v>7</v>
      </c>
      <c r="H9762" t="str">
        <f t="shared" si="152"/>
        <v>INSERT INTO "TeamRanks" (team_id,team_sport_id,team_rank) VALUES (171,12,7);</v>
      </c>
    </row>
    <row r="9763" spans="2:8" x14ac:dyDescent="0.25">
      <c r="B9763" t="s">
        <v>380</v>
      </c>
      <c r="C9763">
        <f>INDEX(NationalTeams!B:B,MATCH(B9763,NationalTeams!C:C,0))</f>
        <v>172</v>
      </c>
      <c r="D9763" t="s">
        <v>63</v>
      </c>
      <c r="E9763">
        <f>INDEX(TeamSports!B:B,MATCH(D9763,TeamSports!C:C,0))</f>
        <v>12</v>
      </c>
      <c r="F9763">
        <f>INDEX(RanksTable!AT:AT,MATCH(B9763,RanksTable!B:B,0))</f>
        <v>7</v>
      </c>
      <c r="H9763" t="str">
        <f t="shared" si="152"/>
        <v>INSERT INTO "TeamRanks" (team_id,team_sport_id,team_rank) VALUES (172,12,7);</v>
      </c>
    </row>
    <row r="9764" spans="2:8" x14ac:dyDescent="0.25">
      <c r="B9764" t="s">
        <v>402</v>
      </c>
      <c r="C9764">
        <f>INDEX(NationalTeams!B:B,MATCH(B9764,NationalTeams!C:C,0))</f>
        <v>173</v>
      </c>
      <c r="D9764" t="s">
        <v>63</v>
      </c>
      <c r="E9764">
        <f>INDEX(TeamSports!B:B,MATCH(D9764,TeamSports!C:C,0))</f>
        <v>12</v>
      </c>
      <c r="F9764">
        <f>INDEX(RanksTable!AT:AT,MATCH(B9764,RanksTable!B:B,0))</f>
        <v>7</v>
      </c>
      <c r="H9764" t="str">
        <f t="shared" si="152"/>
        <v>INSERT INTO "TeamRanks" (team_id,team_sport_id,team_rank) VALUES (173,12,7);</v>
      </c>
    </row>
    <row r="9765" spans="2:8" x14ac:dyDescent="0.25">
      <c r="B9765" t="s">
        <v>370</v>
      </c>
      <c r="C9765">
        <f>INDEX(NationalTeams!B:B,MATCH(B9765,NationalTeams!C:C,0))</f>
        <v>174</v>
      </c>
      <c r="D9765" t="s">
        <v>63</v>
      </c>
      <c r="E9765">
        <f>INDEX(TeamSports!B:B,MATCH(D9765,TeamSports!C:C,0))</f>
        <v>12</v>
      </c>
      <c r="F9765">
        <f>INDEX(RanksTable!AT:AT,MATCH(B9765,RanksTable!B:B,0))</f>
        <v>7</v>
      </c>
      <c r="H9765" t="str">
        <f t="shared" si="152"/>
        <v>INSERT INTO "TeamRanks" (team_id,team_sport_id,team_rank) VALUES (174,12,7);</v>
      </c>
    </row>
    <row r="9766" spans="2:8" x14ac:dyDescent="0.25">
      <c r="B9766" t="s">
        <v>506</v>
      </c>
      <c r="C9766">
        <f>INDEX(NationalTeams!B:B,MATCH(B9766,NationalTeams!C:C,0))</f>
        <v>175</v>
      </c>
      <c r="D9766" t="s">
        <v>63</v>
      </c>
      <c r="E9766">
        <f>INDEX(TeamSports!B:B,MATCH(D9766,TeamSports!C:C,0))</f>
        <v>12</v>
      </c>
      <c r="F9766">
        <f>INDEX(RanksTable!AT:AT,MATCH(B9766,RanksTable!B:B,0))</f>
        <v>7</v>
      </c>
      <c r="H9766" t="str">
        <f t="shared" si="152"/>
        <v>INSERT INTO "TeamRanks" (team_id,team_sport_id,team_rank) VALUES (175,12,7);</v>
      </c>
    </row>
    <row r="9767" spans="2:8" x14ac:dyDescent="0.25">
      <c r="B9767" t="s">
        <v>500</v>
      </c>
      <c r="C9767">
        <f>INDEX(NationalTeams!B:B,MATCH(B9767,NationalTeams!C:C,0))</f>
        <v>176</v>
      </c>
      <c r="D9767" t="s">
        <v>63</v>
      </c>
      <c r="E9767">
        <f>INDEX(TeamSports!B:B,MATCH(D9767,TeamSports!C:C,0))</f>
        <v>12</v>
      </c>
      <c r="F9767">
        <f>INDEX(RanksTable!AT:AT,MATCH(B9767,RanksTable!B:B,0))</f>
        <v>1</v>
      </c>
      <c r="H9767" t="str">
        <f t="shared" si="152"/>
        <v>INSERT INTO "TeamRanks" (team_id,team_sport_id,team_rank) VALUES (176,12,1);</v>
      </c>
    </row>
    <row r="9768" spans="2:8" x14ac:dyDescent="0.25">
      <c r="B9768" t="s">
        <v>473</v>
      </c>
      <c r="C9768">
        <f>INDEX(NationalTeams!B:B,MATCH(B9768,NationalTeams!C:C,0))</f>
        <v>177</v>
      </c>
      <c r="D9768" t="s">
        <v>63</v>
      </c>
      <c r="E9768">
        <f>INDEX(TeamSports!B:B,MATCH(D9768,TeamSports!C:C,0))</f>
        <v>12</v>
      </c>
      <c r="F9768">
        <f>INDEX(RanksTable!AT:AT,MATCH(B9768,RanksTable!B:B,0))</f>
        <v>7</v>
      </c>
      <c r="H9768" t="str">
        <f t="shared" si="152"/>
        <v>INSERT INTO "TeamRanks" (team_id,team_sport_id,team_rank) VALUES (177,12,7);</v>
      </c>
    </row>
    <row r="9769" spans="2:8" x14ac:dyDescent="0.25">
      <c r="B9769" t="s">
        <v>482</v>
      </c>
      <c r="C9769">
        <f>INDEX(NationalTeams!B:B,MATCH(B9769,NationalTeams!C:C,0))</f>
        <v>178</v>
      </c>
      <c r="D9769" t="s">
        <v>63</v>
      </c>
      <c r="E9769">
        <f>INDEX(TeamSports!B:B,MATCH(D9769,TeamSports!C:C,0))</f>
        <v>12</v>
      </c>
      <c r="F9769">
        <f>INDEX(RanksTable!AT:AT,MATCH(B9769,RanksTable!B:B,0))</f>
        <v>7</v>
      </c>
      <c r="H9769" t="str">
        <f t="shared" si="152"/>
        <v>INSERT INTO "TeamRanks" (team_id,team_sport_id,team_rank) VALUES (178,12,7);</v>
      </c>
    </row>
    <row r="9770" spans="2:8" x14ac:dyDescent="0.25">
      <c r="B9770" t="s">
        <v>411</v>
      </c>
      <c r="C9770">
        <f>INDEX(NationalTeams!B:B,MATCH(B9770,NationalTeams!C:C,0))</f>
        <v>179</v>
      </c>
      <c r="D9770" t="s">
        <v>63</v>
      </c>
      <c r="E9770">
        <f>INDEX(TeamSports!B:B,MATCH(D9770,TeamSports!C:C,0))</f>
        <v>12</v>
      </c>
      <c r="F9770">
        <f>INDEX(RanksTable!AT:AT,MATCH(B9770,RanksTable!B:B,0))</f>
        <v>7</v>
      </c>
      <c r="H9770" t="str">
        <f t="shared" si="152"/>
        <v>INSERT INTO "TeamRanks" (team_id,team_sport_id,team_rank) VALUES (179,12,7);</v>
      </c>
    </row>
    <row r="9771" spans="2:8" x14ac:dyDescent="0.25">
      <c r="B9771" t="s">
        <v>541</v>
      </c>
      <c r="C9771">
        <f>INDEX(NationalTeams!B:B,MATCH(B9771,NationalTeams!C:C,0))</f>
        <v>180</v>
      </c>
      <c r="D9771" t="s">
        <v>63</v>
      </c>
      <c r="E9771">
        <f>INDEX(TeamSports!B:B,MATCH(D9771,TeamSports!C:C,0))</f>
        <v>12</v>
      </c>
      <c r="F9771">
        <f>INDEX(RanksTable!AT:AT,MATCH(B9771,RanksTable!B:B,0))</f>
        <v>7</v>
      </c>
      <c r="H9771" t="str">
        <f t="shared" si="152"/>
        <v>INSERT INTO "TeamRanks" (team_id,team_sport_id,team_rank) VALUES (180,12,7);</v>
      </c>
    </row>
    <row r="9772" spans="2:8" x14ac:dyDescent="0.25">
      <c r="B9772" t="s">
        <v>412</v>
      </c>
      <c r="C9772">
        <f>INDEX(NationalTeams!B:B,MATCH(B9772,NationalTeams!C:C,0))</f>
        <v>181</v>
      </c>
      <c r="D9772" t="s">
        <v>63</v>
      </c>
      <c r="E9772">
        <f>INDEX(TeamSports!B:B,MATCH(D9772,TeamSports!C:C,0))</f>
        <v>12</v>
      </c>
      <c r="F9772">
        <f>INDEX(RanksTable!AT:AT,MATCH(B9772,RanksTable!B:B,0))</f>
        <v>7</v>
      </c>
      <c r="H9772" t="str">
        <f t="shared" si="152"/>
        <v>INSERT INTO "TeamRanks" (team_id,team_sport_id,team_rank) VALUES (181,12,7);</v>
      </c>
    </row>
    <row r="9773" spans="2:8" x14ac:dyDescent="0.25">
      <c r="B9773" t="s">
        <v>409</v>
      </c>
      <c r="C9773">
        <f>INDEX(NationalTeams!B:B,MATCH(B9773,NationalTeams!C:C,0))</f>
        <v>182</v>
      </c>
      <c r="D9773" t="s">
        <v>63</v>
      </c>
      <c r="E9773">
        <f>INDEX(TeamSports!B:B,MATCH(D9773,TeamSports!C:C,0))</f>
        <v>12</v>
      </c>
      <c r="F9773">
        <f>INDEX(RanksTable!AT:AT,MATCH(B9773,RanksTable!B:B,0))</f>
        <v>7</v>
      </c>
      <c r="H9773" t="str">
        <f t="shared" si="152"/>
        <v>INSERT INTO "TeamRanks" (team_id,team_sport_id,team_rank) VALUES (182,12,7);</v>
      </c>
    </row>
    <row r="9774" spans="2:8" x14ac:dyDescent="0.25">
      <c r="B9774" t="s">
        <v>414</v>
      </c>
      <c r="C9774">
        <f>INDEX(NationalTeams!B:B,MATCH(B9774,NationalTeams!C:C,0))</f>
        <v>183</v>
      </c>
      <c r="D9774" t="s">
        <v>63</v>
      </c>
      <c r="E9774">
        <f>INDEX(TeamSports!B:B,MATCH(D9774,TeamSports!C:C,0))</f>
        <v>12</v>
      </c>
      <c r="F9774">
        <f>INDEX(RanksTable!AT:AT,MATCH(B9774,RanksTable!B:B,0))</f>
        <v>7</v>
      </c>
      <c r="H9774" t="str">
        <f t="shared" si="152"/>
        <v>INSERT INTO "TeamRanks" (team_id,team_sport_id,team_rank) VALUES (183,12,7);</v>
      </c>
    </row>
    <row r="9775" spans="2:8" x14ac:dyDescent="0.25">
      <c r="B9775" t="s">
        <v>362</v>
      </c>
      <c r="C9775">
        <f>INDEX(NationalTeams!B:B,MATCH(B9775,NationalTeams!C:C,0))</f>
        <v>184</v>
      </c>
      <c r="D9775" t="s">
        <v>63</v>
      </c>
      <c r="E9775">
        <f>INDEX(TeamSports!B:B,MATCH(D9775,TeamSports!C:C,0))</f>
        <v>12</v>
      </c>
      <c r="F9775">
        <f>INDEX(RanksTable!AT:AT,MATCH(B9775,RanksTable!B:B,0))</f>
        <v>7</v>
      </c>
      <c r="H9775" t="str">
        <f t="shared" si="152"/>
        <v>INSERT INTO "TeamRanks" (team_id,team_sport_id,team_rank) VALUES (184,12,7);</v>
      </c>
    </row>
    <row r="9776" spans="2:8" x14ac:dyDescent="0.25">
      <c r="B9776" t="s">
        <v>499</v>
      </c>
      <c r="C9776">
        <f>INDEX(NationalTeams!B:B,MATCH(B9776,NationalTeams!C:C,0))</f>
        <v>185</v>
      </c>
      <c r="D9776" t="s">
        <v>63</v>
      </c>
      <c r="E9776">
        <f>INDEX(TeamSports!B:B,MATCH(D9776,TeamSports!C:C,0))</f>
        <v>12</v>
      </c>
      <c r="F9776">
        <f>INDEX(RanksTable!AT:AT,MATCH(B9776,RanksTable!B:B,0))</f>
        <v>7</v>
      </c>
      <c r="H9776" t="str">
        <f t="shared" si="152"/>
        <v>INSERT INTO "TeamRanks" (team_id,team_sport_id,team_rank) VALUES (185,12,7);</v>
      </c>
    </row>
    <row r="9777" spans="2:8" x14ac:dyDescent="0.25">
      <c r="B9777" t="s">
        <v>374</v>
      </c>
      <c r="C9777">
        <f>INDEX(NationalTeams!B:B,MATCH(B9777,NationalTeams!C:C,0))</f>
        <v>186</v>
      </c>
      <c r="D9777" t="s">
        <v>63</v>
      </c>
      <c r="E9777">
        <f>INDEX(TeamSports!B:B,MATCH(D9777,TeamSports!C:C,0))</f>
        <v>12</v>
      </c>
      <c r="F9777">
        <f>INDEX(RanksTable!AT:AT,MATCH(B9777,RanksTable!B:B,0))</f>
        <v>7</v>
      </c>
      <c r="H9777" t="str">
        <f t="shared" si="152"/>
        <v>INSERT INTO "TeamRanks" (team_id,team_sport_id,team_rank) VALUES (186,12,7);</v>
      </c>
    </row>
    <row r="9778" spans="2:8" x14ac:dyDescent="0.25">
      <c r="B9778" t="s">
        <v>385</v>
      </c>
      <c r="C9778">
        <f>INDEX(NationalTeams!B:B,MATCH(B9778,NationalTeams!C:C,0))</f>
        <v>187</v>
      </c>
      <c r="D9778" t="s">
        <v>63</v>
      </c>
      <c r="E9778">
        <f>INDEX(TeamSports!B:B,MATCH(D9778,TeamSports!C:C,0))</f>
        <v>12</v>
      </c>
      <c r="F9778">
        <f>INDEX(RanksTable!AT:AT,MATCH(B9778,RanksTable!B:B,0))</f>
        <v>7</v>
      </c>
      <c r="H9778" t="str">
        <f t="shared" si="152"/>
        <v>INSERT INTO "TeamRanks" (team_id,team_sport_id,team_rank) VALUES (187,12,7);</v>
      </c>
    </row>
    <row r="9779" spans="2:8" x14ac:dyDescent="0.25">
      <c r="B9779" t="s">
        <v>450</v>
      </c>
      <c r="C9779">
        <f>INDEX(NationalTeams!B:B,MATCH(B9779,NationalTeams!C:C,0))</f>
        <v>188</v>
      </c>
      <c r="D9779" t="s">
        <v>63</v>
      </c>
      <c r="E9779">
        <f>INDEX(TeamSports!B:B,MATCH(D9779,TeamSports!C:C,0))</f>
        <v>12</v>
      </c>
      <c r="F9779">
        <f>INDEX(RanksTable!AT:AT,MATCH(B9779,RanksTable!B:B,0))</f>
        <v>7</v>
      </c>
      <c r="H9779" t="str">
        <f t="shared" si="152"/>
        <v>INSERT INTO "TeamRanks" (team_id,team_sport_id,team_rank) VALUES (188,12,7);</v>
      </c>
    </row>
    <row r="9780" spans="2:8" x14ac:dyDescent="0.25">
      <c r="B9780" t="s">
        <v>448</v>
      </c>
      <c r="C9780">
        <f>INDEX(NationalTeams!B:B,MATCH(B9780,NationalTeams!C:C,0))</f>
        <v>189</v>
      </c>
      <c r="D9780" t="s">
        <v>63</v>
      </c>
      <c r="E9780">
        <f>INDEX(TeamSports!B:B,MATCH(D9780,TeamSports!C:C,0))</f>
        <v>12</v>
      </c>
      <c r="F9780">
        <f>INDEX(RanksTable!AT:AT,MATCH(B9780,RanksTable!B:B,0))</f>
        <v>7</v>
      </c>
      <c r="H9780" t="str">
        <f t="shared" si="152"/>
        <v>INSERT INTO "TeamRanks" (team_id,team_sport_id,team_rank) VALUES (189,12,7);</v>
      </c>
    </row>
    <row r="9781" spans="2:8" x14ac:dyDescent="0.25">
      <c r="B9781" t="s">
        <v>375</v>
      </c>
      <c r="C9781">
        <f>INDEX(NationalTeams!B:B,MATCH(B9781,NationalTeams!C:C,0))</f>
        <v>190</v>
      </c>
      <c r="D9781" t="s">
        <v>63</v>
      </c>
      <c r="E9781">
        <f>INDEX(TeamSports!B:B,MATCH(D9781,TeamSports!C:C,0))</f>
        <v>12</v>
      </c>
      <c r="F9781">
        <f>INDEX(RanksTable!AT:AT,MATCH(B9781,RanksTable!B:B,0))</f>
        <v>7</v>
      </c>
      <c r="H9781" t="str">
        <f t="shared" si="152"/>
        <v>INSERT INTO "TeamRanks" (team_id,team_sport_id,team_rank) VALUES (190,12,7);</v>
      </c>
    </row>
    <row r="9782" spans="2:8" x14ac:dyDescent="0.25">
      <c r="B9782" t="s">
        <v>483</v>
      </c>
      <c r="C9782">
        <f>INDEX(NationalTeams!B:B,MATCH(B9782,NationalTeams!C:C,0))</f>
        <v>191</v>
      </c>
      <c r="D9782" t="s">
        <v>63</v>
      </c>
      <c r="E9782">
        <f>INDEX(TeamSports!B:B,MATCH(D9782,TeamSports!C:C,0))</f>
        <v>12</v>
      </c>
      <c r="F9782">
        <f>INDEX(RanksTable!AT:AT,MATCH(B9782,RanksTable!B:B,0))</f>
        <v>7</v>
      </c>
      <c r="H9782" t="str">
        <f t="shared" si="152"/>
        <v>INSERT INTO "TeamRanks" (team_id,team_sport_id,team_rank) VALUES (191,12,7);</v>
      </c>
    </row>
    <row r="9783" spans="2:8" x14ac:dyDescent="0.25">
      <c r="B9783" t="s">
        <v>395</v>
      </c>
      <c r="C9783">
        <f>INDEX(NationalTeams!B:B,MATCH(B9783,NationalTeams!C:C,0))</f>
        <v>192</v>
      </c>
      <c r="D9783" t="s">
        <v>63</v>
      </c>
      <c r="E9783">
        <f>INDEX(TeamSports!B:B,MATCH(D9783,TeamSports!C:C,0))</f>
        <v>12</v>
      </c>
      <c r="F9783">
        <f>INDEX(RanksTable!AT:AT,MATCH(B9783,RanksTable!B:B,0))</f>
        <v>7</v>
      </c>
      <c r="H9783" t="str">
        <f t="shared" si="152"/>
        <v>INSERT INTO "TeamRanks" (team_id,team_sport_id,team_rank) VALUES (192,12,7);</v>
      </c>
    </row>
    <row r="9784" spans="2:8" x14ac:dyDescent="0.25">
      <c r="B9784" t="s">
        <v>363</v>
      </c>
      <c r="C9784">
        <f>INDEX(NationalTeams!B:B,MATCH(B9784,NationalTeams!C:C,0))</f>
        <v>193</v>
      </c>
      <c r="D9784" t="s">
        <v>63</v>
      </c>
      <c r="E9784">
        <f>INDEX(TeamSports!B:B,MATCH(D9784,TeamSports!C:C,0))</f>
        <v>12</v>
      </c>
      <c r="F9784">
        <f>INDEX(RanksTable!AT:AT,MATCH(B9784,RanksTable!B:B,0))</f>
        <v>7</v>
      </c>
      <c r="H9784" t="str">
        <f t="shared" si="152"/>
        <v>INSERT INTO "TeamRanks" (team_id,team_sport_id,team_rank) VALUES (193,12,7);</v>
      </c>
    </row>
    <row r="9785" spans="2:8" x14ac:dyDescent="0.25">
      <c r="B9785" t="s">
        <v>394</v>
      </c>
      <c r="C9785">
        <f>INDEX(NationalTeams!B:B,MATCH(B9785,NationalTeams!C:C,0))</f>
        <v>194</v>
      </c>
      <c r="D9785" t="s">
        <v>63</v>
      </c>
      <c r="E9785">
        <f>INDEX(TeamSports!B:B,MATCH(D9785,TeamSports!C:C,0))</f>
        <v>12</v>
      </c>
      <c r="F9785">
        <f>INDEX(RanksTable!AT:AT,MATCH(B9785,RanksTable!B:B,0))</f>
        <v>7</v>
      </c>
      <c r="H9785" t="str">
        <f t="shared" si="152"/>
        <v>INSERT INTO "TeamRanks" (team_id,team_sport_id,team_rank) VALUES (194,12,7);</v>
      </c>
    </row>
    <row r="9786" spans="2:8" x14ac:dyDescent="0.25">
      <c r="B9786" t="s">
        <v>389</v>
      </c>
      <c r="C9786">
        <f>INDEX(NationalTeams!B:B,MATCH(B9786,NationalTeams!C:C,0))</f>
        <v>195</v>
      </c>
      <c r="D9786" t="s">
        <v>63</v>
      </c>
      <c r="E9786">
        <f>INDEX(TeamSports!B:B,MATCH(D9786,TeamSports!C:C,0))</f>
        <v>12</v>
      </c>
      <c r="F9786">
        <f>INDEX(RanksTable!AT:AT,MATCH(B9786,RanksTable!B:B,0))</f>
        <v>7</v>
      </c>
      <c r="H9786" t="str">
        <f t="shared" si="152"/>
        <v>INSERT INTO "TeamRanks" (team_id,team_sport_id,team_rank) VALUES (195,12,7);</v>
      </c>
    </row>
    <row r="9787" spans="2:8" x14ac:dyDescent="0.25">
      <c r="B9787" t="s">
        <v>496</v>
      </c>
      <c r="C9787">
        <f>INDEX(NationalTeams!B:B,MATCH(B9787,NationalTeams!C:C,0))</f>
        <v>196</v>
      </c>
      <c r="D9787" t="s">
        <v>63</v>
      </c>
      <c r="E9787">
        <f>INDEX(TeamSports!B:B,MATCH(D9787,TeamSports!C:C,0))</f>
        <v>12</v>
      </c>
      <c r="F9787">
        <f>INDEX(RanksTable!AT:AT,MATCH(B9787,RanksTable!B:B,0))</f>
        <v>7</v>
      </c>
      <c r="H9787" t="str">
        <f t="shared" si="152"/>
        <v>INSERT INTO "TeamRanks" (team_id,team_sport_id,team_rank) VALUES (196,12,7);</v>
      </c>
    </row>
    <row r="9788" spans="2:8" x14ac:dyDescent="0.25">
      <c r="B9788" t="s">
        <v>507</v>
      </c>
      <c r="C9788">
        <f>INDEX(NationalTeams!B:B,MATCH(B9788,NationalTeams!C:C,0))</f>
        <v>197</v>
      </c>
      <c r="D9788" t="s">
        <v>63</v>
      </c>
      <c r="E9788">
        <f>INDEX(TeamSports!B:B,MATCH(D9788,TeamSports!C:C,0))</f>
        <v>12</v>
      </c>
      <c r="F9788">
        <f>INDEX(RanksTable!AT:AT,MATCH(B9788,RanksTable!B:B,0))</f>
        <v>7</v>
      </c>
      <c r="H9788" t="str">
        <f t="shared" si="152"/>
        <v>INSERT INTO "TeamRanks" (team_id,team_sport_id,team_rank) VALUES (197,12,7);</v>
      </c>
    </row>
    <row r="9789" spans="2:8" x14ac:dyDescent="0.25">
      <c r="B9789" t="s">
        <v>399</v>
      </c>
      <c r="C9789">
        <f>INDEX(NationalTeams!B:B,MATCH(B9789,NationalTeams!C:C,0))</f>
        <v>198</v>
      </c>
      <c r="D9789" t="s">
        <v>63</v>
      </c>
      <c r="E9789">
        <f>INDEX(TeamSports!B:B,MATCH(D9789,TeamSports!C:C,0))</f>
        <v>12</v>
      </c>
      <c r="F9789">
        <f>INDEX(RanksTable!AT:AT,MATCH(B9789,RanksTable!B:B,0))</f>
        <v>7</v>
      </c>
      <c r="H9789" t="str">
        <f t="shared" si="152"/>
        <v>INSERT INTO "TeamRanks" (team_id,team_sport_id,team_rank) VALUES (198,12,7);</v>
      </c>
    </row>
    <row r="9790" spans="2:8" x14ac:dyDescent="0.25">
      <c r="B9790" t="s">
        <v>467</v>
      </c>
      <c r="C9790">
        <f>INDEX(NationalTeams!B:B,MATCH(B9790,NationalTeams!C:C,0))</f>
        <v>199</v>
      </c>
      <c r="D9790" t="s">
        <v>63</v>
      </c>
      <c r="E9790">
        <f>INDEX(TeamSports!B:B,MATCH(D9790,TeamSports!C:C,0))</f>
        <v>12</v>
      </c>
      <c r="F9790">
        <f>INDEX(RanksTable!AT:AT,MATCH(B9790,RanksTable!B:B,0))</f>
        <v>7</v>
      </c>
      <c r="H9790" t="str">
        <f t="shared" si="152"/>
        <v>INSERT INTO "TeamRanks" (team_id,team_sport_id,team_rank) VALUES (199,12,7);</v>
      </c>
    </row>
    <row r="9791" spans="2:8" x14ac:dyDescent="0.25">
      <c r="B9791" t="s">
        <v>437</v>
      </c>
      <c r="C9791">
        <f>INDEX(NationalTeams!B:B,MATCH(B9791,NationalTeams!C:C,0))</f>
        <v>200</v>
      </c>
      <c r="D9791" t="s">
        <v>63</v>
      </c>
      <c r="E9791">
        <f>INDEX(TeamSports!B:B,MATCH(D9791,TeamSports!C:C,0))</f>
        <v>12</v>
      </c>
      <c r="F9791">
        <f>INDEX(RanksTable!AT:AT,MATCH(B9791,RanksTable!B:B,0))</f>
        <v>7</v>
      </c>
      <c r="H9791" t="str">
        <f t="shared" si="152"/>
        <v>INSERT INTO "TeamRanks" (team_id,team_sport_id,team_rank) VALUES (200,12,7);</v>
      </c>
    </row>
    <row r="9792" spans="2:8" x14ac:dyDescent="0.25">
      <c r="B9792" t="s">
        <v>452</v>
      </c>
      <c r="C9792">
        <f>INDEX(NationalTeams!B:B,MATCH(B9792,NationalTeams!C:C,0))</f>
        <v>201</v>
      </c>
      <c r="D9792" t="s">
        <v>63</v>
      </c>
      <c r="E9792">
        <f>INDEX(TeamSports!B:B,MATCH(D9792,TeamSports!C:C,0))</f>
        <v>12</v>
      </c>
      <c r="F9792">
        <f>INDEX(RanksTable!AT:AT,MATCH(B9792,RanksTable!B:B,0))</f>
        <v>7</v>
      </c>
      <c r="H9792" t="str">
        <f t="shared" si="152"/>
        <v>INSERT INTO "TeamRanks" (team_id,team_sport_id,team_rank) VALUES (201,12,7);</v>
      </c>
    </row>
    <row r="9793" spans="2:8" x14ac:dyDescent="0.25">
      <c r="B9793" t="s">
        <v>384</v>
      </c>
      <c r="C9793">
        <f>INDEX(NationalTeams!B:B,MATCH(B9793,NationalTeams!C:C,0))</f>
        <v>202</v>
      </c>
      <c r="D9793" t="s">
        <v>63</v>
      </c>
      <c r="E9793">
        <f>INDEX(TeamSports!B:B,MATCH(D9793,TeamSports!C:C,0))</f>
        <v>12</v>
      </c>
      <c r="F9793">
        <f>INDEX(RanksTable!AT:AT,MATCH(B9793,RanksTable!B:B,0))</f>
        <v>7</v>
      </c>
      <c r="H9793" t="str">
        <f t="shared" si="152"/>
        <v>INSERT INTO "TeamRanks" (team_id,team_sport_id,team_rank) VALUES (202,12,7);</v>
      </c>
    </row>
    <row r="9794" spans="2:8" x14ac:dyDescent="0.25">
      <c r="B9794" t="s">
        <v>442</v>
      </c>
      <c r="C9794">
        <f>INDEX(NationalTeams!B:B,MATCH(B9794,NationalTeams!C:C,0))</f>
        <v>203</v>
      </c>
      <c r="D9794" t="s">
        <v>63</v>
      </c>
      <c r="E9794">
        <f>INDEX(TeamSports!B:B,MATCH(D9794,TeamSports!C:C,0))</f>
        <v>12</v>
      </c>
      <c r="F9794">
        <f>INDEX(RanksTable!AT:AT,MATCH(B9794,RanksTable!B:B,0))</f>
        <v>7</v>
      </c>
      <c r="H9794" t="str">
        <f t="shared" si="152"/>
        <v>INSERT INTO "TeamRanks" (team_id,team_sport_id,team_rank) VALUES (203,12,7);</v>
      </c>
    </row>
    <row r="9795" spans="2:8" x14ac:dyDescent="0.25">
      <c r="B9795" t="s">
        <v>472</v>
      </c>
      <c r="C9795">
        <f>INDEX(NationalTeams!B:B,MATCH(B9795,NationalTeams!C:C,0))</f>
        <v>204</v>
      </c>
      <c r="D9795" t="s">
        <v>63</v>
      </c>
      <c r="E9795">
        <f>INDEX(TeamSports!B:B,MATCH(D9795,TeamSports!C:C,0))</f>
        <v>12</v>
      </c>
      <c r="F9795">
        <f>INDEX(RanksTable!AT:AT,MATCH(B9795,RanksTable!B:B,0))</f>
        <v>7</v>
      </c>
      <c r="H9795" t="str">
        <f t="shared" si="152"/>
        <v>INSERT INTO "TeamRanks" (team_id,team_sport_id,team_rank) VALUES (204,12,7);</v>
      </c>
    </row>
    <row r="9796" spans="2:8" x14ac:dyDescent="0.25">
      <c r="B9796" t="s">
        <v>388</v>
      </c>
      <c r="C9796">
        <f>INDEX(NationalTeams!B:B,MATCH(B9796,NationalTeams!C:C,0))</f>
        <v>205</v>
      </c>
      <c r="D9796" t="s">
        <v>63</v>
      </c>
      <c r="E9796">
        <f>INDEX(TeamSports!B:B,MATCH(D9796,TeamSports!C:C,0))</f>
        <v>12</v>
      </c>
      <c r="F9796">
        <f>INDEX(RanksTable!AT:AT,MATCH(B9796,RanksTable!B:B,0))</f>
        <v>7</v>
      </c>
      <c r="H9796" t="str">
        <f t="shared" ref="H9796:H9859" si="153">_xlfn.CONCAT($H$1,$L$1,$C$1,$L$1," ",$J$1,$C$2,$N$1,$E$2,$N$1,$F$2,$K$1,$I$1,$J$1,C9796,$N$1,E9796,$N$1,F9796,$K$1,$O$1)</f>
        <v>INSERT INTO "TeamRanks" (team_id,team_sport_id,team_rank) VALUES (205,12,7);</v>
      </c>
    </row>
    <row r="9797" spans="2:8" x14ac:dyDescent="0.25">
      <c r="B9797" t="s">
        <v>476</v>
      </c>
      <c r="C9797">
        <f>INDEX(NationalTeams!B:B,MATCH(B9797,NationalTeams!C:C,0))</f>
        <v>206</v>
      </c>
      <c r="D9797" t="s">
        <v>63</v>
      </c>
      <c r="E9797">
        <f>INDEX(TeamSports!B:B,MATCH(D9797,TeamSports!C:C,0))</f>
        <v>12</v>
      </c>
      <c r="F9797">
        <f>INDEX(RanksTable!AT:AT,MATCH(B9797,RanksTable!B:B,0))</f>
        <v>7</v>
      </c>
      <c r="H9797" t="str">
        <f t="shared" si="153"/>
        <v>INSERT INTO "TeamRanks" (team_id,team_sport_id,team_rank) VALUES (206,12,7);</v>
      </c>
    </row>
    <row r="9798" spans="2:8" x14ac:dyDescent="0.25">
      <c r="B9798" t="s">
        <v>407</v>
      </c>
      <c r="C9798">
        <f>INDEX(NationalTeams!B:B,MATCH(B9798,NationalTeams!C:C,0))</f>
        <v>207</v>
      </c>
      <c r="D9798" t="s">
        <v>63</v>
      </c>
      <c r="E9798">
        <f>INDEX(TeamSports!B:B,MATCH(D9798,TeamSports!C:C,0))</f>
        <v>12</v>
      </c>
      <c r="F9798">
        <f>INDEX(RanksTable!AT:AT,MATCH(B9798,RanksTable!B:B,0))</f>
        <v>7</v>
      </c>
      <c r="H9798" t="str">
        <f t="shared" si="153"/>
        <v>INSERT INTO "TeamRanks" (team_id,team_sport_id,team_rank) VALUES (207,12,7);</v>
      </c>
    </row>
    <row r="9799" spans="2:8" x14ac:dyDescent="0.25">
      <c r="B9799" t="s">
        <v>364</v>
      </c>
      <c r="C9799">
        <f>INDEX(NationalTeams!B:B,MATCH(B9799,NationalTeams!C:C,0))</f>
        <v>208</v>
      </c>
      <c r="D9799" t="s">
        <v>63</v>
      </c>
      <c r="E9799">
        <f>INDEX(TeamSports!B:B,MATCH(D9799,TeamSports!C:C,0))</f>
        <v>12</v>
      </c>
      <c r="F9799">
        <f>INDEX(RanksTable!AT:AT,MATCH(B9799,RanksTable!B:B,0))</f>
        <v>7</v>
      </c>
      <c r="H9799" t="str">
        <f t="shared" si="153"/>
        <v>INSERT INTO "TeamRanks" (team_id,team_sport_id,team_rank) VALUES (208,12,7);</v>
      </c>
    </row>
    <row r="9800" spans="2:8" x14ac:dyDescent="0.25">
      <c r="B9800" t="s">
        <v>439</v>
      </c>
      <c r="C9800">
        <f>INDEX(NationalTeams!B:B,MATCH(B9800,NationalTeams!C:C,0))</f>
        <v>209</v>
      </c>
      <c r="D9800" t="s">
        <v>63</v>
      </c>
      <c r="E9800">
        <f>INDEX(TeamSports!B:B,MATCH(D9800,TeamSports!C:C,0))</f>
        <v>12</v>
      </c>
      <c r="F9800">
        <f>INDEX(RanksTable!AT:AT,MATCH(B9800,RanksTable!B:B,0))</f>
        <v>7</v>
      </c>
      <c r="H9800" t="str">
        <f t="shared" si="153"/>
        <v>INSERT INTO "TeamRanks" (team_id,team_sport_id,team_rank) VALUES (209,12,7);</v>
      </c>
    </row>
    <row r="9801" spans="2:8" x14ac:dyDescent="0.25">
      <c r="B9801" t="s">
        <v>501</v>
      </c>
      <c r="C9801">
        <f>INDEX(NationalTeams!B:B,MATCH(B9801,NationalTeams!C:C,0))</f>
        <v>210</v>
      </c>
      <c r="D9801" t="s">
        <v>63</v>
      </c>
      <c r="E9801">
        <f>INDEX(TeamSports!B:B,MATCH(D9801,TeamSports!C:C,0))</f>
        <v>12</v>
      </c>
      <c r="F9801">
        <f>INDEX(RanksTable!AT:AT,MATCH(B9801,RanksTable!B:B,0))</f>
        <v>7</v>
      </c>
      <c r="H9801" t="str">
        <f t="shared" si="153"/>
        <v>INSERT INTO "TeamRanks" (team_id,team_sport_id,team_rank) VALUES (210,12,7);</v>
      </c>
    </row>
    <row r="9802" spans="2:8" x14ac:dyDescent="0.25">
      <c r="B9802" t="s">
        <v>466</v>
      </c>
      <c r="C9802">
        <f>INDEX(NationalTeams!B:B,MATCH(B9802,NationalTeams!C:C,0))</f>
        <v>211</v>
      </c>
      <c r="D9802" t="s">
        <v>63</v>
      </c>
      <c r="E9802">
        <f>INDEX(TeamSports!B:B,MATCH(D9802,TeamSports!C:C,0))</f>
        <v>12</v>
      </c>
      <c r="F9802">
        <f>INDEX(RanksTable!AT:AT,MATCH(B9802,RanksTable!B:B,0))</f>
        <v>7</v>
      </c>
      <c r="H9802" t="str">
        <f t="shared" si="153"/>
        <v>INSERT INTO "TeamRanks" (team_id,team_sport_id,team_rank) VALUES (211,12,7);</v>
      </c>
    </row>
    <row r="9803" spans="2:8" x14ac:dyDescent="0.25">
      <c r="B9803" t="s">
        <v>502</v>
      </c>
      <c r="C9803">
        <f>INDEX(NationalTeams!B:B,MATCH(B9803,NationalTeams!C:C,0))</f>
        <v>212</v>
      </c>
      <c r="D9803" t="s">
        <v>63</v>
      </c>
      <c r="E9803">
        <f>INDEX(TeamSports!B:B,MATCH(D9803,TeamSports!C:C,0))</f>
        <v>12</v>
      </c>
      <c r="F9803">
        <f>INDEX(RanksTable!AT:AT,MATCH(B9803,RanksTable!B:B,0))</f>
        <v>3</v>
      </c>
      <c r="H9803" t="str">
        <f t="shared" si="153"/>
        <v>INSERT INTO "TeamRanks" (team_id,team_sport_id,team_rank) VALUES (212,12,3);</v>
      </c>
    </row>
    <row r="9804" spans="2:8" x14ac:dyDescent="0.25">
      <c r="B9804" t="s">
        <v>359</v>
      </c>
      <c r="C9804">
        <f>INDEX(NationalTeams!B:B,MATCH(B9804,NationalTeams!C:C,0))</f>
        <v>213</v>
      </c>
      <c r="D9804" t="s">
        <v>63</v>
      </c>
      <c r="E9804">
        <f>INDEX(TeamSports!B:B,MATCH(D9804,TeamSports!C:C,0))</f>
        <v>12</v>
      </c>
      <c r="F9804">
        <f>INDEX(RanksTable!AT:AT,MATCH(B9804,RanksTable!B:B,0))</f>
        <v>7</v>
      </c>
      <c r="H9804" t="str">
        <f t="shared" si="153"/>
        <v>INSERT INTO "TeamRanks" (team_id,team_sport_id,team_rank) VALUES (213,12,7);</v>
      </c>
    </row>
    <row r="9805" spans="2:8" x14ac:dyDescent="0.25">
      <c r="B9805" t="s">
        <v>377</v>
      </c>
      <c r="C9805">
        <f>INDEX(NationalTeams!B:B,MATCH(B9805,NationalTeams!C:C,0))</f>
        <v>214</v>
      </c>
      <c r="D9805" t="s">
        <v>63</v>
      </c>
      <c r="E9805">
        <f>INDEX(TeamSports!B:B,MATCH(D9805,TeamSports!C:C,0))</f>
        <v>12</v>
      </c>
      <c r="F9805">
        <f>INDEX(RanksTable!AT:AT,MATCH(B9805,RanksTable!B:B,0))</f>
        <v>7</v>
      </c>
      <c r="H9805" t="str">
        <f t="shared" si="153"/>
        <v>INSERT INTO "TeamRanks" (team_id,team_sport_id,team_rank) VALUES (214,12,7);</v>
      </c>
    </row>
    <row r="9806" spans="2:8" x14ac:dyDescent="0.25">
      <c r="B9806" t="s">
        <v>443</v>
      </c>
      <c r="C9806">
        <f>INDEX(NationalTeams!B:B,MATCH(B9806,NationalTeams!C:C,0))</f>
        <v>215</v>
      </c>
      <c r="D9806" t="s">
        <v>63</v>
      </c>
      <c r="E9806">
        <f>INDEX(TeamSports!B:B,MATCH(D9806,TeamSports!C:C,0))</f>
        <v>12</v>
      </c>
      <c r="F9806">
        <f>INDEX(RanksTable!AT:AT,MATCH(B9806,RanksTable!B:B,0))</f>
        <v>7</v>
      </c>
      <c r="H9806" t="str">
        <f t="shared" si="153"/>
        <v>INSERT INTO "TeamRanks" (team_id,team_sport_id,team_rank) VALUES (215,12,7);</v>
      </c>
    </row>
    <row r="9807" spans="2:8" x14ac:dyDescent="0.25">
      <c r="B9807" t="s">
        <v>481</v>
      </c>
      <c r="C9807">
        <f>INDEX(NationalTeams!B:B,MATCH(B9807,NationalTeams!C:C,0))</f>
        <v>216</v>
      </c>
      <c r="D9807" t="s">
        <v>63</v>
      </c>
      <c r="E9807">
        <f>INDEX(TeamSports!B:B,MATCH(D9807,TeamSports!C:C,0))</f>
        <v>12</v>
      </c>
      <c r="F9807">
        <f>INDEX(RanksTable!AT:AT,MATCH(B9807,RanksTable!B:B,0))</f>
        <v>7</v>
      </c>
      <c r="H9807" t="str">
        <f t="shared" si="153"/>
        <v>INSERT INTO "TeamRanks" (team_id,team_sport_id,team_rank) VALUES (216,12,7);</v>
      </c>
    </row>
    <row r="9808" spans="2:8" x14ac:dyDescent="0.25">
      <c r="B9808" t="s">
        <v>351</v>
      </c>
      <c r="C9808">
        <f>INDEX(NationalTeams!B:B,MATCH(B9808,NationalTeams!C:C,0))</f>
        <v>217</v>
      </c>
      <c r="D9808" t="s">
        <v>63</v>
      </c>
      <c r="E9808">
        <f>INDEX(TeamSports!B:B,MATCH(D9808,TeamSports!C:C,0))</f>
        <v>12</v>
      </c>
      <c r="F9808">
        <f>INDEX(RanksTable!AT:AT,MATCH(B9808,RanksTable!B:B,0))</f>
        <v>7</v>
      </c>
      <c r="H9808" t="str">
        <f t="shared" si="153"/>
        <v>INSERT INTO "TeamRanks" (team_id,team_sport_id,team_rank) VALUES (217,12,7);</v>
      </c>
    </row>
    <row r="9809" spans="2:8" x14ac:dyDescent="0.25">
      <c r="B9809" t="s">
        <v>438</v>
      </c>
      <c r="C9809">
        <f>INDEX(NationalTeams!B:B,MATCH(B9809,NationalTeams!C:C,0))</f>
        <v>218</v>
      </c>
      <c r="D9809" t="s">
        <v>63</v>
      </c>
      <c r="E9809">
        <f>INDEX(TeamSports!B:B,MATCH(D9809,TeamSports!C:C,0))</f>
        <v>12</v>
      </c>
      <c r="F9809">
        <f>INDEX(RanksTable!AT:AT,MATCH(B9809,RanksTable!B:B,0))</f>
        <v>7</v>
      </c>
      <c r="H9809" t="str">
        <f t="shared" si="153"/>
        <v>INSERT INTO "TeamRanks" (team_id,team_sport_id,team_rank) VALUES (218,12,7);</v>
      </c>
    </row>
    <row r="9810" spans="2:8" x14ac:dyDescent="0.25">
      <c r="B9810" t="s">
        <v>319</v>
      </c>
      <c r="C9810">
        <f>INDEX(NationalTeams!B:B,MATCH(B9810,NationalTeams!C:C,0))</f>
        <v>219</v>
      </c>
      <c r="D9810" t="s">
        <v>63</v>
      </c>
      <c r="E9810">
        <f>INDEX(TeamSports!B:B,MATCH(D9810,TeamSports!C:C,0))</f>
        <v>12</v>
      </c>
      <c r="F9810">
        <f>INDEX(RanksTable!AT:AT,MATCH(B9810,RanksTable!B:B,0))</f>
        <v>7</v>
      </c>
      <c r="H9810" t="str">
        <f t="shared" si="153"/>
        <v>INSERT INTO "TeamRanks" (team_id,team_sport_id,team_rank) VALUES (219,12,7);</v>
      </c>
    </row>
    <row r="9811" spans="2:8" x14ac:dyDescent="0.25">
      <c r="B9811" t="s">
        <v>471</v>
      </c>
      <c r="C9811">
        <f>INDEX(NationalTeams!B:B,MATCH(B9811,NationalTeams!C:C,0))</f>
        <v>220</v>
      </c>
      <c r="D9811" t="s">
        <v>63</v>
      </c>
      <c r="E9811">
        <f>INDEX(TeamSports!B:B,MATCH(D9811,TeamSports!C:C,0))</f>
        <v>12</v>
      </c>
      <c r="F9811">
        <f>INDEX(RanksTable!AT:AT,MATCH(B9811,RanksTable!B:B,0))</f>
        <v>7</v>
      </c>
      <c r="H9811" t="str">
        <f t="shared" si="153"/>
        <v>INSERT INTO "TeamRanks" (team_id,team_sport_id,team_rank) VALUES (220,12,7);</v>
      </c>
    </row>
    <row r="9812" spans="2:8" x14ac:dyDescent="0.25">
      <c r="B9812" t="s">
        <v>373</v>
      </c>
      <c r="C9812">
        <f>INDEX(NationalTeams!B:B,MATCH(B9812,NationalTeams!C:C,0))</f>
        <v>221</v>
      </c>
      <c r="D9812" t="s">
        <v>63</v>
      </c>
      <c r="E9812">
        <f>INDEX(TeamSports!B:B,MATCH(D9812,TeamSports!C:C,0))</f>
        <v>12</v>
      </c>
      <c r="F9812">
        <f>INDEX(RanksTable!AT:AT,MATCH(B9812,RanksTable!B:B,0))</f>
        <v>7</v>
      </c>
      <c r="H9812" t="str">
        <f t="shared" si="153"/>
        <v>INSERT INTO "TeamRanks" (team_id,team_sport_id,team_rank) VALUES (221,12,7);</v>
      </c>
    </row>
    <row r="9813" spans="2:8" x14ac:dyDescent="0.25">
      <c r="B9813" t="s">
        <v>367</v>
      </c>
      <c r="C9813">
        <f>INDEX(NationalTeams!B:B,MATCH(B9813,NationalTeams!C:C,0))</f>
        <v>222</v>
      </c>
      <c r="D9813" t="s">
        <v>63</v>
      </c>
      <c r="E9813">
        <f>INDEX(TeamSports!B:B,MATCH(D9813,TeamSports!C:C,0))</f>
        <v>12</v>
      </c>
      <c r="F9813">
        <f>INDEX(RanksTable!AT:AT,MATCH(B9813,RanksTable!B:B,0))</f>
        <v>7</v>
      </c>
      <c r="H9813" t="str">
        <f t="shared" si="153"/>
        <v>INSERT INTO "TeamRanks" (team_id,team_sport_id,team_rank) VALUES (222,12,7);</v>
      </c>
    </row>
    <row r="9814" spans="2:8" x14ac:dyDescent="0.25">
      <c r="B9814" t="s">
        <v>358</v>
      </c>
      <c r="C9814">
        <f>INDEX(NationalTeams!B:B,MATCH(B9814,NationalTeams!C:C,0))</f>
        <v>223</v>
      </c>
      <c r="D9814" t="s">
        <v>63</v>
      </c>
      <c r="E9814">
        <f>INDEX(TeamSports!B:B,MATCH(D9814,TeamSports!C:C,0))</f>
        <v>12</v>
      </c>
      <c r="F9814">
        <f>INDEX(RanksTable!AT:AT,MATCH(B9814,RanksTable!B:B,0))</f>
        <v>7</v>
      </c>
      <c r="H9814" t="str">
        <f t="shared" si="153"/>
        <v>INSERT INTO "TeamRanks" (team_id,team_sport_id,team_rank) VALUES (223,12,7);</v>
      </c>
    </row>
    <row r="9815" spans="2:8" x14ac:dyDescent="0.25">
      <c r="B9815" t="s">
        <v>440</v>
      </c>
      <c r="C9815">
        <f>INDEX(NationalTeams!B:B,MATCH(B9815,NationalTeams!C:C,0))</f>
        <v>1</v>
      </c>
      <c r="D9815" t="s">
        <v>37</v>
      </c>
      <c r="E9815">
        <f>INDEX(TeamSports!B:B,MATCH(D9815,TeamSports!C:C,0))</f>
        <v>13</v>
      </c>
      <c r="F9815">
        <f>INDEX(RanksTable!AU:AU,MATCH(B9815,RanksTable!B:B,0))</f>
        <v>7</v>
      </c>
      <c r="H9815" t="str">
        <f t="shared" si="153"/>
        <v>INSERT INTO "TeamRanks" (team_id,team_sport_id,team_rank) VALUES (1,13,7);</v>
      </c>
    </row>
    <row r="9816" spans="2:8" x14ac:dyDescent="0.25">
      <c r="B9816" t="s">
        <v>321</v>
      </c>
      <c r="C9816">
        <f>INDEX(NationalTeams!B:B,MATCH(B9816,NationalTeams!C:C,0))</f>
        <v>2</v>
      </c>
      <c r="D9816" t="s">
        <v>37</v>
      </c>
      <c r="E9816">
        <f>INDEX(TeamSports!B:B,MATCH(D9816,TeamSports!C:C,0))</f>
        <v>13</v>
      </c>
      <c r="F9816">
        <f>INDEX(RanksTable!AU:AU,MATCH(B9816,RanksTable!B:B,0))</f>
        <v>7</v>
      </c>
      <c r="H9816" t="str">
        <f t="shared" si="153"/>
        <v>INSERT INTO "TeamRanks" (team_id,team_sport_id,team_rank) VALUES (2,13,7);</v>
      </c>
    </row>
    <row r="9817" spans="2:8" x14ac:dyDescent="0.25">
      <c r="B9817" t="s">
        <v>520</v>
      </c>
      <c r="C9817">
        <f>INDEX(NationalTeams!B:B,MATCH(B9817,NationalTeams!C:C,0))</f>
        <v>3</v>
      </c>
      <c r="D9817" t="s">
        <v>37</v>
      </c>
      <c r="E9817">
        <f>INDEX(TeamSports!B:B,MATCH(D9817,TeamSports!C:C,0))</f>
        <v>13</v>
      </c>
      <c r="F9817">
        <f>INDEX(RanksTable!AU:AU,MATCH(B9817,RanksTable!B:B,0))</f>
        <v>7</v>
      </c>
      <c r="H9817" t="str">
        <f t="shared" si="153"/>
        <v>INSERT INTO "TeamRanks" (team_id,team_sport_id,team_rank) VALUES (3,13,7);</v>
      </c>
    </row>
    <row r="9818" spans="2:8" x14ac:dyDescent="0.25">
      <c r="B9818" t="s">
        <v>489</v>
      </c>
      <c r="C9818">
        <f>INDEX(NationalTeams!B:B,MATCH(B9818,NationalTeams!C:C,0))</f>
        <v>4</v>
      </c>
      <c r="D9818" t="s">
        <v>37</v>
      </c>
      <c r="E9818">
        <f>INDEX(TeamSports!B:B,MATCH(D9818,TeamSports!C:C,0))</f>
        <v>13</v>
      </c>
      <c r="F9818">
        <f>INDEX(RanksTable!AU:AU,MATCH(B9818,RanksTable!B:B,0))</f>
        <v>1</v>
      </c>
      <c r="H9818" t="str">
        <f t="shared" si="153"/>
        <v>INSERT INTO "TeamRanks" (team_id,team_sport_id,team_rank) VALUES (4,13,1);</v>
      </c>
    </row>
    <row r="9819" spans="2:8" x14ac:dyDescent="0.25">
      <c r="B9819" t="s">
        <v>329</v>
      </c>
      <c r="C9819">
        <f>INDEX(NationalTeams!B:B,MATCH(B9819,NationalTeams!C:C,0))</f>
        <v>5</v>
      </c>
      <c r="D9819" t="s">
        <v>37</v>
      </c>
      <c r="E9819">
        <f>INDEX(TeamSports!B:B,MATCH(D9819,TeamSports!C:C,0))</f>
        <v>13</v>
      </c>
      <c r="F9819">
        <f>INDEX(RanksTable!AU:AU,MATCH(B9819,RanksTable!B:B,0))</f>
        <v>7</v>
      </c>
      <c r="H9819" t="str">
        <f t="shared" si="153"/>
        <v>INSERT INTO "TeamRanks" (team_id,team_sport_id,team_rank) VALUES (5,13,7);</v>
      </c>
    </row>
    <row r="9820" spans="2:8" x14ac:dyDescent="0.25">
      <c r="B9820" t="s">
        <v>538</v>
      </c>
      <c r="C9820">
        <f>INDEX(NationalTeams!B:B,MATCH(B9820,NationalTeams!C:C,0))</f>
        <v>6</v>
      </c>
      <c r="D9820" t="s">
        <v>37</v>
      </c>
      <c r="E9820">
        <f>INDEX(TeamSports!B:B,MATCH(D9820,TeamSports!C:C,0))</f>
        <v>13</v>
      </c>
      <c r="F9820">
        <f>INDEX(RanksTable!AU:AU,MATCH(B9820,RanksTable!B:B,0))</f>
        <v>7</v>
      </c>
      <c r="H9820" t="str">
        <f t="shared" si="153"/>
        <v>INSERT INTO "TeamRanks" (team_id,team_sport_id,team_rank) VALUES (6,13,7);</v>
      </c>
    </row>
    <row r="9821" spans="2:8" x14ac:dyDescent="0.25">
      <c r="B9821" t="s">
        <v>357</v>
      </c>
      <c r="C9821">
        <f>INDEX(NationalTeams!B:B,MATCH(B9821,NationalTeams!C:C,0))</f>
        <v>7</v>
      </c>
      <c r="D9821" t="s">
        <v>37</v>
      </c>
      <c r="E9821">
        <f>INDEX(TeamSports!B:B,MATCH(D9821,TeamSports!C:C,0))</f>
        <v>13</v>
      </c>
      <c r="F9821">
        <f>INDEX(RanksTable!AU:AU,MATCH(B9821,RanksTable!B:B,0))</f>
        <v>7</v>
      </c>
      <c r="H9821" t="str">
        <f t="shared" si="153"/>
        <v>INSERT INTO "TeamRanks" (team_id,team_sport_id,team_rank) VALUES (7,13,7);</v>
      </c>
    </row>
    <row r="9822" spans="2:8" x14ac:dyDescent="0.25">
      <c r="B9822" t="s">
        <v>420</v>
      </c>
      <c r="C9822">
        <f>INDEX(NationalTeams!B:B,MATCH(B9822,NationalTeams!C:C,0))</f>
        <v>8</v>
      </c>
      <c r="D9822" t="s">
        <v>37</v>
      </c>
      <c r="E9822">
        <f>INDEX(TeamSports!B:B,MATCH(D9822,TeamSports!C:C,0))</f>
        <v>13</v>
      </c>
      <c r="F9822">
        <f>INDEX(RanksTable!AU:AU,MATCH(B9822,RanksTable!B:B,0))</f>
        <v>7</v>
      </c>
      <c r="H9822" t="str">
        <f t="shared" si="153"/>
        <v>INSERT INTO "TeamRanks" (team_id,team_sport_id,team_rank) VALUES (8,13,7);</v>
      </c>
    </row>
    <row r="9823" spans="2:8" x14ac:dyDescent="0.25">
      <c r="B9823" t="s">
        <v>400</v>
      </c>
      <c r="C9823">
        <f>INDEX(NationalTeams!B:B,MATCH(B9823,NationalTeams!C:C,0))</f>
        <v>9</v>
      </c>
      <c r="D9823" t="s">
        <v>37</v>
      </c>
      <c r="E9823">
        <f>INDEX(TeamSports!B:B,MATCH(D9823,TeamSports!C:C,0))</f>
        <v>13</v>
      </c>
      <c r="F9823">
        <f>INDEX(RanksTable!AU:AU,MATCH(B9823,RanksTable!B:B,0))</f>
        <v>7</v>
      </c>
      <c r="H9823" t="str">
        <f t="shared" si="153"/>
        <v>INSERT INTO "TeamRanks" (team_id,team_sport_id,team_rank) VALUES (9,13,7);</v>
      </c>
    </row>
    <row r="9824" spans="2:8" x14ac:dyDescent="0.25">
      <c r="B9824" t="s">
        <v>428</v>
      </c>
      <c r="C9824">
        <f>INDEX(NationalTeams!B:B,MATCH(B9824,NationalTeams!C:C,0))</f>
        <v>10</v>
      </c>
      <c r="D9824" t="s">
        <v>37</v>
      </c>
      <c r="E9824">
        <f>INDEX(TeamSports!B:B,MATCH(D9824,TeamSports!C:C,0))</f>
        <v>13</v>
      </c>
      <c r="F9824">
        <f>INDEX(RanksTable!AU:AU,MATCH(B9824,RanksTable!B:B,0))</f>
        <v>7</v>
      </c>
      <c r="H9824" t="str">
        <f t="shared" si="153"/>
        <v>INSERT INTO "TeamRanks" (team_id,team_sport_id,team_rank) VALUES (10,13,7);</v>
      </c>
    </row>
    <row r="9825" spans="2:8" x14ac:dyDescent="0.25">
      <c r="B9825" t="s">
        <v>324</v>
      </c>
      <c r="C9825">
        <f>INDEX(NationalTeams!B:B,MATCH(B9825,NationalTeams!C:C,0))</f>
        <v>11</v>
      </c>
      <c r="D9825" t="s">
        <v>37</v>
      </c>
      <c r="E9825">
        <f>INDEX(TeamSports!B:B,MATCH(D9825,TeamSports!C:C,0))</f>
        <v>13</v>
      </c>
      <c r="F9825">
        <f>INDEX(RanksTable!AU:AU,MATCH(B9825,RanksTable!B:B,0))</f>
        <v>7</v>
      </c>
      <c r="H9825" t="str">
        <f t="shared" si="153"/>
        <v>INSERT INTO "TeamRanks" (team_id,team_sport_id,team_rank) VALUES (11,13,7);</v>
      </c>
    </row>
    <row r="9826" spans="2:8" x14ac:dyDescent="0.25">
      <c r="B9826" t="s">
        <v>376</v>
      </c>
      <c r="C9826">
        <f>INDEX(NationalTeams!B:B,MATCH(B9826,NationalTeams!C:C,0))</f>
        <v>12</v>
      </c>
      <c r="D9826" t="s">
        <v>37</v>
      </c>
      <c r="E9826">
        <f>INDEX(TeamSports!B:B,MATCH(D9826,TeamSports!C:C,0))</f>
        <v>13</v>
      </c>
      <c r="F9826">
        <f>INDEX(RanksTable!AU:AU,MATCH(B9826,RanksTable!B:B,0))</f>
        <v>5</v>
      </c>
      <c r="H9826" t="str">
        <f t="shared" si="153"/>
        <v>INSERT INTO "TeamRanks" (team_id,team_sport_id,team_rank) VALUES (12,13,5);</v>
      </c>
    </row>
    <row r="9827" spans="2:8" x14ac:dyDescent="0.25">
      <c r="B9827" t="s">
        <v>529</v>
      </c>
      <c r="C9827">
        <f>INDEX(NationalTeams!B:B,MATCH(B9827,NationalTeams!C:C,0))</f>
        <v>13</v>
      </c>
      <c r="D9827" t="s">
        <v>37</v>
      </c>
      <c r="E9827">
        <f>INDEX(TeamSports!B:B,MATCH(D9827,TeamSports!C:C,0))</f>
        <v>13</v>
      </c>
      <c r="F9827">
        <f>INDEX(RanksTable!AU:AU,MATCH(B9827,RanksTable!B:B,0))</f>
        <v>7</v>
      </c>
      <c r="H9827" t="str">
        <f t="shared" si="153"/>
        <v>INSERT INTO "TeamRanks" (team_id,team_sport_id,team_rank) VALUES (13,13,7);</v>
      </c>
    </row>
    <row r="9828" spans="2:8" x14ac:dyDescent="0.25">
      <c r="B9828" t="s">
        <v>415</v>
      </c>
      <c r="C9828">
        <f>INDEX(NationalTeams!B:B,MATCH(B9828,NationalTeams!C:C,0))</f>
        <v>14</v>
      </c>
      <c r="D9828" t="s">
        <v>37</v>
      </c>
      <c r="E9828">
        <f>INDEX(TeamSports!B:B,MATCH(D9828,TeamSports!C:C,0))</f>
        <v>13</v>
      </c>
      <c r="F9828">
        <f>INDEX(RanksTable!AU:AU,MATCH(B9828,RanksTable!B:B,0))</f>
        <v>7</v>
      </c>
      <c r="H9828" t="str">
        <f t="shared" si="153"/>
        <v>INSERT INTO "TeamRanks" (team_id,team_sport_id,team_rank) VALUES (14,13,7);</v>
      </c>
    </row>
    <row r="9829" spans="2:8" x14ac:dyDescent="0.25">
      <c r="B9829" t="s">
        <v>424</v>
      </c>
      <c r="C9829">
        <f>INDEX(NationalTeams!B:B,MATCH(B9829,NationalTeams!C:C,0))</f>
        <v>15</v>
      </c>
      <c r="D9829" t="s">
        <v>37</v>
      </c>
      <c r="E9829">
        <f>INDEX(TeamSports!B:B,MATCH(D9829,TeamSports!C:C,0))</f>
        <v>13</v>
      </c>
      <c r="F9829">
        <f>INDEX(RanksTable!AU:AU,MATCH(B9829,RanksTable!B:B,0))</f>
        <v>7</v>
      </c>
      <c r="H9829" t="str">
        <f t="shared" si="153"/>
        <v>INSERT INTO "TeamRanks" (team_id,team_sport_id,team_rank) VALUES (15,13,7);</v>
      </c>
    </row>
    <row r="9830" spans="2:8" x14ac:dyDescent="0.25">
      <c r="B9830" t="s">
        <v>426</v>
      </c>
      <c r="C9830">
        <f>INDEX(NationalTeams!B:B,MATCH(B9830,NationalTeams!C:C,0))</f>
        <v>16</v>
      </c>
      <c r="D9830" t="s">
        <v>37</v>
      </c>
      <c r="E9830">
        <f>INDEX(TeamSports!B:B,MATCH(D9830,TeamSports!C:C,0))</f>
        <v>13</v>
      </c>
      <c r="F9830">
        <f>INDEX(RanksTable!AU:AU,MATCH(B9830,RanksTable!B:B,0))</f>
        <v>1</v>
      </c>
      <c r="H9830" t="str">
        <f t="shared" si="153"/>
        <v>INSERT INTO "TeamRanks" (team_id,team_sport_id,team_rank) VALUES (16,13,1);</v>
      </c>
    </row>
    <row r="9831" spans="2:8" x14ac:dyDescent="0.25">
      <c r="B9831" t="s">
        <v>514</v>
      </c>
      <c r="C9831">
        <f>INDEX(NationalTeams!B:B,MATCH(B9831,NationalTeams!C:C,0))</f>
        <v>17</v>
      </c>
      <c r="D9831" t="s">
        <v>37</v>
      </c>
      <c r="E9831">
        <f>INDEX(TeamSports!B:B,MATCH(D9831,TeamSports!C:C,0))</f>
        <v>13</v>
      </c>
      <c r="F9831">
        <f>INDEX(RanksTable!AU:AU,MATCH(B9831,RanksTable!B:B,0))</f>
        <v>4</v>
      </c>
      <c r="H9831" t="str">
        <f t="shared" si="153"/>
        <v>INSERT INTO "TeamRanks" (team_id,team_sport_id,team_rank) VALUES (17,13,4);</v>
      </c>
    </row>
    <row r="9832" spans="2:8" x14ac:dyDescent="0.25">
      <c r="B9832" t="s">
        <v>535</v>
      </c>
      <c r="C9832">
        <f>INDEX(NationalTeams!B:B,MATCH(B9832,NationalTeams!C:C,0))</f>
        <v>18</v>
      </c>
      <c r="D9832" t="s">
        <v>37</v>
      </c>
      <c r="E9832">
        <f>INDEX(TeamSports!B:B,MATCH(D9832,TeamSports!C:C,0))</f>
        <v>13</v>
      </c>
      <c r="F9832">
        <f>INDEX(RanksTable!AU:AU,MATCH(B9832,RanksTable!B:B,0))</f>
        <v>7</v>
      </c>
      <c r="H9832" t="str">
        <f t="shared" si="153"/>
        <v>INSERT INTO "TeamRanks" (team_id,team_sport_id,team_rank) VALUES (18,13,7);</v>
      </c>
    </row>
    <row r="9833" spans="2:8" x14ac:dyDescent="0.25">
      <c r="B9833" t="s">
        <v>419</v>
      </c>
      <c r="C9833">
        <f>INDEX(NationalTeams!B:B,MATCH(B9833,NationalTeams!C:C,0))</f>
        <v>19</v>
      </c>
      <c r="D9833" t="s">
        <v>37</v>
      </c>
      <c r="E9833">
        <f>INDEX(TeamSports!B:B,MATCH(D9833,TeamSports!C:C,0))</f>
        <v>13</v>
      </c>
      <c r="F9833">
        <f>INDEX(RanksTable!AU:AU,MATCH(B9833,RanksTable!B:B,0))</f>
        <v>7</v>
      </c>
      <c r="H9833" t="str">
        <f t="shared" si="153"/>
        <v>INSERT INTO "TeamRanks" (team_id,team_sport_id,team_rank) VALUES (19,13,7);</v>
      </c>
    </row>
    <row r="9834" spans="2:8" x14ac:dyDescent="0.25">
      <c r="B9834" t="s">
        <v>433</v>
      </c>
      <c r="C9834">
        <f>INDEX(NationalTeams!B:B,MATCH(B9834,NationalTeams!C:C,0))</f>
        <v>20</v>
      </c>
      <c r="D9834" t="s">
        <v>37</v>
      </c>
      <c r="E9834">
        <f>INDEX(TeamSports!B:B,MATCH(D9834,TeamSports!C:C,0))</f>
        <v>13</v>
      </c>
      <c r="F9834">
        <f>INDEX(RanksTable!AU:AU,MATCH(B9834,RanksTable!B:B,0))</f>
        <v>7</v>
      </c>
      <c r="H9834" t="str">
        <f t="shared" si="153"/>
        <v>INSERT INTO "TeamRanks" (team_id,team_sport_id,team_rank) VALUES (20,13,7);</v>
      </c>
    </row>
    <row r="9835" spans="2:8" x14ac:dyDescent="0.25">
      <c r="B9835" t="s">
        <v>465</v>
      </c>
      <c r="C9835">
        <f>INDEX(NationalTeams!B:B,MATCH(B9835,NationalTeams!C:C,0))</f>
        <v>21</v>
      </c>
      <c r="D9835" t="s">
        <v>37</v>
      </c>
      <c r="E9835">
        <f>INDEX(TeamSports!B:B,MATCH(D9835,TeamSports!C:C,0))</f>
        <v>13</v>
      </c>
      <c r="F9835">
        <f>INDEX(RanksTable!AU:AU,MATCH(B9835,RanksTable!B:B,0))</f>
        <v>7</v>
      </c>
      <c r="H9835" t="str">
        <f t="shared" si="153"/>
        <v>INSERT INTO "TeamRanks" (team_id,team_sport_id,team_rank) VALUES (21,13,7);</v>
      </c>
    </row>
    <row r="9836" spans="2:8" x14ac:dyDescent="0.25">
      <c r="B9836" t="s">
        <v>408</v>
      </c>
      <c r="C9836">
        <f>INDEX(NationalTeams!B:B,MATCH(B9836,NationalTeams!C:C,0))</f>
        <v>22</v>
      </c>
      <c r="D9836" t="s">
        <v>37</v>
      </c>
      <c r="E9836">
        <f>INDEX(TeamSports!B:B,MATCH(D9836,TeamSports!C:C,0))</f>
        <v>13</v>
      </c>
      <c r="F9836">
        <f>INDEX(RanksTable!AU:AU,MATCH(B9836,RanksTable!B:B,0))</f>
        <v>7</v>
      </c>
      <c r="H9836" t="str">
        <f t="shared" si="153"/>
        <v>INSERT INTO "TeamRanks" (team_id,team_sport_id,team_rank) VALUES (22,13,7);</v>
      </c>
    </row>
    <row r="9837" spans="2:8" x14ac:dyDescent="0.25">
      <c r="B9837" t="s">
        <v>505</v>
      </c>
      <c r="C9837">
        <f>INDEX(NationalTeams!B:B,MATCH(B9837,NationalTeams!C:C,0))</f>
        <v>23</v>
      </c>
      <c r="D9837" t="s">
        <v>37</v>
      </c>
      <c r="E9837">
        <f>INDEX(TeamSports!B:B,MATCH(D9837,TeamSports!C:C,0))</f>
        <v>13</v>
      </c>
      <c r="F9837">
        <f>INDEX(RanksTable!AU:AU,MATCH(B9837,RanksTable!B:B,0))</f>
        <v>4</v>
      </c>
      <c r="H9837" t="str">
        <f t="shared" si="153"/>
        <v>INSERT INTO "TeamRanks" (team_id,team_sport_id,team_rank) VALUES (23,13,4);</v>
      </c>
    </row>
    <row r="9838" spans="2:8" x14ac:dyDescent="0.25">
      <c r="B9838" t="s">
        <v>334</v>
      </c>
      <c r="C9838">
        <f>INDEX(NationalTeams!B:B,MATCH(B9838,NationalTeams!C:C,0))</f>
        <v>24</v>
      </c>
      <c r="D9838" t="s">
        <v>37</v>
      </c>
      <c r="E9838">
        <f>INDEX(TeamSports!B:B,MATCH(D9838,TeamSports!C:C,0))</f>
        <v>13</v>
      </c>
      <c r="F9838">
        <f>INDEX(RanksTable!AU:AU,MATCH(B9838,RanksTable!B:B,0))</f>
        <v>7</v>
      </c>
      <c r="H9838" t="str">
        <f t="shared" si="153"/>
        <v>INSERT INTO "TeamRanks" (team_id,team_sport_id,team_rank) VALUES (24,13,7);</v>
      </c>
    </row>
    <row r="9839" spans="2:8" x14ac:dyDescent="0.25">
      <c r="B9839" t="s">
        <v>337</v>
      </c>
      <c r="C9839">
        <f>INDEX(NationalTeams!B:B,MATCH(B9839,NationalTeams!C:C,0))</f>
        <v>25</v>
      </c>
      <c r="D9839" t="s">
        <v>37</v>
      </c>
      <c r="E9839">
        <f>INDEX(TeamSports!B:B,MATCH(D9839,TeamSports!C:C,0))</f>
        <v>13</v>
      </c>
      <c r="F9839">
        <f>INDEX(RanksTable!AU:AU,MATCH(B9839,RanksTable!B:B,0))</f>
        <v>7</v>
      </c>
      <c r="H9839" t="str">
        <f t="shared" si="153"/>
        <v>INSERT INTO "TeamRanks" (team_id,team_sport_id,team_rank) VALUES (25,13,7);</v>
      </c>
    </row>
    <row r="9840" spans="2:8" x14ac:dyDescent="0.25">
      <c r="B9840" t="s">
        <v>403</v>
      </c>
      <c r="C9840">
        <f>INDEX(NationalTeams!B:B,MATCH(B9840,NationalTeams!C:C,0))</f>
        <v>26</v>
      </c>
      <c r="D9840" t="s">
        <v>37</v>
      </c>
      <c r="E9840">
        <f>INDEX(TeamSports!B:B,MATCH(D9840,TeamSports!C:C,0))</f>
        <v>13</v>
      </c>
      <c r="F9840">
        <f>INDEX(RanksTable!AU:AU,MATCH(B9840,RanksTable!B:B,0))</f>
        <v>7</v>
      </c>
      <c r="H9840" t="str">
        <f t="shared" si="153"/>
        <v>INSERT INTO "TeamRanks" (team_id,team_sport_id,team_rank) VALUES (26,13,7);</v>
      </c>
    </row>
    <row r="9841" spans="2:8" x14ac:dyDescent="0.25">
      <c r="B9841" t="s">
        <v>525</v>
      </c>
      <c r="C9841">
        <f>INDEX(NationalTeams!B:B,MATCH(B9841,NationalTeams!C:C,0))</f>
        <v>27</v>
      </c>
      <c r="D9841" t="s">
        <v>37</v>
      </c>
      <c r="E9841">
        <f>INDEX(TeamSports!B:B,MATCH(D9841,TeamSports!C:C,0))</f>
        <v>13</v>
      </c>
      <c r="F9841">
        <f>INDEX(RanksTable!AU:AU,MATCH(B9841,RanksTable!B:B,0))</f>
        <v>4</v>
      </c>
      <c r="H9841" t="str">
        <f t="shared" si="153"/>
        <v>INSERT INTO "TeamRanks" (team_id,team_sport_id,team_rank) VALUES (27,13,4);</v>
      </c>
    </row>
    <row r="9842" spans="2:8" x14ac:dyDescent="0.25">
      <c r="B9842" t="s">
        <v>453</v>
      </c>
      <c r="C9842">
        <f>INDEX(NationalTeams!B:B,MATCH(B9842,NationalTeams!C:C,0))</f>
        <v>28</v>
      </c>
      <c r="D9842" t="s">
        <v>37</v>
      </c>
      <c r="E9842">
        <f>INDEX(TeamSports!B:B,MATCH(D9842,TeamSports!C:C,0))</f>
        <v>13</v>
      </c>
      <c r="F9842">
        <f>INDEX(RanksTable!AU:AU,MATCH(B9842,RanksTable!B:B,0))</f>
        <v>7</v>
      </c>
      <c r="H9842" t="str">
        <f t="shared" si="153"/>
        <v>INSERT INTO "TeamRanks" (team_id,team_sport_id,team_rank) VALUES (28,13,7);</v>
      </c>
    </row>
    <row r="9843" spans="2:8" x14ac:dyDescent="0.25">
      <c r="B9843" t="s">
        <v>353</v>
      </c>
      <c r="C9843">
        <f>INDEX(NationalTeams!B:B,MATCH(B9843,NationalTeams!C:C,0))</f>
        <v>29</v>
      </c>
      <c r="D9843" t="s">
        <v>37</v>
      </c>
      <c r="E9843">
        <f>INDEX(TeamSports!B:B,MATCH(D9843,TeamSports!C:C,0))</f>
        <v>13</v>
      </c>
      <c r="F9843">
        <f>INDEX(RanksTable!AU:AU,MATCH(B9843,RanksTable!B:B,0))</f>
        <v>7</v>
      </c>
      <c r="H9843" t="str">
        <f t="shared" si="153"/>
        <v>INSERT INTO "TeamRanks" (team_id,team_sport_id,team_rank) VALUES (29,13,7);</v>
      </c>
    </row>
    <row r="9844" spans="2:8" x14ac:dyDescent="0.25">
      <c r="B9844" t="s">
        <v>516</v>
      </c>
      <c r="C9844">
        <f>INDEX(NationalTeams!B:B,MATCH(B9844,NationalTeams!C:C,0))</f>
        <v>30</v>
      </c>
      <c r="D9844" t="s">
        <v>37</v>
      </c>
      <c r="E9844">
        <f>INDEX(TeamSports!B:B,MATCH(D9844,TeamSports!C:C,0))</f>
        <v>13</v>
      </c>
      <c r="F9844">
        <f>INDEX(RanksTable!AU:AU,MATCH(B9844,RanksTable!B:B,0))</f>
        <v>6</v>
      </c>
      <c r="H9844" t="str">
        <f t="shared" si="153"/>
        <v>INSERT INTO "TeamRanks" (team_id,team_sport_id,team_rank) VALUES (30,13,6);</v>
      </c>
    </row>
    <row r="9845" spans="2:8" x14ac:dyDescent="0.25">
      <c r="B9845" t="s">
        <v>340</v>
      </c>
      <c r="C9845">
        <f>INDEX(NationalTeams!B:B,MATCH(B9845,NationalTeams!C:C,0))</f>
        <v>31</v>
      </c>
      <c r="D9845" t="s">
        <v>37</v>
      </c>
      <c r="E9845">
        <f>INDEX(TeamSports!B:B,MATCH(D9845,TeamSports!C:C,0))</f>
        <v>13</v>
      </c>
      <c r="F9845">
        <f>INDEX(RanksTable!AU:AU,MATCH(B9845,RanksTable!B:B,0))</f>
        <v>7</v>
      </c>
      <c r="H9845" t="str">
        <f t="shared" si="153"/>
        <v>INSERT INTO "TeamRanks" (team_id,team_sport_id,team_rank) VALUES (31,13,7);</v>
      </c>
    </row>
    <row r="9846" spans="2:8" x14ac:dyDescent="0.25">
      <c r="B9846" t="s">
        <v>327</v>
      </c>
      <c r="C9846">
        <f>INDEX(NationalTeams!B:B,MATCH(B9846,NationalTeams!C:C,0))</f>
        <v>32</v>
      </c>
      <c r="D9846" t="s">
        <v>37</v>
      </c>
      <c r="E9846">
        <f>INDEX(TeamSports!B:B,MATCH(D9846,TeamSports!C:C,0))</f>
        <v>13</v>
      </c>
      <c r="F9846">
        <f>INDEX(RanksTable!AU:AU,MATCH(B9846,RanksTable!B:B,0))</f>
        <v>3</v>
      </c>
      <c r="H9846" t="str">
        <f t="shared" si="153"/>
        <v>INSERT INTO "TeamRanks" (team_id,team_sport_id,team_rank) VALUES (32,13,3);</v>
      </c>
    </row>
    <row r="9847" spans="2:8" x14ac:dyDescent="0.25">
      <c r="B9847" t="s">
        <v>478</v>
      </c>
      <c r="C9847">
        <f>INDEX(NationalTeams!B:B,MATCH(B9847,NationalTeams!C:C,0))</f>
        <v>33</v>
      </c>
      <c r="D9847" t="s">
        <v>37</v>
      </c>
      <c r="E9847">
        <f>INDEX(TeamSports!B:B,MATCH(D9847,TeamSports!C:C,0))</f>
        <v>13</v>
      </c>
      <c r="F9847">
        <f>INDEX(RanksTable!AU:AU,MATCH(B9847,RanksTable!B:B,0))</f>
        <v>7</v>
      </c>
      <c r="H9847" t="str">
        <f t="shared" si="153"/>
        <v>INSERT INTO "TeamRanks" (team_id,team_sport_id,team_rank) VALUES (33,13,7);</v>
      </c>
    </row>
    <row r="9848" spans="2:8" x14ac:dyDescent="0.25">
      <c r="B9848" t="s">
        <v>510</v>
      </c>
      <c r="C9848">
        <f>INDEX(NationalTeams!B:B,MATCH(B9848,NationalTeams!C:C,0))</f>
        <v>34</v>
      </c>
      <c r="D9848" t="s">
        <v>37</v>
      </c>
      <c r="E9848">
        <f>INDEX(TeamSports!B:B,MATCH(D9848,TeamSports!C:C,0))</f>
        <v>13</v>
      </c>
      <c r="F9848">
        <f>INDEX(RanksTable!AU:AU,MATCH(B9848,RanksTable!B:B,0))</f>
        <v>4</v>
      </c>
      <c r="H9848" t="str">
        <f t="shared" si="153"/>
        <v>INSERT INTO "TeamRanks" (team_id,team_sport_id,team_rank) VALUES (34,13,4);</v>
      </c>
    </row>
    <row r="9849" spans="2:8" x14ac:dyDescent="0.25">
      <c r="B9849" t="s">
        <v>366</v>
      </c>
      <c r="C9849">
        <f>INDEX(NationalTeams!B:B,MATCH(B9849,NationalTeams!C:C,0))</f>
        <v>35</v>
      </c>
      <c r="D9849" t="s">
        <v>37</v>
      </c>
      <c r="E9849">
        <f>INDEX(TeamSports!B:B,MATCH(D9849,TeamSports!C:C,0))</f>
        <v>13</v>
      </c>
      <c r="F9849">
        <f>INDEX(RanksTable!AU:AU,MATCH(B9849,RanksTable!B:B,0))</f>
        <v>7</v>
      </c>
      <c r="H9849" t="str">
        <f t="shared" si="153"/>
        <v>INSERT INTO "TeamRanks" (team_id,team_sport_id,team_rank) VALUES (35,13,7);</v>
      </c>
    </row>
    <row r="9850" spans="2:8" x14ac:dyDescent="0.25">
      <c r="B9850" t="s">
        <v>341</v>
      </c>
      <c r="C9850">
        <f>INDEX(NationalTeams!B:B,MATCH(B9850,NationalTeams!C:C,0))</f>
        <v>36</v>
      </c>
      <c r="D9850" t="s">
        <v>37</v>
      </c>
      <c r="E9850">
        <f>INDEX(TeamSports!B:B,MATCH(D9850,TeamSports!C:C,0))</f>
        <v>13</v>
      </c>
      <c r="F9850">
        <f>INDEX(RanksTable!AU:AU,MATCH(B9850,RanksTable!B:B,0))</f>
        <v>7</v>
      </c>
      <c r="H9850" t="str">
        <f t="shared" si="153"/>
        <v>INSERT INTO "TeamRanks" (team_id,team_sport_id,team_rank) VALUES (36,13,7);</v>
      </c>
    </row>
    <row r="9851" spans="2:8" x14ac:dyDescent="0.25">
      <c r="B9851" t="s">
        <v>454</v>
      </c>
      <c r="C9851">
        <f>INDEX(NationalTeams!B:B,MATCH(B9851,NationalTeams!C:C,0))</f>
        <v>37</v>
      </c>
      <c r="D9851" t="s">
        <v>37</v>
      </c>
      <c r="E9851">
        <f>INDEX(TeamSports!B:B,MATCH(D9851,TeamSports!C:C,0))</f>
        <v>13</v>
      </c>
      <c r="F9851">
        <f>INDEX(RanksTable!AU:AU,MATCH(B9851,RanksTable!B:B,0))</f>
        <v>7</v>
      </c>
      <c r="H9851" t="str">
        <f t="shared" si="153"/>
        <v>INSERT INTO "TeamRanks" (team_id,team_sport_id,team_rank) VALUES (37,13,7);</v>
      </c>
    </row>
    <row r="9852" spans="2:8" x14ac:dyDescent="0.25">
      <c r="B9852" t="s">
        <v>371</v>
      </c>
      <c r="C9852">
        <f>INDEX(NationalTeams!B:B,MATCH(B9852,NationalTeams!C:C,0))</f>
        <v>38</v>
      </c>
      <c r="D9852" t="s">
        <v>37</v>
      </c>
      <c r="E9852">
        <f>INDEX(TeamSports!B:B,MATCH(D9852,TeamSports!C:C,0))</f>
        <v>13</v>
      </c>
      <c r="F9852">
        <f>INDEX(RanksTable!AU:AU,MATCH(B9852,RanksTable!B:B,0))</f>
        <v>7</v>
      </c>
      <c r="H9852" t="str">
        <f t="shared" si="153"/>
        <v>INSERT INTO "TeamRanks" (team_id,team_sport_id,team_rank) VALUES (38,13,7);</v>
      </c>
    </row>
    <row r="9853" spans="2:8" x14ac:dyDescent="0.25">
      <c r="B9853" t="s">
        <v>462</v>
      </c>
      <c r="C9853">
        <f>INDEX(NationalTeams!B:B,MATCH(B9853,NationalTeams!C:C,0))</f>
        <v>39</v>
      </c>
      <c r="D9853" t="s">
        <v>37</v>
      </c>
      <c r="E9853">
        <f>INDEX(TeamSports!B:B,MATCH(D9853,TeamSports!C:C,0))</f>
        <v>13</v>
      </c>
      <c r="F9853">
        <f>INDEX(RanksTable!AU:AU,MATCH(B9853,RanksTable!B:B,0))</f>
        <v>7</v>
      </c>
      <c r="H9853" t="str">
        <f t="shared" si="153"/>
        <v>INSERT INTO "TeamRanks" (team_id,team_sport_id,team_rank) VALUES (39,13,7);</v>
      </c>
    </row>
    <row r="9854" spans="2:8" x14ac:dyDescent="0.25">
      <c r="B9854" t="s">
        <v>322</v>
      </c>
      <c r="C9854">
        <f>INDEX(NationalTeams!B:B,MATCH(B9854,NationalTeams!C:C,0))</f>
        <v>40</v>
      </c>
      <c r="D9854" t="s">
        <v>37</v>
      </c>
      <c r="E9854">
        <f>INDEX(TeamSports!B:B,MATCH(D9854,TeamSports!C:C,0))</f>
        <v>13</v>
      </c>
      <c r="F9854">
        <f>INDEX(RanksTable!AU:AU,MATCH(B9854,RanksTable!B:B,0))</f>
        <v>7</v>
      </c>
      <c r="H9854" t="str">
        <f t="shared" si="153"/>
        <v>INSERT INTO "TeamRanks" (team_id,team_sport_id,team_rank) VALUES (40,13,7);</v>
      </c>
    </row>
    <row r="9855" spans="2:8" x14ac:dyDescent="0.25">
      <c r="B9855" t="s">
        <v>355</v>
      </c>
      <c r="C9855">
        <f>INDEX(NationalTeams!B:B,MATCH(B9855,NationalTeams!C:C,0))</f>
        <v>41</v>
      </c>
      <c r="D9855" t="s">
        <v>37</v>
      </c>
      <c r="E9855">
        <f>INDEX(TeamSports!B:B,MATCH(D9855,TeamSports!C:C,0))</f>
        <v>13</v>
      </c>
      <c r="F9855">
        <f>INDEX(RanksTable!AU:AU,MATCH(B9855,RanksTable!B:B,0))</f>
        <v>2</v>
      </c>
      <c r="H9855" t="str">
        <f t="shared" si="153"/>
        <v>INSERT INTO "TeamRanks" (team_id,team_sport_id,team_rank) VALUES (41,13,2);</v>
      </c>
    </row>
    <row r="9856" spans="2:8" x14ac:dyDescent="0.25">
      <c r="B9856" t="s">
        <v>344</v>
      </c>
      <c r="C9856">
        <f>INDEX(NationalTeams!B:B,MATCH(B9856,NationalTeams!C:C,0))</f>
        <v>42</v>
      </c>
      <c r="D9856" t="s">
        <v>37</v>
      </c>
      <c r="E9856">
        <f>INDEX(TeamSports!B:B,MATCH(D9856,TeamSports!C:C,0))</f>
        <v>13</v>
      </c>
      <c r="F9856">
        <f>INDEX(RanksTable!AU:AU,MATCH(B9856,RanksTable!B:B,0))</f>
        <v>7</v>
      </c>
      <c r="H9856" t="str">
        <f t="shared" si="153"/>
        <v>INSERT INTO "TeamRanks" (team_id,team_sport_id,team_rank) VALUES (42,13,7);</v>
      </c>
    </row>
    <row r="9857" spans="2:8" x14ac:dyDescent="0.25">
      <c r="B9857" t="s">
        <v>330</v>
      </c>
      <c r="C9857">
        <f>INDEX(NationalTeams!B:B,MATCH(B9857,NationalTeams!C:C,0))</f>
        <v>43</v>
      </c>
      <c r="D9857" t="s">
        <v>37</v>
      </c>
      <c r="E9857">
        <f>INDEX(TeamSports!B:B,MATCH(D9857,TeamSports!C:C,0))</f>
        <v>13</v>
      </c>
      <c r="F9857">
        <f>INDEX(RanksTable!AU:AU,MATCH(B9857,RanksTable!B:B,0))</f>
        <v>7</v>
      </c>
      <c r="H9857" t="str">
        <f t="shared" si="153"/>
        <v>INSERT INTO "TeamRanks" (team_id,team_sport_id,team_rank) VALUES (43,13,7);</v>
      </c>
    </row>
    <row r="9858" spans="2:8" x14ac:dyDescent="0.25">
      <c r="B9858" t="s">
        <v>429</v>
      </c>
      <c r="C9858">
        <f>INDEX(NationalTeams!B:B,MATCH(B9858,NationalTeams!C:C,0))</f>
        <v>44</v>
      </c>
      <c r="D9858" t="s">
        <v>37</v>
      </c>
      <c r="E9858">
        <f>INDEX(TeamSports!B:B,MATCH(D9858,TeamSports!C:C,0))</f>
        <v>13</v>
      </c>
      <c r="F9858">
        <f>INDEX(RanksTable!AU:AU,MATCH(B9858,RanksTable!B:B,0))</f>
        <v>1</v>
      </c>
      <c r="H9858" t="str">
        <f t="shared" si="153"/>
        <v>INSERT INTO "TeamRanks" (team_id,team_sport_id,team_rank) VALUES (44,13,1);</v>
      </c>
    </row>
    <row r="9859" spans="2:8" x14ac:dyDescent="0.25">
      <c r="B9859" t="s">
        <v>534</v>
      </c>
      <c r="C9859">
        <f>INDEX(NationalTeams!B:B,MATCH(B9859,NationalTeams!C:C,0))</f>
        <v>45</v>
      </c>
      <c r="D9859" t="s">
        <v>37</v>
      </c>
      <c r="E9859">
        <f>INDEX(TeamSports!B:B,MATCH(D9859,TeamSports!C:C,0))</f>
        <v>13</v>
      </c>
      <c r="F9859">
        <f>INDEX(RanksTable!AU:AU,MATCH(B9859,RanksTable!B:B,0))</f>
        <v>7</v>
      </c>
      <c r="H9859" t="str">
        <f t="shared" si="153"/>
        <v>INSERT INTO "TeamRanks" (team_id,team_sport_id,team_rank) VALUES (45,13,7);</v>
      </c>
    </row>
    <row r="9860" spans="2:8" x14ac:dyDescent="0.25">
      <c r="B9860" t="s">
        <v>328</v>
      </c>
      <c r="C9860">
        <f>INDEX(NationalTeams!B:B,MATCH(B9860,NationalTeams!C:C,0))</f>
        <v>46</v>
      </c>
      <c r="D9860" t="s">
        <v>37</v>
      </c>
      <c r="E9860">
        <f>INDEX(TeamSports!B:B,MATCH(D9860,TeamSports!C:C,0))</f>
        <v>13</v>
      </c>
      <c r="F9860">
        <f>INDEX(RanksTable!AU:AU,MATCH(B9860,RanksTable!B:B,0))</f>
        <v>7</v>
      </c>
      <c r="H9860" t="str">
        <f t="shared" ref="H9860:H9923" si="154">_xlfn.CONCAT($H$1,$L$1,$C$1,$L$1," ",$J$1,$C$2,$N$1,$E$2,$N$1,$F$2,$K$1,$I$1,$J$1,C9860,$N$1,E9860,$N$1,F9860,$K$1,$O$1)</f>
        <v>INSERT INTO "TeamRanks" (team_id,team_sport_id,team_rank) VALUES (46,13,7);</v>
      </c>
    </row>
    <row r="9861" spans="2:8" x14ac:dyDescent="0.25">
      <c r="B9861" t="s">
        <v>368</v>
      </c>
      <c r="C9861">
        <f>INDEX(NationalTeams!B:B,MATCH(B9861,NationalTeams!C:C,0))</f>
        <v>47</v>
      </c>
      <c r="D9861" t="s">
        <v>37</v>
      </c>
      <c r="E9861">
        <f>INDEX(TeamSports!B:B,MATCH(D9861,TeamSports!C:C,0))</f>
        <v>13</v>
      </c>
      <c r="F9861">
        <f>INDEX(RanksTable!AU:AU,MATCH(B9861,RanksTable!B:B,0))</f>
        <v>7</v>
      </c>
      <c r="H9861" t="str">
        <f t="shared" si="154"/>
        <v>INSERT INTO "TeamRanks" (team_id,team_sport_id,team_rank) VALUES (47,13,7);</v>
      </c>
    </row>
    <row r="9862" spans="2:8" x14ac:dyDescent="0.25">
      <c r="B9862" t="s">
        <v>369</v>
      </c>
      <c r="C9862">
        <f>INDEX(NationalTeams!B:B,MATCH(B9862,NationalTeams!C:C,0))</f>
        <v>48</v>
      </c>
      <c r="D9862" t="s">
        <v>37</v>
      </c>
      <c r="E9862">
        <f>INDEX(TeamSports!B:B,MATCH(D9862,TeamSports!C:C,0))</f>
        <v>13</v>
      </c>
      <c r="F9862">
        <f>INDEX(RanksTable!AU:AU,MATCH(B9862,RanksTable!B:B,0))</f>
        <v>7</v>
      </c>
      <c r="H9862" t="str">
        <f t="shared" si="154"/>
        <v>INSERT INTO "TeamRanks" (team_id,team_sport_id,team_rank) VALUES (48,13,7);</v>
      </c>
    </row>
    <row r="9863" spans="2:8" x14ac:dyDescent="0.25">
      <c r="B9863" t="s">
        <v>447</v>
      </c>
      <c r="C9863">
        <f>INDEX(NationalTeams!B:B,MATCH(B9863,NationalTeams!C:C,0))</f>
        <v>49</v>
      </c>
      <c r="D9863" t="s">
        <v>37</v>
      </c>
      <c r="E9863">
        <f>INDEX(TeamSports!B:B,MATCH(D9863,TeamSports!C:C,0))</f>
        <v>13</v>
      </c>
      <c r="F9863">
        <f>INDEX(RanksTable!AU:AU,MATCH(B9863,RanksTable!B:B,0))</f>
        <v>7</v>
      </c>
      <c r="H9863" t="str">
        <f t="shared" si="154"/>
        <v>INSERT INTO "TeamRanks" (team_id,team_sport_id,team_rank) VALUES (49,13,7);</v>
      </c>
    </row>
    <row r="9864" spans="2:8" x14ac:dyDescent="0.25">
      <c r="B9864" t="s">
        <v>425</v>
      </c>
      <c r="C9864">
        <f>INDEX(NationalTeams!B:B,MATCH(B9864,NationalTeams!C:C,0))</f>
        <v>50</v>
      </c>
      <c r="D9864" t="s">
        <v>37</v>
      </c>
      <c r="E9864">
        <f>INDEX(TeamSports!B:B,MATCH(D9864,TeamSports!C:C,0))</f>
        <v>13</v>
      </c>
      <c r="F9864">
        <f>INDEX(RanksTable!AU:AU,MATCH(B9864,RanksTable!B:B,0))</f>
        <v>3</v>
      </c>
      <c r="H9864" t="str">
        <f t="shared" si="154"/>
        <v>INSERT INTO "TeamRanks" (team_id,team_sport_id,team_rank) VALUES (50,13,3);</v>
      </c>
    </row>
    <row r="9865" spans="2:8" x14ac:dyDescent="0.25">
      <c r="B9865" t="s">
        <v>323</v>
      </c>
      <c r="C9865">
        <f>INDEX(NationalTeams!B:B,MATCH(B9865,NationalTeams!C:C,0))</f>
        <v>51</v>
      </c>
      <c r="D9865" t="s">
        <v>37</v>
      </c>
      <c r="E9865">
        <f>INDEX(TeamSports!B:B,MATCH(D9865,TeamSports!C:C,0))</f>
        <v>13</v>
      </c>
      <c r="F9865">
        <f>INDEX(RanksTable!AU:AU,MATCH(B9865,RanksTable!B:B,0))</f>
        <v>7</v>
      </c>
      <c r="H9865" t="str">
        <f t="shared" si="154"/>
        <v>INSERT INTO "TeamRanks" (team_id,team_sport_id,team_rank) VALUES (51,13,7);</v>
      </c>
    </row>
    <row r="9866" spans="2:8" x14ac:dyDescent="0.25">
      <c r="B9866" t="s">
        <v>354</v>
      </c>
      <c r="C9866">
        <f>INDEX(NationalTeams!B:B,MATCH(B9866,NationalTeams!C:C,0))</f>
        <v>52</v>
      </c>
      <c r="D9866" t="s">
        <v>37</v>
      </c>
      <c r="E9866">
        <f>INDEX(TeamSports!B:B,MATCH(D9866,TeamSports!C:C,0))</f>
        <v>13</v>
      </c>
      <c r="F9866">
        <f>INDEX(RanksTable!AU:AU,MATCH(B9866,RanksTable!B:B,0))</f>
        <v>4</v>
      </c>
      <c r="H9866" t="str">
        <f t="shared" si="154"/>
        <v>INSERT INTO "TeamRanks" (team_id,team_sport_id,team_rank) VALUES (52,13,4);</v>
      </c>
    </row>
    <row r="9867" spans="2:8" x14ac:dyDescent="0.25">
      <c r="B9867" t="s">
        <v>498</v>
      </c>
      <c r="C9867">
        <f>INDEX(NationalTeams!B:B,MATCH(B9867,NationalTeams!C:C,0))</f>
        <v>53</v>
      </c>
      <c r="D9867" t="s">
        <v>37</v>
      </c>
      <c r="E9867">
        <f>INDEX(TeamSports!B:B,MATCH(D9867,TeamSports!C:C,0))</f>
        <v>13</v>
      </c>
      <c r="F9867">
        <f>INDEX(RanksTable!AU:AU,MATCH(B9867,RanksTable!B:B,0))</f>
        <v>4</v>
      </c>
      <c r="H9867" t="str">
        <f t="shared" si="154"/>
        <v>INSERT INTO "TeamRanks" (team_id,team_sport_id,team_rank) VALUES (53,13,4);</v>
      </c>
    </row>
    <row r="9868" spans="2:8" x14ac:dyDescent="0.25">
      <c r="B9868" t="s">
        <v>406</v>
      </c>
      <c r="C9868">
        <f>INDEX(NationalTeams!B:B,MATCH(B9868,NationalTeams!C:C,0))</f>
        <v>54</v>
      </c>
      <c r="D9868" t="s">
        <v>37</v>
      </c>
      <c r="E9868">
        <f>INDEX(TeamSports!B:B,MATCH(D9868,TeamSports!C:C,0))</f>
        <v>13</v>
      </c>
      <c r="F9868">
        <f>INDEX(RanksTable!AU:AU,MATCH(B9868,RanksTable!B:B,0))</f>
        <v>5</v>
      </c>
      <c r="H9868" t="str">
        <f t="shared" si="154"/>
        <v>INSERT INTO "TeamRanks" (team_id,team_sport_id,team_rank) VALUES (54,13,5);</v>
      </c>
    </row>
    <row r="9869" spans="2:8" x14ac:dyDescent="0.25">
      <c r="B9869" t="s">
        <v>404</v>
      </c>
      <c r="C9869">
        <f>INDEX(NationalTeams!B:B,MATCH(B9869,NationalTeams!C:C,0))</f>
        <v>55</v>
      </c>
      <c r="D9869" t="s">
        <v>37</v>
      </c>
      <c r="E9869">
        <f>INDEX(TeamSports!B:B,MATCH(D9869,TeamSports!C:C,0))</f>
        <v>13</v>
      </c>
      <c r="F9869">
        <f>INDEX(RanksTable!AU:AU,MATCH(B9869,RanksTable!B:B,0))</f>
        <v>7</v>
      </c>
      <c r="H9869" t="str">
        <f t="shared" si="154"/>
        <v>INSERT INTO "TeamRanks" (team_id,team_sport_id,team_rank) VALUES (55,13,7);</v>
      </c>
    </row>
    <row r="9870" spans="2:8" x14ac:dyDescent="0.25">
      <c r="B9870" t="s">
        <v>495</v>
      </c>
      <c r="C9870">
        <f>INDEX(NationalTeams!B:B,MATCH(B9870,NationalTeams!C:C,0))</f>
        <v>56</v>
      </c>
      <c r="D9870" t="s">
        <v>37</v>
      </c>
      <c r="E9870">
        <f>INDEX(TeamSports!B:B,MATCH(D9870,TeamSports!C:C,0))</f>
        <v>13</v>
      </c>
      <c r="F9870">
        <f>INDEX(RanksTable!AU:AU,MATCH(B9870,RanksTable!B:B,0))</f>
        <v>3</v>
      </c>
      <c r="H9870" t="str">
        <f t="shared" si="154"/>
        <v>INSERT INTO "TeamRanks" (team_id,team_sport_id,team_rank) VALUES (56,13,3);</v>
      </c>
    </row>
    <row r="9871" spans="2:8" x14ac:dyDescent="0.25">
      <c r="B9871" t="s">
        <v>413</v>
      </c>
      <c r="C9871">
        <f>INDEX(NationalTeams!B:B,MATCH(B9871,NationalTeams!C:C,0))</f>
        <v>57</v>
      </c>
      <c r="D9871" t="s">
        <v>37</v>
      </c>
      <c r="E9871">
        <f>INDEX(TeamSports!B:B,MATCH(D9871,TeamSports!C:C,0))</f>
        <v>13</v>
      </c>
      <c r="F9871">
        <f>INDEX(RanksTable!AU:AU,MATCH(B9871,RanksTable!B:B,0))</f>
        <v>7</v>
      </c>
      <c r="H9871" t="str">
        <f t="shared" si="154"/>
        <v>INSERT INTO "TeamRanks" (team_id,team_sport_id,team_rank) VALUES (57,13,7);</v>
      </c>
    </row>
    <row r="9872" spans="2:8" x14ac:dyDescent="0.25">
      <c r="B9872" t="s">
        <v>331</v>
      </c>
      <c r="C9872">
        <f>INDEX(NationalTeams!B:B,MATCH(B9872,NationalTeams!C:C,0))</f>
        <v>58</v>
      </c>
      <c r="D9872" t="s">
        <v>37</v>
      </c>
      <c r="E9872">
        <f>INDEX(TeamSports!B:B,MATCH(D9872,TeamSports!C:C,0))</f>
        <v>13</v>
      </c>
      <c r="F9872">
        <f>INDEX(RanksTable!AU:AU,MATCH(B9872,RanksTable!B:B,0))</f>
        <v>6</v>
      </c>
      <c r="H9872" t="str">
        <f t="shared" si="154"/>
        <v>INSERT INTO "TeamRanks" (team_id,team_sport_id,team_rank) VALUES (58,13,6);</v>
      </c>
    </row>
    <row r="9873" spans="2:8" x14ac:dyDescent="0.25">
      <c r="B9873" t="s">
        <v>365</v>
      </c>
      <c r="C9873">
        <f>INDEX(NationalTeams!B:B,MATCH(B9873,NationalTeams!C:C,0))</f>
        <v>59</v>
      </c>
      <c r="D9873" t="s">
        <v>37</v>
      </c>
      <c r="E9873">
        <f>INDEX(TeamSports!B:B,MATCH(D9873,TeamSports!C:C,0))</f>
        <v>13</v>
      </c>
      <c r="F9873">
        <f>INDEX(RanksTable!AU:AU,MATCH(B9873,RanksTable!B:B,0))</f>
        <v>6</v>
      </c>
      <c r="H9873" t="str">
        <f t="shared" si="154"/>
        <v>INSERT INTO "TeamRanks" (team_id,team_sport_id,team_rank) VALUES (59,13,6);</v>
      </c>
    </row>
    <row r="9874" spans="2:8" x14ac:dyDescent="0.25">
      <c r="B9874" t="s">
        <v>332</v>
      </c>
      <c r="C9874">
        <f>INDEX(NationalTeams!B:B,MATCH(B9874,NationalTeams!C:C,0))</f>
        <v>60</v>
      </c>
      <c r="D9874" t="s">
        <v>37</v>
      </c>
      <c r="E9874">
        <f>INDEX(TeamSports!B:B,MATCH(D9874,TeamSports!C:C,0))</f>
        <v>13</v>
      </c>
      <c r="F9874">
        <f>INDEX(RanksTable!AU:AU,MATCH(B9874,RanksTable!B:B,0))</f>
        <v>7</v>
      </c>
      <c r="H9874" t="str">
        <f t="shared" si="154"/>
        <v>INSERT INTO "TeamRanks" (team_id,team_sport_id,team_rank) VALUES (60,13,7);</v>
      </c>
    </row>
    <row r="9875" spans="2:8" x14ac:dyDescent="0.25">
      <c r="B9875" t="s">
        <v>435</v>
      </c>
      <c r="C9875">
        <f>INDEX(NationalTeams!B:B,MATCH(B9875,NationalTeams!C:C,0))</f>
        <v>61</v>
      </c>
      <c r="D9875" t="s">
        <v>37</v>
      </c>
      <c r="E9875">
        <f>INDEX(TeamSports!B:B,MATCH(D9875,TeamSports!C:C,0))</f>
        <v>13</v>
      </c>
      <c r="F9875">
        <f>INDEX(RanksTable!AU:AU,MATCH(B9875,RanksTable!B:B,0))</f>
        <v>7</v>
      </c>
      <c r="H9875" t="str">
        <f t="shared" si="154"/>
        <v>INSERT INTO "TeamRanks" (team_id,team_sport_id,team_rank) VALUES (61,13,7);</v>
      </c>
    </row>
    <row r="9876" spans="2:8" x14ac:dyDescent="0.25">
      <c r="B9876" t="s">
        <v>346</v>
      </c>
      <c r="C9876">
        <f>INDEX(NationalTeams!B:B,MATCH(B9876,NationalTeams!C:C,0))</f>
        <v>62</v>
      </c>
      <c r="D9876" t="s">
        <v>37</v>
      </c>
      <c r="E9876">
        <f>INDEX(TeamSports!B:B,MATCH(D9876,TeamSports!C:C,0))</f>
        <v>13</v>
      </c>
      <c r="F9876">
        <f>INDEX(RanksTable!AU:AU,MATCH(B9876,RanksTable!B:B,0))</f>
        <v>7</v>
      </c>
      <c r="H9876" t="str">
        <f t="shared" si="154"/>
        <v>INSERT INTO "TeamRanks" (team_id,team_sport_id,team_rank) VALUES (62,13,7);</v>
      </c>
    </row>
    <row r="9877" spans="2:8" x14ac:dyDescent="0.25">
      <c r="B9877" t="s">
        <v>515</v>
      </c>
      <c r="C9877">
        <f>INDEX(NationalTeams!B:B,MATCH(B9877,NationalTeams!C:C,0))</f>
        <v>63</v>
      </c>
      <c r="D9877" t="s">
        <v>37</v>
      </c>
      <c r="E9877">
        <f>INDEX(TeamSports!B:B,MATCH(D9877,TeamSports!C:C,0))</f>
        <v>13</v>
      </c>
      <c r="F9877">
        <f>INDEX(RanksTable!AU:AU,MATCH(B9877,RanksTable!B:B,0))</f>
        <v>5</v>
      </c>
      <c r="H9877" t="str">
        <f t="shared" si="154"/>
        <v>INSERT INTO "TeamRanks" (team_id,team_sport_id,team_rank) VALUES (63,13,5);</v>
      </c>
    </row>
    <row r="9878" spans="2:8" x14ac:dyDescent="0.25">
      <c r="B9878" t="s">
        <v>509</v>
      </c>
      <c r="C9878">
        <f>INDEX(NationalTeams!B:B,MATCH(B9878,NationalTeams!C:C,0))</f>
        <v>64</v>
      </c>
      <c r="D9878" t="s">
        <v>37</v>
      </c>
      <c r="E9878">
        <f>INDEX(TeamSports!B:B,MATCH(D9878,TeamSports!C:C,0))</f>
        <v>13</v>
      </c>
      <c r="F9878">
        <f>INDEX(RanksTable!AU:AU,MATCH(B9878,RanksTable!B:B,0))</f>
        <v>5</v>
      </c>
      <c r="H9878" t="str">
        <f t="shared" si="154"/>
        <v>INSERT INTO "TeamRanks" (team_id,team_sport_id,team_rank) VALUES (64,13,5);</v>
      </c>
    </row>
    <row r="9879" spans="2:8" x14ac:dyDescent="0.25">
      <c r="B9879" t="s">
        <v>518</v>
      </c>
      <c r="C9879">
        <f>INDEX(NationalTeams!B:B,MATCH(B9879,NationalTeams!C:C,0))</f>
        <v>65</v>
      </c>
      <c r="D9879" t="s">
        <v>37</v>
      </c>
      <c r="E9879">
        <f>INDEX(TeamSports!B:B,MATCH(D9879,TeamSports!C:C,0))</f>
        <v>13</v>
      </c>
      <c r="F9879">
        <f>INDEX(RanksTable!AU:AU,MATCH(B9879,RanksTable!B:B,0))</f>
        <v>5</v>
      </c>
      <c r="H9879" t="str">
        <f t="shared" si="154"/>
        <v>INSERT INTO "TeamRanks" (team_id,team_sport_id,team_rank) VALUES (65,13,5);</v>
      </c>
    </row>
    <row r="9880" spans="2:8" x14ac:dyDescent="0.25">
      <c r="B9880" t="s">
        <v>490</v>
      </c>
      <c r="C9880">
        <f>INDEX(NationalTeams!B:B,MATCH(B9880,NationalTeams!C:C,0))</f>
        <v>66</v>
      </c>
      <c r="D9880" t="s">
        <v>37</v>
      </c>
      <c r="E9880">
        <f>INDEX(TeamSports!B:B,MATCH(D9880,TeamSports!C:C,0))</f>
        <v>13</v>
      </c>
      <c r="F9880">
        <f>INDEX(RanksTable!AU:AU,MATCH(B9880,RanksTable!B:B,0))</f>
        <v>3</v>
      </c>
      <c r="H9880" t="str">
        <f t="shared" si="154"/>
        <v>INSERT INTO "TeamRanks" (team_id,team_sport_id,team_rank) VALUES (66,13,3);</v>
      </c>
    </row>
    <row r="9881" spans="2:8" x14ac:dyDescent="0.25">
      <c r="B9881" t="s">
        <v>349</v>
      </c>
      <c r="C9881">
        <f>INDEX(NationalTeams!B:B,MATCH(B9881,NationalTeams!C:C,0))</f>
        <v>67</v>
      </c>
      <c r="D9881" t="s">
        <v>37</v>
      </c>
      <c r="E9881">
        <f>INDEX(TeamSports!B:B,MATCH(D9881,TeamSports!C:C,0))</f>
        <v>13</v>
      </c>
      <c r="F9881">
        <f>INDEX(RanksTable!AU:AU,MATCH(B9881,RanksTable!B:B,0))</f>
        <v>1</v>
      </c>
      <c r="H9881" t="str">
        <f t="shared" si="154"/>
        <v>INSERT INTO "TeamRanks" (team_id,team_sport_id,team_rank) VALUES (67,13,1);</v>
      </c>
    </row>
    <row r="9882" spans="2:8" x14ac:dyDescent="0.25">
      <c r="B9882" t="s">
        <v>531</v>
      </c>
      <c r="C9882">
        <f>INDEX(NationalTeams!B:B,MATCH(B9882,NationalTeams!C:C,0))</f>
        <v>68</v>
      </c>
      <c r="D9882" t="s">
        <v>37</v>
      </c>
      <c r="E9882">
        <f>INDEX(TeamSports!B:B,MATCH(D9882,TeamSports!C:C,0))</f>
        <v>13</v>
      </c>
      <c r="F9882">
        <f>INDEX(RanksTable!AU:AU,MATCH(B9882,RanksTable!B:B,0))</f>
        <v>6</v>
      </c>
      <c r="H9882" t="str">
        <f t="shared" si="154"/>
        <v>INSERT INTO "TeamRanks" (team_id,team_sport_id,team_rank) VALUES (68,13,6);</v>
      </c>
    </row>
    <row r="9883" spans="2:8" x14ac:dyDescent="0.25">
      <c r="B9883" t="s">
        <v>326</v>
      </c>
      <c r="C9883">
        <f>INDEX(NationalTeams!B:B,MATCH(B9883,NationalTeams!C:C,0))</f>
        <v>69</v>
      </c>
      <c r="D9883" t="s">
        <v>37</v>
      </c>
      <c r="E9883">
        <f>INDEX(TeamSports!B:B,MATCH(D9883,TeamSports!C:C,0))</f>
        <v>13</v>
      </c>
      <c r="F9883">
        <f>INDEX(RanksTable!AU:AU,MATCH(B9883,RanksTable!B:B,0))</f>
        <v>7</v>
      </c>
      <c r="H9883" t="str">
        <f t="shared" si="154"/>
        <v>INSERT INTO "TeamRanks" (team_id,team_sport_id,team_rank) VALUES (69,13,7);</v>
      </c>
    </row>
    <row r="9884" spans="2:8" x14ac:dyDescent="0.25">
      <c r="B9884" t="s">
        <v>320</v>
      </c>
      <c r="C9884">
        <f>INDEX(NationalTeams!B:B,MATCH(B9884,NationalTeams!C:C,0))</f>
        <v>70</v>
      </c>
      <c r="D9884" t="s">
        <v>37</v>
      </c>
      <c r="E9884">
        <f>INDEX(TeamSports!B:B,MATCH(D9884,TeamSports!C:C,0))</f>
        <v>13</v>
      </c>
      <c r="F9884">
        <f>INDEX(RanksTable!AU:AU,MATCH(B9884,RanksTable!B:B,0))</f>
        <v>7</v>
      </c>
      <c r="H9884" t="str">
        <f t="shared" si="154"/>
        <v>INSERT INTO "TeamRanks" (team_id,team_sport_id,team_rank) VALUES (70,13,7);</v>
      </c>
    </row>
    <row r="9885" spans="2:8" x14ac:dyDescent="0.25">
      <c r="B9885" t="s">
        <v>459</v>
      </c>
      <c r="C9885">
        <f>INDEX(NationalTeams!B:B,MATCH(B9885,NationalTeams!C:C,0))</f>
        <v>71</v>
      </c>
      <c r="D9885" t="s">
        <v>37</v>
      </c>
      <c r="E9885">
        <f>INDEX(TeamSports!B:B,MATCH(D9885,TeamSports!C:C,0))</f>
        <v>13</v>
      </c>
      <c r="F9885">
        <f>INDEX(RanksTable!AU:AU,MATCH(B9885,RanksTable!B:B,0))</f>
        <v>7</v>
      </c>
      <c r="H9885" t="str">
        <f t="shared" si="154"/>
        <v>INSERT INTO "TeamRanks" (team_id,team_sport_id,team_rank) VALUES (71,13,7);</v>
      </c>
    </row>
    <row r="9886" spans="2:8" x14ac:dyDescent="0.25">
      <c r="B9886" t="s">
        <v>445</v>
      </c>
      <c r="C9886">
        <f>INDEX(NationalTeams!B:B,MATCH(B9886,NationalTeams!C:C,0))</f>
        <v>72</v>
      </c>
      <c r="D9886" t="s">
        <v>37</v>
      </c>
      <c r="E9886">
        <f>INDEX(TeamSports!B:B,MATCH(D9886,TeamSports!C:C,0))</f>
        <v>13</v>
      </c>
      <c r="F9886">
        <f>INDEX(RanksTable!AU:AU,MATCH(B9886,RanksTable!B:B,0))</f>
        <v>6</v>
      </c>
      <c r="H9886" t="str">
        <f t="shared" si="154"/>
        <v>INSERT INTO "TeamRanks" (team_id,team_sport_id,team_rank) VALUES (72,13,6);</v>
      </c>
    </row>
    <row r="9887" spans="2:8" x14ac:dyDescent="0.25">
      <c r="B9887" t="s">
        <v>511</v>
      </c>
      <c r="C9887">
        <f>INDEX(NationalTeams!B:B,MATCH(B9887,NationalTeams!C:C,0))</f>
        <v>73</v>
      </c>
      <c r="D9887" t="s">
        <v>37</v>
      </c>
      <c r="E9887">
        <f>INDEX(TeamSports!B:B,MATCH(D9887,TeamSports!C:C,0))</f>
        <v>13</v>
      </c>
      <c r="F9887">
        <f>INDEX(RanksTable!AU:AU,MATCH(B9887,RanksTable!B:B,0))</f>
        <v>4</v>
      </c>
      <c r="H9887" t="str">
        <f t="shared" si="154"/>
        <v>INSERT INTO "TeamRanks" (team_id,team_sport_id,team_rank) VALUES (73,13,4);</v>
      </c>
    </row>
    <row r="9888" spans="2:8" x14ac:dyDescent="0.25">
      <c r="B9888" t="s">
        <v>487</v>
      </c>
      <c r="C9888">
        <f>INDEX(NationalTeams!B:B,MATCH(B9888,NationalTeams!C:C,0))</f>
        <v>74</v>
      </c>
      <c r="D9888" t="s">
        <v>37</v>
      </c>
      <c r="E9888">
        <f>INDEX(TeamSports!B:B,MATCH(D9888,TeamSports!C:C,0))</f>
        <v>13</v>
      </c>
      <c r="F9888">
        <f>INDEX(RanksTable!AU:AU,MATCH(B9888,RanksTable!B:B,0))</f>
        <v>2</v>
      </c>
      <c r="H9888" t="str">
        <f t="shared" si="154"/>
        <v>INSERT INTO "TeamRanks" (team_id,team_sport_id,team_rank) VALUES (74,13,2);</v>
      </c>
    </row>
    <row r="9889" spans="2:8" x14ac:dyDescent="0.25">
      <c r="B9889" t="s">
        <v>383</v>
      </c>
      <c r="C9889">
        <f>INDEX(NationalTeams!B:B,MATCH(B9889,NationalTeams!C:C,0))</f>
        <v>75</v>
      </c>
      <c r="D9889" t="s">
        <v>37</v>
      </c>
      <c r="E9889">
        <f>INDEX(TeamSports!B:B,MATCH(D9889,TeamSports!C:C,0))</f>
        <v>13</v>
      </c>
      <c r="F9889">
        <f>INDEX(RanksTable!AU:AU,MATCH(B9889,RanksTable!B:B,0))</f>
        <v>7</v>
      </c>
      <c r="H9889" t="str">
        <f t="shared" si="154"/>
        <v>INSERT INTO "TeamRanks" (team_id,team_sport_id,team_rank) VALUES (75,13,7);</v>
      </c>
    </row>
    <row r="9890" spans="2:8" x14ac:dyDescent="0.25">
      <c r="B9890" t="s">
        <v>517</v>
      </c>
      <c r="C9890">
        <f>INDEX(NationalTeams!B:B,MATCH(B9890,NationalTeams!C:C,0))</f>
        <v>76</v>
      </c>
      <c r="D9890" t="s">
        <v>37</v>
      </c>
      <c r="E9890">
        <f>INDEX(TeamSports!B:B,MATCH(D9890,TeamSports!C:C,0))</f>
        <v>13</v>
      </c>
      <c r="F9890">
        <f>INDEX(RanksTable!AU:AU,MATCH(B9890,RanksTable!B:B,0))</f>
        <v>5</v>
      </c>
      <c r="H9890" t="str">
        <f t="shared" si="154"/>
        <v>INSERT INTO "TeamRanks" (team_id,team_sport_id,team_rank) VALUES (76,13,5);</v>
      </c>
    </row>
    <row r="9891" spans="2:8" x14ac:dyDescent="0.25">
      <c r="B9891" t="s">
        <v>391</v>
      </c>
      <c r="C9891">
        <f>INDEX(NationalTeams!B:B,MATCH(B9891,NationalTeams!C:C,0))</f>
        <v>77</v>
      </c>
      <c r="D9891" t="s">
        <v>37</v>
      </c>
      <c r="E9891">
        <f>INDEX(TeamSports!B:B,MATCH(D9891,TeamSports!C:C,0))</f>
        <v>13</v>
      </c>
      <c r="F9891">
        <f>INDEX(RanksTable!AU:AU,MATCH(B9891,RanksTable!B:B,0))</f>
        <v>7</v>
      </c>
      <c r="H9891" t="str">
        <f t="shared" si="154"/>
        <v>INSERT INTO "TeamRanks" (team_id,team_sport_id,team_rank) VALUES (77,13,7);</v>
      </c>
    </row>
    <row r="9892" spans="2:8" x14ac:dyDescent="0.25">
      <c r="B9892" t="s">
        <v>524</v>
      </c>
      <c r="C9892">
        <f>INDEX(NationalTeams!B:B,MATCH(B9892,NationalTeams!C:C,0))</f>
        <v>78</v>
      </c>
      <c r="D9892" t="s">
        <v>37</v>
      </c>
      <c r="E9892">
        <f>INDEX(TeamSports!B:B,MATCH(D9892,TeamSports!C:C,0))</f>
        <v>13</v>
      </c>
      <c r="F9892">
        <f>INDEX(RanksTable!AU:AU,MATCH(B9892,RanksTable!B:B,0))</f>
        <v>7</v>
      </c>
      <c r="H9892" t="str">
        <f t="shared" si="154"/>
        <v>INSERT INTO "TeamRanks" (team_id,team_sport_id,team_rank) VALUES (78,13,7);</v>
      </c>
    </row>
    <row r="9893" spans="2:8" x14ac:dyDescent="0.25">
      <c r="B9893" t="s">
        <v>325</v>
      </c>
      <c r="C9893">
        <f>INDEX(NationalTeams!B:B,MATCH(B9893,NationalTeams!C:C,0))</f>
        <v>79</v>
      </c>
      <c r="D9893" t="s">
        <v>37</v>
      </c>
      <c r="E9893">
        <f>INDEX(TeamSports!B:B,MATCH(D9893,TeamSports!C:C,0))</f>
        <v>13</v>
      </c>
      <c r="F9893">
        <f>INDEX(RanksTable!AU:AU,MATCH(B9893,RanksTable!B:B,0))</f>
        <v>7</v>
      </c>
      <c r="H9893" t="str">
        <f t="shared" si="154"/>
        <v>INSERT INTO "TeamRanks" (team_id,team_sport_id,team_rank) VALUES (79,13,7);</v>
      </c>
    </row>
    <row r="9894" spans="2:8" x14ac:dyDescent="0.25">
      <c r="B9894" t="s">
        <v>536</v>
      </c>
      <c r="C9894">
        <f>INDEX(NationalTeams!B:B,MATCH(B9894,NationalTeams!C:C,0))</f>
        <v>80</v>
      </c>
      <c r="D9894" t="s">
        <v>37</v>
      </c>
      <c r="E9894">
        <f>INDEX(TeamSports!B:B,MATCH(D9894,TeamSports!C:C,0))</f>
        <v>13</v>
      </c>
      <c r="F9894">
        <f>INDEX(RanksTable!AU:AU,MATCH(B9894,RanksTable!B:B,0))</f>
        <v>7</v>
      </c>
      <c r="H9894" t="str">
        <f t="shared" si="154"/>
        <v>INSERT INTO "TeamRanks" (team_id,team_sport_id,team_rank) VALUES (80,13,7);</v>
      </c>
    </row>
    <row r="9895" spans="2:8" x14ac:dyDescent="0.25">
      <c r="B9895" t="s">
        <v>405</v>
      </c>
      <c r="C9895">
        <f>INDEX(NationalTeams!B:B,MATCH(B9895,NationalTeams!C:C,0))</f>
        <v>81</v>
      </c>
      <c r="D9895" t="s">
        <v>37</v>
      </c>
      <c r="E9895">
        <f>INDEX(TeamSports!B:B,MATCH(D9895,TeamSports!C:C,0))</f>
        <v>13</v>
      </c>
      <c r="F9895">
        <f>INDEX(RanksTable!AU:AU,MATCH(B9895,RanksTable!B:B,0))</f>
        <v>7</v>
      </c>
      <c r="H9895" t="str">
        <f t="shared" si="154"/>
        <v>INSERT INTO "TeamRanks" (team_id,team_sport_id,team_rank) VALUES (81,13,7);</v>
      </c>
    </row>
    <row r="9896" spans="2:8" x14ac:dyDescent="0.25">
      <c r="B9896" t="s">
        <v>508</v>
      </c>
      <c r="C9896">
        <f>INDEX(NationalTeams!B:B,MATCH(B9896,NationalTeams!C:C,0))</f>
        <v>82</v>
      </c>
      <c r="D9896" t="s">
        <v>37</v>
      </c>
      <c r="E9896">
        <f>INDEX(TeamSports!B:B,MATCH(D9896,TeamSports!C:C,0))</f>
        <v>13</v>
      </c>
      <c r="F9896">
        <f>INDEX(RanksTable!AU:AU,MATCH(B9896,RanksTable!B:B,0))</f>
        <v>3</v>
      </c>
      <c r="H9896" t="str">
        <f t="shared" si="154"/>
        <v>INSERT INTO "TeamRanks" (team_id,team_sport_id,team_rank) VALUES (82,13,3);</v>
      </c>
    </row>
    <row r="9897" spans="2:8" x14ac:dyDescent="0.25">
      <c r="B9897" t="s">
        <v>477</v>
      </c>
      <c r="C9897">
        <f>INDEX(NationalTeams!B:B,MATCH(B9897,NationalTeams!C:C,0))</f>
        <v>83</v>
      </c>
      <c r="D9897" t="s">
        <v>37</v>
      </c>
      <c r="E9897">
        <f>INDEX(TeamSports!B:B,MATCH(D9897,TeamSports!C:C,0))</f>
        <v>13</v>
      </c>
      <c r="F9897">
        <f>INDEX(RanksTable!AU:AU,MATCH(B9897,RanksTable!B:B,0))</f>
        <v>7</v>
      </c>
      <c r="H9897" t="str">
        <f t="shared" si="154"/>
        <v>INSERT INTO "TeamRanks" (team_id,team_sport_id,team_rank) VALUES (83,13,7);</v>
      </c>
    </row>
    <row r="9898" spans="2:8" x14ac:dyDescent="0.25">
      <c r="B9898" t="s">
        <v>396</v>
      </c>
      <c r="C9898">
        <f>INDEX(NationalTeams!B:B,MATCH(B9898,NationalTeams!C:C,0))</f>
        <v>84</v>
      </c>
      <c r="D9898" t="s">
        <v>37</v>
      </c>
      <c r="E9898">
        <f>INDEX(TeamSports!B:B,MATCH(D9898,TeamSports!C:C,0))</f>
        <v>13</v>
      </c>
      <c r="F9898">
        <f>INDEX(RanksTable!AU:AU,MATCH(B9898,RanksTable!B:B,0))</f>
        <v>7</v>
      </c>
      <c r="H9898" t="str">
        <f t="shared" si="154"/>
        <v>INSERT INTO "TeamRanks" (team_id,team_sport_id,team_rank) VALUES (84,13,7);</v>
      </c>
    </row>
    <row r="9899" spans="2:8" x14ac:dyDescent="0.25">
      <c r="B9899" t="s">
        <v>382</v>
      </c>
      <c r="C9899">
        <f>INDEX(NationalTeams!B:B,MATCH(B9899,NationalTeams!C:C,0))</f>
        <v>85</v>
      </c>
      <c r="D9899" t="s">
        <v>37</v>
      </c>
      <c r="E9899">
        <f>INDEX(TeamSports!B:B,MATCH(D9899,TeamSports!C:C,0))</f>
        <v>13</v>
      </c>
      <c r="F9899">
        <f>INDEX(RanksTable!AU:AU,MATCH(B9899,RanksTable!B:B,0))</f>
        <v>7</v>
      </c>
      <c r="H9899" t="str">
        <f t="shared" si="154"/>
        <v>INSERT INTO "TeamRanks" (team_id,team_sport_id,team_rank) VALUES (85,13,7);</v>
      </c>
    </row>
    <row r="9900" spans="2:8" x14ac:dyDescent="0.25">
      <c r="B9900" t="s">
        <v>338</v>
      </c>
      <c r="C9900">
        <f>INDEX(NationalTeams!B:B,MATCH(B9900,NationalTeams!C:C,0))</f>
        <v>86</v>
      </c>
      <c r="D9900" t="s">
        <v>37</v>
      </c>
      <c r="E9900">
        <f>INDEX(TeamSports!B:B,MATCH(D9900,TeamSports!C:C,0))</f>
        <v>13</v>
      </c>
      <c r="F9900">
        <f>INDEX(RanksTable!AU:AU,MATCH(B9900,RanksTable!B:B,0))</f>
        <v>7</v>
      </c>
      <c r="H9900" t="str">
        <f t="shared" si="154"/>
        <v>INSERT INTO "TeamRanks" (team_id,team_sport_id,team_rank) VALUES (86,13,7);</v>
      </c>
    </row>
    <row r="9901" spans="2:8" x14ac:dyDescent="0.25">
      <c r="B9901" t="s">
        <v>392</v>
      </c>
      <c r="C9901">
        <f>INDEX(NationalTeams!B:B,MATCH(B9901,NationalTeams!C:C,0))</f>
        <v>87</v>
      </c>
      <c r="D9901" t="s">
        <v>37</v>
      </c>
      <c r="E9901">
        <f>INDEX(TeamSports!B:B,MATCH(D9901,TeamSports!C:C,0))</f>
        <v>13</v>
      </c>
      <c r="F9901">
        <f>INDEX(RanksTable!AU:AU,MATCH(B9901,RanksTable!B:B,0))</f>
        <v>7</v>
      </c>
      <c r="H9901" t="str">
        <f t="shared" si="154"/>
        <v>INSERT INTO "TeamRanks" (team_id,team_sport_id,team_rank) VALUES (87,13,7);</v>
      </c>
    </row>
    <row r="9902" spans="2:8" x14ac:dyDescent="0.25">
      <c r="B9902" t="s">
        <v>335</v>
      </c>
      <c r="C9902">
        <f>INDEX(NationalTeams!B:B,MATCH(B9902,NationalTeams!C:C,0))</f>
        <v>88</v>
      </c>
      <c r="D9902" t="s">
        <v>37</v>
      </c>
      <c r="E9902">
        <f>INDEX(TeamSports!B:B,MATCH(D9902,TeamSports!C:C,0))</f>
        <v>13</v>
      </c>
      <c r="F9902">
        <f>INDEX(RanksTable!AU:AU,MATCH(B9902,RanksTable!B:B,0))</f>
        <v>7</v>
      </c>
      <c r="H9902" t="str">
        <f t="shared" si="154"/>
        <v>INSERT INTO "TeamRanks" (team_id,team_sport_id,team_rank) VALUES (88,13,7);</v>
      </c>
    </row>
    <row r="9903" spans="2:8" x14ac:dyDescent="0.25">
      <c r="B9903" t="s">
        <v>333</v>
      </c>
      <c r="C9903">
        <f>INDEX(NationalTeams!B:B,MATCH(B9903,NationalTeams!C:C,0))</f>
        <v>89</v>
      </c>
      <c r="D9903" t="s">
        <v>37</v>
      </c>
      <c r="E9903">
        <f>INDEX(TeamSports!B:B,MATCH(D9903,TeamSports!C:C,0))</f>
        <v>13</v>
      </c>
      <c r="F9903">
        <f>INDEX(RanksTable!AU:AU,MATCH(B9903,RanksTable!B:B,0))</f>
        <v>7</v>
      </c>
      <c r="H9903" t="str">
        <f t="shared" si="154"/>
        <v>INSERT INTO "TeamRanks" (team_id,team_sport_id,team_rank) VALUES (89,13,7);</v>
      </c>
    </row>
    <row r="9904" spans="2:8" x14ac:dyDescent="0.25">
      <c r="B9904" t="s">
        <v>397</v>
      </c>
      <c r="C9904">
        <f>INDEX(NationalTeams!B:B,MATCH(B9904,NationalTeams!C:C,0))</f>
        <v>90</v>
      </c>
      <c r="D9904" t="s">
        <v>37</v>
      </c>
      <c r="E9904">
        <f>INDEX(TeamSports!B:B,MATCH(D9904,TeamSports!C:C,0))</f>
        <v>13</v>
      </c>
      <c r="F9904">
        <f>INDEX(RanksTable!AU:AU,MATCH(B9904,RanksTable!B:B,0))</f>
        <v>7</v>
      </c>
      <c r="H9904" t="str">
        <f t="shared" si="154"/>
        <v>INSERT INTO "TeamRanks" (team_id,team_sport_id,team_rank) VALUES (90,13,7);</v>
      </c>
    </row>
    <row r="9905" spans="2:8" x14ac:dyDescent="0.25">
      <c r="B9905" t="s">
        <v>469</v>
      </c>
      <c r="C9905">
        <f>INDEX(NationalTeams!B:B,MATCH(B9905,NationalTeams!C:C,0))</f>
        <v>91</v>
      </c>
      <c r="D9905" t="s">
        <v>37</v>
      </c>
      <c r="E9905">
        <f>INDEX(TeamSports!B:B,MATCH(D9905,TeamSports!C:C,0))</f>
        <v>13</v>
      </c>
      <c r="F9905">
        <f>INDEX(RanksTable!AU:AU,MATCH(B9905,RanksTable!B:B,0))</f>
        <v>4</v>
      </c>
      <c r="H9905" t="str">
        <f t="shared" si="154"/>
        <v>INSERT INTO "TeamRanks" (team_id,team_sport_id,team_rank) VALUES (91,13,4);</v>
      </c>
    </row>
    <row r="9906" spans="2:8" x14ac:dyDescent="0.25">
      <c r="B9906" t="s">
        <v>512</v>
      </c>
      <c r="C9906">
        <f>INDEX(NationalTeams!B:B,MATCH(B9906,NationalTeams!C:C,0))</f>
        <v>92</v>
      </c>
      <c r="D9906" t="s">
        <v>37</v>
      </c>
      <c r="E9906">
        <f>INDEX(TeamSports!B:B,MATCH(D9906,TeamSports!C:C,0))</f>
        <v>13</v>
      </c>
      <c r="F9906">
        <f>INDEX(RanksTable!AU:AU,MATCH(B9906,RanksTable!B:B,0))</f>
        <v>2</v>
      </c>
      <c r="H9906" t="str">
        <f t="shared" si="154"/>
        <v>INSERT INTO "TeamRanks" (team_id,team_sport_id,team_rank) VALUES (92,13,2);</v>
      </c>
    </row>
    <row r="9907" spans="2:8" x14ac:dyDescent="0.25">
      <c r="B9907" t="s">
        <v>458</v>
      </c>
      <c r="C9907">
        <f>INDEX(NationalTeams!B:B,MATCH(B9907,NationalTeams!C:C,0))</f>
        <v>93</v>
      </c>
      <c r="D9907" t="s">
        <v>37</v>
      </c>
      <c r="E9907">
        <f>INDEX(TeamSports!B:B,MATCH(D9907,TeamSports!C:C,0))</f>
        <v>13</v>
      </c>
      <c r="F9907">
        <f>INDEX(RanksTable!AU:AU,MATCH(B9907,RanksTable!B:B,0))</f>
        <v>7</v>
      </c>
      <c r="H9907" t="str">
        <f t="shared" si="154"/>
        <v>INSERT INTO "TeamRanks" (team_id,team_sport_id,team_rank) VALUES (93,13,7);</v>
      </c>
    </row>
    <row r="9908" spans="2:8" x14ac:dyDescent="0.25">
      <c r="B9908" t="s">
        <v>444</v>
      </c>
      <c r="C9908">
        <f>INDEX(NationalTeams!B:B,MATCH(B9908,NationalTeams!C:C,0))</f>
        <v>94</v>
      </c>
      <c r="D9908" t="s">
        <v>37</v>
      </c>
      <c r="E9908">
        <f>INDEX(TeamSports!B:B,MATCH(D9908,TeamSports!C:C,0))</f>
        <v>13</v>
      </c>
      <c r="F9908">
        <f>INDEX(RanksTable!AU:AU,MATCH(B9908,RanksTable!B:B,0))</f>
        <v>7</v>
      </c>
      <c r="H9908" t="str">
        <f t="shared" si="154"/>
        <v>INSERT INTO "TeamRanks" (team_id,team_sport_id,team_rank) VALUES (94,13,7);</v>
      </c>
    </row>
    <row r="9909" spans="2:8" x14ac:dyDescent="0.25">
      <c r="B9909" t="s">
        <v>493</v>
      </c>
      <c r="C9909">
        <f>INDEX(NationalTeams!B:B,MATCH(B9909,NationalTeams!C:C,0))</f>
        <v>95</v>
      </c>
      <c r="D9909" t="s">
        <v>37</v>
      </c>
      <c r="E9909">
        <f>INDEX(TeamSports!B:B,MATCH(D9909,TeamSports!C:C,0))</f>
        <v>13</v>
      </c>
      <c r="F9909">
        <f>INDEX(RanksTable!AU:AU,MATCH(B9909,RanksTable!B:B,0))</f>
        <v>2</v>
      </c>
      <c r="H9909" t="str">
        <f t="shared" si="154"/>
        <v>INSERT INTO "TeamRanks" (team_id,team_sport_id,team_rank) VALUES (95,13,2);</v>
      </c>
    </row>
    <row r="9910" spans="2:8" x14ac:dyDescent="0.25">
      <c r="B9910" t="s">
        <v>431</v>
      </c>
      <c r="C9910">
        <f>INDEX(NationalTeams!B:B,MATCH(B9910,NationalTeams!C:C,0))</f>
        <v>96</v>
      </c>
      <c r="D9910" t="s">
        <v>37</v>
      </c>
      <c r="E9910">
        <f>INDEX(TeamSports!B:B,MATCH(D9910,TeamSports!C:C,0))</f>
        <v>13</v>
      </c>
      <c r="F9910">
        <f>INDEX(RanksTable!AU:AU,MATCH(B9910,RanksTable!B:B,0))</f>
        <v>7</v>
      </c>
      <c r="H9910" t="str">
        <f t="shared" si="154"/>
        <v>INSERT INTO "TeamRanks" (team_id,team_sport_id,team_rank) VALUES (96,13,7);</v>
      </c>
    </row>
    <row r="9911" spans="2:8" x14ac:dyDescent="0.25">
      <c r="B9911" t="s">
        <v>427</v>
      </c>
      <c r="C9911">
        <f>INDEX(NationalTeams!B:B,MATCH(B9911,NationalTeams!C:C,0))</f>
        <v>97</v>
      </c>
      <c r="D9911" t="s">
        <v>37</v>
      </c>
      <c r="E9911">
        <f>INDEX(TeamSports!B:B,MATCH(D9911,TeamSports!C:C,0))</f>
        <v>13</v>
      </c>
      <c r="F9911">
        <f>INDEX(RanksTable!AU:AU,MATCH(B9911,RanksTable!B:B,0))</f>
        <v>7</v>
      </c>
      <c r="H9911" t="str">
        <f t="shared" si="154"/>
        <v>INSERT INTO "TeamRanks" (team_id,team_sport_id,team_rank) VALUES (97,13,7);</v>
      </c>
    </row>
    <row r="9912" spans="2:8" x14ac:dyDescent="0.25">
      <c r="B9912" t="s">
        <v>513</v>
      </c>
      <c r="C9912">
        <f>INDEX(NationalTeams!B:B,MATCH(B9912,NationalTeams!C:C,0))</f>
        <v>98</v>
      </c>
      <c r="D9912" t="s">
        <v>37</v>
      </c>
      <c r="E9912">
        <f>INDEX(TeamSports!B:B,MATCH(D9912,TeamSports!C:C,0))</f>
        <v>13</v>
      </c>
      <c r="F9912">
        <f>INDEX(RanksTable!AU:AU,MATCH(B9912,RanksTable!B:B,0))</f>
        <v>3</v>
      </c>
      <c r="H9912" t="str">
        <f t="shared" si="154"/>
        <v>INSERT INTO "TeamRanks" (team_id,team_sport_id,team_rank) VALUES (98,13,3);</v>
      </c>
    </row>
    <row r="9913" spans="2:8" x14ac:dyDescent="0.25">
      <c r="B9913" t="s">
        <v>503</v>
      </c>
      <c r="C9913">
        <f>INDEX(NationalTeams!B:B,MATCH(B9913,NationalTeams!C:C,0))</f>
        <v>99</v>
      </c>
      <c r="D9913" t="s">
        <v>37</v>
      </c>
      <c r="E9913">
        <f>INDEX(TeamSports!B:B,MATCH(D9913,TeamSports!C:C,0))</f>
        <v>13</v>
      </c>
      <c r="F9913">
        <f>INDEX(RanksTable!AU:AU,MATCH(B9913,RanksTable!B:B,0))</f>
        <v>7</v>
      </c>
      <c r="H9913" t="str">
        <f t="shared" si="154"/>
        <v>INSERT INTO "TeamRanks" (team_id,team_sport_id,team_rank) VALUES (99,13,7);</v>
      </c>
    </row>
    <row r="9914" spans="2:8" x14ac:dyDescent="0.25">
      <c r="B9914" t="s">
        <v>519</v>
      </c>
      <c r="C9914">
        <f>INDEX(NationalTeams!B:B,MATCH(B9914,NationalTeams!C:C,0))</f>
        <v>100</v>
      </c>
      <c r="D9914" t="s">
        <v>37</v>
      </c>
      <c r="E9914">
        <f>INDEX(TeamSports!B:B,MATCH(D9914,TeamSports!C:C,0))</f>
        <v>13</v>
      </c>
      <c r="F9914">
        <f>INDEX(RanksTable!AU:AU,MATCH(B9914,RanksTable!B:B,0))</f>
        <v>6</v>
      </c>
      <c r="H9914" t="str">
        <f t="shared" si="154"/>
        <v>INSERT INTO "TeamRanks" (team_id,team_sport_id,team_rank) VALUES (100,13,6);</v>
      </c>
    </row>
    <row r="9915" spans="2:8" x14ac:dyDescent="0.25">
      <c r="B9915" t="s">
        <v>410</v>
      </c>
      <c r="C9915">
        <f>INDEX(NationalTeams!B:B,MATCH(B9915,NationalTeams!C:C,0))</f>
        <v>101</v>
      </c>
      <c r="D9915" t="s">
        <v>37</v>
      </c>
      <c r="E9915">
        <f>INDEX(TeamSports!B:B,MATCH(D9915,TeamSports!C:C,0))</f>
        <v>13</v>
      </c>
      <c r="F9915">
        <f>INDEX(RanksTable!AU:AU,MATCH(B9915,RanksTable!B:B,0))</f>
        <v>7</v>
      </c>
      <c r="H9915" t="str">
        <f t="shared" si="154"/>
        <v>INSERT INTO "TeamRanks" (team_id,team_sport_id,team_rank) VALUES (101,13,7);</v>
      </c>
    </row>
    <row r="9916" spans="2:8" x14ac:dyDescent="0.25">
      <c r="B9916" t="s">
        <v>486</v>
      </c>
      <c r="C9916">
        <f>INDEX(NationalTeams!B:B,MATCH(B9916,NationalTeams!C:C,0))</f>
        <v>102</v>
      </c>
      <c r="D9916" t="s">
        <v>37</v>
      </c>
      <c r="E9916">
        <f>INDEX(TeamSports!B:B,MATCH(D9916,TeamSports!C:C,0))</f>
        <v>13</v>
      </c>
      <c r="F9916">
        <f>INDEX(RanksTable!AU:AU,MATCH(B9916,RanksTable!B:B,0))</f>
        <v>7</v>
      </c>
      <c r="H9916" t="str">
        <f t="shared" si="154"/>
        <v>INSERT INTO "TeamRanks" (team_id,team_sport_id,team_rank) VALUES (102,13,7);</v>
      </c>
    </row>
    <row r="9917" spans="2:8" x14ac:dyDescent="0.25">
      <c r="B9917" t="s">
        <v>526</v>
      </c>
      <c r="C9917">
        <f>INDEX(NationalTeams!B:B,MATCH(B9917,NationalTeams!C:C,0))</f>
        <v>103</v>
      </c>
      <c r="D9917" t="s">
        <v>37</v>
      </c>
      <c r="E9917">
        <f>INDEX(TeamSports!B:B,MATCH(D9917,TeamSports!C:C,0))</f>
        <v>13</v>
      </c>
      <c r="F9917">
        <f>INDEX(RanksTable!AU:AU,MATCH(B9917,RanksTable!B:B,0))</f>
        <v>7</v>
      </c>
      <c r="H9917" t="str">
        <f t="shared" si="154"/>
        <v>INSERT INTO "TeamRanks" (team_id,team_sport_id,team_rank) VALUES (103,13,7);</v>
      </c>
    </row>
    <row r="9918" spans="2:8" x14ac:dyDescent="0.25">
      <c r="B9918" t="s">
        <v>470</v>
      </c>
      <c r="C9918">
        <f>INDEX(NationalTeams!B:B,MATCH(B9918,NationalTeams!C:C,0))</f>
        <v>104</v>
      </c>
      <c r="D9918" t="s">
        <v>37</v>
      </c>
      <c r="E9918">
        <f>INDEX(TeamSports!B:B,MATCH(D9918,TeamSports!C:C,0))</f>
        <v>13</v>
      </c>
      <c r="F9918">
        <f>INDEX(RanksTable!AU:AU,MATCH(B9918,RanksTable!B:B,0))</f>
        <v>7</v>
      </c>
      <c r="H9918" t="str">
        <f t="shared" si="154"/>
        <v>INSERT INTO "TeamRanks" (team_id,team_sport_id,team_rank) VALUES (104,13,7);</v>
      </c>
    </row>
    <row r="9919" spans="2:8" x14ac:dyDescent="0.25">
      <c r="B9919" t="s">
        <v>461</v>
      </c>
      <c r="C9919">
        <f>INDEX(NationalTeams!B:B,MATCH(B9919,NationalTeams!C:C,0))</f>
        <v>105</v>
      </c>
      <c r="D9919" t="s">
        <v>37</v>
      </c>
      <c r="E9919">
        <f>INDEX(TeamSports!B:B,MATCH(D9919,TeamSports!C:C,0))</f>
        <v>13</v>
      </c>
      <c r="F9919">
        <f>INDEX(RanksTable!AU:AU,MATCH(B9919,RanksTable!B:B,0))</f>
        <v>7</v>
      </c>
      <c r="H9919" t="str">
        <f t="shared" si="154"/>
        <v>INSERT INTO "TeamRanks" (team_id,team_sport_id,team_rank) VALUES (105,13,7);</v>
      </c>
    </row>
    <row r="9920" spans="2:8" x14ac:dyDescent="0.25">
      <c r="B9920" t="s">
        <v>418</v>
      </c>
      <c r="C9920">
        <f>INDEX(NationalTeams!B:B,MATCH(B9920,NationalTeams!C:C,0))</f>
        <v>106</v>
      </c>
      <c r="D9920" t="s">
        <v>37</v>
      </c>
      <c r="E9920">
        <f>INDEX(TeamSports!B:B,MATCH(D9920,TeamSports!C:C,0))</f>
        <v>13</v>
      </c>
      <c r="F9920">
        <f>INDEX(RanksTable!AU:AU,MATCH(B9920,RanksTable!B:B,0))</f>
        <v>7</v>
      </c>
      <c r="H9920" t="str">
        <f t="shared" si="154"/>
        <v>INSERT INTO "TeamRanks" (team_id,team_sport_id,team_rank) VALUES (106,13,7);</v>
      </c>
    </row>
    <row r="9921" spans="2:8" x14ac:dyDescent="0.25">
      <c r="B9921" t="s">
        <v>417</v>
      </c>
      <c r="C9921">
        <f>INDEX(NationalTeams!B:B,MATCH(B9921,NationalTeams!C:C,0))</f>
        <v>107</v>
      </c>
      <c r="D9921" t="s">
        <v>37</v>
      </c>
      <c r="E9921">
        <f>INDEX(TeamSports!B:B,MATCH(D9921,TeamSports!C:C,0))</f>
        <v>13</v>
      </c>
      <c r="F9921">
        <f>INDEX(RanksTable!AU:AU,MATCH(B9921,RanksTable!B:B,0))</f>
        <v>7</v>
      </c>
      <c r="H9921" t="str">
        <f t="shared" si="154"/>
        <v>INSERT INTO "TeamRanks" (team_id,team_sport_id,team_rank) VALUES (107,13,7);</v>
      </c>
    </row>
    <row r="9922" spans="2:8" x14ac:dyDescent="0.25">
      <c r="B9922" t="s">
        <v>421</v>
      </c>
      <c r="C9922">
        <f>INDEX(NationalTeams!B:B,MATCH(B9922,NationalTeams!C:C,0))</f>
        <v>108</v>
      </c>
      <c r="D9922" t="s">
        <v>37</v>
      </c>
      <c r="E9922">
        <f>INDEX(TeamSports!B:B,MATCH(D9922,TeamSports!C:C,0))</f>
        <v>13</v>
      </c>
      <c r="F9922">
        <f>INDEX(RanksTable!AU:AU,MATCH(B9922,RanksTable!B:B,0))</f>
        <v>7</v>
      </c>
      <c r="H9922" t="str">
        <f t="shared" si="154"/>
        <v>INSERT INTO "TeamRanks" (team_id,team_sport_id,team_rank) VALUES (108,13,7);</v>
      </c>
    </row>
    <row r="9923" spans="2:8" x14ac:dyDescent="0.25">
      <c r="B9923" t="s">
        <v>530</v>
      </c>
      <c r="C9923">
        <f>INDEX(NationalTeams!B:B,MATCH(B9923,NationalTeams!C:C,0))</f>
        <v>109</v>
      </c>
      <c r="D9923" t="s">
        <v>37</v>
      </c>
      <c r="E9923">
        <f>INDEX(TeamSports!B:B,MATCH(D9923,TeamSports!C:C,0))</f>
        <v>13</v>
      </c>
      <c r="F9923">
        <f>INDEX(RanksTable!AU:AU,MATCH(B9923,RanksTable!B:B,0))</f>
        <v>6</v>
      </c>
      <c r="H9923" t="str">
        <f t="shared" si="154"/>
        <v>INSERT INTO "TeamRanks" (team_id,team_sport_id,team_rank) VALUES (109,13,6);</v>
      </c>
    </row>
    <row r="9924" spans="2:8" x14ac:dyDescent="0.25">
      <c r="B9924" t="s">
        <v>488</v>
      </c>
      <c r="C9924">
        <f>INDEX(NationalTeams!B:B,MATCH(B9924,NationalTeams!C:C,0))</f>
        <v>110</v>
      </c>
      <c r="D9924" t="s">
        <v>37</v>
      </c>
      <c r="E9924">
        <f>INDEX(TeamSports!B:B,MATCH(D9924,TeamSports!C:C,0))</f>
        <v>13</v>
      </c>
      <c r="F9924">
        <f>INDEX(RanksTable!AU:AU,MATCH(B9924,RanksTable!B:B,0))</f>
        <v>2</v>
      </c>
      <c r="H9924" t="str">
        <f t="shared" ref="H9924:H9987" si="155">_xlfn.CONCAT($H$1,$L$1,$C$1,$L$1," ",$J$1,$C$2,$N$1,$E$2,$N$1,$F$2,$K$1,$I$1,$J$1,C9924,$N$1,E9924,$N$1,F9924,$K$1,$O$1)</f>
        <v>INSERT INTO "TeamRanks" (team_id,team_sport_id,team_rank) VALUES (110,13,2);</v>
      </c>
    </row>
    <row r="9925" spans="2:8" x14ac:dyDescent="0.25">
      <c r="B9925" t="s">
        <v>352</v>
      </c>
      <c r="C9925">
        <f>INDEX(NationalTeams!B:B,MATCH(B9925,NationalTeams!C:C,0))</f>
        <v>111</v>
      </c>
      <c r="D9925" t="s">
        <v>37</v>
      </c>
      <c r="E9925">
        <f>INDEX(TeamSports!B:B,MATCH(D9925,TeamSports!C:C,0))</f>
        <v>13</v>
      </c>
      <c r="F9925">
        <f>INDEX(RanksTable!AU:AU,MATCH(B9925,RanksTable!B:B,0))</f>
        <v>5</v>
      </c>
      <c r="H9925" t="str">
        <f t="shared" si="155"/>
        <v>INSERT INTO "TeamRanks" (team_id,team_sport_id,team_rank) VALUES (111,13,5);</v>
      </c>
    </row>
    <row r="9926" spans="2:8" x14ac:dyDescent="0.25">
      <c r="B9926" t="s">
        <v>422</v>
      </c>
      <c r="C9926">
        <f>INDEX(NationalTeams!B:B,MATCH(B9926,NationalTeams!C:C,0))</f>
        <v>112</v>
      </c>
      <c r="D9926" t="s">
        <v>37</v>
      </c>
      <c r="E9926">
        <f>INDEX(TeamSports!B:B,MATCH(D9926,TeamSports!C:C,0))</f>
        <v>13</v>
      </c>
      <c r="F9926">
        <f>INDEX(RanksTable!AU:AU,MATCH(B9926,RanksTable!B:B,0))</f>
        <v>2</v>
      </c>
      <c r="H9926" t="str">
        <f t="shared" si="155"/>
        <v>INSERT INTO "TeamRanks" (team_id,team_sport_id,team_rank) VALUES (112,13,2);</v>
      </c>
    </row>
    <row r="9927" spans="2:8" x14ac:dyDescent="0.25">
      <c r="B9927" t="s">
        <v>451</v>
      </c>
      <c r="C9927">
        <f>INDEX(NationalTeams!B:B,MATCH(B9927,NationalTeams!C:C,0))</f>
        <v>113</v>
      </c>
      <c r="D9927" t="s">
        <v>37</v>
      </c>
      <c r="E9927">
        <f>INDEX(TeamSports!B:B,MATCH(D9927,TeamSports!C:C,0))</f>
        <v>13</v>
      </c>
      <c r="F9927">
        <f>INDEX(RanksTable!AU:AU,MATCH(B9927,RanksTable!B:B,0))</f>
        <v>7</v>
      </c>
      <c r="H9927" t="str">
        <f t="shared" si="155"/>
        <v>INSERT INTO "TeamRanks" (team_id,team_sport_id,team_rank) VALUES (113,13,7);</v>
      </c>
    </row>
    <row r="9928" spans="2:8" x14ac:dyDescent="0.25">
      <c r="B9928" t="s">
        <v>430</v>
      </c>
      <c r="C9928">
        <f>INDEX(NationalTeams!B:B,MATCH(B9928,NationalTeams!C:C,0))</f>
        <v>114</v>
      </c>
      <c r="D9928" t="s">
        <v>37</v>
      </c>
      <c r="E9928">
        <f>INDEX(TeamSports!B:B,MATCH(D9928,TeamSports!C:C,0))</f>
        <v>13</v>
      </c>
      <c r="F9928">
        <f>INDEX(RanksTable!AU:AU,MATCH(B9928,RanksTable!B:B,0))</f>
        <v>5</v>
      </c>
      <c r="H9928" t="str">
        <f t="shared" si="155"/>
        <v>INSERT INTO "TeamRanks" (team_id,team_sport_id,team_rank) VALUES (114,13,5);</v>
      </c>
    </row>
    <row r="9929" spans="2:8" x14ac:dyDescent="0.25">
      <c r="B9929" t="s">
        <v>381</v>
      </c>
      <c r="C9929">
        <f>INDEX(NationalTeams!B:B,MATCH(B9929,NationalTeams!C:C,0))</f>
        <v>115</v>
      </c>
      <c r="D9929" t="s">
        <v>37</v>
      </c>
      <c r="E9929">
        <f>INDEX(TeamSports!B:B,MATCH(D9929,TeamSports!C:C,0))</f>
        <v>13</v>
      </c>
      <c r="F9929">
        <f>INDEX(RanksTable!AU:AU,MATCH(B9929,RanksTable!B:B,0))</f>
        <v>7</v>
      </c>
      <c r="H9929" t="str">
        <f t="shared" si="155"/>
        <v>INSERT INTO "TeamRanks" (team_id,team_sport_id,team_rank) VALUES (115,13,7);</v>
      </c>
    </row>
    <row r="9930" spans="2:8" x14ac:dyDescent="0.25">
      <c r="B9930" t="s">
        <v>434</v>
      </c>
      <c r="C9930">
        <f>INDEX(NationalTeams!B:B,MATCH(B9930,NationalTeams!C:C,0))</f>
        <v>116</v>
      </c>
      <c r="D9930" t="s">
        <v>37</v>
      </c>
      <c r="E9930">
        <f>INDEX(TeamSports!B:B,MATCH(D9930,TeamSports!C:C,0))</f>
        <v>13</v>
      </c>
      <c r="F9930">
        <f>INDEX(RanksTable!AU:AU,MATCH(B9930,RanksTable!B:B,0))</f>
        <v>6</v>
      </c>
      <c r="H9930" t="str">
        <f t="shared" si="155"/>
        <v>INSERT INTO "TeamRanks" (team_id,team_sport_id,team_rank) VALUES (116,13,6);</v>
      </c>
    </row>
    <row r="9931" spans="2:8" x14ac:dyDescent="0.25">
      <c r="B9931" t="s">
        <v>475</v>
      </c>
      <c r="C9931">
        <f>INDEX(NationalTeams!B:B,MATCH(B9931,NationalTeams!C:C,0))</f>
        <v>117</v>
      </c>
      <c r="D9931" t="s">
        <v>37</v>
      </c>
      <c r="E9931">
        <f>INDEX(TeamSports!B:B,MATCH(D9931,TeamSports!C:C,0))</f>
        <v>13</v>
      </c>
      <c r="F9931">
        <f>INDEX(RanksTable!AU:AU,MATCH(B9931,RanksTable!B:B,0))</f>
        <v>7</v>
      </c>
      <c r="H9931" t="str">
        <f t="shared" si="155"/>
        <v>INSERT INTO "TeamRanks" (team_id,team_sport_id,team_rank) VALUES (117,13,7);</v>
      </c>
    </row>
    <row r="9932" spans="2:8" x14ac:dyDescent="0.25">
      <c r="B9932" t="s">
        <v>528</v>
      </c>
      <c r="C9932">
        <f>INDEX(NationalTeams!B:B,MATCH(B9932,NationalTeams!C:C,0))</f>
        <v>118</v>
      </c>
      <c r="D9932" t="s">
        <v>37</v>
      </c>
      <c r="E9932">
        <f>INDEX(TeamSports!B:B,MATCH(D9932,TeamSports!C:C,0))</f>
        <v>13</v>
      </c>
      <c r="F9932">
        <f>INDEX(RanksTable!AU:AU,MATCH(B9932,RanksTable!B:B,0))</f>
        <v>7</v>
      </c>
      <c r="H9932" t="str">
        <f t="shared" si="155"/>
        <v>INSERT INTO "TeamRanks" (team_id,team_sport_id,team_rank) VALUES (118,13,7);</v>
      </c>
    </row>
    <row r="9933" spans="2:8" x14ac:dyDescent="0.25">
      <c r="B9933" t="s">
        <v>436</v>
      </c>
      <c r="C9933">
        <f>INDEX(NationalTeams!B:B,MATCH(B9933,NationalTeams!C:C,0))</f>
        <v>119</v>
      </c>
      <c r="D9933" t="s">
        <v>37</v>
      </c>
      <c r="E9933">
        <f>INDEX(TeamSports!B:B,MATCH(D9933,TeamSports!C:C,0))</f>
        <v>13</v>
      </c>
      <c r="F9933">
        <f>INDEX(RanksTable!AU:AU,MATCH(B9933,RanksTable!B:B,0))</f>
        <v>7</v>
      </c>
      <c r="H9933" t="str">
        <f t="shared" si="155"/>
        <v>INSERT INTO "TeamRanks" (team_id,team_sport_id,team_rank) VALUES (119,13,7);</v>
      </c>
    </row>
    <row r="9934" spans="2:8" x14ac:dyDescent="0.25">
      <c r="B9934" t="s">
        <v>455</v>
      </c>
      <c r="C9934">
        <f>INDEX(NationalTeams!B:B,MATCH(B9934,NationalTeams!C:C,0))</f>
        <v>120</v>
      </c>
      <c r="D9934" t="s">
        <v>37</v>
      </c>
      <c r="E9934">
        <f>INDEX(TeamSports!B:B,MATCH(D9934,TeamSports!C:C,0))</f>
        <v>13</v>
      </c>
      <c r="F9934">
        <f>INDEX(RanksTable!AU:AU,MATCH(B9934,RanksTable!B:B,0))</f>
        <v>7</v>
      </c>
      <c r="H9934" t="str">
        <f t="shared" si="155"/>
        <v>INSERT INTO "TeamRanks" (team_id,team_sport_id,team_rank) VALUES (120,13,7);</v>
      </c>
    </row>
    <row r="9935" spans="2:8" x14ac:dyDescent="0.25">
      <c r="B9935" t="s">
        <v>345</v>
      </c>
      <c r="C9935">
        <f>INDEX(NationalTeams!B:B,MATCH(B9935,NationalTeams!C:C,0))</f>
        <v>121</v>
      </c>
      <c r="D9935" t="s">
        <v>37</v>
      </c>
      <c r="E9935">
        <f>INDEX(TeamSports!B:B,MATCH(D9935,TeamSports!C:C,0))</f>
        <v>13</v>
      </c>
      <c r="F9935">
        <f>INDEX(RanksTable!AU:AU,MATCH(B9935,RanksTable!B:B,0))</f>
        <v>7</v>
      </c>
      <c r="H9935" t="str">
        <f t="shared" si="155"/>
        <v>INSERT INTO "TeamRanks" (team_id,team_sport_id,team_rank) VALUES (121,13,7);</v>
      </c>
    </row>
    <row r="9936" spans="2:8" x14ac:dyDescent="0.25">
      <c r="B9936" t="s">
        <v>532</v>
      </c>
      <c r="C9936">
        <f>INDEX(NationalTeams!B:B,MATCH(B9936,NationalTeams!C:C,0))</f>
        <v>122</v>
      </c>
      <c r="D9936" t="s">
        <v>37</v>
      </c>
      <c r="E9936">
        <f>INDEX(TeamSports!B:B,MATCH(D9936,TeamSports!C:C,0))</f>
        <v>13</v>
      </c>
      <c r="F9936">
        <f>INDEX(RanksTable!AU:AU,MATCH(B9936,RanksTable!B:B,0))</f>
        <v>5</v>
      </c>
      <c r="H9936" t="str">
        <f t="shared" si="155"/>
        <v>INSERT INTO "TeamRanks" (team_id,team_sport_id,team_rank) VALUES (122,13,5);</v>
      </c>
    </row>
    <row r="9937" spans="2:8" x14ac:dyDescent="0.25">
      <c r="B9937" t="s">
        <v>468</v>
      </c>
      <c r="C9937">
        <f>INDEX(NationalTeams!B:B,MATCH(B9937,NationalTeams!C:C,0))</f>
        <v>123</v>
      </c>
      <c r="D9937" t="s">
        <v>37</v>
      </c>
      <c r="E9937">
        <f>INDEX(TeamSports!B:B,MATCH(D9937,TeamSports!C:C,0))</f>
        <v>13</v>
      </c>
      <c r="F9937">
        <f>INDEX(RanksTable!AU:AU,MATCH(B9937,RanksTable!B:B,0))</f>
        <v>7</v>
      </c>
      <c r="H9937" t="str">
        <f t="shared" si="155"/>
        <v>INSERT INTO "TeamRanks" (team_id,team_sport_id,team_rank) VALUES (123,13,7);</v>
      </c>
    </row>
    <row r="9938" spans="2:8" x14ac:dyDescent="0.25">
      <c r="B9938" t="s">
        <v>347</v>
      </c>
      <c r="C9938">
        <f>INDEX(NationalTeams!B:B,MATCH(B9938,NationalTeams!C:C,0))</f>
        <v>124</v>
      </c>
      <c r="D9938" t="s">
        <v>37</v>
      </c>
      <c r="E9938">
        <f>INDEX(TeamSports!B:B,MATCH(D9938,TeamSports!C:C,0))</f>
        <v>13</v>
      </c>
      <c r="F9938">
        <f>INDEX(RanksTable!AU:AU,MATCH(B9938,RanksTable!B:B,0))</f>
        <v>7</v>
      </c>
      <c r="H9938" t="str">
        <f t="shared" si="155"/>
        <v>INSERT INTO "TeamRanks" (team_id,team_sport_id,team_rank) VALUES (124,13,7);</v>
      </c>
    </row>
    <row r="9939" spans="2:8" x14ac:dyDescent="0.25">
      <c r="B9939" t="s">
        <v>390</v>
      </c>
      <c r="C9939">
        <f>INDEX(NationalTeams!B:B,MATCH(B9939,NationalTeams!C:C,0))</f>
        <v>125</v>
      </c>
      <c r="D9939" t="s">
        <v>37</v>
      </c>
      <c r="E9939">
        <f>INDEX(TeamSports!B:B,MATCH(D9939,TeamSports!C:C,0))</f>
        <v>13</v>
      </c>
      <c r="F9939">
        <f>INDEX(RanksTable!AU:AU,MATCH(B9939,RanksTable!B:B,0))</f>
        <v>7</v>
      </c>
      <c r="H9939" t="str">
        <f t="shared" si="155"/>
        <v>INSERT INTO "TeamRanks" (team_id,team_sport_id,team_rank) VALUES (125,13,7);</v>
      </c>
    </row>
    <row r="9940" spans="2:8" x14ac:dyDescent="0.25">
      <c r="B9940" t="s">
        <v>540</v>
      </c>
      <c r="C9940">
        <f>INDEX(NationalTeams!B:B,MATCH(B9940,NationalTeams!C:C,0))</f>
        <v>126</v>
      </c>
      <c r="D9940" t="s">
        <v>37</v>
      </c>
      <c r="E9940">
        <f>INDEX(TeamSports!B:B,MATCH(D9940,TeamSports!C:C,0))</f>
        <v>13</v>
      </c>
      <c r="F9940">
        <f>INDEX(RanksTable!AU:AU,MATCH(B9940,RanksTable!B:B,0))</f>
        <v>7</v>
      </c>
      <c r="H9940" t="str">
        <f t="shared" si="155"/>
        <v>INSERT INTO "TeamRanks" (team_id,team_sport_id,team_rank) VALUES (126,13,7);</v>
      </c>
    </row>
    <row r="9941" spans="2:8" x14ac:dyDescent="0.25">
      <c r="B9941" t="s">
        <v>527</v>
      </c>
      <c r="C9941">
        <f>INDEX(NationalTeams!B:B,MATCH(B9941,NationalTeams!C:C,0))</f>
        <v>127</v>
      </c>
      <c r="D9941" t="s">
        <v>37</v>
      </c>
      <c r="E9941">
        <f>INDEX(TeamSports!B:B,MATCH(D9941,TeamSports!C:C,0))</f>
        <v>13</v>
      </c>
      <c r="F9941">
        <f>INDEX(RanksTable!AU:AU,MATCH(B9941,RanksTable!B:B,0))</f>
        <v>3</v>
      </c>
      <c r="H9941" t="str">
        <f t="shared" si="155"/>
        <v>INSERT INTO "TeamRanks" (team_id,team_sport_id,team_rank) VALUES (127,13,3);</v>
      </c>
    </row>
    <row r="9942" spans="2:8" x14ac:dyDescent="0.25">
      <c r="B9942" t="s">
        <v>523</v>
      </c>
      <c r="C9942">
        <f>INDEX(NationalTeams!B:B,MATCH(B9942,NationalTeams!C:C,0))</f>
        <v>128</v>
      </c>
      <c r="D9942" t="s">
        <v>37</v>
      </c>
      <c r="E9942">
        <f>INDEX(TeamSports!B:B,MATCH(D9942,TeamSports!C:C,0))</f>
        <v>13</v>
      </c>
      <c r="F9942">
        <f>INDEX(RanksTable!AU:AU,MATCH(B9942,RanksTable!B:B,0))</f>
        <v>7</v>
      </c>
      <c r="H9942" t="str">
        <f t="shared" si="155"/>
        <v>INSERT INTO "TeamRanks" (team_id,team_sport_id,team_rank) VALUES (128,13,7);</v>
      </c>
    </row>
    <row r="9943" spans="2:8" x14ac:dyDescent="0.25">
      <c r="B9943" t="s">
        <v>484</v>
      </c>
      <c r="C9943">
        <f>INDEX(NationalTeams!B:B,MATCH(B9943,NationalTeams!C:C,0))</f>
        <v>129</v>
      </c>
      <c r="D9943" t="s">
        <v>37</v>
      </c>
      <c r="E9943">
        <f>INDEX(TeamSports!B:B,MATCH(D9943,TeamSports!C:C,0))</f>
        <v>13</v>
      </c>
      <c r="F9943">
        <f>INDEX(RanksTable!AU:AU,MATCH(B9943,RanksTable!B:B,0))</f>
        <v>7</v>
      </c>
      <c r="H9943" t="str">
        <f t="shared" si="155"/>
        <v>INSERT INTO "TeamRanks" (team_id,team_sport_id,team_rank) VALUES (129,13,7);</v>
      </c>
    </row>
    <row r="9944" spans="2:8" x14ac:dyDescent="0.25">
      <c r="B9944" t="s">
        <v>522</v>
      </c>
      <c r="C9944">
        <f>INDEX(NationalTeams!B:B,MATCH(B9944,NationalTeams!C:C,0))</f>
        <v>130</v>
      </c>
      <c r="D9944" t="s">
        <v>37</v>
      </c>
      <c r="E9944">
        <f>INDEX(TeamSports!B:B,MATCH(D9944,TeamSports!C:C,0))</f>
        <v>13</v>
      </c>
      <c r="F9944">
        <f>INDEX(RanksTable!AU:AU,MATCH(B9944,RanksTable!B:B,0))</f>
        <v>7</v>
      </c>
      <c r="H9944" t="str">
        <f t="shared" si="155"/>
        <v>INSERT INTO "TeamRanks" (team_id,team_sport_id,team_rank) VALUES (130,13,7);</v>
      </c>
    </row>
    <row r="9945" spans="2:8" x14ac:dyDescent="0.25">
      <c r="B9945" t="s">
        <v>386</v>
      </c>
      <c r="C9945">
        <f>INDEX(NationalTeams!B:B,MATCH(B9945,NationalTeams!C:C,0))</f>
        <v>131</v>
      </c>
      <c r="D9945" t="s">
        <v>37</v>
      </c>
      <c r="E9945">
        <f>INDEX(TeamSports!B:B,MATCH(D9945,TeamSports!C:C,0))</f>
        <v>13</v>
      </c>
      <c r="F9945">
        <f>INDEX(RanksTable!AU:AU,MATCH(B9945,RanksTable!B:B,0))</f>
        <v>7</v>
      </c>
      <c r="H9945" t="str">
        <f t="shared" si="155"/>
        <v>INSERT INTO "TeamRanks" (team_id,team_sport_id,team_rank) VALUES (131,13,7);</v>
      </c>
    </row>
    <row r="9946" spans="2:8" x14ac:dyDescent="0.25">
      <c r="B9946" t="s">
        <v>463</v>
      </c>
      <c r="C9946">
        <f>INDEX(NationalTeams!B:B,MATCH(B9946,NationalTeams!C:C,0))</f>
        <v>132</v>
      </c>
      <c r="D9946" t="s">
        <v>37</v>
      </c>
      <c r="E9946">
        <f>INDEX(TeamSports!B:B,MATCH(D9946,TeamSports!C:C,0))</f>
        <v>13</v>
      </c>
      <c r="F9946">
        <f>INDEX(RanksTable!AU:AU,MATCH(B9946,RanksTable!B:B,0))</f>
        <v>7</v>
      </c>
      <c r="H9946" t="str">
        <f t="shared" si="155"/>
        <v>INSERT INTO "TeamRanks" (team_id,team_sport_id,team_rank) VALUES (132,13,7);</v>
      </c>
    </row>
    <row r="9947" spans="2:8" x14ac:dyDescent="0.25">
      <c r="B9947" t="s">
        <v>339</v>
      </c>
      <c r="C9947">
        <f>INDEX(NationalTeams!B:B,MATCH(B9947,NationalTeams!C:C,0))</f>
        <v>133</v>
      </c>
      <c r="D9947" t="s">
        <v>37</v>
      </c>
      <c r="E9947">
        <f>INDEX(TeamSports!B:B,MATCH(D9947,TeamSports!C:C,0))</f>
        <v>13</v>
      </c>
      <c r="F9947">
        <f>INDEX(RanksTable!AU:AU,MATCH(B9947,RanksTable!B:B,0))</f>
        <v>7</v>
      </c>
      <c r="H9947" t="str">
        <f t="shared" si="155"/>
        <v>INSERT INTO "TeamRanks" (team_id,team_sport_id,team_rank) VALUES (133,13,7);</v>
      </c>
    </row>
    <row r="9948" spans="2:8" x14ac:dyDescent="0.25">
      <c r="B9948" t="s">
        <v>464</v>
      </c>
      <c r="C9948">
        <f>INDEX(NationalTeams!B:B,MATCH(B9948,NationalTeams!C:C,0))</f>
        <v>134</v>
      </c>
      <c r="D9948" t="s">
        <v>37</v>
      </c>
      <c r="E9948">
        <f>INDEX(TeamSports!B:B,MATCH(D9948,TeamSports!C:C,0))</f>
        <v>13</v>
      </c>
      <c r="F9948">
        <f>INDEX(RanksTable!AU:AU,MATCH(B9948,RanksTable!B:B,0))</f>
        <v>7</v>
      </c>
      <c r="H9948" t="str">
        <f t="shared" si="155"/>
        <v>INSERT INTO "TeamRanks" (team_id,team_sport_id,team_rank) VALUES (134,13,7);</v>
      </c>
    </row>
    <row r="9949" spans="2:8" x14ac:dyDescent="0.25">
      <c r="B9949" t="s">
        <v>379</v>
      </c>
      <c r="C9949">
        <f>INDEX(NationalTeams!B:B,MATCH(B9949,NationalTeams!C:C,0))</f>
        <v>135</v>
      </c>
      <c r="D9949" t="s">
        <v>37</v>
      </c>
      <c r="E9949">
        <f>INDEX(TeamSports!B:B,MATCH(D9949,TeamSports!C:C,0))</f>
        <v>13</v>
      </c>
      <c r="F9949">
        <f>INDEX(RanksTable!AU:AU,MATCH(B9949,RanksTable!B:B,0))</f>
        <v>7</v>
      </c>
      <c r="H9949" t="str">
        <f t="shared" si="155"/>
        <v>INSERT INTO "TeamRanks" (team_id,team_sport_id,team_rank) VALUES (135,13,7);</v>
      </c>
    </row>
    <row r="9950" spans="2:8" x14ac:dyDescent="0.25">
      <c r="B9950" t="s">
        <v>539</v>
      </c>
      <c r="C9950">
        <f>INDEX(NationalTeams!B:B,MATCH(B9950,NationalTeams!C:C,0))</f>
        <v>136</v>
      </c>
      <c r="D9950" t="s">
        <v>37</v>
      </c>
      <c r="E9950">
        <f>INDEX(TeamSports!B:B,MATCH(D9950,TeamSports!C:C,0))</f>
        <v>13</v>
      </c>
      <c r="F9950">
        <f>INDEX(RanksTable!AU:AU,MATCH(B9950,RanksTable!B:B,0))</f>
        <v>7</v>
      </c>
      <c r="H9950" t="str">
        <f t="shared" si="155"/>
        <v>INSERT INTO "TeamRanks" (team_id,team_sport_id,team_rank) VALUES (136,13,7);</v>
      </c>
    </row>
    <row r="9951" spans="2:8" x14ac:dyDescent="0.25">
      <c r="B9951" t="s">
        <v>342</v>
      </c>
      <c r="C9951">
        <f>INDEX(NationalTeams!B:B,MATCH(B9951,NationalTeams!C:C,0))</f>
        <v>137</v>
      </c>
      <c r="D9951" t="s">
        <v>37</v>
      </c>
      <c r="E9951">
        <f>INDEX(TeamSports!B:B,MATCH(D9951,TeamSports!C:C,0))</f>
        <v>13</v>
      </c>
      <c r="F9951">
        <f>INDEX(RanksTable!AU:AU,MATCH(B9951,RanksTable!B:B,0))</f>
        <v>7</v>
      </c>
      <c r="H9951" t="str">
        <f t="shared" si="155"/>
        <v>INSERT INTO "TeamRanks" (team_id,team_sport_id,team_rank) VALUES (137,13,7);</v>
      </c>
    </row>
    <row r="9952" spans="2:8" x14ac:dyDescent="0.25">
      <c r="B9952" t="s">
        <v>343</v>
      </c>
      <c r="C9952">
        <f>INDEX(NationalTeams!B:B,MATCH(B9952,NationalTeams!C:C,0))</f>
        <v>138</v>
      </c>
      <c r="D9952" t="s">
        <v>37</v>
      </c>
      <c r="E9952">
        <f>INDEX(TeamSports!B:B,MATCH(D9952,TeamSports!C:C,0))</f>
        <v>13</v>
      </c>
      <c r="F9952">
        <f>INDEX(RanksTable!AU:AU,MATCH(B9952,RanksTable!B:B,0))</f>
        <v>7</v>
      </c>
      <c r="H9952" t="str">
        <f t="shared" si="155"/>
        <v>INSERT INTO "TeamRanks" (team_id,team_sport_id,team_rank) VALUES (138,13,7);</v>
      </c>
    </row>
    <row r="9953" spans="2:8" x14ac:dyDescent="0.25">
      <c r="B9953" t="s">
        <v>360</v>
      </c>
      <c r="C9953">
        <f>INDEX(NationalTeams!B:B,MATCH(B9953,NationalTeams!C:C,0))</f>
        <v>139</v>
      </c>
      <c r="D9953" t="s">
        <v>37</v>
      </c>
      <c r="E9953">
        <f>INDEX(TeamSports!B:B,MATCH(D9953,TeamSports!C:C,0))</f>
        <v>13</v>
      </c>
      <c r="F9953">
        <f>INDEX(RanksTable!AU:AU,MATCH(B9953,RanksTable!B:B,0))</f>
        <v>7</v>
      </c>
      <c r="H9953" t="str">
        <f t="shared" si="155"/>
        <v>INSERT INTO "TeamRanks" (team_id,team_sport_id,team_rank) VALUES (139,13,7);</v>
      </c>
    </row>
    <row r="9954" spans="2:8" x14ac:dyDescent="0.25">
      <c r="B9954" t="s">
        <v>378</v>
      </c>
      <c r="C9954">
        <f>INDEX(NationalTeams!B:B,MATCH(B9954,NationalTeams!C:C,0))</f>
        <v>140</v>
      </c>
      <c r="D9954" t="s">
        <v>37</v>
      </c>
      <c r="E9954">
        <f>INDEX(TeamSports!B:B,MATCH(D9954,TeamSports!C:C,0))</f>
        <v>13</v>
      </c>
      <c r="F9954">
        <f>INDEX(RanksTable!AU:AU,MATCH(B9954,RanksTable!B:B,0))</f>
        <v>5</v>
      </c>
      <c r="H9954" t="str">
        <f t="shared" si="155"/>
        <v>INSERT INTO "TeamRanks" (team_id,team_sport_id,team_rank) VALUES (140,13,5);</v>
      </c>
    </row>
    <row r="9955" spans="2:8" x14ac:dyDescent="0.25">
      <c r="B9955" t="s">
        <v>456</v>
      </c>
      <c r="C9955">
        <f>INDEX(NationalTeams!B:B,MATCH(B9955,NationalTeams!C:C,0))</f>
        <v>141</v>
      </c>
      <c r="D9955" t="s">
        <v>37</v>
      </c>
      <c r="E9955">
        <f>INDEX(TeamSports!B:B,MATCH(D9955,TeamSports!C:C,0))</f>
        <v>13</v>
      </c>
      <c r="F9955">
        <f>INDEX(RanksTable!AU:AU,MATCH(B9955,RanksTable!B:B,0))</f>
        <v>7</v>
      </c>
      <c r="H9955" t="str">
        <f t="shared" si="155"/>
        <v>INSERT INTO "TeamRanks" (team_id,team_sport_id,team_rank) VALUES (141,13,7);</v>
      </c>
    </row>
    <row r="9956" spans="2:8" x14ac:dyDescent="0.25">
      <c r="B9956" t="s">
        <v>537</v>
      </c>
      <c r="C9956">
        <f>INDEX(NationalTeams!B:B,MATCH(B9956,NationalTeams!C:C,0))</f>
        <v>142</v>
      </c>
      <c r="D9956" t="s">
        <v>37</v>
      </c>
      <c r="E9956">
        <f>INDEX(TeamSports!B:B,MATCH(D9956,TeamSports!C:C,0))</f>
        <v>13</v>
      </c>
      <c r="F9956">
        <f>INDEX(RanksTable!AU:AU,MATCH(B9956,RanksTable!B:B,0))</f>
        <v>7</v>
      </c>
      <c r="H9956" t="str">
        <f t="shared" si="155"/>
        <v>INSERT INTO "TeamRanks" (team_id,team_sport_id,team_rank) VALUES (142,13,7);</v>
      </c>
    </row>
    <row r="9957" spans="2:8" x14ac:dyDescent="0.25">
      <c r="B9957" t="s">
        <v>533</v>
      </c>
      <c r="C9957">
        <f>INDEX(NationalTeams!B:B,MATCH(B9957,NationalTeams!C:C,0))</f>
        <v>143</v>
      </c>
      <c r="D9957" t="s">
        <v>37</v>
      </c>
      <c r="E9957">
        <f>INDEX(TeamSports!B:B,MATCH(D9957,TeamSports!C:C,0))</f>
        <v>13</v>
      </c>
      <c r="F9957">
        <f>INDEX(RanksTable!AU:AU,MATCH(B9957,RanksTable!B:B,0))</f>
        <v>6</v>
      </c>
      <c r="H9957" t="str">
        <f t="shared" si="155"/>
        <v>INSERT INTO "TeamRanks" (team_id,team_sport_id,team_rank) VALUES (143,13,6);</v>
      </c>
    </row>
    <row r="9958" spans="2:8" x14ac:dyDescent="0.25">
      <c r="B9958" t="s">
        <v>460</v>
      </c>
      <c r="C9958">
        <f>INDEX(NationalTeams!B:B,MATCH(B9958,NationalTeams!C:C,0))</f>
        <v>144</v>
      </c>
      <c r="D9958" t="s">
        <v>37</v>
      </c>
      <c r="E9958">
        <f>INDEX(TeamSports!B:B,MATCH(D9958,TeamSports!C:C,0))</f>
        <v>13</v>
      </c>
      <c r="F9958">
        <f>INDEX(RanksTable!AU:AU,MATCH(B9958,RanksTable!B:B,0))</f>
        <v>7</v>
      </c>
      <c r="H9958" t="str">
        <f t="shared" si="155"/>
        <v>INSERT INTO "TeamRanks" (team_id,team_sport_id,team_rank) VALUES (144,13,7);</v>
      </c>
    </row>
    <row r="9959" spans="2:8" x14ac:dyDescent="0.25">
      <c r="B9959" t="s">
        <v>521</v>
      </c>
      <c r="C9959">
        <f>INDEX(NationalTeams!B:B,MATCH(B9959,NationalTeams!C:C,0))</f>
        <v>145</v>
      </c>
      <c r="D9959" t="s">
        <v>37</v>
      </c>
      <c r="E9959">
        <f>INDEX(TeamSports!B:B,MATCH(D9959,TeamSports!C:C,0))</f>
        <v>13</v>
      </c>
      <c r="F9959">
        <f>INDEX(RanksTable!AU:AU,MATCH(B9959,RanksTable!B:B,0))</f>
        <v>7</v>
      </c>
      <c r="H9959" t="str">
        <f t="shared" si="155"/>
        <v>INSERT INTO "TeamRanks" (team_id,team_sport_id,team_rank) VALUES (145,13,7);</v>
      </c>
    </row>
    <row r="9960" spans="2:8" x14ac:dyDescent="0.25">
      <c r="B9960" t="s">
        <v>416</v>
      </c>
      <c r="C9960">
        <f>INDEX(NationalTeams!B:B,MATCH(B9960,NationalTeams!C:C,0))</f>
        <v>146</v>
      </c>
      <c r="D9960" t="s">
        <v>37</v>
      </c>
      <c r="E9960">
        <f>INDEX(TeamSports!B:B,MATCH(D9960,TeamSports!C:C,0))</f>
        <v>13</v>
      </c>
      <c r="F9960">
        <f>INDEX(RanksTable!AU:AU,MATCH(B9960,RanksTable!B:B,0))</f>
        <v>7</v>
      </c>
      <c r="H9960" t="str">
        <f t="shared" si="155"/>
        <v>INSERT INTO "TeamRanks" (team_id,team_sport_id,team_rank) VALUES (146,13,7);</v>
      </c>
    </row>
    <row r="9961" spans="2:8" x14ac:dyDescent="0.25">
      <c r="B9961" t="s">
        <v>393</v>
      </c>
      <c r="C9961">
        <f>INDEX(NationalTeams!B:B,MATCH(B9961,NationalTeams!C:C,0))</f>
        <v>147</v>
      </c>
      <c r="D9961" t="s">
        <v>37</v>
      </c>
      <c r="E9961">
        <f>INDEX(TeamSports!B:B,MATCH(D9961,TeamSports!C:C,0))</f>
        <v>13</v>
      </c>
      <c r="F9961">
        <f>INDEX(RanksTable!AU:AU,MATCH(B9961,RanksTable!B:B,0))</f>
        <v>7</v>
      </c>
      <c r="H9961" t="str">
        <f t="shared" si="155"/>
        <v>INSERT INTO "TeamRanks" (team_id,team_sport_id,team_rank) VALUES (147,13,7);</v>
      </c>
    </row>
    <row r="9962" spans="2:8" x14ac:dyDescent="0.25">
      <c r="B9962" t="s">
        <v>372</v>
      </c>
      <c r="C9962">
        <f>INDEX(NationalTeams!B:B,MATCH(B9962,NationalTeams!C:C,0))</f>
        <v>148</v>
      </c>
      <c r="D9962" t="s">
        <v>37</v>
      </c>
      <c r="E9962">
        <f>INDEX(TeamSports!B:B,MATCH(D9962,TeamSports!C:C,0))</f>
        <v>13</v>
      </c>
      <c r="F9962">
        <f>INDEX(RanksTable!AU:AU,MATCH(B9962,RanksTable!B:B,0))</f>
        <v>7</v>
      </c>
      <c r="H9962" t="str">
        <f t="shared" si="155"/>
        <v>INSERT INTO "TeamRanks" (team_id,team_sport_id,team_rank) VALUES (148,13,7);</v>
      </c>
    </row>
    <row r="9963" spans="2:8" x14ac:dyDescent="0.25">
      <c r="B9963" t="s">
        <v>480</v>
      </c>
      <c r="C9963">
        <f>INDEX(NationalTeams!B:B,MATCH(B9963,NationalTeams!C:C,0))</f>
        <v>149</v>
      </c>
      <c r="D9963" t="s">
        <v>37</v>
      </c>
      <c r="E9963">
        <f>INDEX(TeamSports!B:B,MATCH(D9963,TeamSports!C:C,0))</f>
        <v>13</v>
      </c>
      <c r="F9963">
        <f>INDEX(RanksTable!AU:AU,MATCH(B9963,RanksTable!B:B,0))</f>
        <v>7</v>
      </c>
      <c r="H9963" t="str">
        <f t="shared" si="155"/>
        <v>INSERT INTO "TeamRanks" (team_id,team_sport_id,team_rank) VALUES (149,13,7);</v>
      </c>
    </row>
    <row r="9964" spans="2:8" x14ac:dyDescent="0.25">
      <c r="B9964" t="s">
        <v>446</v>
      </c>
      <c r="C9964">
        <f>INDEX(NationalTeams!B:B,MATCH(B9964,NationalTeams!C:C,0))</f>
        <v>150</v>
      </c>
      <c r="D9964" t="s">
        <v>37</v>
      </c>
      <c r="E9964">
        <f>INDEX(TeamSports!B:B,MATCH(D9964,TeamSports!C:C,0))</f>
        <v>13</v>
      </c>
      <c r="F9964">
        <f>INDEX(RanksTable!AU:AU,MATCH(B9964,RanksTable!B:B,0))</f>
        <v>7</v>
      </c>
      <c r="H9964" t="str">
        <f t="shared" si="155"/>
        <v>INSERT INTO "TeamRanks" (team_id,team_sport_id,team_rank) VALUES (150,13,7);</v>
      </c>
    </row>
    <row r="9965" spans="2:8" x14ac:dyDescent="0.25">
      <c r="B9965" t="s">
        <v>356</v>
      </c>
      <c r="C9965">
        <f>INDEX(NationalTeams!B:B,MATCH(B9965,NationalTeams!C:C,0))</f>
        <v>151</v>
      </c>
      <c r="D9965" t="s">
        <v>37</v>
      </c>
      <c r="E9965">
        <f>INDEX(TeamSports!B:B,MATCH(D9965,TeamSports!C:C,0))</f>
        <v>13</v>
      </c>
      <c r="F9965">
        <f>INDEX(RanksTable!AU:AU,MATCH(B9965,RanksTable!B:B,0))</f>
        <v>7</v>
      </c>
      <c r="H9965" t="str">
        <f t="shared" si="155"/>
        <v>INSERT INTO "TeamRanks" (team_id,team_sport_id,team_rank) VALUES (151,13,7);</v>
      </c>
    </row>
    <row r="9966" spans="2:8" x14ac:dyDescent="0.25">
      <c r="B9966" t="s">
        <v>387</v>
      </c>
      <c r="C9966">
        <f>INDEX(NationalTeams!B:B,MATCH(B9966,NationalTeams!C:C,0))</f>
        <v>152</v>
      </c>
      <c r="D9966" t="s">
        <v>37</v>
      </c>
      <c r="E9966">
        <f>INDEX(TeamSports!B:B,MATCH(D9966,TeamSports!C:C,0))</f>
        <v>13</v>
      </c>
      <c r="F9966">
        <f>INDEX(RanksTable!AU:AU,MATCH(B9966,RanksTable!B:B,0))</f>
        <v>7</v>
      </c>
      <c r="H9966" t="str">
        <f t="shared" si="155"/>
        <v>INSERT INTO "TeamRanks" (team_id,team_sport_id,team_rank) VALUES (152,13,7);</v>
      </c>
    </row>
    <row r="9967" spans="2:8" x14ac:dyDescent="0.25">
      <c r="B9967" t="s">
        <v>361</v>
      </c>
      <c r="C9967">
        <f>INDEX(NationalTeams!B:B,MATCH(B9967,NationalTeams!C:C,0))</f>
        <v>153</v>
      </c>
      <c r="D9967" t="s">
        <v>37</v>
      </c>
      <c r="E9967">
        <f>INDEX(TeamSports!B:B,MATCH(D9967,TeamSports!C:C,0))</f>
        <v>13</v>
      </c>
      <c r="F9967">
        <f>INDEX(RanksTable!AU:AU,MATCH(B9967,RanksTable!B:B,0))</f>
        <v>7</v>
      </c>
      <c r="H9967" t="str">
        <f t="shared" si="155"/>
        <v>INSERT INTO "TeamRanks" (team_id,team_sport_id,team_rank) VALUES (153,13,7);</v>
      </c>
    </row>
    <row r="9968" spans="2:8" x14ac:dyDescent="0.25">
      <c r="B9968" t="s">
        <v>492</v>
      </c>
      <c r="C9968">
        <f>INDEX(NationalTeams!B:B,MATCH(B9968,NationalTeams!C:C,0))</f>
        <v>154</v>
      </c>
      <c r="D9968" t="s">
        <v>37</v>
      </c>
      <c r="E9968">
        <f>INDEX(TeamSports!B:B,MATCH(D9968,TeamSports!C:C,0))</f>
        <v>13</v>
      </c>
      <c r="F9968">
        <f>INDEX(RanksTable!AU:AU,MATCH(B9968,RanksTable!B:B,0))</f>
        <v>5</v>
      </c>
      <c r="H9968" t="str">
        <f t="shared" si="155"/>
        <v>INSERT INTO "TeamRanks" (team_id,team_sport_id,team_rank) VALUES (154,13,5);</v>
      </c>
    </row>
    <row r="9969" spans="2:8" x14ac:dyDescent="0.25">
      <c r="B9969" t="s">
        <v>485</v>
      </c>
      <c r="C9969">
        <f>INDEX(NationalTeams!B:B,MATCH(B9969,NationalTeams!C:C,0))</f>
        <v>155</v>
      </c>
      <c r="D9969" t="s">
        <v>37</v>
      </c>
      <c r="E9969">
        <f>INDEX(TeamSports!B:B,MATCH(D9969,TeamSports!C:C,0))</f>
        <v>13</v>
      </c>
      <c r="F9969">
        <f>INDEX(RanksTable!AU:AU,MATCH(B9969,RanksTable!B:B,0))</f>
        <v>7</v>
      </c>
      <c r="H9969" t="str">
        <f t="shared" si="155"/>
        <v>INSERT INTO "TeamRanks" (team_id,team_sport_id,team_rank) VALUES (155,13,7);</v>
      </c>
    </row>
    <row r="9970" spans="2:8" x14ac:dyDescent="0.25">
      <c r="B9970" t="s">
        <v>423</v>
      </c>
      <c r="C9970">
        <f>INDEX(NationalTeams!B:B,MATCH(B9970,NationalTeams!C:C,0))</f>
        <v>156</v>
      </c>
      <c r="D9970" t="s">
        <v>37</v>
      </c>
      <c r="E9970">
        <f>INDEX(TeamSports!B:B,MATCH(D9970,TeamSports!C:C,0))</f>
        <v>13</v>
      </c>
      <c r="F9970">
        <f>INDEX(RanksTable!AU:AU,MATCH(B9970,RanksTable!B:B,0))</f>
        <v>3</v>
      </c>
      <c r="H9970" t="str">
        <f t="shared" si="155"/>
        <v>INSERT INTO "TeamRanks" (team_id,team_sport_id,team_rank) VALUES (156,13,3);</v>
      </c>
    </row>
    <row r="9971" spans="2:8" x14ac:dyDescent="0.25">
      <c r="B9971" t="s">
        <v>457</v>
      </c>
      <c r="C9971">
        <f>INDEX(NationalTeams!B:B,MATCH(B9971,NationalTeams!C:C,0))</f>
        <v>157</v>
      </c>
      <c r="D9971" t="s">
        <v>37</v>
      </c>
      <c r="E9971">
        <f>INDEX(TeamSports!B:B,MATCH(D9971,TeamSports!C:C,0))</f>
        <v>13</v>
      </c>
      <c r="F9971">
        <f>INDEX(RanksTable!AU:AU,MATCH(B9971,RanksTable!B:B,0))</f>
        <v>7</v>
      </c>
      <c r="H9971" t="str">
        <f t="shared" si="155"/>
        <v>INSERT INTO "TeamRanks" (team_id,team_sport_id,team_rank) VALUES (157,13,7);</v>
      </c>
    </row>
    <row r="9972" spans="2:8" x14ac:dyDescent="0.25">
      <c r="B9972" t="s">
        <v>491</v>
      </c>
      <c r="C9972">
        <f>INDEX(NationalTeams!B:B,MATCH(B9972,NationalTeams!C:C,0))</f>
        <v>158</v>
      </c>
      <c r="D9972" t="s">
        <v>37</v>
      </c>
      <c r="E9972">
        <f>INDEX(TeamSports!B:B,MATCH(D9972,TeamSports!C:C,0))</f>
        <v>13</v>
      </c>
      <c r="F9972">
        <f>INDEX(RanksTable!AU:AU,MATCH(B9972,RanksTable!B:B,0))</f>
        <v>2</v>
      </c>
      <c r="H9972" t="str">
        <f t="shared" si="155"/>
        <v>INSERT INTO "TeamRanks" (team_id,team_sport_id,team_rank) VALUES (158,13,2);</v>
      </c>
    </row>
    <row r="9973" spans="2:8" x14ac:dyDescent="0.25">
      <c r="B9973" t="s">
        <v>474</v>
      </c>
      <c r="C9973">
        <f>INDEX(NationalTeams!B:B,MATCH(B9973,NationalTeams!C:C,0))</f>
        <v>159</v>
      </c>
      <c r="D9973" t="s">
        <v>37</v>
      </c>
      <c r="E9973">
        <f>INDEX(TeamSports!B:B,MATCH(D9973,TeamSports!C:C,0))</f>
        <v>13</v>
      </c>
      <c r="F9973">
        <f>INDEX(RanksTable!AU:AU,MATCH(B9973,RanksTable!B:B,0))</f>
        <v>7</v>
      </c>
      <c r="H9973" t="str">
        <f t="shared" si="155"/>
        <v>INSERT INTO "TeamRanks" (team_id,team_sport_id,team_rank) VALUES (159,13,7);</v>
      </c>
    </row>
    <row r="9974" spans="2:8" x14ac:dyDescent="0.25">
      <c r="B9974" t="s">
        <v>479</v>
      </c>
      <c r="C9974">
        <f>INDEX(NationalTeams!B:B,MATCH(B9974,NationalTeams!C:C,0))</f>
        <v>160</v>
      </c>
      <c r="D9974" t="s">
        <v>37</v>
      </c>
      <c r="E9974">
        <f>INDEX(TeamSports!B:B,MATCH(D9974,TeamSports!C:C,0))</f>
        <v>13</v>
      </c>
      <c r="F9974">
        <f>INDEX(RanksTable!AU:AU,MATCH(B9974,RanksTable!B:B,0))</f>
        <v>7</v>
      </c>
      <c r="H9974" t="str">
        <f t="shared" si="155"/>
        <v>INSERT INTO "TeamRanks" (team_id,team_sport_id,team_rank) VALUES (160,13,7);</v>
      </c>
    </row>
    <row r="9975" spans="2:8" x14ac:dyDescent="0.25">
      <c r="B9975" t="s">
        <v>449</v>
      </c>
      <c r="C9975">
        <f>INDEX(NationalTeams!B:B,MATCH(B9975,NationalTeams!C:C,0))</f>
        <v>161</v>
      </c>
      <c r="D9975" t="s">
        <v>37</v>
      </c>
      <c r="E9975">
        <f>INDEX(TeamSports!B:B,MATCH(D9975,TeamSports!C:C,0))</f>
        <v>13</v>
      </c>
      <c r="F9975">
        <f>INDEX(RanksTable!AU:AU,MATCH(B9975,RanksTable!B:B,0))</f>
        <v>7</v>
      </c>
      <c r="H9975" t="str">
        <f t="shared" si="155"/>
        <v>INSERT INTO "TeamRanks" (team_id,team_sport_id,team_rank) VALUES (161,13,7);</v>
      </c>
    </row>
    <row r="9976" spans="2:8" x14ac:dyDescent="0.25">
      <c r="B9976" t="s">
        <v>398</v>
      </c>
      <c r="C9976">
        <f>INDEX(NationalTeams!B:B,MATCH(B9976,NationalTeams!C:C,0))</f>
        <v>162</v>
      </c>
      <c r="D9976" t="s">
        <v>37</v>
      </c>
      <c r="E9976">
        <f>INDEX(TeamSports!B:B,MATCH(D9976,TeamSports!C:C,0))</f>
        <v>13</v>
      </c>
      <c r="F9976">
        <f>INDEX(RanksTable!AU:AU,MATCH(B9976,RanksTable!B:B,0))</f>
        <v>7</v>
      </c>
      <c r="H9976" t="str">
        <f t="shared" si="155"/>
        <v>INSERT INTO "TeamRanks" (team_id,team_sport_id,team_rank) VALUES (162,13,7);</v>
      </c>
    </row>
    <row r="9977" spans="2:8" x14ac:dyDescent="0.25">
      <c r="B9977" t="s">
        <v>441</v>
      </c>
      <c r="C9977">
        <f>INDEX(NationalTeams!B:B,MATCH(B9977,NationalTeams!C:C,0))</f>
        <v>163</v>
      </c>
      <c r="D9977" t="s">
        <v>37</v>
      </c>
      <c r="E9977">
        <f>INDEX(TeamSports!B:B,MATCH(D9977,TeamSports!C:C,0))</f>
        <v>13</v>
      </c>
      <c r="F9977">
        <f>INDEX(RanksTable!AU:AU,MATCH(B9977,RanksTable!B:B,0))</f>
        <v>7</v>
      </c>
      <c r="H9977" t="str">
        <f t="shared" si="155"/>
        <v>INSERT INTO "TeamRanks" (team_id,team_sport_id,team_rank) VALUES (163,13,7);</v>
      </c>
    </row>
    <row r="9978" spans="2:8" x14ac:dyDescent="0.25">
      <c r="B9978" t="s">
        <v>348</v>
      </c>
      <c r="C9978">
        <f>INDEX(NationalTeams!B:B,MATCH(B9978,NationalTeams!C:C,0))</f>
        <v>164</v>
      </c>
      <c r="D9978" t="s">
        <v>37</v>
      </c>
      <c r="E9978">
        <f>INDEX(TeamSports!B:B,MATCH(D9978,TeamSports!C:C,0))</f>
        <v>13</v>
      </c>
      <c r="F9978">
        <f>INDEX(RanksTable!AU:AU,MATCH(B9978,RanksTable!B:B,0))</f>
        <v>7</v>
      </c>
      <c r="H9978" t="str">
        <f t="shared" si="155"/>
        <v>INSERT INTO "TeamRanks" (team_id,team_sport_id,team_rank) VALUES (164,13,7);</v>
      </c>
    </row>
    <row r="9979" spans="2:8" x14ac:dyDescent="0.25">
      <c r="B9979" t="s">
        <v>350</v>
      </c>
      <c r="C9979">
        <f>INDEX(NationalTeams!B:B,MATCH(B9979,NationalTeams!C:C,0))</f>
        <v>165</v>
      </c>
      <c r="D9979" t="s">
        <v>37</v>
      </c>
      <c r="E9979">
        <f>INDEX(TeamSports!B:B,MATCH(D9979,TeamSports!C:C,0))</f>
        <v>13</v>
      </c>
      <c r="F9979">
        <f>INDEX(RanksTable!AU:AU,MATCH(B9979,RanksTable!B:B,0))</f>
        <v>7</v>
      </c>
      <c r="H9979" t="str">
        <f t="shared" si="155"/>
        <v>INSERT INTO "TeamRanks" (team_id,team_sport_id,team_rank) VALUES (165,13,7);</v>
      </c>
    </row>
    <row r="9980" spans="2:8" x14ac:dyDescent="0.25">
      <c r="B9980" t="s">
        <v>494</v>
      </c>
      <c r="C9980">
        <f>INDEX(NationalTeams!B:B,MATCH(B9980,NationalTeams!C:C,0))</f>
        <v>166</v>
      </c>
      <c r="D9980" t="s">
        <v>37</v>
      </c>
      <c r="E9980">
        <f>INDEX(TeamSports!B:B,MATCH(D9980,TeamSports!C:C,0))</f>
        <v>13</v>
      </c>
      <c r="F9980">
        <f>INDEX(RanksTable!AU:AU,MATCH(B9980,RanksTable!B:B,0))</f>
        <v>3</v>
      </c>
      <c r="H9980" t="str">
        <f t="shared" si="155"/>
        <v>INSERT INTO "TeamRanks" (team_id,team_sport_id,team_rank) VALUES (166,13,3);</v>
      </c>
    </row>
    <row r="9981" spans="2:8" x14ac:dyDescent="0.25">
      <c r="B9981" t="s">
        <v>504</v>
      </c>
      <c r="C9981">
        <f>INDEX(NationalTeams!B:B,MATCH(B9981,NationalTeams!C:C,0))</f>
        <v>167</v>
      </c>
      <c r="D9981" t="s">
        <v>37</v>
      </c>
      <c r="E9981">
        <f>INDEX(TeamSports!B:B,MATCH(D9981,TeamSports!C:C,0))</f>
        <v>13</v>
      </c>
      <c r="F9981">
        <f>INDEX(RanksTable!AU:AU,MATCH(B9981,RanksTable!B:B,0))</f>
        <v>4</v>
      </c>
      <c r="H9981" t="str">
        <f t="shared" si="155"/>
        <v>INSERT INTO "TeamRanks" (team_id,team_sport_id,team_rank) VALUES (167,13,4);</v>
      </c>
    </row>
    <row r="9982" spans="2:8" x14ac:dyDescent="0.25">
      <c r="B9982" t="s">
        <v>401</v>
      </c>
      <c r="C9982">
        <f>INDEX(NationalTeams!B:B,MATCH(B9982,NationalTeams!C:C,0))</f>
        <v>168</v>
      </c>
      <c r="D9982" t="s">
        <v>37</v>
      </c>
      <c r="E9982">
        <f>INDEX(TeamSports!B:B,MATCH(D9982,TeamSports!C:C,0))</f>
        <v>13</v>
      </c>
      <c r="F9982">
        <f>INDEX(RanksTable!AU:AU,MATCH(B9982,RanksTable!B:B,0))</f>
        <v>6</v>
      </c>
      <c r="H9982" t="str">
        <f t="shared" si="155"/>
        <v>INSERT INTO "TeamRanks" (team_id,team_sport_id,team_rank) VALUES (168,13,6);</v>
      </c>
    </row>
    <row r="9983" spans="2:8" x14ac:dyDescent="0.25">
      <c r="B9983" t="s">
        <v>432</v>
      </c>
      <c r="C9983">
        <f>INDEX(NationalTeams!B:B,MATCH(B9983,NationalTeams!C:C,0))</f>
        <v>169</v>
      </c>
      <c r="D9983" t="s">
        <v>37</v>
      </c>
      <c r="E9983">
        <f>INDEX(TeamSports!B:B,MATCH(D9983,TeamSports!C:C,0))</f>
        <v>13</v>
      </c>
      <c r="F9983">
        <f>INDEX(RanksTable!AU:AU,MATCH(B9983,RanksTable!B:B,0))</f>
        <v>7</v>
      </c>
      <c r="H9983" t="str">
        <f t="shared" si="155"/>
        <v>INSERT INTO "TeamRanks" (team_id,team_sport_id,team_rank) VALUES (169,13,7);</v>
      </c>
    </row>
    <row r="9984" spans="2:8" x14ac:dyDescent="0.25">
      <c r="B9984" t="s">
        <v>336</v>
      </c>
      <c r="C9984">
        <f>INDEX(NationalTeams!B:B,MATCH(B9984,NationalTeams!C:C,0))</f>
        <v>170</v>
      </c>
      <c r="D9984" t="s">
        <v>37</v>
      </c>
      <c r="E9984">
        <f>INDEX(TeamSports!B:B,MATCH(D9984,TeamSports!C:C,0))</f>
        <v>13</v>
      </c>
      <c r="F9984">
        <f>INDEX(RanksTable!AU:AU,MATCH(B9984,RanksTable!B:B,0))</f>
        <v>7</v>
      </c>
      <c r="H9984" t="str">
        <f t="shared" si="155"/>
        <v>INSERT INTO "TeamRanks" (team_id,team_sport_id,team_rank) VALUES (170,13,7);</v>
      </c>
    </row>
    <row r="9985" spans="2:8" x14ac:dyDescent="0.25">
      <c r="B9985" t="s">
        <v>497</v>
      </c>
      <c r="C9985">
        <f>INDEX(NationalTeams!B:B,MATCH(B9985,NationalTeams!C:C,0))</f>
        <v>171</v>
      </c>
      <c r="D9985" t="s">
        <v>37</v>
      </c>
      <c r="E9985">
        <f>INDEX(TeamSports!B:B,MATCH(D9985,TeamSports!C:C,0))</f>
        <v>13</v>
      </c>
      <c r="F9985">
        <f>INDEX(RanksTable!AU:AU,MATCH(B9985,RanksTable!B:B,0))</f>
        <v>5</v>
      </c>
      <c r="H9985" t="str">
        <f t="shared" si="155"/>
        <v>INSERT INTO "TeamRanks" (team_id,team_sport_id,team_rank) VALUES (171,13,5);</v>
      </c>
    </row>
    <row r="9986" spans="2:8" x14ac:dyDescent="0.25">
      <c r="B9986" t="s">
        <v>380</v>
      </c>
      <c r="C9986">
        <f>INDEX(NationalTeams!B:B,MATCH(B9986,NationalTeams!C:C,0))</f>
        <v>172</v>
      </c>
      <c r="D9986" t="s">
        <v>37</v>
      </c>
      <c r="E9986">
        <f>INDEX(TeamSports!B:B,MATCH(D9986,TeamSports!C:C,0))</f>
        <v>13</v>
      </c>
      <c r="F9986">
        <f>INDEX(RanksTable!AU:AU,MATCH(B9986,RanksTable!B:B,0))</f>
        <v>7</v>
      </c>
      <c r="H9986" t="str">
        <f t="shared" si="155"/>
        <v>INSERT INTO "TeamRanks" (team_id,team_sport_id,team_rank) VALUES (172,13,7);</v>
      </c>
    </row>
    <row r="9987" spans="2:8" x14ac:dyDescent="0.25">
      <c r="B9987" t="s">
        <v>402</v>
      </c>
      <c r="C9987">
        <f>INDEX(NationalTeams!B:B,MATCH(B9987,NationalTeams!C:C,0))</f>
        <v>173</v>
      </c>
      <c r="D9987" t="s">
        <v>37</v>
      </c>
      <c r="E9987">
        <f>INDEX(TeamSports!B:B,MATCH(D9987,TeamSports!C:C,0))</f>
        <v>13</v>
      </c>
      <c r="F9987">
        <f>INDEX(RanksTable!AU:AU,MATCH(B9987,RanksTable!B:B,0))</f>
        <v>7</v>
      </c>
      <c r="H9987" t="str">
        <f t="shared" si="155"/>
        <v>INSERT INTO "TeamRanks" (team_id,team_sport_id,team_rank) VALUES (173,13,7);</v>
      </c>
    </row>
    <row r="9988" spans="2:8" x14ac:dyDescent="0.25">
      <c r="B9988" t="s">
        <v>370</v>
      </c>
      <c r="C9988">
        <f>INDEX(NationalTeams!B:B,MATCH(B9988,NationalTeams!C:C,0))</f>
        <v>174</v>
      </c>
      <c r="D9988" t="s">
        <v>37</v>
      </c>
      <c r="E9988">
        <f>INDEX(TeamSports!B:B,MATCH(D9988,TeamSports!C:C,0))</f>
        <v>13</v>
      </c>
      <c r="F9988">
        <f>INDEX(RanksTable!AU:AU,MATCH(B9988,RanksTable!B:B,0))</f>
        <v>7</v>
      </c>
      <c r="H9988" t="str">
        <f t="shared" ref="H9988:H10051" si="156">_xlfn.CONCAT($H$1,$L$1,$C$1,$L$1," ",$J$1,$C$2,$N$1,$E$2,$N$1,$F$2,$K$1,$I$1,$J$1,C9988,$N$1,E9988,$N$1,F9988,$K$1,$O$1)</f>
        <v>INSERT INTO "TeamRanks" (team_id,team_sport_id,team_rank) VALUES (174,13,7);</v>
      </c>
    </row>
    <row r="9989" spans="2:8" x14ac:dyDescent="0.25">
      <c r="B9989" t="s">
        <v>506</v>
      </c>
      <c r="C9989">
        <f>INDEX(NationalTeams!B:B,MATCH(B9989,NationalTeams!C:C,0))</f>
        <v>175</v>
      </c>
      <c r="D9989" t="s">
        <v>37</v>
      </c>
      <c r="E9989">
        <f>INDEX(TeamSports!B:B,MATCH(D9989,TeamSports!C:C,0))</f>
        <v>13</v>
      </c>
      <c r="F9989">
        <f>INDEX(RanksTable!AU:AU,MATCH(B9989,RanksTable!B:B,0))</f>
        <v>3</v>
      </c>
      <c r="H9989" t="str">
        <f t="shared" si="156"/>
        <v>INSERT INTO "TeamRanks" (team_id,team_sport_id,team_rank) VALUES (175,13,3);</v>
      </c>
    </row>
    <row r="9990" spans="2:8" x14ac:dyDescent="0.25">
      <c r="B9990" t="s">
        <v>500</v>
      </c>
      <c r="C9990">
        <f>INDEX(NationalTeams!B:B,MATCH(B9990,NationalTeams!C:C,0))</f>
        <v>176</v>
      </c>
      <c r="D9990" t="s">
        <v>37</v>
      </c>
      <c r="E9990">
        <f>INDEX(TeamSports!B:B,MATCH(D9990,TeamSports!C:C,0))</f>
        <v>13</v>
      </c>
      <c r="F9990">
        <f>INDEX(RanksTable!AU:AU,MATCH(B9990,RanksTable!B:B,0))</f>
        <v>2</v>
      </c>
      <c r="H9990" t="str">
        <f t="shared" si="156"/>
        <v>INSERT INTO "TeamRanks" (team_id,team_sport_id,team_rank) VALUES (176,13,2);</v>
      </c>
    </row>
    <row r="9991" spans="2:8" x14ac:dyDescent="0.25">
      <c r="B9991" t="s">
        <v>473</v>
      </c>
      <c r="C9991">
        <f>INDEX(NationalTeams!B:B,MATCH(B9991,NationalTeams!C:C,0))</f>
        <v>177</v>
      </c>
      <c r="D9991" t="s">
        <v>37</v>
      </c>
      <c r="E9991">
        <f>INDEX(TeamSports!B:B,MATCH(D9991,TeamSports!C:C,0))</f>
        <v>13</v>
      </c>
      <c r="F9991">
        <f>INDEX(RanksTable!AU:AU,MATCH(B9991,RanksTable!B:B,0))</f>
        <v>7</v>
      </c>
      <c r="H9991" t="str">
        <f t="shared" si="156"/>
        <v>INSERT INTO "TeamRanks" (team_id,team_sport_id,team_rank) VALUES (177,13,7);</v>
      </c>
    </row>
    <row r="9992" spans="2:8" x14ac:dyDescent="0.25">
      <c r="B9992" t="s">
        <v>482</v>
      </c>
      <c r="C9992">
        <f>INDEX(NationalTeams!B:B,MATCH(B9992,NationalTeams!C:C,0))</f>
        <v>178</v>
      </c>
      <c r="D9992" t="s">
        <v>37</v>
      </c>
      <c r="E9992">
        <f>INDEX(TeamSports!B:B,MATCH(D9992,TeamSports!C:C,0))</f>
        <v>13</v>
      </c>
      <c r="F9992">
        <f>INDEX(RanksTable!AU:AU,MATCH(B9992,RanksTable!B:B,0))</f>
        <v>7</v>
      </c>
      <c r="H9992" t="str">
        <f t="shared" si="156"/>
        <v>INSERT INTO "TeamRanks" (team_id,team_sport_id,team_rank) VALUES (178,13,7);</v>
      </c>
    </row>
    <row r="9993" spans="2:8" x14ac:dyDescent="0.25">
      <c r="B9993" t="s">
        <v>411</v>
      </c>
      <c r="C9993">
        <f>INDEX(NationalTeams!B:B,MATCH(B9993,NationalTeams!C:C,0))</f>
        <v>179</v>
      </c>
      <c r="D9993" t="s">
        <v>37</v>
      </c>
      <c r="E9993">
        <f>INDEX(TeamSports!B:B,MATCH(D9993,TeamSports!C:C,0))</f>
        <v>13</v>
      </c>
      <c r="F9993">
        <f>INDEX(RanksTable!AU:AU,MATCH(B9993,RanksTable!B:B,0))</f>
        <v>7</v>
      </c>
      <c r="H9993" t="str">
        <f t="shared" si="156"/>
        <v>INSERT INTO "TeamRanks" (team_id,team_sport_id,team_rank) VALUES (179,13,7);</v>
      </c>
    </row>
    <row r="9994" spans="2:8" x14ac:dyDescent="0.25">
      <c r="B9994" t="s">
        <v>541</v>
      </c>
      <c r="C9994">
        <f>INDEX(NationalTeams!B:B,MATCH(B9994,NationalTeams!C:C,0))</f>
        <v>180</v>
      </c>
      <c r="D9994" t="s">
        <v>37</v>
      </c>
      <c r="E9994">
        <f>INDEX(TeamSports!B:B,MATCH(D9994,TeamSports!C:C,0))</f>
        <v>13</v>
      </c>
      <c r="F9994">
        <f>INDEX(RanksTable!AU:AU,MATCH(B9994,RanksTable!B:B,0))</f>
        <v>7</v>
      </c>
      <c r="H9994" t="str">
        <f t="shared" si="156"/>
        <v>INSERT INTO "TeamRanks" (team_id,team_sport_id,team_rank) VALUES (180,13,7);</v>
      </c>
    </row>
    <row r="9995" spans="2:8" x14ac:dyDescent="0.25">
      <c r="B9995" t="s">
        <v>412</v>
      </c>
      <c r="C9995">
        <f>INDEX(NationalTeams!B:B,MATCH(B9995,NationalTeams!C:C,0))</f>
        <v>181</v>
      </c>
      <c r="D9995" t="s">
        <v>37</v>
      </c>
      <c r="E9995">
        <f>INDEX(TeamSports!B:B,MATCH(D9995,TeamSports!C:C,0))</f>
        <v>13</v>
      </c>
      <c r="F9995">
        <f>INDEX(RanksTable!AU:AU,MATCH(B9995,RanksTable!B:B,0))</f>
        <v>7</v>
      </c>
      <c r="H9995" t="str">
        <f t="shared" si="156"/>
        <v>INSERT INTO "TeamRanks" (team_id,team_sport_id,team_rank) VALUES (181,13,7);</v>
      </c>
    </row>
    <row r="9996" spans="2:8" x14ac:dyDescent="0.25">
      <c r="B9996" t="s">
        <v>409</v>
      </c>
      <c r="C9996">
        <f>INDEX(NationalTeams!B:B,MATCH(B9996,NationalTeams!C:C,0))</f>
        <v>182</v>
      </c>
      <c r="D9996" t="s">
        <v>37</v>
      </c>
      <c r="E9996">
        <f>INDEX(TeamSports!B:B,MATCH(D9996,TeamSports!C:C,0))</f>
        <v>13</v>
      </c>
      <c r="F9996">
        <f>INDEX(RanksTable!AU:AU,MATCH(B9996,RanksTable!B:B,0))</f>
        <v>7</v>
      </c>
      <c r="H9996" t="str">
        <f t="shared" si="156"/>
        <v>INSERT INTO "TeamRanks" (team_id,team_sport_id,team_rank) VALUES (182,13,7);</v>
      </c>
    </row>
    <row r="9997" spans="2:8" x14ac:dyDescent="0.25">
      <c r="B9997" t="s">
        <v>414</v>
      </c>
      <c r="C9997">
        <f>INDEX(NationalTeams!B:B,MATCH(B9997,NationalTeams!C:C,0))</f>
        <v>183</v>
      </c>
      <c r="D9997" t="s">
        <v>37</v>
      </c>
      <c r="E9997">
        <f>INDEX(TeamSports!B:B,MATCH(D9997,TeamSports!C:C,0))</f>
        <v>13</v>
      </c>
      <c r="F9997">
        <f>INDEX(RanksTable!AU:AU,MATCH(B9997,RanksTable!B:B,0))</f>
        <v>7</v>
      </c>
      <c r="H9997" t="str">
        <f t="shared" si="156"/>
        <v>INSERT INTO "TeamRanks" (team_id,team_sport_id,team_rank) VALUES (183,13,7);</v>
      </c>
    </row>
    <row r="9998" spans="2:8" x14ac:dyDescent="0.25">
      <c r="B9998" t="s">
        <v>362</v>
      </c>
      <c r="C9998">
        <f>INDEX(NationalTeams!B:B,MATCH(B9998,NationalTeams!C:C,0))</f>
        <v>184</v>
      </c>
      <c r="D9998" t="s">
        <v>37</v>
      </c>
      <c r="E9998">
        <f>INDEX(TeamSports!B:B,MATCH(D9998,TeamSports!C:C,0))</f>
        <v>13</v>
      </c>
      <c r="F9998">
        <f>INDEX(RanksTable!AU:AU,MATCH(B9998,RanksTable!B:B,0))</f>
        <v>7</v>
      </c>
      <c r="H9998" t="str">
        <f t="shared" si="156"/>
        <v>INSERT INTO "TeamRanks" (team_id,team_sport_id,team_rank) VALUES (184,13,7);</v>
      </c>
    </row>
    <row r="9999" spans="2:8" x14ac:dyDescent="0.25">
      <c r="B9999" t="s">
        <v>499</v>
      </c>
      <c r="C9999">
        <f>INDEX(NationalTeams!B:B,MATCH(B9999,NationalTeams!C:C,0))</f>
        <v>185</v>
      </c>
      <c r="D9999" t="s">
        <v>37</v>
      </c>
      <c r="E9999">
        <f>INDEX(TeamSports!B:B,MATCH(D9999,TeamSports!C:C,0))</f>
        <v>13</v>
      </c>
      <c r="F9999">
        <f>INDEX(RanksTable!AU:AU,MATCH(B9999,RanksTable!B:B,0))</f>
        <v>4</v>
      </c>
      <c r="H9999" t="str">
        <f t="shared" si="156"/>
        <v>INSERT INTO "TeamRanks" (team_id,team_sport_id,team_rank) VALUES (185,13,4);</v>
      </c>
    </row>
    <row r="10000" spans="2:8" x14ac:dyDescent="0.25">
      <c r="B10000" t="s">
        <v>374</v>
      </c>
      <c r="C10000">
        <f>INDEX(NationalTeams!B:B,MATCH(B10000,NationalTeams!C:C,0))</f>
        <v>186</v>
      </c>
      <c r="D10000" t="s">
        <v>37</v>
      </c>
      <c r="E10000">
        <f>INDEX(TeamSports!B:B,MATCH(D10000,TeamSports!C:C,0))</f>
        <v>13</v>
      </c>
      <c r="F10000">
        <f>INDEX(RanksTable!AU:AU,MATCH(B10000,RanksTable!B:B,0))</f>
        <v>7</v>
      </c>
      <c r="H10000" t="str">
        <f t="shared" si="156"/>
        <v>INSERT INTO "TeamRanks" (team_id,team_sport_id,team_rank) VALUES (186,13,7);</v>
      </c>
    </row>
    <row r="10001" spans="2:8" x14ac:dyDescent="0.25">
      <c r="B10001" t="s">
        <v>385</v>
      </c>
      <c r="C10001">
        <f>INDEX(NationalTeams!B:B,MATCH(B10001,NationalTeams!C:C,0))</f>
        <v>187</v>
      </c>
      <c r="D10001" t="s">
        <v>37</v>
      </c>
      <c r="E10001">
        <f>INDEX(TeamSports!B:B,MATCH(D10001,TeamSports!C:C,0))</f>
        <v>13</v>
      </c>
      <c r="F10001">
        <f>INDEX(RanksTable!AU:AU,MATCH(B10001,RanksTable!B:B,0))</f>
        <v>7</v>
      </c>
      <c r="H10001" t="str">
        <f t="shared" si="156"/>
        <v>INSERT INTO "TeamRanks" (team_id,team_sport_id,team_rank) VALUES (187,13,7);</v>
      </c>
    </row>
    <row r="10002" spans="2:8" x14ac:dyDescent="0.25">
      <c r="B10002" t="s">
        <v>450</v>
      </c>
      <c r="C10002">
        <f>INDEX(NationalTeams!B:B,MATCH(B10002,NationalTeams!C:C,0))</f>
        <v>188</v>
      </c>
      <c r="D10002" t="s">
        <v>37</v>
      </c>
      <c r="E10002">
        <f>INDEX(TeamSports!B:B,MATCH(D10002,TeamSports!C:C,0))</f>
        <v>13</v>
      </c>
      <c r="F10002">
        <f>INDEX(RanksTable!AU:AU,MATCH(B10002,RanksTable!B:B,0))</f>
        <v>5</v>
      </c>
      <c r="H10002" t="str">
        <f t="shared" si="156"/>
        <v>INSERT INTO "TeamRanks" (team_id,team_sport_id,team_rank) VALUES (188,13,5);</v>
      </c>
    </row>
    <row r="10003" spans="2:8" x14ac:dyDescent="0.25">
      <c r="B10003" t="s">
        <v>448</v>
      </c>
      <c r="C10003">
        <f>INDEX(NationalTeams!B:B,MATCH(B10003,NationalTeams!C:C,0))</f>
        <v>189</v>
      </c>
      <c r="D10003" t="s">
        <v>37</v>
      </c>
      <c r="E10003">
        <f>INDEX(TeamSports!B:B,MATCH(D10003,TeamSports!C:C,0))</f>
        <v>13</v>
      </c>
      <c r="F10003">
        <f>INDEX(RanksTable!AU:AU,MATCH(B10003,RanksTable!B:B,0))</f>
        <v>7</v>
      </c>
      <c r="H10003" t="str">
        <f t="shared" si="156"/>
        <v>INSERT INTO "TeamRanks" (team_id,team_sport_id,team_rank) VALUES (189,13,7);</v>
      </c>
    </row>
    <row r="10004" spans="2:8" x14ac:dyDescent="0.25">
      <c r="B10004" t="s">
        <v>375</v>
      </c>
      <c r="C10004">
        <f>INDEX(NationalTeams!B:B,MATCH(B10004,NationalTeams!C:C,0))</f>
        <v>190</v>
      </c>
      <c r="D10004" t="s">
        <v>37</v>
      </c>
      <c r="E10004">
        <f>INDEX(TeamSports!B:B,MATCH(D10004,TeamSports!C:C,0))</f>
        <v>13</v>
      </c>
      <c r="F10004">
        <f>INDEX(RanksTable!AU:AU,MATCH(B10004,RanksTable!B:B,0))</f>
        <v>7</v>
      </c>
      <c r="H10004" t="str">
        <f t="shared" si="156"/>
        <v>INSERT INTO "TeamRanks" (team_id,team_sport_id,team_rank) VALUES (190,13,7);</v>
      </c>
    </row>
    <row r="10005" spans="2:8" x14ac:dyDescent="0.25">
      <c r="B10005" t="s">
        <v>483</v>
      </c>
      <c r="C10005">
        <f>INDEX(NationalTeams!B:B,MATCH(B10005,NationalTeams!C:C,0))</f>
        <v>191</v>
      </c>
      <c r="D10005" t="s">
        <v>37</v>
      </c>
      <c r="E10005">
        <f>INDEX(TeamSports!B:B,MATCH(D10005,TeamSports!C:C,0))</f>
        <v>13</v>
      </c>
      <c r="F10005">
        <f>INDEX(RanksTable!AU:AU,MATCH(B10005,RanksTable!B:B,0))</f>
        <v>4</v>
      </c>
      <c r="H10005" t="str">
        <f t="shared" si="156"/>
        <v>INSERT INTO "TeamRanks" (team_id,team_sport_id,team_rank) VALUES (191,13,4);</v>
      </c>
    </row>
    <row r="10006" spans="2:8" x14ac:dyDescent="0.25">
      <c r="B10006" t="s">
        <v>395</v>
      </c>
      <c r="C10006">
        <f>INDEX(NationalTeams!B:B,MATCH(B10006,NationalTeams!C:C,0))</f>
        <v>192</v>
      </c>
      <c r="D10006" t="s">
        <v>37</v>
      </c>
      <c r="E10006">
        <f>INDEX(TeamSports!B:B,MATCH(D10006,TeamSports!C:C,0))</f>
        <v>13</v>
      </c>
      <c r="F10006">
        <f>INDEX(RanksTable!AU:AU,MATCH(B10006,RanksTable!B:B,0))</f>
        <v>7</v>
      </c>
      <c r="H10006" t="str">
        <f t="shared" si="156"/>
        <v>INSERT INTO "TeamRanks" (team_id,team_sport_id,team_rank) VALUES (192,13,7);</v>
      </c>
    </row>
    <row r="10007" spans="2:8" x14ac:dyDescent="0.25">
      <c r="B10007" t="s">
        <v>363</v>
      </c>
      <c r="C10007">
        <f>INDEX(NationalTeams!B:B,MATCH(B10007,NationalTeams!C:C,0))</f>
        <v>193</v>
      </c>
      <c r="D10007" t="s">
        <v>37</v>
      </c>
      <c r="E10007">
        <f>INDEX(TeamSports!B:B,MATCH(D10007,TeamSports!C:C,0))</f>
        <v>13</v>
      </c>
      <c r="F10007">
        <f>INDEX(RanksTable!AU:AU,MATCH(B10007,RanksTable!B:B,0))</f>
        <v>2</v>
      </c>
      <c r="H10007" t="str">
        <f t="shared" si="156"/>
        <v>INSERT INTO "TeamRanks" (team_id,team_sport_id,team_rank) VALUES (193,13,2);</v>
      </c>
    </row>
    <row r="10008" spans="2:8" x14ac:dyDescent="0.25">
      <c r="B10008" t="s">
        <v>394</v>
      </c>
      <c r="C10008">
        <f>INDEX(NationalTeams!B:B,MATCH(B10008,NationalTeams!C:C,0))</f>
        <v>194</v>
      </c>
      <c r="D10008" t="s">
        <v>37</v>
      </c>
      <c r="E10008">
        <f>INDEX(TeamSports!B:B,MATCH(D10008,TeamSports!C:C,0))</f>
        <v>13</v>
      </c>
      <c r="F10008">
        <f>INDEX(RanksTable!AU:AU,MATCH(B10008,RanksTable!B:B,0))</f>
        <v>7</v>
      </c>
      <c r="H10008" t="str">
        <f t="shared" si="156"/>
        <v>INSERT INTO "TeamRanks" (team_id,team_sport_id,team_rank) VALUES (194,13,7);</v>
      </c>
    </row>
    <row r="10009" spans="2:8" x14ac:dyDescent="0.25">
      <c r="B10009" t="s">
        <v>389</v>
      </c>
      <c r="C10009">
        <f>INDEX(NationalTeams!B:B,MATCH(B10009,NationalTeams!C:C,0))</f>
        <v>195</v>
      </c>
      <c r="D10009" t="s">
        <v>37</v>
      </c>
      <c r="E10009">
        <f>INDEX(TeamSports!B:B,MATCH(D10009,TeamSports!C:C,0))</f>
        <v>13</v>
      </c>
      <c r="F10009">
        <f>INDEX(RanksTable!AU:AU,MATCH(B10009,RanksTable!B:B,0))</f>
        <v>7</v>
      </c>
      <c r="H10009" t="str">
        <f t="shared" si="156"/>
        <v>INSERT INTO "TeamRanks" (team_id,team_sport_id,team_rank) VALUES (195,13,7);</v>
      </c>
    </row>
    <row r="10010" spans="2:8" x14ac:dyDescent="0.25">
      <c r="B10010" t="s">
        <v>496</v>
      </c>
      <c r="C10010">
        <f>INDEX(NationalTeams!B:B,MATCH(B10010,NationalTeams!C:C,0))</f>
        <v>196</v>
      </c>
      <c r="D10010" t="s">
        <v>37</v>
      </c>
      <c r="E10010">
        <f>INDEX(TeamSports!B:B,MATCH(D10010,TeamSports!C:C,0))</f>
        <v>13</v>
      </c>
      <c r="F10010">
        <f>INDEX(RanksTable!AU:AU,MATCH(B10010,RanksTable!B:B,0))</f>
        <v>2</v>
      </c>
      <c r="H10010" t="str">
        <f t="shared" si="156"/>
        <v>INSERT INTO "TeamRanks" (team_id,team_sport_id,team_rank) VALUES (196,13,2);</v>
      </c>
    </row>
    <row r="10011" spans="2:8" x14ac:dyDescent="0.25">
      <c r="B10011" t="s">
        <v>507</v>
      </c>
      <c r="C10011">
        <f>INDEX(NationalTeams!B:B,MATCH(B10011,NationalTeams!C:C,0))</f>
        <v>197</v>
      </c>
      <c r="D10011" t="s">
        <v>37</v>
      </c>
      <c r="E10011">
        <f>INDEX(TeamSports!B:B,MATCH(D10011,TeamSports!C:C,0))</f>
        <v>13</v>
      </c>
      <c r="F10011">
        <f>INDEX(RanksTable!AU:AU,MATCH(B10011,RanksTable!B:B,0))</f>
        <v>4</v>
      </c>
      <c r="H10011" t="str">
        <f t="shared" si="156"/>
        <v>INSERT INTO "TeamRanks" (team_id,team_sport_id,team_rank) VALUES (197,13,4);</v>
      </c>
    </row>
    <row r="10012" spans="2:8" x14ac:dyDescent="0.25">
      <c r="B10012" t="s">
        <v>399</v>
      </c>
      <c r="C10012">
        <f>INDEX(NationalTeams!B:B,MATCH(B10012,NationalTeams!C:C,0))</f>
        <v>198</v>
      </c>
      <c r="D10012" t="s">
        <v>37</v>
      </c>
      <c r="E10012">
        <f>INDEX(TeamSports!B:B,MATCH(D10012,TeamSports!C:C,0))</f>
        <v>13</v>
      </c>
      <c r="F10012">
        <f>INDEX(RanksTable!AU:AU,MATCH(B10012,RanksTable!B:B,0))</f>
        <v>4</v>
      </c>
      <c r="H10012" t="str">
        <f t="shared" si="156"/>
        <v>INSERT INTO "TeamRanks" (team_id,team_sport_id,team_rank) VALUES (198,13,4);</v>
      </c>
    </row>
    <row r="10013" spans="2:8" x14ac:dyDescent="0.25">
      <c r="B10013" t="s">
        <v>467</v>
      </c>
      <c r="C10013">
        <f>INDEX(NationalTeams!B:B,MATCH(B10013,NationalTeams!C:C,0))</f>
        <v>199</v>
      </c>
      <c r="D10013" t="s">
        <v>37</v>
      </c>
      <c r="E10013">
        <f>INDEX(TeamSports!B:B,MATCH(D10013,TeamSports!C:C,0))</f>
        <v>13</v>
      </c>
      <c r="F10013">
        <f>INDEX(RanksTable!AU:AU,MATCH(B10013,RanksTable!B:B,0))</f>
        <v>7</v>
      </c>
      <c r="H10013" t="str">
        <f t="shared" si="156"/>
        <v>INSERT INTO "TeamRanks" (team_id,team_sport_id,team_rank) VALUES (199,13,7);</v>
      </c>
    </row>
    <row r="10014" spans="2:8" x14ac:dyDescent="0.25">
      <c r="B10014" t="s">
        <v>437</v>
      </c>
      <c r="C10014">
        <f>INDEX(NationalTeams!B:B,MATCH(B10014,NationalTeams!C:C,0))</f>
        <v>200</v>
      </c>
      <c r="D10014" t="s">
        <v>37</v>
      </c>
      <c r="E10014">
        <f>INDEX(TeamSports!B:B,MATCH(D10014,TeamSports!C:C,0))</f>
        <v>13</v>
      </c>
      <c r="F10014">
        <f>INDEX(RanksTable!AU:AU,MATCH(B10014,RanksTable!B:B,0))</f>
        <v>7</v>
      </c>
      <c r="H10014" t="str">
        <f t="shared" si="156"/>
        <v>INSERT INTO "TeamRanks" (team_id,team_sport_id,team_rank) VALUES (200,13,7);</v>
      </c>
    </row>
    <row r="10015" spans="2:8" x14ac:dyDescent="0.25">
      <c r="B10015" t="s">
        <v>452</v>
      </c>
      <c r="C10015">
        <f>INDEX(NationalTeams!B:B,MATCH(B10015,NationalTeams!C:C,0))</f>
        <v>201</v>
      </c>
      <c r="D10015" t="s">
        <v>37</v>
      </c>
      <c r="E10015">
        <f>INDEX(TeamSports!B:B,MATCH(D10015,TeamSports!C:C,0))</f>
        <v>13</v>
      </c>
      <c r="F10015">
        <f>INDEX(RanksTable!AU:AU,MATCH(B10015,RanksTable!B:B,0))</f>
        <v>7</v>
      </c>
      <c r="H10015" t="str">
        <f t="shared" si="156"/>
        <v>INSERT INTO "TeamRanks" (team_id,team_sport_id,team_rank) VALUES (201,13,7);</v>
      </c>
    </row>
    <row r="10016" spans="2:8" x14ac:dyDescent="0.25">
      <c r="B10016" t="s">
        <v>384</v>
      </c>
      <c r="C10016">
        <f>INDEX(NationalTeams!B:B,MATCH(B10016,NationalTeams!C:C,0))</f>
        <v>202</v>
      </c>
      <c r="D10016" t="s">
        <v>37</v>
      </c>
      <c r="E10016">
        <f>INDEX(TeamSports!B:B,MATCH(D10016,TeamSports!C:C,0))</f>
        <v>13</v>
      </c>
      <c r="F10016">
        <f>INDEX(RanksTable!AU:AU,MATCH(B10016,RanksTable!B:B,0))</f>
        <v>7</v>
      </c>
      <c r="H10016" t="str">
        <f t="shared" si="156"/>
        <v>INSERT INTO "TeamRanks" (team_id,team_sport_id,team_rank) VALUES (202,13,7);</v>
      </c>
    </row>
    <row r="10017" spans="2:8" x14ac:dyDescent="0.25">
      <c r="B10017" t="s">
        <v>442</v>
      </c>
      <c r="C10017">
        <f>INDEX(NationalTeams!B:B,MATCH(B10017,NationalTeams!C:C,0))</f>
        <v>203</v>
      </c>
      <c r="D10017" t="s">
        <v>37</v>
      </c>
      <c r="E10017">
        <f>INDEX(TeamSports!B:B,MATCH(D10017,TeamSports!C:C,0))</f>
        <v>13</v>
      </c>
      <c r="F10017">
        <f>INDEX(RanksTable!AU:AU,MATCH(B10017,RanksTable!B:B,0))</f>
        <v>7</v>
      </c>
      <c r="H10017" t="str">
        <f t="shared" si="156"/>
        <v>INSERT INTO "TeamRanks" (team_id,team_sport_id,team_rank) VALUES (203,13,7);</v>
      </c>
    </row>
    <row r="10018" spans="2:8" x14ac:dyDescent="0.25">
      <c r="B10018" t="s">
        <v>472</v>
      </c>
      <c r="C10018">
        <f>INDEX(NationalTeams!B:B,MATCH(B10018,NationalTeams!C:C,0))</f>
        <v>204</v>
      </c>
      <c r="D10018" t="s">
        <v>37</v>
      </c>
      <c r="E10018">
        <f>INDEX(TeamSports!B:B,MATCH(D10018,TeamSports!C:C,0))</f>
        <v>13</v>
      </c>
      <c r="F10018">
        <f>INDEX(RanksTable!AU:AU,MATCH(B10018,RanksTable!B:B,0))</f>
        <v>7</v>
      </c>
      <c r="H10018" t="str">
        <f t="shared" si="156"/>
        <v>INSERT INTO "TeamRanks" (team_id,team_sport_id,team_rank) VALUES (204,13,7);</v>
      </c>
    </row>
    <row r="10019" spans="2:8" x14ac:dyDescent="0.25">
      <c r="B10019" t="s">
        <v>388</v>
      </c>
      <c r="C10019">
        <f>INDEX(NationalTeams!B:B,MATCH(B10019,NationalTeams!C:C,0))</f>
        <v>205</v>
      </c>
      <c r="D10019" t="s">
        <v>37</v>
      </c>
      <c r="E10019">
        <f>INDEX(TeamSports!B:B,MATCH(D10019,TeamSports!C:C,0))</f>
        <v>13</v>
      </c>
      <c r="F10019">
        <f>INDEX(RanksTable!AU:AU,MATCH(B10019,RanksTable!B:B,0))</f>
        <v>7</v>
      </c>
      <c r="H10019" t="str">
        <f t="shared" si="156"/>
        <v>INSERT INTO "TeamRanks" (team_id,team_sport_id,team_rank) VALUES (205,13,7);</v>
      </c>
    </row>
    <row r="10020" spans="2:8" x14ac:dyDescent="0.25">
      <c r="B10020" t="s">
        <v>476</v>
      </c>
      <c r="C10020">
        <f>INDEX(NationalTeams!B:B,MATCH(B10020,NationalTeams!C:C,0))</f>
        <v>206</v>
      </c>
      <c r="D10020" t="s">
        <v>37</v>
      </c>
      <c r="E10020">
        <f>INDEX(TeamSports!B:B,MATCH(D10020,TeamSports!C:C,0))</f>
        <v>13</v>
      </c>
      <c r="F10020">
        <f>INDEX(RanksTable!AU:AU,MATCH(B10020,RanksTable!B:B,0))</f>
        <v>7</v>
      </c>
      <c r="H10020" t="str">
        <f t="shared" si="156"/>
        <v>INSERT INTO "TeamRanks" (team_id,team_sport_id,team_rank) VALUES (206,13,7);</v>
      </c>
    </row>
    <row r="10021" spans="2:8" x14ac:dyDescent="0.25">
      <c r="B10021" t="s">
        <v>407</v>
      </c>
      <c r="C10021">
        <f>INDEX(NationalTeams!B:B,MATCH(B10021,NationalTeams!C:C,0))</f>
        <v>207</v>
      </c>
      <c r="D10021" t="s">
        <v>37</v>
      </c>
      <c r="E10021">
        <f>INDEX(TeamSports!B:B,MATCH(D10021,TeamSports!C:C,0))</f>
        <v>13</v>
      </c>
      <c r="F10021">
        <f>INDEX(RanksTable!AU:AU,MATCH(B10021,RanksTable!B:B,0))</f>
        <v>6</v>
      </c>
      <c r="H10021" t="str">
        <f t="shared" si="156"/>
        <v>INSERT INTO "TeamRanks" (team_id,team_sport_id,team_rank) VALUES (207,13,6);</v>
      </c>
    </row>
    <row r="10022" spans="2:8" x14ac:dyDescent="0.25">
      <c r="B10022" t="s">
        <v>364</v>
      </c>
      <c r="C10022">
        <f>INDEX(NationalTeams!B:B,MATCH(B10022,NationalTeams!C:C,0))</f>
        <v>208</v>
      </c>
      <c r="D10022" t="s">
        <v>37</v>
      </c>
      <c r="E10022">
        <f>INDEX(TeamSports!B:B,MATCH(D10022,TeamSports!C:C,0))</f>
        <v>13</v>
      </c>
      <c r="F10022">
        <f>INDEX(RanksTable!AU:AU,MATCH(B10022,RanksTable!B:B,0))</f>
        <v>3</v>
      </c>
      <c r="H10022" t="str">
        <f t="shared" si="156"/>
        <v>INSERT INTO "TeamRanks" (team_id,team_sport_id,team_rank) VALUES (208,13,3);</v>
      </c>
    </row>
    <row r="10023" spans="2:8" x14ac:dyDescent="0.25">
      <c r="B10023" t="s">
        <v>439</v>
      </c>
      <c r="C10023">
        <f>INDEX(NationalTeams!B:B,MATCH(B10023,NationalTeams!C:C,0))</f>
        <v>209</v>
      </c>
      <c r="D10023" t="s">
        <v>37</v>
      </c>
      <c r="E10023">
        <f>INDEX(TeamSports!B:B,MATCH(D10023,TeamSports!C:C,0))</f>
        <v>13</v>
      </c>
      <c r="F10023">
        <f>INDEX(RanksTable!AU:AU,MATCH(B10023,RanksTable!B:B,0))</f>
        <v>7</v>
      </c>
      <c r="H10023" t="str">
        <f t="shared" si="156"/>
        <v>INSERT INTO "TeamRanks" (team_id,team_sport_id,team_rank) VALUES (209,13,7);</v>
      </c>
    </row>
    <row r="10024" spans="2:8" x14ac:dyDescent="0.25">
      <c r="B10024" t="s">
        <v>501</v>
      </c>
      <c r="C10024">
        <f>INDEX(NationalTeams!B:B,MATCH(B10024,NationalTeams!C:C,0))</f>
        <v>210</v>
      </c>
      <c r="D10024" t="s">
        <v>37</v>
      </c>
      <c r="E10024">
        <f>INDEX(TeamSports!B:B,MATCH(D10024,TeamSports!C:C,0))</f>
        <v>13</v>
      </c>
      <c r="F10024">
        <f>INDEX(RanksTable!AU:AU,MATCH(B10024,RanksTable!B:B,0))</f>
        <v>7</v>
      </c>
      <c r="H10024" t="str">
        <f t="shared" si="156"/>
        <v>INSERT INTO "TeamRanks" (team_id,team_sport_id,team_rank) VALUES (210,13,7);</v>
      </c>
    </row>
    <row r="10025" spans="2:8" x14ac:dyDescent="0.25">
      <c r="B10025" t="s">
        <v>466</v>
      </c>
      <c r="C10025">
        <f>INDEX(NationalTeams!B:B,MATCH(B10025,NationalTeams!C:C,0))</f>
        <v>211</v>
      </c>
      <c r="D10025" t="s">
        <v>37</v>
      </c>
      <c r="E10025">
        <f>INDEX(TeamSports!B:B,MATCH(D10025,TeamSports!C:C,0))</f>
        <v>13</v>
      </c>
      <c r="F10025">
        <f>INDEX(RanksTable!AU:AU,MATCH(B10025,RanksTable!B:B,0))</f>
        <v>7</v>
      </c>
      <c r="H10025" t="str">
        <f t="shared" si="156"/>
        <v>INSERT INTO "TeamRanks" (team_id,team_sport_id,team_rank) VALUES (211,13,7);</v>
      </c>
    </row>
    <row r="10026" spans="2:8" x14ac:dyDescent="0.25">
      <c r="B10026" t="s">
        <v>502</v>
      </c>
      <c r="C10026">
        <f>INDEX(NationalTeams!B:B,MATCH(B10026,NationalTeams!C:C,0))</f>
        <v>212</v>
      </c>
      <c r="D10026" t="s">
        <v>37</v>
      </c>
      <c r="E10026">
        <f>INDEX(TeamSports!B:B,MATCH(D10026,TeamSports!C:C,0))</f>
        <v>13</v>
      </c>
      <c r="F10026">
        <f>INDEX(RanksTable!AU:AU,MATCH(B10026,RanksTable!B:B,0))</f>
        <v>3</v>
      </c>
      <c r="H10026" t="str">
        <f t="shared" si="156"/>
        <v>INSERT INTO "TeamRanks" (team_id,team_sport_id,team_rank) VALUES (212,13,3);</v>
      </c>
    </row>
    <row r="10027" spans="2:8" x14ac:dyDescent="0.25">
      <c r="B10027" t="s">
        <v>359</v>
      </c>
      <c r="C10027">
        <f>INDEX(NationalTeams!B:B,MATCH(B10027,NationalTeams!C:C,0))</f>
        <v>213</v>
      </c>
      <c r="D10027" t="s">
        <v>37</v>
      </c>
      <c r="E10027">
        <f>INDEX(TeamSports!B:B,MATCH(D10027,TeamSports!C:C,0))</f>
        <v>13</v>
      </c>
      <c r="F10027">
        <f>INDEX(RanksTable!AU:AU,MATCH(B10027,RanksTable!B:B,0))</f>
        <v>7</v>
      </c>
      <c r="H10027" t="str">
        <f t="shared" si="156"/>
        <v>INSERT INTO "TeamRanks" (team_id,team_sport_id,team_rank) VALUES (213,13,7);</v>
      </c>
    </row>
    <row r="10028" spans="2:8" x14ac:dyDescent="0.25">
      <c r="B10028" t="s">
        <v>377</v>
      </c>
      <c r="C10028">
        <f>INDEX(NationalTeams!B:B,MATCH(B10028,NationalTeams!C:C,0))</f>
        <v>214</v>
      </c>
      <c r="D10028" t="s">
        <v>37</v>
      </c>
      <c r="E10028">
        <f>INDEX(TeamSports!B:B,MATCH(D10028,TeamSports!C:C,0))</f>
        <v>13</v>
      </c>
      <c r="F10028">
        <f>INDEX(RanksTable!AU:AU,MATCH(B10028,RanksTable!B:B,0))</f>
        <v>7</v>
      </c>
      <c r="H10028" t="str">
        <f t="shared" si="156"/>
        <v>INSERT INTO "TeamRanks" (team_id,team_sport_id,team_rank) VALUES (214,13,7);</v>
      </c>
    </row>
    <row r="10029" spans="2:8" x14ac:dyDescent="0.25">
      <c r="B10029" t="s">
        <v>443</v>
      </c>
      <c r="C10029">
        <f>INDEX(NationalTeams!B:B,MATCH(B10029,NationalTeams!C:C,0))</f>
        <v>215</v>
      </c>
      <c r="D10029" t="s">
        <v>37</v>
      </c>
      <c r="E10029">
        <f>INDEX(TeamSports!B:B,MATCH(D10029,TeamSports!C:C,0))</f>
        <v>13</v>
      </c>
      <c r="F10029">
        <f>INDEX(RanksTable!AU:AU,MATCH(B10029,RanksTable!B:B,0))</f>
        <v>6</v>
      </c>
      <c r="H10029" t="str">
        <f t="shared" si="156"/>
        <v>INSERT INTO "TeamRanks" (team_id,team_sport_id,team_rank) VALUES (215,13,6);</v>
      </c>
    </row>
    <row r="10030" spans="2:8" x14ac:dyDescent="0.25">
      <c r="B10030" t="s">
        <v>481</v>
      </c>
      <c r="C10030">
        <f>INDEX(NationalTeams!B:B,MATCH(B10030,NationalTeams!C:C,0))</f>
        <v>216</v>
      </c>
      <c r="D10030" t="s">
        <v>37</v>
      </c>
      <c r="E10030">
        <f>INDEX(TeamSports!B:B,MATCH(D10030,TeamSports!C:C,0))</f>
        <v>13</v>
      </c>
      <c r="F10030">
        <f>INDEX(RanksTable!AU:AU,MATCH(B10030,RanksTable!B:B,0))</f>
        <v>7</v>
      </c>
      <c r="H10030" t="str">
        <f t="shared" si="156"/>
        <v>INSERT INTO "TeamRanks" (team_id,team_sport_id,team_rank) VALUES (216,13,7);</v>
      </c>
    </row>
    <row r="10031" spans="2:8" x14ac:dyDescent="0.25">
      <c r="B10031" t="s">
        <v>351</v>
      </c>
      <c r="C10031">
        <f>INDEX(NationalTeams!B:B,MATCH(B10031,NationalTeams!C:C,0))</f>
        <v>217</v>
      </c>
      <c r="D10031" t="s">
        <v>37</v>
      </c>
      <c r="E10031">
        <f>INDEX(TeamSports!B:B,MATCH(D10031,TeamSports!C:C,0))</f>
        <v>13</v>
      </c>
      <c r="F10031">
        <f>INDEX(RanksTable!AU:AU,MATCH(B10031,RanksTable!B:B,0))</f>
        <v>6</v>
      </c>
      <c r="H10031" t="str">
        <f t="shared" si="156"/>
        <v>INSERT INTO "TeamRanks" (team_id,team_sport_id,team_rank) VALUES (217,13,6);</v>
      </c>
    </row>
    <row r="10032" spans="2:8" x14ac:dyDescent="0.25">
      <c r="B10032" t="s">
        <v>438</v>
      </c>
      <c r="C10032">
        <f>INDEX(NationalTeams!B:B,MATCH(B10032,NationalTeams!C:C,0))</f>
        <v>218</v>
      </c>
      <c r="D10032" t="s">
        <v>37</v>
      </c>
      <c r="E10032">
        <f>INDEX(TeamSports!B:B,MATCH(D10032,TeamSports!C:C,0))</f>
        <v>13</v>
      </c>
      <c r="F10032">
        <f>INDEX(RanksTable!AU:AU,MATCH(B10032,RanksTable!B:B,0))</f>
        <v>7</v>
      </c>
      <c r="H10032" t="str">
        <f t="shared" si="156"/>
        <v>INSERT INTO "TeamRanks" (team_id,team_sport_id,team_rank) VALUES (218,13,7);</v>
      </c>
    </row>
    <row r="10033" spans="2:8" x14ac:dyDescent="0.25">
      <c r="B10033" t="s">
        <v>319</v>
      </c>
      <c r="C10033">
        <f>INDEX(NationalTeams!B:B,MATCH(B10033,NationalTeams!C:C,0))</f>
        <v>219</v>
      </c>
      <c r="D10033" t="s">
        <v>37</v>
      </c>
      <c r="E10033">
        <f>INDEX(TeamSports!B:B,MATCH(D10033,TeamSports!C:C,0))</f>
        <v>13</v>
      </c>
      <c r="F10033">
        <f>INDEX(RanksTable!AU:AU,MATCH(B10033,RanksTable!B:B,0))</f>
        <v>7</v>
      </c>
      <c r="H10033" t="str">
        <f t="shared" si="156"/>
        <v>INSERT INTO "TeamRanks" (team_id,team_sport_id,team_rank) VALUES (219,13,7);</v>
      </c>
    </row>
    <row r="10034" spans="2:8" x14ac:dyDescent="0.25">
      <c r="B10034" t="s">
        <v>471</v>
      </c>
      <c r="C10034">
        <f>INDEX(NationalTeams!B:B,MATCH(B10034,NationalTeams!C:C,0))</f>
        <v>220</v>
      </c>
      <c r="D10034" t="s">
        <v>37</v>
      </c>
      <c r="E10034">
        <f>INDEX(TeamSports!B:B,MATCH(D10034,TeamSports!C:C,0))</f>
        <v>13</v>
      </c>
      <c r="F10034">
        <f>INDEX(RanksTable!AU:AU,MATCH(B10034,RanksTable!B:B,0))</f>
        <v>7</v>
      </c>
      <c r="H10034" t="str">
        <f t="shared" si="156"/>
        <v>INSERT INTO "TeamRanks" (team_id,team_sport_id,team_rank) VALUES (220,13,7);</v>
      </c>
    </row>
    <row r="10035" spans="2:8" x14ac:dyDescent="0.25">
      <c r="B10035" t="s">
        <v>373</v>
      </c>
      <c r="C10035">
        <f>INDEX(NationalTeams!B:B,MATCH(B10035,NationalTeams!C:C,0))</f>
        <v>221</v>
      </c>
      <c r="D10035" t="s">
        <v>37</v>
      </c>
      <c r="E10035">
        <f>INDEX(TeamSports!B:B,MATCH(D10035,TeamSports!C:C,0))</f>
        <v>13</v>
      </c>
      <c r="F10035">
        <f>INDEX(RanksTable!AU:AU,MATCH(B10035,RanksTable!B:B,0))</f>
        <v>7</v>
      </c>
      <c r="H10035" t="str">
        <f t="shared" si="156"/>
        <v>INSERT INTO "TeamRanks" (team_id,team_sport_id,team_rank) VALUES (221,13,7);</v>
      </c>
    </row>
    <row r="10036" spans="2:8" x14ac:dyDescent="0.25">
      <c r="B10036" t="s">
        <v>367</v>
      </c>
      <c r="C10036">
        <f>INDEX(NationalTeams!B:B,MATCH(B10036,NationalTeams!C:C,0))</f>
        <v>222</v>
      </c>
      <c r="D10036" t="s">
        <v>37</v>
      </c>
      <c r="E10036">
        <f>INDEX(TeamSports!B:B,MATCH(D10036,TeamSports!C:C,0))</f>
        <v>13</v>
      </c>
      <c r="F10036">
        <f>INDEX(RanksTable!AU:AU,MATCH(B10036,RanksTable!B:B,0))</f>
        <v>7</v>
      </c>
      <c r="H10036" t="str">
        <f t="shared" si="156"/>
        <v>INSERT INTO "TeamRanks" (team_id,team_sport_id,team_rank) VALUES (222,13,7);</v>
      </c>
    </row>
    <row r="10037" spans="2:8" x14ac:dyDescent="0.25">
      <c r="B10037" t="s">
        <v>358</v>
      </c>
      <c r="C10037">
        <f>INDEX(NationalTeams!B:B,MATCH(B10037,NationalTeams!C:C,0))</f>
        <v>223</v>
      </c>
      <c r="D10037" t="s">
        <v>37</v>
      </c>
      <c r="E10037">
        <f>INDEX(TeamSports!B:B,MATCH(D10037,TeamSports!C:C,0))</f>
        <v>13</v>
      </c>
      <c r="F10037">
        <f>INDEX(RanksTable!AU:AU,MATCH(B10037,RanksTable!B:B,0))</f>
        <v>3</v>
      </c>
      <c r="H10037" t="str">
        <f t="shared" si="156"/>
        <v>INSERT INTO "TeamRanks" (team_id,team_sport_id,team_rank) VALUES (223,13,3);</v>
      </c>
    </row>
    <row r="10038" spans="2:8" x14ac:dyDescent="0.25">
      <c r="B10038" t="s">
        <v>440</v>
      </c>
      <c r="C10038">
        <f>INDEX(NationalTeams!B:B,MATCH(B10038,NationalTeams!C:C,0))</f>
        <v>1</v>
      </c>
      <c r="D10038" t="s">
        <v>38</v>
      </c>
      <c r="E10038">
        <f>INDEX(TeamSports!B:B,MATCH(D10038,TeamSports!C:C,0))</f>
        <v>14</v>
      </c>
      <c r="F10038">
        <f>INDEX(RanksTable!AV:AV,MATCH(B10038,RanksTable!B:B,0))</f>
        <v>7</v>
      </c>
      <c r="H10038" t="str">
        <f t="shared" si="156"/>
        <v>INSERT INTO "TeamRanks" (team_id,team_sport_id,team_rank) VALUES (1,14,7);</v>
      </c>
    </row>
    <row r="10039" spans="2:8" x14ac:dyDescent="0.25">
      <c r="B10039" t="s">
        <v>321</v>
      </c>
      <c r="C10039">
        <f>INDEX(NationalTeams!B:B,MATCH(B10039,NationalTeams!C:C,0))</f>
        <v>2</v>
      </c>
      <c r="D10039" t="s">
        <v>38</v>
      </c>
      <c r="E10039">
        <f>INDEX(TeamSports!B:B,MATCH(D10039,TeamSports!C:C,0))</f>
        <v>14</v>
      </c>
      <c r="F10039">
        <f>INDEX(RanksTable!AV:AV,MATCH(B10039,RanksTable!B:B,0))</f>
        <v>7</v>
      </c>
      <c r="H10039" t="str">
        <f t="shared" si="156"/>
        <v>INSERT INTO "TeamRanks" (team_id,team_sport_id,team_rank) VALUES (2,14,7);</v>
      </c>
    </row>
    <row r="10040" spans="2:8" x14ac:dyDescent="0.25">
      <c r="B10040" t="s">
        <v>520</v>
      </c>
      <c r="C10040">
        <f>INDEX(NationalTeams!B:B,MATCH(B10040,NationalTeams!C:C,0))</f>
        <v>3</v>
      </c>
      <c r="D10040" t="s">
        <v>38</v>
      </c>
      <c r="E10040">
        <f>INDEX(TeamSports!B:B,MATCH(D10040,TeamSports!C:C,0))</f>
        <v>14</v>
      </c>
      <c r="F10040">
        <f>INDEX(RanksTable!AV:AV,MATCH(B10040,RanksTable!B:B,0))</f>
        <v>7</v>
      </c>
      <c r="H10040" t="str">
        <f t="shared" si="156"/>
        <v>INSERT INTO "TeamRanks" (team_id,team_sport_id,team_rank) VALUES (3,14,7);</v>
      </c>
    </row>
    <row r="10041" spans="2:8" x14ac:dyDescent="0.25">
      <c r="B10041" t="s">
        <v>489</v>
      </c>
      <c r="C10041">
        <f>INDEX(NationalTeams!B:B,MATCH(B10041,NationalTeams!C:C,0))</f>
        <v>4</v>
      </c>
      <c r="D10041" t="s">
        <v>38</v>
      </c>
      <c r="E10041">
        <f>INDEX(TeamSports!B:B,MATCH(D10041,TeamSports!C:C,0))</f>
        <v>14</v>
      </c>
      <c r="F10041">
        <f>INDEX(RanksTable!AV:AV,MATCH(B10041,RanksTable!B:B,0))</f>
        <v>3</v>
      </c>
      <c r="H10041" t="str">
        <f t="shared" si="156"/>
        <v>INSERT INTO "TeamRanks" (team_id,team_sport_id,team_rank) VALUES (4,14,3);</v>
      </c>
    </row>
    <row r="10042" spans="2:8" x14ac:dyDescent="0.25">
      <c r="B10042" t="s">
        <v>329</v>
      </c>
      <c r="C10042">
        <f>INDEX(NationalTeams!B:B,MATCH(B10042,NationalTeams!C:C,0))</f>
        <v>5</v>
      </c>
      <c r="D10042" t="s">
        <v>38</v>
      </c>
      <c r="E10042">
        <f>INDEX(TeamSports!B:B,MATCH(D10042,TeamSports!C:C,0))</f>
        <v>14</v>
      </c>
      <c r="F10042">
        <f>INDEX(RanksTable!AV:AV,MATCH(B10042,RanksTable!B:B,0))</f>
        <v>7</v>
      </c>
      <c r="H10042" t="str">
        <f t="shared" si="156"/>
        <v>INSERT INTO "TeamRanks" (team_id,team_sport_id,team_rank) VALUES (5,14,7);</v>
      </c>
    </row>
    <row r="10043" spans="2:8" x14ac:dyDescent="0.25">
      <c r="B10043" t="s">
        <v>538</v>
      </c>
      <c r="C10043">
        <f>INDEX(NationalTeams!B:B,MATCH(B10043,NationalTeams!C:C,0))</f>
        <v>6</v>
      </c>
      <c r="D10043" t="s">
        <v>38</v>
      </c>
      <c r="E10043">
        <f>INDEX(TeamSports!B:B,MATCH(D10043,TeamSports!C:C,0))</f>
        <v>14</v>
      </c>
      <c r="F10043">
        <f>INDEX(RanksTable!AV:AV,MATCH(B10043,RanksTable!B:B,0))</f>
        <v>7</v>
      </c>
      <c r="H10043" t="str">
        <f t="shared" si="156"/>
        <v>INSERT INTO "TeamRanks" (team_id,team_sport_id,team_rank) VALUES (6,14,7);</v>
      </c>
    </row>
    <row r="10044" spans="2:8" x14ac:dyDescent="0.25">
      <c r="B10044" t="s">
        <v>357</v>
      </c>
      <c r="C10044">
        <f>INDEX(NationalTeams!B:B,MATCH(B10044,NationalTeams!C:C,0))</f>
        <v>7</v>
      </c>
      <c r="D10044" t="s">
        <v>38</v>
      </c>
      <c r="E10044">
        <f>INDEX(TeamSports!B:B,MATCH(D10044,TeamSports!C:C,0))</f>
        <v>14</v>
      </c>
      <c r="F10044">
        <f>INDEX(RanksTable!AV:AV,MATCH(B10044,RanksTable!B:B,0))</f>
        <v>7</v>
      </c>
      <c r="H10044" t="str">
        <f t="shared" si="156"/>
        <v>INSERT INTO "TeamRanks" (team_id,team_sport_id,team_rank) VALUES (7,14,7);</v>
      </c>
    </row>
    <row r="10045" spans="2:8" x14ac:dyDescent="0.25">
      <c r="B10045" t="s">
        <v>420</v>
      </c>
      <c r="C10045">
        <f>INDEX(NationalTeams!B:B,MATCH(B10045,NationalTeams!C:C,0))</f>
        <v>8</v>
      </c>
      <c r="D10045" t="s">
        <v>38</v>
      </c>
      <c r="E10045">
        <f>INDEX(TeamSports!B:B,MATCH(D10045,TeamSports!C:C,0))</f>
        <v>14</v>
      </c>
      <c r="F10045">
        <f>INDEX(RanksTable!AV:AV,MATCH(B10045,RanksTable!B:B,0))</f>
        <v>7</v>
      </c>
      <c r="H10045" t="str">
        <f t="shared" si="156"/>
        <v>INSERT INTO "TeamRanks" (team_id,team_sport_id,team_rank) VALUES (8,14,7);</v>
      </c>
    </row>
    <row r="10046" spans="2:8" x14ac:dyDescent="0.25">
      <c r="B10046" t="s">
        <v>400</v>
      </c>
      <c r="C10046">
        <f>INDEX(NationalTeams!B:B,MATCH(B10046,NationalTeams!C:C,0))</f>
        <v>9</v>
      </c>
      <c r="D10046" t="s">
        <v>38</v>
      </c>
      <c r="E10046">
        <f>INDEX(TeamSports!B:B,MATCH(D10046,TeamSports!C:C,0))</f>
        <v>14</v>
      </c>
      <c r="F10046">
        <f>INDEX(RanksTable!AV:AV,MATCH(B10046,RanksTable!B:B,0))</f>
        <v>7</v>
      </c>
      <c r="H10046" t="str">
        <f t="shared" si="156"/>
        <v>INSERT INTO "TeamRanks" (team_id,team_sport_id,team_rank) VALUES (9,14,7);</v>
      </c>
    </row>
    <row r="10047" spans="2:8" x14ac:dyDescent="0.25">
      <c r="B10047" t="s">
        <v>428</v>
      </c>
      <c r="C10047">
        <f>INDEX(NationalTeams!B:B,MATCH(B10047,NationalTeams!C:C,0))</f>
        <v>10</v>
      </c>
      <c r="D10047" t="s">
        <v>38</v>
      </c>
      <c r="E10047">
        <f>INDEX(TeamSports!B:B,MATCH(D10047,TeamSports!C:C,0))</f>
        <v>14</v>
      </c>
      <c r="F10047">
        <f>INDEX(RanksTable!AV:AV,MATCH(B10047,RanksTable!B:B,0))</f>
        <v>7</v>
      </c>
      <c r="H10047" t="str">
        <f t="shared" si="156"/>
        <v>INSERT INTO "TeamRanks" (team_id,team_sport_id,team_rank) VALUES (10,14,7);</v>
      </c>
    </row>
    <row r="10048" spans="2:8" x14ac:dyDescent="0.25">
      <c r="B10048" t="s">
        <v>324</v>
      </c>
      <c r="C10048">
        <f>INDEX(NationalTeams!B:B,MATCH(B10048,NationalTeams!C:C,0))</f>
        <v>11</v>
      </c>
      <c r="D10048" t="s">
        <v>38</v>
      </c>
      <c r="E10048">
        <f>INDEX(TeamSports!B:B,MATCH(D10048,TeamSports!C:C,0))</f>
        <v>14</v>
      </c>
      <c r="F10048">
        <f>INDEX(RanksTable!AV:AV,MATCH(B10048,RanksTable!B:B,0))</f>
        <v>7</v>
      </c>
      <c r="H10048" t="str">
        <f t="shared" si="156"/>
        <v>INSERT INTO "TeamRanks" (team_id,team_sport_id,team_rank) VALUES (11,14,7);</v>
      </c>
    </row>
    <row r="10049" spans="2:8" x14ac:dyDescent="0.25">
      <c r="B10049" t="s">
        <v>376</v>
      </c>
      <c r="C10049">
        <f>INDEX(NationalTeams!B:B,MATCH(B10049,NationalTeams!C:C,0))</f>
        <v>12</v>
      </c>
      <c r="D10049" t="s">
        <v>38</v>
      </c>
      <c r="E10049">
        <f>INDEX(TeamSports!B:B,MATCH(D10049,TeamSports!C:C,0))</f>
        <v>14</v>
      </c>
      <c r="F10049">
        <f>INDEX(RanksTable!AV:AV,MATCH(B10049,RanksTable!B:B,0))</f>
        <v>2</v>
      </c>
      <c r="H10049" t="str">
        <f t="shared" si="156"/>
        <v>INSERT INTO "TeamRanks" (team_id,team_sport_id,team_rank) VALUES (12,14,2);</v>
      </c>
    </row>
    <row r="10050" spans="2:8" x14ac:dyDescent="0.25">
      <c r="B10050" t="s">
        <v>529</v>
      </c>
      <c r="C10050">
        <f>INDEX(NationalTeams!B:B,MATCH(B10050,NationalTeams!C:C,0))</f>
        <v>13</v>
      </c>
      <c r="D10050" t="s">
        <v>38</v>
      </c>
      <c r="E10050">
        <f>INDEX(TeamSports!B:B,MATCH(D10050,TeamSports!C:C,0))</f>
        <v>14</v>
      </c>
      <c r="F10050">
        <f>INDEX(RanksTable!AV:AV,MATCH(B10050,RanksTable!B:B,0))</f>
        <v>7</v>
      </c>
      <c r="H10050" t="str">
        <f t="shared" si="156"/>
        <v>INSERT INTO "TeamRanks" (team_id,team_sport_id,team_rank) VALUES (13,14,7);</v>
      </c>
    </row>
    <row r="10051" spans="2:8" x14ac:dyDescent="0.25">
      <c r="B10051" t="s">
        <v>415</v>
      </c>
      <c r="C10051">
        <f>INDEX(NationalTeams!B:B,MATCH(B10051,NationalTeams!C:C,0))</f>
        <v>14</v>
      </c>
      <c r="D10051" t="s">
        <v>38</v>
      </c>
      <c r="E10051">
        <f>INDEX(TeamSports!B:B,MATCH(D10051,TeamSports!C:C,0))</f>
        <v>14</v>
      </c>
      <c r="F10051">
        <f>INDEX(RanksTable!AV:AV,MATCH(B10051,RanksTable!B:B,0))</f>
        <v>7</v>
      </c>
      <c r="H10051" t="str">
        <f t="shared" si="156"/>
        <v>INSERT INTO "TeamRanks" (team_id,team_sport_id,team_rank) VALUES (14,14,7);</v>
      </c>
    </row>
    <row r="10052" spans="2:8" x14ac:dyDescent="0.25">
      <c r="B10052" t="s">
        <v>424</v>
      </c>
      <c r="C10052">
        <f>INDEX(NationalTeams!B:B,MATCH(B10052,NationalTeams!C:C,0))</f>
        <v>15</v>
      </c>
      <c r="D10052" t="s">
        <v>38</v>
      </c>
      <c r="E10052">
        <f>INDEX(TeamSports!B:B,MATCH(D10052,TeamSports!C:C,0))</f>
        <v>14</v>
      </c>
      <c r="F10052">
        <f>INDEX(RanksTable!AV:AV,MATCH(B10052,RanksTable!B:B,0))</f>
        <v>7</v>
      </c>
      <c r="H10052" t="str">
        <f t="shared" ref="H10052:H10115" si="157">_xlfn.CONCAT($H$1,$L$1,$C$1,$L$1," ",$J$1,$C$2,$N$1,$E$2,$N$1,$F$2,$K$1,$I$1,$J$1,C10052,$N$1,E10052,$N$1,F10052,$K$1,$O$1)</f>
        <v>INSERT INTO "TeamRanks" (team_id,team_sport_id,team_rank) VALUES (15,14,7);</v>
      </c>
    </row>
    <row r="10053" spans="2:8" x14ac:dyDescent="0.25">
      <c r="B10053" t="s">
        <v>426</v>
      </c>
      <c r="C10053">
        <f>INDEX(NationalTeams!B:B,MATCH(B10053,NationalTeams!C:C,0))</f>
        <v>16</v>
      </c>
      <c r="D10053" t="s">
        <v>38</v>
      </c>
      <c r="E10053">
        <f>INDEX(TeamSports!B:B,MATCH(D10053,TeamSports!C:C,0))</f>
        <v>14</v>
      </c>
      <c r="F10053">
        <f>INDEX(RanksTable!AV:AV,MATCH(B10053,RanksTable!B:B,0))</f>
        <v>3</v>
      </c>
      <c r="H10053" t="str">
        <f t="shared" si="157"/>
        <v>INSERT INTO "TeamRanks" (team_id,team_sport_id,team_rank) VALUES (16,14,3);</v>
      </c>
    </row>
    <row r="10054" spans="2:8" x14ac:dyDescent="0.25">
      <c r="B10054" t="s">
        <v>514</v>
      </c>
      <c r="C10054">
        <f>INDEX(NationalTeams!B:B,MATCH(B10054,NationalTeams!C:C,0))</f>
        <v>17</v>
      </c>
      <c r="D10054" t="s">
        <v>38</v>
      </c>
      <c r="E10054">
        <f>INDEX(TeamSports!B:B,MATCH(D10054,TeamSports!C:C,0))</f>
        <v>14</v>
      </c>
      <c r="F10054">
        <f>INDEX(RanksTable!AV:AV,MATCH(B10054,RanksTable!B:B,0))</f>
        <v>5</v>
      </c>
      <c r="H10054" t="str">
        <f t="shared" si="157"/>
        <v>INSERT INTO "TeamRanks" (team_id,team_sport_id,team_rank) VALUES (17,14,5);</v>
      </c>
    </row>
    <row r="10055" spans="2:8" x14ac:dyDescent="0.25">
      <c r="B10055" t="s">
        <v>535</v>
      </c>
      <c r="C10055">
        <f>INDEX(NationalTeams!B:B,MATCH(B10055,NationalTeams!C:C,0))</f>
        <v>18</v>
      </c>
      <c r="D10055" t="s">
        <v>38</v>
      </c>
      <c r="E10055">
        <f>INDEX(TeamSports!B:B,MATCH(D10055,TeamSports!C:C,0))</f>
        <v>14</v>
      </c>
      <c r="F10055">
        <f>INDEX(RanksTable!AV:AV,MATCH(B10055,RanksTable!B:B,0))</f>
        <v>7</v>
      </c>
      <c r="H10055" t="str">
        <f t="shared" si="157"/>
        <v>INSERT INTO "TeamRanks" (team_id,team_sport_id,team_rank) VALUES (18,14,7);</v>
      </c>
    </row>
    <row r="10056" spans="2:8" x14ac:dyDescent="0.25">
      <c r="B10056" t="s">
        <v>419</v>
      </c>
      <c r="C10056">
        <f>INDEX(NationalTeams!B:B,MATCH(B10056,NationalTeams!C:C,0))</f>
        <v>19</v>
      </c>
      <c r="D10056" t="s">
        <v>38</v>
      </c>
      <c r="E10056">
        <f>INDEX(TeamSports!B:B,MATCH(D10056,TeamSports!C:C,0))</f>
        <v>14</v>
      </c>
      <c r="F10056">
        <f>INDEX(RanksTable!AV:AV,MATCH(B10056,RanksTable!B:B,0))</f>
        <v>7</v>
      </c>
      <c r="H10056" t="str">
        <f t="shared" si="157"/>
        <v>INSERT INTO "TeamRanks" (team_id,team_sport_id,team_rank) VALUES (19,14,7);</v>
      </c>
    </row>
    <row r="10057" spans="2:8" x14ac:dyDescent="0.25">
      <c r="B10057" t="s">
        <v>433</v>
      </c>
      <c r="C10057">
        <f>INDEX(NationalTeams!B:B,MATCH(B10057,NationalTeams!C:C,0))</f>
        <v>20</v>
      </c>
      <c r="D10057" t="s">
        <v>38</v>
      </c>
      <c r="E10057">
        <f>INDEX(TeamSports!B:B,MATCH(D10057,TeamSports!C:C,0))</f>
        <v>14</v>
      </c>
      <c r="F10057">
        <f>INDEX(RanksTable!AV:AV,MATCH(B10057,RanksTable!B:B,0))</f>
        <v>7</v>
      </c>
      <c r="H10057" t="str">
        <f t="shared" si="157"/>
        <v>INSERT INTO "TeamRanks" (team_id,team_sport_id,team_rank) VALUES (20,14,7);</v>
      </c>
    </row>
    <row r="10058" spans="2:8" x14ac:dyDescent="0.25">
      <c r="B10058" t="s">
        <v>465</v>
      </c>
      <c r="C10058">
        <f>INDEX(NationalTeams!B:B,MATCH(B10058,NationalTeams!C:C,0))</f>
        <v>21</v>
      </c>
      <c r="D10058" t="s">
        <v>38</v>
      </c>
      <c r="E10058">
        <f>INDEX(TeamSports!B:B,MATCH(D10058,TeamSports!C:C,0))</f>
        <v>14</v>
      </c>
      <c r="F10058">
        <f>INDEX(RanksTable!AV:AV,MATCH(B10058,RanksTable!B:B,0))</f>
        <v>7</v>
      </c>
      <c r="H10058" t="str">
        <f t="shared" si="157"/>
        <v>INSERT INTO "TeamRanks" (team_id,team_sport_id,team_rank) VALUES (21,14,7);</v>
      </c>
    </row>
    <row r="10059" spans="2:8" x14ac:dyDescent="0.25">
      <c r="B10059" t="s">
        <v>408</v>
      </c>
      <c r="C10059">
        <f>INDEX(NationalTeams!B:B,MATCH(B10059,NationalTeams!C:C,0))</f>
        <v>22</v>
      </c>
      <c r="D10059" t="s">
        <v>38</v>
      </c>
      <c r="E10059">
        <f>INDEX(TeamSports!B:B,MATCH(D10059,TeamSports!C:C,0))</f>
        <v>14</v>
      </c>
      <c r="F10059">
        <f>INDEX(RanksTable!AV:AV,MATCH(B10059,RanksTable!B:B,0))</f>
        <v>7</v>
      </c>
      <c r="H10059" t="str">
        <f t="shared" si="157"/>
        <v>INSERT INTO "TeamRanks" (team_id,team_sport_id,team_rank) VALUES (22,14,7);</v>
      </c>
    </row>
    <row r="10060" spans="2:8" x14ac:dyDescent="0.25">
      <c r="B10060" t="s">
        <v>505</v>
      </c>
      <c r="C10060">
        <f>INDEX(NationalTeams!B:B,MATCH(B10060,NationalTeams!C:C,0))</f>
        <v>23</v>
      </c>
      <c r="D10060" t="s">
        <v>38</v>
      </c>
      <c r="E10060">
        <f>INDEX(TeamSports!B:B,MATCH(D10060,TeamSports!C:C,0))</f>
        <v>14</v>
      </c>
      <c r="F10060">
        <f>INDEX(RanksTable!AV:AV,MATCH(B10060,RanksTable!B:B,0))</f>
        <v>2</v>
      </c>
      <c r="H10060" t="str">
        <f t="shared" si="157"/>
        <v>INSERT INTO "TeamRanks" (team_id,team_sport_id,team_rank) VALUES (23,14,2);</v>
      </c>
    </row>
    <row r="10061" spans="2:8" x14ac:dyDescent="0.25">
      <c r="B10061" t="s">
        <v>334</v>
      </c>
      <c r="C10061">
        <f>INDEX(NationalTeams!B:B,MATCH(B10061,NationalTeams!C:C,0))</f>
        <v>24</v>
      </c>
      <c r="D10061" t="s">
        <v>38</v>
      </c>
      <c r="E10061">
        <f>INDEX(TeamSports!B:B,MATCH(D10061,TeamSports!C:C,0))</f>
        <v>14</v>
      </c>
      <c r="F10061">
        <f>INDEX(RanksTable!AV:AV,MATCH(B10061,RanksTable!B:B,0))</f>
        <v>7</v>
      </c>
      <c r="H10061" t="str">
        <f t="shared" si="157"/>
        <v>INSERT INTO "TeamRanks" (team_id,team_sport_id,team_rank) VALUES (24,14,7);</v>
      </c>
    </row>
    <row r="10062" spans="2:8" x14ac:dyDescent="0.25">
      <c r="B10062" t="s">
        <v>337</v>
      </c>
      <c r="C10062">
        <f>INDEX(NationalTeams!B:B,MATCH(B10062,NationalTeams!C:C,0))</f>
        <v>25</v>
      </c>
      <c r="D10062" t="s">
        <v>38</v>
      </c>
      <c r="E10062">
        <f>INDEX(TeamSports!B:B,MATCH(D10062,TeamSports!C:C,0))</f>
        <v>14</v>
      </c>
      <c r="F10062">
        <f>INDEX(RanksTable!AV:AV,MATCH(B10062,RanksTable!B:B,0))</f>
        <v>7</v>
      </c>
      <c r="H10062" t="str">
        <f t="shared" si="157"/>
        <v>INSERT INTO "TeamRanks" (team_id,team_sport_id,team_rank) VALUES (25,14,7);</v>
      </c>
    </row>
    <row r="10063" spans="2:8" x14ac:dyDescent="0.25">
      <c r="B10063" t="s">
        <v>403</v>
      </c>
      <c r="C10063">
        <f>INDEX(NationalTeams!B:B,MATCH(B10063,NationalTeams!C:C,0))</f>
        <v>26</v>
      </c>
      <c r="D10063" t="s">
        <v>38</v>
      </c>
      <c r="E10063">
        <f>INDEX(TeamSports!B:B,MATCH(D10063,TeamSports!C:C,0))</f>
        <v>14</v>
      </c>
      <c r="F10063">
        <f>INDEX(RanksTable!AV:AV,MATCH(B10063,RanksTable!B:B,0))</f>
        <v>7</v>
      </c>
      <c r="H10063" t="str">
        <f t="shared" si="157"/>
        <v>INSERT INTO "TeamRanks" (team_id,team_sport_id,team_rank) VALUES (26,14,7);</v>
      </c>
    </row>
    <row r="10064" spans="2:8" x14ac:dyDescent="0.25">
      <c r="B10064" t="s">
        <v>525</v>
      </c>
      <c r="C10064">
        <f>INDEX(NationalTeams!B:B,MATCH(B10064,NationalTeams!C:C,0))</f>
        <v>27</v>
      </c>
      <c r="D10064" t="s">
        <v>38</v>
      </c>
      <c r="E10064">
        <f>INDEX(TeamSports!B:B,MATCH(D10064,TeamSports!C:C,0))</f>
        <v>14</v>
      </c>
      <c r="F10064">
        <f>INDEX(RanksTable!AV:AV,MATCH(B10064,RanksTable!B:B,0))</f>
        <v>7</v>
      </c>
      <c r="H10064" t="str">
        <f t="shared" si="157"/>
        <v>INSERT INTO "TeamRanks" (team_id,team_sport_id,team_rank) VALUES (27,14,7);</v>
      </c>
    </row>
    <row r="10065" spans="2:8" x14ac:dyDescent="0.25">
      <c r="B10065" t="s">
        <v>453</v>
      </c>
      <c r="C10065">
        <f>INDEX(NationalTeams!B:B,MATCH(B10065,NationalTeams!C:C,0))</f>
        <v>28</v>
      </c>
      <c r="D10065" t="s">
        <v>38</v>
      </c>
      <c r="E10065">
        <f>INDEX(TeamSports!B:B,MATCH(D10065,TeamSports!C:C,0))</f>
        <v>14</v>
      </c>
      <c r="F10065">
        <f>INDEX(RanksTable!AV:AV,MATCH(B10065,RanksTable!B:B,0))</f>
        <v>7</v>
      </c>
      <c r="H10065" t="str">
        <f t="shared" si="157"/>
        <v>INSERT INTO "TeamRanks" (team_id,team_sport_id,team_rank) VALUES (28,14,7);</v>
      </c>
    </row>
    <row r="10066" spans="2:8" x14ac:dyDescent="0.25">
      <c r="B10066" t="s">
        <v>353</v>
      </c>
      <c r="C10066">
        <f>INDEX(NationalTeams!B:B,MATCH(B10066,NationalTeams!C:C,0))</f>
        <v>29</v>
      </c>
      <c r="D10066" t="s">
        <v>38</v>
      </c>
      <c r="E10066">
        <f>INDEX(TeamSports!B:B,MATCH(D10066,TeamSports!C:C,0))</f>
        <v>14</v>
      </c>
      <c r="F10066">
        <f>INDEX(RanksTable!AV:AV,MATCH(B10066,RanksTable!B:B,0))</f>
        <v>7</v>
      </c>
      <c r="H10066" t="str">
        <f t="shared" si="157"/>
        <v>INSERT INTO "TeamRanks" (team_id,team_sport_id,team_rank) VALUES (29,14,7);</v>
      </c>
    </row>
    <row r="10067" spans="2:8" x14ac:dyDescent="0.25">
      <c r="B10067" t="s">
        <v>516</v>
      </c>
      <c r="C10067">
        <f>INDEX(NationalTeams!B:B,MATCH(B10067,NationalTeams!C:C,0))</f>
        <v>30</v>
      </c>
      <c r="D10067" t="s">
        <v>38</v>
      </c>
      <c r="E10067">
        <f>INDEX(TeamSports!B:B,MATCH(D10067,TeamSports!C:C,0))</f>
        <v>14</v>
      </c>
      <c r="F10067">
        <f>INDEX(RanksTable!AV:AV,MATCH(B10067,RanksTable!B:B,0))</f>
        <v>7</v>
      </c>
      <c r="H10067" t="str">
        <f t="shared" si="157"/>
        <v>INSERT INTO "TeamRanks" (team_id,team_sport_id,team_rank) VALUES (30,14,7);</v>
      </c>
    </row>
    <row r="10068" spans="2:8" x14ac:dyDescent="0.25">
      <c r="B10068" t="s">
        <v>340</v>
      </c>
      <c r="C10068">
        <f>INDEX(NationalTeams!B:B,MATCH(B10068,NationalTeams!C:C,0))</f>
        <v>31</v>
      </c>
      <c r="D10068" t="s">
        <v>38</v>
      </c>
      <c r="E10068">
        <f>INDEX(TeamSports!B:B,MATCH(D10068,TeamSports!C:C,0))</f>
        <v>14</v>
      </c>
      <c r="F10068">
        <f>INDEX(RanksTable!AV:AV,MATCH(B10068,RanksTable!B:B,0))</f>
        <v>7</v>
      </c>
      <c r="H10068" t="str">
        <f t="shared" si="157"/>
        <v>INSERT INTO "TeamRanks" (team_id,team_sport_id,team_rank) VALUES (31,14,7);</v>
      </c>
    </row>
    <row r="10069" spans="2:8" x14ac:dyDescent="0.25">
      <c r="B10069" t="s">
        <v>327</v>
      </c>
      <c r="C10069">
        <f>INDEX(NationalTeams!B:B,MATCH(B10069,NationalTeams!C:C,0))</f>
        <v>32</v>
      </c>
      <c r="D10069" t="s">
        <v>38</v>
      </c>
      <c r="E10069">
        <f>INDEX(TeamSports!B:B,MATCH(D10069,TeamSports!C:C,0))</f>
        <v>14</v>
      </c>
      <c r="F10069">
        <f>INDEX(RanksTable!AV:AV,MATCH(B10069,RanksTable!B:B,0))</f>
        <v>7</v>
      </c>
      <c r="H10069" t="str">
        <f t="shared" si="157"/>
        <v>INSERT INTO "TeamRanks" (team_id,team_sport_id,team_rank) VALUES (32,14,7);</v>
      </c>
    </row>
    <row r="10070" spans="2:8" x14ac:dyDescent="0.25">
      <c r="B10070" t="s">
        <v>478</v>
      </c>
      <c r="C10070">
        <f>INDEX(NationalTeams!B:B,MATCH(B10070,NationalTeams!C:C,0))</f>
        <v>33</v>
      </c>
      <c r="D10070" t="s">
        <v>38</v>
      </c>
      <c r="E10070">
        <f>INDEX(TeamSports!B:B,MATCH(D10070,TeamSports!C:C,0))</f>
        <v>14</v>
      </c>
      <c r="F10070">
        <f>INDEX(RanksTable!AV:AV,MATCH(B10070,RanksTable!B:B,0))</f>
        <v>7</v>
      </c>
      <c r="H10070" t="str">
        <f t="shared" si="157"/>
        <v>INSERT INTO "TeamRanks" (team_id,team_sport_id,team_rank) VALUES (33,14,7);</v>
      </c>
    </row>
    <row r="10071" spans="2:8" x14ac:dyDescent="0.25">
      <c r="B10071" t="s">
        <v>510</v>
      </c>
      <c r="C10071">
        <f>INDEX(NationalTeams!B:B,MATCH(B10071,NationalTeams!C:C,0))</f>
        <v>34</v>
      </c>
      <c r="D10071" t="s">
        <v>38</v>
      </c>
      <c r="E10071">
        <f>INDEX(TeamSports!B:B,MATCH(D10071,TeamSports!C:C,0))</f>
        <v>14</v>
      </c>
      <c r="F10071">
        <f>INDEX(RanksTable!AV:AV,MATCH(B10071,RanksTable!B:B,0))</f>
        <v>7</v>
      </c>
      <c r="H10071" t="str">
        <f t="shared" si="157"/>
        <v>INSERT INTO "TeamRanks" (team_id,team_sport_id,team_rank) VALUES (34,14,7);</v>
      </c>
    </row>
    <row r="10072" spans="2:8" x14ac:dyDescent="0.25">
      <c r="B10072" t="s">
        <v>366</v>
      </c>
      <c r="C10072">
        <f>INDEX(NationalTeams!B:B,MATCH(B10072,NationalTeams!C:C,0))</f>
        <v>35</v>
      </c>
      <c r="D10072" t="s">
        <v>38</v>
      </c>
      <c r="E10072">
        <f>INDEX(TeamSports!B:B,MATCH(D10072,TeamSports!C:C,0))</f>
        <v>14</v>
      </c>
      <c r="F10072">
        <f>INDEX(RanksTable!AV:AV,MATCH(B10072,RanksTable!B:B,0))</f>
        <v>7</v>
      </c>
      <c r="H10072" t="str">
        <f t="shared" si="157"/>
        <v>INSERT INTO "TeamRanks" (team_id,team_sport_id,team_rank) VALUES (35,14,7);</v>
      </c>
    </row>
    <row r="10073" spans="2:8" x14ac:dyDescent="0.25">
      <c r="B10073" t="s">
        <v>341</v>
      </c>
      <c r="C10073">
        <f>INDEX(NationalTeams!B:B,MATCH(B10073,NationalTeams!C:C,0))</f>
        <v>36</v>
      </c>
      <c r="D10073" t="s">
        <v>38</v>
      </c>
      <c r="E10073">
        <f>INDEX(TeamSports!B:B,MATCH(D10073,TeamSports!C:C,0))</f>
        <v>14</v>
      </c>
      <c r="F10073">
        <f>INDEX(RanksTable!AV:AV,MATCH(B10073,RanksTable!B:B,0))</f>
        <v>7</v>
      </c>
      <c r="H10073" t="str">
        <f t="shared" si="157"/>
        <v>INSERT INTO "TeamRanks" (team_id,team_sport_id,team_rank) VALUES (36,14,7);</v>
      </c>
    </row>
    <row r="10074" spans="2:8" x14ac:dyDescent="0.25">
      <c r="B10074" t="s">
        <v>454</v>
      </c>
      <c r="C10074">
        <f>INDEX(NationalTeams!B:B,MATCH(B10074,NationalTeams!C:C,0))</f>
        <v>37</v>
      </c>
      <c r="D10074" t="s">
        <v>38</v>
      </c>
      <c r="E10074">
        <f>INDEX(TeamSports!B:B,MATCH(D10074,TeamSports!C:C,0))</f>
        <v>14</v>
      </c>
      <c r="F10074">
        <f>INDEX(RanksTable!AV:AV,MATCH(B10074,RanksTable!B:B,0))</f>
        <v>7</v>
      </c>
      <c r="H10074" t="str">
        <f t="shared" si="157"/>
        <v>INSERT INTO "TeamRanks" (team_id,team_sport_id,team_rank) VALUES (37,14,7);</v>
      </c>
    </row>
    <row r="10075" spans="2:8" x14ac:dyDescent="0.25">
      <c r="B10075" t="s">
        <v>371</v>
      </c>
      <c r="C10075">
        <f>INDEX(NationalTeams!B:B,MATCH(B10075,NationalTeams!C:C,0))</f>
        <v>38</v>
      </c>
      <c r="D10075" t="s">
        <v>38</v>
      </c>
      <c r="E10075">
        <f>INDEX(TeamSports!B:B,MATCH(D10075,TeamSports!C:C,0))</f>
        <v>14</v>
      </c>
      <c r="F10075">
        <f>INDEX(RanksTable!AV:AV,MATCH(B10075,RanksTable!B:B,0))</f>
        <v>7</v>
      </c>
      <c r="H10075" t="str">
        <f t="shared" si="157"/>
        <v>INSERT INTO "TeamRanks" (team_id,team_sport_id,team_rank) VALUES (38,14,7);</v>
      </c>
    </row>
    <row r="10076" spans="2:8" x14ac:dyDescent="0.25">
      <c r="B10076" t="s">
        <v>462</v>
      </c>
      <c r="C10076">
        <f>INDEX(NationalTeams!B:B,MATCH(B10076,NationalTeams!C:C,0))</f>
        <v>39</v>
      </c>
      <c r="D10076" t="s">
        <v>38</v>
      </c>
      <c r="E10076">
        <f>INDEX(TeamSports!B:B,MATCH(D10076,TeamSports!C:C,0))</f>
        <v>14</v>
      </c>
      <c r="F10076">
        <f>INDEX(RanksTable!AV:AV,MATCH(B10076,RanksTable!B:B,0))</f>
        <v>7</v>
      </c>
      <c r="H10076" t="str">
        <f t="shared" si="157"/>
        <v>INSERT INTO "TeamRanks" (team_id,team_sport_id,team_rank) VALUES (39,14,7);</v>
      </c>
    </row>
    <row r="10077" spans="2:8" x14ac:dyDescent="0.25">
      <c r="B10077" t="s">
        <v>322</v>
      </c>
      <c r="C10077">
        <f>INDEX(NationalTeams!B:B,MATCH(B10077,NationalTeams!C:C,0))</f>
        <v>40</v>
      </c>
      <c r="D10077" t="s">
        <v>38</v>
      </c>
      <c r="E10077">
        <f>INDEX(TeamSports!B:B,MATCH(D10077,TeamSports!C:C,0))</f>
        <v>14</v>
      </c>
      <c r="F10077">
        <f>INDEX(RanksTable!AV:AV,MATCH(B10077,RanksTable!B:B,0))</f>
        <v>7</v>
      </c>
      <c r="H10077" t="str">
        <f t="shared" si="157"/>
        <v>INSERT INTO "TeamRanks" (team_id,team_sport_id,team_rank) VALUES (40,14,7);</v>
      </c>
    </row>
    <row r="10078" spans="2:8" x14ac:dyDescent="0.25">
      <c r="B10078" t="s">
        <v>355</v>
      </c>
      <c r="C10078">
        <f>INDEX(NationalTeams!B:B,MATCH(B10078,NationalTeams!C:C,0))</f>
        <v>41</v>
      </c>
      <c r="D10078" t="s">
        <v>38</v>
      </c>
      <c r="E10078">
        <f>INDEX(TeamSports!B:B,MATCH(D10078,TeamSports!C:C,0))</f>
        <v>14</v>
      </c>
      <c r="F10078">
        <f>INDEX(RanksTable!AV:AV,MATCH(B10078,RanksTable!B:B,0))</f>
        <v>7</v>
      </c>
      <c r="H10078" t="str">
        <f t="shared" si="157"/>
        <v>INSERT INTO "TeamRanks" (team_id,team_sport_id,team_rank) VALUES (41,14,7);</v>
      </c>
    </row>
    <row r="10079" spans="2:8" x14ac:dyDescent="0.25">
      <c r="B10079" t="s">
        <v>344</v>
      </c>
      <c r="C10079">
        <f>INDEX(NationalTeams!B:B,MATCH(B10079,NationalTeams!C:C,0))</f>
        <v>42</v>
      </c>
      <c r="D10079" t="s">
        <v>38</v>
      </c>
      <c r="E10079">
        <f>INDEX(TeamSports!B:B,MATCH(D10079,TeamSports!C:C,0))</f>
        <v>14</v>
      </c>
      <c r="F10079">
        <f>INDEX(RanksTable!AV:AV,MATCH(B10079,RanksTable!B:B,0))</f>
        <v>7</v>
      </c>
      <c r="H10079" t="str">
        <f t="shared" si="157"/>
        <v>INSERT INTO "TeamRanks" (team_id,team_sport_id,team_rank) VALUES (42,14,7);</v>
      </c>
    </row>
    <row r="10080" spans="2:8" x14ac:dyDescent="0.25">
      <c r="B10080" t="s">
        <v>330</v>
      </c>
      <c r="C10080">
        <f>INDEX(NationalTeams!B:B,MATCH(B10080,NationalTeams!C:C,0))</f>
        <v>43</v>
      </c>
      <c r="D10080" t="s">
        <v>38</v>
      </c>
      <c r="E10080">
        <f>INDEX(TeamSports!B:B,MATCH(D10080,TeamSports!C:C,0))</f>
        <v>14</v>
      </c>
      <c r="F10080">
        <f>INDEX(RanksTable!AV:AV,MATCH(B10080,RanksTable!B:B,0))</f>
        <v>4</v>
      </c>
      <c r="H10080" t="str">
        <f t="shared" si="157"/>
        <v>INSERT INTO "TeamRanks" (team_id,team_sport_id,team_rank) VALUES (43,14,4);</v>
      </c>
    </row>
    <row r="10081" spans="2:8" x14ac:dyDescent="0.25">
      <c r="B10081" t="s">
        <v>429</v>
      </c>
      <c r="C10081">
        <f>INDEX(NationalTeams!B:B,MATCH(B10081,NationalTeams!C:C,0))</f>
        <v>44</v>
      </c>
      <c r="D10081" t="s">
        <v>38</v>
      </c>
      <c r="E10081">
        <f>INDEX(TeamSports!B:B,MATCH(D10081,TeamSports!C:C,0))</f>
        <v>14</v>
      </c>
      <c r="F10081">
        <f>INDEX(RanksTable!AV:AV,MATCH(B10081,RanksTable!B:B,0))</f>
        <v>5</v>
      </c>
      <c r="H10081" t="str">
        <f t="shared" si="157"/>
        <v>INSERT INTO "TeamRanks" (team_id,team_sport_id,team_rank) VALUES (44,14,5);</v>
      </c>
    </row>
    <row r="10082" spans="2:8" x14ac:dyDescent="0.25">
      <c r="B10082" t="s">
        <v>534</v>
      </c>
      <c r="C10082">
        <f>INDEX(NationalTeams!B:B,MATCH(B10082,NationalTeams!C:C,0))</f>
        <v>45</v>
      </c>
      <c r="D10082" t="s">
        <v>38</v>
      </c>
      <c r="E10082">
        <f>INDEX(TeamSports!B:B,MATCH(D10082,TeamSports!C:C,0))</f>
        <v>14</v>
      </c>
      <c r="F10082">
        <f>INDEX(RanksTable!AV:AV,MATCH(B10082,RanksTable!B:B,0))</f>
        <v>7</v>
      </c>
      <c r="H10082" t="str">
        <f t="shared" si="157"/>
        <v>INSERT INTO "TeamRanks" (team_id,team_sport_id,team_rank) VALUES (45,14,7);</v>
      </c>
    </row>
    <row r="10083" spans="2:8" x14ac:dyDescent="0.25">
      <c r="B10083" t="s">
        <v>328</v>
      </c>
      <c r="C10083">
        <f>INDEX(NationalTeams!B:B,MATCH(B10083,NationalTeams!C:C,0))</f>
        <v>46</v>
      </c>
      <c r="D10083" t="s">
        <v>38</v>
      </c>
      <c r="E10083">
        <f>INDEX(TeamSports!B:B,MATCH(D10083,TeamSports!C:C,0))</f>
        <v>14</v>
      </c>
      <c r="F10083">
        <f>INDEX(RanksTable!AV:AV,MATCH(B10083,RanksTable!B:B,0))</f>
        <v>1</v>
      </c>
      <c r="H10083" t="str">
        <f t="shared" si="157"/>
        <v>INSERT INTO "TeamRanks" (team_id,team_sport_id,team_rank) VALUES (46,14,1);</v>
      </c>
    </row>
    <row r="10084" spans="2:8" x14ac:dyDescent="0.25">
      <c r="B10084" t="s">
        <v>368</v>
      </c>
      <c r="C10084">
        <f>INDEX(NationalTeams!B:B,MATCH(B10084,NationalTeams!C:C,0))</f>
        <v>47</v>
      </c>
      <c r="D10084" t="s">
        <v>38</v>
      </c>
      <c r="E10084">
        <f>INDEX(TeamSports!B:B,MATCH(D10084,TeamSports!C:C,0))</f>
        <v>14</v>
      </c>
      <c r="F10084">
        <f>INDEX(RanksTable!AV:AV,MATCH(B10084,RanksTable!B:B,0))</f>
        <v>7</v>
      </c>
      <c r="H10084" t="str">
        <f t="shared" si="157"/>
        <v>INSERT INTO "TeamRanks" (team_id,team_sport_id,team_rank) VALUES (47,14,7);</v>
      </c>
    </row>
    <row r="10085" spans="2:8" x14ac:dyDescent="0.25">
      <c r="B10085" t="s">
        <v>369</v>
      </c>
      <c r="C10085">
        <f>INDEX(NationalTeams!B:B,MATCH(B10085,NationalTeams!C:C,0))</f>
        <v>48</v>
      </c>
      <c r="D10085" t="s">
        <v>38</v>
      </c>
      <c r="E10085">
        <f>INDEX(TeamSports!B:B,MATCH(D10085,TeamSports!C:C,0))</f>
        <v>14</v>
      </c>
      <c r="F10085">
        <f>INDEX(RanksTable!AV:AV,MATCH(B10085,RanksTable!B:B,0))</f>
        <v>7</v>
      </c>
      <c r="H10085" t="str">
        <f t="shared" si="157"/>
        <v>INSERT INTO "TeamRanks" (team_id,team_sport_id,team_rank) VALUES (48,14,7);</v>
      </c>
    </row>
    <row r="10086" spans="2:8" x14ac:dyDescent="0.25">
      <c r="B10086" t="s">
        <v>447</v>
      </c>
      <c r="C10086">
        <f>INDEX(NationalTeams!B:B,MATCH(B10086,NationalTeams!C:C,0))</f>
        <v>49</v>
      </c>
      <c r="D10086" t="s">
        <v>38</v>
      </c>
      <c r="E10086">
        <f>INDEX(TeamSports!B:B,MATCH(D10086,TeamSports!C:C,0))</f>
        <v>14</v>
      </c>
      <c r="F10086">
        <f>INDEX(RanksTable!AV:AV,MATCH(B10086,RanksTable!B:B,0))</f>
        <v>7</v>
      </c>
      <c r="H10086" t="str">
        <f t="shared" si="157"/>
        <v>INSERT INTO "TeamRanks" (team_id,team_sport_id,team_rank) VALUES (49,14,7);</v>
      </c>
    </row>
    <row r="10087" spans="2:8" x14ac:dyDescent="0.25">
      <c r="B10087" t="s">
        <v>425</v>
      </c>
      <c r="C10087">
        <f>INDEX(NationalTeams!B:B,MATCH(B10087,NationalTeams!C:C,0))</f>
        <v>50</v>
      </c>
      <c r="D10087" t="s">
        <v>38</v>
      </c>
      <c r="E10087">
        <f>INDEX(TeamSports!B:B,MATCH(D10087,TeamSports!C:C,0))</f>
        <v>14</v>
      </c>
      <c r="F10087">
        <f>INDEX(RanksTable!AV:AV,MATCH(B10087,RanksTable!B:B,0))</f>
        <v>3</v>
      </c>
      <c r="H10087" t="str">
        <f t="shared" si="157"/>
        <v>INSERT INTO "TeamRanks" (team_id,team_sport_id,team_rank) VALUES (50,14,3);</v>
      </c>
    </row>
    <row r="10088" spans="2:8" x14ac:dyDescent="0.25">
      <c r="B10088" t="s">
        <v>323</v>
      </c>
      <c r="C10088">
        <f>INDEX(NationalTeams!B:B,MATCH(B10088,NationalTeams!C:C,0))</f>
        <v>51</v>
      </c>
      <c r="D10088" t="s">
        <v>38</v>
      </c>
      <c r="E10088">
        <f>INDEX(TeamSports!B:B,MATCH(D10088,TeamSports!C:C,0))</f>
        <v>14</v>
      </c>
      <c r="F10088">
        <f>INDEX(RanksTable!AV:AV,MATCH(B10088,RanksTable!B:B,0))</f>
        <v>7</v>
      </c>
      <c r="H10088" t="str">
        <f t="shared" si="157"/>
        <v>INSERT INTO "TeamRanks" (team_id,team_sport_id,team_rank) VALUES (51,14,7);</v>
      </c>
    </row>
    <row r="10089" spans="2:8" x14ac:dyDescent="0.25">
      <c r="B10089" t="s">
        <v>354</v>
      </c>
      <c r="C10089">
        <f>INDEX(NationalTeams!B:B,MATCH(B10089,NationalTeams!C:C,0))</f>
        <v>52</v>
      </c>
      <c r="D10089" t="s">
        <v>38</v>
      </c>
      <c r="E10089">
        <f>INDEX(TeamSports!B:B,MATCH(D10089,TeamSports!C:C,0))</f>
        <v>14</v>
      </c>
      <c r="F10089">
        <f>INDEX(RanksTable!AV:AV,MATCH(B10089,RanksTable!B:B,0))</f>
        <v>7</v>
      </c>
      <c r="H10089" t="str">
        <f t="shared" si="157"/>
        <v>INSERT INTO "TeamRanks" (team_id,team_sport_id,team_rank) VALUES (52,14,7);</v>
      </c>
    </row>
    <row r="10090" spans="2:8" x14ac:dyDescent="0.25">
      <c r="B10090" t="s">
        <v>498</v>
      </c>
      <c r="C10090">
        <f>INDEX(NationalTeams!B:B,MATCH(B10090,NationalTeams!C:C,0))</f>
        <v>53</v>
      </c>
      <c r="D10090" t="s">
        <v>38</v>
      </c>
      <c r="E10090">
        <f>INDEX(TeamSports!B:B,MATCH(D10090,TeamSports!C:C,0))</f>
        <v>14</v>
      </c>
      <c r="F10090">
        <f>INDEX(RanksTable!AV:AV,MATCH(B10090,RanksTable!B:B,0))</f>
        <v>7</v>
      </c>
      <c r="H10090" t="str">
        <f t="shared" si="157"/>
        <v>INSERT INTO "TeamRanks" (team_id,team_sport_id,team_rank) VALUES (53,14,7);</v>
      </c>
    </row>
    <row r="10091" spans="2:8" x14ac:dyDescent="0.25">
      <c r="B10091" t="s">
        <v>406</v>
      </c>
      <c r="C10091">
        <f>INDEX(NationalTeams!B:B,MATCH(B10091,NationalTeams!C:C,0))</f>
        <v>54</v>
      </c>
      <c r="D10091" t="s">
        <v>38</v>
      </c>
      <c r="E10091">
        <f>INDEX(TeamSports!B:B,MATCH(D10091,TeamSports!C:C,0))</f>
        <v>14</v>
      </c>
      <c r="F10091">
        <f>INDEX(RanksTable!AV:AV,MATCH(B10091,RanksTable!B:B,0))</f>
        <v>7</v>
      </c>
      <c r="H10091" t="str">
        <f t="shared" si="157"/>
        <v>INSERT INTO "TeamRanks" (team_id,team_sport_id,team_rank) VALUES (54,14,7);</v>
      </c>
    </row>
    <row r="10092" spans="2:8" x14ac:dyDescent="0.25">
      <c r="B10092" t="s">
        <v>404</v>
      </c>
      <c r="C10092">
        <f>INDEX(NationalTeams!B:B,MATCH(B10092,NationalTeams!C:C,0))</f>
        <v>55</v>
      </c>
      <c r="D10092" t="s">
        <v>38</v>
      </c>
      <c r="E10092">
        <f>INDEX(TeamSports!B:B,MATCH(D10092,TeamSports!C:C,0))</f>
        <v>14</v>
      </c>
      <c r="F10092">
        <f>INDEX(RanksTable!AV:AV,MATCH(B10092,RanksTable!B:B,0))</f>
        <v>7</v>
      </c>
      <c r="H10092" t="str">
        <f t="shared" si="157"/>
        <v>INSERT INTO "TeamRanks" (team_id,team_sport_id,team_rank) VALUES (55,14,7);</v>
      </c>
    </row>
    <row r="10093" spans="2:8" x14ac:dyDescent="0.25">
      <c r="B10093" t="s">
        <v>495</v>
      </c>
      <c r="C10093">
        <f>INDEX(NationalTeams!B:B,MATCH(B10093,NationalTeams!C:C,0))</f>
        <v>56</v>
      </c>
      <c r="D10093" t="s">
        <v>38</v>
      </c>
      <c r="E10093">
        <f>INDEX(TeamSports!B:B,MATCH(D10093,TeamSports!C:C,0))</f>
        <v>14</v>
      </c>
      <c r="F10093">
        <f>INDEX(RanksTable!AV:AV,MATCH(B10093,RanksTable!B:B,0))</f>
        <v>7</v>
      </c>
      <c r="H10093" t="str">
        <f t="shared" si="157"/>
        <v>INSERT INTO "TeamRanks" (team_id,team_sport_id,team_rank) VALUES (56,14,7);</v>
      </c>
    </row>
    <row r="10094" spans="2:8" x14ac:dyDescent="0.25">
      <c r="B10094" t="s">
        <v>413</v>
      </c>
      <c r="C10094">
        <f>INDEX(NationalTeams!B:B,MATCH(B10094,NationalTeams!C:C,0))</f>
        <v>57</v>
      </c>
      <c r="D10094" t="s">
        <v>38</v>
      </c>
      <c r="E10094">
        <f>INDEX(TeamSports!B:B,MATCH(D10094,TeamSports!C:C,0))</f>
        <v>14</v>
      </c>
      <c r="F10094">
        <f>INDEX(RanksTable!AV:AV,MATCH(B10094,RanksTable!B:B,0))</f>
        <v>7</v>
      </c>
      <c r="H10094" t="str">
        <f t="shared" si="157"/>
        <v>INSERT INTO "TeamRanks" (team_id,team_sport_id,team_rank) VALUES (57,14,7);</v>
      </c>
    </row>
    <row r="10095" spans="2:8" x14ac:dyDescent="0.25">
      <c r="B10095" t="s">
        <v>331</v>
      </c>
      <c r="C10095">
        <f>INDEX(NationalTeams!B:B,MATCH(B10095,NationalTeams!C:C,0))</f>
        <v>58</v>
      </c>
      <c r="D10095" t="s">
        <v>38</v>
      </c>
      <c r="E10095">
        <f>INDEX(TeamSports!B:B,MATCH(D10095,TeamSports!C:C,0))</f>
        <v>14</v>
      </c>
      <c r="F10095">
        <f>INDEX(RanksTable!AV:AV,MATCH(B10095,RanksTable!B:B,0))</f>
        <v>4</v>
      </c>
      <c r="H10095" t="str">
        <f t="shared" si="157"/>
        <v>INSERT INTO "TeamRanks" (team_id,team_sport_id,team_rank) VALUES (58,14,4);</v>
      </c>
    </row>
    <row r="10096" spans="2:8" x14ac:dyDescent="0.25">
      <c r="B10096" t="s">
        <v>365</v>
      </c>
      <c r="C10096">
        <f>INDEX(NationalTeams!B:B,MATCH(B10096,NationalTeams!C:C,0))</f>
        <v>59</v>
      </c>
      <c r="D10096" t="s">
        <v>38</v>
      </c>
      <c r="E10096">
        <f>INDEX(TeamSports!B:B,MATCH(D10096,TeamSports!C:C,0))</f>
        <v>14</v>
      </c>
      <c r="F10096">
        <f>INDEX(RanksTable!AV:AV,MATCH(B10096,RanksTable!B:B,0))</f>
        <v>7</v>
      </c>
      <c r="H10096" t="str">
        <f t="shared" si="157"/>
        <v>INSERT INTO "TeamRanks" (team_id,team_sport_id,team_rank) VALUES (59,14,7);</v>
      </c>
    </row>
    <row r="10097" spans="2:8" x14ac:dyDescent="0.25">
      <c r="B10097" t="s">
        <v>332</v>
      </c>
      <c r="C10097">
        <f>INDEX(NationalTeams!B:B,MATCH(B10097,NationalTeams!C:C,0))</f>
        <v>60</v>
      </c>
      <c r="D10097" t="s">
        <v>38</v>
      </c>
      <c r="E10097">
        <f>INDEX(TeamSports!B:B,MATCH(D10097,TeamSports!C:C,0))</f>
        <v>14</v>
      </c>
      <c r="F10097">
        <f>INDEX(RanksTable!AV:AV,MATCH(B10097,RanksTable!B:B,0))</f>
        <v>5</v>
      </c>
      <c r="H10097" t="str">
        <f t="shared" si="157"/>
        <v>INSERT INTO "TeamRanks" (team_id,team_sport_id,team_rank) VALUES (60,14,5);</v>
      </c>
    </row>
    <row r="10098" spans="2:8" x14ac:dyDescent="0.25">
      <c r="B10098" t="s">
        <v>435</v>
      </c>
      <c r="C10098">
        <f>INDEX(NationalTeams!B:B,MATCH(B10098,NationalTeams!C:C,0))</f>
        <v>61</v>
      </c>
      <c r="D10098" t="s">
        <v>38</v>
      </c>
      <c r="E10098">
        <f>INDEX(TeamSports!B:B,MATCH(D10098,TeamSports!C:C,0))</f>
        <v>14</v>
      </c>
      <c r="F10098">
        <f>INDEX(RanksTable!AV:AV,MATCH(B10098,RanksTable!B:B,0))</f>
        <v>7</v>
      </c>
      <c r="H10098" t="str">
        <f t="shared" si="157"/>
        <v>INSERT INTO "TeamRanks" (team_id,team_sport_id,team_rank) VALUES (61,14,7);</v>
      </c>
    </row>
    <row r="10099" spans="2:8" x14ac:dyDescent="0.25">
      <c r="B10099" t="s">
        <v>346</v>
      </c>
      <c r="C10099">
        <f>INDEX(NationalTeams!B:B,MATCH(B10099,NationalTeams!C:C,0))</f>
        <v>62</v>
      </c>
      <c r="D10099" t="s">
        <v>38</v>
      </c>
      <c r="E10099">
        <f>INDEX(TeamSports!B:B,MATCH(D10099,TeamSports!C:C,0))</f>
        <v>14</v>
      </c>
      <c r="F10099">
        <f>INDEX(RanksTable!AV:AV,MATCH(B10099,RanksTable!B:B,0))</f>
        <v>7</v>
      </c>
      <c r="H10099" t="str">
        <f t="shared" si="157"/>
        <v>INSERT INTO "TeamRanks" (team_id,team_sport_id,team_rank) VALUES (62,14,7);</v>
      </c>
    </row>
    <row r="10100" spans="2:8" x14ac:dyDescent="0.25">
      <c r="B10100" t="s">
        <v>515</v>
      </c>
      <c r="C10100">
        <f>INDEX(NationalTeams!B:B,MATCH(B10100,NationalTeams!C:C,0))</f>
        <v>63</v>
      </c>
      <c r="D10100" t="s">
        <v>38</v>
      </c>
      <c r="E10100">
        <f>INDEX(TeamSports!B:B,MATCH(D10100,TeamSports!C:C,0))</f>
        <v>14</v>
      </c>
      <c r="F10100">
        <f>INDEX(RanksTable!AV:AV,MATCH(B10100,RanksTable!B:B,0))</f>
        <v>7</v>
      </c>
      <c r="H10100" t="str">
        <f t="shared" si="157"/>
        <v>INSERT INTO "TeamRanks" (team_id,team_sport_id,team_rank) VALUES (63,14,7);</v>
      </c>
    </row>
    <row r="10101" spans="2:8" x14ac:dyDescent="0.25">
      <c r="B10101" t="s">
        <v>509</v>
      </c>
      <c r="C10101">
        <f>INDEX(NationalTeams!B:B,MATCH(B10101,NationalTeams!C:C,0))</f>
        <v>64</v>
      </c>
      <c r="D10101" t="s">
        <v>38</v>
      </c>
      <c r="E10101">
        <f>INDEX(TeamSports!B:B,MATCH(D10101,TeamSports!C:C,0))</f>
        <v>14</v>
      </c>
      <c r="F10101">
        <f>INDEX(RanksTable!AV:AV,MATCH(B10101,RanksTable!B:B,0))</f>
        <v>7</v>
      </c>
      <c r="H10101" t="str">
        <f t="shared" si="157"/>
        <v>INSERT INTO "TeamRanks" (team_id,team_sport_id,team_rank) VALUES (64,14,7);</v>
      </c>
    </row>
    <row r="10102" spans="2:8" x14ac:dyDescent="0.25">
      <c r="B10102" t="s">
        <v>518</v>
      </c>
      <c r="C10102">
        <f>INDEX(NationalTeams!B:B,MATCH(B10102,NationalTeams!C:C,0))</f>
        <v>65</v>
      </c>
      <c r="D10102" t="s">
        <v>38</v>
      </c>
      <c r="E10102">
        <f>INDEX(TeamSports!B:B,MATCH(D10102,TeamSports!C:C,0))</f>
        <v>14</v>
      </c>
      <c r="F10102">
        <f>INDEX(RanksTable!AV:AV,MATCH(B10102,RanksTable!B:B,0))</f>
        <v>7</v>
      </c>
      <c r="H10102" t="str">
        <f t="shared" si="157"/>
        <v>INSERT INTO "TeamRanks" (team_id,team_sport_id,team_rank) VALUES (65,14,7);</v>
      </c>
    </row>
    <row r="10103" spans="2:8" x14ac:dyDescent="0.25">
      <c r="B10103" t="s">
        <v>490</v>
      </c>
      <c r="C10103">
        <f>INDEX(NationalTeams!B:B,MATCH(B10103,NationalTeams!C:C,0))</f>
        <v>66</v>
      </c>
      <c r="D10103" t="s">
        <v>38</v>
      </c>
      <c r="E10103">
        <f>INDEX(TeamSports!B:B,MATCH(D10103,TeamSports!C:C,0))</f>
        <v>14</v>
      </c>
      <c r="F10103">
        <f>INDEX(RanksTable!AV:AV,MATCH(B10103,RanksTable!B:B,0))</f>
        <v>3</v>
      </c>
      <c r="H10103" t="str">
        <f t="shared" si="157"/>
        <v>INSERT INTO "TeamRanks" (team_id,team_sport_id,team_rank) VALUES (66,14,3);</v>
      </c>
    </row>
    <row r="10104" spans="2:8" x14ac:dyDescent="0.25">
      <c r="B10104" t="s">
        <v>349</v>
      </c>
      <c r="C10104">
        <f>INDEX(NationalTeams!B:B,MATCH(B10104,NationalTeams!C:C,0))</f>
        <v>67</v>
      </c>
      <c r="D10104" t="s">
        <v>38</v>
      </c>
      <c r="E10104">
        <f>INDEX(TeamSports!B:B,MATCH(D10104,TeamSports!C:C,0))</f>
        <v>14</v>
      </c>
      <c r="F10104">
        <f>INDEX(RanksTable!AV:AV,MATCH(B10104,RanksTable!B:B,0))</f>
        <v>1</v>
      </c>
      <c r="H10104" t="str">
        <f t="shared" si="157"/>
        <v>INSERT INTO "TeamRanks" (team_id,team_sport_id,team_rank) VALUES (67,14,1);</v>
      </c>
    </row>
    <row r="10105" spans="2:8" x14ac:dyDescent="0.25">
      <c r="B10105" t="s">
        <v>531</v>
      </c>
      <c r="C10105">
        <f>INDEX(NationalTeams!B:B,MATCH(B10105,NationalTeams!C:C,0))</f>
        <v>68</v>
      </c>
      <c r="D10105" t="s">
        <v>38</v>
      </c>
      <c r="E10105">
        <f>INDEX(TeamSports!B:B,MATCH(D10105,TeamSports!C:C,0))</f>
        <v>14</v>
      </c>
      <c r="F10105">
        <f>INDEX(RanksTable!AV:AV,MATCH(B10105,RanksTable!B:B,0))</f>
        <v>7</v>
      </c>
      <c r="H10105" t="str">
        <f t="shared" si="157"/>
        <v>INSERT INTO "TeamRanks" (team_id,team_sport_id,team_rank) VALUES (68,14,7);</v>
      </c>
    </row>
    <row r="10106" spans="2:8" x14ac:dyDescent="0.25">
      <c r="B10106" t="s">
        <v>326</v>
      </c>
      <c r="C10106">
        <f>INDEX(NationalTeams!B:B,MATCH(B10106,NationalTeams!C:C,0))</f>
        <v>69</v>
      </c>
      <c r="D10106" t="s">
        <v>38</v>
      </c>
      <c r="E10106">
        <f>INDEX(TeamSports!B:B,MATCH(D10106,TeamSports!C:C,0))</f>
        <v>14</v>
      </c>
      <c r="F10106">
        <f>INDEX(RanksTable!AV:AV,MATCH(B10106,RanksTable!B:B,0))</f>
        <v>7</v>
      </c>
      <c r="H10106" t="str">
        <f t="shared" si="157"/>
        <v>INSERT INTO "TeamRanks" (team_id,team_sport_id,team_rank) VALUES (69,14,7);</v>
      </c>
    </row>
    <row r="10107" spans="2:8" x14ac:dyDescent="0.25">
      <c r="B10107" t="s">
        <v>320</v>
      </c>
      <c r="C10107">
        <f>INDEX(NationalTeams!B:B,MATCH(B10107,NationalTeams!C:C,0))</f>
        <v>70</v>
      </c>
      <c r="D10107" t="s">
        <v>38</v>
      </c>
      <c r="E10107">
        <f>INDEX(TeamSports!B:B,MATCH(D10107,TeamSports!C:C,0))</f>
        <v>14</v>
      </c>
      <c r="F10107">
        <f>INDEX(RanksTable!AV:AV,MATCH(B10107,RanksTable!B:B,0))</f>
        <v>7</v>
      </c>
      <c r="H10107" t="str">
        <f t="shared" si="157"/>
        <v>INSERT INTO "TeamRanks" (team_id,team_sport_id,team_rank) VALUES (70,14,7);</v>
      </c>
    </row>
    <row r="10108" spans="2:8" x14ac:dyDescent="0.25">
      <c r="B10108" t="s">
        <v>459</v>
      </c>
      <c r="C10108">
        <f>INDEX(NationalTeams!B:B,MATCH(B10108,NationalTeams!C:C,0))</f>
        <v>71</v>
      </c>
      <c r="D10108" t="s">
        <v>38</v>
      </c>
      <c r="E10108">
        <f>INDEX(TeamSports!B:B,MATCH(D10108,TeamSports!C:C,0))</f>
        <v>14</v>
      </c>
      <c r="F10108">
        <f>INDEX(RanksTable!AV:AV,MATCH(B10108,RanksTable!B:B,0))</f>
        <v>7</v>
      </c>
      <c r="H10108" t="str">
        <f t="shared" si="157"/>
        <v>INSERT INTO "TeamRanks" (team_id,team_sport_id,team_rank) VALUES (71,14,7);</v>
      </c>
    </row>
    <row r="10109" spans="2:8" x14ac:dyDescent="0.25">
      <c r="B10109" t="s">
        <v>445</v>
      </c>
      <c r="C10109">
        <f>INDEX(NationalTeams!B:B,MATCH(B10109,NationalTeams!C:C,0))</f>
        <v>72</v>
      </c>
      <c r="D10109" t="s">
        <v>38</v>
      </c>
      <c r="E10109">
        <f>INDEX(TeamSports!B:B,MATCH(D10109,TeamSports!C:C,0))</f>
        <v>14</v>
      </c>
      <c r="F10109">
        <f>INDEX(RanksTable!AV:AV,MATCH(B10109,RanksTable!B:B,0))</f>
        <v>7</v>
      </c>
      <c r="H10109" t="str">
        <f t="shared" si="157"/>
        <v>INSERT INTO "TeamRanks" (team_id,team_sport_id,team_rank) VALUES (72,14,7);</v>
      </c>
    </row>
    <row r="10110" spans="2:8" x14ac:dyDescent="0.25">
      <c r="B10110" t="s">
        <v>511</v>
      </c>
      <c r="C10110">
        <f>INDEX(NationalTeams!B:B,MATCH(B10110,NationalTeams!C:C,0))</f>
        <v>73</v>
      </c>
      <c r="D10110" t="s">
        <v>38</v>
      </c>
      <c r="E10110">
        <f>INDEX(TeamSports!B:B,MATCH(D10110,TeamSports!C:C,0))</f>
        <v>14</v>
      </c>
      <c r="F10110">
        <f>INDEX(RanksTable!AV:AV,MATCH(B10110,RanksTable!B:B,0))</f>
        <v>7</v>
      </c>
      <c r="H10110" t="str">
        <f t="shared" si="157"/>
        <v>INSERT INTO "TeamRanks" (team_id,team_sport_id,team_rank) VALUES (73,14,7);</v>
      </c>
    </row>
    <row r="10111" spans="2:8" x14ac:dyDescent="0.25">
      <c r="B10111" t="s">
        <v>487</v>
      </c>
      <c r="C10111">
        <f>INDEX(NationalTeams!B:B,MATCH(B10111,NationalTeams!C:C,0))</f>
        <v>74</v>
      </c>
      <c r="D10111" t="s">
        <v>38</v>
      </c>
      <c r="E10111">
        <f>INDEX(TeamSports!B:B,MATCH(D10111,TeamSports!C:C,0))</f>
        <v>14</v>
      </c>
      <c r="F10111">
        <f>INDEX(RanksTable!AV:AV,MATCH(B10111,RanksTable!B:B,0))</f>
        <v>2</v>
      </c>
      <c r="H10111" t="str">
        <f t="shared" si="157"/>
        <v>INSERT INTO "TeamRanks" (team_id,team_sport_id,team_rank) VALUES (74,14,2);</v>
      </c>
    </row>
    <row r="10112" spans="2:8" x14ac:dyDescent="0.25">
      <c r="B10112" t="s">
        <v>383</v>
      </c>
      <c r="C10112">
        <f>INDEX(NationalTeams!B:B,MATCH(B10112,NationalTeams!C:C,0))</f>
        <v>75</v>
      </c>
      <c r="D10112" t="s">
        <v>38</v>
      </c>
      <c r="E10112">
        <f>INDEX(TeamSports!B:B,MATCH(D10112,TeamSports!C:C,0))</f>
        <v>14</v>
      </c>
      <c r="F10112">
        <f>INDEX(RanksTable!AV:AV,MATCH(B10112,RanksTable!B:B,0))</f>
        <v>7</v>
      </c>
      <c r="H10112" t="str">
        <f t="shared" si="157"/>
        <v>INSERT INTO "TeamRanks" (team_id,team_sport_id,team_rank) VALUES (75,14,7);</v>
      </c>
    </row>
    <row r="10113" spans="2:8" x14ac:dyDescent="0.25">
      <c r="B10113" t="s">
        <v>517</v>
      </c>
      <c r="C10113">
        <f>INDEX(NationalTeams!B:B,MATCH(B10113,NationalTeams!C:C,0))</f>
        <v>76</v>
      </c>
      <c r="D10113" t="s">
        <v>38</v>
      </c>
      <c r="E10113">
        <f>INDEX(TeamSports!B:B,MATCH(D10113,TeamSports!C:C,0))</f>
        <v>14</v>
      </c>
      <c r="F10113">
        <f>INDEX(RanksTable!AV:AV,MATCH(B10113,RanksTable!B:B,0))</f>
        <v>7</v>
      </c>
      <c r="H10113" t="str">
        <f t="shared" si="157"/>
        <v>INSERT INTO "TeamRanks" (team_id,team_sport_id,team_rank) VALUES (76,14,7);</v>
      </c>
    </row>
    <row r="10114" spans="2:8" x14ac:dyDescent="0.25">
      <c r="B10114" t="s">
        <v>391</v>
      </c>
      <c r="C10114">
        <f>INDEX(NationalTeams!B:B,MATCH(B10114,NationalTeams!C:C,0))</f>
        <v>77</v>
      </c>
      <c r="D10114" t="s">
        <v>38</v>
      </c>
      <c r="E10114">
        <f>INDEX(TeamSports!B:B,MATCH(D10114,TeamSports!C:C,0))</f>
        <v>14</v>
      </c>
      <c r="F10114">
        <f>INDEX(RanksTable!AV:AV,MATCH(B10114,RanksTable!B:B,0))</f>
        <v>7</v>
      </c>
      <c r="H10114" t="str">
        <f t="shared" si="157"/>
        <v>INSERT INTO "TeamRanks" (team_id,team_sport_id,team_rank) VALUES (77,14,7);</v>
      </c>
    </row>
    <row r="10115" spans="2:8" x14ac:dyDescent="0.25">
      <c r="B10115" t="s">
        <v>524</v>
      </c>
      <c r="C10115">
        <f>INDEX(NationalTeams!B:B,MATCH(B10115,NationalTeams!C:C,0))</f>
        <v>78</v>
      </c>
      <c r="D10115" t="s">
        <v>38</v>
      </c>
      <c r="E10115">
        <f>INDEX(TeamSports!B:B,MATCH(D10115,TeamSports!C:C,0))</f>
        <v>14</v>
      </c>
      <c r="F10115">
        <f>INDEX(RanksTable!AV:AV,MATCH(B10115,RanksTable!B:B,0))</f>
        <v>7</v>
      </c>
      <c r="H10115" t="str">
        <f t="shared" si="157"/>
        <v>INSERT INTO "TeamRanks" (team_id,team_sport_id,team_rank) VALUES (78,14,7);</v>
      </c>
    </row>
    <row r="10116" spans="2:8" x14ac:dyDescent="0.25">
      <c r="B10116" t="s">
        <v>325</v>
      </c>
      <c r="C10116">
        <f>INDEX(NationalTeams!B:B,MATCH(B10116,NationalTeams!C:C,0))</f>
        <v>79</v>
      </c>
      <c r="D10116" t="s">
        <v>38</v>
      </c>
      <c r="E10116">
        <f>INDEX(TeamSports!B:B,MATCH(D10116,TeamSports!C:C,0))</f>
        <v>14</v>
      </c>
      <c r="F10116">
        <f>INDEX(RanksTable!AV:AV,MATCH(B10116,RanksTable!B:B,0))</f>
        <v>7</v>
      </c>
      <c r="H10116" t="str">
        <f t="shared" ref="H10116:H10179" si="158">_xlfn.CONCAT($H$1,$L$1,$C$1,$L$1," ",$J$1,$C$2,$N$1,$E$2,$N$1,$F$2,$K$1,$I$1,$J$1,C10116,$N$1,E10116,$N$1,F10116,$K$1,$O$1)</f>
        <v>INSERT INTO "TeamRanks" (team_id,team_sport_id,team_rank) VALUES (79,14,7);</v>
      </c>
    </row>
    <row r="10117" spans="2:8" x14ac:dyDescent="0.25">
      <c r="B10117" t="s">
        <v>536</v>
      </c>
      <c r="C10117">
        <f>INDEX(NationalTeams!B:B,MATCH(B10117,NationalTeams!C:C,0))</f>
        <v>80</v>
      </c>
      <c r="D10117" t="s">
        <v>38</v>
      </c>
      <c r="E10117">
        <f>INDEX(TeamSports!B:B,MATCH(D10117,TeamSports!C:C,0))</f>
        <v>14</v>
      </c>
      <c r="F10117">
        <f>INDEX(RanksTable!AV:AV,MATCH(B10117,RanksTable!B:B,0))</f>
        <v>7</v>
      </c>
      <c r="H10117" t="str">
        <f t="shared" si="158"/>
        <v>INSERT INTO "TeamRanks" (team_id,team_sport_id,team_rank) VALUES (80,14,7);</v>
      </c>
    </row>
    <row r="10118" spans="2:8" x14ac:dyDescent="0.25">
      <c r="B10118" t="s">
        <v>405</v>
      </c>
      <c r="C10118">
        <f>INDEX(NationalTeams!B:B,MATCH(B10118,NationalTeams!C:C,0))</f>
        <v>81</v>
      </c>
      <c r="D10118" t="s">
        <v>38</v>
      </c>
      <c r="E10118">
        <f>INDEX(TeamSports!B:B,MATCH(D10118,TeamSports!C:C,0))</f>
        <v>14</v>
      </c>
      <c r="F10118">
        <f>INDEX(RanksTable!AV:AV,MATCH(B10118,RanksTable!B:B,0))</f>
        <v>7</v>
      </c>
      <c r="H10118" t="str">
        <f t="shared" si="158"/>
        <v>INSERT INTO "TeamRanks" (team_id,team_sport_id,team_rank) VALUES (81,14,7);</v>
      </c>
    </row>
    <row r="10119" spans="2:8" x14ac:dyDescent="0.25">
      <c r="B10119" t="s">
        <v>508</v>
      </c>
      <c r="C10119">
        <f>INDEX(NationalTeams!B:B,MATCH(B10119,NationalTeams!C:C,0))</f>
        <v>82</v>
      </c>
      <c r="D10119" t="s">
        <v>38</v>
      </c>
      <c r="E10119">
        <f>INDEX(TeamSports!B:B,MATCH(D10119,TeamSports!C:C,0))</f>
        <v>14</v>
      </c>
      <c r="F10119">
        <f>INDEX(RanksTable!AV:AV,MATCH(B10119,RanksTable!B:B,0))</f>
        <v>7</v>
      </c>
      <c r="H10119" t="str">
        <f t="shared" si="158"/>
        <v>INSERT INTO "TeamRanks" (team_id,team_sport_id,team_rank) VALUES (82,14,7);</v>
      </c>
    </row>
    <row r="10120" spans="2:8" x14ac:dyDescent="0.25">
      <c r="B10120" t="s">
        <v>477</v>
      </c>
      <c r="C10120">
        <f>INDEX(NationalTeams!B:B,MATCH(B10120,NationalTeams!C:C,0))</f>
        <v>83</v>
      </c>
      <c r="D10120" t="s">
        <v>38</v>
      </c>
      <c r="E10120">
        <f>INDEX(TeamSports!B:B,MATCH(D10120,TeamSports!C:C,0))</f>
        <v>14</v>
      </c>
      <c r="F10120">
        <f>INDEX(RanksTable!AV:AV,MATCH(B10120,RanksTable!B:B,0))</f>
        <v>7</v>
      </c>
      <c r="H10120" t="str">
        <f t="shared" si="158"/>
        <v>INSERT INTO "TeamRanks" (team_id,team_sport_id,team_rank) VALUES (83,14,7);</v>
      </c>
    </row>
    <row r="10121" spans="2:8" x14ac:dyDescent="0.25">
      <c r="B10121" t="s">
        <v>396</v>
      </c>
      <c r="C10121">
        <f>INDEX(NationalTeams!B:B,MATCH(B10121,NationalTeams!C:C,0))</f>
        <v>84</v>
      </c>
      <c r="D10121" t="s">
        <v>38</v>
      </c>
      <c r="E10121">
        <f>INDEX(TeamSports!B:B,MATCH(D10121,TeamSports!C:C,0))</f>
        <v>14</v>
      </c>
      <c r="F10121">
        <f>INDEX(RanksTable!AV:AV,MATCH(B10121,RanksTable!B:B,0))</f>
        <v>5</v>
      </c>
      <c r="H10121" t="str">
        <f t="shared" si="158"/>
        <v>INSERT INTO "TeamRanks" (team_id,team_sport_id,team_rank) VALUES (84,14,5);</v>
      </c>
    </row>
    <row r="10122" spans="2:8" x14ac:dyDescent="0.25">
      <c r="B10122" t="s">
        <v>382</v>
      </c>
      <c r="C10122">
        <f>INDEX(NationalTeams!B:B,MATCH(B10122,NationalTeams!C:C,0))</f>
        <v>85</v>
      </c>
      <c r="D10122" t="s">
        <v>38</v>
      </c>
      <c r="E10122">
        <f>INDEX(TeamSports!B:B,MATCH(D10122,TeamSports!C:C,0))</f>
        <v>14</v>
      </c>
      <c r="F10122">
        <f>INDEX(RanksTable!AV:AV,MATCH(B10122,RanksTable!B:B,0))</f>
        <v>7</v>
      </c>
      <c r="H10122" t="str">
        <f t="shared" si="158"/>
        <v>INSERT INTO "TeamRanks" (team_id,team_sport_id,team_rank) VALUES (85,14,7);</v>
      </c>
    </row>
    <row r="10123" spans="2:8" x14ac:dyDescent="0.25">
      <c r="B10123" t="s">
        <v>338</v>
      </c>
      <c r="C10123">
        <f>INDEX(NationalTeams!B:B,MATCH(B10123,NationalTeams!C:C,0))</f>
        <v>86</v>
      </c>
      <c r="D10123" t="s">
        <v>38</v>
      </c>
      <c r="E10123">
        <f>INDEX(TeamSports!B:B,MATCH(D10123,TeamSports!C:C,0))</f>
        <v>14</v>
      </c>
      <c r="F10123">
        <f>INDEX(RanksTable!AV:AV,MATCH(B10123,RanksTable!B:B,0))</f>
        <v>7</v>
      </c>
      <c r="H10123" t="str">
        <f t="shared" si="158"/>
        <v>INSERT INTO "TeamRanks" (team_id,team_sport_id,team_rank) VALUES (86,14,7);</v>
      </c>
    </row>
    <row r="10124" spans="2:8" x14ac:dyDescent="0.25">
      <c r="B10124" t="s">
        <v>392</v>
      </c>
      <c r="C10124">
        <f>INDEX(NationalTeams!B:B,MATCH(B10124,NationalTeams!C:C,0))</f>
        <v>87</v>
      </c>
      <c r="D10124" t="s">
        <v>38</v>
      </c>
      <c r="E10124">
        <f>INDEX(TeamSports!B:B,MATCH(D10124,TeamSports!C:C,0))</f>
        <v>14</v>
      </c>
      <c r="F10124">
        <f>INDEX(RanksTable!AV:AV,MATCH(B10124,RanksTable!B:B,0))</f>
        <v>7</v>
      </c>
      <c r="H10124" t="str">
        <f t="shared" si="158"/>
        <v>INSERT INTO "TeamRanks" (team_id,team_sport_id,team_rank) VALUES (87,14,7);</v>
      </c>
    </row>
    <row r="10125" spans="2:8" x14ac:dyDescent="0.25">
      <c r="B10125" t="s">
        <v>335</v>
      </c>
      <c r="C10125">
        <f>INDEX(NationalTeams!B:B,MATCH(B10125,NationalTeams!C:C,0))</f>
        <v>88</v>
      </c>
      <c r="D10125" t="s">
        <v>38</v>
      </c>
      <c r="E10125">
        <f>INDEX(TeamSports!B:B,MATCH(D10125,TeamSports!C:C,0))</f>
        <v>14</v>
      </c>
      <c r="F10125">
        <f>INDEX(RanksTable!AV:AV,MATCH(B10125,RanksTable!B:B,0))</f>
        <v>7</v>
      </c>
      <c r="H10125" t="str">
        <f t="shared" si="158"/>
        <v>INSERT INTO "TeamRanks" (team_id,team_sport_id,team_rank) VALUES (88,14,7);</v>
      </c>
    </row>
    <row r="10126" spans="2:8" x14ac:dyDescent="0.25">
      <c r="B10126" t="s">
        <v>333</v>
      </c>
      <c r="C10126">
        <f>INDEX(NationalTeams!B:B,MATCH(B10126,NationalTeams!C:C,0))</f>
        <v>89</v>
      </c>
      <c r="D10126" t="s">
        <v>38</v>
      </c>
      <c r="E10126">
        <f>INDEX(TeamSports!B:B,MATCH(D10126,TeamSports!C:C,0))</f>
        <v>14</v>
      </c>
      <c r="F10126">
        <f>INDEX(RanksTable!AV:AV,MATCH(B10126,RanksTable!B:B,0))</f>
        <v>7</v>
      </c>
      <c r="H10126" t="str">
        <f t="shared" si="158"/>
        <v>INSERT INTO "TeamRanks" (team_id,team_sport_id,team_rank) VALUES (89,14,7);</v>
      </c>
    </row>
    <row r="10127" spans="2:8" x14ac:dyDescent="0.25">
      <c r="B10127" t="s">
        <v>397</v>
      </c>
      <c r="C10127">
        <f>INDEX(NationalTeams!B:B,MATCH(B10127,NationalTeams!C:C,0))</f>
        <v>90</v>
      </c>
      <c r="D10127" t="s">
        <v>38</v>
      </c>
      <c r="E10127">
        <f>INDEX(TeamSports!B:B,MATCH(D10127,TeamSports!C:C,0))</f>
        <v>14</v>
      </c>
      <c r="F10127">
        <f>INDEX(RanksTable!AV:AV,MATCH(B10127,RanksTable!B:B,0))</f>
        <v>7</v>
      </c>
      <c r="H10127" t="str">
        <f t="shared" si="158"/>
        <v>INSERT INTO "TeamRanks" (team_id,team_sport_id,team_rank) VALUES (90,14,7);</v>
      </c>
    </row>
    <row r="10128" spans="2:8" x14ac:dyDescent="0.25">
      <c r="B10128" t="s">
        <v>469</v>
      </c>
      <c r="C10128">
        <f>INDEX(NationalTeams!B:B,MATCH(B10128,NationalTeams!C:C,0))</f>
        <v>91</v>
      </c>
      <c r="D10128" t="s">
        <v>38</v>
      </c>
      <c r="E10128">
        <f>INDEX(TeamSports!B:B,MATCH(D10128,TeamSports!C:C,0))</f>
        <v>14</v>
      </c>
      <c r="F10128">
        <f>INDEX(RanksTable!AV:AV,MATCH(B10128,RanksTable!B:B,0))</f>
        <v>7</v>
      </c>
      <c r="H10128" t="str">
        <f t="shared" si="158"/>
        <v>INSERT INTO "TeamRanks" (team_id,team_sport_id,team_rank) VALUES (91,14,7);</v>
      </c>
    </row>
    <row r="10129" spans="2:8" x14ac:dyDescent="0.25">
      <c r="B10129" t="s">
        <v>512</v>
      </c>
      <c r="C10129">
        <f>INDEX(NationalTeams!B:B,MATCH(B10129,NationalTeams!C:C,0))</f>
        <v>92</v>
      </c>
      <c r="D10129" t="s">
        <v>38</v>
      </c>
      <c r="E10129">
        <f>INDEX(TeamSports!B:B,MATCH(D10129,TeamSports!C:C,0))</f>
        <v>14</v>
      </c>
      <c r="F10129">
        <f>INDEX(RanksTable!AV:AV,MATCH(B10129,RanksTable!B:B,0))</f>
        <v>7</v>
      </c>
      <c r="H10129" t="str">
        <f t="shared" si="158"/>
        <v>INSERT INTO "TeamRanks" (team_id,team_sport_id,team_rank) VALUES (92,14,7);</v>
      </c>
    </row>
    <row r="10130" spans="2:8" x14ac:dyDescent="0.25">
      <c r="B10130" t="s">
        <v>458</v>
      </c>
      <c r="C10130">
        <f>INDEX(NationalTeams!B:B,MATCH(B10130,NationalTeams!C:C,0))</f>
        <v>93</v>
      </c>
      <c r="D10130" t="s">
        <v>38</v>
      </c>
      <c r="E10130">
        <f>INDEX(TeamSports!B:B,MATCH(D10130,TeamSports!C:C,0))</f>
        <v>14</v>
      </c>
      <c r="F10130">
        <f>INDEX(RanksTable!AV:AV,MATCH(B10130,RanksTable!B:B,0))</f>
        <v>6</v>
      </c>
      <c r="H10130" t="str">
        <f t="shared" si="158"/>
        <v>INSERT INTO "TeamRanks" (team_id,team_sport_id,team_rank) VALUES (93,14,6);</v>
      </c>
    </row>
    <row r="10131" spans="2:8" x14ac:dyDescent="0.25">
      <c r="B10131" t="s">
        <v>444</v>
      </c>
      <c r="C10131">
        <f>INDEX(NationalTeams!B:B,MATCH(B10131,NationalTeams!C:C,0))</f>
        <v>94</v>
      </c>
      <c r="D10131" t="s">
        <v>38</v>
      </c>
      <c r="E10131">
        <f>INDEX(TeamSports!B:B,MATCH(D10131,TeamSports!C:C,0))</f>
        <v>14</v>
      </c>
      <c r="F10131">
        <f>INDEX(RanksTable!AV:AV,MATCH(B10131,RanksTable!B:B,0))</f>
        <v>7</v>
      </c>
      <c r="H10131" t="str">
        <f t="shared" si="158"/>
        <v>INSERT INTO "TeamRanks" (team_id,team_sport_id,team_rank) VALUES (94,14,7);</v>
      </c>
    </row>
    <row r="10132" spans="2:8" x14ac:dyDescent="0.25">
      <c r="B10132" t="s">
        <v>493</v>
      </c>
      <c r="C10132">
        <f>INDEX(NationalTeams!B:B,MATCH(B10132,NationalTeams!C:C,0))</f>
        <v>95</v>
      </c>
      <c r="D10132" t="s">
        <v>38</v>
      </c>
      <c r="E10132">
        <f>INDEX(TeamSports!B:B,MATCH(D10132,TeamSports!C:C,0))</f>
        <v>14</v>
      </c>
      <c r="F10132">
        <f>INDEX(RanksTable!AV:AV,MATCH(B10132,RanksTable!B:B,0))</f>
        <v>7</v>
      </c>
      <c r="H10132" t="str">
        <f t="shared" si="158"/>
        <v>INSERT INTO "TeamRanks" (team_id,team_sport_id,team_rank) VALUES (95,14,7);</v>
      </c>
    </row>
    <row r="10133" spans="2:8" x14ac:dyDescent="0.25">
      <c r="B10133" t="s">
        <v>431</v>
      </c>
      <c r="C10133">
        <f>INDEX(NationalTeams!B:B,MATCH(B10133,NationalTeams!C:C,0))</f>
        <v>96</v>
      </c>
      <c r="D10133" t="s">
        <v>38</v>
      </c>
      <c r="E10133">
        <f>INDEX(TeamSports!B:B,MATCH(D10133,TeamSports!C:C,0))</f>
        <v>14</v>
      </c>
      <c r="F10133">
        <f>INDEX(RanksTable!AV:AV,MATCH(B10133,RanksTable!B:B,0))</f>
        <v>7</v>
      </c>
      <c r="H10133" t="str">
        <f t="shared" si="158"/>
        <v>INSERT INTO "TeamRanks" (team_id,team_sport_id,team_rank) VALUES (96,14,7);</v>
      </c>
    </row>
    <row r="10134" spans="2:8" x14ac:dyDescent="0.25">
      <c r="B10134" t="s">
        <v>427</v>
      </c>
      <c r="C10134">
        <f>INDEX(NationalTeams!B:B,MATCH(B10134,NationalTeams!C:C,0))</f>
        <v>97</v>
      </c>
      <c r="D10134" t="s">
        <v>38</v>
      </c>
      <c r="E10134">
        <f>INDEX(TeamSports!B:B,MATCH(D10134,TeamSports!C:C,0))</f>
        <v>14</v>
      </c>
      <c r="F10134">
        <f>INDEX(RanksTable!AV:AV,MATCH(B10134,RanksTable!B:B,0))</f>
        <v>7</v>
      </c>
      <c r="H10134" t="str">
        <f t="shared" si="158"/>
        <v>INSERT INTO "TeamRanks" (team_id,team_sport_id,team_rank) VALUES (97,14,7);</v>
      </c>
    </row>
    <row r="10135" spans="2:8" x14ac:dyDescent="0.25">
      <c r="B10135" t="s">
        <v>513</v>
      </c>
      <c r="C10135">
        <f>INDEX(NationalTeams!B:B,MATCH(B10135,NationalTeams!C:C,0))</f>
        <v>98</v>
      </c>
      <c r="D10135" t="s">
        <v>38</v>
      </c>
      <c r="E10135">
        <f>INDEX(TeamSports!B:B,MATCH(D10135,TeamSports!C:C,0))</f>
        <v>14</v>
      </c>
      <c r="F10135">
        <f>INDEX(RanksTable!AV:AV,MATCH(B10135,RanksTable!B:B,0))</f>
        <v>6</v>
      </c>
      <c r="H10135" t="str">
        <f t="shared" si="158"/>
        <v>INSERT INTO "TeamRanks" (team_id,team_sport_id,team_rank) VALUES (98,14,6);</v>
      </c>
    </row>
    <row r="10136" spans="2:8" x14ac:dyDescent="0.25">
      <c r="B10136" t="s">
        <v>503</v>
      </c>
      <c r="C10136">
        <f>INDEX(NationalTeams!B:B,MATCH(B10136,NationalTeams!C:C,0))</f>
        <v>99</v>
      </c>
      <c r="D10136" t="s">
        <v>38</v>
      </c>
      <c r="E10136">
        <f>INDEX(TeamSports!B:B,MATCH(D10136,TeamSports!C:C,0))</f>
        <v>14</v>
      </c>
      <c r="F10136">
        <f>INDEX(RanksTable!AV:AV,MATCH(B10136,RanksTable!B:B,0))</f>
        <v>7</v>
      </c>
      <c r="H10136" t="str">
        <f t="shared" si="158"/>
        <v>INSERT INTO "TeamRanks" (team_id,team_sport_id,team_rank) VALUES (99,14,7);</v>
      </c>
    </row>
    <row r="10137" spans="2:8" x14ac:dyDescent="0.25">
      <c r="B10137" t="s">
        <v>519</v>
      </c>
      <c r="C10137">
        <f>INDEX(NationalTeams!B:B,MATCH(B10137,NationalTeams!C:C,0))</f>
        <v>100</v>
      </c>
      <c r="D10137" t="s">
        <v>38</v>
      </c>
      <c r="E10137">
        <f>INDEX(TeamSports!B:B,MATCH(D10137,TeamSports!C:C,0))</f>
        <v>14</v>
      </c>
      <c r="F10137">
        <f>INDEX(RanksTable!AV:AV,MATCH(B10137,RanksTable!B:B,0))</f>
        <v>7</v>
      </c>
      <c r="H10137" t="str">
        <f t="shared" si="158"/>
        <v>INSERT INTO "TeamRanks" (team_id,team_sport_id,team_rank) VALUES (100,14,7);</v>
      </c>
    </row>
    <row r="10138" spans="2:8" x14ac:dyDescent="0.25">
      <c r="B10138" t="s">
        <v>410</v>
      </c>
      <c r="C10138">
        <f>INDEX(NationalTeams!B:B,MATCH(B10138,NationalTeams!C:C,0))</f>
        <v>101</v>
      </c>
      <c r="D10138" t="s">
        <v>38</v>
      </c>
      <c r="E10138">
        <f>INDEX(TeamSports!B:B,MATCH(D10138,TeamSports!C:C,0))</f>
        <v>14</v>
      </c>
      <c r="F10138">
        <f>INDEX(RanksTable!AV:AV,MATCH(B10138,RanksTable!B:B,0))</f>
        <v>7</v>
      </c>
      <c r="H10138" t="str">
        <f t="shared" si="158"/>
        <v>INSERT INTO "TeamRanks" (team_id,team_sport_id,team_rank) VALUES (101,14,7);</v>
      </c>
    </row>
    <row r="10139" spans="2:8" x14ac:dyDescent="0.25">
      <c r="B10139" t="s">
        <v>486</v>
      </c>
      <c r="C10139">
        <f>INDEX(NationalTeams!B:B,MATCH(B10139,NationalTeams!C:C,0))</f>
        <v>102</v>
      </c>
      <c r="D10139" t="s">
        <v>38</v>
      </c>
      <c r="E10139">
        <f>INDEX(TeamSports!B:B,MATCH(D10139,TeamSports!C:C,0))</f>
        <v>14</v>
      </c>
      <c r="F10139">
        <f>INDEX(RanksTable!AV:AV,MATCH(B10139,RanksTable!B:B,0))</f>
        <v>7</v>
      </c>
      <c r="H10139" t="str">
        <f t="shared" si="158"/>
        <v>INSERT INTO "TeamRanks" (team_id,team_sport_id,team_rank) VALUES (102,14,7);</v>
      </c>
    </row>
    <row r="10140" spans="2:8" x14ac:dyDescent="0.25">
      <c r="B10140" t="s">
        <v>526</v>
      </c>
      <c r="C10140">
        <f>INDEX(NationalTeams!B:B,MATCH(B10140,NationalTeams!C:C,0))</f>
        <v>103</v>
      </c>
      <c r="D10140" t="s">
        <v>38</v>
      </c>
      <c r="E10140">
        <f>INDEX(TeamSports!B:B,MATCH(D10140,TeamSports!C:C,0))</f>
        <v>14</v>
      </c>
      <c r="F10140">
        <f>INDEX(RanksTable!AV:AV,MATCH(B10140,RanksTable!B:B,0))</f>
        <v>7</v>
      </c>
      <c r="H10140" t="str">
        <f t="shared" si="158"/>
        <v>INSERT INTO "TeamRanks" (team_id,team_sport_id,team_rank) VALUES (103,14,7);</v>
      </c>
    </row>
    <row r="10141" spans="2:8" x14ac:dyDescent="0.25">
      <c r="B10141" t="s">
        <v>470</v>
      </c>
      <c r="C10141">
        <f>INDEX(NationalTeams!B:B,MATCH(B10141,NationalTeams!C:C,0))</f>
        <v>104</v>
      </c>
      <c r="D10141" t="s">
        <v>38</v>
      </c>
      <c r="E10141">
        <f>INDEX(TeamSports!B:B,MATCH(D10141,TeamSports!C:C,0))</f>
        <v>14</v>
      </c>
      <c r="F10141">
        <f>INDEX(RanksTable!AV:AV,MATCH(B10141,RanksTable!B:B,0))</f>
        <v>7</v>
      </c>
      <c r="H10141" t="str">
        <f t="shared" si="158"/>
        <v>INSERT INTO "TeamRanks" (team_id,team_sport_id,team_rank) VALUES (104,14,7);</v>
      </c>
    </row>
    <row r="10142" spans="2:8" x14ac:dyDescent="0.25">
      <c r="B10142" t="s">
        <v>461</v>
      </c>
      <c r="C10142">
        <f>INDEX(NationalTeams!B:B,MATCH(B10142,NationalTeams!C:C,0))</f>
        <v>105</v>
      </c>
      <c r="D10142" t="s">
        <v>38</v>
      </c>
      <c r="E10142">
        <f>INDEX(TeamSports!B:B,MATCH(D10142,TeamSports!C:C,0))</f>
        <v>14</v>
      </c>
      <c r="F10142">
        <f>INDEX(RanksTable!AV:AV,MATCH(B10142,RanksTable!B:B,0))</f>
        <v>7</v>
      </c>
      <c r="H10142" t="str">
        <f t="shared" si="158"/>
        <v>INSERT INTO "TeamRanks" (team_id,team_sport_id,team_rank) VALUES (105,14,7);</v>
      </c>
    </row>
    <row r="10143" spans="2:8" x14ac:dyDescent="0.25">
      <c r="B10143" t="s">
        <v>418</v>
      </c>
      <c r="C10143">
        <f>INDEX(NationalTeams!B:B,MATCH(B10143,NationalTeams!C:C,0))</f>
        <v>106</v>
      </c>
      <c r="D10143" t="s">
        <v>38</v>
      </c>
      <c r="E10143">
        <f>INDEX(TeamSports!B:B,MATCH(D10143,TeamSports!C:C,0))</f>
        <v>14</v>
      </c>
      <c r="F10143">
        <f>INDEX(RanksTable!AV:AV,MATCH(B10143,RanksTable!B:B,0))</f>
        <v>7</v>
      </c>
      <c r="H10143" t="str">
        <f t="shared" si="158"/>
        <v>INSERT INTO "TeamRanks" (team_id,team_sport_id,team_rank) VALUES (106,14,7);</v>
      </c>
    </row>
    <row r="10144" spans="2:8" x14ac:dyDescent="0.25">
      <c r="B10144" t="s">
        <v>417</v>
      </c>
      <c r="C10144">
        <f>INDEX(NationalTeams!B:B,MATCH(B10144,NationalTeams!C:C,0))</f>
        <v>107</v>
      </c>
      <c r="D10144" t="s">
        <v>38</v>
      </c>
      <c r="E10144">
        <f>INDEX(TeamSports!B:B,MATCH(D10144,TeamSports!C:C,0))</f>
        <v>14</v>
      </c>
      <c r="F10144">
        <f>INDEX(RanksTable!AV:AV,MATCH(B10144,RanksTable!B:B,0))</f>
        <v>7</v>
      </c>
      <c r="H10144" t="str">
        <f t="shared" si="158"/>
        <v>INSERT INTO "TeamRanks" (team_id,team_sport_id,team_rank) VALUES (107,14,7);</v>
      </c>
    </row>
    <row r="10145" spans="2:8" x14ac:dyDescent="0.25">
      <c r="B10145" t="s">
        <v>421</v>
      </c>
      <c r="C10145">
        <f>INDEX(NationalTeams!B:B,MATCH(B10145,NationalTeams!C:C,0))</f>
        <v>108</v>
      </c>
      <c r="D10145" t="s">
        <v>38</v>
      </c>
      <c r="E10145">
        <f>INDEX(TeamSports!B:B,MATCH(D10145,TeamSports!C:C,0))</f>
        <v>14</v>
      </c>
      <c r="F10145">
        <f>INDEX(RanksTable!AV:AV,MATCH(B10145,RanksTable!B:B,0))</f>
        <v>7</v>
      </c>
      <c r="H10145" t="str">
        <f t="shared" si="158"/>
        <v>INSERT INTO "TeamRanks" (team_id,team_sport_id,team_rank) VALUES (108,14,7);</v>
      </c>
    </row>
    <row r="10146" spans="2:8" x14ac:dyDescent="0.25">
      <c r="B10146" t="s">
        <v>530</v>
      </c>
      <c r="C10146">
        <f>INDEX(NationalTeams!B:B,MATCH(B10146,NationalTeams!C:C,0))</f>
        <v>109</v>
      </c>
      <c r="D10146" t="s">
        <v>38</v>
      </c>
      <c r="E10146">
        <f>INDEX(TeamSports!B:B,MATCH(D10146,TeamSports!C:C,0))</f>
        <v>14</v>
      </c>
      <c r="F10146">
        <f>INDEX(RanksTable!AV:AV,MATCH(B10146,RanksTable!B:B,0))</f>
        <v>7</v>
      </c>
      <c r="H10146" t="str">
        <f t="shared" si="158"/>
        <v>INSERT INTO "TeamRanks" (team_id,team_sport_id,team_rank) VALUES (109,14,7);</v>
      </c>
    </row>
    <row r="10147" spans="2:8" x14ac:dyDescent="0.25">
      <c r="B10147" t="s">
        <v>488</v>
      </c>
      <c r="C10147">
        <f>INDEX(NationalTeams!B:B,MATCH(B10147,NationalTeams!C:C,0))</f>
        <v>110</v>
      </c>
      <c r="D10147" t="s">
        <v>38</v>
      </c>
      <c r="E10147">
        <f>INDEX(TeamSports!B:B,MATCH(D10147,TeamSports!C:C,0))</f>
        <v>14</v>
      </c>
      <c r="F10147">
        <f>INDEX(RanksTable!AV:AV,MATCH(B10147,RanksTable!B:B,0))</f>
        <v>2</v>
      </c>
      <c r="H10147" t="str">
        <f t="shared" si="158"/>
        <v>INSERT INTO "TeamRanks" (team_id,team_sport_id,team_rank) VALUES (110,14,2);</v>
      </c>
    </row>
    <row r="10148" spans="2:8" x14ac:dyDescent="0.25">
      <c r="B10148" t="s">
        <v>352</v>
      </c>
      <c r="C10148">
        <f>INDEX(NationalTeams!B:B,MATCH(B10148,NationalTeams!C:C,0))</f>
        <v>111</v>
      </c>
      <c r="D10148" t="s">
        <v>38</v>
      </c>
      <c r="E10148">
        <f>INDEX(TeamSports!B:B,MATCH(D10148,TeamSports!C:C,0))</f>
        <v>14</v>
      </c>
      <c r="F10148">
        <f>INDEX(RanksTable!AV:AV,MATCH(B10148,RanksTable!B:B,0))</f>
        <v>7</v>
      </c>
      <c r="H10148" t="str">
        <f t="shared" si="158"/>
        <v>INSERT INTO "TeamRanks" (team_id,team_sport_id,team_rank) VALUES (111,14,7);</v>
      </c>
    </row>
    <row r="10149" spans="2:8" x14ac:dyDescent="0.25">
      <c r="B10149" t="s">
        <v>422</v>
      </c>
      <c r="C10149">
        <f>INDEX(NationalTeams!B:B,MATCH(B10149,NationalTeams!C:C,0))</f>
        <v>112</v>
      </c>
      <c r="D10149" t="s">
        <v>38</v>
      </c>
      <c r="E10149">
        <f>INDEX(TeamSports!B:B,MATCH(D10149,TeamSports!C:C,0))</f>
        <v>14</v>
      </c>
      <c r="F10149">
        <f>INDEX(RanksTable!AV:AV,MATCH(B10149,RanksTable!B:B,0))</f>
        <v>6</v>
      </c>
      <c r="H10149" t="str">
        <f t="shared" si="158"/>
        <v>INSERT INTO "TeamRanks" (team_id,team_sport_id,team_rank) VALUES (112,14,6);</v>
      </c>
    </row>
    <row r="10150" spans="2:8" x14ac:dyDescent="0.25">
      <c r="B10150" t="s">
        <v>451</v>
      </c>
      <c r="C10150">
        <f>INDEX(NationalTeams!B:B,MATCH(B10150,NationalTeams!C:C,0))</f>
        <v>113</v>
      </c>
      <c r="D10150" t="s">
        <v>38</v>
      </c>
      <c r="E10150">
        <f>INDEX(TeamSports!B:B,MATCH(D10150,TeamSports!C:C,0))</f>
        <v>14</v>
      </c>
      <c r="F10150">
        <f>INDEX(RanksTable!AV:AV,MATCH(B10150,RanksTable!B:B,0))</f>
        <v>7</v>
      </c>
      <c r="H10150" t="str">
        <f t="shared" si="158"/>
        <v>INSERT INTO "TeamRanks" (team_id,team_sport_id,team_rank) VALUES (113,14,7);</v>
      </c>
    </row>
    <row r="10151" spans="2:8" x14ac:dyDescent="0.25">
      <c r="B10151" t="s">
        <v>430</v>
      </c>
      <c r="C10151">
        <f>INDEX(NationalTeams!B:B,MATCH(B10151,NationalTeams!C:C,0))</f>
        <v>114</v>
      </c>
      <c r="D10151" t="s">
        <v>38</v>
      </c>
      <c r="E10151">
        <f>INDEX(TeamSports!B:B,MATCH(D10151,TeamSports!C:C,0))</f>
        <v>14</v>
      </c>
      <c r="F10151">
        <f>INDEX(RanksTable!AV:AV,MATCH(B10151,RanksTable!B:B,0))</f>
        <v>7</v>
      </c>
      <c r="H10151" t="str">
        <f t="shared" si="158"/>
        <v>INSERT INTO "TeamRanks" (team_id,team_sport_id,team_rank) VALUES (114,14,7);</v>
      </c>
    </row>
    <row r="10152" spans="2:8" x14ac:dyDescent="0.25">
      <c r="B10152" t="s">
        <v>381</v>
      </c>
      <c r="C10152">
        <f>INDEX(NationalTeams!B:B,MATCH(B10152,NationalTeams!C:C,0))</f>
        <v>115</v>
      </c>
      <c r="D10152" t="s">
        <v>38</v>
      </c>
      <c r="E10152">
        <f>INDEX(TeamSports!B:B,MATCH(D10152,TeamSports!C:C,0))</f>
        <v>14</v>
      </c>
      <c r="F10152">
        <f>INDEX(RanksTable!AV:AV,MATCH(B10152,RanksTable!B:B,0))</f>
        <v>7</v>
      </c>
      <c r="H10152" t="str">
        <f t="shared" si="158"/>
        <v>INSERT INTO "TeamRanks" (team_id,team_sport_id,team_rank) VALUES (115,14,7);</v>
      </c>
    </row>
    <row r="10153" spans="2:8" x14ac:dyDescent="0.25">
      <c r="B10153" t="s">
        <v>434</v>
      </c>
      <c r="C10153">
        <f>INDEX(NationalTeams!B:B,MATCH(B10153,NationalTeams!C:C,0))</f>
        <v>116</v>
      </c>
      <c r="D10153" t="s">
        <v>38</v>
      </c>
      <c r="E10153">
        <f>INDEX(TeamSports!B:B,MATCH(D10153,TeamSports!C:C,0))</f>
        <v>14</v>
      </c>
      <c r="F10153">
        <f>INDEX(RanksTable!AV:AV,MATCH(B10153,RanksTable!B:B,0))</f>
        <v>7</v>
      </c>
      <c r="H10153" t="str">
        <f t="shared" si="158"/>
        <v>INSERT INTO "TeamRanks" (team_id,team_sport_id,team_rank) VALUES (116,14,7);</v>
      </c>
    </row>
    <row r="10154" spans="2:8" x14ac:dyDescent="0.25">
      <c r="B10154" t="s">
        <v>475</v>
      </c>
      <c r="C10154">
        <f>INDEX(NationalTeams!B:B,MATCH(B10154,NationalTeams!C:C,0))</f>
        <v>117</v>
      </c>
      <c r="D10154" t="s">
        <v>38</v>
      </c>
      <c r="E10154">
        <f>INDEX(TeamSports!B:B,MATCH(D10154,TeamSports!C:C,0))</f>
        <v>14</v>
      </c>
      <c r="F10154">
        <f>INDEX(RanksTable!AV:AV,MATCH(B10154,RanksTable!B:B,0))</f>
        <v>7</v>
      </c>
      <c r="H10154" t="str">
        <f t="shared" si="158"/>
        <v>INSERT INTO "TeamRanks" (team_id,team_sport_id,team_rank) VALUES (117,14,7);</v>
      </c>
    </row>
    <row r="10155" spans="2:8" x14ac:dyDescent="0.25">
      <c r="B10155" t="s">
        <v>528</v>
      </c>
      <c r="C10155">
        <f>INDEX(NationalTeams!B:B,MATCH(B10155,NationalTeams!C:C,0))</f>
        <v>118</v>
      </c>
      <c r="D10155" t="s">
        <v>38</v>
      </c>
      <c r="E10155">
        <f>INDEX(TeamSports!B:B,MATCH(D10155,TeamSports!C:C,0))</f>
        <v>14</v>
      </c>
      <c r="F10155">
        <f>INDEX(RanksTable!AV:AV,MATCH(B10155,RanksTable!B:B,0))</f>
        <v>7</v>
      </c>
      <c r="H10155" t="str">
        <f t="shared" si="158"/>
        <v>INSERT INTO "TeamRanks" (team_id,team_sport_id,team_rank) VALUES (118,14,7);</v>
      </c>
    </row>
    <row r="10156" spans="2:8" x14ac:dyDescent="0.25">
      <c r="B10156" t="s">
        <v>436</v>
      </c>
      <c r="C10156">
        <f>INDEX(NationalTeams!B:B,MATCH(B10156,NationalTeams!C:C,0))</f>
        <v>119</v>
      </c>
      <c r="D10156" t="s">
        <v>38</v>
      </c>
      <c r="E10156">
        <f>INDEX(TeamSports!B:B,MATCH(D10156,TeamSports!C:C,0))</f>
        <v>14</v>
      </c>
      <c r="F10156">
        <f>INDEX(RanksTable!AV:AV,MATCH(B10156,RanksTable!B:B,0))</f>
        <v>7</v>
      </c>
      <c r="H10156" t="str">
        <f t="shared" si="158"/>
        <v>INSERT INTO "TeamRanks" (team_id,team_sport_id,team_rank) VALUES (119,14,7);</v>
      </c>
    </row>
    <row r="10157" spans="2:8" x14ac:dyDescent="0.25">
      <c r="B10157" t="s">
        <v>455</v>
      </c>
      <c r="C10157">
        <f>INDEX(NationalTeams!B:B,MATCH(B10157,NationalTeams!C:C,0))</f>
        <v>120</v>
      </c>
      <c r="D10157" t="s">
        <v>38</v>
      </c>
      <c r="E10157">
        <f>INDEX(TeamSports!B:B,MATCH(D10157,TeamSports!C:C,0))</f>
        <v>14</v>
      </c>
      <c r="F10157">
        <f>INDEX(RanksTable!AV:AV,MATCH(B10157,RanksTable!B:B,0))</f>
        <v>7</v>
      </c>
      <c r="H10157" t="str">
        <f t="shared" si="158"/>
        <v>INSERT INTO "TeamRanks" (team_id,team_sport_id,team_rank) VALUES (120,14,7);</v>
      </c>
    </row>
    <row r="10158" spans="2:8" x14ac:dyDescent="0.25">
      <c r="B10158" t="s">
        <v>345</v>
      </c>
      <c r="C10158">
        <f>INDEX(NationalTeams!B:B,MATCH(B10158,NationalTeams!C:C,0))</f>
        <v>121</v>
      </c>
      <c r="D10158" t="s">
        <v>38</v>
      </c>
      <c r="E10158">
        <f>INDEX(TeamSports!B:B,MATCH(D10158,TeamSports!C:C,0))</f>
        <v>14</v>
      </c>
      <c r="F10158">
        <f>INDEX(RanksTable!AV:AV,MATCH(B10158,RanksTable!B:B,0))</f>
        <v>7</v>
      </c>
      <c r="H10158" t="str">
        <f t="shared" si="158"/>
        <v>INSERT INTO "TeamRanks" (team_id,team_sport_id,team_rank) VALUES (121,14,7);</v>
      </c>
    </row>
    <row r="10159" spans="2:8" x14ac:dyDescent="0.25">
      <c r="B10159" t="s">
        <v>532</v>
      </c>
      <c r="C10159">
        <f>INDEX(NationalTeams!B:B,MATCH(B10159,NationalTeams!C:C,0))</f>
        <v>122</v>
      </c>
      <c r="D10159" t="s">
        <v>38</v>
      </c>
      <c r="E10159">
        <f>INDEX(TeamSports!B:B,MATCH(D10159,TeamSports!C:C,0))</f>
        <v>14</v>
      </c>
      <c r="F10159">
        <f>INDEX(RanksTable!AV:AV,MATCH(B10159,RanksTable!B:B,0))</f>
        <v>7</v>
      </c>
      <c r="H10159" t="str">
        <f t="shared" si="158"/>
        <v>INSERT INTO "TeamRanks" (team_id,team_sport_id,team_rank) VALUES (122,14,7);</v>
      </c>
    </row>
    <row r="10160" spans="2:8" x14ac:dyDescent="0.25">
      <c r="B10160" t="s">
        <v>468</v>
      </c>
      <c r="C10160">
        <f>INDEX(NationalTeams!B:B,MATCH(B10160,NationalTeams!C:C,0))</f>
        <v>123</v>
      </c>
      <c r="D10160" t="s">
        <v>38</v>
      </c>
      <c r="E10160">
        <f>INDEX(TeamSports!B:B,MATCH(D10160,TeamSports!C:C,0))</f>
        <v>14</v>
      </c>
      <c r="F10160">
        <f>INDEX(RanksTable!AV:AV,MATCH(B10160,RanksTable!B:B,0))</f>
        <v>7</v>
      </c>
      <c r="H10160" t="str">
        <f t="shared" si="158"/>
        <v>INSERT INTO "TeamRanks" (team_id,team_sport_id,team_rank) VALUES (123,14,7);</v>
      </c>
    </row>
    <row r="10161" spans="2:8" x14ac:dyDescent="0.25">
      <c r="B10161" t="s">
        <v>347</v>
      </c>
      <c r="C10161">
        <f>INDEX(NationalTeams!B:B,MATCH(B10161,NationalTeams!C:C,0))</f>
        <v>124</v>
      </c>
      <c r="D10161" t="s">
        <v>38</v>
      </c>
      <c r="E10161">
        <f>INDEX(TeamSports!B:B,MATCH(D10161,TeamSports!C:C,0))</f>
        <v>14</v>
      </c>
      <c r="F10161">
        <f>INDEX(RanksTable!AV:AV,MATCH(B10161,RanksTable!B:B,0))</f>
        <v>7</v>
      </c>
      <c r="H10161" t="str">
        <f t="shared" si="158"/>
        <v>INSERT INTO "TeamRanks" (team_id,team_sport_id,team_rank) VALUES (124,14,7);</v>
      </c>
    </row>
    <row r="10162" spans="2:8" x14ac:dyDescent="0.25">
      <c r="B10162" t="s">
        <v>390</v>
      </c>
      <c r="C10162">
        <f>INDEX(NationalTeams!B:B,MATCH(B10162,NationalTeams!C:C,0))</f>
        <v>125</v>
      </c>
      <c r="D10162" t="s">
        <v>38</v>
      </c>
      <c r="E10162">
        <f>INDEX(TeamSports!B:B,MATCH(D10162,TeamSports!C:C,0))</f>
        <v>14</v>
      </c>
      <c r="F10162">
        <f>INDEX(RanksTable!AV:AV,MATCH(B10162,RanksTable!B:B,0))</f>
        <v>7</v>
      </c>
      <c r="H10162" t="str">
        <f t="shared" si="158"/>
        <v>INSERT INTO "TeamRanks" (team_id,team_sport_id,team_rank) VALUES (125,14,7);</v>
      </c>
    </row>
    <row r="10163" spans="2:8" x14ac:dyDescent="0.25">
      <c r="B10163" t="s">
        <v>540</v>
      </c>
      <c r="C10163">
        <f>INDEX(NationalTeams!B:B,MATCH(B10163,NationalTeams!C:C,0))</f>
        <v>126</v>
      </c>
      <c r="D10163" t="s">
        <v>38</v>
      </c>
      <c r="E10163">
        <f>INDEX(TeamSports!B:B,MATCH(D10163,TeamSports!C:C,0))</f>
        <v>14</v>
      </c>
      <c r="F10163">
        <f>INDEX(RanksTable!AV:AV,MATCH(B10163,RanksTable!B:B,0))</f>
        <v>7</v>
      </c>
      <c r="H10163" t="str">
        <f t="shared" si="158"/>
        <v>INSERT INTO "TeamRanks" (team_id,team_sport_id,team_rank) VALUES (126,14,7);</v>
      </c>
    </row>
    <row r="10164" spans="2:8" x14ac:dyDescent="0.25">
      <c r="B10164" t="s">
        <v>527</v>
      </c>
      <c r="C10164">
        <f>INDEX(NationalTeams!B:B,MATCH(B10164,NationalTeams!C:C,0))</f>
        <v>127</v>
      </c>
      <c r="D10164" t="s">
        <v>38</v>
      </c>
      <c r="E10164">
        <f>INDEX(TeamSports!B:B,MATCH(D10164,TeamSports!C:C,0))</f>
        <v>14</v>
      </c>
      <c r="F10164">
        <f>INDEX(RanksTable!AV:AV,MATCH(B10164,RanksTable!B:B,0))</f>
        <v>7</v>
      </c>
      <c r="H10164" t="str">
        <f t="shared" si="158"/>
        <v>INSERT INTO "TeamRanks" (team_id,team_sport_id,team_rank) VALUES (127,14,7);</v>
      </c>
    </row>
    <row r="10165" spans="2:8" x14ac:dyDescent="0.25">
      <c r="B10165" t="s">
        <v>523</v>
      </c>
      <c r="C10165">
        <f>INDEX(NationalTeams!B:B,MATCH(B10165,NationalTeams!C:C,0))</f>
        <v>128</v>
      </c>
      <c r="D10165" t="s">
        <v>38</v>
      </c>
      <c r="E10165">
        <f>INDEX(TeamSports!B:B,MATCH(D10165,TeamSports!C:C,0))</f>
        <v>14</v>
      </c>
      <c r="F10165">
        <f>INDEX(RanksTable!AV:AV,MATCH(B10165,RanksTable!B:B,0))</f>
        <v>7</v>
      </c>
      <c r="H10165" t="str">
        <f t="shared" si="158"/>
        <v>INSERT INTO "TeamRanks" (team_id,team_sport_id,team_rank) VALUES (128,14,7);</v>
      </c>
    </row>
    <row r="10166" spans="2:8" x14ac:dyDescent="0.25">
      <c r="B10166" t="s">
        <v>484</v>
      </c>
      <c r="C10166">
        <f>INDEX(NationalTeams!B:B,MATCH(B10166,NationalTeams!C:C,0))</f>
        <v>129</v>
      </c>
      <c r="D10166" t="s">
        <v>38</v>
      </c>
      <c r="E10166">
        <f>INDEX(TeamSports!B:B,MATCH(D10166,TeamSports!C:C,0))</f>
        <v>14</v>
      </c>
      <c r="F10166">
        <f>INDEX(RanksTable!AV:AV,MATCH(B10166,RanksTable!B:B,0))</f>
        <v>7</v>
      </c>
      <c r="H10166" t="str">
        <f t="shared" si="158"/>
        <v>INSERT INTO "TeamRanks" (team_id,team_sport_id,team_rank) VALUES (129,14,7);</v>
      </c>
    </row>
    <row r="10167" spans="2:8" x14ac:dyDescent="0.25">
      <c r="B10167" t="s">
        <v>522</v>
      </c>
      <c r="C10167">
        <f>INDEX(NationalTeams!B:B,MATCH(B10167,NationalTeams!C:C,0))</f>
        <v>130</v>
      </c>
      <c r="D10167" t="s">
        <v>38</v>
      </c>
      <c r="E10167">
        <f>INDEX(TeamSports!B:B,MATCH(D10167,TeamSports!C:C,0))</f>
        <v>14</v>
      </c>
      <c r="F10167">
        <f>INDEX(RanksTable!AV:AV,MATCH(B10167,RanksTable!B:B,0))</f>
        <v>7</v>
      </c>
      <c r="H10167" t="str">
        <f t="shared" si="158"/>
        <v>INSERT INTO "TeamRanks" (team_id,team_sport_id,team_rank) VALUES (130,14,7);</v>
      </c>
    </row>
    <row r="10168" spans="2:8" x14ac:dyDescent="0.25">
      <c r="B10168" t="s">
        <v>386</v>
      </c>
      <c r="C10168">
        <f>INDEX(NationalTeams!B:B,MATCH(B10168,NationalTeams!C:C,0))</f>
        <v>131</v>
      </c>
      <c r="D10168" t="s">
        <v>38</v>
      </c>
      <c r="E10168">
        <f>INDEX(TeamSports!B:B,MATCH(D10168,TeamSports!C:C,0))</f>
        <v>14</v>
      </c>
      <c r="F10168">
        <f>INDEX(RanksTable!AV:AV,MATCH(B10168,RanksTable!B:B,0))</f>
        <v>7</v>
      </c>
      <c r="H10168" t="str">
        <f t="shared" si="158"/>
        <v>INSERT INTO "TeamRanks" (team_id,team_sport_id,team_rank) VALUES (131,14,7);</v>
      </c>
    </row>
    <row r="10169" spans="2:8" x14ac:dyDescent="0.25">
      <c r="B10169" t="s">
        <v>463</v>
      </c>
      <c r="C10169">
        <f>INDEX(NationalTeams!B:B,MATCH(B10169,NationalTeams!C:C,0))</f>
        <v>132</v>
      </c>
      <c r="D10169" t="s">
        <v>38</v>
      </c>
      <c r="E10169">
        <f>INDEX(TeamSports!B:B,MATCH(D10169,TeamSports!C:C,0))</f>
        <v>14</v>
      </c>
      <c r="F10169">
        <f>INDEX(RanksTable!AV:AV,MATCH(B10169,RanksTable!B:B,0))</f>
        <v>7</v>
      </c>
      <c r="H10169" t="str">
        <f t="shared" si="158"/>
        <v>INSERT INTO "TeamRanks" (team_id,team_sport_id,team_rank) VALUES (132,14,7);</v>
      </c>
    </row>
    <row r="10170" spans="2:8" x14ac:dyDescent="0.25">
      <c r="B10170" t="s">
        <v>339</v>
      </c>
      <c r="C10170">
        <f>INDEX(NationalTeams!B:B,MATCH(B10170,NationalTeams!C:C,0))</f>
        <v>133</v>
      </c>
      <c r="D10170" t="s">
        <v>38</v>
      </c>
      <c r="E10170">
        <f>INDEX(TeamSports!B:B,MATCH(D10170,TeamSports!C:C,0))</f>
        <v>14</v>
      </c>
      <c r="F10170">
        <f>INDEX(RanksTable!AV:AV,MATCH(B10170,RanksTable!B:B,0))</f>
        <v>7</v>
      </c>
      <c r="H10170" t="str">
        <f t="shared" si="158"/>
        <v>INSERT INTO "TeamRanks" (team_id,team_sport_id,team_rank) VALUES (133,14,7);</v>
      </c>
    </row>
    <row r="10171" spans="2:8" x14ac:dyDescent="0.25">
      <c r="B10171" t="s">
        <v>464</v>
      </c>
      <c r="C10171">
        <f>INDEX(NationalTeams!B:B,MATCH(B10171,NationalTeams!C:C,0))</f>
        <v>134</v>
      </c>
      <c r="D10171" t="s">
        <v>38</v>
      </c>
      <c r="E10171">
        <f>INDEX(TeamSports!B:B,MATCH(D10171,TeamSports!C:C,0))</f>
        <v>14</v>
      </c>
      <c r="F10171">
        <f>INDEX(RanksTable!AV:AV,MATCH(B10171,RanksTable!B:B,0))</f>
        <v>7</v>
      </c>
      <c r="H10171" t="str">
        <f t="shared" si="158"/>
        <v>INSERT INTO "TeamRanks" (team_id,team_sport_id,team_rank) VALUES (134,14,7);</v>
      </c>
    </row>
    <row r="10172" spans="2:8" x14ac:dyDescent="0.25">
      <c r="B10172" t="s">
        <v>379</v>
      </c>
      <c r="C10172">
        <f>INDEX(NationalTeams!B:B,MATCH(B10172,NationalTeams!C:C,0))</f>
        <v>135</v>
      </c>
      <c r="D10172" t="s">
        <v>38</v>
      </c>
      <c r="E10172">
        <f>INDEX(TeamSports!B:B,MATCH(D10172,TeamSports!C:C,0))</f>
        <v>14</v>
      </c>
      <c r="F10172">
        <f>INDEX(RanksTable!AV:AV,MATCH(B10172,RanksTable!B:B,0))</f>
        <v>7</v>
      </c>
      <c r="H10172" t="str">
        <f t="shared" si="158"/>
        <v>INSERT INTO "TeamRanks" (team_id,team_sport_id,team_rank) VALUES (135,14,7);</v>
      </c>
    </row>
    <row r="10173" spans="2:8" x14ac:dyDescent="0.25">
      <c r="B10173" t="s">
        <v>539</v>
      </c>
      <c r="C10173">
        <f>INDEX(NationalTeams!B:B,MATCH(B10173,NationalTeams!C:C,0))</f>
        <v>136</v>
      </c>
      <c r="D10173" t="s">
        <v>38</v>
      </c>
      <c r="E10173">
        <f>INDEX(TeamSports!B:B,MATCH(D10173,TeamSports!C:C,0))</f>
        <v>14</v>
      </c>
      <c r="F10173">
        <f>INDEX(RanksTable!AV:AV,MATCH(B10173,RanksTable!B:B,0))</f>
        <v>7</v>
      </c>
      <c r="H10173" t="str">
        <f t="shared" si="158"/>
        <v>INSERT INTO "TeamRanks" (team_id,team_sport_id,team_rank) VALUES (136,14,7);</v>
      </c>
    </row>
    <row r="10174" spans="2:8" x14ac:dyDescent="0.25">
      <c r="B10174" t="s">
        <v>342</v>
      </c>
      <c r="C10174">
        <f>INDEX(NationalTeams!B:B,MATCH(B10174,NationalTeams!C:C,0))</f>
        <v>137</v>
      </c>
      <c r="D10174" t="s">
        <v>38</v>
      </c>
      <c r="E10174">
        <f>INDEX(TeamSports!B:B,MATCH(D10174,TeamSports!C:C,0))</f>
        <v>14</v>
      </c>
      <c r="F10174">
        <f>INDEX(RanksTable!AV:AV,MATCH(B10174,RanksTable!B:B,0))</f>
        <v>7</v>
      </c>
      <c r="H10174" t="str">
        <f t="shared" si="158"/>
        <v>INSERT INTO "TeamRanks" (team_id,team_sport_id,team_rank) VALUES (137,14,7);</v>
      </c>
    </row>
    <row r="10175" spans="2:8" x14ac:dyDescent="0.25">
      <c r="B10175" t="s">
        <v>343</v>
      </c>
      <c r="C10175">
        <f>INDEX(NationalTeams!B:B,MATCH(B10175,NationalTeams!C:C,0))</f>
        <v>138</v>
      </c>
      <c r="D10175" t="s">
        <v>38</v>
      </c>
      <c r="E10175">
        <f>INDEX(TeamSports!B:B,MATCH(D10175,TeamSports!C:C,0))</f>
        <v>14</v>
      </c>
      <c r="F10175">
        <f>INDEX(RanksTable!AV:AV,MATCH(B10175,RanksTable!B:B,0))</f>
        <v>7</v>
      </c>
      <c r="H10175" t="str">
        <f t="shared" si="158"/>
        <v>INSERT INTO "TeamRanks" (team_id,team_sport_id,team_rank) VALUES (138,14,7);</v>
      </c>
    </row>
    <row r="10176" spans="2:8" x14ac:dyDescent="0.25">
      <c r="B10176" t="s">
        <v>360</v>
      </c>
      <c r="C10176">
        <f>INDEX(NationalTeams!B:B,MATCH(B10176,NationalTeams!C:C,0))</f>
        <v>139</v>
      </c>
      <c r="D10176" t="s">
        <v>38</v>
      </c>
      <c r="E10176">
        <f>INDEX(TeamSports!B:B,MATCH(D10176,TeamSports!C:C,0))</f>
        <v>14</v>
      </c>
      <c r="F10176">
        <f>INDEX(RanksTable!AV:AV,MATCH(B10176,RanksTable!B:B,0))</f>
        <v>7</v>
      </c>
      <c r="H10176" t="str">
        <f t="shared" si="158"/>
        <v>INSERT INTO "TeamRanks" (team_id,team_sport_id,team_rank) VALUES (139,14,7);</v>
      </c>
    </row>
    <row r="10177" spans="2:8" x14ac:dyDescent="0.25">
      <c r="B10177" t="s">
        <v>378</v>
      </c>
      <c r="C10177">
        <f>INDEX(NationalTeams!B:B,MATCH(B10177,NationalTeams!C:C,0))</f>
        <v>140</v>
      </c>
      <c r="D10177" t="s">
        <v>38</v>
      </c>
      <c r="E10177">
        <f>INDEX(TeamSports!B:B,MATCH(D10177,TeamSports!C:C,0))</f>
        <v>14</v>
      </c>
      <c r="F10177">
        <f>INDEX(RanksTable!AV:AV,MATCH(B10177,RanksTable!B:B,0))</f>
        <v>5</v>
      </c>
      <c r="H10177" t="str">
        <f t="shared" si="158"/>
        <v>INSERT INTO "TeamRanks" (team_id,team_sport_id,team_rank) VALUES (140,14,5);</v>
      </c>
    </row>
    <row r="10178" spans="2:8" x14ac:dyDescent="0.25">
      <c r="B10178" t="s">
        <v>456</v>
      </c>
      <c r="C10178">
        <f>INDEX(NationalTeams!B:B,MATCH(B10178,NationalTeams!C:C,0))</f>
        <v>141</v>
      </c>
      <c r="D10178" t="s">
        <v>38</v>
      </c>
      <c r="E10178">
        <f>INDEX(TeamSports!B:B,MATCH(D10178,TeamSports!C:C,0))</f>
        <v>14</v>
      </c>
      <c r="F10178">
        <f>INDEX(RanksTable!AV:AV,MATCH(B10178,RanksTable!B:B,0))</f>
        <v>7</v>
      </c>
      <c r="H10178" t="str">
        <f t="shared" si="158"/>
        <v>INSERT INTO "TeamRanks" (team_id,team_sport_id,team_rank) VALUES (141,14,7);</v>
      </c>
    </row>
    <row r="10179" spans="2:8" x14ac:dyDescent="0.25">
      <c r="B10179" t="s">
        <v>537</v>
      </c>
      <c r="C10179">
        <f>INDEX(NationalTeams!B:B,MATCH(B10179,NationalTeams!C:C,0))</f>
        <v>142</v>
      </c>
      <c r="D10179" t="s">
        <v>38</v>
      </c>
      <c r="E10179">
        <f>INDEX(TeamSports!B:B,MATCH(D10179,TeamSports!C:C,0))</f>
        <v>14</v>
      </c>
      <c r="F10179">
        <f>INDEX(RanksTable!AV:AV,MATCH(B10179,RanksTable!B:B,0))</f>
        <v>7</v>
      </c>
      <c r="H10179" t="str">
        <f t="shared" si="158"/>
        <v>INSERT INTO "TeamRanks" (team_id,team_sport_id,team_rank) VALUES (142,14,7);</v>
      </c>
    </row>
    <row r="10180" spans="2:8" x14ac:dyDescent="0.25">
      <c r="B10180" t="s">
        <v>533</v>
      </c>
      <c r="C10180">
        <f>INDEX(NationalTeams!B:B,MATCH(B10180,NationalTeams!C:C,0))</f>
        <v>143</v>
      </c>
      <c r="D10180" t="s">
        <v>38</v>
      </c>
      <c r="E10180">
        <f>INDEX(TeamSports!B:B,MATCH(D10180,TeamSports!C:C,0))</f>
        <v>14</v>
      </c>
      <c r="F10180">
        <f>INDEX(RanksTable!AV:AV,MATCH(B10180,RanksTable!B:B,0))</f>
        <v>7</v>
      </c>
      <c r="H10180" t="str">
        <f t="shared" ref="H10180:H10243" si="159">_xlfn.CONCAT($H$1,$L$1,$C$1,$L$1," ",$J$1,$C$2,$N$1,$E$2,$N$1,$F$2,$K$1,$I$1,$J$1,C10180,$N$1,E10180,$N$1,F10180,$K$1,$O$1)</f>
        <v>INSERT INTO "TeamRanks" (team_id,team_sport_id,team_rank) VALUES (143,14,7);</v>
      </c>
    </row>
    <row r="10181" spans="2:8" x14ac:dyDescent="0.25">
      <c r="B10181" t="s">
        <v>460</v>
      </c>
      <c r="C10181">
        <f>INDEX(NationalTeams!B:B,MATCH(B10181,NationalTeams!C:C,0))</f>
        <v>144</v>
      </c>
      <c r="D10181" t="s">
        <v>38</v>
      </c>
      <c r="E10181">
        <f>INDEX(TeamSports!B:B,MATCH(D10181,TeamSports!C:C,0))</f>
        <v>14</v>
      </c>
      <c r="F10181">
        <f>INDEX(RanksTable!AV:AV,MATCH(B10181,RanksTable!B:B,0))</f>
        <v>7</v>
      </c>
      <c r="H10181" t="str">
        <f t="shared" si="159"/>
        <v>INSERT INTO "TeamRanks" (team_id,team_sport_id,team_rank) VALUES (144,14,7);</v>
      </c>
    </row>
    <row r="10182" spans="2:8" x14ac:dyDescent="0.25">
      <c r="B10182" t="s">
        <v>521</v>
      </c>
      <c r="C10182">
        <f>INDEX(NationalTeams!B:B,MATCH(B10182,NationalTeams!C:C,0))</f>
        <v>145</v>
      </c>
      <c r="D10182" t="s">
        <v>38</v>
      </c>
      <c r="E10182">
        <f>INDEX(TeamSports!B:B,MATCH(D10182,TeamSports!C:C,0))</f>
        <v>14</v>
      </c>
      <c r="F10182">
        <f>INDEX(RanksTable!AV:AV,MATCH(B10182,RanksTable!B:B,0))</f>
        <v>7</v>
      </c>
      <c r="H10182" t="str">
        <f t="shared" si="159"/>
        <v>INSERT INTO "TeamRanks" (team_id,team_sport_id,team_rank) VALUES (145,14,7);</v>
      </c>
    </row>
    <row r="10183" spans="2:8" x14ac:dyDescent="0.25">
      <c r="B10183" t="s">
        <v>416</v>
      </c>
      <c r="C10183">
        <f>INDEX(NationalTeams!B:B,MATCH(B10183,NationalTeams!C:C,0))</f>
        <v>146</v>
      </c>
      <c r="D10183" t="s">
        <v>38</v>
      </c>
      <c r="E10183">
        <f>INDEX(TeamSports!B:B,MATCH(D10183,TeamSports!C:C,0))</f>
        <v>14</v>
      </c>
      <c r="F10183">
        <f>INDEX(RanksTable!AV:AV,MATCH(B10183,RanksTable!B:B,0))</f>
        <v>7</v>
      </c>
      <c r="H10183" t="str">
        <f t="shared" si="159"/>
        <v>INSERT INTO "TeamRanks" (team_id,team_sport_id,team_rank) VALUES (146,14,7);</v>
      </c>
    </row>
    <row r="10184" spans="2:8" x14ac:dyDescent="0.25">
      <c r="B10184" t="s">
        <v>393</v>
      </c>
      <c r="C10184">
        <f>INDEX(NationalTeams!B:B,MATCH(B10184,NationalTeams!C:C,0))</f>
        <v>147</v>
      </c>
      <c r="D10184" t="s">
        <v>38</v>
      </c>
      <c r="E10184">
        <f>INDEX(TeamSports!B:B,MATCH(D10184,TeamSports!C:C,0))</f>
        <v>14</v>
      </c>
      <c r="F10184">
        <f>INDEX(RanksTable!AV:AV,MATCH(B10184,RanksTable!B:B,0))</f>
        <v>7</v>
      </c>
      <c r="H10184" t="str">
        <f t="shared" si="159"/>
        <v>INSERT INTO "TeamRanks" (team_id,team_sport_id,team_rank) VALUES (147,14,7);</v>
      </c>
    </row>
    <row r="10185" spans="2:8" x14ac:dyDescent="0.25">
      <c r="B10185" t="s">
        <v>372</v>
      </c>
      <c r="C10185">
        <f>INDEX(NationalTeams!B:B,MATCH(B10185,NationalTeams!C:C,0))</f>
        <v>148</v>
      </c>
      <c r="D10185" t="s">
        <v>38</v>
      </c>
      <c r="E10185">
        <f>INDEX(TeamSports!B:B,MATCH(D10185,TeamSports!C:C,0))</f>
        <v>14</v>
      </c>
      <c r="F10185">
        <f>INDEX(RanksTable!AV:AV,MATCH(B10185,RanksTable!B:B,0))</f>
        <v>7</v>
      </c>
      <c r="H10185" t="str">
        <f t="shared" si="159"/>
        <v>INSERT INTO "TeamRanks" (team_id,team_sport_id,team_rank) VALUES (148,14,7);</v>
      </c>
    </row>
    <row r="10186" spans="2:8" x14ac:dyDescent="0.25">
      <c r="B10186" t="s">
        <v>480</v>
      </c>
      <c r="C10186">
        <f>INDEX(NationalTeams!B:B,MATCH(B10186,NationalTeams!C:C,0))</f>
        <v>149</v>
      </c>
      <c r="D10186" t="s">
        <v>38</v>
      </c>
      <c r="E10186">
        <f>INDEX(TeamSports!B:B,MATCH(D10186,TeamSports!C:C,0))</f>
        <v>14</v>
      </c>
      <c r="F10186">
        <f>INDEX(RanksTable!AV:AV,MATCH(B10186,RanksTable!B:B,0))</f>
        <v>7</v>
      </c>
      <c r="H10186" t="str">
        <f t="shared" si="159"/>
        <v>INSERT INTO "TeamRanks" (team_id,team_sport_id,team_rank) VALUES (149,14,7);</v>
      </c>
    </row>
    <row r="10187" spans="2:8" x14ac:dyDescent="0.25">
      <c r="B10187" t="s">
        <v>446</v>
      </c>
      <c r="C10187">
        <f>INDEX(NationalTeams!B:B,MATCH(B10187,NationalTeams!C:C,0))</f>
        <v>150</v>
      </c>
      <c r="D10187" t="s">
        <v>38</v>
      </c>
      <c r="E10187">
        <f>INDEX(TeamSports!B:B,MATCH(D10187,TeamSports!C:C,0))</f>
        <v>14</v>
      </c>
      <c r="F10187">
        <f>INDEX(RanksTable!AV:AV,MATCH(B10187,RanksTable!B:B,0))</f>
        <v>7</v>
      </c>
      <c r="H10187" t="str">
        <f t="shared" si="159"/>
        <v>INSERT INTO "TeamRanks" (team_id,team_sport_id,team_rank) VALUES (150,14,7);</v>
      </c>
    </row>
    <row r="10188" spans="2:8" x14ac:dyDescent="0.25">
      <c r="B10188" t="s">
        <v>356</v>
      </c>
      <c r="C10188">
        <f>INDEX(NationalTeams!B:B,MATCH(B10188,NationalTeams!C:C,0))</f>
        <v>151</v>
      </c>
      <c r="D10188" t="s">
        <v>38</v>
      </c>
      <c r="E10188">
        <f>INDEX(TeamSports!B:B,MATCH(D10188,TeamSports!C:C,0))</f>
        <v>14</v>
      </c>
      <c r="F10188">
        <f>INDEX(RanksTable!AV:AV,MATCH(B10188,RanksTable!B:B,0))</f>
        <v>7</v>
      </c>
      <c r="H10188" t="str">
        <f t="shared" si="159"/>
        <v>INSERT INTO "TeamRanks" (team_id,team_sport_id,team_rank) VALUES (151,14,7);</v>
      </c>
    </row>
    <row r="10189" spans="2:8" x14ac:dyDescent="0.25">
      <c r="B10189" t="s">
        <v>387</v>
      </c>
      <c r="C10189">
        <f>INDEX(NationalTeams!B:B,MATCH(B10189,NationalTeams!C:C,0))</f>
        <v>152</v>
      </c>
      <c r="D10189" t="s">
        <v>38</v>
      </c>
      <c r="E10189">
        <f>INDEX(TeamSports!B:B,MATCH(D10189,TeamSports!C:C,0))</f>
        <v>14</v>
      </c>
      <c r="F10189">
        <f>INDEX(RanksTable!AV:AV,MATCH(B10189,RanksTable!B:B,0))</f>
        <v>7</v>
      </c>
      <c r="H10189" t="str">
        <f t="shared" si="159"/>
        <v>INSERT INTO "TeamRanks" (team_id,team_sport_id,team_rank) VALUES (152,14,7);</v>
      </c>
    </row>
    <row r="10190" spans="2:8" x14ac:dyDescent="0.25">
      <c r="B10190" t="s">
        <v>361</v>
      </c>
      <c r="C10190">
        <f>INDEX(NationalTeams!B:B,MATCH(B10190,NationalTeams!C:C,0))</f>
        <v>153</v>
      </c>
      <c r="D10190" t="s">
        <v>38</v>
      </c>
      <c r="E10190">
        <f>INDEX(TeamSports!B:B,MATCH(D10190,TeamSports!C:C,0))</f>
        <v>14</v>
      </c>
      <c r="F10190">
        <f>INDEX(RanksTable!AV:AV,MATCH(B10190,RanksTable!B:B,0))</f>
        <v>7</v>
      </c>
      <c r="H10190" t="str">
        <f t="shared" si="159"/>
        <v>INSERT INTO "TeamRanks" (team_id,team_sport_id,team_rank) VALUES (153,14,7);</v>
      </c>
    </row>
    <row r="10191" spans="2:8" x14ac:dyDescent="0.25">
      <c r="B10191" t="s">
        <v>492</v>
      </c>
      <c r="C10191">
        <f>INDEX(NationalTeams!B:B,MATCH(B10191,NationalTeams!C:C,0))</f>
        <v>154</v>
      </c>
      <c r="D10191" t="s">
        <v>38</v>
      </c>
      <c r="E10191">
        <f>INDEX(TeamSports!B:B,MATCH(D10191,TeamSports!C:C,0))</f>
        <v>14</v>
      </c>
      <c r="F10191">
        <f>INDEX(RanksTable!AV:AV,MATCH(B10191,RanksTable!B:B,0))</f>
        <v>7</v>
      </c>
      <c r="H10191" t="str">
        <f t="shared" si="159"/>
        <v>INSERT INTO "TeamRanks" (team_id,team_sport_id,team_rank) VALUES (154,14,7);</v>
      </c>
    </row>
    <row r="10192" spans="2:8" x14ac:dyDescent="0.25">
      <c r="B10192" t="s">
        <v>485</v>
      </c>
      <c r="C10192">
        <f>INDEX(NationalTeams!B:B,MATCH(B10192,NationalTeams!C:C,0))</f>
        <v>155</v>
      </c>
      <c r="D10192" t="s">
        <v>38</v>
      </c>
      <c r="E10192">
        <f>INDEX(TeamSports!B:B,MATCH(D10192,TeamSports!C:C,0))</f>
        <v>14</v>
      </c>
      <c r="F10192">
        <f>INDEX(RanksTable!AV:AV,MATCH(B10192,RanksTable!B:B,0))</f>
        <v>7</v>
      </c>
      <c r="H10192" t="str">
        <f t="shared" si="159"/>
        <v>INSERT INTO "TeamRanks" (team_id,team_sport_id,team_rank) VALUES (155,14,7);</v>
      </c>
    </row>
    <row r="10193" spans="2:8" x14ac:dyDescent="0.25">
      <c r="B10193" t="s">
        <v>423</v>
      </c>
      <c r="C10193">
        <f>INDEX(NationalTeams!B:B,MATCH(B10193,NationalTeams!C:C,0))</f>
        <v>156</v>
      </c>
      <c r="D10193" t="s">
        <v>38</v>
      </c>
      <c r="E10193">
        <f>INDEX(TeamSports!B:B,MATCH(D10193,TeamSports!C:C,0))</f>
        <v>14</v>
      </c>
      <c r="F10193">
        <f>INDEX(RanksTable!AV:AV,MATCH(B10193,RanksTable!B:B,0))</f>
        <v>3</v>
      </c>
      <c r="H10193" t="str">
        <f t="shared" si="159"/>
        <v>INSERT INTO "TeamRanks" (team_id,team_sport_id,team_rank) VALUES (156,14,3);</v>
      </c>
    </row>
    <row r="10194" spans="2:8" x14ac:dyDescent="0.25">
      <c r="B10194" t="s">
        <v>457</v>
      </c>
      <c r="C10194">
        <f>INDEX(NationalTeams!B:B,MATCH(B10194,NationalTeams!C:C,0))</f>
        <v>157</v>
      </c>
      <c r="D10194" t="s">
        <v>38</v>
      </c>
      <c r="E10194">
        <f>INDEX(TeamSports!B:B,MATCH(D10194,TeamSports!C:C,0))</f>
        <v>14</v>
      </c>
      <c r="F10194">
        <f>INDEX(RanksTable!AV:AV,MATCH(B10194,RanksTable!B:B,0))</f>
        <v>7</v>
      </c>
      <c r="H10194" t="str">
        <f t="shared" si="159"/>
        <v>INSERT INTO "TeamRanks" (team_id,team_sport_id,team_rank) VALUES (157,14,7);</v>
      </c>
    </row>
    <row r="10195" spans="2:8" x14ac:dyDescent="0.25">
      <c r="B10195" t="s">
        <v>491</v>
      </c>
      <c r="C10195">
        <f>INDEX(NationalTeams!B:B,MATCH(B10195,NationalTeams!C:C,0))</f>
        <v>158</v>
      </c>
      <c r="D10195" t="s">
        <v>38</v>
      </c>
      <c r="E10195">
        <f>INDEX(TeamSports!B:B,MATCH(D10195,TeamSports!C:C,0))</f>
        <v>14</v>
      </c>
      <c r="F10195">
        <f>INDEX(RanksTable!AV:AV,MATCH(B10195,RanksTable!B:B,0))</f>
        <v>4</v>
      </c>
      <c r="H10195" t="str">
        <f t="shared" si="159"/>
        <v>INSERT INTO "TeamRanks" (team_id,team_sport_id,team_rank) VALUES (158,14,4);</v>
      </c>
    </row>
    <row r="10196" spans="2:8" x14ac:dyDescent="0.25">
      <c r="B10196" t="s">
        <v>474</v>
      </c>
      <c r="C10196">
        <f>INDEX(NationalTeams!B:B,MATCH(B10196,NationalTeams!C:C,0))</f>
        <v>159</v>
      </c>
      <c r="D10196" t="s">
        <v>38</v>
      </c>
      <c r="E10196">
        <f>INDEX(TeamSports!B:B,MATCH(D10196,TeamSports!C:C,0))</f>
        <v>14</v>
      </c>
      <c r="F10196">
        <f>INDEX(RanksTable!AV:AV,MATCH(B10196,RanksTable!B:B,0))</f>
        <v>7</v>
      </c>
      <c r="H10196" t="str">
        <f t="shared" si="159"/>
        <v>INSERT INTO "TeamRanks" (team_id,team_sport_id,team_rank) VALUES (159,14,7);</v>
      </c>
    </row>
    <row r="10197" spans="2:8" x14ac:dyDescent="0.25">
      <c r="B10197" t="s">
        <v>479</v>
      </c>
      <c r="C10197">
        <f>INDEX(NationalTeams!B:B,MATCH(B10197,NationalTeams!C:C,0))</f>
        <v>160</v>
      </c>
      <c r="D10197" t="s">
        <v>38</v>
      </c>
      <c r="E10197">
        <f>INDEX(TeamSports!B:B,MATCH(D10197,TeamSports!C:C,0))</f>
        <v>14</v>
      </c>
      <c r="F10197">
        <f>INDEX(RanksTable!AV:AV,MATCH(B10197,RanksTable!B:B,0))</f>
        <v>7</v>
      </c>
      <c r="H10197" t="str">
        <f t="shared" si="159"/>
        <v>INSERT INTO "TeamRanks" (team_id,team_sport_id,team_rank) VALUES (160,14,7);</v>
      </c>
    </row>
    <row r="10198" spans="2:8" x14ac:dyDescent="0.25">
      <c r="B10198" t="s">
        <v>449</v>
      </c>
      <c r="C10198">
        <f>INDEX(NationalTeams!B:B,MATCH(B10198,NationalTeams!C:C,0))</f>
        <v>161</v>
      </c>
      <c r="D10198" t="s">
        <v>38</v>
      </c>
      <c r="E10198">
        <f>INDEX(TeamSports!B:B,MATCH(D10198,TeamSports!C:C,0))</f>
        <v>14</v>
      </c>
      <c r="F10198">
        <f>INDEX(RanksTable!AV:AV,MATCH(B10198,RanksTable!B:B,0))</f>
        <v>7</v>
      </c>
      <c r="H10198" t="str">
        <f t="shared" si="159"/>
        <v>INSERT INTO "TeamRanks" (team_id,team_sport_id,team_rank) VALUES (161,14,7);</v>
      </c>
    </row>
    <row r="10199" spans="2:8" x14ac:dyDescent="0.25">
      <c r="B10199" t="s">
        <v>398</v>
      </c>
      <c r="C10199">
        <f>INDEX(NationalTeams!B:B,MATCH(B10199,NationalTeams!C:C,0))</f>
        <v>162</v>
      </c>
      <c r="D10199" t="s">
        <v>38</v>
      </c>
      <c r="E10199">
        <f>INDEX(TeamSports!B:B,MATCH(D10199,TeamSports!C:C,0))</f>
        <v>14</v>
      </c>
      <c r="F10199">
        <f>INDEX(RanksTable!AV:AV,MATCH(B10199,RanksTable!B:B,0))</f>
        <v>7</v>
      </c>
      <c r="H10199" t="str">
        <f t="shared" si="159"/>
        <v>INSERT INTO "TeamRanks" (team_id,team_sport_id,team_rank) VALUES (162,14,7);</v>
      </c>
    </row>
    <row r="10200" spans="2:8" x14ac:dyDescent="0.25">
      <c r="B10200" t="s">
        <v>441</v>
      </c>
      <c r="C10200">
        <f>INDEX(NationalTeams!B:B,MATCH(B10200,NationalTeams!C:C,0))</f>
        <v>163</v>
      </c>
      <c r="D10200" t="s">
        <v>38</v>
      </c>
      <c r="E10200">
        <f>INDEX(TeamSports!B:B,MATCH(D10200,TeamSports!C:C,0))</f>
        <v>14</v>
      </c>
      <c r="F10200">
        <f>INDEX(RanksTable!AV:AV,MATCH(B10200,RanksTable!B:B,0))</f>
        <v>7</v>
      </c>
      <c r="H10200" t="str">
        <f t="shared" si="159"/>
        <v>INSERT INTO "TeamRanks" (team_id,team_sport_id,team_rank) VALUES (163,14,7);</v>
      </c>
    </row>
    <row r="10201" spans="2:8" x14ac:dyDescent="0.25">
      <c r="B10201" t="s">
        <v>348</v>
      </c>
      <c r="C10201">
        <f>INDEX(NationalTeams!B:B,MATCH(B10201,NationalTeams!C:C,0))</f>
        <v>164</v>
      </c>
      <c r="D10201" t="s">
        <v>38</v>
      </c>
      <c r="E10201">
        <f>INDEX(TeamSports!B:B,MATCH(D10201,TeamSports!C:C,0))</f>
        <v>14</v>
      </c>
      <c r="F10201">
        <f>INDEX(RanksTable!AV:AV,MATCH(B10201,RanksTable!B:B,0))</f>
        <v>6</v>
      </c>
      <c r="H10201" t="str">
        <f t="shared" si="159"/>
        <v>INSERT INTO "TeamRanks" (team_id,team_sport_id,team_rank) VALUES (164,14,6);</v>
      </c>
    </row>
    <row r="10202" spans="2:8" x14ac:dyDescent="0.25">
      <c r="B10202" t="s">
        <v>350</v>
      </c>
      <c r="C10202">
        <f>INDEX(NationalTeams!B:B,MATCH(B10202,NationalTeams!C:C,0))</f>
        <v>165</v>
      </c>
      <c r="D10202" t="s">
        <v>38</v>
      </c>
      <c r="E10202">
        <f>INDEX(TeamSports!B:B,MATCH(D10202,TeamSports!C:C,0))</f>
        <v>14</v>
      </c>
      <c r="F10202">
        <f>INDEX(RanksTable!AV:AV,MATCH(B10202,RanksTable!B:B,0))</f>
        <v>7</v>
      </c>
      <c r="H10202" t="str">
        <f t="shared" si="159"/>
        <v>INSERT INTO "TeamRanks" (team_id,team_sport_id,team_rank) VALUES (165,14,7);</v>
      </c>
    </row>
    <row r="10203" spans="2:8" x14ac:dyDescent="0.25">
      <c r="B10203" t="s">
        <v>494</v>
      </c>
      <c r="C10203">
        <f>INDEX(NationalTeams!B:B,MATCH(B10203,NationalTeams!C:C,0))</f>
        <v>166</v>
      </c>
      <c r="D10203" t="s">
        <v>38</v>
      </c>
      <c r="E10203">
        <f>INDEX(TeamSports!B:B,MATCH(D10203,TeamSports!C:C,0))</f>
        <v>14</v>
      </c>
      <c r="F10203">
        <f>INDEX(RanksTable!AV:AV,MATCH(B10203,RanksTable!B:B,0))</f>
        <v>7</v>
      </c>
      <c r="H10203" t="str">
        <f t="shared" si="159"/>
        <v>INSERT INTO "TeamRanks" (team_id,team_sport_id,team_rank) VALUES (166,14,7);</v>
      </c>
    </row>
    <row r="10204" spans="2:8" x14ac:dyDescent="0.25">
      <c r="B10204" t="s">
        <v>504</v>
      </c>
      <c r="C10204">
        <f>INDEX(NationalTeams!B:B,MATCH(B10204,NationalTeams!C:C,0))</f>
        <v>167</v>
      </c>
      <c r="D10204" t="s">
        <v>38</v>
      </c>
      <c r="E10204">
        <f>INDEX(TeamSports!B:B,MATCH(D10204,TeamSports!C:C,0))</f>
        <v>14</v>
      </c>
      <c r="F10204">
        <f>INDEX(RanksTable!AV:AV,MATCH(B10204,RanksTable!B:B,0))</f>
        <v>5</v>
      </c>
      <c r="H10204" t="str">
        <f t="shared" si="159"/>
        <v>INSERT INTO "TeamRanks" (team_id,team_sport_id,team_rank) VALUES (167,14,5);</v>
      </c>
    </row>
    <row r="10205" spans="2:8" x14ac:dyDescent="0.25">
      <c r="B10205" t="s">
        <v>401</v>
      </c>
      <c r="C10205">
        <f>INDEX(NationalTeams!B:B,MATCH(B10205,NationalTeams!C:C,0))</f>
        <v>168</v>
      </c>
      <c r="D10205" t="s">
        <v>38</v>
      </c>
      <c r="E10205">
        <f>INDEX(TeamSports!B:B,MATCH(D10205,TeamSports!C:C,0))</f>
        <v>14</v>
      </c>
      <c r="F10205">
        <f>INDEX(RanksTable!AV:AV,MATCH(B10205,RanksTable!B:B,0))</f>
        <v>7</v>
      </c>
      <c r="H10205" t="str">
        <f t="shared" si="159"/>
        <v>INSERT INTO "TeamRanks" (team_id,team_sport_id,team_rank) VALUES (168,14,7);</v>
      </c>
    </row>
    <row r="10206" spans="2:8" x14ac:dyDescent="0.25">
      <c r="B10206" t="s">
        <v>432</v>
      </c>
      <c r="C10206">
        <f>INDEX(NationalTeams!B:B,MATCH(B10206,NationalTeams!C:C,0))</f>
        <v>169</v>
      </c>
      <c r="D10206" t="s">
        <v>38</v>
      </c>
      <c r="E10206">
        <f>INDEX(TeamSports!B:B,MATCH(D10206,TeamSports!C:C,0))</f>
        <v>14</v>
      </c>
      <c r="F10206">
        <f>INDEX(RanksTable!AV:AV,MATCH(B10206,RanksTable!B:B,0))</f>
        <v>7</v>
      </c>
      <c r="H10206" t="str">
        <f t="shared" si="159"/>
        <v>INSERT INTO "TeamRanks" (team_id,team_sport_id,team_rank) VALUES (169,14,7);</v>
      </c>
    </row>
    <row r="10207" spans="2:8" x14ac:dyDescent="0.25">
      <c r="B10207" t="s">
        <v>336</v>
      </c>
      <c r="C10207">
        <f>INDEX(NationalTeams!B:B,MATCH(B10207,NationalTeams!C:C,0))</f>
        <v>170</v>
      </c>
      <c r="D10207" t="s">
        <v>38</v>
      </c>
      <c r="E10207">
        <f>INDEX(TeamSports!B:B,MATCH(D10207,TeamSports!C:C,0))</f>
        <v>14</v>
      </c>
      <c r="F10207">
        <f>INDEX(RanksTable!AV:AV,MATCH(B10207,RanksTable!B:B,0))</f>
        <v>7</v>
      </c>
      <c r="H10207" t="str">
        <f t="shared" si="159"/>
        <v>INSERT INTO "TeamRanks" (team_id,team_sport_id,team_rank) VALUES (170,14,7);</v>
      </c>
    </row>
    <row r="10208" spans="2:8" x14ac:dyDescent="0.25">
      <c r="B10208" t="s">
        <v>497</v>
      </c>
      <c r="C10208">
        <f>INDEX(NationalTeams!B:B,MATCH(B10208,NationalTeams!C:C,0))</f>
        <v>171</v>
      </c>
      <c r="D10208" t="s">
        <v>38</v>
      </c>
      <c r="E10208">
        <f>INDEX(TeamSports!B:B,MATCH(D10208,TeamSports!C:C,0))</f>
        <v>14</v>
      </c>
      <c r="F10208">
        <f>INDEX(RanksTable!AV:AV,MATCH(B10208,RanksTable!B:B,0))</f>
        <v>4</v>
      </c>
      <c r="H10208" t="str">
        <f t="shared" si="159"/>
        <v>INSERT INTO "TeamRanks" (team_id,team_sport_id,team_rank) VALUES (171,14,4);</v>
      </c>
    </row>
    <row r="10209" spans="2:8" x14ac:dyDescent="0.25">
      <c r="B10209" t="s">
        <v>380</v>
      </c>
      <c r="C10209">
        <f>INDEX(NationalTeams!B:B,MATCH(B10209,NationalTeams!C:C,0))</f>
        <v>172</v>
      </c>
      <c r="D10209" t="s">
        <v>38</v>
      </c>
      <c r="E10209">
        <f>INDEX(TeamSports!B:B,MATCH(D10209,TeamSports!C:C,0))</f>
        <v>14</v>
      </c>
      <c r="F10209">
        <f>INDEX(RanksTable!AV:AV,MATCH(B10209,RanksTable!B:B,0))</f>
        <v>7</v>
      </c>
      <c r="H10209" t="str">
        <f t="shared" si="159"/>
        <v>INSERT INTO "TeamRanks" (team_id,team_sport_id,team_rank) VALUES (172,14,7);</v>
      </c>
    </row>
    <row r="10210" spans="2:8" x14ac:dyDescent="0.25">
      <c r="B10210" t="s">
        <v>402</v>
      </c>
      <c r="C10210">
        <f>INDEX(NationalTeams!B:B,MATCH(B10210,NationalTeams!C:C,0))</f>
        <v>173</v>
      </c>
      <c r="D10210" t="s">
        <v>38</v>
      </c>
      <c r="E10210">
        <f>INDEX(TeamSports!B:B,MATCH(D10210,TeamSports!C:C,0))</f>
        <v>14</v>
      </c>
      <c r="F10210">
        <f>INDEX(RanksTable!AV:AV,MATCH(B10210,RanksTable!B:B,0))</f>
        <v>7</v>
      </c>
      <c r="H10210" t="str">
        <f t="shared" si="159"/>
        <v>INSERT INTO "TeamRanks" (team_id,team_sport_id,team_rank) VALUES (173,14,7);</v>
      </c>
    </row>
    <row r="10211" spans="2:8" x14ac:dyDescent="0.25">
      <c r="B10211" t="s">
        <v>370</v>
      </c>
      <c r="C10211">
        <f>INDEX(NationalTeams!B:B,MATCH(B10211,NationalTeams!C:C,0))</f>
        <v>174</v>
      </c>
      <c r="D10211" t="s">
        <v>38</v>
      </c>
      <c r="E10211">
        <f>INDEX(TeamSports!B:B,MATCH(D10211,TeamSports!C:C,0))</f>
        <v>14</v>
      </c>
      <c r="F10211">
        <f>INDEX(RanksTable!AV:AV,MATCH(B10211,RanksTable!B:B,0))</f>
        <v>7</v>
      </c>
      <c r="H10211" t="str">
        <f t="shared" si="159"/>
        <v>INSERT INTO "TeamRanks" (team_id,team_sport_id,team_rank) VALUES (174,14,7);</v>
      </c>
    </row>
    <row r="10212" spans="2:8" x14ac:dyDescent="0.25">
      <c r="B10212" t="s">
        <v>506</v>
      </c>
      <c r="C10212">
        <f>INDEX(NationalTeams!B:B,MATCH(B10212,NationalTeams!C:C,0))</f>
        <v>175</v>
      </c>
      <c r="D10212" t="s">
        <v>38</v>
      </c>
      <c r="E10212">
        <f>INDEX(TeamSports!B:B,MATCH(D10212,TeamSports!C:C,0))</f>
        <v>14</v>
      </c>
      <c r="F10212">
        <f>INDEX(RanksTable!AV:AV,MATCH(B10212,RanksTable!B:B,0))</f>
        <v>7</v>
      </c>
      <c r="H10212" t="str">
        <f t="shared" si="159"/>
        <v>INSERT INTO "TeamRanks" (team_id,team_sport_id,team_rank) VALUES (175,14,7);</v>
      </c>
    </row>
    <row r="10213" spans="2:8" x14ac:dyDescent="0.25">
      <c r="B10213" t="s">
        <v>500</v>
      </c>
      <c r="C10213">
        <f>INDEX(NationalTeams!B:B,MATCH(B10213,NationalTeams!C:C,0))</f>
        <v>176</v>
      </c>
      <c r="D10213" t="s">
        <v>38</v>
      </c>
      <c r="E10213">
        <f>INDEX(TeamSports!B:B,MATCH(D10213,TeamSports!C:C,0))</f>
        <v>14</v>
      </c>
      <c r="F10213">
        <f>INDEX(RanksTable!AV:AV,MATCH(B10213,RanksTable!B:B,0))</f>
        <v>7</v>
      </c>
      <c r="H10213" t="str">
        <f t="shared" si="159"/>
        <v>INSERT INTO "TeamRanks" (team_id,team_sport_id,team_rank) VALUES (176,14,7);</v>
      </c>
    </row>
    <row r="10214" spans="2:8" x14ac:dyDescent="0.25">
      <c r="B10214" t="s">
        <v>473</v>
      </c>
      <c r="C10214">
        <f>INDEX(NationalTeams!B:B,MATCH(B10214,NationalTeams!C:C,0))</f>
        <v>177</v>
      </c>
      <c r="D10214" t="s">
        <v>38</v>
      </c>
      <c r="E10214">
        <f>INDEX(TeamSports!B:B,MATCH(D10214,TeamSports!C:C,0))</f>
        <v>14</v>
      </c>
      <c r="F10214">
        <f>INDEX(RanksTable!AV:AV,MATCH(B10214,RanksTable!B:B,0))</f>
        <v>7</v>
      </c>
      <c r="H10214" t="str">
        <f t="shared" si="159"/>
        <v>INSERT INTO "TeamRanks" (team_id,team_sport_id,team_rank) VALUES (177,14,7);</v>
      </c>
    </row>
    <row r="10215" spans="2:8" x14ac:dyDescent="0.25">
      <c r="B10215" t="s">
        <v>482</v>
      </c>
      <c r="C10215">
        <f>INDEX(NationalTeams!B:B,MATCH(B10215,NationalTeams!C:C,0))</f>
        <v>178</v>
      </c>
      <c r="D10215" t="s">
        <v>38</v>
      </c>
      <c r="E10215">
        <f>INDEX(TeamSports!B:B,MATCH(D10215,TeamSports!C:C,0))</f>
        <v>14</v>
      </c>
      <c r="F10215">
        <f>INDEX(RanksTable!AV:AV,MATCH(B10215,RanksTable!B:B,0))</f>
        <v>7</v>
      </c>
      <c r="H10215" t="str">
        <f t="shared" si="159"/>
        <v>INSERT INTO "TeamRanks" (team_id,team_sport_id,team_rank) VALUES (178,14,7);</v>
      </c>
    </row>
    <row r="10216" spans="2:8" x14ac:dyDescent="0.25">
      <c r="B10216" t="s">
        <v>411</v>
      </c>
      <c r="C10216">
        <f>INDEX(NationalTeams!B:B,MATCH(B10216,NationalTeams!C:C,0))</f>
        <v>179</v>
      </c>
      <c r="D10216" t="s">
        <v>38</v>
      </c>
      <c r="E10216">
        <f>INDEX(TeamSports!B:B,MATCH(D10216,TeamSports!C:C,0))</f>
        <v>14</v>
      </c>
      <c r="F10216">
        <f>INDEX(RanksTable!AV:AV,MATCH(B10216,RanksTable!B:B,0))</f>
        <v>7</v>
      </c>
      <c r="H10216" t="str">
        <f t="shared" si="159"/>
        <v>INSERT INTO "TeamRanks" (team_id,team_sport_id,team_rank) VALUES (179,14,7);</v>
      </c>
    </row>
    <row r="10217" spans="2:8" x14ac:dyDescent="0.25">
      <c r="B10217" t="s">
        <v>541</v>
      </c>
      <c r="C10217">
        <f>INDEX(NationalTeams!B:B,MATCH(B10217,NationalTeams!C:C,0))</f>
        <v>180</v>
      </c>
      <c r="D10217" t="s">
        <v>38</v>
      </c>
      <c r="E10217">
        <f>INDEX(TeamSports!B:B,MATCH(D10217,TeamSports!C:C,0))</f>
        <v>14</v>
      </c>
      <c r="F10217">
        <f>INDEX(RanksTable!AV:AV,MATCH(B10217,RanksTable!B:B,0))</f>
        <v>7</v>
      </c>
      <c r="H10217" t="str">
        <f t="shared" si="159"/>
        <v>INSERT INTO "TeamRanks" (team_id,team_sport_id,team_rank) VALUES (180,14,7);</v>
      </c>
    </row>
    <row r="10218" spans="2:8" x14ac:dyDescent="0.25">
      <c r="B10218" t="s">
        <v>412</v>
      </c>
      <c r="C10218">
        <f>INDEX(NationalTeams!B:B,MATCH(B10218,NationalTeams!C:C,0))</f>
        <v>181</v>
      </c>
      <c r="D10218" t="s">
        <v>38</v>
      </c>
      <c r="E10218">
        <f>INDEX(TeamSports!B:B,MATCH(D10218,TeamSports!C:C,0))</f>
        <v>14</v>
      </c>
      <c r="F10218">
        <f>INDEX(RanksTable!AV:AV,MATCH(B10218,RanksTable!B:B,0))</f>
        <v>7</v>
      </c>
      <c r="H10218" t="str">
        <f t="shared" si="159"/>
        <v>INSERT INTO "TeamRanks" (team_id,team_sport_id,team_rank) VALUES (181,14,7);</v>
      </c>
    </row>
    <row r="10219" spans="2:8" x14ac:dyDescent="0.25">
      <c r="B10219" t="s">
        <v>409</v>
      </c>
      <c r="C10219">
        <f>INDEX(NationalTeams!B:B,MATCH(B10219,NationalTeams!C:C,0))</f>
        <v>182</v>
      </c>
      <c r="D10219" t="s">
        <v>38</v>
      </c>
      <c r="E10219">
        <f>INDEX(TeamSports!B:B,MATCH(D10219,TeamSports!C:C,0))</f>
        <v>14</v>
      </c>
      <c r="F10219">
        <f>INDEX(RanksTable!AV:AV,MATCH(B10219,RanksTable!B:B,0))</f>
        <v>7</v>
      </c>
      <c r="H10219" t="str">
        <f t="shared" si="159"/>
        <v>INSERT INTO "TeamRanks" (team_id,team_sport_id,team_rank) VALUES (182,14,7);</v>
      </c>
    </row>
    <row r="10220" spans="2:8" x14ac:dyDescent="0.25">
      <c r="B10220" t="s">
        <v>414</v>
      </c>
      <c r="C10220">
        <f>INDEX(NationalTeams!B:B,MATCH(B10220,NationalTeams!C:C,0))</f>
        <v>183</v>
      </c>
      <c r="D10220" t="s">
        <v>38</v>
      </c>
      <c r="E10220">
        <f>INDEX(TeamSports!B:B,MATCH(D10220,TeamSports!C:C,0))</f>
        <v>14</v>
      </c>
      <c r="F10220">
        <f>INDEX(RanksTable!AV:AV,MATCH(B10220,RanksTable!B:B,0))</f>
        <v>7</v>
      </c>
      <c r="H10220" t="str">
        <f t="shared" si="159"/>
        <v>INSERT INTO "TeamRanks" (team_id,team_sport_id,team_rank) VALUES (183,14,7);</v>
      </c>
    </row>
    <row r="10221" spans="2:8" x14ac:dyDescent="0.25">
      <c r="B10221" t="s">
        <v>362</v>
      </c>
      <c r="C10221">
        <f>INDEX(NationalTeams!B:B,MATCH(B10221,NationalTeams!C:C,0))</f>
        <v>184</v>
      </c>
      <c r="D10221" t="s">
        <v>38</v>
      </c>
      <c r="E10221">
        <f>INDEX(TeamSports!B:B,MATCH(D10221,TeamSports!C:C,0))</f>
        <v>14</v>
      </c>
      <c r="F10221">
        <f>INDEX(RanksTable!AV:AV,MATCH(B10221,RanksTable!B:B,0))</f>
        <v>7</v>
      </c>
      <c r="H10221" t="str">
        <f t="shared" si="159"/>
        <v>INSERT INTO "TeamRanks" (team_id,team_sport_id,team_rank) VALUES (184,14,7);</v>
      </c>
    </row>
    <row r="10222" spans="2:8" x14ac:dyDescent="0.25">
      <c r="B10222" t="s">
        <v>499</v>
      </c>
      <c r="C10222">
        <f>INDEX(NationalTeams!B:B,MATCH(B10222,NationalTeams!C:C,0))</f>
        <v>185</v>
      </c>
      <c r="D10222" t="s">
        <v>38</v>
      </c>
      <c r="E10222">
        <f>INDEX(TeamSports!B:B,MATCH(D10222,TeamSports!C:C,0))</f>
        <v>14</v>
      </c>
      <c r="F10222">
        <f>INDEX(RanksTable!AV:AV,MATCH(B10222,RanksTable!B:B,0))</f>
        <v>7</v>
      </c>
      <c r="H10222" t="str">
        <f t="shared" si="159"/>
        <v>INSERT INTO "TeamRanks" (team_id,team_sport_id,team_rank) VALUES (185,14,7);</v>
      </c>
    </row>
    <row r="10223" spans="2:8" x14ac:dyDescent="0.25">
      <c r="B10223" t="s">
        <v>374</v>
      </c>
      <c r="C10223">
        <f>INDEX(NationalTeams!B:B,MATCH(B10223,NationalTeams!C:C,0))</f>
        <v>186</v>
      </c>
      <c r="D10223" t="s">
        <v>38</v>
      </c>
      <c r="E10223">
        <f>INDEX(TeamSports!B:B,MATCH(D10223,TeamSports!C:C,0))</f>
        <v>14</v>
      </c>
      <c r="F10223">
        <f>INDEX(RanksTable!AV:AV,MATCH(B10223,RanksTable!B:B,0))</f>
        <v>7</v>
      </c>
      <c r="H10223" t="str">
        <f t="shared" si="159"/>
        <v>INSERT INTO "TeamRanks" (team_id,team_sport_id,team_rank) VALUES (186,14,7);</v>
      </c>
    </row>
    <row r="10224" spans="2:8" x14ac:dyDescent="0.25">
      <c r="B10224" t="s">
        <v>385</v>
      </c>
      <c r="C10224">
        <f>INDEX(NationalTeams!B:B,MATCH(B10224,NationalTeams!C:C,0))</f>
        <v>187</v>
      </c>
      <c r="D10224" t="s">
        <v>38</v>
      </c>
      <c r="E10224">
        <f>INDEX(TeamSports!B:B,MATCH(D10224,TeamSports!C:C,0))</f>
        <v>14</v>
      </c>
      <c r="F10224">
        <f>INDEX(RanksTable!AV:AV,MATCH(B10224,RanksTable!B:B,0))</f>
        <v>7</v>
      </c>
      <c r="H10224" t="str">
        <f t="shared" si="159"/>
        <v>INSERT INTO "TeamRanks" (team_id,team_sport_id,team_rank) VALUES (187,14,7);</v>
      </c>
    </row>
    <row r="10225" spans="2:8" x14ac:dyDescent="0.25">
      <c r="B10225" t="s">
        <v>450</v>
      </c>
      <c r="C10225">
        <f>INDEX(NationalTeams!B:B,MATCH(B10225,NationalTeams!C:C,0))</f>
        <v>188</v>
      </c>
      <c r="D10225" t="s">
        <v>38</v>
      </c>
      <c r="E10225">
        <f>INDEX(TeamSports!B:B,MATCH(D10225,TeamSports!C:C,0))</f>
        <v>14</v>
      </c>
      <c r="F10225">
        <f>INDEX(RanksTable!AV:AV,MATCH(B10225,RanksTable!B:B,0))</f>
        <v>7</v>
      </c>
      <c r="H10225" t="str">
        <f t="shared" si="159"/>
        <v>INSERT INTO "TeamRanks" (team_id,team_sport_id,team_rank) VALUES (188,14,7);</v>
      </c>
    </row>
    <row r="10226" spans="2:8" x14ac:dyDescent="0.25">
      <c r="B10226" t="s">
        <v>448</v>
      </c>
      <c r="C10226">
        <f>INDEX(NationalTeams!B:B,MATCH(B10226,NationalTeams!C:C,0))</f>
        <v>189</v>
      </c>
      <c r="D10226" t="s">
        <v>38</v>
      </c>
      <c r="E10226">
        <f>INDEX(TeamSports!B:B,MATCH(D10226,TeamSports!C:C,0))</f>
        <v>14</v>
      </c>
      <c r="F10226">
        <f>INDEX(RanksTable!AV:AV,MATCH(B10226,RanksTable!B:B,0))</f>
        <v>7</v>
      </c>
      <c r="H10226" t="str">
        <f t="shared" si="159"/>
        <v>INSERT INTO "TeamRanks" (team_id,team_sport_id,team_rank) VALUES (189,14,7);</v>
      </c>
    </row>
    <row r="10227" spans="2:8" x14ac:dyDescent="0.25">
      <c r="B10227" t="s">
        <v>375</v>
      </c>
      <c r="C10227">
        <f>INDEX(NationalTeams!B:B,MATCH(B10227,NationalTeams!C:C,0))</f>
        <v>190</v>
      </c>
      <c r="D10227" t="s">
        <v>38</v>
      </c>
      <c r="E10227">
        <f>INDEX(TeamSports!B:B,MATCH(D10227,TeamSports!C:C,0))</f>
        <v>14</v>
      </c>
      <c r="F10227">
        <f>INDEX(RanksTable!AV:AV,MATCH(B10227,RanksTable!B:B,0))</f>
        <v>7</v>
      </c>
      <c r="H10227" t="str">
        <f t="shared" si="159"/>
        <v>INSERT INTO "TeamRanks" (team_id,team_sport_id,team_rank) VALUES (190,14,7);</v>
      </c>
    </row>
    <row r="10228" spans="2:8" x14ac:dyDescent="0.25">
      <c r="B10228" t="s">
        <v>483</v>
      </c>
      <c r="C10228">
        <f>INDEX(NationalTeams!B:B,MATCH(B10228,NationalTeams!C:C,0))</f>
        <v>191</v>
      </c>
      <c r="D10228" t="s">
        <v>38</v>
      </c>
      <c r="E10228">
        <f>INDEX(TeamSports!B:B,MATCH(D10228,TeamSports!C:C,0))</f>
        <v>14</v>
      </c>
      <c r="F10228">
        <f>INDEX(RanksTable!AV:AV,MATCH(B10228,RanksTable!B:B,0))</f>
        <v>7</v>
      </c>
      <c r="H10228" t="str">
        <f t="shared" si="159"/>
        <v>INSERT INTO "TeamRanks" (team_id,team_sport_id,team_rank) VALUES (191,14,7);</v>
      </c>
    </row>
    <row r="10229" spans="2:8" x14ac:dyDescent="0.25">
      <c r="B10229" t="s">
        <v>395</v>
      </c>
      <c r="C10229">
        <f>INDEX(NationalTeams!B:B,MATCH(B10229,NationalTeams!C:C,0))</f>
        <v>192</v>
      </c>
      <c r="D10229" t="s">
        <v>38</v>
      </c>
      <c r="E10229">
        <f>INDEX(TeamSports!B:B,MATCH(D10229,TeamSports!C:C,0))</f>
        <v>14</v>
      </c>
      <c r="F10229">
        <f>INDEX(RanksTable!AV:AV,MATCH(B10229,RanksTable!B:B,0))</f>
        <v>7</v>
      </c>
      <c r="H10229" t="str">
        <f t="shared" si="159"/>
        <v>INSERT INTO "TeamRanks" (team_id,team_sport_id,team_rank) VALUES (192,14,7);</v>
      </c>
    </row>
    <row r="10230" spans="2:8" x14ac:dyDescent="0.25">
      <c r="B10230" t="s">
        <v>363</v>
      </c>
      <c r="C10230">
        <f>INDEX(NationalTeams!B:B,MATCH(B10230,NationalTeams!C:C,0))</f>
        <v>193</v>
      </c>
      <c r="D10230" t="s">
        <v>38</v>
      </c>
      <c r="E10230">
        <f>INDEX(TeamSports!B:B,MATCH(D10230,TeamSports!C:C,0))</f>
        <v>14</v>
      </c>
      <c r="F10230">
        <f>INDEX(RanksTable!AV:AV,MATCH(B10230,RanksTable!B:B,0))</f>
        <v>7</v>
      </c>
      <c r="H10230" t="str">
        <f t="shared" si="159"/>
        <v>INSERT INTO "TeamRanks" (team_id,team_sport_id,team_rank) VALUES (193,14,7);</v>
      </c>
    </row>
    <row r="10231" spans="2:8" x14ac:dyDescent="0.25">
      <c r="B10231" t="s">
        <v>394</v>
      </c>
      <c r="C10231">
        <f>INDEX(NationalTeams!B:B,MATCH(B10231,NationalTeams!C:C,0))</f>
        <v>194</v>
      </c>
      <c r="D10231" t="s">
        <v>38</v>
      </c>
      <c r="E10231">
        <f>INDEX(TeamSports!B:B,MATCH(D10231,TeamSports!C:C,0))</f>
        <v>14</v>
      </c>
      <c r="F10231">
        <f>INDEX(RanksTable!AV:AV,MATCH(B10231,RanksTable!B:B,0))</f>
        <v>7</v>
      </c>
      <c r="H10231" t="str">
        <f t="shared" si="159"/>
        <v>INSERT INTO "TeamRanks" (team_id,team_sport_id,team_rank) VALUES (194,14,7);</v>
      </c>
    </row>
    <row r="10232" spans="2:8" x14ac:dyDescent="0.25">
      <c r="B10232" t="s">
        <v>389</v>
      </c>
      <c r="C10232">
        <f>INDEX(NationalTeams!B:B,MATCH(B10232,NationalTeams!C:C,0))</f>
        <v>195</v>
      </c>
      <c r="D10232" t="s">
        <v>38</v>
      </c>
      <c r="E10232">
        <f>INDEX(TeamSports!B:B,MATCH(D10232,TeamSports!C:C,0))</f>
        <v>14</v>
      </c>
      <c r="F10232">
        <f>INDEX(RanksTable!AV:AV,MATCH(B10232,RanksTable!B:B,0))</f>
        <v>7</v>
      </c>
      <c r="H10232" t="str">
        <f t="shared" si="159"/>
        <v>INSERT INTO "TeamRanks" (team_id,team_sport_id,team_rank) VALUES (195,14,7);</v>
      </c>
    </row>
    <row r="10233" spans="2:8" x14ac:dyDescent="0.25">
      <c r="B10233" t="s">
        <v>496</v>
      </c>
      <c r="C10233">
        <f>INDEX(NationalTeams!B:B,MATCH(B10233,NationalTeams!C:C,0))</f>
        <v>196</v>
      </c>
      <c r="D10233" t="s">
        <v>38</v>
      </c>
      <c r="E10233">
        <f>INDEX(TeamSports!B:B,MATCH(D10233,TeamSports!C:C,0))</f>
        <v>14</v>
      </c>
      <c r="F10233">
        <f>INDEX(RanksTable!AV:AV,MATCH(B10233,RanksTable!B:B,0))</f>
        <v>7</v>
      </c>
      <c r="H10233" t="str">
        <f t="shared" si="159"/>
        <v>INSERT INTO "TeamRanks" (team_id,team_sport_id,team_rank) VALUES (196,14,7);</v>
      </c>
    </row>
    <row r="10234" spans="2:8" x14ac:dyDescent="0.25">
      <c r="B10234" t="s">
        <v>507</v>
      </c>
      <c r="C10234">
        <f>INDEX(NationalTeams!B:B,MATCH(B10234,NationalTeams!C:C,0))</f>
        <v>197</v>
      </c>
      <c r="D10234" t="s">
        <v>38</v>
      </c>
      <c r="E10234">
        <f>INDEX(TeamSports!B:B,MATCH(D10234,TeamSports!C:C,0))</f>
        <v>14</v>
      </c>
      <c r="F10234">
        <f>INDEX(RanksTable!AV:AV,MATCH(B10234,RanksTable!B:B,0))</f>
        <v>6</v>
      </c>
      <c r="H10234" t="str">
        <f t="shared" si="159"/>
        <v>INSERT INTO "TeamRanks" (team_id,team_sport_id,team_rank) VALUES (197,14,6);</v>
      </c>
    </row>
    <row r="10235" spans="2:8" x14ac:dyDescent="0.25">
      <c r="B10235" t="s">
        <v>399</v>
      </c>
      <c r="C10235">
        <f>INDEX(NationalTeams!B:B,MATCH(B10235,NationalTeams!C:C,0))</f>
        <v>198</v>
      </c>
      <c r="D10235" t="s">
        <v>38</v>
      </c>
      <c r="E10235">
        <f>INDEX(TeamSports!B:B,MATCH(D10235,TeamSports!C:C,0))</f>
        <v>14</v>
      </c>
      <c r="F10235">
        <f>INDEX(RanksTable!AV:AV,MATCH(B10235,RanksTable!B:B,0))</f>
        <v>7</v>
      </c>
      <c r="H10235" t="str">
        <f t="shared" si="159"/>
        <v>INSERT INTO "TeamRanks" (team_id,team_sport_id,team_rank) VALUES (198,14,7);</v>
      </c>
    </row>
    <row r="10236" spans="2:8" x14ac:dyDescent="0.25">
      <c r="B10236" t="s">
        <v>467</v>
      </c>
      <c r="C10236">
        <f>INDEX(NationalTeams!B:B,MATCH(B10236,NationalTeams!C:C,0))</f>
        <v>199</v>
      </c>
      <c r="D10236" t="s">
        <v>38</v>
      </c>
      <c r="E10236">
        <f>INDEX(TeamSports!B:B,MATCH(D10236,TeamSports!C:C,0))</f>
        <v>14</v>
      </c>
      <c r="F10236">
        <f>INDEX(RanksTable!AV:AV,MATCH(B10236,RanksTable!B:B,0))</f>
        <v>7</v>
      </c>
      <c r="H10236" t="str">
        <f t="shared" si="159"/>
        <v>INSERT INTO "TeamRanks" (team_id,team_sport_id,team_rank) VALUES (199,14,7);</v>
      </c>
    </row>
    <row r="10237" spans="2:8" x14ac:dyDescent="0.25">
      <c r="B10237" t="s">
        <v>437</v>
      </c>
      <c r="C10237">
        <f>INDEX(NationalTeams!B:B,MATCH(B10237,NationalTeams!C:C,0))</f>
        <v>200</v>
      </c>
      <c r="D10237" t="s">
        <v>38</v>
      </c>
      <c r="E10237">
        <f>INDEX(TeamSports!B:B,MATCH(D10237,TeamSports!C:C,0))</f>
        <v>14</v>
      </c>
      <c r="F10237">
        <f>INDEX(RanksTable!AV:AV,MATCH(B10237,RanksTable!B:B,0))</f>
        <v>7</v>
      </c>
      <c r="H10237" t="str">
        <f t="shared" si="159"/>
        <v>INSERT INTO "TeamRanks" (team_id,team_sport_id,team_rank) VALUES (200,14,7);</v>
      </c>
    </row>
    <row r="10238" spans="2:8" x14ac:dyDescent="0.25">
      <c r="B10238" t="s">
        <v>452</v>
      </c>
      <c r="C10238">
        <f>INDEX(NationalTeams!B:B,MATCH(B10238,NationalTeams!C:C,0))</f>
        <v>201</v>
      </c>
      <c r="D10238" t="s">
        <v>38</v>
      </c>
      <c r="E10238">
        <f>INDEX(TeamSports!B:B,MATCH(D10238,TeamSports!C:C,0))</f>
        <v>14</v>
      </c>
      <c r="F10238">
        <f>INDEX(RanksTable!AV:AV,MATCH(B10238,RanksTable!B:B,0))</f>
        <v>3</v>
      </c>
      <c r="H10238" t="str">
        <f t="shared" si="159"/>
        <v>INSERT INTO "TeamRanks" (team_id,team_sport_id,team_rank) VALUES (201,14,3);</v>
      </c>
    </row>
    <row r="10239" spans="2:8" x14ac:dyDescent="0.25">
      <c r="B10239" t="s">
        <v>384</v>
      </c>
      <c r="C10239">
        <f>INDEX(NationalTeams!B:B,MATCH(B10239,NationalTeams!C:C,0))</f>
        <v>202</v>
      </c>
      <c r="D10239" t="s">
        <v>38</v>
      </c>
      <c r="E10239">
        <f>INDEX(TeamSports!B:B,MATCH(D10239,TeamSports!C:C,0))</f>
        <v>14</v>
      </c>
      <c r="F10239">
        <f>INDEX(RanksTable!AV:AV,MATCH(B10239,RanksTable!B:B,0))</f>
        <v>7</v>
      </c>
      <c r="H10239" t="str">
        <f t="shared" si="159"/>
        <v>INSERT INTO "TeamRanks" (team_id,team_sport_id,team_rank) VALUES (202,14,7);</v>
      </c>
    </row>
    <row r="10240" spans="2:8" x14ac:dyDescent="0.25">
      <c r="B10240" t="s">
        <v>442</v>
      </c>
      <c r="C10240">
        <f>INDEX(NationalTeams!B:B,MATCH(B10240,NationalTeams!C:C,0))</f>
        <v>203</v>
      </c>
      <c r="D10240" t="s">
        <v>38</v>
      </c>
      <c r="E10240">
        <f>INDEX(TeamSports!B:B,MATCH(D10240,TeamSports!C:C,0))</f>
        <v>14</v>
      </c>
      <c r="F10240">
        <f>INDEX(RanksTable!AV:AV,MATCH(B10240,RanksTable!B:B,0))</f>
        <v>7</v>
      </c>
      <c r="H10240" t="str">
        <f t="shared" si="159"/>
        <v>INSERT INTO "TeamRanks" (team_id,team_sport_id,team_rank) VALUES (203,14,7);</v>
      </c>
    </row>
    <row r="10241" spans="2:8" x14ac:dyDescent="0.25">
      <c r="B10241" t="s">
        <v>472</v>
      </c>
      <c r="C10241">
        <f>INDEX(NationalTeams!B:B,MATCH(B10241,NationalTeams!C:C,0))</f>
        <v>204</v>
      </c>
      <c r="D10241" t="s">
        <v>38</v>
      </c>
      <c r="E10241">
        <f>INDEX(TeamSports!B:B,MATCH(D10241,TeamSports!C:C,0))</f>
        <v>14</v>
      </c>
      <c r="F10241">
        <f>INDEX(RanksTable!AV:AV,MATCH(B10241,RanksTable!B:B,0))</f>
        <v>7</v>
      </c>
      <c r="H10241" t="str">
        <f t="shared" si="159"/>
        <v>INSERT INTO "TeamRanks" (team_id,team_sport_id,team_rank) VALUES (204,14,7);</v>
      </c>
    </row>
    <row r="10242" spans="2:8" x14ac:dyDescent="0.25">
      <c r="B10242" t="s">
        <v>388</v>
      </c>
      <c r="C10242">
        <f>INDEX(NationalTeams!B:B,MATCH(B10242,NationalTeams!C:C,0))</f>
        <v>205</v>
      </c>
      <c r="D10242" t="s">
        <v>38</v>
      </c>
      <c r="E10242">
        <f>INDEX(TeamSports!B:B,MATCH(D10242,TeamSports!C:C,0))</f>
        <v>14</v>
      </c>
      <c r="F10242">
        <f>INDEX(RanksTable!AV:AV,MATCH(B10242,RanksTable!B:B,0))</f>
        <v>7</v>
      </c>
      <c r="H10242" t="str">
        <f t="shared" si="159"/>
        <v>INSERT INTO "TeamRanks" (team_id,team_sport_id,team_rank) VALUES (205,14,7);</v>
      </c>
    </row>
    <row r="10243" spans="2:8" x14ac:dyDescent="0.25">
      <c r="B10243" t="s">
        <v>476</v>
      </c>
      <c r="C10243">
        <f>INDEX(NationalTeams!B:B,MATCH(B10243,NationalTeams!C:C,0))</f>
        <v>206</v>
      </c>
      <c r="D10243" t="s">
        <v>38</v>
      </c>
      <c r="E10243">
        <f>INDEX(TeamSports!B:B,MATCH(D10243,TeamSports!C:C,0))</f>
        <v>14</v>
      </c>
      <c r="F10243">
        <f>INDEX(RanksTable!AV:AV,MATCH(B10243,RanksTable!B:B,0))</f>
        <v>7</v>
      </c>
      <c r="H10243" t="str">
        <f t="shared" si="159"/>
        <v>INSERT INTO "TeamRanks" (team_id,team_sport_id,team_rank) VALUES (206,14,7);</v>
      </c>
    </row>
    <row r="10244" spans="2:8" x14ac:dyDescent="0.25">
      <c r="B10244" t="s">
        <v>407</v>
      </c>
      <c r="C10244">
        <f>INDEX(NationalTeams!B:B,MATCH(B10244,NationalTeams!C:C,0))</f>
        <v>207</v>
      </c>
      <c r="D10244" t="s">
        <v>38</v>
      </c>
      <c r="E10244">
        <f>INDEX(TeamSports!B:B,MATCH(D10244,TeamSports!C:C,0))</f>
        <v>14</v>
      </c>
      <c r="F10244">
        <f>INDEX(RanksTable!AV:AV,MATCH(B10244,RanksTable!B:B,0))</f>
        <v>7</v>
      </c>
      <c r="H10244" t="str">
        <f t="shared" ref="H10244:H10307" si="160">_xlfn.CONCAT($H$1,$L$1,$C$1,$L$1," ",$J$1,$C$2,$N$1,$E$2,$N$1,$F$2,$K$1,$I$1,$J$1,C10244,$N$1,E10244,$N$1,F10244,$K$1,$O$1)</f>
        <v>INSERT INTO "TeamRanks" (team_id,team_sport_id,team_rank) VALUES (207,14,7);</v>
      </c>
    </row>
    <row r="10245" spans="2:8" x14ac:dyDescent="0.25">
      <c r="B10245" t="s">
        <v>364</v>
      </c>
      <c r="C10245">
        <f>INDEX(NationalTeams!B:B,MATCH(B10245,NationalTeams!C:C,0))</f>
        <v>208</v>
      </c>
      <c r="D10245" t="s">
        <v>38</v>
      </c>
      <c r="E10245">
        <f>INDEX(TeamSports!B:B,MATCH(D10245,TeamSports!C:C,0))</f>
        <v>14</v>
      </c>
      <c r="F10245">
        <f>INDEX(RanksTable!AV:AV,MATCH(B10245,RanksTable!B:B,0))</f>
        <v>7</v>
      </c>
      <c r="H10245" t="str">
        <f t="shared" si="160"/>
        <v>INSERT INTO "TeamRanks" (team_id,team_sport_id,team_rank) VALUES (208,14,7);</v>
      </c>
    </row>
    <row r="10246" spans="2:8" x14ac:dyDescent="0.25">
      <c r="B10246" t="s">
        <v>439</v>
      </c>
      <c r="C10246">
        <f>INDEX(NationalTeams!B:B,MATCH(B10246,NationalTeams!C:C,0))</f>
        <v>209</v>
      </c>
      <c r="D10246" t="s">
        <v>38</v>
      </c>
      <c r="E10246">
        <f>INDEX(TeamSports!B:B,MATCH(D10246,TeamSports!C:C,0))</f>
        <v>14</v>
      </c>
      <c r="F10246">
        <f>INDEX(RanksTable!AV:AV,MATCH(B10246,RanksTable!B:B,0))</f>
        <v>7</v>
      </c>
      <c r="H10246" t="str">
        <f t="shared" si="160"/>
        <v>INSERT INTO "TeamRanks" (team_id,team_sport_id,team_rank) VALUES (209,14,7);</v>
      </c>
    </row>
    <row r="10247" spans="2:8" x14ac:dyDescent="0.25">
      <c r="B10247" t="s">
        <v>501</v>
      </c>
      <c r="C10247">
        <f>INDEX(NationalTeams!B:B,MATCH(B10247,NationalTeams!C:C,0))</f>
        <v>210</v>
      </c>
      <c r="D10247" t="s">
        <v>38</v>
      </c>
      <c r="E10247">
        <f>INDEX(TeamSports!B:B,MATCH(D10247,TeamSports!C:C,0))</f>
        <v>14</v>
      </c>
      <c r="F10247">
        <f>INDEX(RanksTable!AV:AV,MATCH(B10247,RanksTable!B:B,0))</f>
        <v>7</v>
      </c>
      <c r="H10247" t="str">
        <f t="shared" si="160"/>
        <v>INSERT INTO "TeamRanks" (team_id,team_sport_id,team_rank) VALUES (210,14,7);</v>
      </c>
    </row>
    <row r="10248" spans="2:8" x14ac:dyDescent="0.25">
      <c r="B10248" t="s">
        <v>466</v>
      </c>
      <c r="C10248">
        <f>INDEX(NationalTeams!B:B,MATCH(B10248,NationalTeams!C:C,0))</f>
        <v>211</v>
      </c>
      <c r="D10248" t="s">
        <v>38</v>
      </c>
      <c r="E10248">
        <f>INDEX(TeamSports!B:B,MATCH(D10248,TeamSports!C:C,0))</f>
        <v>14</v>
      </c>
      <c r="F10248">
        <f>INDEX(RanksTable!AV:AV,MATCH(B10248,RanksTable!B:B,0))</f>
        <v>7</v>
      </c>
      <c r="H10248" t="str">
        <f t="shared" si="160"/>
        <v>INSERT INTO "TeamRanks" (team_id,team_sport_id,team_rank) VALUES (211,14,7);</v>
      </c>
    </row>
    <row r="10249" spans="2:8" x14ac:dyDescent="0.25">
      <c r="B10249" t="s">
        <v>502</v>
      </c>
      <c r="C10249">
        <f>INDEX(NationalTeams!B:B,MATCH(B10249,NationalTeams!C:C,0))</f>
        <v>212</v>
      </c>
      <c r="D10249" t="s">
        <v>38</v>
      </c>
      <c r="E10249">
        <f>INDEX(TeamSports!B:B,MATCH(D10249,TeamSports!C:C,0))</f>
        <v>14</v>
      </c>
      <c r="F10249">
        <f>INDEX(RanksTable!AV:AV,MATCH(B10249,RanksTable!B:B,0))</f>
        <v>7</v>
      </c>
      <c r="H10249" t="str">
        <f t="shared" si="160"/>
        <v>INSERT INTO "TeamRanks" (team_id,team_sport_id,team_rank) VALUES (212,14,7);</v>
      </c>
    </row>
    <row r="10250" spans="2:8" x14ac:dyDescent="0.25">
      <c r="B10250" t="s">
        <v>359</v>
      </c>
      <c r="C10250">
        <f>INDEX(NationalTeams!B:B,MATCH(B10250,NationalTeams!C:C,0))</f>
        <v>213</v>
      </c>
      <c r="D10250" t="s">
        <v>38</v>
      </c>
      <c r="E10250">
        <f>INDEX(TeamSports!B:B,MATCH(D10250,TeamSports!C:C,0))</f>
        <v>14</v>
      </c>
      <c r="F10250">
        <f>INDEX(RanksTable!AV:AV,MATCH(B10250,RanksTable!B:B,0))</f>
        <v>7</v>
      </c>
      <c r="H10250" t="str">
        <f t="shared" si="160"/>
        <v>INSERT INTO "TeamRanks" (team_id,team_sport_id,team_rank) VALUES (213,14,7);</v>
      </c>
    </row>
    <row r="10251" spans="2:8" x14ac:dyDescent="0.25">
      <c r="B10251" t="s">
        <v>377</v>
      </c>
      <c r="C10251">
        <f>INDEX(NationalTeams!B:B,MATCH(B10251,NationalTeams!C:C,0))</f>
        <v>214</v>
      </c>
      <c r="D10251" t="s">
        <v>38</v>
      </c>
      <c r="E10251">
        <f>INDEX(TeamSports!B:B,MATCH(D10251,TeamSports!C:C,0))</f>
        <v>14</v>
      </c>
      <c r="F10251">
        <f>INDEX(RanksTable!AV:AV,MATCH(B10251,RanksTable!B:B,0))</f>
        <v>7</v>
      </c>
      <c r="H10251" t="str">
        <f t="shared" si="160"/>
        <v>INSERT INTO "TeamRanks" (team_id,team_sport_id,team_rank) VALUES (214,14,7);</v>
      </c>
    </row>
    <row r="10252" spans="2:8" x14ac:dyDescent="0.25">
      <c r="B10252" t="s">
        <v>443</v>
      </c>
      <c r="C10252">
        <f>INDEX(NationalTeams!B:B,MATCH(B10252,NationalTeams!C:C,0))</f>
        <v>215</v>
      </c>
      <c r="D10252" t="s">
        <v>38</v>
      </c>
      <c r="E10252">
        <f>INDEX(TeamSports!B:B,MATCH(D10252,TeamSports!C:C,0))</f>
        <v>14</v>
      </c>
      <c r="F10252">
        <f>INDEX(RanksTable!AV:AV,MATCH(B10252,RanksTable!B:B,0))</f>
        <v>7</v>
      </c>
      <c r="H10252" t="str">
        <f t="shared" si="160"/>
        <v>INSERT INTO "TeamRanks" (team_id,team_sport_id,team_rank) VALUES (215,14,7);</v>
      </c>
    </row>
    <row r="10253" spans="2:8" x14ac:dyDescent="0.25">
      <c r="B10253" t="s">
        <v>481</v>
      </c>
      <c r="C10253">
        <f>INDEX(NationalTeams!B:B,MATCH(B10253,NationalTeams!C:C,0))</f>
        <v>216</v>
      </c>
      <c r="D10253" t="s">
        <v>38</v>
      </c>
      <c r="E10253">
        <f>INDEX(TeamSports!B:B,MATCH(D10253,TeamSports!C:C,0))</f>
        <v>14</v>
      </c>
      <c r="F10253">
        <f>INDEX(RanksTable!AV:AV,MATCH(B10253,RanksTable!B:B,0))</f>
        <v>7</v>
      </c>
      <c r="H10253" t="str">
        <f t="shared" si="160"/>
        <v>INSERT INTO "TeamRanks" (team_id,team_sport_id,team_rank) VALUES (216,14,7);</v>
      </c>
    </row>
    <row r="10254" spans="2:8" x14ac:dyDescent="0.25">
      <c r="B10254" t="s">
        <v>351</v>
      </c>
      <c r="C10254">
        <f>INDEX(NationalTeams!B:B,MATCH(B10254,NationalTeams!C:C,0))</f>
        <v>217</v>
      </c>
      <c r="D10254" t="s">
        <v>38</v>
      </c>
      <c r="E10254">
        <f>INDEX(TeamSports!B:B,MATCH(D10254,TeamSports!C:C,0))</f>
        <v>14</v>
      </c>
      <c r="F10254">
        <f>INDEX(RanksTable!AV:AV,MATCH(B10254,RanksTable!B:B,0))</f>
        <v>4</v>
      </c>
      <c r="H10254" t="str">
        <f t="shared" si="160"/>
        <v>INSERT INTO "TeamRanks" (team_id,team_sport_id,team_rank) VALUES (217,14,4);</v>
      </c>
    </row>
    <row r="10255" spans="2:8" x14ac:dyDescent="0.25">
      <c r="B10255" t="s">
        <v>438</v>
      </c>
      <c r="C10255">
        <f>INDEX(NationalTeams!B:B,MATCH(B10255,NationalTeams!C:C,0))</f>
        <v>218</v>
      </c>
      <c r="D10255" t="s">
        <v>38</v>
      </c>
      <c r="E10255">
        <f>INDEX(TeamSports!B:B,MATCH(D10255,TeamSports!C:C,0))</f>
        <v>14</v>
      </c>
      <c r="F10255">
        <f>INDEX(RanksTable!AV:AV,MATCH(B10255,RanksTable!B:B,0))</f>
        <v>7</v>
      </c>
      <c r="H10255" t="str">
        <f t="shared" si="160"/>
        <v>INSERT INTO "TeamRanks" (team_id,team_sport_id,team_rank) VALUES (218,14,7);</v>
      </c>
    </row>
    <row r="10256" spans="2:8" x14ac:dyDescent="0.25">
      <c r="B10256" t="s">
        <v>319</v>
      </c>
      <c r="C10256">
        <f>INDEX(NationalTeams!B:B,MATCH(B10256,NationalTeams!C:C,0))</f>
        <v>219</v>
      </c>
      <c r="D10256" t="s">
        <v>38</v>
      </c>
      <c r="E10256">
        <f>INDEX(TeamSports!B:B,MATCH(D10256,TeamSports!C:C,0))</f>
        <v>14</v>
      </c>
      <c r="F10256">
        <f>INDEX(RanksTable!AV:AV,MATCH(B10256,RanksTable!B:B,0))</f>
        <v>7</v>
      </c>
      <c r="H10256" t="str">
        <f t="shared" si="160"/>
        <v>INSERT INTO "TeamRanks" (team_id,team_sport_id,team_rank) VALUES (219,14,7);</v>
      </c>
    </row>
    <row r="10257" spans="2:8" x14ac:dyDescent="0.25">
      <c r="B10257" t="s">
        <v>471</v>
      </c>
      <c r="C10257">
        <f>INDEX(NationalTeams!B:B,MATCH(B10257,NationalTeams!C:C,0))</f>
        <v>220</v>
      </c>
      <c r="D10257" t="s">
        <v>38</v>
      </c>
      <c r="E10257">
        <f>INDEX(TeamSports!B:B,MATCH(D10257,TeamSports!C:C,0))</f>
        <v>14</v>
      </c>
      <c r="F10257">
        <f>INDEX(RanksTable!AV:AV,MATCH(B10257,RanksTable!B:B,0))</f>
        <v>7</v>
      </c>
      <c r="H10257" t="str">
        <f t="shared" si="160"/>
        <v>INSERT INTO "TeamRanks" (team_id,team_sport_id,team_rank) VALUES (220,14,7);</v>
      </c>
    </row>
    <row r="10258" spans="2:8" x14ac:dyDescent="0.25">
      <c r="B10258" t="s">
        <v>373</v>
      </c>
      <c r="C10258">
        <f>INDEX(NationalTeams!B:B,MATCH(B10258,NationalTeams!C:C,0))</f>
        <v>221</v>
      </c>
      <c r="D10258" t="s">
        <v>38</v>
      </c>
      <c r="E10258">
        <f>INDEX(TeamSports!B:B,MATCH(D10258,TeamSports!C:C,0))</f>
        <v>14</v>
      </c>
      <c r="F10258">
        <f>INDEX(RanksTable!AV:AV,MATCH(B10258,RanksTable!B:B,0))</f>
        <v>7</v>
      </c>
      <c r="H10258" t="str">
        <f t="shared" si="160"/>
        <v>INSERT INTO "TeamRanks" (team_id,team_sport_id,team_rank) VALUES (221,14,7);</v>
      </c>
    </row>
    <row r="10259" spans="2:8" x14ac:dyDescent="0.25">
      <c r="B10259" t="s">
        <v>367</v>
      </c>
      <c r="C10259">
        <f>INDEX(NationalTeams!B:B,MATCH(B10259,NationalTeams!C:C,0))</f>
        <v>222</v>
      </c>
      <c r="D10259" t="s">
        <v>38</v>
      </c>
      <c r="E10259">
        <f>INDEX(TeamSports!B:B,MATCH(D10259,TeamSports!C:C,0))</f>
        <v>14</v>
      </c>
      <c r="F10259">
        <f>INDEX(RanksTable!AV:AV,MATCH(B10259,RanksTable!B:B,0))</f>
        <v>7</v>
      </c>
      <c r="H10259" t="str">
        <f t="shared" si="160"/>
        <v>INSERT INTO "TeamRanks" (team_id,team_sport_id,team_rank) VALUES (222,14,7);</v>
      </c>
    </row>
    <row r="10260" spans="2:8" x14ac:dyDescent="0.25">
      <c r="B10260" t="s">
        <v>358</v>
      </c>
      <c r="C10260">
        <f>INDEX(NationalTeams!B:B,MATCH(B10260,NationalTeams!C:C,0))</f>
        <v>223</v>
      </c>
      <c r="D10260" t="s">
        <v>38</v>
      </c>
      <c r="E10260">
        <f>INDEX(TeamSports!B:B,MATCH(D10260,TeamSports!C:C,0))</f>
        <v>14</v>
      </c>
      <c r="F10260">
        <f>INDEX(RanksTable!AV:AV,MATCH(B10260,RanksTable!B:B,0))</f>
        <v>7</v>
      </c>
      <c r="H10260" t="str">
        <f t="shared" si="160"/>
        <v>INSERT INTO "TeamRanks" (team_id,team_sport_id,team_rank) VALUES (223,14,7);</v>
      </c>
    </row>
    <row r="10261" spans="2:8" x14ac:dyDescent="0.25">
      <c r="B10261" t="s">
        <v>440</v>
      </c>
      <c r="C10261">
        <f>INDEX(NationalTeams!B:B,MATCH(B10261,NationalTeams!C:C,0))</f>
        <v>1</v>
      </c>
      <c r="D10261" t="s">
        <v>39</v>
      </c>
      <c r="E10261">
        <f>INDEX(TeamSports!B:B,MATCH(D10261,TeamSports!C:C,0))</f>
        <v>15</v>
      </c>
      <c r="F10261">
        <f>INDEX(RanksTable!AW:AW,MATCH(B10261,RanksTable!B:B,0))</f>
        <v>7</v>
      </c>
      <c r="H10261" t="str">
        <f t="shared" si="160"/>
        <v>INSERT INTO "TeamRanks" (team_id,team_sport_id,team_rank) VALUES (1,15,7);</v>
      </c>
    </row>
    <row r="10262" spans="2:8" x14ac:dyDescent="0.25">
      <c r="B10262" t="s">
        <v>321</v>
      </c>
      <c r="C10262">
        <f>INDEX(NationalTeams!B:B,MATCH(B10262,NationalTeams!C:C,0))</f>
        <v>2</v>
      </c>
      <c r="D10262" t="s">
        <v>39</v>
      </c>
      <c r="E10262">
        <f>INDEX(TeamSports!B:B,MATCH(D10262,TeamSports!C:C,0))</f>
        <v>15</v>
      </c>
      <c r="F10262">
        <f>INDEX(RanksTable!AW:AW,MATCH(B10262,RanksTable!B:B,0))</f>
        <v>7</v>
      </c>
      <c r="H10262" t="str">
        <f t="shared" si="160"/>
        <v>INSERT INTO "TeamRanks" (team_id,team_sport_id,team_rank) VALUES (2,15,7);</v>
      </c>
    </row>
    <row r="10263" spans="2:8" x14ac:dyDescent="0.25">
      <c r="B10263" t="s">
        <v>520</v>
      </c>
      <c r="C10263">
        <f>INDEX(NationalTeams!B:B,MATCH(B10263,NationalTeams!C:C,0))</f>
        <v>3</v>
      </c>
      <c r="D10263" t="s">
        <v>39</v>
      </c>
      <c r="E10263">
        <f>INDEX(TeamSports!B:B,MATCH(D10263,TeamSports!C:C,0))</f>
        <v>15</v>
      </c>
      <c r="F10263">
        <f>INDEX(RanksTable!AW:AW,MATCH(B10263,RanksTable!B:B,0))</f>
        <v>7</v>
      </c>
      <c r="H10263" t="str">
        <f t="shared" si="160"/>
        <v>INSERT INTO "TeamRanks" (team_id,team_sport_id,team_rank) VALUES (3,15,7);</v>
      </c>
    </row>
    <row r="10264" spans="2:8" x14ac:dyDescent="0.25">
      <c r="B10264" t="s">
        <v>489</v>
      </c>
      <c r="C10264">
        <f>INDEX(NationalTeams!B:B,MATCH(B10264,NationalTeams!C:C,0))</f>
        <v>4</v>
      </c>
      <c r="D10264" t="s">
        <v>39</v>
      </c>
      <c r="E10264">
        <f>INDEX(TeamSports!B:B,MATCH(D10264,TeamSports!C:C,0))</f>
        <v>15</v>
      </c>
      <c r="F10264">
        <f>INDEX(RanksTable!AW:AW,MATCH(B10264,RanksTable!B:B,0))</f>
        <v>1</v>
      </c>
      <c r="H10264" t="str">
        <f t="shared" si="160"/>
        <v>INSERT INTO "TeamRanks" (team_id,team_sport_id,team_rank) VALUES (4,15,1);</v>
      </c>
    </row>
    <row r="10265" spans="2:8" x14ac:dyDescent="0.25">
      <c r="B10265" t="s">
        <v>329</v>
      </c>
      <c r="C10265">
        <f>INDEX(NationalTeams!B:B,MATCH(B10265,NationalTeams!C:C,0))</f>
        <v>5</v>
      </c>
      <c r="D10265" t="s">
        <v>39</v>
      </c>
      <c r="E10265">
        <f>INDEX(TeamSports!B:B,MATCH(D10265,TeamSports!C:C,0))</f>
        <v>15</v>
      </c>
      <c r="F10265">
        <f>INDEX(RanksTable!AW:AW,MATCH(B10265,RanksTable!B:B,0))</f>
        <v>7</v>
      </c>
      <c r="H10265" t="str">
        <f t="shared" si="160"/>
        <v>INSERT INTO "TeamRanks" (team_id,team_sport_id,team_rank) VALUES (5,15,7);</v>
      </c>
    </row>
    <row r="10266" spans="2:8" x14ac:dyDescent="0.25">
      <c r="B10266" t="s">
        <v>538</v>
      </c>
      <c r="C10266">
        <f>INDEX(NationalTeams!B:B,MATCH(B10266,NationalTeams!C:C,0))</f>
        <v>6</v>
      </c>
      <c r="D10266" t="s">
        <v>39</v>
      </c>
      <c r="E10266">
        <f>INDEX(TeamSports!B:B,MATCH(D10266,TeamSports!C:C,0))</f>
        <v>15</v>
      </c>
      <c r="F10266">
        <f>INDEX(RanksTable!AW:AW,MATCH(B10266,RanksTable!B:B,0))</f>
        <v>6</v>
      </c>
      <c r="H10266" t="str">
        <f t="shared" si="160"/>
        <v>INSERT INTO "TeamRanks" (team_id,team_sport_id,team_rank) VALUES (6,15,6);</v>
      </c>
    </row>
    <row r="10267" spans="2:8" x14ac:dyDescent="0.25">
      <c r="B10267" t="s">
        <v>357</v>
      </c>
      <c r="C10267">
        <f>INDEX(NationalTeams!B:B,MATCH(B10267,NationalTeams!C:C,0))</f>
        <v>7</v>
      </c>
      <c r="D10267" t="s">
        <v>39</v>
      </c>
      <c r="E10267">
        <f>INDEX(TeamSports!B:B,MATCH(D10267,TeamSports!C:C,0))</f>
        <v>15</v>
      </c>
      <c r="F10267">
        <f>INDEX(RanksTable!AW:AW,MATCH(B10267,RanksTable!B:B,0))</f>
        <v>7</v>
      </c>
      <c r="H10267" t="str">
        <f t="shared" si="160"/>
        <v>INSERT INTO "TeamRanks" (team_id,team_sport_id,team_rank) VALUES (7,15,7);</v>
      </c>
    </row>
    <row r="10268" spans="2:8" x14ac:dyDescent="0.25">
      <c r="B10268" t="s">
        <v>420</v>
      </c>
      <c r="C10268">
        <f>INDEX(NationalTeams!B:B,MATCH(B10268,NationalTeams!C:C,0))</f>
        <v>8</v>
      </c>
      <c r="D10268" t="s">
        <v>39</v>
      </c>
      <c r="E10268">
        <f>INDEX(TeamSports!B:B,MATCH(D10268,TeamSports!C:C,0))</f>
        <v>15</v>
      </c>
      <c r="F10268">
        <f>INDEX(RanksTable!AW:AW,MATCH(B10268,RanksTable!B:B,0))</f>
        <v>7</v>
      </c>
      <c r="H10268" t="str">
        <f t="shared" si="160"/>
        <v>INSERT INTO "TeamRanks" (team_id,team_sport_id,team_rank) VALUES (8,15,7);</v>
      </c>
    </row>
    <row r="10269" spans="2:8" x14ac:dyDescent="0.25">
      <c r="B10269" t="s">
        <v>400</v>
      </c>
      <c r="C10269">
        <f>INDEX(NationalTeams!B:B,MATCH(B10269,NationalTeams!C:C,0))</f>
        <v>9</v>
      </c>
      <c r="D10269" t="s">
        <v>39</v>
      </c>
      <c r="E10269">
        <f>INDEX(TeamSports!B:B,MATCH(D10269,TeamSports!C:C,0))</f>
        <v>15</v>
      </c>
      <c r="F10269">
        <f>INDEX(RanksTable!AW:AW,MATCH(B10269,RanksTable!B:B,0))</f>
        <v>7</v>
      </c>
      <c r="H10269" t="str">
        <f t="shared" si="160"/>
        <v>INSERT INTO "TeamRanks" (team_id,team_sport_id,team_rank) VALUES (9,15,7);</v>
      </c>
    </row>
    <row r="10270" spans="2:8" x14ac:dyDescent="0.25">
      <c r="B10270" t="s">
        <v>428</v>
      </c>
      <c r="C10270">
        <f>INDEX(NationalTeams!B:B,MATCH(B10270,NationalTeams!C:C,0))</f>
        <v>10</v>
      </c>
      <c r="D10270" t="s">
        <v>39</v>
      </c>
      <c r="E10270">
        <f>INDEX(TeamSports!B:B,MATCH(D10270,TeamSports!C:C,0))</f>
        <v>15</v>
      </c>
      <c r="F10270">
        <f>INDEX(RanksTable!AW:AW,MATCH(B10270,RanksTable!B:B,0))</f>
        <v>7</v>
      </c>
      <c r="H10270" t="str">
        <f t="shared" si="160"/>
        <v>INSERT INTO "TeamRanks" (team_id,team_sport_id,team_rank) VALUES (10,15,7);</v>
      </c>
    </row>
    <row r="10271" spans="2:8" x14ac:dyDescent="0.25">
      <c r="B10271" t="s">
        <v>324</v>
      </c>
      <c r="C10271">
        <f>INDEX(NationalTeams!B:B,MATCH(B10271,NationalTeams!C:C,0))</f>
        <v>11</v>
      </c>
      <c r="D10271" t="s">
        <v>39</v>
      </c>
      <c r="E10271">
        <f>INDEX(TeamSports!B:B,MATCH(D10271,TeamSports!C:C,0))</f>
        <v>15</v>
      </c>
      <c r="F10271">
        <f>INDEX(RanksTable!AW:AW,MATCH(B10271,RanksTable!B:B,0))</f>
        <v>7</v>
      </c>
      <c r="H10271" t="str">
        <f t="shared" si="160"/>
        <v>INSERT INTO "TeamRanks" (team_id,team_sport_id,team_rank) VALUES (11,15,7);</v>
      </c>
    </row>
    <row r="10272" spans="2:8" x14ac:dyDescent="0.25">
      <c r="B10272" t="s">
        <v>376</v>
      </c>
      <c r="C10272">
        <f>INDEX(NationalTeams!B:B,MATCH(B10272,NationalTeams!C:C,0))</f>
        <v>12</v>
      </c>
      <c r="D10272" t="s">
        <v>39</v>
      </c>
      <c r="E10272">
        <f>INDEX(TeamSports!B:B,MATCH(D10272,TeamSports!C:C,0))</f>
        <v>15</v>
      </c>
      <c r="F10272">
        <f>INDEX(RanksTable!AW:AW,MATCH(B10272,RanksTable!B:B,0))</f>
        <v>5</v>
      </c>
      <c r="H10272" t="str">
        <f t="shared" si="160"/>
        <v>INSERT INTO "TeamRanks" (team_id,team_sport_id,team_rank) VALUES (12,15,5);</v>
      </c>
    </row>
    <row r="10273" spans="2:8" x14ac:dyDescent="0.25">
      <c r="B10273" t="s">
        <v>529</v>
      </c>
      <c r="C10273">
        <f>INDEX(NationalTeams!B:B,MATCH(B10273,NationalTeams!C:C,0))</f>
        <v>13</v>
      </c>
      <c r="D10273" t="s">
        <v>39</v>
      </c>
      <c r="E10273">
        <f>INDEX(TeamSports!B:B,MATCH(D10273,TeamSports!C:C,0))</f>
        <v>15</v>
      </c>
      <c r="F10273">
        <f>INDEX(RanksTable!AW:AW,MATCH(B10273,RanksTable!B:B,0))</f>
        <v>7</v>
      </c>
      <c r="H10273" t="str">
        <f t="shared" si="160"/>
        <v>INSERT INTO "TeamRanks" (team_id,team_sport_id,team_rank) VALUES (13,15,7);</v>
      </c>
    </row>
    <row r="10274" spans="2:8" x14ac:dyDescent="0.25">
      <c r="B10274" t="s">
        <v>415</v>
      </c>
      <c r="C10274">
        <f>INDEX(NationalTeams!B:B,MATCH(B10274,NationalTeams!C:C,0))</f>
        <v>14</v>
      </c>
      <c r="D10274" t="s">
        <v>39</v>
      </c>
      <c r="E10274">
        <f>INDEX(TeamSports!B:B,MATCH(D10274,TeamSports!C:C,0))</f>
        <v>15</v>
      </c>
      <c r="F10274">
        <f>INDEX(RanksTable!AW:AW,MATCH(B10274,RanksTable!B:B,0))</f>
        <v>7</v>
      </c>
      <c r="H10274" t="str">
        <f t="shared" si="160"/>
        <v>INSERT INTO "TeamRanks" (team_id,team_sport_id,team_rank) VALUES (14,15,7);</v>
      </c>
    </row>
    <row r="10275" spans="2:8" x14ac:dyDescent="0.25">
      <c r="B10275" t="s">
        <v>424</v>
      </c>
      <c r="C10275">
        <f>INDEX(NationalTeams!B:B,MATCH(B10275,NationalTeams!C:C,0))</f>
        <v>15</v>
      </c>
      <c r="D10275" t="s">
        <v>39</v>
      </c>
      <c r="E10275">
        <f>INDEX(TeamSports!B:B,MATCH(D10275,TeamSports!C:C,0))</f>
        <v>15</v>
      </c>
      <c r="F10275">
        <f>INDEX(RanksTable!AW:AW,MATCH(B10275,RanksTable!B:B,0))</f>
        <v>7</v>
      </c>
      <c r="H10275" t="str">
        <f t="shared" si="160"/>
        <v>INSERT INTO "TeamRanks" (team_id,team_sport_id,team_rank) VALUES (15,15,7);</v>
      </c>
    </row>
    <row r="10276" spans="2:8" x14ac:dyDescent="0.25">
      <c r="B10276" t="s">
        <v>426</v>
      </c>
      <c r="C10276">
        <f>INDEX(NationalTeams!B:B,MATCH(B10276,NationalTeams!C:C,0))</f>
        <v>16</v>
      </c>
      <c r="D10276" t="s">
        <v>39</v>
      </c>
      <c r="E10276">
        <f>INDEX(TeamSports!B:B,MATCH(D10276,TeamSports!C:C,0))</f>
        <v>15</v>
      </c>
      <c r="F10276">
        <f>INDEX(RanksTable!AW:AW,MATCH(B10276,RanksTable!B:B,0))</f>
        <v>3</v>
      </c>
      <c r="H10276" t="str">
        <f t="shared" si="160"/>
        <v>INSERT INTO "TeamRanks" (team_id,team_sport_id,team_rank) VALUES (16,15,3);</v>
      </c>
    </row>
    <row r="10277" spans="2:8" x14ac:dyDescent="0.25">
      <c r="B10277" t="s">
        <v>514</v>
      </c>
      <c r="C10277">
        <f>INDEX(NationalTeams!B:B,MATCH(B10277,NationalTeams!C:C,0))</f>
        <v>17</v>
      </c>
      <c r="D10277" t="s">
        <v>39</v>
      </c>
      <c r="E10277">
        <f>INDEX(TeamSports!B:B,MATCH(D10277,TeamSports!C:C,0))</f>
        <v>15</v>
      </c>
      <c r="F10277">
        <f>INDEX(RanksTable!AW:AW,MATCH(B10277,RanksTable!B:B,0))</f>
        <v>3</v>
      </c>
      <c r="H10277" t="str">
        <f t="shared" si="160"/>
        <v>INSERT INTO "TeamRanks" (team_id,team_sport_id,team_rank) VALUES (17,15,3);</v>
      </c>
    </row>
    <row r="10278" spans="2:8" x14ac:dyDescent="0.25">
      <c r="B10278" t="s">
        <v>535</v>
      </c>
      <c r="C10278">
        <f>INDEX(NationalTeams!B:B,MATCH(B10278,NationalTeams!C:C,0))</f>
        <v>18</v>
      </c>
      <c r="D10278" t="s">
        <v>39</v>
      </c>
      <c r="E10278">
        <f>INDEX(TeamSports!B:B,MATCH(D10278,TeamSports!C:C,0))</f>
        <v>15</v>
      </c>
      <c r="F10278">
        <f>INDEX(RanksTable!AW:AW,MATCH(B10278,RanksTable!B:B,0))</f>
        <v>5</v>
      </c>
      <c r="H10278" t="str">
        <f t="shared" si="160"/>
        <v>INSERT INTO "TeamRanks" (team_id,team_sport_id,team_rank) VALUES (18,15,5);</v>
      </c>
    </row>
    <row r="10279" spans="2:8" x14ac:dyDescent="0.25">
      <c r="B10279" t="s">
        <v>419</v>
      </c>
      <c r="C10279">
        <f>INDEX(NationalTeams!B:B,MATCH(B10279,NationalTeams!C:C,0))</f>
        <v>19</v>
      </c>
      <c r="D10279" t="s">
        <v>39</v>
      </c>
      <c r="E10279">
        <f>INDEX(TeamSports!B:B,MATCH(D10279,TeamSports!C:C,0))</f>
        <v>15</v>
      </c>
      <c r="F10279">
        <f>INDEX(RanksTable!AW:AW,MATCH(B10279,RanksTable!B:B,0))</f>
        <v>7</v>
      </c>
      <c r="H10279" t="str">
        <f t="shared" si="160"/>
        <v>INSERT INTO "TeamRanks" (team_id,team_sport_id,team_rank) VALUES (19,15,7);</v>
      </c>
    </row>
    <row r="10280" spans="2:8" x14ac:dyDescent="0.25">
      <c r="B10280" t="s">
        <v>433</v>
      </c>
      <c r="C10280">
        <f>INDEX(NationalTeams!B:B,MATCH(B10280,NationalTeams!C:C,0))</f>
        <v>20</v>
      </c>
      <c r="D10280" t="s">
        <v>39</v>
      </c>
      <c r="E10280">
        <f>INDEX(TeamSports!B:B,MATCH(D10280,TeamSports!C:C,0))</f>
        <v>15</v>
      </c>
      <c r="F10280">
        <f>INDEX(RanksTable!AW:AW,MATCH(B10280,RanksTable!B:B,0))</f>
        <v>7</v>
      </c>
      <c r="H10280" t="str">
        <f t="shared" si="160"/>
        <v>INSERT INTO "TeamRanks" (team_id,team_sport_id,team_rank) VALUES (20,15,7);</v>
      </c>
    </row>
    <row r="10281" spans="2:8" x14ac:dyDescent="0.25">
      <c r="B10281" t="s">
        <v>465</v>
      </c>
      <c r="C10281">
        <f>INDEX(NationalTeams!B:B,MATCH(B10281,NationalTeams!C:C,0))</f>
        <v>21</v>
      </c>
      <c r="D10281" t="s">
        <v>39</v>
      </c>
      <c r="E10281">
        <f>INDEX(TeamSports!B:B,MATCH(D10281,TeamSports!C:C,0))</f>
        <v>15</v>
      </c>
      <c r="F10281">
        <f>INDEX(RanksTable!AW:AW,MATCH(B10281,RanksTable!B:B,0))</f>
        <v>7</v>
      </c>
      <c r="H10281" t="str">
        <f t="shared" si="160"/>
        <v>INSERT INTO "TeamRanks" (team_id,team_sport_id,team_rank) VALUES (21,15,7);</v>
      </c>
    </row>
    <row r="10282" spans="2:8" x14ac:dyDescent="0.25">
      <c r="B10282" t="s">
        <v>408</v>
      </c>
      <c r="C10282">
        <f>INDEX(NationalTeams!B:B,MATCH(B10282,NationalTeams!C:C,0))</f>
        <v>22</v>
      </c>
      <c r="D10282" t="s">
        <v>39</v>
      </c>
      <c r="E10282">
        <f>INDEX(TeamSports!B:B,MATCH(D10282,TeamSports!C:C,0))</f>
        <v>15</v>
      </c>
      <c r="F10282">
        <f>INDEX(RanksTable!AW:AW,MATCH(B10282,RanksTable!B:B,0))</f>
        <v>7</v>
      </c>
      <c r="H10282" t="str">
        <f t="shared" si="160"/>
        <v>INSERT INTO "TeamRanks" (team_id,team_sport_id,team_rank) VALUES (22,15,7);</v>
      </c>
    </row>
    <row r="10283" spans="2:8" x14ac:dyDescent="0.25">
      <c r="B10283" t="s">
        <v>505</v>
      </c>
      <c r="C10283">
        <f>INDEX(NationalTeams!B:B,MATCH(B10283,NationalTeams!C:C,0))</f>
        <v>23</v>
      </c>
      <c r="D10283" t="s">
        <v>39</v>
      </c>
      <c r="E10283">
        <f>INDEX(TeamSports!B:B,MATCH(D10283,TeamSports!C:C,0))</f>
        <v>15</v>
      </c>
      <c r="F10283">
        <f>INDEX(RanksTable!AW:AW,MATCH(B10283,RanksTable!B:B,0))</f>
        <v>4</v>
      </c>
      <c r="H10283" t="str">
        <f t="shared" si="160"/>
        <v>INSERT INTO "TeamRanks" (team_id,team_sport_id,team_rank) VALUES (23,15,4);</v>
      </c>
    </row>
    <row r="10284" spans="2:8" x14ac:dyDescent="0.25">
      <c r="B10284" t="s">
        <v>334</v>
      </c>
      <c r="C10284">
        <f>INDEX(NationalTeams!B:B,MATCH(B10284,NationalTeams!C:C,0))</f>
        <v>24</v>
      </c>
      <c r="D10284" t="s">
        <v>39</v>
      </c>
      <c r="E10284">
        <f>INDEX(TeamSports!B:B,MATCH(D10284,TeamSports!C:C,0))</f>
        <v>15</v>
      </c>
      <c r="F10284">
        <f>INDEX(RanksTable!AW:AW,MATCH(B10284,RanksTable!B:B,0))</f>
        <v>7</v>
      </c>
      <c r="H10284" t="str">
        <f t="shared" si="160"/>
        <v>INSERT INTO "TeamRanks" (team_id,team_sport_id,team_rank) VALUES (24,15,7);</v>
      </c>
    </row>
    <row r="10285" spans="2:8" x14ac:dyDescent="0.25">
      <c r="B10285" t="s">
        <v>337</v>
      </c>
      <c r="C10285">
        <f>INDEX(NationalTeams!B:B,MATCH(B10285,NationalTeams!C:C,0))</f>
        <v>25</v>
      </c>
      <c r="D10285" t="s">
        <v>39</v>
      </c>
      <c r="E10285">
        <f>INDEX(TeamSports!B:B,MATCH(D10285,TeamSports!C:C,0))</f>
        <v>15</v>
      </c>
      <c r="F10285">
        <f>INDEX(RanksTable!AW:AW,MATCH(B10285,RanksTable!B:B,0))</f>
        <v>7</v>
      </c>
      <c r="H10285" t="str">
        <f t="shared" si="160"/>
        <v>INSERT INTO "TeamRanks" (team_id,team_sport_id,team_rank) VALUES (25,15,7);</v>
      </c>
    </row>
    <row r="10286" spans="2:8" x14ac:dyDescent="0.25">
      <c r="B10286" t="s">
        <v>403</v>
      </c>
      <c r="C10286">
        <f>INDEX(NationalTeams!B:B,MATCH(B10286,NationalTeams!C:C,0))</f>
        <v>26</v>
      </c>
      <c r="D10286" t="s">
        <v>39</v>
      </c>
      <c r="E10286">
        <f>INDEX(TeamSports!B:B,MATCH(D10286,TeamSports!C:C,0))</f>
        <v>15</v>
      </c>
      <c r="F10286">
        <f>INDEX(RanksTable!AW:AW,MATCH(B10286,RanksTable!B:B,0))</f>
        <v>7</v>
      </c>
      <c r="H10286" t="str">
        <f t="shared" si="160"/>
        <v>INSERT INTO "TeamRanks" (team_id,team_sport_id,team_rank) VALUES (26,15,7);</v>
      </c>
    </row>
    <row r="10287" spans="2:8" x14ac:dyDescent="0.25">
      <c r="B10287" t="s">
        <v>525</v>
      </c>
      <c r="C10287">
        <f>INDEX(NationalTeams!B:B,MATCH(B10287,NationalTeams!C:C,0))</f>
        <v>27</v>
      </c>
      <c r="D10287" t="s">
        <v>39</v>
      </c>
      <c r="E10287">
        <f>INDEX(TeamSports!B:B,MATCH(D10287,TeamSports!C:C,0))</f>
        <v>15</v>
      </c>
      <c r="F10287">
        <f>INDEX(RanksTable!AW:AW,MATCH(B10287,RanksTable!B:B,0))</f>
        <v>2</v>
      </c>
      <c r="H10287" t="str">
        <f t="shared" si="160"/>
        <v>INSERT INTO "TeamRanks" (team_id,team_sport_id,team_rank) VALUES (27,15,2);</v>
      </c>
    </row>
    <row r="10288" spans="2:8" x14ac:dyDescent="0.25">
      <c r="B10288" t="s">
        <v>453</v>
      </c>
      <c r="C10288">
        <f>INDEX(NationalTeams!B:B,MATCH(B10288,NationalTeams!C:C,0))</f>
        <v>28</v>
      </c>
      <c r="D10288" t="s">
        <v>39</v>
      </c>
      <c r="E10288">
        <f>INDEX(TeamSports!B:B,MATCH(D10288,TeamSports!C:C,0))</f>
        <v>15</v>
      </c>
      <c r="F10288">
        <f>INDEX(RanksTable!AW:AW,MATCH(B10288,RanksTable!B:B,0))</f>
        <v>7</v>
      </c>
      <c r="H10288" t="str">
        <f t="shared" si="160"/>
        <v>INSERT INTO "TeamRanks" (team_id,team_sport_id,team_rank) VALUES (28,15,7);</v>
      </c>
    </row>
    <row r="10289" spans="2:8" x14ac:dyDescent="0.25">
      <c r="B10289" t="s">
        <v>353</v>
      </c>
      <c r="C10289">
        <f>INDEX(NationalTeams!B:B,MATCH(B10289,NationalTeams!C:C,0))</f>
        <v>29</v>
      </c>
      <c r="D10289" t="s">
        <v>39</v>
      </c>
      <c r="E10289">
        <f>INDEX(TeamSports!B:B,MATCH(D10289,TeamSports!C:C,0))</f>
        <v>15</v>
      </c>
      <c r="F10289">
        <f>INDEX(RanksTable!AW:AW,MATCH(B10289,RanksTable!B:B,0))</f>
        <v>7</v>
      </c>
      <c r="H10289" t="str">
        <f t="shared" si="160"/>
        <v>INSERT INTO "TeamRanks" (team_id,team_sport_id,team_rank) VALUES (29,15,7);</v>
      </c>
    </row>
    <row r="10290" spans="2:8" x14ac:dyDescent="0.25">
      <c r="B10290" t="s">
        <v>516</v>
      </c>
      <c r="C10290">
        <f>INDEX(NationalTeams!B:B,MATCH(B10290,NationalTeams!C:C,0))</f>
        <v>30</v>
      </c>
      <c r="D10290" t="s">
        <v>39</v>
      </c>
      <c r="E10290">
        <f>INDEX(TeamSports!B:B,MATCH(D10290,TeamSports!C:C,0))</f>
        <v>15</v>
      </c>
      <c r="F10290">
        <f>INDEX(RanksTable!AW:AW,MATCH(B10290,RanksTable!B:B,0))</f>
        <v>7</v>
      </c>
      <c r="H10290" t="str">
        <f t="shared" si="160"/>
        <v>INSERT INTO "TeamRanks" (team_id,team_sport_id,team_rank) VALUES (30,15,7);</v>
      </c>
    </row>
    <row r="10291" spans="2:8" x14ac:dyDescent="0.25">
      <c r="B10291" t="s">
        <v>340</v>
      </c>
      <c r="C10291">
        <f>INDEX(NationalTeams!B:B,MATCH(B10291,NationalTeams!C:C,0))</f>
        <v>31</v>
      </c>
      <c r="D10291" t="s">
        <v>39</v>
      </c>
      <c r="E10291">
        <f>INDEX(TeamSports!B:B,MATCH(D10291,TeamSports!C:C,0))</f>
        <v>15</v>
      </c>
      <c r="F10291">
        <f>INDEX(RanksTable!AW:AW,MATCH(B10291,RanksTable!B:B,0))</f>
        <v>7</v>
      </c>
      <c r="H10291" t="str">
        <f t="shared" si="160"/>
        <v>INSERT INTO "TeamRanks" (team_id,team_sport_id,team_rank) VALUES (31,15,7);</v>
      </c>
    </row>
    <row r="10292" spans="2:8" x14ac:dyDescent="0.25">
      <c r="B10292" t="s">
        <v>327</v>
      </c>
      <c r="C10292">
        <f>INDEX(NationalTeams!B:B,MATCH(B10292,NationalTeams!C:C,0))</f>
        <v>32</v>
      </c>
      <c r="D10292" t="s">
        <v>39</v>
      </c>
      <c r="E10292">
        <f>INDEX(TeamSports!B:B,MATCH(D10292,TeamSports!C:C,0))</f>
        <v>15</v>
      </c>
      <c r="F10292">
        <f>INDEX(RanksTable!AW:AW,MATCH(B10292,RanksTable!B:B,0))</f>
        <v>4</v>
      </c>
      <c r="H10292" t="str">
        <f t="shared" si="160"/>
        <v>INSERT INTO "TeamRanks" (team_id,team_sport_id,team_rank) VALUES (32,15,4);</v>
      </c>
    </row>
    <row r="10293" spans="2:8" x14ac:dyDescent="0.25">
      <c r="B10293" t="s">
        <v>478</v>
      </c>
      <c r="C10293">
        <f>INDEX(NationalTeams!B:B,MATCH(B10293,NationalTeams!C:C,0))</f>
        <v>33</v>
      </c>
      <c r="D10293" t="s">
        <v>39</v>
      </c>
      <c r="E10293">
        <f>INDEX(TeamSports!B:B,MATCH(D10293,TeamSports!C:C,0))</f>
        <v>15</v>
      </c>
      <c r="F10293">
        <f>INDEX(RanksTable!AW:AW,MATCH(B10293,RanksTable!B:B,0))</f>
        <v>7</v>
      </c>
      <c r="H10293" t="str">
        <f t="shared" si="160"/>
        <v>INSERT INTO "TeamRanks" (team_id,team_sport_id,team_rank) VALUES (33,15,7);</v>
      </c>
    </row>
    <row r="10294" spans="2:8" x14ac:dyDescent="0.25">
      <c r="B10294" t="s">
        <v>510</v>
      </c>
      <c r="C10294">
        <f>INDEX(NationalTeams!B:B,MATCH(B10294,NationalTeams!C:C,0))</f>
        <v>34</v>
      </c>
      <c r="D10294" t="s">
        <v>39</v>
      </c>
      <c r="E10294">
        <f>INDEX(TeamSports!B:B,MATCH(D10294,TeamSports!C:C,0))</f>
        <v>15</v>
      </c>
      <c r="F10294">
        <f>INDEX(RanksTable!AW:AW,MATCH(B10294,RanksTable!B:B,0))</f>
        <v>4</v>
      </c>
      <c r="H10294" t="str">
        <f t="shared" si="160"/>
        <v>INSERT INTO "TeamRanks" (team_id,team_sport_id,team_rank) VALUES (34,15,4);</v>
      </c>
    </row>
    <row r="10295" spans="2:8" x14ac:dyDescent="0.25">
      <c r="B10295" t="s">
        <v>366</v>
      </c>
      <c r="C10295">
        <f>INDEX(NationalTeams!B:B,MATCH(B10295,NationalTeams!C:C,0))</f>
        <v>35</v>
      </c>
      <c r="D10295" t="s">
        <v>39</v>
      </c>
      <c r="E10295">
        <f>INDEX(TeamSports!B:B,MATCH(D10295,TeamSports!C:C,0))</f>
        <v>15</v>
      </c>
      <c r="F10295">
        <f>INDEX(RanksTable!AW:AW,MATCH(B10295,RanksTable!B:B,0))</f>
        <v>7</v>
      </c>
      <c r="H10295" t="str">
        <f t="shared" si="160"/>
        <v>INSERT INTO "TeamRanks" (team_id,team_sport_id,team_rank) VALUES (35,15,7);</v>
      </c>
    </row>
    <row r="10296" spans="2:8" x14ac:dyDescent="0.25">
      <c r="B10296" t="s">
        <v>341</v>
      </c>
      <c r="C10296">
        <f>INDEX(NationalTeams!B:B,MATCH(B10296,NationalTeams!C:C,0))</f>
        <v>36</v>
      </c>
      <c r="D10296" t="s">
        <v>39</v>
      </c>
      <c r="E10296">
        <f>INDEX(TeamSports!B:B,MATCH(D10296,TeamSports!C:C,0))</f>
        <v>15</v>
      </c>
      <c r="F10296">
        <f>INDEX(RanksTable!AW:AW,MATCH(B10296,RanksTable!B:B,0))</f>
        <v>7</v>
      </c>
      <c r="H10296" t="str">
        <f t="shared" si="160"/>
        <v>INSERT INTO "TeamRanks" (team_id,team_sport_id,team_rank) VALUES (36,15,7);</v>
      </c>
    </row>
    <row r="10297" spans="2:8" x14ac:dyDescent="0.25">
      <c r="B10297" t="s">
        <v>454</v>
      </c>
      <c r="C10297">
        <f>INDEX(NationalTeams!B:B,MATCH(B10297,NationalTeams!C:C,0))</f>
        <v>37</v>
      </c>
      <c r="D10297" t="s">
        <v>39</v>
      </c>
      <c r="E10297">
        <f>INDEX(TeamSports!B:B,MATCH(D10297,TeamSports!C:C,0))</f>
        <v>15</v>
      </c>
      <c r="F10297">
        <f>INDEX(RanksTable!AW:AW,MATCH(B10297,RanksTable!B:B,0))</f>
        <v>7</v>
      </c>
      <c r="H10297" t="str">
        <f t="shared" si="160"/>
        <v>INSERT INTO "TeamRanks" (team_id,team_sport_id,team_rank) VALUES (37,15,7);</v>
      </c>
    </row>
    <row r="10298" spans="2:8" x14ac:dyDescent="0.25">
      <c r="B10298" t="s">
        <v>371</v>
      </c>
      <c r="C10298">
        <f>INDEX(NationalTeams!B:B,MATCH(B10298,NationalTeams!C:C,0))</f>
        <v>38</v>
      </c>
      <c r="D10298" t="s">
        <v>39</v>
      </c>
      <c r="E10298">
        <f>INDEX(TeamSports!B:B,MATCH(D10298,TeamSports!C:C,0))</f>
        <v>15</v>
      </c>
      <c r="F10298">
        <f>INDEX(RanksTable!AW:AW,MATCH(B10298,RanksTable!B:B,0))</f>
        <v>7</v>
      </c>
      <c r="H10298" t="str">
        <f t="shared" si="160"/>
        <v>INSERT INTO "TeamRanks" (team_id,team_sport_id,team_rank) VALUES (38,15,7);</v>
      </c>
    </row>
    <row r="10299" spans="2:8" x14ac:dyDescent="0.25">
      <c r="B10299" t="s">
        <v>462</v>
      </c>
      <c r="C10299">
        <f>INDEX(NationalTeams!B:B,MATCH(B10299,NationalTeams!C:C,0))</f>
        <v>39</v>
      </c>
      <c r="D10299" t="s">
        <v>39</v>
      </c>
      <c r="E10299">
        <f>INDEX(TeamSports!B:B,MATCH(D10299,TeamSports!C:C,0))</f>
        <v>15</v>
      </c>
      <c r="F10299">
        <f>INDEX(RanksTable!AW:AW,MATCH(B10299,RanksTable!B:B,0))</f>
        <v>7</v>
      </c>
      <c r="H10299" t="str">
        <f t="shared" si="160"/>
        <v>INSERT INTO "TeamRanks" (team_id,team_sport_id,team_rank) VALUES (39,15,7);</v>
      </c>
    </row>
    <row r="10300" spans="2:8" x14ac:dyDescent="0.25">
      <c r="B10300" t="s">
        <v>322</v>
      </c>
      <c r="C10300">
        <f>INDEX(NationalTeams!B:B,MATCH(B10300,NationalTeams!C:C,0))</f>
        <v>40</v>
      </c>
      <c r="D10300" t="s">
        <v>39</v>
      </c>
      <c r="E10300">
        <f>INDEX(TeamSports!B:B,MATCH(D10300,TeamSports!C:C,0))</f>
        <v>15</v>
      </c>
      <c r="F10300">
        <f>INDEX(RanksTable!AW:AW,MATCH(B10300,RanksTable!B:B,0))</f>
        <v>7</v>
      </c>
      <c r="H10300" t="str">
        <f t="shared" si="160"/>
        <v>INSERT INTO "TeamRanks" (team_id,team_sport_id,team_rank) VALUES (40,15,7);</v>
      </c>
    </row>
    <row r="10301" spans="2:8" x14ac:dyDescent="0.25">
      <c r="B10301" t="s">
        <v>355</v>
      </c>
      <c r="C10301">
        <f>INDEX(NationalTeams!B:B,MATCH(B10301,NationalTeams!C:C,0))</f>
        <v>41</v>
      </c>
      <c r="D10301" t="s">
        <v>39</v>
      </c>
      <c r="E10301">
        <f>INDEX(TeamSports!B:B,MATCH(D10301,TeamSports!C:C,0))</f>
        <v>15</v>
      </c>
      <c r="F10301">
        <f>INDEX(RanksTable!AW:AW,MATCH(B10301,RanksTable!B:B,0))</f>
        <v>3</v>
      </c>
      <c r="H10301" t="str">
        <f t="shared" si="160"/>
        <v>INSERT INTO "TeamRanks" (team_id,team_sport_id,team_rank) VALUES (41,15,3);</v>
      </c>
    </row>
    <row r="10302" spans="2:8" x14ac:dyDescent="0.25">
      <c r="B10302" t="s">
        <v>344</v>
      </c>
      <c r="C10302">
        <f>INDEX(NationalTeams!B:B,MATCH(B10302,NationalTeams!C:C,0))</f>
        <v>42</v>
      </c>
      <c r="D10302" t="s">
        <v>39</v>
      </c>
      <c r="E10302">
        <f>INDEX(TeamSports!B:B,MATCH(D10302,TeamSports!C:C,0))</f>
        <v>15</v>
      </c>
      <c r="F10302">
        <f>INDEX(RanksTable!AW:AW,MATCH(B10302,RanksTable!B:B,0))</f>
        <v>7</v>
      </c>
      <c r="H10302" t="str">
        <f t="shared" si="160"/>
        <v>INSERT INTO "TeamRanks" (team_id,team_sport_id,team_rank) VALUES (42,15,7);</v>
      </c>
    </row>
    <row r="10303" spans="2:8" x14ac:dyDescent="0.25">
      <c r="B10303" t="s">
        <v>330</v>
      </c>
      <c r="C10303">
        <f>INDEX(NationalTeams!B:B,MATCH(B10303,NationalTeams!C:C,0))</f>
        <v>43</v>
      </c>
      <c r="D10303" t="s">
        <v>39</v>
      </c>
      <c r="E10303">
        <f>INDEX(TeamSports!B:B,MATCH(D10303,TeamSports!C:C,0))</f>
        <v>15</v>
      </c>
      <c r="F10303">
        <f>INDEX(RanksTable!AW:AW,MATCH(B10303,RanksTable!B:B,0))</f>
        <v>5</v>
      </c>
      <c r="H10303" t="str">
        <f t="shared" si="160"/>
        <v>INSERT INTO "TeamRanks" (team_id,team_sport_id,team_rank) VALUES (43,15,5);</v>
      </c>
    </row>
    <row r="10304" spans="2:8" x14ac:dyDescent="0.25">
      <c r="B10304" t="s">
        <v>429</v>
      </c>
      <c r="C10304">
        <f>INDEX(NationalTeams!B:B,MATCH(B10304,NationalTeams!C:C,0))</f>
        <v>44</v>
      </c>
      <c r="D10304" t="s">
        <v>39</v>
      </c>
      <c r="E10304">
        <f>INDEX(TeamSports!B:B,MATCH(D10304,TeamSports!C:C,0))</f>
        <v>15</v>
      </c>
      <c r="F10304">
        <f>INDEX(RanksTable!AW:AW,MATCH(B10304,RanksTable!B:B,0))</f>
        <v>4</v>
      </c>
      <c r="H10304" t="str">
        <f t="shared" si="160"/>
        <v>INSERT INTO "TeamRanks" (team_id,team_sport_id,team_rank) VALUES (44,15,4);</v>
      </c>
    </row>
    <row r="10305" spans="2:8" x14ac:dyDescent="0.25">
      <c r="B10305" t="s">
        <v>534</v>
      </c>
      <c r="C10305">
        <f>INDEX(NationalTeams!B:B,MATCH(B10305,NationalTeams!C:C,0))</f>
        <v>45</v>
      </c>
      <c r="D10305" t="s">
        <v>39</v>
      </c>
      <c r="E10305">
        <f>INDEX(TeamSports!B:B,MATCH(D10305,TeamSports!C:C,0))</f>
        <v>15</v>
      </c>
      <c r="F10305">
        <f>INDEX(RanksTable!AW:AW,MATCH(B10305,RanksTable!B:B,0))</f>
        <v>7</v>
      </c>
      <c r="H10305" t="str">
        <f t="shared" si="160"/>
        <v>INSERT INTO "TeamRanks" (team_id,team_sport_id,team_rank) VALUES (45,15,7);</v>
      </c>
    </row>
    <row r="10306" spans="2:8" x14ac:dyDescent="0.25">
      <c r="B10306" t="s">
        <v>328</v>
      </c>
      <c r="C10306">
        <f>INDEX(NationalTeams!B:B,MATCH(B10306,NationalTeams!C:C,0))</f>
        <v>46</v>
      </c>
      <c r="D10306" t="s">
        <v>39</v>
      </c>
      <c r="E10306">
        <f>INDEX(TeamSports!B:B,MATCH(D10306,TeamSports!C:C,0))</f>
        <v>15</v>
      </c>
      <c r="F10306">
        <f>INDEX(RanksTable!AW:AW,MATCH(B10306,RanksTable!B:B,0))</f>
        <v>7</v>
      </c>
      <c r="H10306" t="str">
        <f t="shared" si="160"/>
        <v>INSERT INTO "TeamRanks" (team_id,team_sport_id,team_rank) VALUES (46,15,7);</v>
      </c>
    </row>
    <row r="10307" spans="2:8" x14ac:dyDescent="0.25">
      <c r="B10307" t="s">
        <v>368</v>
      </c>
      <c r="C10307">
        <f>INDEX(NationalTeams!B:B,MATCH(B10307,NationalTeams!C:C,0))</f>
        <v>47</v>
      </c>
      <c r="D10307" t="s">
        <v>39</v>
      </c>
      <c r="E10307">
        <f>INDEX(TeamSports!B:B,MATCH(D10307,TeamSports!C:C,0))</f>
        <v>15</v>
      </c>
      <c r="F10307">
        <f>INDEX(RanksTable!AW:AW,MATCH(B10307,RanksTable!B:B,0))</f>
        <v>7</v>
      </c>
      <c r="H10307" t="str">
        <f t="shared" si="160"/>
        <v>INSERT INTO "TeamRanks" (team_id,team_sport_id,team_rank) VALUES (47,15,7);</v>
      </c>
    </row>
    <row r="10308" spans="2:8" x14ac:dyDescent="0.25">
      <c r="B10308" t="s">
        <v>369</v>
      </c>
      <c r="C10308">
        <f>INDEX(NationalTeams!B:B,MATCH(B10308,NationalTeams!C:C,0))</f>
        <v>48</v>
      </c>
      <c r="D10308" t="s">
        <v>39</v>
      </c>
      <c r="E10308">
        <f>INDEX(TeamSports!B:B,MATCH(D10308,TeamSports!C:C,0))</f>
        <v>15</v>
      </c>
      <c r="F10308">
        <f>INDEX(RanksTable!AW:AW,MATCH(B10308,RanksTable!B:B,0))</f>
        <v>7</v>
      </c>
      <c r="H10308" t="str">
        <f t="shared" ref="H10308:H10371" si="161">_xlfn.CONCAT($H$1,$L$1,$C$1,$L$1," ",$J$1,$C$2,$N$1,$E$2,$N$1,$F$2,$K$1,$I$1,$J$1,C10308,$N$1,E10308,$N$1,F10308,$K$1,$O$1)</f>
        <v>INSERT INTO "TeamRanks" (team_id,team_sport_id,team_rank) VALUES (48,15,7);</v>
      </c>
    </row>
    <row r="10309" spans="2:8" x14ac:dyDescent="0.25">
      <c r="B10309" t="s">
        <v>447</v>
      </c>
      <c r="C10309">
        <f>INDEX(NationalTeams!B:B,MATCH(B10309,NationalTeams!C:C,0))</f>
        <v>49</v>
      </c>
      <c r="D10309" t="s">
        <v>39</v>
      </c>
      <c r="E10309">
        <f>INDEX(TeamSports!B:B,MATCH(D10309,TeamSports!C:C,0))</f>
        <v>15</v>
      </c>
      <c r="F10309">
        <f>INDEX(RanksTable!AW:AW,MATCH(B10309,RanksTable!B:B,0))</f>
        <v>7</v>
      </c>
      <c r="H10309" t="str">
        <f t="shared" si="161"/>
        <v>INSERT INTO "TeamRanks" (team_id,team_sport_id,team_rank) VALUES (49,15,7);</v>
      </c>
    </row>
    <row r="10310" spans="2:8" x14ac:dyDescent="0.25">
      <c r="B10310" t="s">
        <v>425</v>
      </c>
      <c r="C10310">
        <f>INDEX(NationalTeams!B:B,MATCH(B10310,NationalTeams!C:C,0))</f>
        <v>50</v>
      </c>
      <c r="D10310" t="s">
        <v>39</v>
      </c>
      <c r="E10310">
        <f>INDEX(TeamSports!B:B,MATCH(D10310,TeamSports!C:C,0))</f>
        <v>15</v>
      </c>
      <c r="F10310">
        <f>INDEX(RanksTable!AW:AW,MATCH(B10310,RanksTable!B:B,0))</f>
        <v>7</v>
      </c>
      <c r="H10310" t="str">
        <f t="shared" si="161"/>
        <v>INSERT INTO "TeamRanks" (team_id,team_sport_id,team_rank) VALUES (50,15,7);</v>
      </c>
    </row>
    <row r="10311" spans="2:8" x14ac:dyDescent="0.25">
      <c r="B10311" t="s">
        <v>323</v>
      </c>
      <c r="C10311">
        <f>INDEX(NationalTeams!B:B,MATCH(B10311,NationalTeams!C:C,0))</f>
        <v>51</v>
      </c>
      <c r="D10311" t="s">
        <v>39</v>
      </c>
      <c r="E10311">
        <f>INDEX(TeamSports!B:B,MATCH(D10311,TeamSports!C:C,0))</f>
        <v>15</v>
      </c>
      <c r="F10311">
        <f>INDEX(RanksTable!AW:AW,MATCH(B10311,RanksTable!B:B,0))</f>
        <v>7</v>
      </c>
      <c r="H10311" t="str">
        <f t="shared" si="161"/>
        <v>INSERT INTO "TeamRanks" (team_id,team_sport_id,team_rank) VALUES (51,15,7);</v>
      </c>
    </row>
    <row r="10312" spans="2:8" x14ac:dyDescent="0.25">
      <c r="B10312" t="s">
        <v>354</v>
      </c>
      <c r="C10312">
        <f>INDEX(NationalTeams!B:B,MATCH(B10312,NationalTeams!C:C,0))</f>
        <v>52</v>
      </c>
      <c r="D10312" t="s">
        <v>39</v>
      </c>
      <c r="E10312">
        <f>INDEX(TeamSports!B:B,MATCH(D10312,TeamSports!C:C,0))</f>
        <v>15</v>
      </c>
      <c r="F10312">
        <f>INDEX(RanksTable!AW:AW,MATCH(B10312,RanksTable!B:B,0))</f>
        <v>7</v>
      </c>
      <c r="H10312" t="str">
        <f t="shared" si="161"/>
        <v>INSERT INTO "TeamRanks" (team_id,team_sport_id,team_rank) VALUES (52,15,7);</v>
      </c>
    </row>
    <row r="10313" spans="2:8" x14ac:dyDescent="0.25">
      <c r="B10313" t="s">
        <v>498</v>
      </c>
      <c r="C10313">
        <f>INDEX(NationalTeams!B:B,MATCH(B10313,NationalTeams!C:C,0))</f>
        <v>53</v>
      </c>
      <c r="D10313" t="s">
        <v>39</v>
      </c>
      <c r="E10313">
        <f>INDEX(TeamSports!B:B,MATCH(D10313,TeamSports!C:C,0))</f>
        <v>15</v>
      </c>
      <c r="F10313">
        <f>INDEX(RanksTable!AW:AW,MATCH(B10313,RanksTable!B:B,0))</f>
        <v>4</v>
      </c>
      <c r="H10313" t="str">
        <f t="shared" si="161"/>
        <v>INSERT INTO "TeamRanks" (team_id,team_sport_id,team_rank) VALUES (53,15,4);</v>
      </c>
    </row>
    <row r="10314" spans="2:8" x14ac:dyDescent="0.25">
      <c r="B10314" t="s">
        <v>406</v>
      </c>
      <c r="C10314">
        <f>INDEX(NationalTeams!B:B,MATCH(B10314,NationalTeams!C:C,0))</f>
        <v>54</v>
      </c>
      <c r="D10314" t="s">
        <v>39</v>
      </c>
      <c r="E10314">
        <f>INDEX(TeamSports!B:B,MATCH(D10314,TeamSports!C:C,0))</f>
        <v>15</v>
      </c>
      <c r="F10314">
        <f>INDEX(RanksTable!AW:AW,MATCH(B10314,RanksTable!B:B,0))</f>
        <v>4</v>
      </c>
      <c r="H10314" t="str">
        <f t="shared" si="161"/>
        <v>INSERT INTO "TeamRanks" (team_id,team_sport_id,team_rank) VALUES (54,15,4);</v>
      </c>
    </row>
    <row r="10315" spans="2:8" x14ac:dyDescent="0.25">
      <c r="B10315" t="s">
        <v>404</v>
      </c>
      <c r="C10315">
        <f>INDEX(NationalTeams!B:B,MATCH(B10315,NationalTeams!C:C,0))</f>
        <v>55</v>
      </c>
      <c r="D10315" t="s">
        <v>39</v>
      </c>
      <c r="E10315">
        <f>INDEX(TeamSports!B:B,MATCH(D10315,TeamSports!C:C,0))</f>
        <v>15</v>
      </c>
      <c r="F10315">
        <f>INDEX(RanksTable!AW:AW,MATCH(B10315,RanksTable!B:B,0))</f>
        <v>7</v>
      </c>
      <c r="H10315" t="str">
        <f t="shared" si="161"/>
        <v>INSERT INTO "TeamRanks" (team_id,team_sport_id,team_rank) VALUES (55,15,7);</v>
      </c>
    </row>
    <row r="10316" spans="2:8" x14ac:dyDescent="0.25">
      <c r="B10316" t="s">
        <v>495</v>
      </c>
      <c r="C10316">
        <f>INDEX(NationalTeams!B:B,MATCH(B10316,NationalTeams!C:C,0))</f>
        <v>56</v>
      </c>
      <c r="D10316" t="s">
        <v>39</v>
      </c>
      <c r="E10316">
        <f>INDEX(TeamSports!B:B,MATCH(D10316,TeamSports!C:C,0))</f>
        <v>15</v>
      </c>
      <c r="F10316">
        <f>INDEX(RanksTable!AW:AW,MATCH(B10316,RanksTable!B:B,0))</f>
        <v>3</v>
      </c>
      <c r="H10316" t="str">
        <f t="shared" si="161"/>
        <v>INSERT INTO "TeamRanks" (team_id,team_sport_id,team_rank) VALUES (56,15,3);</v>
      </c>
    </row>
    <row r="10317" spans="2:8" x14ac:dyDescent="0.25">
      <c r="B10317" t="s">
        <v>413</v>
      </c>
      <c r="C10317">
        <f>INDEX(NationalTeams!B:B,MATCH(B10317,NationalTeams!C:C,0))</f>
        <v>57</v>
      </c>
      <c r="D10317" t="s">
        <v>39</v>
      </c>
      <c r="E10317">
        <f>INDEX(TeamSports!B:B,MATCH(D10317,TeamSports!C:C,0))</f>
        <v>15</v>
      </c>
      <c r="F10317">
        <f>INDEX(RanksTable!AW:AW,MATCH(B10317,RanksTable!B:B,0))</f>
        <v>7</v>
      </c>
      <c r="H10317" t="str">
        <f t="shared" si="161"/>
        <v>INSERT INTO "TeamRanks" (team_id,team_sport_id,team_rank) VALUES (57,15,7);</v>
      </c>
    </row>
    <row r="10318" spans="2:8" x14ac:dyDescent="0.25">
      <c r="B10318" t="s">
        <v>331</v>
      </c>
      <c r="C10318">
        <f>INDEX(NationalTeams!B:B,MATCH(B10318,NationalTeams!C:C,0))</f>
        <v>58</v>
      </c>
      <c r="D10318" t="s">
        <v>39</v>
      </c>
      <c r="E10318">
        <f>INDEX(TeamSports!B:B,MATCH(D10318,TeamSports!C:C,0))</f>
        <v>15</v>
      </c>
      <c r="F10318">
        <f>INDEX(RanksTable!AW:AW,MATCH(B10318,RanksTable!B:B,0))</f>
        <v>7</v>
      </c>
      <c r="H10318" t="str">
        <f t="shared" si="161"/>
        <v>INSERT INTO "TeamRanks" (team_id,team_sport_id,team_rank) VALUES (58,15,7);</v>
      </c>
    </row>
    <row r="10319" spans="2:8" x14ac:dyDescent="0.25">
      <c r="B10319" t="s">
        <v>365</v>
      </c>
      <c r="C10319">
        <f>INDEX(NationalTeams!B:B,MATCH(B10319,NationalTeams!C:C,0))</f>
        <v>59</v>
      </c>
      <c r="D10319" t="s">
        <v>39</v>
      </c>
      <c r="E10319">
        <f>INDEX(TeamSports!B:B,MATCH(D10319,TeamSports!C:C,0))</f>
        <v>15</v>
      </c>
      <c r="F10319">
        <f>INDEX(RanksTable!AW:AW,MATCH(B10319,RanksTable!B:B,0))</f>
        <v>7</v>
      </c>
      <c r="H10319" t="str">
        <f t="shared" si="161"/>
        <v>INSERT INTO "TeamRanks" (team_id,team_sport_id,team_rank) VALUES (59,15,7);</v>
      </c>
    </row>
    <row r="10320" spans="2:8" x14ac:dyDescent="0.25">
      <c r="B10320" t="s">
        <v>332</v>
      </c>
      <c r="C10320">
        <f>INDEX(NationalTeams!B:B,MATCH(B10320,NationalTeams!C:C,0))</f>
        <v>60</v>
      </c>
      <c r="D10320" t="s">
        <v>39</v>
      </c>
      <c r="E10320">
        <f>INDEX(TeamSports!B:B,MATCH(D10320,TeamSports!C:C,0))</f>
        <v>15</v>
      </c>
      <c r="F10320">
        <f>INDEX(RanksTable!AW:AW,MATCH(B10320,RanksTable!B:B,0))</f>
        <v>7</v>
      </c>
      <c r="H10320" t="str">
        <f t="shared" si="161"/>
        <v>INSERT INTO "TeamRanks" (team_id,team_sport_id,team_rank) VALUES (60,15,7);</v>
      </c>
    </row>
    <row r="10321" spans="2:8" x14ac:dyDescent="0.25">
      <c r="B10321" t="s">
        <v>435</v>
      </c>
      <c r="C10321">
        <f>INDEX(NationalTeams!B:B,MATCH(B10321,NationalTeams!C:C,0))</f>
        <v>61</v>
      </c>
      <c r="D10321" t="s">
        <v>39</v>
      </c>
      <c r="E10321">
        <f>INDEX(TeamSports!B:B,MATCH(D10321,TeamSports!C:C,0))</f>
        <v>15</v>
      </c>
      <c r="F10321">
        <f>INDEX(RanksTable!AW:AW,MATCH(B10321,RanksTable!B:B,0))</f>
        <v>7</v>
      </c>
      <c r="H10321" t="str">
        <f t="shared" si="161"/>
        <v>INSERT INTO "TeamRanks" (team_id,team_sport_id,team_rank) VALUES (61,15,7);</v>
      </c>
    </row>
    <row r="10322" spans="2:8" x14ac:dyDescent="0.25">
      <c r="B10322" t="s">
        <v>346</v>
      </c>
      <c r="C10322">
        <f>INDEX(NationalTeams!B:B,MATCH(B10322,NationalTeams!C:C,0))</f>
        <v>62</v>
      </c>
      <c r="D10322" t="s">
        <v>39</v>
      </c>
      <c r="E10322">
        <f>INDEX(TeamSports!B:B,MATCH(D10322,TeamSports!C:C,0))</f>
        <v>15</v>
      </c>
      <c r="F10322">
        <f>INDEX(RanksTable!AW:AW,MATCH(B10322,RanksTable!B:B,0))</f>
        <v>7</v>
      </c>
      <c r="H10322" t="str">
        <f t="shared" si="161"/>
        <v>INSERT INTO "TeamRanks" (team_id,team_sport_id,team_rank) VALUES (62,15,7);</v>
      </c>
    </row>
    <row r="10323" spans="2:8" x14ac:dyDescent="0.25">
      <c r="B10323" t="s">
        <v>515</v>
      </c>
      <c r="C10323">
        <f>INDEX(NationalTeams!B:B,MATCH(B10323,NationalTeams!C:C,0))</f>
        <v>63</v>
      </c>
      <c r="D10323" t="s">
        <v>39</v>
      </c>
      <c r="E10323">
        <f>INDEX(TeamSports!B:B,MATCH(D10323,TeamSports!C:C,0))</f>
        <v>15</v>
      </c>
      <c r="F10323">
        <f>INDEX(RanksTable!AW:AW,MATCH(B10323,RanksTable!B:B,0))</f>
        <v>5</v>
      </c>
      <c r="H10323" t="str">
        <f t="shared" si="161"/>
        <v>INSERT INTO "TeamRanks" (team_id,team_sport_id,team_rank) VALUES (63,15,5);</v>
      </c>
    </row>
    <row r="10324" spans="2:8" x14ac:dyDescent="0.25">
      <c r="B10324" t="s">
        <v>509</v>
      </c>
      <c r="C10324">
        <f>INDEX(NationalTeams!B:B,MATCH(B10324,NationalTeams!C:C,0))</f>
        <v>64</v>
      </c>
      <c r="D10324" t="s">
        <v>39</v>
      </c>
      <c r="E10324">
        <f>INDEX(TeamSports!B:B,MATCH(D10324,TeamSports!C:C,0))</f>
        <v>15</v>
      </c>
      <c r="F10324">
        <f>INDEX(RanksTable!AW:AW,MATCH(B10324,RanksTable!B:B,0))</f>
        <v>2</v>
      </c>
      <c r="H10324" t="str">
        <f t="shared" si="161"/>
        <v>INSERT INTO "TeamRanks" (team_id,team_sport_id,team_rank) VALUES (64,15,2);</v>
      </c>
    </row>
    <row r="10325" spans="2:8" x14ac:dyDescent="0.25">
      <c r="B10325" t="s">
        <v>518</v>
      </c>
      <c r="C10325">
        <f>INDEX(NationalTeams!B:B,MATCH(B10325,NationalTeams!C:C,0))</f>
        <v>65</v>
      </c>
      <c r="D10325" t="s">
        <v>39</v>
      </c>
      <c r="E10325">
        <f>INDEX(TeamSports!B:B,MATCH(D10325,TeamSports!C:C,0))</f>
        <v>15</v>
      </c>
      <c r="F10325">
        <f>INDEX(RanksTable!AW:AW,MATCH(B10325,RanksTable!B:B,0))</f>
        <v>3</v>
      </c>
      <c r="H10325" t="str">
        <f t="shared" si="161"/>
        <v>INSERT INTO "TeamRanks" (team_id,team_sport_id,team_rank) VALUES (65,15,3);</v>
      </c>
    </row>
    <row r="10326" spans="2:8" x14ac:dyDescent="0.25">
      <c r="B10326" t="s">
        <v>490</v>
      </c>
      <c r="C10326">
        <f>INDEX(NationalTeams!B:B,MATCH(B10326,NationalTeams!C:C,0))</f>
        <v>66</v>
      </c>
      <c r="D10326" t="s">
        <v>39</v>
      </c>
      <c r="E10326">
        <f>INDEX(TeamSports!B:B,MATCH(D10326,TeamSports!C:C,0))</f>
        <v>15</v>
      </c>
      <c r="F10326">
        <f>INDEX(RanksTable!AW:AW,MATCH(B10326,RanksTable!B:B,0))</f>
        <v>3</v>
      </c>
      <c r="H10326" t="str">
        <f t="shared" si="161"/>
        <v>INSERT INTO "TeamRanks" (team_id,team_sport_id,team_rank) VALUES (66,15,3);</v>
      </c>
    </row>
    <row r="10327" spans="2:8" x14ac:dyDescent="0.25">
      <c r="B10327" t="s">
        <v>349</v>
      </c>
      <c r="C10327">
        <f>INDEX(NationalTeams!B:B,MATCH(B10327,NationalTeams!C:C,0))</f>
        <v>67</v>
      </c>
      <c r="D10327" t="s">
        <v>39</v>
      </c>
      <c r="E10327">
        <f>INDEX(TeamSports!B:B,MATCH(D10327,TeamSports!C:C,0))</f>
        <v>15</v>
      </c>
      <c r="F10327">
        <f>INDEX(RanksTable!AW:AW,MATCH(B10327,RanksTable!B:B,0))</f>
        <v>3</v>
      </c>
      <c r="H10327" t="str">
        <f t="shared" si="161"/>
        <v>INSERT INTO "TeamRanks" (team_id,team_sport_id,team_rank) VALUES (67,15,3);</v>
      </c>
    </row>
    <row r="10328" spans="2:8" x14ac:dyDescent="0.25">
      <c r="B10328" t="s">
        <v>531</v>
      </c>
      <c r="C10328">
        <f>INDEX(NationalTeams!B:B,MATCH(B10328,NationalTeams!C:C,0))</f>
        <v>68</v>
      </c>
      <c r="D10328" t="s">
        <v>39</v>
      </c>
      <c r="E10328">
        <f>INDEX(TeamSports!B:B,MATCH(D10328,TeamSports!C:C,0))</f>
        <v>15</v>
      </c>
      <c r="F10328">
        <f>INDEX(RanksTable!AW:AW,MATCH(B10328,RanksTable!B:B,0))</f>
        <v>7</v>
      </c>
      <c r="H10328" t="str">
        <f t="shared" si="161"/>
        <v>INSERT INTO "TeamRanks" (team_id,team_sport_id,team_rank) VALUES (68,15,7);</v>
      </c>
    </row>
    <row r="10329" spans="2:8" x14ac:dyDescent="0.25">
      <c r="B10329" t="s">
        <v>326</v>
      </c>
      <c r="C10329">
        <f>INDEX(NationalTeams!B:B,MATCH(B10329,NationalTeams!C:C,0))</f>
        <v>69</v>
      </c>
      <c r="D10329" t="s">
        <v>39</v>
      </c>
      <c r="E10329">
        <f>INDEX(TeamSports!B:B,MATCH(D10329,TeamSports!C:C,0))</f>
        <v>15</v>
      </c>
      <c r="F10329">
        <f>INDEX(RanksTable!AW:AW,MATCH(B10329,RanksTable!B:B,0))</f>
        <v>7</v>
      </c>
      <c r="H10329" t="str">
        <f t="shared" si="161"/>
        <v>INSERT INTO "TeamRanks" (team_id,team_sport_id,team_rank) VALUES (69,15,7);</v>
      </c>
    </row>
    <row r="10330" spans="2:8" x14ac:dyDescent="0.25">
      <c r="B10330" t="s">
        <v>320</v>
      </c>
      <c r="C10330">
        <f>INDEX(NationalTeams!B:B,MATCH(B10330,NationalTeams!C:C,0))</f>
        <v>70</v>
      </c>
      <c r="D10330" t="s">
        <v>39</v>
      </c>
      <c r="E10330">
        <f>INDEX(TeamSports!B:B,MATCH(D10330,TeamSports!C:C,0))</f>
        <v>15</v>
      </c>
      <c r="F10330">
        <f>INDEX(RanksTable!AW:AW,MATCH(B10330,RanksTable!B:B,0))</f>
        <v>7</v>
      </c>
      <c r="H10330" t="str">
        <f t="shared" si="161"/>
        <v>INSERT INTO "TeamRanks" (team_id,team_sport_id,team_rank) VALUES (70,15,7);</v>
      </c>
    </row>
    <row r="10331" spans="2:8" x14ac:dyDescent="0.25">
      <c r="B10331" t="s">
        <v>459</v>
      </c>
      <c r="C10331">
        <f>INDEX(NationalTeams!B:B,MATCH(B10331,NationalTeams!C:C,0))</f>
        <v>71</v>
      </c>
      <c r="D10331" t="s">
        <v>39</v>
      </c>
      <c r="E10331">
        <f>INDEX(TeamSports!B:B,MATCH(D10331,TeamSports!C:C,0))</f>
        <v>15</v>
      </c>
      <c r="F10331">
        <f>INDEX(RanksTable!AW:AW,MATCH(B10331,RanksTable!B:B,0))</f>
        <v>7</v>
      </c>
      <c r="H10331" t="str">
        <f t="shared" si="161"/>
        <v>INSERT INTO "TeamRanks" (team_id,team_sport_id,team_rank) VALUES (71,15,7);</v>
      </c>
    </row>
    <row r="10332" spans="2:8" x14ac:dyDescent="0.25">
      <c r="B10332" t="s">
        <v>445</v>
      </c>
      <c r="C10332">
        <f>INDEX(NationalTeams!B:B,MATCH(B10332,NationalTeams!C:C,0))</f>
        <v>72</v>
      </c>
      <c r="D10332" t="s">
        <v>39</v>
      </c>
      <c r="E10332">
        <f>INDEX(TeamSports!B:B,MATCH(D10332,TeamSports!C:C,0))</f>
        <v>15</v>
      </c>
      <c r="F10332">
        <f>INDEX(RanksTable!AW:AW,MATCH(B10332,RanksTable!B:B,0))</f>
        <v>7</v>
      </c>
      <c r="H10332" t="str">
        <f t="shared" si="161"/>
        <v>INSERT INTO "TeamRanks" (team_id,team_sport_id,team_rank) VALUES (72,15,7);</v>
      </c>
    </row>
    <row r="10333" spans="2:8" x14ac:dyDescent="0.25">
      <c r="B10333" t="s">
        <v>511</v>
      </c>
      <c r="C10333">
        <f>INDEX(NationalTeams!B:B,MATCH(B10333,NationalTeams!C:C,0))</f>
        <v>73</v>
      </c>
      <c r="D10333" t="s">
        <v>39</v>
      </c>
      <c r="E10333">
        <f>INDEX(TeamSports!B:B,MATCH(D10333,TeamSports!C:C,0))</f>
        <v>15</v>
      </c>
      <c r="F10333">
        <f>INDEX(RanksTable!AW:AW,MATCH(B10333,RanksTable!B:B,0))</f>
        <v>4</v>
      </c>
      <c r="H10333" t="str">
        <f t="shared" si="161"/>
        <v>INSERT INTO "TeamRanks" (team_id,team_sport_id,team_rank) VALUES (73,15,4);</v>
      </c>
    </row>
    <row r="10334" spans="2:8" x14ac:dyDescent="0.25">
      <c r="B10334" t="s">
        <v>487</v>
      </c>
      <c r="C10334">
        <f>INDEX(NationalTeams!B:B,MATCH(B10334,NationalTeams!C:C,0))</f>
        <v>74</v>
      </c>
      <c r="D10334" t="s">
        <v>39</v>
      </c>
      <c r="E10334">
        <f>INDEX(TeamSports!B:B,MATCH(D10334,TeamSports!C:C,0))</f>
        <v>15</v>
      </c>
      <c r="F10334">
        <f>INDEX(RanksTable!AW:AW,MATCH(B10334,RanksTable!B:B,0))</f>
        <v>1</v>
      </c>
      <c r="H10334" t="str">
        <f t="shared" si="161"/>
        <v>INSERT INTO "TeamRanks" (team_id,team_sport_id,team_rank) VALUES (74,15,1);</v>
      </c>
    </row>
    <row r="10335" spans="2:8" x14ac:dyDescent="0.25">
      <c r="B10335" t="s">
        <v>383</v>
      </c>
      <c r="C10335">
        <f>INDEX(NationalTeams!B:B,MATCH(B10335,NationalTeams!C:C,0))</f>
        <v>75</v>
      </c>
      <c r="D10335" t="s">
        <v>39</v>
      </c>
      <c r="E10335">
        <f>INDEX(TeamSports!B:B,MATCH(D10335,TeamSports!C:C,0))</f>
        <v>15</v>
      </c>
      <c r="F10335">
        <f>INDEX(RanksTable!AW:AW,MATCH(B10335,RanksTable!B:B,0))</f>
        <v>7</v>
      </c>
      <c r="H10335" t="str">
        <f t="shared" si="161"/>
        <v>INSERT INTO "TeamRanks" (team_id,team_sport_id,team_rank) VALUES (75,15,7);</v>
      </c>
    </row>
    <row r="10336" spans="2:8" x14ac:dyDescent="0.25">
      <c r="B10336" t="s">
        <v>517</v>
      </c>
      <c r="C10336">
        <f>INDEX(NationalTeams!B:B,MATCH(B10336,NationalTeams!C:C,0))</f>
        <v>76</v>
      </c>
      <c r="D10336" t="s">
        <v>39</v>
      </c>
      <c r="E10336">
        <f>INDEX(TeamSports!B:B,MATCH(D10336,TeamSports!C:C,0))</f>
        <v>15</v>
      </c>
      <c r="F10336">
        <f>INDEX(RanksTable!AW:AW,MATCH(B10336,RanksTable!B:B,0))</f>
        <v>7</v>
      </c>
      <c r="H10336" t="str">
        <f t="shared" si="161"/>
        <v>INSERT INTO "TeamRanks" (team_id,team_sport_id,team_rank) VALUES (76,15,7);</v>
      </c>
    </row>
    <row r="10337" spans="2:8" x14ac:dyDescent="0.25">
      <c r="B10337" t="s">
        <v>391</v>
      </c>
      <c r="C10337">
        <f>INDEX(NationalTeams!B:B,MATCH(B10337,NationalTeams!C:C,0))</f>
        <v>77</v>
      </c>
      <c r="D10337" t="s">
        <v>39</v>
      </c>
      <c r="E10337">
        <f>INDEX(TeamSports!B:B,MATCH(D10337,TeamSports!C:C,0))</f>
        <v>15</v>
      </c>
      <c r="F10337">
        <f>INDEX(RanksTable!AW:AW,MATCH(B10337,RanksTable!B:B,0))</f>
        <v>7</v>
      </c>
      <c r="H10337" t="str">
        <f t="shared" si="161"/>
        <v>INSERT INTO "TeamRanks" (team_id,team_sport_id,team_rank) VALUES (77,15,7);</v>
      </c>
    </row>
    <row r="10338" spans="2:8" x14ac:dyDescent="0.25">
      <c r="B10338" t="s">
        <v>524</v>
      </c>
      <c r="C10338">
        <f>INDEX(NationalTeams!B:B,MATCH(B10338,NationalTeams!C:C,0))</f>
        <v>78</v>
      </c>
      <c r="D10338" t="s">
        <v>39</v>
      </c>
      <c r="E10338">
        <f>INDEX(TeamSports!B:B,MATCH(D10338,TeamSports!C:C,0))</f>
        <v>15</v>
      </c>
      <c r="F10338">
        <f>INDEX(RanksTable!AW:AW,MATCH(B10338,RanksTable!B:B,0))</f>
        <v>5</v>
      </c>
      <c r="H10338" t="str">
        <f t="shared" si="161"/>
        <v>INSERT INTO "TeamRanks" (team_id,team_sport_id,team_rank) VALUES (78,15,5);</v>
      </c>
    </row>
    <row r="10339" spans="2:8" x14ac:dyDescent="0.25">
      <c r="B10339" t="s">
        <v>325</v>
      </c>
      <c r="C10339">
        <f>INDEX(NationalTeams!B:B,MATCH(B10339,NationalTeams!C:C,0))</f>
        <v>79</v>
      </c>
      <c r="D10339" t="s">
        <v>39</v>
      </c>
      <c r="E10339">
        <f>INDEX(TeamSports!B:B,MATCH(D10339,TeamSports!C:C,0))</f>
        <v>15</v>
      </c>
      <c r="F10339">
        <f>INDEX(RanksTable!AW:AW,MATCH(B10339,RanksTable!B:B,0))</f>
        <v>7</v>
      </c>
      <c r="H10339" t="str">
        <f t="shared" si="161"/>
        <v>INSERT INTO "TeamRanks" (team_id,team_sport_id,team_rank) VALUES (79,15,7);</v>
      </c>
    </row>
    <row r="10340" spans="2:8" x14ac:dyDescent="0.25">
      <c r="B10340" t="s">
        <v>536</v>
      </c>
      <c r="C10340">
        <f>INDEX(NationalTeams!B:B,MATCH(B10340,NationalTeams!C:C,0))</f>
        <v>80</v>
      </c>
      <c r="D10340" t="s">
        <v>39</v>
      </c>
      <c r="E10340">
        <f>INDEX(TeamSports!B:B,MATCH(D10340,TeamSports!C:C,0))</f>
        <v>15</v>
      </c>
      <c r="F10340">
        <f>INDEX(RanksTable!AW:AW,MATCH(B10340,RanksTable!B:B,0))</f>
        <v>7</v>
      </c>
      <c r="H10340" t="str">
        <f t="shared" si="161"/>
        <v>INSERT INTO "TeamRanks" (team_id,team_sport_id,team_rank) VALUES (80,15,7);</v>
      </c>
    </row>
    <row r="10341" spans="2:8" x14ac:dyDescent="0.25">
      <c r="B10341" t="s">
        <v>405</v>
      </c>
      <c r="C10341">
        <f>INDEX(NationalTeams!B:B,MATCH(B10341,NationalTeams!C:C,0))</f>
        <v>81</v>
      </c>
      <c r="D10341" t="s">
        <v>39</v>
      </c>
      <c r="E10341">
        <f>INDEX(TeamSports!B:B,MATCH(D10341,TeamSports!C:C,0))</f>
        <v>15</v>
      </c>
      <c r="F10341">
        <f>INDEX(RanksTable!AW:AW,MATCH(B10341,RanksTable!B:B,0))</f>
        <v>7</v>
      </c>
      <c r="H10341" t="str">
        <f t="shared" si="161"/>
        <v>INSERT INTO "TeamRanks" (team_id,team_sport_id,team_rank) VALUES (81,15,7);</v>
      </c>
    </row>
    <row r="10342" spans="2:8" x14ac:dyDescent="0.25">
      <c r="B10342" t="s">
        <v>508</v>
      </c>
      <c r="C10342">
        <f>INDEX(NationalTeams!B:B,MATCH(B10342,NationalTeams!C:C,0))</f>
        <v>82</v>
      </c>
      <c r="D10342" t="s">
        <v>39</v>
      </c>
      <c r="E10342">
        <f>INDEX(TeamSports!B:B,MATCH(D10342,TeamSports!C:C,0))</f>
        <v>15</v>
      </c>
      <c r="F10342">
        <f>INDEX(RanksTable!AW:AW,MATCH(B10342,RanksTable!B:B,0))</f>
        <v>7</v>
      </c>
      <c r="H10342" t="str">
        <f t="shared" si="161"/>
        <v>INSERT INTO "TeamRanks" (team_id,team_sport_id,team_rank) VALUES (82,15,7);</v>
      </c>
    </row>
    <row r="10343" spans="2:8" x14ac:dyDescent="0.25">
      <c r="B10343" t="s">
        <v>477</v>
      </c>
      <c r="C10343">
        <f>INDEX(NationalTeams!B:B,MATCH(B10343,NationalTeams!C:C,0))</f>
        <v>83</v>
      </c>
      <c r="D10343" t="s">
        <v>39</v>
      </c>
      <c r="E10343">
        <f>INDEX(TeamSports!B:B,MATCH(D10343,TeamSports!C:C,0))</f>
        <v>15</v>
      </c>
      <c r="F10343">
        <f>INDEX(RanksTable!AW:AW,MATCH(B10343,RanksTable!B:B,0))</f>
        <v>7</v>
      </c>
      <c r="H10343" t="str">
        <f t="shared" si="161"/>
        <v>INSERT INTO "TeamRanks" (team_id,team_sport_id,team_rank) VALUES (83,15,7);</v>
      </c>
    </row>
    <row r="10344" spans="2:8" x14ac:dyDescent="0.25">
      <c r="B10344" t="s">
        <v>396</v>
      </c>
      <c r="C10344">
        <f>INDEX(NationalTeams!B:B,MATCH(B10344,NationalTeams!C:C,0))</f>
        <v>84</v>
      </c>
      <c r="D10344" t="s">
        <v>39</v>
      </c>
      <c r="E10344">
        <f>INDEX(TeamSports!B:B,MATCH(D10344,TeamSports!C:C,0))</f>
        <v>15</v>
      </c>
      <c r="F10344">
        <f>INDEX(RanksTable!AW:AW,MATCH(B10344,RanksTable!B:B,0))</f>
        <v>7</v>
      </c>
      <c r="H10344" t="str">
        <f t="shared" si="161"/>
        <v>INSERT INTO "TeamRanks" (team_id,team_sport_id,team_rank) VALUES (84,15,7);</v>
      </c>
    </row>
    <row r="10345" spans="2:8" x14ac:dyDescent="0.25">
      <c r="B10345" t="s">
        <v>382</v>
      </c>
      <c r="C10345">
        <f>INDEX(NationalTeams!B:B,MATCH(B10345,NationalTeams!C:C,0))</f>
        <v>85</v>
      </c>
      <c r="D10345" t="s">
        <v>39</v>
      </c>
      <c r="E10345">
        <f>INDEX(TeamSports!B:B,MATCH(D10345,TeamSports!C:C,0))</f>
        <v>15</v>
      </c>
      <c r="F10345">
        <f>INDEX(RanksTable!AW:AW,MATCH(B10345,RanksTable!B:B,0))</f>
        <v>7</v>
      </c>
      <c r="H10345" t="str">
        <f t="shared" si="161"/>
        <v>INSERT INTO "TeamRanks" (team_id,team_sport_id,team_rank) VALUES (85,15,7);</v>
      </c>
    </row>
    <row r="10346" spans="2:8" x14ac:dyDescent="0.25">
      <c r="B10346" t="s">
        <v>338</v>
      </c>
      <c r="C10346">
        <f>INDEX(NationalTeams!B:B,MATCH(B10346,NationalTeams!C:C,0))</f>
        <v>86</v>
      </c>
      <c r="D10346" t="s">
        <v>39</v>
      </c>
      <c r="E10346">
        <f>INDEX(TeamSports!B:B,MATCH(D10346,TeamSports!C:C,0))</f>
        <v>15</v>
      </c>
      <c r="F10346">
        <f>INDEX(RanksTable!AW:AW,MATCH(B10346,RanksTable!B:B,0))</f>
        <v>7</v>
      </c>
      <c r="H10346" t="str">
        <f t="shared" si="161"/>
        <v>INSERT INTO "TeamRanks" (team_id,team_sport_id,team_rank) VALUES (86,15,7);</v>
      </c>
    </row>
    <row r="10347" spans="2:8" x14ac:dyDescent="0.25">
      <c r="B10347" t="s">
        <v>392</v>
      </c>
      <c r="C10347">
        <f>INDEX(NationalTeams!B:B,MATCH(B10347,NationalTeams!C:C,0))</f>
        <v>87</v>
      </c>
      <c r="D10347" t="s">
        <v>39</v>
      </c>
      <c r="E10347">
        <f>INDEX(TeamSports!B:B,MATCH(D10347,TeamSports!C:C,0))</f>
        <v>15</v>
      </c>
      <c r="F10347">
        <f>INDEX(RanksTable!AW:AW,MATCH(B10347,RanksTable!B:B,0))</f>
        <v>7</v>
      </c>
      <c r="H10347" t="str">
        <f t="shared" si="161"/>
        <v>INSERT INTO "TeamRanks" (team_id,team_sport_id,team_rank) VALUES (87,15,7);</v>
      </c>
    </row>
    <row r="10348" spans="2:8" x14ac:dyDescent="0.25">
      <c r="B10348" t="s">
        <v>335</v>
      </c>
      <c r="C10348">
        <f>INDEX(NationalTeams!B:B,MATCH(B10348,NationalTeams!C:C,0))</f>
        <v>88</v>
      </c>
      <c r="D10348" t="s">
        <v>39</v>
      </c>
      <c r="E10348">
        <f>INDEX(TeamSports!B:B,MATCH(D10348,TeamSports!C:C,0))</f>
        <v>15</v>
      </c>
      <c r="F10348">
        <f>INDEX(RanksTable!AW:AW,MATCH(B10348,RanksTable!B:B,0))</f>
        <v>7</v>
      </c>
      <c r="H10348" t="str">
        <f t="shared" si="161"/>
        <v>INSERT INTO "TeamRanks" (team_id,team_sport_id,team_rank) VALUES (88,15,7);</v>
      </c>
    </row>
    <row r="10349" spans="2:8" x14ac:dyDescent="0.25">
      <c r="B10349" t="s">
        <v>333</v>
      </c>
      <c r="C10349">
        <f>INDEX(NationalTeams!B:B,MATCH(B10349,NationalTeams!C:C,0))</f>
        <v>89</v>
      </c>
      <c r="D10349" t="s">
        <v>39</v>
      </c>
      <c r="E10349">
        <f>INDEX(TeamSports!B:B,MATCH(D10349,TeamSports!C:C,0))</f>
        <v>15</v>
      </c>
      <c r="F10349">
        <f>INDEX(RanksTable!AW:AW,MATCH(B10349,RanksTable!B:B,0))</f>
        <v>7</v>
      </c>
      <c r="H10349" t="str">
        <f t="shared" si="161"/>
        <v>INSERT INTO "TeamRanks" (team_id,team_sport_id,team_rank) VALUES (89,15,7);</v>
      </c>
    </row>
    <row r="10350" spans="2:8" x14ac:dyDescent="0.25">
      <c r="B10350" t="s">
        <v>397</v>
      </c>
      <c r="C10350">
        <f>INDEX(NationalTeams!B:B,MATCH(B10350,NationalTeams!C:C,0))</f>
        <v>90</v>
      </c>
      <c r="D10350" t="s">
        <v>39</v>
      </c>
      <c r="E10350">
        <f>INDEX(TeamSports!B:B,MATCH(D10350,TeamSports!C:C,0))</f>
        <v>15</v>
      </c>
      <c r="F10350">
        <f>INDEX(RanksTable!AW:AW,MATCH(B10350,RanksTable!B:B,0))</f>
        <v>7</v>
      </c>
      <c r="H10350" t="str">
        <f t="shared" si="161"/>
        <v>INSERT INTO "TeamRanks" (team_id,team_sport_id,team_rank) VALUES (90,15,7);</v>
      </c>
    </row>
    <row r="10351" spans="2:8" x14ac:dyDescent="0.25">
      <c r="B10351" t="s">
        <v>469</v>
      </c>
      <c r="C10351">
        <f>INDEX(NationalTeams!B:B,MATCH(B10351,NationalTeams!C:C,0))</f>
        <v>91</v>
      </c>
      <c r="D10351" t="s">
        <v>39</v>
      </c>
      <c r="E10351">
        <f>INDEX(TeamSports!B:B,MATCH(D10351,TeamSports!C:C,0))</f>
        <v>15</v>
      </c>
      <c r="F10351">
        <f>INDEX(RanksTable!AW:AW,MATCH(B10351,RanksTable!B:B,0))</f>
        <v>7</v>
      </c>
      <c r="H10351" t="str">
        <f t="shared" si="161"/>
        <v>INSERT INTO "TeamRanks" (team_id,team_sport_id,team_rank) VALUES (91,15,7);</v>
      </c>
    </row>
    <row r="10352" spans="2:8" x14ac:dyDescent="0.25">
      <c r="B10352" t="s">
        <v>512</v>
      </c>
      <c r="C10352">
        <f>INDEX(NationalTeams!B:B,MATCH(B10352,NationalTeams!C:C,0))</f>
        <v>92</v>
      </c>
      <c r="D10352" t="s">
        <v>39</v>
      </c>
      <c r="E10352">
        <f>INDEX(TeamSports!B:B,MATCH(D10352,TeamSports!C:C,0))</f>
        <v>15</v>
      </c>
      <c r="F10352">
        <f>INDEX(RanksTable!AW:AW,MATCH(B10352,RanksTable!B:B,0))</f>
        <v>1</v>
      </c>
      <c r="H10352" t="str">
        <f t="shared" si="161"/>
        <v>INSERT INTO "TeamRanks" (team_id,team_sport_id,team_rank) VALUES (92,15,1);</v>
      </c>
    </row>
    <row r="10353" spans="2:8" x14ac:dyDescent="0.25">
      <c r="B10353" t="s">
        <v>458</v>
      </c>
      <c r="C10353">
        <f>INDEX(NationalTeams!B:B,MATCH(B10353,NationalTeams!C:C,0))</f>
        <v>93</v>
      </c>
      <c r="D10353" t="s">
        <v>39</v>
      </c>
      <c r="E10353">
        <f>INDEX(TeamSports!B:B,MATCH(D10353,TeamSports!C:C,0))</f>
        <v>15</v>
      </c>
      <c r="F10353">
        <f>INDEX(RanksTable!AW:AW,MATCH(B10353,RanksTable!B:B,0))</f>
        <v>7</v>
      </c>
      <c r="H10353" t="str">
        <f t="shared" si="161"/>
        <v>INSERT INTO "TeamRanks" (team_id,team_sport_id,team_rank) VALUES (93,15,7);</v>
      </c>
    </row>
    <row r="10354" spans="2:8" x14ac:dyDescent="0.25">
      <c r="B10354" t="s">
        <v>444</v>
      </c>
      <c r="C10354">
        <f>INDEX(NationalTeams!B:B,MATCH(B10354,NationalTeams!C:C,0))</f>
        <v>94</v>
      </c>
      <c r="D10354" t="s">
        <v>39</v>
      </c>
      <c r="E10354">
        <f>INDEX(TeamSports!B:B,MATCH(D10354,TeamSports!C:C,0))</f>
        <v>15</v>
      </c>
      <c r="F10354">
        <f>INDEX(RanksTable!AW:AW,MATCH(B10354,RanksTable!B:B,0))</f>
        <v>7</v>
      </c>
      <c r="H10354" t="str">
        <f t="shared" si="161"/>
        <v>INSERT INTO "TeamRanks" (team_id,team_sport_id,team_rank) VALUES (94,15,7);</v>
      </c>
    </row>
    <row r="10355" spans="2:8" x14ac:dyDescent="0.25">
      <c r="B10355" t="s">
        <v>493</v>
      </c>
      <c r="C10355">
        <f>INDEX(NationalTeams!B:B,MATCH(B10355,NationalTeams!C:C,0))</f>
        <v>95</v>
      </c>
      <c r="D10355" t="s">
        <v>39</v>
      </c>
      <c r="E10355">
        <f>INDEX(TeamSports!B:B,MATCH(D10355,TeamSports!C:C,0))</f>
        <v>15</v>
      </c>
      <c r="F10355">
        <f>INDEX(RanksTable!AW:AW,MATCH(B10355,RanksTable!B:B,0))</f>
        <v>2</v>
      </c>
      <c r="H10355" t="str">
        <f t="shared" si="161"/>
        <v>INSERT INTO "TeamRanks" (team_id,team_sport_id,team_rank) VALUES (95,15,2);</v>
      </c>
    </row>
    <row r="10356" spans="2:8" x14ac:dyDescent="0.25">
      <c r="B10356" t="s">
        <v>431</v>
      </c>
      <c r="C10356">
        <f>INDEX(NationalTeams!B:B,MATCH(B10356,NationalTeams!C:C,0))</f>
        <v>96</v>
      </c>
      <c r="D10356" t="s">
        <v>39</v>
      </c>
      <c r="E10356">
        <f>INDEX(TeamSports!B:B,MATCH(D10356,TeamSports!C:C,0))</f>
        <v>15</v>
      </c>
      <c r="F10356">
        <f>INDEX(RanksTable!AW:AW,MATCH(B10356,RanksTable!B:B,0))</f>
        <v>7</v>
      </c>
      <c r="H10356" t="str">
        <f t="shared" si="161"/>
        <v>INSERT INTO "TeamRanks" (team_id,team_sport_id,team_rank) VALUES (96,15,7);</v>
      </c>
    </row>
    <row r="10357" spans="2:8" x14ac:dyDescent="0.25">
      <c r="B10357" t="s">
        <v>427</v>
      </c>
      <c r="C10357">
        <f>INDEX(NationalTeams!B:B,MATCH(B10357,NationalTeams!C:C,0))</f>
        <v>97</v>
      </c>
      <c r="D10357" t="s">
        <v>39</v>
      </c>
      <c r="E10357">
        <f>INDEX(TeamSports!B:B,MATCH(D10357,TeamSports!C:C,0))</f>
        <v>15</v>
      </c>
      <c r="F10357">
        <f>INDEX(RanksTable!AW:AW,MATCH(B10357,RanksTable!B:B,0))</f>
        <v>6</v>
      </c>
      <c r="H10357" t="str">
        <f t="shared" si="161"/>
        <v>INSERT INTO "TeamRanks" (team_id,team_sport_id,team_rank) VALUES (97,15,6);</v>
      </c>
    </row>
    <row r="10358" spans="2:8" x14ac:dyDescent="0.25">
      <c r="B10358" t="s">
        <v>513</v>
      </c>
      <c r="C10358">
        <f>INDEX(NationalTeams!B:B,MATCH(B10358,NationalTeams!C:C,0))</f>
        <v>98</v>
      </c>
      <c r="D10358" t="s">
        <v>39</v>
      </c>
      <c r="E10358">
        <f>INDEX(TeamSports!B:B,MATCH(D10358,TeamSports!C:C,0))</f>
        <v>15</v>
      </c>
      <c r="F10358">
        <f>INDEX(RanksTable!AW:AW,MATCH(B10358,RanksTable!B:B,0))</f>
        <v>6</v>
      </c>
      <c r="H10358" t="str">
        <f t="shared" si="161"/>
        <v>INSERT INTO "TeamRanks" (team_id,team_sport_id,team_rank) VALUES (98,15,6);</v>
      </c>
    </row>
    <row r="10359" spans="2:8" x14ac:dyDescent="0.25">
      <c r="B10359" t="s">
        <v>503</v>
      </c>
      <c r="C10359">
        <f>INDEX(NationalTeams!B:B,MATCH(B10359,NationalTeams!C:C,0))</f>
        <v>99</v>
      </c>
      <c r="D10359" t="s">
        <v>39</v>
      </c>
      <c r="E10359">
        <f>INDEX(TeamSports!B:B,MATCH(D10359,TeamSports!C:C,0))</f>
        <v>15</v>
      </c>
      <c r="F10359">
        <f>INDEX(RanksTable!AW:AW,MATCH(B10359,RanksTable!B:B,0))</f>
        <v>7</v>
      </c>
      <c r="H10359" t="str">
        <f t="shared" si="161"/>
        <v>INSERT INTO "TeamRanks" (team_id,team_sport_id,team_rank) VALUES (99,15,7);</v>
      </c>
    </row>
    <row r="10360" spans="2:8" x14ac:dyDescent="0.25">
      <c r="B10360" t="s">
        <v>519</v>
      </c>
      <c r="C10360">
        <f>INDEX(NationalTeams!B:B,MATCH(B10360,NationalTeams!C:C,0))</f>
        <v>100</v>
      </c>
      <c r="D10360" t="s">
        <v>39</v>
      </c>
      <c r="E10360">
        <f>INDEX(TeamSports!B:B,MATCH(D10360,TeamSports!C:C,0))</f>
        <v>15</v>
      </c>
      <c r="F10360">
        <f>INDEX(RanksTable!AW:AW,MATCH(B10360,RanksTable!B:B,0))</f>
        <v>7</v>
      </c>
      <c r="H10360" t="str">
        <f t="shared" si="161"/>
        <v>INSERT INTO "TeamRanks" (team_id,team_sport_id,team_rank) VALUES (100,15,7);</v>
      </c>
    </row>
    <row r="10361" spans="2:8" x14ac:dyDescent="0.25">
      <c r="B10361" t="s">
        <v>410</v>
      </c>
      <c r="C10361">
        <f>INDEX(NationalTeams!B:B,MATCH(B10361,NationalTeams!C:C,0))</f>
        <v>101</v>
      </c>
      <c r="D10361" t="s">
        <v>39</v>
      </c>
      <c r="E10361">
        <f>INDEX(TeamSports!B:B,MATCH(D10361,TeamSports!C:C,0))</f>
        <v>15</v>
      </c>
      <c r="F10361">
        <f>INDEX(RanksTable!AW:AW,MATCH(B10361,RanksTable!B:B,0))</f>
        <v>7</v>
      </c>
      <c r="H10361" t="str">
        <f t="shared" si="161"/>
        <v>INSERT INTO "TeamRanks" (team_id,team_sport_id,team_rank) VALUES (101,15,7);</v>
      </c>
    </row>
    <row r="10362" spans="2:8" x14ac:dyDescent="0.25">
      <c r="B10362" t="s">
        <v>486</v>
      </c>
      <c r="C10362">
        <f>INDEX(NationalTeams!B:B,MATCH(B10362,NationalTeams!C:C,0))</f>
        <v>102</v>
      </c>
      <c r="D10362" t="s">
        <v>39</v>
      </c>
      <c r="E10362">
        <f>INDEX(TeamSports!B:B,MATCH(D10362,TeamSports!C:C,0))</f>
        <v>15</v>
      </c>
      <c r="F10362">
        <f>INDEX(RanksTable!AW:AW,MATCH(B10362,RanksTable!B:B,0))</f>
        <v>7</v>
      </c>
      <c r="H10362" t="str">
        <f t="shared" si="161"/>
        <v>INSERT INTO "TeamRanks" (team_id,team_sport_id,team_rank) VALUES (102,15,7);</v>
      </c>
    </row>
    <row r="10363" spans="2:8" x14ac:dyDescent="0.25">
      <c r="B10363" t="s">
        <v>526</v>
      </c>
      <c r="C10363">
        <f>INDEX(NationalTeams!B:B,MATCH(B10363,NationalTeams!C:C,0))</f>
        <v>103</v>
      </c>
      <c r="D10363" t="s">
        <v>39</v>
      </c>
      <c r="E10363">
        <f>INDEX(TeamSports!B:B,MATCH(D10363,TeamSports!C:C,0))</f>
        <v>15</v>
      </c>
      <c r="F10363">
        <f>INDEX(RanksTable!AW:AW,MATCH(B10363,RanksTable!B:B,0))</f>
        <v>7</v>
      </c>
      <c r="H10363" t="str">
        <f t="shared" si="161"/>
        <v>INSERT INTO "TeamRanks" (team_id,team_sport_id,team_rank) VALUES (103,15,7);</v>
      </c>
    </row>
    <row r="10364" spans="2:8" x14ac:dyDescent="0.25">
      <c r="B10364" t="s">
        <v>470</v>
      </c>
      <c r="C10364">
        <f>INDEX(NationalTeams!B:B,MATCH(B10364,NationalTeams!C:C,0))</f>
        <v>104</v>
      </c>
      <c r="D10364" t="s">
        <v>39</v>
      </c>
      <c r="E10364">
        <f>INDEX(TeamSports!B:B,MATCH(D10364,TeamSports!C:C,0))</f>
        <v>15</v>
      </c>
      <c r="F10364">
        <f>INDEX(RanksTable!AW:AW,MATCH(B10364,RanksTable!B:B,0))</f>
        <v>7</v>
      </c>
      <c r="H10364" t="str">
        <f t="shared" si="161"/>
        <v>INSERT INTO "TeamRanks" (team_id,team_sport_id,team_rank) VALUES (104,15,7);</v>
      </c>
    </row>
    <row r="10365" spans="2:8" x14ac:dyDescent="0.25">
      <c r="B10365" t="s">
        <v>461</v>
      </c>
      <c r="C10365">
        <f>INDEX(NationalTeams!B:B,MATCH(B10365,NationalTeams!C:C,0))</f>
        <v>105</v>
      </c>
      <c r="D10365" t="s">
        <v>39</v>
      </c>
      <c r="E10365">
        <f>INDEX(TeamSports!B:B,MATCH(D10365,TeamSports!C:C,0))</f>
        <v>15</v>
      </c>
      <c r="F10365">
        <f>INDEX(RanksTable!AW:AW,MATCH(B10365,RanksTable!B:B,0))</f>
        <v>7</v>
      </c>
      <c r="H10365" t="str">
        <f t="shared" si="161"/>
        <v>INSERT INTO "TeamRanks" (team_id,team_sport_id,team_rank) VALUES (105,15,7);</v>
      </c>
    </row>
    <row r="10366" spans="2:8" x14ac:dyDescent="0.25">
      <c r="B10366" t="s">
        <v>418</v>
      </c>
      <c r="C10366">
        <f>INDEX(NationalTeams!B:B,MATCH(B10366,NationalTeams!C:C,0))</f>
        <v>106</v>
      </c>
      <c r="D10366" t="s">
        <v>39</v>
      </c>
      <c r="E10366">
        <f>INDEX(TeamSports!B:B,MATCH(D10366,TeamSports!C:C,0))</f>
        <v>15</v>
      </c>
      <c r="F10366">
        <f>INDEX(RanksTable!AW:AW,MATCH(B10366,RanksTable!B:B,0))</f>
        <v>7</v>
      </c>
      <c r="H10366" t="str">
        <f t="shared" si="161"/>
        <v>INSERT INTO "TeamRanks" (team_id,team_sport_id,team_rank) VALUES (106,15,7);</v>
      </c>
    </row>
    <row r="10367" spans="2:8" x14ac:dyDescent="0.25">
      <c r="B10367" t="s">
        <v>417</v>
      </c>
      <c r="C10367">
        <f>INDEX(NationalTeams!B:B,MATCH(B10367,NationalTeams!C:C,0))</f>
        <v>107</v>
      </c>
      <c r="D10367" t="s">
        <v>39</v>
      </c>
      <c r="E10367">
        <f>INDEX(TeamSports!B:B,MATCH(D10367,TeamSports!C:C,0))</f>
        <v>15</v>
      </c>
      <c r="F10367">
        <f>INDEX(RanksTable!AW:AW,MATCH(B10367,RanksTable!B:B,0))</f>
        <v>7</v>
      </c>
      <c r="H10367" t="str">
        <f t="shared" si="161"/>
        <v>INSERT INTO "TeamRanks" (team_id,team_sport_id,team_rank) VALUES (107,15,7);</v>
      </c>
    </row>
    <row r="10368" spans="2:8" x14ac:dyDescent="0.25">
      <c r="B10368" t="s">
        <v>421</v>
      </c>
      <c r="C10368">
        <f>INDEX(NationalTeams!B:B,MATCH(B10368,NationalTeams!C:C,0))</f>
        <v>108</v>
      </c>
      <c r="D10368" t="s">
        <v>39</v>
      </c>
      <c r="E10368">
        <f>INDEX(TeamSports!B:B,MATCH(D10368,TeamSports!C:C,0))</f>
        <v>15</v>
      </c>
      <c r="F10368">
        <f>INDEX(RanksTable!AW:AW,MATCH(B10368,RanksTable!B:B,0))</f>
        <v>7</v>
      </c>
      <c r="H10368" t="str">
        <f t="shared" si="161"/>
        <v>INSERT INTO "TeamRanks" (team_id,team_sport_id,team_rank) VALUES (108,15,7);</v>
      </c>
    </row>
    <row r="10369" spans="2:8" x14ac:dyDescent="0.25">
      <c r="B10369" t="s">
        <v>530</v>
      </c>
      <c r="C10369">
        <f>INDEX(NationalTeams!B:B,MATCH(B10369,NationalTeams!C:C,0))</f>
        <v>109</v>
      </c>
      <c r="D10369" t="s">
        <v>39</v>
      </c>
      <c r="E10369">
        <f>INDEX(TeamSports!B:B,MATCH(D10369,TeamSports!C:C,0))</f>
        <v>15</v>
      </c>
      <c r="F10369">
        <f>INDEX(RanksTable!AW:AW,MATCH(B10369,RanksTable!B:B,0))</f>
        <v>5</v>
      </c>
      <c r="H10369" t="str">
        <f t="shared" si="161"/>
        <v>INSERT INTO "TeamRanks" (team_id,team_sport_id,team_rank) VALUES (109,15,5);</v>
      </c>
    </row>
    <row r="10370" spans="2:8" x14ac:dyDescent="0.25">
      <c r="B10370" t="s">
        <v>488</v>
      </c>
      <c r="C10370">
        <f>INDEX(NationalTeams!B:B,MATCH(B10370,NationalTeams!C:C,0))</f>
        <v>110</v>
      </c>
      <c r="D10370" t="s">
        <v>39</v>
      </c>
      <c r="E10370">
        <f>INDEX(TeamSports!B:B,MATCH(D10370,TeamSports!C:C,0))</f>
        <v>15</v>
      </c>
      <c r="F10370">
        <f>INDEX(RanksTable!AW:AW,MATCH(B10370,RanksTable!B:B,0))</f>
        <v>2</v>
      </c>
      <c r="H10370" t="str">
        <f t="shared" si="161"/>
        <v>INSERT INTO "TeamRanks" (team_id,team_sport_id,team_rank) VALUES (110,15,2);</v>
      </c>
    </row>
    <row r="10371" spans="2:8" x14ac:dyDescent="0.25">
      <c r="B10371" t="s">
        <v>352</v>
      </c>
      <c r="C10371">
        <f>INDEX(NationalTeams!B:B,MATCH(B10371,NationalTeams!C:C,0))</f>
        <v>111</v>
      </c>
      <c r="D10371" t="s">
        <v>39</v>
      </c>
      <c r="E10371">
        <f>INDEX(TeamSports!B:B,MATCH(D10371,TeamSports!C:C,0))</f>
        <v>15</v>
      </c>
      <c r="F10371">
        <f>INDEX(RanksTable!AW:AW,MATCH(B10371,RanksTable!B:B,0))</f>
        <v>7</v>
      </c>
      <c r="H10371" t="str">
        <f t="shared" si="161"/>
        <v>INSERT INTO "TeamRanks" (team_id,team_sport_id,team_rank) VALUES (111,15,7);</v>
      </c>
    </row>
    <row r="10372" spans="2:8" x14ac:dyDescent="0.25">
      <c r="B10372" t="s">
        <v>422</v>
      </c>
      <c r="C10372">
        <f>INDEX(NationalTeams!B:B,MATCH(B10372,NationalTeams!C:C,0))</f>
        <v>112</v>
      </c>
      <c r="D10372" t="s">
        <v>39</v>
      </c>
      <c r="E10372">
        <f>INDEX(TeamSports!B:B,MATCH(D10372,TeamSports!C:C,0))</f>
        <v>15</v>
      </c>
      <c r="F10372">
        <f>INDEX(RanksTable!AW:AW,MATCH(B10372,RanksTable!B:B,0))</f>
        <v>6</v>
      </c>
      <c r="H10372" t="str">
        <f t="shared" ref="H10372:H10435" si="162">_xlfn.CONCAT($H$1,$L$1,$C$1,$L$1," ",$J$1,$C$2,$N$1,$E$2,$N$1,$F$2,$K$1,$I$1,$J$1,C10372,$N$1,E10372,$N$1,F10372,$K$1,$O$1)</f>
        <v>INSERT INTO "TeamRanks" (team_id,team_sport_id,team_rank) VALUES (112,15,6);</v>
      </c>
    </row>
    <row r="10373" spans="2:8" x14ac:dyDescent="0.25">
      <c r="B10373" t="s">
        <v>451</v>
      </c>
      <c r="C10373">
        <f>INDEX(NationalTeams!B:B,MATCH(B10373,NationalTeams!C:C,0))</f>
        <v>113</v>
      </c>
      <c r="D10373" t="s">
        <v>39</v>
      </c>
      <c r="E10373">
        <f>INDEX(TeamSports!B:B,MATCH(D10373,TeamSports!C:C,0))</f>
        <v>15</v>
      </c>
      <c r="F10373">
        <f>INDEX(RanksTable!AW:AW,MATCH(B10373,RanksTable!B:B,0))</f>
        <v>7</v>
      </c>
      <c r="H10373" t="str">
        <f t="shared" si="162"/>
        <v>INSERT INTO "TeamRanks" (team_id,team_sport_id,team_rank) VALUES (113,15,7);</v>
      </c>
    </row>
    <row r="10374" spans="2:8" x14ac:dyDescent="0.25">
      <c r="B10374" t="s">
        <v>430</v>
      </c>
      <c r="C10374">
        <f>INDEX(NationalTeams!B:B,MATCH(B10374,NationalTeams!C:C,0))</f>
        <v>114</v>
      </c>
      <c r="D10374" t="s">
        <v>39</v>
      </c>
      <c r="E10374">
        <f>INDEX(TeamSports!B:B,MATCH(D10374,TeamSports!C:C,0))</f>
        <v>15</v>
      </c>
      <c r="F10374">
        <f>INDEX(RanksTable!AW:AW,MATCH(B10374,RanksTable!B:B,0))</f>
        <v>6</v>
      </c>
      <c r="H10374" t="str">
        <f t="shared" si="162"/>
        <v>INSERT INTO "TeamRanks" (team_id,team_sport_id,team_rank) VALUES (114,15,6);</v>
      </c>
    </row>
    <row r="10375" spans="2:8" x14ac:dyDescent="0.25">
      <c r="B10375" t="s">
        <v>381</v>
      </c>
      <c r="C10375">
        <f>INDEX(NationalTeams!B:B,MATCH(B10375,NationalTeams!C:C,0))</f>
        <v>115</v>
      </c>
      <c r="D10375" t="s">
        <v>39</v>
      </c>
      <c r="E10375">
        <f>INDEX(TeamSports!B:B,MATCH(D10375,TeamSports!C:C,0))</f>
        <v>15</v>
      </c>
      <c r="F10375">
        <f>INDEX(RanksTable!AW:AW,MATCH(B10375,RanksTable!B:B,0))</f>
        <v>7</v>
      </c>
      <c r="H10375" t="str">
        <f t="shared" si="162"/>
        <v>INSERT INTO "TeamRanks" (team_id,team_sport_id,team_rank) VALUES (115,15,7);</v>
      </c>
    </row>
    <row r="10376" spans="2:8" x14ac:dyDescent="0.25">
      <c r="B10376" t="s">
        <v>434</v>
      </c>
      <c r="C10376">
        <f>INDEX(NationalTeams!B:B,MATCH(B10376,NationalTeams!C:C,0))</f>
        <v>116</v>
      </c>
      <c r="D10376" t="s">
        <v>39</v>
      </c>
      <c r="E10376">
        <f>INDEX(TeamSports!B:B,MATCH(D10376,TeamSports!C:C,0))</f>
        <v>15</v>
      </c>
      <c r="F10376">
        <f>INDEX(RanksTable!AW:AW,MATCH(B10376,RanksTable!B:B,0))</f>
        <v>7</v>
      </c>
      <c r="H10376" t="str">
        <f t="shared" si="162"/>
        <v>INSERT INTO "TeamRanks" (team_id,team_sport_id,team_rank) VALUES (116,15,7);</v>
      </c>
    </row>
    <row r="10377" spans="2:8" x14ac:dyDescent="0.25">
      <c r="B10377" t="s">
        <v>475</v>
      </c>
      <c r="C10377">
        <f>INDEX(NationalTeams!B:B,MATCH(B10377,NationalTeams!C:C,0))</f>
        <v>117</v>
      </c>
      <c r="D10377" t="s">
        <v>39</v>
      </c>
      <c r="E10377">
        <f>INDEX(TeamSports!B:B,MATCH(D10377,TeamSports!C:C,0))</f>
        <v>15</v>
      </c>
      <c r="F10377">
        <f>INDEX(RanksTable!AW:AW,MATCH(B10377,RanksTable!B:B,0))</f>
        <v>7</v>
      </c>
      <c r="H10377" t="str">
        <f t="shared" si="162"/>
        <v>INSERT INTO "TeamRanks" (team_id,team_sport_id,team_rank) VALUES (117,15,7);</v>
      </c>
    </row>
    <row r="10378" spans="2:8" x14ac:dyDescent="0.25">
      <c r="B10378" t="s">
        <v>528</v>
      </c>
      <c r="C10378">
        <f>INDEX(NationalTeams!B:B,MATCH(B10378,NationalTeams!C:C,0))</f>
        <v>118</v>
      </c>
      <c r="D10378" t="s">
        <v>39</v>
      </c>
      <c r="E10378">
        <f>INDEX(TeamSports!B:B,MATCH(D10378,TeamSports!C:C,0))</f>
        <v>15</v>
      </c>
      <c r="F10378">
        <f>INDEX(RanksTable!AW:AW,MATCH(B10378,RanksTable!B:B,0))</f>
        <v>7</v>
      </c>
      <c r="H10378" t="str">
        <f t="shared" si="162"/>
        <v>INSERT INTO "TeamRanks" (team_id,team_sport_id,team_rank) VALUES (118,15,7);</v>
      </c>
    </row>
    <row r="10379" spans="2:8" x14ac:dyDescent="0.25">
      <c r="B10379" t="s">
        <v>436</v>
      </c>
      <c r="C10379">
        <f>INDEX(NationalTeams!B:B,MATCH(B10379,NationalTeams!C:C,0))</f>
        <v>119</v>
      </c>
      <c r="D10379" t="s">
        <v>39</v>
      </c>
      <c r="E10379">
        <f>INDEX(TeamSports!B:B,MATCH(D10379,TeamSports!C:C,0))</f>
        <v>15</v>
      </c>
      <c r="F10379">
        <f>INDEX(RanksTable!AW:AW,MATCH(B10379,RanksTable!B:B,0))</f>
        <v>7</v>
      </c>
      <c r="H10379" t="str">
        <f t="shared" si="162"/>
        <v>INSERT INTO "TeamRanks" (team_id,team_sport_id,team_rank) VALUES (119,15,7);</v>
      </c>
    </row>
    <row r="10380" spans="2:8" x14ac:dyDescent="0.25">
      <c r="B10380" t="s">
        <v>455</v>
      </c>
      <c r="C10380">
        <f>INDEX(NationalTeams!B:B,MATCH(B10380,NationalTeams!C:C,0))</f>
        <v>120</v>
      </c>
      <c r="D10380" t="s">
        <v>39</v>
      </c>
      <c r="E10380">
        <f>INDEX(TeamSports!B:B,MATCH(D10380,TeamSports!C:C,0))</f>
        <v>15</v>
      </c>
      <c r="F10380">
        <f>INDEX(RanksTable!AW:AW,MATCH(B10380,RanksTable!B:B,0))</f>
        <v>7</v>
      </c>
      <c r="H10380" t="str">
        <f t="shared" si="162"/>
        <v>INSERT INTO "TeamRanks" (team_id,team_sport_id,team_rank) VALUES (120,15,7);</v>
      </c>
    </row>
    <row r="10381" spans="2:8" x14ac:dyDescent="0.25">
      <c r="B10381" t="s">
        <v>345</v>
      </c>
      <c r="C10381">
        <f>INDEX(NationalTeams!B:B,MATCH(B10381,NationalTeams!C:C,0))</f>
        <v>121</v>
      </c>
      <c r="D10381" t="s">
        <v>39</v>
      </c>
      <c r="E10381">
        <f>INDEX(TeamSports!B:B,MATCH(D10381,TeamSports!C:C,0))</f>
        <v>15</v>
      </c>
      <c r="F10381">
        <f>INDEX(RanksTable!AW:AW,MATCH(B10381,RanksTable!B:B,0))</f>
        <v>7</v>
      </c>
      <c r="H10381" t="str">
        <f t="shared" si="162"/>
        <v>INSERT INTO "TeamRanks" (team_id,team_sport_id,team_rank) VALUES (121,15,7);</v>
      </c>
    </row>
    <row r="10382" spans="2:8" x14ac:dyDescent="0.25">
      <c r="B10382" t="s">
        <v>532</v>
      </c>
      <c r="C10382">
        <f>INDEX(NationalTeams!B:B,MATCH(B10382,NationalTeams!C:C,0))</f>
        <v>122</v>
      </c>
      <c r="D10382" t="s">
        <v>39</v>
      </c>
      <c r="E10382">
        <f>INDEX(TeamSports!B:B,MATCH(D10382,TeamSports!C:C,0))</f>
        <v>15</v>
      </c>
      <c r="F10382">
        <f>INDEX(RanksTable!AW:AW,MATCH(B10382,RanksTable!B:B,0))</f>
        <v>5</v>
      </c>
      <c r="H10382" t="str">
        <f t="shared" si="162"/>
        <v>INSERT INTO "TeamRanks" (team_id,team_sport_id,team_rank) VALUES (122,15,5);</v>
      </c>
    </row>
    <row r="10383" spans="2:8" x14ac:dyDescent="0.25">
      <c r="B10383" t="s">
        <v>468</v>
      </c>
      <c r="C10383">
        <f>INDEX(NationalTeams!B:B,MATCH(B10383,NationalTeams!C:C,0))</f>
        <v>123</v>
      </c>
      <c r="D10383" t="s">
        <v>39</v>
      </c>
      <c r="E10383">
        <f>INDEX(TeamSports!B:B,MATCH(D10383,TeamSports!C:C,0))</f>
        <v>15</v>
      </c>
      <c r="F10383">
        <f>INDEX(RanksTable!AW:AW,MATCH(B10383,RanksTable!B:B,0))</f>
        <v>7</v>
      </c>
      <c r="H10383" t="str">
        <f t="shared" si="162"/>
        <v>INSERT INTO "TeamRanks" (team_id,team_sport_id,team_rank) VALUES (123,15,7);</v>
      </c>
    </row>
    <row r="10384" spans="2:8" x14ac:dyDescent="0.25">
      <c r="B10384" t="s">
        <v>347</v>
      </c>
      <c r="C10384">
        <f>INDEX(NationalTeams!B:B,MATCH(B10384,NationalTeams!C:C,0))</f>
        <v>124</v>
      </c>
      <c r="D10384" t="s">
        <v>39</v>
      </c>
      <c r="E10384">
        <f>INDEX(TeamSports!B:B,MATCH(D10384,TeamSports!C:C,0))</f>
        <v>15</v>
      </c>
      <c r="F10384">
        <f>INDEX(RanksTable!AW:AW,MATCH(B10384,RanksTable!B:B,0))</f>
        <v>7</v>
      </c>
      <c r="H10384" t="str">
        <f t="shared" si="162"/>
        <v>INSERT INTO "TeamRanks" (team_id,team_sport_id,team_rank) VALUES (124,15,7);</v>
      </c>
    </row>
    <row r="10385" spans="2:8" x14ac:dyDescent="0.25">
      <c r="B10385" t="s">
        <v>390</v>
      </c>
      <c r="C10385">
        <f>INDEX(NationalTeams!B:B,MATCH(B10385,NationalTeams!C:C,0))</f>
        <v>125</v>
      </c>
      <c r="D10385" t="s">
        <v>39</v>
      </c>
      <c r="E10385">
        <f>INDEX(TeamSports!B:B,MATCH(D10385,TeamSports!C:C,0))</f>
        <v>15</v>
      </c>
      <c r="F10385">
        <f>INDEX(RanksTable!AW:AW,MATCH(B10385,RanksTable!B:B,0))</f>
        <v>7</v>
      </c>
      <c r="H10385" t="str">
        <f t="shared" si="162"/>
        <v>INSERT INTO "TeamRanks" (team_id,team_sport_id,team_rank) VALUES (125,15,7);</v>
      </c>
    </row>
    <row r="10386" spans="2:8" x14ac:dyDescent="0.25">
      <c r="B10386" t="s">
        <v>540</v>
      </c>
      <c r="C10386">
        <f>INDEX(NationalTeams!B:B,MATCH(B10386,NationalTeams!C:C,0))</f>
        <v>126</v>
      </c>
      <c r="D10386" t="s">
        <v>39</v>
      </c>
      <c r="E10386">
        <f>INDEX(TeamSports!B:B,MATCH(D10386,TeamSports!C:C,0))</f>
        <v>15</v>
      </c>
      <c r="F10386">
        <f>INDEX(RanksTable!AW:AW,MATCH(B10386,RanksTable!B:B,0))</f>
        <v>7</v>
      </c>
      <c r="H10386" t="str">
        <f t="shared" si="162"/>
        <v>INSERT INTO "TeamRanks" (team_id,team_sport_id,team_rank) VALUES (126,15,7);</v>
      </c>
    </row>
    <row r="10387" spans="2:8" x14ac:dyDescent="0.25">
      <c r="B10387" t="s">
        <v>527</v>
      </c>
      <c r="C10387">
        <f>INDEX(NationalTeams!B:B,MATCH(B10387,NationalTeams!C:C,0))</f>
        <v>127</v>
      </c>
      <c r="D10387" t="s">
        <v>39</v>
      </c>
      <c r="E10387">
        <f>INDEX(TeamSports!B:B,MATCH(D10387,TeamSports!C:C,0))</f>
        <v>15</v>
      </c>
      <c r="F10387">
        <f>INDEX(RanksTable!AW:AW,MATCH(B10387,RanksTable!B:B,0))</f>
        <v>4</v>
      </c>
      <c r="H10387" t="str">
        <f t="shared" si="162"/>
        <v>INSERT INTO "TeamRanks" (team_id,team_sport_id,team_rank) VALUES (127,15,4);</v>
      </c>
    </row>
    <row r="10388" spans="2:8" x14ac:dyDescent="0.25">
      <c r="B10388" t="s">
        <v>523</v>
      </c>
      <c r="C10388">
        <f>INDEX(NationalTeams!B:B,MATCH(B10388,NationalTeams!C:C,0))</f>
        <v>128</v>
      </c>
      <c r="D10388" t="s">
        <v>39</v>
      </c>
      <c r="E10388">
        <f>INDEX(TeamSports!B:B,MATCH(D10388,TeamSports!C:C,0))</f>
        <v>15</v>
      </c>
      <c r="F10388">
        <f>INDEX(RanksTable!AW:AW,MATCH(B10388,RanksTable!B:B,0))</f>
        <v>6</v>
      </c>
      <c r="H10388" t="str">
        <f t="shared" si="162"/>
        <v>INSERT INTO "TeamRanks" (team_id,team_sport_id,team_rank) VALUES (128,15,6);</v>
      </c>
    </row>
    <row r="10389" spans="2:8" x14ac:dyDescent="0.25">
      <c r="B10389" t="s">
        <v>484</v>
      </c>
      <c r="C10389">
        <f>INDEX(NationalTeams!B:B,MATCH(B10389,NationalTeams!C:C,0))</f>
        <v>129</v>
      </c>
      <c r="D10389" t="s">
        <v>39</v>
      </c>
      <c r="E10389">
        <f>INDEX(TeamSports!B:B,MATCH(D10389,TeamSports!C:C,0))</f>
        <v>15</v>
      </c>
      <c r="F10389">
        <f>INDEX(RanksTable!AW:AW,MATCH(B10389,RanksTable!B:B,0))</f>
        <v>7</v>
      </c>
      <c r="H10389" t="str">
        <f t="shared" si="162"/>
        <v>INSERT INTO "TeamRanks" (team_id,team_sport_id,team_rank) VALUES (129,15,7);</v>
      </c>
    </row>
    <row r="10390" spans="2:8" x14ac:dyDescent="0.25">
      <c r="B10390" t="s">
        <v>522</v>
      </c>
      <c r="C10390">
        <f>INDEX(NationalTeams!B:B,MATCH(B10390,NationalTeams!C:C,0))</f>
        <v>130</v>
      </c>
      <c r="D10390" t="s">
        <v>39</v>
      </c>
      <c r="E10390">
        <f>INDEX(TeamSports!B:B,MATCH(D10390,TeamSports!C:C,0))</f>
        <v>15</v>
      </c>
      <c r="F10390">
        <f>INDEX(RanksTable!AW:AW,MATCH(B10390,RanksTable!B:B,0))</f>
        <v>7</v>
      </c>
      <c r="H10390" t="str">
        <f t="shared" si="162"/>
        <v>INSERT INTO "TeamRanks" (team_id,team_sport_id,team_rank) VALUES (130,15,7);</v>
      </c>
    </row>
    <row r="10391" spans="2:8" x14ac:dyDescent="0.25">
      <c r="B10391" t="s">
        <v>386</v>
      </c>
      <c r="C10391">
        <f>INDEX(NationalTeams!B:B,MATCH(B10391,NationalTeams!C:C,0))</f>
        <v>131</v>
      </c>
      <c r="D10391" t="s">
        <v>39</v>
      </c>
      <c r="E10391">
        <f>INDEX(TeamSports!B:B,MATCH(D10391,TeamSports!C:C,0))</f>
        <v>15</v>
      </c>
      <c r="F10391">
        <f>INDEX(RanksTable!AW:AW,MATCH(B10391,RanksTable!B:B,0))</f>
        <v>7</v>
      </c>
      <c r="H10391" t="str">
        <f t="shared" si="162"/>
        <v>INSERT INTO "TeamRanks" (team_id,team_sport_id,team_rank) VALUES (131,15,7);</v>
      </c>
    </row>
    <row r="10392" spans="2:8" x14ac:dyDescent="0.25">
      <c r="B10392" t="s">
        <v>463</v>
      </c>
      <c r="C10392">
        <f>INDEX(NationalTeams!B:B,MATCH(B10392,NationalTeams!C:C,0))</f>
        <v>132</v>
      </c>
      <c r="D10392" t="s">
        <v>39</v>
      </c>
      <c r="E10392">
        <f>INDEX(TeamSports!B:B,MATCH(D10392,TeamSports!C:C,0))</f>
        <v>15</v>
      </c>
      <c r="F10392">
        <f>INDEX(RanksTable!AW:AW,MATCH(B10392,RanksTable!B:B,0))</f>
        <v>7</v>
      </c>
      <c r="H10392" t="str">
        <f t="shared" si="162"/>
        <v>INSERT INTO "TeamRanks" (team_id,team_sport_id,team_rank) VALUES (132,15,7);</v>
      </c>
    </row>
    <row r="10393" spans="2:8" x14ac:dyDescent="0.25">
      <c r="B10393" t="s">
        <v>339</v>
      </c>
      <c r="C10393">
        <f>INDEX(NationalTeams!B:B,MATCH(B10393,NationalTeams!C:C,0))</f>
        <v>133</v>
      </c>
      <c r="D10393" t="s">
        <v>39</v>
      </c>
      <c r="E10393">
        <f>INDEX(TeamSports!B:B,MATCH(D10393,TeamSports!C:C,0))</f>
        <v>15</v>
      </c>
      <c r="F10393">
        <f>INDEX(RanksTable!AW:AW,MATCH(B10393,RanksTable!B:B,0))</f>
        <v>7</v>
      </c>
      <c r="H10393" t="str">
        <f t="shared" si="162"/>
        <v>INSERT INTO "TeamRanks" (team_id,team_sport_id,team_rank) VALUES (133,15,7);</v>
      </c>
    </row>
    <row r="10394" spans="2:8" x14ac:dyDescent="0.25">
      <c r="B10394" t="s">
        <v>464</v>
      </c>
      <c r="C10394">
        <f>INDEX(NationalTeams!B:B,MATCH(B10394,NationalTeams!C:C,0))</f>
        <v>134</v>
      </c>
      <c r="D10394" t="s">
        <v>39</v>
      </c>
      <c r="E10394">
        <f>INDEX(TeamSports!B:B,MATCH(D10394,TeamSports!C:C,0))</f>
        <v>15</v>
      </c>
      <c r="F10394">
        <f>INDEX(RanksTable!AW:AW,MATCH(B10394,RanksTable!B:B,0))</f>
        <v>7</v>
      </c>
      <c r="H10394" t="str">
        <f t="shared" si="162"/>
        <v>INSERT INTO "TeamRanks" (team_id,team_sport_id,team_rank) VALUES (134,15,7);</v>
      </c>
    </row>
    <row r="10395" spans="2:8" x14ac:dyDescent="0.25">
      <c r="B10395" t="s">
        <v>379</v>
      </c>
      <c r="C10395">
        <f>INDEX(NationalTeams!B:B,MATCH(B10395,NationalTeams!C:C,0))</f>
        <v>135</v>
      </c>
      <c r="D10395" t="s">
        <v>39</v>
      </c>
      <c r="E10395">
        <f>INDEX(TeamSports!B:B,MATCH(D10395,TeamSports!C:C,0))</f>
        <v>15</v>
      </c>
      <c r="F10395">
        <f>INDEX(RanksTable!AW:AW,MATCH(B10395,RanksTable!B:B,0))</f>
        <v>7</v>
      </c>
      <c r="H10395" t="str">
        <f t="shared" si="162"/>
        <v>INSERT INTO "TeamRanks" (team_id,team_sport_id,team_rank) VALUES (135,15,7);</v>
      </c>
    </row>
    <row r="10396" spans="2:8" x14ac:dyDescent="0.25">
      <c r="B10396" t="s">
        <v>539</v>
      </c>
      <c r="C10396">
        <f>INDEX(NationalTeams!B:B,MATCH(B10396,NationalTeams!C:C,0))</f>
        <v>136</v>
      </c>
      <c r="D10396" t="s">
        <v>39</v>
      </c>
      <c r="E10396">
        <f>INDEX(TeamSports!B:B,MATCH(D10396,TeamSports!C:C,0))</f>
        <v>15</v>
      </c>
      <c r="F10396">
        <f>INDEX(RanksTable!AW:AW,MATCH(B10396,RanksTable!B:B,0))</f>
        <v>7</v>
      </c>
      <c r="H10396" t="str">
        <f t="shared" si="162"/>
        <v>INSERT INTO "TeamRanks" (team_id,team_sport_id,team_rank) VALUES (136,15,7);</v>
      </c>
    </row>
    <row r="10397" spans="2:8" x14ac:dyDescent="0.25">
      <c r="B10397" t="s">
        <v>342</v>
      </c>
      <c r="C10397">
        <f>INDEX(NationalTeams!B:B,MATCH(B10397,NationalTeams!C:C,0))</f>
        <v>137</v>
      </c>
      <c r="D10397" t="s">
        <v>39</v>
      </c>
      <c r="E10397">
        <f>INDEX(TeamSports!B:B,MATCH(D10397,TeamSports!C:C,0))</f>
        <v>15</v>
      </c>
      <c r="F10397">
        <f>INDEX(RanksTable!AW:AW,MATCH(B10397,RanksTable!B:B,0))</f>
        <v>6</v>
      </c>
      <c r="H10397" t="str">
        <f t="shared" si="162"/>
        <v>INSERT INTO "TeamRanks" (team_id,team_sport_id,team_rank) VALUES (137,15,6);</v>
      </c>
    </row>
    <row r="10398" spans="2:8" x14ac:dyDescent="0.25">
      <c r="B10398" t="s">
        <v>343</v>
      </c>
      <c r="C10398">
        <f>INDEX(NationalTeams!B:B,MATCH(B10398,NationalTeams!C:C,0))</f>
        <v>138</v>
      </c>
      <c r="D10398" t="s">
        <v>39</v>
      </c>
      <c r="E10398">
        <f>INDEX(TeamSports!B:B,MATCH(D10398,TeamSports!C:C,0))</f>
        <v>15</v>
      </c>
      <c r="F10398">
        <f>INDEX(RanksTable!AW:AW,MATCH(B10398,RanksTable!B:B,0))</f>
        <v>7</v>
      </c>
      <c r="H10398" t="str">
        <f t="shared" si="162"/>
        <v>INSERT INTO "TeamRanks" (team_id,team_sport_id,team_rank) VALUES (138,15,7);</v>
      </c>
    </row>
    <row r="10399" spans="2:8" x14ac:dyDescent="0.25">
      <c r="B10399" t="s">
        <v>360</v>
      </c>
      <c r="C10399">
        <f>INDEX(NationalTeams!B:B,MATCH(B10399,NationalTeams!C:C,0))</f>
        <v>139</v>
      </c>
      <c r="D10399" t="s">
        <v>39</v>
      </c>
      <c r="E10399">
        <f>INDEX(TeamSports!B:B,MATCH(D10399,TeamSports!C:C,0))</f>
        <v>15</v>
      </c>
      <c r="F10399">
        <f>INDEX(RanksTable!AW:AW,MATCH(B10399,RanksTable!B:B,0))</f>
        <v>7</v>
      </c>
      <c r="H10399" t="str">
        <f t="shared" si="162"/>
        <v>INSERT INTO "TeamRanks" (team_id,team_sport_id,team_rank) VALUES (139,15,7);</v>
      </c>
    </row>
    <row r="10400" spans="2:8" x14ac:dyDescent="0.25">
      <c r="B10400" t="s">
        <v>378</v>
      </c>
      <c r="C10400">
        <f>INDEX(NationalTeams!B:B,MATCH(B10400,NationalTeams!C:C,0))</f>
        <v>140</v>
      </c>
      <c r="D10400" t="s">
        <v>39</v>
      </c>
      <c r="E10400">
        <f>INDEX(TeamSports!B:B,MATCH(D10400,TeamSports!C:C,0))</f>
        <v>15</v>
      </c>
      <c r="F10400">
        <f>INDEX(RanksTable!AW:AW,MATCH(B10400,RanksTable!B:B,0))</f>
        <v>5</v>
      </c>
      <c r="H10400" t="str">
        <f t="shared" si="162"/>
        <v>INSERT INTO "TeamRanks" (team_id,team_sport_id,team_rank) VALUES (140,15,5);</v>
      </c>
    </row>
    <row r="10401" spans="2:8" x14ac:dyDescent="0.25">
      <c r="B10401" t="s">
        <v>456</v>
      </c>
      <c r="C10401">
        <f>INDEX(NationalTeams!B:B,MATCH(B10401,NationalTeams!C:C,0))</f>
        <v>141</v>
      </c>
      <c r="D10401" t="s">
        <v>39</v>
      </c>
      <c r="E10401">
        <f>INDEX(TeamSports!B:B,MATCH(D10401,TeamSports!C:C,0))</f>
        <v>15</v>
      </c>
      <c r="F10401">
        <f>INDEX(RanksTable!AW:AW,MATCH(B10401,RanksTable!B:B,0))</f>
        <v>7</v>
      </c>
      <c r="H10401" t="str">
        <f t="shared" si="162"/>
        <v>INSERT INTO "TeamRanks" (team_id,team_sport_id,team_rank) VALUES (141,15,7);</v>
      </c>
    </row>
    <row r="10402" spans="2:8" x14ac:dyDescent="0.25">
      <c r="B10402" t="s">
        <v>537</v>
      </c>
      <c r="C10402">
        <f>INDEX(NationalTeams!B:B,MATCH(B10402,NationalTeams!C:C,0))</f>
        <v>142</v>
      </c>
      <c r="D10402" t="s">
        <v>39</v>
      </c>
      <c r="E10402">
        <f>INDEX(TeamSports!B:B,MATCH(D10402,TeamSports!C:C,0))</f>
        <v>15</v>
      </c>
      <c r="F10402">
        <f>INDEX(RanksTable!AW:AW,MATCH(B10402,RanksTable!B:B,0))</f>
        <v>5</v>
      </c>
      <c r="H10402" t="str">
        <f t="shared" si="162"/>
        <v>INSERT INTO "TeamRanks" (team_id,team_sport_id,team_rank) VALUES (142,15,5);</v>
      </c>
    </row>
    <row r="10403" spans="2:8" x14ac:dyDescent="0.25">
      <c r="B10403" t="s">
        <v>533</v>
      </c>
      <c r="C10403">
        <f>INDEX(NationalTeams!B:B,MATCH(B10403,NationalTeams!C:C,0))</f>
        <v>143</v>
      </c>
      <c r="D10403" t="s">
        <v>39</v>
      </c>
      <c r="E10403">
        <f>INDEX(TeamSports!B:B,MATCH(D10403,TeamSports!C:C,0))</f>
        <v>15</v>
      </c>
      <c r="F10403">
        <f>INDEX(RanksTable!AW:AW,MATCH(B10403,RanksTable!B:B,0))</f>
        <v>7</v>
      </c>
      <c r="H10403" t="str">
        <f t="shared" si="162"/>
        <v>INSERT INTO "TeamRanks" (team_id,team_sport_id,team_rank) VALUES (143,15,7);</v>
      </c>
    </row>
    <row r="10404" spans="2:8" x14ac:dyDescent="0.25">
      <c r="B10404" t="s">
        <v>460</v>
      </c>
      <c r="C10404">
        <f>INDEX(NationalTeams!B:B,MATCH(B10404,NationalTeams!C:C,0))</f>
        <v>144</v>
      </c>
      <c r="D10404" t="s">
        <v>39</v>
      </c>
      <c r="E10404">
        <f>INDEX(TeamSports!B:B,MATCH(D10404,TeamSports!C:C,0))</f>
        <v>15</v>
      </c>
      <c r="F10404">
        <f>INDEX(RanksTable!AW:AW,MATCH(B10404,RanksTable!B:B,0))</f>
        <v>7</v>
      </c>
      <c r="H10404" t="str">
        <f t="shared" si="162"/>
        <v>INSERT INTO "TeamRanks" (team_id,team_sport_id,team_rank) VALUES (144,15,7);</v>
      </c>
    </row>
    <row r="10405" spans="2:8" x14ac:dyDescent="0.25">
      <c r="B10405" t="s">
        <v>521</v>
      </c>
      <c r="C10405">
        <f>INDEX(NationalTeams!B:B,MATCH(B10405,NationalTeams!C:C,0))</f>
        <v>145</v>
      </c>
      <c r="D10405" t="s">
        <v>39</v>
      </c>
      <c r="E10405">
        <f>INDEX(TeamSports!B:B,MATCH(D10405,TeamSports!C:C,0))</f>
        <v>15</v>
      </c>
      <c r="F10405">
        <f>INDEX(RanksTable!AW:AW,MATCH(B10405,RanksTable!B:B,0))</f>
        <v>7</v>
      </c>
      <c r="H10405" t="str">
        <f t="shared" si="162"/>
        <v>INSERT INTO "TeamRanks" (team_id,team_sport_id,team_rank) VALUES (145,15,7);</v>
      </c>
    </row>
    <row r="10406" spans="2:8" x14ac:dyDescent="0.25">
      <c r="B10406" t="s">
        <v>416</v>
      </c>
      <c r="C10406">
        <f>INDEX(NationalTeams!B:B,MATCH(B10406,NationalTeams!C:C,0))</f>
        <v>146</v>
      </c>
      <c r="D10406" t="s">
        <v>39</v>
      </c>
      <c r="E10406">
        <f>INDEX(TeamSports!B:B,MATCH(D10406,TeamSports!C:C,0))</f>
        <v>15</v>
      </c>
      <c r="F10406">
        <f>INDEX(RanksTable!AW:AW,MATCH(B10406,RanksTable!B:B,0))</f>
        <v>7</v>
      </c>
      <c r="H10406" t="str">
        <f t="shared" si="162"/>
        <v>INSERT INTO "TeamRanks" (team_id,team_sport_id,team_rank) VALUES (146,15,7);</v>
      </c>
    </row>
    <row r="10407" spans="2:8" x14ac:dyDescent="0.25">
      <c r="B10407" t="s">
        <v>393</v>
      </c>
      <c r="C10407">
        <f>INDEX(NationalTeams!B:B,MATCH(B10407,NationalTeams!C:C,0))</f>
        <v>147</v>
      </c>
      <c r="D10407" t="s">
        <v>39</v>
      </c>
      <c r="E10407">
        <f>INDEX(TeamSports!B:B,MATCH(D10407,TeamSports!C:C,0))</f>
        <v>15</v>
      </c>
      <c r="F10407">
        <f>INDEX(RanksTable!AW:AW,MATCH(B10407,RanksTable!B:B,0))</f>
        <v>7</v>
      </c>
      <c r="H10407" t="str">
        <f t="shared" si="162"/>
        <v>INSERT INTO "TeamRanks" (team_id,team_sport_id,team_rank) VALUES (147,15,7);</v>
      </c>
    </row>
    <row r="10408" spans="2:8" x14ac:dyDescent="0.25">
      <c r="B10408" t="s">
        <v>372</v>
      </c>
      <c r="C10408">
        <f>INDEX(NationalTeams!B:B,MATCH(B10408,NationalTeams!C:C,0))</f>
        <v>148</v>
      </c>
      <c r="D10408" t="s">
        <v>39</v>
      </c>
      <c r="E10408">
        <f>INDEX(TeamSports!B:B,MATCH(D10408,TeamSports!C:C,0))</f>
        <v>15</v>
      </c>
      <c r="F10408">
        <f>INDEX(RanksTable!AW:AW,MATCH(B10408,RanksTable!B:B,0))</f>
        <v>7</v>
      </c>
      <c r="H10408" t="str">
        <f t="shared" si="162"/>
        <v>INSERT INTO "TeamRanks" (team_id,team_sport_id,team_rank) VALUES (148,15,7);</v>
      </c>
    </row>
    <row r="10409" spans="2:8" x14ac:dyDescent="0.25">
      <c r="B10409" t="s">
        <v>480</v>
      </c>
      <c r="C10409">
        <f>INDEX(NationalTeams!B:B,MATCH(B10409,NationalTeams!C:C,0))</f>
        <v>149</v>
      </c>
      <c r="D10409" t="s">
        <v>39</v>
      </c>
      <c r="E10409">
        <f>INDEX(TeamSports!B:B,MATCH(D10409,TeamSports!C:C,0))</f>
        <v>15</v>
      </c>
      <c r="F10409">
        <f>INDEX(RanksTable!AW:AW,MATCH(B10409,RanksTable!B:B,0))</f>
        <v>7</v>
      </c>
      <c r="H10409" t="str">
        <f t="shared" si="162"/>
        <v>INSERT INTO "TeamRanks" (team_id,team_sport_id,team_rank) VALUES (149,15,7);</v>
      </c>
    </row>
    <row r="10410" spans="2:8" x14ac:dyDescent="0.25">
      <c r="B10410" t="s">
        <v>446</v>
      </c>
      <c r="C10410">
        <f>INDEX(NationalTeams!B:B,MATCH(B10410,NationalTeams!C:C,0))</f>
        <v>150</v>
      </c>
      <c r="D10410" t="s">
        <v>39</v>
      </c>
      <c r="E10410">
        <f>INDEX(TeamSports!B:B,MATCH(D10410,TeamSports!C:C,0))</f>
        <v>15</v>
      </c>
      <c r="F10410">
        <f>INDEX(RanksTable!AW:AW,MATCH(B10410,RanksTable!B:B,0))</f>
        <v>7</v>
      </c>
      <c r="H10410" t="str">
        <f t="shared" si="162"/>
        <v>INSERT INTO "TeamRanks" (team_id,team_sport_id,team_rank) VALUES (150,15,7);</v>
      </c>
    </row>
    <row r="10411" spans="2:8" x14ac:dyDescent="0.25">
      <c r="B10411" t="s">
        <v>356</v>
      </c>
      <c r="C10411">
        <f>INDEX(NationalTeams!B:B,MATCH(B10411,NationalTeams!C:C,0))</f>
        <v>151</v>
      </c>
      <c r="D10411" t="s">
        <v>39</v>
      </c>
      <c r="E10411">
        <f>INDEX(TeamSports!B:B,MATCH(D10411,TeamSports!C:C,0))</f>
        <v>15</v>
      </c>
      <c r="F10411">
        <f>INDEX(RanksTable!AW:AW,MATCH(B10411,RanksTable!B:B,0))</f>
        <v>7</v>
      </c>
      <c r="H10411" t="str">
        <f t="shared" si="162"/>
        <v>INSERT INTO "TeamRanks" (team_id,team_sport_id,team_rank) VALUES (151,15,7);</v>
      </c>
    </row>
    <row r="10412" spans="2:8" x14ac:dyDescent="0.25">
      <c r="B10412" t="s">
        <v>387</v>
      </c>
      <c r="C10412">
        <f>INDEX(NationalTeams!B:B,MATCH(B10412,NationalTeams!C:C,0))</f>
        <v>152</v>
      </c>
      <c r="D10412" t="s">
        <v>39</v>
      </c>
      <c r="E10412">
        <f>INDEX(TeamSports!B:B,MATCH(D10412,TeamSports!C:C,0))</f>
        <v>15</v>
      </c>
      <c r="F10412">
        <f>INDEX(RanksTable!AW:AW,MATCH(B10412,RanksTable!B:B,0))</f>
        <v>7</v>
      </c>
      <c r="H10412" t="str">
        <f t="shared" si="162"/>
        <v>INSERT INTO "TeamRanks" (team_id,team_sport_id,team_rank) VALUES (152,15,7);</v>
      </c>
    </row>
    <row r="10413" spans="2:8" x14ac:dyDescent="0.25">
      <c r="B10413" t="s">
        <v>361</v>
      </c>
      <c r="C10413">
        <f>INDEX(NationalTeams!B:B,MATCH(B10413,NationalTeams!C:C,0))</f>
        <v>153</v>
      </c>
      <c r="D10413" t="s">
        <v>39</v>
      </c>
      <c r="E10413">
        <f>INDEX(TeamSports!B:B,MATCH(D10413,TeamSports!C:C,0))</f>
        <v>15</v>
      </c>
      <c r="F10413">
        <f>INDEX(RanksTable!AW:AW,MATCH(B10413,RanksTable!B:B,0))</f>
        <v>7</v>
      </c>
      <c r="H10413" t="str">
        <f t="shared" si="162"/>
        <v>INSERT INTO "TeamRanks" (team_id,team_sport_id,team_rank) VALUES (153,15,7);</v>
      </c>
    </row>
    <row r="10414" spans="2:8" x14ac:dyDescent="0.25">
      <c r="B10414" t="s">
        <v>492</v>
      </c>
      <c r="C10414">
        <f>INDEX(NationalTeams!B:B,MATCH(B10414,NationalTeams!C:C,0))</f>
        <v>154</v>
      </c>
      <c r="D10414" t="s">
        <v>39</v>
      </c>
      <c r="E10414">
        <f>INDEX(TeamSports!B:B,MATCH(D10414,TeamSports!C:C,0))</f>
        <v>15</v>
      </c>
      <c r="F10414">
        <f>INDEX(RanksTable!AW:AW,MATCH(B10414,RanksTable!B:B,0))</f>
        <v>3</v>
      </c>
      <c r="H10414" t="str">
        <f t="shared" si="162"/>
        <v>INSERT INTO "TeamRanks" (team_id,team_sport_id,team_rank) VALUES (154,15,3);</v>
      </c>
    </row>
    <row r="10415" spans="2:8" x14ac:dyDescent="0.25">
      <c r="B10415" t="s">
        <v>485</v>
      </c>
      <c r="C10415">
        <f>INDEX(NationalTeams!B:B,MATCH(B10415,NationalTeams!C:C,0))</f>
        <v>155</v>
      </c>
      <c r="D10415" t="s">
        <v>39</v>
      </c>
      <c r="E10415">
        <f>INDEX(TeamSports!B:B,MATCH(D10415,TeamSports!C:C,0))</f>
        <v>15</v>
      </c>
      <c r="F10415">
        <f>INDEX(RanksTable!AW:AW,MATCH(B10415,RanksTable!B:B,0))</f>
        <v>7</v>
      </c>
      <c r="H10415" t="str">
        <f t="shared" si="162"/>
        <v>INSERT INTO "TeamRanks" (team_id,team_sport_id,team_rank) VALUES (155,15,7);</v>
      </c>
    </row>
    <row r="10416" spans="2:8" x14ac:dyDescent="0.25">
      <c r="B10416" t="s">
        <v>423</v>
      </c>
      <c r="C10416">
        <f>INDEX(NationalTeams!B:B,MATCH(B10416,NationalTeams!C:C,0))</f>
        <v>156</v>
      </c>
      <c r="D10416" t="s">
        <v>39</v>
      </c>
      <c r="E10416">
        <f>INDEX(TeamSports!B:B,MATCH(D10416,TeamSports!C:C,0))</f>
        <v>15</v>
      </c>
      <c r="F10416">
        <f>INDEX(RanksTable!AW:AW,MATCH(B10416,RanksTable!B:B,0))</f>
        <v>3</v>
      </c>
      <c r="H10416" t="str">
        <f t="shared" si="162"/>
        <v>INSERT INTO "TeamRanks" (team_id,team_sport_id,team_rank) VALUES (156,15,3);</v>
      </c>
    </row>
    <row r="10417" spans="2:8" x14ac:dyDescent="0.25">
      <c r="B10417" t="s">
        <v>457</v>
      </c>
      <c r="C10417">
        <f>INDEX(NationalTeams!B:B,MATCH(B10417,NationalTeams!C:C,0))</f>
        <v>157</v>
      </c>
      <c r="D10417" t="s">
        <v>39</v>
      </c>
      <c r="E10417">
        <f>INDEX(TeamSports!B:B,MATCH(D10417,TeamSports!C:C,0))</f>
        <v>15</v>
      </c>
      <c r="F10417">
        <f>INDEX(RanksTable!AW:AW,MATCH(B10417,RanksTable!B:B,0))</f>
        <v>7</v>
      </c>
      <c r="H10417" t="str">
        <f t="shared" si="162"/>
        <v>INSERT INTO "TeamRanks" (team_id,team_sport_id,team_rank) VALUES (157,15,7);</v>
      </c>
    </row>
    <row r="10418" spans="2:8" x14ac:dyDescent="0.25">
      <c r="B10418" t="s">
        <v>491</v>
      </c>
      <c r="C10418">
        <f>INDEX(NationalTeams!B:B,MATCH(B10418,NationalTeams!C:C,0))</f>
        <v>158</v>
      </c>
      <c r="D10418" t="s">
        <v>39</v>
      </c>
      <c r="E10418">
        <f>INDEX(TeamSports!B:B,MATCH(D10418,TeamSports!C:C,0))</f>
        <v>15</v>
      </c>
      <c r="F10418">
        <f>INDEX(RanksTable!AW:AW,MATCH(B10418,RanksTable!B:B,0))</f>
        <v>5</v>
      </c>
      <c r="H10418" t="str">
        <f t="shared" si="162"/>
        <v>INSERT INTO "TeamRanks" (team_id,team_sport_id,team_rank) VALUES (158,15,5);</v>
      </c>
    </row>
    <row r="10419" spans="2:8" x14ac:dyDescent="0.25">
      <c r="B10419" t="s">
        <v>474</v>
      </c>
      <c r="C10419">
        <f>INDEX(NationalTeams!B:B,MATCH(B10419,NationalTeams!C:C,0))</f>
        <v>159</v>
      </c>
      <c r="D10419" t="s">
        <v>39</v>
      </c>
      <c r="E10419">
        <f>INDEX(TeamSports!B:B,MATCH(D10419,TeamSports!C:C,0))</f>
        <v>15</v>
      </c>
      <c r="F10419">
        <f>INDEX(RanksTable!AW:AW,MATCH(B10419,RanksTable!B:B,0))</f>
        <v>7</v>
      </c>
      <c r="H10419" t="str">
        <f t="shared" si="162"/>
        <v>INSERT INTO "TeamRanks" (team_id,team_sport_id,team_rank) VALUES (159,15,7);</v>
      </c>
    </row>
    <row r="10420" spans="2:8" x14ac:dyDescent="0.25">
      <c r="B10420" t="s">
        <v>479</v>
      </c>
      <c r="C10420">
        <f>INDEX(NationalTeams!B:B,MATCH(B10420,NationalTeams!C:C,0))</f>
        <v>160</v>
      </c>
      <c r="D10420" t="s">
        <v>39</v>
      </c>
      <c r="E10420">
        <f>INDEX(TeamSports!B:B,MATCH(D10420,TeamSports!C:C,0))</f>
        <v>15</v>
      </c>
      <c r="F10420">
        <f>INDEX(RanksTable!AW:AW,MATCH(B10420,RanksTable!B:B,0))</f>
        <v>7</v>
      </c>
      <c r="H10420" t="str">
        <f t="shared" si="162"/>
        <v>INSERT INTO "TeamRanks" (team_id,team_sport_id,team_rank) VALUES (160,15,7);</v>
      </c>
    </row>
    <row r="10421" spans="2:8" x14ac:dyDescent="0.25">
      <c r="B10421" t="s">
        <v>449</v>
      </c>
      <c r="C10421">
        <f>INDEX(NationalTeams!B:B,MATCH(B10421,NationalTeams!C:C,0))</f>
        <v>161</v>
      </c>
      <c r="D10421" t="s">
        <v>39</v>
      </c>
      <c r="E10421">
        <f>INDEX(TeamSports!B:B,MATCH(D10421,TeamSports!C:C,0))</f>
        <v>15</v>
      </c>
      <c r="F10421">
        <f>INDEX(RanksTable!AW:AW,MATCH(B10421,RanksTable!B:B,0))</f>
        <v>7</v>
      </c>
      <c r="H10421" t="str">
        <f t="shared" si="162"/>
        <v>INSERT INTO "TeamRanks" (team_id,team_sport_id,team_rank) VALUES (161,15,7);</v>
      </c>
    </row>
    <row r="10422" spans="2:8" x14ac:dyDescent="0.25">
      <c r="B10422" t="s">
        <v>398</v>
      </c>
      <c r="C10422">
        <f>INDEX(NationalTeams!B:B,MATCH(B10422,NationalTeams!C:C,0))</f>
        <v>162</v>
      </c>
      <c r="D10422" t="s">
        <v>39</v>
      </c>
      <c r="E10422">
        <f>INDEX(TeamSports!B:B,MATCH(D10422,TeamSports!C:C,0))</f>
        <v>15</v>
      </c>
      <c r="F10422">
        <f>INDEX(RanksTable!AW:AW,MATCH(B10422,RanksTable!B:B,0))</f>
        <v>7</v>
      </c>
      <c r="H10422" t="str">
        <f t="shared" si="162"/>
        <v>INSERT INTO "TeamRanks" (team_id,team_sport_id,team_rank) VALUES (162,15,7);</v>
      </c>
    </row>
    <row r="10423" spans="2:8" x14ac:dyDescent="0.25">
      <c r="B10423" t="s">
        <v>441</v>
      </c>
      <c r="C10423">
        <f>INDEX(NationalTeams!B:B,MATCH(B10423,NationalTeams!C:C,0))</f>
        <v>163</v>
      </c>
      <c r="D10423" t="s">
        <v>39</v>
      </c>
      <c r="E10423">
        <f>INDEX(TeamSports!B:B,MATCH(D10423,TeamSports!C:C,0))</f>
        <v>15</v>
      </c>
      <c r="F10423">
        <f>INDEX(RanksTable!AW:AW,MATCH(B10423,RanksTable!B:B,0))</f>
        <v>7</v>
      </c>
      <c r="H10423" t="str">
        <f t="shared" si="162"/>
        <v>INSERT INTO "TeamRanks" (team_id,team_sport_id,team_rank) VALUES (163,15,7);</v>
      </c>
    </row>
    <row r="10424" spans="2:8" x14ac:dyDescent="0.25">
      <c r="B10424" t="s">
        <v>348</v>
      </c>
      <c r="C10424">
        <f>INDEX(NationalTeams!B:B,MATCH(B10424,NationalTeams!C:C,0))</f>
        <v>164</v>
      </c>
      <c r="D10424" t="s">
        <v>39</v>
      </c>
      <c r="E10424">
        <f>INDEX(TeamSports!B:B,MATCH(D10424,TeamSports!C:C,0))</f>
        <v>15</v>
      </c>
      <c r="F10424">
        <f>INDEX(RanksTable!AW:AW,MATCH(B10424,RanksTable!B:B,0))</f>
        <v>7</v>
      </c>
      <c r="H10424" t="str">
        <f t="shared" si="162"/>
        <v>INSERT INTO "TeamRanks" (team_id,team_sport_id,team_rank) VALUES (164,15,7);</v>
      </c>
    </row>
    <row r="10425" spans="2:8" x14ac:dyDescent="0.25">
      <c r="B10425" t="s">
        <v>350</v>
      </c>
      <c r="C10425">
        <f>INDEX(NationalTeams!B:B,MATCH(B10425,NationalTeams!C:C,0))</f>
        <v>165</v>
      </c>
      <c r="D10425" t="s">
        <v>39</v>
      </c>
      <c r="E10425">
        <f>INDEX(TeamSports!B:B,MATCH(D10425,TeamSports!C:C,0))</f>
        <v>15</v>
      </c>
      <c r="F10425">
        <f>INDEX(RanksTable!AW:AW,MATCH(B10425,RanksTable!B:B,0))</f>
        <v>7</v>
      </c>
      <c r="H10425" t="str">
        <f t="shared" si="162"/>
        <v>INSERT INTO "TeamRanks" (team_id,team_sport_id,team_rank) VALUES (165,15,7);</v>
      </c>
    </row>
    <row r="10426" spans="2:8" x14ac:dyDescent="0.25">
      <c r="B10426" t="s">
        <v>494</v>
      </c>
      <c r="C10426">
        <f>INDEX(NationalTeams!B:B,MATCH(B10426,NationalTeams!C:C,0))</f>
        <v>166</v>
      </c>
      <c r="D10426" t="s">
        <v>39</v>
      </c>
      <c r="E10426">
        <f>INDEX(TeamSports!B:B,MATCH(D10426,TeamSports!C:C,0))</f>
        <v>15</v>
      </c>
      <c r="F10426">
        <f>INDEX(RanksTable!AW:AW,MATCH(B10426,RanksTable!B:B,0))</f>
        <v>3</v>
      </c>
      <c r="H10426" t="str">
        <f t="shared" si="162"/>
        <v>INSERT INTO "TeamRanks" (team_id,team_sport_id,team_rank) VALUES (166,15,3);</v>
      </c>
    </row>
    <row r="10427" spans="2:8" x14ac:dyDescent="0.25">
      <c r="B10427" t="s">
        <v>504</v>
      </c>
      <c r="C10427">
        <f>INDEX(NationalTeams!B:B,MATCH(B10427,NationalTeams!C:C,0))</f>
        <v>167</v>
      </c>
      <c r="D10427" t="s">
        <v>39</v>
      </c>
      <c r="E10427">
        <f>INDEX(TeamSports!B:B,MATCH(D10427,TeamSports!C:C,0))</f>
        <v>15</v>
      </c>
      <c r="F10427">
        <f>INDEX(RanksTable!AW:AW,MATCH(B10427,RanksTable!B:B,0))</f>
        <v>4</v>
      </c>
      <c r="H10427" t="str">
        <f t="shared" si="162"/>
        <v>INSERT INTO "TeamRanks" (team_id,team_sport_id,team_rank) VALUES (167,15,4);</v>
      </c>
    </row>
    <row r="10428" spans="2:8" x14ac:dyDescent="0.25">
      <c r="B10428" t="s">
        <v>401</v>
      </c>
      <c r="C10428">
        <f>INDEX(NationalTeams!B:B,MATCH(B10428,NationalTeams!C:C,0))</f>
        <v>168</v>
      </c>
      <c r="D10428" t="s">
        <v>39</v>
      </c>
      <c r="E10428">
        <f>INDEX(TeamSports!B:B,MATCH(D10428,TeamSports!C:C,0))</f>
        <v>15</v>
      </c>
      <c r="F10428">
        <f>INDEX(RanksTable!AW:AW,MATCH(B10428,RanksTable!B:B,0))</f>
        <v>7</v>
      </c>
      <c r="H10428" t="str">
        <f t="shared" si="162"/>
        <v>INSERT INTO "TeamRanks" (team_id,team_sport_id,team_rank) VALUES (168,15,7);</v>
      </c>
    </row>
    <row r="10429" spans="2:8" x14ac:dyDescent="0.25">
      <c r="B10429" t="s">
        <v>432</v>
      </c>
      <c r="C10429">
        <f>INDEX(NationalTeams!B:B,MATCH(B10429,NationalTeams!C:C,0))</f>
        <v>169</v>
      </c>
      <c r="D10429" t="s">
        <v>39</v>
      </c>
      <c r="E10429">
        <f>INDEX(TeamSports!B:B,MATCH(D10429,TeamSports!C:C,0))</f>
        <v>15</v>
      </c>
      <c r="F10429">
        <f>INDEX(RanksTable!AW:AW,MATCH(B10429,RanksTable!B:B,0))</f>
        <v>7</v>
      </c>
      <c r="H10429" t="str">
        <f t="shared" si="162"/>
        <v>INSERT INTO "TeamRanks" (team_id,team_sport_id,team_rank) VALUES (169,15,7);</v>
      </c>
    </row>
    <row r="10430" spans="2:8" x14ac:dyDescent="0.25">
      <c r="B10430" t="s">
        <v>336</v>
      </c>
      <c r="C10430">
        <f>INDEX(NationalTeams!B:B,MATCH(B10430,NationalTeams!C:C,0))</f>
        <v>170</v>
      </c>
      <c r="D10430" t="s">
        <v>39</v>
      </c>
      <c r="E10430">
        <f>INDEX(TeamSports!B:B,MATCH(D10430,TeamSports!C:C,0))</f>
        <v>15</v>
      </c>
      <c r="F10430">
        <f>INDEX(RanksTable!AW:AW,MATCH(B10430,RanksTable!B:B,0))</f>
        <v>7</v>
      </c>
      <c r="H10430" t="str">
        <f t="shared" si="162"/>
        <v>INSERT INTO "TeamRanks" (team_id,team_sport_id,team_rank) VALUES (170,15,7);</v>
      </c>
    </row>
    <row r="10431" spans="2:8" x14ac:dyDescent="0.25">
      <c r="B10431" t="s">
        <v>497</v>
      </c>
      <c r="C10431">
        <f>INDEX(NationalTeams!B:B,MATCH(B10431,NationalTeams!C:C,0))</f>
        <v>171</v>
      </c>
      <c r="D10431" t="s">
        <v>39</v>
      </c>
      <c r="E10431">
        <f>INDEX(TeamSports!B:B,MATCH(D10431,TeamSports!C:C,0))</f>
        <v>15</v>
      </c>
      <c r="F10431">
        <f>INDEX(RanksTable!AW:AW,MATCH(B10431,RanksTable!B:B,0))</f>
        <v>2</v>
      </c>
      <c r="H10431" t="str">
        <f t="shared" si="162"/>
        <v>INSERT INTO "TeamRanks" (team_id,team_sport_id,team_rank) VALUES (171,15,2);</v>
      </c>
    </row>
    <row r="10432" spans="2:8" x14ac:dyDescent="0.25">
      <c r="B10432" t="s">
        <v>380</v>
      </c>
      <c r="C10432">
        <f>INDEX(NationalTeams!B:B,MATCH(B10432,NationalTeams!C:C,0))</f>
        <v>172</v>
      </c>
      <c r="D10432" t="s">
        <v>39</v>
      </c>
      <c r="E10432">
        <f>INDEX(TeamSports!B:B,MATCH(D10432,TeamSports!C:C,0))</f>
        <v>15</v>
      </c>
      <c r="F10432">
        <f>INDEX(RanksTable!AW:AW,MATCH(B10432,RanksTable!B:B,0))</f>
        <v>7</v>
      </c>
      <c r="H10432" t="str">
        <f t="shared" si="162"/>
        <v>INSERT INTO "TeamRanks" (team_id,team_sport_id,team_rank) VALUES (172,15,7);</v>
      </c>
    </row>
    <row r="10433" spans="2:8" x14ac:dyDescent="0.25">
      <c r="B10433" t="s">
        <v>402</v>
      </c>
      <c r="C10433">
        <f>INDEX(NationalTeams!B:B,MATCH(B10433,NationalTeams!C:C,0))</f>
        <v>173</v>
      </c>
      <c r="D10433" t="s">
        <v>39</v>
      </c>
      <c r="E10433">
        <f>INDEX(TeamSports!B:B,MATCH(D10433,TeamSports!C:C,0))</f>
        <v>15</v>
      </c>
      <c r="F10433">
        <f>INDEX(RanksTable!AW:AW,MATCH(B10433,RanksTable!B:B,0))</f>
        <v>7</v>
      </c>
      <c r="H10433" t="str">
        <f t="shared" si="162"/>
        <v>INSERT INTO "TeamRanks" (team_id,team_sport_id,team_rank) VALUES (173,15,7);</v>
      </c>
    </row>
    <row r="10434" spans="2:8" x14ac:dyDescent="0.25">
      <c r="B10434" t="s">
        <v>370</v>
      </c>
      <c r="C10434">
        <f>INDEX(NationalTeams!B:B,MATCH(B10434,NationalTeams!C:C,0))</f>
        <v>174</v>
      </c>
      <c r="D10434" t="s">
        <v>39</v>
      </c>
      <c r="E10434">
        <f>INDEX(TeamSports!B:B,MATCH(D10434,TeamSports!C:C,0))</f>
        <v>15</v>
      </c>
      <c r="F10434">
        <f>INDEX(RanksTable!AW:AW,MATCH(B10434,RanksTable!B:B,0))</f>
        <v>7</v>
      </c>
      <c r="H10434" t="str">
        <f t="shared" si="162"/>
        <v>INSERT INTO "TeamRanks" (team_id,team_sport_id,team_rank) VALUES (174,15,7);</v>
      </c>
    </row>
    <row r="10435" spans="2:8" x14ac:dyDescent="0.25">
      <c r="B10435" t="s">
        <v>506</v>
      </c>
      <c r="C10435">
        <f>INDEX(NationalTeams!B:B,MATCH(B10435,NationalTeams!C:C,0))</f>
        <v>175</v>
      </c>
      <c r="D10435" t="s">
        <v>39</v>
      </c>
      <c r="E10435">
        <f>INDEX(TeamSports!B:B,MATCH(D10435,TeamSports!C:C,0))</f>
        <v>15</v>
      </c>
      <c r="F10435">
        <f>INDEX(RanksTable!AW:AW,MATCH(B10435,RanksTable!B:B,0))</f>
        <v>2</v>
      </c>
      <c r="H10435" t="str">
        <f t="shared" si="162"/>
        <v>INSERT INTO "TeamRanks" (team_id,team_sport_id,team_rank) VALUES (175,15,2);</v>
      </c>
    </row>
    <row r="10436" spans="2:8" x14ac:dyDescent="0.25">
      <c r="B10436" t="s">
        <v>500</v>
      </c>
      <c r="C10436">
        <f>INDEX(NationalTeams!B:B,MATCH(B10436,NationalTeams!C:C,0))</f>
        <v>176</v>
      </c>
      <c r="D10436" t="s">
        <v>39</v>
      </c>
      <c r="E10436">
        <f>INDEX(TeamSports!B:B,MATCH(D10436,TeamSports!C:C,0))</f>
        <v>15</v>
      </c>
      <c r="F10436">
        <f>INDEX(RanksTable!AW:AW,MATCH(B10436,RanksTable!B:B,0))</f>
        <v>2</v>
      </c>
      <c r="H10436" t="str">
        <f t="shared" ref="H10436:H10499" si="163">_xlfn.CONCAT($H$1,$L$1,$C$1,$L$1," ",$J$1,$C$2,$N$1,$E$2,$N$1,$F$2,$K$1,$I$1,$J$1,C10436,$N$1,E10436,$N$1,F10436,$K$1,$O$1)</f>
        <v>INSERT INTO "TeamRanks" (team_id,team_sport_id,team_rank) VALUES (176,15,2);</v>
      </c>
    </row>
    <row r="10437" spans="2:8" x14ac:dyDescent="0.25">
      <c r="B10437" t="s">
        <v>473</v>
      </c>
      <c r="C10437">
        <f>INDEX(NationalTeams!B:B,MATCH(B10437,NationalTeams!C:C,0))</f>
        <v>177</v>
      </c>
      <c r="D10437" t="s">
        <v>39</v>
      </c>
      <c r="E10437">
        <f>INDEX(TeamSports!B:B,MATCH(D10437,TeamSports!C:C,0))</f>
        <v>15</v>
      </c>
      <c r="F10437">
        <f>INDEX(RanksTable!AW:AW,MATCH(B10437,RanksTable!B:B,0))</f>
        <v>7</v>
      </c>
      <c r="H10437" t="str">
        <f t="shared" si="163"/>
        <v>INSERT INTO "TeamRanks" (team_id,team_sport_id,team_rank) VALUES (177,15,7);</v>
      </c>
    </row>
    <row r="10438" spans="2:8" x14ac:dyDescent="0.25">
      <c r="B10438" t="s">
        <v>482</v>
      </c>
      <c r="C10438">
        <f>INDEX(NationalTeams!B:B,MATCH(B10438,NationalTeams!C:C,0))</f>
        <v>178</v>
      </c>
      <c r="D10438" t="s">
        <v>39</v>
      </c>
      <c r="E10438">
        <f>INDEX(TeamSports!B:B,MATCH(D10438,TeamSports!C:C,0))</f>
        <v>15</v>
      </c>
      <c r="F10438">
        <f>INDEX(RanksTable!AW:AW,MATCH(B10438,RanksTable!B:B,0))</f>
        <v>7</v>
      </c>
      <c r="H10438" t="str">
        <f t="shared" si="163"/>
        <v>INSERT INTO "TeamRanks" (team_id,team_sport_id,team_rank) VALUES (178,15,7);</v>
      </c>
    </row>
    <row r="10439" spans="2:8" x14ac:dyDescent="0.25">
      <c r="B10439" t="s">
        <v>411</v>
      </c>
      <c r="C10439">
        <f>INDEX(NationalTeams!B:B,MATCH(B10439,NationalTeams!C:C,0))</f>
        <v>179</v>
      </c>
      <c r="D10439" t="s">
        <v>39</v>
      </c>
      <c r="E10439">
        <f>INDEX(TeamSports!B:B,MATCH(D10439,TeamSports!C:C,0))</f>
        <v>15</v>
      </c>
      <c r="F10439">
        <f>INDEX(RanksTable!AW:AW,MATCH(B10439,RanksTable!B:B,0))</f>
        <v>7</v>
      </c>
      <c r="H10439" t="str">
        <f t="shared" si="163"/>
        <v>INSERT INTO "TeamRanks" (team_id,team_sport_id,team_rank) VALUES (179,15,7);</v>
      </c>
    </row>
    <row r="10440" spans="2:8" x14ac:dyDescent="0.25">
      <c r="B10440" t="s">
        <v>541</v>
      </c>
      <c r="C10440">
        <f>INDEX(NationalTeams!B:B,MATCH(B10440,NationalTeams!C:C,0))</f>
        <v>180</v>
      </c>
      <c r="D10440" t="s">
        <v>39</v>
      </c>
      <c r="E10440">
        <f>INDEX(TeamSports!B:B,MATCH(D10440,TeamSports!C:C,0))</f>
        <v>15</v>
      </c>
      <c r="F10440">
        <f>INDEX(RanksTable!AW:AW,MATCH(B10440,RanksTable!B:B,0))</f>
        <v>7</v>
      </c>
      <c r="H10440" t="str">
        <f t="shared" si="163"/>
        <v>INSERT INTO "TeamRanks" (team_id,team_sport_id,team_rank) VALUES (180,15,7);</v>
      </c>
    </row>
    <row r="10441" spans="2:8" x14ac:dyDescent="0.25">
      <c r="B10441" t="s">
        <v>412</v>
      </c>
      <c r="C10441">
        <f>INDEX(NationalTeams!B:B,MATCH(B10441,NationalTeams!C:C,0))</f>
        <v>181</v>
      </c>
      <c r="D10441" t="s">
        <v>39</v>
      </c>
      <c r="E10441">
        <f>INDEX(TeamSports!B:B,MATCH(D10441,TeamSports!C:C,0))</f>
        <v>15</v>
      </c>
      <c r="F10441">
        <f>INDEX(RanksTable!AW:AW,MATCH(B10441,RanksTable!B:B,0))</f>
        <v>7</v>
      </c>
      <c r="H10441" t="str">
        <f t="shared" si="163"/>
        <v>INSERT INTO "TeamRanks" (team_id,team_sport_id,team_rank) VALUES (181,15,7);</v>
      </c>
    </row>
    <row r="10442" spans="2:8" x14ac:dyDescent="0.25">
      <c r="B10442" t="s">
        <v>409</v>
      </c>
      <c r="C10442">
        <f>INDEX(NationalTeams!B:B,MATCH(B10442,NationalTeams!C:C,0))</f>
        <v>182</v>
      </c>
      <c r="D10442" t="s">
        <v>39</v>
      </c>
      <c r="E10442">
        <f>INDEX(TeamSports!B:B,MATCH(D10442,TeamSports!C:C,0))</f>
        <v>15</v>
      </c>
      <c r="F10442">
        <f>INDEX(RanksTable!AW:AW,MATCH(B10442,RanksTable!B:B,0))</f>
        <v>7</v>
      </c>
      <c r="H10442" t="str">
        <f t="shared" si="163"/>
        <v>INSERT INTO "TeamRanks" (team_id,team_sport_id,team_rank) VALUES (182,15,7);</v>
      </c>
    </row>
    <row r="10443" spans="2:8" x14ac:dyDescent="0.25">
      <c r="B10443" t="s">
        <v>414</v>
      </c>
      <c r="C10443">
        <f>INDEX(NationalTeams!B:B,MATCH(B10443,NationalTeams!C:C,0))</f>
        <v>183</v>
      </c>
      <c r="D10443" t="s">
        <v>39</v>
      </c>
      <c r="E10443">
        <f>INDEX(TeamSports!B:B,MATCH(D10443,TeamSports!C:C,0))</f>
        <v>15</v>
      </c>
      <c r="F10443">
        <f>INDEX(RanksTable!AW:AW,MATCH(B10443,RanksTable!B:B,0))</f>
        <v>7</v>
      </c>
      <c r="H10443" t="str">
        <f t="shared" si="163"/>
        <v>INSERT INTO "TeamRanks" (team_id,team_sport_id,team_rank) VALUES (183,15,7);</v>
      </c>
    </row>
    <row r="10444" spans="2:8" x14ac:dyDescent="0.25">
      <c r="B10444" t="s">
        <v>362</v>
      </c>
      <c r="C10444">
        <f>INDEX(NationalTeams!B:B,MATCH(B10444,NationalTeams!C:C,0))</f>
        <v>184</v>
      </c>
      <c r="D10444" t="s">
        <v>39</v>
      </c>
      <c r="E10444">
        <f>INDEX(TeamSports!B:B,MATCH(D10444,TeamSports!C:C,0))</f>
        <v>15</v>
      </c>
      <c r="F10444">
        <f>INDEX(RanksTable!AW:AW,MATCH(B10444,RanksTable!B:B,0))</f>
        <v>7</v>
      </c>
      <c r="H10444" t="str">
        <f t="shared" si="163"/>
        <v>INSERT INTO "TeamRanks" (team_id,team_sport_id,team_rank) VALUES (184,15,7);</v>
      </c>
    </row>
    <row r="10445" spans="2:8" x14ac:dyDescent="0.25">
      <c r="B10445" t="s">
        <v>499</v>
      </c>
      <c r="C10445">
        <f>INDEX(NationalTeams!B:B,MATCH(B10445,NationalTeams!C:C,0))</f>
        <v>185</v>
      </c>
      <c r="D10445" t="s">
        <v>39</v>
      </c>
      <c r="E10445">
        <f>INDEX(TeamSports!B:B,MATCH(D10445,TeamSports!C:C,0))</f>
        <v>15</v>
      </c>
      <c r="F10445">
        <f>INDEX(RanksTable!AW:AW,MATCH(B10445,RanksTable!B:B,0))</f>
        <v>4</v>
      </c>
      <c r="H10445" t="str">
        <f t="shared" si="163"/>
        <v>INSERT INTO "TeamRanks" (team_id,team_sport_id,team_rank) VALUES (185,15,4);</v>
      </c>
    </row>
    <row r="10446" spans="2:8" x14ac:dyDescent="0.25">
      <c r="B10446" t="s">
        <v>374</v>
      </c>
      <c r="C10446">
        <f>INDEX(NationalTeams!B:B,MATCH(B10446,NationalTeams!C:C,0))</f>
        <v>186</v>
      </c>
      <c r="D10446" t="s">
        <v>39</v>
      </c>
      <c r="E10446">
        <f>INDEX(TeamSports!B:B,MATCH(D10446,TeamSports!C:C,0))</f>
        <v>15</v>
      </c>
      <c r="F10446">
        <f>INDEX(RanksTable!AW:AW,MATCH(B10446,RanksTable!B:B,0))</f>
        <v>7</v>
      </c>
      <c r="H10446" t="str">
        <f t="shared" si="163"/>
        <v>INSERT INTO "TeamRanks" (team_id,team_sport_id,team_rank) VALUES (186,15,7);</v>
      </c>
    </row>
    <row r="10447" spans="2:8" x14ac:dyDescent="0.25">
      <c r="B10447" t="s">
        <v>385</v>
      </c>
      <c r="C10447">
        <f>INDEX(NationalTeams!B:B,MATCH(B10447,NationalTeams!C:C,0))</f>
        <v>187</v>
      </c>
      <c r="D10447" t="s">
        <v>39</v>
      </c>
      <c r="E10447">
        <f>INDEX(TeamSports!B:B,MATCH(D10447,TeamSports!C:C,0))</f>
        <v>15</v>
      </c>
      <c r="F10447">
        <f>INDEX(RanksTable!AW:AW,MATCH(B10447,RanksTable!B:B,0))</f>
        <v>7</v>
      </c>
      <c r="H10447" t="str">
        <f t="shared" si="163"/>
        <v>INSERT INTO "TeamRanks" (team_id,team_sport_id,team_rank) VALUES (187,15,7);</v>
      </c>
    </row>
    <row r="10448" spans="2:8" x14ac:dyDescent="0.25">
      <c r="B10448" t="s">
        <v>450</v>
      </c>
      <c r="C10448">
        <f>INDEX(NationalTeams!B:B,MATCH(B10448,NationalTeams!C:C,0))</f>
        <v>188</v>
      </c>
      <c r="D10448" t="s">
        <v>39</v>
      </c>
      <c r="E10448">
        <f>INDEX(TeamSports!B:B,MATCH(D10448,TeamSports!C:C,0))</f>
        <v>15</v>
      </c>
      <c r="F10448">
        <f>INDEX(RanksTable!AW:AW,MATCH(B10448,RanksTable!B:B,0))</f>
        <v>7</v>
      </c>
      <c r="H10448" t="str">
        <f t="shared" si="163"/>
        <v>INSERT INTO "TeamRanks" (team_id,team_sport_id,team_rank) VALUES (188,15,7);</v>
      </c>
    </row>
    <row r="10449" spans="2:8" x14ac:dyDescent="0.25">
      <c r="B10449" t="s">
        <v>448</v>
      </c>
      <c r="C10449">
        <f>INDEX(NationalTeams!B:B,MATCH(B10449,NationalTeams!C:C,0))</f>
        <v>189</v>
      </c>
      <c r="D10449" t="s">
        <v>39</v>
      </c>
      <c r="E10449">
        <f>INDEX(TeamSports!B:B,MATCH(D10449,TeamSports!C:C,0))</f>
        <v>15</v>
      </c>
      <c r="F10449">
        <f>INDEX(RanksTable!AW:AW,MATCH(B10449,RanksTable!B:B,0))</f>
        <v>7</v>
      </c>
      <c r="H10449" t="str">
        <f t="shared" si="163"/>
        <v>INSERT INTO "TeamRanks" (team_id,team_sport_id,team_rank) VALUES (189,15,7);</v>
      </c>
    </row>
    <row r="10450" spans="2:8" x14ac:dyDescent="0.25">
      <c r="B10450" t="s">
        <v>375</v>
      </c>
      <c r="C10450">
        <f>INDEX(NationalTeams!B:B,MATCH(B10450,NationalTeams!C:C,0))</f>
        <v>190</v>
      </c>
      <c r="D10450" t="s">
        <v>39</v>
      </c>
      <c r="E10450">
        <f>INDEX(TeamSports!B:B,MATCH(D10450,TeamSports!C:C,0))</f>
        <v>15</v>
      </c>
      <c r="F10450">
        <f>INDEX(RanksTable!AW:AW,MATCH(B10450,RanksTable!B:B,0))</f>
        <v>7</v>
      </c>
      <c r="H10450" t="str">
        <f t="shared" si="163"/>
        <v>INSERT INTO "TeamRanks" (team_id,team_sport_id,team_rank) VALUES (190,15,7);</v>
      </c>
    </row>
    <row r="10451" spans="2:8" x14ac:dyDescent="0.25">
      <c r="B10451" t="s">
        <v>483</v>
      </c>
      <c r="C10451">
        <f>INDEX(NationalTeams!B:B,MATCH(B10451,NationalTeams!C:C,0))</f>
        <v>191</v>
      </c>
      <c r="D10451" t="s">
        <v>39</v>
      </c>
      <c r="E10451">
        <f>INDEX(TeamSports!B:B,MATCH(D10451,TeamSports!C:C,0))</f>
        <v>15</v>
      </c>
      <c r="F10451">
        <f>INDEX(RanksTable!AW:AW,MATCH(B10451,RanksTable!B:B,0))</f>
        <v>7</v>
      </c>
      <c r="H10451" t="str">
        <f t="shared" si="163"/>
        <v>INSERT INTO "TeamRanks" (team_id,team_sport_id,team_rank) VALUES (191,15,7);</v>
      </c>
    </row>
    <row r="10452" spans="2:8" x14ac:dyDescent="0.25">
      <c r="B10452" t="s">
        <v>395</v>
      </c>
      <c r="C10452">
        <f>INDEX(NationalTeams!B:B,MATCH(B10452,NationalTeams!C:C,0))</f>
        <v>192</v>
      </c>
      <c r="D10452" t="s">
        <v>39</v>
      </c>
      <c r="E10452">
        <f>INDEX(TeamSports!B:B,MATCH(D10452,TeamSports!C:C,0))</f>
        <v>15</v>
      </c>
      <c r="F10452">
        <f>INDEX(RanksTable!AW:AW,MATCH(B10452,RanksTable!B:B,0))</f>
        <v>7</v>
      </c>
      <c r="H10452" t="str">
        <f t="shared" si="163"/>
        <v>INSERT INTO "TeamRanks" (team_id,team_sport_id,team_rank) VALUES (192,15,7);</v>
      </c>
    </row>
    <row r="10453" spans="2:8" x14ac:dyDescent="0.25">
      <c r="B10453" t="s">
        <v>363</v>
      </c>
      <c r="C10453">
        <f>INDEX(NationalTeams!B:B,MATCH(B10453,NationalTeams!C:C,0))</f>
        <v>193</v>
      </c>
      <c r="D10453" t="s">
        <v>39</v>
      </c>
      <c r="E10453">
        <f>INDEX(TeamSports!B:B,MATCH(D10453,TeamSports!C:C,0))</f>
        <v>15</v>
      </c>
      <c r="F10453">
        <f>INDEX(RanksTable!AW:AW,MATCH(B10453,RanksTable!B:B,0))</f>
        <v>6</v>
      </c>
      <c r="H10453" t="str">
        <f t="shared" si="163"/>
        <v>INSERT INTO "TeamRanks" (team_id,team_sport_id,team_rank) VALUES (193,15,6);</v>
      </c>
    </row>
    <row r="10454" spans="2:8" x14ac:dyDescent="0.25">
      <c r="B10454" t="s">
        <v>394</v>
      </c>
      <c r="C10454">
        <f>INDEX(NationalTeams!B:B,MATCH(B10454,NationalTeams!C:C,0))</f>
        <v>194</v>
      </c>
      <c r="D10454" t="s">
        <v>39</v>
      </c>
      <c r="E10454">
        <f>INDEX(TeamSports!B:B,MATCH(D10454,TeamSports!C:C,0))</f>
        <v>15</v>
      </c>
      <c r="F10454">
        <f>INDEX(RanksTable!AW:AW,MATCH(B10454,RanksTable!B:B,0))</f>
        <v>7</v>
      </c>
      <c r="H10454" t="str">
        <f t="shared" si="163"/>
        <v>INSERT INTO "TeamRanks" (team_id,team_sport_id,team_rank) VALUES (194,15,7);</v>
      </c>
    </row>
    <row r="10455" spans="2:8" x14ac:dyDescent="0.25">
      <c r="B10455" t="s">
        <v>389</v>
      </c>
      <c r="C10455">
        <f>INDEX(NationalTeams!B:B,MATCH(B10455,NationalTeams!C:C,0))</f>
        <v>195</v>
      </c>
      <c r="D10455" t="s">
        <v>39</v>
      </c>
      <c r="E10455">
        <f>INDEX(TeamSports!B:B,MATCH(D10455,TeamSports!C:C,0))</f>
        <v>15</v>
      </c>
      <c r="F10455">
        <f>INDEX(RanksTable!AW:AW,MATCH(B10455,RanksTable!B:B,0))</f>
        <v>7</v>
      </c>
      <c r="H10455" t="str">
        <f t="shared" si="163"/>
        <v>INSERT INTO "TeamRanks" (team_id,team_sport_id,team_rank) VALUES (195,15,7);</v>
      </c>
    </row>
    <row r="10456" spans="2:8" x14ac:dyDescent="0.25">
      <c r="B10456" t="s">
        <v>496</v>
      </c>
      <c r="C10456">
        <f>INDEX(NationalTeams!B:B,MATCH(B10456,NationalTeams!C:C,0))</f>
        <v>196</v>
      </c>
      <c r="D10456" t="s">
        <v>39</v>
      </c>
      <c r="E10456">
        <f>INDEX(TeamSports!B:B,MATCH(D10456,TeamSports!C:C,0))</f>
        <v>15</v>
      </c>
      <c r="F10456">
        <f>INDEX(RanksTable!AW:AW,MATCH(B10456,RanksTable!B:B,0))</f>
        <v>2</v>
      </c>
      <c r="H10456" t="str">
        <f t="shared" si="163"/>
        <v>INSERT INTO "TeamRanks" (team_id,team_sport_id,team_rank) VALUES (196,15,2);</v>
      </c>
    </row>
    <row r="10457" spans="2:8" x14ac:dyDescent="0.25">
      <c r="B10457" t="s">
        <v>507</v>
      </c>
      <c r="C10457">
        <f>INDEX(NationalTeams!B:B,MATCH(B10457,NationalTeams!C:C,0))</f>
        <v>197</v>
      </c>
      <c r="D10457" t="s">
        <v>39</v>
      </c>
      <c r="E10457">
        <f>INDEX(TeamSports!B:B,MATCH(D10457,TeamSports!C:C,0))</f>
        <v>15</v>
      </c>
      <c r="F10457">
        <f>INDEX(RanksTable!AW:AW,MATCH(B10457,RanksTable!B:B,0))</f>
        <v>4</v>
      </c>
      <c r="H10457" t="str">
        <f t="shared" si="163"/>
        <v>INSERT INTO "TeamRanks" (team_id,team_sport_id,team_rank) VALUES (197,15,4);</v>
      </c>
    </row>
    <row r="10458" spans="2:8" x14ac:dyDescent="0.25">
      <c r="B10458" t="s">
        <v>399</v>
      </c>
      <c r="C10458">
        <f>INDEX(NationalTeams!B:B,MATCH(B10458,NationalTeams!C:C,0))</f>
        <v>198</v>
      </c>
      <c r="D10458" t="s">
        <v>39</v>
      </c>
      <c r="E10458">
        <f>INDEX(TeamSports!B:B,MATCH(D10458,TeamSports!C:C,0))</f>
        <v>15</v>
      </c>
      <c r="F10458">
        <f>INDEX(RanksTable!AW:AW,MATCH(B10458,RanksTable!B:B,0))</f>
        <v>7</v>
      </c>
      <c r="H10458" t="str">
        <f t="shared" si="163"/>
        <v>INSERT INTO "TeamRanks" (team_id,team_sport_id,team_rank) VALUES (198,15,7);</v>
      </c>
    </row>
    <row r="10459" spans="2:8" x14ac:dyDescent="0.25">
      <c r="B10459" t="s">
        <v>467</v>
      </c>
      <c r="C10459">
        <f>INDEX(NationalTeams!B:B,MATCH(B10459,NationalTeams!C:C,0))</f>
        <v>199</v>
      </c>
      <c r="D10459" t="s">
        <v>39</v>
      </c>
      <c r="E10459">
        <f>INDEX(TeamSports!B:B,MATCH(D10459,TeamSports!C:C,0))</f>
        <v>15</v>
      </c>
      <c r="F10459">
        <f>INDEX(RanksTable!AW:AW,MATCH(B10459,RanksTable!B:B,0))</f>
        <v>7</v>
      </c>
      <c r="H10459" t="str">
        <f t="shared" si="163"/>
        <v>INSERT INTO "TeamRanks" (team_id,team_sport_id,team_rank) VALUES (199,15,7);</v>
      </c>
    </row>
    <row r="10460" spans="2:8" x14ac:dyDescent="0.25">
      <c r="B10460" t="s">
        <v>437</v>
      </c>
      <c r="C10460">
        <f>INDEX(NationalTeams!B:B,MATCH(B10460,NationalTeams!C:C,0))</f>
        <v>200</v>
      </c>
      <c r="D10460" t="s">
        <v>39</v>
      </c>
      <c r="E10460">
        <f>INDEX(TeamSports!B:B,MATCH(D10460,TeamSports!C:C,0))</f>
        <v>15</v>
      </c>
      <c r="F10460">
        <f>INDEX(RanksTable!AW:AW,MATCH(B10460,RanksTable!B:B,0))</f>
        <v>7</v>
      </c>
      <c r="H10460" t="str">
        <f t="shared" si="163"/>
        <v>INSERT INTO "TeamRanks" (team_id,team_sport_id,team_rank) VALUES (200,15,7);</v>
      </c>
    </row>
    <row r="10461" spans="2:8" x14ac:dyDescent="0.25">
      <c r="B10461" t="s">
        <v>452</v>
      </c>
      <c r="C10461">
        <f>INDEX(NationalTeams!B:B,MATCH(B10461,NationalTeams!C:C,0))</f>
        <v>201</v>
      </c>
      <c r="D10461" t="s">
        <v>39</v>
      </c>
      <c r="E10461">
        <f>INDEX(TeamSports!B:B,MATCH(D10461,TeamSports!C:C,0))</f>
        <v>15</v>
      </c>
      <c r="F10461">
        <f>INDEX(RanksTable!AW:AW,MATCH(B10461,RanksTable!B:B,0))</f>
        <v>7</v>
      </c>
      <c r="H10461" t="str">
        <f t="shared" si="163"/>
        <v>INSERT INTO "TeamRanks" (team_id,team_sport_id,team_rank) VALUES (201,15,7);</v>
      </c>
    </row>
    <row r="10462" spans="2:8" x14ac:dyDescent="0.25">
      <c r="B10462" t="s">
        <v>384</v>
      </c>
      <c r="C10462">
        <f>INDEX(NationalTeams!B:B,MATCH(B10462,NationalTeams!C:C,0))</f>
        <v>202</v>
      </c>
      <c r="D10462" t="s">
        <v>39</v>
      </c>
      <c r="E10462">
        <f>INDEX(TeamSports!B:B,MATCH(D10462,TeamSports!C:C,0))</f>
        <v>15</v>
      </c>
      <c r="F10462">
        <f>INDEX(RanksTable!AW:AW,MATCH(B10462,RanksTable!B:B,0))</f>
        <v>7</v>
      </c>
      <c r="H10462" t="str">
        <f t="shared" si="163"/>
        <v>INSERT INTO "TeamRanks" (team_id,team_sport_id,team_rank) VALUES (202,15,7);</v>
      </c>
    </row>
    <row r="10463" spans="2:8" x14ac:dyDescent="0.25">
      <c r="B10463" t="s">
        <v>442</v>
      </c>
      <c r="C10463">
        <f>INDEX(NationalTeams!B:B,MATCH(B10463,NationalTeams!C:C,0))</f>
        <v>203</v>
      </c>
      <c r="D10463" t="s">
        <v>39</v>
      </c>
      <c r="E10463">
        <f>INDEX(TeamSports!B:B,MATCH(D10463,TeamSports!C:C,0))</f>
        <v>15</v>
      </c>
      <c r="F10463">
        <f>INDEX(RanksTable!AW:AW,MATCH(B10463,RanksTable!B:B,0))</f>
        <v>6</v>
      </c>
      <c r="H10463" t="str">
        <f t="shared" si="163"/>
        <v>INSERT INTO "TeamRanks" (team_id,team_sport_id,team_rank) VALUES (203,15,6);</v>
      </c>
    </row>
    <row r="10464" spans="2:8" x14ac:dyDescent="0.25">
      <c r="B10464" t="s">
        <v>472</v>
      </c>
      <c r="C10464">
        <f>INDEX(NationalTeams!B:B,MATCH(B10464,NationalTeams!C:C,0))</f>
        <v>204</v>
      </c>
      <c r="D10464" t="s">
        <v>39</v>
      </c>
      <c r="E10464">
        <f>INDEX(TeamSports!B:B,MATCH(D10464,TeamSports!C:C,0))</f>
        <v>15</v>
      </c>
      <c r="F10464">
        <f>INDEX(RanksTable!AW:AW,MATCH(B10464,RanksTable!B:B,0))</f>
        <v>7</v>
      </c>
      <c r="H10464" t="str">
        <f t="shared" si="163"/>
        <v>INSERT INTO "TeamRanks" (team_id,team_sport_id,team_rank) VALUES (204,15,7);</v>
      </c>
    </row>
    <row r="10465" spans="2:8" x14ac:dyDescent="0.25">
      <c r="B10465" t="s">
        <v>388</v>
      </c>
      <c r="C10465">
        <f>INDEX(NationalTeams!B:B,MATCH(B10465,NationalTeams!C:C,0))</f>
        <v>205</v>
      </c>
      <c r="D10465" t="s">
        <v>39</v>
      </c>
      <c r="E10465">
        <f>INDEX(TeamSports!B:B,MATCH(D10465,TeamSports!C:C,0))</f>
        <v>15</v>
      </c>
      <c r="F10465">
        <f>INDEX(RanksTable!AW:AW,MATCH(B10465,RanksTable!B:B,0))</f>
        <v>6</v>
      </c>
      <c r="H10465" t="str">
        <f t="shared" si="163"/>
        <v>INSERT INTO "TeamRanks" (team_id,team_sport_id,team_rank) VALUES (205,15,6);</v>
      </c>
    </row>
    <row r="10466" spans="2:8" x14ac:dyDescent="0.25">
      <c r="B10466" t="s">
        <v>476</v>
      </c>
      <c r="C10466">
        <f>INDEX(NationalTeams!B:B,MATCH(B10466,NationalTeams!C:C,0))</f>
        <v>206</v>
      </c>
      <c r="D10466" t="s">
        <v>39</v>
      </c>
      <c r="E10466">
        <f>INDEX(TeamSports!B:B,MATCH(D10466,TeamSports!C:C,0))</f>
        <v>15</v>
      </c>
      <c r="F10466">
        <f>INDEX(RanksTable!AW:AW,MATCH(B10466,RanksTable!B:B,0))</f>
        <v>7</v>
      </c>
      <c r="H10466" t="str">
        <f t="shared" si="163"/>
        <v>INSERT INTO "TeamRanks" (team_id,team_sport_id,team_rank) VALUES (206,15,7);</v>
      </c>
    </row>
    <row r="10467" spans="2:8" x14ac:dyDescent="0.25">
      <c r="B10467" t="s">
        <v>407</v>
      </c>
      <c r="C10467">
        <f>INDEX(NationalTeams!B:B,MATCH(B10467,NationalTeams!C:C,0))</f>
        <v>207</v>
      </c>
      <c r="D10467" t="s">
        <v>39</v>
      </c>
      <c r="E10467">
        <f>INDEX(TeamSports!B:B,MATCH(D10467,TeamSports!C:C,0))</f>
        <v>15</v>
      </c>
      <c r="F10467">
        <f>INDEX(RanksTable!AW:AW,MATCH(B10467,RanksTable!B:B,0))</f>
        <v>7</v>
      </c>
      <c r="H10467" t="str">
        <f t="shared" si="163"/>
        <v>INSERT INTO "TeamRanks" (team_id,team_sport_id,team_rank) VALUES (207,15,7);</v>
      </c>
    </row>
    <row r="10468" spans="2:8" x14ac:dyDescent="0.25">
      <c r="B10468" t="s">
        <v>364</v>
      </c>
      <c r="C10468">
        <f>INDEX(NationalTeams!B:B,MATCH(B10468,NationalTeams!C:C,0))</f>
        <v>208</v>
      </c>
      <c r="D10468" t="s">
        <v>39</v>
      </c>
      <c r="E10468">
        <f>INDEX(TeamSports!B:B,MATCH(D10468,TeamSports!C:C,0))</f>
        <v>15</v>
      </c>
      <c r="F10468">
        <f>INDEX(RanksTable!AW:AW,MATCH(B10468,RanksTable!B:B,0))</f>
        <v>7</v>
      </c>
      <c r="H10468" t="str">
        <f t="shared" si="163"/>
        <v>INSERT INTO "TeamRanks" (team_id,team_sport_id,team_rank) VALUES (208,15,7);</v>
      </c>
    </row>
    <row r="10469" spans="2:8" x14ac:dyDescent="0.25">
      <c r="B10469" t="s">
        <v>439</v>
      </c>
      <c r="C10469">
        <f>INDEX(NationalTeams!B:B,MATCH(B10469,NationalTeams!C:C,0))</f>
        <v>209</v>
      </c>
      <c r="D10469" t="s">
        <v>39</v>
      </c>
      <c r="E10469">
        <f>INDEX(TeamSports!B:B,MATCH(D10469,TeamSports!C:C,0))</f>
        <v>15</v>
      </c>
      <c r="F10469">
        <f>INDEX(RanksTable!AW:AW,MATCH(B10469,RanksTable!B:B,0))</f>
        <v>7</v>
      </c>
      <c r="H10469" t="str">
        <f t="shared" si="163"/>
        <v>INSERT INTO "TeamRanks" (team_id,team_sport_id,team_rank) VALUES (209,15,7);</v>
      </c>
    </row>
    <row r="10470" spans="2:8" x14ac:dyDescent="0.25">
      <c r="B10470" t="s">
        <v>501</v>
      </c>
      <c r="C10470">
        <f>INDEX(NationalTeams!B:B,MATCH(B10470,NationalTeams!C:C,0))</f>
        <v>210</v>
      </c>
      <c r="D10470" t="s">
        <v>39</v>
      </c>
      <c r="E10470">
        <f>INDEX(TeamSports!B:B,MATCH(D10470,TeamSports!C:C,0))</f>
        <v>15</v>
      </c>
      <c r="F10470">
        <f>INDEX(RanksTable!AW:AW,MATCH(B10470,RanksTable!B:B,0))</f>
        <v>7</v>
      </c>
      <c r="H10470" t="str">
        <f t="shared" si="163"/>
        <v>INSERT INTO "TeamRanks" (team_id,team_sport_id,team_rank) VALUES (210,15,7);</v>
      </c>
    </row>
    <row r="10471" spans="2:8" x14ac:dyDescent="0.25">
      <c r="B10471" t="s">
        <v>466</v>
      </c>
      <c r="C10471">
        <f>INDEX(NationalTeams!B:B,MATCH(B10471,NationalTeams!C:C,0))</f>
        <v>211</v>
      </c>
      <c r="D10471" t="s">
        <v>39</v>
      </c>
      <c r="E10471">
        <f>INDEX(TeamSports!B:B,MATCH(D10471,TeamSports!C:C,0))</f>
        <v>15</v>
      </c>
      <c r="F10471">
        <f>INDEX(RanksTable!AW:AW,MATCH(B10471,RanksTable!B:B,0))</f>
        <v>7</v>
      </c>
      <c r="H10471" t="str">
        <f t="shared" si="163"/>
        <v>INSERT INTO "TeamRanks" (team_id,team_sport_id,team_rank) VALUES (211,15,7);</v>
      </c>
    </row>
    <row r="10472" spans="2:8" x14ac:dyDescent="0.25">
      <c r="B10472" t="s">
        <v>502</v>
      </c>
      <c r="C10472">
        <f>INDEX(NationalTeams!B:B,MATCH(B10472,NationalTeams!C:C,0))</f>
        <v>212</v>
      </c>
      <c r="D10472" t="s">
        <v>39</v>
      </c>
      <c r="E10472">
        <f>INDEX(TeamSports!B:B,MATCH(D10472,TeamSports!C:C,0))</f>
        <v>15</v>
      </c>
      <c r="F10472">
        <f>INDEX(RanksTable!AW:AW,MATCH(B10472,RanksTable!B:B,0))</f>
        <v>3</v>
      </c>
      <c r="H10472" t="str">
        <f t="shared" si="163"/>
        <v>INSERT INTO "TeamRanks" (team_id,team_sport_id,team_rank) VALUES (212,15,3);</v>
      </c>
    </row>
    <row r="10473" spans="2:8" x14ac:dyDescent="0.25">
      <c r="B10473" t="s">
        <v>359</v>
      </c>
      <c r="C10473">
        <f>INDEX(NationalTeams!B:B,MATCH(B10473,NationalTeams!C:C,0))</f>
        <v>213</v>
      </c>
      <c r="D10473" t="s">
        <v>39</v>
      </c>
      <c r="E10473">
        <f>INDEX(TeamSports!B:B,MATCH(D10473,TeamSports!C:C,0))</f>
        <v>15</v>
      </c>
      <c r="F10473">
        <f>INDEX(RanksTable!AW:AW,MATCH(B10473,RanksTable!B:B,0))</f>
        <v>7</v>
      </c>
      <c r="H10473" t="str">
        <f t="shared" si="163"/>
        <v>INSERT INTO "TeamRanks" (team_id,team_sport_id,team_rank) VALUES (213,15,7);</v>
      </c>
    </row>
    <row r="10474" spans="2:8" x14ac:dyDescent="0.25">
      <c r="B10474" t="s">
        <v>377</v>
      </c>
      <c r="C10474">
        <f>INDEX(NationalTeams!B:B,MATCH(B10474,NationalTeams!C:C,0))</f>
        <v>214</v>
      </c>
      <c r="D10474" t="s">
        <v>39</v>
      </c>
      <c r="E10474">
        <f>INDEX(TeamSports!B:B,MATCH(D10474,TeamSports!C:C,0))</f>
        <v>15</v>
      </c>
      <c r="F10474">
        <f>INDEX(RanksTable!AW:AW,MATCH(B10474,RanksTable!B:B,0))</f>
        <v>6</v>
      </c>
      <c r="H10474" t="str">
        <f t="shared" si="163"/>
        <v>INSERT INTO "TeamRanks" (team_id,team_sport_id,team_rank) VALUES (214,15,6);</v>
      </c>
    </row>
    <row r="10475" spans="2:8" x14ac:dyDescent="0.25">
      <c r="B10475" t="s">
        <v>443</v>
      </c>
      <c r="C10475">
        <f>INDEX(NationalTeams!B:B,MATCH(B10475,NationalTeams!C:C,0))</f>
        <v>215</v>
      </c>
      <c r="D10475" t="s">
        <v>39</v>
      </c>
      <c r="E10475">
        <f>INDEX(TeamSports!B:B,MATCH(D10475,TeamSports!C:C,0))</f>
        <v>15</v>
      </c>
      <c r="F10475">
        <f>INDEX(RanksTable!AW:AW,MATCH(B10475,RanksTable!B:B,0))</f>
        <v>5</v>
      </c>
      <c r="H10475" t="str">
        <f t="shared" si="163"/>
        <v>INSERT INTO "TeamRanks" (team_id,team_sport_id,team_rank) VALUES (215,15,5);</v>
      </c>
    </row>
    <row r="10476" spans="2:8" x14ac:dyDescent="0.25">
      <c r="B10476" t="s">
        <v>481</v>
      </c>
      <c r="C10476">
        <f>INDEX(NationalTeams!B:B,MATCH(B10476,NationalTeams!C:C,0))</f>
        <v>216</v>
      </c>
      <c r="D10476" t="s">
        <v>39</v>
      </c>
      <c r="E10476">
        <f>INDEX(TeamSports!B:B,MATCH(D10476,TeamSports!C:C,0))</f>
        <v>15</v>
      </c>
      <c r="F10476">
        <f>INDEX(RanksTable!AW:AW,MATCH(B10476,RanksTable!B:B,0))</f>
        <v>7</v>
      </c>
      <c r="H10476" t="str">
        <f t="shared" si="163"/>
        <v>INSERT INTO "TeamRanks" (team_id,team_sport_id,team_rank) VALUES (216,15,7);</v>
      </c>
    </row>
    <row r="10477" spans="2:8" x14ac:dyDescent="0.25">
      <c r="B10477" t="s">
        <v>351</v>
      </c>
      <c r="C10477">
        <f>INDEX(NationalTeams!B:B,MATCH(B10477,NationalTeams!C:C,0))</f>
        <v>217</v>
      </c>
      <c r="D10477" t="s">
        <v>39</v>
      </c>
      <c r="E10477">
        <f>INDEX(TeamSports!B:B,MATCH(D10477,TeamSports!C:C,0))</f>
        <v>15</v>
      </c>
      <c r="F10477">
        <f>INDEX(RanksTable!AW:AW,MATCH(B10477,RanksTable!B:B,0))</f>
        <v>7</v>
      </c>
      <c r="H10477" t="str">
        <f t="shared" si="163"/>
        <v>INSERT INTO "TeamRanks" (team_id,team_sport_id,team_rank) VALUES (217,15,7);</v>
      </c>
    </row>
    <row r="10478" spans="2:8" x14ac:dyDescent="0.25">
      <c r="B10478" t="s">
        <v>438</v>
      </c>
      <c r="C10478">
        <f>INDEX(NationalTeams!B:B,MATCH(B10478,NationalTeams!C:C,0))</f>
        <v>218</v>
      </c>
      <c r="D10478" t="s">
        <v>39</v>
      </c>
      <c r="E10478">
        <f>INDEX(TeamSports!B:B,MATCH(D10478,TeamSports!C:C,0))</f>
        <v>15</v>
      </c>
      <c r="F10478">
        <f>INDEX(RanksTable!AW:AW,MATCH(B10478,RanksTable!B:B,0))</f>
        <v>7</v>
      </c>
      <c r="H10478" t="str">
        <f t="shared" si="163"/>
        <v>INSERT INTO "TeamRanks" (team_id,team_sport_id,team_rank) VALUES (218,15,7);</v>
      </c>
    </row>
    <row r="10479" spans="2:8" x14ac:dyDescent="0.25">
      <c r="B10479" t="s">
        <v>319</v>
      </c>
      <c r="C10479">
        <f>INDEX(NationalTeams!B:B,MATCH(B10479,NationalTeams!C:C,0))</f>
        <v>219</v>
      </c>
      <c r="D10479" t="s">
        <v>39</v>
      </c>
      <c r="E10479">
        <f>INDEX(TeamSports!B:B,MATCH(D10479,TeamSports!C:C,0))</f>
        <v>15</v>
      </c>
      <c r="F10479">
        <f>INDEX(RanksTable!AW:AW,MATCH(B10479,RanksTable!B:B,0))</f>
        <v>7</v>
      </c>
      <c r="H10479" t="str">
        <f t="shared" si="163"/>
        <v>INSERT INTO "TeamRanks" (team_id,team_sport_id,team_rank) VALUES (219,15,7);</v>
      </c>
    </row>
    <row r="10480" spans="2:8" x14ac:dyDescent="0.25">
      <c r="B10480" t="s">
        <v>471</v>
      </c>
      <c r="C10480">
        <f>INDEX(NationalTeams!B:B,MATCH(B10480,NationalTeams!C:C,0))</f>
        <v>220</v>
      </c>
      <c r="D10480" t="s">
        <v>39</v>
      </c>
      <c r="E10480">
        <f>INDEX(TeamSports!B:B,MATCH(D10480,TeamSports!C:C,0))</f>
        <v>15</v>
      </c>
      <c r="F10480">
        <f>INDEX(RanksTable!AW:AW,MATCH(B10480,RanksTable!B:B,0))</f>
        <v>7</v>
      </c>
      <c r="H10480" t="str">
        <f t="shared" si="163"/>
        <v>INSERT INTO "TeamRanks" (team_id,team_sport_id,team_rank) VALUES (220,15,7);</v>
      </c>
    </row>
    <row r="10481" spans="2:8" x14ac:dyDescent="0.25">
      <c r="B10481" t="s">
        <v>373</v>
      </c>
      <c r="C10481">
        <f>INDEX(NationalTeams!B:B,MATCH(B10481,NationalTeams!C:C,0))</f>
        <v>221</v>
      </c>
      <c r="D10481" t="s">
        <v>39</v>
      </c>
      <c r="E10481">
        <f>INDEX(TeamSports!B:B,MATCH(D10481,TeamSports!C:C,0))</f>
        <v>15</v>
      </c>
      <c r="F10481">
        <f>INDEX(RanksTable!AW:AW,MATCH(B10481,RanksTable!B:B,0))</f>
        <v>7</v>
      </c>
      <c r="H10481" t="str">
        <f t="shared" si="163"/>
        <v>INSERT INTO "TeamRanks" (team_id,team_sport_id,team_rank) VALUES (221,15,7);</v>
      </c>
    </row>
    <row r="10482" spans="2:8" x14ac:dyDescent="0.25">
      <c r="B10482" t="s">
        <v>367</v>
      </c>
      <c r="C10482">
        <f>INDEX(NationalTeams!B:B,MATCH(B10482,NationalTeams!C:C,0))</f>
        <v>222</v>
      </c>
      <c r="D10482" t="s">
        <v>39</v>
      </c>
      <c r="E10482">
        <f>INDEX(TeamSports!B:B,MATCH(D10482,TeamSports!C:C,0))</f>
        <v>15</v>
      </c>
      <c r="F10482">
        <f>INDEX(RanksTable!AW:AW,MATCH(B10482,RanksTable!B:B,0))</f>
        <v>7</v>
      </c>
      <c r="H10482" t="str">
        <f t="shared" si="163"/>
        <v>INSERT INTO "TeamRanks" (team_id,team_sport_id,team_rank) VALUES (222,15,7);</v>
      </c>
    </row>
    <row r="10483" spans="2:8" x14ac:dyDescent="0.25">
      <c r="B10483" t="s">
        <v>358</v>
      </c>
      <c r="C10483">
        <f>INDEX(NationalTeams!B:B,MATCH(B10483,NationalTeams!C:C,0))</f>
        <v>223</v>
      </c>
      <c r="D10483" t="s">
        <v>39</v>
      </c>
      <c r="E10483">
        <f>INDEX(TeamSports!B:B,MATCH(D10483,TeamSports!C:C,0))</f>
        <v>15</v>
      </c>
      <c r="F10483">
        <f>INDEX(RanksTable!AW:AW,MATCH(B10483,RanksTable!B:B,0))</f>
        <v>7</v>
      </c>
      <c r="H10483" t="str">
        <f t="shared" si="163"/>
        <v>INSERT INTO "TeamRanks" (team_id,team_sport_id,team_rank) VALUES (223,15,7);</v>
      </c>
    </row>
    <row r="10484" spans="2:8" x14ac:dyDescent="0.25">
      <c r="B10484" t="s">
        <v>440</v>
      </c>
      <c r="C10484">
        <f>INDEX(NationalTeams!B:B,MATCH(B10484,NationalTeams!C:C,0))</f>
        <v>1</v>
      </c>
      <c r="D10484" t="s">
        <v>40</v>
      </c>
      <c r="E10484">
        <f>INDEX(TeamSports!B:B,MATCH(D10484,TeamSports!C:C,0))</f>
        <v>16</v>
      </c>
      <c r="F10484">
        <f>INDEX(RanksTable!AX:AX,MATCH(B10484,RanksTable!B:B,0))</f>
        <v>7</v>
      </c>
      <c r="H10484" t="str">
        <f t="shared" si="163"/>
        <v>INSERT INTO "TeamRanks" (team_id,team_sport_id,team_rank) VALUES (1,16,7);</v>
      </c>
    </row>
    <row r="10485" spans="2:8" x14ac:dyDescent="0.25">
      <c r="B10485" t="s">
        <v>321</v>
      </c>
      <c r="C10485">
        <f>INDEX(NationalTeams!B:B,MATCH(B10485,NationalTeams!C:C,0))</f>
        <v>2</v>
      </c>
      <c r="D10485" t="s">
        <v>40</v>
      </c>
      <c r="E10485">
        <f>INDEX(TeamSports!B:B,MATCH(D10485,TeamSports!C:C,0))</f>
        <v>16</v>
      </c>
      <c r="F10485">
        <f>INDEX(RanksTable!AX:AX,MATCH(B10485,RanksTable!B:B,0))</f>
        <v>7</v>
      </c>
      <c r="H10485" t="str">
        <f t="shared" si="163"/>
        <v>INSERT INTO "TeamRanks" (team_id,team_sport_id,team_rank) VALUES (2,16,7);</v>
      </c>
    </row>
    <row r="10486" spans="2:8" x14ac:dyDescent="0.25">
      <c r="B10486" t="s">
        <v>520</v>
      </c>
      <c r="C10486">
        <f>INDEX(NationalTeams!B:B,MATCH(B10486,NationalTeams!C:C,0))</f>
        <v>3</v>
      </c>
      <c r="D10486" t="s">
        <v>40</v>
      </c>
      <c r="E10486">
        <f>INDEX(TeamSports!B:B,MATCH(D10486,TeamSports!C:C,0))</f>
        <v>16</v>
      </c>
      <c r="F10486">
        <f>INDEX(RanksTable!AX:AX,MATCH(B10486,RanksTable!B:B,0))</f>
        <v>7</v>
      </c>
      <c r="H10486" t="str">
        <f t="shared" si="163"/>
        <v>INSERT INTO "TeamRanks" (team_id,team_sport_id,team_rank) VALUES (3,16,7);</v>
      </c>
    </row>
    <row r="10487" spans="2:8" x14ac:dyDescent="0.25">
      <c r="B10487" t="s">
        <v>489</v>
      </c>
      <c r="C10487">
        <f>INDEX(NationalTeams!B:B,MATCH(B10487,NationalTeams!C:C,0))</f>
        <v>4</v>
      </c>
      <c r="D10487" t="s">
        <v>40</v>
      </c>
      <c r="E10487">
        <f>INDEX(TeamSports!B:B,MATCH(D10487,TeamSports!C:C,0))</f>
        <v>16</v>
      </c>
      <c r="F10487">
        <f>INDEX(RanksTable!AX:AX,MATCH(B10487,RanksTable!B:B,0))</f>
        <v>1</v>
      </c>
      <c r="H10487" t="str">
        <f t="shared" si="163"/>
        <v>INSERT INTO "TeamRanks" (team_id,team_sport_id,team_rank) VALUES (4,16,1);</v>
      </c>
    </row>
    <row r="10488" spans="2:8" x14ac:dyDescent="0.25">
      <c r="B10488" t="s">
        <v>329</v>
      </c>
      <c r="C10488">
        <f>INDEX(NationalTeams!B:B,MATCH(B10488,NationalTeams!C:C,0))</f>
        <v>5</v>
      </c>
      <c r="D10488" t="s">
        <v>40</v>
      </c>
      <c r="E10488">
        <f>INDEX(TeamSports!B:B,MATCH(D10488,TeamSports!C:C,0))</f>
        <v>16</v>
      </c>
      <c r="F10488">
        <f>INDEX(RanksTable!AX:AX,MATCH(B10488,RanksTable!B:B,0))</f>
        <v>7</v>
      </c>
      <c r="H10488" t="str">
        <f t="shared" si="163"/>
        <v>INSERT INTO "TeamRanks" (team_id,team_sport_id,team_rank) VALUES (5,16,7);</v>
      </c>
    </row>
    <row r="10489" spans="2:8" x14ac:dyDescent="0.25">
      <c r="B10489" t="s">
        <v>538</v>
      </c>
      <c r="C10489">
        <f>INDEX(NationalTeams!B:B,MATCH(B10489,NationalTeams!C:C,0))</f>
        <v>6</v>
      </c>
      <c r="D10489" t="s">
        <v>40</v>
      </c>
      <c r="E10489">
        <f>INDEX(TeamSports!B:B,MATCH(D10489,TeamSports!C:C,0))</f>
        <v>16</v>
      </c>
      <c r="F10489">
        <f>INDEX(RanksTable!AX:AX,MATCH(B10489,RanksTable!B:B,0))</f>
        <v>7</v>
      </c>
      <c r="H10489" t="str">
        <f t="shared" si="163"/>
        <v>INSERT INTO "TeamRanks" (team_id,team_sport_id,team_rank) VALUES (6,16,7);</v>
      </c>
    </row>
    <row r="10490" spans="2:8" x14ac:dyDescent="0.25">
      <c r="B10490" t="s">
        <v>357</v>
      </c>
      <c r="C10490">
        <f>INDEX(NationalTeams!B:B,MATCH(B10490,NationalTeams!C:C,0))</f>
        <v>7</v>
      </c>
      <c r="D10490" t="s">
        <v>40</v>
      </c>
      <c r="E10490">
        <f>INDEX(TeamSports!B:B,MATCH(D10490,TeamSports!C:C,0))</f>
        <v>16</v>
      </c>
      <c r="F10490">
        <f>INDEX(RanksTable!AX:AX,MATCH(B10490,RanksTable!B:B,0))</f>
        <v>7</v>
      </c>
      <c r="H10490" t="str">
        <f t="shared" si="163"/>
        <v>INSERT INTO "TeamRanks" (team_id,team_sport_id,team_rank) VALUES (7,16,7);</v>
      </c>
    </row>
    <row r="10491" spans="2:8" x14ac:dyDescent="0.25">
      <c r="B10491" t="s">
        <v>420</v>
      </c>
      <c r="C10491">
        <f>INDEX(NationalTeams!B:B,MATCH(B10491,NationalTeams!C:C,0))</f>
        <v>8</v>
      </c>
      <c r="D10491" t="s">
        <v>40</v>
      </c>
      <c r="E10491">
        <f>INDEX(TeamSports!B:B,MATCH(D10491,TeamSports!C:C,0))</f>
        <v>16</v>
      </c>
      <c r="F10491">
        <f>INDEX(RanksTable!AX:AX,MATCH(B10491,RanksTable!B:B,0))</f>
        <v>7</v>
      </c>
      <c r="H10491" t="str">
        <f t="shared" si="163"/>
        <v>INSERT INTO "TeamRanks" (team_id,team_sport_id,team_rank) VALUES (8,16,7);</v>
      </c>
    </row>
    <row r="10492" spans="2:8" x14ac:dyDescent="0.25">
      <c r="B10492" t="s">
        <v>400</v>
      </c>
      <c r="C10492">
        <f>INDEX(NationalTeams!B:B,MATCH(B10492,NationalTeams!C:C,0))</f>
        <v>9</v>
      </c>
      <c r="D10492" t="s">
        <v>40</v>
      </c>
      <c r="E10492">
        <f>INDEX(TeamSports!B:B,MATCH(D10492,TeamSports!C:C,0))</f>
        <v>16</v>
      </c>
      <c r="F10492">
        <f>INDEX(RanksTable!AX:AX,MATCH(B10492,RanksTable!B:B,0))</f>
        <v>7</v>
      </c>
      <c r="H10492" t="str">
        <f t="shared" si="163"/>
        <v>INSERT INTO "TeamRanks" (team_id,team_sport_id,team_rank) VALUES (9,16,7);</v>
      </c>
    </row>
    <row r="10493" spans="2:8" x14ac:dyDescent="0.25">
      <c r="B10493" t="s">
        <v>428</v>
      </c>
      <c r="C10493">
        <f>INDEX(NationalTeams!B:B,MATCH(B10493,NationalTeams!C:C,0))</f>
        <v>10</v>
      </c>
      <c r="D10493" t="s">
        <v>40</v>
      </c>
      <c r="E10493">
        <f>INDEX(TeamSports!B:B,MATCH(D10493,TeamSports!C:C,0))</f>
        <v>16</v>
      </c>
      <c r="F10493">
        <f>INDEX(RanksTable!AX:AX,MATCH(B10493,RanksTable!B:B,0))</f>
        <v>7</v>
      </c>
      <c r="H10493" t="str">
        <f t="shared" si="163"/>
        <v>INSERT INTO "TeamRanks" (team_id,team_sport_id,team_rank) VALUES (10,16,7);</v>
      </c>
    </row>
    <row r="10494" spans="2:8" x14ac:dyDescent="0.25">
      <c r="B10494" t="s">
        <v>324</v>
      </c>
      <c r="C10494">
        <f>INDEX(NationalTeams!B:B,MATCH(B10494,NationalTeams!C:C,0))</f>
        <v>11</v>
      </c>
      <c r="D10494" t="s">
        <v>40</v>
      </c>
      <c r="E10494">
        <f>INDEX(TeamSports!B:B,MATCH(D10494,TeamSports!C:C,0))</f>
        <v>16</v>
      </c>
      <c r="F10494">
        <f>INDEX(RanksTable!AX:AX,MATCH(B10494,RanksTable!B:B,0))</f>
        <v>7</v>
      </c>
      <c r="H10494" t="str">
        <f t="shared" si="163"/>
        <v>INSERT INTO "TeamRanks" (team_id,team_sport_id,team_rank) VALUES (11,16,7);</v>
      </c>
    </row>
    <row r="10495" spans="2:8" x14ac:dyDescent="0.25">
      <c r="B10495" t="s">
        <v>376</v>
      </c>
      <c r="C10495">
        <f>INDEX(NationalTeams!B:B,MATCH(B10495,NationalTeams!C:C,0))</f>
        <v>12</v>
      </c>
      <c r="D10495" t="s">
        <v>40</v>
      </c>
      <c r="E10495">
        <f>INDEX(TeamSports!B:B,MATCH(D10495,TeamSports!C:C,0))</f>
        <v>16</v>
      </c>
      <c r="F10495">
        <f>INDEX(RanksTable!AX:AX,MATCH(B10495,RanksTable!B:B,0))</f>
        <v>5</v>
      </c>
      <c r="H10495" t="str">
        <f t="shared" si="163"/>
        <v>INSERT INTO "TeamRanks" (team_id,team_sport_id,team_rank) VALUES (12,16,5);</v>
      </c>
    </row>
    <row r="10496" spans="2:8" x14ac:dyDescent="0.25">
      <c r="B10496" t="s">
        <v>529</v>
      </c>
      <c r="C10496">
        <f>INDEX(NationalTeams!B:B,MATCH(B10496,NationalTeams!C:C,0))</f>
        <v>13</v>
      </c>
      <c r="D10496" t="s">
        <v>40</v>
      </c>
      <c r="E10496">
        <f>INDEX(TeamSports!B:B,MATCH(D10496,TeamSports!C:C,0))</f>
        <v>16</v>
      </c>
      <c r="F10496">
        <f>INDEX(RanksTable!AX:AX,MATCH(B10496,RanksTable!B:B,0))</f>
        <v>7</v>
      </c>
      <c r="H10496" t="str">
        <f t="shared" si="163"/>
        <v>INSERT INTO "TeamRanks" (team_id,team_sport_id,team_rank) VALUES (13,16,7);</v>
      </c>
    </row>
    <row r="10497" spans="2:8" x14ac:dyDescent="0.25">
      <c r="B10497" t="s">
        <v>415</v>
      </c>
      <c r="C10497">
        <f>INDEX(NationalTeams!B:B,MATCH(B10497,NationalTeams!C:C,0))</f>
        <v>14</v>
      </c>
      <c r="D10497" t="s">
        <v>40</v>
      </c>
      <c r="E10497">
        <f>INDEX(TeamSports!B:B,MATCH(D10497,TeamSports!C:C,0))</f>
        <v>16</v>
      </c>
      <c r="F10497">
        <f>INDEX(RanksTable!AX:AX,MATCH(B10497,RanksTable!B:B,0))</f>
        <v>7</v>
      </c>
      <c r="H10497" t="str">
        <f t="shared" si="163"/>
        <v>INSERT INTO "TeamRanks" (team_id,team_sport_id,team_rank) VALUES (14,16,7);</v>
      </c>
    </row>
    <row r="10498" spans="2:8" x14ac:dyDescent="0.25">
      <c r="B10498" t="s">
        <v>424</v>
      </c>
      <c r="C10498">
        <f>INDEX(NationalTeams!B:B,MATCH(B10498,NationalTeams!C:C,0))</f>
        <v>15</v>
      </c>
      <c r="D10498" t="s">
        <v>40</v>
      </c>
      <c r="E10498">
        <f>INDEX(TeamSports!B:B,MATCH(D10498,TeamSports!C:C,0))</f>
        <v>16</v>
      </c>
      <c r="F10498">
        <f>INDEX(RanksTable!AX:AX,MATCH(B10498,RanksTable!B:B,0))</f>
        <v>7</v>
      </c>
      <c r="H10498" t="str">
        <f t="shared" si="163"/>
        <v>INSERT INTO "TeamRanks" (team_id,team_sport_id,team_rank) VALUES (15,16,7);</v>
      </c>
    </row>
    <row r="10499" spans="2:8" x14ac:dyDescent="0.25">
      <c r="B10499" t="s">
        <v>426</v>
      </c>
      <c r="C10499">
        <f>INDEX(NationalTeams!B:B,MATCH(B10499,NationalTeams!C:C,0))</f>
        <v>16</v>
      </c>
      <c r="D10499" t="s">
        <v>40</v>
      </c>
      <c r="E10499">
        <f>INDEX(TeamSports!B:B,MATCH(D10499,TeamSports!C:C,0))</f>
        <v>16</v>
      </c>
      <c r="F10499">
        <f>INDEX(RanksTable!AX:AX,MATCH(B10499,RanksTable!B:B,0))</f>
        <v>2</v>
      </c>
      <c r="H10499" t="str">
        <f t="shared" si="163"/>
        <v>INSERT INTO "TeamRanks" (team_id,team_sport_id,team_rank) VALUES (16,16,2);</v>
      </c>
    </row>
    <row r="10500" spans="2:8" x14ac:dyDescent="0.25">
      <c r="B10500" t="s">
        <v>514</v>
      </c>
      <c r="C10500">
        <f>INDEX(NationalTeams!B:B,MATCH(B10500,NationalTeams!C:C,0))</f>
        <v>17</v>
      </c>
      <c r="D10500" t="s">
        <v>40</v>
      </c>
      <c r="E10500">
        <f>INDEX(TeamSports!B:B,MATCH(D10500,TeamSports!C:C,0))</f>
        <v>16</v>
      </c>
      <c r="F10500">
        <f>INDEX(RanksTable!AX:AX,MATCH(B10500,RanksTable!B:B,0))</f>
        <v>4</v>
      </c>
      <c r="H10500" t="str">
        <f t="shared" ref="H10500:H10563" si="164">_xlfn.CONCAT($H$1,$L$1,$C$1,$L$1," ",$J$1,$C$2,$N$1,$E$2,$N$1,$F$2,$K$1,$I$1,$J$1,C10500,$N$1,E10500,$N$1,F10500,$K$1,$O$1)</f>
        <v>INSERT INTO "TeamRanks" (team_id,team_sport_id,team_rank) VALUES (17,16,4);</v>
      </c>
    </row>
    <row r="10501" spans="2:8" x14ac:dyDescent="0.25">
      <c r="B10501" t="s">
        <v>535</v>
      </c>
      <c r="C10501">
        <f>INDEX(NationalTeams!B:B,MATCH(B10501,NationalTeams!C:C,0))</f>
        <v>18</v>
      </c>
      <c r="D10501" t="s">
        <v>40</v>
      </c>
      <c r="E10501">
        <f>INDEX(TeamSports!B:B,MATCH(D10501,TeamSports!C:C,0))</f>
        <v>16</v>
      </c>
      <c r="F10501">
        <f>INDEX(RanksTable!AX:AX,MATCH(B10501,RanksTable!B:B,0))</f>
        <v>7</v>
      </c>
      <c r="H10501" t="str">
        <f t="shared" si="164"/>
        <v>INSERT INTO "TeamRanks" (team_id,team_sport_id,team_rank) VALUES (18,16,7);</v>
      </c>
    </row>
    <row r="10502" spans="2:8" x14ac:dyDescent="0.25">
      <c r="B10502" t="s">
        <v>419</v>
      </c>
      <c r="C10502">
        <f>INDEX(NationalTeams!B:B,MATCH(B10502,NationalTeams!C:C,0))</f>
        <v>19</v>
      </c>
      <c r="D10502" t="s">
        <v>40</v>
      </c>
      <c r="E10502">
        <f>INDEX(TeamSports!B:B,MATCH(D10502,TeamSports!C:C,0))</f>
        <v>16</v>
      </c>
      <c r="F10502">
        <f>INDEX(RanksTable!AX:AX,MATCH(B10502,RanksTable!B:B,0))</f>
        <v>7</v>
      </c>
      <c r="H10502" t="str">
        <f t="shared" si="164"/>
        <v>INSERT INTO "TeamRanks" (team_id,team_sport_id,team_rank) VALUES (19,16,7);</v>
      </c>
    </row>
    <row r="10503" spans="2:8" x14ac:dyDescent="0.25">
      <c r="B10503" t="s">
        <v>433</v>
      </c>
      <c r="C10503">
        <f>INDEX(NationalTeams!B:B,MATCH(B10503,NationalTeams!C:C,0))</f>
        <v>20</v>
      </c>
      <c r="D10503" t="s">
        <v>40</v>
      </c>
      <c r="E10503">
        <f>INDEX(TeamSports!B:B,MATCH(D10503,TeamSports!C:C,0))</f>
        <v>16</v>
      </c>
      <c r="F10503">
        <f>INDEX(RanksTable!AX:AX,MATCH(B10503,RanksTable!B:B,0))</f>
        <v>7</v>
      </c>
      <c r="H10503" t="str">
        <f t="shared" si="164"/>
        <v>INSERT INTO "TeamRanks" (team_id,team_sport_id,team_rank) VALUES (20,16,7);</v>
      </c>
    </row>
    <row r="10504" spans="2:8" x14ac:dyDescent="0.25">
      <c r="B10504" t="s">
        <v>465</v>
      </c>
      <c r="C10504">
        <f>INDEX(NationalTeams!B:B,MATCH(B10504,NationalTeams!C:C,0))</f>
        <v>21</v>
      </c>
      <c r="D10504" t="s">
        <v>40</v>
      </c>
      <c r="E10504">
        <f>INDEX(TeamSports!B:B,MATCH(D10504,TeamSports!C:C,0))</f>
        <v>16</v>
      </c>
      <c r="F10504">
        <f>INDEX(RanksTable!AX:AX,MATCH(B10504,RanksTable!B:B,0))</f>
        <v>7</v>
      </c>
      <c r="H10504" t="str">
        <f t="shared" si="164"/>
        <v>INSERT INTO "TeamRanks" (team_id,team_sport_id,team_rank) VALUES (21,16,7);</v>
      </c>
    </row>
    <row r="10505" spans="2:8" x14ac:dyDescent="0.25">
      <c r="B10505" t="s">
        <v>408</v>
      </c>
      <c r="C10505">
        <f>INDEX(NationalTeams!B:B,MATCH(B10505,NationalTeams!C:C,0))</f>
        <v>22</v>
      </c>
      <c r="D10505" t="s">
        <v>40</v>
      </c>
      <c r="E10505">
        <f>INDEX(TeamSports!B:B,MATCH(D10505,TeamSports!C:C,0))</f>
        <v>16</v>
      </c>
      <c r="F10505">
        <f>INDEX(RanksTable!AX:AX,MATCH(B10505,RanksTable!B:B,0))</f>
        <v>7</v>
      </c>
      <c r="H10505" t="str">
        <f t="shared" si="164"/>
        <v>INSERT INTO "TeamRanks" (team_id,team_sport_id,team_rank) VALUES (22,16,7);</v>
      </c>
    </row>
    <row r="10506" spans="2:8" x14ac:dyDescent="0.25">
      <c r="B10506" t="s">
        <v>505</v>
      </c>
      <c r="C10506">
        <f>INDEX(NationalTeams!B:B,MATCH(B10506,NationalTeams!C:C,0))</f>
        <v>23</v>
      </c>
      <c r="D10506" t="s">
        <v>40</v>
      </c>
      <c r="E10506">
        <f>INDEX(TeamSports!B:B,MATCH(D10506,TeamSports!C:C,0))</f>
        <v>16</v>
      </c>
      <c r="F10506">
        <f>INDEX(RanksTable!AX:AX,MATCH(B10506,RanksTable!B:B,0))</f>
        <v>5</v>
      </c>
      <c r="H10506" t="str">
        <f t="shared" si="164"/>
        <v>INSERT INTO "TeamRanks" (team_id,team_sport_id,team_rank) VALUES (23,16,5);</v>
      </c>
    </row>
    <row r="10507" spans="2:8" x14ac:dyDescent="0.25">
      <c r="B10507" t="s">
        <v>334</v>
      </c>
      <c r="C10507">
        <f>INDEX(NationalTeams!B:B,MATCH(B10507,NationalTeams!C:C,0))</f>
        <v>24</v>
      </c>
      <c r="D10507" t="s">
        <v>40</v>
      </c>
      <c r="E10507">
        <f>INDEX(TeamSports!B:B,MATCH(D10507,TeamSports!C:C,0))</f>
        <v>16</v>
      </c>
      <c r="F10507">
        <f>INDEX(RanksTable!AX:AX,MATCH(B10507,RanksTable!B:B,0))</f>
        <v>7</v>
      </c>
      <c r="H10507" t="str">
        <f t="shared" si="164"/>
        <v>INSERT INTO "TeamRanks" (team_id,team_sport_id,team_rank) VALUES (24,16,7);</v>
      </c>
    </row>
    <row r="10508" spans="2:8" x14ac:dyDescent="0.25">
      <c r="B10508" t="s">
        <v>337</v>
      </c>
      <c r="C10508">
        <f>INDEX(NationalTeams!B:B,MATCH(B10508,NationalTeams!C:C,0))</f>
        <v>25</v>
      </c>
      <c r="D10508" t="s">
        <v>40</v>
      </c>
      <c r="E10508">
        <f>INDEX(TeamSports!B:B,MATCH(D10508,TeamSports!C:C,0))</f>
        <v>16</v>
      </c>
      <c r="F10508">
        <f>INDEX(RanksTable!AX:AX,MATCH(B10508,RanksTable!B:B,0))</f>
        <v>7</v>
      </c>
      <c r="H10508" t="str">
        <f t="shared" si="164"/>
        <v>INSERT INTO "TeamRanks" (team_id,team_sport_id,team_rank) VALUES (25,16,7);</v>
      </c>
    </row>
    <row r="10509" spans="2:8" x14ac:dyDescent="0.25">
      <c r="B10509" t="s">
        <v>403</v>
      </c>
      <c r="C10509">
        <f>INDEX(NationalTeams!B:B,MATCH(B10509,NationalTeams!C:C,0))</f>
        <v>26</v>
      </c>
      <c r="D10509" t="s">
        <v>40</v>
      </c>
      <c r="E10509">
        <f>INDEX(TeamSports!B:B,MATCH(D10509,TeamSports!C:C,0))</f>
        <v>16</v>
      </c>
      <c r="F10509">
        <f>INDEX(RanksTable!AX:AX,MATCH(B10509,RanksTable!B:B,0))</f>
        <v>7</v>
      </c>
      <c r="H10509" t="str">
        <f t="shared" si="164"/>
        <v>INSERT INTO "TeamRanks" (team_id,team_sport_id,team_rank) VALUES (26,16,7);</v>
      </c>
    </row>
    <row r="10510" spans="2:8" x14ac:dyDescent="0.25">
      <c r="B10510" t="s">
        <v>525</v>
      </c>
      <c r="C10510">
        <f>INDEX(NationalTeams!B:B,MATCH(B10510,NationalTeams!C:C,0))</f>
        <v>27</v>
      </c>
      <c r="D10510" t="s">
        <v>40</v>
      </c>
      <c r="E10510">
        <f>INDEX(TeamSports!B:B,MATCH(D10510,TeamSports!C:C,0))</f>
        <v>16</v>
      </c>
      <c r="F10510">
        <f>INDEX(RanksTable!AX:AX,MATCH(B10510,RanksTable!B:B,0))</f>
        <v>3</v>
      </c>
      <c r="H10510" t="str">
        <f t="shared" si="164"/>
        <v>INSERT INTO "TeamRanks" (team_id,team_sport_id,team_rank) VALUES (27,16,3);</v>
      </c>
    </row>
    <row r="10511" spans="2:8" x14ac:dyDescent="0.25">
      <c r="B10511" t="s">
        <v>453</v>
      </c>
      <c r="C10511">
        <f>INDEX(NationalTeams!B:B,MATCH(B10511,NationalTeams!C:C,0))</f>
        <v>28</v>
      </c>
      <c r="D10511" t="s">
        <v>40</v>
      </c>
      <c r="E10511">
        <f>INDEX(TeamSports!B:B,MATCH(D10511,TeamSports!C:C,0))</f>
        <v>16</v>
      </c>
      <c r="F10511">
        <f>INDEX(RanksTable!AX:AX,MATCH(B10511,RanksTable!B:B,0))</f>
        <v>7</v>
      </c>
      <c r="H10511" t="str">
        <f t="shared" si="164"/>
        <v>INSERT INTO "TeamRanks" (team_id,team_sport_id,team_rank) VALUES (28,16,7);</v>
      </c>
    </row>
    <row r="10512" spans="2:8" x14ac:dyDescent="0.25">
      <c r="B10512" t="s">
        <v>353</v>
      </c>
      <c r="C10512">
        <f>INDEX(NationalTeams!B:B,MATCH(B10512,NationalTeams!C:C,0))</f>
        <v>29</v>
      </c>
      <c r="D10512" t="s">
        <v>40</v>
      </c>
      <c r="E10512">
        <f>INDEX(TeamSports!B:B,MATCH(D10512,TeamSports!C:C,0))</f>
        <v>16</v>
      </c>
      <c r="F10512">
        <f>INDEX(RanksTable!AX:AX,MATCH(B10512,RanksTable!B:B,0))</f>
        <v>7</v>
      </c>
      <c r="H10512" t="str">
        <f t="shared" si="164"/>
        <v>INSERT INTO "TeamRanks" (team_id,team_sport_id,team_rank) VALUES (29,16,7);</v>
      </c>
    </row>
    <row r="10513" spans="2:8" x14ac:dyDescent="0.25">
      <c r="B10513" t="s">
        <v>516</v>
      </c>
      <c r="C10513">
        <f>INDEX(NationalTeams!B:B,MATCH(B10513,NationalTeams!C:C,0))</f>
        <v>30</v>
      </c>
      <c r="D10513" t="s">
        <v>40</v>
      </c>
      <c r="E10513">
        <f>INDEX(TeamSports!B:B,MATCH(D10513,TeamSports!C:C,0))</f>
        <v>16</v>
      </c>
      <c r="F10513">
        <f>INDEX(RanksTable!AX:AX,MATCH(B10513,RanksTable!B:B,0))</f>
        <v>7</v>
      </c>
      <c r="H10513" t="str">
        <f t="shared" si="164"/>
        <v>INSERT INTO "TeamRanks" (team_id,team_sport_id,team_rank) VALUES (30,16,7);</v>
      </c>
    </row>
    <row r="10514" spans="2:8" x14ac:dyDescent="0.25">
      <c r="B10514" t="s">
        <v>340</v>
      </c>
      <c r="C10514">
        <f>INDEX(NationalTeams!B:B,MATCH(B10514,NationalTeams!C:C,0))</f>
        <v>31</v>
      </c>
      <c r="D10514" t="s">
        <v>40</v>
      </c>
      <c r="E10514">
        <f>INDEX(TeamSports!B:B,MATCH(D10514,TeamSports!C:C,0))</f>
        <v>16</v>
      </c>
      <c r="F10514">
        <f>INDEX(RanksTable!AX:AX,MATCH(B10514,RanksTable!B:B,0))</f>
        <v>7</v>
      </c>
      <c r="H10514" t="str">
        <f t="shared" si="164"/>
        <v>INSERT INTO "TeamRanks" (team_id,team_sport_id,team_rank) VALUES (31,16,7);</v>
      </c>
    </row>
    <row r="10515" spans="2:8" x14ac:dyDescent="0.25">
      <c r="B10515" t="s">
        <v>327</v>
      </c>
      <c r="C10515">
        <f>INDEX(NationalTeams!B:B,MATCH(B10515,NationalTeams!C:C,0))</f>
        <v>32</v>
      </c>
      <c r="D10515" t="s">
        <v>40</v>
      </c>
      <c r="E10515">
        <f>INDEX(TeamSports!B:B,MATCH(D10515,TeamSports!C:C,0))</f>
        <v>16</v>
      </c>
      <c r="F10515">
        <f>INDEX(RanksTable!AX:AX,MATCH(B10515,RanksTable!B:B,0))</f>
        <v>5</v>
      </c>
      <c r="H10515" t="str">
        <f t="shared" si="164"/>
        <v>INSERT INTO "TeamRanks" (team_id,team_sport_id,team_rank) VALUES (32,16,5);</v>
      </c>
    </row>
    <row r="10516" spans="2:8" x14ac:dyDescent="0.25">
      <c r="B10516" t="s">
        <v>478</v>
      </c>
      <c r="C10516">
        <f>INDEX(NationalTeams!B:B,MATCH(B10516,NationalTeams!C:C,0))</f>
        <v>33</v>
      </c>
      <c r="D10516" t="s">
        <v>40</v>
      </c>
      <c r="E10516">
        <f>INDEX(TeamSports!B:B,MATCH(D10516,TeamSports!C:C,0))</f>
        <v>16</v>
      </c>
      <c r="F10516">
        <f>INDEX(RanksTable!AX:AX,MATCH(B10516,RanksTable!B:B,0))</f>
        <v>7</v>
      </c>
      <c r="H10516" t="str">
        <f t="shared" si="164"/>
        <v>INSERT INTO "TeamRanks" (team_id,team_sport_id,team_rank) VALUES (33,16,7);</v>
      </c>
    </row>
    <row r="10517" spans="2:8" x14ac:dyDescent="0.25">
      <c r="B10517" t="s">
        <v>510</v>
      </c>
      <c r="C10517">
        <f>INDEX(NationalTeams!B:B,MATCH(B10517,NationalTeams!C:C,0))</f>
        <v>34</v>
      </c>
      <c r="D10517" t="s">
        <v>40</v>
      </c>
      <c r="E10517">
        <f>INDEX(TeamSports!B:B,MATCH(D10517,TeamSports!C:C,0))</f>
        <v>16</v>
      </c>
      <c r="F10517">
        <f>INDEX(RanksTable!AX:AX,MATCH(B10517,RanksTable!B:B,0))</f>
        <v>3</v>
      </c>
      <c r="H10517" t="str">
        <f t="shared" si="164"/>
        <v>INSERT INTO "TeamRanks" (team_id,team_sport_id,team_rank) VALUES (34,16,3);</v>
      </c>
    </row>
    <row r="10518" spans="2:8" x14ac:dyDescent="0.25">
      <c r="B10518" t="s">
        <v>366</v>
      </c>
      <c r="C10518">
        <f>INDEX(NationalTeams!B:B,MATCH(B10518,NationalTeams!C:C,0))</f>
        <v>35</v>
      </c>
      <c r="D10518" t="s">
        <v>40</v>
      </c>
      <c r="E10518">
        <f>INDEX(TeamSports!B:B,MATCH(D10518,TeamSports!C:C,0))</f>
        <v>16</v>
      </c>
      <c r="F10518">
        <f>INDEX(RanksTable!AX:AX,MATCH(B10518,RanksTable!B:B,0))</f>
        <v>7</v>
      </c>
      <c r="H10518" t="str">
        <f t="shared" si="164"/>
        <v>INSERT INTO "TeamRanks" (team_id,team_sport_id,team_rank) VALUES (35,16,7);</v>
      </c>
    </row>
    <row r="10519" spans="2:8" x14ac:dyDescent="0.25">
      <c r="B10519" t="s">
        <v>341</v>
      </c>
      <c r="C10519">
        <f>INDEX(NationalTeams!B:B,MATCH(B10519,NationalTeams!C:C,0))</f>
        <v>36</v>
      </c>
      <c r="D10519" t="s">
        <v>40</v>
      </c>
      <c r="E10519">
        <f>INDEX(TeamSports!B:B,MATCH(D10519,TeamSports!C:C,0))</f>
        <v>16</v>
      </c>
      <c r="F10519">
        <f>INDEX(RanksTable!AX:AX,MATCH(B10519,RanksTable!B:B,0))</f>
        <v>7</v>
      </c>
      <c r="H10519" t="str">
        <f t="shared" si="164"/>
        <v>INSERT INTO "TeamRanks" (team_id,team_sport_id,team_rank) VALUES (36,16,7);</v>
      </c>
    </row>
    <row r="10520" spans="2:8" x14ac:dyDescent="0.25">
      <c r="B10520" t="s">
        <v>454</v>
      </c>
      <c r="C10520">
        <f>INDEX(NationalTeams!B:B,MATCH(B10520,NationalTeams!C:C,0))</f>
        <v>37</v>
      </c>
      <c r="D10520" t="s">
        <v>40</v>
      </c>
      <c r="E10520">
        <f>INDEX(TeamSports!B:B,MATCH(D10520,TeamSports!C:C,0))</f>
        <v>16</v>
      </c>
      <c r="F10520">
        <f>INDEX(RanksTable!AX:AX,MATCH(B10520,RanksTable!B:B,0))</f>
        <v>7</v>
      </c>
      <c r="H10520" t="str">
        <f t="shared" si="164"/>
        <v>INSERT INTO "TeamRanks" (team_id,team_sport_id,team_rank) VALUES (37,16,7);</v>
      </c>
    </row>
    <row r="10521" spans="2:8" x14ac:dyDescent="0.25">
      <c r="B10521" t="s">
        <v>371</v>
      </c>
      <c r="C10521">
        <f>INDEX(NationalTeams!B:B,MATCH(B10521,NationalTeams!C:C,0))</f>
        <v>38</v>
      </c>
      <c r="D10521" t="s">
        <v>40</v>
      </c>
      <c r="E10521">
        <f>INDEX(TeamSports!B:B,MATCH(D10521,TeamSports!C:C,0))</f>
        <v>16</v>
      </c>
      <c r="F10521">
        <f>INDEX(RanksTable!AX:AX,MATCH(B10521,RanksTable!B:B,0))</f>
        <v>7</v>
      </c>
      <c r="H10521" t="str">
        <f t="shared" si="164"/>
        <v>INSERT INTO "TeamRanks" (team_id,team_sport_id,team_rank) VALUES (38,16,7);</v>
      </c>
    </row>
    <row r="10522" spans="2:8" x14ac:dyDescent="0.25">
      <c r="B10522" t="s">
        <v>462</v>
      </c>
      <c r="C10522">
        <f>INDEX(NationalTeams!B:B,MATCH(B10522,NationalTeams!C:C,0))</f>
        <v>39</v>
      </c>
      <c r="D10522" t="s">
        <v>40</v>
      </c>
      <c r="E10522">
        <f>INDEX(TeamSports!B:B,MATCH(D10522,TeamSports!C:C,0))</f>
        <v>16</v>
      </c>
      <c r="F10522">
        <f>INDEX(RanksTable!AX:AX,MATCH(B10522,RanksTable!B:B,0))</f>
        <v>7</v>
      </c>
      <c r="H10522" t="str">
        <f t="shared" si="164"/>
        <v>INSERT INTO "TeamRanks" (team_id,team_sport_id,team_rank) VALUES (39,16,7);</v>
      </c>
    </row>
    <row r="10523" spans="2:8" x14ac:dyDescent="0.25">
      <c r="B10523" t="s">
        <v>322</v>
      </c>
      <c r="C10523">
        <f>INDEX(NationalTeams!B:B,MATCH(B10523,NationalTeams!C:C,0))</f>
        <v>40</v>
      </c>
      <c r="D10523" t="s">
        <v>40</v>
      </c>
      <c r="E10523">
        <f>INDEX(TeamSports!B:B,MATCH(D10523,TeamSports!C:C,0))</f>
        <v>16</v>
      </c>
      <c r="F10523">
        <f>INDEX(RanksTable!AX:AX,MATCH(B10523,RanksTable!B:B,0))</f>
        <v>7</v>
      </c>
      <c r="H10523" t="str">
        <f t="shared" si="164"/>
        <v>INSERT INTO "TeamRanks" (team_id,team_sport_id,team_rank) VALUES (40,16,7);</v>
      </c>
    </row>
    <row r="10524" spans="2:8" x14ac:dyDescent="0.25">
      <c r="B10524" t="s">
        <v>355</v>
      </c>
      <c r="C10524">
        <f>INDEX(NationalTeams!B:B,MATCH(B10524,NationalTeams!C:C,0))</f>
        <v>41</v>
      </c>
      <c r="D10524" t="s">
        <v>40</v>
      </c>
      <c r="E10524">
        <f>INDEX(TeamSports!B:B,MATCH(D10524,TeamSports!C:C,0))</f>
        <v>16</v>
      </c>
      <c r="F10524">
        <f>INDEX(RanksTable!AX:AX,MATCH(B10524,RanksTable!B:B,0))</f>
        <v>3</v>
      </c>
      <c r="H10524" t="str">
        <f t="shared" si="164"/>
        <v>INSERT INTO "TeamRanks" (team_id,team_sport_id,team_rank) VALUES (41,16,3);</v>
      </c>
    </row>
    <row r="10525" spans="2:8" x14ac:dyDescent="0.25">
      <c r="B10525" t="s">
        <v>344</v>
      </c>
      <c r="C10525">
        <f>INDEX(NationalTeams!B:B,MATCH(B10525,NationalTeams!C:C,0))</f>
        <v>42</v>
      </c>
      <c r="D10525" t="s">
        <v>40</v>
      </c>
      <c r="E10525">
        <f>INDEX(TeamSports!B:B,MATCH(D10525,TeamSports!C:C,0))</f>
        <v>16</v>
      </c>
      <c r="F10525">
        <f>INDEX(RanksTable!AX:AX,MATCH(B10525,RanksTable!B:B,0))</f>
        <v>7</v>
      </c>
      <c r="H10525" t="str">
        <f t="shared" si="164"/>
        <v>INSERT INTO "TeamRanks" (team_id,team_sport_id,team_rank) VALUES (42,16,7);</v>
      </c>
    </row>
    <row r="10526" spans="2:8" x14ac:dyDescent="0.25">
      <c r="B10526" t="s">
        <v>330</v>
      </c>
      <c r="C10526">
        <f>INDEX(NationalTeams!B:B,MATCH(B10526,NationalTeams!C:C,0))</f>
        <v>43</v>
      </c>
      <c r="D10526" t="s">
        <v>40</v>
      </c>
      <c r="E10526">
        <f>INDEX(TeamSports!B:B,MATCH(D10526,TeamSports!C:C,0))</f>
        <v>16</v>
      </c>
      <c r="F10526">
        <f>INDEX(RanksTable!AX:AX,MATCH(B10526,RanksTable!B:B,0))</f>
        <v>5</v>
      </c>
      <c r="H10526" t="str">
        <f t="shared" si="164"/>
        <v>INSERT INTO "TeamRanks" (team_id,team_sport_id,team_rank) VALUES (43,16,5);</v>
      </c>
    </row>
    <row r="10527" spans="2:8" x14ac:dyDescent="0.25">
      <c r="B10527" t="s">
        <v>429</v>
      </c>
      <c r="C10527">
        <f>INDEX(NationalTeams!B:B,MATCH(B10527,NationalTeams!C:C,0))</f>
        <v>44</v>
      </c>
      <c r="D10527" t="s">
        <v>40</v>
      </c>
      <c r="E10527">
        <f>INDEX(TeamSports!B:B,MATCH(D10527,TeamSports!C:C,0))</f>
        <v>16</v>
      </c>
      <c r="F10527">
        <f>INDEX(RanksTable!AX:AX,MATCH(B10527,RanksTable!B:B,0))</f>
        <v>3</v>
      </c>
      <c r="H10527" t="str">
        <f t="shared" si="164"/>
        <v>INSERT INTO "TeamRanks" (team_id,team_sport_id,team_rank) VALUES (44,16,3);</v>
      </c>
    </row>
    <row r="10528" spans="2:8" x14ac:dyDescent="0.25">
      <c r="B10528" t="s">
        <v>534</v>
      </c>
      <c r="C10528">
        <f>INDEX(NationalTeams!B:B,MATCH(B10528,NationalTeams!C:C,0))</f>
        <v>45</v>
      </c>
      <c r="D10528" t="s">
        <v>40</v>
      </c>
      <c r="E10528">
        <f>INDEX(TeamSports!B:B,MATCH(D10528,TeamSports!C:C,0))</f>
        <v>16</v>
      </c>
      <c r="F10528">
        <f>INDEX(RanksTable!AX:AX,MATCH(B10528,RanksTable!B:B,0))</f>
        <v>7</v>
      </c>
      <c r="H10528" t="str">
        <f t="shared" si="164"/>
        <v>INSERT INTO "TeamRanks" (team_id,team_sport_id,team_rank) VALUES (45,16,7);</v>
      </c>
    </row>
    <row r="10529" spans="2:8" x14ac:dyDescent="0.25">
      <c r="B10529" t="s">
        <v>328</v>
      </c>
      <c r="C10529">
        <f>INDEX(NationalTeams!B:B,MATCH(B10529,NationalTeams!C:C,0))</f>
        <v>46</v>
      </c>
      <c r="D10529" t="s">
        <v>40</v>
      </c>
      <c r="E10529">
        <f>INDEX(TeamSports!B:B,MATCH(D10529,TeamSports!C:C,0))</f>
        <v>16</v>
      </c>
      <c r="F10529">
        <f>INDEX(RanksTable!AX:AX,MATCH(B10529,RanksTable!B:B,0))</f>
        <v>7</v>
      </c>
      <c r="H10529" t="str">
        <f t="shared" si="164"/>
        <v>INSERT INTO "TeamRanks" (team_id,team_sport_id,team_rank) VALUES (46,16,7);</v>
      </c>
    </row>
    <row r="10530" spans="2:8" x14ac:dyDescent="0.25">
      <c r="B10530" t="s">
        <v>368</v>
      </c>
      <c r="C10530">
        <f>INDEX(NationalTeams!B:B,MATCH(B10530,NationalTeams!C:C,0))</f>
        <v>47</v>
      </c>
      <c r="D10530" t="s">
        <v>40</v>
      </c>
      <c r="E10530">
        <f>INDEX(TeamSports!B:B,MATCH(D10530,TeamSports!C:C,0))</f>
        <v>16</v>
      </c>
      <c r="F10530">
        <f>INDEX(RanksTable!AX:AX,MATCH(B10530,RanksTable!B:B,0))</f>
        <v>7</v>
      </c>
      <c r="H10530" t="str">
        <f t="shared" si="164"/>
        <v>INSERT INTO "TeamRanks" (team_id,team_sport_id,team_rank) VALUES (47,16,7);</v>
      </c>
    </row>
    <row r="10531" spans="2:8" x14ac:dyDescent="0.25">
      <c r="B10531" t="s">
        <v>369</v>
      </c>
      <c r="C10531">
        <f>INDEX(NationalTeams!B:B,MATCH(B10531,NationalTeams!C:C,0))</f>
        <v>48</v>
      </c>
      <c r="D10531" t="s">
        <v>40</v>
      </c>
      <c r="E10531">
        <f>INDEX(TeamSports!B:B,MATCH(D10531,TeamSports!C:C,0))</f>
        <v>16</v>
      </c>
      <c r="F10531">
        <f>INDEX(RanksTable!AX:AX,MATCH(B10531,RanksTable!B:B,0))</f>
        <v>7</v>
      </c>
      <c r="H10531" t="str">
        <f t="shared" si="164"/>
        <v>INSERT INTO "TeamRanks" (team_id,team_sport_id,team_rank) VALUES (48,16,7);</v>
      </c>
    </row>
    <row r="10532" spans="2:8" x14ac:dyDescent="0.25">
      <c r="B10532" t="s">
        <v>447</v>
      </c>
      <c r="C10532">
        <f>INDEX(NationalTeams!B:B,MATCH(B10532,NationalTeams!C:C,0))</f>
        <v>49</v>
      </c>
      <c r="D10532" t="s">
        <v>40</v>
      </c>
      <c r="E10532">
        <f>INDEX(TeamSports!B:B,MATCH(D10532,TeamSports!C:C,0))</f>
        <v>16</v>
      </c>
      <c r="F10532">
        <f>INDEX(RanksTable!AX:AX,MATCH(B10532,RanksTable!B:B,0))</f>
        <v>7</v>
      </c>
      <c r="H10532" t="str">
        <f t="shared" si="164"/>
        <v>INSERT INTO "TeamRanks" (team_id,team_sport_id,team_rank) VALUES (49,16,7);</v>
      </c>
    </row>
    <row r="10533" spans="2:8" x14ac:dyDescent="0.25">
      <c r="B10533" t="s">
        <v>425</v>
      </c>
      <c r="C10533">
        <f>INDEX(NationalTeams!B:B,MATCH(B10533,NationalTeams!C:C,0))</f>
        <v>50</v>
      </c>
      <c r="D10533" t="s">
        <v>40</v>
      </c>
      <c r="E10533">
        <f>INDEX(TeamSports!B:B,MATCH(D10533,TeamSports!C:C,0))</f>
        <v>16</v>
      </c>
      <c r="F10533">
        <f>INDEX(RanksTable!AX:AX,MATCH(B10533,RanksTable!B:B,0))</f>
        <v>7</v>
      </c>
      <c r="H10533" t="str">
        <f t="shared" si="164"/>
        <v>INSERT INTO "TeamRanks" (team_id,team_sport_id,team_rank) VALUES (50,16,7);</v>
      </c>
    </row>
    <row r="10534" spans="2:8" x14ac:dyDescent="0.25">
      <c r="B10534" t="s">
        <v>323</v>
      </c>
      <c r="C10534">
        <f>INDEX(NationalTeams!B:B,MATCH(B10534,NationalTeams!C:C,0))</f>
        <v>51</v>
      </c>
      <c r="D10534" t="s">
        <v>40</v>
      </c>
      <c r="E10534">
        <f>INDEX(TeamSports!B:B,MATCH(D10534,TeamSports!C:C,0))</f>
        <v>16</v>
      </c>
      <c r="F10534">
        <f>INDEX(RanksTable!AX:AX,MATCH(B10534,RanksTable!B:B,0))</f>
        <v>7</v>
      </c>
      <c r="H10534" t="str">
        <f t="shared" si="164"/>
        <v>INSERT INTO "TeamRanks" (team_id,team_sport_id,team_rank) VALUES (51,16,7);</v>
      </c>
    </row>
    <row r="10535" spans="2:8" x14ac:dyDescent="0.25">
      <c r="B10535" t="s">
        <v>354</v>
      </c>
      <c r="C10535">
        <f>INDEX(NationalTeams!B:B,MATCH(B10535,NationalTeams!C:C,0))</f>
        <v>52</v>
      </c>
      <c r="D10535" t="s">
        <v>40</v>
      </c>
      <c r="E10535">
        <f>INDEX(TeamSports!B:B,MATCH(D10535,TeamSports!C:C,0))</f>
        <v>16</v>
      </c>
      <c r="F10535">
        <f>INDEX(RanksTable!AX:AX,MATCH(B10535,RanksTable!B:B,0))</f>
        <v>7</v>
      </c>
      <c r="H10535" t="str">
        <f t="shared" si="164"/>
        <v>INSERT INTO "TeamRanks" (team_id,team_sport_id,team_rank) VALUES (52,16,7);</v>
      </c>
    </row>
    <row r="10536" spans="2:8" x14ac:dyDescent="0.25">
      <c r="B10536" t="s">
        <v>498</v>
      </c>
      <c r="C10536">
        <f>INDEX(NationalTeams!B:B,MATCH(B10536,NationalTeams!C:C,0))</f>
        <v>53</v>
      </c>
      <c r="D10536" t="s">
        <v>40</v>
      </c>
      <c r="E10536">
        <f>INDEX(TeamSports!B:B,MATCH(D10536,TeamSports!C:C,0))</f>
        <v>16</v>
      </c>
      <c r="F10536">
        <f>INDEX(RanksTable!AX:AX,MATCH(B10536,RanksTable!B:B,0))</f>
        <v>4</v>
      </c>
      <c r="H10536" t="str">
        <f t="shared" si="164"/>
        <v>INSERT INTO "TeamRanks" (team_id,team_sport_id,team_rank) VALUES (53,16,4);</v>
      </c>
    </row>
    <row r="10537" spans="2:8" x14ac:dyDescent="0.25">
      <c r="B10537" t="s">
        <v>406</v>
      </c>
      <c r="C10537">
        <f>INDEX(NationalTeams!B:B,MATCH(B10537,NationalTeams!C:C,0))</f>
        <v>54</v>
      </c>
      <c r="D10537" t="s">
        <v>40</v>
      </c>
      <c r="E10537">
        <f>INDEX(TeamSports!B:B,MATCH(D10537,TeamSports!C:C,0))</f>
        <v>16</v>
      </c>
      <c r="F10537">
        <f>INDEX(RanksTable!AX:AX,MATCH(B10537,RanksTable!B:B,0))</f>
        <v>5</v>
      </c>
      <c r="H10537" t="str">
        <f t="shared" si="164"/>
        <v>INSERT INTO "TeamRanks" (team_id,team_sport_id,team_rank) VALUES (54,16,5);</v>
      </c>
    </row>
    <row r="10538" spans="2:8" x14ac:dyDescent="0.25">
      <c r="B10538" t="s">
        <v>404</v>
      </c>
      <c r="C10538">
        <f>INDEX(NationalTeams!B:B,MATCH(B10538,NationalTeams!C:C,0))</f>
        <v>55</v>
      </c>
      <c r="D10538" t="s">
        <v>40</v>
      </c>
      <c r="E10538">
        <f>INDEX(TeamSports!B:B,MATCH(D10538,TeamSports!C:C,0))</f>
        <v>16</v>
      </c>
      <c r="F10538">
        <f>INDEX(RanksTable!AX:AX,MATCH(B10538,RanksTable!B:B,0))</f>
        <v>7</v>
      </c>
      <c r="H10538" t="str">
        <f t="shared" si="164"/>
        <v>INSERT INTO "TeamRanks" (team_id,team_sport_id,team_rank) VALUES (55,16,7);</v>
      </c>
    </row>
    <row r="10539" spans="2:8" x14ac:dyDescent="0.25">
      <c r="B10539" t="s">
        <v>495</v>
      </c>
      <c r="C10539">
        <f>INDEX(NationalTeams!B:B,MATCH(B10539,NationalTeams!C:C,0))</f>
        <v>56</v>
      </c>
      <c r="D10539" t="s">
        <v>40</v>
      </c>
      <c r="E10539">
        <f>INDEX(TeamSports!B:B,MATCH(D10539,TeamSports!C:C,0))</f>
        <v>16</v>
      </c>
      <c r="F10539">
        <f>INDEX(RanksTable!AX:AX,MATCH(B10539,RanksTable!B:B,0))</f>
        <v>2</v>
      </c>
      <c r="H10539" t="str">
        <f t="shared" si="164"/>
        <v>INSERT INTO "TeamRanks" (team_id,team_sport_id,team_rank) VALUES (56,16,2);</v>
      </c>
    </row>
    <row r="10540" spans="2:8" x14ac:dyDescent="0.25">
      <c r="B10540" t="s">
        <v>413</v>
      </c>
      <c r="C10540">
        <f>INDEX(NationalTeams!B:B,MATCH(B10540,NationalTeams!C:C,0))</f>
        <v>57</v>
      </c>
      <c r="D10540" t="s">
        <v>40</v>
      </c>
      <c r="E10540">
        <f>INDEX(TeamSports!B:B,MATCH(D10540,TeamSports!C:C,0))</f>
        <v>16</v>
      </c>
      <c r="F10540">
        <f>INDEX(RanksTable!AX:AX,MATCH(B10540,RanksTable!B:B,0))</f>
        <v>7</v>
      </c>
      <c r="H10540" t="str">
        <f t="shared" si="164"/>
        <v>INSERT INTO "TeamRanks" (team_id,team_sport_id,team_rank) VALUES (57,16,7);</v>
      </c>
    </row>
    <row r="10541" spans="2:8" x14ac:dyDescent="0.25">
      <c r="B10541" t="s">
        <v>331</v>
      </c>
      <c r="C10541">
        <f>INDEX(NationalTeams!B:B,MATCH(B10541,NationalTeams!C:C,0))</f>
        <v>58</v>
      </c>
      <c r="D10541" t="s">
        <v>40</v>
      </c>
      <c r="E10541">
        <f>INDEX(TeamSports!B:B,MATCH(D10541,TeamSports!C:C,0))</f>
        <v>16</v>
      </c>
      <c r="F10541">
        <f>INDEX(RanksTable!AX:AX,MATCH(B10541,RanksTable!B:B,0))</f>
        <v>7</v>
      </c>
      <c r="H10541" t="str">
        <f t="shared" si="164"/>
        <v>INSERT INTO "TeamRanks" (team_id,team_sport_id,team_rank) VALUES (58,16,7);</v>
      </c>
    </row>
    <row r="10542" spans="2:8" x14ac:dyDescent="0.25">
      <c r="B10542" t="s">
        <v>365</v>
      </c>
      <c r="C10542">
        <f>INDEX(NationalTeams!B:B,MATCH(B10542,NationalTeams!C:C,0))</f>
        <v>59</v>
      </c>
      <c r="D10542" t="s">
        <v>40</v>
      </c>
      <c r="E10542">
        <f>INDEX(TeamSports!B:B,MATCH(D10542,TeamSports!C:C,0))</f>
        <v>16</v>
      </c>
      <c r="F10542">
        <f>INDEX(RanksTable!AX:AX,MATCH(B10542,RanksTable!B:B,0))</f>
        <v>7</v>
      </c>
      <c r="H10542" t="str">
        <f t="shared" si="164"/>
        <v>INSERT INTO "TeamRanks" (team_id,team_sport_id,team_rank) VALUES (59,16,7);</v>
      </c>
    </row>
    <row r="10543" spans="2:8" x14ac:dyDescent="0.25">
      <c r="B10543" t="s">
        <v>332</v>
      </c>
      <c r="C10543">
        <f>INDEX(NationalTeams!B:B,MATCH(B10543,NationalTeams!C:C,0))</f>
        <v>60</v>
      </c>
      <c r="D10543" t="s">
        <v>40</v>
      </c>
      <c r="E10543">
        <f>INDEX(TeamSports!B:B,MATCH(D10543,TeamSports!C:C,0))</f>
        <v>16</v>
      </c>
      <c r="F10543">
        <f>INDEX(RanksTable!AX:AX,MATCH(B10543,RanksTable!B:B,0))</f>
        <v>7</v>
      </c>
      <c r="H10543" t="str">
        <f t="shared" si="164"/>
        <v>INSERT INTO "TeamRanks" (team_id,team_sport_id,team_rank) VALUES (60,16,7);</v>
      </c>
    </row>
    <row r="10544" spans="2:8" x14ac:dyDescent="0.25">
      <c r="B10544" t="s">
        <v>435</v>
      </c>
      <c r="C10544">
        <f>INDEX(NationalTeams!B:B,MATCH(B10544,NationalTeams!C:C,0))</f>
        <v>61</v>
      </c>
      <c r="D10544" t="s">
        <v>40</v>
      </c>
      <c r="E10544">
        <f>INDEX(TeamSports!B:B,MATCH(D10544,TeamSports!C:C,0))</f>
        <v>16</v>
      </c>
      <c r="F10544">
        <f>INDEX(RanksTable!AX:AX,MATCH(B10544,RanksTable!B:B,0))</f>
        <v>7</v>
      </c>
      <c r="H10544" t="str">
        <f t="shared" si="164"/>
        <v>INSERT INTO "TeamRanks" (team_id,team_sport_id,team_rank) VALUES (61,16,7);</v>
      </c>
    </row>
    <row r="10545" spans="2:8" x14ac:dyDescent="0.25">
      <c r="B10545" t="s">
        <v>346</v>
      </c>
      <c r="C10545">
        <f>INDEX(NationalTeams!B:B,MATCH(B10545,NationalTeams!C:C,0))</f>
        <v>62</v>
      </c>
      <c r="D10545" t="s">
        <v>40</v>
      </c>
      <c r="E10545">
        <f>INDEX(TeamSports!B:B,MATCH(D10545,TeamSports!C:C,0))</f>
        <v>16</v>
      </c>
      <c r="F10545">
        <f>INDEX(RanksTable!AX:AX,MATCH(B10545,RanksTable!B:B,0))</f>
        <v>7</v>
      </c>
      <c r="H10545" t="str">
        <f t="shared" si="164"/>
        <v>INSERT INTO "TeamRanks" (team_id,team_sport_id,team_rank) VALUES (62,16,7);</v>
      </c>
    </row>
    <row r="10546" spans="2:8" x14ac:dyDescent="0.25">
      <c r="B10546" t="s">
        <v>515</v>
      </c>
      <c r="C10546">
        <f>INDEX(NationalTeams!B:B,MATCH(B10546,NationalTeams!C:C,0))</f>
        <v>63</v>
      </c>
      <c r="D10546" t="s">
        <v>40</v>
      </c>
      <c r="E10546">
        <f>INDEX(TeamSports!B:B,MATCH(D10546,TeamSports!C:C,0))</f>
        <v>16</v>
      </c>
      <c r="F10546">
        <f>INDEX(RanksTable!AX:AX,MATCH(B10546,RanksTable!B:B,0))</f>
        <v>4</v>
      </c>
      <c r="H10546" t="str">
        <f t="shared" si="164"/>
        <v>INSERT INTO "TeamRanks" (team_id,team_sport_id,team_rank) VALUES (63,16,4);</v>
      </c>
    </row>
    <row r="10547" spans="2:8" x14ac:dyDescent="0.25">
      <c r="B10547" t="s">
        <v>509</v>
      </c>
      <c r="C10547">
        <f>INDEX(NationalTeams!B:B,MATCH(B10547,NationalTeams!C:C,0))</f>
        <v>64</v>
      </c>
      <c r="D10547" t="s">
        <v>40</v>
      </c>
      <c r="E10547">
        <f>INDEX(TeamSports!B:B,MATCH(D10547,TeamSports!C:C,0))</f>
        <v>16</v>
      </c>
      <c r="F10547">
        <f>INDEX(RanksTable!AX:AX,MATCH(B10547,RanksTable!B:B,0))</f>
        <v>6</v>
      </c>
      <c r="H10547" t="str">
        <f t="shared" si="164"/>
        <v>INSERT INTO "TeamRanks" (team_id,team_sport_id,team_rank) VALUES (64,16,6);</v>
      </c>
    </row>
    <row r="10548" spans="2:8" x14ac:dyDescent="0.25">
      <c r="B10548" t="s">
        <v>518</v>
      </c>
      <c r="C10548">
        <f>INDEX(NationalTeams!B:B,MATCH(B10548,NationalTeams!C:C,0))</f>
        <v>65</v>
      </c>
      <c r="D10548" t="s">
        <v>40</v>
      </c>
      <c r="E10548">
        <f>INDEX(TeamSports!B:B,MATCH(D10548,TeamSports!C:C,0))</f>
        <v>16</v>
      </c>
      <c r="F10548">
        <f>INDEX(RanksTable!AX:AX,MATCH(B10548,RanksTable!B:B,0))</f>
        <v>4</v>
      </c>
      <c r="H10548" t="str">
        <f t="shared" si="164"/>
        <v>INSERT INTO "TeamRanks" (team_id,team_sport_id,team_rank) VALUES (65,16,4);</v>
      </c>
    </row>
    <row r="10549" spans="2:8" x14ac:dyDescent="0.25">
      <c r="B10549" t="s">
        <v>490</v>
      </c>
      <c r="C10549">
        <f>INDEX(NationalTeams!B:B,MATCH(B10549,NationalTeams!C:C,0))</f>
        <v>66</v>
      </c>
      <c r="D10549" t="s">
        <v>40</v>
      </c>
      <c r="E10549">
        <f>INDEX(TeamSports!B:B,MATCH(D10549,TeamSports!C:C,0))</f>
        <v>16</v>
      </c>
      <c r="F10549">
        <f>INDEX(RanksTable!AX:AX,MATCH(B10549,RanksTable!B:B,0))</f>
        <v>4</v>
      </c>
      <c r="H10549" t="str">
        <f t="shared" si="164"/>
        <v>INSERT INTO "TeamRanks" (team_id,team_sport_id,team_rank) VALUES (66,16,4);</v>
      </c>
    </row>
    <row r="10550" spans="2:8" x14ac:dyDescent="0.25">
      <c r="B10550" t="s">
        <v>349</v>
      </c>
      <c r="C10550">
        <f>INDEX(NationalTeams!B:B,MATCH(B10550,NationalTeams!C:C,0))</f>
        <v>67</v>
      </c>
      <c r="D10550" t="s">
        <v>40</v>
      </c>
      <c r="E10550">
        <f>INDEX(TeamSports!B:B,MATCH(D10550,TeamSports!C:C,0))</f>
        <v>16</v>
      </c>
      <c r="F10550">
        <f>INDEX(RanksTable!AX:AX,MATCH(B10550,RanksTable!B:B,0))</f>
        <v>2</v>
      </c>
      <c r="H10550" t="str">
        <f t="shared" si="164"/>
        <v>INSERT INTO "TeamRanks" (team_id,team_sport_id,team_rank) VALUES (67,16,2);</v>
      </c>
    </row>
    <row r="10551" spans="2:8" x14ac:dyDescent="0.25">
      <c r="B10551" t="s">
        <v>531</v>
      </c>
      <c r="C10551">
        <f>INDEX(NationalTeams!B:B,MATCH(B10551,NationalTeams!C:C,0))</f>
        <v>68</v>
      </c>
      <c r="D10551" t="s">
        <v>40</v>
      </c>
      <c r="E10551">
        <f>INDEX(TeamSports!B:B,MATCH(D10551,TeamSports!C:C,0))</f>
        <v>16</v>
      </c>
      <c r="F10551">
        <f>INDEX(RanksTable!AX:AX,MATCH(B10551,RanksTable!B:B,0))</f>
        <v>5</v>
      </c>
      <c r="H10551" t="str">
        <f t="shared" si="164"/>
        <v>INSERT INTO "TeamRanks" (team_id,team_sport_id,team_rank) VALUES (68,16,5);</v>
      </c>
    </row>
    <row r="10552" spans="2:8" x14ac:dyDescent="0.25">
      <c r="B10552" t="s">
        <v>326</v>
      </c>
      <c r="C10552">
        <f>INDEX(NationalTeams!B:B,MATCH(B10552,NationalTeams!C:C,0))</f>
        <v>69</v>
      </c>
      <c r="D10552" t="s">
        <v>40</v>
      </c>
      <c r="E10552">
        <f>INDEX(TeamSports!B:B,MATCH(D10552,TeamSports!C:C,0))</f>
        <v>16</v>
      </c>
      <c r="F10552">
        <f>INDEX(RanksTable!AX:AX,MATCH(B10552,RanksTable!B:B,0))</f>
        <v>7</v>
      </c>
      <c r="H10552" t="str">
        <f t="shared" si="164"/>
        <v>INSERT INTO "TeamRanks" (team_id,team_sport_id,team_rank) VALUES (69,16,7);</v>
      </c>
    </row>
    <row r="10553" spans="2:8" x14ac:dyDescent="0.25">
      <c r="B10553" t="s">
        <v>320</v>
      </c>
      <c r="C10553">
        <f>INDEX(NationalTeams!B:B,MATCH(B10553,NationalTeams!C:C,0))</f>
        <v>70</v>
      </c>
      <c r="D10553" t="s">
        <v>40</v>
      </c>
      <c r="E10553">
        <f>INDEX(TeamSports!B:B,MATCH(D10553,TeamSports!C:C,0))</f>
        <v>16</v>
      </c>
      <c r="F10553">
        <f>INDEX(RanksTable!AX:AX,MATCH(B10553,RanksTable!B:B,0))</f>
        <v>7</v>
      </c>
      <c r="H10553" t="str">
        <f t="shared" si="164"/>
        <v>INSERT INTO "TeamRanks" (team_id,team_sport_id,team_rank) VALUES (70,16,7);</v>
      </c>
    </row>
    <row r="10554" spans="2:8" x14ac:dyDescent="0.25">
      <c r="B10554" t="s">
        <v>459</v>
      </c>
      <c r="C10554">
        <f>INDEX(NationalTeams!B:B,MATCH(B10554,NationalTeams!C:C,0))</f>
        <v>71</v>
      </c>
      <c r="D10554" t="s">
        <v>40</v>
      </c>
      <c r="E10554">
        <f>INDEX(TeamSports!B:B,MATCH(D10554,TeamSports!C:C,0))</f>
        <v>16</v>
      </c>
      <c r="F10554">
        <f>INDEX(RanksTable!AX:AX,MATCH(B10554,RanksTable!B:B,0))</f>
        <v>7</v>
      </c>
      <c r="H10554" t="str">
        <f t="shared" si="164"/>
        <v>INSERT INTO "TeamRanks" (team_id,team_sport_id,team_rank) VALUES (71,16,7);</v>
      </c>
    </row>
    <row r="10555" spans="2:8" x14ac:dyDescent="0.25">
      <c r="B10555" t="s">
        <v>445</v>
      </c>
      <c r="C10555">
        <f>INDEX(NationalTeams!B:B,MATCH(B10555,NationalTeams!C:C,0))</f>
        <v>72</v>
      </c>
      <c r="D10555" t="s">
        <v>40</v>
      </c>
      <c r="E10555">
        <f>INDEX(TeamSports!B:B,MATCH(D10555,TeamSports!C:C,0))</f>
        <v>16</v>
      </c>
      <c r="F10555">
        <f>INDEX(RanksTable!AX:AX,MATCH(B10555,RanksTable!B:B,0))</f>
        <v>7</v>
      </c>
      <c r="H10555" t="str">
        <f t="shared" si="164"/>
        <v>INSERT INTO "TeamRanks" (team_id,team_sport_id,team_rank) VALUES (72,16,7);</v>
      </c>
    </row>
    <row r="10556" spans="2:8" x14ac:dyDescent="0.25">
      <c r="B10556" t="s">
        <v>511</v>
      </c>
      <c r="C10556">
        <f>INDEX(NationalTeams!B:B,MATCH(B10556,NationalTeams!C:C,0))</f>
        <v>73</v>
      </c>
      <c r="D10556" t="s">
        <v>40</v>
      </c>
      <c r="E10556">
        <f>INDEX(TeamSports!B:B,MATCH(D10556,TeamSports!C:C,0))</f>
        <v>16</v>
      </c>
      <c r="F10556">
        <f>INDEX(RanksTable!AX:AX,MATCH(B10556,RanksTable!B:B,0))</f>
        <v>4</v>
      </c>
      <c r="H10556" t="str">
        <f t="shared" si="164"/>
        <v>INSERT INTO "TeamRanks" (team_id,team_sport_id,team_rank) VALUES (73,16,4);</v>
      </c>
    </row>
    <row r="10557" spans="2:8" x14ac:dyDescent="0.25">
      <c r="B10557" t="s">
        <v>487</v>
      </c>
      <c r="C10557">
        <f>INDEX(NationalTeams!B:B,MATCH(B10557,NationalTeams!C:C,0))</f>
        <v>74</v>
      </c>
      <c r="D10557" t="s">
        <v>40</v>
      </c>
      <c r="E10557">
        <f>INDEX(TeamSports!B:B,MATCH(D10557,TeamSports!C:C,0))</f>
        <v>16</v>
      </c>
      <c r="F10557">
        <f>INDEX(RanksTable!AX:AX,MATCH(B10557,RanksTable!B:B,0))</f>
        <v>3</v>
      </c>
      <c r="H10557" t="str">
        <f t="shared" si="164"/>
        <v>INSERT INTO "TeamRanks" (team_id,team_sport_id,team_rank) VALUES (74,16,3);</v>
      </c>
    </row>
    <row r="10558" spans="2:8" x14ac:dyDescent="0.25">
      <c r="B10558" t="s">
        <v>383</v>
      </c>
      <c r="C10558">
        <f>INDEX(NationalTeams!B:B,MATCH(B10558,NationalTeams!C:C,0))</f>
        <v>75</v>
      </c>
      <c r="D10558" t="s">
        <v>40</v>
      </c>
      <c r="E10558">
        <f>INDEX(TeamSports!B:B,MATCH(D10558,TeamSports!C:C,0))</f>
        <v>16</v>
      </c>
      <c r="F10558">
        <f>INDEX(RanksTable!AX:AX,MATCH(B10558,RanksTable!B:B,0))</f>
        <v>7</v>
      </c>
      <c r="H10558" t="str">
        <f t="shared" si="164"/>
        <v>INSERT INTO "TeamRanks" (team_id,team_sport_id,team_rank) VALUES (75,16,7);</v>
      </c>
    </row>
    <row r="10559" spans="2:8" x14ac:dyDescent="0.25">
      <c r="B10559" t="s">
        <v>517</v>
      </c>
      <c r="C10559">
        <f>INDEX(NationalTeams!B:B,MATCH(B10559,NationalTeams!C:C,0))</f>
        <v>76</v>
      </c>
      <c r="D10559" t="s">
        <v>40</v>
      </c>
      <c r="E10559">
        <f>INDEX(TeamSports!B:B,MATCH(D10559,TeamSports!C:C,0))</f>
        <v>16</v>
      </c>
      <c r="F10559">
        <f>INDEX(RanksTable!AX:AX,MATCH(B10559,RanksTable!B:B,0))</f>
        <v>6</v>
      </c>
      <c r="H10559" t="str">
        <f t="shared" si="164"/>
        <v>INSERT INTO "TeamRanks" (team_id,team_sport_id,team_rank) VALUES (76,16,6);</v>
      </c>
    </row>
    <row r="10560" spans="2:8" x14ac:dyDescent="0.25">
      <c r="B10560" t="s">
        <v>391</v>
      </c>
      <c r="C10560">
        <f>INDEX(NationalTeams!B:B,MATCH(B10560,NationalTeams!C:C,0))</f>
        <v>77</v>
      </c>
      <c r="D10560" t="s">
        <v>40</v>
      </c>
      <c r="E10560">
        <f>INDEX(TeamSports!B:B,MATCH(D10560,TeamSports!C:C,0))</f>
        <v>16</v>
      </c>
      <c r="F10560">
        <f>INDEX(RanksTable!AX:AX,MATCH(B10560,RanksTable!B:B,0))</f>
        <v>7</v>
      </c>
      <c r="H10560" t="str">
        <f t="shared" si="164"/>
        <v>INSERT INTO "TeamRanks" (team_id,team_sport_id,team_rank) VALUES (77,16,7);</v>
      </c>
    </row>
    <row r="10561" spans="2:8" x14ac:dyDescent="0.25">
      <c r="B10561" t="s">
        <v>524</v>
      </c>
      <c r="C10561">
        <f>INDEX(NationalTeams!B:B,MATCH(B10561,NationalTeams!C:C,0))</f>
        <v>78</v>
      </c>
      <c r="D10561" t="s">
        <v>40</v>
      </c>
      <c r="E10561">
        <f>INDEX(TeamSports!B:B,MATCH(D10561,TeamSports!C:C,0))</f>
        <v>16</v>
      </c>
      <c r="F10561">
        <f>INDEX(RanksTable!AX:AX,MATCH(B10561,RanksTable!B:B,0))</f>
        <v>7</v>
      </c>
      <c r="H10561" t="str">
        <f t="shared" si="164"/>
        <v>INSERT INTO "TeamRanks" (team_id,team_sport_id,team_rank) VALUES (78,16,7);</v>
      </c>
    </row>
    <row r="10562" spans="2:8" x14ac:dyDescent="0.25">
      <c r="B10562" t="s">
        <v>325</v>
      </c>
      <c r="C10562">
        <f>INDEX(NationalTeams!B:B,MATCH(B10562,NationalTeams!C:C,0))</f>
        <v>79</v>
      </c>
      <c r="D10562" t="s">
        <v>40</v>
      </c>
      <c r="E10562">
        <f>INDEX(TeamSports!B:B,MATCH(D10562,TeamSports!C:C,0))</f>
        <v>16</v>
      </c>
      <c r="F10562">
        <f>INDEX(RanksTable!AX:AX,MATCH(B10562,RanksTable!B:B,0))</f>
        <v>7</v>
      </c>
      <c r="H10562" t="str">
        <f t="shared" si="164"/>
        <v>INSERT INTO "TeamRanks" (team_id,team_sport_id,team_rank) VALUES (79,16,7);</v>
      </c>
    </row>
    <row r="10563" spans="2:8" x14ac:dyDescent="0.25">
      <c r="B10563" t="s">
        <v>536</v>
      </c>
      <c r="C10563">
        <f>INDEX(NationalTeams!B:B,MATCH(B10563,NationalTeams!C:C,0))</f>
        <v>80</v>
      </c>
      <c r="D10563" t="s">
        <v>40</v>
      </c>
      <c r="E10563">
        <f>INDEX(TeamSports!B:B,MATCH(D10563,TeamSports!C:C,0))</f>
        <v>16</v>
      </c>
      <c r="F10563">
        <f>INDEX(RanksTable!AX:AX,MATCH(B10563,RanksTable!B:B,0))</f>
        <v>7</v>
      </c>
      <c r="H10563" t="str">
        <f t="shared" si="164"/>
        <v>INSERT INTO "TeamRanks" (team_id,team_sport_id,team_rank) VALUES (80,16,7);</v>
      </c>
    </row>
    <row r="10564" spans="2:8" x14ac:dyDescent="0.25">
      <c r="B10564" t="s">
        <v>405</v>
      </c>
      <c r="C10564">
        <f>INDEX(NationalTeams!B:B,MATCH(B10564,NationalTeams!C:C,0))</f>
        <v>81</v>
      </c>
      <c r="D10564" t="s">
        <v>40</v>
      </c>
      <c r="E10564">
        <f>INDEX(TeamSports!B:B,MATCH(D10564,TeamSports!C:C,0))</f>
        <v>16</v>
      </c>
      <c r="F10564">
        <f>INDEX(RanksTable!AX:AX,MATCH(B10564,RanksTable!B:B,0))</f>
        <v>7</v>
      </c>
      <c r="H10564" t="str">
        <f t="shared" ref="H10564:H10627" si="165">_xlfn.CONCAT($H$1,$L$1,$C$1,$L$1," ",$J$1,$C$2,$N$1,$E$2,$N$1,$F$2,$K$1,$I$1,$J$1,C10564,$N$1,E10564,$N$1,F10564,$K$1,$O$1)</f>
        <v>INSERT INTO "TeamRanks" (team_id,team_sport_id,team_rank) VALUES (81,16,7);</v>
      </c>
    </row>
    <row r="10565" spans="2:8" x14ac:dyDescent="0.25">
      <c r="B10565" t="s">
        <v>508</v>
      </c>
      <c r="C10565">
        <f>INDEX(NationalTeams!B:B,MATCH(B10565,NationalTeams!C:C,0))</f>
        <v>82</v>
      </c>
      <c r="D10565" t="s">
        <v>40</v>
      </c>
      <c r="E10565">
        <f>INDEX(TeamSports!B:B,MATCH(D10565,TeamSports!C:C,0))</f>
        <v>16</v>
      </c>
      <c r="F10565">
        <f>INDEX(RanksTable!AX:AX,MATCH(B10565,RanksTable!B:B,0))</f>
        <v>4</v>
      </c>
      <c r="H10565" t="str">
        <f t="shared" si="165"/>
        <v>INSERT INTO "TeamRanks" (team_id,team_sport_id,team_rank) VALUES (82,16,4);</v>
      </c>
    </row>
    <row r="10566" spans="2:8" x14ac:dyDescent="0.25">
      <c r="B10566" t="s">
        <v>477</v>
      </c>
      <c r="C10566">
        <f>INDEX(NationalTeams!B:B,MATCH(B10566,NationalTeams!C:C,0))</f>
        <v>83</v>
      </c>
      <c r="D10566" t="s">
        <v>40</v>
      </c>
      <c r="E10566">
        <f>INDEX(TeamSports!B:B,MATCH(D10566,TeamSports!C:C,0))</f>
        <v>16</v>
      </c>
      <c r="F10566">
        <f>INDEX(RanksTable!AX:AX,MATCH(B10566,RanksTable!B:B,0))</f>
        <v>7</v>
      </c>
      <c r="H10566" t="str">
        <f t="shared" si="165"/>
        <v>INSERT INTO "TeamRanks" (team_id,team_sport_id,team_rank) VALUES (83,16,7);</v>
      </c>
    </row>
    <row r="10567" spans="2:8" x14ac:dyDescent="0.25">
      <c r="B10567" t="s">
        <v>396</v>
      </c>
      <c r="C10567">
        <f>INDEX(NationalTeams!B:B,MATCH(B10567,NationalTeams!C:C,0))</f>
        <v>84</v>
      </c>
      <c r="D10567" t="s">
        <v>40</v>
      </c>
      <c r="E10567">
        <f>INDEX(TeamSports!B:B,MATCH(D10567,TeamSports!C:C,0))</f>
        <v>16</v>
      </c>
      <c r="F10567">
        <f>INDEX(RanksTable!AX:AX,MATCH(B10567,RanksTable!B:B,0))</f>
        <v>7</v>
      </c>
      <c r="H10567" t="str">
        <f t="shared" si="165"/>
        <v>INSERT INTO "TeamRanks" (team_id,team_sport_id,team_rank) VALUES (84,16,7);</v>
      </c>
    </row>
    <row r="10568" spans="2:8" x14ac:dyDescent="0.25">
      <c r="B10568" t="s">
        <v>382</v>
      </c>
      <c r="C10568">
        <f>INDEX(NationalTeams!B:B,MATCH(B10568,NationalTeams!C:C,0))</f>
        <v>85</v>
      </c>
      <c r="D10568" t="s">
        <v>40</v>
      </c>
      <c r="E10568">
        <f>INDEX(TeamSports!B:B,MATCH(D10568,TeamSports!C:C,0))</f>
        <v>16</v>
      </c>
      <c r="F10568">
        <f>INDEX(RanksTable!AX:AX,MATCH(B10568,RanksTable!B:B,0))</f>
        <v>7</v>
      </c>
      <c r="H10568" t="str">
        <f t="shared" si="165"/>
        <v>INSERT INTO "TeamRanks" (team_id,team_sport_id,team_rank) VALUES (85,16,7);</v>
      </c>
    </row>
    <row r="10569" spans="2:8" x14ac:dyDescent="0.25">
      <c r="B10569" t="s">
        <v>338</v>
      </c>
      <c r="C10569">
        <f>INDEX(NationalTeams!B:B,MATCH(B10569,NationalTeams!C:C,0))</f>
        <v>86</v>
      </c>
      <c r="D10569" t="s">
        <v>40</v>
      </c>
      <c r="E10569">
        <f>INDEX(TeamSports!B:B,MATCH(D10569,TeamSports!C:C,0))</f>
        <v>16</v>
      </c>
      <c r="F10569">
        <f>INDEX(RanksTable!AX:AX,MATCH(B10569,RanksTable!B:B,0))</f>
        <v>7</v>
      </c>
      <c r="H10569" t="str">
        <f t="shared" si="165"/>
        <v>INSERT INTO "TeamRanks" (team_id,team_sport_id,team_rank) VALUES (86,16,7);</v>
      </c>
    </row>
    <row r="10570" spans="2:8" x14ac:dyDescent="0.25">
      <c r="B10570" t="s">
        <v>392</v>
      </c>
      <c r="C10570">
        <f>INDEX(NationalTeams!B:B,MATCH(B10570,NationalTeams!C:C,0))</f>
        <v>87</v>
      </c>
      <c r="D10570" t="s">
        <v>40</v>
      </c>
      <c r="E10570">
        <f>INDEX(TeamSports!B:B,MATCH(D10570,TeamSports!C:C,0))</f>
        <v>16</v>
      </c>
      <c r="F10570">
        <f>INDEX(RanksTable!AX:AX,MATCH(B10570,RanksTable!B:B,0))</f>
        <v>7</v>
      </c>
      <c r="H10570" t="str">
        <f t="shared" si="165"/>
        <v>INSERT INTO "TeamRanks" (team_id,team_sport_id,team_rank) VALUES (87,16,7);</v>
      </c>
    </row>
    <row r="10571" spans="2:8" x14ac:dyDescent="0.25">
      <c r="B10571" t="s">
        <v>335</v>
      </c>
      <c r="C10571">
        <f>INDEX(NationalTeams!B:B,MATCH(B10571,NationalTeams!C:C,0))</f>
        <v>88</v>
      </c>
      <c r="D10571" t="s">
        <v>40</v>
      </c>
      <c r="E10571">
        <f>INDEX(TeamSports!B:B,MATCH(D10571,TeamSports!C:C,0))</f>
        <v>16</v>
      </c>
      <c r="F10571">
        <f>INDEX(RanksTable!AX:AX,MATCH(B10571,RanksTable!B:B,0))</f>
        <v>7</v>
      </c>
      <c r="H10571" t="str">
        <f t="shared" si="165"/>
        <v>INSERT INTO "TeamRanks" (team_id,team_sport_id,team_rank) VALUES (88,16,7);</v>
      </c>
    </row>
    <row r="10572" spans="2:8" x14ac:dyDescent="0.25">
      <c r="B10572" t="s">
        <v>333</v>
      </c>
      <c r="C10572">
        <f>INDEX(NationalTeams!B:B,MATCH(B10572,NationalTeams!C:C,0))</f>
        <v>89</v>
      </c>
      <c r="D10572" t="s">
        <v>40</v>
      </c>
      <c r="E10572">
        <f>INDEX(TeamSports!B:B,MATCH(D10572,TeamSports!C:C,0))</f>
        <v>16</v>
      </c>
      <c r="F10572">
        <f>INDEX(RanksTable!AX:AX,MATCH(B10572,RanksTable!B:B,0))</f>
        <v>7</v>
      </c>
      <c r="H10572" t="str">
        <f t="shared" si="165"/>
        <v>INSERT INTO "TeamRanks" (team_id,team_sport_id,team_rank) VALUES (89,16,7);</v>
      </c>
    </row>
    <row r="10573" spans="2:8" x14ac:dyDescent="0.25">
      <c r="B10573" t="s">
        <v>397</v>
      </c>
      <c r="C10573">
        <f>INDEX(NationalTeams!B:B,MATCH(B10573,NationalTeams!C:C,0))</f>
        <v>90</v>
      </c>
      <c r="D10573" t="s">
        <v>40</v>
      </c>
      <c r="E10573">
        <f>INDEX(TeamSports!B:B,MATCH(D10573,TeamSports!C:C,0))</f>
        <v>16</v>
      </c>
      <c r="F10573">
        <f>INDEX(RanksTable!AX:AX,MATCH(B10573,RanksTable!B:B,0))</f>
        <v>7</v>
      </c>
      <c r="H10573" t="str">
        <f t="shared" si="165"/>
        <v>INSERT INTO "TeamRanks" (team_id,team_sport_id,team_rank) VALUES (90,16,7);</v>
      </c>
    </row>
    <row r="10574" spans="2:8" x14ac:dyDescent="0.25">
      <c r="B10574" t="s">
        <v>469</v>
      </c>
      <c r="C10574">
        <f>INDEX(NationalTeams!B:B,MATCH(B10574,NationalTeams!C:C,0))</f>
        <v>91</v>
      </c>
      <c r="D10574" t="s">
        <v>40</v>
      </c>
      <c r="E10574">
        <f>INDEX(TeamSports!B:B,MATCH(D10574,TeamSports!C:C,0))</f>
        <v>16</v>
      </c>
      <c r="F10574">
        <f>INDEX(RanksTable!AX:AX,MATCH(B10574,RanksTable!B:B,0))</f>
        <v>7</v>
      </c>
      <c r="H10574" t="str">
        <f t="shared" si="165"/>
        <v>INSERT INTO "TeamRanks" (team_id,team_sport_id,team_rank) VALUES (91,16,7);</v>
      </c>
    </row>
    <row r="10575" spans="2:8" x14ac:dyDescent="0.25">
      <c r="B10575" t="s">
        <v>512</v>
      </c>
      <c r="C10575">
        <f>INDEX(NationalTeams!B:B,MATCH(B10575,NationalTeams!C:C,0))</f>
        <v>92</v>
      </c>
      <c r="D10575" t="s">
        <v>40</v>
      </c>
      <c r="E10575">
        <f>INDEX(TeamSports!B:B,MATCH(D10575,TeamSports!C:C,0))</f>
        <v>16</v>
      </c>
      <c r="F10575">
        <f>INDEX(RanksTable!AX:AX,MATCH(B10575,RanksTable!B:B,0))</f>
        <v>4</v>
      </c>
      <c r="H10575" t="str">
        <f t="shared" si="165"/>
        <v>INSERT INTO "TeamRanks" (team_id,team_sport_id,team_rank) VALUES (92,16,4);</v>
      </c>
    </row>
    <row r="10576" spans="2:8" x14ac:dyDescent="0.25">
      <c r="B10576" t="s">
        <v>458</v>
      </c>
      <c r="C10576">
        <f>INDEX(NationalTeams!B:B,MATCH(B10576,NationalTeams!C:C,0))</f>
        <v>93</v>
      </c>
      <c r="D10576" t="s">
        <v>40</v>
      </c>
      <c r="E10576">
        <f>INDEX(TeamSports!B:B,MATCH(D10576,TeamSports!C:C,0))</f>
        <v>16</v>
      </c>
      <c r="F10576">
        <f>INDEX(RanksTable!AX:AX,MATCH(B10576,RanksTable!B:B,0))</f>
        <v>7</v>
      </c>
      <c r="H10576" t="str">
        <f t="shared" si="165"/>
        <v>INSERT INTO "TeamRanks" (team_id,team_sport_id,team_rank) VALUES (93,16,7);</v>
      </c>
    </row>
    <row r="10577" spans="2:8" x14ac:dyDescent="0.25">
      <c r="B10577" t="s">
        <v>444</v>
      </c>
      <c r="C10577">
        <f>INDEX(NationalTeams!B:B,MATCH(B10577,NationalTeams!C:C,0))</f>
        <v>94</v>
      </c>
      <c r="D10577" t="s">
        <v>40</v>
      </c>
      <c r="E10577">
        <f>INDEX(TeamSports!B:B,MATCH(D10577,TeamSports!C:C,0))</f>
        <v>16</v>
      </c>
      <c r="F10577">
        <f>INDEX(RanksTable!AX:AX,MATCH(B10577,RanksTable!B:B,0))</f>
        <v>7</v>
      </c>
      <c r="H10577" t="str">
        <f t="shared" si="165"/>
        <v>INSERT INTO "TeamRanks" (team_id,team_sport_id,team_rank) VALUES (94,16,7);</v>
      </c>
    </row>
    <row r="10578" spans="2:8" x14ac:dyDescent="0.25">
      <c r="B10578" t="s">
        <v>493</v>
      </c>
      <c r="C10578">
        <f>INDEX(NationalTeams!B:B,MATCH(B10578,NationalTeams!C:C,0))</f>
        <v>95</v>
      </c>
      <c r="D10578" t="s">
        <v>40</v>
      </c>
      <c r="E10578">
        <f>INDEX(TeamSports!B:B,MATCH(D10578,TeamSports!C:C,0))</f>
        <v>16</v>
      </c>
      <c r="F10578">
        <f>INDEX(RanksTable!AX:AX,MATCH(B10578,RanksTable!B:B,0))</f>
        <v>1</v>
      </c>
      <c r="H10578" t="str">
        <f t="shared" si="165"/>
        <v>INSERT INTO "TeamRanks" (team_id,team_sport_id,team_rank) VALUES (95,16,1);</v>
      </c>
    </row>
    <row r="10579" spans="2:8" x14ac:dyDescent="0.25">
      <c r="B10579" t="s">
        <v>431</v>
      </c>
      <c r="C10579">
        <f>INDEX(NationalTeams!B:B,MATCH(B10579,NationalTeams!C:C,0))</f>
        <v>96</v>
      </c>
      <c r="D10579" t="s">
        <v>40</v>
      </c>
      <c r="E10579">
        <f>INDEX(TeamSports!B:B,MATCH(D10579,TeamSports!C:C,0))</f>
        <v>16</v>
      </c>
      <c r="F10579">
        <f>INDEX(RanksTable!AX:AX,MATCH(B10579,RanksTable!B:B,0))</f>
        <v>7</v>
      </c>
      <c r="H10579" t="str">
        <f t="shared" si="165"/>
        <v>INSERT INTO "TeamRanks" (team_id,team_sport_id,team_rank) VALUES (96,16,7);</v>
      </c>
    </row>
    <row r="10580" spans="2:8" x14ac:dyDescent="0.25">
      <c r="B10580" t="s">
        <v>427</v>
      </c>
      <c r="C10580">
        <f>INDEX(NationalTeams!B:B,MATCH(B10580,NationalTeams!C:C,0))</f>
        <v>97</v>
      </c>
      <c r="D10580" t="s">
        <v>40</v>
      </c>
      <c r="E10580">
        <f>INDEX(TeamSports!B:B,MATCH(D10580,TeamSports!C:C,0))</f>
        <v>16</v>
      </c>
      <c r="F10580">
        <f>INDEX(RanksTable!AX:AX,MATCH(B10580,RanksTable!B:B,0))</f>
        <v>7</v>
      </c>
      <c r="H10580" t="str">
        <f t="shared" si="165"/>
        <v>INSERT INTO "TeamRanks" (team_id,team_sport_id,team_rank) VALUES (97,16,7);</v>
      </c>
    </row>
    <row r="10581" spans="2:8" x14ac:dyDescent="0.25">
      <c r="B10581" t="s">
        <v>513</v>
      </c>
      <c r="C10581">
        <f>INDEX(NationalTeams!B:B,MATCH(B10581,NationalTeams!C:C,0))</f>
        <v>98</v>
      </c>
      <c r="D10581" t="s">
        <v>40</v>
      </c>
      <c r="E10581">
        <f>INDEX(TeamSports!B:B,MATCH(D10581,TeamSports!C:C,0))</f>
        <v>16</v>
      </c>
      <c r="F10581">
        <f>INDEX(RanksTable!AX:AX,MATCH(B10581,RanksTable!B:B,0))</f>
        <v>3</v>
      </c>
      <c r="H10581" t="str">
        <f t="shared" si="165"/>
        <v>INSERT INTO "TeamRanks" (team_id,team_sport_id,team_rank) VALUES (98,16,3);</v>
      </c>
    </row>
    <row r="10582" spans="2:8" x14ac:dyDescent="0.25">
      <c r="B10582" t="s">
        <v>503</v>
      </c>
      <c r="C10582">
        <f>INDEX(NationalTeams!B:B,MATCH(B10582,NationalTeams!C:C,0))</f>
        <v>99</v>
      </c>
      <c r="D10582" t="s">
        <v>40</v>
      </c>
      <c r="E10582">
        <f>INDEX(TeamSports!B:B,MATCH(D10582,TeamSports!C:C,0))</f>
        <v>16</v>
      </c>
      <c r="F10582">
        <f>INDEX(RanksTable!AX:AX,MATCH(B10582,RanksTable!B:B,0))</f>
        <v>5</v>
      </c>
      <c r="H10582" t="str">
        <f t="shared" si="165"/>
        <v>INSERT INTO "TeamRanks" (team_id,team_sport_id,team_rank) VALUES (99,16,5);</v>
      </c>
    </row>
    <row r="10583" spans="2:8" x14ac:dyDescent="0.25">
      <c r="B10583" t="s">
        <v>519</v>
      </c>
      <c r="C10583">
        <f>INDEX(NationalTeams!B:B,MATCH(B10583,NationalTeams!C:C,0))</f>
        <v>100</v>
      </c>
      <c r="D10583" t="s">
        <v>40</v>
      </c>
      <c r="E10583">
        <f>INDEX(TeamSports!B:B,MATCH(D10583,TeamSports!C:C,0))</f>
        <v>16</v>
      </c>
      <c r="F10583">
        <f>INDEX(RanksTable!AX:AX,MATCH(B10583,RanksTable!B:B,0))</f>
        <v>7</v>
      </c>
      <c r="H10583" t="str">
        <f t="shared" si="165"/>
        <v>INSERT INTO "TeamRanks" (team_id,team_sport_id,team_rank) VALUES (100,16,7);</v>
      </c>
    </row>
    <row r="10584" spans="2:8" x14ac:dyDescent="0.25">
      <c r="B10584" t="s">
        <v>410</v>
      </c>
      <c r="C10584">
        <f>INDEX(NationalTeams!B:B,MATCH(B10584,NationalTeams!C:C,0))</f>
        <v>101</v>
      </c>
      <c r="D10584" t="s">
        <v>40</v>
      </c>
      <c r="E10584">
        <f>INDEX(TeamSports!B:B,MATCH(D10584,TeamSports!C:C,0))</f>
        <v>16</v>
      </c>
      <c r="F10584">
        <f>INDEX(RanksTable!AX:AX,MATCH(B10584,RanksTable!B:B,0))</f>
        <v>7</v>
      </c>
      <c r="H10584" t="str">
        <f t="shared" si="165"/>
        <v>INSERT INTO "TeamRanks" (team_id,team_sport_id,team_rank) VALUES (101,16,7);</v>
      </c>
    </row>
    <row r="10585" spans="2:8" x14ac:dyDescent="0.25">
      <c r="B10585" t="s">
        <v>486</v>
      </c>
      <c r="C10585">
        <f>INDEX(NationalTeams!B:B,MATCH(B10585,NationalTeams!C:C,0))</f>
        <v>102</v>
      </c>
      <c r="D10585" t="s">
        <v>40</v>
      </c>
      <c r="E10585">
        <f>INDEX(TeamSports!B:B,MATCH(D10585,TeamSports!C:C,0))</f>
        <v>16</v>
      </c>
      <c r="F10585">
        <f>INDEX(RanksTable!AX:AX,MATCH(B10585,RanksTable!B:B,0))</f>
        <v>7</v>
      </c>
      <c r="H10585" t="str">
        <f t="shared" si="165"/>
        <v>INSERT INTO "TeamRanks" (team_id,team_sport_id,team_rank) VALUES (102,16,7);</v>
      </c>
    </row>
    <row r="10586" spans="2:8" x14ac:dyDescent="0.25">
      <c r="B10586" t="s">
        <v>526</v>
      </c>
      <c r="C10586">
        <f>INDEX(NationalTeams!B:B,MATCH(B10586,NationalTeams!C:C,0))</f>
        <v>103</v>
      </c>
      <c r="D10586" t="s">
        <v>40</v>
      </c>
      <c r="E10586">
        <f>INDEX(TeamSports!B:B,MATCH(D10586,TeamSports!C:C,0))</f>
        <v>16</v>
      </c>
      <c r="F10586">
        <f>INDEX(RanksTable!AX:AX,MATCH(B10586,RanksTable!B:B,0))</f>
        <v>7</v>
      </c>
      <c r="H10586" t="str">
        <f t="shared" si="165"/>
        <v>INSERT INTO "TeamRanks" (team_id,team_sport_id,team_rank) VALUES (103,16,7);</v>
      </c>
    </row>
    <row r="10587" spans="2:8" x14ac:dyDescent="0.25">
      <c r="B10587" t="s">
        <v>470</v>
      </c>
      <c r="C10587">
        <f>INDEX(NationalTeams!B:B,MATCH(B10587,NationalTeams!C:C,0))</f>
        <v>104</v>
      </c>
      <c r="D10587" t="s">
        <v>40</v>
      </c>
      <c r="E10587">
        <f>INDEX(TeamSports!B:B,MATCH(D10587,TeamSports!C:C,0))</f>
        <v>16</v>
      </c>
      <c r="F10587">
        <f>INDEX(RanksTable!AX:AX,MATCH(B10587,RanksTable!B:B,0))</f>
        <v>7</v>
      </c>
      <c r="H10587" t="str">
        <f t="shared" si="165"/>
        <v>INSERT INTO "TeamRanks" (team_id,team_sport_id,team_rank) VALUES (104,16,7);</v>
      </c>
    </row>
    <row r="10588" spans="2:8" x14ac:dyDescent="0.25">
      <c r="B10588" t="s">
        <v>461</v>
      </c>
      <c r="C10588">
        <f>INDEX(NationalTeams!B:B,MATCH(B10588,NationalTeams!C:C,0))</f>
        <v>105</v>
      </c>
      <c r="D10588" t="s">
        <v>40</v>
      </c>
      <c r="E10588">
        <f>INDEX(TeamSports!B:B,MATCH(D10588,TeamSports!C:C,0))</f>
        <v>16</v>
      </c>
      <c r="F10588">
        <f>INDEX(RanksTable!AX:AX,MATCH(B10588,RanksTable!B:B,0))</f>
        <v>7</v>
      </c>
      <c r="H10588" t="str">
        <f t="shared" si="165"/>
        <v>INSERT INTO "TeamRanks" (team_id,team_sport_id,team_rank) VALUES (105,16,7);</v>
      </c>
    </row>
    <row r="10589" spans="2:8" x14ac:dyDescent="0.25">
      <c r="B10589" t="s">
        <v>418</v>
      </c>
      <c r="C10589">
        <f>INDEX(NationalTeams!B:B,MATCH(B10589,NationalTeams!C:C,0))</f>
        <v>106</v>
      </c>
      <c r="D10589" t="s">
        <v>40</v>
      </c>
      <c r="E10589">
        <f>INDEX(TeamSports!B:B,MATCH(D10589,TeamSports!C:C,0))</f>
        <v>16</v>
      </c>
      <c r="F10589">
        <f>INDEX(RanksTable!AX:AX,MATCH(B10589,RanksTable!B:B,0))</f>
        <v>7</v>
      </c>
      <c r="H10589" t="str">
        <f t="shared" si="165"/>
        <v>INSERT INTO "TeamRanks" (team_id,team_sport_id,team_rank) VALUES (106,16,7);</v>
      </c>
    </row>
    <row r="10590" spans="2:8" x14ac:dyDescent="0.25">
      <c r="B10590" t="s">
        <v>417</v>
      </c>
      <c r="C10590">
        <f>INDEX(NationalTeams!B:B,MATCH(B10590,NationalTeams!C:C,0))</f>
        <v>107</v>
      </c>
      <c r="D10590" t="s">
        <v>40</v>
      </c>
      <c r="E10590">
        <f>INDEX(TeamSports!B:B,MATCH(D10590,TeamSports!C:C,0))</f>
        <v>16</v>
      </c>
      <c r="F10590">
        <f>INDEX(RanksTable!AX:AX,MATCH(B10590,RanksTable!B:B,0))</f>
        <v>7</v>
      </c>
      <c r="H10590" t="str">
        <f t="shared" si="165"/>
        <v>INSERT INTO "TeamRanks" (team_id,team_sport_id,team_rank) VALUES (107,16,7);</v>
      </c>
    </row>
    <row r="10591" spans="2:8" x14ac:dyDescent="0.25">
      <c r="B10591" t="s">
        <v>421</v>
      </c>
      <c r="C10591">
        <f>INDEX(NationalTeams!B:B,MATCH(B10591,NationalTeams!C:C,0))</f>
        <v>108</v>
      </c>
      <c r="D10591" t="s">
        <v>40</v>
      </c>
      <c r="E10591">
        <f>INDEX(TeamSports!B:B,MATCH(D10591,TeamSports!C:C,0))</f>
        <v>16</v>
      </c>
      <c r="F10591">
        <f>INDEX(RanksTable!AX:AX,MATCH(B10591,RanksTable!B:B,0))</f>
        <v>7</v>
      </c>
      <c r="H10591" t="str">
        <f t="shared" si="165"/>
        <v>INSERT INTO "TeamRanks" (team_id,team_sport_id,team_rank) VALUES (108,16,7);</v>
      </c>
    </row>
    <row r="10592" spans="2:8" x14ac:dyDescent="0.25">
      <c r="B10592" t="s">
        <v>530</v>
      </c>
      <c r="C10592">
        <f>INDEX(NationalTeams!B:B,MATCH(B10592,NationalTeams!C:C,0))</f>
        <v>109</v>
      </c>
      <c r="D10592" t="s">
        <v>40</v>
      </c>
      <c r="E10592">
        <f>INDEX(TeamSports!B:B,MATCH(D10592,TeamSports!C:C,0))</f>
        <v>16</v>
      </c>
      <c r="F10592">
        <f>INDEX(RanksTable!AX:AX,MATCH(B10592,RanksTable!B:B,0))</f>
        <v>7</v>
      </c>
      <c r="H10592" t="str">
        <f t="shared" si="165"/>
        <v>INSERT INTO "TeamRanks" (team_id,team_sport_id,team_rank) VALUES (109,16,7);</v>
      </c>
    </row>
    <row r="10593" spans="2:8" x14ac:dyDescent="0.25">
      <c r="B10593" t="s">
        <v>488</v>
      </c>
      <c r="C10593">
        <f>INDEX(NationalTeams!B:B,MATCH(B10593,NationalTeams!C:C,0))</f>
        <v>110</v>
      </c>
      <c r="D10593" t="s">
        <v>40</v>
      </c>
      <c r="E10593">
        <f>INDEX(TeamSports!B:B,MATCH(D10593,TeamSports!C:C,0))</f>
        <v>16</v>
      </c>
      <c r="F10593">
        <f>INDEX(RanksTable!AX:AX,MATCH(B10593,RanksTable!B:B,0))</f>
        <v>1</v>
      </c>
      <c r="H10593" t="str">
        <f t="shared" si="165"/>
        <v>INSERT INTO "TeamRanks" (team_id,team_sport_id,team_rank) VALUES (110,16,1);</v>
      </c>
    </row>
    <row r="10594" spans="2:8" x14ac:dyDescent="0.25">
      <c r="B10594" t="s">
        <v>352</v>
      </c>
      <c r="C10594">
        <f>INDEX(NationalTeams!B:B,MATCH(B10594,NationalTeams!C:C,0))</f>
        <v>111</v>
      </c>
      <c r="D10594" t="s">
        <v>40</v>
      </c>
      <c r="E10594">
        <f>INDEX(TeamSports!B:B,MATCH(D10594,TeamSports!C:C,0))</f>
        <v>16</v>
      </c>
      <c r="F10594">
        <f>INDEX(RanksTable!AX:AX,MATCH(B10594,RanksTable!B:B,0))</f>
        <v>7</v>
      </c>
      <c r="H10594" t="str">
        <f t="shared" si="165"/>
        <v>INSERT INTO "TeamRanks" (team_id,team_sport_id,team_rank) VALUES (111,16,7);</v>
      </c>
    </row>
    <row r="10595" spans="2:8" x14ac:dyDescent="0.25">
      <c r="B10595" t="s">
        <v>422</v>
      </c>
      <c r="C10595">
        <f>INDEX(NationalTeams!B:B,MATCH(B10595,NationalTeams!C:C,0))</f>
        <v>112</v>
      </c>
      <c r="D10595" t="s">
        <v>40</v>
      </c>
      <c r="E10595">
        <f>INDEX(TeamSports!B:B,MATCH(D10595,TeamSports!C:C,0))</f>
        <v>16</v>
      </c>
      <c r="F10595">
        <f>INDEX(RanksTable!AX:AX,MATCH(B10595,RanksTable!B:B,0))</f>
        <v>5</v>
      </c>
      <c r="H10595" t="str">
        <f t="shared" si="165"/>
        <v>INSERT INTO "TeamRanks" (team_id,team_sport_id,team_rank) VALUES (112,16,5);</v>
      </c>
    </row>
    <row r="10596" spans="2:8" x14ac:dyDescent="0.25">
      <c r="B10596" t="s">
        <v>451</v>
      </c>
      <c r="C10596">
        <f>INDEX(NationalTeams!B:B,MATCH(B10596,NationalTeams!C:C,0))</f>
        <v>113</v>
      </c>
      <c r="D10596" t="s">
        <v>40</v>
      </c>
      <c r="E10596">
        <f>INDEX(TeamSports!B:B,MATCH(D10596,TeamSports!C:C,0))</f>
        <v>16</v>
      </c>
      <c r="F10596">
        <f>INDEX(RanksTable!AX:AX,MATCH(B10596,RanksTable!B:B,0))</f>
        <v>7</v>
      </c>
      <c r="H10596" t="str">
        <f t="shared" si="165"/>
        <v>INSERT INTO "TeamRanks" (team_id,team_sport_id,team_rank) VALUES (113,16,7);</v>
      </c>
    </row>
    <row r="10597" spans="2:8" x14ac:dyDescent="0.25">
      <c r="B10597" t="s">
        <v>430</v>
      </c>
      <c r="C10597">
        <f>INDEX(NationalTeams!B:B,MATCH(B10597,NationalTeams!C:C,0))</f>
        <v>114</v>
      </c>
      <c r="D10597" t="s">
        <v>40</v>
      </c>
      <c r="E10597">
        <f>INDEX(TeamSports!B:B,MATCH(D10597,TeamSports!C:C,0))</f>
        <v>16</v>
      </c>
      <c r="F10597">
        <f>INDEX(RanksTable!AX:AX,MATCH(B10597,RanksTable!B:B,0))</f>
        <v>7</v>
      </c>
      <c r="H10597" t="str">
        <f t="shared" si="165"/>
        <v>INSERT INTO "TeamRanks" (team_id,team_sport_id,team_rank) VALUES (114,16,7);</v>
      </c>
    </row>
    <row r="10598" spans="2:8" x14ac:dyDescent="0.25">
      <c r="B10598" t="s">
        <v>381</v>
      </c>
      <c r="C10598">
        <f>INDEX(NationalTeams!B:B,MATCH(B10598,NationalTeams!C:C,0))</f>
        <v>115</v>
      </c>
      <c r="D10598" t="s">
        <v>40</v>
      </c>
      <c r="E10598">
        <f>INDEX(TeamSports!B:B,MATCH(D10598,TeamSports!C:C,0))</f>
        <v>16</v>
      </c>
      <c r="F10598">
        <f>INDEX(RanksTable!AX:AX,MATCH(B10598,RanksTable!B:B,0))</f>
        <v>7</v>
      </c>
      <c r="H10598" t="str">
        <f t="shared" si="165"/>
        <v>INSERT INTO "TeamRanks" (team_id,team_sport_id,team_rank) VALUES (115,16,7);</v>
      </c>
    </row>
    <row r="10599" spans="2:8" x14ac:dyDescent="0.25">
      <c r="B10599" t="s">
        <v>434</v>
      </c>
      <c r="C10599">
        <f>INDEX(NationalTeams!B:B,MATCH(B10599,NationalTeams!C:C,0))</f>
        <v>116</v>
      </c>
      <c r="D10599" t="s">
        <v>40</v>
      </c>
      <c r="E10599">
        <f>INDEX(TeamSports!B:B,MATCH(D10599,TeamSports!C:C,0))</f>
        <v>16</v>
      </c>
      <c r="F10599">
        <f>INDEX(RanksTable!AX:AX,MATCH(B10599,RanksTable!B:B,0))</f>
        <v>7</v>
      </c>
      <c r="H10599" t="str">
        <f t="shared" si="165"/>
        <v>INSERT INTO "TeamRanks" (team_id,team_sport_id,team_rank) VALUES (116,16,7);</v>
      </c>
    </row>
    <row r="10600" spans="2:8" x14ac:dyDescent="0.25">
      <c r="B10600" t="s">
        <v>475</v>
      </c>
      <c r="C10600">
        <f>INDEX(NationalTeams!B:B,MATCH(B10600,NationalTeams!C:C,0))</f>
        <v>117</v>
      </c>
      <c r="D10600" t="s">
        <v>40</v>
      </c>
      <c r="E10600">
        <f>INDEX(TeamSports!B:B,MATCH(D10600,TeamSports!C:C,0))</f>
        <v>16</v>
      </c>
      <c r="F10600">
        <f>INDEX(RanksTable!AX:AX,MATCH(B10600,RanksTable!B:B,0))</f>
        <v>7</v>
      </c>
      <c r="H10600" t="str">
        <f t="shared" si="165"/>
        <v>INSERT INTO "TeamRanks" (team_id,team_sport_id,team_rank) VALUES (117,16,7);</v>
      </c>
    </row>
    <row r="10601" spans="2:8" x14ac:dyDescent="0.25">
      <c r="B10601" t="s">
        <v>528</v>
      </c>
      <c r="C10601">
        <f>INDEX(NationalTeams!B:B,MATCH(B10601,NationalTeams!C:C,0))</f>
        <v>118</v>
      </c>
      <c r="D10601" t="s">
        <v>40</v>
      </c>
      <c r="E10601">
        <f>INDEX(TeamSports!B:B,MATCH(D10601,TeamSports!C:C,0))</f>
        <v>16</v>
      </c>
      <c r="F10601">
        <f>INDEX(RanksTable!AX:AX,MATCH(B10601,RanksTable!B:B,0))</f>
        <v>7</v>
      </c>
      <c r="H10601" t="str">
        <f t="shared" si="165"/>
        <v>INSERT INTO "TeamRanks" (team_id,team_sport_id,team_rank) VALUES (118,16,7);</v>
      </c>
    </row>
    <row r="10602" spans="2:8" x14ac:dyDescent="0.25">
      <c r="B10602" t="s">
        <v>436</v>
      </c>
      <c r="C10602">
        <f>INDEX(NationalTeams!B:B,MATCH(B10602,NationalTeams!C:C,0))</f>
        <v>119</v>
      </c>
      <c r="D10602" t="s">
        <v>40</v>
      </c>
      <c r="E10602">
        <f>INDEX(TeamSports!B:B,MATCH(D10602,TeamSports!C:C,0))</f>
        <v>16</v>
      </c>
      <c r="F10602">
        <f>INDEX(RanksTable!AX:AX,MATCH(B10602,RanksTable!B:B,0))</f>
        <v>7</v>
      </c>
      <c r="H10602" t="str">
        <f t="shared" si="165"/>
        <v>INSERT INTO "TeamRanks" (team_id,team_sport_id,team_rank) VALUES (119,16,7);</v>
      </c>
    </row>
    <row r="10603" spans="2:8" x14ac:dyDescent="0.25">
      <c r="B10603" t="s">
        <v>455</v>
      </c>
      <c r="C10603">
        <f>INDEX(NationalTeams!B:B,MATCH(B10603,NationalTeams!C:C,0))</f>
        <v>120</v>
      </c>
      <c r="D10603" t="s">
        <v>40</v>
      </c>
      <c r="E10603">
        <f>INDEX(TeamSports!B:B,MATCH(D10603,TeamSports!C:C,0))</f>
        <v>16</v>
      </c>
      <c r="F10603">
        <f>INDEX(RanksTable!AX:AX,MATCH(B10603,RanksTable!B:B,0))</f>
        <v>7</v>
      </c>
      <c r="H10603" t="str">
        <f t="shared" si="165"/>
        <v>INSERT INTO "TeamRanks" (team_id,team_sport_id,team_rank) VALUES (120,16,7);</v>
      </c>
    </row>
    <row r="10604" spans="2:8" x14ac:dyDescent="0.25">
      <c r="B10604" t="s">
        <v>345</v>
      </c>
      <c r="C10604">
        <f>INDEX(NationalTeams!B:B,MATCH(B10604,NationalTeams!C:C,0))</f>
        <v>121</v>
      </c>
      <c r="D10604" t="s">
        <v>40</v>
      </c>
      <c r="E10604">
        <f>INDEX(TeamSports!B:B,MATCH(D10604,TeamSports!C:C,0))</f>
        <v>16</v>
      </c>
      <c r="F10604">
        <f>INDEX(RanksTable!AX:AX,MATCH(B10604,RanksTable!B:B,0))</f>
        <v>7</v>
      </c>
      <c r="H10604" t="str">
        <f t="shared" si="165"/>
        <v>INSERT INTO "TeamRanks" (team_id,team_sport_id,team_rank) VALUES (121,16,7);</v>
      </c>
    </row>
    <row r="10605" spans="2:8" x14ac:dyDescent="0.25">
      <c r="B10605" t="s">
        <v>532</v>
      </c>
      <c r="C10605">
        <f>INDEX(NationalTeams!B:B,MATCH(B10605,NationalTeams!C:C,0))</f>
        <v>122</v>
      </c>
      <c r="D10605" t="s">
        <v>40</v>
      </c>
      <c r="E10605">
        <f>INDEX(TeamSports!B:B,MATCH(D10605,TeamSports!C:C,0))</f>
        <v>16</v>
      </c>
      <c r="F10605">
        <f>INDEX(RanksTable!AX:AX,MATCH(B10605,RanksTable!B:B,0))</f>
        <v>7</v>
      </c>
      <c r="H10605" t="str">
        <f t="shared" si="165"/>
        <v>INSERT INTO "TeamRanks" (team_id,team_sport_id,team_rank) VALUES (122,16,7);</v>
      </c>
    </row>
    <row r="10606" spans="2:8" x14ac:dyDescent="0.25">
      <c r="B10606" t="s">
        <v>468</v>
      </c>
      <c r="C10606">
        <f>INDEX(NationalTeams!B:B,MATCH(B10606,NationalTeams!C:C,0))</f>
        <v>123</v>
      </c>
      <c r="D10606" t="s">
        <v>40</v>
      </c>
      <c r="E10606">
        <f>INDEX(TeamSports!B:B,MATCH(D10606,TeamSports!C:C,0))</f>
        <v>16</v>
      </c>
      <c r="F10606">
        <f>INDEX(RanksTable!AX:AX,MATCH(B10606,RanksTable!B:B,0))</f>
        <v>7</v>
      </c>
      <c r="H10606" t="str">
        <f t="shared" si="165"/>
        <v>INSERT INTO "TeamRanks" (team_id,team_sport_id,team_rank) VALUES (123,16,7);</v>
      </c>
    </row>
    <row r="10607" spans="2:8" x14ac:dyDescent="0.25">
      <c r="B10607" t="s">
        <v>347</v>
      </c>
      <c r="C10607">
        <f>INDEX(NationalTeams!B:B,MATCH(B10607,NationalTeams!C:C,0))</f>
        <v>124</v>
      </c>
      <c r="D10607" t="s">
        <v>40</v>
      </c>
      <c r="E10607">
        <f>INDEX(TeamSports!B:B,MATCH(D10607,TeamSports!C:C,0))</f>
        <v>16</v>
      </c>
      <c r="F10607">
        <f>INDEX(RanksTable!AX:AX,MATCH(B10607,RanksTable!B:B,0))</f>
        <v>7</v>
      </c>
      <c r="H10607" t="str">
        <f t="shared" si="165"/>
        <v>INSERT INTO "TeamRanks" (team_id,team_sport_id,team_rank) VALUES (124,16,7);</v>
      </c>
    </row>
    <row r="10608" spans="2:8" x14ac:dyDescent="0.25">
      <c r="B10608" t="s">
        <v>390</v>
      </c>
      <c r="C10608">
        <f>INDEX(NationalTeams!B:B,MATCH(B10608,NationalTeams!C:C,0))</f>
        <v>125</v>
      </c>
      <c r="D10608" t="s">
        <v>40</v>
      </c>
      <c r="E10608">
        <f>INDEX(TeamSports!B:B,MATCH(D10608,TeamSports!C:C,0))</f>
        <v>16</v>
      </c>
      <c r="F10608">
        <f>INDEX(RanksTable!AX:AX,MATCH(B10608,RanksTable!B:B,0))</f>
        <v>7</v>
      </c>
      <c r="H10608" t="str">
        <f t="shared" si="165"/>
        <v>INSERT INTO "TeamRanks" (team_id,team_sport_id,team_rank) VALUES (125,16,7);</v>
      </c>
    </row>
    <row r="10609" spans="2:8" x14ac:dyDescent="0.25">
      <c r="B10609" t="s">
        <v>540</v>
      </c>
      <c r="C10609">
        <f>INDEX(NationalTeams!B:B,MATCH(B10609,NationalTeams!C:C,0))</f>
        <v>126</v>
      </c>
      <c r="D10609" t="s">
        <v>40</v>
      </c>
      <c r="E10609">
        <f>INDEX(TeamSports!B:B,MATCH(D10609,TeamSports!C:C,0))</f>
        <v>16</v>
      </c>
      <c r="F10609">
        <f>INDEX(RanksTable!AX:AX,MATCH(B10609,RanksTable!B:B,0))</f>
        <v>7</v>
      </c>
      <c r="H10609" t="str">
        <f t="shared" si="165"/>
        <v>INSERT INTO "TeamRanks" (team_id,team_sport_id,team_rank) VALUES (126,16,7);</v>
      </c>
    </row>
    <row r="10610" spans="2:8" x14ac:dyDescent="0.25">
      <c r="B10610" t="s">
        <v>527</v>
      </c>
      <c r="C10610">
        <f>INDEX(NationalTeams!B:B,MATCH(B10610,NationalTeams!C:C,0))</f>
        <v>127</v>
      </c>
      <c r="D10610" t="s">
        <v>40</v>
      </c>
      <c r="E10610">
        <f>INDEX(TeamSports!B:B,MATCH(D10610,TeamSports!C:C,0))</f>
        <v>16</v>
      </c>
      <c r="F10610">
        <f>INDEX(RanksTable!AX:AX,MATCH(B10610,RanksTable!B:B,0))</f>
        <v>4</v>
      </c>
      <c r="H10610" t="str">
        <f t="shared" si="165"/>
        <v>INSERT INTO "TeamRanks" (team_id,team_sport_id,team_rank) VALUES (127,16,4);</v>
      </c>
    </row>
    <row r="10611" spans="2:8" x14ac:dyDescent="0.25">
      <c r="B10611" t="s">
        <v>523</v>
      </c>
      <c r="C10611">
        <f>INDEX(NationalTeams!B:B,MATCH(B10611,NationalTeams!C:C,0))</f>
        <v>128</v>
      </c>
      <c r="D10611" t="s">
        <v>40</v>
      </c>
      <c r="E10611">
        <f>INDEX(TeamSports!B:B,MATCH(D10611,TeamSports!C:C,0))</f>
        <v>16</v>
      </c>
      <c r="F10611">
        <f>INDEX(RanksTable!AX:AX,MATCH(B10611,RanksTable!B:B,0))</f>
        <v>7</v>
      </c>
      <c r="H10611" t="str">
        <f t="shared" si="165"/>
        <v>INSERT INTO "TeamRanks" (team_id,team_sport_id,team_rank) VALUES (128,16,7);</v>
      </c>
    </row>
    <row r="10612" spans="2:8" x14ac:dyDescent="0.25">
      <c r="B10612" t="s">
        <v>484</v>
      </c>
      <c r="C10612">
        <f>INDEX(NationalTeams!B:B,MATCH(B10612,NationalTeams!C:C,0))</f>
        <v>129</v>
      </c>
      <c r="D10612" t="s">
        <v>40</v>
      </c>
      <c r="E10612">
        <f>INDEX(TeamSports!B:B,MATCH(D10612,TeamSports!C:C,0))</f>
        <v>16</v>
      </c>
      <c r="F10612">
        <f>INDEX(RanksTable!AX:AX,MATCH(B10612,RanksTable!B:B,0))</f>
        <v>7</v>
      </c>
      <c r="H10612" t="str">
        <f t="shared" si="165"/>
        <v>INSERT INTO "TeamRanks" (team_id,team_sport_id,team_rank) VALUES (129,16,7);</v>
      </c>
    </row>
    <row r="10613" spans="2:8" x14ac:dyDescent="0.25">
      <c r="B10613" t="s">
        <v>522</v>
      </c>
      <c r="C10613">
        <f>INDEX(NationalTeams!B:B,MATCH(B10613,NationalTeams!C:C,0))</f>
        <v>130</v>
      </c>
      <c r="D10613" t="s">
        <v>40</v>
      </c>
      <c r="E10613">
        <f>INDEX(TeamSports!B:B,MATCH(D10613,TeamSports!C:C,0))</f>
        <v>16</v>
      </c>
      <c r="F10613">
        <f>INDEX(RanksTable!AX:AX,MATCH(B10613,RanksTable!B:B,0))</f>
        <v>7</v>
      </c>
      <c r="H10613" t="str">
        <f t="shared" si="165"/>
        <v>INSERT INTO "TeamRanks" (team_id,team_sport_id,team_rank) VALUES (130,16,7);</v>
      </c>
    </row>
    <row r="10614" spans="2:8" x14ac:dyDescent="0.25">
      <c r="B10614" t="s">
        <v>386</v>
      </c>
      <c r="C10614">
        <f>INDEX(NationalTeams!B:B,MATCH(B10614,NationalTeams!C:C,0))</f>
        <v>131</v>
      </c>
      <c r="D10614" t="s">
        <v>40</v>
      </c>
      <c r="E10614">
        <f>INDEX(TeamSports!B:B,MATCH(D10614,TeamSports!C:C,0))</f>
        <v>16</v>
      </c>
      <c r="F10614">
        <f>INDEX(RanksTable!AX:AX,MATCH(B10614,RanksTable!B:B,0))</f>
        <v>7</v>
      </c>
      <c r="H10614" t="str">
        <f t="shared" si="165"/>
        <v>INSERT INTO "TeamRanks" (team_id,team_sport_id,team_rank) VALUES (131,16,7);</v>
      </c>
    </row>
    <row r="10615" spans="2:8" x14ac:dyDescent="0.25">
      <c r="B10615" t="s">
        <v>463</v>
      </c>
      <c r="C10615">
        <f>INDEX(NationalTeams!B:B,MATCH(B10615,NationalTeams!C:C,0))</f>
        <v>132</v>
      </c>
      <c r="D10615" t="s">
        <v>40</v>
      </c>
      <c r="E10615">
        <f>INDEX(TeamSports!B:B,MATCH(D10615,TeamSports!C:C,0))</f>
        <v>16</v>
      </c>
      <c r="F10615">
        <f>INDEX(RanksTable!AX:AX,MATCH(B10615,RanksTable!B:B,0))</f>
        <v>7</v>
      </c>
      <c r="H10615" t="str">
        <f t="shared" si="165"/>
        <v>INSERT INTO "TeamRanks" (team_id,team_sport_id,team_rank) VALUES (132,16,7);</v>
      </c>
    </row>
    <row r="10616" spans="2:8" x14ac:dyDescent="0.25">
      <c r="B10616" t="s">
        <v>339</v>
      </c>
      <c r="C10616">
        <f>INDEX(NationalTeams!B:B,MATCH(B10616,NationalTeams!C:C,0))</f>
        <v>133</v>
      </c>
      <c r="D10616" t="s">
        <v>40</v>
      </c>
      <c r="E10616">
        <f>INDEX(TeamSports!B:B,MATCH(D10616,TeamSports!C:C,0))</f>
        <v>16</v>
      </c>
      <c r="F10616">
        <f>INDEX(RanksTable!AX:AX,MATCH(B10616,RanksTable!B:B,0))</f>
        <v>7</v>
      </c>
      <c r="H10616" t="str">
        <f t="shared" si="165"/>
        <v>INSERT INTO "TeamRanks" (team_id,team_sport_id,team_rank) VALUES (133,16,7);</v>
      </c>
    </row>
    <row r="10617" spans="2:8" x14ac:dyDescent="0.25">
      <c r="B10617" t="s">
        <v>464</v>
      </c>
      <c r="C10617">
        <f>INDEX(NationalTeams!B:B,MATCH(B10617,NationalTeams!C:C,0))</f>
        <v>134</v>
      </c>
      <c r="D10617" t="s">
        <v>40</v>
      </c>
      <c r="E10617">
        <f>INDEX(TeamSports!B:B,MATCH(D10617,TeamSports!C:C,0))</f>
        <v>16</v>
      </c>
      <c r="F10617">
        <f>INDEX(RanksTable!AX:AX,MATCH(B10617,RanksTable!B:B,0))</f>
        <v>7</v>
      </c>
      <c r="H10617" t="str">
        <f t="shared" si="165"/>
        <v>INSERT INTO "TeamRanks" (team_id,team_sport_id,team_rank) VALUES (134,16,7);</v>
      </c>
    </row>
    <row r="10618" spans="2:8" x14ac:dyDescent="0.25">
      <c r="B10618" t="s">
        <v>379</v>
      </c>
      <c r="C10618">
        <f>INDEX(NationalTeams!B:B,MATCH(B10618,NationalTeams!C:C,0))</f>
        <v>135</v>
      </c>
      <c r="D10618" t="s">
        <v>40</v>
      </c>
      <c r="E10618">
        <f>INDEX(TeamSports!B:B,MATCH(D10618,TeamSports!C:C,0))</f>
        <v>16</v>
      </c>
      <c r="F10618">
        <f>INDEX(RanksTable!AX:AX,MATCH(B10618,RanksTable!B:B,0))</f>
        <v>7</v>
      </c>
      <c r="H10618" t="str">
        <f t="shared" si="165"/>
        <v>INSERT INTO "TeamRanks" (team_id,team_sport_id,team_rank) VALUES (135,16,7);</v>
      </c>
    </row>
    <row r="10619" spans="2:8" x14ac:dyDescent="0.25">
      <c r="B10619" t="s">
        <v>539</v>
      </c>
      <c r="C10619">
        <f>INDEX(NationalTeams!B:B,MATCH(B10619,NationalTeams!C:C,0))</f>
        <v>136</v>
      </c>
      <c r="D10619" t="s">
        <v>40</v>
      </c>
      <c r="E10619">
        <f>INDEX(TeamSports!B:B,MATCH(D10619,TeamSports!C:C,0))</f>
        <v>16</v>
      </c>
      <c r="F10619">
        <f>INDEX(RanksTable!AX:AX,MATCH(B10619,RanksTable!B:B,0))</f>
        <v>6</v>
      </c>
      <c r="H10619" t="str">
        <f t="shared" si="165"/>
        <v>INSERT INTO "TeamRanks" (team_id,team_sport_id,team_rank) VALUES (136,16,6);</v>
      </c>
    </row>
    <row r="10620" spans="2:8" x14ac:dyDescent="0.25">
      <c r="B10620" t="s">
        <v>342</v>
      </c>
      <c r="C10620">
        <f>INDEX(NationalTeams!B:B,MATCH(B10620,NationalTeams!C:C,0))</f>
        <v>137</v>
      </c>
      <c r="D10620" t="s">
        <v>40</v>
      </c>
      <c r="E10620">
        <f>INDEX(TeamSports!B:B,MATCH(D10620,TeamSports!C:C,0))</f>
        <v>16</v>
      </c>
      <c r="F10620">
        <f>INDEX(RanksTable!AX:AX,MATCH(B10620,RanksTable!B:B,0))</f>
        <v>7</v>
      </c>
      <c r="H10620" t="str">
        <f t="shared" si="165"/>
        <v>INSERT INTO "TeamRanks" (team_id,team_sport_id,team_rank) VALUES (137,16,7);</v>
      </c>
    </row>
    <row r="10621" spans="2:8" x14ac:dyDescent="0.25">
      <c r="B10621" t="s">
        <v>343</v>
      </c>
      <c r="C10621">
        <f>INDEX(NationalTeams!B:B,MATCH(B10621,NationalTeams!C:C,0))</f>
        <v>138</v>
      </c>
      <c r="D10621" t="s">
        <v>40</v>
      </c>
      <c r="E10621">
        <f>INDEX(TeamSports!B:B,MATCH(D10621,TeamSports!C:C,0))</f>
        <v>16</v>
      </c>
      <c r="F10621">
        <f>INDEX(RanksTable!AX:AX,MATCH(B10621,RanksTable!B:B,0))</f>
        <v>7</v>
      </c>
      <c r="H10621" t="str">
        <f t="shared" si="165"/>
        <v>INSERT INTO "TeamRanks" (team_id,team_sport_id,team_rank) VALUES (138,16,7);</v>
      </c>
    </row>
    <row r="10622" spans="2:8" x14ac:dyDescent="0.25">
      <c r="B10622" t="s">
        <v>360</v>
      </c>
      <c r="C10622">
        <f>INDEX(NationalTeams!B:B,MATCH(B10622,NationalTeams!C:C,0))</f>
        <v>139</v>
      </c>
      <c r="D10622" t="s">
        <v>40</v>
      </c>
      <c r="E10622">
        <f>INDEX(TeamSports!B:B,MATCH(D10622,TeamSports!C:C,0))</f>
        <v>16</v>
      </c>
      <c r="F10622">
        <f>INDEX(RanksTable!AX:AX,MATCH(B10622,RanksTable!B:B,0))</f>
        <v>7</v>
      </c>
      <c r="H10622" t="str">
        <f t="shared" si="165"/>
        <v>INSERT INTO "TeamRanks" (team_id,team_sport_id,team_rank) VALUES (139,16,7);</v>
      </c>
    </row>
    <row r="10623" spans="2:8" x14ac:dyDescent="0.25">
      <c r="B10623" t="s">
        <v>378</v>
      </c>
      <c r="C10623">
        <f>INDEX(NationalTeams!B:B,MATCH(B10623,NationalTeams!C:C,0))</f>
        <v>140</v>
      </c>
      <c r="D10623" t="s">
        <v>40</v>
      </c>
      <c r="E10623">
        <f>INDEX(TeamSports!B:B,MATCH(D10623,TeamSports!C:C,0))</f>
        <v>16</v>
      </c>
      <c r="F10623">
        <f>INDEX(RanksTable!AX:AX,MATCH(B10623,RanksTable!B:B,0))</f>
        <v>5</v>
      </c>
      <c r="H10623" t="str">
        <f t="shared" si="165"/>
        <v>INSERT INTO "TeamRanks" (team_id,team_sport_id,team_rank) VALUES (140,16,5);</v>
      </c>
    </row>
    <row r="10624" spans="2:8" x14ac:dyDescent="0.25">
      <c r="B10624" t="s">
        <v>456</v>
      </c>
      <c r="C10624">
        <f>INDEX(NationalTeams!B:B,MATCH(B10624,NationalTeams!C:C,0))</f>
        <v>141</v>
      </c>
      <c r="D10624" t="s">
        <v>40</v>
      </c>
      <c r="E10624">
        <f>INDEX(TeamSports!B:B,MATCH(D10624,TeamSports!C:C,0))</f>
        <v>16</v>
      </c>
      <c r="F10624">
        <f>INDEX(RanksTable!AX:AX,MATCH(B10624,RanksTable!B:B,0))</f>
        <v>7</v>
      </c>
      <c r="H10624" t="str">
        <f t="shared" si="165"/>
        <v>INSERT INTO "TeamRanks" (team_id,team_sport_id,team_rank) VALUES (141,16,7);</v>
      </c>
    </row>
    <row r="10625" spans="2:8" x14ac:dyDescent="0.25">
      <c r="B10625" t="s">
        <v>537</v>
      </c>
      <c r="C10625">
        <f>INDEX(NationalTeams!B:B,MATCH(B10625,NationalTeams!C:C,0))</f>
        <v>142</v>
      </c>
      <c r="D10625" t="s">
        <v>40</v>
      </c>
      <c r="E10625">
        <f>INDEX(TeamSports!B:B,MATCH(D10625,TeamSports!C:C,0))</f>
        <v>16</v>
      </c>
      <c r="F10625">
        <f>INDEX(RanksTable!AX:AX,MATCH(B10625,RanksTable!B:B,0))</f>
        <v>6</v>
      </c>
      <c r="H10625" t="str">
        <f t="shared" si="165"/>
        <v>INSERT INTO "TeamRanks" (team_id,team_sport_id,team_rank) VALUES (142,16,6);</v>
      </c>
    </row>
    <row r="10626" spans="2:8" x14ac:dyDescent="0.25">
      <c r="B10626" t="s">
        <v>533</v>
      </c>
      <c r="C10626">
        <f>INDEX(NationalTeams!B:B,MATCH(B10626,NationalTeams!C:C,0))</f>
        <v>143</v>
      </c>
      <c r="D10626" t="s">
        <v>40</v>
      </c>
      <c r="E10626">
        <f>INDEX(TeamSports!B:B,MATCH(D10626,TeamSports!C:C,0))</f>
        <v>16</v>
      </c>
      <c r="F10626">
        <f>INDEX(RanksTable!AX:AX,MATCH(B10626,RanksTable!B:B,0))</f>
        <v>7</v>
      </c>
      <c r="H10626" t="str">
        <f t="shared" si="165"/>
        <v>INSERT INTO "TeamRanks" (team_id,team_sport_id,team_rank) VALUES (143,16,7);</v>
      </c>
    </row>
    <row r="10627" spans="2:8" x14ac:dyDescent="0.25">
      <c r="B10627" t="s">
        <v>460</v>
      </c>
      <c r="C10627">
        <f>INDEX(NationalTeams!B:B,MATCH(B10627,NationalTeams!C:C,0))</f>
        <v>144</v>
      </c>
      <c r="D10627" t="s">
        <v>40</v>
      </c>
      <c r="E10627">
        <f>INDEX(TeamSports!B:B,MATCH(D10627,TeamSports!C:C,0))</f>
        <v>16</v>
      </c>
      <c r="F10627">
        <f>INDEX(RanksTable!AX:AX,MATCH(B10627,RanksTable!B:B,0))</f>
        <v>7</v>
      </c>
      <c r="H10627" t="str">
        <f t="shared" si="165"/>
        <v>INSERT INTO "TeamRanks" (team_id,team_sport_id,team_rank) VALUES (144,16,7);</v>
      </c>
    </row>
    <row r="10628" spans="2:8" x14ac:dyDescent="0.25">
      <c r="B10628" t="s">
        <v>521</v>
      </c>
      <c r="C10628">
        <f>INDEX(NationalTeams!B:B,MATCH(B10628,NationalTeams!C:C,0))</f>
        <v>145</v>
      </c>
      <c r="D10628" t="s">
        <v>40</v>
      </c>
      <c r="E10628">
        <f>INDEX(TeamSports!B:B,MATCH(D10628,TeamSports!C:C,0))</f>
        <v>16</v>
      </c>
      <c r="F10628">
        <f>INDEX(RanksTable!AX:AX,MATCH(B10628,RanksTable!B:B,0))</f>
        <v>7</v>
      </c>
      <c r="H10628" t="str">
        <f t="shared" ref="H10628:H10691" si="166">_xlfn.CONCAT($H$1,$L$1,$C$1,$L$1," ",$J$1,$C$2,$N$1,$E$2,$N$1,$F$2,$K$1,$I$1,$J$1,C10628,$N$1,E10628,$N$1,F10628,$K$1,$O$1)</f>
        <v>INSERT INTO "TeamRanks" (team_id,team_sport_id,team_rank) VALUES (145,16,7);</v>
      </c>
    </row>
    <row r="10629" spans="2:8" x14ac:dyDescent="0.25">
      <c r="B10629" t="s">
        <v>416</v>
      </c>
      <c r="C10629">
        <f>INDEX(NationalTeams!B:B,MATCH(B10629,NationalTeams!C:C,0))</f>
        <v>146</v>
      </c>
      <c r="D10629" t="s">
        <v>40</v>
      </c>
      <c r="E10629">
        <f>INDEX(TeamSports!B:B,MATCH(D10629,TeamSports!C:C,0))</f>
        <v>16</v>
      </c>
      <c r="F10629">
        <f>INDEX(RanksTable!AX:AX,MATCH(B10629,RanksTable!B:B,0))</f>
        <v>7</v>
      </c>
      <c r="H10629" t="str">
        <f t="shared" si="166"/>
        <v>INSERT INTO "TeamRanks" (team_id,team_sport_id,team_rank) VALUES (146,16,7);</v>
      </c>
    </row>
    <row r="10630" spans="2:8" x14ac:dyDescent="0.25">
      <c r="B10630" t="s">
        <v>393</v>
      </c>
      <c r="C10630">
        <f>INDEX(NationalTeams!B:B,MATCH(B10630,NationalTeams!C:C,0))</f>
        <v>147</v>
      </c>
      <c r="D10630" t="s">
        <v>40</v>
      </c>
      <c r="E10630">
        <f>INDEX(TeamSports!B:B,MATCH(D10630,TeamSports!C:C,0))</f>
        <v>16</v>
      </c>
      <c r="F10630">
        <f>INDEX(RanksTable!AX:AX,MATCH(B10630,RanksTable!B:B,0))</f>
        <v>7</v>
      </c>
      <c r="H10630" t="str">
        <f t="shared" si="166"/>
        <v>INSERT INTO "TeamRanks" (team_id,team_sport_id,team_rank) VALUES (147,16,7);</v>
      </c>
    </row>
    <row r="10631" spans="2:8" x14ac:dyDescent="0.25">
      <c r="B10631" t="s">
        <v>372</v>
      </c>
      <c r="C10631">
        <f>INDEX(NationalTeams!B:B,MATCH(B10631,NationalTeams!C:C,0))</f>
        <v>148</v>
      </c>
      <c r="D10631" t="s">
        <v>40</v>
      </c>
      <c r="E10631">
        <f>INDEX(TeamSports!B:B,MATCH(D10631,TeamSports!C:C,0))</f>
        <v>16</v>
      </c>
      <c r="F10631">
        <f>INDEX(RanksTable!AX:AX,MATCH(B10631,RanksTable!B:B,0))</f>
        <v>7</v>
      </c>
      <c r="H10631" t="str">
        <f t="shared" si="166"/>
        <v>INSERT INTO "TeamRanks" (team_id,team_sport_id,team_rank) VALUES (148,16,7);</v>
      </c>
    </row>
    <row r="10632" spans="2:8" x14ac:dyDescent="0.25">
      <c r="B10632" t="s">
        <v>480</v>
      </c>
      <c r="C10632">
        <f>INDEX(NationalTeams!B:B,MATCH(B10632,NationalTeams!C:C,0))</f>
        <v>149</v>
      </c>
      <c r="D10632" t="s">
        <v>40</v>
      </c>
      <c r="E10632">
        <f>INDEX(TeamSports!B:B,MATCH(D10632,TeamSports!C:C,0))</f>
        <v>16</v>
      </c>
      <c r="F10632">
        <f>INDEX(RanksTable!AX:AX,MATCH(B10632,RanksTable!B:B,0))</f>
        <v>7</v>
      </c>
      <c r="H10632" t="str">
        <f t="shared" si="166"/>
        <v>INSERT INTO "TeamRanks" (team_id,team_sport_id,team_rank) VALUES (149,16,7);</v>
      </c>
    </row>
    <row r="10633" spans="2:8" x14ac:dyDescent="0.25">
      <c r="B10633" t="s">
        <v>446</v>
      </c>
      <c r="C10633">
        <f>INDEX(NationalTeams!B:B,MATCH(B10633,NationalTeams!C:C,0))</f>
        <v>150</v>
      </c>
      <c r="D10633" t="s">
        <v>40</v>
      </c>
      <c r="E10633">
        <f>INDEX(TeamSports!B:B,MATCH(D10633,TeamSports!C:C,0))</f>
        <v>16</v>
      </c>
      <c r="F10633">
        <f>INDEX(RanksTable!AX:AX,MATCH(B10633,RanksTable!B:B,0))</f>
        <v>7</v>
      </c>
      <c r="H10633" t="str">
        <f t="shared" si="166"/>
        <v>INSERT INTO "TeamRanks" (team_id,team_sport_id,team_rank) VALUES (150,16,7);</v>
      </c>
    </row>
    <row r="10634" spans="2:8" x14ac:dyDescent="0.25">
      <c r="B10634" t="s">
        <v>356</v>
      </c>
      <c r="C10634">
        <f>INDEX(NationalTeams!B:B,MATCH(B10634,NationalTeams!C:C,0))</f>
        <v>151</v>
      </c>
      <c r="D10634" t="s">
        <v>40</v>
      </c>
      <c r="E10634">
        <f>INDEX(TeamSports!B:B,MATCH(D10634,TeamSports!C:C,0))</f>
        <v>16</v>
      </c>
      <c r="F10634">
        <f>INDEX(RanksTable!AX:AX,MATCH(B10634,RanksTable!B:B,0))</f>
        <v>7</v>
      </c>
      <c r="H10634" t="str">
        <f t="shared" si="166"/>
        <v>INSERT INTO "TeamRanks" (team_id,team_sport_id,team_rank) VALUES (151,16,7);</v>
      </c>
    </row>
    <row r="10635" spans="2:8" x14ac:dyDescent="0.25">
      <c r="B10635" t="s">
        <v>387</v>
      </c>
      <c r="C10635">
        <f>INDEX(NationalTeams!B:B,MATCH(B10635,NationalTeams!C:C,0))</f>
        <v>152</v>
      </c>
      <c r="D10635" t="s">
        <v>40</v>
      </c>
      <c r="E10635">
        <f>INDEX(TeamSports!B:B,MATCH(D10635,TeamSports!C:C,0))</f>
        <v>16</v>
      </c>
      <c r="F10635">
        <f>INDEX(RanksTable!AX:AX,MATCH(B10635,RanksTable!B:B,0))</f>
        <v>7</v>
      </c>
      <c r="H10635" t="str">
        <f t="shared" si="166"/>
        <v>INSERT INTO "TeamRanks" (team_id,team_sport_id,team_rank) VALUES (152,16,7);</v>
      </c>
    </row>
    <row r="10636" spans="2:8" x14ac:dyDescent="0.25">
      <c r="B10636" t="s">
        <v>361</v>
      </c>
      <c r="C10636">
        <f>INDEX(NationalTeams!B:B,MATCH(B10636,NationalTeams!C:C,0))</f>
        <v>153</v>
      </c>
      <c r="D10636" t="s">
        <v>40</v>
      </c>
      <c r="E10636">
        <f>INDEX(TeamSports!B:B,MATCH(D10636,TeamSports!C:C,0))</f>
        <v>16</v>
      </c>
      <c r="F10636">
        <f>INDEX(RanksTable!AX:AX,MATCH(B10636,RanksTable!B:B,0))</f>
        <v>7</v>
      </c>
      <c r="H10636" t="str">
        <f t="shared" si="166"/>
        <v>INSERT INTO "TeamRanks" (team_id,team_sport_id,team_rank) VALUES (153,16,7);</v>
      </c>
    </row>
    <row r="10637" spans="2:8" x14ac:dyDescent="0.25">
      <c r="B10637" t="s">
        <v>492</v>
      </c>
      <c r="C10637">
        <f>INDEX(NationalTeams!B:B,MATCH(B10637,NationalTeams!C:C,0))</f>
        <v>154</v>
      </c>
      <c r="D10637" t="s">
        <v>40</v>
      </c>
      <c r="E10637">
        <f>INDEX(TeamSports!B:B,MATCH(D10637,TeamSports!C:C,0))</f>
        <v>16</v>
      </c>
      <c r="F10637">
        <f>INDEX(RanksTable!AX:AX,MATCH(B10637,RanksTable!B:B,0))</f>
        <v>3</v>
      </c>
      <c r="H10637" t="str">
        <f t="shared" si="166"/>
        <v>INSERT INTO "TeamRanks" (team_id,team_sport_id,team_rank) VALUES (154,16,3);</v>
      </c>
    </row>
    <row r="10638" spans="2:8" x14ac:dyDescent="0.25">
      <c r="B10638" t="s">
        <v>485</v>
      </c>
      <c r="C10638">
        <f>INDEX(NationalTeams!B:B,MATCH(B10638,NationalTeams!C:C,0))</f>
        <v>155</v>
      </c>
      <c r="D10638" t="s">
        <v>40</v>
      </c>
      <c r="E10638">
        <f>INDEX(TeamSports!B:B,MATCH(D10638,TeamSports!C:C,0))</f>
        <v>16</v>
      </c>
      <c r="F10638">
        <f>INDEX(RanksTable!AX:AX,MATCH(B10638,RanksTable!B:B,0))</f>
        <v>7</v>
      </c>
      <c r="H10638" t="str">
        <f t="shared" si="166"/>
        <v>INSERT INTO "TeamRanks" (team_id,team_sport_id,team_rank) VALUES (155,16,7);</v>
      </c>
    </row>
    <row r="10639" spans="2:8" x14ac:dyDescent="0.25">
      <c r="B10639" t="s">
        <v>423</v>
      </c>
      <c r="C10639">
        <f>INDEX(NationalTeams!B:B,MATCH(B10639,NationalTeams!C:C,0))</f>
        <v>156</v>
      </c>
      <c r="D10639" t="s">
        <v>40</v>
      </c>
      <c r="E10639">
        <f>INDEX(TeamSports!B:B,MATCH(D10639,TeamSports!C:C,0))</f>
        <v>16</v>
      </c>
      <c r="F10639">
        <f>INDEX(RanksTable!AX:AX,MATCH(B10639,RanksTable!B:B,0))</f>
        <v>2</v>
      </c>
      <c r="H10639" t="str">
        <f t="shared" si="166"/>
        <v>INSERT INTO "TeamRanks" (team_id,team_sport_id,team_rank) VALUES (156,16,2);</v>
      </c>
    </row>
    <row r="10640" spans="2:8" x14ac:dyDescent="0.25">
      <c r="B10640" t="s">
        <v>457</v>
      </c>
      <c r="C10640">
        <f>INDEX(NationalTeams!B:B,MATCH(B10640,NationalTeams!C:C,0))</f>
        <v>157</v>
      </c>
      <c r="D10640" t="s">
        <v>40</v>
      </c>
      <c r="E10640">
        <f>INDEX(TeamSports!B:B,MATCH(D10640,TeamSports!C:C,0))</f>
        <v>16</v>
      </c>
      <c r="F10640">
        <f>INDEX(RanksTable!AX:AX,MATCH(B10640,RanksTable!B:B,0))</f>
        <v>7</v>
      </c>
      <c r="H10640" t="str">
        <f t="shared" si="166"/>
        <v>INSERT INTO "TeamRanks" (team_id,team_sport_id,team_rank) VALUES (157,16,7);</v>
      </c>
    </row>
    <row r="10641" spans="2:8" x14ac:dyDescent="0.25">
      <c r="B10641" t="s">
        <v>491</v>
      </c>
      <c r="C10641">
        <f>INDEX(NationalTeams!B:B,MATCH(B10641,NationalTeams!C:C,0))</f>
        <v>158</v>
      </c>
      <c r="D10641" t="s">
        <v>40</v>
      </c>
      <c r="E10641">
        <f>INDEX(TeamSports!B:B,MATCH(D10641,TeamSports!C:C,0))</f>
        <v>16</v>
      </c>
      <c r="F10641">
        <f>INDEX(RanksTable!AX:AX,MATCH(B10641,RanksTable!B:B,0))</f>
        <v>3</v>
      </c>
      <c r="H10641" t="str">
        <f t="shared" si="166"/>
        <v>INSERT INTO "TeamRanks" (team_id,team_sport_id,team_rank) VALUES (158,16,3);</v>
      </c>
    </row>
    <row r="10642" spans="2:8" x14ac:dyDescent="0.25">
      <c r="B10642" t="s">
        <v>474</v>
      </c>
      <c r="C10642">
        <f>INDEX(NationalTeams!B:B,MATCH(B10642,NationalTeams!C:C,0))</f>
        <v>159</v>
      </c>
      <c r="D10642" t="s">
        <v>40</v>
      </c>
      <c r="E10642">
        <f>INDEX(TeamSports!B:B,MATCH(D10642,TeamSports!C:C,0))</f>
        <v>16</v>
      </c>
      <c r="F10642">
        <f>INDEX(RanksTable!AX:AX,MATCH(B10642,RanksTable!B:B,0))</f>
        <v>7</v>
      </c>
      <c r="H10642" t="str">
        <f t="shared" si="166"/>
        <v>INSERT INTO "TeamRanks" (team_id,team_sport_id,team_rank) VALUES (159,16,7);</v>
      </c>
    </row>
    <row r="10643" spans="2:8" x14ac:dyDescent="0.25">
      <c r="B10643" t="s">
        <v>479</v>
      </c>
      <c r="C10643">
        <f>INDEX(NationalTeams!B:B,MATCH(B10643,NationalTeams!C:C,0))</f>
        <v>160</v>
      </c>
      <c r="D10643" t="s">
        <v>40</v>
      </c>
      <c r="E10643">
        <f>INDEX(TeamSports!B:B,MATCH(D10643,TeamSports!C:C,0))</f>
        <v>16</v>
      </c>
      <c r="F10643">
        <f>INDEX(RanksTable!AX:AX,MATCH(B10643,RanksTable!B:B,0))</f>
        <v>7</v>
      </c>
      <c r="H10643" t="str">
        <f t="shared" si="166"/>
        <v>INSERT INTO "TeamRanks" (team_id,team_sport_id,team_rank) VALUES (160,16,7);</v>
      </c>
    </row>
    <row r="10644" spans="2:8" x14ac:dyDescent="0.25">
      <c r="B10644" t="s">
        <v>449</v>
      </c>
      <c r="C10644">
        <f>INDEX(NationalTeams!B:B,MATCH(B10644,NationalTeams!C:C,0))</f>
        <v>161</v>
      </c>
      <c r="D10644" t="s">
        <v>40</v>
      </c>
      <c r="E10644">
        <f>INDEX(TeamSports!B:B,MATCH(D10644,TeamSports!C:C,0))</f>
        <v>16</v>
      </c>
      <c r="F10644">
        <f>INDEX(RanksTable!AX:AX,MATCH(B10644,RanksTable!B:B,0))</f>
        <v>7</v>
      </c>
      <c r="H10644" t="str">
        <f t="shared" si="166"/>
        <v>INSERT INTO "TeamRanks" (team_id,team_sport_id,team_rank) VALUES (161,16,7);</v>
      </c>
    </row>
    <row r="10645" spans="2:8" x14ac:dyDescent="0.25">
      <c r="B10645" t="s">
        <v>398</v>
      </c>
      <c r="C10645">
        <f>INDEX(NationalTeams!B:B,MATCH(B10645,NationalTeams!C:C,0))</f>
        <v>162</v>
      </c>
      <c r="D10645" t="s">
        <v>40</v>
      </c>
      <c r="E10645">
        <f>INDEX(TeamSports!B:B,MATCH(D10645,TeamSports!C:C,0))</f>
        <v>16</v>
      </c>
      <c r="F10645">
        <f>INDEX(RanksTable!AX:AX,MATCH(B10645,RanksTable!B:B,0))</f>
        <v>7</v>
      </c>
      <c r="H10645" t="str">
        <f t="shared" si="166"/>
        <v>INSERT INTO "TeamRanks" (team_id,team_sport_id,team_rank) VALUES (162,16,7);</v>
      </c>
    </row>
    <row r="10646" spans="2:8" x14ac:dyDescent="0.25">
      <c r="B10646" t="s">
        <v>441</v>
      </c>
      <c r="C10646">
        <f>INDEX(NationalTeams!B:B,MATCH(B10646,NationalTeams!C:C,0))</f>
        <v>163</v>
      </c>
      <c r="D10646" t="s">
        <v>40</v>
      </c>
      <c r="E10646">
        <f>INDEX(TeamSports!B:B,MATCH(D10646,TeamSports!C:C,0))</f>
        <v>16</v>
      </c>
      <c r="F10646">
        <f>INDEX(RanksTable!AX:AX,MATCH(B10646,RanksTable!B:B,0))</f>
        <v>7</v>
      </c>
      <c r="H10646" t="str">
        <f t="shared" si="166"/>
        <v>INSERT INTO "TeamRanks" (team_id,team_sport_id,team_rank) VALUES (163,16,7);</v>
      </c>
    </row>
    <row r="10647" spans="2:8" x14ac:dyDescent="0.25">
      <c r="B10647" t="s">
        <v>348</v>
      </c>
      <c r="C10647">
        <f>INDEX(NationalTeams!B:B,MATCH(B10647,NationalTeams!C:C,0))</f>
        <v>164</v>
      </c>
      <c r="D10647" t="s">
        <v>40</v>
      </c>
      <c r="E10647">
        <f>INDEX(TeamSports!B:B,MATCH(D10647,TeamSports!C:C,0))</f>
        <v>16</v>
      </c>
      <c r="F10647">
        <f>INDEX(RanksTable!AX:AX,MATCH(B10647,RanksTable!B:B,0))</f>
        <v>6</v>
      </c>
      <c r="H10647" t="str">
        <f t="shared" si="166"/>
        <v>INSERT INTO "TeamRanks" (team_id,team_sport_id,team_rank) VALUES (164,16,6);</v>
      </c>
    </row>
    <row r="10648" spans="2:8" x14ac:dyDescent="0.25">
      <c r="B10648" t="s">
        <v>350</v>
      </c>
      <c r="C10648">
        <f>INDEX(NationalTeams!B:B,MATCH(B10648,NationalTeams!C:C,0))</f>
        <v>165</v>
      </c>
      <c r="D10648" t="s">
        <v>40</v>
      </c>
      <c r="E10648">
        <f>INDEX(TeamSports!B:B,MATCH(D10648,TeamSports!C:C,0))</f>
        <v>16</v>
      </c>
      <c r="F10648">
        <f>INDEX(RanksTable!AX:AX,MATCH(B10648,RanksTable!B:B,0))</f>
        <v>6</v>
      </c>
      <c r="H10648" t="str">
        <f t="shared" si="166"/>
        <v>INSERT INTO "TeamRanks" (team_id,team_sport_id,team_rank) VALUES (165,16,6);</v>
      </c>
    </row>
    <row r="10649" spans="2:8" x14ac:dyDescent="0.25">
      <c r="B10649" t="s">
        <v>494</v>
      </c>
      <c r="C10649">
        <f>INDEX(NationalTeams!B:B,MATCH(B10649,NationalTeams!C:C,0))</f>
        <v>166</v>
      </c>
      <c r="D10649" t="s">
        <v>40</v>
      </c>
      <c r="E10649">
        <f>INDEX(TeamSports!B:B,MATCH(D10649,TeamSports!C:C,0))</f>
        <v>16</v>
      </c>
      <c r="F10649">
        <f>INDEX(RanksTable!AX:AX,MATCH(B10649,RanksTable!B:B,0))</f>
        <v>3</v>
      </c>
      <c r="H10649" t="str">
        <f t="shared" si="166"/>
        <v>INSERT INTO "TeamRanks" (team_id,team_sport_id,team_rank) VALUES (166,16,3);</v>
      </c>
    </row>
    <row r="10650" spans="2:8" x14ac:dyDescent="0.25">
      <c r="B10650" t="s">
        <v>504</v>
      </c>
      <c r="C10650">
        <f>INDEX(NationalTeams!B:B,MATCH(B10650,NationalTeams!C:C,0))</f>
        <v>167</v>
      </c>
      <c r="D10650" t="s">
        <v>40</v>
      </c>
      <c r="E10650">
        <f>INDEX(TeamSports!B:B,MATCH(D10650,TeamSports!C:C,0))</f>
        <v>16</v>
      </c>
      <c r="F10650">
        <f>INDEX(RanksTable!AX:AX,MATCH(B10650,RanksTable!B:B,0))</f>
        <v>6</v>
      </c>
      <c r="H10650" t="str">
        <f t="shared" si="166"/>
        <v>INSERT INTO "TeamRanks" (team_id,team_sport_id,team_rank) VALUES (167,16,6);</v>
      </c>
    </row>
    <row r="10651" spans="2:8" x14ac:dyDescent="0.25">
      <c r="B10651" t="s">
        <v>401</v>
      </c>
      <c r="C10651">
        <f>INDEX(NationalTeams!B:B,MATCH(B10651,NationalTeams!C:C,0))</f>
        <v>168</v>
      </c>
      <c r="D10651" t="s">
        <v>40</v>
      </c>
      <c r="E10651">
        <f>INDEX(TeamSports!B:B,MATCH(D10651,TeamSports!C:C,0))</f>
        <v>16</v>
      </c>
      <c r="F10651">
        <f>INDEX(RanksTable!AX:AX,MATCH(B10651,RanksTable!B:B,0))</f>
        <v>7</v>
      </c>
      <c r="H10651" t="str">
        <f t="shared" si="166"/>
        <v>INSERT INTO "TeamRanks" (team_id,team_sport_id,team_rank) VALUES (168,16,7);</v>
      </c>
    </row>
    <row r="10652" spans="2:8" x14ac:dyDescent="0.25">
      <c r="B10652" t="s">
        <v>432</v>
      </c>
      <c r="C10652">
        <f>INDEX(NationalTeams!B:B,MATCH(B10652,NationalTeams!C:C,0))</f>
        <v>169</v>
      </c>
      <c r="D10652" t="s">
        <v>40</v>
      </c>
      <c r="E10652">
        <f>INDEX(TeamSports!B:B,MATCH(D10652,TeamSports!C:C,0))</f>
        <v>16</v>
      </c>
      <c r="F10652">
        <f>INDEX(RanksTable!AX:AX,MATCH(B10652,RanksTable!B:B,0))</f>
        <v>7</v>
      </c>
      <c r="H10652" t="str">
        <f t="shared" si="166"/>
        <v>INSERT INTO "TeamRanks" (team_id,team_sport_id,team_rank) VALUES (169,16,7);</v>
      </c>
    </row>
    <row r="10653" spans="2:8" x14ac:dyDescent="0.25">
      <c r="B10653" t="s">
        <v>336</v>
      </c>
      <c r="C10653">
        <f>INDEX(NationalTeams!B:B,MATCH(B10653,NationalTeams!C:C,0))</f>
        <v>170</v>
      </c>
      <c r="D10653" t="s">
        <v>40</v>
      </c>
      <c r="E10653">
        <f>INDEX(TeamSports!B:B,MATCH(D10653,TeamSports!C:C,0))</f>
        <v>16</v>
      </c>
      <c r="F10653">
        <f>INDEX(RanksTable!AX:AX,MATCH(B10653,RanksTable!B:B,0))</f>
        <v>7</v>
      </c>
      <c r="H10653" t="str">
        <f t="shared" si="166"/>
        <v>INSERT INTO "TeamRanks" (team_id,team_sport_id,team_rank) VALUES (170,16,7);</v>
      </c>
    </row>
    <row r="10654" spans="2:8" x14ac:dyDescent="0.25">
      <c r="B10654" t="s">
        <v>497</v>
      </c>
      <c r="C10654">
        <f>INDEX(NationalTeams!B:B,MATCH(B10654,NationalTeams!C:C,0))</f>
        <v>171</v>
      </c>
      <c r="D10654" t="s">
        <v>40</v>
      </c>
      <c r="E10654">
        <f>INDEX(TeamSports!B:B,MATCH(D10654,TeamSports!C:C,0))</f>
        <v>16</v>
      </c>
      <c r="F10654">
        <f>INDEX(RanksTable!AX:AX,MATCH(B10654,RanksTable!B:B,0))</f>
        <v>3</v>
      </c>
      <c r="H10654" t="str">
        <f t="shared" si="166"/>
        <v>INSERT INTO "TeamRanks" (team_id,team_sport_id,team_rank) VALUES (171,16,3);</v>
      </c>
    </row>
    <row r="10655" spans="2:8" x14ac:dyDescent="0.25">
      <c r="B10655" t="s">
        <v>380</v>
      </c>
      <c r="C10655">
        <f>INDEX(NationalTeams!B:B,MATCH(B10655,NationalTeams!C:C,0))</f>
        <v>172</v>
      </c>
      <c r="D10655" t="s">
        <v>40</v>
      </c>
      <c r="E10655">
        <f>INDEX(TeamSports!B:B,MATCH(D10655,TeamSports!C:C,0))</f>
        <v>16</v>
      </c>
      <c r="F10655">
        <f>INDEX(RanksTable!AX:AX,MATCH(B10655,RanksTable!B:B,0))</f>
        <v>7</v>
      </c>
      <c r="H10655" t="str">
        <f t="shared" si="166"/>
        <v>INSERT INTO "TeamRanks" (team_id,team_sport_id,team_rank) VALUES (172,16,7);</v>
      </c>
    </row>
    <row r="10656" spans="2:8" x14ac:dyDescent="0.25">
      <c r="B10656" t="s">
        <v>402</v>
      </c>
      <c r="C10656">
        <f>INDEX(NationalTeams!B:B,MATCH(B10656,NationalTeams!C:C,0))</f>
        <v>173</v>
      </c>
      <c r="D10656" t="s">
        <v>40</v>
      </c>
      <c r="E10656">
        <f>INDEX(TeamSports!B:B,MATCH(D10656,TeamSports!C:C,0))</f>
        <v>16</v>
      </c>
      <c r="F10656">
        <f>INDEX(RanksTable!AX:AX,MATCH(B10656,RanksTable!B:B,0))</f>
        <v>7</v>
      </c>
      <c r="H10656" t="str">
        <f t="shared" si="166"/>
        <v>INSERT INTO "TeamRanks" (team_id,team_sport_id,team_rank) VALUES (173,16,7);</v>
      </c>
    </row>
    <row r="10657" spans="2:8" x14ac:dyDescent="0.25">
      <c r="B10657" t="s">
        <v>370</v>
      </c>
      <c r="C10657">
        <f>INDEX(NationalTeams!B:B,MATCH(B10657,NationalTeams!C:C,0))</f>
        <v>174</v>
      </c>
      <c r="D10657" t="s">
        <v>40</v>
      </c>
      <c r="E10657">
        <f>INDEX(TeamSports!B:B,MATCH(D10657,TeamSports!C:C,0))</f>
        <v>16</v>
      </c>
      <c r="F10657">
        <f>INDEX(RanksTable!AX:AX,MATCH(B10657,RanksTable!B:B,0))</f>
        <v>7</v>
      </c>
      <c r="H10657" t="str">
        <f t="shared" si="166"/>
        <v>INSERT INTO "TeamRanks" (team_id,team_sport_id,team_rank) VALUES (174,16,7);</v>
      </c>
    </row>
    <row r="10658" spans="2:8" x14ac:dyDescent="0.25">
      <c r="B10658" t="s">
        <v>506</v>
      </c>
      <c r="C10658">
        <f>INDEX(NationalTeams!B:B,MATCH(B10658,NationalTeams!C:C,0))</f>
        <v>175</v>
      </c>
      <c r="D10658" t="s">
        <v>40</v>
      </c>
      <c r="E10658">
        <f>INDEX(TeamSports!B:B,MATCH(D10658,TeamSports!C:C,0))</f>
        <v>16</v>
      </c>
      <c r="F10658">
        <f>INDEX(RanksTable!AX:AX,MATCH(B10658,RanksTable!B:B,0))</f>
        <v>2</v>
      </c>
      <c r="H10658" t="str">
        <f t="shared" si="166"/>
        <v>INSERT INTO "TeamRanks" (team_id,team_sport_id,team_rank) VALUES (175,16,2);</v>
      </c>
    </row>
    <row r="10659" spans="2:8" x14ac:dyDescent="0.25">
      <c r="B10659" t="s">
        <v>500</v>
      </c>
      <c r="C10659">
        <f>INDEX(NationalTeams!B:B,MATCH(B10659,NationalTeams!C:C,0))</f>
        <v>176</v>
      </c>
      <c r="D10659" t="s">
        <v>40</v>
      </c>
      <c r="E10659">
        <f>INDEX(TeamSports!B:B,MATCH(D10659,TeamSports!C:C,0))</f>
        <v>16</v>
      </c>
      <c r="F10659">
        <f>INDEX(RanksTable!AX:AX,MATCH(B10659,RanksTable!B:B,0))</f>
        <v>2</v>
      </c>
      <c r="H10659" t="str">
        <f t="shared" si="166"/>
        <v>INSERT INTO "TeamRanks" (team_id,team_sport_id,team_rank) VALUES (176,16,2);</v>
      </c>
    </row>
    <row r="10660" spans="2:8" x14ac:dyDescent="0.25">
      <c r="B10660" t="s">
        <v>473</v>
      </c>
      <c r="C10660">
        <f>INDEX(NationalTeams!B:B,MATCH(B10660,NationalTeams!C:C,0))</f>
        <v>177</v>
      </c>
      <c r="D10660" t="s">
        <v>40</v>
      </c>
      <c r="E10660">
        <f>INDEX(TeamSports!B:B,MATCH(D10660,TeamSports!C:C,0))</f>
        <v>16</v>
      </c>
      <c r="F10660">
        <f>INDEX(RanksTable!AX:AX,MATCH(B10660,RanksTable!B:B,0))</f>
        <v>7</v>
      </c>
      <c r="H10660" t="str">
        <f t="shared" si="166"/>
        <v>INSERT INTO "TeamRanks" (team_id,team_sport_id,team_rank) VALUES (177,16,7);</v>
      </c>
    </row>
    <row r="10661" spans="2:8" x14ac:dyDescent="0.25">
      <c r="B10661" t="s">
        <v>482</v>
      </c>
      <c r="C10661">
        <f>INDEX(NationalTeams!B:B,MATCH(B10661,NationalTeams!C:C,0))</f>
        <v>178</v>
      </c>
      <c r="D10661" t="s">
        <v>40</v>
      </c>
      <c r="E10661">
        <f>INDEX(TeamSports!B:B,MATCH(D10661,TeamSports!C:C,0))</f>
        <v>16</v>
      </c>
      <c r="F10661">
        <f>INDEX(RanksTable!AX:AX,MATCH(B10661,RanksTable!B:B,0))</f>
        <v>7</v>
      </c>
      <c r="H10661" t="str">
        <f t="shared" si="166"/>
        <v>INSERT INTO "TeamRanks" (team_id,team_sport_id,team_rank) VALUES (178,16,7);</v>
      </c>
    </row>
    <row r="10662" spans="2:8" x14ac:dyDescent="0.25">
      <c r="B10662" t="s">
        <v>411</v>
      </c>
      <c r="C10662">
        <f>INDEX(NationalTeams!B:B,MATCH(B10662,NationalTeams!C:C,0))</f>
        <v>179</v>
      </c>
      <c r="D10662" t="s">
        <v>40</v>
      </c>
      <c r="E10662">
        <f>INDEX(TeamSports!B:B,MATCH(D10662,TeamSports!C:C,0))</f>
        <v>16</v>
      </c>
      <c r="F10662">
        <f>INDEX(RanksTable!AX:AX,MATCH(B10662,RanksTable!B:B,0))</f>
        <v>7</v>
      </c>
      <c r="H10662" t="str">
        <f t="shared" si="166"/>
        <v>INSERT INTO "TeamRanks" (team_id,team_sport_id,team_rank) VALUES (179,16,7);</v>
      </c>
    </row>
    <row r="10663" spans="2:8" x14ac:dyDescent="0.25">
      <c r="B10663" t="s">
        <v>541</v>
      </c>
      <c r="C10663">
        <f>INDEX(NationalTeams!B:B,MATCH(B10663,NationalTeams!C:C,0))</f>
        <v>180</v>
      </c>
      <c r="D10663" t="s">
        <v>40</v>
      </c>
      <c r="E10663">
        <f>INDEX(TeamSports!B:B,MATCH(D10663,TeamSports!C:C,0))</f>
        <v>16</v>
      </c>
      <c r="F10663">
        <f>INDEX(RanksTable!AX:AX,MATCH(B10663,RanksTable!B:B,0))</f>
        <v>7</v>
      </c>
      <c r="H10663" t="str">
        <f t="shared" si="166"/>
        <v>INSERT INTO "TeamRanks" (team_id,team_sport_id,team_rank) VALUES (180,16,7);</v>
      </c>
    </row>
    <row r="10664" spans="2:8" x14ac:dyDescent="0.25">
      <c r="B10664" t="s">
        <v>412</v>
      </c>
      <c r="C10664">
        <f>INDEX(NationalTeams!B:B,MATCH(B10664,NationalTeams!C:C,0))</f>
        <v>181</v>
      </c>
      <c r="D10664" t="s">
        <v>40</v>
      </c>
      <c r="E10664">
        <f>INDEX(TeamSports!B:B,MATCH(D10664,TeamSports!C:C,0))</f>
        <v>16</v>
      </c>
      <c r="F10664">
        <f>INDEX(RanksTable!AX:AX,MATCH(B10664,RanksTable!B:B,0))</f>
        <v>7</v>
      </c>
      <c r="H10664" t="str">
        <f t="shared" si="166"/>
        <v>INSERT INTO "TeamRanks" (team_id,team_sport_id,team_rank) VALUES (181,16,7);</v>
      </c>
    </row>
    <row r="10665" spans="2:8" x14ac:dyDescent="0.25">
      <c r="B10665" t="s">
        <v>409</v>
      </c>
      <c r="C10665">
        <f>INDEX(NationalTeams!B:B,MATCH(B10665,NationalTeams!C:C,0))</f>
        <v>182</v>
      </c>
      <c r="D10665" t="s">
        <v>40</v>
      </c>
      <c r="E10665">
        <f>INDEX(TeamSports!B:B,MATCH(D10665,TeamSports!C:C,0))</f>
        <v>16</v>
      </c>
      <c r="F10665">
        <f>INDEX(RanksTable!AX:AX,MATCH(B10665,RanksTable!B:B,0))</f>
        <v>7</v>
      </c>
      <c r="H10665" t="str">
        <f t="shared" si="166"/>
        <v>INSERT INTO "TeamRanks" (team_id,team_sport_id,team_rank) VALUES (182,16,7);</v>
      </c>
    </row>
    <row r="10666" spans="2:8" x14ac:dyDescent="0.25">
      <c r="B10666" t="s">
        <v>414</v>
      </c>
      <c r="C10666">
        <f>INDEX(NationalTeams!B:B,MATCH(B10666,NationalTeams!C:C,0))</f>
        <v>183</v>
      </c>
      <c r="D10666" t="s">
        <v>40</v>
      </c>
      <c r="E10666">
        <f>INDEX(TeamSports!B:B,MATCH(D10666,TeamSports!C:C,0))</f>
        <v>16</v>
      </c>
      <c r="F10666">
        <f>INDEX(RanksTable!AX:AX,MATCH(B10666,RanksTable!B:B,0))</f>
        <v>7</v>
      </c>
      <c r="H10666" t="str">
        <f t="shared" si="166"/>
        <v>INSERT INTO "TeamRanks" (team_id,team_sport_id,team_rank) VALUES (183,16,7);</v>
      </c>
    </row>
    <row r="10667" spans="2:8" x14ac:dyDescent="0.25">
      <c r="B10667" t="s">
        <v>362</v>
      </c>
      <c r="C10667">
        <f>INDEX(NationalTeams!B:B,MATCH(B10667,NationalTeams!C:C,0))</f>
        <v>184</v>
      </c>
      <c r="D10667" t="s">
        <v>40</v>
      </c>
      <c r="E10667">
        <f>INDEX(TeamSports!B:B,MATCH(D10667,TeamSports!C:C,0))</f>
        <v>16</v>
      </c>
      <c r="F10667">
        <f>INDEX(RanksTable!AX:AX,MATCH(B10667,RanksTable!B:B,0))</f>
        <v>7</v>
      </c>
      <c r="H10667" t="str">
        <f t="shared" si="166"/>
        <v>INSERT INTO "TeamRanks" (team_id,team_sport_id,team_rank) VALUES (184,16,7);</v>
      </c>
    </row>
    <row r="10668" spans="2:8" x14ac:dyDescent="0.25">
      <c r="B10668" t="s">
        <v>499</v>
      </c>
      <c r="C10668">
        <f>INDEX(NationalTeams!B:B,MATCH(B10668,NationalTeams!C:C,0))</f>
        <v>185</v>
      </c>
      <c r="D10668" t="s">
        <v>40</v>
      </c>
      <c r="E10668">
        <f>INDEX(TeamSports!B:B,MATCH(D10668,TeamSports!C:C,0))</f>
        <v>16</v>
      </c>
      <c r="F10668">
        <f>INDEX(RanksTable!AX:AX,MATCH(B10668,RanksTable!B:B,0))</f>
        <v>5</v>
      </c>
      <c r="H10668" t="str">
        <f t="shared" si="166"/>
        <v>INSERT INTO "TeamRanks" (team_id,team_sport_id,team_rank) VALUES (185,16,5);</v>
      </c>
    </row>
    <row r="10669" spans="2:8" x14ac:dyDescent="0.25">
      <c r="B10669" t="s">
        <v>374</v>
      </c>
      <c r="C10669">
        <f>INDEX(NationalTeams!B:B,MATCH(B10669,NationalTeams!C:C,0))</f>
        <v>186</v>
      </c>
      <c r="D10669" t="s">
        <v>40</v>
      </c>
      <c r="E10669">
        <f>INDEX(TeamSports!B:B,MATCH(D10669,TeamSports!C:C,0))</f>
        <v>16</v>
      </c>
      <c r="F10669">
        <f>INDEX(RanksTable!AX:AX,MATCH(B10669,RanksTable!B:B,0))</f>
        <v>7</v>
      </c>
      <c r="H10669" t="str">
        <f t="shared" si="166"/>
        <v>INSERT INTO "TeamRanks" (team_id,team_sport_id,team_rank) VALUES (186,16,7);</v>
      </c>
    </row>
    <row r="10670" spans="2:8" x14ac:dyDescent="0.25">
      <c r="B10670" t="s">
        <v>385</v>
      </c>
      <c r="C10670">
        <f>INDEX(NationalTeams!B:B,MATCH(B10670,NationalTeams!C:C,0))</f>
        <v>187</v>
      </c>
      <c r="D10670" t="s">
        <v>40</v>
      </c>
      <c r="E10670">
        <f>INDEX(TeamSports!B:B,MATCH(D10670,TeamSports!C:C,0))</f>
        <v>16</v>
      </c>
      <c r="F10670">
        <f>INDEX(RanksTable!AX:AX,MATCH(B10670,RanksTable!B:B,0))</f>
        <v>7</v>
      </c>
      <c r="H10670" t="str">
        <f t="shared" si="166"/>
        <v>INSERT INTO "TeamRanks" (team_id,team_sport_id,team_rank) VALUES (187,16,7);</v>
      </c>
    </row>
    <row r="10671" spans="2:8" x14ac:dyDescent="0.25">
      <c r="B10671" t="s">
        <v>450</v>
      </c>
      <c r="C10671">
        <f>INDEX(NationalTeams!B:B,MATCH(B10671,NationalTeams!C:C,0))</f>
        <v>188</v>
      </c>
      <c r="D10671" t="s">
        <v>40</v>
      </c>
      <c r="E10671">
        <f>INDEX(TeamSports!B:B,MATCH(D10671,TeamSports!C:C,0))</f>
        <v>16</v>
      </c>
      <c r="F10671">
        <f>INDEX(RanksTable!AX:AX,MATCH(B10671,RanksTable!B:B,0))</f>
        <v>7</v>
      </c>
      <c r="H10671" t="str">
        <f t="shared" si="166"/>
        <v>INSERT INTO "TeamRanks" (team_id,team_sport_id,team_rank) VALUES (188,16,7);</v>
      </c>
    </row>
    <row r="10672" spans="2:8" x14ac:dyDescent="0.25">
      <c r="B10672" t="s">
        <v>448</v>
      </c>
      <c r="C10672">
        <f>INDEX(NationalTeams!B:B,MATCH(B10672,NationalTeams!C:C,0))</f>
        <v>189</v>
      </c>
      <c r="D10672" t="s">
        <v>40</v>
      </c>
      <c r="E10672">
        <f>INDEX(TeamSports!B:B,MATCH(D10672,TeamSports!C:C,0))</f>
        <v>16</v>
      </c>
      <c r="F10672">
        <f>INDEX(RanksTable!AX:AX,MATCH(B10672,RanksTable!B:B,0))</f>
        <v>7</v>
      </c>
      <c r="H10672" t="str">
        <f t="shared" si="166"/>
        <v>INSERT INTO "TeamRanks" (team_id,team_sport_id,team_rank) VALUES (189,16,7);</v>
      </c>
    </row>
    <row r="10673" spans="2:8" x14ac:dyDescent="0.25">
      <c r="B10673" t="s">
        <v>375</v>
      </c>
      <c r="C10673">
        <f>INDEX(NationalTeams!B:B,MATCH(B10673,NationalTeams!C:C,0))</f>
        <v>190</v>
      </c>
      <c r="D10673" t="s">
        <v>40</v>
      </c>
      <c r="E10673">
        <f>INDEX(TeamSports!B:B,MATCH(D10673,TeamSports!C:C,0))</f>
        <v>16</v>
      </c>
      <c r="F10673">
        <f>INDEX(RanksTable!AX:AX,MATCH(B10673,RanksTable!B:B,0))</f>
        <v>7</v>
      </c>
      <c r="H10673" t="str">
        <f t="shared" si="166"/>
        <v>INSERT INTO "TeamRanks" (team_id,team_sport_id,team_rank) VALUES (190,16,7);</v>
      </c>
    </row>
    <row r="10674" spans="2:8" x14ac:dyDescent="0.25">
      <c r="B10674" t="s">
        <v>483</v>
      </c>
      <c r="C10674">
        <f>INDEX(NationalTeams!B:B,MATCH(B10674,NationalTeams!C:C,0))</f>
        <v>191</v>
      </c>
      <c r="D10674" t="s">
        <v>40</v>
      </c>
      <c r="E10674">
        <f>INDEX(TeamSports!B:B,MATCH(D10674,TeamSports!C:C,0))</f>
        <v>16</v>
      </c>
      <c r="F10674">
        <f>INDEX(RanksTable!AX:AX,MATCH(B10674,RanksTable!B:B,0))</f>
        <v>7</v>
      </c>
      <c r="H10674" t="str">
        <f t="shared" si="166"/>
        <v>INSERT INTO "TeamRanks" (team_id,team_sport_id,team_rank) VALUES (191,16,7);</v>
      </c>
    </row>
    <row r="10675" spans="2:8" x14ac:dyDescent="0.25">
      <c r="B10675" t="s">
        <v>395</v>
      </c>
      <c r="C10675">
        <f>INDEX(NationalTeams!B:B,MATCH(B10675,NationalTeams!C:C,0))</f>
        <v>192</v>
      </c>
      <c r="D10675" t="s">
        <v>40</v>
      </c>
      <c r="E10675">
        <f>INDEX(TeamSports!B:B,MATCH(D10675,TeamSports!C:C,0))</f>
        <v>16</v>
      </c>
      <c r="F10675">
        <f>INDEX(RanksTable!AX:AX,MATCH(B10675,RanksTable!B:B,0))</f>
        <v>7</v>
      </c>
      <c r="H10675" t="str">
        <f t="shared" si="166"/>
        <v>INSERT INTO "TeamRanks" (team_id,team_sport_id,team_rank) VALUES (192,16,7);</v>
      </c>
    </row>
    <row r="10676" spans="2:8" x14ac:dyDescent="0.25">
      <c r="B10676" t="s">
        <v>363</v>
      </c>
      <c r="C10676">
        <f>INDEX(NationalTeams!B:B,MATCH(B10676,NationalTeams!C:C,0))</f>
        <v>193</v>
      </c>
      <c r="D10676" t="s">
        <v>40</v>
      </c>
      <c r="E10676">
        <f>INDEX(TeamSports!B:B,MATCH(D10676,TeamSports!C:C,0))</f>
        <v>16</v>
      </c>
      <c r="F10676">
        <f>INDEX(RanksTable!AX:AX,MATCH(B10676,RanksTable!B:B,0))</f>
        <v>4</v>
      </c>
      <c r="H10676" t="str">
        <f t="shared" si="166"/>
        <v>INSERT INTO "TeamRanks" (team_id,team_sport_id,team_rank) VALUES (193,16,4);</v>
      </c>
    </row>
    <row r="10677" spans="2:8" x14ac:dyDescent="0.25">
      <c r="B10677" t="s">
        <v>394</v>
      </c>
      <c r="C10677">
        <f>INDEX(NationalTeams!B:B,MATCH(B10677,NationalTeams!C:C,0))</f>
        <v>194</v>
      </c>
      <c r="D10677" t="s">
        <v>40</v>
      </c>
      <c r="E10677">
        <f>INDEX(TeamSports!B:B,MATCH(D10677,TeamSports!C:C,0))</f>
        <v>16</v>
      </c>
      <c r="F10677">
        <f>INDEX(RanksTable!AX:AX,MATCH(B10677,RanksTable!B:B,0))</f>
        <v>7</v>
      </c>
      <c r="H10677" t="str">
        <f t="shared" si="166"/>
        <v>INSERT INTO "TeamRanks" (team_id,team_sport_id,team_rank) VALUES (194,16,7);</v>
      </c>
    </row>
    <row r="10678" spans="2:8" x14ac:dyDescent="0.25">
      <c r="B10678" t="s">
        <v>389</v>
      </c>
      <c r="C10678">
        <f>INDEX(NationalTeams!B:B,MATCH(B10678,NationalTeams!C:C,0))</f>
        <v>195</v>
      </c>
      <c r="D10678" t="s">
        <v>40</v>
      </c>
      <c r="E10678">
        <f>INDEX(TeamSports!B:B,MATCH(D10678,TeamSports!C:C,0))</f>
        <v>16</v>
      </c>
      <c r="F10678">
        <f>INDEX(RanksTable!AX:AX,MATCH(B10678,RanksTable!B:B,0))</f>
        <v>7</v>
      </c>
      <c r="H10678" t="str">
        <f t="shared" si="166"/>
        <v>INSERT INTO "TeamRanks" (team_id,team_sport_id,team_rank) VALUES (195,16,7);</v>
      </c>
    </row>
    <row r="10679" spans="2:8" x14ac:dyDescent="0.25">
      <c r="B10679" t="s">
        <v>496</v>
      </c>
      <c r="C10679">
        <f>INDEX(NationalTeams!B:B,MATCH(B10679,NationalTeams!C:C,0))</f>
        <v>196</v>
      </c>
      <c r="D10679" t="s">
        <v>40</v>
      </c>
      <c r="E10679">
        <f>INDEX(TeamSports!B:B,MATCH(D10679,TeamSports!C:C,0))</f>
        <v>16</v>
      </c>
      <c r="F10679">
        <f>INDEX(RanksTable!AX:AX,MATCH(B10679,RanksTable!B:B,0))</f>
        <v>5</v>
      </c>
      <c r="H10679" t="str">
        <f t="shared" si="166"/>
        <v>INSERT INTO "TeamRanks" (team_id,team_sport_id,team_rank) VALUES (196,16,5);</v>
      </c>
    </row>
    <row r="10680" spans="2:8" x14ac:dyDescent="0.25">
      <c r="B10680" t="s">
        <v>507</v>
      </c>
      <c r="C10680">
        <f>INDEX(NationalTeams!B:B,MATCH(B10680,NationalTeams!C:C,0))</f>
        <v>197</v>
      </c>
      <c r="D10680" t="s">
        <v>40</v>
      </c>
      <c r="E10680">
        <f>INDEX(TeamSports!B:B,MATCH(D10680,TeamSports!C:C,0))</f>
        <v>16</v>
      </c>
      <c r="F10680">
        <f>INDEX(RanksTable!AX:AX,MATCH(B10680,RanksTable!B:B,0))</f>
        <v>3</v>
      </c>
      <c r="H10680" t="str">
        <f t="shared" si="166"/>
        <v>INSERT INTO "TeamRanks" (team_id,team_sport_id,team_rank) VALUES (197,16,3);</v>
      </c>
    </row>
    <row r="10681" spans="2:8" x14ac:dyDescent="0.25">
      <c r="B10681" t="s">
        <v>399</v>
      </c>
      <c r="C10681">
        <f>INDEX(NationalTeams!B:B,MATCH(B10681,NationalTeams!C:C,0))</f>
        <v>198</v>
      </c>
      <c r="D10681" t="s">
        <v>40</v>
      </c>
      <c r="E10681">
        <f>INDEX(TeamSports!B:B,MATCH(D10681,TeamSports!C:C,0))</f>
        <v>16</v>
      </c>
      <c r="F10681">
        <f>INDEX(RanksTable!AX:AX,MATCH(B10681,RanksTable!B:B,0))</f>
        <v>7</v>
      </c>
      <c r="H10681" t="str">
        <f t="shared" si="166"/>
        <v>INSERT INTO "TeamRanks" (team_id,team_sport_id,team_rank) VALUES (198,16,7);</v>
      </c>
    </row>
    <row r="10682" spans="2:8" x14ac:dyDescent="0.25">
      <c r="B10682" t="s">
        <v>467</v>
      </c>
      <c r="C10682">
        <f>INDEX(NationalTeams!B:B,MATCH(B10682,NationalTeams!C:C,0))</f>
        <v>199</v>
      </c>
      <c r="D10682" t="s">
        <v>40</v>
      </c>
      <c r="E10682">
        <f>INDEX(TeamSports!B:B,MATCH(D10682,TeamSports!C:C,0))</f>
        <v>16</v>
      </c>
      <c r="F10682">
        <f>INDEX(RanksTable!AX:AX,MATCH(B10682,RanksTable!B:B,0))</f>
        <v>7</v>
      </c>
      <c r="H10682" t="str">
        <f t="shared" si="166"/>
        <v>INSERT INTO "TeamRanks" (team_id,team_sport_id,team_rank) VALUES (199,16,7);</v>
      </c>
    </row>
    <row r="10683" spans="2:8" x14ac:dyDescent="0.25">
      <c r="B10683" t="s">
        <v>437</v>
      </c>
      <c r="C10683">
        <f>INDEX(NationalTeams!B:B,MATCH(B10683,NationalTeams!C:C,0))</f>
        <v>200</v>
      </c>
      <c r="D10683" t="s">
        <v>40</v>
      </c>
      <c r="E10683">
        <f>INDEX(TeamSports!B:B,MATCH(D10683,TeamSports!C:C,0))</f>
        <v>16</v>
      </c>
      <c r="F10683">
        <f>INDEX(RanksTable!AX:AX,MATCH(B10683,RanksTable!B:B,0))</f>
        <v>7</v>
      </c>
      <c r="H10683" t="str">
        <f t="shared" si="166"/>
        <v>INSERT INTO "TeamRanks" (team_id,team_sport_id,team_rank) VALUES (200,16,7);</v>
      </c>
    </row>
    <row r="10684" spans="2:8" x14ac:dyDescent="0.25">
      <c r="B10684" t="s">
        <v>452</v>
      </c>
      <c r="C10684">
        <f>INDEX(NationalTeams!B:B,MATCH(B10684,NationalTeams!C:C,0))</f>
        <v>201</v>
      </c>
      <c r="D10684" t="s">
        <v>40</v>
      </c>
      <c r="E10684">
        <f>INDEX(TeamSports!B:B,MATCH(D10684,TeamSports!C:C,0))</f>
        <v>16</v>
      </c>
      <c r="F10684">
        <f>INDEX(RanksTable!AX:AX,MATCH(B10684,RanksTable!B:B,0))</f>
        <v>7</v>
      </c>
      <c r="H10684" t="str">
        <f t="shared" si="166"/>
        <v>INSERT INTO "TeamRanks" (team_id,team_sport_id,team_rank) VALUES (201,16,7);</v>
      </c>
    </row>
    <row r="10685" spans="2:8" x14ac:dyDescent="0.25">
      <c r="B10685" t="s">
        <v>384</v>
      </c>
      <c r="C10685">
        <f>INDEX(NationalTeams!B:B,MATCH(B10685,NationalTeams!C:C,0))</f>
        <v>202</v>
      </c>
      <c r="D10685" t="s">
        <v>40</v>
      </c>
      <c r="E10685">
        <f>INDEX(TeamSports!B:B,MATCH(D10685,TeamSports!C:C,0))</f>
        <v>16</v>
      </c>
      <c r="F10685">
        <f>INDEX(RanksTable!AX:AX,MATCH(B10685,RanksTable!B:B,0))</f>
        <v>7</v>
      </c>
      <c r="H10685" t="str">
        <f t="shared" si="166"/>
        <v>INSERT INTO "TeamRanks" (team_id,team_sport_id,team_rank) VALUES (202,16,7);</v>
      </c>
    </row>
    <row r="10686" spans="2:8" x14ac:dyDescent="0.25">
      <c r="B10686" t="s">
        <v>442</v>
      </c>
      <c r="C10686">
        <f>INDEX(NationalTeams!B:B,MATCH(B10686,NationalTeams!C:C,0))</f>
        <v>203</v>
      </c>
      <c r="D10686" t="s">
        <v>40</v>
      </c>
      <c r="E10686">
        <f>INDEX(TeamSports!B:B,MATCH(D10686,TeamSports!C:C,0))</f>
        <v>16</v>
      </c>
      <c r="F10686">
        <f>INDEX(RanksTable!AX:AX,MATCH(B10686,RanksTable!B:B,0))</f>
        <v>7</v>
      </c>
      <c r="H10686" t="str">
        <f t="shared" si="166"/>
        <v>INSERT INTO "TeamRanks" (team_id,team_sport_id,team_rank) VALUES (203,16,7);</v>
      </c>
    </row>
    <row r="10687" spans="2:8" x14ac:dyDescent="0.25">
      <c r="B10687" t="s">
        <v>472</v>
      </c>
      <c r="C10687">
        <f>INDEX(NationalTeams!B:B,MATCH(B10687,NationalTeams!C:C,0))</f>
        <v>204</v>
      </c>
      <c r="D10687" t="s">
        <v>40</v>
      </c>
      <c r="E10687">
        <f>INDEX(TeamSports!B:B,MATCH(D10687,TeamSports!C:C,0))</f>
        <v>16</v>
      </c>
      <c r="F10687">
        <f>INDEX(RanksTable!AX:AX,MATCH(B10687,RanksTable!B:B,0))</f>
        <v>7</v>
      </c>
      <c r="H10687" t="str">
        <f t="shared" si="166"/>
        <v>INSERT INTO "TeamRanks" (team_id,team_sport_id,team_rank) VALUES (204,16,7);</v>
      </c>
    </row>
    <row r="10688" spans="2:8" x14ac:dyDescent="0.25">
      <c r="B10688" t="s">
        <v>388</v>
      </c>
      <c r="C10688">
        <f>INDEX(NationalTeams!B:B,MATCH(B10688,NationalTeams!C:C,0))</f>
        <v>205</v>
      </c>
      <c r="D10688" t="s">
        <v>40</v>
      </c>
      <c r="E10688">
        <f>INDEX(TeamSports!B:B,MATCH(D10688,TeamSports!C:C,0))</f>
        <v>16</v>
      </c>
      <c r="F10688">
        <f>INDEX(RanksTable!AX:AX,MATCH(B10688,RanksTable!B:B,0))</f>
        <v>7</v>
      </c>
      <c r="H10688" t="str">
        <f t="shared" si="166"/>
        <v>INSERT INTO "TeamRanks" (team_id,team_sport_id,team_rank) VALUES (205,16,7);</v>
      </c>
    </row>
    <row r="10689" spans="2:8" x14ac:dyDescent="0.25">
      <c r="B10689" t="s">
        <v>476</v>
      </c>
      <c r="C10689">
        <f>INDEX(NationalTeams!B:B,MATCH(B10689,NationalTeams!C:C,0))</f>
        <v>206</v>
      </c>
      <c r="D10689" t="s">
        <v>40</v>
      </c>
      <c r="E10689">
        <f>INDEX(TeamSports!B:B,MATCH(D10689,TeamSports!C:C,0))</f>
        <v>16</v>
      </c>
      <c r="F10689">
        <f>INDEX(RanksTable!AX:AX,MATCH(B10689,RanksTable!B:B,0))</f>
        <v>7</v>
      </c>
      <c r="H10689" t="str">
        <f t="shared" si="166"/>
        <v>INSERT INTO "TeamRanks" (team_id,team_sport_id,team_rank) VALUES (206,16,7);</v>
      </c>
    </row>
    <row r="10690" spans="2:8" x14ac:dyDescent="0.25">
      <c r="B10690" t="s">
        <v>407</v>
      </c>
      <c r="C10690">
        <f>INDEX(NationalTeams!B:B,MATCH(B10690,NationalTeams!C:C,0))</f>
        <v>207</v>
      </c>
      <c r="D10690" t="s">
        <v>40</v>
      </c>
      <c r="E10690">
        <f>INDEX(TeamSports!B:B,MATCH(D10690,TeamSports!C:C,0))</f>
        <v>16</v>
      </c>
      <c r="F10690">
        <f>INDEX(RanksTable!AX:AX,MATCH(B10690,RanksTable!B:B,0))</f>
        <v>7</v>
      </c>
      <c r="H10690" t="str">
        <f t="shared" si="166"/>
        <v>INSERT INTO "TeamRanks" (team_id,team_sport_id,team_rank) VALUES (207,16,7);</v>
      </c>
    </row>
    <row r="10691" spans="2:8" x14ac:dyDescent="0.25">
      <c r="B10691" t="s">
        <v>364</v>
      </c>
      <c r="C10691">
        <f>INDEX(NationalTeams!B:B,MATCH(B10691,NationalTeams!C:C,0))</f>
        <v>208</v>
      </c>
      <c r="D10691" t="s">
        <v>40</v>
      </c>
      <c r="E10691">
        <f>INDEX(TeamSports!B:B,MATCH(D10691,TeamSports!C:C,0))</f>
        <v>16</v>
      </c>
      <c r="F10691">
        <f>INDEX(RanksTable!AX:AX,MATCH(B10691,RanksTable!B:B,0))</f>
        <v>7</v>
      </c>
      <c r="H10691" t="str">
        <f t="shared" si="166"/>
        <v>INSERT INTO "TeamRanks" (team_id,team_sport_id,team_rank) VALUES (208,16,7);</v>
      </c>
    </row>
    <row r="10692" spans="2:8" x14ac:dyDescent="0.25">
      <c r="B10692" t="s">
        <v>439</v>
      </c>
      <c r="C10692">
        <f>INDEX(NationalTeams!B:B,MATCH(B10692,NationalTeams!C:C,0))</f>
        <v>209</v>
      </c>
      <c r="D10692" t="s">
        <v>40</v>
      </c>
      <c r="E10692">
        <f>INDEX(TeamSports!B:B,MATCH(D10692,TeamSports!C:C,0))</f>
        <v>16</v>
      </c>
      <c r="F10692">
        <f>INDEX(RanksTable!AX:AX,MATCH(B10692,RanksTable!B:B,0))</f>
        <v>7</v>
      </c>
      <c r="H10692" t="str">
        <f t="shared" ref="H10692:H10755" si="167">_xlfn.CONCAT($H$1,$L$1,$C$1,$L$1," ",$J$1,$C$2,$N$1,$E$2,$N$1,$F$2,$K$1,$I$1,$J$1,C10692,$N$1,E10692,$N$1,F10692,$K$1,$O$1)</f>
        <v>INSERT INTO "TeamRanks" (team_id,team_sport_id,team_rank) VALUES (209,16,7);</v>
      </c>
    </row>
    <row r="10693" spans="2:8" x14ac:dyDescent="0.25">
      <c r="B10693" t="s">
        <v>501</v>
      </c>
      <c r="C10693">
        <f>INDEX(NationalTeams!B:B,MATCH(B10693,NationalTeams!C:C,0))</f>
        <v>210</v>
      </c>
      <c r="D10693" t="s">
        <v>40</v>
      </c>
      <c r="E10693">
        <f>INDEX(TeamSports!B:B,MATCH(D10693,TeamSports!C:C,0))</f>
        <v>16</v>
      </c>
      <c r="F10693">
        <f>INDEX(RanksTable!AX:AX,MATCH(B10693,RanksTable!B:B,0))</f>
        <v>6</v>
      </c>
      <c r="H10693" t="str">
        <f t="shared" si="167"/>
        <v>INSERT INTO "TeamRanks" (team_id,team_sport_id,team_rank) VALUES (210,16,6);</v>
      </c>
    </row>
    <row r="10694" spans="2:8" x14ac:dyDescent="0.25">
      <c r="B10694" t="s">
        <v>466</v>
      </c>
      <c r="C10694">
        <f>INDEX(NationalTeams!B:B,MATCH(B10694,NationalTeams!C:C,0))</f>
        <v>211</v>
      </c>
      <c r="D10694" t="s">
        <v>40</v>
      </c>
      <c r="E10694">
        <f>INDEX(TeamSports!B:B,MATCH(D10694,TeamSports!C:C,0))</f>
        <v>16</v>
      </c>
      <c r="F10694">
        <f>INDEX(RanksTable!AX:AX,MATCH(B10694,RanksTable!B:B,0))</f>
        <v>7</v>
      </c>
      <c r="H10694" t="str">
        <f t="shared" si="167"/>
        <v>INSERT INTO "TeamRanks" (team_id,team_sport_id,team_rank) VALUES (211,16,7);</v>
      </c>
    </row>
    <row r="10695" spans="2:8" x14ac:dyDescent="0.25">
      <c r="B10695" t="s">
        <v>502</v>
      </c>
      <c r="C10695">
        <f>INDEX(NationalTeams!B:B,MATCH(B10695,NationalTeams!C:C,0))</f>
        <v>212</v>
      </c>
      <c r="D10695" t="s">
        <v>40</v>
      </c>
      <c r="E10695">
        <f>INDEX(TeamSports!B:B,MATCH(D10695,TeamSports!C:C,0))</f>
        <v>16</v>
      </c>
      <c r="F10695">
        <f>INDEX(RanksTable!AX:AX,MATCH(B10695,RanksTable!B:B,0))</f>
        <v>4</v>
      </c>
      <c r="H10695" t="str">
        <f t="shared" si="167"/>
        <v>INSERT INTO "TeamRanks" (team_id,team_sport_id,team_rank) VALUES (212,16,4);</v>
      </c>
    </row>
    <row r="10696" spans="2:8" x14ac:dyDescent="0.25">
      <c r="B10696" t="s">
        <v>359</v>
      </c>
      <c r="C10696">
        <f>INDEX(NationalTeams!B:B,MATCH(B10696,NationalTeams!C:C,0))</f>
        <v>213</v>
      </c>
      <c r="D10696" t="s">
        <v>40</v>
      </c>
      <c r="E10696">
        <f>INDEX(TeamSports!B:B,MATCH(D10696,TeamSports!C:C,0))</f>
        <v>16</v>
      </c>
      <c r="F10696">
        <f>INDEX(RanksTable!AX:AX,MATCH(B10696,RanksTable!B:B,0))</f>
        <v>7</v>
      </c>
      <c r="H10696" t="str">
        <f t="shared" si="167"/>
        <v>INSERT INTO "TeamRanks" (team_id,team_sport_id,team_rank) VALUES (213,16,7);</v>
      </c>
    </row>
    <row r="10697" spans="2:8" x14ac:dyDescent="0.25">
      <c r="B10697" t="s">
        <v>377</v>
      </c>
      <c r="C10697">
        <f>INDEX(NationalTeams!B:B,MATCH(B10697,NationalTeams!C:C,0))</f>
        <v>214</v>
      </c>
      <c r="D10697" t="s">
        <v>40</v>
      </c>
      <c r="E10697">
        <f>INDEX(TeamSports!B:B,MATCH(D10697,TeamSports!C:C,0))</f>
        <v>16</v>
      </c>
      <c r="F10697">
        <f>INDEX(RanksTable!AX:AX,MATCH(B10697,RanksTable!B:B,0))</f>
        <v>6</v>
      </c>
      <c r="H10697" t="str">
        <f t="shared" si="167"/>
        <v>INSERT INTO "TeamRanks" (team_id,team_sport_id,team_rank) VALUES (214,16,6);</v>
      </c>
    </row>
    <row r="10698" spans="2:8" x14ac:dyDescent="0.25">
      <c r="B10698" t="s">
        <v>443</v>
      </c>
      <c r="C10698">
        <f>INDEX(NationalTeams!B:B,MATCH(B10698,NationalTeams!C:C,0))</f>
        <v>215</v>
      </c>
      <c r="D10698" t="s">
        <v>40</v>
      </c>
      <c r="E10698">
        <f>INDEX(TeamSports!B:B,MATCH(D10698,TeamSports!C:C,0))</f>
        <v>16</v>
      </c>
      <c r="F10698">
        <f>INDEX(RanksTable!AX:AX,MATCH(B10698,RanksTable!B:B,0))</f>
        <v>6</v>
      </c>
      <c r="H10698" t="str">
        <f t="shared" si="167"/>
        <v>INSERT INTO "TeamRanks" (team_id,team_sport_id,team_rank) VALUES (215,16,6);</v>
      </c>
    </row>
    <row r="10699" spans="2:8" x14ac:dyDescent="0.25">
      <c r="B10699" t="s">
        <v>481</v>
      </c>
      <c r="C10699">
        <f>INDEX(NationalTeams!B:B,MATCH(B10699,NationalTeams!C:C,0))</f>
        <v>216</v>
      </c>
      <c r="D10699" t="s">
        <v>40</v>
      </c>
      <c r="E10699">
        <f>INDEX(TeamSports!B:B,MATCH(D10699,TeamSports!C:C,0))</f>
        <v>16</v>
      </c>
      <c r="F10699">
        <f>INDEX(RanksTable!AX:AX,MATCH(B10699,RanksTable!B:B,0))</f>
        <v>7</v>
      </c>
      <c r="H10699" t="str">
        <f t="shared" si="167"/>
        <v>INSERT INTO "TeamRanks" (team_id,team_sport_id,team_rank) VALUES (216,16,7);</v>
      </c>
    </row>
    <row r="10700" spans="2:8" x14ac:dyDescent="0.25">
      <c r="B10700" t="s">
        <v>351</v>
      </c>
      <c r="C10700">
        <f>INDEX(NationalTeams!B:B,MATCH(B10700,NationalTeams!C:C,0))</f>
        <v>217</v>
      </c>
      <c r="D10700" t="s">
        <v>40</v>
      </c>
      <c r="E10700">
        <f>INDEX(TeamSports!B:B,MATCH(D10700,TeamSports!C:C,0))</f>
        <v>16</v>
      </c>
      <c r="F10700">
        <f>INDEX(RanksTable!AX:AX,MATCH(B10700,RanksTable!B:B,0))</f>
        <v>7</v>
      </c>
      <c r="H10700" t="str">
        <f t="shared" si="167"/>
        <v>INSERT INTO "TeamRanks" (team_id,team_sport_id,team_rank) VALUES (217,16,7);</v>
      </c>
    </row>
    <row r="10701" spans="2:8" x14ac:dyDescent="0.25">
      <c r="B10701" t="s">
        <v>438</v>
      </c>
      <c r="C10701">
        <f>INDEX(NationalTeams!B:B,MATCH(B10701,NationalTeams!C:C,0))</f>
        <v>218</v>
      </c>
      <c r="D10701" t="s">
        <v>40</v>
      </c>
      <c r="E10701">
        <f>INDEX(TeamSports!B:B,MATCH(D10701,TeamSports!C:C,0))</f>
        <v>16</v>
      </c>
      <c r="F10701">
        <f>INDEX(RanksTable!AX:AX,MATCH(B10701,RanksTable!B:B,0))</f>
        <v>7</v>
      </c>
      <c r="H10701" t="str">
        <f t="shared" si="167"/>
        <v>INSERT INTO "TeamRanks" (team_id,team_sport_id,team_rank) VALUES (218,16,7);</v>
      </c>
    </row>
    <row r="10702" spans="2:8" x14ac:dyDescent="0.25">
      <c r="B10702" t="s">
        <v>319</v>
      </c>
      <c r="C10702">
        <f>INDEX(NationalTeams!B:B,MATCH(B10702,NationalTeams!C:C,0))</f>
        <v>219</v>
      </c>
      <c r="D10702" t="s">
        <v>40</v>
      </c>
      <c r="E10702">
        <f>INDEX(TeamSports!B:B,MATCH(D10702,TeamSports!C:C,0))</f>
        <v>16</v>
      </c>
      <c r="F10702">
        <f>INDEX(RanksTable!AX:AX,MATCH(B10702,RanksTable!B:B,0))</f>
        <v>7</v>
      </c>
      <c r="H10702" t="str">
        <f t="shared" si="167"/>
        <v>INSERT INTO "TeamRanks" (team_id,team_sport_id,team_rank) VALUES (219,16,7);</v>
      </c>
    </row>
    <row r="10703" spans="2:8" x14ac:dyDescent="0.25">
      <c r="B10703" t="s">
        <v>471</v>
      </c>
      <c r="C10703">
        <f>INDEX(NationalTeams!B:B,MATCH(B10703,NationalTeams!C:C,0))</f>
        <v>220</v>
      </c>
      <c r="D10703" t="s">
        <v>40</v>
      </c>
      <c r="E10703">
        <f>INDEX(TeamSports!B:B,MATCH(D10703,TeamSports!C:C,0))</f>
        <v>16</v>
      </c>
      <c r="F10703">
        <f>INDEX(RanksTable!AX:AX,MATCH(B10703,RanksTable!B:B,0))</f>
        <v>7</v>
      </c>
      <c r="H10703" t="str">
        <f t="shared" si="167"/>
        <v>INSERT INTO "TeamRanks" (team_id,team_sport_id,team_rank) VALUES (220,16,7);</v>
      </c>
    </row>
    <row r="10704" spans="2:8" x14ac:dyDescent="0.25">
      <c r="B10704" t="s">
        <v>373</v>
      </c>
      <c r="C10704">
        <f>INDEX(NationalTeams!B:B,MATCH(B10704,NationalTeams!C:C,0))</f>
        <v>221</v>
      </c>
      <c r="D10704" t="s">
        <v>40</v>
      </c>
      <c r="E10704">
        <f>INDEX(TeamSports!B:B,MATCH(D10704,TeamSports!C:C,0))</f>
        <v>16</v>
      </c>
      <c r="F10704">
        <f>INDEX(RanksTable!AX:AX,MATCH(B10704,RanksTable!B:B,0))</f>
        <v>7</v>
      </c>
      <c r="H10704" t="str">
        <f t="shared" si="167"/>
        <v>INSERT INTO "TeamRanks" (team_id,team_sport_id,team_rank) VALUES (221,16,7);</v>
      </c>
    </row>
    <row r="10705" spans="2:8" x14ac:dyDescent="0.25">
      <c r="B10705" t="s">
        <v>367</v>
      </c>
      <c r="C10705">
        <f>INDEX(NationalTeams!B:B,MATCH(B10705,NationalTeams!C:C,0))</f>
        <v>222</v>
      </c>
      <c r="D10705" t="s">
        <v>40</v>
      </c>
      <c r="E10705">
        <f>INDEX(TeamSports!B:B,MATCH(D10705,TeamSports!C:C,0))</f>
        <v>16</v>
      </c>
      <c r="F10705">
        <f>INDEX(RanksTable!AX:AX,MATCH(B10705,RanksTable!B:B,0))</f>
        <v>7</v>
      </c>
      <c r="H10705" t="str">
        <f t="shared" si="167"/>
        <v>INSERT INTO "TeamRanks" (team_id,team_sport_id,team_rank) VALUES (222,16,7);</v>
      </c>
    </row>
    <row r="10706" spans="2:8" x14ac:dyDescent="0.25">
      <c r="B10706" t="s">
        <v>358</v>
      </c>
      <c r="C10706">
        <f>INDEX(NationalTeams!B:B,MATCH(B10706,NationalTeams!C:C,0))</f>
        <v>223</v>
      </c>
      <c r="D10706" t="s">
        <v>40</v>
      </c>
      <c r="E10706">
        <f>INDEX(TeamSports!B:B,MATCH(D10706,TeamSports!C:C,0))</f>
        <v>16</v>
      </c>
      <c r="F10706">
        <f>INDEX(RanksTable!AX:AX,MATCH(B10706,RanksTable!B:B,0))</f>
        <v>6</v>
      </c>
      <c r="H10706" t="str">
        <f t="shared" si="167"/>
        <v>INSERT INTO "TeamRanks" (team_id,team_sport_id,team_rank) VALUES (223,16,6);</v>
      </c>
    </row>
    <row r="10707" spans="2:8" x14ac:dyDescent="0.25">
      <c r="B10707" t="s">
        <v>440</v>
      </c>
      <c r="C10707">
        <f>INDEX(NationalTeams!B:B,MATCH(B10707,NationalTeams!C:C,0))</f>
        <v>1</v>
      </c>
      <c r="D10707" t="s">
        <v>41</v>
      </c>
      <c r="E10707">
        <f>INDEX(TeamSports!B:B,MATCH(D10707,TeamSports!C:C,0))</f>
        <v>17</v>
      </c>
      <c r="F10707">
        <f>INDEX(RanksTable!AY:AY,MATCH(B10707,RanksTable!B:B,0))</f>
        <v>7</v>
      </c>
      <c r="H10707" t="str">
        <f t="shared" si="167"/>
        <v>INSERT INTO "TeamRanks" (team_id,team_sport_id,team_rank) VALUES (1,17,7);</v>
      </c>
    </row>
    <row r="10708" spans="2:8" x14ac:dyDescent="0.25">
      <c r="B10708" t="s">
        <v>321</v>
      </c>
      <c r="C10708">
        <f>INDEX(NationalTeams!B:B,MATCH(B10708,NationalTeams!C:C,0))</f>
        <v>2</v>
      </c>
      <c r="D10708" t="s">
        <v>41</v>
      </c>
      <c r="E10708">
        <f>INDEX(TeamSports!B:B,MATCH(D10708,TeamSports!C:C,0))</f>
        <v>17</v>
      </c>
      <c r="F10708">
        <f>INDEX(RanksTable!AY:AY,MATCH(B10708,RanksTable!B:B,0))</f>
        <v>7</v>
      </c>
      <c r="H10708" t="str">
        <f t="shared" si="167"/>
        <v>INSERT INTO "TeamRanks" (team_id,team_sport_id,team_rank) VALUES (2,17,7);</v>
      </c>
    </row>
    <row r="10709" spans="2:8" x14ac:dyDescent="0.25">
      <c r="B10709" t="s">
        <v>520</v>
      </c>
      <c r="C10709">
        <f>INDEX(NationalTeams!B:B,MATCH(B10709,NationalTeams!C:C,0))</f>
        <v>3</v>
      </c>
      <c r="D10709" t="s">
        <v>41</v>
      </c>
      <c r="E10709">
        <f>INDEX(TeamSports!B:B,MATCH(D10709,TeamSports!C:C,0))</f>
        <v>17</v>
      </c>
      <c r="F10709">
        <f>INDEX(RanksTable!AY:AY,MATCH(B10709,RanksTable!B:B,0))</f>
        <v>7</v>
      </c>
      <c r="H10709" t="str">
        <f t="shared" si="167"/>
        <v>INSERT INTO "TeamRanks" (team_id,team_sport_id,team_rank) VALUES (3,17,7);</v>
      </c>
    </row>
    <row r="10710" spans="2:8" x14ac:dyDescent="0.25">
      <c r="B10710" t="s">
        <v>489</v>
      </c>
      <c r="C10710">
        <f>INDEX(NationalTeams!B:B,MATCH(B10710,NationalTeams!C:C,0))</f>
        <v>4</v>
      </c>
      <c r="D10710" t="s">
        <v>41</v>
      </c>
      <c r="E10710">
        <f>INDEX(TeamSports!B:B,MATCH(D10710,TeamSports!C:C,0))</f>
        <v>17</v>
      </c>
      <c r="F10710">
        <f>INDEX(RanksTable!AY:AY,MATCH(B10710,RanksTable!B:B,0))</f>
        <v>1</v>
      </c>
      <c r="H10710" t="str">
        <f t="shared" si="167"/>
        <v>INSERT INTO "TeamRanks" (team_id,team_sport_id,team_rank) VALUES (4,17,1);</v>
      </c>
    </row>
    <row r="10711" spans="2:8" x14ac:dyDescent="0.25">
      <c r="B10711" t="s">
        <v>329</v>
      </c>
      <c r="C10711">
        <f>INDEX(NationalTeams!B:B,MATCH(B10711,NationalTeams!C:C,0))</f>
        <v>5</v>
      </c>
      <c r="D10711" t="s">
        <v>41</v>
      </c>
      <c r="E10711">
        <f>INDEX(TeamSports!B:B,MATCH(D10711,TeamSports!C:C,0))</f>
        <v>17</v>
      </c>
      <c r="F10711">
        <f>INDEX(RanksTable!AY:AY,MATCH(B10711,RanksTable!B:B,0))</f>
        <v>7</v>
      </c>
      <c r="H10711" t="str">
        <f t="shared" si="167"/>
        <v>INSERT INTO "TeamRanks" (team_id,team_sport_id,team_rank) VALUES (5,17,7);</v>
      </c>
    </row>
    <row r="10712" spans="2:8" x14ac:dyDescent="0.25">
      <c r="B10712" t="s">
        <v>538</v>
      </c>
      <c r="C10712">
        <f>INDEX(NationalTeams!B:B,MATCH(B10712,NationalTeams!C:C,0))</f>
        <v>6</v>
      </c>
      <c r="D10712" t="s">
        <v>41</v>
      </c>
      <c r="E10712">
        <f>INDEX(TeamSports!B:B,MATCH(D10712,TeamSports!C:C,0))</f>
        <v>17</v>
      </c>
      <c r="F10712">
        <f>INDEX(RanksTable!AY:AY,MATCH(B10712,RanksTable!B:B,0))</f>
        <v>7</v>
      </c>
      <c r="H10712" t="str">
        <f t="shared" si="167"/>
        <v>INSERT INTO "TeamRanks" (team_id,team_sport_id,team_rank) VALUES (6,17,7);</v>
      </c>
    </row>
    <row r="10713" spans="2:8" x14ac:dyDescent="0.25">
      <c r="B10713" t="s">
        <v>357</v>
      </c>
      <c r="C10713">
        <f>INDEX(NationalTeams!B:B,MATCH(B10713,NationalTeams!C:C,0))</f>
        <v>7</v>
      </c>
      <c r="D10713" t="s">
        <v>41</v>
      </c>
      <c r="E10713">
        <f>INDEX(TeamSports!B:B,MATCH(D10713,TeamSports!C:C,0))</f>
        <v>17</v>
      </c>
      <c r="F10713">
        <f>INDEX(RanksTable!AY:AY,MATCH(B10713,RanksTable!B:B,0))</f>
        <v>7</v>
      </c>
      <c r="H10713" t="str">
        <f t="shared" si="167"/>
        <v>INSERT INTO "TeamRanks" (team_id,team_sport_id,team_rank) VALUES (7,17,7);</v>
      </c>
    </row>
    <row r="10714" spans="2:8" x14ac:dyDescent="0.25">
      <c r="B10714" t="s">
        <v>420</v>
      </c>
      <c r="C10714">
        <f>INDEX(NationalTeams!B:B,MATCH(B10714,NationalTeams!C:C,0))</f>
        <v>8</v>
      </c>
      <c r="D10714" t="s">
        <v>41</v>
      </c>
      <c r="E10714">
        <f>INDEX(TeamSports!B:B,MATCH(D10714,TeamSports!C:C,0))</f>
        <v>17</v>
      </c>
      <c r="F10714">
        <f>INDEX(RanksTable!AY:AY,MATCH(B10714,RanksTable!B:B,0))</f>
        <v>7</v>
      </c>
      <c r="H10714" t="str">
        <f t="shared" si="167"/>
        <v>INSERT INTO "TeamRanks" (team_id,team_sport_id,team_rank) VALUES (8,17,7);</v>
      </c>
    </row>
    <row r="10715" spans="2:8" x14ac:dyDescent="0.25">
      <c r="B10715" t="s">
        <v>400</v>
      </c>
      <c r="C10715">
        <f>INDEX(NationalTeams!B:B,MATCH(B10715,NationalTeams!C:C,0))</f>
        <v>9</v>
      </c>
      <c r="D10715" t="s">
        <v>41</v>
      </c>
      <c r="E10715">
        <f>INDEX(TeamSports!B:B,MATCH(D10715,TeamSports!C:C,0))</f>
        <v>17</v>
      </c>
      <c r="F10715">
        <f>INDEX(RanksTable!AY:AY,MATCH(B10715,RanksTable!B:B,0))</f>
        <v>7</v>
      </c>
      <c r="H10715" t="str">
        <f t="shared" si="167"/>
        <v>INSERT INTO "TeamRanks" (team_id,team_sport_id,team_rank) VALUES (9,17,7);</v>
      </c>
    </row>
    <row r="10716" spans="2:8" x14ac:dyDescent="0.25">
      <c r="B10716" t="s">
        <v>428</v>
      </c>
      <c r="C10716">
        <f>INDEX(NationalTeams!B:B,MATCH(B10716,NationalTeams!C:C,0))</f>
        <v>10</v>
      </c>
      <c r="D10716" t="s">
        <v>41</v>
      </c>
      <c r="E10716">
        <f>INDEX(TeamSports!B:B,MATCH(D10716,TeamSports!C:C,0))</f>
        <v>17</v>
      </c>
      <c r="F10716">
        <f>INDEX(RanksTable!AY:AY,MATCH(B10716,RanksTable!B:B,0))</f>
        <v>7</v>
      </c>
      <c r="H10716" t="str">
        <f t="shared" si="167"/>
        <v>INSERT INTO "TeamRanks" (team_id,team_sport_id,team_rank) VALUES (10,17,7);</v>
      </c>
    </row>
    <row r="10717" spans="2:8" x14ac:dyDescent="0.25">
      <c r="B10717" t="s">
        <v>324</v>
      </c>
      <c r="C10717">
        <f>INDEX(NationalTeams!B:B,MATCH(B10717,NationalTeams!C:C,0))</f>
        <v>11</v>
      </c>
      <c r="D10717" t="s">
        <v>41</v>
      </c>
      <c r="E10717">
        <f>INDEX(TeamSports!B:B,MATCH(D10717,TeamSports!C:C,0))</f>
        <v>17</v>
      </c>
      <c r="F10717">
        <f>INDEX(RanksTable!AY:AY,MATCH(B10717,RanksTable!B:B,0))</f>
        <v>7</v>
      </c>
      <c r="H10717" t="str">
        <f t="shared" si="167"/>
        <v>INSERT INTO "TeamRanks" (team_id,team_sport_id,team_rank) VALUES (11,17,7);</v>
      </c>
    </row>
    <row r="10718" spans="2:8" x14ac:dyDescent="0.25">
      <c r="B10718" t="s">
        <v>376</v>
      </c>
      <c r="C10718">
        <f>INDEX(NationalTeams!B:B,MATCH(B10718,NationalTeams!C:C,0))</f>
        <v>12</v>
      </c>
      <c r="D10718" t="s">
        <v>41</v>
      </c>
      <c r="E10718">
        <f>INDEX(TeamSports!B:B,MATCH(D10718,TeamSports!C:C,0))</f>
        <v>17</v>
      </c>
      <c r="F10718">
        <f>INDEX(RanksTable!AY:AY,MATCH(B10718,RanksTable!B:B,0))</f>
        <v>7</v>
      </c>
      <c r="H10718" t="str">
        <f t="shared" si="167"/>
        <v>INSERT INTO "TeamRanks" (team_id,team_sport_id,team_rank) VALUES (12,17,7);</v>
      </c>
    </row>
    <row r="10719" spans="2:8" x14ac:dyDescent="0.25">
      <c r="B10719" t="s">
        <v>529</v>
      </c>
      <c r="C10719">
        <f>INDEX(NationalTeams!B:B,MATCH(B10719,NationalTeams!C:C,0))</f>
        <v>13</v>
      </c>
      <c r="D10719" t="s">
        <v>41</v>
      </c>
      <c r="E10719">
        <f>INDEX(TeamSports!B:B,MATCH(D10719,TeamSports!C:C,0))</f>
        <v>17</v>
      </c>
      <c r="F10719">
        <f>INDEX(RanksTable!AY:AY,MATCH(B10719,RanksTable!B:B,0))</f>
        <v>5</v>
      </c>
      <c r="H10719" t="str">
        <f t="shared" si="167"/>
        <v>INSERT INTO "TeamRanks" (team_id,team_sport_id,team_rank) VALUES (13,17,5);</v>
      </c>
    </row>
    <row r="10720" spans="2:8" x14ac:dyDescent="0.25">
      <c r="B10720" t="s">
        <v>415</v>
      </c>
      <c r="C10720">
        <f>INDEX(NationalTeams!B:B,MATCH(B10720,NationalTeams!C:C,0))</f>
        <v>14</v>
      </c>
      <c r="D10720" t="s">
        <v>41</v>
      </c>
      <c r="E10720">
        <f>INDEX(TeamSports!B:B,MATCH(D10720,TeamSports!C:C,0))</f>
        <v>17</v>
      </c>
      <c r="F10720">
        <f>INDEX(RanksTable!AY:AY,MATCH(B10720,RanksTable!B:B,0))</f>
        <v>7</v>
      </c>
      <c r="H10720" t="str">
        <f t="shared" si="167"/>
        <v>INSERT INTO "TeamRanks" (team_id,team_sport_id,team_rank) VALUES (14,17,7);</v>
      </c>
    </row>
    <row r="10721" spans="2:8" x14ac:dyDescent="0.25">
      <c r="B10721" t="s">
        <v>424</v>
      </c>
      <c r="C10721">
        <f>INDEX(NationalTeams!B:B,MATCH(B10721,NationalTeams!C:C,0))</f>
        <v>15</v>
      </c>
      <c r="D10721" t="s">
        <v>41</v>
      </c>
      <c r="E10721">
        <f>INDEX(TeamSports!B:B,MATCH(D10721,TeamSports!C:C,0))</f>
        <v>17</v>
      </c>
      <c r="F10721">
        <f>INDEX(RanksTable!AY:AY,MATCH(B10721,RanksTable!B:B,0))</f>
        <v>7</v>
      </c>
      <c r="H10721" t="str">
        <f t="shared" si="167"/>
        <v>INSERT INTO "TeamRanks" (team_id,team_sport_id,team_rank) VALUES (15,17,7);</v>
      </c>
    </row>
    <row r="10722" spans="2:8" x14ac:dyDescent="0.25">
      <c r="B10722" t="s">
        <v>426</v>
      </c>
      <c r="C10722">
        <f>INDEX(NationalTeams!B:B,MATCH(B10722,NationalTeams!C:C,0))</f>
        <v>16</v>
      </c>
      <c r="D10722" t="s">
        <v>41</v>
      </c>
      <c r="E10722">
        <f>INDEX(TeamSports!B:B,MATCH(D10722,TeamSports!C:C,0))</f>
        <v>17</v>
      </c>
      <c r="F10722">
        <f>INDEX(RanksTable!AY:AY,MATCH(B10722,RanksTable!B:B,0))</f>
        <v>3</v>
      </c>
      <c r="H10722" t="str">
        <f t="shared" si="167"/>
        <v>INSERT INTO "TeamRanks" (team_id,team_sport_id,team_rank) VALUES (16,17,3);</v>
      </c>
    </row>
    <row r="10723" spans="2:8" x14ac:dyDescent="0.25">
      <c r="B10723" t="s">
        <v>514</v>
      </c>
      <c r="C10723">
        <f>INDEX(NationalTeams!B:B,MATCH(B10723,NationalTeams!C:C,0))</f>
        <v>17</v>
      </c>
      <c r="D10723" t="s">
        <v>41</v>
      </c>
      <c r="E10723">
        <f>INDEX(TeamSports!B:B,MATCH(D10723,TeamSports!C:C,0))</f>
        <v>17</v>
      </c>
      <c r="F10723">
        <f>INDEX(RanksTable!AY:AY,MATCH(B10723,RanksTable!B:B,0))</f>
        <v>7</v>
      </c>
      <c r="H10723" t="str">
        <f t="shared" si="167"/>
        <v>INSERT INTO "TeamRanks" (team_id,team_sport_id,team_rank) VALUES (17,17,7);</v>
      </c>
    </row>
    <row r="10724" spans="2:8" x14ac:dyDescent="0.25">
      <c r="B10724" t="s">
        <v>535</v>
      </c>
      <c r="C10724">
        <f>INDEX(NationalTeams!B:B,MATCH(B10724,NationalTeams!C:C,0))</f>
        <v>18</v>
      </c>
      <c r="D10724" t="s">
        <v>41</v>
      </c>
      <c r="E10724">
        <f>INDEX(TeamSports!B:B,MATCH(D10724,TeamSports!C:C,0))</f>
        <v>17</v>
      </c>
      <c r="F10724">
        <f>INDEX(RanksTable!AY:AY,MATCH(B10724,RanksTable!B:B,0))</f>
        <v>4</v>
      </c>
      <c r="H10724" t="str">
        <f t="shared" si="167"/>
        <v>INSERT INTO "TeamRanks" (team_id,team_sport_id,team_rank) VALUES (18,17,4);</v>
      </c>
    </row>
    <row r="10725" spans="2:8" x14ac:dyDescent="0.25">
      <c r="B10725" t="s">
        <v>419</v>
      </c>
      <c r="C10725">
        <f>INDEX(NationalTeams!B:B,MATCH(B10725,NationalTeams!C:C,0))</f>
        <v>19</v>
      </c>
      <c r="D10725" t="s">
        <v>41</v>
      </c>
      <c r="E10725">
        <f>INDEX(TeamSports!B:B,MATCH(D10725,TeamSports!C:C,0))</f>
        <v>17</v>
      </c>
      <c r="F10725">
        <f>INDEX(RanksTable!AY:AY,MATCH(B10725,RanksTable!B:B,0))</f>
        <v>7</v>
      </c>
      <c r="H10725" t="str">
        <f t="shared" si="167"/>
        <v>INSERT INTO "TeamRanks" (team_id,team_sport_id,team_rank) VALUES (19,17,7);</v>
      </c>
    </row>
    <row r="10726" spans="2:8" x14ac:dyDescent="0.25">
      <c r="B10726" t="s">
        <v>433</v>
      </c>
      <c r="C10726">
        <f>INDEX(NationalTeams!B:B,MATCH(B10726,NationalTeams!C:C,0))</f>
        <v>20</v>
      </c>
      <c r="D10726" t="s">
        <v>41</v>
      </c>
      <c r="E10726">
        <f>INDEX(TeamSports!B:B,MATCH(D10726,TeamSports!C:C,0))</f>
        <v>17</v>
      </c>
      <c r="F10726">
        <f>INDEX(RanksTable!AY:AY,MATCH(B10726,RanksTable!B:B,0))</f>
        <v>7</v>
      </c>
      <c r="H10726" t="str">
        <f t="shared" si="167"/>
        <v>INSERT INTO "TeamRanks" (team_id,team_sport_id,team_rank) VALUES (20,17,7);</v>
      </c>
    </row>
    <row r="10727" spans="2:8" x14ac:dyDescent="0.25">
      <c r="B10727" t="s">
        <v>465</v>
      </c>
      <c r="C10727">
        <f>INDEX(NationalTeams!B:B,MATCH(B10727,NationalTeams!C:C,0))</f>
        <v>21</v>
      </c>
      <c r="D10727" t="s">
        <v>41</v>
      </c>
      <c r="E10727">
        <f>INDEX(TeamSports!B:B,MATCH(D10727,TeamSports!C:C,0))</f>
        <v>17</v>
      </c>
      <c r="F10727">
        <f>INDEX(RanksTable!AY:AY,MATCH(B10727,RanksTable!B:B,0))</f>
        <v>7</v>
      </c>
      <c r="H10727" t="str">
        <f t="shared" si="167"/>
        <v>INSERT INTO "TeamRanks" (team_id,team_sport_id,team_rank) VALUES (21,17,7);</v>
      </c>
    </row>
    <row r="10728" spans="2:8" x14ac:dyDescent="0.25">
      <c r="B10728" t="s">
        <v>408</v>
      </c>
      <c r="C10728">
        <f>INDEX(NationalTeams!B:B,MATCH(B10728,NationalTeams!C:C,0))</f>
        <v>22</v>
      </c>
      <c r="D10728" t="s">
        <v>41</v>
      </c>
      <c r="E10728">
        <f>INDEX(TeamSports!B:B,MATCH(D10728,TeamSports!C:C,0))</f>
        <v>17</v>
      </c>
      <c r="F10728">
        <f>INDEX(RanksTable!AY:AY,MATCH(B10728,RanksTable!B:B,0))</f>
        <v>7</v>
      </c>
      <c r="H10728" t="str">
        <f t="shared" si="167"/>
        <v>INSERT INTO "TeamRanks" (team_id,team_sport_id,team_rank) VALUES (22,17,7);</v>
      </c>
    </row>
    <row r="10729" spans="2:8" x14ac:dyDescent="0.25">
      <c r="B10729" t="s">
        <v>505</v>
      </c>
      <c r="C10729">
        <f>INDEX(NationalTeams!B:B,MATCH(B10729,NationalTeams!C:C,0))</f>
        <v>23</v>
      </c>
      <c r="D10729" t="s">
        <v>41</v>
      </c>
      <c r="E10729">
        <f>INDEX(TeamSports!B:B,MATCH(D10729,TeamSports!C:C,0))</f>
        <v>17</v>
      </c>
      <c r="F10729">
        <f>INDEX(RanksTable!AY:AY,MATCH(B10729,RanksTable!B:B,0))</f>
        <v>7</v>
      </c>
      <c r="H10729" t="str">
        <f t="shared" si="167"/>
        <v>INSERT INTO "TeamRanks" (team_id,team_sport_id,team_rank) VALUES (23,17,7);</v>
      </c>
    </row>
    <row r="10730" spans="2:8" x14ac:dyDescent="0.25">
      <c r="B10730" t="s">
        <v>334</v>
      </c>
      <c r="C10730">
        <f>INDEX(NationalTeams!B:B,MATCH(B10730,NationalTeams!C:C,0))</f>
        <v>24</v>
      </c>
      <c r="D10730" t="s">
        <v>41</v>
      </c>
      <c r="E10730">
        <f>INDEX(TeamSports!B:B,MATCH(D10730,TeamSports!C:C,0))</f>
        <v>17</v>
      </c>
      <c r="F10730">
        <f>INDEX(RanksTable!AY:AY,MATCH(B10730,RanksTable!B:B,0))</f>
        <v>7</v>
      </c>
      <c r="H10730" t="str">
        <f t="shared" si="167"/>
        <v>INSERT INTO "TeamRanks" (team_id,team_sport_id,team_rank) VALUES (24,17,7);</v>
      </c>
    </row>
    <row r="10731" spans="2:8" x14ac:dyDescent="0.25">
      <c r="B10731" t="s">
        <v>337</v>
      </c>
      <c r="C10731">
        <f>INDEX(NationalTeams!B:B,MATCH(B10731,NationalTeams!C:C,0))</f>
        <v>25</v>
      </c>
      <c r="D10731" t="s">
        <v>41</v>
      </c>
      <c r="E10731">
        <f>INDEX(TeamSports!B:B,MATCH(D10731,TeamSports!C:C,0))</f>
        <v>17</v>
      </c>
      <c r="F10731">
        <f>INDEX(RanksTable!AY:AY,MATCH(B10731,RanksTable!B:B,0))</f>
        <v>7</v>
      </c>
      <c r="H10731" t="str">
        <f t="shared" si="167"/>
        <v>INSERT INTO "TeamRanks" (team_id,team_sport_id,team_rank) VALUES (25,17,7);</v>
      </c>
    </row>
    <row r="10732" spans="2:8" x14ac:dyDescent="0.25">
      <c r="B10732" t="s">
        <v>403</v>
      </c>
      <c r="C10732">
        <f>INDEX(NationalTeams!B:B,MATCH(B10732,NationalTeams!C:C,0))</f>
        <v>26</v>
      </c>
      <c r="D10732" t="s">
        <v>41</v>
      </c>
      <c r="E10732">
        <f>INDEX(TeamSports!B:B,MATCH(D10732,TeamSports!C:C,0))</f>
        <v>17</v>
      </c>
      <c r="F10732">
        <f>INDEX(RanksTable!AY:AY,MATCH(B10732,RanksTable!B:B,0))</f>
        <v>7</v>
      </c>
      <c r="H10732" t="str">
        <f t="shared" si="167"/>
        <v>INSERT INTO "TeamRanks" (team_id,team_sport_id,team_rank) VALUES (26,17,7);</v>
      </c>
    </row>
    <row r="10733" spans="2:8" x14ac:dyDescent="0.25">
      <c r="B10733" t="s">
        <v>525</v>
      </c>
      <c r="C10733">
        <f>INDEX(NationalTeams!B:B,MATCH(B10733,NationalTeams!C:C,0))</f>
        <v>27</v>
      </c>
      <c r="D10733" t="s">
        <v>41</v>
      </c>
      <c r="E10733">
        <f>INDEX(TeamSports!B:B,MATCH(D10733,TeamSports!C:C,0))</f>
        <v>17</v>
      </c>
      <c r="F10733">
        <f>INDEX(RanksTable!AY:AY,MATCH(B10733,RanksTable!B:B,0))</f>
        <v>5</v>
      </c>
      <c r="H10733" t="str">
        <f t="shared" si="167"/>
        <v>INSERT INTO "TeamRanks" (team_id,team_sport_id,team_rank) VALUES (27,17,5);</v>
      </c>
    </row>
    <row r="10734" spans="2:8" x14ac:dyDescent="0.25">
      <c r="B10734" t="s">
        <v>453</v>
      </c>
      <c r="C10734">
        <f>INDEX(NationalTeams!B:B,MATCH(B10734,NationalTeams!C:C,0))</f>
        <v>28</v>
      </c>
      <c r="D10734" t="s">
        <v>41</v>
      </c>
      <c r="E10734">
        <f>INDEX(TeamSports!B:B,MATCH(D10734,TeamSports!C:C,0))</f>
        <v>17</v>
      </c>
      <c r="F10734">
        <f>INDEX(RanksTable!AY:AY,MATCH(B10734,RanksTable!B:B,0))</f>
        <v>7</v>
      </c>
      <c r="H10734" t="str">
        <f t="shared" si="167"/>
        <v>INSERT INTO "TeamRanks" (team_id,team_sport_id,team_rank) VALUES (28,17,7);</v>
      </c>
    </row>
    <row r="10735" spans="2:8" x14ac:dyDescent="0.25">
      <c r="B10735" t="s">
        <v>353</v>
      </c>
      <c r="C10735">
        <f>INDEX(NationalTeams!B:B,MATCH(B10735,NationalTeams!C:C,0))</f>
        <v>29</v>
      </c>
      <c r="D10735" t="s">
        <v>41</v>
      </c>
      <c r="E10735">
        <f>INDEX(TeamSports!B:B,MATCH(D10735,TeamSports!C:C,0))</f>
        <v>17</v>
      </c>
      <c r="F10735">
        <f>INDEX(RanksTable!AY:AY,MATCH(B10735,RanksTable!B:B,0))</f>
        <v>7</v>
      </c>
      <c r="H10735" t="str">
        <f t="shared" si="167"/>
        <v>INSERT INTO "TeamRanks" (team_id,team_sport_id,team_rank) VALUES (29,17,7);</v>
      </c>
    </row>
    <row r="10736" spans="2:8" x14ac:dyDescent="0.25">
      <c r="B10736" t="s">
        <v>516</v>
      </c>
      <c r="C10736">
        <f>INDEX(NationalTeams!B:B,MATCH(B10736,NationalTeams!C:C,0))</f>
        <v>30</v>
      </c>
      <c r="D10736" t="s">
        <v>41</v>
      </c>
      <c r="E10736">
        <f>INDEX(TeamSports!B:B,MATCH(D10736,TeamSports!C:C,0))</f>
        <v>17</v>
      </c>
      <c r="F10736">
        <f>INDEX(RanksTable!AY:AY,MATCH(B10736,RanksTable!B:B,0))</f>
        <v>7</v>
      </c>
      <c r="H10736" t="str">
        <f t="shared" si="167"/>
        <v>INSERT INTO "TeamRanks" (team_id,team_sport_id,team_rank) VALUES (30,17,7);</v>
      </c>
    </row>
    <row r="10737" spans="2:8" x14ac:dyDescent="0.25">
      <c r="B10737" t="s">
        <v>340</v>
      </c>
      <c r="C10737">
        <f>INDEX(NationalTeams!B:B,MATCH(B10737,NationalTeams!C:C,0))</f>
        <v>31</v>
      </c>
      <c r="D10737" t="s">
        <v>41</v>
      </c>
      <c r="E10737">
        <f>INDEX(TeamSports!B:B,MATCH(D10737,TeamSports!C:C,0))</f>
        <v>17</v>
      </c>
      <c r="F10737">
        <f>INDEX(RanksTable!AY:AY,MATCH(B10737,RanksTable!B:B,0))</f>
        <v>7</v>
      </c>
      <c r="H10737" t="str">
        <f t="shared" si="167"/>
        <v>INSERT INTO "TeamRanks" (team_id,team_sport_id,team_rank) VALUES (31,17,7);</v>
      </c>
    </row>
    <row r="10738" spans="2:8" x14ac:dyDescent="0.25">
      <c r="B10738" t="s">
        <v>327</v>
      </c>
      <c r="C10738">
        <f>INDEX(NationalTeams!B:B,MATCH(B10738,NationalTeams!C:C,0))</f>
        <v>32</v>
      </c>
      <c r="D10738" t="s">
        <v>41</v>
      </c>
      <c r="E10738">
        <f>INDEX(TeamSports!B:B,MATCH(D10738,TeamSports!C:C,0))</f>
        <v>17</v>
      </c>
      <c r="F10738">
        <f>INDEX(RanksTable!AY:AY,MATCH(B10738,RanksTable!B:B,0))</f>
        <v>7</v>
      </c>
      <c r="H10738" t="str">
        <f t="shared" si="167"/>
        <v>INSERT INTO "TeamRanks" (team_id,team_sport_id,team_rank) VALUES (32,17,7);</v>
      </c>
    </row>
    <row r="10739" spans="2:8" x14ac:dyDescent="0.25">
      <c r="B10739" t="s">
        <v>478</v>
      </c>
      <c r="C10739">
        <f>INDEX(NationalTeams!B:B,MATCH(B10739,NationalTeams!C:C,0))</f>
        <v>33</v>
      </c>
      <c r="D10739" t="s">
        <v>41</v>
      </c>
      <c r="E10739">
        <f>INDEX(TeamSports!B:B,MATCH(D10739,TeamSports!C:C,0))</f>
        <v>17</v>
      </c>
      <c r="F10739">
        <f>INDEX(RanksTable!AY:AY,MATCH(B10739,RanksTable!B:B,0))</f>
        <v>7</v>
      </c>
      <c r="H10739" t="str">
        <f t="shared" si="167"/>
        <v>INSERT INTO "TeamRanks" (team_id,team_sport_id,team_rank) VALUES (33,17,7);</v>
      </c>
    </row>
    <row r="10740" spans="2:8" x14ac:dyDescent="0.25">
      <c r="B10740" t="s">
        <v>510</v>
      </c>
      <c r="C10740">
        <f>INDEX(NationalTeams!B:B,MATCH(B10740,NationalTeams!C:C,0))</f>
        <v>34</v>
      </c>
      <c r="D10740" t="s">
        <v>41</v>
      </c>
      <c r="E10740">
        <f>INDEX(TeamSports!B:B,MATCH(D10740,TeamSports!C:C,0))</f>
        <v>17</v>
      </c>
      <c r="F10740">
        <f>INDEX(RanksTable!AY:AY,MATCH(B10740,RanksTable!B:B,0))</f>
        <v>7</v>
      </c>
      <c r="H10740" t="str">
        <f t="shared" si="167"/>
        <v>INSERT INTO "TeamRanks" (team_id,team_sport_id,team_rank) VALUES (34,17,7);</v>
      </c>
    </row>
    <row r="10741" spans="2:8" x14ac:dyDescent="0.25">
      <c r="B10741" t="s">
        <v>366</v>
      </c>
      <c r="C10741">
        <f>INDEX(NationalTeams!B:B,MATCH(B10741,NationalTeams!C:C,0))</f>
        <v>35</v>
      </c>
      <c r="D10741" t="s">
        <v>41</v>
      </c>
      <c r="E10741">
        <f>INDEX(TeamSports!B:B,MATCH(D10741,TeamSports!C:C,0))</f>
        <v>17</v>
      </c>
      <c r="F10741">
        <f>INDEX(RanksTable!AY:AY,MATCH(B10741,RanksTable!B:B,0))</f>
        <v>7</v>
      </c>
      <c r="H10741" t="str">
        <f t="shared" si="167"/>
        <v>INSERT INTO "TeamRanks" (team_id,team_sport_id,team_rank) VALUES (35,17,7);</v>
      </c>
    </row>
    <row r="10742" spans="2:8" x14ac:dyDescent="0.25">
      <c r="B10742" t="s">
        <v>341</v>
      </c>
      <c r="C10742">
        <f>INDEX(NationalTeams!B:B,MATCH(B10742,NationalTeams!C:C,0))</f>
        <v>36</v>
      </c>
      <c r="D10742" t="s">
        <v>41</v>
      </c>
      <c r="E10742">
        <f>INDEX(TeamSports!B:B,MATCH(D10742,TeamSports!C:C,0))</f>
        <v>17</v>
      </c>
      <c r="F10742">
        <f>INDEX(RanksTable!AY:AY,MATCH(B10742,RanksTable!B:B,0))</f>
        <v>7</v>
      </c>
      <c r="H10742" t="str">
        <f t="shared" si="167"/>
        <v>INSERT INTO "TeamRanks" (team_id,team_sport_id,team_rank) VALUES (36,17,7);</v>
      </c>
    </row>
    <row r="10743" spans="2:8" x14ac:dyDescent="0.25">
      <c r="B10743" t="s">
        <v>454</v>
      </c>
      <c r="C10743">
        <f>INDEX(NationalTeams!B:B,MATCH(B10743,NationalTeams!C:C,0))</f>
        <v>37</v>
      </c>
      <c r="D10743" t="s">
        <v>41</v>
      </c>
      <c r="E10743">
        <f>INDEX(TeamSports!B:B,MATCH(D10743,TeamSports!C:C,0))</f>
        <v>17</v>
      </c>
      <c r="F10743">
        <f>INDEX(RanksTable!AY:AY,MATCH(B10743,RanksTable!B:B,0))</f>
        <v>7</v>
      </c>
      <c r="H10743" t="str">
        <f t="shared" si="167"/>
        <v>INSERT INTO "TeamRanks" (team_id,team_sport_id,team_rank) VALUES (37,17,7);</v>
      </c>
    </row>
    <row r="10744" spans="2:8" x14ac:dyDescent="0.25">
      <c r="B10744" t="s">
        <v>371</v>
      </c>
      <c r="C10744">
        <f>INDEX(NationalTeams!B:B,MATCH(B10744,NationalTeams!C:C,0))</f>
        <v>38</v>
      </c>
      <c r="D10744" t="s">
        <v>41</v>
      </c>
      <c r="E10744">
        <f>INDEX(TeamSports!B:B,MATCH(D10744,TeamSports!C:C,0))</f>
        <v>17</v>
      </c>
      <c r="F10744">
        <f>INDEX(RanksTable!AY:AY,MATCH(B10744,RanksTable!B:B,0))</f>
        <v>7</v>
      </c>
      <c r="H10744" t="str">
        <f t="shared" si="167"/>
        <v>INSERT INTO "TeamRanks" (team_id,team_sport_id,team_rank) VALUES (38,17,7);</v>
      </c>
    </row>
    <row r="10745" spans="2:8" x14ac:dyDescent="0.25">
      <c r="B10745" t="s">
        <v>462</v>
      </c>
      <c r="C10745">
        <f>INDEX(NationalTeams!B:B,MATCH(B10745,NationalTeams!C:C,0))</f>
        <v>39</v>
      </c>
      <c r="D10745" t="s">
        <v>41</v>
      </c>
      <c r="E10745">
        <f>INDEX(TeamSports!B:B,MATCH(D10745,TeamSports!C:C,0))</f>
        <v>17</v>
      </c>
      <c r="F10745">
        <f>INDEX(RanksTable!AY:AY,MATCH(B10745,RanksTable!B:B,0))</f>
        <v>7</v>
      </c>
      <c r="H10745" t="str">
        <f t="shared" si="167"/>
        <v>INSERT INTO "TeamRanks" (team_id,team_sport_id,team_rank) VALUES (39,17,7);</v>
      </c>
    </row>
    <row r="10746" spans="2:8" x14ac:dyDescent="0.25">
      <c r="B10746" t="s">
        <v>322</v>
      </c>
      <c r="C10746">
        <f>INDEX(NationalTeams!B:B,MATCH(B10746,NationalTeams!C:C,0))</f>
        <v>40</v>
      </c>
      <c r="D10746" t="s">
        <v>41</v>
      </c>
      <c r="E10746">
        <f>INDEX(TeamSports!B:B,MATCH(D10746,TeamSports!C:C,0))</f>
        <v>17</v>
      </c>
      <c r="F10746">
        <f>INDEX(RanksTable!AY:AY,MATCH(B10746,RanksTable!B:B,0))</f>
        <v>7</v>
      </c>
      <c r="H10746" t="str">
        <f t="shared" si="167"/>
        <v>INSERT INTO "TeamRanks" (team_id,team_sport_id,team_rank) VALUES (40,17,7);</v>
      </c>
    </row>
    <row r="10747" spans="2:8" x14ac:dyDescent="0.25">
      <c r="B10747" t="s">
        <v>355</v>
      </c>
      <c r="C10747">
        <f>INDEX(NationalTeams!B:B,MATCH(B10747,NationalTeams!C:C,0))</f>
        <v>41</v>
      </c>
      <c r="D10747" t="s">
        <v>41</v>
      </c>
      <c r="E10747">
        <f>INDEX(TeamSports!B:B,MATCH(D10747,TeamSports!C:C,0))</f>
        <v>17</v>
      </c>
      <c r="F10747">
        <f>INDEX(RanksTable!AY:AY,MATCH(B10747,RanksTable!B:B,0))</f>
        <v>3</v>
      </c>
      <c r="H10747" t="str">
        <f t="shared" si="167"/>
        <v>INSERT INTO "TeamRanks" (team_id,team_sport_id,team_rank) VALUES (41,17,3);</v>
      </c>
    </row>
    <row r="10748" spans="2:8" x14ac:dyDescent="0.25">
      <c r="B10748" t="s">
        <v>344</v>
      </c>
      <c r="C10748">
        <f>INDEX(NationalTeams!B:B,MATCH(B10748,NationalTeams!C:C,0))</f>
        <v>42</v>
      </c>
      <c r="D10748" t="s">
        <v>41</v>
      </c>
      <c r="E10748">
        <f>INDEX(TeamSports!B:B,MATCH(D10748,TeamSports!C:C,0))</f>
        <v>17</v>
      </c>
      <c r="F10748">
        <f>INDEX(RanksTable!AY:AY,MATCH(B10748,RanksTable!B:B,0))</f>
        <v>7</v>
      </c>
      <c r="H10748" t="str">
        <f t="shared" si="167"/>
        <v>INSERT INTO "TeamRanks" (team_id,team_sport_id,team_rank) VALUES (42,17,7);</v>
      </c>
    </row>
    <row r="10749" spans="2:8" x14ac:dyDescent="0.25">
      <c r="B10749" t="s">
        <v>330</v>
      </c>
      <c r="C10749">
        <f>INDEX(NationalTeams!B:B,MATCH(B10749,NationalTeams!C:C,0))</f>
        <v>43</v>
      </c>
      <c r="D10749" t="s">
        <v>41</v>
      </c>
      <c r="E10749">
        <f>INDEX(TeamSports!B:B,MATCH(D10749,TeamSports!C:C,0))</f>
        <v>17</v>
      </c>
      <c r="F10749">
        <f>INDEX(RanksTable!AY:AY,MATCH(B10749,RanksTable!B:B,0))</f>
        <v>7</v>
      </c>
      <c r="H10749" t="str">
        <f t="shared" si="167"/>
        <v>INSERT INTO "TeamRanks" (team_id,team_sport_id,team_rank) VALUES (43,17,7);</v>
      </c>
    </row>
    <row r="10750" spans="2:8" x14ac:dyDescent="0.25">
      <c r="B10750" t="s">
        <v>429</v>
      </c>
      <c r="C10750">
        <f>INDEX(NationalTeams!B:B,MATCH(B10750,NationalTeams!C:C,0))</f>
        <v>44</v>
      </c>
      <c r="D10750" t="s">
        <v>41</v>
      </c>
      <c r="E10750">
        <f>INDEX(TeamSports!B:B,MATCH(D10750,TeamSports!C:C,0))</f>
        <v>17</v>
      </c>
      <c r="F10750">
        <f>INDEX(RanksTable!AY:AY,MATCH(B10750,RanksTable!B:B,0))</f>
        <v>1</v>
      </c>
      <c r="H10750" t="str">
        <f t="shared" si="167"/>
        <v>INSERT INTO "TeamRanks" (team_id,team_sport_id,team_rank) VALUES (44,17,1);</v>
      </c>
    </row>
    <row r="10751" spans="2:8" x14ac:dyDescent="0.25">
      <c r="B10751" t="s">
        <v>534</v>
      </c>
      <c r="C10751">
        <f>INDEX(NationalTeams!B:B,MATCH(B10751,NationalTeams!C:C,0))</f>
        <v>45</v>
      </c>
      <c r="D10751" t="s">
        <v>41</v>
      </c>
      <c r="E10751">
        <f>INDEX(TeamSports!B:B,MATCH(D10751,TeamSports!C:C,0))</f>
        <v>17</v>
      </c>
      <c r="F10751">
        <f>INDEX(RanksTable!AY:AY,MATCH(B10751,RanksTable!B:B,0))</f>
        <v>7</v>
      </c>
      <c r="H10751" t="str">
        <f t="shared" si="167"/>
        <v>INSERT INTO "TeamRanks" (team_id,team_sport_id,team_rank) VALUES (45,17,7);</v>
      </c>
    </row>
    <row r="10752" spans="2:8" x14ac:dyDescent="0.25">
      <c r="B10752" t="s">
        <v>328</v>
      </c>
      <c r="C10752">
        <f>INDEX(NationalTeams!B:B,MATCH(B10752,NationalTeams!C:C,0))</f>
        <v>46</v>
      </c>
      <c r="D10752" t="s">
        <v>41</v>
      </c>
      <c r="E10752">
        <f>INDEX(TeamSports!B:B,MATCH(D10752,TeamSports!C:C,0))</f>
        <v>17</v>
      </c>
      <c r="F10752">
        <f>INDEX(RanksTable!AY:AY,MATCH(B10752,RanksTable!B:B,0))</f>
        <v>7</v>
      </c>
      <c r="H10752" t="str">
        <f t="shared" si="167"/>
        <v>INSERT INTO "TeamRanks" (team_id,team_sport_id,team_rank) VALUES (46,17,7);</v>
      </c>
    </row>
    <row r="10753" spans="2:8" x14ac:dyDescent="0.25">
      <c r="B10753" t="s">
        <v>368</v>
      </c>
      <c r="C10753">
        <f>INDEX(NationalTeams!B:B,MATCH(B10753,NationalTeams!C:C,0))</f>
        <v>47</v>
      </c>
      <c r="D10753" t="s">
        <v>41</v>
      </c>
      <c r="E10753">
        <f>INDEX(TeamSports!B:B,MATCH(D10753,TeamSports!C:C,0))</f>
        <v>17</v>
      </c>
      <c r="F10753">
        <f>INDEX(RanksTable!AY:AY,MATCH(B10753,RanksTable!B:B,0))</f>
        <v>7</v>
      </c>
      <c r="H10753" t="str">
        <f t="shared" si="167"/>
        <v>INSERT INTO "TeamRanks" (team_id,team_sport_id,team_rank) VALUES (47,17,7);</v>
      </c>
    </row>
    <row r="10754" spans="2:8" x14ac:dyDescent="0.25">
      <c r="B10754" t="s">
        <v>369</v>
      </c>
      <c r="C10754">
        <f>INDEX(NationalTeams!B:B,MATCH(B10754,NationalTeams!C:C,0))</f>
        <v>48</v>
      </c>
      <c r="D10754" t="s">
        <v>41</v>
      </c>
      <c r="E10754">
        <f>INDEX(TeamSports!B:B,MATCH(D10754,TeamSports!C:C,0))</f>
        <v>17</v>
      </c>
      <c r="F10754">
        <f>INDEX(RanksTable!AY:AY,MATCH(B10754,RanksTable!B:B,0))</f>
        <v>7</v>
      </c>
      <c r="H10754" t="str">
        <f t="shared" si="167"/>
        <v>INSERT INTO "TeamRanks" (team_id,team_sport_id,team_rank) VALUES (48,17,7);</v>
      </c>
    </row>
    <row r="10755" spans="2:8" x14ac:dyDescent="0.25">
      <c r="B10755" t="s">
        <v>447</v>
      </c>
      <c r="C10755">
        <f>INDEX(NationalTeams!B:B,MATCH(B10755,NationalTeams!C:C,0))</f>
        <v>49</v>
      </c>
      <c r="D10755" t="s">
        <v>41</v>
      </c>
      <c r="E10755">
        <f>INDEX(TeamSports!B:B,MATCH(D10755,TeamSports!C:C,0))</f>
        <v>17</v>
      </c>
      <c r="F10755">
        <f>INDEX(RanksTable!AY:AY,MATCH(B10755,RanksTable!B:B,0))</f>
        <v>5</v>
      </c>
      <c r="H10755" t="str">
        <f t="shared" si="167"/>
        <v>INSERT INTO "TeamRanks" (team_id,team_sport_id,team_rank) VALUES (49,17,5);</v>
      </c>
    </row>
    <row r="10756" spans="2:8" x14ac:dyDescent="0.25">
      <c r="B10756" t="s">
        <v>425</v>
      </c>
      <c r="C10756">
        <f>INDEX(NationalTeams!B:B,MATCH(B10756,NationalTeams!C:C,0))</f>
        <v>50</v>
      </c>
      <c r="D10756" t="s">
        <v>41</v>
      </c>
      <c r="E10756">
        <f>INDEX(TeamSports!B:B,MATCH(D10756,TeamSports!C:C,0))</f>
        <v>17</v>
      </c>
      <c r="F10756">
        <f>INDEX(RanksTable!AY:AY,MATCH(B10756,RanksTable!B:B,0))</f>
        <v>7</v>
      </c>
      <c r="H10756" t="str">
        <f t="shared" ref="H10756:H10819" si="168">_xlfn.CONCAT($H$1,$L$1,$C$1,$L$1," ",$J$1,$C$2,$N$1,$E$2,$N$1,$F$2,$K$1,$I$1,$J$1,C10756,$N$1,E10756,$N$1,F10756,$K$1,$O$1)</f>
        <v>INSERT INTO "TeamRanks" (team_id,team_sport_id,team_rank) VALUES (50,17,7);</v>
      </c>
    </row>
    <row r="10757" spans="2:8" x14ac:dyDescent="0.25">
      <c r="B10757" t="s">
        <v>323</v>
      </c>
      <c r="C10757">
        <f>INDEX(NationalTeams!B:B,MATCH(B10757,NationalTeams!C:C,0))</f>
        <v>51</v>
      </c>
      <c r="D10757" t="s">
        <v>41</v>
      </c>
      <c r="E10757">
        <f>INDEX(TeamSports!B:B,MATCH(D10757,TeamSports!C:C,0))</f>
        <v>17</v>
      </c>
      <c r="F10757">
        <f>INDEX(RanksTable!AY:AY,MATCH(B10757,RanksTable!B:B,0))</f>
        <v>7</v>
      </c>
      <c r="H10757" t="str">
        <f t="shared" si="168"/>
        <v>INSERT INTO "TeamRanks" (team_id,team_sport_id,team_rank) VALUES (51,17,7);</v>
      </c>
    </row>
    <row r="10758" spans="2:8" x14ac:dyDescent="0.25">
      <c r="B10758" t="s">
        <v>354</v>
      </c>
      <c r="C10758">
        <f>INDEX(NationalTeams!B:B,MATCH(B10758,NationalTeams!C:C,0))</f>
        <v>52</v>
      </c>
      <c r="D10758" t="s">
        <v>41</v>
      </c>
      <c r="E10758">
        <f>INDEX(TeamSports!B:B,MATCH(D10758,TeamSports!C:C,0))</f>
        <v>17</v>
      </c>
      <c r="F10758">
        <f>INDEX(RanksTable!AY:AY,MATCH(B10758,RanksTable!B:B,0))</f>
        <v>7</v>
      </c>
      <c r="H10758" t="str">
        <f t="shared" si="168"/>
        <v>INSERT INTO "TeamRanks" (team_id,team_sport_id,team_rank) VALUES (52,17,7);</v>
      </c>
    </row>
    <row r="10759" spans="2:8" x14ac:dyDescent="0.25">
      <c r="B10759" t="s">
        <v>498</v>
      </c>
      <c r="C10759">
        <f>INDEX(NationalTeams!B:B,MATCH(B10759,NationalTeams!C:C,0))</f>
        <v>53</v>
      </c>
      <c r="D10759" t="s">
        <v>41</v>
      </c>
      <c r="E10759">
        <f>INDEX(TeamSports!B:B,MATCH(D10759,TeamSports!C:C,0))</f>
        <v>17</v>
      </c>
      <c r="F10759">
        <f>INDEX(RanksTable!AY:AY,MATCH(B10759,RanksTable!B:B,0))</f>
        <v>7</v>
      </c>
      <c r="H10759" t="str">
        <f t="shared" si="168"/>
        <v>INSERT INTO "TeamRanks" (team_id,team_sport_id,team_rank) VALUES (53,17,7);</v>
      </c>
    </row>
    <row r="10760" spans="2:8" x14ac:dyDescent="0.25">
      <c r="B10760" t="s">
        <v>406</v>
      </c>
      <c r="C10760">
        <f>INDEX(NationalTeams!B:B,MATCH(B10760,NationalTeams!C:C,0))</f>
        <v>54</v>
      </c>
      <c r="D10760" t="s">
        <v>41</v>
      </c>
      <c r="E10760">
        <f>INDEX(TeamSports!B:B,MATCH(D10760,TeamSports!C:C,0))</f>
        <v>17</v>
      </c>
      <c r="F10760">
        <f>INDEX(RanksTable!AY:AY,MATCH(B10760,RanksTable!B:B,0))</f>
        <v>7</v>
      </c>
      <c r="H10760" t="str">
        <f t="shared" si="168"/>
        <v>INSERT INTO "TeamRanks" (team_id,team_sport_id,team_rank) VALUES (54,17,7);</v>
      </c>
    </row>
    <row r="10761" spans="2:8" x14ac:dyDescent="0.25">
      <c r="B10761" t="s">
        <v>404</v>
      </c>
      <c r="C10761">
        <f>INDEX(NationalTeams!B:B,MATCH(B10761,NationalTeams!C:C,0))</f>
        <v>55</v>
      </c>
      <c r="D10761" t="s">
        <v>41</v>
      </c>
      <c r="E10761">
        <f>INDEX(TeamSports!B:B,MATCH(D10761,TeamSports!C:C,0))</f>
        <v>17</v>
      </c>
      <c r="F10761">
        <f>INDEX(RanksTable!AY:AY,MATCH(B10761,RanksTable!B:B,0))</f>
        <v>7</v>
      </c>
      <c r="H10761" t="str">
        <f t="shared" si="168"/>
        <v>INSERT INTO "TeamRanks" (team_id,team_sport_id,team_rank) VALUES (55,17,7);</v>
      </c>
    </row>
    <row r="10762" spans="2:8" x14ac:dyDescent="0.25">
      <c r="B10762" t="s">
        <v>495</v>
      </c>
      <c r="C10762">
        <f>INDEX(NationalTeams!B:B,MATCH(B10762,NationalTeams!C:C,0))</f>
        <v>56</v>
      </c>
      <c r="D10762" t="s">
        <v>41</v>
      </c>
      <c r="E10762">
        <f>INDEX(TeamSports!B:B,MATCH(D10762,TeamSports!C:C,0))</f>
        <v>17</v>
      </c>
      <c r="F10762">
        <f>INDEX(RanksTable!AY:AY,MATCH(B10762,RanksTable!B:B,0))</f>
        <v>4</v>
      </c>
      <c r="H10762" t="str">
        <f t="shared" si="168"/>
        <v>INSERT INTO "TeamRanks" (team_id,team_sport_id,team_rank) VALUES (56,17,4);</v>
      </c>
    </row>
    <row r="10763" spans="2:8" x14ac:dyDescent="0.25">
      <c r="B10763" t="s">
        <v>413</v>
      </c>
      <c r="C10763">
        <f>INDEX(NationalTeams!B:B,MATCH(B10763,NationalTeams!C:C,0))</f>
        <v>57</v>
      </c>
      <c r="D10763" t="s">
        <v>41</v>
      </c>
      <c r="E10763">
        <f>INDEX(TeamSports!B:B,MATCH(D10763,TeamSports!C:C,0))</f>
        <v>17</v>
      </c>
      <c r="F10763">
        <f>INDEX(RanksTable!AY:AY,MATCH(B10763,RanksTable!B:B,0))</f>
        <v>7</v>
      </c>
      <c r="H10763" t="str">
        <f t="shared" si="168"/>
        <v>INSERT INTO "TeamRanks" (team_id,team_sport_id,team_rank) VALUES (57,17,7);</v>
      </c>
    </row>
    <row r="10764" spans="2:8" x14ac:dyDescent="0.25">
      <c r="B10764" t="s">
        <v>331</v>
      </c>
      <c r="C10764">
        <f>INDEX(NationalTeams!B:B,MATCH(B10764,NationalTeams!C:C,0))</f>
        <v>58</v>
      </c>
      <c r="D10764" t="s">
        <v>41</v>
      </c>
      <c r="E10764">
        <f>INDEX(TeamSports!B:B,MATCH(D10764,TeamSports!C:C,0))</f>
        <v>17</v>
      </c>
      <c r="F10764">
        <f>INDEX(RanksTable!AY:AY,MATCH(B10764,RanksTable!B:B,0))</f>
        <v>7</v>
      </c>
      <c r="H10764" t="str">
        <f t="shared" si="168"/>
        <v>INSERT INTO "TeamRanks" (team_id,team_sport_id,team_rank) VALUES (58,17,7);</v>
      </c>
    </row>
    <row r="10765" spans="2:8" x14ac:dyDescent="0.25">
      <c r="B10765" t="s">
        <v>365</v>
      </c>
      <c r="C10765">
        <f>INDEX(NationalTeams!B:B,MATCH(B10765,NationalTeams!C:C,0))</f>
        <v>59</v>
      </c>
      <c r="D10765" t="s">
        <v>41</v>
      </c>
      <c r="E10765">
        <f>INDEX(TeamSports!B:B,MATCH(D10765,TeamSports!C:C,0))</f>
        <v>17</v>
      </c>
      <c r="F10765">
        <f>INDEX(RanksTable!AY:AY,MATCH(B10765,RanksTable!B:B,0))</f>
        <v>5</v>
      </c>
      <c r="H10765" t="str">
        <f t="shared" si="168"/>
        <v>INSERT INTO "TeamRanks" (team_id,team_sport_id,team_rank) VALUES (59,17,5);</v>
      </c>
    </row>
    <row r="10766" spans="2:8" x14ac:dyDescent="0.25">
      <c r="B10766" t="s">
        <v>332</v>
      </c>
      <c r="C10766">
        <f>INDEX(NationalTeams!B:B,MATCH(B10766,NationalTeams!C:C,0))</f>
        <v>60</v>
      </c>
      <c r="D10766" t="s">
        <v>41</v>
      </c>
      <c r="E10766">
        <f>INDEX(TeamSports!B:B,MATCH(D10766,TeamSports!C:C,0))</f>
        <v>17</v>
      </c>
      <c r="F10766">
        <f>INDEX(RanksTable!AY:AY,MATCH(B10766,RanksTable!B:B,0))</f>
        <v>7</v>
      </c>
      <c r="H10766" t="str">
        <f t="shared" si="168"/>
        <v>INSERT INTO "TeamRanks" (team_id,team_sport_id,team_rank) VALUES (60,17,7);</v>
      </c>
    </row>
    <row r="10767" spans="2:8" x14ac:dyDescent="0.25">
      <c r="B10767" t="s">
        <v>435</v>
      </c>
      <c r="C10767">
        <f>INDEX(NationalTeams!B:B,MATCH(B10767,NationalTeams!C:C,0))</f>
        <v>61</v>
      </c>
      <c r="D10767" t="s">
        <v>41</v>
      </c>
      <c r="E10767">
        <f>INDEX(TeamSports!B:B,MATCH(D10767,TeamSports!C:C,0))</f>
        <v>17</v>
      </c>
      <c r="F10767">
        <f>INDEX(RanksTable!AY:AY,MATCH(B10767,RanksTable!B:B,0))</f>
        <v>7</v>
      </c>
      <c r="H10767" t="str">
        <f t="shared" si="168"/>
        <v>INSERT INTO "TeamRanks" (team_id,team_sport_id,team_rank) VALUES (61,17,7);</v>
      </c>
    </row>
    <row r="10768" spans="2:8" x14ac:dyDescent="0.25">
      <c r="B10768" t="s">
        <v>346</v>
      </c>
      <c r="C10768">
        <f>INDEX(NationalTeams!B:B,MATCH(B10768,NationalTeams!C:C,0))</f>
        <v>62</v>
      </c>
      <c r="D10768" t="s">
        <v>41</v>
      </c>
      <c r="E10768">
        <f>INDEX(TeamSports!B:B,MATCH(D10768,TeamSports!C:C,0))</f>
        <v>17</v>
      </c>
      <c r="F10768">
        <f>INDEX(RanksTable!AY:AY,MATCH(B10768,RanksTable!B:B,0))</f>
        <v>7</v>
      </c>
      <c r="H10768" t="str">
        <f t="shared" si="168"/>
        <v>INSERT INTO "TeamRanks" (team_id,team_sport_id,team_rank) VALUES (62,17,7);</v>
      </c>
    </row>
    <row r="10769" spans="2:8" x14ac:dyDescent="0.25">
      <c r="B10769" t="s">
        <v>515</v>
      </c>
      <c r="C10769">
        <f>INDEX(NationalTeams!B:B,MATCH(B10769,NationalTeams!C:C,0))</f>
        <v>63</v>
      </c>
      <c r="D10769" t="s">
        <v>41</v>
      </c>
      <c r="E10769">
        <f>INDEX(TeamSports!B:B,MATCH(D10769,TeamSports!C:C,0))</f>
        <v>17</v>
      </c>
      <c r="F10769">
        <f>INDEX(RanksTable!AY:AY,MATCH(B10769,RanksTable!B:B,0))</f>
        <v>7</v>
      </c>
      <c r="H10769" t="str">
        <f t="shared" si="168"/>
        <v>INSERT INTO "TeamRanks" (team_id,team_sport_id,team_rank) VALUES (63,17,7);</v>
      </c>
    </row>
    <row r="10770" spans="2:8" x14ac:dyDescent="0.25">
      <c r="B10770" t="s">
        <v>509</v>
      </c>
      <c r="C10770">
        <f>INDEX(NationalTeams!B:B,MATCH(B10770,NationalTeams!C:C,0))</f>
        <v>64</v>
      </c>
      <c r="D10770" t="s">
        <v>41</v>
      </c>
      <c r="E10770">
        <f>INDEX(TeamSports!B:B,MATCH(D10770,TeamSports!C:C,0))</f>
        <v>17</v>
      </c>
      <c r="F10770">
        <f>INDEX(RanksTable!AY:AY,MATCH(B10770,RanksTable!B:B,0))</f>
        <v>7</v>
      </c>
      <c r="H10770" t="str">
        <f t="shared" si="168"/>
        <v>INSERT INTO "TeamRanks" (team_id,team_sport_id,team_rank) VALUES (64,17,7);</v>
      </c>
    </row>
    <row r="10771" spans="2:8" x14ac:dyDescent="0.25">
      <c r="B10771" t="s">
        <v>518</v>
      </c>
      <c r="C10771">
        <f>INDEX(NationalTeams!B:B,MATCH(B10771,NationalTeams!C:C,0))</f>
        <v>65</v>
      </c>
      <c r="D10771" t="s">
        <v>41</v>
      </c>
      <c r="E10771">
        <f>INDEX(TeamSports!B:B,MATCH(D10771,TeamSports!C:C,0))</f>
        <v>17</v>
      </c>
      <c r="F10771">
        <f>INDEX(RanksTable!AY:AY,MATCH(B10771,RanksTable!B:B,0))</f>
        <v>7</v>
      </c>
      <c r="H10771" t="str">
        <f t="shared" si="168"/>
        <v>INSERT INTO "TeamRanks" (team_id,team_sport_id,team_rank) VALUES (65,17,7);</v>
      </c>
    </row>
    <row r="10772" spans="2:8" x14ac:dyDescent="0.25">
      <c r="B10772" t="s">
        <v>490</v>
      </c>
      <c r="C10772">
        <f>INDEX(NationalTeams!B:B,MATCH(B10772,NationalTeams!C:C,0))</f>
        <v>66</v>
      </c>
      <c r="D10772" t="s">
        <v>41</v>
      </c>
      <c r="E10772">
        <f>INDEX(TeamSports!B:B,MATCH(D10772,TeamSports!C:C,0))</f>
        <v>17</v>
      </c>
      <c r="F10772">
        <f>INDEX(RanksTable!AY:AY,MATCH(B10772,RanksTable!B:B,0))</f>
        <v>7</v>
      </c>
      <c r="H10772" t="str">
        <f t="shared" si="168"/>
        <v>INSERT INTO "TeamRanks" (team_id,team_sport_id,team_rank) VALUES (66,17,7);</v>
      </c>
    </row>
    <row r="10773" spans="2:8" x14ac:dyDescent="0.25">
      <c r="B10773" t="s">
        <v>349</v>
      </c>
      <c r="C10773">
        <f>INDEX(NationalTeams!B:B,MATCH(B10773,NationalTeams!C:C,0))</f>
        <v>67</v>
      </c>
      <c r="D10773" t="s">
        <v>41</v>
      </c>
      <c r="E10773">
        <f>INDEX(TeamSports!B:B,MATCH(D10773,TeamSports!C:C,0))</f>
        <v>17</v>
      </c>
      <c r="F10773">
        <f>INDEX(RanksTable!AY:AY,MATCH(B10773,RanksTable!B:B,0))</f>
        <v>1</v>
      </c>
      <c r="H10773" t="str">
        <f t="shared" si="168"/>
        <v>INSERT INTO "TeamRanks" (team_id,team_sport_id,team_rank) VALUES (67,17,1);</v>
      </c>
    </row>
    <row r="10774" spans="2:8" x14ac:dyDescent="0.25">
      <c r="B10774" t="s">
        <v>531</v>
      </c>
      <c r="C10774">
        <f>INDEX(NationalTeams!B:B,MATCH(B10774,NationalTeams!C:C,0))</f>
        <v>68</v>
      </c>
      <c r="D10774" t="s">
        <v>41</v>
      </c>
      <c r="E10774">
        <f>INDEX(TeamSports!B:B,MATCH(D10774,TeamSports!C:C,0))</f>
        <v>17</v>
      </c>
      <c r="F10774">
        <f>INDEX(RanksTable!AY:AY,MATCH(B10774,RanksTable!B:B,0))</f>
        <v>7</v>
      </c>
      <c r="H10774" t="str">
        <f t="shared" si="168"/>
        <v>INSERT INTO "TeamRanks" (team_id,team_sport_id,team_rank) VALUES (68,17,7);</v>
      </c>
    </row>
    <row r="10775" spans="2:8" x14ac:dyDescent="0.25">
      <c r="B10775" t="s">
        <v>326</v>
      </c>
      <c r="C10775">
        <f>INDEX(NationalTeams!B:B,MATCH(B10775,NationalTeams!C:C,0))</f>
        <v>69</v>
      </c>
      <c r="D10775" t="s">
        <v>41</v>
      </c>
      <c r="E10775">
        <f>INDEX(TeamSports!B:B,MATCH(D10775,TeamSports!C:C,0))</f>
        <v>17</v>
      </c>
      <c r="F10775">
        <f>INDEX(RanksTable!AY:AY,MATCH(B10775,RanksTable!B:B,0))</f>
        <v>7</v>
      </c>
      <c r="H10775" t="str">
        <f t="shared" si="168"/>
        <v>INSERT INTO "TeamRanks" (team_id,team_sport_id,team_rank) VALUES (69,17,7);</v>
      </c>
    </row>
    <row r="10776" spans="2:8" x14ac:dyDescent="0.25">
      <c r="B10776" t="s">
        <v>320</v>
      </c>
      <c r="C10776">
        <f>INDEX(NationalTeams!B:B,MATCH(B10776,NationalTeams!C:C,0))</f>
        <v>70</v>
      </c>
      <c r="D10776" t="s">
        <v>41</v>
      </c>
      <c r="E10776">
        <f>INDEX(TeamSports!B:B,MATCH(D10776,TeamSports!C:C,0))</f>
        <v>17</v>
      </c>
      <c r="F10776">
        <f>INDEX(RanksTable!AY:AY,MATCH(B10776,RanksTable!B:B,0))</f>
        <v>7</v>
      </c>
      <c r="H10776" t="str">
        <f t="shared" si="168"/>
        <v>INSERT INTO "TeamRanks" (team_id,team_sport_id,team_rank) VALUES (70,17,7);</v>
      </c>
    </row>
    <row r="10777" spans="2:8" x14ac:dyDescent="0.25">
      <c r="B10777" t="s">
        <v>459</v>
      </c>
      <c r="C10777">
        <f>INDEX(NationalTeams!B:B,MATCH(B10777,NationalTeams!C:C,0))</f>
        <v>71</v>
      </c>
      <c r="D10777" t="s">
        <v>41</v>
      </c>
      <c r="E10777">
        <f>INDEX(TeamSports!B:B,MATCH(D10777,TeamSports!C:C,0))</f>
        <v>17</v>
      </c>
      <c r="F10777">
        <f>INDEX(RanksTable!AY:AY,MATCH(B10777,RanksTable!B:B,0))</f>
        <v>7</v>
      </c>
      <c r="H10777" t="str">
        <f t="shared" si="168"/>
        <v>INSERT INTO "TeamRanks" (team_id,team_sport_id,team_rank) VALUES (71,17,7);</v>
      </c>
    </row>
    <row r="10778" spans="2:8" x14ac:dyDescent="0.25">
      <c r="B10778" t="s">
        <v>445</v>
      </c>
      <c r="C10778">
        <f>INDEX(NationalTeams!B:B,MATCH(B10778,NationalTeams!C:C,0))</f>
        <v>72</v>
      </c>
      <c r="D10778" t="s">
        <v>41</v>
      </c>
      <c r="E10778">
        <f>INDEX(TeamSports!B:B,MATCH(D10778,TeamSports!C:C,0))</f>
        <v>17</v>
      </c>
      <c r="F10778">
        <f>INDEX(RanksTable!AY:AY,MATCH(B10778,RanksTable!B:B,0))</f>
        <v>7</v>
      </c>
      <c r="H10778" t="str">
        <f t="shared" si="168"/>
        <v>INSERT INTO "TeamRanks" (team_id,team_sport_id,team_rank) VALUES (72,17,7);</v>
      </c>
    </row>
    <row r="10779" spans="2:8" x14ac:dyDescent="0.25">
      <c r="B10779" t="s">
        <v>511</v>
      </c>
      <c r="C10779">
        <f>INDEX(NationalTeams!B:B,MATCH(B10779,NationalTeams!C:C,0))</f>
        <v>73</v>
      </c>
      <c r="D10779" t="s">
        <v>41</v>
      </c>
      <c r="E10779">
        <f>INDEX(TeamSports!B:B,MATCH(D10779,TeamSports!C:C,0))</f>
        <v>17</v>
      </c>
      <c r="F10779">
        <f>INDEX(RanksTable!AY:AY,MATCH(B10779,RanksTable!B:B,0))</f>
        <v>7</v>
      </c>
      <c r="H10779" t="str">
        <f t="shared" si="168"/>
        <v>INSERT INTO "TeamRanks" (team_id,team_sport_id,team_rank) VALUES (73,17,7);</v>
      </c>
    </row>
    <row r="10780" spans="2:8" x14ac:dyDescent="0.25">
      <c r="B10780" t="s">
        <v>487</v>
      </c>
      <c r="C10780">
        <f>INDEX(NationalTeams!B:B,MATCH(B10780,NationalTeams!C:C,0))</f>
        <v>74</v>
      </c>
      <c r="D10780" t="s">
        <v>41</v>
      </c>
      <c r="E10780">
        <f>INDEX(TeamSports!B:B,MATCH(D10780,TeamSports!C:C,0))</f>
        <v>17</v>
      </c>
      <c r="F10780">
        <f>INDEX(RanksTable!AY:AY,MATCH(B10780,RanksTable!B:B,0))</f>
        <v>6</v>
      </c>
      <c r="H10780" t="str">
        <f t="shared" si="168"/>
        <v>INSERT INTO "TeamRanks" (team_id,team_sport_id,team_rank) VALUES (74,17,6);</v>
      </c>
    </row>
    <row r="10781" spans="2:8" x14ac:dyDescent="0.25">
      <c r="B10781" t="s">
        <v>383</v>
      </c>
      <c r="C10781">
        <f>INDEX(NationalTeams!B:B,MATCH(B10781,NationalTeams!C:C,0))</f>
        <v>75</v>
      </c>
      <c r="D10781" t="s">
        <v>41</v>
      </c>
      <c r="E10781">
        <f>INDEX(TeamSports!B:B,MATCH(D10781,TeamSports!C:C,0))</f>
        <v>17</v>
      </c>
      <c r="F10781">
        <f>INDEX(RanksTable!AY:AY,MATCH(B10781,RanksTable!B:B,0))</f>
        <v>7</v>
      </c>
      <c r="H10781" t="str">
        <f t="shared" si="168"/>
        <v>INSERT INTO "TeamRanks" (team_id,team_sport_id,team_rank) VALUES (75,17,7);</v>
      </c>
    </row>
    <row r="10782" spans="2:8" x14ac:dyDescent="0.25">
      <c r="B10782" t="s">
        <v>517</v>
      </c>
      <c r="C10782">
        <f>INDEX(NationalTeams!B:B,MATCH(B10782,NationalTeams!C:C,0))</f>
        <v>76</v>
      </c>
      <c r="D10782" t="s">
        <v>41</v>
      </c>
      <c r="E10782">
        <f>INDEX(TeamSports!B:B,MATCH(D10782,TeamSports!C:C,0))</f>
        <v>17</v>
      </c>
      <c r="F10782">
        <f>INDEX(RanksTable!AY:AY,MATCH(B10782,RanksTable!B:B,0))</f>
        <v>7</v>
      </c>
      <c r="H10782" t="str">
        <f t="shared" si="168"/>
        <v>INSERT INTO "TeamRanks" (team_id,team_sport_id,team_rank) VALUES (76,17,7);</v>
      </c>
    </row>
    <row r="10783" spans="2:8" x14ac:dyDescent="0.25">
      <c r="B10783" t="s">
        <v>391</v>
      </c>
      <c r="C10783">
        <f>INDEX(NationalTeams!B:B,MATCH(B10783,NationalTeams!C:C,0))</f>
        <v>77</v>
      </c>
      <c r="D10783" t="s">
        <v>41</v>
      </c>
      <c r="E10783">
        <f>INDEX(TeamSports!B:B,MATCH(D10783,TeamSports!C:C,0))</f>
        <v>17</v>
      </c>
      <c r="F10783">
        <f>INDEX(RanksTable!AY:AY,MATCH(B10783,RanksTable!B:B,0))</f>
        <v>7</v>
      </c>
      <c r="H10783" t="str">
        <f t="shared" si="168"/>
        <v>INSERT INTO "TeamRanks" (team_id,team_sport_id,team_rank) VALUES (77,17,7);</v>
      </c>
    </row>
    <row r="10784" spans="2:8" x14ac:dyDescent="0.25">
      <c r="B10784" t="s">
        <v>524</v>
      </c>
      <c r="C10784">
        <f>INDEX(NationalTeams!B:B,MATCH(B10784,NationalTeams!C:C,0))</f>
        <v>78</v>
      </c>
      <c r="D10784" t="s">
        <v>41</v>
      </c>
      <c r="E10784">
        <f>INDEX(TeamSports!B:B,MATCH(D10784,TeamSports!C:C,0))</f>
        <v>17</v>
      </c>
      <c r="F10784">
        <f>INDEX(RanksTable!AY:AY,MATCH(B10784,RanksTable!B:B,0))</f>
        <v>6</v>
      </c>
      <c r="H10784" t="str">
        <f t="shared" si="168"/>
        <v>INSERT INTO "TeamRanks" (team_id,team_sport_id,team_rank) VALUES (78,17,6);</v>
      </c>
    </row>
    <row r="10785" spans="2:8" x14ac:dyDescent="0.25">
      <c r="B10785" t="s">
        <v>325</v>
      </c>
      <c r="C10785">
        <f>INDEX(NationalTeams!B:B,MATCH(B10785,NationalTeams!C:C,0))</f>
        <v>79</v>
      </c>
      <c r="D10785" t="s">
        <v>41</v>
      </c>
      <c r="E10785">
        <f>INDEX(TeamSports!B:B,MATCH(D10785,TeamSports!C:C,0))</f>
        <v>17</v>
      </c>
      <c r="F10785">
        <f>INDEX(RanksTable!AY:AY,MATCH(B10785,RanksTable!B:B,0))</f>
        <v>7</v>
      </c>
      <c r="H10785" t="str">
        <f t="shared" si="168"/>
        <v>INSERT INTO "TeamRanks" (team_id,team_sport_id,team_rank) VALUES (79,17,7);</v>
      </c>
    </row>
    <row r="10786" spans="2:8" x14ac:dyDescent="0.25">
      <c r="B10786" t="s">
        <v>536</v>
      </c>
      <c r="C10786">
        <f>INDEX(NationalTeams!B:B,MATCH(B10786,NationalTeams!C:C,0))</f>
        <v>80</v>
      </c>
      <c r="D10786" t="s">
        <v>41</v>
      </c>
      <c r="E10786">
        <f>INDEX(TeamSports!B:B,MATCH(D10786,TeamSports!C:C,0))</f>
        <v>17</v>
      </c>
      <c r="F10786">
        <f>INDEX(RanksTable!AY:AY,MATCH(B10786,RanksTable!B:B,0))</f>
        <v>7</v>
      </c>
      <c r="H10786" t="str">
        <f t="shared" si="168"/>
        <v>INSERT INTO "TeamRanks" (team_id,team_sport_id,team_rank) VALUES (80,17,7);</v>
      </c>
    </row>
    <row r="10787" spans="2:8" x14ac:dyDescent="0.25">
      <c r="B10787" t="s">
        <v>405</v>
      </c>
      <c r="C10787">
        <f>INDEX(NationalTeams!B:B,MATCH(B10787,NationalTeams!C:C,0))</f>
        <v>81</v>
      </c>
      <c r="D10787" t="s">
        <v>41</v>
      </c>
      <c r="E10787">
        <f>INDEX(TeamSports!B:B,MATCH(D10787,TeamSports!C:C,0))</f>
        <v>17</v>
      </c>
      <c r="F10787">
        <f>INDEX(RanksTable!AY:AY,MATCH(B10787,RanksTable!B:B,0))</f>
        <v>7</v>
      </c>
      <c r="H10787" t="str">
        <f t="shared" si="168"/>
        <v>INSERT INTO "TeamRanks" (team_id,team_sport_id,team_rank) VALUES (81,17,7);</v>
      </c>
    </row>
    <row r="10788" spans="2:8" x14ac:dyDescent="0.25">
      <c r="B10788" t="s">
        <v>508</v>
      </c>
      <c r="C10788">
        <f>INDEX(NationalTeams!B:B,MATCH(B10788,NationalTeams!C:C,0))</f>
        <v>82</v>
      </c>
      <c r="D10788" t="s">
        <v>41</v>
      </c>
      <c r="E10788">
        <f>INDEX(TeamSports!B:B,MATCH(D10788,TeamSports!C:C,0))</f>
        <v>17</v>
      </c>
      <c r="F10788">
        <f>INDEX(RanksTable!AY:AY,MATCH(B10788,RanksTable!B:B,0))</f>
        <v>4</v>
      </c>
      <c r="H10788" t="str">
        <f t="shared" si="168"/>
        <v>INSERT INTO "TeamRanks" (team_id,team_sport_id,team_rank) VALUES (82,17,4);</v>
      </c>
    </row>
    <row r="10789" spans="2:8" x14ac:dyDescent="0.25">
      <c r="B10789" t="s">
        <v>477</v>
      </c>
      <c r="C10789">
        <f>INDEX(NationalTeams!B:B,MATCH(B10789,NationalTeams!C:C,0))</f>
        <v>83</v>
      </c>
      <c r="D10789" t="s">
        <v>41</v>
      </c>
      <c r="E10789">
        <f>INDEX(TeamSports!B:B,MATCH(D10789,TeamSports!C:C,0))</f>
        <v>17</v>
      </c>
      <c r="F10789">
        <f>INDEX(RanksTable!AY:AY,MATCH(B10789,RanksTable!B:B,0))</f>
        <v>7</v>
      </c>
      <c r="H10789" t="str">
        <f t="shared" si="168"/>
        <v>INSERT INTO "TeamRanks" (team_id,team_sport_id,team_rank) VALUES (83,17,7);</v>
      </c>
    </row>
    <row r="10790" spans="2:8" x14ac:dyDescent="0.25">
      <c r="B10790" t="s">
        <v>396</v>
      </c>
      <c r="C10790">
        <f>INDEX(NationalTeams!B:B,MATCH(B10790,NationalTeams!C:C,0))</f>
        <v>84</v>
      </c>
      <c r="D10790" t="s">
        <v>41</v>
      </c>
      <c r="E10790">
        <f>INDEX(TeamSports!B:B,MATCH(D10790,TeamSports!C:C,0))</f>
        <v>17</v>
      </c>
      <c r="F10790">
        <f>INDEX(RanksTable!AY:AY,MATCH(B10790,RanksTable!B:B,0))</f>
        <v>7</v>
      </c>
      <c r="H10790" t="str">
        <f t="shared" si="168"/>
        <v>INSERT INTO "TeamRanks" (team_id,team_sport_id,team_rank) VALUES (84,17,7);</v>
      </c>
    </row>
    <row r="10791" spans="2:8" x14ac:dyDescent="0.25">
      <c r="B10791" t="s">
        <v>382</v>
      </c>
      <c r="C10791">
        <f>INDEX(NationalTeams!B:B,MATCH(B10791,NationalTeams!C:C,0))</f>
        <v>85</v>
      </c>
      <c r="D10791" t="s">
        <v>41</v>
      </c>
      <c r="E10791">
        <f>INDEX(TeamSports!B:B,MATCH(D10791,TeamSports!C:C,0))</f>
        <v>17</v>
      </c>
      <c r="F10791">
        <f>INDEX(RanksTable!AY:AY,MATCH(B10791,RanksTable!B:B,0))</f>
        <v>7</v>
      </c>
      <c r="H10791" t="str">
        <f t="shared" si="168"/>
        <v>INSERT INTO "TeamRanks" (team_id,team_sport_id,team_rank) VALUES (85,17,7);</v>
      </c>
    </row>
    <row r="10792" spans="2:8" x14ac:dyDescent="0.25">
      <c r="B10792" t="s">
        <v>338</v>
      </c>
      <c r="C10792">
        <f>INDEX(NationalTeams!B:B,MATCH(B10792,NationalTeams!C:C,0))</f>
        <v>86</v>
      </c>
      <c r="D10792" t="s">
        <v>41</v>
      </c>
      <c r="E10792">
        <f>INDEX(TeamSports!B:B,MATCH(D10792,TeamSports!C:C,0))</f>
        <v>17</v>
      </c>
      <c r="F10792">
        <f>INDEX(RanksTable!AY:AY,MATCH(B10792,RanksTable!B:B,0))</f>
        <v>7</v>
      </c>
      <c r="H10792" t="str">
        <f t="shared" si="168"/>
        <v>INSERT INTO "TeamRanks" (team_id,team_sport_id,team_rank) VALUES (86,17,7);</v>
      </c>
    </row>
    <row r="10793" spans="2:8" x14ac:dyDescent="0.25">
      <c r="B10793" t="s">
        <v>392</v>
      </c>
      <c r="C10793">
        <f>INDEX(NationalTeams!B:B,MATCH(B10793,NationalTeams!C:C,0))</f>
        <v>87</v>
      </c>
      <c r="D10793" t="s">
        <v>41</v>
      </c>
      <c r="E10793">
        <f>INDEX(TeamSports!B:B,MATCH(D10793,TeamSports!C:C,0))</f>
        <v>17</v>
      </c>
      <c r="F10793">
        <f>INDEX(RanksTable!AY:AY,MATCH(B10793,RanksTable!B:B,0))</f>
        <v>7</v>
      </c>
      <c r="H10793" t="str">
        <f t="shared" si="168"/>
        <v>INSERT INTO "TeamRanks" (team_id,team_sport_id,team_rank) VALUES (87,17,7);</v>
      </c>
    </row>
    <row r="10794" spans="2:8" x14ac:dyDescent="0.25">
      <c r="B10794" t="s">
        <v>335</v>
      </c>
      <c r="C10794">
        <f>INDEX(NationalTeams!B:B,MATCH(B10794,NationalTeams!C:C,0))</f>
        <v>88</v>
      </c>
      <c r="D10794" t="s">
        <v>41</v>
      </c>
      <c r="E10794">
        <f>INDEX(TeamSports!B:B,MATCH(D10794,TeamSports!C:C,0))</f>
        <v>17</v>
      </c>
      <c r="F10794">
        <f>INDEX(RanksTable!AY:AY,MATCH(B10794,RanksTable!B:B,0))</f>
        <v>7</v>
      </c>
      <c r="H10794" t="str">
        <f t="shared" si="168"/>
        <v>INSERT INTO "TeamRanks" (team_id,team_sport_id,team_rank) VALUES (88,17,7);</v>
      </c>
    </row>
    <row r="10795" spans="2:8" x14ac:dyDescent="0.25">
      <c r="B10795" t="s">
        <v>333</v>
      </c>
      <c r="C10795">
        <f>INDEX(NationalTeams!B:B,MATCH(B10795,NationalTeams!C:C,0))</f>
        <v>89</v>
      </c>
      <c r="D10795" t="s">
        <v>41</v>
      </c>
      <c r="E10795">
        <f>INDEX(TeamSports!B:B,MATCH(D10795,TeamSports!C:C,0))</f>
        <v>17</v>
      </c>
      <c r="F10795">
        <f>INDEX(RanksTable!AY:AY,MATCH(B10795,RanksTable!B:B,0))</f>
        <v>7</v>
      </c>
      <c r="H10795" t="str">
        <f t="shared" si="168"/>
        <v>INSERT INTO "TeamRanks" (team_id,team_sport_id,team_rank) VALUES (89,17,7);</v>
      </c>
    </row>
    <row r="10796" spans="2:8" x14ac:dyDescent="0.25">
      <c r="B10796" t="s">
        <v>397</v>
      </c>
      <c r="C10796">
        <f>INDEX(NationalTeams!B:B,MATCH(B10796,NationalTeams!C:C,0))</f>
        <v>90</v>
      </c>
      <c r="D10796" t="s">
        <v>41</v>
      </c>
      <c r="E10796">
        <f>INDEX(TeamSports!B:B,MATCH(D10796,TeamSports!C:C,0))</f>
        <v>17</v>
      </c>
      <c r="F10796">
        <f>INDEX(RanksTable!AY:AY,MATCH(B10796,RanksTable!B:B,0))</f>
        <v>7</v>
      </c>
      <c r="H10796" t="str">
        <f t="shared" si="168"/>
        <v>INSERT INTO "TeamRanks" (team_id,team_sport_id,team_rank) VALUES (90,17,7);</v>
      </c>
    </row>
    <row r="10797" spans="2:8" x14ac:dyDescent="0.25">
      <c r="B10797" t="s">
        <v>469</v>
      </c>
      <c r="C10797">
        <f>INDEX(NationalTeams!B:B,MATCH(B10797,NationalTeams!C:C,0))</f>
        <v>91</v>
      </c>
      <c r="D10797" t="s">
        <v>41</v>
      </c>
      <c r="E10797">
        <f>INDEX(TeamSports!B:B,MATCH(D10797,TeamSports!C:C,0))</f>
        <v>17</v>
      </c>
      <c r="F10797">
        <f>INDEX(RanksTable!AY:AY,MATCH(B10797,RanksTable!B:B,0))</f>
        <v>7</v>
      </c>
      <c r="H10797" t="str">
        <f t="shared" si="168"/>
        <v>INSERT INTO "TeamRanks" (team_id,team_sport_id,team_rank) VALUES (91,17,7);</v>
      </c>
    </row>
    <row r="10798" spans="2:8" x14ac:dyDescent="0.25">
      <c r="B10798" t="s">
        <v>512</v>
      </c>
      <c r="C10798">
        <f>INDEX(NationalTeams!B:B,MATCH(B10798,NationalTeams!C:C,0))</f>
        <v>92</v>
      </c>
      <c r="D10798" t="s">
        <v>41</v>
      </c>
      <c r="E10798">
        <f>INDEX(TeamSports!B:B,MATCH(D10798,TeamSports!C:C,0))</f>
        <v>17</v>
      </c>
      <c r="F10798">
        <f>INDEX(RanksTable!AY:AY,MATCH(B10798,RanksTable!B:B,0))</f>
        <v>7</v>
      </c>
      <c r="H10798" t="str">
        <f t="shared" si="168"/>
        <v>INSERT INTO "TeamRanks" (team_id,team_sport_id,team_rank) VALUES (92,17,7);</v>
      </c>
    </row>
    <row r="10799" spans="2:8" x14ac:dyDescent="0.25">
      <c r="B10799" t="s">
        <v>458</v>
      </c>
      <c r="C10799">
        <f>INDEX(NationalTeams!B:B,MATCH(B10799,NationalTeams!C:C,0))</f>
        <v>93</v>
      </c>
      <c r="D10799" t="s">
        <v>41</v>
      </c>
      <c r="E10799">
        <f>INDEX(TeamSports!B:B,MATCH(D10799,TeamSports!C:C,0))</f>
        <v>17</v>
      </c>
      <c r="F10799">
        <f>INDEX(RanksTable!AY:AY,MATCH(B10799,RanksTable!B:B,0))</f>
        <v>7</v>
      </c>
      <c r="H10799" t="str">
        <f t="shared" si="168"/>
        <v>INSERT INTO "TeamRanks" (team_id,team_sport_id,team_rank) VALUES (93,17,7);</v>
      </c>
    </row>
    <row r="10800" spans="2:8" x14ac:dyDescent="0.25">
      <c r="B10800" t="s">
        <v>444</v>
      </c>
      <c r="C10800">
        <f>INDEX(NationalTeams!B:B,MATCH(B10800,NationalTeams!C:C,0))</f>
        <v>94</v>
      </c>
      <c r="D10800" t="s">
        <v>41</v>
      </c>
      <c r="E10800">
        <f>INDEX(TeamSports!B:B,MATCH(D10800,TeamSports!C:C,0))</f>
        <v>17</v>
      </c>
      <c r="F10800">
        <f>INDEX(RanksTable!AY:AY,MATCH(B10800,RanksTable!B:B,0))</f>
        <v>7</v>
      </c>
      <c r="H10800" t="str">
        <f t="shared" si="168"/>
        <v>INSERT INTO "TeamRanks" (team_id,team_sport_id,team_rank) VALUES (94,17,7);</v>
      </c>
    </row>
    <row r="10801" spans="2:8" x14ac:dyDescent="0.25">
      <c r="B10801" t="s">
        <v>493</v>
      </c>
      <c r="C10801">
        <f>INDEX(NationalTeams!B:B,MATCH(B10801,NationalTeams!C:C,0))</f>
        <v>95</v>
      </c>
      <c r="D10801" t="s">
        <v>41</v>
      </c>
      <c r="E10801">
        <f>INDEX(TeamSports!B:B,MATCH(D10801,TeamSports!C:C,0))</f>
        <v>17</v>
      </c>
      <c r="F10801">
        <f>INDEX(RanksTable!AY:AY,MATCH(B10801,RanksTable!B:B,0))</f>
        <v>2</v>
      </c>
      <c r="H10801" t="str">
        <f t="shared" si="168"/>
        <v>INSERT INTO "TeamRanks" (team_id,team_sport_id,team_rank) VALUES (95,17,2);</v>
      </c>
    </row>
    <row r="10802" spans="2:8" x14ac:dyDescent="0.25">
      <c r="B10802" t="s">
        <v>431</v>
      </c>
      <c r="C10802">
        <f>INDEX(NationalTeams!B:B,MATCH(B10802,NationalTeams!C:C,0))</f>
        <v>96</v>
      </c>
      <c r="D10802" t="s">
        <v>41</v>
      </c>
      <c r="E10802">
        <f>INDEX(TeamSports!B:B,MATCH(D10802,TeamSports!C:C,0))</f>
        <v>17</v>
      </c>
      <c r="F10802">
        <f>INDEX(RanksTable!AY:AY,MATCH(B10802,RanksTable!B:B,0))</f>
        <v>7</v>
      </c>
      <c r="H10802" t="str">
        <f t="shared" si="168"/>
        <v>INSERT INTO "TeamRanks" (team_id,team_sport_id,team_rank) VALUES (96,17,7);</v>
      </c>
    </row>
    <row r="10803" spans="2:8" x14ac:dyDescent="0.25">
      <c r="B10803" t="s">
        <v>427</v>
      </c>
      <c r="C10803">
        <f>INDEX(NationalTeams!B:B,MATCH(B10803,NationalTeams!C:C,0))</f>
        <v>97</v>
      </c>
      <c r="D10803" t="s">
        <v>41</v>
      </c>
      <c r="E10803">
        <f>INDEX(TeamSports!B:B,MATCH(D10803,TeamSports!C:C,0))</f>
        <v>17</v>
      </c>
      <c r="F10803">
        <f>INDEX(RanksTable!AY:AY,MATCH(B10803,RanksTable!B:B,0))</f>
        <v>7</v>
      </c>
      <c r="H10803" t="str">
        <f t="shared" si="168"/>
        <v>INSERT INTO "TeamRanks" (team_id,team_sport_id,team_rank) VALUES (97,17,7);</v>
      </c>
    </row>
    <row r="10804" spans="2:8" x14ac:dyDescent="0.25">
      <c r="B10804" t="s">
        <v>513</v>
      </c>
      <c r="C10804">
        <f>INDEX(NationalTeams!B:B,MATCH(B10804,NationalTeams!C:C,0))</f>
        <v>98</v>
      </c>
      <c r="D10804" t="s">
        <v>41</v>
      </c>
      <c r="E10804">
        <f>INDEX(TeamSports!B:B,MATCH(D10804,TeamSports!C:C,0))</f>
        <v>17</v>
      </c>
      <c r="F10804">
        <f>INDEX(RanksTable!AY:AY,MATCH(B10804,RanksTable!B:B,0))</f>
        <v>7</v>
      </c>
      <c r="H10804" t="str">
        <f t="shared" si="168"/>
        <v>INSERT INTO "TeamRanks" (team_id,team_sport_id,team_rank) VALUES (98,17,7);</v>
      </c>
    </row>
    <row r="10805" spans="2:8" x14ac:dyDescent="0.25">
      <c r="B10805" t="s">
        <v>503</v>
      </c>
      <c r="C10805">
        <f>INDEX(NationalTeams!B:B,MATCH(B10805,NationalTeams!C:C,0))</f>
        <v>99</v>
      </c>
      <c r="D10805" t="s">
        <v>41</v>
      </c>
      <c r="E10805">
        <f>INDEX(TeamSports!B:B,MATCH(D10805,TeamSports!C:C,0))</f>
        <v>17</v>
      </c>
      <c r="F10805">
        <f>INDEX(RanksTable!AY:AY,MATCH(B10805,RanksTable!B:B,0))</f>
        <v>7</v>
      </c>
      <c r="H10805" t="str">
        <f t="shared" si="168"/>
        <v>INSERT INTO "TeamRanks" (team_id,team_sport_id,team_rank) VALUES (99,17,7);</v>
      </c>
    </row>
    <row r="10806" spans="2:8" x14ac:dyDescent="0.25">
      <c r="B10806" t="s">
        <v>519</v>
      </c>
      <c r="C10806">
        <f>INDEX(NationalTeams!B:B,MATCH(B10806,NationalTeams!C:C,0))</f>
        <v>100</v>
      </c>
      <c r="D10806" t="s">
        <v>41</v>
      </c>
      <c r="E10806">
        <f>INDEX(TeamSports!B:B,MATCH(D10806,TeamSports!C:C,0))</f>
        <v>17</v>
      </c>
      <c r="F10806">
        <f>INDEX(RanksTable!AY:AY,MATCH(B10806,RanksTable!B:B,0))</f>
        <v>7</v>
      </c>
      <c r="H10806" t="str">
        <f t="shared" si="168"/>
        <v>INSERT INTO "TeamRanks" (team_id,team_sport_id,team_rank) VALUES (100,17,7);</v>
      </c>
    </row>
    <row r="10807" spans="2:8" x14ac:dyDescent="0.25">
      <c r="B10807" t="s">
        <v>410</v>
      </c>
      <c r="C10807">
        <f>INDEX(NationalTeams!B:B,MATCH(B10807,NationalTeams!C:C,0))</f>
        <v>101</v>
      </c>
      <c r="D10807" t="s">
        <v>41</v>
      </c>
      <c r="E10807">
        <f>INDEX(TeamSports!B:B,MATCH(D10807,TeamSports!C:C,0))</f>
        <v>17</v>
      </c>
      <c r="F10807">
        <f>INDEX(RanksTable!AY:AY,MATCH(B10807,RanksTable!B:B,0))</f>
        <v>7</v>
      </c>
      <c r="H10807" t="str">
        <f t="shared" si="168"/>
        <v>INSERT INTO "TeamRanks" (team_id,team_sport_id,team_rank) VALUES (101,17,7);</v>
      </c>
    </row>
    <row r="10808" spans="2:8" x14ac:dyDescent="0.25">
      <c r="B10808" t="s">
        <v>486</v>
      </c>
      <c r="C10808">
        <f>INDEX(NationalTeams!B:B,MATCH(B10808,NationalTeams!C:C,0))</f>
        <v>102</v>
      </c>
      <c r="D10808" t="s">
        <v>41</v>
      </c>
      <c r="E10808">
        <f>INDEX(TeamSports!B:B,MATCH(D10808,TeamSports!C:C,0))</f>
        <v>17</v>
      </c>
      <c r="F10808">
        <f>INDEX(RanksTable!AY:AY,MATCH(B10808,RanksTable!B:B,0))</f>
        <v>7</v>
      </c>
      <c r="H10808" t="str">
        <f t="shared" si="168"/>
        <v>INSERT INTO "TeamRanks" (team_id,team_sport_id,team_rank) VALUES (102,17,7);</v>
      </c>
    </row>
    <row r="10809" spans="2:8" x14ac:dyDescent="0.25">
      <c r="B10809" t="s">
        <v>526</v>
      </c>
      <c r="C10809">
        <f>INDEX(NationalTeams!B:B,MATCH(B10809,NationalTeams!C:C,0))</f>
        <v>103</v>
      </c>
      <c r="D10809" t="s">
        <v>41</v>
      </c>
      <c r="E10809">
        <f>INDEX(TeamSports!B:B,MATCH(D10809,TeamSports!C:C,0))</f>
        <v>17</v>
      </c>
      <c r="F10809">
        <f>INDEX(RanksTable!AY:AY,MATCH(B10809,RanksTable!B:B,0))</f>
        <v>7</v>
      </c>
      <c r="H10809" t="str">
        <f t="shared" si="168"/>
        <v>INSERT INTO "TeamRanks" (team_id,team_sport_id,team_rank) VALUES (103,17,7);</v>
      </c>
    </row>
    <row r="10810" spans="2:8" x14ac:dyDescent="0.25">
      <c r="B10810" t="s">
        <v>470</v>
      </c>
      <c r="C10810">
        <f>INDEX(NationalTeams!B:B,MATCH(B10810,NationalTeams!C:C,0))</f>
        <v>104</v>
      </c>
      <c r="D10810" t="s">
        <v>41</v>
      </c>
      <c r="E10810">
        <f>INDEX(TeamSports!B:B,MATCH(D10810,TeamSports!C:C,0))</f>
        <v>17</v>
      </c>
      <c r="F10810">
        <f>INDEX(RanksTable!AY:AY,MATCH(B10810,RanksTable!B:B,0))</f>
        <v>7</v>
      </c>
      <c r="H10810" t="str">
        <f t="shared" si="168"/>
        <v>INSERT INTO "TeamRanks" (team_id,team_sport_id,team_rank) VALUES (104,17,7);</v>
      </c>
    </row>
    <row r="10811" spans="2:8" x14ac:dyDescent="0.25">
      <c r="B10811" t="s">
        <v>461</v>
      </c>
      <c r="C10811">
        <f>INDEX(NationalTeams!B:B,MATCH(B10811,NationalTeams!C:C,0))</f>
        <v>105</v>
      </c>
      <c r="D10811" t="s">
        <v>41</v>
      </c>
      <c r="E10811">
        <f>INDEX(TeamSports!B:B,MATCH(D10811,TeamSports!C:C,0))</f>
        <v>17</v>
      </c>
      <c r="F10811">
        <f>INDEX(RanksTable!AY:AY,MATCH(B10811,RanksTable!B:B,0))</f>
        <v>7</v>
      </c>
      <c r="H10811" t="str">
        <f t="shared" si="168"/>
        <v>INSERT INTO "TeamRanks" (team_id,team_sport_id,team_rank) VALUES (105,17,7);</v>
      </c>
    </row>
    <row r="10812" spans="2:8" x14ac:dyDescent="0.25">
      <c r="B10812" t="s">
        <v>418</v>
      </c>
      <c r="C10812">
        <f>INDEX(NationalTeams!B:B,MATCH(B10812,NationalTeams!C:C,0))</f>
        <v>106</v>
      </c>
      <c r="D10812" t="s">
        <v>41</v>
      </c>
      <c r="E10812">
        <f>INDEX(TeamSports!B:B,MATCH(D10812,TeamSports!C:C,0))</f>
        <v>17</v>
      </c>
      <c r="F10812">
        <f>INDEX(RanksTable!AY:AY,MATCH(B10812,RanksTable!B:B,0))</f>
        <v>7</v>
      </c>
      <c r="H10812" t="str">
        <f t="shared" si="168"/>
        <v>INSERT INTO "TeamRanks" (team_id,team_sport_id,team_rank) VALUES (106,17,7);</v>
      </c>
    </row>
    <row r="10813" spans="2:8" x14ac:dyDescent="0.25">
      <c r="B10813" t="s">
        <v>417</v>
      </c>
      <c r="C10813">
        <f>INDEX(NationalTeams!B:B,MATCH(B10813,NationalTeams!C:C,0))</f>
        <v>107</v>
      </c>
      <c r="D10813" t="s">
        <v>41</v>
      </c>
      <c r="E10813">
        <f>INDEX(TeamSports!B:B,MATCH(D10813,TeamSports!C:C,0))</f>
        <v>17</v>
      </c>
      <c r="F10813">
        <f>INDEX(RanksTable!AY:AY,MATCH(B10813,RanksTable!B:B,0))</f>
        <v>7</v>
      </c>
      <c r="H10813" t="str">
        <f t="shared" si="168"/>
        <v>INSERT INTO "TeamRanks" (team_id,team_sport_id,team_rank) VALUES (107,17,7);</v>
      </c>
    </row>
    <row r="10814" spans="2:8" x14ac:dyDescent="0.25">
      <c r="B10814" t="s">
        <v>421</v>
      </c>
      <c r="C10814">
        <f>INDEX(NationalTeams!B:B,MATCH(B10814,NationalTeams!C:C,0))</f>
        <v>108</v>
      </c>
      <c r="D10814" t="s">
        <v>41</v>
      </c>
      <c r="E10814">
        <f>INDEX(TeamSports!B:B,MATCH(D10814,TeamSports!C:C,0))</f>
        <v>17</v>
      </c>
      <c r="F10814">
        <f>INDEX(RanksTable!AY:AY,MATCH(B10814,RanksTable!B:B,0))</f>
        <v>7</v>
      </c>
      <c r="H10814" t="str">
        <f t="shared" si="168"/>
        <v>INSERT INTO "TeamRanks" (team_id,team_sport_id,team_rank) VALUES (108,17,7);</v>
      </c>
    </row>
    <row r="10815" spans="2:8" x14ac:dyDescent="0.25">
      <c r="B10815" t="s">
        <v>530</v>
      </c>
      <c r="C10815">
        <f>INDEX(NationalTeams!B:B,MATCH(B10815,NationalTeams!C:C,0))</f>
        <v>109</v>
      </c>
      <c r="D10815" t="s">
        <v>41</v>
      </c>
      <c r="E10815">
        <f>INDEX(TeamSports!B:B,MATCH(D10815,TeamSports!C:C,0))</f>
        <v>17</v>
      </c>
      <c r="F10815">
        <f>INDEX(RanksTable!AY:AY,MATCH(B10815,RanksTable!B:B,0))</f>
        <v>7</v>
      </c>
      <c r="H10815" t="str">
        <f t="shared" si="168"/>
        <v>INSERT INTO "TeamRanks" (team_id,team_sport_id,team_rank) VALUES (109,17,7);</v>
      </c>
    </row>
    <row r="10816" spans="2:8" x14ac:dyDescent="0.25">
      <c r="B10816" t="s">
        <v>488</v>
      </c>
      <c r="C10816">
        <f>INDEX(NationalTeams!B:B,MATCH(B10816,NationalTeams!C:C,0))</f>
        <v>110</v>
      </c>
      <c r="D10816" t="s">
        <v>41</v>
      </c>
      <c r="E10816">
        <f>INDEX(TeamSports!B:B,MATCH(D10816,TeamSports!C:C,0))</f>
        <v>17</v>
      </c>
      <c r="F10816">
        <f>INDEX(RanksTable!AY:AY,MATCH(B10816,RanksTable!B:B,0))</f>
        <v>2</v>
      </c>
      <c r="H10816" t="str">
        <f t="shared" si="168"/>
        <v>INSERT INTO "TeamRanks" (team_id,team_sport_id,team_rank) VALUES (110,17,2);</v>
      </c>
    </row>
    <row r="10817" spans="2:8" x14ac:dyDescent="0.25">
      <c r="B10817" t="s">
        <v>352</v>
      </c>
      <c r="C10817">
        <f>INDEX(NationalTeams!B:B,MATCH(B10817,NationalTeams!C:C,0))</f>
        <v>111</v>
      </c>
      <c r="D10817" t="s">
        <v>41</v>
      </c>
      <c r="E10817">
        <f>INDEX(TeamSports!B:B,MATCH(D10817,TeamSports!C:C,0))</f>
        <v>17</v>
      </c>
      <c r="F10817">
        <f>INDEX(RanksTable!AY:AY,MATCH(B10817,RanksTable!B:B,0))</f>
        <v>7</v>
      </c>
      <c r="H10817" t="str">
        <f t="shared" si="168"/>
        <v>INSERT INTO "TeamRanks" (team_id,team_sport_id,team_rank) VALUES (111,17,7);</v>
      </c>
    </row>
    <row r="10818" spans="2:8" x14ac:dyDescent="0.25">
      <c r="B10818" t="s">
        <v>422</v>
      </c>
      <c r="C10818">
        <f>INDEX(NationalTeams!B:B,MATCH(B10818,NationalTeams!C:C,0))</f>
        <v>112</v>
      </c>
      <c r="D10818" t="s">
        <v>41</v>
      </c>
      <c r="E10818">
        <f>INDEX(TeamSports!B:B,MATCH(D10818,TeamSports!C:C,0))</f>
        <v>17</v>
      </c>
      <c r="F10818">
        <f>INDEX(RanksTable!AY:AY,MATCH(B10818,RanksTable!B:B,0))</f>
        <v>6</v>
      </c>
      <c r="H10818" t="str">
        <f t="shared" si="168"/>
        <v>INSERT INTO "TeamRanks" (team_id,team_sport_id,team_rank) VALUES (112,17,6);</v>
      </c>
    </row>
    <row r="10819" spans="2:8" x14ac:dyDescent="0.25">
      <c r="B10819" t="s">
        <v>451</v>
      </c>
      <c r="C10819">
        <f>INDEX(NationalTeams!B:B,MATCH(B10819,NationalTeams!C:C,0))</f>
        <v>113</v>
      </c>
      <c r="D10819" t="s">
        <v>41</v>
      </c>
      <c r="E10819">
        <f>INDEX(TeamSports!B:B,MATCH(D10819,TeamSports!C:C,0))</f>
        <v>17</v>
      </c>
      <c r="F10819">
        <f>INDEX(RanksTable!AY:AY,MATCH(B10819,RanksTable!B:B,0))</f>
        <v>7</v>
      </c>
      <c r="H10819" t="str">
        <f t="shared" si="168"/>
        <v>INSERT INTO "TeamRanks" (team_id,team_sport_id,team_rank) VALUES (113,17,7);</v>
      </c>
    </row>
    <row r="10820" spans="2:8" x14ac:dyDescent="0.25">
      <c r="B10820" t="s">
        <v>430</v>
      </c>
      <c r="C10820">
        <f>INDEX(NationalTeams!B:B,MATCH(B10820,NationalTeams!C:C,0))</f>
        <v>114</v>
      </c>
      <c r="D10820" t="s">
        <v>41</v>
      </c>
      <c r="E10820">
        <f>INDEX(TeamSports!B:B,MATCH(D10820,TeamSports!C:C,0))</f>
        <v>17</v>
      </c>
      <c r="F10820">
        <f>INDEX(RanksTable!AY:AY,MATCH(B10820,RanksTable!B:B,0))</f>
        <v>7</v>
      </c>
      <c r="H10820" t="str">
        <f t="shared" ref="H10820:H10883" si="169">_xlfn.CONCAT($H$1,$L$1,$C$1,$L$1," ",$J$1,$C$2,$N$1,$E$2,$N$1,$F$2,$K$1,$I$1,$J$1,C10820,$N$1,E10820,$N$1,F10820,$K$1,$O$1)</f>
        <v>INSERT INTO "TeamRanks" (team_id,team_sport_id,team_rank) VALUES (114,17,7);</v>
      </c>
    </row>
    <row r="10821" spans="2:8" x14ac:dyDescent="0.25">
      <c r="B10821" t="s">
        <v>381</v>
      </c>
      <c r="C10821">
        <f>INDEX(NationalTeams!B:B,MATCH(B10821,NationalTeams!C:C,0))</f>
        <v>115</v>
      </c>
      <c r="D10821" t="s">
        <v>41</v>
      </c>
      <c r="E10821">
        <f>INDEX(TeamSports!B:B,MATCH(D10821,TeamSports!C:C,0))</f>
        <v>17</v>
      </c>
      <c r="F10821">
        <f>INDEX(RanksTable!AY:AY,MATCH(B10821,RanksTable!B:B,0))</f>
        <v>7</v>
      </c>
      <c r="H10821" t="str">
        <f t="shared" si="169"/>
        <v>INSERT INTO "TeamRanks" (team_id,team_sport_id,team_rank) VALUES (115,17,7);</v>
      </c>
    </row>
    <row r="10822" spans="2:8" x14ac:dyDescent="0.25">
      <c r="B10822" t="s">
        <v>434</v>
      </c>
      <c r="C10822">
        <f>INDEX(NationalTeams!B:B,MATCH(B10822,NationalTeams!C:C,0))</f>
        <v>116</v>
      </c>
      <c r="D10822" t="s">
        <v>41</v>
      </c>
      <c r="E10822">
        <f>INDEX(TeamSports!B:B,MATCH(D10822,TeamSports!C:C,0))</f>
        <v>17</v>
      </c>
      <c r="F10822">
        <f>INDEX(RanksTable!AY:AY,MATCH(B10822,RanksTable!B:B,0))</f>
        <v>7</v>
      </c>
      <c r="H10822" t="str">
        <f t="shared" si="169"/>
        <v>INSERT INTO "TeamRanks" (team_id,team_sport_id,team_rank) VALUES (116,17,7);</v>
      </c>
    </row>
    <row r="10823" spans="2:8" x14ac:dyDescent="0.25">
      <c r="B10823" t="s">
        <v>475</v>
      </c>
      <c r="C10823">
        <f>INDEX(NationalTeams!B:B,MATCH(B10823,NationalTeams!C:C,0))</f>
        <v>117</v>
      </c>
      <c r="D10823" t="s">
        <v>41</v>
      </c>
      <c r="E10823">
        <f>INDEX(TeamSports!B:B,MATCH(D10823,TeamSports!C:C,0))</f>
        <v>17</v>
      </c>
      <c r="F10823">
        <f>INDEX(RanksTable!AY:AY,MATCH(B10823,RanksTable!B:B,0))</f>
        <v>7</v>
      </c>
      <c r="H10823" t="str">
        <f t="shared" si="169"/>
        <v>INSERT INTO "TeamRanks" (team_id,team_sport_id,team_rank) VALUES (117,17,7);</v>
      </c>
    </row>
    <row r="10824" spans="2:8" x14ac:dyDescent="0.25">
      <c r="B10824" t="s">
        <v>528</v>
      </c>
      <c r="C10824">
        <f>INDEX(NationalTeams!B:B,MATCH(B10824,NationalTeams!C:C,0))</f>
        <v>118</v>
      </c>
      <c r="D10824" t="s">
        <v>41</v>
      </c>
      <c r="E10824">
        <f>INDEX(TeamSports!B:B,MATCH(D10824,TeamSports!C:C,0))</f>
        <v>17</v>
      </c>
      <c r="F10824">
        <f>INDEX(RanksTable!AY:AY,MATCH(B10824,RanksTable!B:B,0))</f>
        <v>7</v>
      </c>
      <c r="H10824" t="str">
        <f t="shared" si="169"/>
        <v>INSERT INTO "TeamRanks" (team_id,team_sport_id,team_rank) VALUES (118,17,7);</v>
      </c>
    </row>
    <row r="10825" spans="2:8" x14ac:dyDescent="0.25">
      <c r="B10825" t="s">
        <v>436</v>
      </c>
      <c r="C10825">
        <f>INDEX(NationalTeams!B:B,MATCH(B10825,NationalTeams!C:C,0))</f>
        <v>119</v>
      </c>
      <c r="D10825" t="s">
        <v>41</v>
      </c>
      <c r="E10825">
        <f>INDEX(TeamSports!B:B,MATCH(D10825,TeamSports!C:C,0))</f>
        <v>17</v>
      </c>
      <c r="F10825">
        <f>INDEX(RanksTable!AY:AY,MATCH(B10825,RanksTable!B:B,0))</f>
        <v>7</v>
      </c>
      <c r="H10825" t="str">
        <f t="shared" si="169"/>
        <v>INSERT INTO "TeamRanks" (team_id,team_sport_id,team_rank) VALUES (119,17,7);</v>
      </c>
    </row>
    <row r="10826" spans="2:8" x14ac:dyDescent="0.25">
      <c r="B10826" t="s">
        <v>455</v>
      </c>
      <c r="C10826">
        <f>INDEX(NationalTeams!B:B,MATCH(B10826,NationalTeams!C:C,0))</f>
        <v>120</v>
      </c>
      <c r="D10826" t="s">
        <v>41</v>
      </c>
      <c r="E10826">
        <f>INDEX(TeamSports!B:B,MATCH(D10826,TeamSports!C:C,0))</f>
        <v>17</v>
      </c>
      <c r="F10826">
        <f>INDEX(RanksTable!AY:AY,MATCH(B10826,RanksTable!B:B,0))</f>
        <v>7</v>
      </c>
      <c r="H10826" t="str">
        <f t="shared" si="169"/>
        <v>INSERT INTO "TeamRanks" (team_id,team_sport_id,team_rank) VALUES (120,17,7);</v>
      </c>
    </row>
    <row r="10827" spans="2:8" x14ac:dyDescent="0.25">
      <c r="B10827" t="s">
        <v>345</v>
      </c>
      <c r="C10827">
        <f>INDEX(NationalTeams!B:B,MATCH(B10827,NationalTeams!C:C,0))</f>
        <v>121</v>
      </c>
      <c r="D10827" t="s">
        <v>41</v>
      </c>
      <c r="E10827">
        <f>INDEX(TeamSports!B:B,MATCH(D10827,TeamSports!C:C,0))</f>
        <v>17</v>
      </c>
      <c r="F10827">
        <f>INDEX(RanksTable!AY:AY,MATCH(B10827,RanksTable!B:B,0))</f>
        <v>7</v>
      </c>
      <c r="H10827" t="str">
        <f t="shared" si="169"/>
        <v>INSERT INTO "TeamRanks" (team_id,team_sport_id,team_rank) VALUES (121,17,7);</v>
      </c>
    </row>
    <row r="10828" spans="2:8" x14ac:dyDescent="0.25">
      <c r="B10828" t="s">
        <v>532</v>
      </c>
      <c r="C10828">
        <f>INDEX(NationalTeams!B:B,MATCH(B10828,NationalTeams!C:C,0))</f>
        <v>122</v>
      </c>
      <c r="D10828" t="s">
        <v>41</v>
      </c>
      <c r="E10828">
        <f>INDEX(TeamSports!B:B,MATCH(D10828,TeamSports!C:C,0))</f>
        <v>17</v>
      </c>
      <c r="F10828">
        <f>INDEX(RanksTable!AY:AY,MATCH(B10828,RanksTable!B:B,0))</f>
        <v>7</v>
      </c>
      <c r="H10828" t="str">
        <f t="shared" si="169"/>
        <v>INSERT INTO "TeamRanks" (team_id,team_sport_id,team_rank) VALUES (122,17,7);</v>
      </c>
    </row>
    <row r="10829" spans="2:8" x14ac:dyDescent="0.25">
      <c r="B10829" t="s">
        <v>468</v>
      </c>
      <c r="C10829">
        <f>INDEX(NationalTeams!B:B,MATCH(B10829,NationalTeams!C:C,0))</f>
        <v>123</v>
      </c>
      <c r="D10829" t="s">
        <v>41</v>
      </c>
      <c r="E10829">
        <f>INDEX(TeamSports!B:B,MATCH(D10829,TeamSports!C:C,0))</f>
        <v>17</v>
      </c>
      <c r="F10829">
        <f>INDEX(RanksTable!AY:AY,MATCH(B10829,RanksTable!B:B,0))</f>
        <v>7</v>
      </c>
      <c r="H10829" t="str">
        <f t="shared" si="169"/>
        <v>INSERT INTO "TeamRanks" (team_id,team_sport_id,team_rank) VALUES (123,17,7);</v>
      </c>
    </row>
    <row r="10830" spans="2:8" x14ac:dyDescent="0.25">
      <c r="B10830" t="s">
        <v>347</v>
      </c>
      <c r="C10830">
        <f>INDEX(NationalTeams!B:B,MATCH(B10830,NationalTeams!C:C,0))</f>
        <v>124</v>
      </c>
      <c r="D10830" t="s">
        <v>41</v>
      </c>
      <c r="E10830">
        <f>INDEX(TeamSports!B:B,MATCH(D10830,TeamSports!C:C,0))</f>
        <v>17</v>
      </c>
      <c r="F10830">
        <f>INDEX(RanksTable!AY:AY,MATCH(B10830,RanksTable!B:B,0))</f>
        <v>7</v>
      </c>
      <c r="H10830" t="str">
        <f t="shared" si="169"/>
        <v>INSERT INTO "TeamRanks" (team_id,team_sport_id,team_rank) VALUES (124,17,7);</v>
      </c>
    </row>
    <row r="10831" spans="2:8" x14ac:dyDescent="0.25">
      <c r="B10831" t="s">
        <v>390</v>
      </c>
      <c r="C10831">
        <f>INDEX(NationalTeams!B:B,MATCH(B10831,NationalTeams!C:C,0))</f>
        <v>125</v>
      </c>
      <c r="D10831" t="s">
        <v>41</v>
      </c>
      <c r="E10831">
        <f>INDEX(TeamSports!B:B,MATCH(D10831,TeamSports!C:C,0))</f>
        <v>17</v>
      </c>
      <c r="F10831">
        <f>INDEX(RanksTable!AY:AY,MATCH(B10831,RanksTable!B:B,0))</f>
        <v>7</v>
      </c>
      <c r="H10831" t="str">
        <f t="shared" si="169"/>
        <v>INSERT INTO "TeamRanks" (team_id,team_sport_id,team_rank) VALUES (125,17,7);</v>
      </c>
    </row>
    <row r="10832" spans="2:8" x14ac:dyDescent="0.25">
      <c r="B10832" t="s">
        <v>540</v>
      </c>
      <c r="C10832">
        <f>INDEX(NationalTeams!B:B,MATCH(B10832,NationalTeams!C:C,0))</f>
        <v>126</v>
      </c>
      <c r="D10832" t="s">
        <v>41</v>
      </c>
      <c r="E10832">
        <f>INDEX(TeamSports!B:B,MATCH(D10832,TeamSports!C:C,0))</f>
        <v>17</v>
      </c>
      <c r="F10832">
        <f>INDEX(RanksTable!AY:AY,MATCH(B10832,RanksTable!B:B,0))</f>
        <v>7</v>
      </c>
      <c r="H10832" t="str">
        <f t="shared" si="169"/>
        <v>INSERT INTO "TeamRanks" (team_id,team_sport_id,team_rank) VALUES (126,17,7);</v>
      </c>
    </row>
    <row r="10833" spans="2:8" x14ac:dyDescent="0.25">
      <c r="B10833" t="s">
        <v>527</v>
      </c>
      <c r="C10833">
        <f>INDEX(NationalTeams!B:B,MATCH(B10833,NationalTeams!C:C,0))</f>
        <v>127</v>
      </c>
      <c r="D10833" t="s">
        <v>41</v>
      </c>
      <c r="E10833">
        <f>INDEX(TeamSports!B:B,MATCH(D10833,TeamSports!C:C,0))</f>
        <v>17</v>
      </c>
      <c r="F10833">
        <f>INDEX(RanksTable!AY:AY,MATCH(B10833,RanksTable!B:B,0))</f>
        <v>7</v>
      </c>
      <c r="H10833" t="str">
        <f t="shared" si="169"/>
        <v>INSERT INTO "TeamRanks" (team_id,team_sport_id,team_rank) VALUES (127,17,7);</v>
      </c>
    </row>
    <row r="10834" spans="2:8" x14ac:dyDescent="0.25">
      <c r="B10834" t="s">
        <v>523</v>
      </c>
      <c r="C10834">
        <f>INDEX(NationalTeams!B:B,MATCH(B10834,NationalTeams!C:C,0))</f>
        <v>128</v>
      </c>
      <c r="D10834" t="s">
        <v>41</v>
      </c>
      <c r="E10834">
        <f>INDEX(TeamSports!B:B,MATCH(D10834,TeamSports!C:C,0))</f>
        <v>17</v>
      </c>
      <c r="F10834">
        <f>INDEX(RanksTable!AY:AY,MATCH(B10834,RanksTable!B:B,0))</f>
        <v>7</v>
      </c>
      <c r="H10834" t="str">
        <f t="shared" si="169"/>
        <v>INSERT INTO "TeamRanks" (team_id,team_sport_id,team_rank) VALUES (128,17,7);</v>
      </c>
    </row>
    <row r="10835" spans="2:8" x14ac:dyDescent="0.25">
      <c r="B10835" t="s">
        <v>484</v>
      </c>
      <c r="C10835">
        <f>INDEX(NationalTeams!B:B,MATCH(B10835,NationalTeams!C:C,0))</f>
        <v>129</v>
      </c>
      <c r="D10835" t="s">
        <v>41</v>
      </c>
      <c r="E10835">
        <f>INDEX(TeamSports!B:B,MATCH(D10835,TeamSports!C:C,0))</f>
        <v>17</v>
      </c>
      <c r="F10835">
        <f>INDEX(RanksTable!AY:AY,MATCH(B10835,RanksTable!B:B,0))</f>
        <v>7</v>
      </c>
      <c r="H10835" t="str">
        <f t="shared" si="169"/>
        <v>INSERT INTO "TeamRanks" (team_id,team_sport_id,team_rank) VALUES (129,17,7);</v>
      </c>
    </row>
    <row r="10836" spans="2:8" x14ac:dyDescent="0.25">
      <c r="B10836" t="s">
        <v>522</v>
      </c>
      <c r="C10836">
        <f>INDEX(NationalTeams!B:B,MATCH(B10836,NationalTeams!C:C,0))</f>
        <v>130</v>
      </c>
      <c r="D10836" t="s">
        <v>41</v>
      </c>
      <c r="E10836">
        <f>INDEX(TeamSports!B:B,MATCH(D10836,TeamSports!C:C,0))</f>
        <v>17</v>
      </c>
      <c r="F10836">
        <f>INDEX(RanksTable!AY:AY,MATCH(B10836,RanksTable!B:B,0))</f>
        <v>7</v>
      </c>
      <c r="H10836" t="str">
        <f t="shared" si="169"/>
        <v>INSERT INTO "TeamRanks" (team_id,team_sport_id,team_rank) VALUES (130,17,7);</v>
      </c>
    </row>
    <row r="10837" spans="2:8" x14ac:dyDescent="0.25">
      <c r="B10837" t="s">
        <v>386</v>
      </c>
      <c r="C10837">
        <f>INDEX(NationalTeams!B:B,MATCH(B10837,NationalTeams!C:C,0))</f>
        <v>131</v>
      </c>
      <c r="D10837" t="s">
        <v>41</v>
      </c>
      <c r="E10837">
        <f>INDEX(TeamSports!B:B,MATCH(D10837,TeamSports!C:C,0))</f>
        <v>17</v>
      </c>
      <c r="F10837">
        <f>INDEX(RanksTable!AY:AY,MATCH(B10837,RanksTable!B:B,0))</f>
        <v>7</v>
      </c>
      <c r="H10837" t="str">
        <f t="shared" si="169"/>
        <v>INSERT INTO "TeamRanks" (team_id,team_sport_id,team_rank) VALUES (131,17,7);</v>
      </c>
    </row>
    <row r="10838" spans="2:8" x14ac:dyDescent="0.25">
      <c r="B10838" t="s">
        <v>463</v>
      </c>
      <c r="C10838">
        <f>INDEX(NationalTeams!B:B,MATCH(B10838,NationalTeams!C:C,0))</f>
        <v>132</v>
      </c>
      <c r="D10838" t="s">
        <v>41</v>
      </c>
      <c r="E10838">
        <f>INDEX(TeamSports!B:B,MATCH(D10838,TeamSports!C:C,0))</f>
        <v>17</v>
      </c>
      <c r="F10838">
        <f>INDEX(RanksTable!AY:AY,MATCH(B10838,RanksTable!B:B,0))</f>
        <v>6</v>
      </c>
      <c r="H10838" t="str">
        <f t="shared" si="169"/>
        <v>INSERT INTO "TeamRanks" (team_id,team_sport_id,team_rank) VALUES (132,17,6);</v>
      </c>
    </row>
    <row r="10839" spans="2:8" x14ac:dyDescent="0.25">
      <c r="B10839" t="s">
        <v>339</v>
      </c>
      <c r="C10839">
        <f>INDEX(NationalTeams!B:B,MATCH(B10839,NationalTeams!C:C,0))</f>
        <v>133</v>
      </c>
      <c r="D10839" t="s">
        <v>41</v>
      </c>
      <c r="E10839">
        <f>INDEX(TeamSports!B:B,MATCH(D10839,TeamSports!C:C,0))</f>
        <v>17</v>
      </c>
      <c r="F10839">
        <f>INDEX(RanksTable!AY:AY,MATCH(B10839,RanksTable!B:B,0))</f>
        <v>7</v>
      </c>
      <c r="H10839" t="str">
        <f t="shared" si="169"/>
        <v>INSERT INTO "TeamRanks" (team_id,team_sport_id,team_rank) VALUES (133,17,7);</v>
      </c>
    </row>
    <row r="10840" spans="2:8" x14ac:dyDescent="0.25">
      <c r="B10840" t="s">
        <v>464</v>
      </c>
      <c r="C10840">
        <f>INDEX(NationalTeams!B:B,MATCH(B10840,NationalTeams!C:C,0))</f>
        <v>134</v>
      </c>
      <c r="D10840" t="s">
        <v>41</v>
      </c>
      <c r="E10840">
        <f>INDEX(TeamSports!B:B,MATCH(D10840,TeamSports!C:C,0))</f>
        <v>17</v>
      </c>
      <c r="F10840">
        <f>INDEX(RanksTable!AY:AY,MATCH(B10840,RanksTable!B:B,0))</f>
        <v>7</v>
      </c>
      <c r="H10840" t="str">
        <f t="shared" si="169"/>
        <v>INSERT INTO "TeamRanks" (team_id,team_sport_id,team_rank) VALUES (134,17,7);</v>
      </c>
    </row>
    <row r="10841" spans="2:8" x14ac:dyDescent="0.25">
      <c r="B10841" t="s">
        <v>379</v>
      </c>
      <c r="C10841">
        <f>INDEX(NationalTeams!B:B,MATCH(B10841,NationalTeams!C:C,0))</f>
        <v>135</v>
      </c>
      <c r="D10841" t="s">
        <v>41</v>
      </c>
      <c r="E10841">
        <f>INDEX(TeamSports!B:B,MATCH(D10841,TeamSports!C:C,0))</f>
        <v>17</v>
      </c>
      <c r="F10841">
        <f>INDEX(RanksTable!AY:AY,MATCH(B10841,RanksTable!B:B,0))</f>
        <v>7</v>
      </c>
      <c r="H10841" t="str">
        <f t="shared" si="169"/>
        <v>INSERT INTO "TeamRanks" (team_id,team_sport_id,team_rank) VALUES (135,17,7);</v>
      </c>
    </row>
    <row r="10842" spans="2:8" x14ac:dyDescent="0.25">
      <c r="B10842" t="s">
        <v>539</v>
      </c>
      <c r="C10842">
        <f>INDEX(NationalTeams!B:B,MATCH(B10842,NationalTeams!C:C,0))</f>
        <v>136</v>
      </c>
      <c r="D10842" t="s">
        <v>41</v>
      </c>
      <c r="E10842">
        <f>INDEX(TeamSports!B:B,MATCH(D10842,TeamSports!C:C,0))</f>
        <v>17</v>
      </c>
      <c r="F10842">
        <f>INDEX(RanksTable!AY:AY,MATCH(B10842,RanksTable!B:B,0))</f>
        <v>7</v>
      </c>
      <c r="H10842" t="str">
        <f t="shared" si="169"/>
        <v>INSERT INTO "TeamRanks" (team_id,team_sport_id,team_rank) VALUES (136,17,7);</v>
      </c>
    </row>
    <row r="10843" spans="2:8" x14ac:dyDescent="0.25">
      <c r="B10843" t="s">
        <v>342</v>
      </c>
      <c r="C10843">
        <f>INDEX(NationalTeams!B:B,MATCH(B10843,NationalTeams!C:C,0))</f>
        <v>137</v>
      </c>
      <c r="D10843" t="s">
        <v>41</v>
      </c>
      <c r="E10843">
        <f>INDEX(TeamSports!B:B,MATCH(D10843,TeamSports!C:C,0))</f>
        <v>17</v>
      </c>
      <c r="F10843">
        <f>INDEX(RanksTable!AY:AY,MATCH(B10843,RanksTable!B:B,0))</f>
        <v>7</v>
      </c>
      <c r="H10843" t="str">
        <f t="shared" si="169"/>
        <v>INSERT INTO "TeamRanks" (team_id,team_sport_id,team_rank) VALUES (137,17,7);</v>
      </c>
    </row>
    <row r="10844" spans="2:8" x14ac:dyDescent="0.25">
      <c r="B10844" t="s">
        <v>343</v>
      </c>
      <c r="C10844">
        <f>INDEX(NationalTeams!B:B,MATCH(B10844,NationalTeams!C:C,0))</f>
        <v>138</v>
      </c>
      <c r="D10844" t="s">
        <v>41</v>
      </c>
      <c r="E10844">
        <f>INDEX(TeamSports!B:B,MATCH(D10844,TeamSports!C:C,0))</f>
        <v>17</v>
      </c>
      <c r="F10844">
        <f>INDEX(RanksTable!AY:AY,MATCH(B10844,RanksTable!B:B,0))</f>
        <v>7</v>
      </c>
      <c r="H10844" t="str">
        <f t="shared" si="169"/>
        <v>INSERT INTO "TeamRanks" (team_id,team_sport_id,team_rank) VALUES (138,17,7);</v>
      </c>
    </row>
    <row r="10845" spans="2:8" x14ac:dyDescent="0.25">
      <c r="B10845" t="s">
        <v>360</v>
      </c>
      <c r="C10845">
        <f>INDEX(NationalTeams!B:B,MATCH(B10845,NationalTeams!C:C,0))</f>
        <v>139</v>
      </c>
      <c r="D10845" t="s">
        <v>41</v>
      </c>
      <c r="E10845">
        <f>INDEX(TeamSports!B:B,MATCH(D10845,TeamSports!C:C,0))</f>
        <v>17</v>
      </c>
      <c r="F10845">
        <f>INDEX(RanksTable!AY:AY,MATCH(B10845,RanksTable!B:B,0))</f>
        <v>7</v>
      </c>
      <c r="H10845" t="str">
        <f t="shared" si="169"/>
        <v>INSERT INTO "TeamRanks" (team_id,team_sport_id,team_rank) VALUES (139,17,7);</v>
      </c>
    </row>
    <row r="10846" spans="2:8" x14ac:dyDescent="0.25">
      <c r="B10846" t="s">
        <v>378</v>
      </c>
      <c r="C10846">
        <f>INDEX(NationalTeams!B:B,MATCH(B10846,NationalTeams!C:C,0))</f>
        <v>140</v>
      </c>
      <c r="D10846" t="s">
        <v>41</v>
      </c>
      <c r="E10846">
        <f>INDEX(TeamSports!B:B,MATCH(D10846,TeamSports!C:C,0))</f>
        <v>17</v>
      </c>
      <c r="F10846">
        <f>INDEX(RanksTable!AY:AY,MATCH(B10846,RanksTable!B:B,0))</f>
        <v>3</v>
      </c>
      <c r="H10846" t="str">
        <f t="shared" si="169"/>
        <v>INSERT INTO "TeamRanks" (team_id,team_sport_id,team_rank) VALUES (140,17,3);</v>
      </c>
    </row>
    <row r="10847" spans="2:8" x14ac:dyDescent="0.25">
      <c r="B10847" t="s">
        <v>456</v>
      </c>
      <c r="C10847">
        <f>INDEX(NationalTeams!B:B,MATCH(B10847,NationalTeams!C:C,0))</f>
        <v>141</v>
      </c>
      <c r="D10847" t="s">
        <v>41</v>
      </c>
      <c r="E10847">
        <f>INDEX(TeamSports!B:B,MATCH(D10847,TeamSports!C:C,0))</f>
        <v>17</v>
      </c>
      <c r="F10847">
        <f>INDEX(RanksTable!AY:AY,MATCH(B10847,RanksTable!B:B,0))</f>
        <v>7</v>
      </c>
      <c r="H10847" t="str">
        <f t="shared" si="169"/>
        <v>INSERT INTO "TeamRanks" (team_id,team_sport_id,team_rank) VALUES (141,17,7);</v>
      </c>
    </row>
    <row r="10848" spans="2:8" x14ac:dyDescent="0.25">
      <c r="B10848" t="s">
        <v>537</v>
      </c>
      <c r="C10848">
        <f>INDEX(NationalTeams!B:B,MATCH(B10848,NationalTeams!C:C,0))</f>
        <v>142</v>
      </c>
      <c r="D10848" t="s">
        <v>41</v>
      </c>
      <c r="E10848">
        <f>INDEX(TeamSports!B:B,MATCH(D10848,TeamSports!C:C,0))</f>
        <v>17</v>
      </c>
      <c r="F10848">
        <f>INDEX(RanksTable!AY:AY,MATCH(B10848,RanksTable!B:B,0))</f>
        <v>7</v>
      </c>
      <c r="H10848" t="str">
        <f t="shared" si="169"/>
        <v>INSERT INTO "TeamRanks" (team_id,team_sport_id,team_rank) VALUES (142,17,7);</v>
      </c>
    </row>
    <row r="10849" spans="2:8" x14ac:dyDescent="0.25">
      <c r="B10849" t="s">
        <v>533</v>
      </c>
      <c r="C10849">
        <f>INDEX(NationalTeams!B:B,MATCH(B10849,NationalTeams!C:C,0))</f>
        <v>143</v>
      </c>
      <c r="D10849" t="s">
        <v>41</v>
      </c>
      <c r="E10849">
        <f>INDEX(TeamSports!B:B,MATCH(D10849,TeamSports!C:C,0))</f>
        <v>17</v>
      </c>
      <c r="F10849">
        <f>INDEX(RanksTable!AY:AY,MATCH(B10849,RanksTable!B:B,0))</f>
        <v>7</v>
      </c>
      <c r="H10849" t="str">
        <f t="shared" si="169"/>
        <v>INSERT INTO "TeamRanks" (team_id,team_sport_id,team_rank) VALUES (143,17,7);</v>
      </c>
    </row>
    <row r="10850" spans="2:8" x14ac:dyDescent="0.25">
      <c r="B10850" t="s">
        <v>460</v>
      </c>
      <c r="C10850">
        <f>INDEX(NationalTeams!B:B,MATCH(B10850,NationalTeams!C:C,0))</f>
        <v>144</v>
      </c>
      <c r="D10850" t="s">
        <v>41</v>
      </c>
      <c r="E10850">
        <f>INDEX(TeamSports!B:B,MATCH(D10850,TeamSports!C:C,0))</f>
        <v>17</v>
      </c>
      <c r="F10850">
        <f>INDEX(RanksTable!AY:AY,MATCH(B10850,RanksTable!B:B,0))</f>
        <v>7</v>
      </c>
      <c r="H10850" t="str">
        <f t="shared" si="169"/>
        <v>INSERT INTO "TeamRanks" (team_id,team_sport_id,team_rank) VALUES (144,17,7);</v>
      </c>
    </row>
    <row r="10851" spans="2:8" x14ac:dyDescent="0.25">
      <c r="B10851" t="s">
        <v>521</v>
      </c>
      <c r="C10851">
        <f>INDEX(NationalTeams!B:B,MATCH(B10851,NationalTeams!C:C,0))</f>
        <v>145</v>
      </c>
      <c r="D10851" t="s">
        <v>41</v>
      </c>
      <c r="E10851">
        <f>INDEX(TeamSports!B:B,MATCH(D10851,TeamSports!C:C,0))</f>
        <v>17</v>
      </c>
      <c r="F10851">
        <f>INDEX(RanksTable!AY:AY,MATCH(B10851,RanksTable!B:B,0))</f>
        <v>7</v>
      </c>
      <c r="H10851" t="str">
        <f t="shared" si="169"/>
        <v>INSERT INTO "TeamRanks" (team_id,team_sport_id,team_rank) VALUES (145,17,7);</v>
      </c>
    </row>
    <row r="10852" spans="2:8" x14ac:dyDescent="0.25">
      <c r="B10852" t="s">
        <v>416</v>
      </c>
      <c r="C10852">
        <f>INDEX(NationalTeams!B:B,MATCH(B10852,NationalTeams!C:C,0))</f>
        <v>146</v>
      </c>
      <c r="D10852" t="s">
        <v>41</v>
      </c>
      <c r="E10852">
        <f>INDEX(TeamSports!B:B,MATCH(D10852,TeamSports!C:C,0))</f>
        <v>17</v>
      </c>
      <c r="F10852">
        <f>INDEX(RanksTable!AY:AY,MATCH(B10852,RanksTable!B:B,0))</f>
        <v>7</v>
      </c>
      <c r="H10852" t="str">
        <f t="shared" si="169"/>
        <v>INSERT INTO "TeamRanks" (team_id,team_sport_id,team_rank) VALUES (146,17,7);</v>
      </c>
    </row>
    <row r="10853" spans="2:8" x14ac:dyDescent="0.25">
      <c r="B10853" t="s">
        <v>393</v>
      </c>
      <c r="C10853">
        <f>INDEX(NationalTeams!B:B,MATCH(B10853,NationalTeams!C:C,0))</f>
        <v>147</v>
      </c>
      <c r="D10853" t="s">
        <v>41</v>
      </c>
      <c r="E10853">
        <f>INDEX(TeamSports!B:B,MATCH(D10853,TeamSports!C:C,0))</f>
        <v>17</v>
      </c>
      <c r="F10853">
        <f>INDEX(RanksTable!AY:AY,MATCH(B10853,RanksTable!B:B,0))</f>
        <v>7</v>
      </c>
      <c r="H10853" t="str">
        <f t="shared" si="169"/>
        <v>INSERT INTO "TeamRanks" (team_id,team_sport_id,team_rank) VALUES (147,17,7);</v>
      </c>
    </row>
    <row r="10854" spans="2:8" x14ac:dyDescent="0.25">
      <c r="B10854" t="s">
        <v>372</v>
      </c>
      <c r="C10854">
        <f>INDEX(NationalTeams!B:B,MATCH(B10854,NationalTeams!C:C,0))</f>
        <v>148</v>
      </c>
      <c r="D10854" t="s">
        <v>41</v>
      </c>
      <c r="E10854">
        <f>INDEX(TeamSports!B:B,MATCH(D10854,TeamSports!C:C,0))</f>
        <v>17</v>
      </c>
      <c r="F10854">
        <f>INDEX(RanksTable!AY:AY,MATCH(B10854,RanksTable!B:B,0))</f>
        <v>7</v>
      </c>
      <c r="H10854" t="str">
        <f t="shared" si="169"/>
        <v>INSERT INTO "TeamRanks" (team_id,team_sport_id,team_rank) VALUES (148,17,7);</v>
      </c>
    </row>
    <row r="10855" spans="2:8" x14ac:dyDescent="0.25">
      <c r="B10855" t="s">
        <v>480</v>
      </c>
      <c r="C10855">
        <f>INDEX(NationalTeams!B:B,MATCH(B10855,NationalTeams!C:C,0))</f>
        <v>149</v>
      </c>
      <c r="D10855" t="s">
        <v>41</v>
      </c>
      <c r="E10855">
        <f>INDEX(TeamSports!B:B,MATCH(D10855,TeamSports!C:C,0))</f>
        <v>17</v>
      </c>
      <c r="F10855">
        <f>INDEX(RanksTable!AY:AY,MATCH(B10855,RanksTable!B:B,0))</f>
        <v>7</v>
      </c>
      <c r="H10855" t="str">
        <f t="shared" si="169"/>
        <v>INSERT INTO "TeamRanks" (team_id,team_sport_id,team_rank) VALUES (149,17,7);</v>
      </c>
    </row>
    <row r="10856" spans="2:8" x14ac:dyDescent="0.25">
      <c r="B10856" t="s">
        <v>446</v>
      </c>
      <c r="C10856">
        <f>INDEX(NationalTeams!B:B,MATCH(B10856,NationalTeams!C:C,0))</f>
        <v>150</v>
      </c>
      <c r="D10856" t="s">
        <v>41</v>
      </c>
      <c r="E10856">
        <f>INDEX(TeamSports!B:B,MATCH(D10856,TeamSports!C:C,0))</f>
        <v>17</v>
      </c>
      <c r="F10856">
        <f>INDEX(RanksTable!AY:AY,MATCH(B10856,RanksTable!B:B,0))</f>
        <v>7</v>
      </c>
      <c r="H10856" t="str">
        <f t="shared" si="169"/>
        <v>INSERT INTO "TeamRanks" (team_id,team_sport_id,team_rank) VALUES (150,17,7);</v>
      </c>
    </row>
    <row r="10857" spans="2:8" x14ac:dyDescent="0.25">
      <c r="B10857" t="s">
        <v>356</v>
      </c>
      <c r="C10857">
        <f>INDEX(NationalTeams!B:B,MATCH(B10857,NationalTeams!C:C,0))</f>
        <v>151</v>
      </c>
      <c r="D10857" t="s">
        <v>41</v>
      </c>
      <c r="E10857">
        <f>INDEX(TeamSports!B:B,MATCH(D10857,TeamSports!C:C,0))</f>
        <v>17</v>
      </c>
      <c r="F10857">
        <f>INDEX(RanksTable!AY:AY,MATCH(B10857,RanksTable!B:B,0))</f>
        <v>7</v>
      </c>
      <c r="H10857" t="str">
        <f t="shared" si="169"/>
        <v>INSERT INTO "TeamRanks" (team_id,team_sport_id,team_rank) VALUES (151,17,7);</v>
      </c>
    </row>
    <row r="10858" spans="2:8" x14ac:dyDescent="0.25">
      <c r="B10858" t="s">
        <v>387</v>
      </c>
      <c r="C10858">
        <f>INDEX(NationalTeams!B:B,MATCH(B10858,NationalTeams!C:C,0))</f>
        <v>152</v>
      </c>
      <c r="D10858" t="s">
        <v>41</v>
      </c>
      <c r="E10858">
        <f>INDEX(TeamSports!B:B,MATCH(D10858,TeamSports!C:C,0))</f>
        <v>17</v>
      </c>
      <c r="F10858">
        <f>INDEX(RanksTable!AY:AY,MATCH(B10858,RanksTable!B:B,0))</f>
        <v>7</v>
      </c>
      <c r="H10858" t="str">
        <f t="shared" si="169"/>
        <v>INSERT INTO "TeamRanks" (team_id,team_sport_id,team_rank) VALUES (152,17,7);</v>
      </c>
    </row>
    <row r="10859" spans="2:8" x14ac:dyDescent="0.25">
      <c r="B10859" t="s">
        <v>361</v>
      </c>
      <c r="C10859">
        <f>INDEX(NationalTeams!B:B,MATCH(B10859,NationalTeams!C:C,0))</f>
        <v>153</v>
      </c>
      <c r="D10859" t="s">
        <v>41</v>
      </c>
      <c r="E10859">
        <f>INDEX(TeamSports!B:B,MATCH(D10859,TeamSports!C:C,0))</f>
        <v>17</v>
      </c>
      <c r="F10859">
        <f>INDEX(RanksTable!AY:AY,MATCH(B10859,RanksTable!B:B,0))</f>
        <v>7</v>
      </c>
      <c r="H10859" t="str">
        <f t="shared" si="169"/>
        <v>INSERT INTO "TeamRanks" (team_id,team_sport_id,team_rank) VALUES (153,17,7);</v>
      </c>
    </row>
    <row r="10860" spans="2:8" x14ac:dyDescent="0.25">
      <c r="B10860" t="s">
        <v>492</v>
      </c>
      <c r="C10860">
        <f>INDEX(NationalTeams!B:B,MATCH(B10860,NationalTeams!C:C,0))</f>
        <v>154</v>
      </c>
      <c r="D10860" t="s">
        <v>41</v>
      </c>
      <c r="E10860">
        <f>INDEX(TeamSports!B:B,MATCH(D10860,TeamSports!C:C,0))</f>
        <v>17</v>
      </c>
      <c r="F10860">
        <f>INDEX(RanksTable!AY:AY,MATCH(B10860,RanksTable!B:B,0))</f>
        <v>7</v>
      </c>
      <c r="H10860" t="str">
        <f t="shared" si="169"/>
        <v>INSERT INTO "TeamRanks" (team_id,team_sport_id,team_rank) VALUES (154,17,7);</v>
      </c>
    </row>
    <row r="10861" spans="2:8" x14ac:dyDescent="0.25">
      <c r="B10861" t="s">
        <v>485</v>
      </c>
      <c r="C10861">
        <f>INDEX(NationalTeams!B:B,MATCH(B10861,NationalTeams!C:C,0))</f>
        <v>155</v>
      </c>
      <c r="D10861" t="s">
        <v>41</v>
      </c>
      <c r="E10861">
        <f>INDEX(TeamSports!B:B,MATCH(D10861,TeamSports!C:C,0))</f>
        <v>17</v>
      </c>
      <c r="F10861">
        <f>INDEX(RanksTable!AY:AY,MATCH(B10861,RanksTable!B:B,0))</f>
        <v>7</v>
      </c>
      <c r="H10861" t="str">
        <f t="shared" si="169"/>
        <v>INSERT INTO "TeamRanks" (team_id,team_sport_id,team_rank) VALUES (155,17,7);</v>
      </c>
    </row>
    <row r="10862" spans="2:8" x14ac:dyDescent="0.25">
      <c r="B10862" t="s">
        <v>423</v>
      </c>
      <c r="C10862">
        <f>INDEX(NationalTeams!B:B,MATCH(B10862,NationalTeams!C:C,0))</f>
        <v>156</v>
      </c>
      <c r="D10862" t="s">
        <v>41</v>
      </c>
      <c r="E10862">
        <f>INDEX(TeamSports!B:B,MATCH(D10862,TeamSports!C:C,0))</f>
        <v>17</v>
      </c>
      <c r="F10862">
        <f>INDEX(RanksTable!AY:AY,MATCH(B10862,RanksTable!B:B,0))</f>
        <v>7</v>
      </c>
      <c r="H10862" t="str">
        <f t="shared" si="169"/>
        <v>INSERT INTO "TeamRanks" (team_id,team_sport_id,team_rank) VALUES (156,17,7);</v>
      </c>
    </row>
    <row r="10863" spans="2:8" x14ac:dyDescent="0.25">
      <c r="B10863" t="s">
        <v>457</v>
      </c>
      <c r="C10863">
        <f>INDEX(NationalTeams!B:B,MATCH(B10863,NationalTeams!C:C,0))</f>
        <v>157</v>
      </c>
      <c r="D10863" t="s">
        <v>41</v>
      </c>
      <c r="E10863">
        <f>INDEX(TeamSports!B:B,MATCH(D10863,TeamSports!C:C,0))</f>
        <v>17</v>
      </c>
      <c r="F10863">
        <f>INDEX(RanksTable!AY:AY,MATCH(B10863,RanksTable!B:B,0))</f>
        <v>7</v>
      </c>
      <c r="H10863" t="str">
        <f t="shared" si="169"/>
        <v>INSERT INTO "TeamRanks" (team_id,team_sport_id,team_rank) VALUES (157,17,7);</v>
      </c>
    </row>
    <row r="10864" spans="2:8" x14ac:dyDescent="0.25">
      <c r="B10864" t="s">
        <v>491</v>
      </c>
      <c r="C10864">
        <f>INDEX(NationalTeams!B:B,MATCH(B10864,NationalTeams!C:C,0))</f>
        <v>158</v>
      </c>
      <c r="D10864" t="s">
        <v>41</v>
      </c>
      <c r="E10864">
        <f>INDEX(TeamSports!B:B,MATCH(D10864,TeamSports!C:C,0))</f>
        <v>17</v>
      </c>
      <c r="F10864">
        <f>INDEX(RanksTable!AY:AY,MATCH(B10864,RanksTable!B:B,0))</f>
        <v>7</v>
      </c>
      <c r="H10864" t="str">
        <f t="shared" si="169"/>
        <v>INSERT INTO "TeamRanks" (team_id,team_sport_id,team_rank) VALUES (158,17,7);</v>
      </c>
    </row>
    <row r="10865" spans="2:8" x14ac:dyDescent="0.25">
      <c r="B10865" t="s">
        <v>474</v>
      </c>
      <c r="C10865">
        <f>INDEX(NationalTeams!B:B,MATCH(B10865,NationalTeams!C:C,0))</f>
        <v>159</v>
      </c>
      <c r="D10865" t="s">
        <v>41</v>
      </c>
      <c r="E10865">
        <f>INDEX(TeamSports!B:B,MATCH(D10865,TeamSports!C:C,0))</f>
        <v>17</v>
      </c>
      <c r="F10865">
        <f>INDEX(RanksTable!AY:AY,MATCH(B10865,RanksTable!B:B,0))</f>
        <v>7</v>
      </c>
      <c r="H10865" t="str">
        <f t="shared" si="169"/>
        <v>INSERT INTO "TeamRanks" (team_id,team_sport_id,team_rank) VALUES (159,17,7);</v>
      </c>
    </row>
    <row r="10866" spans="2:8" x14ac:dyDescent="0.25">
      <c r="B10866" t="s">
        <v>479</v>
      </c>
      <c r="C10866">
        <f>INDEX(NationalTeams!B:B,MATCH(B10866,NationalTeams!C:C,0))</f>
        <v>160</v>
      </c>
      <c r="D10866" t="s">
        <v>41</v>
      </c>
      <c r="E10866">
        <f>INDEX(TeamSports!B:B,MATCH(D10866,TeamSports!C:C,0))</f>
        <v>17</v>
      </c>
      <c r="F10866">
        <f>INDEX(RanksTable!AY:AY,MATCH(B10866,RanksTable!B:B,0))</f>
        <v>7</v>
      </c>
      <c r="H10866" t="str">
        <f t="shared" si="169"/>
        <v>INSERT INTO "TeamRanks" (team_id,team_sport_id,team_rank) VALUES (160,17,7);</v>
      </c>
    </row>
    <row r="10867" spans="2:8" x14ac:dyDescent="0.25">
      <c r="B10867" t="s">
        <v>449</v>
      </c>
      <c r="C10867">
        <f>INDEX(NationalTeams!B:B,MATCH(B10867,NationalTeams!C:C,0))</f>
        <v>161</v>
      </c>
      <c r="D10867" t="s">
        <v>41</v>
      </c>
      <c r="E10867">
        <f>INDEX(TeamSports!B:B,MATCH(D10867,TeamSports!C:C,0))</f>
        <v>17</v>
      </c>
      <c r="F10867">
        <f>INDEX(RanksTable!AY:AY,MATCH(B10867,RanksTable!B:B,0))</f>
        <v>7</v>
      </c>
      <c r="H10867" t="str">
        <f t="shared" si="169"/>
        <v>INSERT INTO "TeamRanks" (team_id,team_sport_id,team_rank) VALUES (161,17,7);</v>
      </c>
    </row>
    <row r="10868" spans="2:8" x14ac:dyDescent="0.25">
      <c r="B10868" t="s">
        <v>398</v>
      </c>
      <c r="C10868">
        <f>INDEX(NationalTeams!B:B,MATCH(B10868,NationalTeams!C:C,0))</f>
        <v>162</v>
      </c>
      <c r="D10868" t="s">
        <v>41</v>
      </c>
      <c r="E10868">
        <f>INDEX(TeamSports!B:B,MATCH(D10868,TeamSports!C:C,0))</f>
        <v>17</v>
      </c>
      <c r="F10868">
        <f>INDEX(RanksTable!AY:AY,MATCH(B10868,RanksTable!B:B,0))</f>
        <v>7</v>
      </c>
      <c r="H10868" t="str">
        <f t="shared" si="169"/>
        <v>INSERT INTO "TeamRanks" (team_id,team_sport_id,team_rank) VALUES (162,17,7);</v>
      </c>
    </row>
    <row r="10869" spans="2:8" x14ac:dyDescent="0.25">
      <c r="B10869" t="s">
        <v>441</v>
      </c>
      <c r="C10869">
        <f>INDEX(NationalTeams!B:B,MATCH(B10869,NationalTeams!C:C,0))</f>
        <v>163</v>
      </c>
      <c r="D10869" t="s">
        <v>41</v>
      </c>
      <c r="E10869">
        <f>INDEX(TeamSports!B:B,MATCH(D10869,TeamSports!C:C,0))</f>
        <v>17</v>
      </c>
      <c r="F10869">
        <f>INDEX(RanksTable!AY:AY,MATCH(B10869,RanksTable!B:B,0))</f>
        <v>7</v>
      </c>
      <c r="H10869" t="str">
        <f t="shared" si="169"/>
        <v>INSERT INTO "TeamRanks" (team_id,team_sport_id,team_rank) VALUES (163,17,7);</v>
      </c>
    </row>
    <row r="10870" spans="2:8" x14ac:dyDescent="0.25">
      <c r="B10870" t="s">
        <v>348</v>
      </c>
      <c r="C10870">
        <f>INDEX(NationalTeams!B:B,MATCH(B10870,NationalTeams!C:C,0))</f>
        <v>164</v>
      </c>
      <c r="D10870" t="s">
        <v>41</v>
      </c>
      <c r="E10870">
        <f>INDEX(TeamSports!B:B,MATCH(D10870,TeamSports!C:C,0))</f>
        <v>17</v>
      </c>
      <c r="F10870">
        <f>INDEX(RanksTable!AY:AY,MATCH(B10870,RanksTable!B:B,0))</f>
        <v>7</v>
      </c>
      <c r="H10870" t="str">
        <f t="shared" si="169"/>
        <v>INSERT INTO "TeamRanks" (team_id,team_sport_id,team_rank) VALUES (164,17,7);</v>
      </c>
    </row>
    <row r="10871" spans="2:8" x14ac:dyDescent="0.25">
      <c r="B10871" t="s">
        <v>350</v>
      </c>
      <c r="C10871">
        <f>INDEX(NationalTeams!B:B,MATCH(B10871,NationalTeams!C:C,0))</f>
        <v>165</v>
      </c>
      <c r="D10871" t="s">
        <v>41</v>
      </c>
      <c r="E10871">
        <f>INDEX(TeamSports!B:B,MATCH(D10871,TeamSports!C:C,0))</f>
        <v>17</v>
      </c>
      <c r="F10871">
        <f>INDEX(RanksTable!AY:AY,MATCH(B10871,RanksTable!B:B,0))</f>
        <v>7</v>
      </c>
      <c r="H10871" t="str">
        <f t="shared" si="169"/>
        <v>INSERT INTO "TeamRanks" (team_id,team_sport_id,team_rank) VALUES (165,17,7);</v>
      </c>
    </row>
    <row r="10872" spans="2:8" x14ac:dyDescent="0.25">
      <c r="B10872" t="s">
        <v>494</v>
      </c>
      <c r="C10872">
        <f>INDEX(NationalTeams!B:B,MATCH(B10872,NationalTeams!C:C,0))</f>
        <v>166</v>
      </c>
      <c r="D10872" t="s">
        <v>41</v>
      </c>
      <c r="E10872">
        <f>INDEX(TeamSports!B:B,MATCH(D10872,TeamSports!C:C,0))</f>
        <v>17</v>
      </c>
      <c r="F10872">
        <f>INDEX(RanksTable!AY:AY,MATCH(B10872,RanksTable!B:B,0))</f>
        <v>7</v>
      </c>
      <c r="H10872" t="str">
        <f t="shared" si="169"/>
        <v>INSERT INTO "TeamRanks" (team_id,team_sport_id,team_rank) VALUES (166,17,7);</v>
      </c>
    </row>
    <row r="10873" spans="2:8" x14ac:dyDescent="0.25">
      <c r="B10873" t="s">
        <v>504</v>
      </c>
      <c r="C10873">
        <f>INDEX(NationalTeams!B:B,MATCH(B10873,NationalTeams!C:C,0))</f>
        <v>167</v>
      </c>
      <c r="D10873" t="s">
        <v>41</v>
      </c>
      <c r="E10873">
        <f>INDEX(TeamSports!B:B,MATCH(D10873,TeamSports!C:C,0))</f>
        <v>17</v>
      </c>
      <c r="F10873">
        <f>INDEX(RanksTable!AY:AY,MATCH(B10873,RanksTable!B:B,0))</f>
        <v>7</v>
      </c>
      <c r="H10873" t="str">
        <f t="shared" si="169"/>
        <v>INSERT INTO "TeamRanks" (team_id,team_sport_id,team_rank) VALUES (167,17,7);</v>
      </c>
    </row>
    <row r="10874" spans="2:8" x14ac:dyDescent="0.25">
      <c r="B10874" t="s">
        <v>401</v>
      </c>
      <c r="C10874">
        <f>INDEX(NationalTeams!B:B,MATCH(B10874,NationalTeams!C:C,0))</f>
        <v>168</v>
      </c>
      <c r="D10874" t="s">
        <v>41</v>
      </c>
      <c r="E10874">
        <f>INDEX(TeamSports!B:B,MATCH(D10874,TeamSports!C:C,0))</f>
        <v>17</v>
      </c>
      <c r="F10874">
        <f>INDEX(RanksTable!AY:AY,MATCH(B10874,RanksTable!B:B,0))</f>
        <v>7</v>
      </c>
      <c r="H10874" t="str">
        <f t="shared" si="169"/>
        <v>INSERT INTO "TeamRanks" (team_id,team_sport_id,team_rank) VALUES (168,17,7);</v>
      </c>
    </row>
    <row r="10875" spans="2:8" x14ac:dyDescent="0.25">
      <c r="B10875" t="s">
        <v>432</v>
      </c>
      <c r="C10875">
        <f>INDEX(NationalTeams!B:B,MATCH(B10875,NationalTeams!C:C,0))</f>
        <v>169</v>
      </c>
      <c r="D10875" t="s">
        <v>41</v>
      </c>
      <c r="E10875">
        <f>INDEX(TeamSports!B:B,MATCH(D10875,TeamSports!C:C,0))</f>
        <v>17</v>
      </c>
      <c r="F10875">
        <f>INDEX(RanksTable!AY:AY,MATCH(B10875,RanksTable!B:B,0))</f>
        <v>7</v>
      </c>
      <c r="H10875" t="str">
        <f t="shared" si="169"/>
        <v>INSERT INTO "TeamRanks" (team_id,team_sport_id,team_rank) VALUES (169,17,7);</v>
      </c>
    </row>
    <row r="10876" spans="2:8" x14ac:dyDescent="0.25">
      <c r="B10876" t="s">
        <v>336</v>
      </c>
      <c r="C10876">
        <f>INDEX(NationalTeams!B:B,MATCH(B10876,NationalTeams!C:C,0))</f>
        <v>170</v>
      </c>
      <c r="D10876" t="s">
        <v>41</v>
      </c>
      <c r="E10876">
        <f>INDEX(TeamSports!B:B,MATCH(D10876,TeamSports!C:C,0))</f>
        <v>17</v>
      </c>
      <c r="F10876">
        <f>INDEX(RanksTable!AY:AY,MATCH(B10876,RanksTable!B:B,0))</f>
        <v>7</v>
      </c>
      <c r="H10876" t="str">
        <f t="shared" si="169"/>
        <v>INSERT INTO "TeamRanks" (team_id,team_sport_id,team_rank) VALUES (170,17,7);</v>
      </c>
    </row>
    <row r="10877" spans="2:8" x14ac:dyDescent="0.25">
      <c r="B10877" t="s">
        <v>497</v>
      </c>
      <c r="C10877">
        <f>INDEX(NationalTeams!B:B,MATCH(B10877,NationalTeams!C:C,0))</f>
        <v>171</v>
      </c>
      <c r="D10877" t="s">
        <v>41</v>
      </c>
      <c r="E10877">
        <f>INDEX(TeamSports!B:B,MATCH(D10877,TeamSports!C:C,0))</f>
        <v>17</v>
      </c>
      <c r="F10877">
        <f>INDEX(RanksTable!AY:AY,MATCH(B10877,RanksTable!B:B,0))</f>
        <v>3</v>
      </c>
      <c r="H10877" t="str">
        <f t="shared" si="169"/>
        <v>INSERT INTO "TeamRanks" (team_id,team_sport_id,team_rank) VALUES (171,17,3);</v>
      </c>
    </row>
    <row r="10878" spans="2:8" x14ac:dyDescent="0.25">
      <c r="B10878" t="s">
        <v>380</v>
      </c>
      <c r="C10878">
        <f>INDEX(NationalTeams!B:B,MATCH(B10878,NationalTeams!C:C,0))</f>
        <v>172</v>
      </c>
      <c r="D10878" t="s">
        <v>41</v>
      </c>
      <c r="E10878">
        <f>INDEX(TeamSports!B:B,MATCH(D10878,TeamSports!C:C,0))</f>
        <v>17</v>
      </c>
      <c r="F10878">
        <f>INDEX(RanksTable!AY:AY,MATCH(B10878,RanksTable!B:B,0))</f>
        <v>7</v>
      </c>
      <c r="H10878" t="str">
        <f t="shared" si="169"/>
        <v>INSERT INTO "TeamRanks" (team_id,team_sport_id,team_rank) VALUES (172,17,7);</v>
      </c>
    </row>
    <row r="10879" spans="2:8" x14ac:dyDescent="0.25">
      <c r="B10879" t="s">
        <v>402</v>
      </c>
      <c r="C10879">
        <f>INDEX(NationalTeams!B:B,MATCH(B10879,NationalTeams!C:C,0))</f>
        <v>173</v>
      </c>
      <c r="D10879" t="s">
        <v>41</v>
      </c>
      <c r="E10879">
        <f>INDEX(TeamSports!B:B,MATCH(D10879,TeamSports!C:C,0))</f>
        <v>17</v>
      </c>
      <c r="F10879">
        <f>INDEX(RanksTable!AY:AY,MATCH(B10879,RanksTable!B:B,0))</f>
        <v>7</v>
      </c>
      <c r="H10879" t="str">
        <f t="shared" si="169"/>
        <v>INSERT INTO "TeamRanks" (team_id,team_sport_id,team_rank) VALUES (173,17,7);</v>
      </c>
    </row>
    <row r="10880" spans="2:8" x14ac:dyDescent="0.25">
      <c r="B10880" t="s">
        <v>370</v>
      </c>
      <c r="C10880">
        <f>INDEX(NationalTeams!B:B,MATCH(B10880,NationalTeams!C:C,0))</f>
        <v>174</v>
      </c>
      <c r="D10880" t="s">
        <v>41</v>
      </c>
      <c r="E10880">
        <f>INDEX(TeamSports!B:B,MATCH(D10880,TeamSports!C:C,0))</f>
        <v>17</v>
      </c>
      <c r="F10880">
        <f>INDEX(RanksTable!AY:AY,MATCH(B10880,RanksTable!B:B,0))</f>
        <v>7</v>
      </c>
      <c r="H10880" t="str">
        <f t="shared" si="169"/>
        <v>INSERT INTO "TeamRanks" (team_id,team_sport_id,team_rank) VALUES (174,17,7);</v>
      </c>
    </row>
    <row r="10881" spans="2:8" x14ac:dyDescent="0.25">
      <c r="B10881" t="s">
        <v>506</v>
      </c>
      <c r="C10881">
        <f>INDEX(NationalTeams!B:B,MATCH(B10881,NationalTeams!C:C,0))</f>
        <v>175</v>
      </c>
      <c r="D10881" t="s">
        <v>41</v>
      </c>
      <c r="E10881">
        <f>INDEX(TeamSports!B:B,MATCH(D10881,TeamSports!C:C,0))</f>
        <v>17</v>
      </c>
      <c r="F10881">
        <f>INDEX(RanksTable!AY:AY,MATCH(B10881,RanksTable!B:B,0))</f>
        <v>7</v>
      </c>
      <c r="H10881" t="str">
        <f t="shared" si="169"/>
        <v>INSERT INTO "TeamRanks" (team_id,team_sport_id,team_rank) VALUES (175,17,7);</v>
      </c>
    </row>
    <row r="10882" spans="2:8" x14ac:dyDescent="0.25">
      <c r="B10882" t="s">
        <v>500</v>
      </c>
      <c r="C10882">
        <f>INDEX(NationalTeams!B:B,MATCH(B10882,NationalTeams!C:C,0))</f>
        <v>176</v>
      </c>
      <c r="D10882" t="s">
        <v>41</v>
      </c>
      <c r="E10882">
        <f>INDEX(TeamSports!B:B,MATCH(D10882,TeamSports!C:C,0))</f>
        <v>17</v>
      </c>
      <c r="F10882">
        <f>INDEX(RanksTable!AY:AY,MATCH(B10882,RanksTable!B:B,0))</f>
        <v>2</v>
      </c>
      <c r="H10882" t="str">
        <f t="shared" si="169"/>
        <v>INSERT INTO "TeamRanks" (team_id,team_sport_id,team_rank) VALUES (176,17,2);</v>
      </c>
    </row>
    <row r="10883" spans="2:8" x14ac:dyDescent="0.25">
      <c r="B10883" t="s">
        <v>473</v>
      </c>
      <c r="C10883">
        <f>INDEX(NationalTeams!B:B,MATCH(B10883,NationalTeams!C:C,0))</f>
        <v>177</v>
      </c>
      <c r="D10883" t="s">
        <v>41</v>
      </c>
      <c r="E10883">
        <f>INDEX(TeamSports!B:B,MATCH(D10883,TeamSports!C:C,0))</f>
        <v>17</v>
      </c>
      <c r="F10883">
        <f>INDEX(RanksTable!AY:AY,MATCH(B10883,RanksTable!B:B,0))</f>
        <v>7</v>
      </c>
      <c r="H10883" t="str">
        <f t="shared" si="169"/>
        <v>INSERT INTO "TeamRanks" (team_id,team_sport_id,team_rank) VALUES (177,17,7);</v>
      </c>
    </row>
    <row r="10884" spans="2:8" x14ac:dyDescent="0.25">
      <c r="B10884" t="s">
        <v>482</v>
      </c>
      <c r="C10884">
        <f>INDEX(NationalTeams!B:B,MATCH(B10884,NationalTeams!C:C,0))</f>
        <v>178</v>
      </c>
      <c r="D10884" t="s">
        <v>41</v>
      </c>
      <c r="E10884">
        <f>INDEX(TeamSports!B:B,MATCH(D10884,TeamSports!C:C,0))</f>
        <v>17</v>
      </c>
      <c r="F10884">
        <f>INDEX(RanksTable!AY:AY,MATCH(B10884,RanksTable!B:B,0))</f>
        <v>7</v>
      </c>
      <c r="H10884" t="str">
        <f t="shared" ref="H10884:H10947" si="170">_xlfn.CONCAT($H$1,$L$1,$C$1,$L$1," ",$J$1,$C$2,$N$1,$E$2,$N$1,$F$2,$K$1,$I$1,$J$1,C10884,$N$1,E10884,$N$1,F10884,$K$1,$O$1)</f>
        <v>INSERT INTO "TeamRanks" (team_id,team_sport_id,team_rank) VALUES (178,17,7);</v>
      </c>
    </row>
    <row r="10885" spans="2:8" x14ac:dyDescent="0.25">
      <c r="B10885" t="s">
        <v>411</v>
      </c>
      <c r="C10885">
        <f>INDEX(NationalTeams!B:B,MATCH(B10885,NationalTeams!C:C,0))</f>
        <v>179</v>
      </c>
      <c r="D10885" t="s">
        <v>41</v>
      </c>
      <c r="E10885">
        <f>INDEX(TeamSports!B:B,MATCH(D10885,TeamSports!C:C,0))</f>
        <v>17</v>
      </c>
      <c r="F10885">
        <f>INDEX(RanksTable!AY:AY,MATCH(B10885,RanksTable!B:B,0))</f>
        <v>7</v>
      </c>
      <c r="H10885" t="str">
        <f t="shared" si="170"/>
        <v>INSERT INTO "TeamRanks" (team_id,team_sport_id,team_rank) VALUES (179,17,7);</v>
      </c>
    </row>
    <row r="10886" spans="2:8" x14ac:dyDescent="0.25">
      <c r="B10886" t="s">
        <v>541</v>
      </c>
      <c r="C10886">
        <f>INDEX(NationalTeams!B:B,MATCH(B10886,NationalTeams!C:C,0))</f>
        <v>180</v>
      </c>
      <c r="D10886" t="s">
        <v>41</v>
      </c>
      <c r="E10886">
        <f>INDEX(TeamSports!B:B,MATCH(D10886,TeamSports!C:C,0))</f>
        <v>17</v>
      </c>
      <c r="F10886">
        <f>INDEX(RanksTable!AY:AY,MATCH(B10886,RanksTable!B:B,0))</f>
        <v>7</v>
      </c>
      <c r="H10886" t="str">
        <f t="shared" si="170"/>
        <v>INSERT INTO "TeamRanks" (team_id,team_sport_id,team_rank) VALUES (180,17,7);</v>
      </c>
    </row>
    <row r="10887" spans="2:8" x14ac:dyDescent="0.25">
      <c r="B10887" t="s">
        <v>412</v>
      </c>
      <c r="C10887">
        <f>INDEX(NationalTeams!B:B,MATCH(B10887,NationalTeams!C:C,0))</f>
        <v>181</v>
      </c>
      <c r="D10887" t="s">
        <v>41</v>
      </c>
      <c r="E10887">
        <f>INDEX(TeamSports!B:B,MATCH(D10887,TeamSports!C:C,0))</f>
        <v>17</v>
      </c>
      <c r="F10887">
        <f>INDEX(RanksTable!AY:AY,MATCH(B10887,RanksTable!B:B,0))</f>
        <v>7</v>
      </c>
      <c r="H10887" t="str">
        <f t="shared" si="170"/>
        <v>INSERT INTO "TeamRanks" (team_id,team_sport_id,team_rank) VALUES (181,17,7);</v>
      </c>
    </row>
    <row r="10888" spans="2:8" x14ac:dyDescent="0.25">
      <c r="B10888" t="s">
        <v>409</v>
      </c>
      <c r="C10888">
        <f>INDEX(NationalTeams!B:B,MATCH(B10888,NationalTeams!C:C,0))</f>
        <v>182</v>
      </c>
      <c r="D10888" t="s">
        <v>41</v>
      </c>
      <c r="E10888">
        <f>INDEX(TeamSports!B:B,MATCH(D10888,TeamSports!C:C,0))</f>
        <v>17</v>
      </c>
      <c r="F10888">
        <f>INDEX(RanksTable!AY:AY,MATCH(B10888,RanksTable!B:B,0))</f>
        <v>7</v>
      </c>
      <c r="H10888" t="str">
        <f t="shared" si="170"/>
        <v>INSERT INTO "TeamRanks" (team_id,team_sport_id,team_rank) VALUES (182,17,7);</v>
      </c>
    </row>
    <row r="10889" spans="2:8" x14ac:dyDescent="0.25">
      <c r="B10889" t="s">
        <v>414</v>
      </c>
      <c r="C10889">
        <f>INDEX(NationalTeams!B:B,MATCH(B10889,NationalTeams!C:C,0))</f>
        <v>183</v>
      </c>
      <c r="D10889" t="s">
        <v>41</v>
      </c>
      <c r="E10889">
        <f>INDEX(TeamSports!B:B,MATCH(D10889,TeamSports!C:C,0))</f>
        <v>17</v>
      </c>
      <c r="F10889">
        <f>INDEX(RanksTable!AY:AY,MATCH(B10889,RanksTable!B:B,0))</f>
        <v>7</v>
      </c>
      <c r="H10889" t="str">
        <f t="shared" si="170"/>
        <v>INSERT INTO "TeamRanks" (team_id,team_sport_id,team_rank) VALUES (183,17,7);</v>
      </c>
    </row>
    <row r="10890" spans="2:8" x14ac:dyDescent="0.25">
      <c r="B10890" t="s">
        <v>362</v>
      </c>
      <c r="C10890">
        <f>INDEX(NationalTeams!B:B,MATCH(B10890,NationalTeams!C:C,0))</f>
        <v>184</v>
      </c>
      <c r="D10890" t="s">
        <v>41</v>
      </c>
      <c r="E10890">
        <f>INDEX(TeamSports!B:B,MATCH(D10890,TeamSports!C:C,0))</f>
        <v>17</v>
      </c>
      <c r="F10890">
        <f>INDEX(RanksTable!AY:AY,MATCH(B10890,RanksTable!B:B,0))</f>
        <v>7</v>
      </c>
      <c r="H10890" t="str">
        <f t="shared" si="170"/>
        <v>INSERT INTO "TeamRanks" (team_id,team_sport_id,team_rank) VALUES (184,17,7);</v>
      </c>
    </row>
    <row r="10891" spans="2:8" x14ac:dyDescent="0.25">
      <c r="B10891" t="s">
        <v>499</v>
      </c>
      <c r="C10891">
        <f>INDEX(NationalTeams!B:B,MATCH(B10891,NationalTeams!C:C,0))</f>
        <v>185</v>
      </c>
      <c r="D10891" t="s">
        <v>41</v>
      </c>
      <c r="E10891">
        <f>INDEX(TeamSports!B:B,MATCH(D10891,TeamSports!C:C,0))</f>
        <v>17</v>
      </c>
      <c r="F10891">
        <f>INDEX(RanksTable!AY:AY,MATCH(B10891,RanksTable!B:B,0))</f>
        <v>7</v>
      </c>
      <c r="H10891" t="str">
        <f t="shared" si="170"/>
        <v>INSERT INTO "TeamRanks" (team_id,team_sport_id,team_rank) VALUES (185,17,7);</v>
      </c>
    </row>
    <row r="10892" spans="2:8" x14ac:dyDescent="0.25">
      <c r="B10892" t="s">
        <v>374</v>
      </c>
      <c r="C10892">
        <f>INDEX(NationalTeams!B:B,MATCH(B10892,NationalTeams!C:C,0))</f>
        <v>186</v>
      </c>
      <c r="D10892" t="s">
        <v>41</v>
      </c>
      <c r="E10892">
        <f>INDEX(TeamSports!B:B,MATCH(D10892,TeamSports!C:C,0))</f>
        <v>17</v>
      </c>
      <c r="F10892">
        <f>INDEX(RanksTable!AY:AY,MATCH(B10892,RanksTable!B:B,0))</f>
        <v>7</v>
      </c>
      <c r="H10892" t="str">
        <f t="shared" si="170"/>
        <v>INSERT INTO "TeamRanks" (team_id,team_sport_id,team_rank) VALUES (186,17,7);</v>
      </c>
    </row>
    <row r="10893" spans="2:8" x14ac:dyDescent="0.25">
      <c r="B10893" t="s">
        <v>385</v>
      </c>
      <c r="C10893">
        <f>INDEX(NationalTeams!B:B,MATCH(B10893,NationalTeams!C:C,0))</f>
        <v>187</v>
      </c>
      <c r="D10893" t="s">
        <v>41</v>
      </c>
      <c r="E10893">
        <f>INDEX(TeamSports!B:B,MATCH(D10893,TeamSports!C:C,0))</f>
        <v>17</v>
      </c>
      <c r="F10893">
        <f>INDEX(RanksTable!AY:AY,MATCH(B10893,RanksTable!B:B,0))</f>
        <v>7</v>
      </c>
      <c r="H10893" t="str">
        <f t="shared" si="170"/>
        <v>INSERT INTO "TeamRanks" (team_id,team_sport_id,team_rank) VALUES (187,17,7);</v>
      </c>
    </row>
    <row r="10894" spans="2:8" x14ac:dyDescent="0.25">
      <c r="B10894" t="s">
        <v>450</v>
      </c>
      <c r="C10894">
        <f>INDEX(NationalTeams!B:B,MATCH(B10894,NationalTeams!C:C,0))</f>
        <v>188</v>
      </c>
      <c r="D10894" t="s">
        <v>41</v>
      </c>
      <c r="E10894">
        <f>INDEX(TeamSports!B:B,MATCH(D10894,TeamSports!C:C,0))</f>
        <v>17</v>
      </c>
      <c r="F10894">
        <f>INDEX(RanksTable!AY:AY,MATCH(B10894,RanksTable!B:B,0))</f>
        <v>7</v>
      </c>
      <c r="H10894" t="str">
        <f t="shared" si="170"/>
        <v>INSERT INTO "TeamRanks" (team_id,team_sport_id,team_rank) VALUES (188,17,7);</v>
      </c>
    </row>
    <row r="10895" spans="2:8" x14ac:dyDescent="0.25">
      <c r="B10895" t="s">
        <v>448</v>
      </c>
      <c r="C10895">
        <f>INDEX(NationalTeams!B:B,MATCH(B10895,NationalTeams!C:C,0))</f>
        <v>189</v>
      </c>
      <c r="D10895" t="s">
        <v>41</v>
      </c>
      <c r="E10895">
        <f>INDEX(TeamSports!B:B,MATCH(D10895,TeamSports!C:C,0))</f>
        <v>17</v>
      </c>
      <c r="F10895">
        <f>INDEX(RanksTable!AY:AY,MATCH(B10895,RanksTable!B:B,0))</f>
        <v>7</v>
      </c>
      <c r="H10895" t="str">
        <f t="shared" si="170"/>
        <v>INSERT INTO "TeamRanks" (team_id,team_sport_id,team_rank) VALUES (189,17,7);</v>
      </c>
    </row>
    <row r="10896" spans="2:8" x14ac:dyDescent="0.25">
      <c r="B10896" t="s">
        <v>375</v>
      </c>
      <c r="C10896">
        <f>INDEX(NationalTeams!B:B,MATCH(B10896,NationalTeams!C:C,0))</f>
        <v>190</v>
      </c>
      <c r="D10896" t="s">
        <v>41</v>
      </c>
      <c r="E10896">
        <f>INDEX(TeamSports!B:B,MATCH(D10896,TeamSports!C:C,0))</f>
        <v>17</v>
      </c>
      <c r="F10896">
        <f>INDEX(RanksTable!AY:AY,MATCH(B10896,RanksTable!B:B,0))</f>
        <v>7</v>
      </c>
      <c r="H10896" t="str">
        <f t="shared" si="170"/>
        <v>INSERT INTO "TeamRanks" (team_id,team_sport_id,team_rank) VALUES (190,17,7);</v>
      </c>
    </row>
    <row r="10897" spans="2:8" x14ac:dyDescent="0.25">
      <c r="B10897" t="s">
        <v>483</v>
      </c>
      <c r="C10897">
        <f>INDEX(NationalTeams!B:B,MATCH(B10897,NationalTeams!C:C,0))</f>
        <v>191</v>
      </c>
      <c r="D10897" t="s">
        <v>41</v>
      </c>
      <c r="E10897">
        <f>INDEX(TeamSports!B:B,MATCH(D10897,TeamSports!C:C,0))</f>
        <v>17</v>
      </c>
      <c r="F10897">
        <f>INDEX(RanksTable!AY:AY,MATCH(B10897,RanksTable!B:B,0))</f>
        <v>7</v>
      </c>
      <c r="H10897" t="str">
        <f t="shared" si="170"/>
        <v>INSERT INTO "TeamRanks" (team_id,team_sport_id,team_rank) VALUES (191,17,7);</v>
      </c>
    </row>
    <row r="10898" spans="2:8" x14ac:dyDescent="0.25">
      <c r="B10898" t="s">
        <v>395</v>
      </c>
      <c r="C10898">
        <f>INDEX(NationalTeams!B:B,MATCH(B10898,NationalTeams!C:C,0))</f>
        <v>192</v>
      </c>
      <c r="D10898" t="s">
        <v>41</v>
      </c>
      <c r="E10898">
        <f>INDEX(TeamSports!B:B,MATCH(D10898,TeamSports!C:C,0))</f>
        <v>17</v>
      </c>
      <c r="F10898">
        <f>INDEX(RanksTable!AY:AY,MATCH(B10898,RanksTable!B:B,0))</f>
        <v>7</v>
      </c>
      <c r="H10898" t="str">
        <f t="shared" si="170"/>
        <v>INSERT INTO "TeamRanks" (team_id,team_sport_id,team_rank) VALUES (192,17,7);</v>
      </c>
    </row>
    <row r="10899" spans="2:8" x14ac:dyDescent="0.25">
      <c r="B10899" t="s">
        <v>363</v>
      </c>
      <c r="C10899">
        <f>INDEX(NationalTeams!B:B,MATCH(B10899,NationalTeams!C:C,0))</f>
        <v>193</v>
      </c>
      <c r="D10899" t="s">
        <v>41</v>
      </c>
      <c r="E10899">
        <f>INDEX(TeamSports!B:B,MATCH(D10899,TeamSports!C:C,0))</f>
        <v>17</v>
      </c>
      <c r="F10899">
        <f>INDEX(RanksTable!AY:AY,MATCH(B10899,RanksTable!B:B,0))</f>
        <v>7</v>
      </c>
      <c r="H10899" t="str">
        <f t="shared" si="170"/>
        <v>INSERT INTO "TeamRanks" (team_id,team_sport_id,team_rank) VALUES (193,17,7);</v>
      </c>
    </row>
    <row r="10900" spans="2:8" x14ac:dyDescent="0.25">
      <c r="B10900" t="s">
        <v>394</v>
      </c>
      <c r="C10900">
        <f>INDEX(NationalTeams!B:B,MATCH(B10900,NationalTeams!C:C,0))</f>
        <v>194</v>
      </c>
      <c r="D10900" t="s">
        <v>41</v>
      </c>
      <c r="E10900">
        <f>INDEX(TeamSports!B:B,MATCH(D10900,TeamSports!C:C,0))</f>
        <v>17</v>
      </c>
      <c r="F10900">
        <f>INDEX(RanksTable!AY:AY,MATCH(B10900,RanksTable!B:B,0))</f>
        <v>7</v>
      </c>
      <c r="H10900" t="str">
        <f t="shared" si="170"/>
        <v>INSERT INTO "TeamRanks" (team_id,team_sport_id,team_rank) VALUES (194,17,7);</v>
      </c>
    </row>
    <row r="10901" spans="2:8" x14ac:dyDescent="0.25">
      <c r="B10901" t="s">
        <v>389</v>
      </c>
      <c r="C10901">
        <f>INDEX(NationalTeams!B:B,MATCH(B10901,NationalTeams!C:C,0))</f>
        <v>195</v>
      </c>
      <c r="D10901" t="s">
        <v>41</v>
      </c>
      <c r="E10901">
        <f>INDEX(TeamSports!B:B,MATCH(D10901,TeamSports!C:C,0))</f>
        <v>17</v>
      </c>
      <c r="F10901">
        <f>INDEX(RanksTable!AY:AY,MATCH(B10901,RanksTable!B:B,0))</f>
        <v>7</v>
      </c>
      <c r="H10901" t="str">
        <f t="shared" si="170"/>
        <v>INSERT INTO "TeamRanks" (team_id,team_sport_id,team_rank) VALUES (195,17,7);</v>
      </c>
    </row>
    <row r="10902" spans="2:8" x14ac:dyDescent="0.25">
      <c r="B10902" t="s">
        <v>496</v>
      </c>
      <c r="C10902">
        <f>INDEX(NationalTeams!B:B,MATCH(B10902,NationalTeams!C:C,0))</f>
        <v>196</v>
      </c>
      <c r="D10902" t="s">
        <v>41</v>
      </c>
      <c r="E10902">
        <f>INDEX(TeamSports!B:B,MATCH(D10902,TeamSports!C:C,0))</f>
        <v>17</v>
      </c>
      <c r="F10902">
        <f>INDEX(RanksTable!AY:AY,MATCH(B10902,RanksTable!B:B,0))</f>
        <v>2</v>
      </c>
      <c r="H10902" t="str">
        <f t="shared" si="170"/>
        <v>INSERT INTO "TeamRanks" (team_id,team_sport_id,team_rank) VALUES (196,17,2);</v>
      </c>
    </row>
    <row r="10903" spans="2:8" x14ac:dyDescent="0.25">
      <c r="B10903" t="s">
        <v>507</v>
      </c>
      <c r="C10903">
        <f>INDEX(NationalTeams!B:B,MATCH(B10903,NationalTeams!C:C,0))</f>
        <v>197</v>
      </c>
      <c r="D10903" t="s">
        <v>41</v>
      </c>
      <c r="E10903">
        <f>INDEX(TeamSports!B:B,MATCH(D10903,TeamSports!C:C,0))</f>
        <v>17</v>
      </c>
      <c r="F10903">
        <f>INDEX(RanksTable!AY:AY,MATCH(B10903,RanksTable!B:B,0))</f>
        <v>7</v>
      </c>
      <c r="H10903" t="str">
        <f t="shared" si="170"/>
        <v>INSERT INTO "TeamRanks" (team_id,team_sport_id,team_rank) VALUES (197,17,7);</v>
      </c>
    </row>
    <row r="10904" spans="2:8" x14ac:dyDescent="0.25">
      <c r="B10904" t="s">
        <v>399</v>
      </c>
      <c r="C10904">
        <f>INDEX(NationalTeams!B:B,MATCH(B10904,NationalTeams!C:C,0))</f>
        <v>198</v>
      </c>
      <c r="D10904" t="s">
        <v>41</v>
      </c>
      <c r="E10904">
        <f>INDEX(TeamSports!B:B,MATCH(D10904,TeamSports!C:C,0))</f>
        <v>17</v>
      </c>
      <c r="F10904">
        <f>INDEX(RanksTable!AY:AY,MATCH(B10904,RanksTable!B:B,0))</f>
        <v>7</v>
      </c>
      <c r="H10904" t="str">
        <f t="shared" si="170"/>
        <v>INSERT INTO "TeamRanks" (team_id,team_sport_id,team_rank) VALUES (198,17,7);</v>
      </c>
    </row>
    <row r="10905" spans="2:8" x14ac:dyDescent="0.25">
      <c r="B10905" t="s">
        <v>467</v>
      </c>
      <c r="C10905">
        <f>INDEX(NationalTeams!B:B,MATCH(B10905,NationalTeams!C:C,0))</f>
        <v>199</v>
      </c>
      <c r="D10905" t="s">
        <v>41</v>
      </c>
      <c r="E10905">
        <f>INDEX(TeamSports!B:B,MATCH(D10905,TeamSports!C:C,0))</f>
        <v>17</v>
      </c>
      <c r="F10905">
        <f>INDEX(RanksTable!AY:AY,MATCH(B10905,RanksTable!B:B,0))</f>
        <v>7</v>
      </c>
      <c r="H10905" t="str">
        <f t="shared" si="170"/>
        <v>INSERT INTO "TeamRanks" (team_id,team_sport_id,team_rank) VALUES (199,17,7);</v>
      </c>
    </row>
    <row r="10906" spans="2:8" x14ac:dyDescent="0.25">
      <c r="B10906" t="s">
        <v>437</v>
      </c>
      <c r="C10906">
        <f>INDEX(NationalTeams!B:B,MATCH(B10906,NationalTeams!C:C,0))</f>
        <v>200</v>
      </c>
      <c r="D10906" t="s">
        <v>41</v>
      </c>
      <c r="E10906">
        <f>INDEX(TeamSports!B:B,MATCH(D10906,TeamSports!C:C,0))</f>
        <v>17</v>
      </c>
      <c r="F10906">
        <f>INDEX(RanksTable!AY:AY,MATCH(B10906,RanksTable!B:B,0))</f>
        <v>7</v>
      </c>
      <c r="H10906" t="str">
        <f t="shared" si="170"/>
        <v>INSERT INTO "TeamRanks" (team_id,team_sport_id,team_rank) VALUES (200,17,7);</v>
      </c>
    </row>
    <row r="10907" spans="2:8" x14ac:dyDescent="0.25">
      <c r="B10907" t="s">
        <v>452</v>
      </c>
      <c r="C10907">
        <f>INDEX(NationalTeams!B:B,MATCH(B10907,NationalTeams!C:C,0))</f>
        <v>201</v>
      </c>
      <c r="D10907" t="s">
        <v>41</v>
      </c>
      <c r="E10907">
        <f>INDEX(TeamSports!B:B,MATCH(D10907,TeamSports!C:C,0))</f>
        <v>17</v>
      </c>
      <c r="F10907">
        <f>INDEX(RanksTable!AY:AY,MATCH(B10907,RanksTable!B:B,0))</f>
        <v>7</v>
      </c>
      <c r="H10907" t="str">
        <f t="shared" si="170"/>
        <v>INSERT INTO "TeamRanks" (team_id,team_sport_id,team_rank) VALUES (201,17,7);</v>
      </c>
    </row>
    <row r="10908" spans="2:8" x14ac:dyDescent="0.25">
      <c r="B10908" t="s">
        <v>384</v>
      </c>
      <c r="C10908">
        <f>INDEX(NationalTeams!B:B,MATCH(B10908,NationalTeams!C:C,0))</f>
        <v>202</v>
      </c>
      <c r="D10908" t="s">
        <v>41</v>
      </c>
      <c r="E10908">
        <f>INDEX(TeamSports!B:B,MATCH(D10908,TeamSports!C:C,0))</f>
        <v>17</v>
      </c>
      <c r="F10908">
        <f>INDEX(RanksTable!AY:AY,MATCH(B10908,RanksTable!B:B,0))</f>
        <v>7</v>
      </c>
      <c r="H10908" t="str">
        <f t="shared" si="170"/>
        <v>INSERT INTO "TeamRanks" (team_id,team_sport_id,team_rank) VALUES (202,17,7);</v>
      </c>
    </row>
    <row r="10909" spans="2:8" x14ac:dyDescent="0.25">
      <c r="B10909" t="s">
        <v>442</v>
      </c>
      <c r="C10909">
        <f>INDEX(NationalTeams!B:B,MATCH(B10909,NationalTeams!C:C,0))</f>
        <v>203</v>
      </c>
      <c r="D10909" t="s">
        <v>41</v>
      </c>
      <c r="E10909">
        <f>INDEX(TeamSports!B:B,MATCH(D10909,TeamSports!C:C,0))</f>
        <v>17</v>
      </c>
      <c r="F10909">
        <f>INDEX(RanksTable!AY:AY,MATCH(B10909,RanksTable!B:B,0))</f>
        <v>7</v>
      </c>
      <c r="H10909" t="str">
        <f t="shared" si="170"/>
        <v>INSERT INTO "TeamRanks" (team_id,team_sport_id,team_rank) VALUES (203,17,7);</v>
      </c>
    </row>
    <row r="10910" spans="2:8" x14ac:dyDescent="0.25">
      <c r="B10910" t="s">
        <v>472</v>
      </c>
      <c r="C10910">
        <f>INDEX(NationalTeams!B:B,MATCH(B10910,NationalTeams!C:C,0))</f>
        <v>204</v>
      </c>
      <c r="D10910" t="s">
        <v>41</v>
      </c>
      <c r="E10910">
        <f>INDEX(TeamSports!B:B,MATCH(D10910,TeamSports!C:C,0))</f>
        <v>17</v>
      </c>
      <c r="F10910">
        <f>INDEX(RanksTable!AY:AY,MATCH(B10910,RanksTable!B:B,0))</f>
        <v>7</v>
      </c>
      <c r="H10910" t="str">
        <f t="shared" si="170"/>
        <v>INSERT INTO "TeamRanks" (team_id,team_sport_id,team_rank) VALUES (204,17,7);</v>
      </c>
    </row>
    <row r="10911" spans="2:8" x14ac:dyDescent="0.25">
      <c r="B10911" t="s">
        <v>388</v>
      </c>
      <c r="C10911">
        <f>INDEX(NationalTeams!B:B,MATCH(B10911,NationalTeams!C:C,0))</f>
        <v>205</v>
      </c>
      <c r="D10911" t="s">
        <v>41</v>
      </c>
      <c r="E10911">
        <f>INDEX(TeamSports!B:B,MATCH(D10911,TeamSports!C:C,0))</f>
        <v>17</v>
      </c>
      <c r="F10911">
        <f>INDEX(RanksTable!AY:AY,MATCH(B10911,RanksTable!B:B,0))</f>
        <v>7</v>
      </c>
      <c r="H10911" t="str">
        <f t="shared" si="170"/>
        <v>INSERT INTO "TeamRanks" (team_id,team_sport_id,team_rank) VALUES (205,17,7);</v>
      </c>
    </row>
    <row r="10912" spans="2:8" x14ac:dyDescent="0.25">
      <c r="B10912" t="s">
        <v>476</v>
      </c>
      <c r="C10912">
        <f>INDEX(NationalTeams!B:B,MATCH(B10912,NationalTeams!C:C,0))</f>
        <v>206</v>
      </c>
      <c r="D10912" t="s">
        <v>41</v>
      </c>
      <c r="E10912">
        <f>INDEX(TeamSports!B:B,MATCH(D10912,TeamSports!C:C,0))</f>
        <v>17</v>
      </c>
      <c r="F10912">
        <f>INDEX(RanksTable!AY:AY,MATCH(B10912,RanksTable!B:B,0))</f>
        <v>7</v>
      </c>
      <c r="H10912" t="str">
        <f t="shared" si="170"/>
        <v>INSERT INTO "TeamRanks" (team_id,team_sport_id,team_rank) VALUES (206,17,7);</v>
      </c>
    </row>
    <row r="10913" spans="2:8" x14ac:dyDescent="0.25">
      <c r="B10913" t="s">
        <v>407</v>
      </c>
      <c r="C10913">
        <f>INDEX(NationalTeams!B:B,MATCH(B10913,NationalTeams!C:C,0))</f>
        <v>207</v>
      </c>
      <c r="D10913" t="s">
        <v>41</v>
      </c>
      <c r="E10913">
        <f>INDEX(TeamSports!B:B,MATCH(D10913,TeamSports!C:C,0))</f>
        <v>17</v>
      </c>
      <c r="F10913">
        <f>INDEX(RanksTable!AY:AY,MATCH(B10913,RanksTable!B:B,0))</f>
        <v>7</v>
      </c>
      <c r="H10913" t="str">
        <f t="shared" si="170"/>
        <v>INSERT INTO "TeamRanks" (team_id,team_sport_id,team_rank) VALUES (207,17,7);</v>
      </c>
    </row>
    <row r="10914" spans="2:8" x14ac:dyDescent="0.25">
      <c r="B10914" t="s">
        <v>364</v>
      </c>
      <c r="C10914">
        <f>INDEX(NationalTeams!B:B,MATCH(B10914,NationalTeams!C:C,0))</f>
        <v>208</v>
      </c>
      <c r="D10914" t="s">
        <v>41</v>
      </c>
      <c r="E10914">
        <f>INDEX(TeamSports!B:B,MATCH(D10914,TeamSports!C:C,0))</f>
        <v>17</v>
      </c>
      <c r="F10914">
        <f>INDEX(RanksTable!AY:AY,MATCH(B10914,RanksTable!B:B,0))</f>
        <v>7</v>
      </c>
      <c r="H10914" t="str">
        <f t="shared" si="170"/>
        <v>INSERT INTO "TeamRanks" (team_id,team_sport_id,team_rank) VALUES (208,17,7);</v>
      </c>
    </row>
    <row r="10915" spans="2:8" x14ac:dyDescent="0.25">
      <c r="B10915" t="s">
        <v>439</v>
      </c>
      <c r="C10915">
        <f>INDEX(NationalTeams!B:B,MATCH(B10915,NationalTeams!C:C,0))</f>
        <v>209</v>
      </c>
      <c r="D10915" t="s">
        <v>41</v>
      </c>
      <c r="E10915">
        <f>INDEX(TeamSports!B:B,MATCH(D10915,TeamSports!C:C,0))</f>
        <v>17</v>
      </c>
      <c r="F10915">
        <f>INDEX(RanksTable!AY:AY,MATCH(B10915,RanksTable!B:B,0))</f>
        <v>7</v>
      </c>
      <c r="H10915" t="str">
        <f t="shared" si="170"/>
        <v>INSERT INTO "TeamRanks" (team_id,team_sport_id,team_rank) VALUES (209,17,7);</v>
      </c>
    </row>
    <row r="10916" spans="2:8" x14ac:dyDescent="0.25">
      <c r="B10916" t="s">
        <v>501</v>
      </c>
      <c r="C10916">
        <f>INDEX(NationalTeams!B:B,MATCH(B10916,NationalTeams!C:C,0))</f>
        <v>210</v>
      </c>
      <c r="D10916" t="s">
        <v>41</v>
      </c>
      <c r="E10916">
        <f>INDEX(TeamSports!B:B,MATCH(D10916,TeamSports!C:C,0))</f>
        <v>17</v>
      </c>
      <c r="F10916">
        <f>INDEX(RanksTable!AY:AY,MATCH(B10916,RanksTable!B:B,0))</f>
        <v>7</v>
      </c>
      <c r="H10916" t="str">
        <f t="shared" si="170"/>
        <v>INSERT INTO "TeamRanks" (team_id,team_sport_id,team_rank) VALUES (210,17,7);</v>
      </c>
    </row>
    <row r="10917" spans="2:8" x14ac:dyDescent="0.25">
      <c r="B10917" t="s">
        <v>466</v>
      </c>
      <c r="C10917">
        <f>INDEX(NationalTeams!B:B,MATCH(B10917,NationalTeams!C:C,0))</f>
        <v>211</v>
      </c>
      <c r="D10917" t="s">
        <v>41</v>
      </c>
      <c r="E10917">
        <f>INDEX(TeamSports!B:B,MATCH(D10917,TeamSports!C:C,0))</f>
        <v>17</v>
      </c>
      <c r="F10917">
        <f>INDEX(RanksTable!AY:AY,MATCH(B10917,RanksTable!B:B,0))</f>
        <v>7</v>
      </c>
      <c r="H10917" t="str">
        <f t="shared" si="170"/>
        <v>INSERT INTO "TeamRanks" (team_id,team_sport_id,team_rank) VALUES (211,17,7);</v>
      </c>
    </row>
    <row r="10918" spans="2:8" x14ac:dyDescent="0.25">
      <c r="B10918" t="s">
        <v>502</v>
      </c>
      <c r="C10918">
        <f>INDEX(NationalTeams!B:B,MATCH(B10918,NationalTeams!C:C,0))</f>
        <v>212</v>
      </c>
      <c r="D10918" t="s">
        <v>41</v>
      </c>
      <c r="E10918">
        <f>INDEX(TeamSports!B:B,MATCH(D10918,TeamSports!C:C,0))</f>
        <v>17</v>
      </c>
      <c r="F10918">
        <f>INDEX(RanksTable!AY:AY,MATCH(B10918,RanksTable!B:B,0))</f>
        <v>4</v>
      </c>
      <c r="H10918" t="str">
        <f t="shared" si="170"/>
        <v>INSERT INTO "TeamRanks" (team_id,team_sport_id,team_rank) VALUES (212,17,4);</v>
      </c>
    </row>
    <row r="10919" spans="2:8" x14ac:dyDescent="0.25">
      <c r="B10919" t="s">
        <v>359</v>
      </c>
      <c r="C10919">
        <f>INDEX(NationalTeams!B:B,MATCH(B10919,NationalTeams!C:C,0))</f>
        <v>213</v>
      </c>
      <c r="D10919" t="s">
        <v>41</v>
      </c>
      <c r="E10919">
        <f>INDEX(TeamSports!B:B,MATCH(D10919,TeamSports!C:C,0))</f>
        <v>17</v>
      </c>
      <c r="F10919">
        <f>INDEX(RanksTable!AY:AY,MATCH(B10919,RanksTable!B:B,0))</f>
        <v>7</v>
      </c>
      <c r="H10919" t="str">
        <f t="shared" si="170"/>
        <v>INSERT INTO "TeamRanks" (team_id,team_sport_id,team_rank) VALUES (213,17,7);</v>
      </c>
    </row>
    <row r="10920" spans="2:8" x14ac:dyDescent="0.25">
      <c r="B10920" t="s">
        <v>377</v>
      </c>
      <c r="C10920">
        <f>INDEX(NationalTeams!B:B,MATCH(B10920,NationalTeams!C:C,0))</f>
        <v>214</v>
      </c>
      <c r="D10920" t="s">
        <v>41</v>
      </c>
      <c r="E10920">
        <f>INDEX(TeamSports!B:B,MATCH(D10920,TeamSports!C:C,0))</f>
        <v>17</v>
      </c>
      <c r="F10920">
        <f>INDEX(RanksTable!AY:AY,MATCH(B10920,RanksTable!B:B,0))</f>
        <v>7</v>
      </c>
      <c r="H10920" t="str">
        <f t="shared" si="170"/>
        <v>INSERT INTO "TeamRanks" (team_id,team_sport_id,team_rank) VALUES (214,17,7);</v>
      </c>
    </row>
    <row r="10921" spans="2:8" x14ac:dyDescent="0.25">
      <c r="B10921" t="s">
        <v>443</v>
      </c>
      <c r="C10921">
        <f>INDEX(NationalTeams!B:B,MATCH(B10921,NationalTeams!C:C,0))</f>
        <v>215</v>
      </c>
      <c r="D10921" t="s">
        <v>41</v>
      </c>
      <c r="E10921">
        <f>INDEX(TeamSports!B:B,MATCH(D10921,TeamSports!C:C,0))</f>
        <v>17</v>
      </c>
      <c r="F10921">
        <f>INDEX(RanksTable!AY:AY,MATCH(B10921,RanksTable!B:B,0))</f>
        <v>7</v>
      </c>
      <c r="H10921" t="str">
        <f t="shared" si="170"/>
        <v>INSERT INTO "TeamRanks" (team_id,team_sport_id,team_rank) VALUES (215,17,7);</v>
      </c>
    </row>
    <row r="10922" spans="2:8" x14ac:dyDescent="0.25">
      <c r="B10922" t="s">
        <v>481</v>
      </c>
      <c r="C10922">
        <f>INDEX(NationalTeams!B:B,MATCH(B10922,NationalTeams!C:C,0))</f>
        <v>216</v>
      </c>
      <c r="D10922" t="s">
        <v>41</v>
      </c>
      <c r="E10922">
        <f>INDEX(TeamSports!B:B,MATCH(D10922,TeamSports!C:C,0))</f>
        <v>17</v>
      </c>
      <c r="F10922">
        <f>INDEX(RanksTable!AY:AY,MATCH(B10922,RanksTable!B:B,0))</f>
        <v>7</v>
      </c>
      <c r="H10922" t="str">
        <f t="shared" si="170"/>
        <v>INSERT INTO "TeamRanks" (team_id,team_sport_id,team_rank) VALUES (216,17,7);</v>
      </c>
    </row>
    <row r="10923" spans="2:8" x14ac:dyDescent="0.25">
      <c r="B10923" t="s">
        <v>351</v>
      </c>
      <c r="C10923">
        <f>INDEX(NationalTeams!B:B,MATCH(B10923,NationalTeams!C:C,0))</f>
        <v>217</v>
      </c>
      <c r="D10923" t="s">
        <v>41</v>
      </c>
      <c r="E10923">
        <f>INDEX(TeamSports!B:B,MATCH(D10923,TeamSports!C:C,0))</f>
        <v>17</v>
      </c>
      <c r="F10923">
        <f>INDEX(RanksTable!AY:AY,MATCH(B10923,RanksTable!B:B,0))</f>
        <v>7</v>
      </c>
      <c r="H10923" t="str">
        <f t="shared" si="170"/>
        <v>INSERT INTO "TeamRanks" (team_id,team_sport_id,team_rank) VALUES (217,17,7);</v>
      </c>
    </row>
    <row r="10924" spans="2:8" x14ac:dyDescent="0.25">
      <c r="B10924" t="s">
        <v>438</v>
      </c>
      <c r="C10924">
        <f>INDEX(NationalTeams!B:B,MATCH(B10924,NationalTeams!C:C,0))</f>
        <v>218</v>
      </c>
      <c r="D10924" t="s">
        <v>41</v>
      </c>
      <c r="E10924">
        <f>INDEX(TeamSports!B:B,MATCH(D10924,TeamSports!C:C,0))</f>
        <v>17</v>
      </c>
      <c r="F10924">
        <f>INDEX(RanksTable!AY:AY,MATCH(B10924,RanksTable!B:B,0))</f>
        <v>7</v>
      </c>
      <c r="H10924" t="str">
        <f t="shared" si="170"/>
        <v>INSERT INTO "TeamRanks" (team_id,team_sport_id,team_rank) VALUES (218,17,7);</v>
      </c>
    </row>
    <row r="10925" spans="2:8" x14ac:dyDescent="0.25">
      <c r="B10925" t="s">
        <v>319</v>
      </c>
      <c r="C10925">
        <f>INDEX(NationalTeams!B:B,MATCH(B10925,NationalTeams!C:C,0))</f>
        <v>219</v>
      </c>
      <c r="D10925" t="s">
        <v>41</v>
      </c>
      <c r="E10925">
        <f>INDEX(TeamSports!B:B,MATCH(D10925,TeamSports!C:C,0))</f>
        <v>17</v>
      </c>
      <c r="F10925">
        <f>INDEX(RanksTable!AY:AY,MATCH(B10925,RanksTable!B:B,0))</f>
        <v>7</v>
      </c>
      <c r="H10925" t="str">
        <f t="shared" si="170"/>
        <v>INSERT INTO "TeamRanks" (team_id,team_sport_id,team_rank) VALUES (219,17,7);</v>
      </c>
    </row>
    <row r="10926" spans="2:8" x14ac:dyDescent="0.25">
      <c r="B10926" t="s">
        <v>471</v>
      </c>
      <c r="C10926">
        <f>INDEX(NationalTeams!B:B,MATCH(B10926,NationalTeams!C:C,0))</f>
        <v>220</v>
      </c>
      <c r="D10926" t="s">
        <v>41</v>
      </c>
      <c r="E10926">
        <f>INDEX(TeamSports!B:B,MATCH(D10926,TeamSports!C:C,0))</f>
        <v>17</v>
      </c>
      <c r="F10926">
        <f>INDEX(RanksTable!AY:AY,MATCH(B10926,RanksTable!B:B,0))</f>
        <v>7</v>
      </c>
      <c r="H10926" t="str">
        <f t="shared" si="170"/>
        <v>INSERT INTO "TeamRanks" (team_id,team_sport_id,team_rank) VALUES (220,17,7);</v>
      </c>
    </row>
    <row r="10927" spans="2:8" x14ac:dyDescent="0.25">
      <c r="B10927" t="s">
        <v>373</v>
      </c>
      <c r="C10927">
        <f>INDEX(NationalTeams!B:B,MATCH(B10927,NationalTeams!C:C,0))</f>
        <v>221</v>
      </c>
      <c r="D10927" t="s">
        <v>41</v>
      </c>
      <c r="E10927">
        <f>INDEX(TeamSports!B:B,MATCH(D10927,TeamSports!C:C,0))</f>
        <v>17</v>
      </c>
      <c r="F10927">
        <f>INDEX(RanksTable!AY:AY,MATCH(B10927,RanksTable!B:B,0))</f>
        <v>7</v>
      </c>
      <c r="H10927" t="str">
        <f t="shared" si="170"/>
        <v>INSERT INTO "TeamRanks" (team_id,team_sport_id,team_rank) VALUES (221,17,7);</v>
      </c>
    </row>
    <row r="10928" spans="2:8" x14ac:dyDescent="0.25">
      <c r="B10928" t="s">
        <v>367</v>
      </c>
      <c r="C10928">
        <f>INDEX(NationalTeams!B:B,MATCH(B10928,NationalTeams!C:C,0))</f>
        <v>222</v>
      </c>
      <c r="D10928" t="s">
        <v>41</v>
      </c>
      <c r="E10928">
        <f>INDEX(TeamSports!B:B,MATCH(D10928,TeamSports!C:C,0))</f>
        <v>17</v>
      </c>
      <c r="F10928">
        <f>INDEX(RanksTable!AY:AY,MATCH(B10928,RanksTable!B:B,0))</f>
        <v>7</v>
      </c>
      <c r="H10928" t="str">
        <f t="shared" si="170"/>
        <v>INSERT INTO "TeamRanks" (team_id,team_sport_id,team_rank) VALUES (222,17,7);</v>
      </c>
    </row>
    <row r="10929" spans="2:8" x14ac:dyDescent="0.25">
      <c r="B10929" t="s">
        <v>358</v>
      </c>
      <c r="C10929">
        <f>INDEX(NationalTeams!B:B,MATCH(B10929,NationalTeams!C:C,0))</f>
        <v>223</v>
      </c>
      <c r="D10929" t="s">
        <v>41</v>
      </c>
      <c r="E10929">
        <f>INDEX(TeamSports!B:B,MATCH(D10929,TeamSports!C:C,0))</f>
        <v>17</v>
      </c>
      <c r="F10929">
        <f>INDEX(RanksTable!AY:AY,MATCH(B10929,RanksTable!B:B,0))</f>
        <v>7</v>
      </c>
      <c r="H10929" t="str">
        <f t="shared" si="170"/>
        <v>INSERT INTO "TeamRanks" (team_id,team_sport_id,team_rank) VALUES (223,17,7);</v>
      </c>
    </row>
    <row r="10930" spans="2:8" x14ac:dyDescent="0.25">
      <c r="B10930" t="s">
        <v>440</v>
      </c>
      <c r="C10930">
        <f>INDEX(NationalTeams!B:B,MATCH(B10930,NationalTeams!C:C,0))</f>
        <v>1</v>
      </c>
      <c r="D10930" t="s">
        <v>42</v>
      </c>
      <c r="E10930">
        <f>INDEX(TeamSports!B:B,MATCH(D10930,TeamSports!C:C,0))</f>
        <v>18</v>
      </c>
      <c r="F10930">
        <f>INDEX(RanksTable!AZ:AZ,MATCH(B10930,RanksTable!B:B,0))</f>
        <v>7</v>
      </c>
      <c r="H10930" t="str">
        <f t="shared" si="170"/>
        <v>INSERT INTO "TeamRanks" (team_id,team_sport_id,team_rank) VALUES (1,18,7);</v>
      </c>
    </row>
    <row r="10931" spans="2:8" x14ac:dyDescent="0.25">
      <c r="B10931" t="s">
        <v>321</v>
      </c>
      <c r="C10931">
        <f>INDEX(NationalTeams!B:B,MATCH(B10931,NationalTeams!C:C,0))</f>
        <v>2</v>
      </c>
      <c r="D10931" t="s">
        <v>42</v>
      </c>
      <c r="E10931">
        <f>INDEX(TeamSports!B:B,MATCH(D10931,TeamSports!C:C,0))</f>
        <v>18</v>
      </c>
      <c r="F10931">
        <f>INDEX(RanksTable!AZ:AZ,MATCH(B10931,RanksTable!B:B,0))</f>
        <v>7</v>
      </c>
      <c r="H10931" t="str">
        <f t="shared" si="170"/>
        <v>INSERT INTO "TeamRanks" (team_id,team_sport_id,team_rank) VALUES (2,18,7);</v>
      </c>
    </row>
    <row r="10932" spans="2:8" x14ac:dyDescent="0.25">
      <c r="B10932" t="s">
        <v>520</v>
      </c>
      <c r="C10932">
        <f>INDEX(NationalTeams!B:B,MATCH(B10932,NationalTeams!C:C,0))</f>
        <v>3</v>
      </c>
      <c r="D10932" t="s">
        <v>42</v>
      </c>
      <c r="E10932">
        <f>INDEX(TeamSports!B:B,MATCH(D10932,TeamSports!C:C,0))</f>
        <v>18</v>
      </c>
      <c r="F10932">
        <f>INDEX(RanksTable!AZ:AZ,MATCH(B10932,RanksTable!B:B,0))</f>
        <v>7</v>
      </c>
      <c r="H10932" t="str">
        <f t="shared" si="170"/>
        <v>INSERT INTO "TeamRanks" (team_id,team_sport_id,team_rank) VALUES (3,18,7);</v>
      </c>
    </row>
    <row r="10933" spans="2:8" x14ac:dyDescent="0.25">
      <c r="B10933" t="s">
        <v>489</v>
      </c>
      <c r="C10933">
        <f>INDEX(NationalTeams!B:B,MATCH(B10933,NationalTeams!C:C,0))</f>
        <v>4</v>
      </c>
      <c r="D10933" t="s">
        <v>42</v>
      </c>
      <c r="E10933">
        <f>INDEX(TeamSports!B:B,MATCH(D10933,TeamSports!C:C,0))</f>
        <v>18</v>
      </c>
      <c r="F10933">
        <f>INDEX(RanksTable!AZ:AZ,MATCH(B10933,RanksTable!B:B,0))</f>
        <v>3</v>
      </c>
      <c r="H10933" t="str">
        <f t="shared" si="170"/>
        <v>INSERT INTO "TeamRanks" (team_id,team_sport_id,team_rank) VALUES (4,18,3);</v>
      </c>
    </row>
    <row r="10934" spans="2:8" x14ac:dyDescent="0.25">
      <c r="B10934" t="s">
        <v>329</v>
      </c>
      <c r="C10934">
        <f>INDEX(NationalTeams!B:B,MATCH(B10934,NationalTeams!C:C,0))</f>
        <v>5</v>
      </c>
      <c r="D10934" t="s">
        <v>42</v>
      </c>
      <c r="E10934">
        <f>INDEX(TeamSports!B:B,MATCH(D10934,TeamSports!C:C,0))</f>
        <v>18</v>
      </c>
      <c r="F10934">
        <f>INDEX(RanksTable!AZ:AZ,MATCH(B10934,RanksTable!B:B,0))</f>
        <v>7</v>
      </c>
      <c r="H10934" t="str">
        <f t="shared" si="170"/>
        <v>INSERT INTO "TeamRanks" (team_id,team_sport_id,team_rank) VALUES (5,18,7);</v>
      </c>
    </row>
    <row r="10935" spans="2:8" x14ac:dyDescent="0.25">
      <c r="B10935" t="s">
        <v>538</v>
      </c>
      <c r="C10935">
        <f>INDEX(NationalTeams!B:B,MATCH(B10935,NationalTeams!C:C,0))</f>
        <v>6</v>
      </c>
      <c r="D10935" t="s">
        <v>42</v>
      </c>
      <c r="E10935">
        <f>INDEX(TeamSports!B:B,MATCH(D10935,TeamSports!C:C,0))</f>
        <v>18</v>
      </c>
      <c r="F10935">
        <f>INDEX(RanksTable!AZ:AZ,MATCH(B10935,RanksTable!B:B,0))</f>
        <v>7</v>
      </c>
      <c r="H10935" t="str">
        <f t="shared" si="170"/>
        <v>INSERT INTO "TeamRanks" (team_id,team_sport_id,team_rank) VALUES (6,18,7);</v>
      </c>
    </row>
    <row r="10936" spans="2:8" x14ac:dyDescent="0.25">
      <c r="B10936" t="s">
        <v>357</v>
      </c>
      <c r="C10936">
        <f>INDEX(NationalTeams!B:B,MATCH(B10936,NationalTeams!C:C,0))</f>
        <v>7</v>
      </c>
      <c r="D10936" t="s">
        <v>42</v>
      </c>
      <c r="E10936">
        <f>INDEX(TeamSports!B:B,MATCH(D10936,TeamSports!C:C,0))</f>
        <v>18</v>
      </c>
      <c r="F10936">
        <f>INDEX(RanksTable!AZ:AZ,MATCH(B10936,RanksTable!B:B,0))</f>
        <v>7</v>
      </c>
      <c r="H10936" t="str">
        <f t="shared" si="170"/>
        <v>INSERT INTO "TeamRanks" (team_id,team_sport_id,team_rank) VALUES (7,18,7);</v>
      </c>
    </row>
    <row r="10937" spans="2:8" x14ac:dyDescent="0.25">
      <c r="B10937" t="s">
        <v>420</v>
      </c>
      <c r="C10937">
        <f>INDEX(NationalTeams!B:B,MATCH(B10937,NationalTeams!C:C,0))</f>
        <v>8</v>
      </c>
      <c r="D10937" t="s">
        <v>42</v>
      </c>
      <c r="E10937">
        <f>INDEX(TeamSports!B:B,MATCH(D10937,TeamSports!C:C,0))</f>
        <v>18</v>
      </c>
      <c r="F10937">
        <f>INDEX(RanksTable!AZ:AZ,MATCH(B10937,RanksTable!B:B,0))</f>
        <v>7</v>
      </c>
      <c r="H10937" t="str">
        <f t="shared" si="170"/>
        <v>INSERT INTO "TeamRanks" (team_id,team_sport_id,team_rank) VALUES (8,18,7);</v>
      </c>
    </row>
    <row r="10938" spans="2:8" x14ac:dyDescent="0.25">
      <c r="B10938" t="s">
        <v>400</v>
      </c>
      <c r="C10938">
        <f>INDEX(NationalTeams!B:B,MATCH(B10938,NationalTeams!C:C,0))</f>
        <v>9</v>
      </c>
      <c r="D10938" t="s">
        <v>42</v>
      </c>
      <c r="E10938">
        <f>INDEX(TeamSports!B:B,MATCH(D10938,TeamSports!C:C,0))</f>
        <v>18</v>
      </c>
      <c r="F10938">
        <f>INDEX(RanksTable!AZ:AZ,MATCH(B10938,RanksTable!B:B,0))</f>
        <v>7</v>
      </c>
      <c r="H10938" t="str">
        <f t="shared" si="170"/>
        <v>INSERT INTO "TeamRanks" (team_id,team_sport_id,team_rank) VALUES (9,18,7);</v>
      </c>
    </row>
    <row r="10939" spans="2:8" x14ac:dyDescent="0.25">
      <c r="B10939" t="s">
        <v>428</v>
      </c>
      <c r="C10939">
        <f>INDEX(NationalTeams!B:B,MATCH(B10939,NationalTeams!C:C,0))</f>
        <v>10</v>
      </c>
      <c r="D10939" t="s">
        <v>42</v>
      </c>
      <c r="E10939">
        <f>INDEX(TeamSports!B:B,MATCH(D10939,TeamSports!C:C,0))</f>
        <v>18</v>
      </c>
      <c r="F10939">
        <f>INDEX(RanksTable!AZ:AZ,MATCH(B10939,RanksTable!B:B,0))</f>
        <v>7</v>
      </c>
      <c r="H10939" t="str">
        <f t="shared" si="170"/>
        <v>INSERT INTO "TeamRanks" (team_id,team_sport_id,team_rank) VALUES (10,18,7);</v>
      </c>
    </row>
    <row r="10940" spans="2:8" x14ac:dyDescent="0.25">
      <c r="B10940" t="s">
        <v>324</v>
      </c>
      <c r="C10940">
        <f>INDEX(NationalTeams!B:B,MATCH(B10940,NationalTeams!C:C,0))</f>
        <v>11</v>
      </c>
      <c r="D10940" t="s">
        <v>42</v>
      </c>
      <c r="E10940">
        <f>INDEX(TeamSports!B:B,MATCH(D10940,TeamSports!C:C,0))</f>
        <v>18</v>
      </c>
      <c r="F10940">
        <f>INDEX(RanksTable!AZ:AZ,MATCH(B10940,RanksTable!B:B,0))</f>
        <v>7</v>
      </c>
      <c r="H10940" t="str">
        <f t="shared" si="170"/>
        <v>INSERT INTO "TeamRanks" (team_id,team_sport_id,team_rank) VALUES (11,18,7);</v>
      </c>
    </row>
    <row r="10941" spans="2:8" x14ac:dyDescent="0.25">
      <c r="B10941" t="s">
        <v>376</v>
      </c>
      <c r="C10941">
        <f>INDEX(NationalTeams!B:B,MATCH(B10941,NationalTeams!C:C,0))</f>
        <v>12</v>
      </c>
      <c r="D10941" t="s">
        <v>42</v>
      </c>
      <c r="E10941">
        <f>INDEX(TeamSports!B:B,MATCH(D10941,TeamSports!C:C,0))</f>
        <v>18</v>
      </c>
      <c r="F10941">
        <f>INDEX(RanksTable!AZ:AZ,MATCH(B10941,RanksTable!B:B,0))</f>
        <v>5</v>
      </c>
      <c r="H10941" t="str">
        <f t="shared" si="170"/>
        <v>INSERT INTO "TeamRanks" (team_id,team_sport_id,team_rank) VALUES (12,18,5);</v>
      </c>
    </row>
    <row r="10942" spans="2:8" x14ac:dyDescent="0.25">
      <c r="B10942" t="s">
        <v>529</v>
      </c>
      <c r="C10942">
        <f>INDEX(NationalTeams!B:B,MATCH(B10942,NationalTeams!C:C,0))</f>
        <v>13</v>
      </c>
      <c r="D10942" t="s">
        <v>42</v>
      </c>
      <c r="E10942">
        <f>INDEX(TeamSports!B:B,MATCH(D10942,TeamSports!C:C,0))</f>
        <v>18</v>
      </c>
      <c r="F10942">
        <f>INDEX(RanksTable!AZ:AZ,MATCH(B10942,RanksTable!B:B,0))</f>
        <v>7</v>
      </c>
      <c r="H10942" t="str">
        <f t="shared" si="170"/>
        <v>INSERT INTO "TeamRanks" (team_id,team_sport_id,team_rank) VALUES (13,18,7);</v>
      </c>
    </row>
    <row r="10943" spans="2:8" x14ac:dyDescent="0.25">
      <c r="B10943" t="s">
        <v>415</v>
      </c>
      <c r="C10943">
        <f>INDEX(NationalTeams!B:B,MATCH(B10943,NationalTeams!C:C,0))</f>
        <v>14</v>
      </c>
      <c r="D10943" t="s">
        <v>42</v>
      </c>
      <c r="E10943">
        <f>INDEX(TeamSports!B:B,MATCH(D10943,TeamSports!C:C,0))</f>
        <v>18</v>
      </c>
      <c r="F10943">
        <f>INDEX(RanksTable!AZ:AZ,MATCH(B10943,RanksTable!B:B,0))</f>
        <v>7</v>
      </c>
      <c r="H10943" t="str">
        <f t="shared" si="170"/>
        <v>INSERT INTO "TeamRanks" (team_id,team_sport_id,team_rank) VALUES (14,18,7);</v>
      </c>
    </row>
    <row r="10944" spans="2:8" x14ac:dyDescent="0.25">
      <c r="B10944" t="s">
        <v>424</v>
      </c>
      <c r="C10944">
        <f>INDEX(NationalTeams!B:B,MATCH(B10944,NationalTeams!C:C,0))</f>
        <v>15</v>
      </c>
      <c r="D10944" t="s">
        <v>42</v>
      </c>
      <c r="E10944">
        <f>INDEX(TeamSports!B:B,MATCH(D10944,TeamSports!C:C,0))</f>
        <v>18</v>
      </c>
      <c r="F10944">
        <f>INDEX(RanksTable!AZ:AZ,MATCH(B10944,RanksTable!B:B,0))</f>
        <v>7</v>
      </c>
      <c r="H10944" t="str">
        <f t="shared" si="170"/>
        <v>INSERT INTO "TeamRanks" (team_id,team_sport_id,team_rank) VALUES (15,18,7);</v>
      </c>
    </row>
    <row r="10945" spans="2:8" x14ac:dyDescent="0.25">
      <c r="B10945" t="s">
        <v>426</v>
      </c>
      <c r="C10945">
        <f>INDEX(NationalTeams!B:B,MATCH(B10945,NationalTeams!C:C,0))</f>
        <v>16</v>
      </c>
      <c r="D10945" t="s">
        <v>42</v>
      </c>
      <c r="E10945">
        <f>INDEX(TeamSports!B:B,MATCH(D10945,TeamSports!C:C,0))</f>
        <v>18</v>
      </c>
      <c r="F10945">
        <f>INDEX(RanksTable!AZ:AZ,MATCH(B10945,RanksTable!B:B,0))</f>
        <v>2</v>
      </c>
      <c r="H10945" t="str">
        <f t="shared" si="170"/>
        <v>INSERT INTO "TeamRanks" (team_id,team_sport_id,team_rank) VALUES (16,18,2);</v>
      </c>
    </row>
    <row r="10946" spans="2:8" x14ac:dyDescent="0.25">
      <c r="B10946" t="s">
        <v>514</v>
      </c>
      <c r="C10946">
        <f>INDEX(NationalTeams!B:B,MATCH(B10946,NationalTeams!C:C,0))</f>
        <v>17</v>
      </c>
      <c r="D10946" t="s">
        <v>42</v>
      </c>
      <c r="E10946">
        <f>INDEX(TeamSports!B:B,MATCH(D10946,TeamSports!C:C,0))</f>
        <v>18</v>
      </c>
      <c r="F10946">
        <f>INDEX(RanksTable!AZ:AZ,MATCH(B10946,RanksTable!B:B,0))</f>
        <v>2</v>
      </c>
      <c r="H10946" t="str">
        <f t="shared" si="170"/>
        <v>INSERT INTO "TeamRanks" (team_id,team_sport_id,team_rank) VALUES (17,18,2);</v>
      </c>
    </row>
    <row r="10947" spans="2:8" x14ac:dyDescent="0.25">
      <c r="B10947" t="s">
        <v>535</v>
      </c>
      <c r="C10947">
        <f>INDEX(NationalTeams!B:B,MATCH(B10947,NationalTeams!C:C,0))</f>
        <v>18</v>
      </c>
      <c r="D10947" t="s">
        <v>42</v>
      </c>
      <c r="E10947">
        <f>INDEX(TeamSports!B:B,MATCH(D10947,TeamSports!C:C,0))</f>
        <v>18</v>
      </c>
      <c r="F10947">
        <f>INDEX(RanksTable!AZ:AZ,MATCH(B10947,RanksTable!B:B,0))</f>
        <v>7</v>
      </c>
      <c r="H10947" t="str">
        <f t="shared" si="170"/>
        <v>INSERT INTO "TeamRanks" (team_id,team_sport_id,team_rank) VALUES (18,18,7);</v>
      </c>
    </row>
    <row r="10948" spans="2:8" x14ac:dyDescent="0.25">
      <c r="B10948" t="s">
        <v>419</v>
      </c>
      <c r="C10948">
        <f>INDEX(NationalTeams!B:B,MATCH(B10948,NationalTeams!C:C,0))</f>
        <v>19</v>
      </c>
      <c r="D10948" t="s">
        <v>42</v>
      </c>
      <c r="E10948">
        <f>INDEX(TeamSports!B:B,MATCH(D10948,TeamSports!C:C,0))</f>
        <v>18</v>
      </c>
      <c r="F10948">
        <f>INDEX(RanksTable!AZ:AZ,MATCH(B10948,RanksTable!B:B,0))</f>
        <v>7</v>
      </c>
      <c r="H10948" t="str">
        <f t="shared" ref="H10948:H11011" si="171">_xlfn.CONCAT($H$1,$L$1,$C$1,$L$1," ",$J$1,$C$2,$N$1,$E$2,$N$1,$F$2,$K$1,$I$1,$J$1,C10948,$N$1,E10948,$N$1,F10948,$K$1,$O$1)</f>
        <v>INSERT INTO "TeamRanks" (team_id,team_sport_id,team_rank) VALUES (19,18,7);</v>
      </c>
    </row>
    <row r="10949" spans="2:8" x14ac:dyDescent="0.25">
      <c r="B10949" t="s">
        <v>433</v>
      </c>
      <c r="C10949">
        <f>INDEX(NationalTeams!B:B,MATCH(B10949,NationalTeams!C:C,0))</f>
        <v>20</v>
      </c>
      <c r="D10949" t="s">
        <v>42</v>
      </c>
      <c r="E10949">
        <f>INDEX(TeamSports!B:B,MATCH(D10949,TeamSports!C:C,0))</f>
        <v>18</v>
      </c>
      <c r="F10949">
        <f>INDEX(RanksTable!AZ:AZ,MATCH(B10949,RanksTable!B:B,0))</f>
        <v>7</v>
      </c>
      <c r="H10949" t="str">
        <f t="shared" si="171"/>
        <v>INSERT INTO "TeamRanks" (team_id,team_sport_id,team_rank) VALUES (20,18,7);</v>
      </c>
    </row>
    <row r="10950" spans="2:8" x14ac:dyDescent="0.25">
      <c r="B10950" t="s">
        <v>465</v>
      </c>
      <c r="C10950">
        <f>INDEX(NationalTeams!B:B,MATCH(B10950,NationalTeams!C:C,0))</f>
        <v>21</v>
      </c>
      <c r="D10950" t="s">
        <v>42</v>
      </c>
      <c r="E10950">
        <f>INDEX(TeamSports!B:B,MATCH(D10950,TeamSports!C:C,0))</f>
        <v>18</v>
      </c>
      <c r="F10950">
        <f>INDEX(RanksTable!AZ:AZ,MATCH(B10950,RanksTable!B:B,0))</f>
        <v>7</v>
      </c>
      <c r="H10950" t="str">
        <f t="shared" si="171"/>
        <v>INSERT INTO "TeamRanks" (team_id,team_sport_id,team_rank) VALUES (21,18,7);</v>
      </c>
    </row>
    <row r="10951" spans="2:8" x14ac:dyDescent="0.25">
      <c r="B10951" t="s">
        <v>408</v>
      </c>
      <c r="C10951">
        <f>INDEX(NationalTeams!B:B,MATCH(B10951,NationalTeams!C:C,0))</f>
        <v>22</v>
      </c>
      <c r="D10951" t="s">
        <v>42</v>
      </c>
      <c r="E10951">
        <f>INDEX(TeamSports!B:B,MATCH(D10951,TeamSports!C:C,0))</f>
        <v>18</v>
      </c>
      <c r="F10951">
        <f>INDEX(RanksTable!AZ:AZ,MATCH(B10951,RanksTable!B:B,0))</f>
        <v>7</v>
      </c>
      <c r="H10951" t="str">
        <f t="shared" si="171"/>
        <v>INSERT INTO "TeamRanks" (team_id,team_sport_id,team_rank) VALUES (22,18,7);</v>
      </c>
    </row>
    <row r="10952" spans="2:8" x14ac:dyDescent="0.25">
      <c r="B10952" t="s">
        <v>505</v>
      </c>
      <c r="C10952">
        <f>INDEX(NationalTeams!B:B,MATCH(B10952,NationalTeams!C:C,0))</f>
        <v>23</v>
      </c>
      <c r="D10952" t="s">
        <v>42</v>
      </c>
      <c r="E10952">
        <f>INDEX(TeamSports!B:B,MATCH(D10952,TeamSports!C:C,0))</f>
        <v>18</v>
      </c>
      <c r="F10952">
        <f>INDEX(RanksTable!AZ:AZ,MATCH(B10952,RanksTable!B:B,0))</f>
        <v>7</v>
      </c>
      <c r="H10952" t="str">
        <f t="shared" si="171"/>
        <v>INSERT INTO "TeamRanks" (team_id,team_sport_id,team_rank) VALUES (23,18,7);</v>
      </c>
    </row>
    <row r="10953" spans="2:8" x14ac:dyDescent="0.25">
      <c r="B10953" t="s">
        <v>334</v>
      </c>
      <c r="C10953">
        <f>INDEX(NationalTeams!B:B,MATCH(B10953,NationalTeams!C:C,0))</f>
        <v>24</v>
      </c>
      <c r="D10953" t="s">
        <v>42</v>
      </c>
      <c r="E10953">
        <f>INDEX(TeamSports!B:B,MATCH(D10953,TeamSports!C:C,0))</f>
        <v>18</v>
      </c>
      <c r="F10953">
        <f>INDEX(RanksTable!AZ:AZ,MATCH(B10953,RanksTable!B:B,0))</f>
        <v>7</v>
      </c>
      <c r="H10953" t="str">
        <f t="shared" si="171"/>
        <v>INSERT INTO "TeamRanks" (team_id,team_sport_id,team_rank) VALUES (24,18,7);</v>
      </c>
    </row>
    <row r="10954" spans="2:8" x14ac:dyDescent="0.25">
      <c r="B10954" t="s">
        <v>337</v>
      </c>
      <c r="C10954">
        <f>INDEX(NationalTeams!B:B,MATCH(B10954,NationalTeams!C:C,0))</f>
        <v>25</v>
      </c>
      <c r="D10954" t="s">
        <v>42</v>
      </c>
      <c r="E10954">
        <f>INDEX(TeamSports!B:B,MATCH(D10954,TeamSports!C:C,0))</f>
        <v>18</v>
      </c>
      <c r="F10954">
        <f>INDEX(RanksTable!AZ:AZ,MATCH(B10954,RanksTable!B:B,0))</f>
        <v>7</v>
      </c>
      <c r="H10954" t="str">
        <f t="shared" si="171"/>
        <v>INSERT INTO "TeamRanks" (team_id,team_sport_id,team_rank) VALUES (25,18,7);</v>
      </c>
    </row>
    <row r="10955" spans="2:8" x14ac:dyDescent="0.25">
      <c r="B10955" t="s">
        <v>403</v>
      </c>
      <c r="C10955">
        <f>INDEX(NationalTeams!B:B,MATCH(B10955,NationalTeams!C:C,0))</f>
        <v>26</v>
      </c>
      <c r="D10955" t="s">
        <v>42</v>
      </c>
      <c r="E10955">
        <f>INDEX(TeamSports!B:B,MATCH(D10955,TeamSports!C:C,0))</f>
        <v>18</v>
      </c>
      <c r="F10955">
        <f>INDEX(RanksTable!AZ:AZ,MATCH(B10955,RanksTable!B:B,0))</f>
        <v>7</v>
      </c>
      <c r="H10955" t="str">
        <f t="shared" si="171"/>
        <v>INSERT INTO "TeamRanks" (team_id,team_sport_id,team_rank) VALUES (26,18,7);</v>
      </c>
    </row>
    <row r="10956" spans="2:8" x14ac:dyDescent="0.25">
      <c r="B10956" t="s">
        <v>525</v>
      </c>
      <c r="C10956">
        <f>INDEX(NationalTeams!B:B,MATCH(B10956,NationalTeams!C:C,0))</f>
        <v>27</v>
      </c>
      <c r="D10956" t="s">
        <v>42</v>
      </c>
      <c r="E10956">
        <f>INDEX(TeamSports!B:B,MATCH(D10956,TeamSports!C:C,0))</f>
        <v>18</v>
      </c>
      <c r="F10956">
        <f>INDEX(RanksTable!AZ:AZ,MATCH(B10956,RanksTable!B:B,0))</f>
        <v>7</v>
      </c>
      <c r="H10956" t="str">
        <f t="shared" si="171"/>
        <v>INSERT INTO "TeamRanks" (team_id,team_sport_id,team_rank) VALUES (27,18,7);</v>
      </c>
    </row>
    <row r="10957" spans="2:8" x14ac:dyDescent="0.25">
      <c r="B10957" t="s">
        <v>453</v>
      </c>
      <c r="C10957">
        <f>INDEX(NationalTeams!B:B,MATCH(B10957,NationalTeams!C:C,0))</f>
        <v>28</v>
      </c>
      <c r="D10957" t="s">
        <v>42</v>
      </c>
      <c r="E10957">
        <f>INDEX(TeamSports!B:B,MATCH(D10957,TeamSports!C:C,0))</f>
        <v>18</v>
      </c>
      <c r="F10957">
        <f>INDEX(RanksTable!AZ:AZ,MATCH(B10957,RanksTable!B:B,0))</f>
        <v>7</v>
      </c>
      <c r="H10957" t="str">
        <f t="shared" si="171"/>
        <v>INSERT INTO "TeamRanks" (team_id,team_sport_id,team_rank) VALUES (28,18,7);</v>
      </c>
    </row>
    <row r="10958" spans="2:8" x14ac:dyDescent="0.25">
      <c r="B10958" t="s">
        <v>353</v>
      </c>
      <c r="C10958">
        <f>INDEX(NationalTeams!B:B,MATCH(B10958,NationalTeams!C:C,0))</f>
        <v>29</v>
      </c>
      <c r="D10958" t="s">
        <v>42</v>
      </c>
      <c r="E10958">
        <f>INDEX(TeamSports!B:B,MATCH(D10958,TeamSports!C:C,0))</f>
        <v>18</v>
      </c>
      <c r="F10958">
        <f>INDEX(RanksTable!AZ:AZ,MATCH(B10958,RanksTable!B:B,0))</f>
        <v>7</v>
      </c>
      <c r="H10958" t="str">
        <f t="shared" si="171"/>
        <v>INSERT INTO "TeamRanks" (team_id,team_sport_id,team_rank) VALUES (29,18,7);</v>
      </c>
    </row>
    <row r="10959" spans="2:8" x14ac:dyDescent="0.25">
      <c r="B10959" t="s">
        <v>516</v>
      </c>
      <c r="C10959">
        <f>INDEX(NationalTeams!B:B,MATCH(B10959,NationalTeams!C:C,0))</f>
        <v>30</v>
      </c>
      <c r="D10959" t="s">
        <v>42</v>
      </c>
      <c r="E10959">
        <f>INDEX(TeamSports!B:B,MATCH(D10959,TeamSports!C:C,0))</f>
        <v>18</v>
      </c>
      <c r="F10959">
        <f>INDEX(RanksTable!AZ:AZ,MATCH(B10959,RanksTable!B:B,0))</f>
        <v>7</v>
      </c>
      <c r="H10959" t="str">
        <f t="shared" si="171"/>
        <v>INSERT INTO "TeamRanks" (team_id,team_sport_id,team_rank) VALUES (30,18,7);</v>
      </c>
    </row>
    <row r="10960" spans="2:8" x14ac:dyDescent="0.25">
      <c r="B10960" t="s">
        <v>340</v>
      </c>
      <c r="C10960">
        <f>INDEX(NationalTeams!B:B,MATCH(B10960,NationalTeams!C:C,0))</f>
        <v>31</v>
      </c>
      <c r="D10960" t="s">
        <v>42</v>
      </c>
      <c r="E10960">
        <f>INDEX(TeamSports!B:B,MATCH(D10960,TeamSports!C:C,0))</f>
        <v>18</v>
      </c>
      <c r="F10960">
        <f>INDEX(RanksTable!AZ:AZ,MATCH(B10960,RanksTable!B:B,0))</f>
        <v>7</v>
      </c>
      <c r="H10960" t="str">
        <f t="shared" si="171"/>
        <v>INSERT INTO "TeamRanks" (team_id,team_sport_id,team_rank) VALUES (31,18,7);</v>
      </c>
    </row>
    <row r="10961" spans="2:8" x14ac:dyDescent="0.25">
      <c r="B10961" t="s">
        <v>327</v>
      </c>
      <c r="C10961">
        <f>INDEX(NationalTeams!B:B,MATCH(B10961,NationalTeams!C:C,0))</f>
        <v>32</v>
      </c>
      <c r="D10961" t="s">
        <v>42</v>
      </c>
      <c r="E10961">
        <f>INDEX(TeamSports!B:B,MATCH(D10961,TeamSports!C:C,0))</f>
        <v>18</v>
      </c>
      <c r="F10961">
        <f>INDEX(RanksTable!AZ:AZ,MATCH(B10961,RanksTable!B:B,0))</f>
        <v>2</v>
      </c>
      <c r="H10961" t="str">
        <f t="shared" si="171"/>
        <v>INSERT INTO "TeamRanks" (team_id,team_sport_id,team_rank) VALUES (32,18,2);</v>
      </c>
    </row>
    <row r="10962" spans="2:8" x14ac:dyDescent="0.25">
      <c r="B10962" t="s">
        <v>478</v>
      </c>
      <c r="C10962">
        <f>INDEX(NationalTeams!B:B,MATCH(B10962,NationalTeams!C:C,0))</f>
        <v>33</v>
      </c>
      <c r="D10962" t="s">
        <v>42</v>
      </c>
      <c r="E10962">
        <f>INDEX(TeamSports!B:B,MATCH(D10962,TeamSports!C:C,0))</f>
        <v>18</v>
      </c>
      <c r="F10962">
        <f>INDEX(RanksTable!AZ:AZ,MATCH(B10962,RanksTable!B:B,0))</f>
        <v>7</v>
      </c>
      <c r="H10962" t="str">
        <f t="shared" si="171"/>
        <v>INSERT INTO "TeamRanks" (team_id,team_sport_id,team_rank) VALUES (33,18,7);</v>
      </c>
    </row>
    <row r="10963" spans="2:8" x14ac:dyDescent="0.25">
      <c r="B10963" t="s">
        <v>510</v>
      </c>
      <c r="C10963">
        <f>INDEX(NationalTeams!B:B,MATCH(B10963,NationalTeams!C:C,0))</f>
        <v>34</v>
      </c>
      <c r="D10963" t="s">
        <v>42</v>
      </c>
      <c r="E10963">
        <f>INDEX(TeamSports!B:B,MATCH(D10963,TeamSports!C:C,0))</f>
        <v>18</v>
      </c>
      <c r="F10963">
        <f>INDEX(RanksTable!AZ:AZ,MATCH(B10963,RanksTable!B:B,0))</f>
        <v>7</v>
      </c>
      <c r="H10963" t="str">
        <f t="shared" si="171"/>
        <v>INSERT INTO "TeamRanks" (team_id,team_sport_id,team_rank) VALUES (34,18,7);</v>
      </c>
    </row>
    <row r="10964" spans="2:8" x14ac:dyDescent="0.25">
      <c r="B10964" t="s">
        <v>366</v>
      </c>
      <c r="C10964">
        <f>INDEX(NationalTeams!B:B,MATCH(B10964,NationalTeams!C:C,0))</f>
        <v>35</v>
      </c>
      <c r="D10964" t="s">
        <v>42</v>
      </c>
      <c r="E10964">
        <f>INDEX(TeamSports!B:B,MATCH(D10964,TeamSports!C:C,0))</f>
        <v>18</v>
      </c>
      <c r="F10964">
        <f>INDEX(RanksTable!AZ:AZ,MATCH(B10964,RanksTable!B:B,0))</f>
        <v>7</v>
      </c>
      <c r="H10964" t="str">
        <f t="shared" si="171"/>
        <v>INSERT INTO "TeamRanks" (team_id,team_sport_id,team_rank) VALUES (35,18,7);</v>
      </c>
    </row>
    <row r="10965" spans="2:8" x14ac:dyDescent="0.25">
      <c r="B10965" t="s">
        <v>341</v>
      </c>
      <c r="C10965">
        <f>INDEX(NationalTeams!B:B,MATCH(B10965,NationalTeams!C:C,0))</f>
        <v>36</v>
      </c>
      <c r="D10965" t="s">
        <v>42</v>
      </c>
      <c r="E10965">
        <f>INDEX(TeamSports!B:B,MATCH(D10965,TeamSports!C:C,0))</f>
        <v>18</v>
      </c>
      <c r="F10965">
        <f>INDEX(RanksTable!AZ:AZ,MATCH(B10965,RanksTable!B:B,0))</f>
        <v>7</v>
      </c>
      <c r="H10965" t="str">
        <f t="shared" si="171"/>
        <v>INSERT INTO "TeamRanks" (team_id,team_sport_id,team_rank) VALUES (36,18,7);</v>
      </c>
    </row>
    <row r="10966" spans="2:8" x14ac:dyDescent="0.25">
      <c r="B10966" t="s">
        <v>454</v>
      </c>
      <c r="C10966">
        <f>INDEX(NationalTeams!B:B,MATCH(B10966,NationalTeams!C:C,0))</f>
        <v>37</v>
      </c>
      <c r="D10966" t="s">
        <v>42</v>
      </c>
      <c r="E10966">
        <f>INDEX(TeamSports!B:B,MATCH(D10966,TeamSports!C:C,0))</f>
        <v>18</v>
      </c>
      <c r="F10966">
        <f>INDEX(RanksTable!AZ:AZ,MATCH(B10966,RanksTable!B:B,0))</f>
        <v>7</v>
      </c>
      <c r="H10966" t="str">
        <f t="shared" si="171"/>
        <v>INSERT INTO "TeamRanks" (team_id,team_sport_id,team_rank) VALUES (37,18,7);</v>
      </c>
    </row>
    <row r="10967" spans="2:8" x14ac:dyDescent="0.25">
      <c r="B10967" t="s">
        <v>371</v>
      </c>
      <c r="C10967">
        <f>INDEX(NationalTeams!B:B,MATCH(B10967,NationalTeams!C:C,0))</f>
        <v>38</v>
      </c>
      <c r="D10967" t="s">
        <v>42</v>
      </c>
      <c r="E10967">
        <f>INDEX(TeamSports!B:B,MATCH(D10967,TeamSports!C:C,0))</f>
        <v>18</v>
      </c>
      <c r="F10967">
        <f>INDEX(RanksTable!AZ:AZ,MATCH(B10967,RanksTable!B:B,0))</f>
        <v>7</v>
      </c>
      <c r="H10967" t="str">
        <f t="shared" si="171"/>
        <v>INSERT INTO "TeamRanks" (team_id,team_sport_id,team_rank) VALUES (38,18,7);</v>
      </c>
    </row>
    <row r="10968" spans="2:8" x14ac:dyDescent="0.25">
      <c r="B10968" t="s">
        <v>462</v>
      </c>
      <c r="C10968">
        <f>INDEX(NationalTeams!B:B,MATCH(B10968,NationalTeams!C:C,0))</f>
        <v>39</v>
      </c>
      <c r="D10968" t="s">
        <v>42</v>
      </c>
      <c r="E10968">
        <f>INDEX(TeamSports!B:B,MATCH(D10968,TeamSports!C:C,0))</f>
        <v>18</v>
      </c>
      <c r="F10968">
        <f>INDEX(RanksTable!AZ:AZ,MATCH(B10968,RanksTable!B:B,0))</f>
        <v>7</v>
      </c>
      <c r="H10968" t="str">
        <f t="shared" si="171"/>
        <v>INSERT INTO "TeamRanks" (team_id,team_sport_id,team_rank) VALUES (39,18,7);</v>
      </c>
    </row>
    <row r="10969" spans="2:8" x14ac:dyDescent="0.25">
      <c r="B10969" t="s">
        <v>322</v>
      </c>
      <c r="C10969">
        <f>INDEX(NationalTeams!B:B,MATCH(B10969,NationalTeams!C:C,0))</f>
        <v>40</v>
      </c>
      <c r="D10969" t="s">
        <v>42</v>
      </c>
      <c r="E10969">
        <f>INDEX(TeamSports!B:B,MATCH(D10969,TeamSports!C:C,0))</f>
        <v>18</v>
      </c>
      <c r="F10969">
        <f>INDEX(RanksTable!AZ:AZ,MATCH(B10969,RanksTable!B:B,0))</f>
        <v>7</v>
      </c>
      <c r="H10969" t="str">
        <f t="shared" si="171"/>
        <v>INSERT INTO "TeamRanks" (team_id,team_sport_id,team_rank) VALUES (40,18,7);</v>
      </c>
    </row>
    <row r="10970" spans="2:8" x14ac:dyDescent="0.25">
      <c r="B10970" t="s">
        <v>355</v>
      </c>
      <c r="C10970">
        <f>INDEX(NationalTeams!B:B,MATCH(B10970,NationalTeams!C:C,0))</f>
        <v>41</v>
      </c>
      <c r="D10970" t="s">
        <v>42</v>
      </c>
      <c r="E10970">
        <f>INDEX(TeamSports!B:B,MATCH(D10970,TeamSports!C:C,0))</f>
        <v>18</v>
      </c>
      <c r="F10970">
        <f>INDEX(RanksTable!AZ:AZ,MATCH(B10970,RanksTable!B:B,0))</f>
        <v>3</v>
      </c>
      <c r="H10970" t="str">
        <f t="shared" si="171"/>
        <v>INSERT INTO "TeamRanks" (team_id,team_sport_id,team_rank) VALUES (41,18,3);</v>
      </c>
    </row>
    <row r="10971" spans="2:8" x14ac:dyDescent="0.25">
      <c r="B10971" t="s">
        <v>344</v>
      </c>
      <c r="C10971">
        <f>INDEX(NationalTeams!B:B,MATCH(B10971,NationalTeams!C:C,0))</f>
        <v>42</v>
      </c>
      <c r="D10971" t="s">
        <v>42</v>
      </c>
      <c r="E10971">
        <f>INDEX(TeamSports!B:B,MATCH(D10971,TeamSports!C:C,0))</f>
        <v>18</v>
      </c>
      <c r="F10971">
        <f>INDEX(RanksTable!AZ:AZ,MATCH(B10971,RanksTable!B:B,0))</f>
        <v>7</v>
      </c>
      <c r="H10971" t="str">
        <f t="shared" si="171"/>
        <v>INSERT INTO "TeamRanks" (team_id,team_sport_id,team_rank) VALUES (42,18,7);</v>
      </c>
    </row>
    <row r="10972" spans="2:8" x14ac:dyDescent="0.25">
      <c r="B10972" t="s">
        <v>330</v>
      </c>
      <c r="C10972">
        <f>INDEX(NationalTeams!B:B,MATCH(B10972,NationalTeams!C:C,0))</f>
        <v>43</v>
      </c>
      <c r="D10972" t="s">
        <v>42</v>
      </c>
      <c r="E10972">
        <f>INDEX(TeamSports!B:B,MATCH(D10972,TeamSports!C:C,0))</f>
        <v>18</v>
      </c>
      <c r="F10972">
        <f>INDEX(RanksTable!AZ:AZ,MATCH(B10972,RanksTable!B:B,0))</f>
        <v>5</v>
      </c>
      <c r="H10972" t="str">
        <f t="shared" si="171"/>
        <v>INSERT INTO "TeamRanks" (team_id,team_sport_id,team_rank) VALUES (43,18,5);</v>
      </c>
    </row>
    <row r="10973" spans="2:8" x14ac:dyDescent="0.25">
      <c r="B10973" t="s">
        <v>429</v>
      </c>
      <c r="C10973">
        <f>INDEX(NationalTeams!B:B,MATCH(B10973,NationalTeams!C:C,0))</f>
        <v>44</v>
      </c>
      <c r="D10973" t="s">
        <v>42</v>
      </c>
      <c r="E10973">
        <f>INDEX(TeamSports!B:B,MATCH(D10973,TeamSports!C:C,0))</f>
        <v>18</v>
      </c>
      <c r="F10973">
        <f>INDEX(RanksTable!AZ:AZ,MATCH(B10973,RanksTable!B:B,0))</f>
        <v>7</v>
      </c>
      <c r="H10973" t="str">
        <f t="shared" si="171"/>
        <v>INSERT INTO "TeamRanks" (team_id,team_sport_id,team_rank) VALUES (44,18,7);</v>
      </c>
    </row>
    <row r="10974" spans="2:8" x14ac:dyDescent="0.25">
      <c r="B10974" t="s">
        <v>534</v>
      </c>
      <c r="C10974">
        <f>INDEX(NationalTeams!B:B,MATCH(B10974,NationalTeams!C:C,0))</f>
        <v>45</v>
      </c>
      <c r="D10974" t="s">
        <v>42</v>
      </c>
      <c r="E10974">
        <f>INDEX(TeamSports!B:B,MATCH(D10974,TeamSports!C:C,0))</f>
        <v>18</v>
      </c>
      <c r="F10974">
        <f>INDEX(RanksTable!AZ:AZ,MATCH(B10974,RanksTable!B:B,0))</f>
        <v>7</v>
      </c>
      <c r="H10974" t="str">
        <f t="shared" si="171"/>
        <v>INSERT INTO "TeamRanks" (team_id,team_sport_id,team_rank) VALUES (45,18,7);</v>
      </c>
    </row>
    <row r="10975" spans="2:8" x14ac:dyDescent="0.25">
      <c r="B10975" t="s">
        <v>328</v>
      </c>
      <c r="C10975">
        <f>INDEX(NationalTeams!B:B,MATCH(B10975,NationalTeams!C:C,0))</f>
        <v>46</v>
      </c>
      <c r="D10975" t="s">
        <v>42</v>
      </c>
      <c r="E10975">
        <f>INDEX(TeamSports!B:B,MATCH(D10975,TeamSports!C:C,0))</f>
        <v>18</v>
      </c>
      <c r="F10975">
        <f>INDEX(RanksTable!AZ:AZ,MATCH(B10975,RanksTable!B:B,0))</f>
        <v>3</v>
      </c>
      <c r="H10975" t="str">
        <f t="shared" si="171"/>
        <v>INSERT INTO "TeamRanks" (team_id,team_sport_id,team_rank) VALUES (46,18,3);</v>
      </c>
    </row>
    <row r="10976" spans="2:8" x14ac:dyDescent="0.25">
      <c r="B10976" t="s">
        <v>368</v>
      </c>
      <c r="C10976">
        <f>INDEX(NationalTeams!B:B,MATCH(B10976,NationalTeams!C:C,0))</f>
        <v>47</v>
      </c>
      <c r="D10976" t="s">
        <v>42</v>
      </c>
      <c r="E10976">
        <f>INDEX(TeamSports!B:B,MATCH(D10976,TeamSports!C:C,0))</f>
        <v>18</v>
      </c>
      <c r="F10976">
        <f>INDEX(RanksTable!AZ:AZ,MATCH(B10976,RanksTable!B:B,0))</f>
        <v>7</v>
      </c>
      <c r="H10976" t="str">
        <f t="shared" si="171"/>
        <v>INSERT INTO "TeamRanks" (team_id,team_sport_id,team_rank) VALUES (47,18,7);</v>
      </c>
    </row>
    <row r="10977" spans="2:8" x14ac:dyDescent="0.25">
      <c r="B10977" t="s">
        <v>369</v>
      </c>
      <c r="C10977">
        <f>INDEX(NationalTeams!B:B,MATCH(B10977,NationalTeams!C:C,0))</f>
        <v>48</v>
      </c>
      <c r="D10977" t="s">
        <v>42</v>
      </c>
      <c r="E10977">
        <f>INDEX(TeamSports!B:B,MATCH(D10977,TeamSports!C:C,0))</f>
        <v>18</v>
      </c>
      <c r="F10977">
        <f>INDEX(RanksTable!AZ:AZ,MATCH(B10977,RanksTable!B:B,0))</f>
        <v>7</v>
      </c>
      <c r="H10977" t="str">
        <f t="shared" si="171"/>
        <v>INSERT INTO "TeamRanks" (team_id,team_sport_id,team_rank) VALUES (48,18,7);</v>
      </c>
    </row>
    <row r="10978" spans="2:8" x14ac:dyDescent="0.25">
      <c r="B10978" t="s">
        <v>447</v>
      </c>
      <c r="C10978">
        <f>INDEX(NationalTeams!B:B,MATCH(B10978,NationalTeams!C:C,0))</f>
        <v>49</v>
      </c>
      <c r="D10978" t="s">
        <v>42</v>
      </c>
      <c r="E10978">
        <f>INDEX(TeamSports!B:B,MATCH(D10978,TeamSports!C:C,0))</f>
        <v>18</v>
      </c>
      <c r="F10978">
        <f>INDEX(RanksTable!AZ:AZ,MATCH(B10978,RanksTable!B:B,0))</f>
        <v>7</v>
      </c>
      <c r="H10978" t="str">
        <f t="shared" si="171"/>
        <v>INSERT INTO "TeamRanks" (team_id,team_sport_id,team_rank) VALUES (49,18,7);</v>
      </c>
    </row>
    <row r="10979" spans="2:8" x14ac:dyDescent="0.25">
      <c r="B10979" t="s">
        <v>425</v>
      </c>
      <c r="C10979">
        <f>INDEX(NationalTeams!B:B,MATCH(B10979,NationalTeams!C:C,0))</f>
        <v>50</v>
      </c>
      <c r="D10979" t="s">
        <v>42</v>
      </c>
      <c r="E10979">
        <f>INDEX(TeamSports!B:B,MATCH(D10979,TeamSports!C:C,0))</f>
        <v>18</v>
      </c>
      <c r="F10979">
        <f>INDEX(RanksTable!AZ:AZ,MATCH(B10979,RanksTable!B:B,0))</f>
        <v>7</v>
      </c>
      <c r="H10979" t="str">
        <f t="shared" si="171"/>
        <v>INSERT INTO "TeamRanks" (team_id,team_sport_id,team_rank) VALUES (50,18,7);</v>
      </c>
    </row>
    <row r="10980" spans="2:8" x14ac:dyDescent="0.25">
      <c r="B10980" t="s">
        <v>323</v>
      </c>
      <c r="C10980">
        <f>INDEX(NationalTeams!B:B,MATCH(B10980,NationalTeams!C:C,0))</f>
        <v>51</v>
      </c>
      <c r="D10980" t="s">
        <v>42</v>
      </c>
      <c r="E10980">
        <f>INDEX(TeamSports!B:B,MATCH(D10980,TeamSports!C:C,0))</f>
        <v>18</v>
      </c>
      <c r="F10980">
        <f>INDEX(RanksTable!AZ:AZ,MATCH(B10980,RanksTable!B:B,0))</f>
        <v>7</v>
      </c>
      <c r="H10980" t="str">
        <f t="shared" si="171"/>
        <v>INSERT INTO "TeamRanks" (team_id,team_sport_id,team_rank) VALUES (51,18,7);</v>
      </c>
    </row>
    <row r="10981" spans="2:8" x14ac:dyDescent="0.25">
      <c r="B10981" t="s">
        <v>354</v>
      </c>
      <c r="C10981">
        <f>INDEX(NationalTeams!B:B,MATCH(B10981,NationalTeams!C:C,0))</f>
        <v>52</v>
      </c>
      <c r="D10981" t="s">
        <v>42</v>
      </c>
      <c r="E10981">
        <f>INDEX(TeamSports!B:B,MATCH(D10981,TeamSports!C:C,0))</f>
        <v>18</v>
      </c>
      <c r="F10981">
        <f>INDEX(RanksTable!AZ:AZ,MATCH(B10981,RanksTable!B:B,0))</f>
        <v>7</v>
      </c>
      <c r="H10981" t="str">
        <f t="shared" si="171"/>
        <v>INSERT INTO "TeamRanks" (team_id,team_sport_id,team_rank) VALUES (52,18,7);</v>
      </c>
    </row>
    <row r="10982" spans="2:8" x14ac:dyDescent="0.25">
      <c r="B10982" t="s">
        <v>498</v>
      </c>
      <c r="C10982">
        <f>INDEX(NationalTeams!B:B,MATCH(B10982,NationalTeams!C:C,0))</f>
        <v>53</v>
      </c>
      <c r="D10982" t="s">
        <v>42</v>
      </c>
      <c r="E10982">
        <f>INDEX(TeamSports!B:B,MATCH(D10982,TeamSports!C:C,0))</f>
        <v>18</v>
      </c>
      <c r="F10982">
        <f>INDEX(RanksTable!AZ:AZ,MATCH(B10982,RanksTable!B:B,0))</f>
        <v>7</v>
      </c>
      <c r="H10982" t="str">
        <f t="shared" si="171"/>
        <v>INSERT INTO "TeamRanks" (team_id,team_sport_id,team_rank) VALUES (53,18,7);</v>
      </c>
    </row>
    <row r="10983" spans="2:8" x14ac:dyDescent="0.25">
      <c r="B10983" t="s">
        <v>406</v>
      </c>
      <c r="C10983">
        <f>INDEX(NationalTeams!B:B,MATCH(B10983,NationalTeams!C:C,0))</f>
        <v>54</v>
      </c>
      <c r="D10983" t="s">
        <v>42</v>
      </c>
      <c r="E10983">
        <f>INDEX(TeamSports!B:B,MATCH(D10983,TeamSports!C:C,0))</f>
        <v>18</v>
      </c>
      <c r="F10983">
        <f>INDEX(RanksTable!AZ:AZ,MATCH(B10983,RanksTable!B:B,0))</f>
        <v>7</v>
      </c>
      <c r="H10983" t="str">
        <f t="shared" si="171"/>
        <v>INSERT INTO "TeamRanks" (team_id,team_sport_id,team_rank) VALUES (54,18,7);</v>
      </c>
    </row>
    <row r="10984" spans="2:8" x14ac:dyDescent="0.25">
      <c r="B10984" t="s">
        <v>404</v>
      </c>
      <c r="C10984">
        <f>INDEX(NationalTeams!B:B,MATCH(B10984,NationalTeams!C:C,0))</f>
        <v>55</v>
      </c>
      <c r="D10984" t="s">
        <v>42</v>
      </c>
      <c r="E10984">
        <f>INDEX(TeamSports!B:B,MATCH(D10984,TeamSports!C:C,0))</f>
        <v>18</v>
      </c>
      <c r="F10984">
        <f>INDEX(RanksTable!AZ:AZ,MATCH(B10984,RanksTable!B:B,0))</f>
        <v>7</v>
      </c>
      <c r="H10984" t="str">
        <f t="shared" si="171"/>
        <v>INSERT INTO "TeamRanks" (team_id,team_sport_id,team_rank) VALUES (55,18,7);</v>
      </c>
    </row>
    <row r="10985" spans="2:8" x14ac:dyDescent="0.25">
      <c r="B10985" t="s">
        <v>495</v>
      </c>
      <c r="C10985">
        <f>INDEX(NationalTeams!B:B,MATCH(B10985,NationalTeams!C:C,0))</f>
        <v>56</v>
      </c>
      <c r="D10985" t="s">
        <v>42</v>
      </c>
      <c r="E10985">
        <f>INDEX(TeamSports!B:B,MATCH(D10985,TeamSports!C:C,0))</f>
        <v>18</v>
      </c>
      <c r="F10985">
        <f>INDEX(RanksTable!AZ:AZ,MATCH(B10985,RanksTable!B:B,0))</f>
        <v>6</v>
      </c>
      <c r="H10985" t="str">
        <f t="shared" si="171"/>
        <v>INSERT INTO "TeamRanks" (team_id,team_sport_id,team_rank) VALUES (56,18,6);</v>
      </c>
    </row>
    <row r="10986" spans="2:8" x14ac:dyDescent="0.25">
      <c r="B10986" t="s">
        <v>413</v>
      </c>
      <c r="C10986">
        <f>INDEX(NationalTeams!B:B,MATCH(B10986,NationalTeams!C:C,0))</f>
        <v>57</v>
      </c>
      <c r="D10986" t="s">
        <v>42</v>
      </c>
      <c r="E10986">
        <f>INDEX(TeamSports!B:B,MATCH(D10986,TeamSports!C:C,0))</f>
        <v>18</v>
      </c>
      <c r="F10986">
        <f>INDEX(RanksTable!AZ:AZ,MATCH(B10986,RanksTable!B:B,0))</f>
        <v>7</v>
      </c>
      <c r="H10986" t="str">
        <f t="shared" si="171"/>
        <v>INSERT INTO "TeamRanks" (team_id,team_sport_id,team_rank) VALUES (57,18,7);</v>
      </c>
    </row>
    <row r="10987" spans="2:8" x14ac:dyDescent="0.25">
      <c r="B10987" t="s">
        <v>331</v>
      </c>
      <c r="C10987">
        <f>INDEX(NationalTeams!B:B,MATCH(B10987,NationalTeams!C:C,0))</f>
        <v>58</v>
      </c>
      <c r="D10987" t="s">
        <v>42</v>
      </c>
      <c r="E10987">
        <f>INDEX(TeamSports!B:B,MATCH(D10987,TeamSports!C:C,0))</f>
        <v>18</v>
      </c>
      <c r="F10987">
        <f>INDEX(RanksTable!AZ:AZ,MATCH(B10987,RanksTable!B:B,0))</f>
        <v>7</v>
      </c>
      <c r="H10987" t="str">
        <f t="shared" si="171"/>
        <v>INSERT INTO "TeamRanks" (team_id,team_sport_id,team_rank) VALUES (58,18,7);</v>
      </c>
    </row>
    <row r="10988" spans="2:8" x14ac:dyDescent="0.25">
      <c r="B10988" t="s">
        <v>365</v>
      </c>
      <c r="C10988">
        <f>INDEX(NationalTeams!B:B,MATCH(B10988,NationalTeams!C:C,0))</f>
        <v>59</v>
      </c>
      <c r="D10988" t="s">
        <v>42</v>
      </c>
      <c r="E10988">
        <f>INDEX(TeamSports!B:B,MATCH(D10988,TeamSports!C:C,0))</f>
        <v>18</v>
      </c>
      <c r="F10988">
        <f>INDEX(RanksTable!AZ:AZ,MATCH(B10988,RanksTable!B:B,0))</f>
        <v>7</v>
      </c>
      <c r="H10988" t="str">
        <f t="shared" si="171"/>
        <v>INSERT INTO "TeamRanks" (team_id,team_sport_id,team_rank) VALUES (59,18,7);</v>
      </c>
    </row>
    <row r="10989" spans="2:8" x14ac:dyDescent="0.25">
      <c r="B10989" t="s">
        <v>332</v>
      </c>
      <c r="C10989">
        <f>INDEX(NationalTeams!B:B,MATCH(B10989,NationalTeams!C:C,0))</f>
        <v>60</v>
      </c>
      <c r="D10989" t="s">
        <v>42</v>
      </c>
      <c r="E10989">
        <f>INDEX(TeamSports!B:B,MATCH(D10989,TeamSports!C:C,0))</f>
        <v>18</v>
      </c>
      <c r="F10989">
        <f>INDEX(RanksTable!AZ:AZ,MATCH(B10989,RanksTable!B:B,0))</f>
        <v>7</v>
      </c>
      <c r="H10989" t="str">
        <f t="shared" si="171"/>
        <v>INSERT INTO "TeamRanks" (team_id,team_sport_id,team_rank) VALUES (60,18,7);</v>
      </c>
    </row>
    <row r="10990" spans="2:8" x14ac:dyDescent="0.25">
      <c r="B10990" t="s">
        <v>435</v>
      </c>
      <c r="C10990">
        <f>INDEX(NationalTeams!B:B,MATCH(B10990,NationalTeams!C:C,0))</f>
        <v>61</v>
      </c>
      <c r="D10990" t="s">
        <v>42</v>
      </c>
      <c r="E10990">
        <f>INDEX(TeamSports!B:B,MATCH(D10990,TeamSports!C:C,0))</f>
        <v>18</v>
      </c>
      <c r="F10990">
        <f>INDEX(RanksTable!AZ:AZ,MATCH(B10990,RanksTable!B:B,0))</f>
        <v>7</v>
      </c>
      <c r="H10990" t="str">
        <f t="shared" si="171"/>
        <v>INSERT INTO "TeamRanks" (team_id,team_sport_id,team_rank) VALUES (61,18,7);</v>
      </c>
    </row>
    <row r="10991" spans="2:8" x14ac:dyDescent="0.25">
      <c r="B10991" t="s">
        <v>346</v>
      </c>
      <c r="C10991">
        <f>INDEX(NationalTeams!B:B,MATCH(B10991,NationalTeams!C:C,0))</f>
        <v>62</v>
      </c>
      <c r="D10991" t="s">
        <v>42</v>
      </c>
      <c r="E10991">
        <f>INDEX(TeamSports!B:B,MATCH(D10991,TeamSports!C:C,0))</f>
        <v>18</v>
      </c>
      <c r="F10991">
        <f>INDEX(RanksTable!AZ:AZ,MATCH(B10991,RanksTable!B:B,0))</f>
        <v>7</v>
      </c>
      <c r="H10991" t="str">
        <f t="shared" si="171"/>
        <v>INSERT INTO "TeamRanks" (team_id,team_sport_id,team_rank) VALUES (62,18,7);</v>
      </c>
    </row>
    <row r="10992" spans="2:8" x14ac:dyDescent="0.25">
      <c r="B10992" t="s">
        <v>515</v>
      </c>
      <c r="C10992">
        <f>INDEX(NationalTeams!B:B,MATCH(B10992,NationalTeams!C:C,0))</f>
        <v>63</v>
      </c>
      <c r="D10992" t="s">
        <v>42</v>
      </c>
      <c r="E10992">
        <f>INDEX(TeamSports!B:B,MATCH(D10992,TeamSports!C:C,0))</f>
        <v>18</v>
      </c>
      <c r="F10992">
        <f>INDEX(RanksTable!AZ:AZ,MATCH(B10992,RanksTable!B:B,0))</f>
        <v>7</v>
      </c>
      <c r="H10992" t="str">
        <f t="shared" si="171"/>
        <v>INSERT INTO "TeamRanks" (team_id,team_sport_id,team_rank) VALUES (63,18,7);</v>
      </c>
    </row>
    <row r="10993" spans="2:8" x14ac:dyDescent="0.25">
      <c r="B10993" t="s">
        <v>509</v>
      </c>
      <c r="C10993">
        <f>INDEX(NationalTeams!B:B,MATCH(B10993,NationalTeams!C:C,0))</f>
        <v>64</v>
      </c>
      <c r="D10993" t="s">
        <v>42</v>
      </c>
      <c r="E10993">
        <f>INDEX(TeamSports!B:B,MATCH(D10993,TeamSports!C:C,0))</f>
        <v>18</v>
      </c>
      <c r="F10993">
        <f>INDEX(RanksTable!AZ:AZ,MATCH(B10993,RanksTable!B:B,0))</f>
        <v>7</v>
      </c>
      <c r="H10993" t="str">
        <f t="shared" si="171"/>
        <v>INSERT INTO "TeamRanks" (team_id,team_sport_id,team_rank) VALUES (64,18,7);</v>
      </c>
    </row>
    <row r="10994" spans="2:8" x14ac:dyDescent="0.25">
      <c r="B10994" t="s">
        <v>518</v>
      </c>
      <c r="C10994">
        <f>INDEX(NationalTeams!B:B,MATCH(B10994,NationalTeams!C:C,0))</f>
        <v>65</v>
      </c>
      <c r="D10994" t="s">
        <v>42</v>
      </c>
      <c r="E10994">
        <f>INDEX(TeamSports!B:B,MATCH(D10994,TeamSports!C:C,0))</f>
        <v>18</v>
      </c>
      <c r="F10994">
        <f>INDEX(RanksTable!AZ:AZ,MATCH(B10994,RanksTable!B:B,0))</f>
        <v>7</v>
      </c>
      <c r="H10994" t="str">
        <f t="shared" si="171"/>
        <v>INSERT INTO "TeamRanks" (team_id,team_sport_id,team_rank) VALUES (65,18,7);</v>
      </c>
    </row>
    <row r="10995" spans="2:8" x14ac:dyDescent="0.25">
      <c r="B10995" t="s">
        <v>490</v>
      </c>
      <c r="C10995">
        <f>INDEX(NationalTeams!B:B,MATCH(B10995,NationalTeams!C:C,0))</f>
        <v>66</v>
      </c>
      <c r="D10995" t="s">
        <v>42</v>
      </c>
      <c r="E10995">
        <f>INDEX(TeamSports!B:B,MATCH(D10995,TeamSports!C:C,0))</f>
        <v>18</v>
      </c>
      <c r="F10995">
        <f>INDEX(RanksTable!AZ:AZ,MATCH(B10995,RanksTable!B:B,0))</f>
        <v>3</v>
      </c>
      <c r="H10995" t="str">
        <f t="shared" si="171"/>
        <v>INSERT INTO "TeamRanks" (team_id,team_sport_id,team_rank) VALUES (66,18,3);</v>
      </c>
    </row>
    <row r="10996" spans="2:8" x14ac:dyDescent="0.25">
      <c r="B10996" t="s">
        <v>349</v>
      </c>
      <c r="C10996">
        <f>INDEX(NationalTeams!B:B,MATCH(B10996,NationalTeams!C:C,0))</f>
        <v>67</v>
      </c>
      <c r="D10996" t="s">
        <v>42</v>
      </c>
      <c r="E10996">
        <f>INDEX(TeamSports!B:B,MATCH(D10996,TeamSports!C:C,0))</f>
        <v>18</v>
      </c>
      <c r="F10996">
        <f>INDEX(RanksTable!AZ:AZ,MATCH(B10996,RanksTable!B:B,0))</f>
        <v>1</v>
      </c>
      <c r="H10996" t="str">
        <f t="shared" si="171"/>
        <v>INSERT INTO "TeamRanks" (team_id,team_sport_id,team_rank) VALUES (67,18,1);</v>
      </c>
    </row>
    <row r="10997" spans="2:8" x14ac:dyDescent="0.25">
      <c r="B10997" t="s">
        <v>531</v>
      </c>
      <c r="C10997">
        <f>INDEX(NationalTeams!B:B,MATCH(B10997,NationalTeams!C:C,0))</f>
        <v>68</v>
      </c>
      <c r="D10997" t="s">
        <v>42</v>
      </c>
      <c r="E10997">
        <f>INDEX(TeamSports!B:B,MATCH(D10997,TeamSports!C:C,0))</f>
        <v>18</v>
      </c>
      <c r="F10997">
        <f>INDEX(RanksTable!AZ:AZ,MATCH(B10997,RanksTable!B:B,0))</f>
        <v>7</v>
      </c>
      <c r="H10997" t="str">
        <f t="shared" si="171"/>
        <v>INSERT INTO "TeamRanks" (team_id,team_sport_id,team_rank) VALUES (68,18,7);</v>
      </c>
    </row>
    <row r="10998" spans="2:8" x14ac:dyDescent="0.25">
      <c r="B10998" t="s">
        <v>326</v>
      </c>
      <c r="C10998">
        <f>INDEX(NationalTeams!B:B,MATCH(B10998,NationalTeams!C:C,0))</f>
        <v>69</v>
      </c>
      <c r="D10998" t="s">
        <v>42</v>
      </c>
      <c r="E10998">
        <f>INDEX(TeamSports!B:B,MATCH(D10998,TeamSports!C:C,0))</f>
        <v>18</v>
      </c>
      <c r="F10998">
        <f>INDEX(RanksTable!AZ:AZ,MATCH(B10998,RanksTable!B:B,0))</f>
        <v>7</v>
      </c>
      <c r="H10998" t="str">
        <f t="shared" si="171"/>
        <v>INSERT INTO "TeamRanks" (team_id,team_sport_id,team_rank) VALUES (69,18,7);</v>
      </c>
    </row>
    <row r="10999" spans="2:8" x14ac:dyDescent="0.25">
      <c r="B10999" t="s">
        <v>320</v>
      </c>
      <c r="C10999">
        <f>INDEX(NationalTeams!B:B,MATCH(B10999,NationalTeams!C:C,0))</f>
        <v>70</v>
      </c>
      <c r="D10999" t="s">
        <v>42</v>
      </c>
      <c r="E10999">
        <f>INDEX(TeamSports!B:B,MATCH(D10999,TeamSports!C:C,0))</f>
        <v>18</v>
      </c>
      <c r="F10999">
        <f>INDEX(RanksTable!AZ:AZ,MATCH(B10999,RanksTable!B:B,0))</f>
        <v>7</v>
      </c>
      <c r="H10999" t="str">
        <f t="shared" si="171"/>
        <v>INSERT INTO "TeamRanks" (team_id,team_sport_id,team_rank) VALUES (70,18,7);</v>
      </c>
    </row>
    <row r="11000" spans="2:8" x14ac:dyDescent="0.25">
      <c r="B11000" t="s">
        <v>459</v>
      </c>
      <c r="C11000">
        <f>INDEX(NationalTeams!B:B,MATCH(B11000,NationalTeams!C:C,0))</f>
        <v>71</v>
      </c>
      <c r="D11000" t="s">
        <v>42</v>
      </c>
      <c r="E11000">
        <f>INDEX(TeamSports!B:B,MATCH(D11000,TeamSports!C:C,0))</f>
        <v>18</v>
      </c>
      <c r="F11000">
        <f>INDEX(RanksTable!AZ:AZ,MATCH(B11000,RanksTable!B:B,0))</f>
        <v>7</v>
      </c>
      <c r="H11000" t="str">
        <f t="shared" si="171"/>
        <v>INSERT INTO "TeamRanks" (team_id,team_sport_id,team_rank) VALUES (71,18,7);</v>
      </c>
    </row>
    <row r="11001" spans="2:8" x14ac:dyDescent="0.25">
      <c r="B11001" t="s">
        <v>445</v>
      </c>
      <c r="C11001">
        <f>INDEX(NationalTeams!B:B,MATCH(B11001,NationalTeams!C:C,0))</f>
        <v>72</v>
      </c>
      <c r="D11001" t="s">
        <v>42</v>
      </c>
      <c r="E11001">
        <f>INDEX(TeamSports!B:B,MATCH(D11001,TeamSports!C:C,0))</f>
        <v>18</v>
      </c>
      <c r="F11001">
        <f>INDEX(RanksTable!AZ:AZ,MATCH(B11001,RanksTable!B:B,0))</f>
        <v>7</v>
      </c>
      <c r="H11001" t="str">
        <f t="shared" si="171"/>
        <v>INSERT INTO "TeamRanks" (team_id,team_sport_id,team_rank) VALUES (72,18,7);</v>
      </c>
    </row>
    <row r="11002" spans="2:8" x14ac:dyDescent="0.25">
      <c r="B11002" t="s">
        <v>511</v>
      </c>
      <c r="C11002">
        <f>INDEX(NationalTeams!B:B,MATCH(B11002,NationalTeams!C:C,0))</f>
        <v>73</v>
      </c>
      <c r="D11002" t="s">
        <v>42</v>
      </c>
      <c r="E11002">
        <f>INDEX(TeamSports!B:B,MATCH(D11002,TeamSports!C:C,0))</f>
        <v>18</v>
      </c>
      <c r="F11002">
        <f>INDEX(RanksTable!AZ:AZ,MATCH(B11002,RanksTable!B:B,0))</f>
        <v>7</v>
      </c>
      <c r="H11002" t="str">
        <f t="shared" si="171"/>
        <v>INSERT INTO "TeamRanks" (team_id,team_sport_id,team_rank) VALUES (73,18,7);</v>
      </c>
    </row>
    <row r="11003" spans="2:8" x14ac:dyDescent="0.25">
      <c r="B11003" t="s">
        <v>487</v>
      </c>
      <c r="C11003">
        <f>INDEX(NationalTeams!B:B,MATCH(B11003,NationalTeams!C:C,0))</f>
        <v>74</v>
      </c>
      <c r="D11003" t="s">
        <v>42</v>
      </c>
      <c r="E11003">
        <f>INDEX(TeamSports!B:B,MATCH(D11003,TeamSports!C:C,0))</f>
        <v>18</v>
      </c>
      <c r="F11003">
        <f>INDEX(RanksTable!AZ:AZ,MATCH(B11003,RanksTable!B:B,0))</f>
        <v>1</v>
      </c>
      <c r="H11003" t="str">
        <f t="shared" si="171"/>
        <v>INSERT INTO "TeamRanks" (team_id,team_sport_id,team_rank) VALUES (74,18,1);</v>
      </c>
    </row>
    <row r="11004" spans="2:8" x14ac:dyDescent="0.25">
      <c r="B11004" t="s">
        <v>383</v>
      </c>
      <c r="C11004">
        <f>INDEX(NationalTeams!B:B,MATCH(B11004,NationalTeams!C:C,0))</f>
        <v>75</v>
      </c>
      <c r="D11004" t="s">
        <v>42</v>
      </c>
      <c r="E11004">
        <f>INDEX(TeamSports!B:B,MATCH(D11004,TeamSports!C:C,0))</f>
        <v>18</v>
      </c>
      <c r="F11004">
        <f>INDEX(RanksTable!AZ:AZ,MATCH(B11004,RanksTable!B:B,0))</f>
        <v>7</v>
      </c>
      <c r="H11004" t="str">
        <f t="shared" si="171"/>
        <v>INSERT INTO "TeamRanks" (team_id,team_sport_id,team_rank) VALUES (75,18,7);</v>
      </c>
    </row>
    <row r="11005" spans="2:8" x14ac:dyDescent="0.25">
      <c r="B11005" t="s">
        <v>517</v>
      </c>
      <c r="C11005">
        <f>INDEX(NationalTeams!B:B,MATCH(B11005,NationalTeams!C:C,0))</f>
        <v>76</v>
      </c>
      <c r="D11005" t="s">
        <v>42</v>
      </c>
      <c r="E11005">
        <f>INDEX(TeamSports!B:B,MATCH(D11005,TeamSports!C:C,0))</f>
        <v>18</v>
      </c>
      <c r="F11005">
        <f>INDEX(RanksTable!AZ:AZ,MATCH(B11005,RanksTable!B:B,0))</f>
        <v>7</v>
      </c>
      <c r="H11005" t="str">
        <f t="shared" si="171"/>
        <v>INSERT INTO "TeamRanks" (team_id,team_sport_id,team_rank) VALUES (76,18,7);</v>
      </c>
    </row>
    <row r="11006" spans="2:8" x14ac:dyDescent="0.25">
      <c r="B11006" t="s">
        <v>391</v>
      </c>
      <c r="C11006">
        <f>INDEX(NationalTeams!B:B,MATCH(B11006,NationalTeams!C:C,0))</f>
        <v>77</v>
      </c>
      <c r="D11006" t="s">
        <v>42</v>
      </c>
      <c r="E11006">
        <f>INDEX(TeamSports!B:B,MATCH(D11006,TeamSports!C:C,0))</f>
        <v>18</v>
      </c>
      <c r="F11006">
        <f>INDEX(RanksTable!AZ:AZ,MATCH(B11006,RanksTable!B:B,0))</f>
        <v>7</v>
      </c>
      <c r="H11006" t="str">
        <f t="shared" si="171"/>
        <v>INSERT INTO "TeamRanks" (team_id,team_sport_id,team_rank) VALUES (77,18,7);</v>
      </c>
    </row>
    <row r="11007" spans="2:8" x14ac:dyDescent="0.25">
      <c r="B11007" t="s">
        <v>524</v>
      </c>
      <c r="C11007">
        <f>INDEX(NationalTeams!B:B,MATCH(B11007,NationalTeams!C:C,0))</f>
        <v>78</v>
      </c>
      <c r="D11007" t="s">
        <v>42</v>
      </c>
      <c r="E11007">
        <f>INDEX(TeamSports!B:B,MATCH(D11007,TeamSports!C:C,0))</f>
        <v>18</v>
      </c>
      <c r="F11007">
        <f>INDEX(RanksTable!AZ:AZ,MATCH(B11007,RanksTable!B:B,0))</f>
        <v>7</v>
      </c>
      <c r="H11007" t="str">
        <f t="shared" si="171"/>
        <v>INSERT INTO "TeamRanks" (team_id,team_sport_id,team_rank) VALUES (78,18,7);</v>
      </c>
    </row>
    <row r="11008" spans="2:8" x14ac:dyDescent="0.25">
      <c r="B11008" t="s">
        <v>325</v>
      </c>
      <c r="C11008">
        <f>INDEX(NationalTeams!B:B,MATCH(B11008,NationalTeams!C:C,0))</f>
        <v>79</v>
      </c>
      <c r="D11008" t="s">
        <v>42</v>
      </c>
      <c r="E11008">
        <f>INDEX(TeamSports!B:B,MATCH(D11008,TeamSports!C:C,0))</f>
        <v>18</v>
      </c>
      <c r="F11008">
        <f>INDEX(RanksTable!AZ:AZ,MATCH(B11008,RanksTable!B:B,0))</f>
        <v>7</v>
      </c>
      <c r="H11008" t="str">
        <f t="shared" si="171"/>
        <v>INSERT INTO "TeamRanks" (team_id,team_sport_id,team_rank) VALUES (79,18,7);</v>
      </c>
    </row>
    <row r="11009" spans="2:8" x14ac:dyDescent="0.25">
      <c r="B11009" t="s">
        <v>536</v>
      </c>
      <c r="C11009">
        <f>INDEX(NationalTeams!B:B,MATCH(B11009,NationalTeams!C:C,0))</f>
        <v>80</v>
      </c>
      <c r="D11009" t="s">
        <v>42</v>
      </c>
      <c r="E11009">
        <f>INDEX(TeamSports!B:B,MATCH(D11009,TeamSports!C:C,0))</f>
        <v>18</v>
      </c>
      <c r="F11009">
        <f>INDEX(RanksTable!AZ:AZ,MATCH(B11009,RanksTable!B:B,0))</f>
        <v>7</v>
      </c>
      <c r="H11009" t="str">
        <f t="shared" si="171"/>
        <v>INSERT INTO "TeamRanks" (team_id,team_sport_id,team_rank) VALUES (80,18,7);</v>
      </c>
    </row>
    <row r="11010" spans="2:8" x14ac:dyDescent="0.25">
      <c r="B11010" t="s">
        <v>405</v>
      </c>
      <c r="C11010">
        <f>INDEX(NationalTeams!B:B,MATCH(B11010,NationalTeams!C:C,0))</f>
        <v>81</v>
      </c>
      <c r="D11010" t="s">
        <v>42</v>
      </c>
      <c r="E11010">
        <f>INDEX(TeamSports!B:B,MATCH(D11010,TeamSports!C:C,0))</f>
        <v>18</v>
      </c>
      <c r="F11010">
        <f>INDEX(RanksTable!AZ:AZ,MATCH(B11010,RanksTable!B:B,0))</f>
        <v>7</v>
      </c>
      <c r="H11010" t="str">
        <f t="shared" si="171"/>
        <v>INSERT INTO "TeamRanks" (team_id,team_sport_id,team_rank) VALUES (81,18,7);</v>
      </c>
    </row>
    <row r="11011" spans="2:8" x14ac:dyDescent="0.25">
      <c r="B11011" t="s">
        <v>508</v>
      </c>
      <c r="C11011">
        <f>INDEX(NationalTeams!B:B,MATCH(B11011,NationalTeams!C:C,0))</f>
        <v>82</v>
      </c>
      <c r="D11011" t="s">
        <v>42</v>
      </c>
      <c r="E11011">
        <f>INDEX(TeamSports!B:B,MATCH(D11011,TeamSports!C:C,0))</f>
        <v>18</v>
      </c>
      <c r="F11011">
        <f>INDEX(RanksTable!AZ:AZ,MATCH(B11011,RanksTable!B:B,0))</f>
        <v>7</v>
      </c>
      <c r="H11011" t="str">
        <f t="shared" si="171"/>
        <v>INSERT INTO "TeamRanks" (team_id,team_sport_id,team_rank) VALUES (82,18,7);</v>
      </c>
    </row>
    <row r="11012" spans="2:8" x14ac:dyDescent="0.25">
      <c r="B11012" t="s">
        <v>477</v>
      </c>
      <c r="C11012">
        <f>INDEX(NationalTeams!B:B,MATCH(B11012,NationalTeams!C:C,0))</f>
        <v>83</v>
      </c>
      <c r="D11012" t="s">
        <v>42</v>
      </c>
      <c r="E11012">
        <f>INDEX(TeamSports!B:B,MATCH(D11012,TeamSports!C:C,0))</f>
        <v>18</v>
      </c>
      <c r="F11012">
        <f>INDEX(RanksTable!AZ:AZ,MATCH(B11012,RanksTable!B:B,0))</f>
        <v>7</v>
      </c>
      <c r="H11012" t="str">
        <f t="shared" ref="H11012:H11075" si="172">_xlfn.CONCAT($H$1,$L$1,$C$1,$L$1," ",$J$1,$C$2,$N$1,$E$2,$N$1,$F$2,$K$1,$I$1,$J$1,C11012,$N$1,E11012,$N$1,F11012,$K$1,$O$1)</f>
        <v>INSERT INTO "TeamRanks" (team_id,team_sport_id,team_rank) VALUES (83,18,7);</v>
      </c>
    </row>
    <row r="11013" spans="2:8" x14ac:dyDescent="0.25">
      <c r="B11013" t="s">
        <v>396</v>
      </c>
      <c r="C11013">
        <f>INDEX(NationalTeams!B:B,MATCH(B11013,NationalTeams!C:C,0))</f>
        <v>84</v>
      </c>
      <c r="D11013" t="s">
        <v>42</v>
      </c>
      <c r="E11013">
        <f>INDEX(TeamSports!B:B,MATCH(D11013,TeamSports!C:C,0))</f>
        <v>18</v>
      </c>
      <c r="F11013">
        <f>INDEX(RanksTable!AZ:AZ,MATCH(B11013,RanksTable!B:B,0))</f>
        <v>7</v>
      </c>
      <c r="H11013" t="str">
        <f t="shared" si="172"/>
        <v>INSERT INTO "TeamRanks" (team_id,team_sport_id,team_rank) VALUES (84,18,7);</v>
      </c>
    </row>
    <row r="11014" spans="2:8" x14ac:dyDescent="0.25">
      <c r="B11014" t="s">
        <v>382</v>
      </c>
      <c r="C11014">
        <f>INDEX(NationalTeams!B:B,MATCH(B11014,NationalTeams!C:C,0))</f>
        <v>85</v>
      </c>
      <c r="D11014" t="s">
        <v>42</v>
      </c>
      <c r="E11014">
        <f>INDEX(TeamSports!B:B,MATCH(D11014,TeamSports!C:C,0))</f>
        <v>18</v>
      </c>
      <c r="F11014">
        <f>INDEX(RanksTable!AZ:AZ,MATCH(B11014,RanksTable!B:B,0))</f>
        <v>7</v>
      </c>
      <c r="H11014" t="str">
        <f t="shared" si="172"/>
        <v>INSERT INTO "TeamRanks" (team_id,team_sport_id,team_rank) VALUES (85,18,7);</v>
      </c>
    </row>
    <row r="11015" spans="2:8" x14ac:dyDescent="0.25">
      <c r="B11015" t="s">
        <v>338</v>
      </c>
      <c r="C11015">
        <f>INDEX(NationalTeams!B:B,MATCH(B11015,NationalTeams!C:C,0))</f>
        <v>86</v>
      </c>
      <c r="D11015" t="s">
        <v>42</v>
      </c>
      <c r="E11015">
        <f>INDEX(TeamSports!B:B,MATCH(D11015,TeamSports!C:C,0))</f>
        <v>18</v>
      </c>
      <c r="F11015">
        <f>INDEX(RanksTable!AZ:AZ,MATCH(B11015,RanksTable!B:B,0))</f>
        <v>7</v>
      </c>
      <c r="H11015" t="str">
        <f t="shared" si="172"/>
        <v>INSERT INTO "TeamRanks" (team_id,team_sport_id,team_rank) VALUES (86,18,7);</v>
      </c>
    </row>
    <row r="11016" spans="2:8" x14ac:dyDescent="0.25">
      <c r="B11016" t="s">
        <v>392</v>
      </c>
      <c r="C11016">
        <f>INDEX(NationalTeams!B:B,MATCH(B11016,NationalTeams!C:C,0))</f>
        <v>87</v>
      </c>
      <c r="D11016" t="s">
        <v>42</v>
      </c>
      <c r="E11016">
        <f>INDEX(TeamSports!B:B,MATCH(D11016,TeamSports!C:C,0))</f>
        <v>18</v>
      </c>
      <c r="F11016">
        <f>INDEX(RanksTable!AZ:AZ,MATCH(B11016,RanksTable!B:B,0))</f>
        <v>7</v>
      </c>
      <c r="H11016" t="str">
        <f t="shared" si="172"/>
        <v>INSERT INTO "TeamRanks" (team_id,team_sport_id,team_rank) VALUES (87,18,7);</v>
      </c>
    </row>
    <row r="11017" spans="2:8" x14ac:dyDescent="0.25">
      <c r="B11017" t="s">
        <v>335</v>
      </c>
      <c r="C11017">
        <f>INDEX(NationalTeams!B:B,MATCH(B11017,NationalTeams!C:C,0))</f>
        <v>88</v>
      </c>
      <c r="D11017" t="s">
        <v>42</v>
      </c>
      <c r="E11017">
        <f>INDEX(TeamSports!B:B,MATCH(D11017,TeamSports!C:C,0))</f>
        <v>18</v>
      </c>
      <c r="F11017">
        <f>INDEX(RanksTable!AZ:AZ,MATCH(B11017,RanksTable!B:B,0))</f>
        <v>7</v>
      </c>
      <c r="H11017" t="str">
        <f t="shared" si="172"/>
        <v>INSERT INTO "TeamRanks" (team_id,team_sport_id,team_rank) VALUES (88,18,7);</v>
      </c>
    </row>
    <row r="11018" spans="2:8" x14ac:dyDescent="0.25">
      <c r="B11018" t="s">
        <v>333</v>
      </c>
      <c r="C11018">
        <f>INDEX(NationalTeams!B:B,MATCH(B11018,NationalTeams!C:C,0))</f>
        <v>89</v>
      </c>
      <c r="D11018" t="s">
        <v>42</v>
      </c>
      <c r="E11018">
        <f>INDEX(TeamSports!B:B,MATCH(D11018,TeamSports!C:C,0))</f>
        <v>18</v>
      </c>
      <c r="F11018">
        <f>INDEX(RanksTable!AZ:AZ,MATCH(B11018,RanksTable!B:B,0))</f>
        <v>7</v>
      </c>
      <c r="H11018" t="str">
        <f t="shared" si="172"/>
        <v>INSERT INTO "TeamRanks" (team_id,team_sport_id,team_rank) VALUES (89,18,7);</v>
      </c>
    </row>
    <row r="11019" spans="2:8" x14ac:dyDescent="0.25">
      <c r="B11019" t="s">
        <v>397</v>
      </c>
      <c r="C11019">
        <f>INDEX(NationalTeams!B:B,MATCH(B11019,NationalTeams!C:C,0))</f>
        <v>90</v>
      </c>
      <c r="D11019" t="s">
        <v>42</v>
      </c>
      <c r="E11019">
        <f>INDEX(TeamSports!B:B,MATCH(D11019,TeamSports!C:C,0))</f>
        <v>18</v>
      </c>
      <c r="F11019">
        <f>INDEX(RanksTable!AZ:AZ,MATCH(B11019,RanksTable!B:B,0))</f>
        <v>7</v>
      </c>
      <c r="H11019" t="str">
        <f t="shared" si="172"/>
        <v>INSERT INTO "TeamRanks" (team_id,team_sport_id,team_rank) VALUES (90,18,7);</v>
      </c>
    </row>
    <row r="11020" spans="2:8" x14ac:dyDescent="0.25">
      <c r="B11020" t="s">
        <v>469</v>
      </c>
      <c r="C11020">
        <f>INDEX(NationalTeams!B:B,MATCH(B11020,NationalTeams!C:C,0))</f>
        <v>91</v>
      </c>
      <c r="D11020" t="s">
        <v>42</v>
      </c>
      <c r="E11020">
        <f>INDEX(TeamSports!B:B,MATCH(D11020,TeamSports!C:C,0))</f>
        <v>18</v>
      </c>
      <c r="F11020">
        <f>INDEX(RanksTable!AZ:AZ,MATCH(B11020,RanksTable!B:B,0))</f>
        <v>7</v>
      </c>
      <c r="H11020" t="str">
        <f t="shared" si="172"/>
        <v>INSERT INTO "TeamRanks" (team_id,team_sport_id,team_rank) VALUES (91,18,7);</v>
      </c>
    </row>
    <row r="11021" spans="2:8" x14ac:dyDescent="0.25">
      <c r="B11021" t="s">
        <v>512</v>
      </c>
      <c r="C11021">
        <f>INDEX(NationalTeams!B:B,MATCH(B11021,NationalTeams!C:C,0))</f>
        <v>92</v>
      </c>
      <c r="D11021" t="s">
        <v>42</v>
      </c>
      <c r="E11021">
        <f>INDEX(TeamSports!B:B,MATCH(D11021,TeamSports!C:C,0))</f>
        <v>18</v>
      </c>
      <c r="F11021">
        <f>INDEX(RanksTable!AZ:AZ,MATCH(B11021,RanksTable!B:B,0))</f>
        <v>7</v>
      </c>
      <c r="H11021" t="str">
        <f t="shared" si="172"/>
        <v>INSERT INTO "TeamRanks" (team_id,team_sport_id,team_rank) VALUES (92,18,7);</v>
      </c>
    </row>
    <row r="11022" spans="2:8" x14ac:dyDescent="0.25">
      <c r="B11022" t="s">
        <v>458</v>
      </c>
      <c r="C11022">
        <f>INDEX(NationalTeams!B:B,MATCH(B11022,NationalTeams!C:C,0))</f>
        <v>93</v>
      </c>
      <c r="D11022" t="s">
        <v>42</v>
      </c>
      <c r="E11022">
        <f>INDEX(TeamSports!B:B,MATCH(D11022,TeamSports!C:C,0))</f>
        <v>18</v>
      </c>
      <c r="F11022">
        <f>INDEX(RanksTable!AZ:AZ,MATCH(B11022,RanksTable!B:B,0))</f>
        <v>7</v>
      </c>
      <c r="H11022" t="str">
        <f t="shared" si="172"/>
        <v>INSERT INTO "TeamRanks" (team_id,team_sport_id,team_rank) VALUES (93,18,7);</v>
      </c>
    </row>
    <row r="11023" spans="2:8" x14ac:dyDescent="0.25">
      <c r="B11023" t="s">
        <v>444</v>
      </c>
      <c r="C11023">
        <f>INDEX(NationalTeams!B:B,MATCH(B11023,NationalTeams!C:C,0))</f>
        <v>94</v>
      </c>
      <c r="D11023" t="s">
        <v>42</v>
      </c>
      <c r="E11023">
        <f>INDEX(TeamSports!B:B,MATCH(D11023,TeamSports!C:C,0))</f>
        <v>18</v>
      </c>
      <c r="F11023">
        <f>INDEX(RanksTable!AZ:AZ,MATCH(B11023,RanksTable!B:B,0))</f>
        <v>7</v>
      </c>
      <c r="H11023" t="str">
        <f t="shared" si="172"/>
        <v>INSERT INTO "TeamRanks" (team_id,team_sport_id,team_rank) VALUES (94,18,7);</v>
      </c>
    </row>
    <row r="11024" spans="2:8" x14ac:dyDescent="0.25">
      <c r="B11024" t="s">
        <v>493</v>
      </c>
      <c r="C11024">
        <f>INDEX(NationalTeams!B:B,MATCH(B11024,NationalTeams!C:C,0))</f>
        <v>95</v>
      </c>
      <c r="D11024" t="s">
        <v>42</v>
      </c>
      <c r="E11024">
        <f>INDEX(TeamSports!B:B,MATCH(D11024,TeamSports!C:C,0))</f>
        <v>18</v>
      </c>
      <c r="F11024">
        <f>INDEX(RanksTable!AZ:AZ,MATCH(B11024,RanksTable!B:B,0))</f>
        <v>4</v>
      </c>
      <c r="H11024" t="str">
        <f t="shared" si="172"/>
        <v>INSERT INTO "TeamRanks" (team_id,team_sport_id,team_rank) VALUES (95,18,4);</v>
      </c>
    </row>
    <row r="11025" spans="2:8" x14ac:dyDescent="0.25">
      <c r="B11025" t="s">
        <v>431</v>
      </c>
      <c r="C11025">
        <f>INDEX(NationalTeams!B:B,MATCH(B11025,NationalTeams!C:C,0))</f>
        <v>96</v>
      </c>
      <c r="D11025" t="s">
        <v>42</v>
      </c>
      <c r="E11025">
        <f>INDEX(TeamSports!B:B,MATCH(D11025,TeamSports!C:C,0))</f>
        <v>18</v>
      </c>
      <c r="F11025">
        <f>INDEX(RanksTable!AZ:AZ,MATCH(B11025,RanksTable!B:B,0))</f>
        <v>7</v>
      </c>
      <c r="H11025" t="str">
        <f t="shared" si="172"/>
        <v>INSERT INTO "TeamRanks" (team_id,team_sport_id,team_rank) VALUES (96,18,7);</v>
      </c>
    </row>
    <row r="11026" spans="2:8" x14ac:dyDescent="0.25">
      <c r="B11026" t="s">
        <v>427</v>
      </c>
      <c r="C11026">
        <f>INDEX(NationalTeams!B:B,MATCH(B11026,NationalTeams!C:C,0))</f>
        <v>97</v>
      </c>
      <c r="D11026" t="s">
        <v>42</v>
      </c>
      <c r="E11026">
        <f>INDEX(TeamSports!B:B,MATCH(D11026,TeamSports!C:C,0))</f>
        <v>18</v>
      </c>
      <c r="F11026">
        <f>INDEX(RanksTable!AZ:AZ,MATCH(B11026,RanksTable!B:B,0))</f>
        <v>7</v>
      </c>
      <c r="H11026" t="str">
        <f t="shared" si="172"/>
        <v>INSERT INTO "TeamRanks" (team_id,team_sport_id,team_rank) VALUES (97,18,7);</v>
      </c>
    </row>
    <row r="11027" spans="2:8" x14ac:dyDescent="0.25">
      <c r="B11027" t="s">
        <v>513</v>
      </c>
      <c r="C11027">
        <f>INDEX(NationalTeams!B:B,MATCH(B11027,NationalTeams!C:C,0))</f>
        <v>98</v>
      </c>
      <c r="D11027" t="s">
        <v>42</v>
      </c>
      <c r="E11027">
        <f>INDEX(TeamSports!B:B,MATCH(D11027,TeamSports!C:C,0))</f>
        <v>18</v>
      </c>
      <c r="F11027">
        <f>INDEX(RanksTable!AZ:AZ,MATCH(B11027,RanksTable!B:B,0))</f>
        <v>7</v>
      </c>
      <c r="H11027" t="str">
        <f t="shared" si="172"/>
        <v>INSERT INTO "TeamRanks" (team_id,team_sport_id,team_rank) VALUES (98,18,7);</v>
      </c>
    </row>
    <row r="11028" spans="2:8" x14ac:dyDescent="0.25">
      <c r="B11028" t="s">
        <v>503</v>
      </c>
      <c r="C11028">
        <f>INDEX(NationalTeams!B:B,MATCH(B11028,NationalTeams!C:C,0))</f>
        <v>99</v>
      </c>
      <c r="D11028" t="s">
        <v>42</v>
      </c>
      <c r="E11028">
        <f>INDEX(TeamSports!B:B,MATCH(D11028,TeamSports!C:C,0))</f>
        <v>18</v>
      </c>
      <c r="F11028">
        <f>INDEX(RanksTable!AZ:AZ,MATCH(B11028,RanksTable!B:B,0))</f>
        <v>7</v>
      </c>
      <c r="H11028" t="str">
        <f t="shared" si="172"/>
        <v>INSERT INTO "TeamRanks" (team_id,team_sport_id,team_rank) VALUES (99,18,7);</v>
      </c>
    </row>
    <row r="11029" spans="2:8" x14ac:dyDescent="0.25">
      <c r="B11029" t="s">
        <v>519</v>
      </c>
      <c r="C11029">
        <f>INDEX(NationalTeams!B:B,MATCH(B11029,NationalTeams!C:C,0))</f>
        <v>100</v>
      </c>
      <c r="D11029" t="s">
        <v>42</v>
      </c>
      <c r="E11029">
        <f>INDEX(TeamSports!B:B,MATCH(D11029,TeamSports!C:C,0))</f>
        <v>18</v>
      </c>
      <c r="F11029">
        <f>INDEX(RanksTable!AZ:AZ,MATCH(B11029,RanksTable!B:B,0))</f>
        <v>7</v>
      </c>
      <c r="H11029" t="str">
        <f t="shared" si="172"/>
        <v>INSERT INTO "TeamRanks" (team_id,team_sport_id,team_rank) VALUES (100,18,7);</v>
      </c>
    </row>
    <row r="11030" spans="2:8" x14ac:dyDescent="0.25">
      <c r="B11030" t="s">
        <v>410</v>
      </c>
      <c r="C11030">
        <f>INDEX(NationalTeams!B:B,MATCH(B11030,NationalTeams!C:C,0))</f>
        <v>101</v>
      </c>
      <c r="D11030" t="s">
        <v>42</v>
      </c>
      <c r="E11030">
        <f>INDEX(TeamSports!B:B,MATCH(D11030,TeamSports!C:C,0))</f>
        <v>18</v>
      </c>
      <c r="F11030">
        <f>INDEX(RanksTable!AZ:AZ,MATCH(B11030,RanksTable!B:B,0))</f>
        <v>7</v>
      </c>
      <c r="H11030" t="str">
        <f t="shared" si="172"/>
        <v>INSERT INTO "TeamRanks" (team_id,team_sport_id,team_rank) VALUES (101,18,7);</v>
      </c>
    </row>
    <row r="11031" spans="2:8" x14ac:dyDescent="0.25">
      <c r="B11031" t="s">
        <v>486</v>
      </c>
      <c r="C11031">
        <f>INDEX(NationalTeams!B:B,MATCH(B11031,NationalTeams!C:C,0))</f>
        <v>102</v>
      </c>
      <c r="D11031" t="s">
        <v>42</v>
      </c>
      <c r="E11031">
        <f>INDEX(TeamSports!B:B,MATCH(D11031,TeamSports!C:C,0))</f>
        <v>18</v>
      </c>
      <c r="F11031">
        <f>INDEX(RanksTable!AZ:AZ,MATCH(B11031,RanksTable!B:B,0))</f>
        <v>7</v>
      </c>
      <c r="H11031" t="str">
        <f t="shared" si="172"/>
        <v>INSERT INTO "TeamRanks" (team_id,team_sport_id,team_rank) VALUES (102,18,7);</v>
      </c>
    </row>
    <row r="11032" spans="2:8" x14ac:dyDescent="0.25">
      <c r="B11032" t="s">
        <v>526</v>
      </c>
      <c r="C11032">
        <f>INDEX(NationalTeams!B:B,MATCH(B11032,NationalTeams!C:C,0))</f>
        <v>103</v>
      </c>
      <c r="D11032" t="s">
        <v>42</v>
      </c>
      <c r="E11032">
        <f>INDEX(TeamSports!B:B,MATCH(D11032,TeamSports!C:C,0))</f>
        <v>18</v>
      </c>
      <c r="F11032">
        <f>INDEX(RanksTable!AZ:AZ,MATCH(B11032,RanksTable!B:B,0))</f>
        <v>7</v>
      </c>
      <c r="H11032" t="str">
        <f t="shared" si="172"/>
        <v>INSERT INTO "TeamRanks" (team_id,team_sport_id,team_rank) VALUES (103,18,7);</v>
      </c>
    </row>
    <row r="11033" spans="2:8" x14ac:dyDescent="0.25">
      <c r="B11033" t="s">
        <v>470</v>
      </c>
      <c r="C11033">
        <f>INDEX(NationalTeams!B:B,MATCH(B11033,NationalTeams!C:C,0))</f>
        <v>104</v>
      </c>
      <c r="D11033" t="s">
        <v>42</v>
      </c>
      <c r="E11033">
        <f>INDEX(TeamSports!B:B,MATCH(D11033,TeamSports!C:C,0))</f>
        <v>18</v>
      </c>
      <c r="F11033">
        <f>INDEX(RanksTable!AZ:AZ,MATCH(B11033,RanksTable!B:B,0))</f>
        <v>7</v>
      </c>
      <c r="H11033" t="str">
        <f t="shared" si="172"/>
        <v>INSERT INTO "TeamRanks" (team_id,team_sport_id,team_rank) VALUES (104,18,7);</v>
      </c>
    </row>
    <row r="11034" spans="2:8" x14ac:dyDescent="0.25">
      <c r="B11034" t="s">
        <v>461</v>
      </c>
      <c r="C11034">
        <f>INDEX(NationalTeams!B:B,MATCH(B11034,NationalTeams!C:C,0))</f>
        <v>105</v>
      </c>
      <c r="D11034" t="s">
        <v>42</v>
      </c>
      <c r="E11034">
        <f>INDEX(TeamSports!B:B,MATCH(D11034,TeamSports!C:C,0))</f>
        <v>18</v>
      </c>
      <c r="F11034">
        <f>INDEX(RanksTable!AZ:AZ,MATCH(B11034,RanksTable!B:B,0))</f>
        <v>7</v>
      </c>
      <c r="H11034" t="str">
        <f t="shared" si="172"/>
        <v>INSERT INTO "TeamRanks" (team_id,team_sport_id,team_rank) VALUES (105,18,7);</v>
      </c>
    </row>
    <row r="11035" spans="2:8" x14ac:dyDescent="0.25">
      <c r="B11035" t="s">
        <v>418</v>
      </c>
      <c r="C11035">
        <f>INDEX(NationalTeams!B:B,MATCH(B11035,NationalTeams!C:C,0))</f>
        <v>106</v>
      </c>
      <c r="D11035" t="s">
        <v>42</v>
      </c>
      <c r="E11035">
        <f>INDEX(TeamSports!B:B,MATCH(D11035,TeamSports!C:C,0))</f>
        <v>18</v>
      </c>
      <c r="F11035">
        <f>INDEX(RanksTable!AZ:AZ,MATCH(B11035,RanksTable!B:B,0))</f>
        <v>7</v>
      </c>
      <c r="H11035" t="str">
        <f t="shared" si="172"/>
        <v>INSERT INTO "TeamRanks" (team_id,team_sport_id,team_rank) VALUES (106,18,7);</v>
      </c>
    </row>
    <row r="11036" spans="2:8" x14ac:dyDescent="0.25">
      <c r="B11036" t="s">
        <v>417</v>
      </c>
      <c r="C11036">
        <f>INDEX(NationalTeams!B:B,MATCH(B11036,NationalTeams!C:C,0))</f>
        <v>107</v>
      </c>
      <c r="D11036" t="s">
        <v>42</v>
      </c>
      <c r="E11036">
        <f>INDEX(TeamSports!B:B,MATCH(D11036,TeamSports!C:C,0))</f>
        <v>18</v>
      </c>
      <c r="F11036">
        <f>INDEX(RanksTable!AZ:AZ,MATCH(B11036,RanksTable!B:B,0))</f>
        <v>7</v>
      </c>
      <c r="H11036" t="str">
        <f t="shared" si="172"/>
        <v>INSERT INTO "TeamRanks" (team_id,team_sport_id,team_rank) VALUES (107,18,7);</v>
      </c>
    </row>
    <row r="11037" spans="2:8" x14ac:dyDescent="0.25">
      <c r="B11037" t="s">
        <v>421</v>
      </c>
      <c r="C11037">
        <f>INDEX(NationalTeams!B:B,MATCH(B11037,NationalTeams!C:C,0))</f>
        <v>108</v>
      </c>
      <c r="D11037" t="s">
        <v>42</v>
      </c>
      <c r="E11037">
        <f>INDEX(TeamSports!B:B,MATCH(D11037,TeamSports!C:C,0))</f>
        <v>18</v>
      </c>
      <c r="F11037">
        <f>INDEX(RanksTable!AZ:AZ,MATCH(B11037,RanksTable!B:B,0))</f>
        <v>7</v>
      </c>
      <c r="H11037" t="str">
        <f t="shared" si="172"/>
        <v>INSERT INTO "TeamRanks" (team_id,team_sport_id,team_rank) VALUES (108,18,7);</v>
      </c>
    </row>
    <row r="11038" spans="2:8" x14ac:dyDescent="0.25">
      <c r="B11038" t="s">
        <v>530</v>
      </c>
      <c r="C11038">
        <f>INDEX(NationalTeams!B:B,MATCH(B11038,NationalTeams!C:C,0))</f>
        <v>109</v>
      </c>
      <c r="D11038" t="s">
        <v>42</v>
      </c>
      <c r="E11038">
        <f>INDEX(TeamSports!B:B,MATCH(D11038,TeamSports!C:C,0))</f>
        <v>18</v>
      </c>
      <c r="F11038">
        <f>INDEX(RanksTable!AZ:AZ,MATCH(B11038,RanksTable!B:B,0))</f>
        <v>7</v>
      </c>
      <c r="H11038" t="str">
        <f t="shared" si="172"/>
        <v>INSERT INTO "TeamRanks" (team_id,team_sport_id,team_rank) VALUES (109,18,7);</v>
      </c>
    </row>
    <row r="11039" spans="2:8" x14ac:dyDescent="0.25">
      <c r="B11039" t="s">
        <v>488</v>
      </c>
      <c r="C11039">
        <f>INDEX(NationalTeams!B:B,MATCH(B11039,NationalTeams!C:C,0))</f>
        <v>110</v>
      </c>
      <c r="D11039" t="s">
        <v>42</v>
      </c>
      <c r="E11039">
        <f>INDEX(TeamSports!B:B,MATCH(D11039,TeamSports!C:C,0))</f>
        <v>18</v>
      </c>
      <c r="F11039">
        <f>INDEX(RanksTable!AZ:AZ,MATCH(B11039,RanksTable!B:B,0))</f>
        <v>1</v>
      </c>
      <c r="H11039" t="str">
        <f t="shared" si="172"/>
        <v>INSERT INTO "TeamRanks" (team_id,team_sport_id,team_rank) VALUES (110,18,1);</v>
      </c>
    </row>
    <row r="11040" spans="2:8" x14ac:dyDescent="0.25">
      <c r="B11040" t="s">
        <v>352</v>
      </c>
      <c r="C11040">
        <f>INDEX(NationalTeams!B:B,MATCH(B11040,NationalTeams!C:C,0))</f>
        <v>111</v>
      </c>
      <c r="D11040" t="s">
        <v>42</v>
      </c>
      <c r="E11040">
        <f>INDEX(TeamSports!B:B,MATCH(D11040,TeamSports!C:C,0))</f>
        <v>18</v>
      </c>
      <c r="F11040">
        <f>INDEX(RanksTable!AZ:AZ,MATCH(B11040,RanksTable!B:B,0))</f>
        <v>5</v>
      </c>
      <c r="H11040" t="str">
        <f t="shared" si="172"/>
        <v>INSERT INTO "TeamRanks" (team_id,team_sport_id,team_rank) VALUES (111,18,5);</v>
      </c>
    </row>
    <row r="11041" spans="2:8" x14ac:dyDescent="0.25">
      <c r="B11041" t="s">
        <v>422</v>
      </c>
      <c r="C11041">
        <f>INDEX(NationalTeams!B:B,MATCH(B11041,NationalTeams!C:C,0))</f>
        <v>112</v>
      </c>
      <c r="D11041" t="s">
        <v>42</v>
      </c>
      <c r="E11041">
        <f>INDEX(TeamSports!B:B,MATCH(D11041,TeamSports!C:C,0))</f>
        <v>18</v>
      </c>
      <c r="F11041">
        <f>INDEX(RanksTable!AZ:AZ,MATCH(B11041,RanksTable!B:B,0))</f>
        <v>1</v>
      </c>
      <c r="H11041" t="str">
        <f t="shared" si="172"/>
        <v>INSERT INTO "TeamRanks" (team_id,team_sport_id,team_rank) VALUES (112,18,1);</v>
      </c>
    </row>
    <row r="11042" spans="2:8" x14ac:dyDescent="0.25">
      <c r="B11042" t="s">
        <v>451</v>
      </c>
      <c r="C11042">
        <f>INDEX(NationalTeams!B:B,MATCH(B11042,NationalTeams!C:C,0))</f>
        <v>113</v>
      </c>
      <c r="D11042" t="s">
        <v>42</v>
      </c>
      <c r="E11042">
        <f>INDEX(TeamSports!B:B,MATCH(D11042,TeamSports!C:C,0))</f>
        <v>18</v>
      </c>
      <c r="F11042">
        <f>INDEX(RanksTable!AZ:AZ,MATCH(B11042,RanksTable!B:B,0))</f>
        <v>7</v>
      </c>
      <c r="H11042" t="str">
        <f t="shared" si="172"/>
        <v>INSERT INTO "TeamRanks" (team_id,team_sport_id,team_rank) VALUES (113,18,7);</v>
      </c>
    </row>
    <row r="11043" spans="2:8" x14ac:dyDescent="0.25">
      <c r="B11043" t="s">
        <v>430</v>
      </c>
      <c r="C11043">
        <f>INDEX(NationalTeams!B:B,MATCH(B11043,NationalTeams!C:C,0))</f>
        <v>114</v>
      </c>
      <c r="D11043" t="s">
        <v>42</v>
      </c>
      <c r="E11043">
        <f>INDEX(TeamSports!B:B,MATCH(D11043,TeamSports!C:C,0))</f>
        <v>18</v>
      </c>
      <c r="F11043">
        <f>INDEX(RanksTable!AZ:AZ,MATCH(B11043,RanksTable!B:B,0))</f>
        <v>7</v>
      </c>
      <c r="H11043" t="str">
        <f t="shared" si="172"/>
        <v>INSERT INTO "TeamRanks" (team_id,team_sport_id,team_rank) VALUES (114,18,7);</v>
      </c>
    </row>
    <row r="11044" spans="2:8" x14ac:dyDescent="0.25">
      <c r="B11044" t="s">
        <v>381</v>
      </c>
      <c r="C11044">
        <f>INDEX(NationalTeams!B:B,MATCH(B11044,NationalTeams!C:C,0))</f>
        <v>115</v>
      </c>
      <c r="D11044" t="s">
        <v>42</v>
      </c>
      <c r="E11044">
        <f>INDEX(TeamSports!B:B,MATCH(D11044,TeamSports!C:C,0))</f>
        <v>18</v>
      </c>
      <c r="F11044">
        <f>INDEX(RanksTable!AZ:AZ,MATCH(B11044,RanksTable!B:B,0))</f>
        <v>7</v>
      </c>
      <c r="H11044" t="str">
        <f t="shared" si="172"/>
        <v>INSERT INTO "TeamRanks" (team_id,team_sport_id,team_rank) VALUES (115,18,7);</v>
      </c>
    </row>
    <row r="11045" spans="2:8" x14ac:dyDescent="0.25">
      <c r="B11045" t="s">
        <v>434</v>
      </c>
      <c r="C11045">
        <f>INDEX(NationalTeams!B:B,MATCH(B11045,NationalTeams!C:C,0))</f>
        <v>116</v>
      </c>
      <c r="D11045" t="s">
        <v>42</v>
      </c>
      <c r="E11045">
        <f>INDEX(TeamSports!B:B,MATCH(D11045,TeamSports!C:C,0))</f>
        <v>18</v>
      </c>
      <c r="F11045">
        <f>INDEX(RanksTable!AZ:AZ,MATCH(B11045,RanksTable!B:B,0))</f>
        <v>7</v>
      </c>
      <c r="H11045" t="str">
        <f t="shared" si="172"/>
        <v>INSERT INTO "TeamRanks" (team_id,team_sport_id,team_rank) VALUES (116,18,7);</v>
      </c>
    </row>
    <row r="11046" spans="2:8" x14ac:dyDescent="0.25">
      <c r="B11046" t="s">
        <v>475</v>
      </c>
      <c r="C11046">
        <f>INDEX(NationalTeams!B:B,MATCH(B11046,NationalTeams!C:C,0))</f>
        <v>117</v>
      </c>
      <c r="D11046" t="s">
        <v>42</v>
      </c>
      <c r="E11046">
        <f>INDEX(TeamSports!B:B,MATCH(D11046,TeamSports!C:C,0))</f>
        <v>18</v>
      </c>
      <c r="F11046">
        <f>INDEX(RanksTable!AZ:AZ,MATCH(B11046,RanksTable!B:B,0))</f>
        <v>7</v>
      </c>
      <c r="H11046" t="str">
        <f t="shared" si="172"/>
        <v>INSERT INTO "TeamRanks" (team_id,team_sport_id,team_rank) VALUES (117,18,7);</v>
      </c>
    </row>
    <row r="11047" spans="2:8" x14ac:dyDescent="0.25">
      <c r="B11047" t="s">
        <v>528</v>
      </c>
      <c r="C11047">
        <f>INDEX(NationalTeams!B:B,MATCH(B11047,NationalTeams!C:C,0))</f>
        <v>118</v>
      </c>
      <c r="D11047" t="s">
        <v>42</v>
      </c>
      <c r="E11047">
        <f>INDEX(TeamSports!B:B,MATCH(D11047,TeamSports!C:C,0))</f>
        <v>18</v>
      </c>
      <c r="F11047">
        <f>INDEX(RanksTable!AZ:AZ,MATCH(B11047,RanksTable!B:B,0))</f>
        <v>7</v>
      </c>
      <c r="H11047" t="str">
        <f t="shared" si="172"/>
        <v>INSERT INTO "TeamRanks" (team_id,team_sport_id,team_rank) VALUES (118,18,7);</v>
      </c>
    </row>
    <row r="11048" spans="2:8" x14ac:dyDescent="0.25">
      <c r="B11048" t="s">
        <v>436</v>
      </c>
      <c r="C11048">
        <f>INDEX(NationalTeams!B:B,MATCH(B11048,NationalTeams!C:C,0))</f>
        <v>119</v>
      </c>
      <c r="D11048" t="s">
        <v>42</v>
      </c>
      <c r="E11048">
        <f>INDEX(TeamSports!B:B,MATCH(D11048,TeamSports!C:C,0))</f>
        <v>18</v>
      </c>
      <c r="F11048">
        <f>INDEX(RanksTable!AZ:AZ,MATCH(B11048,RanksTable!B:B,0))</f>
        <v>7</v>
      </c>
      <c r="H11048" t="str">
        <f t="shared" si="172"/>
        <v>INSERT INTO "TeamRanks" (team_id,team_sport_id,team_rank) VALUES (119,18,7);</v>
      </c>
    </row>
    <row r="11049" spans="2:8" x14ac:dyDescent="0.25">
      <c r="B11049" t="s">
        <v>455</v>
      </c>
      <c r="C11049">
        <f>INDEX(NationalTeams!B:B,MATCH(B11049,NationalTeams!C:C,0))</f>
        <v>120</v>
      </c>
      <c r="D11049" t="s">
        <v>42</v>
      </c>
      <c r="E11049">
        <f>INDEX(TeamSports!B:B,MATCH(D11049,TeamSports!C:C,0))</f>
        <v>18</v>
      </c>
      <c r="F11049">
        <f>INDEX(RanksTable!AZ:AZ,MATCH(B11049,RanksTable!B:B,0))</f>
        <v>7</v>
      </c>
      <c r="H11049" t="str">
        <f t="shared" si="172"/>
        <v>INSERT INTO "TeamRanks" (team_id,team_sport_id,team_rank) VALUES (120,18,7);</v>
      </c>
    </row>
    <row r="11050" spans="2:8" x14ac:dyDescent="0.25">
      <c r="B11050" t="s">
        <v>345</v>
      </c>
      <c r="C11050">
        <f>INDEX(NationalTeams!B:B,MATCH(B11050,NationalTeams!C:C,0))</f>
        <v>121</v>
      </c>
      <c r="D11050" t="s">
        <v>42</v>
      </c>
      <c r="E11050">
        <f>INDEX(TeamSports!B:B,MATCH(D11050,TeamSports!C:C,0))</f>
        <v>18</v>
      </c>
      <c r="F11050">
        <f>INDEX(RanksTable!AZ:AZ,MATCH(B11050,RanksTable!B:B,0))</f>
        <v>7</v>
      </c>
      <c r="H11050" t="str">
        <f t="shared" si="172"/>
        <v>INSERT INTO "TeamRanks" (team_id,team_sport_id,team_rank) VALUES (121,18,7);</v>
      </c>
    </row>
    <row r="11051" spans="2:8" x14ac:dyDescent="0.25">
      <c r="B11051" t="s">
        <v>532</v>
      </c>
      <c r="C11051">
        <f>INDEX(NationalTeams!B:B,MATCH(B11051,NationalTeams!C:C,0))</f>
        <v>122</v>
      </c>
      <c r="D11051" t="s">
        <v>42</v>
      </c>
      <c r="E11051">
        <f>INDEX(TeamSports!B:B,MATCH(D11051,TeamSports!C:C,0))</f>
        <v>18</v>
      </c>
      <c r="F11051">
        <f>INDEX(RanksTable!AZ:AZ,MATCH(B11051,RanksTable!B:B,0))</f>
        <v>7</v>
      </c>
      <c r="H11051" t="str">
        <f t="shared" si="172"/>
        <v>INSERT INTO "TeamRanks" (team_id,team_sport_id,team_rank) VALUES (122,18,7);</v>
      </c>
    </row>
    <row r="11052" spans="2:8" x14ac:dyDescent="0.25">
      <c r="B11052" t="s">
        <v>468</v>
      </c>
      <c r="C11052">
        <f>INDEX(NationalTeams!B:B,MATCH(B11052,NationalTeams!C:C,0))</f>
        <v>123</v>
      </c>
      <c r="D11052" t="s">
        <v>42</v>
      </c>
      <c r="E11052">
        <f>INDEX(TeamSports!B:B,MATCH(D11052,TeamSports!C:C,0))</f>
        <v>18</v>
      </c>
      <c r="F11052">
        <f>INDEX(RanksTable!AZ:AZ,MATCH(B11052,RanksTable!B:B,0))</f>
        <v>7</v>
      </c>
      <c r="H11052" t="str">
        <f t="shared" si="172"/>
        <v>INSERT INTO "TeamRanks" (team_id,team_sport_id,team_rank) VALUES (123,18,7);</v>
      </c>
    </row>
    <row r="11053" spans="2:8" x14ac:dyDescent="0.25">
      <c r="B11053" t="s">
        <v>347</v>
      </c>
      <c r="C11053">
        <f>INDEX(NationalTeams!B:B,MATCH(B11053,NationalTeams!C:C,0))</f>
        <v>124</v>
      </c>
      <c r="D11053" t="s">
        <v>42</v>
      </c>
      <c r="E11053">
        <f>INDEX(TeamSports!B:B,MATCH(D11053,TeamSports!C:C,0))</f>
        <v>18</v>
      </c>
      <c r="F11053">
        <f>INDEX(RanksTable!AZ:AZ,MATCH(B11053,RanksTable!B:B,0))</f>
        <v>7</v>
      </c>
      <c r="H11053" t="str">
        <f t="shared" si="172"/>
        <v>INSERT INTO "TeamRanks" (team_id,team_sport_id,team_rank) VALUES (124,18,7);</v>
      </c>
    </row>
    <row r="11054" spans="2:8" x14ac:dyDescent="0.25">
      <c r="B11054" t="s">
        <v>390</v>
      </c>
      <c r="C11054">
        <f>INDEX(NationalTeams!B:B,MATCH(B11054,NationalTeams!C:C,0))</f>
        <v>125</v>
      </c>
      <c r="D11054" t="s">
        <v>42</v>
      </c>
      <c r="E11054">
        <f>INDEX(TeamSports!B:B,MATCH(D11054,TeamSports!C:C,0))</f>
        <v>18</v>
      </c>
      <c r="F11054">
        <f>INDEX(RanksTable!AZ:AZ,MATCH(B11054,RanksTable!B:B,0))</f>
        <v>7</v>
      </c>
      <c r="H11054" t="str">
        <f t="shared" si="172"/>
        <v>INSERT INTO "TeamRanks" (team_id,team_sport_id,team_rank) VALUES (125,18,7);</v>
      </c>
    </row>
    <row r="11055" spans="2:8" x14ac:dyDescent="0.25">
      <c r="B11055" t="s">
        <v>540</v>
      </c>
      <c r="C11055">
        <f>INDEX(NationalTeams!B:B,MATCH(B11055,NationalTeams!C:C,0))</f>
        <v>126</v>
      </c>
      <c r="D11055" t="s">
        <v>42</v>
      </c>
      <c r="E11055">
        <f>INDEX(TeamSports!B:B,MATCH(D11055,TeamSports!C:C,0))</f>
        <v>18</v>
      </c>
      <c r="F11055">
        <f>INDEX(RanksTable!AZ:AZ,MATCH(B11055,RanksTable!B:B,0))</f>
        <v>7</v>
      </c>
      <c r="H11055" t="str">
        <f t="shared" si="172"/>
        <v>INSERT INTO "TeamRanks" (team_id,team_sport_id,team_rank) VALUES (126,18,7);</v>
      </c>
    </row>
    <row r="11056" spans="2:8" x14ac:dyDescent="0.25">
      <c r="B11056" t="s">
        <v>527</v>
      </c>
      <c r="C11056">
        <f>INDEX(NationalTeams!B:B,MATCH(B11056,NationalTeams!C:C,0))</f>
        <v>127</v>
      </c>
      <c r="D11056" t="s">
        <v>42</v>
      </c>
      <c r="E11056">
        <f>INDEX(TeamSports!B:B,MATCH(D11056,TeamSports!C:C,0))</f>
        <v>18</v>
      </c>
      <c r="F11056">
        <f>INDEX(RanksTable!AZ:AZ,MATCH(B11056,RanksTable!B:B,0))</f>
        <v>7</v>
      </c>
      <c r="H11056" t="str">
        <f t="shared" si="172"/>
        <v>INSERT INTO "TeamRanks" (team_id,team_sport_id,team_rank) VALUES (127,18,7);</v>
      </c>
    </row>
    <row r="11057" spans="2:8" x14ac:dyDescent="0.25">
      <c r="B11057" t="s">
        <v>523</v>
      </c>
      <c r="C11057">
        <f>INDEX(NationalTeams!B:B,MATCH(B11057,NationalTeams!C:C,0))</f>
        <v>128</v>
      </c>
      <c r="D11057" t="s">
        <v>42</v>
      </c>
      <c r="E11057">
        <f>INDEX(TeamSports!B:B,MATCH(D11057,TeamSports!C:C,0))</f>
        <v>18</v>
      </c>
      <c r="F11057">
        <f>INDEX(RanksTable!AZ:AZ,MATCH(B11057,RanksTable!B:B,0))</f>
        <v>7</v>
      </c>
      <c r="H11057" t="str">
        <f t="shared" si="172"/>
        <v>INSERT INTO "TeamRanks" (team_id,team_sport_id,team_rank) VALUES (128,18,7);</v>
      </c>
    </row>
    <row r="11058" spans="2:8" x14ac:dyDescent="0.25">
      <c r="B11058" t="s">
        <v>484</v>
      </c>
      <c r="C11058">
        <f>INDEX(NationalTeams!B:B,MATCH(B11058,NationalTeams!C:C,0))</f>
        <v>129</v>
      </c>
      <c r="D11058" t="s">
        <v>42</v>
      </c>
      <c r="E11058">
        <f>INDEX(TeamSports!B:B,MATCH(D11058,TeamSports!C:C,0))</f>
        <v>18</v>
      </c>
      <c r="F11058">
        <f>INDEX(RanksTable!AZ:AZ,MATCH(B11058,RanksTable!B:B,0))</f>
        <v>7</v>
      </c>
      <c r="H11058" t="str">
        <f t="shared" si="172"/>
        <v>INSERT INTO "TeamRanks" (team_id,team_sport_id,team_rank) VALUES (129,18,7);</v>
      </c>
    </row>
    <row r="11059" spans="2:8" x14ac:dyDescent="0.25">
      <c r="B11059" t="s">
        <v>522</v>
      </c>
      <c r="C11059">
        <f>INDEX(NationalTeams!B:B,MATCH(B11059,NationalTeams!C:C,0))</f>
        <v>130</v>
      </c>
      <c r="D11059" t="s">
        <v>42</v>
      </c>
      <c r="E11059">
        <f>INDEX(TeamSports!B:B,MATCH(D11059,TeamSports!C:C,0))</f>
        <v>18</v>
      </c>
      <c r="F11059">
        <f>INDEX(RanksTable!AZ:AZ,MATCH(B11059,RanksTable!B:B,0))</f>
        <v>7</v>
      </c>
      <c r="H11059" t="str">
        <f t="shared" si="172"/>
        <v>INSERT INTO "TeamRanks" (team_id,team_sport_id,team_rank) VALUES (130,18,7);</v>
      </c>
    </row>
    <row r="11060" spans="2:8" x14ac:dyDescent="0.25">
      <c r="B11060" t="s">
        <v>386</v>
      </c>
      <c r="C11060">
        <f>INDEX(NationalTeams!B:B,MATCH(B11060,NationalTeams!C:C,0))</f>
        <v>131</v>
      </c>
      <c r="D11060" t="s">
        <v>42</v>
      </c>
      <c r="E11060">
        <f>INDEX(TeamSports!B:B,MATCH(D11060,TeamSports!C:C,0))</f>
        <v>18</v>
      </c>
      <c r="F11060">
        <f>INDEX(RanksTable!AZ:AZ,MATCH(B11060,RanksTable!B:B,0))</f>
        <v>7</v>
      </c>
      <c r="H11060" t="str">
        <f t="shared" si="172"/>
        <v>INSERT INTO "TeamRanks" (team_id,team_sport_id,team_rank) VALUES (131,18,7);</v>
      </c>
    </row>
    <row r="11061" spans="2:8" x14ac:dyDescent="0.25">
      <c r="B11061" t="s">
        <v>463</v>
      </c>
      <c r="C11061">
        <f>INDEX(NationalTeams!B:B,MATCH(B11061,NationalTeams!C:C,0))</f>
        <v>132</v>
      </c>
      <c r="D11061" t="s">
        <v>42</v>
      </c>
      <c r="E11061">
        <f>INDEX(TeamSports!B:B,MATCH(D11061,TeamSports!C:C,0))</f>
        <v>18</v>
      </c>
      <c r="F11061">
        <f>INDEX(RanksTable!AZ:AZ,MATCH(B11061,RanksTable!B:B,0))</f>
        <v>4</v>
      </c>
      <c r="H11061" t="str">
        <f t="shared" si="172"/>
        <v>INSERT INTO "TeamRanks" (team_id,team_sport_id,team_rank) VALUES (132,18,4);</v>
      </c>
    </row>
    <row r="11062" spans="2:8" x14ac:dyDescent="0.25">
      <c r="B11062" t="s">
        <v>339</v>
      </c>
      <c r="C11062">
        <f>INDEX(NationalTeams!B:B,MATCH(B11062,NationalTeams!C:C,0))</f>
        <v>133</v>
      </c>
      <c r="D11062" t="s">
        <v>42</v>
      </c>
      <c r="E11062">
        <f>INDEX(TeamSports!B:B,MATCH(D11062,TeamSports!C:C,0))</f>
        <v>18</v>
      </c>
      <c r="F11062">
        <f>INDEX(RanksTable!AZ:AZ,MATCH(B11062,RanksTable!B:B,0))</f>
        <v>7</v>
      </c>
      <c r="H11062" t="str">
        <f t="shared" si="172"/>
        <v>INSERT INTO "TeamRanks" (team_id,team_sport_id,team_rank) VALUES (133,18,7);</v>
      </c>
    </row>
    <row r="11063" spans="2:8" x14ac:dyDescent="0.25">
      <c r="B11063" t="s">
        <v>464</v>
      </c>
      <c r="C11063">
        <f>INDEX(NationalTeams!B:B,MATCH(B11063,NationalTeams!C:C,0))</f>
        <v>134</v>
      </c>
      <c r="D11063" t="s">
        <v>42</v>
      </c>
      <c r="E11063">
        <f>INDEX(TeamSports!B:B,MATCH(D11063,TeamSports!C:C,0))</f>
        <v>18</v>
      </c>
      <c r="F11063">
        <f>INDEX(RanksTable!AZ:AZ,MATCH(B11063,RanksTable!B:B,0))</f>
        <v>7</v>
      </c>
      <c r="H11063" t="str">
        <f t="shared" si="172"/>
        <v>INSERT INTO "TeamRanks" (team_id,team_sport_id,team_rank) VALUES (134,18,7);</v>
      </c>
    </row>
    <row r="11064" spans="2:8" x14ac:dyDescent="0.25">
      <c r="B11064" t="s">
        <v>379</v>
      </c>
      <c r="C11064">
        <f>INDEX(NationalTeams!B:B,MATCH(B11064,NationalTeams!C:C,0))</f>
        <v>135</v>
      </c>
      <c r="D11064" t="s">
        <v>42</v>
      </c>
      <c r="E11064">
        <f>INDEX(TeamSports!B:B,MATCH(D11064,TeamSports!C:C,0))</f>
        <v>18</v>
      </c>
      <c r="F11064">
        <f>INDEX(RanksTable!AZ:AZ,MATCH(B11064,RanksTable!B:B,0))</f>
        <v>7</v>
      </c>
      <c r="H11064" t="str">
        <f t="shared" si="172"/>
        <v>INSERT INTO "TeamRanks" (team_id,team_sport_id,team_rank) VALUES (135,18,7);</v>
      </c>
    </row>
    <row r="11065" spans="2:8" x14ac:dyDescent="0.25">
      <c r="B11065" t="s">
        <v>539</v>
      </c>
      <c r="C11065">
        <f>INDEX(NationalTeams!B:B,MATCH(B11065,NationalTeams!C:C,0))</f>
        <v>136</v>
      </c>
      <c r="D11065" t="s">
        <v>42</v>
      </c>
      <c r="E11065">
        <f>INDEX(TeamSports!B:B,MATCH(D11065,TeamSports!C:C,0))</f>
        <v>18</v>
      </c>
      <c r="F11065">
        <f>INDEX(RanksTable!AZ:AZ,MATCH(B11065,RanksTable!B:B,0))</f>
        <v>7</v>
      </c>
      <c r="H11065" t="str">
        <f t="shared" si="172"/>
        <v>INSERT INTO "TeamRanks" (team_id,team_sport_id,team_rank) VALUES (136,18,7);</v>
      </c>
    </row>
    <row r="11066" spans="2:8" x14ac:dyDescent="0.25">
      <c r="B11066" t="s">
        <v>342</v>
      </c>
      <c r="C11066">
        <f>INDEX(NationalTeams!B:B,MATCH(B11066,NationalTeams!C:C,0))</f>
        <v>137</v>
      </c>
      <c r="D11066" t="s">
        <v>42</v>
      </c>
      <c r="E11066">
        <f>INDEX(TeamSports!B:B,MATCH(D11066,TeamSports!C:C,0))</f>
        <v>18</v>
      </c>
      <c r="F11066">
        <f>INDEX(RanksTable!AZ:AZ,MATCH(B11066,RanksTable!B:B,0))</f>
        <v>7</v>
      </c>
      <c r="H11066" t="str">
        <f t="shared" si="172"/>
        <v>INSERT INTO "TeamRanks" (team_id,team_sport_id,team_rank) VALUES (137,18,7);</v>
      </c>
    </row>
    <row r="11067" spans="2:8" x14ac:dyDescent="0.25">
      <c r="B11067" t="s">
        <v>343</v>
      </c>
      <c r="C11067">
        <f>INDEX(NationalTeams!B:B,MATCH(B11067,NationalTeams!C:C,0))</f>
        <v>138</v>
      </c>
      <c r="D11067" t="s">
        <v>42</v>
      </c>
      <c r="E11067">
        <f>INDEX(TeamSports!B:B,MATCH(D11067,TeamSports!C:C,0))</f>
        <v>18</v>
      </c>
      <c r="F11067">
        <f>INDEX(RanksTable!AZ:AZ,MATCH(B11067,RanksTable!B:B,0))</f>
        <v>7</v>
      </c>
      <c r="H11067" t="str">
        <f t="shared" si="172"/>
        <v>INSERT INTO "TeamRanks" (team_id,team_sport_id,team_rank) VALUES (138,18,7);</v>
      </c>
    </row>
    <row r="11068" spans="2:8" x14ac:dyDescent="0.25">
      <c r="B11068" t="s">
        <v>360</v>
      </c>
      <c r="C11068">
        <f>INDEX(NationalTeams!B:B,MATCH(B11068,NationalTeams!C:C,0))</f>
        <v>139</v>
      </c>
      <c r="D11068" t="s">
        <v>42</v>
      </c>
      <c r="E11068">
        <f>INDEX(TeamSports!B:B,MATCH(D11068,TeamSports!C:C,0))</f>
        <v>18</v>
      </c>
      <c r="F11068">
        <f>INDEX(RanksTable!AZ:AZ,MATCH(B11068,RanksTable!B:B,0))</f>
        <v>7</v>
      </c>
      <c r="H11068" t="str">
        <f t="shared" si="172"/>
        <v>INSERT INTO "TeamRanks" (team_id,team_sport_id,team_rank) VALUES (139,18,7);</v>
      </c>
    </row>
    <row r="11069" spans="2:8" x14ac:dyDescent="0.25">
      <c r="B11069" t="s">
        <v>378</v>
      </c>
      <c r="C11069">
        <f>INDEX(NationalTeams!B:B,MATCH(B11069,NationalTeams!C:C,0))</f>
        <v>140</v>
      </c>
      <c r="D11069" t="s">
        <v>42</v>
      </c>
      <c r="E11069">
        <f>INDEX(TeamSports!B:B,MATCH(D11069,TeamSports!C:C,0))</f>
        <v>18</v>
      </c>
      <c r="F11069">
        <f>INDEX(RanksTable!AZ:AZ,MATCH(B11069,RanksTable!B:B,0))</f>
        <v>6</v>
      </c>
      <c r="H11069" t="str">
        <f t="shared" si="172"/>
        <v>INSERT INTO "TeamRanks" (team_id,team_sport_id,team_rank) VALUES (140,18,6);</v>
      </c>
    </row>
    <row r="11070" spans="2:8" x14ac:dyDescent="0.25">
      <c r="B11070" t="s">
        <v>456</v>
      </c>
      <c r="C11070">
        <f>INDEX(NationalTeams!B:B,MATCH(B11070,NationalTeams!C:C,0))</f>
        <v>141</v>
      </c>
      <c r="D11070" t="s">
        <v>42</v>
      </c>
      <c r="E11070">
        <f>INDEX(TeamSports!B:B,MATCH(D11070,TeamSports!C:C,0))</f>
        <v>18</v>
      </c>
      <c r="F11070">
        <f>INDEX(RanksTable!AZ:AZ,MATCH(B11070,RanksTable!B:B,0))</f>
        <v>7</v>
      </c>
      <c r="H11070" t="str">
        <f t="shared" si="172"/>
        <v>INSERT INTO "TeamRanks" (team_id,team_sport_id,team_rank) VALUES (141,18,7);</v>
      </c>
    </row>
    <row r="11071" spans="2:8" x14ac:dyDescent="0.25">
      <c r="B11071" t="s">
        <v>537</v>
      </c>
      <c r="C11071">
        <f>INDEX(NationalTeams!B:B,MATCH(B11071,NationalTeams!C:C,0))</f>
        <v>142</v>
      </c>
      <c r="D11071" t="s">
        <v>42</v>
      </c>
      <c r="E11071">
        <f>INDEX(TeamSports!B:B,MATCH(D11071,TeamSports!C:C,0))</f>
        <v>18</v>
      </c>
      <c r="F11071">
        <f>INDEX(RanksTable!AZ:AZ,MATCH(B11071,RanksTable!B:B,0))</f>
        <v>7</v>
      </c>
      <c r="H11071" t="str">
        <f t="shared" si="172"/>
        <v>INSERT INTO "TeamRanks" (team_id,team_sport_id,team_rank) VALUES (142,18,7);</v>
      </c>
    </row>
    <row r="11072" spans="2:8" x14ac:dyDescent="0.25">
      <c r="B11072" t="s">
        <v>533</v>
      </c>
      <c r="C11072">
        <f>INDEX(NationalTeams!B:B,MATCH(B11072,NationalTeams!C:C,0))</f>
        <v>143</v>
      </c>
      <c r="D11072" t="s">
        <v>42</v>
      </c>
      <c r="E11072">
        <f>INDEX(TeamSports!B:B,MATCH(D11072,TeamSports!C:C,0))</f>
        <v>18</v>
      </c>
      <c r="F11072">
        <f>INDEX(RanksTable!AZ:AZ,MATCH(B11072,RanksTable!B:B,0))</f>
        <v>7</v>
      </c>
      <c r="H11072" t="str">
        <f t="shared" si="172"/>
        <v>INSERT INTO "TeamRanks" (team_id,team_sport_id,team_rank) VALUES (143,18,7);</v>
      </c>
    </row>
    <row r="11073" spans="2:8" x14ac:dyDescent="0.25">
      <c r="B11073" t="s">
        <v>460</v>
      </c>
      <c r="C11073">
        <f>INDEX(NationalTeams!B:B,MATCH(B11073,NationalTeams!C:C,0))</f>
        <v>144</v>
      </c>
      <c r="D11073" t="s">
        <v>42</v>
      </c>
      <c r="E11073">
        <f>INDEX(TeamSports!B:B,MATCH(D11073,TeamSports!C:C,0))</f>
        <v>18</v>
      </c>
      <c r="F11073">
        <f>INDEX(RanksTable!AZ:AZ,MATCH(B11073,RanksTable!B:B,0))</f>
        <v>7</v>
      </c>
      <c r="H11073" t="str">
        <f t="shared" si="172"/>
        <v>INSERT INTO "TeamRanks" (team_id,team_sport_id,team_rank) VALUES (144,18,7);</v>
      </c>
    </row>
    <row r="11074" spans="2:8" x14ac:dyDescent="0.25">
      <c r="B11074" t="s">
        <v>521</v>
      </c>
      <c r="C11074">
        <f>INDEX(NationalTeams!B:B,MATCH(B11074,NationalTeams!C:C,0))</f>
        <v>145</v>
      </c>
      <c r="D11074" t="s">
        <v>42</v>
      </c>
      <c r="E11074">
        <f>INDEX(TeamSports!B:B,MATCH(D11074,TeamSports!C:C,0))</f>
        <v>18</v>
      </c>
      <c r="F11074">
        <f>INDEX(RanksTable!AZ:AZ,MATCH(B11074,RanksTable!B:B,0))</f>
        <v>7</v>
      </c>
      <c r="H11074" t="str">
        <f t="shared" si="172"/>
        <v>INSERT INTO "TeamRanks" (team_id,team_sport_id,team_rank) VALUES (145,18,7);</v>
      </c>
    </row>
    <row r="11075" spans="2:8" x14ac:dyDescent="0.25">
      <c r="B11075" t="s">
        <v>416</v>
      </c>
      <c r="C11075">
        <f>INDEX(NationalTeams!B:B,MATCH(B11075,NationalTeams!C:C,0))</f>
        <v>146</v>
      </c>
      <c r="D11075" t="s">
        <v>42</v>
      </c>
      <c r="E11075">
        <f>INDEX(TeamSports!B:B,MATCH(D11075,TeamSports!C:C,0))</f>
        <v>18</v>
      </c>
      <c r="F11075">
        <f>INDEX(RanksTable!AZ:AZ,MATCH(B11075,RanksTable!B:B,0))</f>
        <v>7</v>
      </c>
      <c r="H11075" t="str">
        <f t="shared" si="172"/>
        <v>INSERT INTO "TeamRanks" (team_id,team_sport_id,team_rank) VALUES (146,18,7);</v>
      </c>
    </row>
    <row r="11076" spans="2:8" x14ac:dyDescent="0.25">
      <c r="B11076" t="s">
        <v>393</v>
      </c>
      <c r="C11076">
        <f>INDEX(NationalTeams!B:B,MATCH(B11076,NationalTeams!C:C,0))</f>
        <v>147</v>
      </c>
      <c r="D11076" t="s">
        <v>42</v>
      </c>
      <c r="E11076">
        <f>INDEX(TeamSports!B:B,MATCH(D11076,TeamSports!C:C,0))</f>
        <v>18</v>
      </c>
      <c r="F11076">
        <f>INDEX(RanksTable!AZ:AZ,MATCH(B11076,RanksTable!B:B,0))</f>
        <v>7</v>
      </c>
      <c r="H11076" t="str">
        <f t="shared" ref="H11076:H11139" si="173">_xlfn.CONCAT($H$1,$L$1,$C$1,$L$1," ",$J$1,$C$2,$N$1,$E$2,$N$1,$F$2,$K$1,$I$1,$J$1,C11076,$N$1,E11076,$N$1,F11076,$K$1,$O$1)</f>
        <v>INSERT INTO "TeamRanks" (team_id,team_sport_id,team_rank) VALUES (147,18,7);</v>
      </c>
    </row>
    <row r="11077" spans="2:8" x14ac:dyDescent="0.25">
      <c r="B11077" t="s">
        <v>372</v>
      </c>
      <c r="C11077">
        <f>INDEX(NationalTeams!B:B,MATCH(B11077,NationalTeams!C:C,0))</f>
        <v>148</v>
      </c>
      <c r="D11077" t="s">
        <v>42</v>
      </c>
      <c r="E11077">
        <f>INDEX(TeamSports!B:B,MATCH(D11077,TeamSports!C:C,0))</f>
        <v>18</v>
      </c>
      <c r="F11077">
        <f>INDEX(RanksTable!AZ:AZ,MATCH(B11077,RanksTable!B:B,0))</f>
        <v>7</v>
      </c>
      <c r="H11077" t="str">
        <f t="shared" si="173"/>
        <v>INSERT INTO "TeamRanks" (team_id,team_sport_id,team_rank) VALUES (148,18,7);</v>
      </c>
    </row>
    <row r="11078" spans="2:8" x14ac:dyDescent="0.25">
      <c r="B11078" t="s">
        <v>480</v>
      </c>
      <c r="C11078">
        <f>INDEX(NationalTeams!B:B,MATCH(B11078,NationalTeams!C:C,0))</f>
        <v>149</v>
      </c>
      <c r="D11078" t="s">
        <v>42</v>
      </c>
      <c r="E11078">
        <f>INDEX(TeamSports!B:B,MATCH(D11078,TeamSports!C:C,0))</f>
        <v>18</v>
      </c>
      <c r="F11078">
        <f>INDEX(RanksTable!AZ:AZ,MATCH(B11078,RanksTable!B:B,0))</f>
        <v>7</v>
      </c>
      <c r="H11078" t="str">
        <f t="shared" si="173"/>
        <v>INSERT INTO "TeamRanks" (team_id,team_sport_id,team_rank) VALUES (149,18,7);</v>
      </c>
    </row>
    <row r="11079" spans="2:8" x14ac:dyDescent="0.25">
      <c r="B11079" t="s">
        <v>446</v>
      </c>
      <c r="C11079">
        <f>INDEX(NationalTeams!B:B,MATCH(B11079,NationalTeams!C:C,0))</f>
        <v>150</v>
      </c>
      <c r="D11079" t="s">
        <v>42</v>
      </c>
      <c r="E11079">
        <f>INDEX(TeamSports!B:B,MATCH(D11079,TeamSports!C:C,0))</f>
        <v>18</v>
      </c>
      <c r="F11079">
        <f>INDEX(RanksTable!AZ:AZ,MATCH(B11079,RanksTable!B:B,0))</f>
        <v>7</v>
      </c>
      <c r="H11079" t="str">
        <f t="shared" si="173"/>
        <v>INSERT INTO "TeamRanks" (team_id,team_sport_id,team_rank) VALUES (150,18,7);</v>
      </c>
    </row>
    <row r="11080" spans="2:8" x14ac:dyDescent="0.25">
      <c r="B11080" t="s">
        <v>356</v>
      </c>
      <c r="C11080">
        <f>INDEX(NationalTeams!B:B,MATCH(B11080,NationalTeams!C:C,0))</f>
        <v>151</v>
      </c>
      <c r="D11080" t="s">
        <v>42</v>
      </c>
      <c r="E11080">
        <f>INDEX(TeamSports!B:B,MATCH(D11080,TeamSports!C:C,0))</f>
        <v>18</v>
      </c>
      <c r="F11080">
        <f>INDEX(RanksTable!AZ:AZ,MATCH(B11080,RanksTable!B:B,0))</f>
        <v>7</v>
      </c>
      <c r="H11080" t="str">
        <f t="shared" si="173"/>
        <v>INSERT INTO "TeamRanks" (team_id,team_sport_id,team_rank) VALUES (151,18,7);</v>
      </c>
    </row>
    <row r="11081" spans="2:8" x14ac:dyDescent="0.25">
      <c r="B11081" t="s">
        <v>387</v>
      </c>
      <c r="C11081">
        <f>INDEX(NationalTeams!B:B,MATCH(B11081,NationalTeams!C:C,0))</f>
        <v>152</v>
      </c>
      <c r="D11081" t="s">
        <v>42</v>
      </c>
      <c r="E11081">
        <f>INDEX(TeamSports!B:B,MATCH(D11081,TeamSports!C:C,0))</f>
        <v>18</v>
      </c>
      <c r="F11081">
        <f>INDEX(RanksTable!AZ:AZ,MATCH(B11081,RanksTable!B:B,0))</f>
        <v>7</v>
      </c>
      <c r="H11081" t="str">
        <f t="shared" si="173"/>
        <v>INSERT INTO "TeamRanks" (team_id,team_sport_id,team_rank) VALUES (152,18,7);</v>
      </c>
    </row>
    <row r="11082" spans="2:8" x14ac:dyDescent="0.25">
      <c r="B11082" t="s">
        <v>361</v>
      </c>
      <c r="C11082">
        <f>INDEX(NationalTeams!B:B,MATCH(B11082,NationalTeams!C:C,0))</f>
        <v>153</v>
      </c>
      <c r="D11082" t="s">
        <v>42</v>
      </c>
      <c r="E11082">
        <f>INDEX(TeamSports!B:B,MATCH(D11082,TeamSports!C:C,0))</f>
        <v>18</v>
      </c>
      <c r="F11082">
        <f>INDEX(RanksTable!AZ:AZ,MATCH(B11082,RanksTable!B:B,0))</f>
        <v>7</v>
      </c>
      <c r="H11082" t="str">
        <f t="shared" si="173"/>
        <v>INSERT INTO "TeamRanks" (team_id,team_sport_id,team_rank) VALUES (153,18,7);</v>
      </c>
    </row>
    <row r="11083" spans="2:8" x14ac:dyDescent="0.25">
      <c r="B11083" t="s">
        <v>492</v>
      </c>
      <c r="C11083">
        <f>INDEX(NationalTeams!B:B,MATCH(B11083,NationalTeams!C:C,0))</f>
        <v>154</v>
      </c>
      <c r="D11083" t="s">
        <v>42</v>
      </c>
      <c r="E11083">
        <f>INDEX(TeamSports!B:B,MATCH(D11083,TeamSports!C:C,0))</f>
        <v>18</v>
      </c>
      <c r="F11083">
        <f>INDEX(RanksTable!AZ:AZ,MATCH(B11083,RanksTable!B:B,0))</f>
        <v>7</v>
      </c>
      <c r="H11083" t="str">
        <f t="shared" si="173"/>
        <v>INSERT INTO "TeamRanks" (team_id,team_sport_id,team_rank) VALUES (154,18,7);</v>
      </c>
    </row>
    <row r="11084" spans="2:8" x14ac:dyDescent="0.25">
      <c r="B11084" t="s">
        <v>485</v>
      </c>
      <c r="C11084">
        <f>INDEX(NationalTeams!B:B,MATCH(B11084,NationalTeams!C:C,0))</f>
        <v>155</v>
      </c>
      <c r="D11084" t="s">
        <v>42</v>
      </c>
      <c r="E11084">
        <f>INDEX(TeamSports!B:B,MATCH(D11084,TeamSports!C:C,0))</f>
        <v>18</v>
      </c>
      <c r="F11084">
        <f>INDEX(RanksTable!AZ:AZ,MATCH(B11084,RanksTable!B:B,0))</f>
        <v>7</v>
      </c>
      <c r="H11084" t="str">
        <f t="shared" si="173"/>
        <v>INSERT INTO "TeamRanks" (team_id,team_sport_id,team_rank) VALUES (155,18,7);</v>
      </c>
    </row>
    <row r="11085" spans="2:8" x14ac:dyDescent="0.25">
      <c r="B11085" t="s">
        <v>423</v>
      </c>
      <c r="C11085">
        <f>INDEX(NationalTeams!B:B,MATCH(B11085,NationalTeams!C:C,0))</f>
        <v>156</v>
      </c>
      <c r="D11085" t="s">
        <v>42</v>
      </c>
      <c r="E11085">
        <f>INDEX(TeamSports!B:B,MATCH(D11085,TeamSports!C:C,0))</f>
        <v>18</v>
      </c>
      <c r="F11085">
        <f>INDEX(RanksTable!AZ:AZ,MATCH(B11085,RanksTable!B:B,0))</f>
        <v>6</v>
      </c>
      <c r="H11085" t="str">
        <f t="shared" si="173"/>
        <v>INSERT INTO "TeamRanks" (team_id,team_sport_id,team_rank) VALUES (156,18,6);</v>
      </c>
    </row>
    <row r="11086" spans="2:8" x14ac:dyDescent="0.25">
      <c r="B11086" t="s">
        <v>457</v>
      </c>
      <c r="C11086">
        <f>INDEX(NationalTeams!B:B,MATCH(B11086,NationalTeams!C:C,0))</f>
        <v>157</v>
      </c>
      <c r="D11086" t="s">
        <v>42</v>
      </c>
      <c r="E11086">
        <f>INDEX(TeamSports!B:B,MATCH(D11086,TeamSports!C:C,0))</f>
        <v>18</v>
      </c>
      <c r="F11086">
        <f>INDEX(RanksTable!AZ:AZ,MATCH(B11086,RanksTable!B:B,0))</f>
        <v>7</v>
      </c>
      <c r="H11086" t="str">
        <f t="shared" si="173"/>
        <v>INSERT INTO "TeamRanks" (team_id,team_sport_id,team_rank) VALUES (157,18,7);</v>
      </c>
    </row>
    <row r="11087" spans="2:8" x14ac:dyDescent="0.25">
      <c r="B11087" t="s">
        <v>491</v>
      </c>
      <c r="C11087">
        <f>INDEX(NationalTeams!B:B,MATCH(B11087,NationalTeams!C:C,0))</f>
        <v>158</v>
      </c>
      <c r="D11087" t="s">
        <v>42</v>
      </c>
      <c r="E11087">
        <f>INDEX(TeamSports!B:B,MATCH(D11087,TeamSports!C:C,0))</f>
        <v>18</v>
      </c>
      <c r="F11087">
        <f>INDEX(RanksTable!AZ:AZ,MATCH(B11087,RanksTable!B:B,0))</f>
        <v>4</v>
      </c>
      <c r="H11087" t="str">
        <f t="shared" si="173"/>
        <v>INSERT INTO "TeamRanks" (team_id,team_sport_id,team_rank) VALUES (158,18,4);</v>
      </c>
    </row>
    <row r="11088" spans="2:8" x14ac:dyDescent="0.25">
      <c r="B11088" t="s">
        <v>474</v>
      </c>
      <c r="C11088">
        <f>INDEX(NationalTeams!B:B,MATCH(B11088,NationalTeams!C:C,0))</f>
        <v>159</v>
      </c>
      <c r="D11088" t="s">
        <v>42</v>
      </c>
      <c r="E11088">
        <f>INDEX(TeamSports!B:B,MATCH(D11088,TeamSports!C:C,0))</f>
        <v>18</v>
      </c>
      <c r="F11088">
        <f>INDEX(RanksTable!AZ:AZ,MATCH(B11088,RanksTable!B:B,0))</f>
        <v>7</v>
      </c>
      <c r="H11088" t="str">
        <f t="shared" si="173"/>
        <v>INSERT INTO "TeamRanks" (team_id,team_sport_id,team_rank) VALUES (159,18,7);</v>
      </c>
    </row>
    <row r="11089" spans="2:8" x14ac:dyDescent="0.25">
      <c r="B11089" t="s">
        <v>479</v>
      </c>
      <c r="C11089">
        <f>INDEX(NationalTeams!B:B,MATCH(B11089,NationalTeams!C:C,0))</f>
        <v>160</v>
      </c>
      <c r="D11089" t="s">
        <v>42</v>
      </c>
      <c r="E11089">
        <f>INDEX(TeamSports!B:B,MATCH(D11089,TeamSports!C:C,0))</f>
        <v>18</v>
      </c>
      <c r="F11089">
        <f>INDEX(RanksTable!AZ:AZ,MATCH(B11089,RanksTable!B:B,0))</f>
        <v>7</v>
      </c>
      <c r="H11089" t="str">
        <f t="shared" si="173"/>
        <v>INSERT INTO "TeamRanks" (team_id,team_sport_id,team_rank) VALUES (160,18,7);</v>
      </c>
    </row>
    <row r="11090" spans="2:8" x14ac:dyDescent="0.25">
      <c r="B11090" t="s">
        <v>449</v>
      </c>
      <c r="C11090">
        <f>INDEX(NationalTeams!B:B,MATCH(B11090,NationalTeams!C:C,0))</f>
        <v>161</v>
      </c>
      <c r="D11090" t="s">
        <v>42</v>
      </c>
      <c r="E11090">
        <f>INDEX(TeamSports!B:B,MATCH(D11090,TeamSports!C:C,0))</f>
        <v>18</v>
      </c>
      <c r="F11090">
        <f>INDEX(RanksTable!AZ:AZ,MATCH(B11090,RanksTable!B:B,0))</f>
        <v>7</v>
      </c>
      <c r="H11090" t="str">
        <f t="shared" si="173"/>
        <v>INSERT INTO "TeamRanks" (team_id,team_sport_id,team_rank) VALUES (161,18,7);</v>
      </c>
    </row>
    <row r="11091" spans="2:8" x14ac:dyDescent="0.25">
      <c r="B11091" t="s">
        <v>398</v>
      </c>
      <c r="C11091">
        <f>INDEX(NationalTeams!B:B,MATCH(B11091,NationalTeams!C:C,0))</f>
        <v>162</v>
      </c>
      <c r="D11091" t="s">
        <v>42</v>
      </c>
      <c r="E11091">
        <f>INDEX(TeamSports!B:B,MATCH(D11091,TeamSports!C:C,0))</f>
        <v>18</v>
      </c>
      <c r="F11091">
        <f>INDEX(RanksTable!AZ:AZ,MATCH(B11091,RanksTable!B:B,0))</f>
        <v>7</v>
      </c>
      <c r="H11091" t="str">
        <f t="shared" si="173"/>
        <v>INSERT INTO "TeamRanks" (team_id,team_sport_id,team_rank) VALUES (162,18,7);</v>
      </c>
    </row>
    <row r="11092" spans="2:8" x14ac:dyDescent="0.25">
      <c r="B11092" t="s">
        <v>441</v>
      </c>
      <c r="C11092">
        <f>INDEX(NationalTeams!B:B,MATCH(B11092,NationalTeams!C:C,0))</f>
        <v>163</v>
      </c>
      <c r="D11092" t="s">
        <v>42</v>
      </c>
      <c r="E11092">
        <f>INDEX(TeamSports!B:B,MATCH(D11092,TeamSports!C:C,0))</f>
        <v>18</v>
      </c>
      <c r="F11092">
        <f>INDEX(RanksTable!AZ:AZ,MATCH(B11092,RanksTable!B:B,0))</f>
        <v>7</v>
      </c>
      <c r="H11092" t="str">
        <f t="shared" si="173"/>
        <v>INSERT INTO "TeamRanks" (team_id,team_sport_id,team_rank) VALUES (163,18,7);</v>
      </c>
    </row>
    <row r="11093" spans="2:8" x14ac:dyDescent="0.25">
      <c r="B11093" t="s">
        <v>348</v>
      </c>
      <c r="C11093">
        <f>INDEX(NationalTeams!B:B,MATCH(B11093,NationalTeams!C:C,0))</f>
        <v>164</v>
      </c>
      <c r="D11093" t="s">
        <v>42</v>
      </c>
      <c r="E11093">
        <f>INDEX(TeamSports!B:B,MATCH(D11093,TeamSports!C:C,0))</f>
        <v>18</v>
      </c>
      <c r="F11093">
        <f>INDEX(RanksTable!AZ:AZ,MATCH(B11093,RanksTable!B:B,0))</f>
        <v>7</v>
      </c>
      <c r="H11093" t="str">
        <f t="shared" si="173"/>
        <v>INSERT INTO "TeamRanks" (team_id,team_sport_id,team_rank) VALUES (164,18,7);</v>
      </c>
    </row>
    <row r="11094" spans="2:8" x14ac:dyDescent="0.25">
      <c r="B11094" t="s">
        <v>350</v>
      </c>
      <c r="C11094">
        <f>INDEX(NationalTeams!B:B,MATCH(B11094,NationalTeams!C:C,0))</f>
        <v>165</v>
      </c>
      <c r="D11094" t="s">
        <v>42</v>
      </c>
      <c r="E11094">
        <f>INDEX(TeamSports!B:B,MATCH(D11094,TeamSports!C:C,0))</f>
        <v>18</v>
      </c>
      <c r="F11094">
        <f>INDEX(RanksTable!AZ:AZ,MATCH(B11094,RanksTable!B:B,0))</f>
        <v>7</v>
      </c>
      <c r="H11094" t="str">
        <f t="shared" si="173"/>
        <v>INSERT INTO "TeamRanks" (team_id,team_sport_id,team_rank) VALUES (165,18,7);</v>
      </c>
    </row>
    <row r="11095" spans="2:8" x14ac:dyDescent="0.25">
      <c r="B11095" t="s">
        <v>494</v>
      </c>
      <c r="C11095">
        <f>INDEX(NationalTeams!B:B,MATCH(B11095,NationalTeams!C:C,0))</f>
        <v>166</v>
      </c>
      <c r="D11095" t="s">
        <v>42</v>
      </c>
      <c r="E11095">
        <f>INDEX(TeamSports!B:B,MATCH(D11095,TeamSports!C:C,0))</f>
        <v>18</v>
      </c>
      <c r="F11095">
        <f>INDEX(RanksTable!AZ:AZ,MATCH(B11095,RanksTable!B:B,0))</f>
        <v>7</v>
      </c>
      <c r="H11095" t="str">
        <f t="shared" si="173"/>
        <v>INSERT INTO "TeamRanks" (team_id,team_sport_id,team_rank) VALUES (166,18,7);</v>
      </c>
    </row>
    <row r="11096" spans="2:8" x14ac:dyDescent="0.25">
      <c r="B11096" t="s">
        <v>504</v>
      </c>
      <c r="C11096">
        <f>INDEX(NationalTeams!B:B,MATCH(B11096,NationalTeams!C:C,0))</f>
        <v>167</v>
      </c>
      <c r="D11096" t="s">
        <v>42</v>
      </c>
      <c r="E11096">
        <f>INDEX(TeamSports!B:B,MATCH(D11096,TeamSports!C:C,0))</f>
        <v>18</v>
      </c>
      <c r="F11096">
        <f>INDEX(RanksTable!AZ:AZ,MATCH(B11096,RanksTable!B:B,0))</f>
        <v>5</v>
      </c>
      <c r="H11096" t="str">
        <f t="shared" si="173"/>
        <v>INSERT INTO "TeamRanks" (team_id,team_sport_id,team_rank) VALUES (167,18,5);</v>
      </c>
    </row>
    <row r="11097" spans="2:8" x14ac:dyDescent="0.25">
      <c r="B11097" t="s">
        <v>401</v>
      </c>
      <c r="C11097">
        <f>INDEX(NationalTeams!B:B,MATCH(B11097,NationalTeams!C:C,0))</f>
        <v>168</v>
      </c>
      <c r="D11097" t="s">
        <v>42</v>
      </c>
      <c r="E11097">
        <f>INDEX(TeamSports!B:B,MATCH(D11097,TeamSports!C:C,0))</f>
        <v>18</v>
      </c>
      <c r="F11097">
        <f>INDEX(RanksTable!AZ:AZ,MATCH(B11097,RanksTable!B:B,0))</f>
        <v>7</v>
      </c>
      <c r="H11097" t="str">
        <f t="shared" si="173"/>
        <v>INSERT INTO "TeamRanks" (team_id,team_sport_id,team_rank) VALUES (168,18,7);</v>
      </c>
    </row>
    <row r="11098" spans="2:8" x14ac:dyDescent="0.25">
      <c r="B11098" t="s">
        <v>432</v>
      </c>
      <c r="C11098">
        <f>INDEX(NationalTeams!B:B,MATCH(B11098,NationalTeams!C:C,0))</f>
        <v>169</v>
      </c>
      <c r="D11098" t="s">
        <v>42</v>
      </c>
      <c r="E11098">
        <f>INDEX(TeamSports!B:B,MATCH(D11098,TeamSports!C:C,0))</f>
        <v>18</v>
      </c>
      <c r="F11098">
        <f>INDEX(RanksTable!AZ:AZ,MATCH(B11098,RanksTable!B:B,0))</f>
        <v>7</v>
      </c>
      <c r="H11098" t="str">
        <f t="shared" si="173"/>
        <v>INSERT INTO "TeamRanks" (team_id,team_sport_id,team_rank) VALUES (169,18,7);</v>
      </c>
    </row>
    <row r="11099" spans="2:8" x14ac:dyDescent="0.25">
      <c r="B11099" t="s">
        <v>336</v>
      </c>
      <c r="C11099">
        <f>INDEX(NationalTeams!B:B,MATCH(B11099,NationalTeams!C:C,0))</f>
        <v>170</v>
      </c>
      <c r="D11099" t="s">
        <v>42</v>
      </c>
      <c r="E11099">
        <f>INDEX(TeamSports!B:B,MATCH(D11099,TeamSports!C:C,0))</f>
        <v>18</v>
      </c>
      <c r="F11099">
        <f>INDEX(RanksTable!AZ:AZ,MATCH(B11099,RanksTable!B:B,0))</f>
        <v>7</v>
      </c>
      <c r="H11099" t="str">
        <f t="shared" si="173"/>
        <v>INSERT INTO "TeamRanks" (team_id,team_sport_id,team_rank) VALUES (170,18,7);</v>
      </c>
    </row>
    <row r="11100" spans="2:8" x14ac:dyDescent="0.25">
      <c r="B11100" t="s">
        <v>497</v>
      </c>
      <c r="C11100">
        <f>INDEX(NationalTeams!B:B,MATCH(B11100,NationalTeams!C:C,0))</f>
        <v>171</v>
      </c>
      <c r="D11100" t="s">
        <v>42</v>
      </c>
      <c r="E11100">
        <f>INDEX(TeamSports!B:B,MATCH(D11100,TeamSports!C:C,0))</f>
        <v>18</v>
      </c>
      <c r="F11100">
        <f>INDEX(RanksTable!AZ:AZ,MATCH(B11100,RanksTable!B:B,0))</f>
        <v>7</v>
      </c>
      <c r="H11100" t="str">
        <f t="shared" si="173"/>
        <v>INSERT INTO "TeamRanks" (team_id,team_sport_id,team_rank) VALUES (171,18,7);</v>
      </c>
    </row>
    <row r="11101" spans="2:8" x14ac:dyDescent="0.25">
      <c r="B11101" t="s">
        <v>380</v>
      </c>
      <c r="C11101">
        <f>INDEX(NationalTeams!B:B,MATCH(B11101,NationalTeams!C:C,0))</f>
        <v>172</v>
      </c>
      <c r="D11101" t="s">
        <v>42</v>
      </c>
      <c r="E11101">
        <f>INDEX(TeamSports!B:B,MATCH(D11101,TeamSports!C:C,0))</f>
        <v>18</v>
      </c>
      <c r="F11101">
        <f>INDEX(RanksTable!AZ:AZ,MATCH(B11101,RanksTable!B:B,0))</f>
        <v>7</v>
      </c>
      <c r="H11101" t="str">
        <f t="shared" si="173"/>
        <v>INSERT INTO "TeamRanks" (team_id,team_sport_id,team_rank) VALUES (172,18,7);</v>
      </c>
    </row>
    <row r="11102" spans="2:8" x14ac:dyDescent="0.25">
      <c r="B11102" t="s">
        <v>402</v>
      </c>
      <c r="C11102">
        <f>INDEX(NationalTeams!B:B,MATCH(B11102,NationalTeams!C:C,0))</f>
        <v>173</v>
      </c>
      <c r="D11102" t="s">
        <v>42</v>
      </c>
      <c r="E11102">
        <f>INDEX(TeamSports!B:B,MATCH(D11102,TeamSports!C:C,0))</f>
        <v>18</v>
      </c>
      <c r="F11102">
        <f>INDEX(RanksTable!AZ:AZ,MATCH(B11102,RanksTable!B:B,0))</f>
        <v>7</v>
      </c>
      <c r="H11102" t="str">
        <f t="shared" si="173"/>
        <v>INSERT INTO "TeamRanks" (team_id,team_sport_id,team_rank) VALUES (173,18,7);</v>
      </c>
    </row>
    <row r="11103" spans="2:8" x14ac:dyDescent="0.25">
      <c r="B11103" t="s">
        <v>370</v>
      </c>
      <c r="C11103">
        <f>INDEX(NationalTeams!B:B,MATCH(B11103,NationalTeams!C:C,0))</f>
        <v>174</v>
      </c>
      <c r="D11103" t="s">
        <v>42</v>
      </c>
      <c r="E11103">
        <f>INDEX(TeamSports!B:B,MATCH(D11103,TeamSports!C:C,0))</f>
        <v>18</v>
      </c>
      <c r="F11103">
        <f>INDEX(RanksTable!AZ:AZ,MATCH(B11103,RanksTable!B:B,0))</f>
        <v>7</v>
      </c>
      <c r="H11103" t="str">
        <f t="shared" si="173"/>
        <v>INSERT INTO "TeamRanks" (team_id,team_sport_id,team_rank) VALUES (174,18,7);</v>
      </c>
    </row>
    <row r="11104" spans="2:8" x14ac:dyDescent="0.25">
      <c r="B11104" t="s">
        <v>506</v>
      </c>
      <c r="C11104">
        <f>INDEX(NationalTeams!B:B,MATCH(B11104,NationalTeams!C:C,0))</f>
        <v>175</v>
      </c>
      <c r="D11104" t="s">
        <v>42</v>
      </c>
      <c r="E11104">
        <f>INDEX(TeamSports!B:B,MATCH(D11104,TeamSports!C:C,0))</f>
        <v>18</v>
      </c>
      <c r="F11104">
        <f>INDEX(RanksTable!AZ:AZ,MATCH(B11104,RanksTable!B:B,0))</f>
        <v>6</v>
      </c>
      <c r="H11104" t="str">
        <f t="shared" si="173"/>
        <v>INSERT INTO "TeamRanks" (team_id,team_sport_id,team_rank) VALUES (175,18,6);</v>
      </c>
    </row>
    <row r="11105" spans="2:8" x14ac:dyDescent="0.25">
      <c r="B11105" t="s">
        <v>500</v>
      </c>
      <c r="C11105">
        <f>INDEX(NationalTeams!B:B,MATCH(B11105,NationalTeams!C:C,0))</f>
        <v>176</v>
      </c>
      <c r="D11105" t="s">
        <v>42</v>
      </c>
      <c r="E11105">
        <f>INDEX(TeamSports!B:B,MATCH(D11105,TeamSports!C:C,0))</f>
        <v>18</v>
      </c>
      <c r="F11105">
        <f>INDEX(RanksTable!AZ:AZ,MATCH(B11105,RanksTable!B:B,0))</f>
        <v>7</v>
      </c>
      <c r="H11105" t="str">
        <f t="shared" si="173"/>
        <v>INSERT INTO "TeamRanks" (team_id,team_sport_id,team_rank) VALUES (176,18,7);</v>
      </c>
    </row>
    <row r="11106" spans="2:8" x14ac:dyDescent="0.25">
      <c r="B11106" t="s">
        <v>473</v>
      </c>
      <c r="C11106">
        <f>INDEX(NationalTeams!B:B,MATCH(B11106,NationalTeams!C:C,0))</f>
        <v>177</v>
      </c>
      <c r="D11106" t="s">
        <v>42</v>
      </c>
      <c r="E11106">
        <f>INDEX(TeamSports!B:B,MATCH(D11106,TeamSports!C:C,0))</f>
        <v>18</v>
      </c>
      <c r="F11106">
        <f>INDEX(RanksTable!AZ:AZ,MATCH(B11106,RanksTable!B:B,0))</f>
        <v>7</v>
      </c>
      <c r="H11106" t="str">
        <f t="shared" si="173"/>
        <v>INSERT INTO "TeamRanks" (team_id,team_sport_id,team_rank) VALUES (177,18,7);</v>
      </c>
    </row>
    <row r="11107" spans="2:8" x14ac:dyDescent="0.25">
      <c r="B11107" t="s">
        <v>482</v>
      </c>
      <c r="C11107">
        <f>INDEX(NationalTeams!B:B,MATCH(B11107,NationalTeams!C:C,0))</f>
        <v>178</v>
      </c>
      <c r="D11107" t="s">
        <v>42</v>
      </c>
      <c r="E11107">
        <f>INDEX(TeamSports!B:B,MATCH(D11107,TeamSports!C:C,0))</f>
        <v>18</v>
      </c>
      <c r="F11107">
        <f>INDEX(RanksTable!AZ:AZ,MATCH(B11107,RanksTable!B:B,0))</f>
        <v>7</v>
      </c>
      <c r="H11107" t="str">
        <f t="shared" si="173"/>
        <v>INSERT INTO "TeamRanks" (team_id,team_sport_id,team_rank) VALUES (178,18,7);</v>
      </c>
    </row>
    <row r="11108" spans="2:8" x14ac:dyDescent="0.25">
      <c r="B11108" t="s">
        <v>411</v>
      </c>
      <c r="C11108">
        <f>INDEX(NationalTeams!B:B,MATCH(B11108,NationalTeams!C:C,0))</f>
        <v>179</v>
      </c>
      <c r="D11108" t="s">
        <v>42</v>
      </c>
      <c r="E11108">
        <f>INDEX(TeamSports!B:B,MATCH(D11108,TeamSports!C:C,0))</f>
        <v>18</v>
      </c>
      <c r="F11108">
        <f>INDEX(RanksTable!AZ:AZ,MATCH(B11108,RanksTable!B:B,0))</f>
        <v>7</v>
      </c>
      <c r="H11108" t="str">
        <f t="shared" si="173"/>
        <v>INSERT INTO "TeamRanks" (team_id,team_sport_id,team_rank) VALUES (179,18,7);</v>
      </c>
    </row>
    <row r="11109" spans="2:8" x14ac:dyDescent="0.25">
      <c r="B11109" t="s">
        <v>541</v>
      </c>
      <c r="C11109">
        <f>INDEX(NationalTeams!B:B,MATCH(B11109,NationalTeams!C:C,0))</f>
        <v>180</v>
      </c>
      <c r="D11109" t="s">
        <v>42</v>
      </c>
      <c r="E11109">
        <f>INDEX(TeamSports!B:B,MATCH(D11109,TeamSports!C:C,0))</f>
        <v>18</v>
      </c>
      <c r="F11109">
        <f>INDEX(RanksTable!AZ:AZ,MATCH(B11109,RanksTable!B:B,0))</f>
        <v>7</v>
      </c>
      <c r="H11109" t="str">
        <f t="shared" si="173"/>
        <v>INSERT INTO "TeamRanks" (team_id,team_sport_id,team_rank) VALUES (180,18,7);</v>
      </c>
    </row>
    <row r="11110" spans="2:8" x14ac:dyDescent="0.25">
      <c r="B11110" t="s">
        <v>412</v>
      </c>
      <c r="C11110">
        <f>INDEX(NationalTeams!B:B,MATCH(B11110,NationalTeams!C:C,0))</f>
        <v>181</v>
      </c>
      <c r="D11110" t="s">
        <v>42</v>
      </c>
      <c r="E11110">
        <f>INDEX(TeamSports!B:B,MATCH(D11110,TeamSports!C:C,0))</f>
        <v>18</v>
      </c>
      <c r="F11110">
        <f>INDEX(RanksTable!AZ:AZ,MATCH(B11110,RanksTable!B:B,0))</f>
        <v>7</v>
      </c>
      <c r="H11110" t="str">
        <f t="shared" si="173"/>
        <v>INSERT INTO "TeamRanks" (team_id,team_sport_id,team_rank) VALUES (181,18,7);</v>
      </c>
    </row>
    <row r="11111" spans="2:8" x14ac:dyDescent="0.25">
      <c r="B11111" t="s">
        <v>409</v>
      </c>
      <c r="C11111">
        <f>INDEX(NationalTeams!B:B,MATCH(B11111,NationalTeams!C:C,0))</f>
        <v>182</v>
      </c>
      <c r="D11111" t="s">
        <v>42</v>
      </c>
      <c r="E11111">
        <f>INDEX(TeamSports!B:B,MATCH(D11111,TeamSports!C:C,0))</f>
        <v>18</v>
      </c>
      <c r="F11111">
        <f>INDEX(RanksTable!AZ:AZ,MATCH(B11111,RanksTable!B:B,0))</f>
        <v>7</v>
      </c>
      <c r="H11111" t="str">
        <f t="shared" si="173"/>
        <v>INSERT INTO "TeamRanks" (team_id,team_sport_id,team_rank) VALUES (182,18,7);</v>
      </c>
    </row>
    <row r="11112" spans="2:8" x14ac:dyDescent="0.25">
      <c r="B11112" t="s">
        <v>414</v>
      </c>
      <c r="C11112">
        <f>INDEX(NationalTeams!B:B,MATCH(B11112,NationalTeams!C:C,0))</f>
        <v>183</v>
      </c>
      <c r="D11112" t="s">
        <v>42</v>
      </c>
      <c r="E11112">
        <f>INDEX(TeamSports!B:B,MATCH(D11112,TeamSports!C:C,0))</f>
        <v>18</v>
      </c>
      <c r="F11112">
        <f>INDEX(RanksTable!AZ:AZ,MATCH(B11112,RanksTable!B:B,0))</f>
        <v>7</v>
      </c>
      <c r="H11112" t="str">
        <f t="shared" si="173"/>
        <v>INSERT INTO "TeamRanks" (team_id,team_sport_id,team_rank) VALUES (183,18,7);</v>
      </c>
    </row>
    <row r="11113" spans="2:8" x14ac:dyDescent="0.25">
      <c r="B11113" t="s">
        <v>362</v>
      </c>
      <c r="C11113">
        <f>INDEX(NationalTeams!B:B,MATCH(B11113,NationalTeams!C:C,0))</f>
        <v>184</v>
      </c>
      <c r="D11113" t="s">
        <v>42</v>
      </c>
      <c r="E11113">
        <f>INDEX(TeamSports!B:B,MATCH(D11113,TeamSports!C:C,0))</f>
        <v>18</v>
      </c>
      <c r="F11113">
        <f>INDEX(RanksTable!AZ:AZ,MATCH(B11113,RanksTable!B:B,0))</f>
        <v>7</v>
      </c>
      <c r="H11113" t="str">
        <f t="shared" si="173"/>
        <v>INSERT INTO "TeamRanks" (team_id,team_sport_id,team_rank) VALUES (184,18,7);</v>
      </c>
    </row>
    <row r="11114" spans="2:8" x14ac:dyDescent="0.25">
      <c r="B11114" t="s">
        <v>499</v>
      </c>
      <c r="C11114">
        <f>INDEX(NationalTeams!B:B,MATCH(B11114,NationalTeams!C:C,0))</f>
        <v>185</v>
      </c>
      <c r="D11114" t="s">
        <v>42</v>
      </c>
      <c r="E11114">
        <f>INDEX(TeamSports!B:B,MATCH(D11114,TeamSports!C:C,0))</f>
        <v>18</v>
      </c>
      <c r="F11114">
        <f>INDEX(RanksTable!AZ:AZ,MATCH(B11114,RanksTable!B:B,0))</f>
        <v>7</v>
      </c>
      <c r="H11114" t="str">
        <f t="shared" si="173"/>
        <v>INSERT INTO "TeamRanks" (team_id,team_sport_id,team_rank) VALUES (185,18,7);</v>
      </c>
    </row>
    <row r="11115" spans="2:8" x14ac:dyDescent="0.25">
      <c r="B11115" t="s">
        <v>374</v>
      </c>
      <c r="C11115">
        <f>INDEX(NationalTeams!B:B,MATCH(B11115,NationalTeams!C:C,0))</f>
        <v>186</v>
      </c>
      <c r="D11115" t="s">
        <v>42</v>
      </c>
      <c r="E11115">
        <f>INDEX(TeamSports!B:B,MATCH(D11115,TeamSports!C:C,0))</f>
        <v>18</v>
      </c>
      <c r="F11115">
        <f>INDEX(RanksTable!AZ:AZ,MATCH(B11115,RanksTable!B:B,0))</f>
        <v>7</v>
      </c>
      <c r="H11115" t="str">
        <f t="shared" si="173"/>
        <v>INSERT INTO "TeamRanks" (team_id,team_sport_id,team_rank) VALUES (186,18,7);</v>
      </c>
    </row>
    <row r="11116" spans="2:8" x14ac:dyDescent="0.25">
      <c r="B11116" t="s">
        <v>385</v>
      </c>
      <c r="C11116">
        <f>INDEX(NationalTeams!B:B,MATCH(B11116,NationalTeams!C:C,0))</f>
        <v>187</v>
      </c>
      <c r="D11116" t="s">
        <v>42</v>
      </c>
      <c r="E11116">
        <f>INDEX(TeamSports!B:B,MATCH(D11116,TeamSports!C:C,0))</f>
        <v>18</v>
      </c>
      <c r="F11116">
        <f>INDEX(RanksTable!AZ:AZ,MATCH(B11116,RanksTable!B:B,0))</f>
        <v>7</v>
      </c>
      <c r="H11116" t="str">
        <f t="shared" si="173"/>
        <v>INSERT INTO "TeamRanks" (team_id,team_sport_id,team_rank) VALUES (187,18,7);</v>
      </c>
    </row>
    <row r="11117" spans="2:8" x14ac:dyDescent="0.25">
      <c r="B11117" t="s">
        <v>450</v>
      </c>
      <c r="C11117">
        <f>INDEX(NationalTeams!B:B,MATCH(B11117,NationalTeams!C:C,0))</f>
        <v>188</v>
      </c>
      <c r="D11117" t="s">
        <v>42</v>
      </c>
      <c r="E11117">
        <f>INDEX(TeamSports!B:B,MATCH(D11117,TeamSports!C:C,0))</f>
        <v>18</v>
      </c>
      <c r="F11117">
        <f>INDEX(RanksTable!AZ:AZ,MATCH(B11117,RanksTable!B:B,0))</f>
        <v>7</v>
      </c>
      <c r="H11117" t="str">
        <f t="shared" si="173"/>
        <v>INSERT INTO "TeamRanks" (team_id,team_sport_id,team_rank) VALUES (188,18,7);</v>
      </c>
    </row>
    <row r="11118" spans="2:8" x14ac:dyDescent="0.25">
      <c r="B11118" t="s">
        <v>448</v>
      </c>
      <c r="C11118">
        <f>INDEX(NationalTeams!B:B,MATCH(B11118,NationalTeams!C:C,0))</f>
        <v>189</v>
      </c>
      <c r="D11118" t="s">
        <v>42</v>
      </c>
      <c r="E11118">
        <f>INDEX(TeamSports!B:B,MATCH(D11118,TeamSports!C:C,0))</f>
        <v>18</v>
      </c>
      <c r="F11118">
        <f>INDEX(RanksTable!AZ:AZ,MATCH(B11118,RanksTable!B:B,0))</f>
        <v>7</v>
      </c>
      <c r="H11118" t="str">
        <f t="shared" si="173"/>
        <v>INSERT INTO "TeamRanks" (team_id,team_sport_id,team_rank) VALUES (189,18,7);</v>
      </c>
    </row>
    <row r="11119" spans="2:8" x14ac:dyDescent="0.25">
      <c r="B11119" t="s">
        <v>375</v>
      </c>
      <c r="C11119">
        <f>INDEX(NationalTeams!B:B,MATCH(B11119,NationalTeams!C:C,0))</f>
        <v>190</v>
      </c>
      <c r="D11119" t="s">
        <v>42</v>
      </c>
      <c r="E11119">
        <f>INDEX(TeamSports!B:B,MATCH(D11119,TeamSports!C:C,0))</f>
        <v>18</v>
      </c>
      <c r="F11119">
        <f>INDEX(RanksTable!AZ:AZ,MATCH(B11119,RanksTable!B:B,0))</f>
        <v>7</v>
      </c>
      <c r="H11119" t="str">
        <f t="shared" si="173"/>
        <v>INSERT INTO "TeamRanks" (team_id,team_sport_id,team_rank) VALUES (190,18,7);</v>
      </c>
    </row>
    <row r="11120" spans="2:8" x14ac:dyDescent="0.25">
      <c r="B11120" t="s">
        <v>483</v>
      </c>
      <c r="C11120">
        <f>INDEX(NationalTeams!B:B,MATCH(B11120,NationalTeams!C:C,0))</f>
        <v>191</v>
      </c>
      <c r="D11120" t="s">
        <v>42</v>
      </c>
      <c r="E11120">
        <f>INDEX(TeamSports!B:B,MATCH(D11120,TeamSports!C:C,0))</f>
        <v>18</v>
      </c>
      <c r="F11120">
        <f>INDEX(RanksTable!AZ:AZ,MATCH(B11120,RanksTable!B:B,0))</f>
        <v>7</v>
      </c>
      <c r="H11120" t="str">
        <f t="shared" si="173"/>
        <v>INSERT INTO "TeamRanks" (team_id,team_sport_id,team_rank) VALUES (191,18,7);</v>
      </c>
    </row>
    <row r="11121" spans="2:8" x14ac:dyDescent="0.25">
      <c r="B11121" t="s">
        <v>395</v>
      </c>
      <c r="C11121">
        <f>INDEX(NationalTeams!B:B,MATCH(B11121,NationalTeams!C:C,0))</f>
        <v>192</v>
      </c>
      <c r="D11121" t="s">
        <v>42</v>
      </c>
      <c r="E11121">
        <f>INDEX(TeamSports!B:B,MATCH(D11121,TeamSports!C:C,0))</f>
        <v>18</v>
      </c>
      <c r="F11121">
        <f>INDEX(RanksTable!AZ:AZ,MATCH(B11121,RanksTable!B:B,0))</f>
        <v>7</v>
      </c>
      <c r="H11121" t="str">
        <f t="shared" si="173"/>
        <v>INSERT INTO "TeamRanks" (team_id,team_sport_id,team_rank) VALUES (192,18,7);</v>
      </c>
    </row>
    <row r="11122" spans="2:8" x14ac:dyDescent="0.25">
      <c r="B11122" t="s">
        <v>363</v>
      </c>
      <c r="C11122">
        <f>INDEX(NationalTeams!B:B,MATCH(B11122,NationalTeams!C:C,0))</f>
        <v>193</v>
      </c>
      <c r="D11122" t="s">
        <v>42</v>
      </c>
      <c r="E11122">
        <f>INDEX(TeamSports!B:B,MATCH(D11122,TeamSports!C:C,0))</f>
        <v>18</v>
      </c>
      <c r="F11122">
        <f>INDEX(RanksTable!AZ:AZ,MATCH(B11122,RanksTable!B:B,0))</f>
        <v>7</v>
      </c>
      <c r="H11122" t="str">
        <f t="shared" si="173"/>
        <v>INSERT INTO "TeamRanks" (team_id,team_sport_id,team_rank) VALUES (193,18,7);</v>
      </c>
    </row>
    <row r="11123" spans="2:8" x14ac:dyDescent="0.25">
      <c r="B11123" t="s">
        <v>394</v>
      </c>
      <c r="C11123">
        <f>INDEX(NationalTeams!B:B,MATCH(B11123,NationalTeams!C:C,0))</f>
        <v>194</v>
      </c>
      <c r="D11123" t="s">
        <v>42</v>
      </c>
      <c r="E11123">
        <f>INDEX(TeamSports!B:B,MATCH(D11123,TeamSports!C:C,0))</f>
        <v>18</v>
      </c>
      <c r="F11123">
        <f>INDEX(RanksTable!AZ:AZ,MATCH(B11123,RanksTable!B:B,0))</f>
        <v>7</v>
      </c>
      <c r="H11123" t="str">
        <f t="shared" si="173"/>
        <v>INSERT INTO "TeamRanks" (team_id,team_sport_id,team_rank) VALUES (194,18,7);</v>
      </c>
    </row>
    <row r="11124" spans="2:8" x14ac:dyDescent="0.25">
      <c r="B11124" t="s">
        <v>389</v>
      </c>
      <c r="C11124">
        <f>INDEX(NationalTeams!B:B,MATCH(B11124,NationalTeams!C:C,0))</f>
        <v>195</v>
      </c>
      <c r="D11124" t="s">
        <v>42</v>
      </c>
      <c r="E11124">
        <f>INDEX(TeamSports!B:B,MATCH(D11124,TeamSports!C:C,0))</f>
        <v>18</v>
      </c>
      <c r="F11124">
        <f>INDEX(RanksTable!AZ:AZ,MATCH(B11124,RanksTable!B:B,0))</f>
        <v>7</v>
      </c>
      <c r="H11124" t="str">
        <f t="shared" si="173"/>
        <v>INSERT INTO "TeamRanks" (team_id,team_sport_id,team_rank) VALUES (195,18,7);</v>
      </c>
    </row>
    <row r="11125" spans="2:8" x14ac:dyDescent="0.25">
      <c r="B11125" t="s">
        <v>496</v>
      </c>
      <c r="C11125">
        <f>INDEX(NationalTeams!B:B,MATCH(B11125,NationalTeams!C:C,0))</f>
        <v>196</v>
      </c>
      <c r="D11125" t="s">
        <v>42</v>
      </c>
      <c r="E11125">
        <f>INDEX(TeamSports!B:B,MATCH(D11125,TeamSports!C:C,0))</f>
        <v>18</v>
      </c>
      <c r="F11125">
        <f>INDEX(RanksTable!AZ:AZ,MATCH(B11125,RanksTable!B:B,0))</f>
        <v>4</v>
      </c>
      <c r="H11125" t="str">
        <f t="shared" si="173"/>
        <v>INSERT INTO "TeamRanks" (team_id,team_sport_id,team_rank) VALUES (196,18,4);</v>
      </c>
    </row>
    <row r="11126" spans="2:8" x14ac:dyDescent="0.25">
      <c r="B11126" t="s">
        <v>507</v>
      </c>
      <c r="C11126">
        <f>INDEX(NationalTeams!B:B,MATCH(B11126,NationalTeams!C:C,0))</f>
        <v>197</v>
      </c>
      <c r="D11126" t="s">
        <v>42</v>
      </c>
      <c r="E11126">
        <f>INDEX(TeamSports!B:B,MATCH(D11126,TeamSports!C:C,0))</f>
        <v>18</v>
      </c>
      <c r="F11126">
        <f>INDEX(RanksTable!AZ:AZ,MATCH(B11126,RanksTable!B:B,0))</f>
        <v>2</v>
      </c>
      <c r="H11126" t="str">
        <f t="shared" si="173"/>
        <v>INSERT INTO "TeamRanks" (team_id,team_sport_id,team_rank) VALUES (197,18,2);</v>
      </c>
    </row>
    <row r="11127" spans="2:8" x14ac:dyDescent="0.25">
      <c r="B11127" t="s">
        <v>399</v>
      </c>
      <c r="C11127">
        <f>INDEX(NationalTeams!B:B,MATCH(B11127,NationalTeams!C:C,0))</f>
        <v>198</v>
      </c>
      <c r="D11127" t="s">
        <v>42</v>
      </c>
      <c r="E11127">
        <f>INDEX(TeamSports!B:B,MATCH(D11127,TeamSports!C:C,0))</f>
        <v>18</v>
      </c>
      <c r="F11127">
        <f>INDEX(RanksTable!AZ:AZ,MATCH(B11127,RanksTable!B:B,0))</f>
        <v>7</v>
      </c>
      <c r="H11127" t="str">
        <f t="shared" si="173"/>
        <v>INSERT INTO "TeamRanks" (team_id,team_sport_id,team_rank) VALUES (198,18,7);</v>
      </c>
    </row>
    <row r="11128" spans="2:8" x14ac:dyDescent="0.25">
      <c r="B11128" t="s">
        <v>467</v>
      </c>
      <c r="C11128">
        <f>INDEX(NationalTeams!B:B,MATCH(B11128,NationalTeams!C:C,0))</f>
        <v>199</v>
      </c>
      <c r="D11128" t="s">
        <v>42</v>
      </c>
      <c r="E11128">
        <f>INDEX(TeamSports!B:B,MATCH(D11128,TeamSports!C:C,0))</f>
        <v>18</v>
      </c>
      <c r="F11128">
        <f>INDEX(RanksTable!AZ:AZ,MATCH(B11128,RanksTable!B:B,0))</f>
        <v>7</v>
      </c>
      <c r="H11128" t="str">
        <f t="shared" si="173"/>
        <v>INSERT INTO "TeamRanks" (team_id,team_sport_id,team_rank) VALUES (199,18,7);</v>
      </c>
    </row>
    <row r="11129" spans="2:8" x14ac:dyDescent="0.25">
      <c r="B11129" t="s">
        <v>437</v>
      </c>
      <c r="C11129">
        <f>INDEX(NationalTeams!B:B,MATCH(B11129,NationalTeams!C:C,0))</f>
        <v>200</v>
      </c>
      <c r="D11129" t="s">
        <v>42</v>
      </c>
      <c r="E11129">
        <f>INDEX(TeamSports!B:B,MATCH(D11129,TeamSports!C:C,0))</f>
        <v>18</v>
      </c>
      <c r="F11129">
        <f>INDEX(RanksTable!AZ:AZ,MATCH(B11129,RanksTable!B:B,0))</f>
        <v>7</v>
      </c>
      <c r="H11129" t="str">
        <f t="shared" si="173"/>
        <v>INSERT INTO "TeamRanks" (team_id,team_sport_id,team_rank) VALUES (200,18,7);</v>
      </c>
    </row>
    <row r="11130" spans="2:8" x14ac:dyDescent="0.25">
      <c r="B11130" t="s">
        <v>452</v>
      </c>
      <c r="C11130">
        <f>INDEX(NationalTeams!B:B,MATCH(B11130,NationalTeams!C:C,0))</f>
        <v>201</v>
      </c>
      <c r="D11130" t="s">
        <v>42</v>
      </c>
      <c r="E11130">
        <f>INDEX(TeamSports!B:B,MATCH(D11130,TeamSports!C:C,0))</f>
        <v>18</v>
      </c>
      <c r="F11130">
        <f>INDEX(RanksTable!AZ:AZ,MATCH(B11130,RanksTable!B:B,0))</f>
        <v>7</v>
      </c>
      <c r="H11130" t="str">
        <f t="shared" si="173"/>
        <v>INSERT INTO "TeamRanks" (team_id,team_sport_id,team_rank) VALUES (201,18,7);</v>
      </c>
    </row>
    <row r="11131" spans="2:8" x14ac:dyDescent="0.25">
      <c r="B11131" t="s">
        <v>384</v>
      </c>
      <c r="C11131">
        <f>INDEX(NationalTeams!B:B,MATCH(B11131,NationalTeams!C:C,0))</f>
        <v>202</v>
      </c>
      <c r="D11131" t="s">
        <v>42</v>
      </c>
      <c r="E11131">
        <f>INDEX(TeamSports!B:B,MATCH(D11131,TeamSports!C:C,0))</f>
        <v>18</v>
      </c>
      <c r="F11131">
        <f>INDEX(RanksTable!AZ:AZ,MATCH(B11131,RanksTable!B:B,0))</f>
        <v>7</v>
      </c>
      <c r="H11131" t="str">
        <f t="shared" si="173"/>
        <v>INSERT INTO "TeamRanks" (team_id,team_sport_id,team_rank) VALUES (202,18,7);</v>
      </c>
    </row>
    <row r="11132" spans="2:8" x14ac:dyDescent="0.25">
      <c r="B11132" t="s">
        <v>442</v>
      </c>
      <c r="C11132">
        <f>INDEX(NationalTeams!B:B,MATCH(B11132,NationalTeams!C:C,0))</f>
        <v>203</v>
      </c>
      <c r="D11132" t="s">
        <v>42</v>
      </c>
      <c r="E11132">
        <f>INDEX(TeamSports!B:B,MATCH(D11132,TeamSports!C:C,0))</f>
        <v>18</v>
      </c>
      <c r="F11132">
        <f>INDEX(RanksTable!AZ:AZ,MATCH(B11132,RanksTable!B:B,0))</f>
        <v>7</v>
      </c>
      <c r="H11132" t="str">
        <f t="shared" si="173"/>
        <v>INSERT INTO "TeamRanks" (team_id,team_sport_id,team_rank) VALUES (203,18,7);</v>
      </c>
    </row>
    <row r="11133" spans="2:8" x14ac:dyDescent="0.25">
      <c r="B11133" t="s">
        <v>472</v>
      </c>
      <c r="C11133">
        <f>INDEX(NationalTeams!B:B,MATCH(B11133,NationalTeams!C:C,0))</f>
        <v>204</v>
      </c>
      <c r="D11133" t="s">
        <v>42</v>
      </c>
      <c r="E11133">
        <f>INDEX(TeamSports!B:B,MATCH(D11133,TeamSports!C:C,0))</f>
        <v>18</v>
      </c>
      <c r="F11133">
        <f>INDEX(RanksTable!AZ:AZ,MATCH(B11133,RanksTable!B:B,0))</f>
        <v>7</v>
      </c>
      <c r="H11133" t="str">
        <f t="shared" si="173"/>
        <v>INSERT INTO "TeamRanks" (team_id,team_sport_id,team_rank) VALUES (204,18,7);</v>
      </c>
    </row>
    <row r="11134" spans="2:8" x14ac:dyDescent="0.25">
      <c r="B11134" t="s">
        <v>388</v>
      </c>
      <c r="C11134">
        <f>INDEX(NationalTeams!B:B,MATCH(B11134,NationalTeams!C:C,0))</f>
        <v>205</v>
      </c>
      <c r="D11134" t="s">
        <v>42</v>
      </c>
      <c r="E11134">
        <f>INDEX(TeamSports!B:B,MATCH(D11134,TeamSports!C:C,0))</f>
        <v>18</v>
      </c>
      <c r="F11134">
        <f>INDEX(RanksTable!AZ:AZ,MATCH(B11134,RanksTable!B:B,0))</f>
        <v>7</v>
      </c>
      <c r="H11134" t="str">
        <f t="shared" si="173"/>
        <v>INSERT INTO "TeamRanks" (team_id,team_sport_id,team_rank) VALUES (205,18,7);</v>
      </c>
    </row>
    <row r="11135" spans="2:8" x14ac:dyDescent="0.25">
      <c r="B11135" t="s">
        <v>476</v>
      </c>
      <c r="C11135">
        <f>INDEX(NationalTeams!B:B,MATCH(B11135,NationalTeams!C:C,0))</f>
        <v>206</v>
      </c>
      <c r="D11135" t="s">
        <v>42</v>
      </c>
      <c r="E11135">
        <f>INDEX(TeamSports!B:B,MATCH(D11135,TeamSports!C:C,0))</f>
        <v>18</v>
      </c>
      <c r="F11135">
        <f>INDEX(RanksTable!AZ:AZ,MATCH(B11135,RanksTable!B:B,0))</f>
        <v>7</v>
      </c>
      <c r="H11135" t="str">
        <f t="shared" si="173"/>
        <v>INSERT INTO "TeamRanks" (team_id,team_sport_id,team_rank) VALUES (206,18,7);</v>
      </c>
    </row>
    <row r="11136" spans="2:8" x14ac:dyDescent="0.25">
      <c r="B11136" t="s">
        <v>407</v>
      </c>
      <c r="C11136">
        <f>INDEX(NationalTeams!B:B,MATCH(B11136,NationalTeams!C:C,0))</f>
        <v>207</v>
      </c>
      <c r="D11136" t="s">
        <v>42</v>
      </c>
      <c r="E11136">
        <f>INDEX(TeamSports!B:B,MATCH(D11136,TeamSports!C:C,0))</f>
        <v>18</v>
      </c>
      <c r="F11136">
        <f>INDEX(RanksTable!AZ:AZ,MATCH(B11136,RanksTable!B:B,0))</f>
        <v>7</v>
      </c>
      <c r="H11136" t="str">
        <f t="shared" si="173"/>
        <v>INSERT INTO "TeamRanks" (team_id,team_sport_id,team_rank) VALUES (207,18,7);</v>
      </c>
    </row>
    <row r="11137" spans="2:8" x14ac:dyDescent="0.25">
      <c r="B11137" t="s">
        <v>364</v>
      </c>
      <c r="C11137">
        <f>INDEX(NationalTeams!B:B,MATCH(B11137,NationalTeams!C:C,0))</f>
        <v>208</v>
      </c>
      <c r="D11137" t="s">
        <v>42</v>
      </c>
      <c r="E11137">
        <f>INDEX(TeamSports!B:B,MATCH(D11137,TeamSports!C:C,0))</f>
        <v>18</v>
      </c>
      <c r="F11137">
        <f>INDEX(RanksTable!AZ:AZ,MATCH(B11137,RanksTable!B:B,0))</f>
        <v>7</v>
      </c>
      <c r="H11137" t="str">
        <f t="shared" si="173"/>
        <v>INSERT INTO "TeamRanks" (team_id,team_sport_id,team_rank) VALUES (208,18,7);</v>
      </c>
    </row>
    <row r="11138" spans="2:8" x14ac:dyDescent="0.25">
      <c r="B11138" t="s">
        <v>439</v>
      </c>
      <c r="C11138">
        <f>INDEX(NationalTeams!B:B,MATCH(B11138,NationalTeams!C:C,0))</f>
        <v>209</v>
      </c>
      <c r="D11138" t="s">
        <v>42</v>
      </c>
      <c r="E11138">
        <f>INDEX(TeamSports!B:B,MATCH(D11138,TeamSports!C:C,0))</f>
        <v>18</v>
      </c>
      <c r="F11138">
        <f>INDEX(RanksTable!AZ:AZ,MATCH(B11138,RanksTable!B:B,0))</f>
        <v>7</v>
      </c>
      <c r="H11138" t="str">
        <f t="shared" si="173"/>
        <v>INSERT INTO "TeamRanks" (team_id,team_sport_id,team_rank) VALUES (209,18,7);</v>
      </c>
    </row>
    <row r="11139" spans="2:8" x14ac:dyDescent="0.25">
      <c r="B11139" t="s">
        <v>501</v>
      </c>
      <c r="C11139">
        <f>INDEX(NationalTeams!B:B,MATCH(B11139,NationalTeams!C:C,0))</f>
        <v>210</v>
      </c>
      <c r="D11139" t="s">
        <v>42</v>
      </c>
      <c r="E11139">
        <f>INDEX(TeamSports!B:B,MATCH(D11139,TeamSports!C:C,0))</f>
        <v>18</v>
      </c>
      <c r="F11139">
        <f>INDEX(RanksTable!AZ:AZ,MATCH(B11139,RanksTable!B:B,0))</f>
        <v>7</v>
      </c>
      <c r="H11139" t="str">
        <f t="shared" si="173"/>
        <v>INSERT INTO "TeamRanks" (team_id,team_sport_id,team_rank) VALUES (210,18,7);</v>
      </c>
    </row>
    <row r="11140" spans="2:8" x14ac:dyDescent="0.25">
      <c r="B11140" t="s">
        <v>466</v>
      </c>
      <c r="C11140">
        <f>INDEX(NationalTeams!B:B,MATCH(B11140,NationalTeams!C:C,0))</f>
        <v>211</v>
      </c>
      <c r="D11140" t="s">
        <v>42</v>
      </c>
      <c r="E11140">
        <f>INDEX(TeamSports!B:B,MATCH(D11140,TeamSports!C:C,0))</f>
        <v>18</v>
      </c>
      <c r="F11140">
        <f>INDEX(RanksTable!AZ:AZ,MATCH(B11140,RanksTable!B:B,0))</f>
        <v>7</v>
      </c>
      <c r="H11140" t="str">
        <f t="shared" ref="H11140:H11203" si="174">_xlfn.CONCAT($H$1,$L$1,$C$1,$L$1," ",$J$1,$C$2,$N$1,$E$2,$N$1,$F$2,$K$1,$I$1,$J$1,C11140,$N$1,E11140,$N$1,F11140,$K$1,$O$1)</f>
        <v>INSERT INTO "TeamRanks" (team_id,team_sport_id,team_rank) VALUES (211,18,7);</v>
      </c>
    </row>
    <row r="11141" spans="2:8" x14ac:dyDescent="0.25">
      <c r="B11141" t="s">
        <v>502</v>
      </c>
      <c r="C11141">
        <f>INDEX(NationalTeams!B:B,MATCH(B11141,NationalTeams!C:C,0))</f>
        <v>212</v>
      </c>
      <c r="D11141" t="s">
        <v>42</v>
      </c>
      <c r="E11141">
        <f>INDEX(TeamSports!B:B,MATCH(D11141,TeamSports!C:C,0))</f>
        <v>18</v>
      </c>
      <c r="F11141">
        <f>INDEX(RanksTable!AZ:AZ,MATCH(B11141,RanksTable!B:B,0))</f>
        <v>7</v>
      </c>
      <c r="H11141" t="str">
        <f t="shared" si="174"/>
        <v>INSERT INTO "TeamRanks" (team_id,team_sport_id,team_rank) VALUES (212,18,7);</v>
      </c>
    </row>
    <row r="11142" spans="2:8" x14ac:dyDescent="0.25">
      <c r="B11142" t="s">
        <v>359</v>
      </c>
      <c r="C11142">
        <f>INDEX(NationalTeams!B:B,MATCH(B11142,NationalTeams!C:C,0))</f>
        <v>213</v>
      </c>
      <c r="D11142" t="s">
        <v>42</v>
      </c>
      <c r="E11142">
        <f>INDEX(TeamSports!B:B,MATCH(D11142,TeamSports!C:C,0))</f>
        <v>18</v>
      </c>
      <c r="F11142">
        <f>INDEX(RanksTable!AZ:AZ,MATCH(B11142,RanksTable!B:B,0))</f>
        <v>7</v>
      </c>
      <c r="H11142" t="str">
        <f t="shared" si="174"/>
        <v>INSERT INTO "TeamRanks" (team_id,team_sport_id,team_rank) VALUES (213,18,7);</v>
      </c>
    </row>
    <row r="11143" spans="2:8" x14ac:dyDescent="0.25">
      <c r="B11143" t="s">
        <v>377</v>
      </c>
      <c r="C11143">
        <f>INDEX(NationalTeams!B:B,MATCH(B11143,NationalTeams!C:C,0))</f>
        <v>214</v>
      </c>
      <c r="D11143" t="s">
        <v>42</v>
      </c>
      <c r="E11143">
        <f>INDEX(TeamSports!B:B,MATCH(D11143,TeamSports!C:C,0))</f>
        <v>18</v>
      </c>
      <c r="F11143">
        <f>INDEX(RanksTable!AZ:AZ,MATCH(B11143,RanksTable!B:B,0))</f>
        <v>7</v>
      </c>
      <c r="H11143" t="str">
        <f t="shared" si="174"/>
        <v>INSERT INTO "TeamRanks" (team_id,team_sport_id,team_rank) VALUES (214,18,7);</v>
      </c>
    </row>
    <row r="11144" spans="2:8" x14ac:dyDescent="0.25">
      <c r="B11144" t="s">
        <v>443</v>
      </c>
      <c r="C11144">
        <f>INDEX(NationalTeams!B:B,MATCH(B11144,NationalTeams!C:C,0))</f>
        <v>215</v>
      </c>
      <c r="D11144" t="s">
        <v>42</v>
      </c>
      <c r="E11144">
        <f>INDEX(TeamSports!B:B,MATCH(D11144,TeamSports!C:C,0))</f>
        <v>18</v>
      </c>
      <c r="F11144">
        <f>INDEX(RanksTable!AZ:AZ,MATCH(B11144,RanksTable!B:B,0))</f>
        <v>7</v>
      </c>
      <c r="H11144" t="str">
        <f t="shared" si="174"/>
        <v>INSERT INTO "TeamRanks" (team_id,team_sport_id,team_rank) VALUES (215,18,7);</v>
      </c>
    </row>
    <row r="11145" spans="2:8" x14ac:dyDescent="0.25">
      <c r="B11145" t="s">
        <v>481</v>
      </c>
      <c r="C11145">
        <f>INDEX(NationalTeams!B:B,MATCH(B11145,NationalTeams!C:C,0))</f>
        <v>216</v>
      </c>
      <c r="D11145" t="s">
        <v>42</v>
      </c>
      <c r="E11145">
        <f>INDEX(TeamSports!B:B,MATCH(D11145,TeamSports!C:C,0))</f>
        <v>18</v>
      </c>
      <c r="F11145">
        <f>INDEX(RanksTable!AZ:AZ,MATCH(B11145,RanksTable!B:B,0))</f>
        <v>7</v>
      </c>
      <c r="H11145" t="str">
        <f t="shared" si="174"/>
        <v>INSERT INTO "TeamRanks" (team_id,team_sport_id,team_rank) VALUES (216,18,7);</v>
      </c>
    </row>
    <row r="11146" spans="2:8" x14ac:dyDescent="0.25">
      <c r="B11146" t="s">
        <v>351</v>
      </c>
      <c r="C11146">
        <f>INDEX(NationalTeams!B:B,MATCH(B11146,NationalTeams!C:C,0))</f>
        <v>217</v>
      </c>
      <c r="D11146" t="s">
        <v>42</v>
      </c>
      <c r="E11146">
        <f>INDEX(TeamSports!B:B,MATCH(D11146,TeamSports!C:C,0))</f>
        <v>18</v>
      </c>
      <c r="F11146">
        <f>INDEX(RanksTable!AZ:AZ,MATCH(B11146,RanksTable!B:B,0))</f>
        <v>7</v>
      </c>
      <c r="H11146" t="str">
        <f t="shared" si="174"/>
        <v>INSERT INTO "TeamRanks" (team_id,team_sport_id,team_rank) VALUES (217,18,7);</v>
      </c>
    </row>
    <row r="11147" spans="2:8" x14ac:dyDescent="0.25">
      <c r="B11147" t="s">
        <v>438</v>
      </c>
      <c r="C11147">
        <f>INDEX(NationalTeams!B:B,MATCH(B11147,NationalTeams!C:C,0))</f>
        <v>218</v>
      </c>
      <c r="D11147" t="s">
        <v>42</v>
      </c>
      <c r="E11147">
        <f>INDEX(TeamSports!B:B,MATCH(D11147,TeamSports!C:C,0))</f>
        <v>18</v>
      </c>
      <c r="F11147">
        <f>INDEX(RanksTable!AZ:AZ,MATCH(B11147,RanksTable!B:B,0))</f>
        <v>7</v>
      </c>
      <c r="H11147" t="str">
        <f t="shared" si="174"/>
        <v>INSERT INTO "TeamRanks" (team_id,team_sport_id,team_rank) VALUES (218,18,7);</v>
      </c>
    </row>
    <row r="11148" spans="2:8" x14ac:dyDescent="0.25">
      <c r="B11148" t="s">
        <v>319</v>
      </c>
      <c r="C11148">
        <f>INDEX(NationalTeams!B:B,MATCH(B11148,NationalTeams!C:C,0))</f>
        <v>219</v>
      </c>
      <c r="D11148" t="s">
        <v>42</v>
      </c>
      <c r="E11148">
        <f>INDEX(TeamSports!B:B,MATCH(D11148,TeamSports!C:C,0))</f>
        <v>18</v>
      </c>
      <c r="F11148">
        <f>INDEX(RanksTable!AZ:AZ,MATCH(B11148,RanksTable!B:B,0))</f>
        <v>7</v>
      </c>
      <c r="H11148" t="str">
        <f t="shared" si="174"/>
        <v>INSERT INTO "TeamRanks" (team_id,team_sport_id,team_rank) VALUES (219,18,7);</v>
      </c>
    </row>
    <row r="11149" spans="2:8" x14ac:dyDescent="0.25">
      <c r="B11149" t="s">
        <v>471</v>
      </c>
      <c r="C11149">
        <f>INDEX(NationalTeams!B:B,MATCH(B11149,NationalTeams!C:C,0))</f>
        <v>220</v>
      </c>
      <c r="D11149" t="s">
        <v>42</v>
      </c>
      <c r="E11149">
        <f>INDEX(TeamSports!B:B,MATCH(D11149,TeamSports!C:C,0))</f>
        <v>18</v>
      </c>
      <c r="F11149">
        <f>INDEX(RanksTable!AZ:AZ,MATCH(B11149,RanksTable!B:B,0))</f>
        <v>7</v>
      </c>
      <c r="H11149" t="str">
        <f t="shared" si="174"/>
        <v>INSERT INTO "TeamRanks" (team_id,team_sport_id,team_rank) VALUES (220,18,7);</v>
      </c>
    </row>
    <row r="11150" spans="2:8" x14ac:dyDescent="0.25">
      <c r="B11150" t="s">
        <v>373</v>
      </c>
      <c r="C11150">
        <f>INDEX(NationalTeams!B:B,MATCH(B11150,NationalTeams!C:C,0))</f>
        <v>221</v>
      </c>
      <c r="D11150" t="s">
        <v>42</v>
      </c>
      <c r="E11150">
        <f>INDEX(TeamSports!B:B,MATCH(D11150,TeamSports!C:C,0))</f>
        <v>18</v>
      </c>
      <c r="F11150">
        <f>INDEX(RanksTable!AZ:AZ,MATCH(B11150,RanksTable!B:B,0))</f>
        <v>7</v>
      </c>
      <c r="H11150" t="str">
        <f t="shared" si="174"/>
        <v>INSERT INTO "TeamRanks" (team_id,team_sport_id,team_rank) VALUES (221,18,7);</v>
      </c>
    </row>
    <row r="11151" spans="2:8" x14ac:dyDescent="0.25">
      <c r="B11151" t="s">
        <v>367</v>
      </c>
      <c r="C11151">
        <f>INDEX(NationalTeams!B:B,MATCH(B11151,NationalTeams!C:C,0))</f>
        <v>222</v>
      </c>
      <c r="D11151" t="s">
        <v>42</v>
      </c>
      <c r="E11151">
        <f>INDEX(TeamSports!B:B,MATCH(D11151,TeamSports!C:C,0))</f>
        <v>18</v>
      </c>
      <c r="F11151">
        <f>INDEX(RanksTable!AZ:AZ,MATCH(B11151,RanksTable!B:B,0))</f>
        <v>7</v>
      </c>
      <c r="H11151" t="str">
        <f t="shared" si="174"/>
        <v>INSERT INTO "TeamRanks" (team_id,team_sport_id,team_rank) VALUES (222,18,7);</v>
      </c>
    </row>
    <row r="11152" spans="2:8" x14ac:dyDescent="0.25">
      <c r="B11152" t="s">
        <v>358</v>
      </c>
      <c r="C11152">
        <f>INDEX(NationalTeams!B:B,MATCH(B11152,NationalTeams!C:C,0))</f>
        <v>223</v>
      </c>
      <c r="D11152" t="s">
        <v>42</v>
      </c>
      <c r="E11152">
        <f>INDEX(TeamSports!B:B,MATCH(D11152,TeamSports!C:C,0))</f>
        <v>18</v>
      </c>
      <c r="F11152">
        <f>INDEX(RanksTable!AZ:AZ,MATCH(B11152,RanksTable!B:B,0))</f>
        <v>7</v>
      </c>
      <c r="H11152" t="str">
        <f t="shared" si="174"/>
        <v>INSERT INTO "TeamRanks" (team_id,team_sport_id,team_rank) VALUES (223,18,7);</v>
      </c>
    </row>
    <row r="11153" spans="2:8" x14ac:dyDescent="0.25">
      <c r="B11153" t="s">
        <v>440</v>
      </c>
      <c r="C11153">
        <f>INDEX(NationalTeams!B:B,MATCH(B11153,NationalTeams!C:C,0))</f>
        <v>1</v>
      </c>
      <c r="D11153" t="s">
        <v>60</v>
      </c>
      <c r="E11153">
        <f>INDEX(TeamSports!B:B,MATCH(D11153,TeamSports!C:C,0))</f>
        <v>19</v>
      </c>
      <c r="F11153">
        <f>INDEX(RanksTable!BA:BA,MATCH(B11153,RanksTable!B:B,0))</f>
        <v>7</v>
      </c>
      <c r="H11153" t="str">
        <f t="shared" si="174"/>
        <v>INSERT INTO "TeamRanks" (team_id,team_sport_id,team_rank) VALUES (1,19,7);</v>
      </c>
    </row>
    <row r="11154" spans="2:8" x14ac:dyDescent="0.25">
      <c r="B11154" t="s">
        <v>321</v>
      </c>
      <c r="C11154">
        <f>INDEX(NationalTeams!B:B,MATCH(B11154,NationalTeams!C:C,0))</f>
        <v>2</v>
      </c>
      <c r="D11154" t="s">
        <v>60</v>
      </c>
      <c r="E11154">
        <f>INDEX(TeamSports!B:B,MATCH(D11154,TeamSports!C:C,0))</f>
        <v>19</v>
      </c>
      <c r="F11154">
        <f>INDEX(RanksTable!BA:BA,MATCH(B11154,RanksTable!B:B,0))</f>
        <v>7</v>
      </c>
      <c r="H11154" t="str">
        <f t="shared" si="174"/>
        <v>INSERT INTO "TeamRanks" (team_id,team_sport_id,team_rank) VALUES (2,19,7);</v>
      </c>
    </row>
    <row r="11155" spans="2:8" x14ac:dyDescent="0.25">
      <c r="B11155" t="s">
        <v>520</v>
      </c>
      <c r="C11155">
        <f>INDEX(NationalTeams!B:B,MATCH(B11155,NationalTeams!C:C,0))</f>
        <v>3</v>
      </c>
      <c r="D11155" t="s">
        <v>60</v>
      </c>
      <c r="E11155">
        <f>INDEX(TeamSports!B:B,MATCH(D11155,TeamSports!C:C,0))</f>
        <v>19</v>
      </c>
      <c r="F11155">
        <f>INDEX(RanksTable!BA:BA,MATCH(B11155,RanksTable!B:B,0))</f>
        <v>6</v>
      </c>
      <c r="H11155" t="str">
        <f t="shared" si="174"/>
        <v>INSERT INTO "TeamRanks" (team_id,team_sport_id,team_rank) VALUES (3,19,6);</v>
      </c>
    </row>
    <row r="11156" spans="2:8" x14ac:dyDescent="0.25">
      <c r="B11156" t="s">
        <v>489</v>
      </c>
      <c r="C11156">
        <f>INDEX(NationalTeams!B:B,MATCH(B11156,NationalTeams!C:C,0))</f>
        <v>4</v>
      </c>
      <c r="D11156" t="s">
        <v>60</v>
      </c>
      <c r="E11156">
        <f>INDEX(TeamSports!B:B,MATCH(D11156,TeamSports!C:C,0))</f>
        <v>19</v>
      </c>
      <c r="F11156">
        <f>INDEX(RanksTable!BA:BA,MATCH(B11156,RanksTable!B:B,0))</f>
        <v>2</v>
      </c>
      <c r="H11156" t="str">
        <f t="shared" si="174"/>
        <v>INSERT INTO "TeamRanks" (team_id,team_sport_id,team_rank) VALUES (4,19,2);</v>
      </c>
    </row>
    <row r="11157" spans="2:8" x14ac:dyDescent="0.25">
      <c r="B11157" t="s">
        <v>329</v>
      </c>
      <c r="C11157">
        <f>INDEX(NationalTeams!B:B,MATCH(B11157,NationalTeams!C:C,0))</f>
        <v>5</v>
      </c>
      <c r="D11157" t="s">
        <v>60</v>
      </c>
      <c r="E11157">
        <f>INDEX(TeamSports!B:B,MATCH(D11157,TeamSports!C:C,0))</f>
        <v>19</v>
      </c>
      <c r="F11157">
        <f>INDEX(RanksTable!BA:BA,MATCH(B11157,RanksTable!B:B,0))</f>
        <v>7</v>
      </c>
      <c r="H11157" t="str">
        <f t="shared" si="174"/>
        <v>INSERT INTO "TeamRanks" (team_id,team_sport_id,team_rank) VALUES (5,19,7);</v>
      </c>
    </row>
    <row r="11158" spans="2:8" x14ac:dyDescent="0.25">
      <c r="B11158" t="s">
        <v>538</v>
      </c>
      <c r="C11158">
        <f>INDEX(NationalTeams!B:B,MATCH(B11158,NationalTeams!C:C,0))</f>
        <v>6</v>
      </c>
      <c r="D11158" t="s">
        <v>60</v>
      </c>
      <c r="E11158">
        <f>INDEX(TeamSports!B:B,MATCH(D11158,TeamSports!C:C,0))</f>
        <v>19</v>
      </c>
      <c r="F11158">
        <f>INDEX(RanksTable!BA:BA,MATCH(B11158,RanksTable!B:B,0))</f>
        <v>7</v>
      </c>
      <c r="H11158" t="str">
        <f t="shared" si="174"/>
        <v>INSERT INTO "TeamRanks" (team_id,team_sport_id,team_rank) VALUES (6,19,7);</v>
      </c>
    </row>
    <row r="11159" spans="2:8" x14ac:dyDescent="0.25">
      <c r="B11159" t="s">
        <v>357</v>
      </c>
      <c r="C11159">
        <f>INDEX(NationalTeams!B:B,MATCH(B11159,NationalTeams!C:C,0))</f>
        <v>7</v>
      </c>
      <c r="D11159" t="s">
        <v>60</v>
      </c>
      <c r="E11159">
        <f>INDEX(TeamSports!B:B,MATCH(D11159,TeamSports!C:C,0))</f>
        <v>19</v>
      </c>
      <c r="F11159">
        <f>INDEX(RanksTable!BA:BA,MATCH(B11159,RanksTable!B:B,0))</f>
        <v>7</v>
      </c>
      <c r="H11159" t="str">
        <f t="shared" si="174"/>
        <v>INSERT INTO "TeamRanks" (team_id,team_sport_id,team_rank) VALUES (7,19,7);</v>
      </c>
    </row>
    <row r="11160" spans="2:8" x14ac:dyDescent="0.25">
      <c r="B11160" t="s">
        <v>420</v>
      </c>
      <c r="C11160">
        <f>INDEX(NationalTeams!B:B,MATCH(B11160,NationalTeams!C:C,0))</f>
        <v>8</v>
      </c>
      <c r="D11160" t="s">
        <v>60</v>
      </c>
      <c r="E11160">
        <f>INDEX(TeamSports!B:B,MATCH(D11160,TeamSports!C:C,0))</f>
        <v>19</v>
      </c>
      <c r="F11160">
        <f>INDEX(RanksTable!BA:BA,MATCH(B11160,RanksTable!B:B,0))</f>
        <v>7</v>
      </c>
      <c r="H11160" t="str">
        <f t="shared" si="174"/>
        <v>INSERT INTO "TeamRanks" (team_id,team_sport_id,team_rank) VALUES (8,19,7);</v>
      </c>
    </row>
    <row r="11161" spans="2:8" x14ac:dyDescent="0.25">
      <c r="B11161" t="s">
        <v>400</v>
      </c>
      <c r="C11161">
        <f>INDEX(NationalTeams!B:B,MATCH(B11161,NationalTeams!C:C,0))</f>
        <v>9</v>
      </c>
      <c r="D11161" t="s">
        <v>60</v>
      </c>
      <c r="E11161">
        <f>INDEX(TeamSports!B:B,MATCH(D11161,TeamSports!C:C,0))</f>
        <v>19</v>
      </c>
      <c r="F11161">
        <f>INDEX(RanksTable!BA:BA,MATCH(B11161,RanksTable!B:B,0))</f>
        <v>7</v>
      </c>
      <c r="H11161" t="str">
        <f t="shared" si="174"/>
        <v>INSERT INTO "TeamRanks" (team_id,team_sport_id,team_rank) VALUES (9,19,7);</v>
      </c>
    </row>
    <row r="11162" spans="2:8" x14ac:dyDescent="0.25">
      <c r="B11162" t="s">
        <v>428</v>
      </c>
      <c r="C11162">
        <f>INDEX(NationalTeams!B:B,MATCH(B11162,NationalTeams!C:C,0))</f>
        <v>10</v>
      </c>
      <c r="D11162" t="s">
        <v>60</v>
      </c>
      <c r="E11162">
        <f>INDEX(TeamSports!B:B,MATCH(D11162,TeamSports!C:C,0))</f>
        <v>19</v>
      </c>
      <c r="F11162">
        <f>INDEX(RanksTable!BA:BA,MATCH(B11162,RanksTable!B:B,0))</f>
        <v>7</v>
      </c>
      <c r="H11162" t="str">
        <f t="shared" si="174"/>
        <v>INSERT INTO "TeamRanks" (team_id,team_sport_id,team_rank) VALUES (10,19,7);</v>
      </c>
    </row>
    <row r="11163" spans="2:8" x14ac:dyDescent="0.25">
      <c r="B11163" t="s">
        <v>324</v>
      </c>
      <c r="C11163">
        <f>INDEX(NationalTeams!B:B,MATCH(B11163,NationalTeams!C:C,0))</f>
        <v>11</v>
      </c>
      <c r="D11163" t="s">
        <v>60</v>
      </c>
      <c r="E11163">
        <f>INDEX(TeamSports!B:B,MATCH(D11163,TeamSports!C:C,0))</f>
        <v>19</v>
      </c>
      <c r="F11163">
        <f>INDEX(RanksTable!BA:BA,MATCH(B11163,RanksTable!B:B,0))</f>
        <v>7</v>
      </c>
      <c r="H11163" t="str">
        <f t="shared" si="174"/>
        <v>INSERT INTO "TeamRanks" (team_id,team_sport_id,team_rank) VALUES (11,19,7);</v>
      </c>
    </row>
    <row r="11164" spans="2:8" x14ac:dyDescent="0.25">
      <c r="B11164" t="s">
        <v>376</v>
      </c>
      <c r="C11164">
        <f>INDEX(NationalTeams!B:B,MATCH(B11164,NationalTeams!C:C,0))</f>
        <v>12</v>
      </c>
      <c r="D11164" t="s">
        <v>60</v>
      </c>
      <c r="E11164">
        <f>INDEX(TeamSports!B:B,MATCH(D11164,TeamSports!C:C,0))</f>
        <v>19</v>
      </c>
      <c r="F11164">
        <f>INDEX(RanksTable!BA:BA,MATCH(B11164,RanksTable!B:B,0))</f>
        <v>3</v>
      </c>
      <c r="H11164" t="str">
        <f t="shared" si="174"/>
        <v>INSERT INTO "TeamRanks" (team_id,team_sport_id,team_rank) VALUES (12,19,3);</v>
      </c>
    </row>
    <row r="11165" spans="2:8" x14ac:dyDescent="0.25">
      <c r="B11165" t="s">
        <v>529</v>
      </c>
      <c r="C11165">
        <f>INDEX(NationalTeams!B:B,MATCH(B11165,NationalTeams!C:C,0))</f>
        <v>13</v>
      </c>
      <c r="D11165" t="s">
        <v>60</v>
      </c>
      <c r="E11165">
        <f>INDEX(TeamSports!B:B,MATCH(D11165,TeamSports!C:C,0))</f>
        <v>19</v>
      </c>
      <c r="F11165">
        <f>INDEX(RanksTable!BA:BA,MATCH(B11165,RanksTable!B:B,0))</f>
        <v>5</v>
      </c>
      <c r="H11165" t="str">
        <f t="shared" si="174"/>
        <v>INSERT INTO "TeamRanks" (team_id,team_sport_id,team_rank) VALUES (13,19,5);</v>
      </c>
    </row>
    <row r="11166" spans="2:8" x14ac:dyDescent="0.25">
      <c r="B11166" t="s">
        <v>415</v>
      </c>
      <c r="C11166">
        <f>INDEX(NationalTeams!B:B,MATCH(B11166,NationalTeams!C:C,0))</f>
        <v>14</v>
      </c>
      <c r="D11166" t="s">
        <v>60</v>
      </c>
      <c r="E11166">
        <f>INDEX(TeamSports!B:B,MATCH(D11166,TeamSports!C:C,0))</f>
        <v>19</v>
      </c>
      <c r="F11166">
        <f>INDEX(RanksTable!BA:BA,MATCH(B11166,RanksTable!B:B,0))</f>
        <v>7</v>
      </c>
      <c r="H11166" t="str">
        <f t="shared" si="174"/>
        <v>INSERT INTO "TeamRanks" (team_id,team_sport_id,team_rank) VALUES (14,19,7);</v>
      </c>
    </row>
    <row r="11167" spans="2:8" x14ac:dyDescent="0.25">
      <c r="B11167" t="s">
        <v>424</v>
      </c>
      <c r="C11167">
        <f>INDEX(NationalTeams!B:B,MATCH(B11167,NationalTeams!C:C,0))</f>
        <v>15</v>
      </c>
      <c r="D11167" t="s">
        <v>60</v>
      </c>
      <c r="E11167">
        <f>INDEX(TeamSports!B:B,MATCH(D11167,TeamSports!C:C,0))</f>
        <v>19</v>
      </c>
      <c r="F11167">
        <f>INDEX(RanksTable!BA:BA,MATCH(B11167,RanksTable!B:B,0))</f>
        <v>7</v>
      </c>
      <c r="H11167" t="str">
        <f t="shared" si="174"/>
        <v>INSERT INTO "TeamRanks" (team_id,team_sport_id,team_rank) VALUES (15,19,7);</v>
      </c>
    </row>
    <row r="11168" spans="2:8" x14ac:dyDescent="0.25">
      <c r="B11168" t="s">
        <v>426</v>
      </c>
      <c r="C11168">
        <f>INDEX(NationalTeams!B:B,MATCH(B11168,NationalTeams!C:C,0))</f>
        <v>16</v>
      </c>
      <c r="D11168" t="s">
        <v>60</v>
      </c>
      <c r="E11168">
        <f>INDEX(TeamSports!B:B,MATCH(D11168,TeamSports!C:C,0))</f>
        <v>19</v>
      </c>
      <c r="F11168">
        <f>INDEX(RanksTable!BA:BA,MATCH(B11168,RanksTable!B:B,0))</f>
        <v>3</v>
      </c>
      <c r="H11168" t="str">
        <f t="shared" si="174"/>
        <v>INSERT INTO "TeamRanks" (team_id,team_sport_id,team_rank) VALUES (16,19,3);</v>
      </c>
    </row>
    <row r="11169" spans="2:8" x14ac:dyDescent="0.25">
      <c r="B11169" t="s">
        <v>514</v>
      </c>
      <c r="C11169">
        <f>INDEX(NationalTeams!B:B,MATCH(B11169,NationalTeams!C:C,0))</f>
        <v>17</v>
      </c>
      <c r="D11169" t="s">
        <v>60</v>
      </c>
      <c r="E11169">
        <f>INDEX(TeamSports!B:B,MATCH(D11169,TeamSports!C:C,0))</f>
        <v>19</v>
      </c>
      <c r="F11169">
        <f>INDEX(RanksTable!BA:BA,MATCH(B11169,RanksTable!B:B,0))</f>
        <v>3</v>
      </c>
      <c r="H11169" t="str">
        <f t="shared" si="174"/>
        <v>INSERT INTO "TeamRanks" (team_id,team_sport_id,team_rank) VALUES (17,19,3);</v>
      </c>
    </row>
    <row r="11170" spans="2:8" x14ac:dyDescent="0.25">
      <c r="B11170" t="s">
        <v>535</v>
      </c>
      <c r="C11170">
        <f>INDEX(NationalTeams!B:B,MATCH(B11170,NationalTeams!C:C,0))</f>
        <v>18</v>
      </c>
      <c r="D11170" t="s">
        <v>60</v>
      </c>
      <c r="E11170">
        <f>INDEX(TeamSports!B:B,MATCH(D11170,TeamSports!C:C,0))</f>
        <v>19</v>
      </c>
      <c r="F11170">
        <f>INDEX(RanksTable!BA:BA,MATCH(B11170,RanksTable!B:B,0))</f>
        <v>4</v>
      </c>
      <c r="H11170" t="str">
        <f t="shared" si="174"/>
        <v>INSERT INTO "TeamRanks" (team_id,team_sport_id,team_rank) VALUES (18,19,4);</v>
      </c>
    </row>
    <row r="11171" spans="2:8" x14ac:dyDescent="0.25">
      <c r="B11171" t="s">
        <v>419</v>
      </c>
      <c r="C11171">
        <f>INDEX(NationalTeams!B:B,MATCH(B11171,NationalTeams!C:C,0))</f>
        <v>19</v>
      </c>
      <c r="D11171" t="s">
        <v>60</v>
      </c>
      <c r="E11171">
        <f>INDEX(TeamSports!B:B,MATCH(D11171,TeamSports!C:C,0))</f>
        <v>19</v>
      </c>
      <c r="F11171">
        <f>INDEX(RanksTable!BA:BA,MATCH(B11171,RanksTable!B:B,0))</f>
        <v>7</v>
      </c>
      <c r="H11171" t="str">
        <f t="shared" si="174"/>
        <v>INSERT INTO "TeamRanks" (team_id,team_sport_id,team_rank) VALUES (19,19,7);</v>
      </c>
    </row>
    <row r="11172" spans="2:8" x14ac:dyDescent="0.25">
      <c r="B11172" t="s">
        <v>433</v>
      </c>
      <c r="C11172">
        <f>INDEX(NationalTeams!B:B,MATCH(B11172,NationalTeams!C:C,0))</f>
        <v>20</v>
      </c>
      <c r="D11172" t="s">
        <v>60</v>
      </c>
      <c r="E11172">
        <f>INDEX(TeamSports!B:B,MATCH(D11172,TeamSports!C:C,0))</f>
        <v>19</v>
      </c>
      <c r="F11172">
        <f>INDEX(RanksTable!BA:BA,MATCH(B11172,RanksTable!B:B,0))</f>
        <v>7</v>
      </c>
      <c r="H11172" t="str">
        <f t="shared" si="174"/>
        <v>INSERT INTO "TeamRanks" (team_id,team_sport_id,team_rank) VALUES (20,19,7);</v>
      </c>
    </row>
    <row r="11173" spans="2:8" x14ac:dyDescent="0.25">
      <c r="B11173" t="s">
        <v>465</v>
      </c>
      <c r="C11173">
        <f>INDEX(NationalTeams!B:B,MATCH(B11173,NationalTeams!C:C,0))</f>
        <v>21</v>
      </c>
      <c r="D11173" t="s">
        <v>60</v>
      </c>
      <c r="E11173">
        <f>INDEX(TeamSports!B:B,MATCH(D11173,TeamSports!C:C,0))</f>
        <v>19</v>
      </c>
      <c r="F11173">
        <f>INDEX(RanksTable!BA:BA,MATCH(B11173,RanksTable!B:B,0))</f>
        <v>7</v>
      </c>
      <c r="H11173" t="str">
        <f t="shared" si="174"/>
        <v>INSERT INTO "TeamRanks" (team_id,team_sport_id,team_rank) VALUES (21,19,7);</v>
      </c>
    </row>
    <row r="11174" spans="2:8" x14ac:dyDescent="0.25">
      <c r="B11174" t="s">
        <v>408</v>
      </c>
      <c r="C11174">
        <f>INDEX(NationalTeams!B:B,MATCH(B11174,NationalTeams!C:C,0))</f>
        <v>22</v>
      </c>
      <c r="D11174" t="s">
        <v>60</v>
      </c>
      <c r="E11174">
        <f>INDEX(TeamSports!B:B,MATCH(D11174,TeamSports!C:C,0))</f>
        <v>19</v>
      </c>
      <c r="F11174">
        <f>INDEX(RanksTable!BA:BA,MATCH(B11174,RanksTable!B:B,0))</f>
        <v>7</v>
      </c>
      <c r="H11174" t="str">
        <f t="shared" si="174"/>
        <v>INSERT INTO "TeamRanks" (team_id,team_sport_id,team_rank) VALUES (22,19,7);</v>
      </c>
    </row>
    <row r="11175" spans="2:8" x14ac:dyDescent="0.25">
      <c r="B11175" t="s">
        <v>505</v>
      </c>
      <c r="C11175">
        <f>INDEX(NationalTeams!B:B,MATCH(B11175,NationalTeams!C:C,0))</f>
        <v>23</v>
      </c>
      <c r="D11175" t="s">
        <v>60</v>
      </c>
      <c r="E11175">
        <f>INDEX(TeamSports!B:B,MATCH(D11175,TeamSports!C:C,0))</f>
        <v>19</v>
      </c>
      <c r="F11175">
        <f>INDEX(RanksTable!BA:BA,MATCH(B11175,RanksTable!B:B,0))</f>
        <v>3</v>
      </c>
      <c r="H11175" t="str">
        <f t="shared" si="174"/>
        <v>INSERT INTO "TeamRanks" (team_id,team_sport_id,team_rank) VALUES (23,19,3);</v>
      </c>
    </row>
    <row r="11176" spans="2:8" x14ac:dyDescent="0.25">
      <c r="B11176" t="s">
        <v>334</v>
      </c>
      <c r="C11176">
        <f>INDEX(NationalTeams!B:B,MATCH(B11176,NationalTeams!C:C,0))</f>
        <v>24</v>
      </c>
      <c r="D11176" t="s">
        <v>60</v>
      </c>
      <c r="E11176">
        <f>INDEX(TeamSports!B:B,MATCH(D11176,TeamSports!C:C,0))</f>
        <v>19</v>
      </c>
      <c r="F11176">
        <f>INDEX(RanksTable!BA:BA,MATCH(B11176,RanksTable!B:B,0))</f>
        <v>7</v>
      </c>
      <c r="H11176" t="str">
        <f t="shared" si="174"/>
        <v>INSERT INTO "TeamRanks" (team_id,team_sport_id,team_rank) VALUES (24,19,7);</v>
      </c>
    </row>
    <row r="11177" spans="2:8" x14ac:dyDescent="0.25">
      <c r="B11177" t="s">
        <v>337</v>
      </c>
      <c r="C11177">
        <f>INDEX(NationalTeams!B:B,MATCH(B11177,NationalTeams!C:C,0))</f>
        <v>25</v>
      </c>
      <c r="D11177" t="s">
        <v>60</v>
      </c>
      <c r="E11177">
        <f>INDEX(TeamSports!B:B,MATCH(D11177,TeamSports!C:C,0))</f>
        <v>19</v>
      </c>
      <c r="F11177">
        <f>INDEX(RanksTable!BA:BA,MATCH(B11177,RanksTable!B:B,0))</f>
        <v>7</v>
      </c>
      <c r="H11177" t="str">
        <f t="shared" si="174"/>
        <v>INSERT INTO "TeamRanks" (team_id,team_sport_id,team_rank) VALUES (25,19,7);</v>
      </c>
    </row>
    <row r="11178" spans="2:8" x14ac:dyDescent="0.25">
      <c r="B11178" t="s">
        <v>403</v>
      </c>
      <c r="C11178">
        <f>INDEX(NationalTeams!B:B,MATCH(B11178,NationalTeams!C:C,0))</f>
        <v>26</v>
      </c>
      <c r="D11178" t="s">
        <v>60</v>
      </c>
      <c r="E11178">
        <f>INDEX(TeamSports!B:B,MATCH(D11178,TeamSports!C:C,0))</f>
        <v>19</v>
      </c>
      <c r="F11178">
        <f>INDEX(RanksTable!BA:BA,MATCH(B11178,RanksTable!B:B,0))</f>
        <v>7</v>
      </c>
      <c r="H11178" t="str">
        <f t="shared" si="174"/>
        <v>INSERT INTO "TeamRanks" (team_id,team_sport_id,team_rank) VALUES (26,19,7);</v>
      </c>
    </row>
    <row r="11179" spans="2:8" x14ac:dyDescent="0.25">
      <c r="B11179" t="s">
        <v>525</v>
      </c>
      <c r="C11179">
        <f>INDEX(NationalTeams!B:B,MATCH(B11179,NationalTeams!C:C,0))</f>
        <v>27</v>
      </c>
      <c r="D11179" t="s">
        <v>60</v>
      </c>
      <c r="E11179">
        <f>INDEX(TeamSports!B:B,MATCH(D11179,TeamSports!C:C,0))</f>
        <v>19</v>
      </c>
      <c r="F11179">
        <f>INDEX(RanksTable!BA:BA,MATCH(B11179,RanksTable!B:B,0))</f>
        <v>3</v>
      </c>
      <c r="H11179" t="str">
        <f t="shared" si="174"/>
        <v>INSERT INTO "TeamRanks" (team_id,team_sport_id,team_rank) VALUES (27,19,3);</v>
      </c>
    </row>
    <row r="11180" spans="2:8" x14ac:dyDescent="0.25">
      <c r="B11180" t="s">
        <v>453</v>
      </c>
      <c r="C11180">
        <f>INDEX(NationalTeams!B:B,MATCH(B11180,NationalTeams!C:C,0))</f>
        <v>28</v>
      </c>
      <c r="D11180" t="s">
        <v>60</v>
      </c>
      <c r="E11180">
        <f>INDEX(TeamSports!B:B,MATCH(D11180,TeamSports!C:C,0))</f>
        <v>19</v>
      </c>
      <c r="F11180">
        <f>INDEX(RanksTable!BA:BA,MATCH(B11180,RanksTable!B:B,0))</f>
        <v>7</v>
      </c>
      <c r="H11180" t="str">
        <f t="shared" si="174"/>
        <v>INSERT INTO "TeamRanks" (team_id,team_sport_id,team_rank) VALUES (28,19,7);</v>
      </c>
    </row>
    <row r="11181" spans="2:8" x14ac:dyDescent="0.25">
      <c r="B11181" t="s">
        <v>353</v>
      </c>
      <c r="C11181">
        <f>INDEX(NationalTeams!B:B,MATCH(B11181,NationalTeams!C:C,0))</f>
        <v>29</v>
      </c>
      <c r="D11181" t="s">
        <v>60</v>
      </c>
      <c r="E11181">
        <f>INDEX(TeamSports!B:B,MATCH(D11181,TeamSports!C:C,0))</f>
        <v>19</v>
      </c>
      <c r="F11181">
        <f>INDEX(RanksTable!BA:BA,MATCH(B11181,RanksTable!B:B,0))</f>
        <v>7</v>
      </c>
      <c r="H11181" t="str">
        <f t="shared" si="174"/>
        <v>INSERT INTO "TeamRanks" (team_id,team_sport_id,team_rank) VALUES (29,19,7);</v>
      </c>
    </row>
    <row r="11182" spans="2:8" x14ac:dyDescent="0.25">
      <c r="B11182" t="s">
        <v>516</v>
      </c>
      <c r="C11182">
        <f>INDEX(NationalTeams!B:B,MATCH(B11182,NationalTeams!C:C,0))</f>
        <v>30</v>
      </c>
      <c r="D11182" t="s">
        <v>60</v>
      </c>
      <c r="E11182">
        <f>INDEX(TeamSports!B:B,MATCH(D11182,TeamSports!C:C,0))</f>
        <v>19</v>
      </c>
      <c r="F11182">
        <f>INDEX(RanksTable!BA:BA,MATCH(B11182,RanksTable!B:B,0))</f>
        <v>7</v>
      </c>
      <c r="H11182" t="str">
        <f t="shared" si="174"/>
        <v>INSERT INTO "TeamRanks" (team_id,team_sport_id,team_rank) VALUES (30,19,7);</v>
      </c>
    </row>
    <row r="11183" spans="2:8" x14ac:dyDescent="0.25">
      <c r="B11183" t="s">
        <v>340</v>
      </c>
      <c r="C11183">
        <f>INDEX(NationalTeams!B:B,MATCH(B11183,NationalTeams!C:C,0))</f>
        <v>31</v>
      </c>
      <c r="D11183" t="s">
        <v>60</v>
      </c>
      <c r="E11183">
        <f>INDEX(TeamSports!B:B,MATCH(D11183,TeamSports!C:C,0))</f>
        <v>19</v>
      </c>
      <c r="F11183">
        <f>INDEX(RanksTable!BA:BA,MATCH(B11183,RanksTable!B:B,0))</f>
        <v>7</v>
      </c>
      <c r="H11183" t="str">
        <f t="shared" si="174"/>
        <v>INSERT INTO "TeamRanks" (team_id,team_sport_id,team_rank) VALUES (31,19,7);</v>
      </c>
    </row>
    <row r="11184" spans="2:8" x14ac:dyDescent="0.25">
      <c r="B11184" t="s">
        <v>327</v>
      </c>
      <c r="C11184">
        <f>INDEX(NationalTeams!B:B,MATCH(B11184,NationalTeams!C:C,0))</f>
        <v>32</v>
      </c>
      <c r="D11184" t="s">
        <v>60</v>
      </c>
      <c r="E11184">
        <f>INDEX(TeamSports!B:B,MATCH(D11184,TeamSports!C:C,0))</f>
        <v>19</v>
      </c>
      <c r="F11184">
        <f>INDEX(RanksTable!BA:BA,MATCH(B11184,RanksTable!B:B,0))</f>
        <v>4</v>
      </c>
      <c r="H11184" t="str">
        <f t="shared" si="174"/>
        <v>INSERT INTO "TeamRanks" (team_id,team_sport_id,team_rank) VALUES (32,19,4);</v>
      </c>
    </row>
    <row r="11185" spans="2:8" x14ac:dyDescent="0.25">
      <c r="B11185" t="s">
        <v>478</v>
      </c>
      <c r="C11185">
        <f>INDEX(NationalTeams!B:B,MATCH(B11185,NationalTeams!C:C,0))</f>
        <v>33</v>
      </c>
      <c r="D11185" t="s">
        <v>60</v>
      </c>
      <c r="E11185">
        <f>INDEX(TeamSports!B:B,MATCH(D11185,TeamSports!C:C,0))</f>
        <v>19</v>
      </c>
      <c r="F11185">
        <f>INDEX(RanksTable!BA:BA,MATCH(B11185,RanksTable!B:B,0))</f>
        <v>7</v>
      </c>
      <c r="H11185" t="str">
        <f t="shared" si="174"/>
        <v>INSERT INTO "TeamRanks" (team_id,team_sport_id,team_rank) VALUES (33,19,7);</v>
      </c>
    </row>
    <row r="11186" spans="2:8" x14ac:dyDescent="0.25">
      <c r="B11186" t="s">
        <v>510</v>
      </c>
      <c r="C11186">
        <f>INDEX(NationalTeams!B:B,MATCH(B11186,NationalTeams!C:C,0))</f>
        <v>34</v>
      </c>
      <c r="D11186" t="s">
        <v>60</v>
      </c>
      <c r="E11186">
        <f>INDEX(TeamSports!B:B,MATCH(D11186,TeamSports!C:C,0))</f>
        <v>19</v>
      </c>
      <c r="F11186">
        <f>INDEX(RanksTable!BA:BA,MATCH(B11186,RanksTable!B:B,0))</f>
        <v>3</v>
      </c>
      <c r="H11186" t="str">
        <f t="shared" si="174"/>
        <v>INSERT INTO "TeamRanks" (team_id,team_sport_id,team_rank) VALUES (34,19,3);</v>
      </c>
    </row>
    <row r="11187" spans="2:8" x14ac:dyDescent="0.25">
      <c r="B11187" t="s">
        <v>366</v>
      </c>
      <c r="C11187">
        <f>INDEX(NationalTeams!B:B,MATCH(B11187,NationalTeams!C:C,0))</f>
        <v>35</v>
      </c>
      <c r="D11187" t="s">
        <v>60</v>
      </c>
      <c r="E11187">
        <f>INDEX(TeamSports!B:B,MATCH(D11187,TeamSports!C:C,0))</f>
        <v>19</v>
      </c>
      <c r="F11187">
        <f>INDEX(RanksTable!BA:BA,MATCH(B11187,RanksTable!B:B,0))</f>
        <v>7</v>
      </c>
      <c r="H11187" t="str">
        <f t="shared" si="174"/>
        <v>INSERT INTO "TeamRanks" (team_id,team_sport_id,team_rank) VALUES (35,19,7);</v>
      </c>
    </row>
    <row r="11188" spans="2:8" x14ac:dyDescent="0.25">
      <c r="B11188" t="s">
        <v>341</v>
      </c>
      <c r="C11188">
        <f>INDEX(NationalTeams!B:B,MATCH(B11188,NationalTeams!C:C,0))</f>
        <v>36</v>
      </c>
      <c r="D11188" t="s">
        <v>60</v>
      </c>
      <c r="E11188">
        <f>INDEX(TeamSports!B:B,MATCH(D11188,TeamSports!C:C,0))</f>
        <v>19</v>
      </c>
      <c r="F11188">
        <f>INDEX(RanksTable!BA:BA,MATCH(B11188,RanksTable!B:B,0))</f>
        <v>7</v>
      </c>
      <c r="H11188" t="str">
        <f t="shared" si="174"/>
        <v>INSERT INTO "TeamRanks" (team_id,team_sport_id,team_rank) VALUES (36,19,7);</v>
      </c>
    </row>
    <row r="11189" spans="2:8" x14ac:dyDescent="0.25">
      <c r="B11189" t="s">
        <v>454</v>
      </c>
      <c r="C11189">
        <f>INDEX(NationalTeams!B:B,MATCH(B11189,NationalTeams!C:C,0))</f>
        <v>37</v>
      </c>
      <c r="D11189" t="s">
        <v>60</v>
      </c>
      <c r="E11189">
        <f>INDEX(TeamSports!B:B,MATCH(D11189,TeamSports!C:C,0))</f>
        <v>19</v>
      </c>
      <c r="F11189">
        <f>INDEX(RanksTable!BA:BA,MATCH(B11189,RanksTable!B:B,0))</f>
        <v>7</v>
      </c>
      <c r="H11189" t="str">
        <f t="shared" si="174"/>
        <v>INSERT INTO "TeamRanks" (team_id,team_sport_id,team_rank) VALUES (37,19,7);</v>
      </c>
    </row>
    <row r="11190" spans="2:8" x14ac:dyDescent="0.25">
      <c r="B11190" t="s">
        <v>371</v>
      </c>
      <c r="C11190">
        <f>INDEX(NationalTeams!B:B,MATCH(B11190,NationalTeams!C:C,0))</f>
        <v>38</v>
      </c>
      <c r="D11190" t="s">
        <v>60</v>
      </c>
      <c r="E11190">
        <f>INDEX(TeamSports!B:B,MATCH(D11190,TeamSports!C:C,0))</f>
        <v>19</v>
      </c>
      <c r="F11190">
        <f>INDEX(RanksTable!BA:BA,MATCH(B11190,RanksTable!B:B,0))</f>
        <v>7</v>
      </c>
      <c r="H11190" t="str">
        <f t="shared" si="174"/>
        <v>INSERT INTO "TeamRanks" (team_id,team_sport_id,team_rank) VALUES (38,19,7);</v>
      </c>
    </row>
    <row r="11191" spans="2:8" x14ac:dyDescent="0.25">
      <c r="B11191" t="s">
        <v>462</v>
      </c>
      <c r="C11191">
        <f>INDEX(NationalTeams!B:B,MATCH(B11191,NationalTeams!C:C,0))</f>
        <v>39</v>
      </c>
      <c r="D11191" t="s">
        <v>60</v>
      </c>
      <c r="E11191">
        <f>INDEX(TeamSports!B:B,MATCH(D11191,TeamSports!C:C,0))</f>
        <v>19</v>
      </c>
      <c r="F11191">
        <f>INDEX(RanksTable!BA:BA,MATCH(B11191,RanksTable!B:B,0))</f>
        <v>7</v>
      </c>
      <c r="H11191" t="str">
        <f t="shared" si="174"/>
        <v>INSERT INTO "TeamRanks" (team_id,team_sport_id,team_rank) VALUES (39,19,7);</v>
      </c>
    </row>
    <row r="11192" spans="2:8" x14ac:dyDescent="0.25">
      <c r="B11192" t="s">
        <v>322</v>
      </c>
      <c r="C11192">
        <f>INDEX(NationalTeams!B:B,MATCH(B11192,NationalTeams!C:C,0))</f>
        <v>40</v>
      </c>
      <c r="D11192" t="s">
        <v>60</v>
      </c>
      <c r="E11192">
        <f>INDEX(TeamSports!B:B,MATCH(D11192,TeamSports!C:C,0))</f>
        <v>19</v>
      </c>
      <c r="F11192">
        <f>INDEX(RanksTable!BA:BA,MATCH(B11192,RanksTable!B:B,0))</f>
        <v>7</v>
      </c>
      <c r="H11192" t="str">
        <f t="shared" si="174"/>
        <v>INSERT INTO "TeamRanks" (team_id,team_sport_id,team_rank) VALUES (40,19,7);</v>
      </c>
    </row>
    <row r="11193" spans="2:8" x14ac:dyDescent="0.25">
      <c r="B11193" t="s">
        <v>355</v>
      </c>
      <c r="C11193">
        <f>INDEX(NationalTeams!B:B,MATCH(B11193,NationalTeams!C:C,0))</f>
        <v>41</v>
      </c>
      <c r="D11193" t="s">
        <v>60</v>
      </c>
      <c r="E11193">
        <f>INDEX(TeamSports!B:B,MATCH(D11193,TeamSports!C:C,0))</f>
        <v>19</v>
      </c>
      <c r="F11193">
        <f>INDEX(RanksTable!BA:BA,MATCH(B11193,RanksTable!B:B,0))</f>
        <v>3</v>
      </c>
      <c r="H11193" t="str">
        <f t="shared" si="174"/>
        <v>INSERT INTO "TeamRanks" (team_id,team_sport_id,team_rank) VALUES (41,19,3);</v>
      </c>
    </row>
    <row r="11194" spans="2:8" x14ac:dyDescent="0.25">
      <c r="B11194" t="s">
        <v>344</v>
      </c>
      <c r="C11194">
        <f>INDEX(NationalTeams!B:B,MATCH(B11194,NationalTeams!C:C,0))</f>
        <v>42</v>
      </c>
      <c r="D11194" t="s">
        <v>60</v>
      </c>
      <c r="E11194">
        <f>INDEX(TeamSports!B:B,MATCH(D11194,TeamSports!C:C,0))</f>
        <v>19</v>
      </c>
      <c r="F11194">
        <f>INDEX(RanksTable!BA:BA,MATCH(B11194,RanksTable!B:B,0))</f>
        <v>7</v>
      </c>
      <c r="H11194" t="str">
        <f t="shared" si="174"/>
        <v>INSERT INTO "TeamRanks" (team_id,team_sport_id,team_rank) VALUES (42,19,7);</v>
      </c>
    </row>
    <row r="11195" spans="2:8" x14ac:dyDescent="0.25">
      <c r="B11195" t="s">
        <v>330</v>
      </c>
      <c r="C11195">
        <f>INDEX(NationalTeams!B:B,MATCH(B11195,NationalTeams!C:C,0))</f>
        <v>43</v>
      </c>
      <c r="D11195" t="s">
        <v>60</v>
      </c>
      <c r="E11195">
        <f>INDEX(TeamSports!B:B,MATCH(D11195,TeamSports!C:C,0))</f>
        <v>19</v>
      </c>
      <c r="F11195">
        <f>INDEX(RanksTable!BA:BA,MATCH(B11195,RanksTable!B:B,0))</f>
        <v>5</v>
      </c>
      <c r="H11195" t="str">
        <f t="shared" si="174"/>
        <v>INSERT INTO "TeamRanks" (team_id,team_sport_id,team_rank) VALUES (43,19,5);</v>
      </c>
    </row>
    <row r="11196" spans="2:8" x14ac:dyDescent="0.25">
      <c r="B11196" t="s">
        <v>429</v>
      </c>
      <c r="C11196">
        <f>INDEX(NationalTeams!B:B,MATCH(B11196,NationalTeams!C:C,0))</f>
        <v>44</v>
      </c>
      <c r="D11196" t="s">
        <v>60</v>
      </c>
      <c r="E11196">
        <f>INDEX(TeamSports!B:B,MATCH(D11196,TeamSports!C:C,0))</f>
        <v>19</v>
      </c>
      <c r="F11196">
        <f>INDEX(RanksTable!BA:BA,MATCH(B11196,RanksTable!B:B,0))</f>
        <v>1</v>
      </c>
      <c r="H11196" t="str">
        <f t="shared" si="174"/>
        <v>INSERT INTO "TeamRanks" (team_id,team_sport_id,team_rank) VALUES (44,19,1);</v>
      </c>
    </row>
    <row r="11197" spans="2:8" x14ac:dyDescent="0.25">
      <c r="B11197" t="s">
        <v>534</v>
      </c>
      <c r="C11197">
        <f>INDEX(NationalTeams!B:B,MATCH(B11197,NationalTeams!C:C,0))</f>
        <v>45</v>
      </c>
      <c r="D11197" t="s">
        <v>60</v>
      </c>
      <c r="E11197">
        <f>INDEX(TeamSports!B:B,MATCH(D11197,TeamSports!C:C,0))</f>
        <v>19</v>
      </c>
      <c r="F11197">
        <f>INDEX(RanksTable!BA:BA,MATCH(B11197,RanksTable!B:B,0))</f>
        <v>6</v>
      </c>
      <c r="H11197" t="str">
        <f t="shared" si="174"/>
        <v>INSERT INTO "TeamRanks" (team_id,team_sport_id,team_rank) VALUES (45,19,6);</v>
      </c>
    </row>
    <row r="11198" spans="2:8" x14ac:dyDescent="0.25">
      <c r="B11198" t="s">
        <v>328</v>
      </c>
      <c r="C11198">
        <f>INDEX(NationalTeams!B:B,MATCH(B11198,NationalTeams!C:C,0))</f>
        <v>46</v>
      </c>
      <c r="D11198" t="s">
        <v>60</v>
      </c>
      <c r="E11198">
        <f>INDEX(TeamSports!B:B,MATCH(D11198,TeamSports!C:C,0))</f>
        <v>19</v>
      </c>
      <c r="F11198">
        <f>INDEX(RanksTable!BA:BA,MATCH(B11198,RanksTable!B:B,0))</f>
        <v>4</v>
      </c>
      <c r="H11198" t="str">
        <f t="shared" si="174"/>
        <v>INSERT INTO "TeamRanks" (team_id,team_sport_id,team_rank) VALUES (46,19,4);</v>
      </c>
    </row>
    <row r="11199" spans="2:8" x14ac:dyDescent="0.25">
      <c r="B11199" t="s">
        <v>368</v>
      </c>
      <c r="C11199">
        <f>INDEX(NationalTeams!B:B,MATCH(B11199,NationalTeams!C:C,0))</f>
        <v>47</v>
      </c>
      <c r="D11199" t="s">
        <v>60</v>
      </c>
      <c r="E11199">
        <f>INDEX(TeamSports!B:B,MATCH(D11199,TeamSports!C:C,0))</f>
        <v>19</v>
      </c>
      <c r="F11199">
        <f>INDEX(RanksTable!BA:BA,MATCH(B11199,RanksTable!B:B,0))</f>
        <v>7</v>
      </c>
      <c r="H11199" t="str">
        <f t="shared" si="174"/>
        <v>INSERT INTO "TeamRanks" (team_id,team_sport_id,team_rank) VALUES (47,19,7);</v>
      </c>
    </row>
    <row r="11200" spans="2:8" x14ac:dyDescent="0.25">
      <c r="B11200" t="s">
        <v>369</v>
      </c>
      <c r="C11200">
        <f>INDEX(NationalTeams!B:B,MATCH(B11200,NationalTeams!C:C,0))</f>
        <v>48</v>
      </c>
      <c r="D11200" t="s">
        <v>60</v>
      </c>
      <c r="E11200">
        <f>INDEX(TeamSports!B:B,MATCH(D11200,TeamSports!C:C,0))</f>
        <v>19</v>
      </c>
      <c r="F11200">
        <f>INDEX(RanksTable!BA:BA,MATCH(B11200,RanksTable!B:B,0))</f>
        <v>7</v>
      </c>
      <c r="H11200" t="str">
        <f t="shared" si="174"/>
        <v>INSERT INTO "TeamRanks" (team_id,team_sport_id,team_rank) VALUES (48,19,7);</v>
      </c>
    </row>
    <row r="11201" spans="2:8" x14ac:dyDescent="0.25">
      <c r="B11201" t="s">
        <v>447</v>
      </c>
      <c r="C11201">
        <f>INDEX(NationalTeams!B:B,MATCH(B11201,NationalTeams!C:C,0))</f>
        <v>49</v>
      </c>
      <c r="D11201" t="s">
        <v>60</v>
      </c>
      <c r="E11201">
        <f>INDEX(TeamSports!B:B,MATCH(D11201,TeamSports!C:C,0))</f>
        <v>19</v>
      </c>
      <c r="F11201">
        <f>INDEX(RanksTable!BA:BA,MATCH(B11201,RanksTable!B:B,0))</f>
        <v>4</v>
      </c>
      <c r="H11201" t="str">
        <f t="shared" si="174"/>
        <v>INSERT INTO "TeamRanks" (team_id,team_sport_id,team_rank) VALUES (49,19,4);</v>
      </c>
    </row>
    <row r="11202" spans="2:8" x14ac:dyDescent="0.25">
      <c r="B11202" t="s">
        <v>425</v>
      </c>
      <c r="C11202">
        <f>INDEX(NationalTeams!B:B,MATCH(B11202,NationalTeams!C:C,0))</f>
        <v>50</v>
      </c>
      <c r="D11202" t="s">
        <v>60</v>
      </c>
      <c r="E11202">
        <f>INDEX(TeamSports!B:B,MATCH(D11202,TeamSports!C:C,0))</f>
        <v>19</v>
      </c>
      <c r="F11202">
        <f>INDEX(RanksTable!BA:BA,MATCH(B11202,RanksTable!B:B,0))</f>
        <v>2</v>
      </c>
      <c r="H11202" t="str">
        <f t="shared" si="174"/>
        <v>INSERT INTO "TeamRanks" (team_id,team_sport_id,team_rank) VALUES (50,19,2);</v>
      </c>
    </row>
    <row r="11203" spans="2:8" x14ac:dyDescent="0.25">
      <c r="B11203" t="s">
        <v>323</v>
      </c>
      <c r="C11203">
        <f>INDEX(NationalTeams!B:B,MATCH(B11203,NationalTeams!C:C,0))</f>
        <v>51</v>
      </c>
      <c r="D11203" t="s">
        <v>60</v>
      </c>
      <c r="E11203">
        <f>INDEX(TeamSports!B:B,MATCH(D11203,TeamSports!C:C,0))</f>
        <v>19</v>
      </c>
      <c r="F11203">
        <f>INDEX(RanksTable!BA:BA,MATCH(B11203,RanksTable!B:B,0))</f>
        <v>7</v>
      </c>
      <c r="H11203" t="str">
        <f t="shared" si="174"/>
        <v>INSERT INTO "TeamRanks" (team_id,team_sport_id,team_rank) VALUES (51,19,7);</v>
      </c>
    </row>
    <row r="11204" spans="2:8" x14ac:dyDescent="0.25">
      <c r="B11204" t="s">
        <v>354</v>
      </c>
      <c r="C11204">
        <f>INDEX(NationalTeams!B:B,MATCH(B11204,NationalTeams!C:C,0))</f>
        <v>52</v>
      </c>
      <c r="D11204" t="s">
        <v>60</v>
      </c>
      <c r="E11204">
        <f>INDEX(TeamSports!B:B,MATCH(D11204,TeamSports!C:C,0))</f>
        <v>19</v>
      </c>
      <c r="F11204">
        <f>INDEX(RanksTable!BA:BA,MATCH(B11204,RanksTable!B:B,0))</f>
        <v>7</v>
      </c>
      <c r="H11204" t="str">
        <f t="shared" ref="H11204:H11267" si="175">_xlfn.CONCAT($H$1,$L$1,$C$1,$L$1," ",$J$1,$C$2,$N$1,$E$2,$N$1,$F$2,$K$1,$I$1,$J$1,C11204,$N$1,E11204,$N$1,F11204,$K$1,$O$1)</f>
        <v>INSERT INTO "TeamRanks" (team_id,team_sport_id,team_rank) VALUES (52,19,7);</v>
      </c>
    </row>
    <row r="11205" spans="2:8" x14ac:dyDescent="0.25">
      <c r="B11205" t="s">
        <v>498</v>
      </c>
      <c r="C11205">
        <f>INDEX(NationalTeams!B:B,MATCH(B11205,NationalTeams!C:C,0))</f>
        <v>53</v>
      </c>
      <c r="D11205" t="s">
        <v>60</v>
      </c>
      <c r="E11205">
        <f>INDEX(TeamSports!B:B,MATCH(D11205,TeamSports!C:C,0))</f>
        <v>19</v>
      </c>
      <c r="F11205">
        <f>INDEX(RanksTable!BA:BA,MATCH(B11205,RanksTable!B:B,0))</f>
        <v>4</v>
      </c>
      <c r="H11205" t="str">
        <f t="shared" si="175"/>
        <v>INSERT INTO "TeamRanks" (team_id,team_sport_id,team_rank) VALUES (53,19,4);</v>
      </c>
    </row>
    <row r="11206" spans="2:8" x14ac:dyDescent="0.25">
      <c r="B11206" t="s">
        <v>406</v>
      </c>
      <c r="C11206">
        <f>INDEX(NationalTeams!B:B,MATCH(B11206,NationalTeams!C:C,0))</f>
        <v>54</v>
      </c>
      <c r="D11206" t="s">
        <v>60</v>
      </c>
      <c r="E11206">
        <f>INDEX(TeamSports!B:B,MATCH(D11206,TeamSports!C:C,0))</f>
        <v>19</v>
      </c>
      <c r="F11206">
        <f>INDEX(RanksTable!BA:BA,MATCH(B11206,RanksTable!B:B,0))</f>
        <v>5</v>
      </c>
      <c r="H11206" t="str">
        <f t="shared" si="175"/>
        <v>INSERT INTO "TeamRanks" (team_id,team_sport_id,team_rank) VALUES (54,19,5);</v>
      </c>
    </row>
    <row r="11207" spans="2:8" x14ac:dyDescent="0.25">
      <c r="B11207" t="s">
        <v>404</v>
      </c>
      <c r="C11207">
        <f>INDEX(NationalTeams!B:B,MATCH(B11207,NationalTeams!C:C,0))</f>
        <v>55</v>
      </c>
      <c r="D11207" t="s">
        <v>60</v>
      </c>
      <c r="E11207">
        <f>INDEX(TeamSports!B:B,MATCH(D11207,TeamSports!C:C,0))</f>
        <v>19</v>
      </c>
      <c r="F11207">
        <f>INDEX(RanksTable!BA:BA,MATCH(B11207,RanksTable!B:B,0))</f>
        <v>7</v>
      </c>
      <c r="H11207" t="str">
        <f t="shared" si="175"/>
        <v>INSERT INTO "TeamRanks" (team_id,team_sport_id,team_rank) VALUES (55,19,7);</v>
      </c>
    </row>
    <row r="11208" spans="2:8" x14ac:dyDescent="0.25">
      <c r="B11208" t="s">
        <v>495</v>
      </c>
      <c r="C11208">
        <f>INDEX(NationalTeams!B:B,MATCH(B11208,NationalTeams!C:C,0))</f>
        <v>56</v>
      </c>
      <c r="D11208" t="s">
        <v>60</v>
      </c>
      <c r="E11208">
        <f>INDEX(TeamSports!B:B,MATCH(D11208,TeamSports!C:C,0))</f>
        <v>19</v>
      </c>
      <c r="F11208">
        <f>INDEX(RanksTable!BA:BA,MATCH(B11208,RanksTable!B:B,0))</f>
        <v>3</v>
      </c>
      <c r="H11208" t="str">
        <f t="shared" si="175"/>
        <v>INSERT INTO "TeamRanks" (team_id,team_sport_id,team_rank) VALUES (56,19,3);</v>
      </c>
    </row>
    <row r="11209" spans="2:8" x14ac:dyDescent="0.25">
      <c r="B11209" t="s">
        <v>413</v>
      </c>
      <c r="C11209">
        <f>INDEX(NationalTeams!B:B,MATCH(B11209,NationalTeams!C:C,0))</f>
        <v>57</v>
      </c>
      <c r="D11209" t="s">
        <v>60</v>
      </c>
      <c r="E11209">
        <f>INDEX(TeamSports!B:B,MATCH(D11209,TeamSports!C:C,0))</f>
        <v>19</v>
      </c>
      <c r="F11209">
        <f>INDEX(RanksTable!BA:BA,MATCH(B11209,RanksTable!B:B,0))</f>
        <v>7</v>
      </c>
      <c r="H11209" t="str">
        <f t="shared" si="175"/>
        <v>INSERT INTO "TeamRanks" (team_id,team_sport_id,team_rank) VALUES (57,19,7);</v>
      </c>
    </row>
    <row r="11210" spans="2:8" x14ac:dyDescent="0.25">
      <c r="B11210" t="s">
        <v>331</v>
      </c>
      <c r="C11210">
        <f>INDEX(NationalTeams!B:B,MATCH(B11210,NationalTeams!C:C,0))</f>
        <v>58</v>
      </c>
      <c r="D11210" t="s">
        <v>60</v>
      </c>
      <c r="E11210">
        <f>INDEX(TeamSports!B:B,MATCH(D11210,TeamSports!C:C,0))</f>
        <v>19</v>
      </c>
      <c r="F11210">
        <f>INDEX(RanksTable!BA:BA,MATCH(B11210,RanksTable!B:B,0))</f>
        <v>7</v>
      </c>
      <c r="H11210" t="str">
        <f t="shared" si="175"/>
        <v>INSERT INTO "TeamRanks" (team_id,team_sport_id,team_rank) VALUES (58,19,7);</v>
      </c>
    </row>
    <row r="11211" spans="2:8" x14ac:dyDescent="0.25">
      <c r="B11211" t="s">
        <v>365</v>
      </c>
      <c r="C11211">
        <f>INDEX(NationalTeams!B:B,MATCH(B11211,NationalTeams!C:C,0))</f>
        <v>59</v>
      </c>
      <c r="D11211" t="s">
        <v>60</v>
      </c>
      <c r="E11211">
        <f>INDEX(TeamSports!B:B,MATCH(D11211,TeamSports!C:C,0))</f>
        <v>19</v>
      </c>
      <c r="F11211">
        <f>INDEX(RanksTable!BA:BA,MATCH(B11211,RanksTable!B:B,0))</f>
        <v>6</v>
      </c>
      <c r="H11211" t="str">
        <f t="shared" si="175"/>
        <v>INSERT INTO "TeamRanks" (team_id,team_sport_id,team_rank) VALUES (59,19,6);</v>
      </c>
    </row>
    <row r="11212" spans="2:8" x14ac:dyDescent="0.25">
      <c r="B11212" t="s">
        <v>332</v>
      </c>
      <c r="C11212">
        <f>INDEX(NationalTeams!B:B,MATCH(B11212,NationalTeams!C:C,0))</f>
        <v>60</v>
      </c>
      <c r="D11212" t="s">
        <v>60</v>
      </c>
      <c r="E11212">
        <f>INDEX(TeamSports!B:B,MATCH(D11212,TeamSports!C:C,0))</f>
        <v>19</v>
      </c>
      <c r="F11212">
        <f>INDEX(RanksTable!BA:BA,MATCH(B11212,RanksTable!B:B,0))</f>
        <v>7</v>
      </c>
      <c r="H11212" t="str">
        <f t="shared" si="175"/>
        <v>INSERT INTO "TeamRanks" (team_id,team_sport_id,team_rank) VALUES (60,19,7);</v>
      </c>
    </row>
    <row r="11213" spans="2:8" x14ac:dyDescent="0.25">
      <c r="B11213" t="s">
        <v>435</v>
      </c>
      <c r="C11213">
        <f>INDEX(NationalTeams!B:B,MATCH(B11213,NationalTeams!C:C,0))</f>
        <v>61</v>
      </c>
      <c r="D11213" t="s">
        <v>60</v>
      </c>
      <c r="E11213">
        <f>INDEX(TeamSports!B:B,MATCH(D11213,TeamSports!C:C,0))</f>
        <v>19</v>
      </c>
      <c r="F11213">
        <f>INDEX(RanksTable!BA:BA,MATCH(B11213,RanksTable!B:B,0))</f>
        <v>6</v>
      </c>
      <c r="H11213" t="str">
        <f t="shared" si="175"/>
        <v>INSERT INTO "TeamRanks" (team_id,team_sport_id,team_rank) VALUES (61,19,6);</v>
      </c>
    </row>
    <row r="11214" spans="2:8" x14ac:dyDescent="0.25">
      <c r="B11214" t="s">
        <v>346</v>
      </c>
      <c r="C11214">
        <f>INDEX(NationalTeams!B:B,MATCH(B11214,NationalTeams!C:C,0))</f>
        <v>62</v>
      </c>
      <c r="D11214" t="s">
        <v>60</v>
      </c>
      <c r="E11214">
        <f>INDEX(TeamSports!B:B,MATCH(D11214,TeamSports!C:C,0))</f>
        <v>19</v>
      </c>
      <c r="F11214">
        <f>INDEX(RanksTable!BA:BA,MATCH(B11214,RanksTable!B:B,0))</f>
        <v>7</v>
      </c>
      <c r="H11214" t="str">
        <f t="shared" si="175"/>
        <v>INSERT INTO "TeamRanks" (team_id,team_sport_id,team_rank) VALUES (62,19,7);</v>
      </c>
    </row>
    <row r="11215" spans="2:8" x14ac:dyDescent="0.25">
      <c r="B11215" t="s">
        <v>515</v>
      </c>
      <c r="C11215">
        <f>INDEX(NationalTeams!B:B,MATCH(B11215,NationalTeams!C:C,0))</f>
        <v>63</v>
      </c>
      <c r="D11215" t="s">
        <v>60</v>
      </c>
      <c r="E11215">
        <f>INDEX(TeamSports!B:B,MATCH(D11215,TeamSports!C:C,0))</f>
        <v>19</v>
      </c>
      <c r="F11215">
        <f>INDEX(RanksTable!BA:BA,MATCH(B11215,RanksTable!B:B,0))</f>
        <v>5</v>
      </c>
      <c r="H11215" t="str">
        <f t="shared" si="175"/>
        <v>INSERT INTO "TeamRanks" (team_id,team_sport_id,team_rank) VALUES (63,19,5);</v>
      </c>
    </row>
    <row r="11216" spans="2:8" x14ac:dyDescent="0.25">
      <c r="B11216" t="s">
        <v>509</v>
      </c>
      <c r="C11216">
        <f>INDEX(NationalTeams!B:B,MATCH(B11216,NationalTeams!C:C,0))</f>
        <v>64</v>
      </c>
      <c r="D11216" t="s">
        <v>60</v>
      </c>
      <c r="E11216">
        <f>INDEX(TeamSports!B:B,MATCH(D11216,TeamSports!C:C,0))</f>
        <v>19</v>
      </c>
      <c r="F11216">
        <f>INDEX(RanksTable!BA:BA,MATCH(B11216,RanksTable!B:B,0))</f>
        <v>3</v>
      </c>
      <c r="H11216" t="str">
        <f t="shared" si="175"/>
        <v>INSERT INTO "TeamRanks" (team_id,team_sport_id,team_rank) VALUES (64,19,3);</v>
      </c>
    </row>
    <row r="11217" spans="2:8" x14ac:dyDescent="0.25">
      <c r="B11217" t="s">
        <v>518</v>
      </c>
      <c r="C11217">
        <f>INDEX(NationalTeams!B:B,MATCH(B11217,NationalTeams!C:C,0))</f>
        <v>65</v>
      </c>
      <c r="D11217" t="s">
        <v>60</v>
      </c>
      <c r="E11217">
        <f>INDEX(TeamSports!B:B,MATCH(D11217,TeamSports!C:C,0))</f>
        <v>19</v>
      </c>
      <c r="F11217">
        <f>INDEX(RanksTable!BA:BA,MATCH(B11217,RanksTable!B:B,0))</f>
        <v>4</v>
      </c>
      <c r="H11217" t="str">
        <f t="shared" si="175"/>
        <v>INSERT INTO "TeamRanks" (team_id,team_sport_id,team_rank) VALUES (65,19,4);</v>
      </c>
    </row>
    <row r="11218" spans="2:8" x14ac:dyDescent="0.25">
      <c r="B11218" t="s">
        <v>490</v>
      </c>
      <c r="C11218">
        <f>INDEX(NationalTeams!B:B,MATCH(B11218,NationalTeams!C:C,0))</f>
        <v>66</v>
      </c>
      <c r="D11218" t="s">
        <v>60</v>
      </c>
      <c r="E11218">
        <f>INDEX(TeamSports!B:B,MATCH(D11218,TeamSports!C:C,0))</f>
        <v>19</v>
      </c>
      <c r="F11218">
        <f>INDEX(RanksTable!BA:BA,MATCH(B11218,RanksTable!B:B,0))</f>
        <v>3</v>
      </c>
      <c r="H11218" t="str">
        <f t="shared" si="175"/>
        <v>INSERT INTO "TeamRanks" (team_id,team_sport_id,team_rank) VALUES (66,19,3);</v>
      </c>
    </row>
    <row r="11219" spans="2:8" x14ac:dyDescent="0.25">
      <c r="B11219" t="s">
        <v>349</v>
      </c>
      <c r="C11219">
        <f>INDEX(NationalTeams!B:B,MATCH(B11219,NationalTeams!C:C,0))</f>
        <v>67</v>
      </c>
      <c r="D11219" t="s">
        <v>60</v>
      </c>
      <c r="E11219">
        <f>INDEX(TeamSports!B:B,MATCH(D11219,TeamSports!C:C,0))</f>
        <v>19</v>
      </c>
      <c r="F11219">
        <f>INDEX(RanksTable!BA:BA,MATCH(B11219,RanksTable!B:B,0))</f>
        <v>1</v>
      </c>
      <c r="H11219" t="str">
        <f t="shared" si="175"/>
        <v>INSERT INTO "TeamRanks" (team_id,team_sport_id,team_rank) VALUES (67,19,1);</v>
      </c>
    </row>
    <row r="11220" spans="2:8" x14ac:dyDescent="0.25">
      <c r="B11220" t="s">
        <v>531</v>
      </c>
      <c r="C11220">
        <f>INDEX(NationalTeams!B:B,MATCH(B11220,NationalTeams!C:C,0))</f>
        <v>68</v>
      </c>
      <c r="D11220" t="s">
        <v>60</v>
      </c>
      <c r="E11220">
        <f>INDEX(TeamSports!B:B,MATCH(D11220,TeamSports!C:C,0))</f>
        <v>19</v>
      </c>
      <c r="F11220">
        <f>INDEX(RanksTable!BA:BA,MATCH(B11220,RanksTable!B:B,0))</f>
        <v>3</v>
      </c>
      <c r="H11220" t="str">
        <f t="shared" si="175"/>
        <v>INSERT INTO "TeamRanks" (team_id,team_sport_id,team_rank) VALUES (68,19,3);</v>
      </c>
    </row>
    <row r="11221" spans="2:8" x14ac:dyDescent="0.25">
      <c r="B11221" t="s">
        <v>326</v>
      </c>
      <c r="C11221">
        <f>INDEX(NationalTeams!B:B,MATCH(B11221,NationalTeams!C:C,0))</f>
        <v>69</v>
      </c>
      <c r="D11221" t="s">
        <v>60</v>
      </c>
      <c r="E11221">
        <f>INDEX(TeamSports!B:B,MATCH(D11221,TeamSports!C:C,0))</f>
        <v>19</v>
      </c>
      <c r="F11221">
        <f>INDEX(RanksTable!BA:BA,MATCH(B11221,RanksTable!B:B,0))</f>
        <v>7</v>
      </c>
      <c r="H11221" t="str">
        <f t="shared" si="175"/>
        <v>INSERT INTO "TeamRanks" (team_id,team_sport_id,team_rank) VALUES (69,19,7);</v>
      </c>
    </row>
    <row r="11222" spans="2:8" x14ac:dyDescent="0.25">
      <c r="B11222" t="s">
        <v>320</v>
      </c>
      <c r="C11222">
        <f>INDEX(NationalTeams!B:B,MATCH(B11222,NationalTeams!C:C,0))</f>
        <v>70</v>
      </c>
      <c r="D11222" t="s">
        <v>60</v>
      </c>
      <c r="E11222">
        <f>INDEX(TeamSports!B:B,MATCH(D11222,TeamSports!C:C,0))</f>
        <v>19</v>
      </c>
      <c r="F11222">
        <f>INDEX(RanksTable!BA:BA,MATCH(B11222,RanksTable!B:B,0))</f>
        <v>7</v>
      </c>
      <c r="H11222" t="str">
        <f t="shared" si="175"/>
        <v>INSERT INTO "TeamRanks" (team_id,team_sport_id,team_rank) VALUES (70,19,7);</v>
      </c>
    </row>
    <row r="11223" spans="2:8" x14ac:dyDescent="0.25">
      <c r="B11223" t="s">
        <v>459</v>
      </c>
      <c r="C11223">
        <f>INDEX(NationalTeams!B:B,MATCH(B11223,NationalTeams!C:C,0))</f>
        <v>71</v>
      </c>
      <c r="D11223" t="s">
        <v>60</v>
      </c>
      <c r="E11223">
        <f>INDEX(TeamSports!B:B,MATCH(D11223,TeamSports!C:C,0))</f>
        <v>19</v>
      </c>
      <c r="F11223">
        <f>INDEX(RanksTable!BA:BA,MATCH(B11223,RanksTable!B:B,0))</f>
        <v>7</v>
      </c>
      <c r="H11223" t="str">
        <f t="shared" si="175"/>
        <v>INSERT INTO "TeamRanks" (team_id,team_sport_id,team_rank) VALUES (71,19,7);</v>
      </c>
    </row>
    <row r="11224" spans="2:8" x14ac:dyDescent="0.25">
      <c r="B11224" t="s">
        <v>445</v>
      </c>
      <c r="C11224">
        <f>INDEX(NationalTeams!B:B,MATCH(B11224,NationalTeams!C:C,0))</f>
        <v>72</v>
      </c>
      <c r="D11224" t="s">
        <v>60</v>
      </c>
      <c r="E11224">
        <f>INDEX(TeamSports!B:B,MATCH(D11224,TeamSports!C:C,0))</f>
        <v>19</v>
      </c>
      <c r="F11224">
        <f>INDEX(RanksTable!BA:BA,MATCH(B11224,RanksTable!B:B,0))</f>
        <v>7</v>
      </c>
      <c r="H11224" t="str">
        <f t="shared" si="175"/>
        <v>INSERT INTO "TeamRanks" (team_id,team_sport_id,team_rank) VALUES (72,19,7);</v>
      </c>
    </row>
    <row r="11225" spans="2:8" x14ac:dyDescent="0.25">
      <c r="B11225" t="s">
        <v>511</v>
      </c>
      <c r="C11225">
        <f>INDEX(NationalTeams!B:B,MATCH(B11225,NationalTeams!C:C,0))</f>
        <v>73</v>
      </c>
      <c r="D11225" t="s">
        <v>60</v>
      </c>
      <c r="E11225">
        <f>INDEX(TeamSports!B:B,MATCH(D11225,TeamSports!C:C,0))</f>
        <v>19</v>
      </c>
      <c r="F11225">
        <f>INDEX(RanksTable!BA:BA,MATCH(B11225,RanksTable!B:B,0))</f>
        <v>2</v>
      </c>
      <c r="H11225" t="str">
        <f t="shared" si="175"/>
        <v>INSERT INTO "TeamRanks" (team_id,team_sport_id,team_rank) VALUES (73,19,2);</v>
      </c>
    </row>
    <row r="11226" spans="2:8" x14ac:dyDescent="0.25">
      <c r="B11226" t="s">
        <v>487</v>
      </c>
      <c r="C11226">
        <f>INDEX(NationalTeams!B:B,MATCH(B11226,NationalTeams!C:C,0))</f>
        <v>74</v>
      </c>
      <c r="D11226" t="s">
        <v>60</v>
      </c>
      <c r="E11226">
        <f>INDEX(TeamSports!B:B,MATCH(D11226,TeamSports!C:C,0))</f>
        <v>19</v>
      </c>
      <c r="F11226">
        <f>INDEX(RanksTable!BA:BA,MATCH(B11226,RanksTable!B:B,0))</f>
        <v>2</v>
      </c>
      <c r="H11226" t="str">
        <f t="shared" si="175"/>
        <v>INSERT INTO "TeamRanks" (team_id,team_sport_id,team_rank) VALUES (74,19,2);</v>
      </c>
    </row>
    <row r="11227" spans="2:8" x14ac:dyDescent="0.25">
      <c r="B11227" t="s">
        <v>383</v>
      </c>
      <c r="C11227">
        <f>INDEX(NationalTeams!B:B,MATCH(B11227,NationalTeams!C:C,0))</f>
        <v>75</v>
      </c>
      <c r="D11227" t="s">
        <v>60</v>
      </c>
      <c r="E11227">
        <f>INDEX(TeamSports!B:B,MATCH(D11227,TeamSports!C:C,0))</f>
        <v>19</v>
      </c>
      <c r="F11227">
        <f>INDEX(RanksTable!BA:BA,MATCH(B11227,RanksTable!B:B,0))</f>
        <v>7</v>
      </c>
      <c r="H11227" t="str">
        <f t="shared" si="175"/>
        <v>INSERT INTO "TeamRanks" (team_id,team_sport_id,team_rank) VALUES (75,19,7);</v>
      </c>
    </row>
    <row r="11228" spans="2:8" x14ac:dyDescent="0.25">
      <c r="B11228" t="s">
        <v>517</v>
      </c>
      <c r="C11228">
        <f>INDEX(NationalTeams!B:B,MATCH(B11228,NationalTeams!C:C,0))</f>
        <v>76</v>
      </c>
      <c r="D11228" t="s">
        <v>60</v>
      </c>
      <c r="E11228">
        <f>INDEX(TeamSports!B:B,MATCH(D11228,TeamSports!C:C,0))</f>
        <v>19</v>
      </c>
      <c r="F11228">
        <f>INDEX(RanksTable!BA:BA,MATCH(B11228,RanksTable!B:B,0))</f>
        <v>7</v>
      </c>
      <c r="H11228" t="str">
        <f t="shared" si="175"/>
        <v>INSERT INTO "TeamRanks" (team_id,team_sport_id,team_rank) VALUES (76,19,7);</v>
      </c>
    </row>
    <row r="11229" spans="2:8" x14ac:dyDescent="0.25">
      <c r="B11229" t="s">
        <v>391</v>
      </c>
      <c r="C11229">
        <f>INDEX(NationalTeams!B:B,MATCH(B11229,NationalTeams!C:C,0))</f>
        <v>77</v>
      </c>
      <c r="D11229" t="s">
        <v>60</v>
      </c>
      <c r="E11229">
        <f>INDEX(TeamSports!B:B,MATCH(D11229,TeamSports!C:C,0))</f>
        <v>19</v>
      </c>
      <c r="F11229">
        <f>INDEX(RanksTable!BA:BA,MATCH(B11229,RanksTable!B:B,0))</f>
        <v>7</v>
      </c>
      <c r="H11229" t="str">
        <f t="shared" si="175"/>
        <v>INSERT INTO "TeamRanks" (team_id,team_sport_id,team_rank) VALUES (77,19,7);</v>
      </c>
    </row>
    <row r="11230" spans="2:8" x14ac:dyDescent="0.25">
      <c r="B11230" t="s">
        <v>524</v>
      </c>
      <c r="C11230">
        <f>INDEX(NationalTeams!B:B,MATCH(B11230,NationalTeams!C:C,0))</f>
        <v>78</v>
      </c>
      <c r="D11230" t="s">
        <v>60</v>
      </c>
      <c r="E11230">
        <f>INDEX(TeamSports!B:B,MATCH(D11230,TeamSports!C:C,0))</f>
        <v>19</v>
      </c>
      <c r="F11230">
        <f>INDEX(RanksTable!BA:BA,MATCH(B11230,RanksTable!B:B,0))</f>
        <v>5</v>
      </c>
      <c r="H11230" t="str">
        <f t="shared" si="175"/>
        <v>INSERT INTO "TeamRanks" (team_id,team_sport_id,team_rank) VALUES (78,19,5);</v>
      </c>
    </row>
    <row r="11231" spans="2:8" x14ac:dyDescent="0.25">
      <c r="B11231" t="s">
        <v>325</v>
      </c>
      <c r="C11231">
        <f>INDEX(NationalTeams!B:B,MATCH(B11231,NationalTeams!C:C,0))</f>
        <v>79</v>
      </c>
      <c r="D11231" t="s">
        <v>60</v>
      </c>
      <c r="E11231">
        <f>INDEX(TeamSports!B:B,MATCH(D11231,TeamSports!C:C,0))</f>
        <v>19</v>
      </c>
      <c r="F11231">
        <f>INDEX(RanksTable!BA:BA,MATCH(B11231,RanksTable!B:B,0))</f>
        <v>7</v>
      </c>
      <c r="H11231" t="str">
        <f t="shared" si="175"/>
        <v>INSERT INTO "TeamRanks" (team_id,team_sport_id,team_rank) VALUES (79,19,7);</v>
      </c>
    </row>
    <row r="11232" spans="2:8" x14ac:dyDescent="0.25">
      <c r="B11232" t="s">
        <v>536</v>
      </c>
      <c r="C11232">
        <f>INDEX(NationalTeams!B:B,MATCH(B11232,NationalTeams!C:C,0))</f>
        <v>80</v>
      </c>
      <c r="D11232" t="s">
        <v>60</v>
      </c>
      <c r="E11232">
        <f>INDEX(TeamSports!B:B,MATCH(D11232,TeamSports!C:C,0))</f>
        <v>19</v>
      </c>
      <c r="F11232">
        <f>INDEX(RanksTable!BA:BA,MATCH(B11232,RanksTable!B:B,0))</f>
        <v>7</v>
      </c>
      <c r="H11232" t="str">
        <f t="shared" si="175"/>
        <v>INSERT INTO "TeamRanks" (team_id,team_sport_id,team_rank) VALUES (80,19,7);</v>
      </c>
    </row>
    <row r="11233" spans="2:8" x14ac:dyDescent="0.25">
      <c r="B11233" t="s">
        <v>405</v>
      </c>
      <c r="C11233">
        <f>INDEX(NationalTeams!B:B,MATCH(B11233,NationalTeams!C:C,0))</f>
        <v>81</v>
      </c>
      <c r="D11233" t="s">
        <v>60</v>
      </c>
      <c r="E11233">
        <f>INDEX(TeamSports!B:B,MATCH(D11233,TeamSports!C:C,0))</f>
        <v>19</v>
      </c>
      <c r="F11233">
        <f>INDEX(RanksTable!BA:BA,MATCH(B11233,RanksTable!B:B,0))</f>
        <v>7</v>
      </c>
      <c r="H11233" t="str">
        <f t="shared" si="175"/>
        <v>INSERT INTO "TeamRanks" (team_id,team_sport_id,team_rank) VALUES (81,19,7);</v>
      </c>
    </row>
    <row r="11234" spans="2:8" x14ac:dyDescent="0.25">
      <c r="B11234" t="s">
        <v>508</v>
      </c>
      <c r="C11234">
        <f>INDEX(NationalTeams!B:B,MATCH(B11234,NationalTeams!C:C,0))</f>
        <v>82</v>
      </c>
      <c r="D11234" t="s">
        <v>60</v>
      </c>
      <c r="E11234">
        <f>INDEX(TeamSports!B:B,MATCH(D11234,TeamSports!C:C,0))</f>
        <v>19</v>
      </c>
      <c r="F11234">
        <f>INDEX(RanksTable!BA:BA,MATCH(B11234,RanksTable!B:B,0))</f>
        <v>4</v>
      </c>
      <c r="H11234" t="str">
        <f t="shared" si="175"/>
        <v>INSERT INTO "TeamRanks" (team_id,team_sport_id,team_rank) VALUES (82,19,4);</v>
      </c>
    </row>
    <row r="11235" spans="2:8" x14ac:dyDescent="0.25">
      <c r="B11235" t="s">
        <v>477</v>
      </c>
      <c r="C11235">
        <f>INDEX(NationalTeams!B:B,MATCH(B11235,NationalTeams!C:C,0))</f>
        <v>83</v>
      </c>
      <c r="D11235" t="s">
        <v>60</v>
      </c>
      <c r="E11235">
        <f>INDEX(TeamSports!B:B,MATCH(D11235,TeamSports!C:C,0))</f>
        <v>19</v>
      </c>
      <c r="F11235">
        <f>INDEX(RanksTable!BA:BA,MATCH(B11235,RanksTable!B:B,0))</f>
        <v>7</v>
      </c>
      <c r="H11235" t="str">
        <f t="shared" si="175"/>
        <v>INSERT INTO "TeamRanks" (team_id,team_sport_id,team_rank) VALUES (83,19,7);</v>
      </c>
    </row>
    <row r="11236" spans="2:8" x14ac:dyDescent="0.25">
      <c r="B11236" t="s">
        <v>396</v>
      </c>
      <c r="C11236">
        <f>INDEX(NationalTeams!B:B,MATCH(B11236,NationalTeams!C:C,0))</f>
        <v>84</v>
      </c>
      <c r="D11236" t="s">
        <v>60</v>
      </c>
      <c r="E11236">
        <f>INDEX(TeamSports!B:B,MATCH(D11236,TeamSports!C:C,0))</f>
        <v>19</v>
      </c>
      <c r="F11236">
        <f>INDEX(RanksTable!BA:BA,MATCH(B11236,RanksTable!B:B,0))</f>
        <v>6</v>
      </c>
      <c r="H11236" t="str">
        <f t="shared" si="175"/>
        <v>INSERT INTO "TeamRanks" (team_id,team_sport_id,team_rank) VALUES (84,19,6);</v>
      </c>
    </row>
    <row r="11237" spans="2:8" x14ac:dyDescent="0.25">
      <c r="B11237" t="s">
        <v>382</v>
      </c>
      <c r="C11237">
        <f>INDEX(NationalTeams!B:B,MATCH(B11237,NationalTeams!C:C,0))</f>
        <v>85</v>
      </c>
      <c r="D11237" t="s">
        <v>60</v>
      </c>
      <c r="E11237">
        <f>INDEX(TeamSports!B:B,MATCH(D11237,TeamSports!C:C,0))</f>
        <v>19</v>
      </c>
      <c r="F11237">
        <f>INDEX(RanksTable!BA:BA,MATCH(B11237,RanksTable!B:B,0))</f>
        <v>7</v>
      </c>
      <c r="H11237" t="str">
        <f t="shared" si="175"/>
        <v>INSERT INTO "TeamRanks" (team_id,team_sport_id,team_rank) VALUES (85,19,7);</v>
      </c>
    </row>
    <row r="11238" spans="2:8" x14ac:dyDescent="0.25">
      <c r="B11238" t="s">
        <v>338</v>
      </c>
      <c r="C11238">
        <f>INDEX(NationalTeams!B:B,MATCH(B11238,NationalTeams!C:C,0))</f>
        <v>86</v>
      </c>
      <c r="D11238" t="s">
        <v>60</v>
      </c>
      <c r="E11238">
        <f>INDEX(TeamSports!B:B,MATCH(D11238,TeamSports!C:C,0))</f>
        <v>19</v>
      </c>
      <c r="F11238">
        <f>INDEX(RanksTable!BA:BA,MATCH(B11238,RanksTable!B:B,0))</f>
        <v>7</v>
      </c>
      <c r="H11238" t="str">
        <f t="shared" si="175"/>
        <v>INSERT INTO "TeamRanks" (team_id,team_sport_id,team_rank) VALUES (86,19,7);</v>
      </c>
    </row>
    <row r="11239" spans="2:8" x14ac:dyDescent="0.25">
      <c r="B11239" t="s">
        <v>392</v>
      </c>
      <c r="C11239">
        <f>INDEX(NationalTeams!B:B,MATCH(B11239,NationalTeams!C:C,0))</f>
        <v>87</v>
      </c>
      <c r="D11239" t="s">
        <v>60</v>
      </c>
      <c r="E11239">
        <f>INDEX(TeamSports!B:B,MATCH(D11239,TeamSports!C:C,0))</f>
        <v>19</v>
      </c>
      <c r="F11239">
        <f>INDEX(RanksTable!BA:BA,MATCH(B11239,RanksTable!B:B,0))</f>
        <v>7</v>
      </c>
      <c r="H11239" t="str">
        <f t="shared" si="175"/>
        <v>INSERT INTO "TeamRanks" (team_id,team_sport_id,team_rank) VALUES (87,19,7);</v>
      </c>
    </row>
    <row r="11240" spans="2:8" x14ac:dyDescent="0.25">
      <c r="B11240" t="s">
        <v>335</v>
      </c>
      <c r="C11240">
        <f>INDEX(NationalTeams!B:B,MATCH(B11240,NationalTeams!C:C,0))</f>
        <v>88</v>
      </c>
      <c r="D11240" t="s">
        <v>60</v>
      </c>
      <c r="E11240">
        <f>INDEX(TeamSports!B:B,MATCH(D11240,TeamSports!C:C,0))</f>
        <v>19</v>
      </c>
      <c r="F11240">
        <f>INDEX(RanksTable!BA:BA,MATCH(B11240,RanksTable!B:B,0))</f>
        <v>7</v>
      </c>
      <c r="H11240" t="str">
        <f t="shared" si="175"/>
        <v>INSERT INTO "TeamRanks" (team_id,team_sport_id,team_rank) VALUES (88,19,7);</v>
      </c>
    </row>
    <row r="11241" spans="2:8" x14ac:dyDescent="0.25">
      <c r="B11241" t="s">
        <v>333</v>
      </c>
      <c r="C11241">
        <f>INDEX(NationalTeams!B:B,MATCH(B11241,NationalTeams!C:C,0))</f>
        <v>89</v>
      </c>
      <c r="D11241" t="s">
        <v>60</v>
      </c>
      <c r="E11241">
        <f>INDEX(TeamSports!B:B,MATCH(D11241,TeamSports!C:C,0))</f>
        <v>19</v>
      </c>
      <c r="F11241">
        <f>INDEX(RanksTable!BA:BA,MATCH(B11241,RanksTable!B:B,0))</f>
        <v>6</v>
      </c>
      <c r="H11241" t="str">
        <f t="shared" si="175"/>
        <v>INSERT INTO "TeamRanks" (team_id,team_sport_id,team_rank) VALUES (89,19,6);</v>
      </c>
    </row>
    <row r="11242" spans="2:8" x14ac:dyDescent="0.25">
      <c r="B11242" t="s">
        <v>397</v>
      </c>
      <c r="C11242">
        <f>INDEX(NationalTeams!B:B,MATCH(B11242,NationalTeams!C:C,0))</f>
        <v>90</v>
      </c>
      <c r="D11242" t="s">
        <v>60</v>
      </c>
      <c r="E11242">
        <f>INDEX(TeamSports!B:B,MATCH(D11242,TeamSports!C:C,0))</f>
        <v>19</v>
      </c>
      <c r="F11242">
        <f>INDEX(RanksTable!BA:BA,MATCH(B11242,RanksTable!B:B,0))</f>
        <v>7</v>
      </c>
      <c r="H11242" t="str">
        <f t="shared" si="175"/>
        <v>INSERT INTO "TeamRanks" (team_id,team_sport_id,team_rank) VALUES (90,19,7);</v>
      </c>
    </row>
    <row r="11243" spans="2:8" x14ac:dyDescent="0.25">
      <c r="B11243" t="s">
        <v>469</v>
      </c>
      <c r="C11243">
        <f>INDEX(NationalTeams!B:B,MATCH(B11243,NationalTeams!C:C,0))</f>
        <v>91</v>
      </c>
      <c r="D11243" t="s">
        <v>60</v>
      </c>
      <c r="E11243">
        <f>INDEX(TeamSports!B:B,MATCH(D11243,TeamSports!C:C,0))</f>
        <v>19</v>
      </c>
      <c r="F11243">
        <f>INDEX(RanksTable!BA:BA,MATCH(B11243,RanksTable!B:B,0))</f>
        <v>7</v>
      </c>
      <c r="H11243" t="str">
        <f t="shared" si="175"/>
        <v>INSERT INTO "TeamRanks" (team_id,team_sport_id,team_rank) VALUES (91,19,7);</v>
      </c>
    </row>
    <row r="11244" spans="2:8" x14ac:dyDescent="0.25">
      <c r="B11244" t="s">
        <v>512</v>
      </c>
      <c r="C11244">
        <f>INDEX(NationalTeams!B:B,MATCH(B11244,NationalTeams!C:C,0))</f>
        <v>92</v>
      </c>
      <c r="D11244" t="s">
        <v>60</v>
      </c>
      <c r="E11244">
        <f>INDEX(TeamSports!B:B,MATCH(D11244,TeamSports!C:C,0))</f>
        <v>19</v>
      </c>
      <c r="F11244">
        <f>INDEX(RanksTable!BA:BA,MATCH(B11244,RanksTable!B:B,0))</f>
        <v>2</v>
      </c>
      <c r="H11244" t="str">
        <f t="shared" si="175"/>
        <v>INSERT INTO "TeamRanks" (team_id,team_sport_id,team_rank) VALUES (92,19,2);</v>
      </c>
    </row>
    <row r="11245" spans="2:8" x14ac:dyDescent="0.25">
      <c r="B11245" t="s">
        <v>458</v>
      </c>
      <c r="C11245">
        <f>INDEX(NationalTeams!B:B,MATCH(B11245,NationalTeams!C:C,0))</f>
        <v>93</v>
      </c>
      <c r="D11245" t="s">
        <v>60</v>
      </c>
      <c r="E11245">
        <f>INDEX(TeamSports!B:B,MATCH(D11245,TeamSports!C:C,0))</f>
        <v>19</v>
      </c>
      <c r="F11245">
        <f>INDEX(RanksTable!BA:BA,MATCH(B11245,RanksTable!B:B,0))</f>
        <v>3</v>
      </c>
      <c r="H11245" t="str">
        <f t="shared" si="175"/>
        <v>INSERT INTO "TeamRanks" (team_id,team_sport_id,team_rank) VALUES (93,19,3);</v>
      </c>
    </row>
    <row r="11246" spans="2:8" x14ac:dyDescent="0.25">
      <c r="B11246" t="s">
        <v>444</v>
      </c>
      <c r="C11246">
        <f>INDEX(NationalTeams!B:B,MATCH(B11246,NationalTeams!C:C,0))</f>
        <v>94</v>
      </c>
      <c r="D11246" t="s">
        <v>60</v>
      </c>
      <c r="E11246">
        <f>INDEX(TeamSports!B:B,MATCH(D11246,TeamSports!C:C,0))</f>
        <v>19</v>
      </c>
      <c r="F11246">
        <f>INDEX(RanksTable!BA:BA,MATCH(B11246,RanksTable!B:B,0))</f>
        <v>7</v>
      </c>
      <c r="H11246" t="str">
        <f t="shared" si="175"/>
        <v>INSERT INTO "TeamRanks" (team_id,team_sport_id,team_rank) VALUES (94,19,7);</v>
      </c>
    </row>
    <row r="11247" spans="2:8" x14ac:dyDescent="0.25">
      <c r="B11247" t="s">
        <v>493</v>
      </c>
      <c r="C11247">
        <f>INDEX(NationalTeams!B:B,MATCH(B11247,NationalTeams!C:C,0))</f>
        <v>95</v>
      </c>
      <c r="D11247" t="s">
        <v>60</v>
      </c>
      <c r="E11247">
        <f>INDEX(TeamSports!B:B,MATCH(D11247,TeamSports!C:C,0))</f>
        <v>19</v>
      </c>
      <c r="F11247">
        <f>INDEX(RanksTable!BA:BA,MATCH(B11247,RanksTable!B:B,0))</f>
        <v>2</v>
      </c>
      <c r="H11247" t="str">
        <f t="shared" si="175"/>
        <v>INSERT INTO "TeamRanks" (team_id,team_sport_id,team_rank) VALUES (95,19,2);</v>
      </c>
    </row>
    <row r="11248" spans="2:8" x14ac:dyDescent="0.25">
      <c r="B11248" t="s">
        <v>431</v>
      </c>
      <c r="C11248">
        <f>INDEX(NationalTeams!B:B,MATCH(B11248,NationalTeams!C:C,0))</f>
        <v>96</v>
      </c>
      <c r="D11248" t="s">
        <v>60</v>
      </c>
      <c r="E11248">
        <f>INDEX(TeamSports!B:B,MATCH(D11248,TeamSports!C:C,0))</f>
        <v>19</v>
      </c>
      <c r="F11248">
        <f>INDEX(RanksTable!BA:BA,MATCH(B11248,RanksTable!B:B,0))</f>
        <v>7</v>
      </c>
      <c r="H11248" t="str">
        <f t="shared" si="175"/>
        <v>INSERT INTO "TeamRanks" (team_id,team_sport_id,team_rank) VALUES (96,19,7);</v>
      </c>
    </row>
    <row r="11249" spans="2:8" x14ac:dyDescent="0.25">
      <c r="B11249" t="s">
        <v>427</v>
      </c>
      <c r="C11249">
        <f>INDEX(NationalTeams!B:B,MATCH(B11249,NationalTeams!C:C,0))</f>
        <v>97</v>
      </c>
      <c r="D11249" t="s">
        <v>60</v>
      </c>
      <c r="E11249">
        <f>INDEX(TeamSports!B:B,MATCH(D11249,TeamSports!C:C,0))</f>
        <v>19</v>
      </c>
      <c r="F11249">
        <f>INDEX(RanksTable!BA:BA,MATCH(B11249,RanksTable!B:B,0))</f>
        <v>5</v>
      </c>
      <c r="H11249" t="str">
        <f t="shared" si="175"/>
        <v>INSERT INTO "TeamRanks" (team_id,team_sport_id,team_rank) VALUES (97,19,5);</v>
      </c>
    </row>
    <row r="11250" spans="2:8" x14ac:dyDescent="0.25">
      <c r="B11250" t="s">
        <v>513</v>
      </c>
      <c r="C11250">
        <f>INDEX(NationalTeams!B:B,MATCH(B11250,NationalTeams!C:C,0))</f>
        <v>98</v>
      </c>
      <c r="D11250" t="s">
        <v>60</v>
      </c>
      <c r="E11250">
        <f>INDEX(TeamSports!B:B,MATCH(D11250,TeamSports!C:C,0))</f>
        <v>19</v>
      </c>
      <c r="F11250">
        <f>INDEX(RanksTable!BA:BA,MATCH(B11250,RanksTable!B:B,0))</f>
        <v>5</v>
      </c>
      <c r="H11250" t="str">
        <f t="shared" si="175"/>
        <v>INSERT INTO "TeamRanks" (team_id,team_sport_id,team_rank) VALUES (98,19,5);</v>
      </c>
    </row>
    <row r="11251" spans="2:8" x14ac:dyDescent="0.25">
      <c r="B11251" t="s">
        <v>503</v>
      </c>
      <c r="C11251">
        <f>INDEX(NationalTeams!B:B,MATCH(B11251,NationalTeams!C:C,0))</f>
        <v>99</v>
      </c>
      <c r="D11251" t="s">
        <v>60</v>
      </c>
      <c r="E11251">
        <f>INDEX(TeamSports!B:B,MATCH(D11251,TeamSports!C:C,0))</f>
        <v>19</v>
      </c>
      <c r="F11251">
        <f>INDEX(RanksTable!BA:BA,MATCH(B11251,RanksTable!B:B,0))</f>
        <v>7</v>
      </c>
      <c r="H11251" t="str">
        <f t="shared" si="175"/>
        <v>INSERT INTO "TeamRanks" (team_id,team_sport_id,team_rank) VALUES (99,19,7);</v>
      </c>
    </row>
    <row r="11252" spans="2:8" x14ac:dyDescent="0.25">
      <c r="B11252" t="s">
        <v>519</v>
      </c>
      <c r="C11252">
        <f>INDEX(NationalTeams!B:B,MATCH(B11252,NationalTeams!C:C,0))</f>
        <v>100</v>
      </c>
      <c r="D11252" t="s">
        <v>60</v>
      </c>
      <c r="E11252">
        <f>INDEX(TeamSports!B:B,MATCH(D11252,TeamSports!C:C,0))</f>
        <v>19</v>
      </c>
      <c r="F11252">
        <f>INDEX(RanksTable!BA:BA,MATCH(B11252,RanksTable!B:B,0))</f>
        <v>7</v>
      </c>
      <c r="H11252" t="str">
        <f t="shared" si="175"/>
        <v>INSERT INTO "TeamRanks" (team_id,team_sport_id,team_rank) VALUES (100,19,7);</v>
      </c>
    </row>
    <row r="11253" spans="2:8" x14ac:dyDescent="0.25">
      <c r="B11253" t="s">
        <v>410</v>
      </c>
      <c r="C11253">
        <f>INDEX(NationalTeams!B:B,MATCH(B11253,NationalTeams!C:C,0))</f>
        <v>101</v>
      </c>
      <c r="D11253" t="s">
        <v>60</v>
      </c>
      <c r="E11253">
        <f>INDEX(TeamSports!B:B,MATCH(D11253,TeamSports!C:C,0))</f>
        <v>19</v>
      </c>
      <c r="F11253">
        <f>INDEX(RanksTable!BA:BA,MATCH(B11253,RanksTable!B:B,0))</f>
        <v>7</v>
      </c>
      <c r="H11253" t="str">
        <f t="shared" si="175"/>
        <v>INSERT INTO "TeamRanks" (team_id,team_sport_id,team_rank) VALUES (101,19,7);</v>
      </c>
    </row>
    <row r="11254" spans="2:8" x14ac:dyDescent="0.25">
      <c r="B11254" t="s">
        <v>486</v>
      </c>
      <c r="C11254">
        <f>INDEX(NationalTeams!B:B,MATCH(B11254,NationalTeams!C:C,0))</f>
        <v>102</v>
      </c>
      <c r="D11254" t="s">
        <v>60</v>
      </c>
      <c r="E11254">
        <f>INDEX(TeamSports!B:B,MATCH(D11254,TeamSports!C:C,0))</f>
        <v>19</v>
      </c>
      <c r="F11254">
        <f>INDEX(RanksTable!BA:BA,MATCH(B11254,RanksTable!B:B,0))</f>
        <v>7</v>
      </c>
      <c r="H11254" t="str">
        <f t="shared" si="175"/>
        <v>INSERT INTO "TeamRanks" (team_id,team_sport_id,team_rank) VALUES (102,19,7);</v>
      </c>
    </row>
    <row r="11255" spans="2:8" x14ac:dyDescent="0.25">
      <c r="B11255" t="s">
        <v>526</v>
      </c>
      <c r="C11255">
        <f>INDEX(NationalTeams!B:B,MATCH(B11255,NationalTeams!C:C,0))</f>
        <v>103</v>
      </c>
      <c r="D11255" t="s">
        <v>60</v>
      </c>
      <c r="E11255">
        <f>INDEX(TeamSports!B:B,MATCH(D11255,TeamSports!C:C,0))</f>
        <v>19</v>
      </c>
      <c r="F11255">
        <f>INDEX(RanksTable!BA:BA,MATCH(B11255,RanksTable!B:B,0))</f>
        <v>7</v>
      </c>
      <c r="H11255" t="str">
        <f t="shared" si="175"/>
        <v>INSERT INTO "TeamRanks" (team_id,team_sport_id,team_rank) VALUES (103,19,7);</v>
      </c>
    </row>
    <row r="11256" spans="2:8" x14ac:dyDescent="0.25">
      <c r="B11256" t="s">
        <v>470</v>
      </c>
      <c r="C11256">
        <f>INDEX(NationalTeams!B:B,MATCH(B11256,NationalTeams!C:C,0))</f>
        <v>104</v>
      </c>
      <c r="D11256" t="s">
        <v>60</v>
      </c>
      <c r="E11256">
        <f>INDEX(TeamSports!B:B,MATCH(D11256,TeamSports!C:C,0))</f>
        <v>19</v>
      </c>
      <c r="F11256">
        <f>INDEX(RanksTable!BA:BA,MATCH(B11256,RanksTable!B:B,0))</f>
        <v>7</v>
      </c>
      <c r="H11256" t="str">
        <f t="shared" si="175"/>
        <v>INSERT INTO "TeamRanks" (team_id,team_sport_id,team_rank) VALUES (104,19,7);</v>
      </c>
    </row>
    <row r="11257" spans="2:8" x14ac:dyDescent="0.25">
      <c r="B11257" t="s">
        <v>461</v>
      </c>
      <c r="C11257">
        <f>INDEX(NationalTeams!B:B,MATCH(B11257,NationalTeams!C:C,0))</f>
        <v>105</v>
      </c>
      <c r="D11257" t="s">
        <v>60</v>
      </c>
      <c r="E11257">
        <f>INDEX(TeamSports!B:B,MATCH(D11257,TeamSports!C:C,0))</f>
        <v>19</v>
      </c>
      <c r="F11257">
        <f>INDEX(RanksTable!BA:BA,MATCH(B11257,RanksTable!B:B,0))</f>
        <v>7</v>
      </c>
      <c r="H11257" t="str">
        <f t="shared" si="175"/>
        <v>INSERT INTO "TeamRanks" (team_id,team_sport_id,team_rank) VALUES (105,19,7);</v>
      </c>
    </row>
    <row r="11258" spans="2:8" x14ac:dyDescent="0.25">
      <c r="B11258" t="s">
        <v>418</v>
      </c>
      <c r="C11258">
        <f>INDEX(NationalTeams!B:B,MATCH(B11258,NationalTeams!C:C,0))</f>
        <v>106</v>
      </c>
      <c r="D11258" t="s">
        <v>60</v>
      </c>
      <c r="E11258">
        <f>INDEX(TeamSports!B:B,MATCH(D11258,TeamSports!C:C,0))</f>
        <v>19</v>
      </c>
      <c r="F11258">
        <f>INDEX(RanksTable!BA:BA,MATCH(B11258,RanksTable!B:B,0))</f>
        <v>7</v>
      </c>
      <c r="H11258" t="str">
        <f t="shared" si="175"/>
        <v>INSERT INTO "TeamRanks" (team_id,team_sport_id,team_rank) VALUES (106,19,7);</v>
      </c>
    </row>
    <row r="11259" spans="2:8" x14ac:dyDescent="0.25">
      <c r="B11259" t="s">
        <v>417</v>
      </c>
      <c r="C11259">
        <f>INDEX(NationalTeams!B:B,MATCH(B11259,NationalTeams!C:C,0))</f>
        <v>107</v>
      </c>
      <c r="D11259" t="s">
        <v>60</v>
      </c>
      <c r="E11259">
        <f>INDEX(TeamSports!B:B,MATCH(D11259,TeamSports!C:C,0))</f>
        <v>19</v>
      </c>
      <c r="F11259">
        <f>INDEX(RanksTable!BA:BA,MATCH(B11259,RanksTable!B:B,0))</f>
        <v>7</v>
      </c>
      <c r="H11259" t="str">
        <f t="shared" si="175"/>
        <v>INSERT INTO "TeamRanks" (team_id,team_sport_id,team_rank) VALUES (107,19,7);</v>
      </c>
    </row>
    <row r="11260" spans="2:8" x14ac:dyDescent="0.25">
      <c r="B11260" t="s">
        <v>421</v>
      </c>
      <c r="C11260">
        <f>INDEX(NationalTeams!B:B,MATCH(B11260,NationalTeams!C:C,0))</f>
        <v>108</v>
      </c>
      <c r="D11260" t="s">
        <v>60</v>
      </c>
      <c r="E11260">
        <f>INDEX(TeamSports!B:B,MATCH(D11260,TeamSports!C:C,0))</f>
        <v>19</v>
      </c>
      <c r="F11260">
        <f>INDEX(RanksTable!BA:BA,MATCH(B11260,RanksTable!B:B,0))</f>
        <v>7</v>
      </c>
      <c r="H11260" t="str">
        <f t="shared" si="175"/>
        <v>INSERT INTO "TeamRanks" (team_id,team_sport_id,team_rank) VALUES (108,19,7);</v>
      </c>
    </row>
    <row r="11261" spans="2:8" x14ac:dyDescent="0.25">
      <c r="B11261" t="s">
        <v>530</v>
      </c>
      <c r="C11261">
        <f>INDEX(NationalTeams!B:B,MATCH(B11261,NationalTeams!C:C,0))</f>
        <v>109</v>
      </c>
      <c r="D11261" t="s">
        <v>60</v>
      </c>
      <c r="E11261">
        <f>INDEX(TeamSports!B:B,MATCH(D11261,TeamSports!C:C,0))</f>
        <v>19</v>
      </c>
      <c r="F11261">
        <f>INDEX(RanksTable!BA:BA,MATCH(B11261,RanksTable!B:B,0))</f>
        <v>5</v>
      </c>
      <c r="H11261" t="str">
        <f t="shared" si="175"/>
        <v>INSERT INTO "TeamRanks" (team_id,team_sport_id,team_rank) VALUES (109,19,5);</v>
      </c>
    </row>
    <row r="11262" spans="2:8" x14ac:dyDescent="0.25">
      <c r="B11262" t="s">
        <v>488</v>
      </c>
      <c r="C11262">
        <f>INDEX(NationalTeams!B:B,MATCH(B11262,NationalTeams!C:C,0))</f>
        <v>110</v>
      </c>
      <c r="D11262" t="s">
        <v>60</v>
      </c>
      <c r="E11262">
        <f>INDEX(TeamSports!B:B,MATCH(D11262,TeamSports!C:C,0))</f>
        <v>19</v>
      </c>
      <c r="F11262">
        <f>INDEX(RanksTable!BA:BA,MATCH(B11262,RanksTable!B:B,0))</f>
        <v>2</v>
      </c>
      <c r="H11262" t="str">
        <f t="shared" si="175"/>
        <v>INSERT INTO "TeamRanks" (team_id,team_sport_id,team_rank) VALUES (110,19,2);</v>
      </c>
    </row>
    <row r="11263" spans="2:8" x14ac:dyDescent="0.25">
      <c r="B11263" t="s">
        <v>352</v>
      </c>
      <c r="C11263">
        <f>INDEX(NationalTeams!B:B,MATCH(B11263,NationalTeams!C:C,0))</f>
        <v>111</v>
      </c>
      <c r="D11263" t="s">
        <v>60</v>
      </c>
      <c r="E11263">
        <f>INDEX(TeamSports!B:B,MATCH(D11263,TeamSports!C:C,0))</f>
        <v>19</v>
      </c>
      <c r="F11263">
        <f>INDEX(RanksTable!BA:BA,MATCH(B11263,RanksTable!B:B,0))</f>
        <v>7</v>
      </c>
      <c r="H11263" t="str">
        <f t="shared" si="175"/>
        <v>INSERT INTO "TeamRanks" (team_id,team_sport_id,team_rank) VALUES (111,19,7);</v>
      </c>
    </row>
    <row r="11264" spans="2:8" x14ac:dyDescent="0.25">
      <c r="B11264" t="s">
        <v>422</v>
      </c>
      <c r="C11264">
        <f>INDEX(NationalTeams!B:B,MATCH(B11264,NationalTeams!C:C,0))</f>
        <v>112</v>
      </c>
      <c r="D11264" t="s">
        <v>60</v>
      </c>
      <c r="E11264">
        <f>INDEX(TeamSports!B:B,MATCH(D11264,TeamSports!C:C,0))</f>
        <v>19</v>
      </c>
      <c r="F11264">
        <f>INDEX(RanksTable!BA:BA,MATCH(B11264,RanksTable!B:B,0))</f>
        <v>4</v>
      </c>
      <c r="H11264" t="str">
        <f t="shared" si="175"/>
        <v>INSERT INTO "TeamRanks" (team_id,team_sport_id,team_rank) VALUES (112,19,4);</v>
      </c>
    </row>
    <row r="11265" spans="2:8" x14ac:dyDescent="0.25">
      <c r="B11265" t="s">
        <v>451</v>
      </c>
      <c r="C11265">
        <f>INDEX(NationalTeams!B:B,MATCH(B11265,NationalTeams!C:C,0))</f>
        <v>113</v>
      </c>
      <c r="D11265" t="s">
        <v>60</v>
      </c>
      <c r="E11265">
        <f>INDEX(TeamSports!B:B,MATCH(D11265,TeamSports!C:C,0))</f>
        <v>19</v>
      </c>
      <c r="F11265">
        <f>INDEX(RanksTable!BA:BA,MATCH(B11265,RanksTable!B:B,0))</f>
        <v>7</v>
      </c>
      <c r="H11265" t="str">
        <f t="shared" si="175"/>
        <v>INSERT INTO "TeamRanks" (team_id,team_sport_id,team_rank) VALUES (113,19,7);</v>
      </c>
    </row>
    <row r="11266" spans="2:8" x14ac:dyDescent="0.25">
      <c r="B11266" t="s">
        <v>430</v>
      </c>
      <c r="C11266">
        <f>INDEX(NationalTeams!B:B,MATCH(B11266,NationalTeams!C:C,0))</f>
        <v>114</v>
      </c>
      <c r="D11266" t="s">
        <v>60</v>
      </c>
      <c r="E11266">
        <f>INDEX(TeamSports!B:B,MATCH(D11266,TeamSports!C:C,0))</f>
        <v>19</v>
      </c>
      <c r="F11266">
        <f>INDEX(RanksTable!BA:BA,MATCH(B11266,RanksTable!B:B,0))</f>
        <v>4</v>
      </c>
      <c r="H11266" t="str">
        <f t="shared" si="175"/>
        <v>INSERT INTO "TeamRanks" (team_id,team_sport_id,team_rank) VALUES (114,19,4);</v>
      </c>
    </row>
    <row r="11267" spans="2:8" x14ac:dyDescent="0.25">
      <c r="B11267" t="s">
        <v>381</v>
      </c>
      <c r="C11267">
        <f>INDEX(NationalTeams!B:B,MATCH(B11267,NationalTeams!C:C,0))</f>
        <v>115</v>
      </c>
      <c r="D11267" t="s">
        <v>60</v>
      </c>
      <c r="E11267">
        <f>INDEX(TeamSports!B:B,MATCH(D11267,TeamSports!C:C,0))</f>
        <v>19</v>
      </c>
      <c r="F11267">
        <f>INDEX(RanksTable!BA:BA,MATCH(B11267,RanksTable!B:B,0))</f>
        <v>7</v>
      </c>
      <c r="H11267" t="str">
        <f t="shared" si="175"/>
        <v>INSERT INTO "TeamRanks" (team_id,team_sport_id,team_rank) VALUES (115,19,7);</v>
      </c>
    </row>
    <row r="11268" spans="2:8" x14ac:dyDescent="0.25">
      <c r="B11268" t="s">
        <v>434</v>
      </c>
      <c r="C11268">
        <f>INDEX(NationalTeams!B:B,MATCH(B11268,NationalTeams!C:C,0))</f>
        <v>116</v>
      </c>
      <c r="D11268" t="s">
        <v>60</v>
      </c>
      <c r="E11268">
        <f>INDEX(TeamSports!B:B,MATCH(D11268,TeamSports!C:C,0))</f>
        <v>19</v>
      </c>
      <c r="F11268">
        <f>INDEX(RanksTable!BA:BA,MATCH(B11268,RanksTable!B:B,0))</f>
        <v>6</v>
      </c>
      <c r="H11268" t="str">
        <f t="shared" ref="H11268:H11331" si="176">_xlfn.CONCAT($H$1,$L$1,$C$1,$L$1," ",$J$1,$C$2,$N$1,$E$2,$N$1,$F$2,$K$1,$I$1,$J$1,C11268,$N$1,E11268,$N$1,F11268,$K$1,$O$1)</f>
        <v>INSERT INTO "TeamRanks" (team_id,team_sport_id,team_rank) VALUES (116,19,6);</v>
      </c>
    </row>
    <row r="11269" spans="2:8" x14ac:dyDescent="0.25">
      <c r="B11269" t="s">
        <v>475</v>
      </c>
      <c r="C11269">
        <f>INDEX(NationalTeams!B:B,MATCH(B11269,NationalTeams!C:C,0))</f>
        <v>117</v>
      </c>
      <c r="D11269" t="s">
        <v>60</v>
      </c>
      <c r="E11269">
        <f>INDEX(TeamSports!B:B,MATCH(D11269,TeamSports!C:C,0))</f>
        <v>19</v>
      </c>
      <c r="F11269">
        <f>INDEX(RanksTable!BA:BA,MATCH(B11269,RanksTable!B:B,0))</f>
        <v>7</v>
      </c>
      <c r="H11269" t="str">
        <f t="shared" si="176"/>
        <v>INSERT INTO "TeamRanks" (team_id,team_sport_id,team_rank) VALUES (117,19,7);</v>
      </c>
    </row>
    <row r="11270" spans="2:8" x14ac:dyDescent="0.25">
      <c r="B11270" t="s">
        <v>528</v>
      </c>
      <c r="C11270">
        <f>INDEX(NationalTeams!B:B,MATCH(B11270,NationalTeams!C:C,0))</f>
        <v>118</v>
      </c>
      <c r="D11270" t="s">
        <v>60</v>
      </c>
      <c r="E11270">
        <f>INDEX(TeamSports!B:B,MATCH(D11270,TeamSports!C:C,0))</f>
        <v>19</v>
      </c>
      <c r="F11270">
        <f>INDEX(RanksTable!BA:BA,MATCH(B11270,RanksTable!B:B,0))</f>
        <v>7</v>
      </c>
      <c r="H11270" t="str">
        <f t="shared" si="176"/>
        <v>INSERT INTO "TeamRanks" (team_id,team_sport_id,team_rank) VALUES (118,19,7);</v>
      </c>
    </row>
    <row r="11271" spans="2:8" x14ac:dyDescent="0.25">
      <c r="B11271" t="s">
        <v>436</v>
      </c>
      <c r="C11271">
        <f>INDEX(NationalTeams!B:B,MATCH(B11271,NationalTeams!C:C,0))</f>
        <v>119</v>
      </c>
      <c r="D11271" t="s">
        <v>60</v>
      </c>
      <c r="E11271">
        <f>INDEX(TeamSports!B:B,MATCH(D11271,TeamSports!C:C,0))</f>
        <v>19</v>
      </c>
      <c r="F11271">
        <f>INDEX(RanksTable!BA:BA,MATCH(B11271,RanksTable!B:B,0))</f>
        <v>4</v>
      </c>
      <c r="H11271" t="str">
        <f t="shared" si="176"/>
        <v>INSERT INTO "TeamRanks" (team_id,team_sport_id,team_rank) VALUES (119,19,4);</v>
      </c>
    </row>
    <row r="11272" spans="2:8" x14ac:dyDescent="0.25">
      <c r="B11272" t="s">
        <v>455</v>
      </c>
      <c r="C11272">
        <f>INDEX(NationalTeams!B:B,MATCH(B11272,NationalTeams!C:C,0))</f>
        <v>120</v>
      </c>
      <c r="D11272" t="s">
        <v>60</v>
      </c>
      <c r="E11272">
        <f>INDEX(TeamSports!B:B,MATCH(D11272,TeamSports!C:C,0))</f>
        <v>19</v>
      </c>
      <c r="F11272">
        <f>INDEX(RanksTable!BA:BA,MATCH(B11272,RanksTable!B:B,0))</f>
        <v>7</v>
      </c>
      <c r="H11272" t="str">
        <f t="shared" si="176"/>
        <v>INSERT INTO "TeamRanks" (team_id,team_sport_id,team_rank) VALUES (120,19,7);</v>
      </c>
    </row>
    <row r="11273" spans="2:8" x14ac:dyDescent="0.25">
      <c r="B11273" t="s">
        <v>345</v>
      </c>
      <c r="C11273">
        <f>INDEX(NationalTeams!B:B,MATCH(B11273,NationalTeams!C:C,0))</f>
        <v>121</v>
      </c>
      <c r="D11273" t="s">
        <v>60</v>
      </c>
      <c r="E11273">
        <f>INDEX(TeamSports!B:B,MATCH(D11273,TeamSports!C:C,0))</f>
        <v>19</v>
      </c>
      <c r="F11273">
        <f>INDEX(RanksTable!BA:BA,MATCH(B11273,RanksTable!B:B,0))</f>
        <v>7</v>
      </c>
      <c r="H11273" t="str">
        <f t="shared" si="176"/>
        <v>INSERT INTO "TeamRanks" (team_id,team_sport_id,team_rank) VALUES (121,19,7);</v>
      </c>
    </row>
    <row r="11274" spans="2:8" x14ac:dyDescent="0.25">
      <c r="B11274" t="s">
        <v>532</v>
      </c>
      <c r="C11274">
        <f>INDEX(NationalTeams!B:B,MATCH(B11274,NationalTeams!C:C,0))</f>
        <v>122</v>
      </c>
      <c r="D11274" t="s">
        <v>60</v>
      </c>
      <c r="E11274">
        <f>INDEX(TeamSports!B:B,MATCH(D11274,TeamSports!C:C,0))</f>
        <v>19</v>
      </c>
      <c r="F11274">
        <f>INDEX(RanksTable!BA:BA,MATCH(B11274,RanksTable!B:B,0))</f>
        <v>4</v>
      </c>
      <c r="H11274" t="str">
        <f t="shared" si="176"/>
        <v>INSERT INTO "TeamRanks" (team_id,team_sport_id,team_rank) VALUES (122,19,4);</v>
      </c>
    </row>
    <row r="11275" spans="2:8" x14ac:dyDescent="0.25">
      <c r="B11275" t="s">
        <v>468</v>
      </c>
      <c r="C11275">
        <f>INDEX(NationalTeams!B:B,MATCH(B11275,NationalTeams!C:C,0))</f>
        <v>123</v>
      </c>
      <c r="D11275" t="s">
        <v>60</v>
      </c>
      <c r="E11275">
        <f>INDEX(TeamSports!B:B,MATCH(D11275,TeamSports!C:C,0))</f>
        <v>19</v>
      </c>
      <c r="F11275">
        <f>INDEX(RanksTable!BA:BA,MATCH(B11275,RanksTable!B:B,0))</f>
        <v>7</v>
      </c>
      <c r="H11275" t="str">
        <f t="shared" si="176"/>
        <v>INSERT INTO "TeamRanks" (team_id,team_sport_id,team_rank) VALUES (123,19,7);</v>
      </c>
    </row>
    <row r="11276" spans="2:8" x14ac:dyDescent="0.25">
      <c r="B11276" t="s">
        <v>347</v>
      </c>
      <c r="C11276">
        <f>INDEX(NationalTeams!B:B,MATCH(B11276,NationalTeams!C:C,0))</f>
        <v>124</v>
      </c>
      <c r="D11276" t="s">
        <v>60</v>
      </c>
      <c r="E11276">
        <f>INDEX(TeamSports!B:B,MATCH(D11276,TeamSports!C:C,0))</f>
        <v>19</v>
      </c>
      <c r="F11276">
        <f>INDEX(RanksTable!BA:BA,MATCH(B11276,RanksTable!B:B,0))</f>
        <v>7</v>
      </c>
      <c r="H11276" t="str">
        <f t="shared" si="176"/>
        <v>INSERT INTO "TeamRanks" (team_id,team_sport_id,team_rank) VALUES (124,19,7);</v>
      </c>
    </row>
    <row r="11277" spans="2:8" x14ac:dyDescent="0.25">
      <c r="B11277" t="s">
        <v>390</v>
      </c>
      <c r="C11277">
        <f>INDEX(NationalTeams!B:B,MATCH(B11277,NationalTeams!C:C,0))</f>
        <v>125</v>
      </c>
      <c r="D11277" t="s">
        <v>60</v>
      </c>
      <c r="E11277">
        <f>INDEX(TeamSports!B:B,MATCH(D11277,TeamSports!C:C,0))</f>
        <v>19</v>
      </c>
      <c r="F11277">
        <f>INDEX(RanksTable!BA:BA,MATCH(B11277,RanksTable!B:B,0))</f>
        <v>7</v>
      </c>
      <c r="H11277" t="str">
        <f t="shared" si="176"/>
        <v>INSERT INTO "TeamRanks" (team_id,team_sport_id,team_rank) VALUES (125,19,7);</v>
      </c>
    </row>
    <row r="11278" spans="2:8" x14ac:dyDescent="0.25">
      <c r="B11278" t="s">
        <v>540</v>
      </c>
      <c r="C11278">
        <f>INDEX(NationalTeams!B:B,MATCH(B11278,NationalTeams!C:C,0))</f>
        <v>126</v>
      </c>
      <c r="D11278" t="s">
        <v>60</v>
      </c>
      <c r="E11278">
        <f>INDEX(TeamSports!B:B,MATCH(D11278,TeamSports!C:C,0))</f>
        <v>19</v>
      </c>
      <c r="F11278">
        <f>INDEX(RanksTable!BA:BA,MATCH(B11278,RanksTable!B:B,0))</f>
        <v>7</v>
      </c>
      <c r="H11278" t="str">
        <f t="shared" si="176"/>
        <v>INSERT INTO "TeamRanks" (team_id,team_sport_id,team_rank) VALUES (126,19,7);</v>
      </c>
    </row>
    <row r="11279" spans="2:8" x14ac:dyDescent="0.25">
      <c r="B11279" t="s">
        <v>527</v>
      </c>
      <c r="C11279">
        <f>INDEX(NationalTeams!B:B,MATCH(B11279,NationalTeams!C:C,0))</f>
        <v>127</v>
      </c>
      <c r="D11279" t="s">
        <v>60</v>
      </c>
      <c r="E11279">
        <f>INDEX(TeamSports!B:B,MATCH(D11279,TeamSports!C:C,0))</f>
        <v>19</v>
      </c>
      <c r="F11279">
        <f>INDEX(RanksTable!BA:BA,MATCH(B11279,RanksTable!B:B,0))</f>
        <v>5</v>
      </c>
      <c r="H11279" t="str">
        <f t="shared" si="176"/>
        <v>INSERT INTO "TeamRanks" (team_id,team_sport_id,team_rank) VALUES (127,19,5);</v>
      </c>
    </row>
    <row r="11280" spans="2:8" x14ac:dyDescent="0.25">
      <c r="B11280" t="s">
        <v>523</v>
      </c>
      <c r="C11280">
        <f>INDEX(NationalTeams!B:B,MATCH(B11280,NationalTeams!C:C,0))</f>
        <v>128</v>
      </c>
      <c r="D11280" t="s">
        <v>60</v>
      </c>
      <c r="E11280">
        <f>INDEX(TeamSports!B:B,MATCH(D11280,TeamSports!C:C,0))</f>
        <v>19</v>
      </c>
      <c r="F11280">
        <f>INDEX(RanksTable!BA:BA,MATCH(B11280,RanksTable!B:B,0))</f>
        <v>7</v>
      </c>
      <c r="H11280" t="str">
        <f t="shared" si="176"/>
        <v>INSERT INTO "TeamRanks" (team_id,team_sport_id,team_rank) VALUES (128,19,7);</v>
      </c>
    </row>
    <row r="11281" spans="2:8" x14ac:dyDescent="0.25">
      <c r="B11281" t="s">
        <v>484</v>
      </c>
      <c r="C11281">
        <f>INDEX(NationalTeams!B:B,MATCH(B11281,NationalTeams!C:C,0))</f>
        <v>129</v>
      </c>
      <c r="D11281" t="s">
        <v>60</v>
      </c>
      <c r="E11281">
        <f>INDEX(TeamSports!B:B,MATCH(D11281,TeamSports!C:C,0))</f>
        <v>19</v>
      </c>
      <c r="F11281">
        <f>INDEX(RanksTable!BA:BA,MATCH(B11281,RanksTable!B:B,0))</f>
        <v>7</v>
      </c>
      <c r="H11281" t="str">
        <f t="shared" si="176"/>
        <v>INSERT INTO "TeamRanks" (team_id,team_sport_id,team_rank) VALUES (129,19,7);</v>
      </c>
    </row>
    <row r="11282" spans="2:8" x14ac:dyDescent="0.25">
      <c r="B11282" t="s">
        <v>522</v>
      </c>
      <c r="C11282">
        <f>INDEX(NationalTeams!B:B,MATCH(B11282,NationalTeams!C:C,0))</f>
        <v>130</v>
      </c>
      <c r="D11282" t="s">
        <v>60</v>
      </c>
      <c r="E11282">
        <f>INDEX(TeamSports!B:B,MATCH(D11282,TeamSports!C:C,0))</f>
        <v>19</v>
      </c>
      <c r="F11282">
        <f>INDEX(RanksTable!BA:BA,MATCH(B11282,RanksTable!B:B,0))</f>
        <v>7</v>
      </c>
      <c r="H11282" t="str">
        <f t="shared" si="176"/>
        <v>INSERT INTO "TeamRanks" (team_id,team_sport_id,team_rank) VALUES (130,19,7);</v>
      </c>
    </row>
    <row r="11283" spans="2:8" x14ac:dyDescent="0.25">
      <c r="B11283" t="s">
        <v>386</v>
      </c>
      <c r="C11283">
        <f>INDEX(NationalTeams!B:B,MATCH(B11283,NationalTeams!C:C,0))</f>
        <v>131</v>
      </c>
      <c r="D11283" t="s">
        <v>60</v>
      </c>
      <c r="E11283">
        <f>INDEX(TeamSports!B:B,MATCH(D11283,TeamSports!C:C,0))</f>
        <v>19</v>
      </c>
      <c r="F11283">
        <f>INDEX(RanksTable!BA:BA,MATCH(B11283,RanksTable!B:B,0))</f>
        <v>7</v>
      </c>
      <c r="H11283" t="str">
        <f t="shared" si="176"/>
        <v>INSERT INTO "TeamRanks" (team_id,team_sport_id,team_rank) VALUES (131,19,7);</v>
      </c>
    </row>
    <row r="11284" spans="2:8" x14ac:dyDescent="0.25">
      <c r="B11284" t="s">
        <v>463</v>
      </c>
      <c r="C11284">
        <f>INDEX(NationalTeams!B:B,MATCH(B11284,NationalTeams!C:C,0))</f>
        <v>132</v>
      </c>
      <c r="D11284" t="s">
        <v>60</v>
      </c>
      <c r="E11284">
        <f>INDEX(TeamSports!B:B,MATCH(D11284,TeamSports!C:C,0))</f>
        <v>19</v>
      </c>
      <c r="F11284">
        <f>INDEX(RanksTable!BA:BA,MATCH(B11284,RanksTable!B:B,0))</f>
        <v>7</v>
      </c>
      <c r="H11284" t="str">
        <f t="shared" si="176"/>
        <v>INSERT INTO "TeamRanks" (team_id,team_sport_id,team_rank) VALUES (132,19,7);</v>
      </c>
    </row>
    <row r="11285" spans="2:8" x14ac:dyDescent="0.25">
      <c r="B11285" t="s">
        <v>339</v>
      </c>
      <c r="C11285">
        <f>INDEX(NationalTeams!B:B,MATCH(B11285,NationalTeams!C:C,0))</f>
        <v>133</v>
      </c>
      <c r="D11285" t="s">
        <v>60</v>
      </c>
      <c r="E11285">
        <f>INDEX(TeamSports!B:B,MATCH(D11285,TeamSports!C:C,0))</f>
        <v>19</v>
      </c>
      <c r="F11285">
        <f>INDEX(RanksTable!BA:BA,MATCH(B11285,RanksTable!B:B,0))</f>
        <v>7</v>
      </c>
      <c r="H11285" t="str">
        <f t="shared" si="176"/>
        <v>INSERT INTO "TeamRanks" (team_id,team_sport_id,team_rank) VALUES (133,19,7);</v>
      </c>
    </row>
    <row r="11286" spans="2:8" x14ac:dyDescent="0.25">
      <c r="B11286" t="s">
        <v>464</v>
      </c>
      <c r="C11286">
        <f>INDEX(NationalTeams!B:B,MATCH(B11286,NationalTeams!C:C,0))</f>
        <v>134</v>
      </c>
      <c r="D11286" t="s">
        <v>60</v>
      </c>
      <c r="E11286">
        <f>INDEX(TeamSports!B:B,MATCH(D11286,TeamSports!C:C,0))</f>
        <v>19</v>
      </c>
      <c r="F11286">
        <f>INDEX(RanksTable!BA:BA,MATCH(B11286,RanksTable!B:B,0))</f>
        <v>7</v>
      </c>
      <c r="H11286" t="str">
        <f t="shared" si="176"/>
        <v>INSERT INTO "TeamRanks" (team_id,team_sport_id,team_rank) VALUES (134,19,7);</v>
      </c>
    </row>
    <row r="11287" spans="2:8" x14ac:dyDescent="0.25">
      <c r="B11287" t="s">
        <v>379</v>
      </c>
      <c r="C11287">
        <f>INDEX(NationalTeams!B:B,MATCH(B11287,NationalTeams!C:C,0))</f>
        <v>135</v>
      </c>
      <c r="D11287" t="s">
        <v>60</v>
      </c>
      <c r="E11287">
        <f>INDEX(TeamSports!B:B,MATCH(D11287,TeamSports!C:C,0))</f>
        <v>19</v>
      </c>
      <c r="F11287">
        <f>INDEX(RanksTable!BA:BA,MATCH(B11287,RanksTable!B:B,0))</f>
        <v>7</v>
      </c>
      <c r="H11287" t="str">
        <f t="shared" si="176"/>
        <v>INSERT INTO "TeamRanks" (team_id,team_sport_id,team_rank) VALUES (135,19,7);</v>
      </c>
    </row>
    <row r="11288" spans="2:8" x14ac:dyDescent="0.25">
      <c r="B11288" t="s">
        <v>539</v>
      </c>
      <c r="C11288">
        <f>INDEX(NationalTeams!B:B,MATCH(B11288,NationalTeams!C:C,0))</f>
        <v>136</v>
      </c>
      <c r="D11288" t="s">
        <v>60</v>
      </c>
      <c r="E11288">
        <f>INDEX(TeamSports!B:B,MATCH(D11288,TeamSports!C:C,0))</f>
        <v>19</v>
      </c>
      <c r="F11288">
        <f>INDEX(RanksTable!BA:BA,MATCH(B11288,RanksTable!B:B,0))</f>
        <v>7</v>
      </c>
      <c r="H11288" t="str">
        <f t="shared" si="176"/>
        <v>INSERT INTO "TeamRanks" (team_id,team_sport_id,team_rank) VALUES (136,19,7);</v>
      </c>
    </row>
    <row r="11289" spans="2:8" x14ac:dyDescent="0.25">
      <c r="B11289" t="s">
        <v>342</v>
      </c>
      <c r="C11289">
        <f>INDEX(NationalTeams!B:B,MATCH(B11289,NationalTeams!C:C,0))</f>
        <v>137</v>
      </c>
      <c r="D11289" t="s">
        <v>60</v>
      </c>
      <c r="E11289">
        <f>INDEX(TeamSports!B:B,MATCH(D11289,TeamSports!C:C,0))</f>
        <v>19</v>
      </c>
      <c r="F11289">
        <f>INDEX(RanksTable!BA:BA,MATCH(B11289,RanksTable!B:B,0))</f>
        <v>7</v>
      </c>
      <c r="H11289" t="str">
        <f t="shared" si="176"/>
        <v>INSERT INTO "TeamRanks" (team_id,team_sport_id,team_rank) VALUES (137,19,7);</v>
      </c>
    </row>
    <row r="11290" spans="2:8" x14ac:dyDescent="0.25">
      <c r="B11290" t="s">
        <v>343</v>
      </c>
      <c r="C11290">
        <f>INDEX(NationalTeams!B:B,MATCH(B11290,NationalTeams!C:C,0))</f>
        <v>138</v>
      </c>
      <c r="D11290" t="s">
        <v>60</v>
      </c>
      <c r="E11290">
        <f>INDEX(TeamSports!B:B,MATCH(D11290,TeamSports!C:C,0))</f>
        <v>19</v>
      </c>
      <c r="F11290">
        <f>INDEX(RanksTable!BA:BA,MATCH(B11290,RanksTable!B:B,0))</f>
        <v>7</v>
      </c>
      <c r="H11290" t="str">
        <f t="shared" si="176"/>
        <v>INSERT INTO "TeamRanks" (team_id,team_sport_id,team_rank) VALUES (138,19,7);</v>
      </c>
    </row>
    <row r="11291" spans="2:8" x14ac:dyDescent="0.25">
      <c r="B11291" t="s">
        <v>360</v>
      </c>
      <c r="C11291">
        <f>INDEX(NationalTeams!B:B,MATCH(B11291,NationalTeams!C:C,0))</f>
        <v>139</v>
      </c>
      <c r="D11291" t="s">
        <v>60</v>
      </c>
      <c r="E11291">
        <f>INDEX(TeamSports!B:B,MATCH(D11291,TeamSports!C:C,0))</f>
        <v>19</v>
      </c>
      <c r="F11291">
        <f>INDEX(RanksTable!BA:BA,MATCH(B11291,RanksTable!B:B,0))</f>
        <v>7</v>
      </c>
      <c r="H11291" t="str">
        <f t="shared" si="176"/>
        <v>INSERT INTO "TeamRanks" (team_id,team_sport_id,team_rank) VALUES (139,19,7);</v>
      </c>
    </row>
    <row r="11292" spans="2:8" x14ac:dyDescent="0.25">
      <c r="B11292" t="s">
        <v>378</v>
      </c>
      <c r="C11292">
        <f>INDEX(NationalTeams!B:B,MATCH(B11292,NationalTeams!C:C,0))</f>
        <v>140</v>
      </c>
      <c r="D11292" t="s">
        <v>60</v>
      </c>
      <c r="E11292">
        <f>INDEX(TeamSports!B:B,MATCH(D11292,TeamSports!C:C,0))</f>
        <v>19</v>
      </c>
      <c r="F11292">
        <f>INDEX(RanksTable!BA:BA,MATCH(B11292,RanksTable!B:B,0))</f>
        <v>5</v>
      </c>
      <c r="H11292" t="str">
        <f t="shared" si="176"/>
        <v>INSERT INTO "TeamRanks" (team_id,team_sport_id,team_rank) VALUES (140,19,5);</v>
      </c>
    </row>
    <row r="11293" spans="2:8" x14ac:dyDescent="0.25">
      <c r="B11293" t="s">
        <v>456</v>
      </c>
      <c r="C11293">
        <f>INDEX(NationalTeams!B:B,MATCH(B11293,NationalTeams!C:C,0))</f>
        <v>141</v>
      </c>
      <c r="D11293" t="s">
        <v>60</v>
      </c>
      <c r="E11293">
        <f>INDEX(TeamSports!B:B,MATCH(D11293,TeamSports!C:C,0))</f>
        <v>19</v>
      </c>
      <c r="F11293">
        <f>INDEX(RanksTable!BA:BA,MATCH(B11293,RanksTable!B:B,0))</f>
        <v>7</v>
      </c>
      <c r="H11293" t="str">
        <f t="shared" si="176"/>
        <v>INSERT INTO "TeamRanks" (team_id,team_sport_id,team_rank) VALUES (141,19,7);</v>
      </c>
    </row>
    <row r="11294" spans="2:8" x14ac:dyDescent="0.25">
      <c r="B11294" t="s">
        <v>537</v>
      </c>
      <c r="C11294">
        <f>INDEX(NationalTeams!B:B,MATCH(B11294,NationalTeams!C:C,0))</f>
        <v>142</v>
      </c>
      <c r="D11294" t="s">
        <v>60</v>
      </c>
      <c r="E11294">
        <f>INDEX(TeamSports!B:B,MATCH(D11294,TeamSports!C:C,0))</f>
        <v>19</v>
      </c>
      <c r="F11294">
        <f>INDEX(RanksTable!BA:BA,MATCH(B11294,RanksTable!B:B,0))</f>
        <v>6</v>
      </c>
      <c r="H11294" t="str">
        <f t="shared" si="176"/>
        <v>INSERT INTO "TeamRanks" (team_id,team_sport_id,team_rank) VALUES (142,19,6);</v>
      </c>
    </row>
    <row r="11295" spans="2:8" x14ac:dyDescent="0.25">
      <c r="B11295" t="s">
        <v>533</v>
      </c>
      <c r="C11295">
        <f>INDEX(NationalTeams!B:B,MATCH(B11295,NationalTeams!C:C,0))</f>
        <v>143</v>
      </c>
      <c r="D11295" t="s">
        <v>60</v>
      </c>
      <c r="E11295">
        <f>INDEX(TeamSports!B:B,MATCH(D11295,TeamSports!C:C,0))</f>
        <v>19</v>
      </c>
      <c r="F11295">
        <f>INDEX(RanksTable!BA:BA,MATCH(B11295,RanksTable!B:B,0))</f>
        <v>7</v>
      </c>
      <c r="H11295" t="str">
        <f t="shared" si="176"/>
        <v>INSERT INTO "TeamRanks" (team_id,team_sport_id,team_rank) VALUES (143,19,7);</v>
      </c>
    </row>
    <row r="11296" spans="2:8" x14ac:dyDescent="0.25">
      <c r="B11296" t="s">
        <v>460</v>
      </c>
      <c r="C11296">
        <f>INDEX(NationalTeams!B:B,MATCH(B11296,NationalTeams!C:C,0))</f>
        <v>144</v>
      </c>
      <c r="D11296" t="s">
        <v>60</v>
      </c>
      <c r="E11296">
        <f>INDEX(TeamSports!B:B,MATCH(D11296,TeamSports!C:C,0))</f>
        <v>19</v>
      </c>
      <c r="F11296">
        <f>INDEX(RanksTable!BA:BA,MATCH(B11296,RanksTable!B:B,0))</f>
        <v>5</v>
      </c>
      <c r="H11296" t="str">
        <f t="shared" si="176"/>
        <v>INSERT INTO "TeamRanks" (team_id,team_sport_id,team_rank) VALUES (144,19,5);</v>
      </c>
    </row>
    <row r="11297" spans="2:8" x14ac:dyDescent="0.25">
      <c r="B11297" t="s">
        <v>521</v>
      </c>
      <c r="C11297">
        <f>INDEX(NationalTeams!B:B,MATCH(B11297,NationalTeams!C:C,0))</f>
        <v>145</v>
      </c>
      <c r="D11297" t="s">
        <v>60</v>
      </c>
      <c r="E11297">
        <f>INDEX(TeamSports!B:B,MATCH(D11297,TeamSports!C:C,0))</f>
        <v>19</v>
      </c>
      <c r="F11297">
        <f>INDEX(RanksTable!BA:BA,MATCH(B11297,RanksTable!B:B,0))</f>
        <v>7</v>
      </c>
      <c r="H11297" t="str">
        <f t="shared" si="176"/>
        <v>INSERT INTO "TeamRanks" (team_id,team_sport_id,team_rank) VALUES (145,19,7);</v>
      </c>
    </row>
    <row r="11298" spans="2:8" x14ac:dyDescent="0.25">
      <c r="B11298" t="s">
        <v>416</v>
      </c>
      <c r="C11298">
        <f>INDEX(NationalTeams!B:B,MATCH(B11298,NationalTeams!C:C,0))</f>
        <v>146</v>
      </c>
      <c r="D11298" t="s">
        <v>60</v>
      </c>
      <c r="E11298">
        <f>INDEX(TeamSports!B:B,MATCH(D11298,TeamSports!C:C,0))</f>
        <v>19</v>
      </c>
      <c r="F11298">
        <f>INDEX(RanksTable!BA:BA,MATCH(B11298,RanksTable!B:B,0))</f>
        <v>7</v>
      </c>
      <c r="H11298" t="str">
        <f t="shared" si="176"/>
        <v>INSERT INTO "TeamRanks" (team_id,team_sport_id,team_rank) VALUES (146,19,7);</v>
      </c>
    </row>
    <row r="11299" spans="2:8" x14ac:dyDescent="0.25">
      <c r="B11299" t="s">
        <v>393</v>
      </c>
      <c r="C11299">
        <f>INDEX(NationalTeams!B:B,MATCH(B11299,NationalTeams!C:C,0))</f>
        <v>147</v>
      </c>
      <c r="D11299" t="s">
        <v>60</v>
      </c>
      <c r="E11299">
        <f>INDEX(TeamSports!B:B,MATCH(D11299,TeamSports!C:C,0))</f>
        <v>19</v>
      </c>
      <c r="F11299">
        <f>INDEX(RanksTable!BA:BA,MATCH(B11299,RanksTable!B:B,0))</f>
        <v>7</v>
      </c>
      <c r="H11299" t="str">
        <f t="shared" si="176"/>
        <v>INSERT INTO "TeamRanks" (team_id,team_sport_id,team_rank) VALUES (147,19,7);</v>
      </c>
    </row>
    <row r="11300" spans="2:8" x14ac:dyDescent="0.25">
      <c r="B11300" t="s">
        <v>372</v>
      </c>
      <c r="C11300">
        <f>INDEX(NationalTeams!B:B,MATCH(B11300,NationalTeams!C:C,0))</f>
        <v>148</v>
      </c>
      <c r="D11300" t="s">
        <v>60</v>
      </c>
      <c r="E11300">
        <f>INDEX(TeamSports!B:B,MATCH(D11300,TeamSports!C:C,0))</f>
        <v>19</v>
      </c>
      <c r="F11300">
        <f>INDEX(RanksTable!BA:BA,MATCH(B11300,RanksTable!B:B,0))</f>
        <v>7</v>
      </c>
      <c r="H11300" t="str">
        <f t="shared" si="176"/>
        <v>INSERT INTO "TeamRanks" (team_id,team_sport_id,team_rank) VALUES (148,19,7);</v>
      </c>
    </row>
    <row r="11301" spans="2:8" x14ac:dyDescent="0.25">
      <c r="B11301" t="s">
        <v>480</v>
      </c>
      <c r="C11301">
        <f>INDEX(NationalTeams!B:B,MATCH(B11301,NationalTeams!C:C,0))</f>
        <v>149</v>
      </c>
      <c r="D11301" t="s">
        <v>60</v>
      </c>
      <c r="E11301">
        <f>INDEX(TeamSports!B:B,MATCH(D11301,TeamSports!C:C,0))</f>
        <v>19</v>
      </c>
      <c r="F11301">
        <f>INDEX(RanksTable!BA:BA,MATCH(B11301,RanksTable!B:B,0))</f>
        <v>7</v>
      </c>
      <c r="H11301" t="str">
        <f t="shared" si="176"/>
        <v>INSERT INTO "TeamRanks" (team_id,team_sport_id,team_rank) VALUES (149,19,7);</v>
      </c>
    </row>
    <row r="11302" spans="2:8" x14ac:dyDescent="0.25">
      <c r="B11302" t="s">
        <v>446</v>
      </c>
      <c r="C11302">
        <f>INDEX(NationalTeams!B:B,MATCH(B11302,NationalTeams!C:C,0))</f>
        <v>150</v>
      </c>
      <c r="D11302" t="s">
        <v>60</v>
      </c>
      <c r="E11302">
        <f>INDEX(TeamSports!B:B,MATCH(D11302,TeamSports!C:C,0))</f>
        <v>19</v>
      </c>
      <c r="F11302">
        <f>INDEX(RanksTable!BA:BA,MATCH(B11302,RanksTable!B:B,0))</f>
        <v>7</v>
      </c>
      <c r="H11302" t="str">
        <f t="shared" si="176"/>
        <v>INSERT INTO "TeamRanks" (team_id,team_sport_id,team_rank) VALUES (150,19,7);</v>
      </c>
    </row>
    <row r="11303" spans="2:8" x14ac:dyDescent="0.25">
      <c r="B11303" t="s">
        <v>356</v>
      </c>
      <c r="C11303">
        <f>INDEX(NationalTeams!B:B,MATCH(B11303,NationalTeams!C:C,0))</f>
        <v>151</v>
      </c>
      <c r="D11303" t="s">
        <v>60</v>
      </c>
      <c r="E11303">
        <f>INDEX(TeamSports!B:B,MATCH(D11303,TeamSports!C:C,0))</f>
        <v>19</v>
      </c>
      <c r="F11303">
        <f>INDEX(RanksTable!BA:BA,MATCH(B11303,RanksTable!B:B,0))</f>
        <v>7</v>
      </c>
      <c r="H11303" t="str">
        <f t="shared" si="176"/>
        <v>INSERT INTO "TeamRanks" (team_id,team_sport_id,team_rank) VALUES (151,19,7);</v>
      </c>
    </row>
    <row r="11304" spans="2:8" x14ac:dyDescent="0.25">
      <c r="B11304" t="s">
        <v>387</v>
      </c>
      <c r="C11304">
        <f>INDEX(NationalTeams!B:B,MATCH(B11304,NationalTeams!C:C,0))</f>
        <v>152</v>
      </c>
      <c r="D11304" t="s">
        <v>60</v>
      </c>
      <c r="E11304">
        <f>INDEX(TeamSports!B:B,MATCH(D11304,TeamSports!C:C,0))</f>
        <v>19</v>
      </c>
      <c r="F11304">
        <f>INDEX(RanksTable!BA:BA,MATCH(B11304,RanksTable!B:B,0))</f>
        <v>7</v>
      </c>
      <c r="H11304" t="str">
        <f t="shared" si="176"/>
        <v>INSERT INTO "TeamRanks" (team_id,team_sport_id,team_rank) VALUES (152,19,7);</v>
      </c>
    </row>
    <row r="11305" spans="2:8" x14ac:dyDescent="0.25">
      <c r="B11305" t="s">
        <v>361</v>
      </c>
      <c r="C11305">
        <f>INDEX(NationalTeams!B:B,MATCH(B11305,NationalTeams!C:C,0))</f>
        <v>153</v>
      </c>
      <c r="D11305" t="s">
        <v>60</v>
      </c>
      <c r="E11305">
        <f>INDEX(TeamSports!B:B,MATCH(D11305,TeamSports!C:C,0))</f>
        <v>19</v>
      </c>
      <c r="F11305">
        <f>INDEX(RanksTable!BA:BA,MATCH(B11305,RanksTable!B:B,0))</f>
        <v>7</v>
      </c>
      <c r="H11305" t="str">
        <f t="shared" si="176"/>
        <v>INSERT INTO "TeamRanks" (team_id,team_sport_id,team_rank) VALUES (153,19,7);</v>
      </c>
    </row>
    <row r="11306" spans="2:8" x14ac:dyDescent="0.25">
      <c r="B11306" t="s">
        <v>492</v>
      </c>
      <c r="C11306">
        <f>INDEX(NationalTeams!B:B,MATCH(B11306,NationalTeams!C:C,0))</f>
        <v>154</v>
      </c>
      <c r="D11306" t="s">
        <v>60</v>
      </c>
      <c r="E11306">
        <f>INDEX(TeamSports!B:B,MATCH(D11306,TeamSports!C:C,0))</f>
        <v>19</v>
      </c>
      <c r="F11306">
        <f>INDEX(RanksTable!BA:BA,MATCH(B11306,RanksTable!B:B,0))</f>
        <v>2</v>
      </c>
      <c r="H11306" t="str">
        <f t="shared" si="176"/>
        <v>INSERT INTO "TeamRanks" (team_id,team_sport_id,team_rank) VALUES (154,19,2);</v>
      </c>
    </row>
    <row r="11307" spans="2:8" x14ac:dyDescent="0.25">
      <c r="B11307" t="s">
        <v>485</v>
      </c>
      <c r="C11307">
        <f>INDEX(NationalTeams!B:B,MATCH(B11307,NationalTeams!C:C,0))</f>
        <v>155</v>
      </c>
      <c r="D11307" t="s">
        <v>60</v>
      </c>
      <c r="E11307">
        <f>INDEX(TeamSports!B:B,MATCH(D11307,TeamSports!C:C,0))</f>
        <v>19</v>
      </c>
      <c r="F11307">
        <f>INDEX(RanksTable!BA:BA,MATCH(B11307,RanksTable!B:B,0))</f>
        <v>7</v>
      </c>
      <c r="H11307" t="str">
        <f t="shared" si="176"/>
        <v>INSERT INTO "TeamRanks" (team_id,team_sport_id,team_rank) VALUES (155,19,7);</v>
      </c>
    </row>
    <row r="11308" spans="2:8" x14ac:dyDescent="0.25">
      <c r="B11308" t="s">
        <v>423</v>
      </c>
      <c r="C11308">
        <f>INDEX(NationalTeams!B:B,MATCH(B11308,NationalTeams!C:C,0))</f>
        <v>156</v>
      </c>
      <c r="D11308" t="s">
        <v>60</v>
      </c>
      <c r="E11308">
        <f>INDEX(TeamSports!B:B,MATCH(D11308,TeamSports!C:C,0))</f>
        <v>19</v>
      </c>
      <c r="F11308">
        <f>INDEX(RanksTable!BA:BA,MATCH(B11308,RanksTable!B:B,0))</f>
        <v>6</v>
      </c>
      <c r="H11308" t="str">
        <f t="shared" si="176"/>
        <v>INSERT INTO "TeamRanks" (team_id,team_sport_id,team_rank) VALUES (156,19,6);</v>
      </c>
    </row>
    <row r="11309" spans="2:8" x14ac:dyDescent="0.25">
      <c r="B11309" t="s">
        <v>457</v>
      </c>
      <c r="C11309">
        <f>INDEX(NationalTeams!B:B,MATCH(B11309,NationalTeams!C:C,0))</f>
        <v>157</v>
      </c>
      <c r="D11309" t="s">
        <v>60</v>
      </c>
      <c r="E11309">
        <f>INDEX(TeamSports!B:B,MATCH(D11309,TeamSports!C:C,0))</f>
        <v>19</v>
      </c>
      <c r="F11309">
        <f>INDEX(RanksTable!BA:BA,MATCH(B11309,RanksTable!B:B,0))</f>
        <v>7</v>
      </c>
      <c r="H11309" t="str">
        <f t="shared" si="176"/>
        <v>INSERT INTO "TeamRanks" (team_id,team_sport_id,team_rank) VALUES (157,19,7);</v>
      </c>
    </row>
    <row r="11310" spans="2:8" x14ac:dyDescent="0.25">
      <c r="B11310" t="s">
        <v>491</v>
      </c>
      <c r="C11310">
        <f>INDEX(NationalTeams!B:B,MATCH(B11310,NationalTeams!C:C,0))</f>
        <v>158</v>
      </c>
      <c r="D11310" t="s">
        <v>60</v>
      </c>
      <c r="E11310">
        <f>INDEX(TeamSports!B:B,MATCH(D11310,TeamSports!C:C,0))</f>
        <v>19</v>
      </c>
      <c r="F11310">
        <f>INDEX(RanksTable!BA:BA,MATCH(B11310,RanksTable!B:B,0))</f>
        <v>4</v>
      </c>
      <c r="H11310" t="str">
        <f t="shared" si="176"/>
        <v>INSERT INTO "TeamRanks" (team_id,team_sport_id,team_rank) VALUES (158,19,4);</v>
      </c>
    </row>
    <row r="11311" spans="2:8" x14ac:dyDescent="0.25">
      <c r="B11311" t="s">
        <v>474</v>
      </c>
      <c r="C11311">
        <f>INDEX(NationalTeams!B:B,MATCH(B11311,NationalTeams!C:C,0))</f>
        <v>159</v>
      </c>
      <c r="D11311" t="s">
        <v>60</v>
      </c>
      <c r="E11311">
        <f>INDEX(TeamSports!B:B,MATCH(D11311,TeamSports!C:C,0))</f>
        <v>19</v>
      </c>
      <c r="F11311">
        <f>INDEX(RanksTable!BA:BA,MATCH(B11311,RanksTable!B:B,0))</f>
        <v>6</v>
      </c>
      <c r="H11311" t="str">
        <f t="shared" si="176"/>
        <v>INSERT INTO "TeamRanks" (team_id,team_sport_id,team_rank) VALUES (159,19,6);</v>
      </c>
    </row>
    <row r="11312" spans="2:8" x14ac:dyDescent="0.25">
      <c r="B11312" t="s">
        <v>479</v>
      </c>
      <c r="C11312">
        <f>INDEX(NationalTeams!B:B,MATCH(B11312,NationalTeams!C:C,0))</f>
        <v>160</v>
      </c>
      <c r="D11312" t="s">
        <v>60</v>
      </c>
      <c r="E11312">
        <f>INDEX(TeamSports!B:B,MATCH(D11312,TeamSports!C:C,0))</f>
        <v>19</v>
      </c>
      <c r="F11312">
        <f>INDEX(RanksTable!BA:BA,MATCH(B11312,RanksTable!B:B,0))</f>
        <v>7</v>
      </c>
      <c r="H11312" t="str">
        <f t="shared" si="176"/>
        <v>INSERT INTO "TeamRanks" (team_id,team_sport_id,team_rank) VALUES (160,19,7);</v>
      </c>
    </row>
    <row r="11313" spans="2:8" x14ac:dyDescent="0.25">
      <c r="B11313" t="s">
        <v>449</v>
      </c>
      <c r="C11313">
        <f>INDEX(NationalTeams!B:B,MATCH(B11313,NationalTeams!C:C,0))</f>
        <v>161</v>
      </c>
      <c r="D11313" t="s">
        <v>60</v>
      </c>
      <c r="E11313">
        <f>INDEX(TeamSports!B:B,MATCH(D11313,TeamSports!C:C,0))</f>
        <v>19</v>
      </c>
      <c r="F11313">
        <f>INDEX(RanksTable!BA:BA,MATCH(B11313,RanksTable!B:B,0))</f>
        <v>7</v>
      </c>
      <c r="H11313" t="str">
        <f t="shared" si="176"/>
        <v>INSERT INTO "TeamRanks" (team_id,team_sport_id,team_rank) VALUES (161,19,7);</v>
      </c>
    </row>
    <row r="11314" spans="2:8" x14ac:dyDescent="0.25">
      <c r="B11314" t="s">
        <v>398</v>
      </c>
      <c r="C11314">
        <f>INDEX(NationalTeams!B:B,MATCH(B11314,NationalTeams!C:C,0))</f>
        <v>162</v>
      </c>
      <c r="D11314" t="s">
        <v>60</v>
      </c>
      <c r="E11314">
        <f>INDEX(TeamSports!B:B,MATCH(D11314,TeamSports!C:C,0))</f>
        <v>19</v>
      </c>
      <c r="F11314">
        <f>INDEX(RanksTable!BA:BA,MATCH(B11314,RanksTable!B:B,0))</f>
        <v>7</v>
      </c>
      <c r="H11314" t="str">
        <f t="shared" si="176"/>
        <v>INSERT INTO "TeamRanks" (team_id,team_sport_id,team_rank) VALUES (162,19,7);</v>
      </c>
    </row>
    <row r="11315" spans="2:8" x14ac:dyDescent="0.25">
      <c r="B11315" t="s">
        <v>441</v>
      </c>
      <c r="C11315">
        <f>INDEX(NationalTeams!B:B,MATCH(B11315,NationalTeams!C:C,0))</f>
        <v>163</v>
      </c>
      <c r="D11315" t="s">
        <v>60</v>
      </c>
      <c r="E11315">
        <f>INDEX(TeamSports!B:B,MATCH(D11315,TeamSports!C:C,0))</f>
        <v>19</v>
      </c>
      <c r="F11315">
        <f>INDEX(RanksTable!BA:BA,MATCH(B11315,RanksTable!B:B,0))</f>
        <v>7</v>
      </c>
      <c r="H11315" t="str">
        <f t="shared" si="176"/>
        <v>INSERT INTO "TeamRanks" (team_id,team_sport_id,team_rank) VALUES (163,19,7);</v>
      </c>
    </row>
    <row r="11316" spans="2:8" x14ac:dyDescent="0.25">
      <c r="B11316" t="s">
        <v>348</v>
      </c>
      <c r="C11316">
        <f>INDEX(NationalTeams!B:B,MATCH(B11316,NationalTeams!C:C,0))</f>
        <v>164</v>
      </c>
      <c r="D11316" t="s">
        <v>60</v>
      </c>
      <c r="E11316">
        <f>INDEX(TeamSports!B:B,MATCH(D11316,TeamSports!C:C,0))</f>
        <v>19</v>
      </c>
      <c r="F11316">
        <f>INDEX(RanksTable!BA:BA,MATCH(B11316,RanksTable!B:B,0))</f>
        <v>7</v>
      </c>
      <c r="H11316" t="str">
        <f t="shared" si="176"/>
        <v>INSERT INTO "TeamRanks" (team_id,team_sport_id,team_rank) VALUES (164,19,7);</v>
      </c>
    </row>
    <row r="11317" spans="2:8" x14ac:dyDescent="0.25">
      <c r="B11317" t="s">
        <v>350</v>
      </c>
      <c r="C11317">
        <f>INDEX(NationalTeams!B:B,MATCH(B11317,NationalTeams!C:C,0))</f>
        <v>165</v>
      </c>
      <c r="D11317" t="s">
        <v>60</v>
      </c>
      <c r="E11317">
        <f>INDEX(TeamSports!B:B,MATCH(D11317,TeamSports!C:C,0))</f>
        <v>19</v>
      </c>
      <c r="F11317">
        <f>INDEX(RanksTable!BA:BA,MATCH(B11317,RanksTable!B:B,0))</f>
        <v>5</v>
      </c>
      <c r="H11317" t="str">
        <f t="shared" si="176"/>
        <v>INSERT INTO "TeamRanks" (team_id,team_sport_id,team_rank) VALUES (165,19,5);</v>
      </c>
    </row>
    <row r="11318" spans="2:8" x14ac:dyDescent="0.25">
      <c r="B11318" t="s">
        <v>494</v>
      </c>
      <c r="C11318">
        <f>INDEX(NationalTeams!B:B,MATCH(B11318,NationalTeams!C:C,0))</f>
        <v>166</v>
      </c>
      <c r="D11318" t="s">
        <v>60</v>
      </c>
      <c r="E11318">
        <f>INDEX(TeamSports!B:B,MATCH(D11318,TeamSports!C:C,0))</f>
        <v>19</v>
      </c>
      <c r="F11318">
        <f>INDEX(RanksTable!BA:BA,MATCH(B11318,RanksTable!B:B,0))</f>
        <v>3</v>
      </c>
      <c r="H11318" t="str">
        <f t="shared" si="176"/>
        <v>INSERT INTO "TeamRanks" (team_id,team_sport_id,team_rank) VALUES (166,19,3);</v>
      </c>
    </row>
    <row r="11319" spans="2:8" x14ac:dyDescent="0.25">
      <c r="B11319" t="s">
        <v>504</v>
      </c>
      <c r="C11319">
        <f>INDEX(NationalTeams!B:B,MATCH(B11319,NationalTeams!C:C,0))</f>
        <v>167</v>
      </c>
      <c r="D11319" t="s">
        <v>60</v>
      </c>
      <c r="E11319">
        <f>INDEX(TeamSports!B:B,MATCH(D11319,TeamSports!C:C,0))</f>
        <v>19</v>
      </c>
      <c r="F11319">
        <f>INDEX(RanksTable!BA:BA,MATCH(B11319,RanksTable!B:B,0))</f>
        <v>5</v>
      </c>
      <c r="H11319" t="str">
        <f t="shared" si="176"/>
        <v>INSERT INTO "TeamRanks" (team_id,team_sport_id,team_rank) VALUES (167,19,5);</v>
      </c>
    </row>
    <row r="11320" spans="2:8" x14ac:dyDescent="0.25">
      <c r="B11320" t="s">
        <v>401</v>
      </c>
      <c r="C11320">
        <f>INDEX(NationalTeams!B:B,MATCH(B11320,NationalTeams!C:C,0))</f>
        <v>168</v>
      </c>
      <c r="D11320" t="s">
        <v>60</v>
      </c>
      <c r="E11320">
        <f>INDEX(TeamSports!B:B,MATCH(D11320,TeamSports!C:C,0))</f>
        <v>19</v>
      </c>
      <c r="F11320">
        <f>INDEX(RanksTable!BA:BA,MATCH(B11320,RanksTable!B:B,0))</f>
        <v>7</v>
      </c>
      <c r="H11320" t="str">
        <f t="shared" si="176"/>
        <v>INSERT INTO "TeamRanks" (team_id,team_sport_id,team_rank) VALUES (168,19,7);</v>
      </c>
    </row>
    <row r="11321" spans="2:8" x14ac:dyDescent="0.25">
      <c r="B11321" t="s">
        <v>432</v>
      </c>
      <c r="C11321">
        <f>INDEX(NationalTeams!B:B,MATCH(B11321,NationalTeams!C:C,0))</f>
        <v>169</v>
      </c>
      <c r="D11321" t="s">
        <v>60</v>
      </c>
      <c r="E11321">
        <f>INDEX(TeamSports!B:B,MATCH(D11321,TeamSports!C:C,0))</f>
        <v>19</v>
      </c>
      <c r="F11321">
        <f>INDEX(RanksTable!BA:BA,MATCH(B11321,RanksTable!B:B,0))</f>
        <v>6</v>
      </c>
      <c r="H11321" t="str">
        <f t="shared" si="176"/>
        <v>INSERT INTO "TeamRanks" (team_id,team_sport_id,team_rank) VALUES (169,19,6);</v>
      </c>
    </row>
    <row r="11322" spans="2:8" x14ac:dyDescent="0.25">
      <c r="B11322" t="s">
        <v>336</v>
      </c>
      <c r="C11322">
        <f>INDEX(NationalTeams!B:B,MATCH(B11322,NationalTeams!C:C,0))</f>
        <v>170</v>
      </c>
      <c r="D11322" t="s">
        <v>60</v>
      </c>
      <c r="E11322">
        <f>INDEX(TeamSports!B:B,MATCH(D11322,TeamSports!C:C,0))</f>
        <v>19</v>
      </c>
      <c r="F11322">
        <f>INDEX(RanksTable!BA:BA,MATCH(B11322,RanksTable!B:B,0))</f>
        <v>7</v>
      </c>
      <c r="H11322" t="str">
        <f t="shared" si="176"/>
        <v>INSERT INTO "TeamRanks" (team_id,team_sport_id,team_rank) VALUES (170,19,7);</v>
      </c>
    </row>
    <row r="11323" spans="2:8" x14ac:dyDescent="0.25">
      <c r="B11323" t="s">
        <v>497</v>
      </c>
      <c r="C11323">
        <f>INDEX(NationalTeams!B:B,MATCH(B11323,NationalTeams!C:C,0))</f>
        <v>171</v>
      </c>
      <c r="D11323" t="s">
        <v>60</v>
      </c>
      <c r="E11323">
        <f>INDEX(TeamSports!B:B,MATCH(D11323,TeamSports!C:C,0))</f>
        <v>19</v>
      </c>
      <c r="F11323">
        <f>INDEX(RanksTable!BA:BA,MATCH(B11323,RanksTable!B:B,0))</f>
        <v>2</v>
      </c>
      <c r="H11323" t="str">
        <f t="shared" si="176"/>
        <v>INSERT INTO "TeamRanks" (team_id,team_sport_id,team_rank) VALUES (171,19,2);</v>
      </c>
    </row>
    <row r="11324" spans="2:8" x14ac:dyDescent="0.25">
      <c r="B11324" t="s">
        <v>380</v>
      </c>
      <c r="C11324">
        <f>INDEX(NationalTeams!B:B,MATCH(B11324,NationalTeams!C:C,0))</f>
        <v>172</v>
      </c>
      <c r="D11324" t="s">
        <v>60</v>
      </c>
      <c r="E11324">
        <f>INDEX(TeamSports!B:B,MATCH(D11324,TeamSports!C:C,0))</f>
        <v>19</v>
      </c>
      <c r="F11324">
        <f>INDEX(RanksTable!BA:BA,MATCH(B11324,RanksTable!B:B,0))</f>
        <v>7</v>
      </c>
      <c r="H11324" t="str">
        <f t="shared" si="176"/>
        <v>INSERT INTO "TeamRanks" (team_id,team_sport_id,team_rank) VALUES (172,19,7);</v>
      </c>
    </row>
    <row r="11325" spans="2:8" x14ac:dyDescent="0.25">
      <c r="B11325" t="s">
        <v>402</v>
      </c>
      <c r="C11325">
        <f>INDEX(NationalTeams!B:B,MATCH(B11325,NationalTeams!C:C,0))</f>
        <v>173</v>
      </c>
      <c r="D11325" t="s">
        <v>60</v>
      </c>
      <c r="E11325">
        <f>INDEX(TeamSports!B:B,MATCH(D11325,TeamSports!C:C,0))</f>
        <v>19</v>
      </c>
      <c r="F11325">
        <f>INDEX(RanksTable!BA:BA,MATCH(B11325,RanksTable!B:B,0))</f>
        <v>7</v>
      </c>
      <c r="H11325" t="str">
        <f t="shared" si="176"/>
        <v>INSERT INTO "TeamRanks" (team_id,team_sport_id,team_rank) VALUES (173,19,7);</v>
      </c>
    </row>
    <row r="11326" spans="2:8" x14ac:dyDescent="0.25">
      <c r="B11326" t="s">
        <v>370</v>
      </c>
      <c r="C11326">
        <f>INDEX(NationalTeams!B:B,MATCH(B11326,NationalTeams!C:C,0))</f>
        <v>174</v>
      </c>
      <c r="D11326" t="s">
        <v>60</v>
      </c>
      <c r="E11326">
        <f>INDEX(TeamSports!B:B,MATCH(D11326,TeamSports!C:C,0))</f>
        <v>19</v>
      </c>
      <c r="F11326">
        <f>INDEX(RanksTable!BA:BA,MATCH(B11326,RanksTable!B:B,0))</f>
        <v>7</v>
      </c>
      <c r="H11326" t="str">
        <f t="shared" si="176"/>
        <v>INSERT INTO "TeamRanks" (team_id,team_sport_id,team_rank) VALUES (174,19,7);</v>
      </c>
    </row>
    <row r="11327" spans="2:8" x14ac:dyDescent="0.25">
      <c r="B11327" t="s">
        <v>506</v>
      </c>
      <c r="C11327">
        <f>INDEX(NationalTeams!B:B,MATCH(B11327,NationalTeams!C:C,0))</f>
        <v>175</v>
      </c>
      <c r="D11327" t="s">
        <v>60</v>
      </c>
      <c r="E11327">
        <f>INDEX(TeamSports!B:B,MATCH(D11327,TeamSports!C:C,0))</f>
        <v>19</v>
      </c>
      <c r="F11327">
        <f>INDEX(RanksTable!BA:BA,MATCH(B11327,RanksTable!B:B,0))</f>
        <v>3</v>
      </c>
      <c r="H11327" t="str">
        <f t="shared" si="176"/>
        <v>INSERT INTO "TeamRanks" (team_id,team_sport_id,team_rank) VALUES (175,19,3);</v>
      </c>
    </row>
    <row r="11328" spans="2:8" x14ac:dyDescent="0.25">
      <c r="B11328" t="s">
        <v>500</v>
      </c>
      <c r="C11328">
        <f>INDEX(NationalTeams!B:B,MATCH(B11328,NationalTeams!C:C,0))</f>
        <v>176</v>
      </c>
      <c r="D11328" t="s">
        <v>60</v>
      </c>
      <c r="E11328">
        <f>INDEX(TeamSports!B:B,MATCH(D11328,TeamSports!C:C,0))</f>
        <v>19</v>
      </c>
      <c r="F11328">
        <f>INDEX(RanksTable!BA:BA,MATCH(B11328,RanksTable!B:B,0))</f>
        <v>1</v>
      </c>
      <c r="H11328" t="str">
        <f t="shared" si="176"/>
        <v>INSERT INTO "TeamRanks" (team_id,team_sport_id,team_rank) VALUES (176,19,1);</v>
      </c>
    </row>
    <row r="11329" spans="2:8" x14ac:dyDescent="0.25">
      <c r="B11329" t="s">
        <v>473</v>
      </c>
      <c r="C11329">
        <f>INDEX(NationalTeams!B:B,MATCH(B11329,NationalTeams!C:C,0))</f>
        <v>177</v>
      </c>
      <c r="D11329" t="s">
        <v>60</v>
      </c>
      <c r="E11329">
        <f>INDEX(TeamSports!B:B,MATCH(D11329,TeamSports!C:C,0))</f>
        <v>19</v>
      </c>
      <c r="F11329">
        <f>INDEX(RanksTable!BA:BA,MATCH(B11329,RanksTable!B:B,0))</f>
        <v>7</v>
      </c>
      <c r="H11329" t="str">
        <f t="shared" si="176"/>
        <v>INSERT INTO "TeamRanks" (team_id,team_sport_id,team_rank) VALUES (177,19,7);</v>
      </c>
    </row>
    <row r="11330" spans="2:8" x14ac:dyDescent="0.25">
      <c r="B11330" t="s">
        <v>482</v>
      </c>
      <c r="C11330">
        <f>INDEX(NationalTeams!B:B,MATCH(B11330,NationalTeams!C:C,0))</f>
        <v>178</v>
      </c>
      <c r="D11330" t="s">
        <v>60</v>
      </c>
      <c r="E11330">
        <f>INDEX(TeamSports!B:B,MATCH(D11330,TeamSports!C:C,0))</f>
        <v>19</v>
      </c>
      <c r="F11330">
        <f>INDEX(RanksTable!BA:BA,MATCH(B11330,RanksTable!B:B,0))</f>
        <v>7</v>
      </c>
      <c r="H11330" t="str">
        <f t="shared" si="176"/>
        <v>INSERT INTO "TeamRanks" (team_id,team_sport_id,team_rank) VALUES (178,19,7);</v>
      </c>
    </row>
    <row r="11331" spans="2:8" x14ac:dyDescent="0.25">
      <c r="B11331" t="s">
        <v>411</v>
      </c>
      <c r="C11331">
        <f>INDEX(NationalTeams!B:B,MATCH(B11331,NationalTeams!C:C,0))</f>
        <v>179</v>
      </c>
      <c r="D11331" t="s">
        <v>60</v>
      </c>
      <c r="E11331">
        <f>INDEX(TeamSports!B:B,MATCH(D11331,TeamSports!C:C,0))</f>
        <v>19</v>
      </c>
      <c r="F11331">
        <f>INDEX(RanksTable!BA:BA,MATCH(B11331,RanksTable!B:B,0))</f>
        <v>7</v>
      </c>
      <c r="H11331" t="str">
        <f t="shared" si="176"/>
        <v>INSERT INTO "TeamRanks" (team_id,team_sport_id,team_rank) VALUES (179,19,7);</v>
      </c>
    </row>
    <row r="11332" spans="2:8" x14ac:dyDescent="0.25">
      <c r="B11332" t="s">
        <v>541</v>
      </c>
      <c r="C11332">
        <f>INDEX(NationalTeams!B:B,MATCH(B11332,NationalTeams!C:C,0))</f>
        <v>180</v>
      </c>
      <c r="D11332" t="s">
        <v>60</v>
      </c>
      <c r="E11332">
        <f>INDEX(TeamSports!B:B,MATCH(D11332,TeamSports!C:C,0))</f>
        <v>19</v>
      </c>
      <c r="F11332">
        <f>INDEX(RanksTable!BA:BA,MATCH(B11332,RanksTable!B:B,0))</f>
        <v>6</v>
      </c>
      <c r="H11332" t="str">
        <f t="shared" ref="H11332:H11395" si="177">_xlfn.CONCAT($H$1,$L$1,$C$1,$L$1," ",$J$1,$C$2,$N$1,$E$2,$N$1,$F$2,$K$1,$I$1,$J$1,C11332,$N$1,E11332,$N$1,F11332,$K$1,$O$1)</f>
        <v>INSERT INTO "TeamRanks" (team_id,team_sport_id,team_rank) VALUES (180,19,6);</v>
      </c>
    </row>
    <row r="11333" spans="2:8" x14ac:dyDescent="0.25">
      <c r="B11333" t="s">
        <v>412</v>
      </c>
      <c r="C11333">
        <f>INDEX(NationalTeams!B:B,MATCH(B11333,NationalTeams!C:C,0))</f>
        <v>181</v>
      </c>
      <c r="D11333" t="s">
        <v>60</v>
      </c>
      <c r="E11333">
        <f>INDEX(TeamSports!B:B,MATCH(D11333,TeamSports!C:C,0))</f>
        <v>19</v>
      </c>
      <c r="F11333">
        <f>INDEX(RanksTable!BA:BA,MATCH(B11333,RanksTable!B:B,0))</f>
        <v>7</v>
      </c>
      <c r="H11333" t="str">
        <f t="shared" si="177"/>
        <v>INSERT INTO "TeamRanks" (team_id,team_sport_id,team_rank) VALUES (181,19,7);</v>
      </c>
    </row>
    <row r="11334" spans="2:8" x14ac:dyDescent="0.25">
      <c r="B11334" t="s">
        <v>409</v>
      </c>
      <c r="C11334">
        <f>INDEX(NationalTeams!B:B,MATCH(B11334,NationalTeams!C:C,0))</f>
        <v>182</v>
      </c>
      <c r="D11334" t="s">
        <v>60</v>
      </c>
      <c r="E11334">
        <f>INDEX(TeamSports!B:B,MATCH(D11334,TeamSports!C:C,0))</f>
        <v>19</v>
      </c>
      <c r="F11334">
        <f>INDEX(RanksTable!BA:BA,MATCH(B11334,RanksTable!B:B,0))</f>
        <v>7</v>
      </c>
      <c r="H11334" t="str">
        <f t="shared" si="177"/>
        <v>INSERT INTO "TeamRanks" (team_id,team_sport_id,team_rank) VALUES (182,19,7);</v>
      </c>
    </row>
    <row r="11335" spans="2:8" x14ac:dyDescent="0.25">
      <c r="B11335" t="s">
        <v>414</v>
      </c>
      <c r="C11335">
        <f>INDEX(NationalTeams!B:B,MATCH(B11335,NationalTeams!C:C,0))</f>
        <v>183</v>
      </c>
      <c r="D11335" t="s">
        <v>60</v>
      </c>
      <c r="E11335">
        <f>INDEX(TeamSports!B:B,MATCH(D11335,TeamSports!C:C,0))</f>
        <v>19</v>
      </c>
      <c r="F11335">
        <f>INDEX(RanksTable!BA:BA,MATCH(B11335,RanksTable!B:B,0))</f>
        <v>7</v>
      </c>
      <c r="H11335" t="str">
        <f t="shared" si="177"/>
        <v>INSERT INTO "TeamRanks" (team_id,team_sport_id,team_rank) VALUES (183,19,7);</v>
      </c>
    </row>
    <row r="11336" spans="2:8" x14ac:dyDescent="0.25">
      <c r="B11336" t="s">
        <v>362</v>
      </c>
      <c r="C11336">
        <f>INDEX(NationalTeams!B:B,MATCH(B11336,NationalTeams!C:C,0))</f>
        <v>184</v>
      </c>
      <c r="D11336" t="s">
        <v>60</v>
      </c>
      <c r="E11336">
        <f>INDEX(TeamSports!B:B,MATCH(D11336,TeamSports!C:C,0))</f>
        <v>19</v>
      </c>
      <c r="F11336">
        <f>INDEX(RanksTable!BA:BA,MATCH(B11336,RanksTable!B:B,0))</f>
        <v>7</v>
      </c>
      <c r="H11336" t="str">
        <f t="shared" si="177"/>
        <v>INSERT INTO "TeamRanks" (team_id,team_sport_id,team_rank) VALUES (184,19,7);</v>
      </c>
    </row>
    <row r="11337" spans="2:8" x14ac:dyDescent="0.25">
      <c r="B11337" t="s">
        <v>499</v>
      </c>
      <c r="C11337">
        <f>INDEX(NationalTeams!B:B,MATCH(B11337,NationalTeams!C:C,0))</f>
        <v>185</v>
      </c>
      <c r="D11337" t="s">
        <v>60</v>
      </c>
      <c r="E11337">
        <f>INDEX(TeamSports!B:B,MATCH(D11337,TeamSports!C:C,0))</f>
        <v>19</v>
      </c>
      <c r="F11337">
        <f>INDEX(RanksTable!BA:BA,MATCH(B11337,RanksTable!B:B,0))</f>
        <v>3</v>
      </c>
      <c r="H11337" t="str">
        <f t="shared" si="177"/>
        <v>INSERT INTO "TeamRanks" (team_id,team_sport_id,team_rank) VALUES (185,19,3);</v>
      </c>
    </row>
    <row r="11338" spans="2:8" x14ac:dyDescent="0.25">
      <c r="B11338" t="s">
        <v>374</v>
      </c>
      <c r="C11338">
        <f>INDEX(NationalTeams!B:B,MATCH(B11338,NationalTeams!C:C,0))</f>
        <v>186</v>
      </c>
      <c r="D11338" t="s">
        <v>60</v>
      </c>
      <c r="E11338">
        <f>INDEX(TeamSports!B:B,MATCH(D11338,TeamSports!C:C,0))</f>
        <v>19</v>
      </c>
      <c r="F11338">
        <f>INDEX(RanksTable!BA:BA,MATCH(B11338,RanksTable!B:B,0))</f>
        <v>7</v>
      </c>
      <c r="H11338" t="str">
        <f t="shared" si="177"/>
        <v>INSERT INTO "TeamRanks" (team_id,team_sport_id,team_rank) VALUES (186,19,7);</v>
      </c>
    </row>
    <row r="11339" spans="2:8" x14ac:dyDescent="0.25">
      <c r="B11339" t="s">
        <v>385</v>
      </c>
      <c r="C11339">
        <f>INDEX(NationalTeams!B:B,MATCH(B11339,NationalTeams!C:C,0))</f>
        <v>187</v>
      </c>
      <c r="D11339" t="s">
        <v>60</v>
      </c>
      <c r="E11339">
        <f>INDEX(TeamSports!B:B,MATCH(D11339,TeamSports!C:C,0))</f>
        <v>19</v>
      </c>
      <c r="F11339">
        <f>INDEX(RanksTable!BA:BA,MATCH(B11339,RanksTable!B:B,0))</f>
        <v>7</v>
      </c>
      <c r="H11339" t="str">
        <f t="shared" si="177"/>
        <v>INSERT INTO "TeamRanks" (team_id,team_sport_id,team_rank) VALUES (187,19,7);</v>
      </c>
    </row>
    <row r="11340" spans="2:8" x14ac:dyDescent="0.25">
      <c r="B11340" t="s">
        <v>450</v>
      </c>
      <c r="C11340">
        <f>INDEX(NationalTeams!B:B,MATCH(B11340,NationalTeams!C:C,0))</f>
        <v>188</v>
      </c>
      <c r="D11340" t="s">
        <v>60</v>
      </c>
      <c r="E11340">
        <f>INDEX(TeamSports!B:B,MATCH(D11340,TeamSports!C:C,0))</f>
        <v>19</v>
      </c>
      <c r="F11340">
        <f>INDEX(RanksTable!BA:BA,MATCH(B11340,RanksTable!B:B,0))</f>
        <v>7</v>
      </c>
      <c r="H11340" t="str">
        <f t="shared" si="177"/>
        <v>INSERT INTO "TeamRanks" (team_id,team_sport_id,team_rank) VALUES (188,19,7);</v>
      </c>
    </row>
    <row r="11341" spans="2:8" x14ac:dyDescent="0.25">
      <c r="B11341" t="s">
        <v>448</v>
      </c>
      <c r="C11341">
        <f>INDEX(NationalTeams!B:B,MATCH(B11341,NationalTeams!C:C,0))</f>
        <v>189</v>
      </c>
      <c r="D11341" t="s">
        <v>60</v>
      </c>
      <c r="E11341">
        <f>INDEX(TeamSports!B:B,MATCH(D11341,TeamSports!C:C,0))</f>
        <v>19</v>
      </c>
      <c r="F11341">
        <f>INDEX(RanksTable!BA:BA,MATCH(B11341,RanksTable!B:B,0))</f>
        <v>7</v>
      </c>
      <c r="H11341" t="str">
        <f t="shared" si="177"/>
        <v>INSERT INTO "TeamRanks" (team_id,team_sport_id,team_rank) VALUES (189,19,7);</v>
      </c>
    </row>
    <row r="11342" spans="2:8" x14ac:dyDescent="0.25">
      <c r="B11342" t="s">
        <v>375</v>
      </c>
      <c r="C11342">
        <f>INDEX(NationalTeams!B:B,MATCH(B11342,NationalTeams!C:C,0))</f>
        <v>190</v>
      </c>
      <c r="D11342" t="s">
        <v>60</v>
      </c>
      <c r="E11342">
        <f>INDEX(TeamSports!B:B,MATCH(D11342,TeamSports!C:C,0))</f>
        <v>19</v>
      </c>
      <c r="F11342">
        <f>INDEX(RanksTable!BA:BA,MATCH(B11342,RanksTable!B:B,0))</f>
        <v>7</v>
      </c>
      <c r="H11342" t="str">
        <f t="shared" si="177"/>
        <v>INSERT INTO "TeamRanks" (team_id,team_sport_id,team_rank) VALUES (190,19,7);</v>
      </c>
    </row>
    <row r="11343" spans="2:8" x14ac:dyDescent="0.25">
      <c r="B11343" t="s">
        <v>483</v>
      </c>
      <c r="C11343">
        <f>INDEX(NationalTeams!B:B,MATCH(B11343,NationalTeams!C:C,0))</f>
        <v>191</v>
      </c>
      <c r="D11343" t="s">
        <v>60</v>
      </c>
      <c r="E11343">
        <f>INDEX(TeamSports!B:B,MATCH(D11343,TeamSports!C:C,0))</f>
        <v>19</v>
      </c>
      <c r="F11343">
        <f>INDEX(RanksTable!BA:BA,MATCH(B11343,RanksTable!B:B,0))</f>
        <v>7</v>
      </c>
      <c r="H11343" t="str">
        <f t="shared" si="177"/>
        <v>INSERT INTO "TeamRanks" (team_id,team_sport_id,team_rank) VALUES (191,19,7);</v>
      </c>
    </row>
    <row r="11344" spans="2:8" x14ac:dyDescent="0.25">
      <c r="B11344" t="s">
        <v>395</v>
      </c>
      <c r="C11344">
        <f>INDEX(NationalTeams!B:B,MATCH(B11344,NationalTeams!C:C,0))</f>
        <v>192</v>
      </c>
      <c r="D11344" t="s">
        <v>60</v>
      </c>
      <c r="E11344">
        <f>INDEX(TeamSports!B:B,MATCH(D11344,TeamSports!C:C,0))</f>
        <v>19</v>
      </c>
      <c r="F11344">
        <f>INDEX(RanksTable!BA:BA,MATCH(B11344,RanksTable!B:B,0))</f>
        <v>7</v>
      </c>
      <c r="H11344" t="str">
        <f t="shared" si="177"/>
        <v>INSERT INTO "TeamRanks" (team_id,team_sport_id,team_rank) VALUES (192,19,7);</v>
      </c>
    </row>
    <row r="11345" spans="2:8" x14ac:dyDescent="0.25">
      <c r="B11345" t="s">
        <v>363</v>
      </c>
      <c r="C11345">
        <f>INDEX(NationalTeams!B:B,MATCH(B11345,NationalTeams!C:C,0))</f>
        <v>193</v>
      </c>
      <c r="D11345" t="s">
        <v>60</v>
      </c>
      <c r="E11345">
        <f>INDEX(TeamSports!B:B,MATCH(D11345,TeamSports!C:C,0))</f>
        <v>19</v>
      </c>
      <c r="F11345">
        <f>INDEX(RanksTable!BA:BA,MATCH(B11345,RanksTable!B:B,0))</f>
        <v>4</v>
      </c>
      <c r="H11345" t="str">
        <f t="shared" si="177"/>
        <v>INSERT INTO "TeamRanks" (team_id,team_sport_id,team_rank) VALUES (193,19,4);</v>
      </c>
    </row>
    <row r="11346" spans="2:8" x14ac:dyDescent="0.25">
      <c r="B11346" t="s">
        <v>394</v>
      </c>
      <c r="C11346">
        <f>INDEX(NationalTeams!B:B,MATCH(B11346,NationalTeams!C:C,0))</f>
        <v>194</v>
      </c>
      <c r="D11346" t="s">
        <v>60</v>
      </c>
      <c r="E11346">
        <f>INDEX(TeamSports!B:B,MATCH(D11346,TeamSports!C:C,0))</f>
        <v>19</v>
      </c>
      <c r="F11346">
        <f>INDEX(RanksTable!BA:BA,MATCH(B11346,RanksTable!B:B,0))</f>
        <v>7</v>
      </c>
      <c r="H11346" t="str">
        <f t="shared" si="177"/>
        <v>INSERT INTO "TeamRanks" (team_id,team_sport_id,team_rank) VALUES (194,19,7);</v>
      </c>
    </row>
    <row r="11347" spans="2:8" x14ac:dyDescent="0.25">
      <c r="B11347" t="s">
        <v>389</v>
      </c>
      <c r="C11347">
        <f>INDEX(NationalTeams!B:B,MATCH(B11347,NationalTeams!C:C,0))</f>
        <v>195</v>
      </c>
      <c r="D11347" t="s">
        <v>60</v>
      </c>
      <c r="E11347">
        <f>INDEX(TeamSports!B:B,MATCH(D11347,TeamSports!C:C,0))</f>
        <v>19</v>
      </c>
      <c r="F11347">
        <f>INDEX(RanksTable!BA:BA,MATCH(B11347,RanksTable!B:B,0))</f>
        <v>7</v>
      </c>
      <c r="H11347" t="str">
        <f t="shared" si="177"/>
        <v>INSERT INTO "TeamRanks" (team_id,team_sport_id,team_rank) VALUES (195,19,7);</v>
      </c>
    </row>
    <row r="11348" spans="2:8" x14ac:dyDescent="0.25">
      <c r="B11348" t="s">
        <v>496</v>
      </c>
      <c r="C11348">
        <f>INDEX(NationalTeams!B:B,MATCH(B11348,NationalTeams!C:C,0))</f>
        <v>196</v>
      </c>
      <c r="D11348" t="s">
        <v>60</v>
      </c>
      <c r="E11348">
        <f>INDEX(TeamSports!B:B,MATCH(D11348,TeamSports!C:C,0))</f>
        <v>19</v>
      </c>
      <c r="F11348">
        <f>INDEX(RanksTable!BA:BA,MATCH(B11348,RanksTable!B:B,0))</f>
        <v>2</v>
      </c>
      <c r="H11348" t="str">
        <f t="shared" si="177"/>
        <v>INSERT INTO "TeamRanks" (team_id,team_sport_id,team_rank) VALUES (196,19,2);</v>
      </c>
    </row>
    <row r="11349" spans="2:8" x14ac:dyDescent="0.25">
      <c r="B11349" t="s">
        <v>507</v>
      </c>
      <c r="C11349">
        <f>INDEX(NationalTeams!B:B,MATCH(B11349,NationalTeams!C:C,0))</f>
        <v>197</v>
      </c>
      <c r="D11349" t="s">
        <v>60</v>
      </c>
      <c r="E11349">
        <f>INDEX(TeamSports!B:B,MATCH(D11349,TeamSports!C:C,0))</f>
        <v>19</v>
      </c>
      <c r="F11349">
        <f>INDEX(RanksTable!BA:BA,MATCH(B11349,RanksTable!B:B,0))</f>
        <v>1</v>
      </c>
      <c r="H11349" t="str">
        <f t="shared" si="177"/>
        <v>INSERT INTO "TeamRanks" (team_id,team_sport_id,team_rank) VALUES (197,19,1);</v>
      </c>
    </row>
    <row r="11350" spans="2:8" x14ac:dyDescent="0.25">
      <c r="B11350" t="s">
        <v>399</v>
      </c>
      <c r="C11350">
        <f>INDEX(NationalTeams!B:B,MATCH(B11350,NationalTeams!C:C,0))</f>
        <v>198</v>
      </c>
      <c r="D11350" t="s">
        <v>60</v>
      </c>
      <c r="E11350">
        <f>INDEX(TeamSports!B:B,MATCH(D11350,TeamSports!C:C,0))</f>
        <v>19</v>
      </c>
      <c r="F11350">
        <f>INDEX(RanksTable!BA:BA,MATCH(B11350,RanksTable!B:B,0))</f>
        <v>7</v>
      </c>
      <c r="H11350" t="str">
        <f t="shared" si="177"/>
        <v>INSERT INTO "TeamRanks" (team_id,team_sport_id,team_rank) VALUES (198,19,7);</v>
      </c>
    </row>
    <row r="11351" spans="2:8" x14ac:dyDescent="0.25">
      <c r="B11351" t="s">
        <v>467</v>
      </c>
      <c r="C11351">
        <f>INDEX(NationalTeams!B:B,MATCH(B11351,NationalTeams!C:C,0))</f>
        <v>199</v>
      </c>
      <c r="D11351" t="s">
        <v>60</v>
      </c>
      <c r="E11351">
        <f>INDEX(TeamSports!B:B,MATCH(D11351,TeamSports!C:C,0))</f>
        <v>19</v>
      </c>
      <c r="F11351">
        <f>INDEX(RanksTable!BA:BA,MATCH(B11351,RanksTable!B:B,0))</f>
        <v>7</v>
      </c>
      <c r="H11351" t="str">
        <f t="shared" si="177"/>
        <v>INSERT INTO "TeamRanks" (team_id,team_sport_id,team_rank) VALUES (199,19,7);</v>
      </c>
    </row>
    <row r="11352" spans="2:8" x14ac:dyDescent="0.25">
      <c r="B11352" t="s">
        <v>437</v>
      </c>
      <c r="C11352">
        <f>INDEX(NationalTeams!B:B,MATCH(B11352,NationalTeams!C:C,0))</f>
        <v>200</v>
      </c>
      <c r="D11352" t="s">
        <v>60</v>
      </c>
      <c r="E11352">
        <f>INDEX(TeamSports!B:B,MATCH(D11352,TeamSports!C:C,0))</f>
        <v>19</v>
      </c>
      <c r="F11352">
        <f>INDEX(RanksTable!BA:BA,MATCH(B11352,RanksTable!B:B,0))</f>
        <v>6</v>
      </c>
      <c r="H11352" t="str">
        <f t="shared" si="177"/>
        <v>INSERT INTO "TeamRanks" (team_id,team_sport_id,team_rank) VALUES (200,19,6);</v>
      </c>
    </row>
    <row r="11353" spans="2:8" x14ac:dyDescent="0.25">
      <c r="B11353" t="s">
        <v>452</v>
      </c>
      <c r="C11353">
        <f>INDEX(NationalTeams!B:B,MATCH(B11353,NationalTeams!C:C,0))</f>
        <v>201</v>
      </c>
      <c r="D11353" t="s">
        <v>60</v>
      </c>
      <c r="E11353">
        <f>INDEX(TeamSports!B:B,MATCH(D11353,TeamSports!C:C,0))</f>
        <v>19</v>
      </c>
      <c r="F11353">
        <f>INDEX(RanksTable!BA:BA,MATCH(B11353,RanksTable!B:B,0))</f>
        <v>4</v>
      </c>
      <c r="H11353" t="str">
        <f t="shared" si="177"/>
        <v>INSERT INTO "TeamRanks" (team_id,team_sport_id,team_rank) VALUES (201,19,4);</v>
      </c>
    </row>
    <row r="11354" spans="2:8" x14ac:dyDescent="0.25">
      <c r="B11354" t="s">
        <v>384</v>
      </c>
      <c r="C11354">
        <f>INDEX(NationalTeams!B:B,MATCH(B11354,NationalTeams!C:C,0))</f>
        <v>202</v>
      </c>
      <c r="D11354" t="s">
        <v>60</v>
      </c>
      <c r="E11354">
        <f>INDEX(TeamSports!B:B,MATCH(D11354,TeamSports!C:C,0))</f>
        <v>19</v>
      </c>
      <c r="F11354">
        <f>INDEX(RanksTable!BA:BA,MATCH(B11354,RanksTable!B:B,0))</f>
        <v>7</v>
      </c>
      <c r="H11354" t="str">
        <f t="shared" si="177"/>
        <v>INSERT INTO "TeamRanks" (team_id,team_sport_id,team_rank) VALUES (202,19,7);</v>
      </c>
    </row>
    <row r="11355" spans="2:8" x14ac:dyDescent="0.25">
      <c r="B11355" t="s">
        <v>442</v>
      </c>
      <c r="C11355">
        <f>INDEX(NationalTeams!B:B,MATCH(B11355,NationalTeams!C:C,0))</f>
        <v>203</v>
      </c>
      <c r="D11355" t="s">
        <v>60</v>
      </c>
      <c r="E11355">
        <f>INDEX(TeamSports!B:B,MATCH(D11355,TeamSports!C:C,0))</f>
        <v>19</v>
      </c>
      <c r="F11355">
        <f>INDEX(RanksTable!BA:BA,MATCH(B11355,RanksTable!B:B,0))</f>
        <v>7</v>
      </c>
      <c r="H11355" t="str">
        <f t="shared" si="177"/>
        <v>INSERT INTO "TeamRanks" (team_id,team_sport_id,team_rank) VALUES (203,19,7);</v>
      </c>
    </row>
    <row r="11356" spans="2:8" x14ac:dyDescent="0.25">
      <c r="B11356" t="s">
        <v>472</v>
      </c>
      <c r="C11356">
        <f>INDEX(NationalTeams!B:B,MATCH(B11356,NationalTeams!C:C,0))</f>
        <v>204</v>
      </c>
      <c r="D11356" t="s">
        <v>60</v>
      </c>
      <c r="E11356">
        <f>INDEX(TeamSports!B:B,MATCH(D11356,TeamSports!C:C,0))</f>
        <v>19</v>
      </c>
      <c r="F11356">
        <f>INDEX(RanksTable!BA:BA,MATCH(B11356,RanksTable!B:B,0))</f>
        <v>7</v>
      </c>
      <c r="H11356" t="str">
        <f t="shared" si="177"/>
        <v>INSERT INTO "TeamRanks" (team_id,team_sport_id,team_rank) VALUES (204,19,7);</v>
      </c>
    </row>
    <row r="11357" spans="2:8" x14ac:dyDescent="0.25">
      <c r="B11357" t="s">
        <v>388</v>
      </c>
      <c r="C11357">
        <f>INDEX(NationalTeams!B:B,MATCH(B11357,NationalTeams!C:C,0))</f>
        <v>205</v>
      </c>
      <c r="D11357" t="s">
        <v>60</v>
      </c>
      <c r="E11357">
        <f>INDEX(TeamSports!B:B,MATCH(D11357,TeamSports!C:C,0))</f>
        <v>19</v>
      </c>
      <c r="F11357">
        <f>INDEX(RanksTable!BA:BA,MATCH(B11357,RanksTable!B:B,0))</f>
        <v>7</v>
      </c>
      <c r="H11357" t="str">
        <f t="shared" si="177"/>
        <v>INSERT INTO "TeamRanks" (team_id,team_sport_id,team_rank) VALUES (205,19,7);</v>
      </c>
    </row>
    <row r="11358" spans="2:8" x14ac:dyDescent="0.25">
      <c r="B11358" t="s">
        <v>476</v>
      </c>
      <c r="C11358">
        <f>INDEX(NationalTeams!B:B,MATCH(B11358,NationalTeams!C:C,0))</f>
        <v>206</v>
      </c>
      <c r="D11358" t="s">
        <v>60</v>
      </c>
      <c r="E11358">
        <f>INDEX(TeamSports!B:B,MATCH(D11358,TeamSports!C:C,0))</f>
        <v>19</v>
      </c>
      <c r="F11358">
        <f>INDEX(RanksTable!BA:BA,MATCH(B11358,RanksTable!B:B,0))</f>
        <v>7</v>
      </c>
      <c r="H11358" t="str">
        <f t="shared" si="177"/>
        <v>INSERT INTO "TeamRanks" (team_id,team_sport_id,team_rank) VALUES (206,19,7);</v>
      </c>
    </row>
    <row r="11359" spans="2:8" x14ac:dyDescent="0.25">
      <c r="B11359" t="s">
        <v>407</v>
      </c>
      <c r="C11359">
        <f>INDEX(NationalTeams!B:B,MATCH(B11359,NationalTeams!C:C,0))</f>
        <v>207</v>
      </c>
      <c r="D11359" t="s">
        <v>60</v>
      </c>
      <c r="E11359">
        <f>INDEX(TeamSports!B:B,MATCH(D11359,TeamSports!C:C,0))</f>
        <v>19</v>
      </c>
      <c r="F11359">
        <f>INDEX(RanksTable!BA:BA,MATCH(B11359,RanksTable!B:B,0))</f>
        <v>7</v>
      </c>
      <c r="H11359" t="str">
        <f t="shared" si="177"/>
        <v>INSERT INTO "TeamRanks" (team_id,team_sport_id,team_rank) VALUES (207,19,7);</v>
      </c>
    </row>
    <row r="11360" spans="2:8" x14ac:dyDescent="0.25">
      <c r="B11360" t="s">
        <v>364</v>
      </c>
      <c r="C11360">
        <f>INDEX(NationalTeams!B:B,MATCH(B11360,NationalTeams!C:C,0))</f>
        <v>208</v>
      </c>
      <c r="D11360" t="s">
        <v>60</v>
      </c>
      <c r="E11360">
        <f>INDEX(TeamSports!B:B,MATCH(D11360,TeamSports!C:C,0))</f>
        <v>19</v>
      </c>
      <c r="F11360">
        <f>INDEX(RanksTable!BA:BA,MATCH(B11360,RanksTable!B:B,0))</f>
        <v>7</v>
      </c>
      <c r="H11360" t="str">
        <f t="shared" si="177"/>
        <v>INSERT INTO "TeamRanks" (team_id,team_sport_id,team_rank) VALUES (208,19,7);</v>
      </c>
    </row>
    <row r="11361" spans="2:8" x14ac:dyDescent="0.25">
      <c r="B11361" t="s">
        <v>439</v>
      </c>
      <c r="C11361">
        <f>INDEX(NationalTeams!B:B,MATCH(B11361,NationalTeams!C:C,0))</f>
        <v>209</v>
      </c>
      <c r="D11361" t="s">
        <v>60</v>
      </c>
      <c r="E11361">
        <f>INDEX(TeamSports!B:B,MATCH(D11361,TeamSports!C:C,0))</f>
        <v>19</v>
      </c>
      <c r="F11361">
        <f>INDEX(RanksTable!BA:BA,MATCH(B11361,RanksTable!B:B,0))</f>
        <v>6</v>
      </c>
      <c r="H11361" t="str">
        <f t="shared" si="177"/>
        <v>INSERT INTO "TeamRanks" (team_id,team_sport_id,team_rank) VALUES (209,19,6);</v>
      </c>
    </row>
    <row r="11362" spans="2:8" x14ac:dyDescent="0.25">
      <c r="B11362" t="s">
        <v>501</v>
      </c>
      <c r="C11362">
        <f>INDEX(NationalTeams!B:B,MATCH(B11362,NationalTeams!C:C,0))</f>
        <v>210</v>
      </c>
      <c r="D11362" t="s">
        <v>60</v>
      </c>
      <c r="E11362">
        <f>INDEX(TeamSports!B:B,MATCH(D11362,TeamSports!C:C,0))</f>
        <v>19</v>
      </c>
      <c r="F11362">
        <f>INDEX(RanksTable!BA:BA,MATCH(B11362,RanksTable!B:B,0))</f>
        <v>4</v>
      </c>
      <c r="H11362" t="str">
        <f t="shared" si="177"/>
        <v>INSERT INTO "TeamRanks" (team_id,team_sport_id,team_rank) VALUES (210,19,4);</v>
      </c>
    </row>
    <row r="11363" spans="2:8" x14ac:dyDescent="0.25">
      <c r="B11363" t="s">
        <v>466</v>
      </c>
      <c r="C11363">
        <f>INDEX(NationalTeams!B:B,MATCH(B11363,NationalTeams!C:C,0))</f>
        <v>211</v>
      </c>
      <c r="D11363" t="s">
        <v>60</v>
      </c>
      <c r="E11363">
        <f>INDEX(TeamSports!B:B,MATCH(D11363,TeamSports!C:C,0))</f>
        <v>19</v>
      </c>
      <c r="F11363">
        <f>INDEX(RanksTable!BA:BA,MATCH(B11363,RanksTable!B:B,0))</f>
        <v>7</v>
      </c>
      <c r="H11363" t="str">
        <f t="shared" si="177"/>
        <v>INSERT INTO "TeamRanks" (team_id,team_sport_id,team_rank) VALUES (211,19,7);</v>
      </c>
    </row>
    <row r="11364" spans="2:8" x14ac:dyDescent="0.25">
      <c r="B11364" t="s">
        <v>502</v>
      </c>
      <c r="C11364">
        <f>INDEX(NationalTeams!B:B,MATCH(B11364,NationalTeams!C:C,0))</f>
        <v>212</v>
      </c>
      <c r="D11364" t="s">
        <v>60</v>
      </c>
      <c r="E11364">
        <f>INDEX(TeamSports!B:B,MATCH(D11364,TeamSports!C:C,0))</f>
        <v>19</v>
      </c>
      <c r="F11364">
        <f>INDEX(RanksTable!BA:BA,MATCH(B11364,RanksTable!B:B,0))</f>
        <v>2</v>
      </c>
      <c r="H11364" t="str">
        <f t="shared" si="177"/>
        <v>INSERT INTO "TeamRanks" (team_id,team_sport_id,team_rank) VALUES (212,19,2);</v>
      </c>
    </row>
    <row r="11365" spans="2:8" x14ac:dyDescent="0.25">
      <c r="B11365" t="s">
        <v>359</v>
      </c>
      <c r="C11365">
        <f>INDEX(NationalTeams!B:B,MATCH(B11365,NationalTeams!C:C,0))</f>
        <v>213</v>
      </c>
      <c r="D11365" t="s">
        <v>60</v>
      </c>
      <c r="E11365">
        <f>INDEX(TeamSports!B:B,MATCH(D11365,TeamSports!C:C,0))</f>
        <v>19</v>
      </c>
      <c r="F11365">
        <f>INDEX(RanksTable!BA:BA,MATCH(B11365,RanksTable!B:B,0))</f>
        <v>7</v>
      </c>
      <c r="H11365" t="str">
        <f t="shared" si="177"/>
        <v>INSERT INTO "TeamRanks" (team_id,team_sport_id,team_rank) VALUES (213,19,7);</v>
      </c>
    </row>
    <row r="11366" spans="2:8" x14ac:dyDescent="0.25">
      <c r="B11366" t="s">
        <v>377</v>
      </c>
      <c r="C11366">
        <f>INDEX(NationalTeams!B:B,MATCH(B11366,NationalTeams!C:C,0))</f>
        <v>214</v>
      </c>
      <c r="D11366" t="s">
        <v>60</v>
      </c>
      <c r="E11366">
        <f>INDEX(TeamSports!B:B,MATCH(D11366,TeamSports!C:C,0))</f>
        <v>19</v>
      </c>
      <c r="F11366">
        <f>INDEX(RanksTable!BA:BA,MATCH(B11366,RanksTable!B:B,0))</f>
        <v>6</v>
      </c>
      <c r="H11366" t="str">
        <f t="shared" si="177"/>
        <v>INSERT INTO "TeamRanks" (team_id,team_sport_id,team_rank) VALUES (214,19,6);</v>
      </c>
    </row>
    <row r="11367" spans="2:8" x14ac:dyDescent="0.25">
      <c r="B11367" t="s">
        <v>443</v>
      </c>
      <c r="C11367">
        <f>INDEX(NationalTeams!B:B,MATCH(B11367,NationalTeams!C:C,0))</f>
        <v>215</v>
      </c>
      <c r="D11367" t="s">
        <v>60</v>
      </c>
      <c r="E11367">
        <f>INDEX(TeamSports!B:B,MATCH(D11367,TeamSports!C:C,0))</f>
        <v>19</v>
      </c>
      <c r="F11367">
        <f>INDEX(RanksTable!BA:BA,MATCH(B11367,RanksTable!B:B,0))</f>
        <v>7</v>
      </c>
      <c r="H11367" t="str">
        <f t="shared" si="177"/>
        <v>INSERT INTO "TeamRanks" (team_id,team_sport_id,team_rank) VALUES (215,19,7);</v>
      </c>
    </row>
    <row r="11368" spans="2:8" x14ac:dyDescent="0.25">
      <c r="B11368" t="s">
        <v>481</v>
      </c>
      <c r="C11368">
        <f>INDEX(NationalTeams!B:B,MATCH(B11368,NationalTeams!C:C,0))</f>
        <v>216</v>
      </c>
      <c r="D11368" t="s">
        <v>60</v>
      </c>
      <c r="E11368">
        <f>INDEX(TeamSports!B:B,MATCH(D11368,TeamSports!C:C,0))</f>
        <v>19</v>
      </c>
      <c r="F11368">
        <f>INDEX(RanksTable!BA:BA,MATCH(B11368,RanksTable!B:B,0))</f>
        <v>7</v>
      </c>
      <c r="H11368" t="str">
        <f t="shared" si="177"/>
        <v>INSERT INTO "TeamRanks" (team_id,team_sport_id,team_rank) VALUES (216,19,7);</v>
      </c>
    </row>
    <row r="11369" spans="2:8" x14ac:dyDescent="0.25">
      <c r="B11369" t="s">
        <v>351</v>
      </c>
      <c r="C11369">
        <f>INDEX(NationalTeams!B:B,MATCH(B11369,NationalTeams!C:C,0))</f>
        <v>217</v>
      </c>
      <c r="D11369" t="s">
        <v>60</v>
      </c>
      <c r="E11369">
        <f>INDEX(TeamSports!B:B,MATCH(D11369,TeamSports!C:C,0))</f>
        <v>19</v>
      </c>
      <c r="F11369">
        <f>INDEX(RanksTable!BA:BA,MATCH(B11369,RanksTable!B:B,0))</f>
        <v>5</v>
      </c>
      <c r="H11369" t="str">
        <f t="shared" si="177"/>
        <v>INSERT INTO "TeamRanks" (team_id,team_sport_id,team_rank) VALUES (217,19,5);</v>
      </c>
    </row>
    <row r="11370" spans="2:8" x14ac:dyDescent="0.25">
      <c r="B11370" t="s">
        <v>438</v>
      </c>
      <c r="C11370">
        <f>INDEX(NationalTeams!B:B,MATCH(B11370,NationalTeams!C:C,0))</f>
        <v>218</v>
      </c>
      <c r="D11370" t="s">
        <v>60</v>
      </c>
      <c r="E11370">
        <f>INDEX(TeamSports!B:B,MATCH(D11370,TeamSports!C:C,0))</f>
        <v>19</v>
      </c>
      <c r="F11370">
        <f>INDEX(RanksTable!BA:BA,MATCH(B11370,RanksTable!B:B,0))</f>
        <v>5</v>
      </c>
      <c r="H11370" t="str">
        <f t="shared" si="177"/>
        <v>INSERT INTO "TeamRanks" (team_id,team_sport_id,team_rank) VALUES (218,19,5);</v>
      </c>
    </row>
    <row r="11371" spans="2:8" x14ac:dyDescent="0.25">
      <c r="B11371" t="s">
        <v>319</v>
      </c>
      <c r="C11371">
        <f>INDEX(NationalTeams!B:B,MATCH(B11371,NationalTeams!C:C,0))</f>
        <v>219</v>
      </c>
      <c r="D11371" t="s">
        <v>60</v>
      </c>
      <c r="E11371">
        <f>INDEX(TeamSports!B:B,MATCH(D11371,TeamSports!C:C,0))</f>
        <v>19</v>
      </c>
      <c r="F11371">
        <f>INDEX(RanksTable!BA:BA,MATCH(B11371,RanksTable!B:B,0))</f>
        <v>7</v>
      </c>
      <c r="H11371" t="str">
        <f t="shared" si="177"/>
        <v>INSERT INTO "TeamRanks" (team_id,team_sport_id,team_rank) VALUES (219,19,7);</v>
      </c>
    </row>
    <row r="11372" spans="2:8" x14ac:dyDescent="0.25">
      <c r="B11372" t="s">
        <v>471</v>
      </c>
      <c r="C11372">
        <f>INDEX(NationalTeams!B:B,MATCH(B11372,NationalTeams!C:C,0))</f>
        <v>220</v>
      </c>
      <c r="D11372" t="s">
        <v>60</v>
      </c>
      <c r="E11372">
        <f>INDEX(TeamSports!B:B,MATCH(D11372,TeamSports!C:C,0))</f>
        <v>19</v>
      </c>
      <c r="F11372">
        <f>INDEX(RanksTable!BA:BA,MATCH(B11372,RanksTable!B:B,0))</f>
        <v>7</v>
      </c>
      <c r="H11372" t="str">
        <f t="shared" si="177"/>
        <v>INSERT INTO "TeamRanks" (team_id,team_sport_id,team_rank) VALUES (220,19,7);</v>
      </c>
    </row>
    <row r="11373" spans="2:8" x14ac:dyDescent="0.25">
      <c r="B11373" t="s">
        <v>373</v>
      </c>
      <c r="C11373">
        <f>INDEX(NationalTeams!B:B,MATCH(B11373,NationalTeams!C:C,0))</f>
        <v>221</v>
      </c>
      <c r="D11373" t="s">
        <v>60</v>
      </c>
      <c r="E11373">
        <f>INDEX(TeamSports!B:B,MATCH(D11373,TeamSports!C:C,0))</f>
        <v>19</v>
      </c>
      <c r="F11373">
        <f>INDEX(RanksTable!BA:BA,MATCH(B11373,RanksTable!B:B,0))</f>
        <v>7</v>
      </c>
      <c r="H11373" t="str">
        <f t="shared" si="177"/>
        <v>INSERT INTO "TeamRanks" (team_id,team_sport_id,team_rank) VALUES (221,19,7);</v>
      </c>
    </row>
    <row r="11374" spans="2:8" x14ac:dyDescent="0.25">
      <c r="B11374" t="s">
        <v>367</v>
      </c>
      <c r="C11374">
        <f>INDEX(NationalTeams!B:B,MATCH(B11374,NationalTeams!C:C,0))</f>
        <v>222</v>
      </c>
      <c r="D11374" t="s">
        <v>60</v>
      </c>
      <c r="E11374">
        <f>INDEX(TeamSports!B:B,MATCH(D11374,TeamSports!C:C,0))</f>
        <v>19</v>
      </c>
      <c r="F11374">
        <f>INDEX(RanksTable!BA:BA,MATCH(B11374,RanksTable!B:B,0))</f>
        <v>7</v>
      </c>
      <c r="H11374" t="str">
        <f t="shared" si="177"/>
        <v>INSERT INTO "TeamRanks" (team_id,team_sport_id,team_rank) VALUES (222,19,7);</v>
      </c>
    </row>
    <row r="11375" spans="2:8" x14ac:dyDescent="0.25">
      <c r="B11375" t="s">
        <v>358</v>
      </c>
      <c r="C11375">
        <f>INDEX(NationalTeams!B:B,MATCH(B11375,NationalTeams!C:C,0))</f>
        <v>223</v>
      </c>
      <c r="D11375" t="s">
        <v>60</v>
      </c>
      <c r="E11375">
        <f>INDEX(TeamSports!B:B,MATCH(D11375,TeamSports!C:C,0))</f>
        <v>19</v>
      </c>
      <c r="F11375">
        <f>INDEX(RanksTable!BA:BA,MATCH(B11375,RanksTable!B:B,0))</f>
        <v>7</v>
      </c>
      <c r="H11375" t="str">
        <f t="shared" si="177"/>
        <v>INSERT INTO "TeamRanks" (team_id,team_sport_id,team_rank) VALUES (223,19,7);</v>
      </c>
    </row>
    <row r="11376" spans="2:8" x14ac:dyDescent="0.25">
      <c r="B11376" t="s">
        <v>440</v>
      </c>
      <c r="C11376">
        <f>INDEX(NationalTeams!B:B,MATCH(B11376,NationalTeams!C:C,0))</f>
        <v>1</v>
      </c>
      <c r="D11376" t="s">
        <v>43</v>
      </c>
      <c r="E11376">
        <f>INDEX(TeamSports!B:B,MATCH(D11376,TeamSports!C:C,0))</f>
        <v>20</v>
      </c>
      <c r="F11376">
        <f>INDEX(RanksTable!BB:BB,MATCH(B11376,RanksTable!B:B,0))</f>
        <v>7</v>
      </c>
      <c r="H11376" t="str">
        <f t="shared" si="177"/>
        <v>INSERT INTO "TeamRanks" (team_id,team_sport_id,team_rank) VALUES (1,20,7);</v>
      </c>
    </row>
    <row r="11377" spans="2:8" x14ac:dyDescent="0.25">
      <c r="B11377" t="s">
        <v>321</v>
      </c>
      <c r="C11377">
        <f>INDEX(NationalTeams!B:B,MATCH(B11377,NationalTeams!C:C,0))</f>
        <v>2</v>
      </c>
      <c r="D11377" t="s">
        <v>43</v>
      </c>
      <c r="E11377">
        <f>INDEX(TeamSports!B:B,MATCH(D11377,TeamSports!C:C,0))</f>
        <v>20</v>
      </c>
      <c r="F11377">
        <f>INDEX(RanksTable!BB:BB,MATCH(B11377,RanksTable!B:B,0))</f>
        <v>7</v>
      </c>
      <c r="H11377" t="str">
        <f t="shared" si="177"/>
        <v>INSERT INTO "TeamRanks" (team_id,team_sport_id,team_rank) VALUES (2,20,7);</v>
      </c>
    </row>
    <row r="11378" spans="2:8" x14ac:dyDescent="0.25">
      <c r="B11378" t="s">
        <v>520</v>
      </c>
      <c r="C11378">
        <f>INDEX(NationalTeams!B:B,MATCH(B11378,NationalTeams!C:C,0))</f>
        <v>3</v>
      </c>
      <c r="D11378" t="s">
        <v>43</v>
      </c>
      <c r="E11378">
        <f>INDEX(TeamSports!B:B,MATCH(D11378,TeamSports!C:C,0))</f>
        <v>20</v>
      </c>
      <c r="F11378">
        <f>INDEX(RanksTable!BB:BB,MATCH(B11378,RanksTable!B:B,0))</f>
        <v>7</v>
      </c>
      <c r="H11378" t="str">
        <f t="shared" si="177"/>
        <v>INSERT INTO "TeamRanks" (team_id,team_sport_id,team_rank) VALUES (3,20,7);</v>
      </c>
    </row>
    <row r="11379" spans="2:8" x14ac:dyDescent="0.25">
      <c r="B11379" t="s">
        <v>489</v>
      </c>
      <c r="C11379">
        <f>INDEX(NationalTeams!B:B,MATCH(B11379,NationalTeams!C:C,0))</f>
        <v>4</v>
      </c>
      <c r="D11379" t="s">
        <v>43</v>
      </c>
      <c r="E11379">
        <f>INDEX(TeamSports!B:B,MATCH(D11379,TeamSports!C:C,0))</f>
        <v>20</v>
      </c>
      <c r="F11379">
        <f>INDEX(RanksTable!BB:BB,MATCH(B11379,RanksTable!B:B,0))</f>
        <v>3</v>
      </c>
      <c r="H11379" t="str">
        <f t="shared" si="177"/>
        <v>INSERT INTO "TeamRanks" (team_id,team_sport_id,team_rank) VALUES (4,20,3);</v>
      </c>
    </row>
    <row r="11380" spans="2:8" x14ac:dyDescent="0.25">
      <c r="B11380" t="s">
        <v>329</v>
      </c>
      <c r="C11380">
        <f>INDEX(NationalTeams!B:B,MATCH(B11380,NationalTeams!C:C,0))</f>
        <v>5</v>
      </c>
      <c r="D11380" t="s">
        <v>43</v>
      </c>
      <c r="E11380">
        <f>INDEX(TeamSports!B:B,MATCH(D11380,TeamSports!C:C,0))</f>
        <v>20</v>
      </c>
      <c r="F11380">
        <f>INDEX(RanksTable!BB:BB,MATCH(B11380,RanksTable!B:B,0))</f>
        <v>7</v>
      </c>
      <c r="H11380" t="str">
        <f t="shared" si="177"/>
        <v>INSERT INTO "TeamRanks" (team_id,team_sport_id,team_rank) VALUES (5,20,7);</v>
      </c>
    </row>
    <row r="11381" spans="2:8" x14ac:dyDescent="0.25">
      <c r="B11381" t="s">
        <v>538</v>
      </c>
      <c r="C11381">
        <f>INDEX(NationalTeams!B:B,MATCH(B11381,NationalTeams!C:C,0))</f>
        <v>6</v>
      </c>
      <c r="D11381" t="s">
        <v>43</v>
      </c>
      <c r="E11381">
        <f>INDEX(TeamSports!B:B,MATCH(D11381,TeamSports!C:C,0))</f>
        <v>20</v>
      </c>
      <c r="F11381">
        <f>INDEX(RanksTable!BB:BB,MATCH(B11381,RanksTable!B:B,0))</f>
        <v>7</v>
      </c>
      <c r="H11381" t="str">
        <f t="shared" si="177"/>
        <v>INSERT INTO "TeamRanks" (team_id,team_sport_id,team_rank) VALUES (6,20,7);</v>
      </c>
    </row>
    <row r="11382" spans="2:8" x14ac:dyDescent="0.25">
      <c r="B11382" t="s">
        <v>357</v>
      </c>
      <c r="C11382">
        <f>INDEX(NationalTeams!B:B,MATCH(B11382,NationalTeams!C:C,0))</f>
        <v>7</v>
      </c>
      <c r="D11382" t="s">
        <v>43</v>
      </c>
      <c r="E11382">
        <f>INDEX(TeamSports!B:B,MATCH(D11382,TeamSports!C:C,0))</f>
        <v>20</v>
      </c>
      <c r="F11382">
        <f>INDEX(RanksTable!BB:BB,MATCH(B11382,RanksTable!B:B,0))</f>
        <v>7</v>
      </c>
      <c r="H11382" t="str">
        <f t="shared" si="177"/>
        <v>INSERT INTO "TeamRanks" (team_id,team_sport_id,team_rank) VALUES (7,20,7);</v>
      </c>
    </row>
    <row r="11383" spans="2:8" x14ac:dyDescent="0.25">
      <c r="B11383" t="s">
        <v>420</v>
      </c>
      <c r="C11383">
        <f>INDEX(NationalTeams!B:B,MATCH(B11383,NationalTeams!C:C,0))</f>
        <v>8</v>
      </c>
      <c r="D11383" t="s">
        <v>43</v>
      </c>
      <c r="E11383">
        <f>INDEX(TeamSports!B:B,MATCH(D11383,TeamSports!C:C,0))</f>
        <v>20</v>
      </c>
      <c r="F11383">
        <f>INDEX(RanksTable!BB:BB,MATCH(B11383,RanksTable!B:B,0))</f>
        <v>7</v>
      </c>
      <c r="H11383" t="str">
        <f t="shared" si="177"/>
        <v>INSERT INTO "TeamRanks" (team_id,team_sport_id,team_rank) VALUES (8,20,7);</v>
      </c>
    </row>
    <row r="11384" spans="2:8" x14ac:dyDescent="0.25">
      <c r="B11384" t="s">
        <v>400</v>
      </c>
      <c r="C11384">
        <f>INDEX(NationalTeams!B:B,MATCH(B11384,NationalTeams!C:C,0))</f>
        <v>9</v>
      </c>
      <c r="D11384" t="s">
        <v>43</v>
      </c>
      <c r="E11384">
        <f>INDEX(TeamSports!B:B,MATCH(D11384,TeamSports!C:C,0))</f>
        <v>20</v>
      </c>
      <c r="F11384">
        <f>INDEX(RanksTable!BB:BB,MATCH(B11384,RanksTable!B:B,0))</f>
        <v>7</v>
      </c>
      <c r="H11384" t="str">
        <f t="shared" si="177"/>
        <v>INSERT INTO "TeamRanks" (team_id,team_sport_id,team_rank) VALUES (9,20,7);</v>
      </c>
    </row>
    <row r="11385" spans="2:8" x14ac:dyDescent="0.25">
      <c r="B11385" t="s">
        <v>428</v>
      </c>
      <c r="C11385">
        <f>INDEX(NationalTeams!B:B,MATCH(B11385,NationalTeams!C:C,0))</f>
        <v>10</v>
      </c>
      <c r="D11385" t="s">
        <v>43</v>
      </c>
      <c r="E11385">
        <f>INDEX(TeamSports!B:B,MATCH(D11385,TeamSports!C:C,0))</f>
        <v>20</v>
      </c>
      <c r="F11385">
        <f>INDEX(RanksTable!BB:BB,MATCH(B11385,RanksTable!B:B,0))</f>
        <v>7</v>
      </c>
      <c r="H11385" t="str">
        <f t="shared" si="177"/>
        <v>INSERT INTO "TeamRanks" (team_id,team_sport_id,team_rank) VALUES (10,20,7);</v>
      </c>
    </row>
    <row r="11386" spans="2:8" x14ac:dyDescent="0.25">
      <c r="B11386" t="s">
        <v>324</v>
      </c>
      <c r="C11386">
        <f>INDEX(NationalTeams!B:B,MATCH(B11386,NationalTeams!C:C,0))</f>
        <v>11</v>
      </c>
      <c r="D11386" t="s">
        <v>43</v>
      </c>
      <c r="E11386">
        <f>INDEX(TeamSports!B:B,MATCH(D11386,TeamSports!C:C,0))</f>
        <v>20</v>
      </c>
      <c r="F11386">
        <f>INDEX(RanksTable!BB:BB,MATCH(B11386,RanksTable!B:B,0))</f>
        <v>7</v>
      </c>
      <c r="H11386" t="str">
        <f t="shared" si="177"/>
        <v>INSERT INTO "TeamRanks" (team_id,team_sport_id,team_rank) VALUES (11,20,7);</v>
      </c>
    </row>
    <row r="11387" spans="2:8" x14ac:dyDescent="0.25">
      <c r="B11387" t="s">
        <v>376</v>
      </c>
      <c r="C11387">
        <f>INDEX(NationalTeams!B:B,MATCH(B11387,NationalTeams!C:C,0))</f>
        <v>12</v>
      </c>
      <c r="D11387" t="s">
        <v>43</v>
      </c>
      <c r="E11387">
        <f>INDEX(TeamSports!B:B,MATCH(D11387,TeamSports!C:C,0))</f>
        <v>20</v>
      </c>
      <c r="F11387">
        <f>INDEX(RanksTable!BB:BB,MATCH(B11387,RanksTable!B:B,0))</f>
        <v>4</v>
      </c>
      <c r="H11387" t="str">
        <f t="shared" si="177"/>
        <v>INSERT INTO "TeamRanks" (team_id,team_sport_id,team_rank) VALUES (12,20,4);</v>
      </c>
    </row>
    <row r="11388" spans="2:8" x14ac:dyDescent="0.25">
      <c r="B11388" t="s">
        <v>529</v>
      </c>
      <c r="C11388">
        <f>INDEX(NationalTeams!B:B,MATCH(B11388,NationalTeams!C:C,0))</f>
        <v>13</v>
      </c>
      <c r="D11388" t="s">
        <v>43</v>
      </c>
      <c r="E11388">
        <f>INDEX(TeamSports!B:B,MATCH(D11388,TeamSports!C:C,0))</f>
        <v>20</v>
      </c>
      <c r="F11388">
        <f>INDEX(RanksTable!BB:BB,MATCH(B11388,RanksTable!B:B,0))</f>
        <v>7</v>
      </c>
      <c r="H11388" t="str">
        <f t="shared" si="177"/>
        <v>INSERT INTO "TeamRanks" (team_id,team_sport_id,team_rank) VALUES (13,20,7);</v>
      </c>
    </row>
    <row r="11389" spans="2:8" x14ac:dyDescent="0.25">
      <c r="B11389" t="s">
        <v>415</v>
      </c>
      <c r="C11389">
        <f>INDEX(NationalTeams!B:B,MATCH(B11389,NationalTeams!C:C,0))</f>
        <v>14</v>
      </c>
      <c r="D11389" t="s">
        <v>43</v>
      </c>
      <c r="E11389">
        <f>INDEX(TeamSports!B:B,MATCH(D11389,TeamSports!C:C,0))</f>
        <v>20</v>
      </c>
      <c r="F11389">
        <f>INDEX(RanksTable!BB:BB,MATCH(B11389,RanksTable!B:B,0))</f>
        <v>7</v>
      </c>
      <c r="H11389" t="str">
        <f t="shared" si="177"/>
        <v>INSERT INTO "TeamRanks" (team_id,team_sport_id,team_rank) VALUES (14,20,7);</v>
      </c>
    </row>
    <row r="11390" spans="2:8" x14ac:dyDescent="0.25">
      <c r="B11390" t="s">
        <v>424</v>
      </c>
      <c r="C11390">
        <f>INDEX(NationalTeams!B:B,MATCH(B11390,NationalTeams!C:C,0))</f>
        <v>15</v>
      </c>
      <c r="D11390" t="s">
        <v>43</v>
      </c>
      <c r="E11390">
        <f>INDEX(TeamSports!B:B,MATCH(D11390,TeamSports!C:C,0))</f>
        <v>20</v>
      </c>
      <c r="F11390">
        <f>INDEX(RanksTable!BB:BB,MATCH(B11390,RanksTable!B:B,0))</f>
        <v>7</v>
      </c>
      <c r="H11390" t="str">
        <f t="shared" si="177"/>
        <v>INSERT INTO "TeamRanks" (team_id,team_sport_id,team_rank) VALUES (15,20,7);</v>
      </c>
    </row>
    <row r="11391" spans="2:8" x14ac:dyDescent="0.25">
      <c r="B11391" t="s">
        <v>426</v>
      </c>
      <c r="C11391">
        <f>INDEX(NationalTeams!B:B,MATCH(B11391,NationalTeams!C:C,0))</f>
        <v>16</v>
      </c>
      <c r="D11391" t="s">
        <v>43</v>
      </c>
      <c r="E11391">
        <f>INDEX(TeamSports!B:B,MATCH(D11391,TeamSports!C:C,0))</f>
        <v>20</v>
      </c>
      <c r="F11391">
        <f>INDEX(RanksTable!BB:BB,MATCH(B11391,RanksTable!B:B,0))</f>
        <v>1</v>
      </c>
      <c r="H11391" t="str">
        <f t="shared" si="177"/>
        <v>INSERT INTO "TeamRanks" (team_id,team_sport_id,team_rank) VALUES (16,20,1);</v>
      </c>
    </row>
    <row r="11392" spans="2:8" x14ac:dyDescent="0.25">
      <c r="B11392" t="s">
        <v>514</v>
      </c>
      <c r="C11392">
        <f>INDEX(NationalTeams!B:B,MATCH(B11392,NationalTeams!C:C,0))</f>
        <v>17</v>
      </c>
      <c r="D11392" t="s">
        <v>43</v>
      </c>
      <c r="E11392">
        <f>INDEX(TeamSports!B:B,MATCH(D11392,TeamSports!C:C,0))</f>
        <v>20</v>
      </c>
      <c r="F11392">
        <f>INDEX(RanksTable!BB:BB,MATCH(B11392,RanksTable!B:B,0))</f>
        <v>3</v>
      </c>
      <c r="H11392" t="str">
        <f t="shared" si="177"/>
        <v>INSERT INTO "TeamRanks" (team_id,team_sport_id,team_rank) VALUES (17,20,3);</v>
      </c>
    </row>
    <row r="11393" spans="2:8" x14ac:dyDescent="0.25">
      <c r="B11393" t="s">
        <v>535</v>
      </c>
      <c r="C11393">
        <f>INDEX(NationalTeams!B:B,MATCH(B11393,NationalTeams!C:C,0))</f>
        <v>18</v>
      </c>
      <c r="D11393" t="s">
        <v>43</v>
      </c>
      <c r="E11393">
        <f>INDEX(TeamSports!B:B,MATCH(D11393,TeamSports!C:C,0))</f>
        <v>20</v>
      </c>
      <c r="F11393">
        <f>INDEX(RanksTable!BB:BB,MATCH(B11393,RanksTable!B:B,0))</f>
        <v>7</v>
      </c>
      <c r="H11393" t="str">
        <f t="shared" si="177"/>
        <v>INSERT INTO "TeamRanks" (team_id,team_sport_id,team_rank) VALUES (18,20,7);</v>
      </c>
    </row>
    <row r="11394" spans="2:8" x14ac:dyDescent="0.25">
      <c r="B11394" t="s">
        <v>419</v>
      </c>
      <c r="C11394">
        <f>INDEX(NationalTeams!B:B,MATCH(B11394,NationalTeams!C:C,0))</f>
        <v>19</v>
      </c>
      <c r="D11394" t="s">
        <v>43</v>
      </c>
      <c r="E11394">
        <f>INDEX(TeamSports!B:B,MATCH(D11394,TeamSports!C:C,0))</f>
        <v>20</v>
      </c>
      <c r="F11394">
        <f>INDEX(RanksTable!BB:BB,MATCH(B11394,RanksTable!B:B,0))</f>
        <v>5</v>
      </c>
      <c r="H11394" t="str">
        <f t="shared" si="177"/>
        <v>INSERT INTO "TeamRanks" (team_id,team_sport_id,team_rank) VALUES (19,20,5);</v>
      </c>
    </row>
    <row r="11395" spans="2:8" x14ac:dyDescent="0.25">
      <c r="B11395" t="s">
        <v>433</v>
      </c>
      <c r="C11395">
        <f>INDEX(NationalTeams!B:B,MATCH(B11395,NationalTeams!C:C,0))</f>
        <v>20</v>
      </c>
      <c r="D11395" t="s">
        <v>43</v>
      </c>
      <c r="E11395">
        <f>INDEX(TeamSports!B:B,MATCH(D11395,TeamSports!C:C,0))</f>
        <v>20</v>
      </c>
      <c r="F11395">
        <f>INDEX(RanksTable!BB:BB,MATCH(B11395,RanksTable!B:B,0))</f>
        <v>7</v>
      </c>
      <c r="H11395" t="str">
        <f t="shared" si="177"/>
        <v>INSERT INTO "TeamRanks" (team_id,team_sport_id,team_rank) VALUES (20,20,7);</v>
      </c>
    </row>
    <row r="11396" spans="2:8" x14ac:dyDescent="0.25">
      <c r="B11396" t="s">
        <v>465</v>
      </c>
      <c r="C11396">
        <f>INDEX(NationalTeams!B:B,MATCH(B11396,NationalTeams!C:C,0))</f>
        <v>21</v>
      </c>
      <c r="D11396" t="s">
        <v>43</v>
      </c>
      <c r="E11396">
        <f>INDEX(TeamSports!B:B,MATCH(D11396,TeamSports!C:C,0))</f>
        <v>20</v>
      </c>
      <c r="F11396">
        <f>INDEX(RanksTable!BB:BB,MATCH(B11396,RanksTable!B:B,0))</f>
        <v>7</v>
      </c>
      <c r="H11396" t="str">
        <f t="shared" ref="H11396:H11459" si="178">_xlfn.CONCAT($H$1,$L$1,$C$1,$L$1," ",$J$1,$C$2,$N$1,$E$2,$N$1,$F$2,$K$1,$I$1,$J$1,C11396,$N$1,E11396,$N$1,F11396,$K$1,$O$1)</f>
        <v>INSERT INTO "TeamRanks" (team_id,team_sport_id,team_rank) VALUES (21,20,7);</v>
      </c>
    </row>
    <row r="11397" spans="2:8" x14ac:dyDescent="0.25">
      <c r="B11397" t="s">
        <v>408</v>
      </c>
      <c r="C11397">
        <f>INDEX(NationalTeams!B:B,MATCH(B11397,NationalTeams!C:C,0))</f>
        <v>22</v>
      </c>
      <c r="D11397" t="s">
        <v>43</v>
      </c>
      <c r="E11397">
        <f>INDEX(TeamSports!B:B,MATCH(D11397,TeamSports!C:C,0))</f>
        <v>20</v>
      </c>
      <c r="F11397">
        <f>INDEX(RanksTable!BB:BB,MATCH(B11397,RanksTable!B:B,0))</f>
        <v>7</v>
      </c>
      <c r="H11397" t="str">
        <f t="shared" si="178"/>
        <v>INSERT INTO "TeamRanks" (team_id,team_sport_id,team_rank) VALUES (22,20,7);</v>
      </c>
    </row>
    <row r="11398" spans="2:8" x14ac:dyDescent="0.25">
      <c r="B11398" t="s">
        <v>505</v>
      </c>
      <c r="C11398">
        <f>INDEX(NationalTeams!B:B,MATCH(B11398,NationalTeams!C:C,0))</f>
        <v>23</v>
      </c>
      <c r="D11398" t="s">
        <v>43</v>
      </c>
      <c r="E11398">
        <f>INDEX(TeamSports!B:B,MATCH(D11398,TeamSports!C:C,0))</f>
        <v>20</v>
      </c>
      <c r="F11398">
        <f>INDEX(RanksTable!BB:BB,MATCH(B11398,RanksTable!B:B,0))</f>
        <v>4</v>
      </c>
      <c r="H11398" t="str">
        <f t="shared" si="178"/>
        <v>INSERT INTO "TeamRanks" (team_id,team_sport_id,team_rank) VALUES (23,20,4);</v>
      </c>
    </row>
    <row r="11399" spans="2:8" x14ac:dyDescent="0.25">
      <c r="B11399" t="s">
        <v>334</v>
      </c>
      <c r="C11399">
        <f>INDEX(NationalTeams!B:B,MATCH(B11399,NationalTeams!C:C,0))</f>
        <v>24</v>
      </c>
      <c r="D11399" t="s">
        <v>43</v>
      </c>
      <c r="E11399">
        <f>INDEX(TeamSports!B:B,MATCH(D11399,TeamSports!C:C,0))</f>
        <v>20</v>
      </c>
      <c r="F11399">
        <f>INDEX(RanksTable!BB:BB,MATCH(B11399,RanksTable!B:B,0))</f>
        <v>7</v>
      </c>
      <c r="H11399" t="str">
        <f t="shared" si="178"/>
        <v>INSERT INTO "TeamRanks" (team_id,team_sport_id,team_rank) VALUES (24,20,7);</v>
      </c>
    </row>
    <row r="11400" spans="2:8" x14ac:dyDescent="0.25">
      <c r="B11400" t="s">
        <v>337</v>
      </c>
      <c r="C11400">
        <f>INDEX(NationalTeams!B:B,MATCH(B11400,NationalTeams!C:C,0))</f>
        <v>25</v>
      </c>
      <c r="D11400" t="s">
        <v>43</v>
      </c>
      <c r="E11400">
        <f>INDEX(TeamSports!B:B,MATCH(D11400,TeamSports!C:C,0))</f>
        <v>20</v>
      </c>
      <c r="F11400">
        <f>INDEX(RanksTable!BB:BB,MATCH(B11400,RanksTable!B:B,0))</f>
        <v>7</v>
      </c>
      <c r="H11400" t="str">
        <f t="shared" si="178"/>
        <v>INSERT INTO "TeamRanks" (team_id,team_sport_id,team_rank) VALUES (25,20,7);</v>
      </c>
    </row>
    <row r="11401" spans="2:8" x14ac:dyDescent="0.25">
      <c r="B11401" t="s">
        <v>403</v>
      </c>
      <c r="C11401">
        <f>INDEX(NationalTeams!B:B,MATCH(B11401,NationalTeams!C:C,0))</f>
        <v>26</v>
      </c>
      <c r="D11401" t="s">
        <v>43</v>
      </c>
      <c r="E11401">
        <f>INDEX(TeamSports!B:B,MATCH(D11401,TeamSports!C:C,0))</f>
        <v>20</v>
      </c>
      <c r="F11401">
        <f>INDEX(RanksTable!BB:BB,MATCH(B11401,RanksTable!B:B,0))</f>
        <v>7</v>
      </c>
      <c r="H11401" t="str">
        <f t="shared" si="178"/>
        <v>INSERT INTO "TeamRanks" (team_id,team_sport_id,team_rank) VALUES (26,20,7);</v>
      </c>
    </row>
    <row r="11402" spans="2:8" x14ac:dyDescent="0.25">
      <c r="B11402" t="s">
        <v>525</v>
      </c>
      <c r="C11402">
        <f>INDEX(NationalTeams!B:B,MATCH(B11402,NationalTeams!C:C,0))</f>
        <v>27</v>
      </c>
      <c r="D11402" t="s">
        <v>43</v>
      </c>
      <c r="E11402">
        <f>INDEX(TeamSports!B:B,MATCH(D11402,TeamSports!C:C,0))</f>
        <v>20</v>
      </c>
      <c r="F11402">
        <f>INDEX(RanksTable!BB:BB,MATCH(B11402,RanksTable!B:B,0))</f>
        <v>5</v>
      </c>
      <c r="H11402" t="str">
        <f t="shared" si="178"/>
        <v>INSERT INTO "TeamRanks" (team_id,team_sport_id,team_rank) VALUES (27,20,5);</v>
      </c>
    </row>
    <row r="11403" spans="2:8" x14ac:dyDescent="0.25">
      <c r="B11403" t="s">
        <v>453</v>
      </c>
      <c r="C11403">
        <f>INDEX(NationalTeams!B:B,MATCH(B11403,NationalTeams!C:C,0))</f>
        <v>28</v>
      </c>
      <c r="D11403" t="s">
        <v>43</v>
      </c>
      <c r="E11403">
        <f>INDEX(TeamSports!B:B,MATCH(D11403,TeamSports!C:C,0))</f>
        <v>20</v>
      </c>
      <c r="F11403">
        <f>INDEX(RanksTable!BB:BB,MATCH(B11403,RanksTable!B:B,0))</f>
        <v>7</v>
      </c>
      <c r="H11403" t="str">
        <f t="shared" si="178"/>
        <v>INSERT INTO "TeamRanks" (team_id,team_sport_id,team_rank) VALUES (28,20,7);</v>
      </c>
    </row>
    <row r="11404" spans="2:8" x14ac:dyDescent="0.25">
      <c r="B11404" t="s">
        <v>353</v>
      </c>
      <c r="C11404">
        <f>INDEX(NationalTeams!B:B,MATCH(B11404,NationalTeams!C:C,0))</f>
        <v>29</v>
      </c>
      <c r="D11404" t="s">
        <v>43</v>
      </c>
      <c r="E11404">
        <f>INDEX(TeamSports!B:B,MATCH(D11404,TeamSports!C:C,0))</f>
        <v>20</v>
      </c>
      <c r="F11404">
        <f>INDEX(RanksTable!BB:BB,MATCH(B11404,RanksTable!B:B,0))</f>
        <v>7</v>
      </c>
      <c r="H11404" t="str">
        <f t="shared" si="178"/>
        <v>INSERT INTO "TeamRanks" (team_id,team_sport_id,team_rank) VALUES (29,20,7);</v>
      </c>
    </row>
    <row r="11405" spans="2:8" x14ac:dyDescent="0.25">
      <c r="B11405" t="s">
        <v>516</v>
      </c>
      <c r="C11405">
        <f>INDEX(NationalTeams!B:B,MATCH(B11405,NationalTeams!C:C,0))</f>
        <v>30</v>
      </c>
      <c r="D11405" t="s">
        <v>43</v>
      </c>
      <c r="E11405">
        <f>INDEX(TeamSports!B:B,MATCH(D11405,TeamSports!C:C,0))</f>
        <v>20</v>
      </c>
      <c r="F11405">
        <f>INDEX(RanksTable!BB:BB,MATCH(B11405,RanksTable!B:B,0))</f>
        <v>7</v>
      </c>
      <c r="H11405" t="str">
        <f t="shared" si="178"/>
        <v>INSERT INTO "TeamRanks" (team_id,team_sport_id,team_rank) VALUES (30,20,7);</v>
      </c>
    </row>
    <row r="11406" spans="2:8" x14ac:dyDescent="0.25">
      <c r="B11406" t="s">
        <v>340</v>
      </c>
      <c r="C11406">
        <f>INDEX(NationalTeams!B:B,MATCH(B11406,NationalTeams!C:C,0))</f>
        <v>31</v>
      </c>
      <c r="D11406" t="s">
        <v>43</v>
      </c>
      <c r="E11406">
        <f>INDEX(TeamSports!B:B,MATCH(D11406,TeamSports!C:C,0))</f>
        <v>20</v>
      </c>
      <c r="F11406">
        <f>INDEX(RanksTable!BB:BB,MATCH(B11406,RanksTable!B:B,0))</f>
        <v>7</v>
      </c>
      <c r="H11406" t="str">
        <f t="shared" si="178"/>
        <v>INSERT INTO "TeamRanks" (team_id,team_sport_id,team_rank) VALUES (31,20,7);</v>
      </c>
    </row>
    <row r="11407" spans="2:8" x14ac:dyDescent="0.25">
      <c r="B11407" t="s">
        <v>327</v>
      </c>
      <c r="C11407">
        <f>INDEX(NationalTeams!B:B,MATCH(B11407,NationalTeams!C:C,0))</f>
        <v>32</v>
      </c>
      <c r="D11407" t="s">
        <v>43</v>
      </c>
      <c r="E11407">
        <f>INDEX(TeamSports!B:B,MATCH(D11407,TeamSports!C:C,0))</f>
        <v>20</v>
      </c>
      <c r="F11407">
        <f>INDEX(RanksTable!BB:BB,MATCH(B11407,RanksTable!B:B,0))</f>
        <v>3</v>
      </c>
      <c r="H11407" t="str">
        <f t="shared" si="178"/>
        <v>INSERT INTO "TeamRanks" (team_id,team_sport_id,team_rank) VALUES (32,20,3);</v>
      </c>
    </row>
    <row r="11408" spans="2:8" x14ac:dyDescent="0.25">
      <c r="B11408" t="s">
        <v>478</v>
      </c>
      <c r="C11408">
        <f>INDEX(NationalTeams!B:B,MATCH(B11408,NationalTeams!C:C,0))</f>
        <v>33</v>
      </c>
      <c r="D11408" t="s">
        <v>43</v>
      </c>
      <c r="E11408">
        <f>INDEX(TeamSports!B:B,MATCH(D11408,TeamSports!C:C,0))</f>
        <v>20</v>
      </c>
      <c r="F11408">
        <f>INDEX(RanksTable!BB:BB,MATCH(B11408,RanksTable!B:B,0))</f>
        <v>7</v>
      </c>
      <c r="H11408" t="str">
        <f t="shared" si="178"/>
        <v>INSERT INTO "TeamRanks" (team_id,team_sport_id,team_rank) VALUES (33,20,7);</v>
      </c>
    </row>
    <row r="11409" spans="2:8" x14ac:dyDescent="0.25">
      <c r="B11409" t="s">
        <v>510</v>
      </c>
      <c r="C11409">
        <f>INDEX(NationalTeams!B:B,MATCH(B11409,NationalTeams!C:C,0))</f>
        <v>34</v>
      </c>
      <c r="D11409" t="s">
        <v>43</v>
      </c>
      <c r="E11409">
        <f>INDEX(TeamSports!B:B,MATCH(D11409,TeamSports!C:C,0))</f>
        <v>20</v>
      </c>
      <c r="F11409">
        <f>INDEX(RanksTable!BB:BB,MATCH(B11409,RanksTable!B:B,0))</f>
        <v>7</v>
      </c>
      <c r="H11409" t="str">
        <f t="shared" si="178"/>
        <v>INSERT INTO "TeamRanks" (team_id,team_sport_id,team_rank) VALUES (34,20,7);</v>
      </c>
    </row>
    <row r="11410" spans="2:8" x14ac:dyDescent="0.25">
      <c r="B11410" t="s">
        <v>366</v>
      </c>
      <c r="C11410">
        <f>INDEX(NationalTeams!B:B,MATCH(B11410,NationalTeams!C:C,0))</f>
        <v>35</v>
      </c>
      <c r="D11410" t="s">
        <v>43</v>
      </c>
      <c r="E11410">
        <f>INDEX(TeamSports!B:B,MATCH(D11410,TeamSports!C:C,0))</f>
        <v>20</v>
      </c>
      <c r="F11410">
        <f>INDEX(RanksTable!BB:BB,MATCH(B11410,RanksTable!B:B,0))</f>
        <v>7</v>
      </c>
      <c r="H11410" t="str">
        <f t="shared" si="178"/>
        <v>INSERT INTO "TeamRanks" (team_id,team_sport_id,team_rank) VALUES (35,20,7);</v>
      </c>
    </row>
    <row r="11411" spans="2:8" x14ac:dyDescent="0.25">
      <c r="B11411" t="s">
        <v>341</v>
      </c>
      <c r="C11411">
        <f>INDEX(NationalTeams!B:B,MATCH(B11411,NationalTeams!C:C,0))</f>
        <v>36</v>
      </c>
      <c r="D11411" t="s">
        <v>43</v>
      </c>
      <c r="E11411">
        <f>INDEX(TeamSports!B:B,MATCH(D11411,TeamSports!C:C,0))</f>
        <v>20</v>
      </c>
      <c r="F11411">
        <f>INDEX(RanksTable!BB:BB,MATCH(B11411,RanksTable!B:B,0))</f>
        <v>7</v>
      </c>
      <c r="H11411" t="str">
        <f t="shared" si="178"/>
        <v>INSERT INTO "TeamRanks" (team_id,team_sport_id,team_rank) VALUES (36,20,7);</v>
      </c>
    </row>
    <row r="11412" spans="2:8" x14ac:dyDescent="0.25">
      <c r="B11412" t="s">
        <v>454</v>
      </c>
      <c r="C11412">
        <f>INDEX(NationalTeams!B:B,MATCH(B11412,NationalTeams!C:C,0))</f>
        <v>37</v>
      </c>
      <c r="D11412" t="s">
        <v>43</v>
      </c>
      <c r="E11412">
        <f>INDEX(TeamSports!B:B,MATCH(D11412,TeamSports!C:C,0))</f>
        <v>20</v>
      </c>
      <c r="F11412">
        <f>INDEX(RanksTable!BB:BB,MATCH(B11412,RanksTable!B:B,0))</f>
        <v>7</v>
      </c>
      <c r="H11412" t="str">
        <f t="shared" si="178"/>
        <v>INSERT INTO "TeamRanks" (team_id,team_sport_id,team_rank) VALUES (37,20,7);</v>
      </c>
    </row>
    <row r="11413" spans="2:8" x14ac:dyDescent="0.25">
      <c r="B11413" t="s">
        <v>371</v>
      </c>
      <c r="C11413">
        <f>INDEX(NationalTeams!B:B,MATCH(B11413,NationalTeams!C:C,0))</f>
        <v>38</v>
      </c>
      <c r="D11413" t="s">
        <v>43</v>
      </c>
      <c r="E11413">
        <f>INDEX(TeamSports!B:B,MATCH(D11413,TeamSports!C:C,0))</f>
        <v>20</v>
      </c>
      <c r="F11413">
        <f>INDEX(RanksTable!BB:BB,MATCH(B11413,RanksTable!B:B,0))</f>
        <v>7</v>
      </c>
      <c r="H11413" t="str">
        <f t="shared" si="178"/>
        <v>INSERT INTO "TeamRanks" (team_id,team_sport_id,team_rank) VALUES (38,20,7);</v>
      </c>
    </row>
    <row r="11414" spans="2:8" x14ac:dyDescent="0.25">
      <c r="B11414" t="s">
        <v>462</v>
      </c>
      <c r="C11414">
        <f>INDEX(NationalTeams!B:B,MATCH(B11414,NationalTeams!C:C,0))</f>
        <v>39</v>
      </c>
      <c r="D11414" t="s">
        <v>43</v>
      </c>
      <c r="E11414">
        <f>INDEX(TeamSports!B:B,MATCH(D11414,TeamSports!C:C,0))</f>
        <v>20</v>
      </c>
      <c r="F11414">
        <f>INDEX(RanksTable!BB:BB,MATCH(B11414,RanksTable!B:B,0))</f>
        <v>7</v>
      </c>
      <c r="H11414" t="str">
        <f t="shared" si="178"/>
        <v>INSERT INTO "TeamRanks" (team_id,team_sport_id,team_rank) VALUES (39,20,7);</v>
      </c>
    </row>
    <row r="11415" spans="2:8" x14ac:dyDescent="0.25">
      <c r="B11415" t="s">
        <v>322</v>
      </c>
      <c r="C11415">
        <f>INDEX(NationalTeams!B:B,MATCH(B11415,NationalTeams!C:C,0))</f>
        <v>40</v>
      </c>
      <c r="D11415" t="s">
        <v>43</v>
      </c>
      <c r="E11415">
        <f>INDEX(TeamSports!B:B,MATCH(D11415,TeamSports!C:C,0))</f>
        <v>20</v>
      </c>
      <c r="F11415">
        <f>INDEX(RanksTable!BB:BB,MATCH(B11415,RanksTable!B:B,0))</f>
        <v>7</v>
      </c>
      <c r="H11415" t="str">
        <f t="shared" si="178"/>
        <v>INSERT INTO "TeamRanks" (team_id,team_sport_id,team_rank) VALUES (40,20,7);</v>
      </c>
    </row>
    <row r="11416" spans="2:8" x14ac:dyDescent="0.25">
      <c r="B11416" t="s">
        <v>355</v>
      </c>
      <c r="C11416">
        <f>INDEX(NationalTeams!B:B,MATCH(B11416,NationalTeams!C:C,0))</f>
        <v>41</v>
      </c>
      <c r="D11416" t="s">
        <v>43</v>
      </c>
      <c r="E11416">
        <f>INDEX(TeamSports!B:B,MATCH(D11416,TeamSports!C:C,0))</f>
        <v>20</v>
      </c>
      <c r="F11416">
        <f>INDEX(RanksTable!BB:BB,MATCH(B11416,RanksTable!B:B,0))</f>
        <v>5</v>
      </c>
      <c r="H11416" t="str">
        <f t="shared" si="178"/>
        <v>INSERT INTO "TeamRanks" (team_id,team_sport_id,team_rank) VALUES (41,20,5);</v>
      </c>
    </row>
    <row r="11417" spans="2:8" x14ac:dyDescent="0.25">
      <c r="B11417" t="s">
        <v>344</v>
      </c>
      <c r="C11417">
        <f>INDEX(NationalTeams!B:B,MATCH(B11417,NationalTeams!C:C,0))</f>
        <v>42</v>
      </c>
      <c r="D11417" t="s">
        <v>43</v>
      </c>
      <c r="E11417">
        <f>INDEX(TeamSports!B:B,MATCH(D11417,TeamSports!C:C,0))</f>
        <v>20</v>
      </c>
      <c r="F11417">
        <f>INDEX(RanksTable!BB:BB,MATCH(B11417,RanksTable!B:B,0))</f>
        <v>7</v>
      </c>
      <c r="H11417" t="str">
        <f t="shared" si="178"/>
        <v>INSERT INTO "TeamRanks" (team_id,team_sport_id,team_rank) VALUES (42,20,7);</v>
      </c>
    </row>
    <row r="11418" spans="2:8" x14ac:dyDescent="0.25">
      <c r="B11418" t="s">
        <v>330</v>
      </c>
      <c r="C11418">
        <f>INDEX(NationalTeams!B:B,MATCH(B11418,NationalTeams!C:C,0))</f>
        <v>43</v>
      </c>
      <c r="D11418" t="s">
        <v>43</v>
      </c>
      <c r="E11418">
        <f>INDEX(TeamSports!B:B,MATCH(D11418,TeamSports!C:C,0))</f>
        <v>20</v>
      </c>
      <c r="F11418">
        <f>INDEX(RanksTable!BB:BB,MATCH(B11418,RanksTable!B:B,0))</f>
        <v>7</v>
      </c>
      <c r="H11418" t="str">
        <f t="shared" si="178"/>
        <v>INSERT INTO "TeamRanks" (team_id,team_sport_id,team_rank) VALUES (43,20,7);</v>
      </c>
    </row>
    <row r="11419" spans="2:8" x14ac:dyDescent="0.25">
      <c r="B11419" t="s">
        <v>429</v>
      </c>
      <c r="C11419">
        <f>INDEX(NationalTeams!B:B,MATCH(B11419,NationalTeams!C:C,0))</f>
        <v>44</v>
      </c>
      <c r="D11419" t="s">
        <v>43</v>
      </c>
      <c r="E11419">
        <f>INDEX(TeamSports!B:B,MATCH(D11419,TeamSports!C:C,0))</f>
        <v>20</v>
      </c>
      <c r="F11419">
        <f>INDEX(RanksTable!BB:BB,MATCH(B11419,RanksTable!B:B,0))</f>
        <v>6</v>
      </c>
      <c r="H11419" t="str">
        <f t="shared" si="178"/>
        <v>INSERT INTO "TeamRanks" (team_id,team_sport_id,team_rank) VALUES (44,20,6);</v>
      </c>
    </row>
    <row r="11420" spans="2:8" x14ac:dyDescent="0.25">
      <c r="B11420" t="s">
        <v>534</v>
      </c>
      <c r="C11420">
        <f>INDEX(NationalTeams!B:B,MATCH(B11420,NationalTeams!C:C,0))</f>
        <v>45</v>
      </c>
      <c r="D11420" t="s">
        <v>43</v>
      </c>
      <c r="E11420">
        <f>INDEX(TeamSports!B:B,MATCH(D11420,TeamSports!C:C,0))</f>
        <v>20</v>
      </c>
      <c r="F11420">
        <f>INDEX(RanksTable!BB:BB,MATCH(B11420,RanksTable!B:B,0))</f>
        <v>3</v>
      </c>
      <c r="H11420" t="str">
        <f t="shared" si="178"/>
        <v>INSERT INTO "TeamRanks" (team_id,team_sport_id,team_rank) VALUES (45,20,3);</v>
      </c>
    </row>
    <row r="11421" spans="2:8" x14ac:dyDescent="0.25">
      <c r="B11421" t="s">
        <v>328</v>
      </c>
      <c r="C11421">
        <f>INDEX(NationalTeams!B:B,MATCH(B11421,NationalTeams!C:C,0))</f>
        <v>46</v>
      </c>
      <c r="D11421" t="s">
        <v>43</v>
      </c>
      <c r="E11421">
        <f>INDEX(TeamSports!B:B,MATCH(D11421,TeamSports!C:C,0))</f>
        <v>20</v>
      </c>
      <c r="F11421">
        <f>INDEX(RanksTable!BB:BB,MATCH(B11421,RanksTable!B:B,0))</f>
        <v>7</v>
      </c>
      <c r="H11421" t="str">
        <f t="shared" si="178"/>
        <v>INSERT INTO "TeamRanks" (team_id,team_sport_id,team_rank) VALUES (46,20,7);</v>
      </c>
    </row>
    <row r="11422" spans="2:8" x14ac:dyDescent="0.25">
      <c r="B11422" t="s">
        <v>368</v>
      </c>
      <c r="C11422">
        <f>INDEX(NationalTeams!B:B,MATCH(B11422,NationalTeams!C:C,0))</f>
        <v>47</v>
      </c>
      <c r="D11422" t="s">
        <v>43</v>
      </c>
      <c r="E11422">
        <f>INDEX(TeamSports!B:B,MATCH(D11422,TeamSports!C:C,0))</f>
        <v>20</v>
      </c>
      <c r="F11422">
        <f>INDEX(RanksTable!BB:BB,MATCH(B11422,RanksTable!B:B,0))</f>
        <v>7</v>
      </c>
      <c r="H11422" t="str">
        <f t="shared" si="178"/>
        <v>INSERT INTO "TeamRanks" (team_id,team_sport_id,team_rank) VALUES (47,20,7);</v>
      </c>
    </row>
    <row r="11423" spans="2:8" x14ac:dyDescent="0.25">
      <c r="B11423" t="s">
        <v>369</v>
      </c>
      <c r="C11423">
        <f>INDEX(NationalTeams!B:B,MATCH(B11423,NationalTeams!C:C,0))</f>
        <v>48</v>
      </c>
      <c r="D11423" t="s">
        <v>43</v>
      </c>
      <c r="E11423">
        <f>INDEX(TeamSports!B:B,MATCH(D11423,TeamSports!C:C,0))</f>
        <v>20</v>
      </c>
      <c r="F11423">
        <f>INDEX(RanksTable!BB:BB,MATCH(B11423,RanksTable!B:B,0))</f>
        <v>7</v>
      </c>
      <c r="H11423" t="str">
        <f t="shared" si="178"/>
        <v>INSERT INTO "TeamRanks" (team_id,team_sport_id,team_rank) VALUES (48,20,7);</v>
      </c>
    </row>
    <row r="11424" spans="2:8" x14ac:dyDescent="0.25">
      <c r="B11424" t="s">
        <v>447</v>
      </c>
      <c r="C11424">
        <f>INDEX(NationalTeams!B:B,MATCH(B11424,NationalTeams!C:C,0))</f>
        <v>49</v>
      </c>
      <c r="D11424" t="s">
        <v>43</v>
      </c>
      <c r="E11424">
        <f>INDEX(TeamSports!B:B,MATCH(D11424,TeamSports!C:C,0))</f>
        <v>20</v>
      </c>
      <c r="F11424">
        <f>INDEX(RanksTable!BB:BB,MATCH(B11424,RanksTable!B:B,0))</f>
        <v>7</v>
      </c>
      <c r="H11424" t="str">
        <f t="shared" si="178"/>
        <v>INSERT INTO "TeamRanks" (team_id,team_sport_id,team_rank) VALUES (49,20,7);</v>
      </c>
    </row>
    <row r="11425" spans="2:8" x14ac:dyDescent="0.25">
      <c r="B11425" t="s">
        <v>425</v>
      </c>
      <c r="C11425">
        <f>INDEX(NationalTeams!B:B,MATCH(B11425,NationalTeams!C:C,0))</f>
        <v>50</v>
      </c>
      <c r="D11425" t="s">
        <v>43</v>
      </c>
      <c r="E11425">
        <f>INDEX(TeamSports!B:B,MATCH(D11425,TeamSports!C:C,0))</f>
        <v>20</v>
      </c>
      <c r="F11425">
        <f>INDEX(RanksTable!BB:BB,MATCH(B11425,RanksTable!B:B,0))</f>
        <v>7</v>
      </c>
      <c r="H11425" t="str">
        <f t="shared" si="178"/>
        <v>INSERT INTO "TeamRanks" (team_id,team_sport_id,team_rank) VALUES (50,20,7);</v>
      </c>
    </row>
    <row r="11426" spans="2:8" x14ac:dyDescent="0.25">
      <c r="B11426" t="s">
        <v>323</v>
      </c>
      <c r="C11426">
        <f>INDEX(NationalTeams!B:B,MATCH(B11426,NationalTeams!C:C,0))</f>
        <v>51</v>
      </c>
      <c r="D11426" t="s">
        <v>43</v>
      </c>
      <c r="E11426">
        <f>INDEX(TeamSports!B:B,MATCH(D11426,TeamSports!C:C,0))</f>
        <v>20</v>
      </c>
      <c r="F11426">
        <f>INDEX(RanksTable!BB:BB,MATCH(B11426,RanksTable!B:B,0))</f>
        <v>7</v>
      </c>
      <c r="H11426" t="str">
        <f t="shared" si="178"/>
        <v>INSERT INTO "TeamRanks" (team_id,team_sport_id,team_rank) VALUES (51,20,7);</v>
      </c>
    </row>
    <row r="11427" spans="2:8" x14ac:dyDescent="0.25">
      <c r="B11427" t="s">
        <v>354</v>
      </c>
      <c r="C11427">
        <f>INDEX(NationalTeams!B:B,MATCH(B11427,NationalTeams!C:C,0))</f>
        <v>52</v>
      </c>
      <c r="D11427" t="s">
        <v>43</v>
      </c>
      <c r="E11427">
        <f>INDEX(TeamSports!B:B,MATCH(D11427,TeamSports!C:C,0))</f>
        <v>20</v>
      </c>
      <c r="F11427">
        <f>INDEX(RanksTable!BB:BB,MATCH(B11427,RanksTable!B:B,0))</f>
        <v>7</v>
      </c>
      <c r="H11427" t="str">
        <f t="shared" si="178"/>
        <v>INSERT INTO "TeamRanks" (team_id,team_sport_id,team_rank) VALUES (52,20,7);</v>
      </c>
    </row>
    <row r="11428" spans="2:8" x14ac:dyDescent="0.25">
      <c r="B11428" t="s">
        <v>498</v>
      </c>
      <c r="C11428">
        <f>INDEX(NationalTeams!B:B,MATCH(B11428,NationalTeams!C:C,0))</f>
        <v>53</v>
      </c>
      <c r="D11428" t="s">
        <v>43</v>
      </c>
      <c r="E11428">
        <f>INDEX(TeamSports!B:B,MATCH(D11428,TeamSports!C:C,0))</f>
        <v>20</v>
      </c>
      <c r="F11428">
        <f>INDEX(RanksTable!BB:BB,MATCH(B11428,RanksTable!B:B,0))</f>
        <v>4</v>
      </c>
      <c r="H11428" t="str">
        <f t="shared" si="178"/>
        <v>INSERT INTO "TeamRanks" (team_id,team_sport_id,team_rank) VALUES (53,20,4);</v>
      </c>
    </row>
    <row r="11429" spans="2:8" x14ac:dyDescent="0.25">
      <c r="B11429" t="s">
        <v>406</v>
      </c>
      <c r="C11429">
        <f>INDEX(NationalTeams!B:B,MATCH(B11429,NationalTeams!C:C,0))</f>
        <v>54</v>
      </c>
      <c r="D11429" t="s">
        <v>43</v>
      </c>
      <c r="E11429">
        <f>INDEX(TeamSports!B:B,MATCH(D11429,TeamSports!C:C,0))</f>
        <v>20</v>
      </c>
      <c r="F11429">
        <f>INDEX(RanksTable!BB:BB,MATCH(B11429,RanksTable!B:B,0))</f>
        <v>6</v>
      </c>
      <c r="H11429" t="str">
        <f t="shared" si="178"/>
        <v>INSERT INTO "TeamRanks" (team_id,team_sport_id,team_rank) VALUES (54,20,6);</v>
      </c>
    </row>
    <row r="11430" spans="2:8" x14ac:dyDescent="0.25">
      <c r="B11430" t="s">
        <v>404</v>
      </c>
      <c r="C11430">
        <f>INDEX(NationalTeams!B:B,MATCH(B11430,NationalTeams!C:C,0))</f>
        <v>55</v>
      </c>
      <c r="D11430" t="s">
        <v>43</v>
      </c>
      <c r="E11430">
        <f>INDEX(TeamSports!B:B,MATCH(D11430,TeamSports!C:C,0))</f>
        <v>20</v>
      </c>
      <c r="F11430">
        <f>INDEX(RanksTable!BB:BB,MATCH(B11430,RanksTable!B:B,0))</f>
        <v>7</v>
      </c>
      <c r="H11430" t="str">
        <f t="shared" si="178"/>
        <v>INSERT INTO "TeamRanks" (team_id,team_sport_id,team_rank) VALUES (55,20,7);</v>
      </c>
    </row>
    <row r="11431" spans="2:8" x14ac:dyDescent="0.25">
      <c r="B11431" t="s">
        <v>495</v>
      </c>
      <c r="C11431">
        <f>INDEX(NationalTeams!B:B,MATCH(B11431,NationalTeams!C:C,0))</f>
        <v>56</v>
      </c>
      <c r="D11431" t="s">
        <v>43</v>
      </c>
      <c r="E11431">
        <f>INDEX(TeamSports!B:B,MATCH(D11431,TeamSports!C:C,0))</f>
        <v>20</v>
      </c>
      <c r="F11431">
        <f>INDEX(RanksTable!BB:BB,MATCH(B11431,RanksTable!B:B,0))</f>
        <v>2</v>
      </c>
      <c r="H11431" t="str">
        <f t="shared" si="178"/>
        <v>INSERT INTO "TeamRanks" (team_id,team_sport_id,team_rank) VALUES (56,20,2);</v>
      </c>
    </row>
    <row r="11432" spans="2:8" x14ac:dyDescent="0.25">
      <c r="B11432" t="s">
        <v>413</v>
      </c>
      <c r="C11432">
        <f>INDEX(NationalTeams!B:B,MATCH(B11432,NationalTeams!C:C,0))</f>
        <v>57</v>
      </c>
      <c r="D11432" t="s">
        <v>43</v>
      </c>
      <c r="E11432">
        <f>INDEX(TeamSports!B:B,MATCH(D11432,TeamSports!C:C,0))</f>
        <v>20</v>
      </c>
      <c r="F11432">
        <f>INDEX(RanksTable!BB:BB,MATCH(B11432,RanksTable!B:B,0))</f>
        <v>7</v>
      </c>
      <c r="H11432" t="str">
        <f t="shared" si="178"/>
        <v>INSERT INTO "TeamRanks" (team_id,team_sport_id,team_rank) VALUES (57,20,7);</v>
      </c>
    </row>
    <row r="11433" spans="2:8" x14ac:dyDescent="0.25">
      <c r="B11433" t="s">
        <v>331</v>
      </c>
      <c r="C11433">
        <f>INDEX(NationalTeams!B:B,MATCH(B11433,NationalTeams!C:C,0))</f>
        <v>58</v>
      </c>
      <c r="D11433" t="s">
        <v>43</v>
      </c>
      <c r="E11433">
        <f>INDEX(TeamSports!B:B,MATCH(D11433,TeamSports!C:C,0))</f>
        <v>20</v>
      </c>
      <c r="F11433">
        <f>INDEX(RanksTable!BB:BB,MATCH(B11433,RanksTable!B:B,0))</f>
        <v>7</v>
      </c>
      <c r="H11433" t="str">
        <f t="shared" si="178"/>
        <v>INSERT INTO "TeamRanks" (team_id,team_sport_id,team_rank) VALUES (58,20,7);</v>
      </c>
    </row>
    <row r="11434" spans="2:8" x14ac:dyDescent="0.25">
      <c r="B11434" t="s">
        <v>365</v>
      </c>
      <c r="C11434">
        <f>INDEX(NationalTeams!B:B,MATCH(B11434,NationalTeams!C:C,0))</f>
        <v>59</v>
      </c>
      <c r="D11434" t="s">
        <v>43</v>
      </c>
      <c r="E11434">
        <f>INDEX(TeamSports!B:B,MATCH(D11434,TeamSports!C:C,0))</f>
        <v>20</v>
      </c>
      <c r="F11434">
        <f>INDEX(RanksTable!BB:BB,MATCH(B11434,RanksTable!B:B,0))</f>
        <v>7</v>
      </c>
      <c r="H11434" t="str">
        <f t="shared" si="178"/>
        <v>INSERT INTO "TeamRanks" (team_id,team_sport_id,team_rank) VALUES (59,20,7);</v>
      </c>
    </row>
    <row r="11435" spans="2:8" x14ac:dyDescent="0.25">
      <c r="B11435" t="s">
        <v>332</v>
      </c>
      <c r="C11435">
        <f>INDEX(NationalTeams!B:B,MATCH(B11435,NationalTeams!C:C,0))</f>
        <v>60</v>
      </c>
      <c r="D11435" t="s">
        <v>43</v>
      </c>
      <c r="E11435">
        <f>INDEX(TeamSports!B:B,MATCH(D11435,TeamSports!C:C,0))</f>
        <v>20</v>
      </c>
      <c r="F11435">
        <f>INDEX(RanksTable!BB:BB,MATCH(B11435,RanksTable!B:B,0))</f>
        <v>7</v>
      </c>
      <c r="H11435" t="str">
        <f t="shared" si="178"/>
        <v>INSERT INTO "TeamRanks" (team_id,team_sport_id,team_rank) VALUES (60,20,7);</v>
      </c>
    </row>
    <row r="11436" spans="2:8" x14ac:dyDescent="0.25">
      <c r="B11436" t="s">
        <v>435</v>
      </c>
      <c r="C11436">
        <f>INDEX(NationalTeams!B:B,MATCH(B11436,NationalTeams!C:C,0))</f>
        <v>61</v>
      </c>
      <c r="D11436" t="s">
        <v>43</v>
      </c>
      <c r="E11436">
        <f>INDEX(TeamSports!B:B,MATCH(D11436,TeamSports!C:C,0))</f>
        <v>20</v>
      </c>
      <c r="F11436">
        <f>INDEX(RanksTable!BB:BB,MATCH(B11436,RanksTable!B:B,0))</f>
        <v>7</v>
      </c>
      <c r="H11436" t="str">
        <f t="shared" si="178"/>
        <v>INSERT INTO "TeamRanks" (team_id,team_sport_id,team_rank) VALUES (61,20,7);</v>
      </c>
    </row>
    <row r="11437" spans="2:8" x14ac:dyDescent="0.25">
      <c r="B11437" t="s">
        <v>346</v>
      </c>
      <c r="C11437">
        <f>INDEX(NationalTeams!B:B,MATCH(B11437,NationalTeams!C:C,0))</f>
        <v>62</v>
      </c>
      <c r="D11437" t="s">
        <v>43</v>
      </c>
      <c r="E11437">
        <f>INDEX(TeamSports!B:B,MATCH(D11437,TeamSports!C:C,0))</f>
        <v>20</v>
      </c>
      <c r="F11437">
        <f>INDEX(RanksTable!BB:BB,MATCH(B11437,RanksTable!B:B,0))</f>
        <v>7</v>
      </c>
      <c r="H11437" t="str">
        <f t="shared" si="178"/>
        <v>INSERT INTO "TeamRanks" (team_id,team_sport_id,team_rank) VALUES (62,20,7);</v>
      </c>
    </row>
    <row r="11438" spans="2:8" x14ac:dyDescent="0.25">
      <c r="B11438" t="s">
        <v>515</v>
      </c>
      <c r="C11438">
        <f>INDEX(NationalTeams!B:B,MATCH(B11438,NationalTeams!C:C,0))</f>
        <v>63</v>
      </c>
      <c r="D11438" t="s">
        <v>43</v>
      </c>
      <c r="E11438">
        <f>INDEX(TeamSports!B:B,MATCH(D11438,TeamSports!C:C,0))</f>
        <v>20</v>
      </c>
      <c r="F11438">
        <f>INDEX(RanksTable!BB:BB,MATCH(B11438,RanksTable!B:B,0))</f>
        <v>5</v>
      </c>
      <c r="H11438" t="str">
        <f t="shared" si="178"/>
        <v>INSERT INTO "TeamRanks" (team_id,team_sport_id,team_rank) VALUES (63,20,5);</v>
      </c>
    </row>
    <row r="11439" spans="2:8" x14ac:dyDescent="0.25">
      <c r="B11439" t="s">
        <v>509</v>
      </c>
      <c r="C11439">
        <f>INDEX(NationalTeams!B:B,MATCH(B11439,NationalTeams!C:C,0))</f>
        <v>64</v>
      </c>
      <c r="D11439" t="s">
        <v>43</v>
      </c>
      <c r="E11439">
        <f>INDEX(TeamSports!B:B,MATCH(D11439,TeamSports!C:C,0))</f>
        <v>20</v>
      </c>
      <c r="F11439">
        <f>INDEX(RanksTable!BB:BB,MATCH(B11439,RanksTable!B:B,0))</f>
        <v>7</v>
      </c>
      <c r="H11439" t="str">
        <f t="shared" si="178"/>
        <v>INSERT INTO "TeamRanks" (team_id,team_sport_id,team_rank) VALUES (64,20,7);</v>
      </c>
    </row>
    <row r="11440" spans="2:8" x14ac:dyDescent="0.25">
      <c r="B11440" t="s">
        <v>518</v>
      </c>
      <c r="C11440">
        <f>INDEX(NationalTeams!B:B,MATCH(B11440,NationalTeams!C:C,0))</f>
        <v>65</v>
      </c>
      <c r="D11440" t="s">
        <v>43</v>
      </c>
      <c r="E11440">
        <f>INDEX(TeamSports!B:B,MATCH(D11440,TeamSports!C:C,0))</f>
        <v>20</v>
      </c>
      <c r="F11440">
        <f>INDEX(RanksTable!BB:BB,MATCH(B11440,RanksTable!B:B,0))</f>
        <v>5</v>
      </c>
      <c r="H11440" t="str">
        <f t="shared" si="178"/>
        <v>INSERT INTO "TeamRanks" (team_id,team_sport_id,team_rank) VALUES (65,20,5);</v>
      </c>
    </row>
    <row r="11441" spans="2:8" x14ac:dyDescent="0.25">
      <c r="B11441" t="s">
        <v>490</v>
      </c>
      <c r="C11441">
        <f>INDEX(NationalTeams!B:B,MATCH(B11441,NationalTeams!C:C,0))</f>
        <v>66</v>
      </c>
      <c r="D11441" t="s">
        <v>43</v>
      </c>
      <c r="E11441">
        <f>INDEX(TeamSports!B:B,MATCH(D11441,TeamSports!C:C,0))</f>
        <v>20</v>
      </c>
      <c r="F11441">
        <f>INDEX(RanksTable!BB:BB,MATCH(B11441,RanksTable!B:B,0))</f>
        <v>2</v>
      </c>
      <c r="H11441" t="str">
        <f t="shared" si="178"/>
        <v>INSERT INTO "TeamRanks" (team_id,team_sport_id,team_rank) VALUES (66,20,2);</v>
      </c>
    </row>
    <row r="11442" spans="2:8" x14ac:dyDescent="0.25">
      <c r="B11442" t="s">
        <v>349</v>
      </c>
      <c r="C11442">
        <f>INDEX(NationalTeams!B:B,MATCH(B11442,NationalTeams!C:C,0))</f>
        <v>67</v>
      </c>
      <c r="D11442" t="s">
        <v>43</v>
      </c>
      <c r="E11442">
        <f>INDEX(TeamSports!B:B,MATCH(D11442,TeamSports!C:C,0))</f>
        <v>20</v>
      </c>
      <c r="F11442">
        <f>INDEX(RanksTable!BB:BB,MATCH(B11442,RanksTable!B:B,0))</f>
        <v>2</v>
      </c>
      <c r="H11442" t="str">
        <f t="shared" si="178"/>
        <v>INSERT INTO "TeamRanks" (team_id,team_sport_id,team_rank) VALUES (67,20,2);</v>
      </c>
    </row>
    <row r="11443" spans="2:8" x14ac:dyDescent="0.25">
      <c r="B11443" t="s">
        <v>531</v>
      </c>
      <c r="C11443">
        <f>INDEX(NationalTeams!B:B,MATCH(B11443,NationalTeams!C:C,0))</f>
        <v>68</v>
      </c>
      <c r="D11443" t="s">
        <v>43</v>
      </c>
      <c r="E11443">
        <f>INDEX(TeamSports!B:B,MATCH(D11443,TeamSports!C:C,0))</f>
        <v>20</v>
      </c>
      <c r="F11443">
        <f>INDEX(RanksTable!BB:BB,MATCH(B11443,RanksTable!B:B,0))</f>
        <v>6</v>
      </c>
      <c r="H11443" t="str">
        <f t="shared" si="178"/>
        <v>INSERT INTO "TeamRanks" (team_id,team_sport_id,team_rank) VALUES (68,20,6);</v>
      </c>
    </row>
    <row r="11444" spans="2:8" x14ac:dyDescent="0.25">
      <c r="B11444" t="s">
        <v>326</v>
      </c>
      <c r="C11444">
        <f>INDEX(NationalTeams!B:B,MATCH(B11444,NationalTeams!C:C,0))</f>
        <v>69</v>
      </c>
      <c r="D11444" t="s">
        <v>43</v>
      </c>
      <c r="E11444">
        <f>INDEX(TeamSports!B:B,MATCH(D11444,TeamSports!C:C,0))</f>
        <v>20</v>
      </c>
      <c r="F11444">
        <f>INDEX(RanksTable!BB:BB,MATCH(B11444,RanksTable!B:B,0))</f>
        <v>7</v>
      </c>
      <c r="H11444" t="str">
        <f t="shared" si="178"/>
        <v>INSERT INTO "TeamRanks" (team_id,team_sport_id,team_rank) VALUES (69,20,7);</v>
      </c>
    </row>
    <row r="11445" spans="2:8" x14ac:dyDescent="0.25">
      <c r="B11445" t="s">
        <v>320</v>
      </c>
      <c r="C11445">
        <f>INDEX(NationalTeams!B:B,MATCH(B11445,NationalTeams!C:C,0))</f>
        <v>70</v>
      </c>
      <c r="D11445" t="s">
        <v>43</v>
      </c>
      <c r="E11445">
        <f>INDEX(TeamSports!B:B,MATCH(D11445,TeamSports!C:C,0))</f>
        <v>20</v>
      </c>
      <c r="F11445">
        <f>INDEX(RanksTable!BB:BB,MATCH(B11445,RanksTable!B:B,0))</f>
        <v>7</v>
      </c>
      <c r="H11445" t="str">
        <f t="shared" si="178"/>
        <v>INSERT INTO "TeamRanks" (team_id,team_sport_id,team_rank) VALUES (70,20,7);</v>
      </c>
    </row>
    <row r="11446" spans="2:8" x14ac:dyDescent="0.25">
      <c r="B11446" t="s">
        <v>459</v>
      </c>
      <c r="C11446">
        <f>INDEX(NationalTeams!B:B,MATCH(B11446,NationalTeams!C:C,0))</f>
        <v>71</v>
      </c>
      <c r="D11446" t="s">
        <v>43</v>
      </c>
      <c r="E11446">
        <f>INDEX(TeamSports!B:B,MATCH(D11446,TeamSports!C:C,0))</f>
        <v>20</v>
      </c>
      <c r="F11446">
        <f>INDEX(RanksTable!BB:BB,MATCH(B11446,RanksTable!B:B,0))</f>
        <v>7</v>
      </c>
      <c r="H11446" t="str">
        <f t="shared" si="178"/>
        <v>INSERT INTO "TeamRanks" (team_id,team_sport_id,team_rank) VALUES (71,20,7);</v>
      </c>
    </row>
    <row r="11447" spans="2:8" x14ac:dyDescent="0.25">
      <c r="B11447" t="s">
        <v>445</v>
      </c>
      <c r="C11447">
        <f>INDEX(NationalTeams!B:B,MATCH(B11447,NationalTeams!C:C,0))</f>
        <v>72</v>
      </c>
      <c r="D11447" t="s">
        <v>43</v>
      </c>
      <c r="E11447">
        <f>INDEX(TeamSports!B:B,MATCH(D11447,TeamSports!C:C,0))</f>
        <v>20</v>
      </c>
      <c r="F11447">
        <f>INDEX(RanksTable!BB:BB,MATCH(B11447,RanksTable!B:B,0))</f>
        <v>7</v>
      </c>
      <c r="H11447" t="str">
        <f t="shared" si="178"/>
        <v>INSERT INTO "TeamRanks" (team_id,team_sport_id,team_rank) VALUES (72,20,7);</v>
      </c>
    </row>
    <row r="11448" spans="2:8" x14ac:dyDescent="0.25">
      <c r="B11448" t="s">
        <v>511</v>
      </c>
      <c r="C11448">
        <f>INDEX(NationalTeams!B:B,MATCH(B11448,NationalTeams!C:C,0))</f>
        <v>73</v>
      </c>
      <c r="D11448" t="s">
        <v>43</v>
      </c>
      <c r="E11448">
        <f>INDEX(TeamSports!B:B,MATCH(D11448,TeamSports!C:C,0))</f>
        <v>20</v>
      </c>
      <c r="F11448">
        <f>INDEX(RanksTable!BB:BB,MATCH(B11448,RanksTable!B:B,0))</f>
        <v>4</v>
      </c>
      <c r="H11448" t="str">
        <f t="shared" si="178"/>
        <v>INSERT INTO "TeamRanks" (team_id,team_sport_id,team_rank) VALUES (73,20,4);</v>
      </c>
    </row>
    <row r="11449" spans="2:8" x14ac:dyDescent="0.25">
      <c r="B11449" t="s">
        <v>487</v>
      </c>
      <c r="C11449">
        <f>INDEX(NationalTeams!B:B,MATCH(B11449,NationalTeams!C:C,0))</f>
        <v>74</v>
      </c>
      <c r="D11449" t="s">
        <v>43</v>
      </c>
      <c r="E11449">
        <f>INDEX(TeamSports!B:B,MATCH(D11449,TeamSports!C:C,0))</f>
        <v>20</v>
      </c>
      <c r="F11449">
        <f>INDEX(RanksTable!BB:BB,MATCH(B11449,RanksTable!B:B,0))</f>
        <v>1</v>
      </c>
      <c r="H11449" t="str">
        <f t="shared" si="178"/>
        <v>INSERT INTO "TeamRanks" (team_id,team_sport_id,team_rank) VALUES (74,20,1);</v>
      </c>
    </row>
    <row r="11450" spans="2:8" x14ac:dyDescent="0.25">
      <c r="B11450" t="s">
        <v>383</v>
      </c>
      <c r="C11450">
        <f>INDEX(NationalTeams!B:B,MATCH(B11450,NationalTeams!C:C,0))</f>
        <v>75</v>
      </c>
      <c r="D11450" t="s">
        <v>43</v>
      </c>
      <c r="E11450">
        <f>INDEX(TeamSports!B:B,MATCH(D11450,TeamSports!C:C,0))</f>
        <v>20</v>
      </c>
      <c r="F11450">
        <f>INDEX(RanksTable!BB:BB,MATCH(B11450,RanksTable!B:B,0))</f>
        <v>7</v>
      </c>
      <c r="H11450" t="str">
        <f t="shared" si="178"/>
        <v>INSERT INTO "TeamRanks" (team_id,team_sport_id,team_rank) VALUES (75,20,7);</v>
      </c>
    </row>
    <row r="11451" spans="2:8" x14ac:dyDescent="0.25">
      <c r="B11451" t="s">
        <v>517</v>
      </c>
      <c r="C11451">
        <f>INDEX(NationalTeams!B:B,MATCH(B11451,NationalTeams!C:C,0))</f>
        <v>76</v>
      </c>
      <c r="D11451" t="s">
        <v>43</v>
      </c>
      <c r="E11451">
        <f>INDEX(TeamSports!B:B,MATCH(D11451,TeamSports!C:C,0))</f>
        <v>20</v>
      </c>
      <c r="F11451">
        <f>INDEX(RanksTable!BB:BB,MATCH(B11451,RanksTable!B:B,0))</f>
        <v>6</v>
      </c>
      <c r="H11451" t="str">
        <f t="shared" si="178"/>
        <v>INSERT INTO "TeamRanks" (team_id,team_sport_id,team_rank) VALUES (76,20,6);</v>
      </c>
    </row>
    <row r="11452" spans="2:8" x14ac:dyDescent="0.25">
      <c r="B11452" t="s">
        <v>391</v>
      </c>
      <c r="C11452">
        <f>INDEX(NationalTeams!B:B,MATCH(B11452,NationalTeams!C:C,0))</f>
        <v>77</v>
      </c>
      <c r="D11452" t="s">
        <v>43</v>
      </c>
      <c r="E11452">
        <f>INDEX(TeamSports!B:B,MATCH(D11452,TeamSports!C:C,0))</f>
        <v>20</v>
      </c>
      <c r="F11452">
        <f>INDEX(RanksTable!BB:BB,MATCH(B11452,RanksTable!B:B,0))</f>
        <v>7</v>
      </c>
      <c r="H11452" t="str">
        <f t="shared" si="178"/>
        <v>INSERT INTO "TeamRanks" (team_id,team_sport_id,team_rank) VALUES (77,20,7);</v>
      </c>
    </row>
    <row r="11453" spans="2:8" x14ac:dyDescent="0.25">
      <c r="B11453" t="s">
        <v>524</v>
      </c>
      <c r="C11453">
        <f>INDEX(NationalTeams!B:B,MATCH(B11453,NationalTeams!C:C,0))</f>
        <v>78</v>
      </c>
      <c r="D11453" t="s">
        <v>43</v>
      </c>
      <c r="E11453">
        <f>INDEX(TeamSports!B:B,MATCH(D11453,TeamSports!C:C,0))</f>
        <v>20</v>
      </c>
      <c r="F11453">
        <f>INDEX(RanksTable!BB:BB,MATCH(B11453,RanksTable!B:B,0))</f>
        <v>7</v>
      </c>
      <c r="H11453" t="str">
        <f t="shared" si="178"/>
        <v>INSERT INTO "TeamRanks" (team_id,team_sport_id,team_rank) VALUES (78,20,7);</v>
      </c>
    </row>
    <row r="11454" spans="2:8" x14ac:dyDescent="0.25">
      <c r="B11454" t="s">
        <v>325</v>
      </c>
      <c r="C11454">
        <f>INDEX(NationalTeams!B:B,MATCH(B11454,NationalTeams!C:C,0))</f>
        <v>79</v>
      </c>
      <c r="D11454" t="s">
        <v>43</v>
      </c>
      <c r="E11454">
        <f>INDEX(TeamSports!B:B,MATCH(D11454,TeamSports!C:C,0))</f>
        <v>20</v>
      </c>
      <c r="F11454">
        <f>INDEX(RanksTable!BB:BB,MATCH(B11454,RanksTable!B:B,0))</f>
        <v>7</v>
      </c>
      <c r="H11454" t="str">
        <f t="shared" si="178"/>
        <v>INSERT INTO "TeamRanks" (team_id,team_sport_id,team_rank) VALUES (79,20,7);</v>
      </c>
    </row>
    <row r="11455" spans="2:8" x14ac:dyDescent="0.25">
      <c r="B11455" t="s">
        <v>536</v>
      </c>
      <c r="C11455">
        <f>INDEX(NationalTeams!B:B,MATCH(B11455,NationalTeams!C:C,0))</f>
        <v>80</v>
      </c>
      <c r="D11455" t="s">
        <v>43</v>
      </c>
      <c r="E11455">
        <f>INDEX(TeamSports!B:B,MATCH(D11455,TeamSports!C:C,0))</f>
        <v>20</v>
      </c>
      <c r="F11455">
        <f>INDEX(RanksTable!BB:BB,MATCH(B11455,RanksTable!B:B,0))</f>
        <v>7</v>
      </c>
      <c r="H11455" t="str">
        <f t="shared" si="178"/>
        <v>INSERT INTO "TeamRanks" (team_id,team_sport_id,team_rank) VALUES (80,20,7);</v>
      </c>
    </row>
    <row r="11456" spans="2:8" x14ac:dyDescent="0.25">
      <c r="B11456" t="s">
        <v>405</v>
      </c>
      <c r="C11456">
        <f>INDEX(NationalTeams!B:B,MATCH(B11456,NationalTeams!C:C,0))</f>
        <v>81</v>
      </c>
      <c r="D11456" t="s">
        <v>43</v>
      </c>
      <c r="E11456">
        <f>INDEX(TeamSports!B:B,MATCH(D11456,TeamSports!C:C,0))</f>
        <v>20</v>
      </c>
      <c r="F11456">
        <f>INDEX(RanksTable!BB:BB,MATCH(B11456,RanksTable!B:B,0))</f>
        <v>7</v>
      </c>
      <c r="H11456" t="str">
        <f t="shared" si="178"/>
        <v>INSERT INTO "TeamRanks" (team_id,team_sport_id,team_rank) VALUES (81,20,7);</v>
      </c>
    </row>
    <row r="11457" spans="2:8" x14ac:dyDescent="0.25">
      <c r="B11457" t="s">
        <v>508</v>
      </c>
      <c r="C11457">
        <f>INDEX(NationalTeams!B:B,MATCH(B11457,NationalTeams!C:C,0))</f>
        <v>82</v>
      </c>
      <c r="D11457" t="s">
        <v>43</v>
      </c>
      <c r="E11457">
        <f>INDEX(TeamSports!B:B,MATCH(D11457,TeamSports!C:C,0))</f>
        <v>20</v>
      </c>
      <c r="F11457">
        <f>INDEX(RanksTable!BB:BB,MATCH(B11457,RanksTable!B:B,0))</f>
        <v>3</v>
      </c>
      <c r="H11457" t="str">
        <f t="shared" si="178"/>
        <v>INSERT INTO "TeamRanks" (team_id,team_sport_id,team_rank) VALUES (82,20,3);</v>
      </c>
    </row>
    <row r="11458" spans="2:8" x14ac:dyDescent="0.25">
      <c r="B11458" t="s">
        <v>477</v>
      </c>
      <c r="C11458">
        <f>INDEX(NationalTeams!B:B,MATCH(B11458,NationalTeams!C:C,0))</f>
        <v>83</v>
      </c>
      <c r="D11458" t="s">
        <v>43</v>
      </c>
      <c r="E11458">
        <f>INDEX(TeamSports!B:B,MATCH(D11458,TeamSports!C:C,0))</f>
        <v>20</v>
      </c>
      <c r="F11458">
        <f>INDEX(RanksTable!BB:BB,MATCH(B11458,RanksTable!B:B,0))</f>
        <v>7</v>
      </c>
      <c r="H11458" t="str">
        <f t="shared" si="178"/>
        <v>INSERT INTO "TeamRanks" (team_id,team_sport_id,team_rank) VALUES (83,20,7);</v>
      </c>
    </row>
    <row r="11459" spans="2:8" x14ac:dyDescent="0.25">
      <c r="B11459" t="s">
        <v>396</v>
      </c>
      <c r="C11459">
        <f>INDEX(NationalTeams!B:B,MATCH(B11459,NationalTeams!C:C,0))</f>
        <v>84</v>
      </c>
      <c r="D11459" t="s">
        <v>43</v>
      </c>
      <c r="E11459">
        <f>INDEX(TeamSports!B:B,MATCH(D11459,TeamSports!C:C,0))</f>
        <v>20</v>
      </c>
      <c r="F11459">
        <f>INDEX(RanksTable!BB:BB,MATCH(B11459,RanksTable!B:B,0))</f>
        <v>7</v>
      </c>
      <c r="H11459" t="str">
        <f t="shared" si="178"/>
        <v>INSERT INTO "TeamRanks" (team_id,team_sport_id,team_rank) VALUES (84,20,7);</v>
      </c>
    </row>
    <row r="11460" spans="2:8" x14ac:dyDescent="0.25">
      <c r="B11460" t="s">
        <v>382</v>
      </c>
      <c r="C11460">
        <f>INDEX(NationalTeams!B:B,MATCH(B11460,NationalTeams!C:C,0))</f>
        <v>85</v>
      </c>
      <c r="D11460" t="s">
        <v>43</v>
      </c>
      <c r="E11460">
        <f>INDEX(TeamSports!B:B,MATCH(D11460,TeamSports!C:C,0))</f>
        <v>20</v>
      </c>
      <c r="F11460">
        <f>INDEX(RanksTable!BB:BB,MATCH(B11460,RanksTable!B:B,0))</f>
        <v>7</v>
      </c>
      <c r="H11460" t="str">
        <f t="shared" ref="H11460:H11523" si="179">_xlfn.CONCAT($H$1,$L$1,$C$1,$L$1," ",$J$1,$C$2,$N$1,$E$2,$N$1,$F$2,$K$1,$I$1,$J$1,C11460,$N$1,E11460,$N$1,F11460,$K$1,$O$1)</f>
        <v>INSERT INTO "TeamRanks" (team_id,team_sport_id,team_rank) VALUES (85,20,7);</v>
      </c>
    </row>
    <row r="11461" spans="2:8" x14ac:dyDescent="0.25">
      <c r="B11461" t="s">
        <v>338</v>
      </c>
      <c r="C11461">
        <f>INDEX(NationalTeams!B:B,MATCH(B11461,NationalTeams!C:C,0))</f>
        <v>86</v>
      </c>
      <c r="D11461" t="s">
        <v>43</v>
      </c>
      <c r="E11461">
        <f>INDEX(TeamSports!B:B,MATCH(D11461,TeamSports!C:C,0))</f>
        <v>20</v>
      </c>
      <c r="F11461">
        <f>INDEX(RanksTable!BB:BB,MATCH(B11461,RanksTable!B:B,0))</f>
        <v>7</v>
      </c>
      <c r="H11461" t="str">
        <f t="shared" si="179"/>
        <v>INSERT INTO "TeamRanks" (team_id,team_sport_id,team_rank) VALUES (86,20,7);</v>
      </c>
    </row>
    <row r="11462" spans="2:8" x14ac:dyDescent="0.25">
      <c r="B11462" t="s">
        <v>392</v>
      </c>
      <c r="C11462">
        <f>INDEX(NationalTeams!B:B,MATCH(B11462,NationalTeams!C:C,0))</f>
        <v>87</v>
      </c>
      <c r="D11462" t="s">
        <v>43</v>
      </c>
      <c r="E11462">
        <f>INDEX(TeamSports!B:B,MATCH(D11462,TeamSports!C:C,0))</f>
        <v>20</v>
      </c>
      <c r="F11462">
        <f>INDEX(RanksTable!BB:BB,MATCH(B11462,RanksTable!B:B,0))</f>
        <v>7</v>
      </c>
      <c r="H11462" t="str">
        <f t="shared" si="179"/>
        <v>INSERT INTO "TeamRanks" (team_id,team_sport_id,team_rank) VALUES (87,20,7);</v>
      </c>
    </row>
    <row r="11463" spans="2:8" x14ac:dyDescent="0.25">
      <c r="B11463" t="s">
        <v>335</v>
      </c>
      <c r="C11463">
        <f>INDEX(NationalTeams!B:B,MATCH(B11463,NationalTeams!C:C,0))</f>
        <v>88</v>
      </c>
      <c r="D11463" t="s">
        <v>43</v>
      </c>
      <c r="E11463">
        <f>INDEX(TeamSports!B:B,MATCH(D11463,TeamSports!C:C,0))</f>
        <v>20</v>
      </c>
      <c r="F11463">
        <f>INDEX(RanksTable!BB:BB,MATCH(B11463,RanksTable!B:B,0))</f>
        <v>7</v>
      </c>
      <c r="H11463" t="str">
        <f t="shared" si="179"/>
        <v>INSERT INTO "TeamRanks" (team_id,team_sport_id,team_rank) VALUES (88,20,7);</v>
      </c>
    </row>
    <row r="11464" spans="2:8" x14ac:dyDescent="0.25">
      <c r="B11464" t="s">
        <v>333</v>
      </c>
      <c r="C11464">
        <f>INDEX(NationalTeams!B:B,MATCH(B11464,NationalTeams!C:C,0))</f>
        <v>89</v>
      </c>
      <c r="D11464" t="s">
        <v>43</v>
      </c>
      <c r="E11464">
        <f>INDEX(TeamSports!B:B,MATCH(D11464,TeamSports!C:C,0))</f>
        <v>20</v>
      </c>
      <c r="F11464">
        <f>INDEX(RanksTable!BB:BB,MATCH(B11464,RanksTable!B:B,0))</f>
        <v>7</v>
      </c>
      <c r="H11464" t="str">
        <f t="shared" si="179"/>
        <v>INSERT INTO "TeamRanks" (team_id,team_sport_id,team_rank) VALUES (89,20,7);</v>
      </c>
    </row>
    <row r="11465" spans="2:8" x14ac:dyDescent="0.25">
      <c r="B11465" t="s">
        <v>397</v>
      </c>
      <c r="C11465">
        <f>INDEX(NationalTeams!B:B,MATCH(B11465,NationalTeams!C:C,0))</f>
        <v>90</v>
      </c>
      <c r="D11465" t="s">
        <v>43</v>
      </c>
      <c r="E11465">
        <f>INDEX(TeamSports!B:B,MATCH(D11465,TeamSports!C:C,0))</f>
        <v>20</v>
      </c>
      <c r="F11465">
        <f>INDEX(RanksTable!BB:BB,MATCH(B11465,RanksTable!B:B,0))</f>
        <v>7</v>
      </c>
      <c r="H11465" t="str">
        <f t="shared" si="179"/>
        <v>INSERT INTO "TeamRanks" (team_id,team_sport_id,team_rank) VALUES (90,20,7);</v>
      </c>
    </row>
    <row r="11466" spans="2:8" x14ac:dyDescent="0.25">
      <c r="B11466" t="s">
        <v>469</v>
      </c>
      <c r="C11466">
        <f>INDEX(NationalTeams!B:B,MATCH(B11466,NationalTeams!C:C,0))</f>
        <v>91</v>
      </c>
      <c r="D11466" t="s">
        <v>43</v>
      </c>
      <c r="E11466">
        <f>INDEX(TeamSports!B:B,MATCH(D11466,TeamSports!C:C,0))</f>
        <v>20</v>
      </c>
      <c r="F11466">
        <f>INDEX(RanksTable!BB:BB,MATCH(B11466,RanksTable!B:B,0))</f>
        <v>5</v>
      </c>
      <c r="H11466" t="str">
        <f t="shared" si="179"/>
        <v>INSERT INTO "TeamRanks" (team_id,team_sport_id,team_rank) VALUES (91,20,5);</v>
      </c>
    </row>
    <row r="11467" spans="2:8" x14ac:dyDescent="0.25">
      <c r="B11467" t="s">
        <v>512</v>
      </c>
      <c r="C11467">
        <f>INDEX(NationalTeams!B:B,MATCH(B11467,NationalTeams!C:C,0))</f>
        <v>92</v>
      </c>
      <c r="D11467" t="s">
        <v>43</v>
      </c>
      <c r="E11467">
        <f>INDEX(TeamSports!B:B,MATCH(D11467,TeamSports!C:C,0))</f>
        <v>20</v>
      </c>
      <c r="F11467">
        <f>INDEX(RanksTable!BB:BB,MATCH(B11467,RanksTable!B:B,0))</f>
        <v>4</v>
      </c>
      <c r="H11467" t="str">
        <f t="shared" si="179"/>
        <v>INSERT INTO "TeamRanks" (team_id,team_sport_id,team_rank) VALUES (92,20,4);</v>
      </c>
    </row>
    <row r="11468" spans="2:8" x14ac:dyDescent="0.25">
      <c r="B11468" t="s">
        <v>458</v>
      </c>
      <c r="C11468">
        <f>INDEX(NationalTeams!B:B,MATCH(B11468,NationalTeams!C:C,0))</f>
        <v>93</v>
      </c>
      <c r="D11468" t="s">
        <v>43</v>
      </c>
      <c r="E11468">
        <f>INDEX(TeamSports!B:B,MATCH(D11468,TeamSports!C:C,0))</f>
        <v>20</v>
      </c>
      <c r="F11468">
        <f>INDEX(RanksTable!BB:BB,MATCH(B11468,RanksTable!B:B,0))</f>
        <v>7</v>
      </c>
      <c r="H11468" t="str">
        <f t="shared" si="179"/>
        <v>INSERT INTO "TeamRanks" (team_id,team_sport_id,team_rank) VALUES (93,20,7);</v>
      </c>
    </row>
    <row r="11469" spans="2:8" x14ac:dyDescent="0.25">
      <c r="B11469" t="s">
        <v>444</v>
      </c>
      <c r="C11469">
        <f>INDEX(NationalTeams!B:B,MATCH(B11469,NationalTeams!C:C,0))</f>
        <v>94</v>
      </c>
      <c r="D11469" t="s">
        <v>43</v>
      </c>
      <c r="E11469">
        <f>INDEX(TeamSports!B:B,MATCH(D11469,TeamSports!C:C,0))</f>
        <v>20</v>
      </c>
      <c r="F11469">
        <f>INDEX(RanksTable!BB:BB,MATCH(B11469,RanksTable!B:B,0))</f>
        <v>7</v>
      </c>
      <c r="H11469" t="str">
        <f t="shared" si="179"/>
        <v>INSERT INTO "TeamRanks" (team_id,team_sport_id,team_rank) VALUES (94,20,7);</v>
      </c>
    </row>
    <row r="11470" spans="2:8" x14ac:dyDescent="0.25">
      <c r="B11470" t="s">
        <v>493</v>
      </c>
      <c r="C11470">
        <f>INDEX(NationalTeams!B:B,MATCH(B11470,NationalTeams!C:C,0))</f>
        <v>95</v>
      </c>
      <c r="D11470" t="s">
        <v>43</v>
      </c>
      <c r="E11470">
        <f>INDEX(TeamSports!B:B,MATCH(D11470,TeamSports!C:C,0))</f>
        <v>20</v>
      </c>
      <c r="F11470">
        <f>INDEX(RanksTable!BB:BB,MATCH(B11470,RanksTable!B:B,0))</f>
        <v>1</v>
      </c>
      <c r="H11470" t="str">
        <f t="shared" si="179"/>
        <v>INSERT INTO "TeamRanks" (team_id,team_sport_id,team_rank) VALUES (95,20,1);</v>
      </c>
    </row>
    <row r="11471" spans="2:8" x14ac:dyDescent="0.25">
      <c r="B11471" t="s">
        <v>431</v>
      </c>
      <c r="C11471">
        <f>INDEX(NationalTeams!B:B,MATCH(B11471,NationalTeams!C:C,0))</f>
        <v>96</v>
      </c>
      <c r="D11471" t="s">
        <v>43</v>
      </c>
      <c r="E11471">
        <f>INDEX(TeamSports!B:B,MATCH(D11471,TeamSports!C:C,0))</f>
        <v>20</v>
      </c>
      <c r="F11471">
        <f>INDEX(RanksTable!BB:BB,MATCH(B11471,RanksTable!B:B,0))</f>
        <v>7</v>
      </c>
      <c r="H11471" t="str">
        <f t="shared" si="179"/>
        <v>INSERT INTO "TeamRanks" (team_id,team_sport_id,team_rank) VALUES (96,20,7);</v>
      </c>
    </row>
    <row r="11472" spans="2:8" x14ac:dyDescent="0.25">
      <c r="B11472" t="s">
        <v>427</v>
      </c>
      <c r="C11472">
        <f>INDEX(NationalTeams!B:B,MATCH(B11472,NationalTeams!C:C,0))</f>
        <v>97</v>
      </c>
      <c r="D11472" t="s">
        <v>43</v>
      </c>
      <c r="E11472">
        <f>INDEX(TeamSports!B:B,MATCH(D11472,TeamSports!C:C,0))</f>
        <v>20</v>
      </c>
      <c r="F11472">
        <f>INDEX(RanksTable!BB:BB,MATCH(B11472,RanksTable!B:B,0))</f>
        <v>7</v>
      </c>
      <c r="H11472" t="str">
        <f t="shared" si="179"/>
        <v>INSERT INTO "TeamRanks" (team_id,team_sport_id,team_rank) VALUES (97,20,7);</v>
      </c>
    </row>
    <row r="11473" spans="2:8" x14ac:dyDescent="0.25">
      <c r="B11473" t="s">
        <v>513</v>
      </c>
      <c r="C11473">
        <f>INDEX(NationalTeams!B:B,MATCH(B11473,NationalTeams!C:C,0))</f>
        <v>98</v>
      </c>
      <c r="D11473" t="s">
        <v>43</v>
      </c>
      <c r="E11473">
        <f>INDEX(TeamSports!B:B,MATCH(D11473,TeamSports!C:C,0))</f>
        <v>20</v>
      </c>
      <c r="F11473">
        <f>INDEX(RanksTable!BB:BB,MATCH(B11473,RanksTable!B:B,0))</f>
        <v>6</v>
      </c>
      <c r="H11473" t="str">
        <f t="shared" si="179"/>
        <v>INSERT INTO "TeamRanks" (team_id,team_sport_id,team_rank) VALUES (98,20,6);</v>
      </c>
    </row>
    <row r="11474" spans="2:8" x14ac:dyDescent="0.25">
      <c r="B11474" t="s">
        <v>503</v>
      </c>
      <c r="C11474">
        <f>INDEX(NationalTeams!B:B,MATCH(B11474,NationalTeams!C:C,0))</f>
        <v>99</v>
      </c>
      <c r="D11474" t="s">
        <v>43</v>
      </c>
      <c r="E11474">
        <f>INDEX(TeamSports!B:B,MATCH(D11474,TeamSports!C:C,0))</f>
        <v>20</v>
      </c>
      <c r="F11474">
        <f>INDEX(RanksTable!BB:BB,MATCH(B11474,RanksTable!B:B,0))</f>
        <v>7</v>
      </c>
      <c r="H11474" t="str">
        <f t="shared" si="179"/>
        <v>INSERT INTO "TeamRanks" (team_id,team_sport_id,team_rank) VALUES (99,20,7);</v>
      </c>
    </row>
    <row r="11475" spans="2:8" x14ac:dyDescent="0.25">
      <c r="B11475" t="s">
        <v>519</v>
      </c>
      <c r="C11475">
        <f>INDEX(NationalTeams!B:B,MATCH(B11475,NationalTeams!C:C,0))</f>
        <v>100</v>
      </c>
      <c r="D11475" t="s">
        <v>43</v>
      </c>
      <c r="E11475">
        <f>INDEX(TeamSports!B:B,MATCH(D11475,TeamSports!C:C,0))</f>
        <v>20</v>
      </c>
      <c r="F11475">
        <f>INDEX(RanksTable!BB:BB,MATCH(B11475,RanksTable!B:B,0))</f>
        <v>7</v>
      </c>
      <c r="H11475" t="str">
        <f t="shared" si="179"/>
        <v>INSERT INTO "TeamRanks" (team_id,team_sport_id,team_rank) VALUES (100,20,7);</v>
      </c>
    </row>
    <row r="11476" spans="2:8" x14ac:dyDescent="0.25">
      <c r="B11476" t="s">
        <v>410</v>
      </c>
      <c r="C11476">
        <f>INDEX(NationalTeams!B:B,MATCH(B11476,NationalTeams!C:C,0))</f>
        <v>101</v>
      </c>
      <c r="D11476" t="s">
        <v>43</v>
      </c>
      <c r="E11476">
        <f>INDEX(TeamSports!B:B,MATCH(D11476,TeamSports!C:C,0))</f>
        <v>20</v>
      </c>
      <c r="F11476">
        <f>INDEX(RanksTable!BB:BB,MATCH(B11476,RanksTable!B:B,0))</f>
        <v>7</v>
      </c>
      <c r="H11476" t="str">
        <f t="shared" si="179"/>
        <v>INSERT INTO "TeamRanks" (team_id,team_sport_id,team_rank) VALUES (101,20,7);</v>
      </c>
    </row>
    <row r="11477" spans="2:8" x14ac:dyDescent="0.25">
      <c r="B11477" t="s">
        <v>486</v>
      </c>
      <c r="C11477">
        <f>INDEX(NationalTeams!B:B,MATCH(B11477,NationalTeams!C:C,0))</f>
        <v>102</v>
      </c>
      <c r="D11477" t="s">
        <v>43</v>
      </c>
      <c r="E11477">
        <f>INDEX(TeamSports!B:B,MATCH(D11477,TeamSports!C:C,0))</f>
        <v>20</v>
      </c>
      <c r="F11477">
        <f>INDEX(RanksTable!BB:BB,MATCH(B11477,RanksTable!B:B,0))</f>
        <v>7</v>
      </c>
      <c r="H11477" t="str">
        <f t="shared" si="179"/>
        <v>INSERT INTO "TeamRanks" (team_id,team_sport_id,team_rank) VALUES (102,20,7);</v>
      </c>
    </row>
    <row r="11478" spans="2:8" x14ac:dyDescent="0.25">
      <c r="B11478" t="s">
        <v>526</v>
      </c>
      <c r="C11478">
        <f>INDEX(NationalTeams!B:B,MATCH(B11478,NationalTeams!C:C,0))</f>
        <v>103</v>
      </c>
      <c r="D11478" t="s">
        <v>43</v>
      </c>
      <c r="E11478">
        <f>INDEX(TeamSports!B:B,MATCH(D11478,TeamSports!C:C,0))</f>
        <v>20</v>
      </c>
      <c r="F11478">
        <f>INDEX(RanksTable!BB:BB,MATCH(B11478,RanksTable!B:B,0))</f>
        <v>7</v>
      </c>
      <c r="H11478" t="str">
        <f t="shared" si="179"/>
        <v>INSERT INTO "TeamRanks" (team_id,team_sport_id,team_rank) VALUES (103,20,7);</v>
      </c>
    </row>
    <row r="11479" spans="2:8" x14ac:dyDescent="0.25">
      <c r="B11479" t="s">
        <v>470</v>
      </c>
      <c r="C11479">
        <f>INDEX(NationalTeams!B:B,MATCH(B11479,NationalTeams!C:C,0))</f>
        <v>104</v>
      </c>
      <c r="D11479" t="s">
        <v>43</v>
      </c>
      <c r="E11479">
        <f>INDEX(TeamSports!B:B,MATCH(D11479,TeamSports!C:C,0))</f>
        <v>20</v>
      </c>
      <c r="F11479">
        <f>INDEX(RanksTable!BB:BB,MATCH(B11479,RanksTable!B:B,0))</f>
        <v>7</v>
      </c>
      <c r="H11479" t="str">
        <f t="shared" si="179"/>
        <v>INSERT INTO "TeamRanks" (team_id,team_sport_id,team_rank) VALUES (104,20,7);</v>
      </c>
    </row>
    <row r="11480" spans="2:8" x14ac:dyDescent="0.25">
      <c r="B11480" t="s">
        <v>461</v>
      </c>
      <c r="C11480">
        <f>INDEX(NationalTeams!B:B,MATCH(B11480,NationalTeams!C:C,0))</f>
        <v>105</v>
      </c>
      <c r="D11480" t="s">
        <v>43</v>
      </c>
      <c r="E11480">
        <f>INDEX(TeamSports!B:B,MATCH(D11480,TeamSports!C:C,0))</f>
        <v>20</v>
      </c>
      <c r="F11480">
        <f>INDEX(RanksTable!BB:BB,MATCH(B11480,RanksTable!B:B,0))</f>
        <v>7</v>
      </c>
      <c r="H11480" t="str">
        <f t="shared" si="179"/>
        <v>INSERT INTO "TeamRanks" (team_id,team_sport_id,team_rank) VALUES (105,20,7);</v>
      </c>
    </row>
    <row r="11481" spans="2:8" x14ac:dyDescent="0.25">
      <c r="B11481" t="s">
        <v>418</v>
      </c>
      <c r="C11481">
        <f>INDEX(NationalTeams!B:B,MATCH(B11481,NationalTeams!C:C,0))</f>
        <v>106</v>
      </c>
      <c r="D11481" t="s">
        <v>43</v>
      </c>
      <c r="E11481">
        <f>INDEX(TeamSports!B:B,MATCH(D11481,TeamSports!C:C,0))</f>
        <v>20</v>
      </c>
      <c r="F11481">
        <f>INDEX(RanksTable!BB:BB,MATCH(B11481,RanksTable!B:B,0))</f>
        <v>7</v>
      </c>
      <c r="H11481" t="str">
        <f t="shared" si="179"/>
        <v>INSERT INTO "TeamRanks" (team_id,team_sport_id,team_rank) VALUES (106,20,7);</v>
      </c>
    </row>
    <row r="11482" spans="2:8" x14ac:dyDescent="0.25">
      <c r="B11482" t="s">
        <v>417</v>
      </c>
      <c r="C11482">
        <f>INDEX(NationalTeams!B:B,MATCH(B11482,NationalTeams!C:C,0))</f>
        <v>107</v>
      </c>
      <c r="D11482" t="s">
        <v>43</v>
      </c>
      <c r="E11482">
        <f>INDEX(TeamSports!B:B,MATCH(D11482,TeamSports!C:C,0))</f>
        <v>20</v>
      </c>
      <c r="F11482">
        <f>INDEX(RanksTable!BB:BB,MATCH(B11482,RanksTable!B:B,0))</f>
        <v>7</v>
      </c>
      <c r="H11482" t="str">
        <f t="shared" si="179"/>
        <v>INSERT INTO "TeamRanks" (team_id,team_sport_id,team_rank) VALUES (107,20,7);</v>
      </c>
    </row>
    <row r="11483" spans="2:8" x14ac:dyDescent="0.25">
      <c r="B11483" t="s">
        <v>421</v>
      </c>
      <c r="C11483">
        <f>INDEX(NationalTeams!B:B,MATCH(B11483,NationalTeams!C:C,0))</f>
        <v>108</v>
      </c>
      <c r="D11483" t="s">
        <v>43</v>
      </c>
      <c r="E11483">
        <f>INDEX(TeamSports!B:B,MATCH(D11483,TeamSports!C:C,0))</f>
        <v>20</v>
      </c>
      <c r="F11483">
        <f>INDEX(RanksTable!BB:BB,MATCH(B11483,RanksTable!B:B,0))</f>
        <v>6</v>
      </c>
      <c r="H11483" t="str">
        <f t="shared" si="179"/>
        <v>INSERT INTO "TeamRanks" (team_id,team_sport_id,team_rank) VALUES (108,20,6);</v>
      </c>
    </row>
    <row r="11484" spans="2:8" x14ac:dyDescent="0.25">
      <c r="B11484" t="s">
        <v>530</v>
      </c>
      <c r="C11484">
        <f>INDEX(NationalTeams!B:B,MATCH(B11484,NationalTeams!C:C,0))</f>
        <v>109</v>
      </c>
      <c r="D11484" t="s">
        <v>43</v>
      </c>
      <c r="E11484">
        <f>INDEX(TeamSports!B:B,MATCH(D11484,TeamSports!C:C,0))</f>
        <v>20</v>
      </c>
      <c r="F11484">
        <f>INDEX(RanksTable!BB:BB,MATCH(B11484,RanksTable!B:B,0))</f>
        <v>3</v>
      </c>
      <c r="H11484" t="str">
        <f t="shared" si="179"/>
        <v>INSERT INTO "TeamRanks" (team_id,team_sport_id,team_rank) VALUES (109,20,3);</v>
      </c>
    </row>
    <row r="11485" spans="2:8" x14ac:dyDescent="0.25">
      <c r="B11485" t="s">
        <v>488</v>
      </c>
      <c r="C11485">
        <f>INDEX(NationalTeams!B:B,MATCH(B11485,NationalTeams!C:C,0))</f>
        <v>110</v>
      </c>
      <c r="D11485" t="s">
        <v>43</v>
      </c>
      <c r="E11485">
        <f>INDEX(TeamSports!B:B,MATCH(D11485,TeamSports!C:C,0))</f>
        <v>20</v>
      </c>
      <c r="F11485">
        <f>INDEX(RanksTable!BB:BB,MATCH(B11485,RanksTable!B:B,0))</f>
        <v>3</v>
      </c>
      <c r="H11485" t="str">
        <f t="shared" si="179"/>
        <v>INSERT INTO "TeamRanks" (team_id,team_sport_id,team_rank) VALUES (110,20,3);</v>
      </c>
    </row>
    <row r="11486" spans="2:8" x14ac:dyDescent="0.25">
      <c r="B11486" t="s">
        <v>352</v>
      </c>
      <c r="C11486">
        <f>INDEX(NationalTeams!B:B,MATCH(B11486,NationalTeams!C:C,0))</f>
        <v>111</v>
      </c>
      <c r="D11486" t="s">
        <v>43</v>
      </c>
      <c r="E11486">
        <f>INDEX(TeamSports!B:B,MATCH(D11486,TeamSports!C:C,0))</f>
        <v>20</v>
      </c>
      <c r="F11486">
        <f>INDEX(RanksTable!BB:BB,MATCH(B11486,RanksTable!B:B,0))</f>
        <v>7</v>
      </c>
      <c r="H11486" t="str">
        <f t="shared" si="179"/>
        <v>INSERT INTO "TeamRanks" (team_id,team_sport_id,team_rank) VALUES (111,20,7);</v>
      </c>
    </row>
    <row r="11487" spans="2:8" x14ac:dyDescent="0.25">
      <c r="B11487" t="s">
        <v>422</v>
      </c>
      <c r="C11487">
        <f>INDEX(NationalTeams!B:B,MATCH(B11487,NationalTeams!C:C,0))</f>
        <v>112</v>
      </c>
      <c r="D11487" t="s">
        <v>43</v>
      </c>
      <c r="E11487">
        <f>INDEX(TeamSports!B:B,MATCH(D11487,TeamSports!C:C,0))</f>
        <v>20</v>
      </c>
      <c r="F11487">
        <f>INDEX(RanksTable!BB:BB,MATCH(B11487,RanksTable!B:B,0))</f>
        <v>4</v>
      </c>
      <c r="H11487" t="str">
        <f t="shared" si="179"/>
        <v>INSERT INTO "TeamRanks" (team_id,team_sport_id,team_rank) VALUES (112,20,4);</v>
      </c>
    </row>
    <row r="11488" spans="2:8" x14ac:dyDescent="0.25">
      <c r="B11488" t="s">
        <v>451</v>
      </c>
      <c r="C11488">
        <f>INDEX(NationalTeams!B:B,MATCH(B11488,NationalTeams!C:C,0))</f>
        <v>113</v>
      </c>
      <c r="D11488" t="s">
        <v>43</v>
      </c>
      <c r="E11488">
        <f>INDEX(TeamSports!B:B,MATCH(D11488,TeamSports!C:C,0))</f>
        <v>20</v>
      </c>
      <c r="F11488">
        <f>INDEX(RanksTable!BB:BB,MATCH(B11488,RanksTable!B:B,0))</f>
        <v>7</v>
      </c>
      <c r="H11488" t="str">
        <f t="shared" si="179"/>
        <v>INSERT INTO "TeamRanks" (team_id,team_sport_id,team_rank) VALUES (113,20,7);</v>
      </c>
    </row>
    <row r="11489" spans="2:8" x14ac:dyDescent="0.25">
      <c r="B11489" t="s">
        <v>430</v>
      </c>
      <c r="C11489">
        <f>INDEX(NationalTeams!B:B,MATCH(B11489,NationalTeams!C:C,0))</f>
        <v>114</v>
      </c>
      <c r="D11489" t="s">
        <v>43</v>
      </c>
      <c r="E11489">
        <f>INDEX(TeamSports!B:B,MATCH(D11489,TeamSports!C:C,0))</f>
        <v>20</v>
      </c>
      <c r="F11489">
        <f>INDEX(RanksTable!BB:BB,MATCH(B11489,RanksTable!B:B,0))</f>
        <v>7</v>
      </c>
      <c r="H11489" t="str">
        <f t="shared" si="179"/>
        <v>INSERT INTO "TeamRanks" (team_id,team_sport_id,team_rank) VALUES (114,20,7);</v>
      </c>
    </row>
    <row r="11490" spans="2:8" x14ac:dyDescent="0.25">
      <c r="B11490" t="s">
        <v>381</v>
      </c>
      <c r="C11490">
        <f>INDEX(NationalTeams!B:B,MATCH(B11490,NationalTeams!C:C,0))</f>
        <v>115</v>
      </c>
      <c r="D11490" t="s">
        <v>43</v>
      </c>
      <c r="E11490">
        <f>INDEX(TeamSports!B:B,MATCH(D11490,TeamSports!C:C,0))</f>
        <v>20</v>
      </c>
      <c r="F11490">
        <f>INDEX(RanksTable!BB:BB,MATCH(B11490,RanksTable!B:B,0))</f>
        <v>7</v>
      </c>
      <c r="H11490" t="str">
        <f t="shared" si="179"/>
        <v>INSERT INTO "TeamRanks" (team_id,team_sport_id,team_rank) VALUES (115,20,7);</v>
      </c>
    </row>
    <row r="11491" spans="2:8" x14ac:dyDescent="0.25">
      <c r="B11491" t="s">
        <v>434</v>
      </c>
      <c r="C11491">
        <f>INDEX(NationalTeams!B:B,MATCH(B11491,NationalTeams!C:C,0))</f>
        <v>116</v>
      </c>
      <c r="D11491" t="s">
        <v>43</v>
      </c>
      <c r="E11491">
        <f>INDEX(TeamSports!B:B,MATCH(D11491,TeamSports!C:C,0))</f>
        <v>20</v>
      </c>
      <c r="F11491">
        <f>INDEX(RanksTable!BB:BB,MATCH(B11491,RanksTable!B:B,0))</f>
        <v>7</v>
      </c>
      <c r="H11491" t="str">
        <f t="shared" si="179"/>
        <v>INSERT INTO "TeamRanks" (team_id,team_sport_id,team_rank) VALUES (116,20,7);</v>
      </c>
    </row>
    <row r="11492" spans="2:8" x14ac:dyDescent="0.25">
      <c r="B11492" t="s">
        <v>475</v>
      </c>
      <c r="C11492">
        <f>INDEX(NationalTeams!B:B,MATCH(B11492,NationalTeams!C:C,0))</f>
        <v>117</v>
      </c>
      <c r="D11492" t="s">
        <v>43</v>
      </c>
      <c r="E11492">
        <f>INDEX(TeamSports!B:B,MATCH(D11492,TeamSports!C:C,0))</f>
        <v>20</v>
      </c>
      <c r="F11492">
        <f>INDEX(RanksTable!BB:BB,MATCH(B11492,RanksTable!B:B,0))</f>
        <v>7</v>
      </c>
      <c r="H11492" t="str">
        <f t="shared" si="179"/>
        <v>INSERT INTO "TeamRanks" (team_id,team_sport_id,team_rank) VALUES (117,20,7);</v>
      </c>
    </row>
    <row r="11493" spans="2:8" x14ac:dyDescent="0.25">
      <c r="B11493" t="s">
        <v>528</v>
      </c>
      <c r="C11493">
        <f>INDEX(NationalTeams!B:B,MATCH(B11493,NationalTeams!C:C,0))</f>
        <v>118</v>
      </c>
      <c r="D11493" t="s">
        <v>43</v>
      </c>
      <c r="E11493">
        <f>INDEX(TeamSports!B:B,MATCH(D11493,TeamSports!C:C,0))</f>
        <v>20</v>
      </c>
      <c r="F11493">
        <f>INDEX(RanksTable!BB:BB,MATCH(B11493,RanksTable!B:B,0))</f>
        <v>7</v>
      </c>
      <c r="H11493" t="str">
        <f t="shared" si="179"/>
        <v>INSERT INTO "TeamRanks" (team_id,team_sport_id,team_rank) VALUES (118,20,7);</v>
      </c>
    </row>
    <row r="11494" spans="2:8" x14ac:dyDescent="0.25">
      <c r="B11494" t="s">
        <v>436</v>
      </c>
      <c r="C11494">
        <f>INDEX(NationalTeams!B:B,MATCH(B11494,NationalTeams!C:C,0))</f>
        <v>119</v>
      </c>
      <c r="D11494" t="s">
        <v>43</v>
      </c>
      <c r="E11494">
        <f>INDEX(TeamSports!B:B,MATCH(D11494,TeamSports!C:C,0))</f>
        <v>20</v>
      </c>
      <c r="F11494">
        <f>INDEX(RanksTable!BB:BB,MATCH(B11494,RanksTable!B:B,0))</f>
        <v>7</v>
      </c>
      <c r="H11494" t="str">
        <f t="shared" si="179"/>
        <v>INSERT INTO "TeamRanks" (team_id,team_sport_id,team_rank) VALUES (119,20,7);</v>
      </c>
    </row>
    <row r="11495" spans="2:8" x14ac:dyDescent="0.25">
      <c r="B11495" t="s">
        <v>455</v>
      </c>
      <c r="C11495">
        <f>INDEX(NationalTeams!B:B,MATCH(B11495,NationalTeams!C:C,0))</f>
        <v>120</v>
      </c>
      <c r="D11495" t="s">
        <v>43</v>
      </c>
      <c r="E11495">
        <f>INDEX(TeamSports!B:B,MATCH(D11495,TeamSports!C:C,0))</f>
        <v>20</v>
      </c>
      <c r="F11495">
        <f>INDEX(RanksTable!BB:BB,MATCH(B11495,RanksTable!B:B,0))</f>
        <v>7</v>
      </c>
      <c r="H11495" t="str">
        <f t="shared" si="179"/>
        <v>INSERT INTO "TeamRanks" (team_id,team_sport_id,team_rank) VALUES (120,20,7);</v>
      </c>
    </row>
    <row r="11496" spans="2:8" x14ac:dyDescent="0.25">
      <c r="B11496" t="s">
        <v>345</v>
      </c>
      <c r="C11496">
        <f>INDEX(NationalTeams!B:B,MATCH(B11496,NationalTeams!C:C,0))</f>
        <v>121</v>
      </c>
      <c r="D11496" t="s">
        <v>43</v>
      </c>
      <c r="E11496">
        <f>INDEX(TeamSports!B:B,MATCH(D11496,TeamSports!C:C,0))</f>
        <v>20</v>
      </c>
      <c r="F11496">
        <f>INDEX(RanksTable!BB:BB,MATCH(B11496,RanksTable!B:B,0))</f>
        <v>7</v>
      </c>
      <c r="H11496" t="str">
        <f t="shared" si="179"/>
        <v>INSERT INTO "TeamRanks" (team_id,team_sport_id,team_rank) VALUES (121,20,7);</v>
      </c>
    </row>
    <row r="11497" spans="2:8" x14ac:dyDescent="0.25">
      <c r="B11497" t="s">
        <v>532</v>
      </c>
      <c r="C11497">
        <f>INDEX(NationalTeams!B:B,MATCH(B11497,NationalTeams!C:C,0))</f>
        <v>122</v>
      </c>
      <c r="D11497" t="s">
        <v>43</v>
      </c>
      <c r="E11497">
        <f>INDEX(TeamSports!B:B,MATCH(D11497,TeamSports!C:C,0))</f>
        <v>20</v>
      </c>
      <c r="F11497">
        <f>INDEX(RanksTable!BB:BB,MATCH(B11497,RanksTable!B:B,0))</f>
        <v>7</v>
      </c>
      <c r="H11497" t="str">
        <f t="shared" si="179"/>
        <v>INSERT INTO "TeamRanks" (team_id,team_sport_id,team_rank) VALUES (122,20,7);</v>
      </c>
    </row>
    <row r="11498" spans="2:8" x14ac:dyDescent="0.25">
      <c r="B11498" t="s">
        <v>468</v>
      </c>
      <c r="C11498">
        <f>INDEX(NationalTeams!B:B,MATCH(B11498,NationalTeams!C:C,0))</f>
        <v>123</v>
      </c>
      <c r="D11498" t="s">
        <v>43</v>
      </c>
      <c r="E11498">
        <f>INDEX(TeamSports!B:B,MATCH(D11498,TeamSports!C:C,0))</f>
        <v>20</v>
      </c>
      <c r="F11498">
        <f>INDEX(RanksTable!BB:BB,MATCH(B11498,RanksTable!B:B,0))</f>
        <v>7</v>
      </c>
      <c r="H11498" t="str">
        <f t="shared" si="179"/>
        <v>INSERT INTO "TeamRanks" (team_id,team_sport_id,team_rank) VALUES (123,20,7);</v>
      </c>
    </row>
    <row r="11499" spans="2:8" x14ac:dyDescent="0.25">
      <c r="B11499" t="s">
        <v>347</v>
      </c>
      <c r="C11499">
        <f>INDEX(NationalTeams!B:B,MATCH(B11499,NationalTeams!C:C,0))</f>
        <v>124</v>
      </c>
      <c r="D11499" t="s">
        <v>43</v>
      </c>
      <c r="E11499">
        <f>INDEX(TeamSports!B:B,MATCH(D11499,TeamSports!C:C,0))</f>
        <v>20</v>
      </c>
      <c r="F11499">
        <f>INDEX(RanksTable!BB:BB,MATCH(B11499,RanksTable!B:B,0))</f>
        <v>7</v>
      </c>
      <c r="H11499" t="str">
        <f t="shared" si="179"/>
        <v>INSERT INTO "TeamRanks" (team_id,team_sport_id,team_rank) VALUES (124,20,7);</v>
      </c>
    </row>
    <row r="11500" spans="2:8" x14ac:dyDescent="0.25">
      <c r="B11500" t="s">
        <v>390</v>
      </c>
      <c r="C11500">
        <f>INDEX(NationalTeams!B:B,MATCH(B11500,NationalTeams!C:C,0))</f>
        <v>125</v>
      </c>
      <c r="D11500" t="s">
        <v>43</v>
      </c>
      <c r="E11500">
        <f>INDEX(TeamSports!B:B,MATCH(D11500,TeamSports!C:C,0))</f>
        <v>20</v>
      </c>
      <c r="F11500">
        <f>INDEX(RanksTable!BB:BB,MATCH(B11500,RanksTable!B:B,0))</f>
        <v>7</v>
      </c>
      <c r="H11500" t="str">
        <f t="shared" si="179"/>
        <v>INSERT INTO "TeamRanks" (team_id,team_sport_id,team_rank) VALUES (125,20,7);</v>
      </c>
    </row>
    <row r="11501" spans="2:8" x14ac:dyDescent="0.25">
      <c r="B11501" t="s">
        <v>540</v>
      </c>
      <c r="C11501">
        <f>INDEX(NationalTeams!B:B,MATCH(B11501,NationalTeams!C:C,0))</f>
        <v>126</v>
      </c>
      <c r="D11501" t="s">
        <v>43</v>
      </c>
      <c r="E11501">
        <f>INDEX(TeamSports!B:B,MATCH(D11501,TeamSports!C:C,0))</f>
        <v>20</v>
      </c>
      <c r="F11501">
        <f>INDEX(RanksTable!BB:BB,MATCH(B11501,RanksTable!B:B,0))</f>
        <v>7</v>
      </c>
      <c r="H11501" t="str">
        <f t="shared" si="179"/>
        <v>INSERT INTO "TeamRanks" (team_id,team_sport_id,team_rank) VALUES (126,20,7);</v>
      </c>
    </row>
    <row r="11502" spans="2:8" x14ac:dyDescent="0.25">
      <c r="B11502" t="s">
        <v>527</v>
      </c>
      <c r="C11502">
        <f>INDEX(NationalTeams!B:B,MATCH(B11502,NationalTeams!C:C,0))</f>
        <v>127</v>
      </c>
      <c r="D11502" t="s">
        <v>43</v>
      </c>
      <c r="E11502">
        <f>INDEX(TeamSports!B:B,MATCH(D11502,TeamSports!C:C,0))</f>
        <v>20</v>
      </c>
      <c r="F11502">
        <f>INDEX(RanksTable!BB:BB,MATCH(B11502,RanksTable!B:B,0))</f>
        <v>6</v>
      </c>
      <c r="H11502" t="str">
        <f t="shared" si="179"/>
        <v>INSERT INTO "TeamRanks" (team_id,team_sport_id,team_rank) VALUES (127,20,6);</v>
      </c>
    </row>
    <row r="11503" spans="2:8" x14ac:dyDescent="0.25">
      <c r="B11503" t="s">
        <v>523</v>
      </c>
      <c r="C11503">
        <f>INDEX(NationalTeams!B:B,MATCH(B11503,NationalTeams!C:C,0))</f>
        <v>128</v>
      </c>
      <c r="D11503" t="s">
        <v>43</v>
      </c>
      <c r="E11503">
        <f>INDEX(TeamSports!B:B,MATCH(D11503,TeamSports!C:C,0))</f>
        <v>20</v>
      </c>
      <c r="F11503">
        <f>INDEX(RanksTable!BB:BB,MATCH(B11503,RanksTable!B:B,0))</f>
        <v>7</v>
      </c>
      <c r="H11503" t="str">
        <f t="shared" si="179"/>
        <v>INSERT INTO "TeamRanks" (team_id,team_sport_id,team_rank) VALUES (128,20,7);</v>
      </c>
    </row>
    <row r="11504" spans="2:8" x14ac:dyDescent="0.25">
      <c r="B11504" t="s">
        <v>484</v>
      </c>
      <c r="C11504">
        <f>INDEX(NationalTeams!B:B,MATCH(B11504,NationalTeams!C:C,0))</f>
        <v>129</v>
      </c>
      <c r="D11504" t="s">
        <v>43</v>
      </c>
      <c r="E11504">
        <f>INDEX(TeamSports!B:B,MATCH(D11504,TeamSports!C:C,0))</f>
        <v>20</v>
      </c>
      <c r="F11504">
        <f>INDEX(RanksTable!BB:BB,MATCH(B11504,RanksTable!B:B,0))</f>
        <v>7</v>
      </c>
      <c r="H11504" t="str">
        <f t="shared" si="179"/>
        <v>INSERT INTO "TeamRanks" (team_id,team_sport_id,team_rank) VALUES (129,20,7);</v>
      </c>
    </row>
    <row r="11505" spans="2:8" x14ac:dyDescent="0.25">
      <c r="B11505" t="s">
        <v>522</v>
      </c>
      <c r="C11505">
        <f>INDEX(NationalTeams!B:B,MATCH(B11505,NationalTeams!C:C,0))</f>
        <v>130</v>
      </c>
      <c r="D11505" t="s">
        <v>43</v>
      </c>
      <c r="E11505">
        <f>INDEX(TeamSports!B:B,MATCH(D11505,TeamSports!C:C,0))</f>
        <v>20</v>
      </c>
      <c r="F11505">
        <f>INDEX(RanksTable!BB:BB,MATCH(B11505,RanksTable!B:B,0))</f>
        <v>7</v>
      </c>
      <c r="H11505" t="str">
        <f t="shared" si="179"/>
        <v>INSERT INTO "TeamRanks" (team_id,team_sport_id,team_rank) VALUES (130,20,7);</v>
      </c>
    </row>
    <row r="11506" spans="2:8" x14ac:dyDescent="0.25">
      <c r="B11506" t="s">
        <v>386</v>
      </c>
      <c r="C11506">
        <f>INDEX(NationalTeams!B:B,MATCH(B11506,NationalTeams!C:C,0))</f>
        <v>131</v>
      </c>
      <c r="D11506" t="s">
        <v>43</v>
      </c>
      <c r="E11506">
        <f>INDEX(TeamSports!B:B,MATCH(D11506,TeamSports!C:C,0))</f>
        <v>20</v>
      </c>
      <c r="F11506">
        <f>INDEX(RanksTable!BB:BB,MATCH(B11506,RanksTable!B:B,0))</f>
        <v>7</v>
      </c>
      <c r="H11506" t="str">
        <f t="shared" si="179"/>
        <v>INSERT INTO "TeamRanks" (team_id,team_sport_id,team_rank) VALUES (131,20,7);</v>
      </c>
    </row>
    <row r="11507" spans="2:8" x14ac:dyDescent="0.25">
      <c r="B11507" t="s">
        <v>463</v>
      </c>
      <c r="C11507">
        <f>INDEX(NationalTeams!B:B,MATCH(B11507,NationalTeams!C:C,0))</f>
        <v>132</v>
      </c>
      <c r="D11507" t="s">
        <v>43</v>
      </c>
      <c r="E11507">
        <f>INDEX(TeamSports!B:B,MATCH(D11507,TeamSports!C:C,0))</f>
        <v>20</v>
      </c>
      <c r="F11507">
        <f>INDEX(RanksTable!BB:BB,MATCH(B11507,RanksTable!B:B,0))</f>
        <v>7</v>
      </c>
      <c r="H11507" t="str">
        <f t="shared" si="179"/>
        <v>INSERT INTO "TeamRanks" (team_id,team_sport_id,team_rank) VALUES (132,20,7);</v>
      </c>
    </row>
    <row r="11508" spans="2:8" x14ac:dyDescent="0.25">
      <c r="B11508" t="s">
        <v>339</v>
      </c>
      <c r="C11508">
        <f>INDEX(NationalTeams!B:B,MATCH(B11508,NationalTeams!C:C,0))</f>
        <v>133</v>
      </c>
      <c r="D11508" t="s">
        <v>43</v>
      </c>
      <c r="E11508">
        <f>INDEX(TeamSports!B:B,MATCH(D11508,TeamSports!C:C,0))</f>
        <v>20</v>
      </c>
      <c r="F11508">
        <f>INDEX(RanksTable!BB:BB,MATCH(B11508,RanksTable!B:B,0))</f>
        <v>7</v>
      </c>
      <c r="H11508" t="str">
        <f t="shared" si="179"/>
        <v>INSERT INTO "TeamRanks" (team_id,team_sport_id,team_rank) VALUES (133,20,7);</v>
      </c>
    </row>
    <row r="11509" spans="2:8" x14ac:dyDescent="0.25">
      <c r="B11509" t="s">
        <v>464</v>
      </c>
      <c r="C11509">
        <f>INDEX(NationalTeams!B:B,MATCH(B11509,NationalTeams!C:C,0))</f>
        <v>134</v>
      </c>
      <c r="D11509" t="s">
        <v>43</v>
      </c>
      <c r="E11509">
        <f>INDEX(TeamSports!B:B,MATCH(D11509,TeamSports!C:C,0))</f>
        <v>20</v>
      </c>
      <c r="F11509">
        <f>INDEX(RanksTable!BB:BB,MATCH(B11509,RanksTable!B:B,0))</f>
        <v>7</v>
      </c>
      <c r="H11509" t="str">
        <f t="shared" si="179"/>
        <v>INSERT INTO "TeamRanks" (team_id,team_sport_id,team_rank) VALUES (134,20,7);</v>
      </c>
    </row>
    <row r="11510" spans="2:8" x14ac:dyDescent="0.25">
      <c r="B11510" t="s">
        <v>379</v>
      </c>
      <c r="C11510">
        <f>INDEX(NationalTeams!B:B,MATCH(B11510,NationalTeams!C:C,0))</f>
        <v>135</v>
      </c>
      <c r="D11510" t="s">
        <v>43</v>
      </c>
      <c r="E11510">
        <f>INDEX(TeamSports!B:B,MATCH(D11510,TeamSports!C:C,0))</f>
        <v>20</v>
      </c>
      <c r="F11510">
        <f>INDEX(RanksTable!BB:BB,MATCH(B11510,RanksTable!B:B,0))</f>
        <v>7</v>
      </c>
      <c r="H11510" t="str">
        <f t="shared" si="179"/>
        <v>INSERT INTO "TeamRanks" (team_id,team_sport_id,team_rank) VALUES (135,20,7);</v>
      </c>
    </row>
    <row r="11511" spans="2:8" x14ac:dyDescent="0.25">
      <c r="B11511" t="s">
        <v>539</v>
      </c>
      <c r="C11511">
        <f>INDEX(NationalTeams!B:B,MATCH(B11511,NationalTeams!C:C,0))</f>
        <v>136</v>
      </c>
      <c r="D11511" t="s">
        <v>43</v>
      </c>
      <c r="E11511">
        <f>INDEX(TeamSports!B:B,MATCH(D11511,TeamSports!C:C,0))</f>
        <v>20</v>
      </c>
      <c r="F11511">
        <f>INDEX(RanksTable!BB:BB,MATCH(B11511,RanksTable!B:B,0))</f>
        <v>7</v>
      </c>
      <c r="H11511" t="str">
        <f t="shared" si="179"/>
        <v>INSERT INTO "TeamRanks" (team_id,team_sport_id,team_rank) VALUES (136,20,7);</v>
      </c>
    </row>
    <row r="11512" spans="2:8" x14ac:dyDescent="0.25">
      <c r="B11512" t="s">
        <v>342</v>
      </c>
      <c r="C11512">
        <f>INDEX(NationalTeams!B:B,MATCH(B11512,NationalTeams!C:C,0))</f>
        <v>137</v>
      </c>
      <c r="D11512" t="s">
        <v>43</v>
      </c>
      <c r="E11512">
        <f>INDEX(TeamSports!B:B,MATCH(D11512,TeamSports!C:C,0))</f>
        <v>20</v>
      </c>
      <c r="F11512">
        <f>INDEX(RanksTable!BB:BB,MATCH(B11512,RanksTable!B:B,0))</f>
        <v>7</v>
      </c>
      <c r="H11512" t="str">
        <f t="shared" si="179"/>
        <v>INSERT INTO "TeamRanks" (team_id,team_sport_id,team_rank) VALUES (137,20,7);</v>
      </c>
    </row>
    <row r="11513" spans="2:8" x14ac:dyDescent="0.25">
      <c r="B11513" t="s">
        <v>343</v>
      </c>
      <c r="C11513">
        <f>INDEX(NationalTeams!B:B,MATCH(B11513,NationalTeams!C:C,0))</f>
        <v>138</v>
      </c>
      <c r="D11513" t="s">
        <v>43</v>
      </c>
      <c r="E11513">
        <f>INDEX(TeamSports!B:B,MATCH(D11513,TeamSports!C:C,0))</f>
        <v>20</v>
      </c>
      <c r="F11513">
        <f>INDEX(RanksTable!BB:BB,MATCH(B11513,RanksTable!B:B,0))</f>
        <v>7</v>
      </c>
      <c r="H11513" t="str">
        <f t="shared" si="179"/>
        <v>INSERT INTO "TeamRanks" (team_id,team_sport_id,team_rank) VALUES (138,20,7);</v>
      </c>
    </row>
    <row r="11514" spans="2:8" x14ac:dyDescent="0.25">
      <c r="B11514" t="s">
        <v>360</v>
      </c>
      <c r="C11514">
        <f>INDEX(NationalTeams!B:B,MATCH(B11514,NationalTeams!C:C,0))</f>
        <v>139</v>
      </c>
      <c r="D11514" t="s">
        <v>43</v>
      </c>
      <c r="E11514">
        <f>INDEX(TeamSports!B:B,MATCH(D11514,TeamSports!C:C,0))</f>
        <v>20</v>
      </c>
      <c r="F11514">
        <f>INDEX(RanksTable!BB:BB,MATCH(B11514,RanksTable!B:B,0))</f>
        <v>7</v>
      </c>
      <c r="H11514" t="str">
        <f t="shared" si="179"/>
        <v>INSERT INTO "TeamRanks" (team_id,team_sport_id,team_rank) VALUES (139,20,7);</v>
      </c>
    </row>
    <row r="11515" spans="2:8" x14ac:dyDescent="0.25">
      <c r="B11515" t="s">
        <v>378</v>
      </c>
      <c r="C11515">
        <f>INDEX(NationalTeams!B:B,MATCH(B11515,NationalTeams!C:C,0))</f>
        <v>140</v>
      </c>
      <c r="D11515" t="s">
        <v>43</v>
      </c>
      <c r="E11515">
        <f>INDEX(TeamSports!B:B,MATCH(D11515,TeamSports!C:C,0))</f>
        <v>20</v>
      </c>
      <c r="F11515">
        <f>INDEX(RanksTable!BB:BB,MATCH(B11515,RanksTable!B:B,0))</f>
        <v>7</v>
      </c>
      <c r="H11515" t="str">
        <f t="shared" si="179"/>
        <v>INSERT INTO "TeamRanks" (team_id,team_sport_id,team_rank) VALUES (140,20,7);</v>
      </c>
    </row>
    <row r="11516" spans="2:8" x14ac:dyDescent="0.25">
      <c r="B11516" t="s">
        <v>456</v>
      </c>
      <c r="C11516">
        <f>INDEX(NationalTeams!B:B,MATCH(B11516,NationalTeams!C:C,0))</f>
        <v>141</v>
      </c>
      <c r="D11516" t="s">
        <v>43</v>
      </c>
      <c r="E11516">
        <f>INDEX(TeamSports!B:B,MATCH(D11516,TeamSports!C:C,0))</f>
        <v>20</v>
      </c>
      <c r="F11516">
        <f>INDEX(RanksTable!BB:BB,MATCH(B11516,RanksTable!B:B,0))</f>
        <v>7</v>
      </c>
      <c r="H11516" t="str">
        <f t="shared" si="179"/>
        <v>INSERT INTO "TeamRanks" (team_id,team_sport_id,team_rank) VALUES (141,20,7);</v>
      </c>
    </row>
    <row r="11517" spans="2:8" x14ac:dyDescent="0.25">
      <c r="B11517" t="s">
        <v>537</v>
      </c>
      <c r="C11517">
        <f>INDEX(NationalTeams!B:B,MATCH(B11517,NationalTeams!C:C,0))</f>
        <v>142</v>
      </c>
      <c r="D11517" t="s">
        <v>43</v>
      </c>
      <c r="E11517">
        <f>INDEX(TeamSports!B:B,MATCH(D11517,TeamSports!C:C,0))</f>
        <v>20</v>
      </c>
      <c r="F11517">
        <f>INDEX(RanksTable!BB:BB,MATCH(B11517,RanksTable!B:B,0))</f>
        <v>7</v>
      </c>
      <c r="H11517" t="str">
        <f t="shared" si="179"/>
        <v>INSERT INTO "TeamRanks" (team_id,team_sport_id,team_rank) VALUES (142,20,7);</v>
      </c>
    </row>
    <row r="11518" spans="2:8" x14ac:dyDescent="0.25">
      <c r="B11518" t="s">
        <v>533</v>
      </c>
      <c r="C11518">
        <f>INDEX(NationalTeams!B:B,MATCH(B11518,NationalTeams!C:C,0))</f>
        <v>143</v>
      </c>
      <c r="D11518" t="s">
        <v>43</v>
      </c>
      <c r="E11518">
        <f>INDEX(TeamSports!B:B,MATCH(D11518,TeamSports!C:C,0))</f>
        <v>20</v>
      </c>
      <c r="F11518">
        <f>INDEX(RanksTable!BB:BB,MATCH(B11518,RanksTable!B:B,0))</f>
        <v>7</v>
      </c>
      <c r="H11518" t="str">
        <f t="shared" si="179"/>
        <v>INSERT INTO "TeamRanks" (team_id,team_sport_id,team_rank) VALUES (143,20,7);</v>
      </c>
    </row>
    <row r="11519" spans="2:8" x14ac:dyDescent="0.25">
      <c r="B11519" t="s">
        <v>460</v>
      </c>
      <c r="C11519">
        <f>INDEX(NationalTeams!B:B,MATCH(B11519,NationalTeams!C:C,0))</f>
        <v>144</v>
      </c>
      <c r="D11519" t="s">
        <v>43</v>
      </c>
      <c r="E11519">
        <f>INDEX(TeamSports!B:B,MATCH(D11519,TeamSports!C:C,0))</f>
        <v>20</v>
      </c>
      <c r="F11519">
        <f>INDEX(RanksTable!BB:BB,MATCH(B11519,RanksTable!B:B,0))</f>
        <v>7</v>
      </c>
      <c r="H11519" t="str">
        <f t="shared" si="179"/>
        <v>INSERT INTO "TeamRanks" (team_id,team_sport_id,team_rank) VALUES (144,20,7);</v>
      </c>
    </row>
    <row r="11520" spans="2:8" x14ac:dyDescent="0.25">
      <c r="B11520" t="s">
        <v>521</v>
      </c>
      <c r="C11520">
        <f>INDEX(NationalTeams!B:B,MATCH(B11520,NationalTeams!C:C,0))</f>
        <v>145</v>
      </c>
      <c r="D11520" t="s">
        <v>43</v>
      </c>
      <c r="E11520">
        <f>INDEX(TeamSports!B:B,MATCH(D11520,TeamSports!C:C,0))</f>
        <v>20</v>
      </c>
      <c r="F11520">
        <f>INDEX(RanksTable!BB:BB,MATCH(B11520,RanksTable!B:B,0))</f>
        <v>7</v>
      </c>
      <c r="H11520" t="str">
        <f t="shared" si="179"/>
        <v>INSERT INTO "TeamRanks" (team_id,team_sport_id,team_rank) VALUES (145,20,7);</v>
      </c>
    </row>
    <row r="11521" spans="2:8" x14ac:dyDescent="0.25">
      <c r="B11521" t="s">
        <v>416</v>
      </c>
      <c r="C11521">
        <f>INDEX(NationalTeams!B:B,MATCH(B11521,NationalTeams!C:C,0))</f>
        <v>146</v>
      </c>
      <c r="D11521" t="s">
        <v>43</v>
      </c>
      <c r="E11521">
        <f>INDEX(TeamSports!B:B,MATCH(D11521,TeamSports!C:C,0))</f>
        <v>20</v>
      </c>
      <c r="F11521">
        <f>INDEX(RanksTable!BB:BB,MATCH(B11521,RanksTable!B:B,0))</f>
        <v>7</v>
      </c>
      <c r="H11521" t="str">
        <f t="shared" si="179"/>
        <v>INSERT INTO "TeamRanks" (team_id,team_sport_id,team_rank) VALUES (146,20,7);</v>
      </c>
    </row>
    <row r="11522" spans="2:8" x14ac:dyDescent="0.25">
      <c r="B11522" t="s">
        <v>393</v>
      </c>
      <c r="C11522">
        <f>INDEX(NationalTeams!B:B,MATCH(B11522,NationalTeams!C:C,0))</f>
        <v>147</v>
      </c>
      <c r="D11522" t="s">
        <v>43</v>
      </c>
      <c r="E11522">
        <f>INDEX(TeamSports!B:B,MATCH(D11522,TeamSports!C:C,0))</f>
        <v>20</v>
      </c>
      <c r="F11522">
        <f>INDEX(RanksTable!BB:BB,MATCH(B11522,RanksTable!B:B,0))</f>
        <v>7</v>
      </c>
      <c r="H11522" t="str">
        <f t="shared" si="179"/>
        <v>INSERT INTO "TeamRanks" (team_id,team_sport_id,team_rank) VALUES (147,20,7);</v>
      </c>
    </row>
    <row r="11523" spans="2:8" x14ac:dyDescent="0.25">
      <c r="B11523" t="s">
        <v>372</v>
      </c>
      <c r="C11523">
        <f>INDEX(NationalTeams!B:B,MATCH(B11523,NationalTeams!C:C,0))</f>
        <v>148</v>
      </c>
      <c r="D11523" t="s">
        <v>43</v>
      </c>
      <c r="E11523">
        <f>INDEX(TeamSports!B:B,MATCH(D11523,TeamSports!C:C,0))</f>
        <v>20</v>
      </c>
      <c r="F11523">
        <f>INDEX(RanksTable!BB:BB,MATCH(B11523,RanksTable!B:B,0))</f>
        <v>7</v>
      </c>
      <c r="H11523" t="str">
        <f t="shared" si="179"/>
        <v>INSERT INTO "TeamRanks" (team_id,team_sport_id,team_rank) VALUES (148,20,7);</v>
      </c>
    </row>
    <row r="11524" spans="2:8" x14ac:dyDescent="0.25">
      <c r="B11524" t="s">
        <v>480</v>
      </c>
      <c r="C11524">
        <f>INDEX(NationalTeams!B:B,MATCH(B11524,NationalTeams!C:C,0))</f>
        <v>149</v>
      </c>
      <c r="D11524" t="s">
        <v>43</v>
      </c>
      <c r="E11524">
        <f>INDEX(TeamSports!B:B,MATCH(D11524,TeamSports!C:C,0))</f>
        <v>20</v>
      </c>
      <c r="F11524">
        <f>INDEX(RanksTable!BB:BB,MATCH(B11524,RanksTable!B:B,0))</f>
        <v>7</v>
      </c>
      <c r="H11524" t="str">
        <f t="shared" ref="H11524:H11587" si="180">_xlfn.CONCAT($H$1,$L$1,$C$1,$L$1," ",$J$1,$C$2,$N$1,$E$2,$N$1,$F$2,$K$1,$I$1,$J$1,C11524,$N$1,E11524,$N$1,F11524,$K$1,$O$1)</f>
        <v>INSERT INTO "TeamRanks" (team_id,team_sport_id,team_rank) VALUES (149,20,7);</v>
      </c>
    </row>
    <row r="11525" spans="2:8" x14ac:dyDescent="0.25">
      <c r="B11525" t="s">
        <v>446</v>
      </c>
      <c r="C11525">
        <f>INDEX(NationalTeams!B:B,MATCH(B11525,NationalTeams!C:C,0))</f>
        <v>150</v>
      </c>
      <c r="D11525" t="s">
        <v>43</v>
      </c>
      <c r="E11525">
        <f>INDEX(TeamSports!B:B,MATCH(D11525,TeamSports!C:C,0))</f>
        <v>20</v>
      </c>
      <c r="F11525">
        <f>INDEX(RanksTable!BB:BB,MATCH(B11525,RanksTable!B:B,0))</f>
        <v>7</v>
      </c>
      <c r="H11525" t="str">
        <f t="shared" si="180"/>
        <v>INSERT INTO "TeamRanks" (team_id,team_sport_id,team_rank) VALUES (150,20,7);</v>
      </c>
    </row>
    <row r="11526" spans="2:8" x14ac:dyDescent="0.25">
      <c r="B11526" t="s">
        <v>356</v>
      </c>
      <c r="C11526">
        <f>INDEX(NationalTeams!B:B,MATCH(B11526,NationalTeams!C:C,0))</f>
        <v>151</v>
      </c>
      <c r="D11526" t="s">
        <v>43</v>
      </c>
      <c r="E11526">
        <f>INDEX(TeamSports!B:B,MATCH(D11526,TeamSports!C:C,0))</f>
        <v>20</v>
      </c>
      <c r="F11526">
        <f>INDEX(RanksTable!BB:BB,MATCH(B11526,RanksTable!B:B,0))</f>
        <v>7</v>
      </c>
      <c r="H11526" t="str">
        <f t="shared" si="180"/>
        <v>INSERT INTO "TeamRanks" (team_id,team_sport_id,team_rank) VALUES (151,20,7);</v>
      </c>
    </row>
    <row r="11527" spans="2:8" x14ac:dyDescent="0.25">
      <c r="B11527" t="s">
        <v>387</v>
      </c>
      <c r="C11527">
        <f>INDEX(NationalTeams!B:B,MATCH(B11527,NationalTeams!C:C,0))</f>
        <v>152</v>
      </c>
      <c r="D11527" t="s">
        <v>43</v>
      </c>
      <c r="E11527">
        <f>INDEX(TeamSports!B:B,MATCH(D11527,TeamSports!C:C,0))</f>
        <v>20</v>
      </c>
      <c r="F11527">
        <f>INDEX(RanksTable!BB:BB,MATCH(B11527,RanksTable!B:B,0))</f>
        <v>7</v>
      </c>
      <c r="H11527" t="str">
        <f t="shared" si="180"/>
        <v>INSERT INTO "TeamRanks" (team_id,team_sport_id,team_rank) VALUES (152,20,7);</v>
      </c>
    </row>
    <row r="11528" spans="2:8" x14ac:dyDescent="0.25">
      <c r="B11528" t="s">
        <v>361</v>
      </c>
      <c r="C11528">
        <f>INDEX(NationalTeams!B:B,MATCH(B11528,NationalTeams!C:C,0))</f>
        <v>153</v>
      </c>
      <c r="D11528" t="s">
        <v>43</v>
      </c>
      <c r="E11528">
        <f>INDEX(TeamSports!B:B,MATCH(D11528,TeamSports!C:C,0))</f>
        <v>20</v>
      </c>
      <c r="F11528">
        <f>INDEX(RanksTable!BB:BB,MATCH(B11528,RanksTable!B:B,0))</f>
        <v>7</v>
      </c>
      <c r="H11528" t="str">
        <f t="shared" si="180"/>
        <v>INSERT INTO "TeamRanks" (team_id,team_sport_id,team_rank) VALUES (153,20,7);</v>
      </c>
    </row>
    <row r="11529" spans="2:8" x14ac:dyDescent="0.25">
      <c r="B11529" t="s">
        <v>492</v>
      </c>
      <c r="C11529">
        <f>INDEX(NationalTeams!B:B,MATCH(B11529,NationalTeams!C:C,0))</f>
        <v>154</v>
      </c>
      <c r="D11529" t="s">
        <v>43</v>
      </c>
      <c r="E11529">
        <f>INDEX(TeamSports!B:B,MATCH(D11529,TeamSports!C:C,0))</f>
        <v>20</v>
      </c>
      <c r="F11529">
        <f>INDEX(RanksTable!BB:BB,MATCH(B11529,RanksTable!B:B,0))</f>
        <v>2</v>
      </c>
      <c r="H11529" t="str">
        <f t="shared" si="180"/>
        <v>INSERT INTO "TeamRanks" (team_id,team_sport_id,team_rank) VALUES (154,20,2);</v>
      </c>
    </row>
    <row r="11530" spans="2:8" x14ac:dyDescent="0.25">
      <c r="B11530" t="s">
        <v>485</v>
      </c>
      <c r="C11530">
        <f>INDEX(NationalTeams!B:B,MATCH(B11530,NationalTeams!C:C,0))</f>
        <v>155</v>
      </c>
      <c r="D11530" t="s">
        <v>43</v>
      </c>
      <c r="E11530">
        <f>INDEX(TeamSports!B:B,MATCH(D11530,TeamSports!C:C,0))</f>
        <v>20</v>
      </c>
      <c r="F11530">
        <f>INDEX(RanksTable!BB:BB,MATCH(B11530,RanksTable!B:B,0))</f>
        <v>7</v>
      </c>
      <c r="H11530" t="str">
        <f t="shared" si="180"/>
        <v>INSERT INTO "TeamRanks" (team_id,team_sport_id,team_rank) VALUES (155,20,7);</v>
      </c>
    </row>
    <row r="11531" spans="2:8" x14ac:dyDescent="0.25">
      <c r="B11531" t="s">
        <v>423</v>
      </c>
      <c r="C11531">
        <f>INDEX(NationalTeams!B:B,MATCH(B11531,NationalTeams!C:C,0))</f>
        <v>156</v>
      </c>
      <c r="D11531" t="s">
        <v>43</v>
      </c>
      <c r="E11531">
        <f>INDEX(TeamSports!B:B,MATCH(D11531,TeamSports!C:C,0))</f>
        <v>20</v>
      </c>
      <c r="F11531">
        <f>INDEX(RanksTable!BB:BB,MATCH(B11531,RanksTable!B:B,0))</f>
        <v>3</v>
      </c>
      <c r="H11531" t="str">
        <f t="shared" si="180"/>
        <v>INSERT INTO "TeamRanks" (team_id,team_sport_id,team_rank) VALUES (156,20,3);</v>
      </c>
    </row>
    <row r="11532" spans="2:8" x14ac:dyDescent="0.25">
      <c r="B11532" t="s">
        <v>457</v>
      </c>
      <c r="C11532">
        <f>INDEX(NationalTeams!B:B,MATCH(B11532,NationalTeams!C:C,0))</f>
        <v>157</v>
      </c>
      <c r="D11532" t="s">
        <v>43</v>
      </c>
      <c r="E11532">
        <f>INDEX(TeamSports!B:B,MATCH(D11532,TeamSports!C:C,0))</f>
        <v>20</v>
      </c>
      <c r="F11532">
        <f>INDEX(RanksTable!BB:BB,MATCH(B11532,RanksTable!B:B,0))</f>
        <v>7</v>
      </c>
      <c r="H11532" t="str">
        <f t="shared" si="180"/>
        <v>INSERT INTO "TeamRanks" (team_id,team_sport_id,team_rank) VALUES (157,20,7);</v>
      </c>
    </row>
    <row r="11533" spans="2:8" x14ac:dyDescent="0.25">
      <c r="B11533" t="s">
        <v>491</v>
      </c>
      <c r="C11533">
        <f>INDEX(NationalTeams!B:B,MATCH(B11533,NationalTeams!C:C,0))</f>
        <v>158</v>
      </c>
      <c r="D11533" t="s">
        <v>43</v>
      </c>
      <c r="E11533">
        <f>INDEX(TeamSports!B:B,MATCH(D11533,TeamSports!C:C,0))</f>
        <v>20</v>
      </c>
      <c r="F11533">
        <f>INDEX(RanksTable!BB:BB,MATCH(B11533,RanksTable!B:B,0))</f>
        <v>2</v>
      </c>
      <c r="H11533" t="str">
        <f t="shared" si="180"/>
        <v>INSERT INTO "TeamRanks" (team_id,team_sport_id,team_rank) VALUES (158,20,2);</v>
      </c>
    </row>
    <row r="11534" spans="2:8" x14ac:dyDescent="0.25">
      <c r="B11534" t="s">
        <v>474</v>
      </c>
      <c r="C11534">
        <f>INDEX(NationalTeams!B:B,MATCH(B11534,NationalTeams!C:C,0))</f>
        <v>159</v>
      </c>
      <c r="D11534" t="s">
        <v>43</v>
      </c>
      <c r="E11534">
        <f>INDEX(TeamSports!B:B,MATCH(D11534,TeamSports!C:C,0))</f>
        <v>20</v>
      </c>
      <c r="F11534">
        <f>INDEX(RanksTable!BB:BB,MATCH(B11534,RanksTable!B:B,0))</f>
        <v>7</v>
      </c>
      <c r="H11534" t="str">
        <f t="shared" si="180"/>
        <v>INSERT INTO "TeamRanks" (team_id,team_sport_id,team_rank) VALUES (159,20,7);</v>
      </c>
    </row>
    <row r="11535" spans="2:8" x14ac:dyDescent="0.25">
      <c r="B11535" t="s">
        <v>479</v>
      </c>
      <c r="C11535">
        <f>INDEX(NationalTeams!B:B,MATCH(B11535,NationalTeams!C:C,0))</f>
        <v>160</v>
      </c>
      <c r="D11535" t="s">
        <v>43</v>
      </c>
      <c r="E11535">
        <f>INDEX(TeamSports!B:B,MATCH(D11535,TeamSports!C:C,0))</f>
        <v>20</v>
      </c>
      <c r="F11535">
        <f>INDEX(RanksTable!BB:BB,MATCH(B11535,RanksTable!B:B,0))</f>
        <v>7</v>
      </c>
      <c r="H11535" t="str">
        <f t="shared" si="180"/>
        <v>INSERT INTO "TeamRanks" (team_id,team_sport_id,team_rank) VALUES (160,20,7);</v>
      </c>
    </row>
    <row r="11536" spans="2:8" x14ac:dyDescent="0.25">
      <c r="B11536" t="s">
        <v>449</v>
      </c>
      <c r="C11536">
        <f>INDEX(NationalTeams!B:B,MATCH(B11536,NationalTeams!C:C,0))</f>
        <v>161</v>
      </c>
      <c r="D11536" t="s">
        <v>43</v>
      </c>
      <c r="E11536">
        <f>INDEX(TeamSports!B:B,MATCH(D11536,TeamSports!C:C,0))</f>
        <v>20</v>
      </c>
      <c r="F11536">
        <f>INDEX(RanksTable!BB:BB,MATCH(B11536,RanksTable!B:B,0))</f>
        <v>7</v>
      </c>
      <c r="H11536" t="str">
        <f t="shared" si="180"/>
        <v>INSERT INTO "TeamRanks" (team_id,team_sport_id,team_rank) VALUES (161,20,7);</v>
      </c>
    </row>
    <row r="11537" spans="2:8" x14ac:dyDescent="0.25">
      <c r="B11537" t="s">
        <v>398</v>
      </c>
      <c r="C11537">
        <f>INDEX(NationalTeams!B:B,MATCH(B11537,NationalTeams!C:C,0))</f>
        <v>162</v>
      </c>
      <c r="D11537" t="s">
        <v>43</v>
      </c>
      <c r="E11537">
        <f>INDEX(TeamSports!B:B,MATCH(D11537,TeamSports!C:C,0))</f>
        <v>20</v>
      </c>
      <c r="F11537">
        <f>INDEX(RanksTable!BB:BB,MATCH(B11537,RanksTable!B:B,0))</f>
        <v>7</v>
      </c>
      <c r="H11537" t="str">
        <f t="shared" si="180"/>
        <v>INSERT INTO "TeamRanks" (team_id,team_sport_id,team_rank) VALUES (162,20,7);</v>
      </c>
    </row>
    <row r="11538" spans="2:8" x14ac:dyDescent="0.25">
      <c r="B11538" t="s">
        <v>441</v>
      </c>
      <c r="C11538">
        <f>INDEX(NationalTeams!B:B,MATCH(B11538,NationalTeams!C:C,0))</f>
        <v>163</v>
      </c>
      <c r="D11538" t="s">
        <v>43</v>
      </c>
      <c r="E11538">
        <f>INDEX(TeamSports!B:B,MATCH(D11538,TeamSports!C:C,0))</f>
        <v>20</v>
      </c>
      <c r="F11538">
        <f>INDEX(RanksTable!BB:BB,MATCH(B11538,RanksTable!B:B,0))</f>
        <v>7</v>
      </c>
      <c r="H11538" t="str">
        <f t="shared" si="180"/>
        <v>INSERT INTO "TeamRanks" (team_id,team_sport_id,team_rank) VALUES (163,20,7);</v>
      </c>
    </row>
    <row r="11539" spans="2:8" x14ac:dyDescent="0.25">
      <c r="B11539" t="s">
        <v>348</v>
      </c>
      <c r="C11539">
        <f>INDEX(NationalTeams!B:B,MATCH(B11539,NationalTeams!C:C,0))</f>
        <v>164</v>
      </c>
      <c r="D11539" t="s">
        <v>43</v>
      </c>
      <c r="E11539">
        <f>INDEX(TeamSports!B:B,MATCH(D11539,TeamSports!C:C,0))</f>
        <v>20</v>
      </c>
      <c r="F11539">
        <f>INDEX(RanksTable!BB:BB,MATCH(B11539,RanksTable!B:B,0))</f>
        <v>7</v>
      </c>
      <c r="H11539" t="str">
        <f t="shared" si="180"/>
        <v>INSERT INTO "TeamRanks" (team_id,team_sport_id,team_rank) VALUES (164,20,7);</v>
      </c>
    </row>
    <row r="11540" spans="2:8" x14ac:dyDescent="0.25">
      <c r="B11540" t="s">
        <v>350</v>
      </c>
      <c r="C11540">
        <f>INDEX(NationalTeams!B:B,MATCH(B11540,NationalTeams!C:C,0))</f>
        <v>165</v>
      </c>
      <c r="D11540" t="s">
        <v>43</v>
      </c>
      <c r="E11540">
        <f>INDEX(TeamSports!B:B,MATCH(D11540,TeamSports!C:C,0))</f>
        <v>20</v>
      </c>
      <c r="F11540">
        <f>INDEX(RanksTable!BB:BB,MATCH(B11540,RanksTable!B:B,0))</f>
        <v>6</v>
      </c>
      <c r="H11540" t="str">
        <f t="shared" si="180"/>
        <v>INSERT INTO "TeamRanks" (team_id,team_sport_id,team_rank) VALUES (165,20,6);</v>
      </c>
    </row>
    <row r="11541" spans="2:8" x14ac:dyDescent="0.25">
      <c r="B11541" t="s">
        <v>494</v>
      </c>
      <c r="C11541">
        <f>INDEX(NationalTeams!B:B,MATCH(B11541,NationalTeams!C:C,0))</f>
        <v>166</v>
      </c>
      <c r="D11541" t="s">
        <v>43</v>
      </c>
      <c r="E11541">
        <f>INDEX(TeamSports!B:B,MATCH(D11541,TeamSports!C:C,0))</f>
        <v>20</v>
      </c>
      <c r="F11541">
        <f>INDEX(RanksTable!BB:BB,MATCH(B11541,RanksTable!B:B,0))</f>
        <v>4</v>
      </c>
      <c r="H11541" t="str">
        <f t="shared" si="180"/>
        <v>INSERT INTO "TeamRanks" (team_id,team_sport_id,team_rank) VALUES (166,20,4);</v>
      </c>
    </row>
    <row r="11542" spans="2:8" x14ac:dyDescent="0.25">
      <c r="B11542" t="s">
        <v>504</v>
      </c>
      <c r="C11542">
        <f>INDEX(NationalTeams!B:B,MATCH(B11542,NationalTeams!C:C,0))</f>
        <v>167</v>
      </c>
      <c r="D11542" t="s">
        <v>43</v>
      </c>
      <c r="E11542">
        <f>INDEX(TeamSports!B:B,MATCH(D11542,TeamSports!C:C,0))</f>
        <v>20</v>
      </c>
      <c r="F11542">
        <f>INDEX(RanksTable!BB:BB,MATCH(B11542,RanksTable!B:B,0))</f>
        <v>5</v>
      </c>
      <c r="H11542" t="str">
        <f t="shared" si="180"/>
        <v>INSERT INTO "TeamRanks" (team_id,team_sport_id,team_rank) VALUES (167,20,5);</v>
      </c>
    </row>
    <row r="11543" spans="2:8" x14ac:dyDescent="0.25">
      <c r="B11543" t="s">
        <v>401</v>
      </c>
      <c r="C11543">
        <f>INDEX(NationalTeams!B:B,MATCH(B11543,NationalTeams!C:C,0))</f>
        <v>168</v>
      </c>
      <c r="D11543" t="s">
        <v>43</v>
      </c>
      <c r="E11543">
        <f>INDEX(TeamSports!B:B,MATCH(D11543,TeamSports!C:C,0))</f>
        <v>20</v>
      </c>
      <c r="F11543">
        <f>INDEX(RanksTable!BB:BB,MATCH(B11543,RanksTable!B:B,0))</f>
        <v>7</v>
      </c>
      <c r="H11543" t="str">
        <f t="shared" si="180"/>
        <v>INSERT INTO "TeamRanks" (team_id,team_sport_id,team_rank) VALUES (168,20,7);</v>
      </c>
    </row>
    <row r="11544" spans="2:8" x14ac:dyDescent="0.25">
      <c r="B11544" t="s">
        <v>432</v>
      </c>
      <c r="C11544">
        <f>INDEX(NationalTeams!B:B,MATCH(B11544,NationalTeams!C:C,0))</f>
        <v>169</v>
      </c>
      <c r="D11544" t="s">
        <v>43</v>
      </c>
      <c r="E11544">
        <f>INDEX(TeamSports!B:B,MATCH(D11544,TeamSports!C:C,0))</f>
        <v>20</v>
      </c>
      <c r="F11544">
        <f>INDEX(RanksTable!BB:BB,MATCH(B11544,RanksTable!B:B,0))</f>
        <v>7</v>
      </c>
      <c r="H11544" t="str">
        <f t="shared" si="180"/>
        <v>INSERT INTO "TeamRanks" (team_id,team_sport_id,team_rank) VALUES (169,20,7);</v>
      </c>
    </row>
    <row r="11545" spans="2:8" x14ac:dyDescent="0.25">
      <c r="B11545" t="s">
        <v>336</v>
      </c>
      <c r="C11545">
        <f>INDEX(NationalTeams!B:B,MATCH(B11545,NationalTeams!C:C,0))</f>
        <v>170</v>
      </c>
      <c r="D11545" t="s">
        <v>43</v>
      </c>
      <c r="E11545">
        <f>INDEX(TeamSports!B:B,MATCH(D11545,TeamSports!C:C,0))</f>
        <v>20</v>
      </c>
      <c r="F11545">
        <f>INDEX(RanksTable!BB:BB,MATCH(B11545,RanksTable!B:B,0))</f>
        <v>7</v>
      </c>
      <c r="H11545" t="str">
        <f t="shared" si="180"/>
        <v>INSERT INTO "TeamRanks" (team_id,team_sport_id,team_rank) VALUES (170,20,7);</v>
      </c>
    </row>
    <row r="11546" spans="2:8" x14ac:dyDescent="0.25">
      <c r="B11546" t="s">
        <v>497</v>
      </c>
      <c r="C11546">
        <f>INDEX(NationalTeams!B:B,MATCH(B11546,NationalTeams!C:C,0))</f>
        <v>171</v>
      </c>
      <c r="D11546" t="s">
        <v>43</v>
      </c>
      <c r="E11546">
        <f>INDEX(TeamSports!B:B,MATCH(D11546,TeamSports!C:C,0))</f>
        <v>20</v>
      </c>
      <c r="F11546">
        <f>INDEX(RanksTable!BB:BB,MATCH(B11546,RanksTable!B:B,0))</f>
        <v>6</v>
      </c>
      <c r="H11546" t="str">
        <f t="shared" si="180"/>
        <v>INSERT INTO "TeamRanks" (team_id,team_sport_id,team_rank) VALUES (171,20,6);</v>
      </c>
    </row>
    <row r="11547" spans="2:8" x14ac:dyDescent="0.25">
      <c r="B11547" t="s">
        <v>380</v>
      </c>
      <c r="C11547">
        <f>INDEX(NationalTeams!B:B,MATCH(B11547,NationalTeams!C:C,0))</f>
        <v>172</v>
      </c>
      <c r="D11547" t="s">
        <v>43</v>
      </c>
      <c r="E11547">
        <f>INDEX(TeamSports!B:B,MATCH(D11547,TeamSports!C:C,0))</f>
        <v>20</v>
      </c>
      <c r="F11547">
        <f>INDEX(RanksTable!BB:BB,MATCH(B11547,RanksTable!B:B,0))</f>
        <v>7</v>
      </c>
      <c r="H11547" t="str">
        <f t="shared" si="180"/>
        <v>INSERT INTO "TeamRanks" (team_id,team_sport_id,team_rank) VALUES (172,20,7);</v>
      </c>
    </row>
    <row r="11548" spans="2:8" x14ac:dyDescent="0.25">
      <c r="B11548" t="s">
        <v>402</v>
      </c>
      <c r="C11548">
        <f>INDEX(NationalTeams!B:B,MATCH(B11548,NationalTeams!C:C,0))</f>
        <v>173</v>
      </c>
      <c r="D11548" t="s">
        <v>43</v>
      </c>
      <c r="E11548">
        <f>INDEX(TeamSports!B:B,MATCH(D11548,TeamSports!C:C,0))</f>
        <v>20</v>
      </c>
      <c r="F11548">
        <f>INDEX(RanksTable!BB:BB,MATCH(B11548,RanksTable!B:B,0))</f>
        <v>7</v>
      </c>
      <c r="H11548" t="str">
        <f t="shared" si="180"/>
        <v>INSERT INTO "TeamRanks" (team_id,team_sport_id,team_rank) VALUES (173,20,7);</v>
      </c>
    </row>
    <row r="11549" spans="2:8" x14ac:dyDescent="0.25">
      <c r="B11549" t="s">
        <v>370</v>
      </c>
      <c r="C11549">
        <f>INDEX(NationalTeams!B:B,MATCH(B11549,NationalTeams!C:C,0))</f>
        <v>174</v>
      </c>
      <c r="D11549" t="s">
        <v>43</v>
      </c>
      <c r="E11549">
        <f>INDEX(TeamSports!B:B,MATCH(D11549,TeamSports!C:C,0))</f>
        <v>20</v>
      </c>
      <c r="F11549">
        <f>INDEX(RanksTable!BB:BB,MATCH(B11549,RanksTable!B:B,0))</f>
        <v>7</v>
      </c>
      <c r="H11549" t="str">
        <f t="shared" si="180"/>
        <v>INSERT INTO "TeamRanks" (team_id,team_sport_id,team_rank) VALUES (174,20,7);</v>
      </c>
    </row>
    <row r="11550" spans="2:8" x14ac:dyDescent="0.25">
      <c r="B11550" t="s">
        <v>506</v>
      </c>
      <c r="C11550">
        <f>INDEX(NationalTeams!B:B,MATCH(B11550,NationalTeams!C:C,0))</f>
        <v>175</v>
      </c>
      <c r="D11550" t="s">
        <v>43</v>
      </c>
      <c r="E11550">
        <f>INDEX(TeamSports!B:B,MATCH(D11550,TeamSports!C:C,0))</f>
        <v>20</v>
      </c>
      <c r="F11550">
        <f>INDEX(RanksTable!BB:BB,MATCH(B11550,RanksTable!B:B,0))</f>
        <v>7</v>
      </c>
      <c r="H11550" t="str">
        <f t="shared" si="180"/>
        <v>INSERT INTO "TeamRanks" (team_id,team_sport_id,team_rank) VALUES (175,20,7);</v>
      </c>
    </row>
    <row r="11551" spans="2:8" x14ac:dyDescent="0.25">
      <c r="B11551" t="s">
        <v>500</v>
      </c>
      <c r="C11551">
        <f>INDEX(NationalTeams!B:B,MATCH(B11551,NationalTeams!C:C,0))</f>
        <v>176</v>
      </c>
      <c r="D11551" t="s">
        <v>43</v>
      </c>
      <c r="E11551">
        <f>INDEX(TeamSports!B:B,MATCH(D11551,TeamSports!C:C,0))</f>
        <v>20</v>
      </c>
      <c r="F11551">
        <f>INDEX(RanksTable!BB:BB,MATCH(B11551,RanksTable!B:B,0))</f>
        <v>4</v>
      </c>
      <c r="H11551" t="str">
        <f t="shared" si="180"/>
        <v>INSERT INTO "TeamRanks" (team_id,team_sport_id,team_rank) VALUES (176,20,4);</v>
      </c>
    </row>
    <row r="11552" spans="2:8" x14ac:dyDescent="0.25">
      <c r="B11552" t="s">
        <v>473</v>
      </c>
      <c r="C11552">
        <f>INDEX(NationalTeams!B:B,MATCH(B11552,NationalTeams!C:C,0))</f>
        <v>177</v>
      </c>
      <c r="D11552" t="s">
        <v>43</v>
      </c>
      <c r="E11552">
        <f>INDEX(TeamSports!B:B,MATCH(D11552,TeamSports!C:C,0))</f>
        <v>20</v>
      </c>
      <c r="F11552">
        <f>INDEX(RanksTable!BB:BB,MATCH(B11552,RanksTable!B:B,0))</f>
        <v>7</v>
      </c>
      <c r="H11552" t="str">
        <f t="shared" si="180"/>
        <v>INSERT INTO "TeamRanks" (team_id,team_sport_id,team_rank) VALUES (177,20,7);</v>
      </c>
    </row>
    <row r="11553" spans="2:8" x14ac:dyDescent="0.25">
      <c r="B11553" t="s">
        <v>482</v>
      </c>
      <c r="C11553">
        <f>INDEX(NationalTeams!B:B,MATCH(B11553,NationalTeams!C:C,0))</f>
        <v>178</v>
      </c>
      <c r="D11553" t="s">
        <v>43</v>
      </c>
      <c r="E11553">
        <f>INDEX(TeamSports!B:B,MATCH(D11553,TeamSports!C:C,0))</f>
        <v>20</v>
      </c>
      <c r="F11553">
        <f>INDEX(RanksTable!BB:BB,MATCH(B11553,RanksTable!B:B,0))</f>
        <v>7</v>
      </c>
      <c r="H11553" t="str">
        <f t="shared" si="180"/>
        <v>INSERT INTO "TeamRanks" (team_id,team_sport_id,team_rank) VALUES (178,20,7);</v>
      </c>
    </row>
    <row r="11554" spans="2:8" x14ac:dyDescent="0.25">
      <c r="B11554" t="s">
        <v>411</v>
      </c>
      <c r="C11554">
        <f>INDEX(NationalTeams!B:B,MATCH(B11554,NationalTeams!C:C,0))</f>
        <v>179</v>
      </c>
      <c r="D11554" t="s">
        <v>43</v>
      </c>
      <c r="E11554">
        <f>INDEX(TeamSports!B:B,MATCH(D11554,TeamSports!C:C,0))</f>
        <v>20</v>
      </c>
      <c r="F11554">
        <f>INDEX(RanksTable!BB:BB,MATCH(B11554,RanksTable!B:B,0))</f>
        <v>7</v>
      </c>
      <c r="H11554" t="str">
        <f t="shared" si="180"/>
        <v>INSERT INTO "TeamRanks" (team_id,team_sport_id,team_rank) VALUES (179,20,7);</v>
      </c>
    </row>
    <row r="11555" spans="2:8" x14ac:dyDescent="0.25">
      <c r="B11555" t="s">
        <v>541</v>
      </c>
      <c r="C11555">
        <f>INDEX(NationalTeams!B:B,MATCH(B11555,NationalTeams!C:C,0))</f>
        <v>180</v>
      </c>
      <c r="D11555" t="s">
        <v>43</v>
      </c>
      <c r="E11555">
        <f>INDEX(TeamSports!B:B,MATCH(D11555,TeamSports!C:C,0))</f>
        <v>20</v>
      </c>
      <c r="F11555">
        <f>INDEX(RanksTable!BB:BB,MATCH(B11555,RanksTable!B:B,0))</f>
        <v>7</v>
      </c>
      <c r="H11555" t="str">
        <f t="shared" si="180"/>
        <v>INSERT INTO "TeamRanks" (team_id,team_sport_id,team_rank) VALUES (180,20,7);</v>
      </c>
    </row>
    <row r="11556" spans="2:8" x14ac:dyDescent="0.25">
      <c r="B11556" t="s">
        <v>412</v>
      </c>
      <c r="C11556">
        <f>INDEX(NationalTeams!B:B,MATCH(B11556,NationalTeams!C:C,0))</f>
        <v>181</v>
      </c>
      <c r="D11556" t="s">
        <v>43</v>
      </c>
      <c r="E11556">
        <f>INDEX(TeamSports!B:B,MATCH(D11556,TeamSports!C:C,0))</f>
        <v>20</v>
      </c>
      <c r="F11556">
        <f>INDEX(RanksTable!BB:BB,MATCH(B11556,RanksTable!B:B,0))</f>
        <v>7</v>
      </c>
      <c r="H11556" t="str">
        <f t="shared" si="180"/>
        <v>INSERT INTO "TeamRanks" (team_id,team_sport_id,team_rank) VALUES (181,20,7);</v>
      </c>
    </row>
    <row r="11557" spans="2:8" x14ac:dyDescent="0.25">
      <c r="B11557" t="s">
        <v>409</v>
      </c>
      <c r="C11557">
        <f>INDEX(NationalTeams!B:B,MATCH(B11557,NationalTeams!C:C,0))</f>
        <v>182</v>
      </c>
      <c r="D11557" t="s">
        <v>43</v>
      </c>
      <c r="E11557">
        <f>INDEX(TeamSports!B:B,MATCH(D11557,TeamSports!C:C,0))</f>
        <v>20</v>
      </c>
      <c r="F11557">
        <f>INDEX(RanksTable!BB:BB,MATCH(B11557,RanksTable!B:B,0))</f>
        <v>7</v>
      </c>
      <c r="H11557" t="str">
        <f t="shared" si="180"/>
        <v>INSERT INTO "TeamRanks" (team_id,team_sport_id,team_rank) VALUES (182,20,7);</v>
      </c>
    </row>
    <row r="11558" spans="2:8" x14ac:dyDescent="0.25">
      <c r="B11558" t="s">
        <v>414</v>
      </c>
      <c r="C11558">
        <f>INDEX(NationalTeams!B:B,MATCH(B11558,NationalTeams!C:C,0))</f>
        <v>183</v>
      </c>
      <c r="D11558" t="s">
        <v>43</v>
      </c>
      <c r="E11558">
        <f>INDEX(TeamSports!B:B,MATCH(D11558,TeamSports!C:C,0))</f>
        <v>20</v>
      </c>
      <c r="F11558">
        <f>INDEX(RanksTable!BB:BB,MATCH(B11558,RanksTable!B:B,0))</f>
        <v>7</v>
      </c>
      <c r="H11558" t="str">
        <f t="shared" si="180"/>
        <v>INSERT INTO "TeamRanks" (team_id,team_sport_id,team_rank) VALUES (183,20,7);</v>
      </c>
    </row>
    <row r="11559" spans="2:8" x14ac:dyDescent="0.25">
      <c r="B11559" t="s">
        <v>362</v>
      </c>
      <c r="C11559">
        <f>INDEX(NationalTeams!B:B,MATCH(B11559,NationalTeams!C:C,0))</f>
        <v>184</v>
      </c>
      <c r="D11559" t="s">
        <v>43</v>
      </c>
      <c r="E11559">
        <f>INDEX(TeamSports!B:B,MATCH(D11559,TeamSports!C:C,0))</f>
        <v>20</v>
      </c>
      <c r="F11559">
        <f>INDEX(RanksTable!BB:BB,MATCH(B11559,RanksTable!B:B,0))</f>
        <v>7</v>
      </c>
      <c r="H11559" t="str">
        <f t="shared" si="180"/>
        <v>INSERT INTO "TeamRanks" (team_id,team_sport_id,team_rank) VALUES (184,20,7);</v>
      </c>
    </row>
    <row r="11560" spans="2:8" x14ac:dyDescent="0.25">
      <c r="B11560" t="s">
        <v>499</v>
      </c>
      <c r="C11560">
        <f>INDEX(NationalTeams!B:B,MATCH(B11560,NationalTeams!C:C,0))</f>
        <v>185</v>
      </c>
      <c r="D11560" t="s">
        <v>43</v>
      </c>
      <c r="E11560">
        <f>INDEX(TeamSports!B:B,MATCH(D11560,TeamSports!C:C,0))</f>
        <v>20</v>
      </c>
      <c r="F11560">
        <f>INDEX(RanksTable!BB:BB,MATCH(B11560,RanksTable!B:B,0))</f>
        <v>7</v>
      </c>
      <c r="H11560" t="str">
        <f t="shared" si="180"/>
        <v>INSERT INTO "TeamRanks" (team_id,team_sport_id,team_rank) VALUES (185,20,7);</v>
      </c>
    </row>
    <row r="11561" spans="2:8" x14ac:dyDescent="0.25">
      <c r="B11561" t="s">
        <v>374</v>
      </c>
      <c r="C11561">
        <f>INDEX(NationalTeams!B:B,MATCH(B11561,NationalTeams!C:C,0))</f>
        <v>186</v>
      </c>
      <c r="D11561" t="s">
        <v>43</v>
      </c>
      <c r="E11561">
        <f>INDEX(TeamSports!B:B,MATCH(D11561,TeamSports!C:C,0))</f>
        <v>20</v>
      </c>
      <c r="F11561">
        <f>INDEX(RanksTable!BB:BB,MATCH(B11561,RanksTable!B:B,0))</f>
        <v>7</v>
      </c>
      <c r="H11561" t="str">
        <f t="shared" si="180"/>
        <v>INSERT INTO "TeamRanks" (team_id,team_sport_id,team_rank) VALUES (186,20,7);</v>
      </c>
    </row>
    <row r="11562" spans="2:8" x14ac:dyDescent="0.25">
      <c r="B11562" t="s">
        <v>385</v>
      </c>
      <c r="C11562">
        <f>INDEX(NationalTeams!B:B,MATCH(B11562,NationalTeams!C:C,0))</f>
        <v>187</v>
      </c>
      <c r="D11562" t="s">
        <v>43</v>
      </c>
      <c r="E11562">
        <f>INDEX(TeamSports!B:B,MATCH(D11562,TeamSports!C:C,0))</f>
        <v>20</v>
      </c>
      <c r="F11562">
        <f>INDEX(RanksTable!BB:BB,MATCH(B11562,RanksTable!B:B,0))</f>
        <v>7</v>
      </c>
      <c r="H11562" t="str">
        <f t="shared" si="180"/>
        <v>INSERT INTO "TeamRanks" (team_id,team_sport_id,team_rank) VALUES (187,20,7);</v>
      </c>
    </row>
    <row r="11563" spans="2:8" x14ac:dyDescent="0.25">
      <c r="B11563" t="s">
        <v>450</v>
      </c>
      <c r="C11563">
        <f>INDEX(NationalTeams!B:B,MATCH(B11563,NationalTeams!C:C,0))</f>
        <v>188</v>
      </c>
      <c r="D11563" t="s">
        <v>43</v>
      </c>
      <c r="E11563">
        <f>INDEX(TeamSports!B:B,MATCH(D11563,TeamSports!C:C,0))</f>
        <v>20</v>
      </c>
      <c r="F11563">
        <f>INDEX(RanksTable!BB:BB,MATCH(B11563,RanksTable!B:B,0))</f>
        <v>5</v>
      </c>
      <c r="H11563" t="str">
        <f t="shared" si="180"/>
        <v>INSERT INTO "TeamRanks" (team_id,team_sport_id,team_rank) VALUES (188,20,5);</v>
      </c>
    </row>
    <row r="11564" spans="2:8" x14ac:dyDescent="0.25">
      <c r="B11564" t="s">
        <v>448</v>
      </c>
      <c r="C11564">
        <f>INDEX(NationalTeams!B:B,MATCH(B11564,NationalTeams!C:C,0))</f>
        <v>189</v>
      </c>
      <c r="D11564" t="s">
        <v>43</v>
      </c>
      <c r="E11564">
        <f>INDEX(TeamSports!B:B,MATCH(D11564,TeamSports!C:C,0))</f>
        <v>20</v>
      </c>
      <c r="F11564">
        <f>INDEX(RanksTable!BB:BB,MATCH(B11564,RanksTable!B:B,0))</f>
        <v>7</v>
      </c>
      <c r="H11564" t="str">
        <f t="shared" si="180"/>
        <v>INSERT INTO "TeamRanks" (team_id,team_sport_id,team_rank) VALUES (189,20,7);</v>
      </c>
    </row>
    <row r="11565" spans="2:8" x14ac:dyDescent="0.25">
      <c r="B11565" t="s">
        <v>375</v>
      </c>
      <c r="C11565">
        <f>INDEX(NationalTeams!B:B,MATCH(B11565,NationalTeams!C:C,0))</f>
        <v>190</v>
      </c>
      <c r="D11565" t="s">
        <v>43</v>
      </c>
      <c r="E11565">
        <f>INDEX(TeamSports!B:B,MATCH(D11565,TeamSports!C:C,0))</f>
        <v>20</v>
      </c>
      <c r="F11565">
        <f>INDEX(RanksTable!BB:BB,MATCH(B11565,RanksTable!B:B,0))</f>
        <v>7</v>
      </c>
      <c r="H11565" t="str">
        <f t="shared" si="180"/>
        <v>INSERT INTO "TeamRanks" (team_id,team_sport_id,team_rank) VALUES (190,20,7);</v>
      </c>
    </row>
    <row r="11566" spans="2:8" x14ac:dyDescent="0.25">
      <c r="B11566" t="s">
        <v>483</v>
      </c>
      <c r="C11566">
        <f>INDEX(NationalTeams!B:B,MATCH(B11566,NationalTeams!C:C,0))</f>
        <v>191</v>
      </c>
      <c r="D11566" t="s">
        <v>43</v>
      </c>
      <c r="E11566">
        <f>INDEX(TeamSports!B:B,MATCH(D11566,TeamSports!C:C,0))</f>
        <v>20</v>
      </c>
      <c r="F11566">
        <f>INDEX(RanksTable!BB:BB,MATCH(B11566,RanksTable!B:B,0))</f>
        <v>7</v>
      </c>
      <c r="H11566" t="str">
        <f t="shared" si="180"/>
        <v>INSERT INTO "TeamRanks" (team_id,team_sport_id,team_rank) VALUES (191,20,7);</v>
      </c>
    </row>
    <row r="11567" spans="2:8" x14ac:dyDescent="0.25">
      <c r="B11567" t="s">
        <v>395</v>
      </c>
      <c r="C11567">
        <f>INDEX(NationalTeams!B:B,MATCH(B11567,NationalTeams!C:C,0))</f>
        <v>192</v>
      </c>
      <c r="D11567" t="s">
        <v>43</v>
      </c>
      <c r="E11567">
        <f>INDEX(TeamSports!B:B,MATCH(D11567,TeamSports!C:C,0))</f>
        <v>20</v>
      </c>
      <c r="F11567">
        <f>INDEX(RanksTable!BB:BB,MATCH(B11567,RanksTable!B:B,0))</f>
        <v>7</v>
      </c>
      <c r="H11567" t="str">
        <f t="shared" si="180"/>
        <v>INSERT INTO "TeamRanks" (team_id,team_sport_id,team_rank) VALUES (192,20,7);</v>
      </c>
    </row>
    <row r="11568" spans="2:8" x14ac:dyDescent="0.25">
      <c r="B11568" t="s">
        <v>363</v>
      </c>
      <c r="C11568">
        <f>INDEX(NationalTeams!B:B,MATCH(B11568,NationalTeams!C:C,0))</f>
        <v>193</v>
      </c>
      <c r="D11568" t="s">
        <v>43</v>
      </c>
      <c r="E11568">
        <f>INDEX(TeamSports!B:B,MATCH(D11568,TeamSports!C:C,0))</f>
        <v>20</v>
      </c>
      <c r="F11568">
        <f>INDEX(RanksTable!BB:BB,MATCH(B11568,RanksTable!B:B,0))</f>
        <v>7</v>
      </c>
      <c r="H11568" t="str">
        <f t="shared" si="180"/>
        <v>INSERT INTO "TeamRanks" (team_id,team_sport_id,team_rank) VALUES (193,20,7);</v>
      </c>
    </row>
    <row r="11569" spans="2:8" x14ac:dyDescent="0.25">
      <c r="B11569" t="s">
        <v>394</v>
      </c>
      <c r="C11569">
        <f>INDEX(NationalTeams!B:B,MATCH(B11569,NationalTeams!C:C,0))</f>
        <v>194</v>
      </c>
      <c r="D11569" t="s">
        <v>43</v>
      </c>
      <c r="E11569">
        <f>INDEX(TeamSports!B:B,MATCH(D11569,TeamSports!C:C,0))</f>
        <v>20</v>
      </c>
      <c r="F11569">
        <f>INDEX(RanksTable!BB:BB,MATCH(B11569,RanksTable!B:B,0))</f>
        <v>7</v>
      </c>
      <c r="H11569" t="str">
        <f t="shared" si="180"/>
        <v>INSERT INTO "TeamRanks" (team_id,team_sport_id,team_rank) VALUES (194,20,7);</v>
      </c>
    </row>
    <row r="11570" spans="2:8" x14ac:dyDescent="0.25">
      <c r="B11570" t="s">
        <v>389</v>
      </c>
      <c r="C11570">
        <f>INDEX(NationalTeams!B:B,MATCH(B11570,NationalTeams!C:C,0))</f>
        <v>195</v>
      </c>
      <c r="D11570" t="s">
        <v>43</v>
      </c>
      <c r="E11570">
        <f>INDEX(TeamSports!B:B,MATCH(D11570,TeamSports!C:C,0))</f>
        <v>20</v>
      </c>
      <c r="F11570">
        <f>INDEX(RanksTable!BB:BB,MATCH(B11570,RanksTable!B:B,0))</f>
        <v>7</v>
      </c>
      <c r="H11570" t="str">
        <f t="shared" si="180"/>
        <v>INSERT INTO "TeamRanks" (team_id,team_sport_id,team_rank) VALUES (195,20,7);</v>
      </c>
    </row>
    <row r="11571" spans="2:8" x14ac:dyDescent="0.25">
      <c r="B11571" t="s">
        <v>496</v>
      </c>
      <c r="C11571">
        <f>INDEX(NationalTeams!B:B,MATCH(B11571,NationalTeams!C:C,0))</f>
        <v>196</v>
      </c>
      <c r="D11571" t="s">
        <v>43</v>
      </c>
      <c r="E11571">
        <f>INDEX(TeamSports!B:B,MATCH(D11571,TeamSports!C:C,0))</f>
        <v>20</v>
      </c>
      <c r="F11571">
        <f>INDEX(RanksTable!BB:BB,MATCH(B11571,RanksTable!B:B,0))</f>
        <v>3</v>
      </c>
      <c r="H11571" t="str">
        <f t="shared" si="180"/>
        <v>INSERT INTO "TeamRanks" (team_id,team_sport_id,team_rank) VALUES (196,20,3);</v>
      </c>
    </row>
    <row r="11572" spans="2:8" x14ac:dyDescent="0.25">
      <c r="B11572" t="s">
        <v>507</v>
      </c>
      <c r="C11572">
        <f>INDEX(NationalTeams!B:B,MATCH(B11572,NationalTeams!C:C,0))</f>
        <v>197</v>
      </c>
      <c r="D11572" t="s">
        <v>43</v>
      </c>
      <c r="E11572">
        <f>INDEX(TeamSports!B:B,MATCH(D11572,TeamSports!C:C,0))</f>
        <v>20</v>
      </c>
      <c r="F11572">
        <f>INDEX(RanksTable!BB:BB,MATCH(B11572,RanksTable!B:B,0))</f>
        <v>5</v>
      </c>
      <c r="H11572" t="str">
        <f t="shared" si="180"/>
        <v>INSERT INTO "TeamRanks" (team_id,team_sport_id,team_rank) VALUES (197,20,5);</v>
      </c>
    </row>
    <row r="11573" spans="2:8" x14ac:dyDescent="0.25">
      <c r="B11573" t="s">
        <v>399</v>
      </c>
      <c r="C11573">
        <f>INDEX(NationalTeams!B:B,MATCH(B11573,NationalTeams!C:C,0))</f>
        <v>198</v>
      </c>
      <c r="D11573" t="s">
        <v>43</v>
      </c>
      <c r="E11573">
        <f>INDEX(TeamSports!B:B,MATCH(D11573,TeamSports!C:C,0))</f>
        <v>20</v>
      </c>
      <c r="F11573">
        <f>INDEX(RanksTable!BB:BB,MATCH(B11573,RanksTable!B:B,0))</f>
        <v>7</v>
      </c>
      <c r="H11573" t="str">
        <f t="shared" si="180"/>
        <v>INSERT INTO "TeamRanks" (team_id,team_sport_id,team_rank) VALUES (198,20,7);</v>
      </c>
    </row>
    <row r="11574" spans="2:8" x14ac:dyDescent="0.25">
      <c r="B11574" t="s">
        <v>467</v>
      </c>
      <c r="C11574">
        <f>INDEX(NationalTeams!B:B,MATCH(B11574,NationalTeams!C:C,0))</f>
        <v>199</v>
      </c>
      <c r="D11574" t="s">
        <v>43</v>
      </c>
      <c r="E11574">
        <f>INDEX(TeamSports!B:B,MATCH(D11574,TeamSports!C:C,0))</f>
        <v>20</v>
      </c>
      <c r="F11574">
        <f>INDEX(RanksTable!BB:BB,MATCH(B11574,RanksTable!B:B,0))</f>
        <v>7</v>
      </c>
      <c r="H11574" t="str">
        <f t="shared" si="180"/>
        <v>INSERT INTO "TeamRanks" (team_id,team_sport_id,team_rank) VALUES (199,20,7);</v>
      </c>
    </row>
    <row r="11575" spans="2:8" x14ac:dyDescent="0.25">
      <c r="B11575" t="s">
        <v>437</v>
      </c>
      <c r="C11575">
        <f>INDEX(NationalTeams!B:B,MATCH(B11575,NationalTeams!C:C,0))</f>
        <v>200</v>
      </c>
      <c r="D11575" t="s">
        <v>43</v>
      </c>
      <c r="E11575">
        <f>INDEX(TeamSports!B:B,MATCH(D11575,TeamSports!C:C,0))</f>
        <v>20</v>
      </c>
      <c r="F11575">
        <f>INDEX(RanksTable!BB:BB,MATCH(B11575,RanksTable!B:B,0))</f>
        <v>7</v>
      </c>
      <c r="H11575" t="str">
        <f t="shared" si="180"/>
        <v>INSERT INTO "TeamRanks" (team_id,team_sport_id,team_rank) VALUES (200,20,7);</v>
      </c>
    </row>
    <row r="11576" spans="2:8" x14ac:dyDescent="0.25">
      <c r="B11576" t="s">
        <v>452</v>
      </c>
      <c r="C11576">
        <f>INDEX(NationalTeams!B:B,MATCH(B11576,NationalTeams!C:C,0))</f>
        <v>201</v>
      </c>
      <c r="D11576" t="s">
        <v>43</v>
      </c>
      <c r="E11576">
        <f>INDEX(TeamSports!B:B,MATCH(D11576,TeamSports!C:C,0))</f>
        <v>20</v>
      </c>
      <c r="F11576">
        <f>INDEX(RanksTable!BB:BB,MATCH(B11576,RanksTable!B:B,0))</f>
        <v>7</v>
      </c>
      <c r="H11576" t="str">
        <f t="shared" si="180"/>
        <v>INSERT INTO "TeamRanks" (team_id,team_sport_id,team_rank) VALUES (201,20,7);</v>
      </c>
    </row>
    <row r="11577" spans="2:8" x14ac:dyDescent="0.25">
      <c r="B11577" t="s">
        <v>384</v>
      </c>
      <c r="C11577">
        <f>INDEX(NationalTeams!B:B,MATCH(B11577,NationalTeams!C:C,0))</f>
        <v>202</v>
      </c>
      <c r="D11577" t="s">
        <v>43</v>
      </c>
      <c r="E11577">
        <f>INDEX(TeamSports!B:B,MATCH(D11577,TeamSports!C:C,0))</f>
        <v>20</v>
      </c>
      <c r="F11577">
        <f>INDEX(RanksTable!BB:BB,MATCH(B11577,RanksTable!B:B,0))</f>
        <v>7</v>
      </c>
      <c r="H11577" t="str">
        <f t="shared" si="180"/>
        <v>INSERT INTO "TeamRanks" (team_id,team_sport_id,team_rank) VALUES (202,20,7);</v>
      </c>
    </row>
    <row r="11578" spans="2:8" x14ac:dyDescent="0.25">
      <c r="B11578" t="s">
        <v>442</v>
      </c>
      <c r="C11578">
        <f>INDEX(NationalTeams!B:B,MATCH(B11578,NationalTeams!C:C,0))</f>
        <v>203</v>
      </c>
      <c r="D11578" t="s">
        <v>43</v>
      </c>
      <c r="E11578">
        <f>INDEX(TeamSports!B:B,MATCH(D11578,TeamSports!C:C,0))</f>
        <v>20</v>
      </c>
      <c r="F11578">
        <f>INDEX(RanksTable!BB:BB,MATCH(B11578,RanksTable!B:B,0))</f>
        <v>7</v>
      </c>
      <c r="H11578" t="str">
        <f t="shared" si="180"/>
        <v>INSERT INTO "TeamRanks" (team_id,team_sport_id,team_rank) VALUES (203,20,7);</v>
      </c>
    </row>
    <row r="11579" spans="2:8" x14ac:dyDescent="0.25">
      <c r="B11579" t="s">
        <v>472</v>
      </c>
      <c r="C11579">
        <f>INDEX(NationalTeams!B:B,MATCH(B11579,NationalTeams!C:C,0))</f>
        <v>204</v>
      </c>
      <c r="D11579" t="s">
        <v>43</v>
      </c>
      <c r="E11579">
        <f>INDEX(TeamSports!B:B,MATCH(D11579,TeamSports!C:C,0))</f>
        <v>20</v>
      </c>
      <c r="F11579">
        <f>INDEX(RanksTable!BB:BB,MATCH(B11579,RanksTable!B:B,0))</f>
        <v>7</v>
      </c>
      <c r="H11579" t="str">
        <f t="shared" si="180"/>
        <v>INSERT INTO "TeamRanks" (team_id,team_sport_id,team_rank) VALUES (204,20,7);</v>
      </c>
    </row>
    <row r="11580" spans="2:8" x14ac:dyDescent="0.25">
      <c r="B11580" t="s">
        <v>388</v>
      </c>
      <c r="C11580">
        <f>INDEX(NationalTeams!B:B,MATCH(B11580,NationalTeams!C:C,0))</f>
        <v>205</v>
      </c>
      <c r="D11580" t="s">
        <v>43</v>
      </c>
      <c r="E11580">
        <f>INDEX(TeamSports!B:B,MATCH(D11580,TeamSports!C:C,0))</f>
        <v>20</v>
      </c>
      <c r="F11580">
        <f>INDEX(RanksTable!BB:BB,MATCH(B11580,RanksTable!B:B,0))</f>
        <v>7</v>
      </c>
      <c r="H11580" t="str">
        <f t="shared" si="180"/>
        <v>INSERT INTO "TeamRanks" (team_id,team_sport_id,team_rank) VALUES (205,20,7);</v>
      </c>
    </row>
    <row r="11581" spans="2:8" x14ac:dyDescent="0.25">
      <c r="B11581" t="s">
        <v>476</v>
      </c>
      <c r="C11581">
        <f>INDEX(NationalTeams!B:B,MATCH(B11581,NationalTeams!C:C,0))</f>
        <v>206</v>
      </c>
      <c r="D11581" t="s">
        <v>43</v>
      </c>
      <c r="E11581">
        <f>INDEX(TeamSports!B:B,MATCH(D11581,TeamSports!C:C,0))</f>
        <v>20</v>
      </c>
      <c r="F11581">
        <f>INDEX(RanksTable!BB:BB,MATCH(B11581,RanksTable!B:B,0))</f>
        <v>7</v>
      </c>
      <c r="H11581" t="str">
        <f t="shared" si="180"/>
        <v>INSERT INTO "TeamRanks" (team_id,team_sport_id,team_rank) VALUES (206,20,7);</v>
      </c>
    </row>
    <row r="11582" spans="2:8" x14ac:dyDescent="0.25">
      <c r="B11582" t="s">
        <v>407</v>
      </c>
      <c r="C11582">
        <f>INDEX(NationalTeams!B:B,MATCH(B11582,NationalTeams!C:C,0))</f>
        <v>207</v>
      </c>
      <c r="D11582" t="s">
        <v>43</v>
      </c>
      <c r="E11582">
        <f>INDEX(TeamSports!B:B,MATCH(D11582,TeamSports!C:C,0))</f>
        <v>20</v>
      </c>
      <c r="F11582">
        <f>INDEX(RanksTable!BB:BB,MATCH(B11582,RanksTable!B:B,0))</f>
        <v>7</v>
      </c>
      <c r="H11582" t="str">
        <f t="shared" si="180"/>
        <v>INSERT INTO "TeamRanks" (team_id,team_sport_id,team_rank) VALUES (207,20,7);</v>
      </c>
    </row>
    <row r="11583" spans="2:8" x14ac:dyDescent="0.25">
      <c r="B11583" t="s">
        <v>364</v>
      </c>
      <c r="C11583">
        <f>INDEX(NationalTeams!B:B,MATCH(B11583,NationalTeams!C:C,0))</f>
        <v>208</v>
      </c>
      <c r="D11583" t="s">
        <v>43</v>
      </c>
      <c r="E11583">
        <f>INDEX(TeamSports!B:B,MATCH(D11583,TeamSports!C:C,0))</f>
        <v>20</v>
      </c>
      <c r="F11583">
        <f>INDEX(RanksTable!BB:BB,MATCH(B11583,RanksTable!B:B,0))</f>
        <v>7</v>
      </c>
      <c r="H11583" t="str">
        <f t="shared" si="180"/>
        <v>INSERT INTO "TeamRanks" (team_id,team_sport_id,team_rank) VALUES (208,20,7);</v>
      </c>
    </row>
    <row r="11584" spans="2:8" x14ac:dyDescent="0.25">
      <c r="B11584" t="s">
        <v>439</v>
      </c>
      <c r="C11584">
        <f>INDEX(NationalTeams!B:B,MATCH(B11584,NationalTeams!C:C,0))</f>
        <v>209</v>
      </c>
      <c r="D11584" t="s">
        <v>43</v>
      </c>
      <c r="E11584">
        <f>INDEX(TeamSports!B:B,MATCH(D11584,TeamSports!C:C,0))</f>
        <v>20</v>
      </c>
      <c r="F11584">
        <f>INDEX(RanksTable!BB:BB,MATCH(B11584,RanksTable!B:B,0))</f>
        <v>7</v>
      </c>
      <c r="H11584" t="str">
        <f t="shared" si="180"/>
        <v>INSERT INTO "TeamRanks" (team_id,team_sport_id,team_rank) VALUES (209,20,7);</v>
      </c>
    </row>
    <row r="11585" spans="2:8" x14ac:dyDescent="0.25">
      <c r="B11585" t="s">
        <v>501</v>
      </c>
      <c r="C11585">
        <f>INDEX(NationalTeams!B:B,MATCH(B11585,NationalTeams!C:C,0))</f>
        <v>210</v>
      </c>
      <c r="D11585" t="s">
        <v>43</v>
      </c>
      <c r="E11585">
        <f>INDEX(TeamSports!B:B,MATCH(D11585,TeamSports!C:C,0))</f>
        <v>20</v>
      </c>
      <c r="F11585">
        <f>INDEX(RanksTable!BB:BB,MATCH(B11585,RanksTable!B:B,0))</f>
        <v>7</v>
      </c>
      <c r="H11585" t="str">
        <f t="shared" si="180"/>
        <v>INSERT INTO "TeamRanks" (team_id,team_sport_id,team_rank) VALUES (210,20,7);</v>
      </c>
    </row>
    <row r="11586" spans="2:8" x14ac:dyDescent="0.25">
      <c r="B11586" t="s">
        <v>466</v>
      </c>
      <c r="C11586">
        <f>INDEX(NationalTeams!B:B,MATCH(B11586,NationalTeams!C:C,0))</f>
        <v>211</v>
      </c>
      <c r="D11586" t="s">
        <v>43</v>
      </c>
      <c r="E11586">
        <f>INDEX(TeamSports!B:B,MATCH(D11586,TeamSports!C:C,0))</f>
        <v>20</v>
      </c>
      <c r="F11586">
        <f>INDEX(RanksTable!BB:BB,MATCH(B11586,RanksTable!B:B,0))</f>
        <v>7</v>
      </c>
      <c r="H11586" t="str">
        <f t="shared" si="180"/>
        <v>INSERT INTO "TeamRanks" (team_id,team_sport_id,team_rank) VALUES (211,20,7);</v>
      </c>
    </row>
    <row r="11587" spans="2:8" x14ac:dyDescent="0.25">
      <c r="B11587" t="s">
        <v>502</v>
      </c>
      <c r="C11587">
        <f>INDEX(NationalTeams!B:B,MATCH(B11587,NationalTeams!C:C,0))</f>
        <v>212</v>
      </c>
      <c r="D11587" t="s">
        <v>43</v>
      </c>
      <c r="E11587">
        <f>INDEX(TeamSports!B:B,MATCH(D11587,TeamSports!C:C,0))</f>
        <v>20</v>
      </c>
      <c r="F11587">
        <f>INDEX(RanksTable!BB:BB,MATCH(B11587,RanksTable!B:B,0))</f>
        <v>4</v>
      </c>
      <c r="H11587" t="str">
        <f t="shared" si="180"/>
        <v>INSERT INTO "TeamRanks" (team_id,team_sport_id,team_rank) VALUES (212,20,4);</v>
      </c>
    </row>
    <row r="11588" spans="2:8" x14ac:dyDescent="0.25">
      <c r="B11588" t="s">
        <v>359</v>
      </c>
      <c r="C11588">
        <f>INDEX(NationalTeams!B:B,MATCH(B11588,NationalTeams!C:C,0))</f>
        <v>213</v>
      </c>
      <c r="D11588" t="s">
        <v>43</v>
      </c>
      <c r="E11588">
        <f>INDEX(TeamSports!B:B,MATCH(D11588,TeamSports!C:C,0))</f>
        <v>20</v>
      </c>
      <c r="F11588">
        <f>INDEX(RanksTable!BB:BB,MATCH(B11588,RanksTable!B:B,0))</f>
        <v>7</v>
      </c>
      <c r="H11588" t="str">
        <f t="shared" ref="H11588:H11651" si="181">_xlfn.CONCAT($H$1,$L$1,$C$1,$L$1," ",$J$1,$C$2,$N$1,$E$2,$N$1,$F$2,$K$1,$I$1,$J$1,C11588,$N$1,E11588,$N$1,F11588,$K$1,$O$1)</f>
        <v>INSERT INTO "TeamRanks" (team_id,team_sport_id,team_rank) VALUES (213,20,7);</v>
      </c>
    </row>
    <row r="11589" spans="2:8" x14ac:dyDescent="0.25">
      <c r="B11589" t="s">
        <v>377</v>
      </c>
      <c r="C11589">
        <f>INDEX(NationalTeams!B:B,MATCH(B11589,NationalTeams!C:C,0))</f>
        <v>214</v>
      </c>
      <c r="D11589" t="s">
        <v>43</v>
      </c>
      <c r="E11589">
        <f>INDEX(TeamSports!B:B,MATCH(D11589,TeamSports!C:C,0))</f>
        <v>20</v>
      </c>
      <c r="F11589">
        <f>INDEX(RanksTable!BB:BB,MATCH(B11589,RanksTable!B:B,0))</f>
        <v>7</v>
      </c>
      <c r="H11589" t="str">
        <f t="shared" si="181"/>
        <v>INSERT INTO "TeamRanks" (team_id,team_sport_id,team_rank) VALUES (214,20,7);</v>
      </c>
    </row>
    <row r="11590" spans="2:8" x14ac:dyDescent="0.25">
      <c r="B11590" t="s">
        <v>443</v>
      </c>
      <c r="C11590">
        <f>INDEX(NationalTeams!B:B,MATCH(B11590,NationalTeams!C:C,0))</f>
        <v>215</v>
      </c>
      <c r="D11590" t="s">
        <v>43</v>
      </c>
      <c r="E11590">
        <f>INDEX(TeamSports!B:B,MATCH(D11590,TeamSports!C:C,0))</f>
        <v>20</v>
      </c>
      <c r="F11590">
        <f>INDEX(RanksTable!BB:BB,MATCH(B11590,RanksTable!B:B,0))</f>
        <v>7</v>
      </c>
      <c r="H11590" t="str">
        <f t="shared" si="181"/>
        <v>INSERT INTO "TeamRanks" (team_id,team_sport_id,team_rank) VALUES (215,20,7);</v>
      </c>
    </row>
    <row r="11591" spans="2:8" x14ac:dyDescent="0.25">
      <c r="B11591" t="s">
        <v>481</v>
      </c>
      <c r="C11591">
        <f>INDEX(NationalTeams!B:B,MATCH(B11591,NationalTeams!C:C,0))</f>
        <v>216</v>
      </c>
      <c r="D11591" t="s">
        <v>43</v>
      </c>
      <c r="E11591">
        <f>INDEX(TeamSports!B:B,MATCH(D11591,TeamSports!C:C,0))</f>
        <v>20</v>
      </c>
      <c r="F11591">
        <f>INDEX(RanksTable!BB:BB,MATCH(B11591,RanksTable!B:B,0))</f>
        <v>7</v>
      </c>
      <c r="H11591" t="str">
        <f t="shared" si="181"/>
        <v>INSERT INTO "TeamRanks" (team_id,team_sport_id,team_rank) VALUES (216,20,7);</v>
      </c>
    </row>
    <row r="11592" spans="2:8" x14ac:dyDescent="0.25">
      <c r="B11592" t="s">
        <v>351</v>
      </c>
      <c r="C11592">
        <f>INDEX(NationalTeams!B:B,MATCH(B11592,NationalTeams!C:C,0))</f>
        <v>217</v>
      </c>
      <c r="D11592" t="s">
        <v>43</v>
      </c>
      <c r="E11592">
        <f>INDEX(TeamSports!B:B,MATCH(D11592,TeamSports!C:C,0))</f>
        <v>20</v>
      </c>
      <c r="F11592">
        <f>INDEX(RanksTable!BB:BB,MATCH(B11592,RanksTable!B:B,0))</f>
        <v>7</v>
      </c>
      <c r="H11592" t="str">
        <f t="shared" si="181"/>
        <v>INSERT INTO "TeamRanks" (team_id,team_sport_id,team_rank) VALUES (217,20,7);</v>
      </c>
    </row>
    <row r="11593" spans="2:8" x14ac:dyDescent="0.25">
      <c r="B11593" t="s">
        <v>438</v>
      </c>
      <c r="C11593">
        <f>INDEX(NationalTeams!B:B,MATCH(B11593,NationalTeams!C:C,0))</f>
        <v>218</v>
      </c>
      <c r="D11593" t="s">
        <v>43</v>
      </c>
      <c r="E11593">
        <f>INDEX(TeamSports!B:B,MATCH(D11593,TeamSports!C:C,0))</f>
        <v>20</v>
      </c>
      <c r="F11593">
        <f>INDEX(RanksTable!BB:BB,MATCH(B11593,RanksTable!B:B,0))</f>
        <v>7</v>
      </c>
      <c r="H11593" t="str">
        <f t="shared" si="181"/>
        <v>INSERT INTO "TeamRanks" (team_id,team_sport_id,team_rank) VALUES (218,20,7);</v>
      </c>
    </row>
    <row r="11594" spans="2:8" x14ac:dyDescent="0.25">
      <c r="B11594" t="s">
        <v>319</v>
      </c>
      <c r="C11594">
        <f>INDEX(NationalTeams!B:B,MATCH(B11594,NationalTeams!C:C,0))</f>
        <v>219</v>
      </c>
      <c r="D11594" t="s">
        <v>43</v>
      </c>
      <c r="E11594">
        <f>INDEX(TeamSports!B:B,MATCH(D11594,TeamSports!C:C,0))</f>
        <v>20</v>
      </c>
      <c r="F11594">
        <f>INDEX(RanksTable!BB:BB,MATCH(B11594,RanksTable!B:B,0))</f>
        <v>7</v>
      </c>
      <c r="H11594" t="str">
        <f t="shared" si="181"/>
        <v>INSERT INTO "TeamRanks" (team_id,team_sport_id,team_rank) VALUES (219,20,7);</v>
      </c>
    </row>
    <row r="11595" spans="2:8" x14ac:dyDescent="0.25">
      <c r="B11595" t="s">
        <v>471</v>
      </c>
      <c r="C11595">
        <f>INDEX(NationalTeams!B:B,MATCH(B11595,NationalTeams!C:C,0))</f>
        <v>220</v>
      </c>
      <c r="D11595" t="s">
        <v>43</v>
      </c>
      <c r="E11595">
        <f>INDEX(TeamSports!B:B,MATCH(D11595,TeamSports!C:C,0))</f>
        <v>20</v>
      </c>
      <c r="F11595">
        <f>INDEX(RanksTable!BB:BB,MATCH(B11595,RanksTable!B:B,0))</f>
        <v>7</v>
      </c>
      <c r="H11595" t="str">
        <f t="shared" si="181"/>
        <v>INSERT INTO "TeamRanks" (team_id,team_sport_id,team_rank) VALUES (220,20,7);</v>
      </c>
    </row>
    <row r="11596" spans="2:8" x14ac:dyDescent="0.25">
      <c r="B11596" t="s">
        <v>373</v>
      </c>
      <c r="C11596">
        <f>INDEX(NationalTeams!B:B,MATCH(B11596,NationalTeams!C:C,0))</f>
        <v>221</v>
      </c>
      <c r="D11596" t="s">
        <v>43</v>
      </c>
      <c r="E11596">
        <f>INDEX(TeamSports!B:B,MATCH(D11596,TeamSports!C:C,0))</f>
        <v>20</v>
      </c>
      <c r="F11596">
        <f>INDEX(RanksTable!BB:BB,MATCH(B11596,RanksTable!B:B,0))</f>
        <v>7</v>
      </c>
      <c r="H11596" t="str">
        <f t="shared" si="181"/>
        <v>INSERT INTO "TeamRanks" (team_id,team_sport_id,team_rank) VALUES (221,20,7);</v>
      </c>
    </row>
    <row r="11597" spans="2:8" x14ac:dyDescent="0.25">
      <c r="B11597" t="s">
        <v>367</v>
      </c>
      <c r="C11597">
        <f>INDEX(NationalTeams!B:B,MATCH(B11597,NationalTeams!C:C,0))</f>
        <v>222</v>
      </c>
      <c r="D11597" t="s">
        <v>43</v>
      </c>
      <c r="E11597">
        <f>INDEX(TeamSports!B:B,MATCH(D11597,TeamSports!C:C,0))</f>
        <v>20</v>
      </c>
      <c r="F11597">
        <f>INDEX(RanksTable!BB:BB,MATCH(B11597,RanksTable!B:B,0))</f>
        <v>7</v>
      </c>
      <c r="H11597" t="str">
        <f t="shared" si="181"/>
        <v>INSERT INTO "TeamRanks" (team_id,team_sport_id,team_rank) VALUES (222,20,7);</v>
      </c>
    </row>
    <row r="11598" spans="2:8" x14ac:dyDescent="0.25">
      <c r="B11598" t="s">
        <v>358</v>
      </c>
      <c r="C11598">
        <f>INDEX(NationalTeams!B:B,MATCH(B11598,NationalTeams!C:C,0))</f>
        <v>223</v>
      </c>
      <c r="D11598" t="s">
        <v>43</v>
      </c>
      <c r="E11598">
        <f>INDEX(TeamSports!B:B,MATCH(D11598,TeamSports!C:C,0))</f>
        <v>20</v>
      </c>
      <c r="F11598">
        <f>INDEX(RanksTable!BB:BB,MATCH(B11598,RanksTable!B:B,0))</f>
        <v>7</v>
      </c>
      <c r="H11598" t="str">
        <f t="shared" si="181"/>
        <v>INSERT INTO "TeamRanks" (team_id,team_sport_id,team_rank) VALUES (223,20,7);</v>
      </c>
    </row>
    <row r="11599" spans="2:8" x14ac:dyDescent="0.25">
      <c r="B11599" t="s">
        <v>440</v>
      </c>
      <c r="C11599">
        <f>INDEX(NationalTeams!B:B,MATCH(B11599,NationalTeams!C:C,0))</f>
        <v>1</v>
      </c>
      <c r="D11599" t="s">
        <v>1253</v>
      </c>
      <c r="E11599">
        <f>INDEX(TeamSports!B:B,MATCH(D11599,TeamSports!C:C,0))</f>
        <v>61</v>
      </c>
      <c r="F11599">
        <f>INDEX(RanksTable!BC:BC,MATCH(B11599,RanksTable!B:B,0))</f>
        <v>7</v>
      </c>
      <c r="H11599" t="str">
        <f t="shared" si="181"/>
        <v>INSERT INTO "TeamRanks" (team_id,team_sport_id,team_rank) VALUES (1,61,7);</v>
      </c>
    </row>
    <row r="11600" spans="2:8" x14ac:dyDescent="0.25">
      <c r="B11600" t="s">
        <v>321</v>
      </c>
      <c r="C11600">
        <f>INDEX(NationalTeams!B:B,MATCH(B11600,NationalTeams!C:C,0))</f>
        <v>2</v>
      </c>
      <c r="D11600" t="s">
        <v>1253</v>
      </c>
      <c r="E11600">
        <f>INDEX(TeamSports!B:B,MATCH(D11600,TeamSports!C:C,0))</f>
        <v>61</v>
      </c>
      <c r="F11600">
        <f>INDEX(RanksTable!BC:BC,MATCH(B11600,RanksTable!B:B,0))</f>
        <v>7</v>
      </c>
      <c r="H11600" t="str">
        <f t="shared" si="181"/>
        <v>INSERT INTO "TeamRanks" (team_id,team_sport_id,team_rank) VALUES (2,61,7);</v>
      </c>
    </row>
    <row r="11601" spans="2:8" x14ac:dyDescent="0.25">
      <c r="B11601" t="s">
        <v>520</v>
      </c>
      <c r="C11601">
        <f>INDEX(NationalTeams!B:B,MATCH(B11601,NationalTeams!C:C,0))</f>
        <v>3</v>
      </c>
      <c r="D11601" t="s">
        <v>1253</v>
      </c>
      <c r="E11601">
        <f>INDEX(TeamSports!B:B,MATCH(D11601,TeamSports!C:C,0))</f>
        <v>61</v>
      </c>
      <c r="F11601">
        <f>INDEX(RanksTable!BC:BC,MATCH(B11601,RanksTable!B:B,0))</f>
        <v>7</v>
      </c>
      <c r="H11601" t="str">
        <f t="shared" si="181"/>
        <v>INSERT INTO "TeamRanks" (team_id,team_sport_id,team_rank) VALUES (3,61,7);</v>
      </c>
    </row>
    <row r="11602" spans="2:8" x14ac:dyDescent="0.25">
      <c r="B11602" t="s">
        <v>489</v>
      </c>
      <c r="C11602">
        <f>INDEX(NationalTeams!B:B,MATCH(B11602,NationalTeams!C:C,0))</f>
        <v>4</v>
      </c>
      <c r="D11602" t="s">
        <v>1253</v>
      </c>
      <c r="E11602">
        <f>INDEX(TeamSports!B:B,MATCH(D11602,TeamSports!C:C,0))</f>
        <v>61</v>
      </c>
      <c r="F11602">
        <f>INDEX(RanksTable!BC:BC,MATCH(B11602,RanksTable!B:B,0))</f>
        <v>1</v>
      </c>
      <c r="H11602" t="str">
        <f t="shared" si="181"/>
        <v>INSERT INTO "TeamRanks" (team_id,team_sport_id,team_rank) VALUES (4,61,1);</v>
      </c>
    </row>
    <row r="11603" spans="2:8" x14ac:dyDescent="0.25">
      <c r="B11603" t="s">
        <v>329</v>
      </c>
      <c r="C11603">
        <f>INDEX(NationalTeams!B:B,MATCH(B11603,NationalTeams!C:C,0))</f>
        <v>5</v>
      </c>
      <c r="D11603" t="s">
        <v>1253</v>
      </c>
      <c r="E11603">
        <f>INDEX(TeamSports!B:B,MATCH(D11603,TeamSports!C:C,0))</f>
        <v>61</v>
      </c>
      <c r="F11603">
        <f>INDEX(RanksTable!BC:BC,MATCH(B11603,RanksTable!B:B,0))</f>
        <v>7</v>
      </c>
      <c r="H11603" t="str">
        <f t="shared" si="181"/>
        <v>INSERT INTO "TeamRanks" (team_id,team_sport_id,team_rank) VALUES (5,61,7);</v>
      </c>
    </row>
    <row r="11604" spans="2:8" x14ac:dyDescent="0.25">
      <c r="B11604" t="s">
        <v>538</v>
      </c>
      <c r="C11604">
        <f>INDEX(NationalTeams!B:B,MATCH(B11604,NationalTeams!C:C,0))</f>
        <v>6</v>
      </c>
      <c r="D11604" t="s">
        <v>1253</v>
      </c>
      <c r="E11604">
        <f>INDEX(TeamSports!B:B,MATCH(D11604,TeamSports!C:C,0))</f>
        <v>61</v>
      </c>
      <c r="F11604">
        <f>INDEX(RanksTable!BC:BC,MATCH(B11604,RanksTable!B:B,0))</f>
        <v>7</v>
      </c>
      <c r="H11604" t="str">
        <f t="shared" si="181"/>
        <v>INSERT INTO "TeamRanks" (team_id,team_sport_id,team_rank) VALUES (6,61,7);</v>
      </c>
    </row>
    <row r="11605" spans="2:8" x14ac:dyDescent="0.25">
      <c r="B11605" t="s">
        <v>357</v>
      </c>
      <c r="C11605">
        <f>INDEX(NationalTeams!B:B,MATCH(B11605,NationalTeams!C:C,0))</f>
        <v>7</v>
      </c>
      <c r="D11605" t="s">
        <v>1253</v>
      </c>
      <c r="E11605">
        <f>INDEX(TeamSports!B:B,MATCH(D11605,TeamSports!C:C,0))</f>
        <v>61</v>
      </c>
      <c r="F11605">
        <f>INDEX(RanksTable!BC:BC,MATCH(B11605,RanksTable!B:B,0))</f>
        <v>7</v>
      </c>
      <c r="H11605" t="str">
        <f t="shared" si="181"/>
        <v>INSERT INTO "TeamRanks" (team_id,team_sport_id,team_rank) VALUES (7,61,7);</v>
      </c>
    </row>
    <row r="11606" spans="2:8" x14ac:dyDescent="0.25">
      <c r="B11606" t="s">
        <v>420</v>
      </c>
      <c r="C11606">
        <f>INDEX(NationalTeams!B:B,MATCH(B11606,NationalTeams!C:C,0))</f>
        <v>8</v>
      </c>
      <c r="D11606" t="s">
        <v>1253</v>
      </c>
      <c r="E11606">
        <f>INDEX(TeamSports!B:B,MATCH(D11606,TeamSports!C:C,0))</f>
        <v>61</v>
      </c>
      <c r="F11606">
        <f>INDEX(RanksTable!BC:BC,MATCH(B11606,RanksTable!B:B,0))</f>
        <v>7</v>
      </c>
      <c r="H11606" t="str">
        <f t="shared" si="181"/>
        <v>INSERT INTO "TeamRanks" (team_id,team_sport_id,team_rank) VALUES (8,61,7);</v>
      </c>
    </row>
    <row r="11607" spans="2:8" x14ac:dyDescent="0.25">
      <c r="B11607" t="s">
        <v>400</v>
      </c>
      <c r="C11607">
        <f>INDEX(NationalTeams!B:B,MATCH(B11607,NationalTeams!C:C,0))</f>
        <v>9</v>
      </c>
      <c r="D11607" t="s">
        <v>1253</v>
      </c>
      <c r="E11607">
        <f>INDEX(TeamSports!B:B,MATCH(D11607,TeamSports!C:C,0))</f>
        <v>61</v>
      </c>
      <c r="F11607">
        <f>INDEX(RanksTable!BC:BC,MATCH(B11607,RanksTable!B:B,0))</f>
        <v>7</v>
      </c>
      <c r="H11607" t="str">
        <f t="shared" si="181"/>
        <v>INSERT INTO "TeamRanks" (team_id,team_sport_id,team_rank) VALUES (9,61,7);</v>
      </c>
    </row>
    <row r="11608" spans="2:8" x14ac:dyDescent="0.25">
      <c r="B11608" t="s">
        <v>428</v>
      </c>
      <c r="C11608">
        <f>INDEX(NationalTeams!B:B,MATCH(B11608,NationalTeams!C:C,0))</f>
        <v>10</v>
      </c>
      <c r="D11608" t="s">
        <v>1253</v>
      </c>
      <c r="E11608">
        <f>INDEX(TeamSports!B:B,MATCH(D11608,TeamSports!C:C,0))</f>
        <v>61</v>
      </c>
      <c r="F11608">
        <f>INDEX(RanksTable!BC:BC,MATCH(B11608,RanksTable!B:B,0))</f>
        <v>7</v>
      </c>
      <c r="H11608" t="str">
        <f t="shared" si="181"/>
        <v>INSERT INTO "TeamRanks" (team_id,team_sport_id,team_rank) VALUES (10,61,7);</v>
      </c>
    </row>
    <row r="11609" spans="2:8" x14ac:dyDescent="0.25">
      <c r="B11609" t="s">
        <v>324</v>
      </c>
      <c r="C11609">
        <f>INDEX(NationalTeams!B:B,MATCH(B11609,NationalTeams!C:C,0))</f>
        <v>11</v>
      </c>
      <c r="D11609" t="s">
        <v>1253</v>
      </c>
      <c r="E11609">
        <f>INDEX(TeamSports!B:B,MATCH(D11609,TeamSports!C:C,0))</f>
        <v>61</v>
      </c>
      <c r="F11609">
        <f>INDEX(RanksTable!BC:BC,MATCH(B11609,RanksTable!B:B,0))</f>
        <v>7</v>
      </c>
      <c r="H11609" t="str">
        <f t="shared" si="181"/>
        <v>INSERT INTO "TeamRanks" (team_id,team_sport_id,team_rank) VALUES (11,61,7);</v>
      </c>
    </row>
    <row r="11610" spans="2:8" x14ac:dyDescent="0.25">
      <c r="B11610" t="s">
        <v>376</v>
      </c>
      <c r="C11610">
        <f>INDEX(NationalTeams!B:B,MATCH(B11610,NationalTeams!C:C,0))</f>
        <v>12</v>
      </c>
      <c r="D11610" t="s">
        <v>1253</v>
      </c>
      <c r="E11610">
        <f>INDEX(TeamSports!B:B,MATCH(D11610,TeamSports!C:C,0))</f>
        <v>61</v>
      </c>
      <c r="F11610">
        <f>INDEX(RanksTable!BC:BC,MATCH(B11610,RanksTable!B:B,0))</f>
        <v>7</v>
      </c>
      <c r="H11610" t="str">
        <f t="shared" si="181"/>
        <v>INSERT INTO "TeamRanks" (team_id,team_sport_id,team_rank) VALUES (12,61,7);</v>
      </c>
    </row>
    <row r="11611" spans="2:8" x14ac:dyDescent="0.25">
      <c r="B11611" t="s">
        <v>529</v>
      </c>
      <c r="C11611">
        <f>INDEX(NationalTeams!B:B,MATCH(B11611,NationalTeams!C:C,0))</f>
        <v>13</v>
      </c>
      <c r="D11611" t="s">
        <v>1253</v>
      </c>
      <c r="E11611">
        <f>INDEX(TeamSports!B:B,MATCH(D11611,TeamSports!C:C,0))</f>
        <v>61</v>
      </c>
      <c r="F11611">
        <f>INDEX(RanksTable!BC:BC,MATCH(B11611,RanksTable!B:B,0))</f>
        <v>7</v>
      </c>
      <c r="H11611" t="str">
        <f t="shared" si="181"/>
        <v>INSERT INTO "TeamRanks" (team_id,team_sport_id,team_rank) VALUES (13,61,7);</v>
      </c>
    </row>
    <row r="11612" spans="2:8" x14ac:dyDescent="0.25">
      <c r="B11612" t="s">
        <v>415</v>
      </c>
      <c r="C11612">
        <f>INDEX(NationalTeams!B:B,MATCH(B11612,NationalTeams!C:C,0))</f>
        <v>14</v>
      </c>
      <c r="D11612" t="s">
        <v>1253</v>
      </c>
      <c r="E11612">
        <f>INDEX(TeamSports!B:B,MATCH(D11612,TeamSports!C:C,0))</f>
        <v>61</v>
      </c>
      <c r="F11612">
        <f>INDEX(RanksTable!BC:BC,MATCH(B11612,RanksTable!B:B,0))</f>
        <v>7</v>
      </c>
      <c r="H11612" t="str">
        <f t="shared" si="181"/>
        <v>INSERT INTO "TeamRanks" (team_id,team_sport_id,team_rank) VALUES (14,61,7);</v>
      </c>
    </row>
    <row r="11613" spans="2:8" x14ac:dyDescent="0.25">
      <c r="B11613" t="s">
        <v>424</v>
      </c>
      <c r="C11613">
        <f>INDEX(NationalTeams!B:B,MATCH(B11613,NationalTeams!C:C,0))</f>
        <v>15</v>
      </c>
      <c r="D11613" t="s">
        <v>1253</v>
      </c>
      <c r="E11613">
        <f>INDEX(TeamSports!B:B,MATCH(D11613,TeamSports!C:C,0))</f>
        <v>61</v>
      </c>
      <c r="F11613">
        <f>INDEX(RanksTable!BC:BC,MATCH(B11613,RanksTable!B:B,0))</f>
        <v>7</v>
      </c>
      <c r="H11613" t="str">
        <f t="shared" si="181"/>
        <v>INSERT INTO "TeamRanks" (team_id,team_sport_id,team_rank) VALUES (15,61,7);</v>
      </c>
    </row>
    <row r="11614" spans="2:8" x14ac:dyDescent="0.25">
      <c r="B11614" t="s">
        <v>426</v>
      </c>
      <c r="C11614">
        <f>INDEX(NationalTeams!B:B,MATCH(B11614,NationalTeams!C:C,0))</f>
        <v>16</v>
      </c>
      <c r="D11614" t="s">
        <v>1253</v>
      </c>
      <c r="E11614">
        <f>INDEX(TeamSports!B:B,MATCH(D11614,TeamSports!C:C,0))</f>
        <v>61</v>
      </c>
      <c r="F11614">
        <f>INDEX(RanksTable!BC:BC,MATCH(B11614,RanksTable!B:B,0))</f>
        <v>7</v>
      </c>
      <c r="H11614" t="str">
        <f t="shared" si="181"/>
        <v>INSERT INTO "TeamRanks" (team_id,team_sport_id,team_rank) VALUES (16,61,7);</v>
      </c>
    </row>
    <row r="11615" spans="2:8" x14ac:dyDescent="0.25">
      <c r="B11615" t="s">
        <v>514</v>
      </c>
      <c r="C11615">
        <f>INDEX(NationalTeams!B:B,MATCH(B11615,NationalTeams!C:C,0))</f>
        <v>17</v>
      </c>
      <c r="D11615" t="s">
        <v>1253</v>
      </c>
      <c r="E11615">
        <f>INDEX(TeamSports!B:B,MATCH(D11615,TeamSports!C:C,0))</f>
        <v>61</v>
      </c>
      <c r="F11615">
        <f>INDEX(RanksTable!BC:BC,MATCH(B11615,RanksTable!B:B,0))</f>
        <v>3</v>
      </c>
      <c r="H11615" t="str">
        <f t="shared" si="181"/>
        <v>INSERT INTO "TeamRanks" (team_id,team_sport_id,team_rank) VALUES (17,61,3);</v>
      </c>
    </row>
    <row r="11616" spans="2:8" x14ac:dyDescent="0.25">
      <c r="B11616" t="s">
        <v>535</v>
      </c>
      <c r="C11616">
        <f>INDEX(NationalTeams!B:B,MATCH(B11616,NationalTeams!C:C,0))</f>
        <v>18</v>
      </c>
      <c r="D11616" t="s">
        <v>1253</v>
      </c>
      <c r="E11616">
        <f>INDEX(TeamSports!B:B,MATCH(D11616,TeamSports!C:C,0))</f>
        <v>61</v>
      </c>
      <c r="F11616">
        <f>INDEX(RanksTable!BC:BC,MATCH(B11616,RanksTable!B:B,0))</f>
        <v>7</v>
      </c>
      <c r="H11616" t="str">
        <f t="shared" si="181"/>
        <v>INSERT INTO "TeamRanks" (team_id,team_sport_id,team_rank) VALUES (18,61,7);</v>
      </c>
    </row>
    <row r="11617" spans="2:8" x14ac:dyDescent="0.25">
      <c r="B11617" t="s">
        <v>419</v>
      </c>
      <c r="C11617">
        <f>INDEX(NationalTeams!B:B,MATCH(B11617,NationalTeams!C:C,0))</f>
        <v>19</v>
      </c>
      <c r="D11617" t="s">
        <v>1253</v>
      </c>
      <c r="E11617">
        <f>INDEX(TeamSports!B:B,MATCH(D11617,TeamSports!C:C,0))</f>
        <v>61</v>
      </c>
      <c r="F11617">
        <f>INDEX(RanksTable!BC:BC,MATCH(B11617,RanksTable!B:B,0))</f>
        <v>7</v>
      </c>
      <c r="H11617" t="str">
        <f t="shared" si="181"/>
        <v>INSERT INTO "TeamRanks" (team_id,team_sport_id,team_rank) VALUES (19,61,7);</v>
      </c>
    </row>
    <row r="11618" spans="2:8" x14ac:dyDescent="0.25">
      <c r="B11618" t="s">
        <v>433</v>
      </c>
      <c r="C11618">
        <f>INDEX(NationalTeams!B:B,MATCH(B11618,NationalTeams!C:C,0))</f>
        <v>20</v>
      </c>
      <c r="D11618" t="s">
        <v>1253</v>
      </c>
      <c r="E11618">
        <f>INDEX(TeamSports!B:B,MATCH(D11618,TeamSports!C:C,0))</f>
        <v>61</v>
      </c>
      <c r="F11618">
        <f>INDEX(RanksTable!BC:BC,MATCH(B11618,RanksTable!B:B,0))</f>
        <v>7</v>
      </c>
      <c r="H11618" t="str">
        <f t="shared" si="181"/>
        <v>INSERT INTO "TeamRanks" (team_id,team_sport_id,team_rank) VALUES (20,61,7);</v>
      </c>
    </row>
    <row r="11619" spans="2:8" x14ac:dyDescent="0.25">
      <c r="B11619" t="s">
        <v>465</v>
      </c>
      <c r="C11619">
        <f>INDEX(NationalTeams!B:B,MATCH(B11619,NationalTeams!C:C,0))</f>
        <v>21</v>
      </c>
      <c r="D11619" t="s">
        <v>1253</v>
      </c>
      <c r="E11619">
        <f>INDEX(TeamSports!B:B,MATCH(D11619,TeamSports!C:C,0))</f>
        <v>61</v>
      </c>
      <c r="F11619">
        <f>INDEX(RanksTable!BC:BC,MATCH(B11619,RanksTable!B:B,0))</f>
        <v>7</v>
      </c>
      <c r="H11619" t="str">
        <f t="shared" si="181"/>
        <v>INSERT INTO "TeamRanks" (team_id,team_sport_id,team_rank) VALUES (21,61,7);</v>
      </c>
    </row>
    <row r="11620" spans="2:8" x14ac:dyDescent="0.25">
      <c r="B11620" t="s">
        <v>408</v>
      </c>
      <c r="C11620">
        <f>INDEX(NationalTeams!B:B,MATCH(B11620,NationalTeams!C:C,0))</f>
        <v>22</v>
      </c>
      <c r="D11620" t="s">
        <v>1253</v>
      </c>
      <c r="E11620">
        <f>INDEX(TeamSports!B:B,MATCH(D11620,TeamSports!C:C,0))</f>
        <v>61</v>
      </c>
      <c r="F11620">
        <f>INDEX(RanksTable!BC:BC,MATCH(B11620,RanksTable!B:B,0))</f>
        <v>7</v>
      </c>
      <c r="H11620" t="str">
        <f t="shared" si="181"/>
        <v>INSERT INTO "TeamRanks" (team_id,team_sport_id,team_rank) VALUES (22,61,7);</v>
      </c>
    </row>
    <row r="11621" spans="2:8" x14ac:dyDescent="0.25">
      <c r="B11621" t="s">
        <v>505</v>
      </c>
      <c r="C11621">
        <f>INDEX(NationalTeams!B:B,MATCH(B11621,NationalTeams!C:C,0))</f>
        <v>23</v>
      </c>
      <c r="D11621" t="s">
        <v>1253</v>
      </c>
      <c r="E11621">
        <f>INDEX(TeamSports!B:B,MATCH(D11621,TeamSports!C:C,0))</f>
        <v>61</v>
      </c>
      <c r="F11621">
        <f>INDEX(RanksTable!BC:BC,MATCH(B11621,RanksTable!B:B,0))</f>
        <v>5</v>
      </c>
      <c r="H11621" t="str">
        <f t="shared" si="181"/>
        <v>INSERT INTO "TeamRanks" (team_id,team_sport_id,team_rank) VALUES (23,61,5);</v>
      </c>
    </row>
    <row r="11622" spans="2:8" x14ac:dyDescent="0.25">
      <c r="B11622" t="s">
        <v>334</v>
      </c>
      <c r="C11622">
        <f>INDEX(NationalTeams!B:B,MATCH(B11622,NationalTeams!C:C,0))</f>
        <v>24</v>
      </c>
      <c r="D11622" t="s">
        <v>1253</v>
      </c>
      <c r="E11622">
        <f>INDEX(TeamSports!B:B,MATCH(D11622,TeamSports!C:C,0))</f>
        <v>61</v>
      </c>
      <c r="F11622">
        <f>INDEX(RanksTable!BC:BC,MATCH(B11622,RanksTable!B:B,0))</f>
        <v>7</v>
      </c>
      <c r="H11622" t="str">
        <f t="shared" si="181"/>
        <v>INSERT INTO "TeamRanks" (team_id,team_sport_id,team_rank) VALUES (24,61,7);</v>
      </c>
    </row>
    <row r="11623" spans="2:8" x14ac:dyDescent="0.25">
      <c r="B11623" t="s">
        <v>337</v>
      </c>
      <c r="C11623">
        <f>INDEX(NationalTeams!B:B,MATCH(B11623,NationalTeams!C:C,0))</f>
        <v>25</v>
      </c>
      <c r="D11623" t="s">
        <v>1253</v>
      </c>
      <c r="E11623">
        <f>INDEX(TeamSports!B:B,MATCH(D11623,TeamSports!C:C,0))</f>
        <v>61</v>
      </c>
      <c r="F11623">
        <f>INDEX(RanksTable!BC:BC,MATCH(B11623,RanksTable!B:B,0))</f>
        <v>7</v>
      </c>
      <c r="H11623" t="str">
        <f t="shared" si="181"/>
        <v>INSERT INTO "TeamRanks" (team_id,team_sport_id,team_rank) VALUES (25,61,7);</v>
      </c>
    </row>
    <row r="11624" spans="2:8" x14ac:dyDescent="0.25">
      <c r="B11624" t="s">
        <v>403</v>
      </c>
      <c r="C11624">
        <f>INDEX(NationalTeams!B:B,MATCH(B11624,NationalTeams!C:C,0))</f>
        <v>26</v>
      </c>
      <c r="D11624" t="s">
        <v>1253</v>
      </c>
      <c r="E11624">
        <f>INDEX(TeamSports!B:B,MATCH(D11624,TeamSports!C:C,0))</f>
        <v>61</v>
      </c>
      <c r="F11624">
        <f>INDEX(RanksTable!BC:BC,MATCH(B11624,RanksTable!B:B,0))</f>
        <v>7</v>
      </c>
      <c r="H11624" t="str">
        <f t="shared" si="181"/>
        <v>INSERT INTO "TeamRanks" (team_id,team_sport_id,team_rank) VALUES (26,61,7);</v>
      </c>
    </row>
    <row r="11625" spans="2:8" x14ac:dyDescent="0.25">
      <c r="B11625" t="s">
        <v>525</v>
      </c>
      <c r="C11625">
        <f>INDEX(NationalTeams!B:B,MATCH(B11625,NationalTeams!C:C,0))</f>
        <v>27</v>
      </c>
      <c r="D11625" t="s">
        <v>1253</v>
      </c>
      <c r="E11625">
        <f>INDEX(TeamSports!B:B,MATCH(D11625,TeamSports!C:C,0))</f>
        <v>61</v>
      </c>
      <c r="F11625">
        <f>INDEX(RanksTable!BC:BC,MATCH(B11625,RanksTable!B:B,0))</f>
        <v>7</v>
      </c>
      <c r="H11625" t="str">
        <f t="shared" si="181"/>
        <v>INSERT INTO "TeamRanks" (team_id,team_sport_id,team_rank) VALUES (27,61,7);</v>
      </c>
    </row>
    <row r="11626" spans="2:8" x14ac:dyDescent="0.25">
      <c r="B11626" t="s">
        <v>453</v>
      </c>
      <c r="C11626">
        <f>INDEX(NationalTeams!B:B,MATCH(B11626,NationalTeams!C:C,0))</f>
        <v>28</v>
      </c>
      <c r="D11626" t="s">
        <v>1253</v>
      </c>
      <c r="E11626">
        <f>INDEX(TeamSports!B:B,MATCH(D11626,TeamSports!C:C,0))</f>
        <v>61</v>
      </c>
      <c r="F11626">
        <f>INDEX(RanksTable!BC:BC,MATCH(B11626,RanksTable!B:B,0))</f>
        <v>7</v>
      </c>
      <c r="H11626" t="str">
        <f t="shared" si="181"/>
        <v>INSERT INTO "TeamRanks" (team_id,team_sport_id,team_rank) VALUES (28,61,7);</v>
      </c>
    </row>
    <row r="11627" spans="2:8" x14ac:dyDescent="0.25">
      <c r="B11627" t="s">
        <v>353</v>
      </c>
      <c r="C11627">
        <f>INDEX(NationalTeams!B:B,MATCH(B11627,NationalTeams!C:C,0))</f>
        <v>29</v>
      </c>
      <c r="D11627" t="s">
        <v>1253</v>
      </c>
      <c r="E11627">
        <f>INDEX(TeamSports!B:B,MATCH(D11627,TeamSports!C:C,0))</f>
        <v>61</v>
      </c>
      <c r="F11627">
        <f>INDEX(RanksTable!BC:BC,MATCH(B11627,RanksTable!B:B,0))</f>
        <v>7</v>
      </c>
      <c r="H11627" t="str">
        <f t="shared" si="181"/>
        <v>INSERT INTO "TeamRanks" (team_id,team_sport_id,team_rank) VALUES (29,61,7);</v>
      </c>
    </row>
    <row r="11628" spans="2:8" x14ac:dyDescent="0.25">
      <c r="B11628" t="s">
        <v>516</v>
      </c>
      <c r="C11628">
        <f>INDEX(NationalTeams!B:B,MATCH(B11628,NationalTeams!C:C,0))</f>
        <v>30</v>
      </c>
      <c r="D11628" t="s">
        <v>1253</v>
      </c>
      <c r="E11628">
        <f>INDEX(TeamSports!B:B,MATCH(D11628,TeamSports!C:C,0))</f>
        <v>61</v>
      </c>
      <c r="F11628">
        <f>INDEX(RanksTable!BC:BC,MATCH(B11628,RanksTable!B:B,0))</f>
        <v>7</v>
      </c>
      <c r="H11628" t="str">
        <f t="shared" si="181"/>
        <v>INSERT INTO "TeamRanks" (team_id,team_sport_id,team_rank) VALUES (30,61,7);</v>
      </c>
    </row>
    <row r="11629" spans="2:8" x14ac:dyDescent="0.25">
      <c r="B11629" t="s">
        <v>340</v>
      </c>
      <c r="C11629">
        <f>INDEX(NationalTeams!B:B,MATCH(B11629,NationalTeams!C:C,0))</f>
        <v>31</v>
      </c>
      <c r="D11629" t="s">
        <v>1253</v>
      </c>
      <c r="E11629">
        <f>INDEX(TeamSports!B:B,MATCH(D11629,TeamSports!C:C,0))</f>
        <v>61</v>
      </c>
      <c r="F11629">
        <f>INDEX(RanksTable!BC:BC,MATCH(B11629,RanksTable!B:B,0))</f>
        <v>7</v>
      </c>
      <c r="H11629" t="str">
        <f t="shared" si="181"/>
        <v>INSERT INTO "TeamRanks" (team_id,team_sport_id,team_rank) VALUES (31,61,7);</v>
      </c>
    </row>
    <row r="11630" spans="2:8" x14ac:dyDescent="0.25">
      <c r="B11630" t="s">
        <v>327</v>
      </c>
      <c r="C11630">
        <f>INDEX(NationalTeams!B:B,MATCH(B11630,NationalTeams!C:C,0))</f>
        <v>32</v>
      </c>
      <c r="D11630" t="s">
        <v>1253</v>
      </c>
      <c r="E11630">
        <f>INDEX(TeamSports!B:B,MATCH(D11630,TeamSports!C:C,0))</f>
        <v>61</v>
      </c>
      <c r="F11630">
        <f>INDEX(RanksTable!BC:BC,MATCH(B11630,RanksTable!B:B,0))</f>
        <v>7</v>
      </c>
      <c r="H11630" t="str">
        <f t="shared" si="181"/>
        <v>INSERT INTO "TeamRanks" (team_id,team_sport_id,team_rank) VALUES (32,61,7);</v>
      </c>
    </row>
    <row r="11631" spans="2:8" x14ac:dyDescent="0.25">
      <c r="B11631" t="s">
        <v>478</v>
      </c>
      <c r="C11631">
        <f>INDEX(NationalTeams!B:B,MATCH(B11631,NationalTeams!C:C,0))</f>
        <v>33</v>
      </c>
      <c r="D11631" t="s">
        <v>1253</v>
      </c>
      <c r="E11631">
        <f>INDEX(TeamSports!B:B,MATCH(D11631,TeamSports!C:C,0))</f>
        <v>61</v>
      </c>
      <c r="F11631">
        <f>INDEX(RanksTable!BC:BC,MATCH(B11631,RanksTable!B:B,0))</f>
        <v>7</v>
      </c>
      <c r="H11631" t="str">
        <f t="shared" si="181"/>
        <v>INSERT INTO "TeamRanks" (team_id,team_sport_id,team_rank) VALUES (33,61,7);</v>
      </c>
    </row>
    <row r="11632" spans="2:8" x14ac:dyDescent="0.25">
      <c r="B11632" t="s">
        <v>510</v>
      </c>
      <c r="C11632">
        <f>INDEX(NationalTeams!B:B,MATCH(B11632,NationalTeams!C:C,0))</f>
        <v>34</v>
      </c>
      <c r="D11632" t="s">
        <v>1253</v>
      </c>
      <c r="E11632">
        <f>INDEX(TeamSports!B:B,MATCH(D11632,TeamSports!C:C,0))</f>
        <v>61</v>
      </c>
      <c r="F11632">
        <f>INDEX(RanksTable!BC:BC,MATCH(B11632,RanksTable!B:B,0))</f>
        <v>7</v>
      </c>
      <c r="H11632" t="str">
        <f t="shared" si="181"/>
        <v>INSERT INTO "TeamRanks" (team_id,team_sport_id,team_rank) VALUES (34,61,7);</v>
      </c>
    </row>
    <row r="11633" spans="2:8" x14ac:dyDescent="0.25">
      <c r="B11633" t="s">
        <v>366</v>
      </c>
      <c r="C11633">
        <f>INDEX(NationalTeams!B:B,MATCH(B11633,NationalTeams!C:C,0))</f>
        <v>35</v>
      </c>
      <c r="D11633" t="s">
        <v>1253</v>
      </c>
      <c r="E11633">
        <f>INDEX(TeamSports!B:B,MATCH(D11633,TeamSports!C:C,0))</f>
        <v>61</v>
      </c>
      <c r="F11633">
        <f>INDEX(RanksTable!BC:BC,MATCH(B11633,RanksTable!B:B,0))</f>
        <v>7</v>
      </c>
      <c r="H11633" t="str">
        <f t="shared" si="181"/>
        <v>INSERT INTO "TeamRanks" (team_id,team_sport_id,team_rank) VALUES (35,61,7);</v>
      </c>
    </row>
    <row r="11634" spans="2:8" x14ac:dyDescent="0.25">
      <c r="B11634" t="s">
        <v>341</v>
      </c>
      <c r="C11634">
        <f>INDEX(NationalTeams!B:B,MATCH(B11634,NationalTeams!C:C,0))</f>
        <v>36</v>
      </c>
      <c r="D11634" t="s">
        <v>1253</v>
      </c>
      <c r="E11634">
        <f>INDEX(TeamSports!B:B,MATCH(D11634,TeamSports!C:C,0))</f>
        <v>61</v>
      </c>
      <c r="F11634">
        <f>INDEX(RanksTable!BC:BC,MATCH(B11634,RanksTable!B:B,0))</f>
        <v>7</v>
      </c>
      <c r="H11634" t="str">
        <f t="shared" si="181"/>
        <v>INSERT INTO "TeamRanks" (team_id,team_sport_id,team_rank) VALUES (36,61,7);</v>
      </c>
    </row>
    <row r="11635" spans="2:8" x14ac:dyDescent="0.25">
      <c r="B11635" t="s">
        <v>454</v>
      </c>
      <c r="C11635">
        <f>INDEX(NationalTeams!B:B,MATCH(B11635,NationalTeams!C:C,0))</f>
        <v>37</v>
      </c>
      <c r="D11635" t="s">
        <v>1253</v>
      </c>
      <c r="E11635">
        <f>INDEX(TeamSports!B:B,MATCH(D11635,TeamSports!C:C,0))</f>
        <v>61</v>
      </c>
      <c r="F11635">
        <f>INDEX(RanksTable!BC:BC,MATCH(B11635,RanksTable!B:B,0))</f>
        <v>7</v>
      </c>
      <c r="H11635" t="str">
        <f t="shared" si="181"/>
        <v>INSERT INTO "TeamRanks" (team_id,team_sport_id,team_rank) VALUES (37,61,7);</v>
      </c>
    </row>
    <row r="11636" spans="2:8" x14ac:dyDescent="0.25">
      <c r="B11636" t="s">
        <v>371</v>
      </c>
      <c r="C11636">
        <f>INDEX(NationalTeams!B:B,MATCH(B11636,NationalTeams!C:C,0))</f>
        <v>38</v>
      </c>
      <c r="D11636" t="s">
        <v>1253</v>
      </c>
      <c r="E11636">
        <f>INDEX(TeamSports!B:B,MATCH(D11636,TeamSports!C:C,0))</f>
        <v>61</v>
      </c>
      <c r="F11636">
        <f>INDEX(RanksTable!BC:BC,MATCH(B11636,RanksTable!B:B,0))</f>
        <v>7</v>
      </c>
      <c r="H11636" t="str">
        <f t="shared" si="181"/>
        <v>INSERT INTO "TeamRanks" (team_id,team_sport_id,team_rank) VALUES (38,61,7);</v>
      </c>
    </row>
    <row r="11637" spans="2:8" x14ac:dyDescent="0.25">
      <c r="B11637" t="s">
        <v>462</v>
      </c>
      <c r="C11637">
        <f>INDEX(NationalTeams!B:B,MATCH(B11637,NationalTeams!C:C,0))</f>
        <v>39</v>
      </c>
      <c r="D11637" t="s">
        <v>1253</v>
      </c>
      <c r="E11637">
        <f>INDEX(TeamSports!B:B,MATCH(D11637,TeamSports!C:C,0))</f>
        <v>61</v>
      </c>
      <c r="F11637">
        <f>INDEX(RanksTable!BC:BC,MATCH(B11637,RanksTable!B:B,0))</f>
        <v>7</v>
      </c>
      <c r="H11637" t="str">
        <f t="shared" si="181"/>
        <v>INSERT INTO "TeamRanks" (team_id,team_sport_id,team_rank) VALUES (39,61,7);</v>
      </c>
    </row>
    <row r="11638" spans="2:8" x14ac:dyDescent="0.25">
      <c r="B11638" t="s">
        <v>322</v>
      </c>
      <c r="C11638">
        <f>INDEX(NationalTeams!B:B,MATCH(B11638,NationalTeams!C:C,0))</f>
        <v>40</v>
      </c>
      <c r="D11638" t="s">
        <v>1253</v>
      </c>
      <c r="E11638">
        <f>INDEX(TeamSports!B:B,MATCH(D11638,TeamSports!C:C,0))</f>
        <v>61</v>
      </c>
      <c r="F11638">
        <f>INDEX(RanksTable!BC:BC,MATCH(B11638,RanksTable!B:B,0))</f>
        <v>7</v>
      </c>
      <c r="H11638" t="str">
        <f t="shared" si="181"/>
        <v>INSERT INTO "TeamRanks" (team_id,team_sport_id,team_rank) VALUES (40,61,7);</v>
      </c>
    </row>
    <row r="11639" spans="2:8" x14ac:dyDescent="0.25">
      <c r="B11639" t="s">
        <v>355</v>
      </c>
      <c r="C11639">
        <f>INDEX(NationalTeams!B:B,MATCH(B11639,NationalTeams!C:C,0))</f>
        <v>41</v>
      </c>
      <c r="D11639" t="s">
        <v>1253</v>
      </c>
      <c r="E11639">
        <f>INDEX(TeamSports!B:B,MATCH(D11639,TeamSports!C:C,0))</f>
        <v>61</v>
      </c>
      <c r="F11639">
        <f>INDEX(RanksTable!BC:BC,MATCH(B11639,RanksTable!B:B,0))</f>
        <v>3</v>
      </c>
      <c r="H11639" t="str">
        <f t="shared" si="181"/>
        <v>INSERT INTO "TeamRanks" (team_id,team_sport_id,team_rank) VALUES (41,61,3);</v>
      </c>
    </row>
    <row r="11640" spans="2:8" x14ac:dyDescent="0.25">
      <c r="B11640" t="s">
        <v>344</v>
      </c>
      <c r="C11640">
        <f>INDEX(NationalTeams!B:B,MATCH(B11640,NationalTeams!C:C,0))</f>
        <v>42</v>
      </c>
      <c r="D11640" t="s">
        <v>1253</v>
      </c>
      <c r="E11640">
        <f>INDEX(TeamSports!B:B,MATCH(D11640,TeamSports!C:C,0))</f>
        <v>61</v>
      </c>
      <c r="F11640">
        <f>INDEX(RanksTable!BC:BC,MATCH(B11640,RanksTable!B:B,0))</f>
        <v>7</v>
      </c>
      <c r="H11640" t="str">
        <f t="shared" si="181"/>
        <v>INSERT INTO "TeamRanks" (team_id,team_sport_id,team_rank) VALUES (42,61,7);</v>
      </c>
    </row>
    <row r="11641" spans="2:8" x14ac:dyDescent="0.25">
      <c r="B11641" t="s">
        <v>330</v>
      </c>
      <c r="C11641">
        <f>INDEX(NationalTeams!B:B,MATCH(B11641,NationalTeams!C:C,0))</f>
        <v>43</v>
      </c>
      <c r="D11641" t="s">
        <v>1253</v>
      </c>
      <c r="E11641">
        <f>INDEX(TeamSports!B:B,MATCH(D11641,TeamSports!C:C,0))</f>
        <v>61</v>
      </c>
      <c r="F11641">
        <f>INDEX(RanksTable!BC:BC,MATCH(B11641,RanksTable!B:B,0))</f>
        <v>7</v>
      </c>
      <c r="H11641" t="str">
        <f t="shared" si="181"/>
        <v>INSERT INTO "TeamRanks" (team_id,team_sport_id,team_rank) VALUES (43,61,7);</v>
      </c>
    </row>
    <row r="11642" spans="2:8" x14ac:dyDescent="0.25">
      <c r="B11642" t="s">
        <v>429</v>
      </c>
      <c r="C11642">
        <f>INDEX(NationalTeams!B:B,MATCH(B11642,NationalTeams!C:C,0))</f>
        <v>44</v>
      </c>
      <c r="D11642" t="s">
        <v>1253</v>
      </c>
      <c r="E11642">
        <f>INDEX(TeamSports!B:B,MATCH(D11642,TeamSports!C:C,0))</f>
        <v>61</v>
      </c>
      <c r="F11642">
        <f>INDEX(RanksTable!BC:BC,MATCH(B11642,RanksTable!B:B,0))</f>
        <v>7</v>
      </c>
      <c r="H11642" t="str">
        <f t="shared" si="181"/>
        <v>INSERT INTO "TeamRanks" (team_id,team_sport_id,team_rank) VALUES (44,61,7);</v>
      </c>
    </row>
    <row r="11643" spans="2:8" x14ac:dyDescent="0.25">
      <c r="B11643" t="s">
        <v>534</v>
      </c>
      <c r="C11643">
        <f>INDEX(NationalTeams!B:B,MATCH(B11643,NationalTeams!C:C,0))</f>
        <v>45</v>
      </c>
      <c r="D11643" t="s">
        <v>1253</v>
      </c>
      <c r="E11643">
        <f>INDEX(TeamSports!B:B,MATCH(D11643,TeamSports!C:C,0))</f>
        <v>61</v>
      </c>
      <c r="F11643">
        <f>INDEX(RanksTable!BC:BC,MATCH(B11643,RanksTable!B:B,0))</f>
        <v>7</v>
      </c>
      <c r="H11643" t="str">
        <f t="shared" si="181"/>
        <v>INSERT INTO "TeamRanks" (team_id,team_sport_id,team_rank) VALUES (45,61,7);</v>
      </c>
    </row>
    <row r="11644" spans="2:8" x14ac:dyDescent="0.25">
      <c r="B11644" t="s">
        <v>328</v>
      </c>
      <c r="C11644">
        <f>INDEX(NationalTeams!B:B,MATCH(B11644,NationalTeams!C:C,0))</f>
        <v>46</v>
      </c>
      <c r="D11644" t="s">
        <v>1253</v>
      </c>
      <c r="E11644">
        <f>INDEX(TeamSports!B:B,MATCH(D11644,TeamSports!C:C,0))</f>
        <v>61</v>
      </c>
      <c r="F11644">
        <f>INDEX(RanksTable!BC:BC,MATCH(B11644,RanksTable!B:B,0))</f>
        <v>7</v>
      </c>
      <c r="H11644" t="str">
        <f t="shared" si="181"/>
        <v>INSERT INTO "TeamRanks" (team_id,team_sport_id,team_rank) VALUES (46,61,7);</v>
      </c>
    </row>
    <row r="11645" spans="2:8" x14ac:dyDescent="0.25">
      <c r="B11645" t="s">
        <v>368</v>
      </c>
      <c r="C11645">
        <f>INDEX(NationalTeams!B:B,MATCH(B11645,NationalTeams!C:C,0))</f>
        <v>47</v>
      </c>
      <c r="D11645" t="s">
        <v>1253</v>
      </c>
      <c r="E11645">
        <f>INDEX(TeamSports!B:B,MATCH(D11645,TeamSports!C:C,0))</f>
        <v>61</v>
      </c>
      <c r="F11645">
        <f>INDEX(RanksTable!BC:BC,MATCH(B11645,RanksTable!B:B,0))</f>
        <v>7</v>
      </c>
      <c r="H11645" t="str">
        <f t="shared" si="181"/>
        <v>INSERT INTO "TeamRanks" (team_id,team_sport_id,team_rank) VALUES (47,61,7);</v>
      </c>
    </row>
    <row r="11646" spans="2:8" x14ac:dyDescent="0.25">
      <c r="B11646" t="s">
        <v>369</v>
      </c>
      <c r="C11646">
        <f>INDEX(NationalTeams!B:B,MATCH(B11646,NationalTeams!C:C,0))</f>
        <v>48</v>
      </c>
      <c r="D11646" t="s">
        <v>1253</v>
      </c>
      <c r="E11646">
        <f>INDEX(TeamSports!B:B,MATCH(D11646,TeamSports!C:C,0))</f>
        <v>61</v>
      </c>
      <c r="F11646">
        <f>INDEX(RanksTable!BC:BC,MATCH(B11646,RanksTable!B:B,0))</f>
        <v>7</v>
      </c>
      <c r="H11646" t="str">
        <f t="shared" si="181"/>
        <v>INSERT INTO "TeamRanks" (team_id,team_sport_id,team_rank) VALUES (48,61,7);</v>
      </c>
    </row>
    <row r="11647" spans="2:8" x14ac:dyDescent="0.25">
      <c r="B11647" t="s">
        <v>447</v>
      </c>
      <c r="C11647">
        <f>INDEX(NationalTeams!B:B,MATCH(B11647,NationalTeams!C:C,0))</f>
        <v>49</v>
      </c>
      <c r="D11647" t="s">
        <v>1253</v>
      </c>
      <c r="E11647">
        <f>INDEX(TeamSports!B:B,MATCH(D11647,TeamSports!C:C,0))</f>
        <v>61</v>
      </c>
      <c r="F11647">
        <f>INDEX(RanksTable!BC:BC,MATCH(B11647,RanksTable!B:B,0))</f>
        <v>7</v>
      </c>
      <c r="H11647" t="str">
        <f t="shared" si="181"/>
        <v>INSERT INTO "TeamRanks" (team_id,team_sport_id,team_rank) VALUES (49,61,7);</v>
      </c>
    </row>
    <row r="11648" spans="2:8" x14ac:dyDescent="0.25">
      <c r="B11648" t="s">
        <v>425</v>
      </c>
      <c r="C11648">
        <f>INDEX(NationalTeams!B:B,MATCH(B11648,NationalTeams!C:C,0))</f>
        <v>50</v>
      </c>
      <c r="D11648" t="s">
        <v>1253</v>
      </c>
      <c r="E11648">
        <f>INDEX(TeamSports!B:B,MATCH(D11648,TeamSports!C:C,0))</f>
        <v>61</v>
      </c>
      <c r="F11648">
        <f>INDEX(RanksTable!BC:BC,MATCH(B11648,RanksTable!B:B,0))</f>
        <v>6</v>
      </c>
      <c r="H11648" t="str">
        <f t="shared" si="181"/>
        <v>INSERT INTO "TeamRanks" (team_id,team_sport_id,team_rank) VALUES (50,61,6);</v>
      </c>
    </row>
    <row r="11649" spans="2:8" x14ac:dyDescent="0.25">
      <c r="B11649" t="s">
        <v>323</v>
      </c>
      <c r="C11649">
        <f>INDEX(NationalTeams!B:B,MATCH(B11649,NationalTeams!C:C,0))</f>
        <v>51</v>
      </c>
      <c r="D11649" t="s">
        <v>1253</v>
      </c>
      <c r="E11649">
        <f>INDEX(TeamSports!B:B,MATCH(D11649,TeamSports!C:C,0))</f>
        <v>61</v>
      </c>
      <c r="F11649">
        <f>INDEX(RanksTable!BC:BC,MATCH(B11649,RanksTable!B:B,0))</f>
        <v>7</v>
      </c>
      <c r="H11649" t="str">
        <f t="shared" si="181"/>
        <v>INSERT INTO "TeamRanks" (team_id,team_sport_id,team_rank) VALUES (51,61,7);</v>
      </c>
    </row>
    <row r="11650" spans="2:8" x14ac:dyDescent="0.25">
      <c r="B11650" t="s">
        <v>354</v>
      </c>
      <c r="C11650">
        <f>INDEX(NationalTeams!B:B,MATCH(B11650,NationalTeams!C:C,0))</f>
        <v>52</v>
      </c>
      <c r="D11650" t="s">
        <v>1253</v>
      </c>
      <c r="E11650">
        <f>INDEX(TeamSports!B:B,MATCH(D11650,TeamSports!C:C,0))</f>
        <v>61</v>
      </c>
      <c r="F11650">
        <f>INDEX(RanksTable!BC:BC,MATCH(B11650,RanksTable!B:B,0))</f>
        <v>7</v>
      </c>
      <c r="H11650" t="str">
        <f t="shared" si="181"/>
        <v>INSERT INTO "TeamRanks" (team_id,team_sport_id,team_rank) VALUES (52,61,7);</v>
      </c>
    </row>
    <row r="11651" spans="2:8" x14ac:dyDescent="0.25">
      <c r="B11651" t="s">
        <v>498</v>
      </c>
      <c r="C11651">
        <f>INDEX(NationalTeams!B:B,MATCH(B11651,NationalTeams!C:C,0))</f>
        <v>53</v>
      </c>
      <c r="D11651" t="s">
        <v>1253</v>
      </c>
      <c r="E11651">
        <f>INDEX(TeamSports!B:B,MATCH(D11651,TeamSports!C:C,0))</f>
        <v>61</v>
      </c>
      <c r="F11651">
        <f>INDEX(RanksTable!BC:BC,MATCH(B11651,RanksTable!B:B,0))</f>
        <v>7</v>
      </c>
      <c r="H11651" t="str">
        <f t="shared" si="181"/>
        <v>INSERT INTO "TeamRanks" (team_id,team_sport_id,team_rank) VALUES (53,61,7);</v>
      </c>
    </row>
    <row r="11652" spans="2:8" x14ac:dyDescent="0.25">
      <c r="B11652" t="s">
        <v>406</v>
      </c>
      <c r="C11652">
        <f>INDEX(NationalTeams!B:B,MATCH(B11652,NationalTeams!C:C,0))</f>
        <v>54</v>
      </c>
      <c r="D11652" t="s">
        <v>1253</v>
      </c>
      <c r="E11652">
        <f>INDEX(TeamSports!B:B,MATCH(D11652,TeamSports!C:C,0))</f>
        <v>61</v>
      </c>
      <c r="F11652">
        <f>INDEX(RanksTable!BC:BC,MATCH(B11652,RanksTable!B:B,0))</f>
        <v>7</v>
      </c>
      <c r="H11652" t="str">
        <f t="shared" ref="H11652:H11715" si="182">_xlfn.CONCAT($H$1,$L$1,$C$1,$L$1," ",$J$1,$C$2,$N$1,$E$2,$N$1,$F$2,$K$1,$I$1,$J$1,C11652,$N$1,E11652,$N$1,F11652,$K$1,$O$1)</f>
        <v>INSERT INTO "TeamRanks" (team_id,team_sport_id,team_rank) VALUES (54,61,7);</v>
      </c>
    </row>
    <row r="11653" spans="2:8" x14ac:dyDescent="0.25">
      <c r="B11653" t="s">
        <v>404</v>
      </c>
      <c r="C11653">
        <f>INDEX(NationalTeams!B:B,MATCH(B11653,NationalTeams!C:C,0))</f>
        <v>55</v>
      </c>
      <c r="D11653" t="s">
        <v>1253</v>
      </c>
      <c r="E11653">
        <f>INDEX(TeamSports!B:B,MATCH(D11653,TeamSports!C:C,0))</f>
        <v>61</v>
      </c>
      <c r="F11653">
        <f>INDEX(RanksTable!BC:BC,MATCH(B11653,RanksTable!B:B,0))</f>
        <v>7</v>
      </c>
      <c r="H11653" t="str">
        <f t="shared" si="182"/>
        <v>INSERT INTO "TeamRanks" (team_id,team_sport_id,team_rank) VALUES (55,61,7);</v>
      </c>
    </row>
    <row r="11654" spans="2:8" x14ac:dyDescent="0.25">
      <c r="B11654" t="s">
        <v>495</v>
      </c>
      <c r="C11654">
        <f>INDEX(NationalTeams!B:B,MATCH(B11654,NationalTeams!C:C,0))</f>
        <v>56</v>
      </c>
      <c r="D11654" t="s">
        <v>1253</v>
      </c>
      <c r="E11654">
        <f>INDEX(TeamSports!B:B,MATCH(D11654,TeamSports!C:C,0))</f>
        <v>61</v>
      </c>
      <c r="F11654">
        <f>INDEX(RanksTable!BC:BC,MATCH(B11654,RanksTable!B:B,0))</f>
        <v>7</v>
      </c>
      <c r="H11654" t="str">
        <f t="shared" si="182"/>
        <v>INSERT INTO "TeamRanks" (team_id,team_sport_id,team_rank) VALUES (56,61,7);</v>
      </c>
    </row>
    <row r="11655" spans="2:8" x14ac:dyDescent="0.25">
      <c r="B11655" t="s">
        <v>413</v>
      </c>
      <c r="C11655">
        <f>INDEX(NationalTeams!B:B,MATCH(B11655,NationalTeams!C:C,0))</f>
        <v>57</v>
      </c>
      <c r="D11655" t="s">
        <v>1253</v>
      </c>
      <c r="E11655">
        <f>INDEX(TeamSports!B:B,MATCH(D11655,TeamSports!C:C,0))</f>
        <v>61</v>
      </c>
      <c r="F11655">
        <f>INDEX(RanksTable!BC:BC,MATCH(B11655,RanksTable!B:B,0))</f>
        <v>7</v>
      </c>
      <c r="H11655" t="str">
        <f t="shared" si="182"/>
        <v>INSERT INTO "TeamRanks" (team_id,team_sport_id,team_rank) VALUES (57,61,7);</v>
      </c>
    </row>
    <row r="11656" spans="2:8" x14ac:dyDescent="0.25">
      <c r="B11656" t="s">
        <v>331</v>
      </c>
      <c r="C11656">
        <f>INDEX(NationalTeams!B:B,MATCH(B11656,NationalTeams!C:C,0))</f>
        <v>58</v>
      </c>
      <c r="D11656" t="s">
        <v>1253</v>
      </c>
      <c r="E11656">
        <f>INDEX(TeamSports!B:B,MATCH(D11656,TeamSports!C:C,0))</f>
        <v>61</v>
      </c>
      <c r="F11656">
        <f>INDEX(RanksTable!BC:BC,MATCH(B11656,RanksTable!B:B,0))</f>
        <v>7</v>
      </c>
      <c r="H11656" t="str">
        <f t="shared" si="182"/>
        <v>INSERT INTO "TeamRanks" (team_id,team_sport_id,team_rank) VALUES (58,61,7);</v>
      </c>
    </row>
    <row r="11657" spans="2:8" x14ac:dyDescent="0.25">
      <c r="B11657" t="s">
        <v>365</v>
      </c>
      <c r="C11657">
        <f>INDEX(NationalTeams!B:B,MATCH(B11657,NationalTeams!C:C,0))</f>
        <v>59</v>
      </c>
      <c r="D11657" t="s">
        <v>1253</v>
      </c>
      <c r="E11657">
        <f>INDEX(TeamSports!B:B,MATCH(D11657,TeamSports!C:C,0))</f>
        <v>61</v>
      </c>
      <c r="F11657">
        <f>INDEX(RanksTable!BC:BC,MATCH(B11657,RanksTable!B:B,0))</f>
        <v>7</v>
      </c>
      <c r="H11657" t="str">
        <f t="shared" si="182"/>
        <v>INSERT INTO "TeamRanks" (team_id,team_sport_id,team_rank) VALUES (59,61,7);</v>
      </c>
    </row>
    <row r="11658" spans="2:8" x14ac:dyDescent="0.25">
      <c r="B11658" t="s">
        <v>332</v>
      </c>
      <c r="C11658">
        <f>INDEX(NationalTeams!B:B,MATCH(B11658,NationalTeams!C:C,0))</f>
        <v>60</v>
      </c>
      <c r="D11658" t="s">
        <v>1253</v>
      </c>
      <c r="E11658">
        <f>INDEX(TeamSports!B:B,MATCH(D11658,TeamSports!C:C,0))</f>
        <v>61</v>
      </c>
      <c r="F11658">
        <f>INDEX(RanksTable!BC:BC,MATCH(B11658,RanksTable!B:B,0))</f>
        <v>7</v>
      </c>
      <c r="H11658" t="str">
        <f t="shared" si="182"/>
        <v>INSERT INTO "TeamRanks" (team_id,team_sport_id,team_rank) VALUES (60,61,7);</v>
      </c>
    </row>
    <row r="11659" spans="2:8" x14ac:dyDescent="0.25">
      <c r="B11659" t="s">
        <v>435</v>
      </c>
      <c r="C11659">
        <f>INDEX(NationalTeams!B:B,MATCH(B11659,NationalTeams!C:C,0))</f>
        <v>61</v>
      </c>
      <c r="D11659" t="s">
        <v>1253</v>
      </c>
      <c r="E11659">
        <f>INDEX(TeamSports!B:B,MATCH(D11659,TeamSports!C:C,0))</f>
        <v>61</v>
      </c>
      <c r="F11659">
        <f>INDEX(RanksTable!BC:BC,MATCH(B11659,RanksTable!B:B,0))</f>
        <v>7</v>
      </c>
      <c r="H11659" t="str">
        <f t="shared" si="182"/>
        <v>INSERT INTO "TeamRanks" (team_id,team_sport_id,team_rank) VALUES (61,61,7);</v>
      </c>
    </row>
    <row r="11660" spans="2:8" x14ac:dyDescent="0.25">
      <c r="B11660" t="s">
        <v>346</v>
      </c>
      <c r="C11660">
        <f>INDEX(NationalTeams!B:B,MATCH(B11660,NationalTeams!C:C,0))</f>
        <v>62</v>
      </c>
      <c r="D11660" t="s">
        <v>1253</v>
      </c>
      <c r="E11660">
        <f>INDEX(TeamSports!B:B,MATCH(D11660,TeamSports!C:C,0))</f>
        <v>61</v>
      </c>
      <c r="F11660">
        <f>INDEX(RanksTable!BC:BC,MATCH(B11660,RanksTable!B:B,0))</f>
        <v>7</v>
      </c>
      <c r="H11660" t="str">
        <f t="shared" si="182"/>
        <v>INSERT INTO "TeamRanks" (team_id,team_sport_id,team_rank) VALUES (62,61,7);</v>
      </c>
    </row>
    <row r="11661" spans="2:8" x14ac:dyDescent="0.25">
      <c r="B11661" t="s">
        <v>515</v>
      </c>
      <c r="C11661">
        <f>INDEX(NationalTeams!B:B,MATCH(B11661,NationalTeams!C:C,0))</f>
        <v>63</v>
      </c>
      <c r="D11661" t="s">
        <v>1253</v>
      </c>
      <c r="E11661">
        <f>INDEX(TeamSports!B:B,MATCH(D11661,TeamSports!C:C,0))</f>
        <v>61</v>
      </c>
      <c r="F11661">
        <f>INDEX(RanksTable!BC:BC,MATCH(B11661,RanksTable!B:B,0))</f>
        <v>7</v>
      </c>
      <c r="H11661" t="str">
        <f t="shared" si="182"/>
        <v>INSERT INTO "TeamRanks" (team_id,team_sport_id,team_rank) VALUES (63,61,7);</v>
      </c>
    </row>
    <row r="11662" spans="2:8" x14ac:dyDescent="0.25">
      <c r="B11662" t="s">
        <v>509</v>
      </c>
      <c r="C11662">
        <f>INDEX(NationalTeams!B:B,MATCH(B11662,NationalTeams!C:C,0))</f>
        <v>64</v>
      </c>
      <c r="D11662" t="s">
        <v>1253</v>
      </c>
      <c r="E11662">
        <f>INDEX(TeamSports!B:B,MATCH(D11662,TeamSports!C:C,0))</f>
        <v>61</v>
      </c>
      <c r="F11662">
        <f>INDEX(RanksTable!BC:BC,MATCH(B11662,RanksTable!B:B,0))</f>
        <v>7</v>
      </c>
      <c r="H11662" t="str">
        <f t="shared" si="182"/>
        <v>INSERT INTO "TeamRanks" (team_id,team_sport_id,team_rank) VALUES (64,61,7);</v>
      </c>
    </row>
    <row r="11663" spans="2:8" x14ac:dyDescent="0.25">
      <c r="B11663" t="s">
        <v>518</v>
      </c>
      <c r="C11663">
        <f>INDEX(NationalTeams!B:B,MATCH(B11663,NationalTeams!C:C,0))</f>
        <v>65</v>
      </c>
      <c r="D11663" t="s">
        <v>1253</v>
      </c>
      <c r="E11663">
        <f>INDEX(TeamSports!B:B,MATCH(D11663,TeamSports!C:C,0))</f>
        <v>61</v>
      </c>
      <c r="F11663">
        <f>INDEX(RanksTable!BC:BC,MATCH(B11663,RanksTable!B:B,0))</f>
        <v>7</v>
      </c>
      <c r="H11663" t="str">
        <f t="shared" si="182"/>
        <v>INSERT INTO "TeamRanks" (team_id,team_sport_id,team_rank) VALUES (65,61,7);</v>
      </c>
    </row>
    <row r="11664" spans="2:8" x14ac:dyDescent="0.25">
      <c r="B11664" t="s">
        <v>490</v>
      </c>
      <c r="C11664">
        <f>INDEX(NationalTeams!B:B,MATCH(B11664,NationalTeams!C:C,0))</f>
        <v>66</v>
      </c>
      <c r="D11664" t="s">
        <v>1253</v>
      </c>
      <c r="E11664">
        <f>INDEX(TeamSports!B:B,MATCH(D11664,TeamSports!C:C,0))</f>
        <v>61</v>
      </c>
      <c r="F11664">
        <f>INDEX(RanksTable!BC:BC,MATCH(B11664,RanksTable!B:B,0))</f>
        <v>6</v>
      </c>
      <c r="H11664" t="str">
        <f t="shared" si="182"/>
        <v>INSERT INTO "TeamRanks" (team_id,team_sport_id,team_rank) VALUES (66,61,6);</v>
      </c>
    </row>
    <row r="11665" spans="2:8" x14ac:dyDescent="0.25">
      <c r="B11665" t="s">
        <v>349</v>
      </c>
      <c r="C11665">
        <f>INDEX(NationalTeams!B:B,MATCH(B11665,NationalTeams!C:C,0))</f>
        <v>67</v>
      </c>
      <c r="D11665" t="s">
        <v>1253</v>
      </c>
      <c r="E11665">
        <f>INDEX(TeamSports!B:B,MATCH(D11665,TeamSports!C:C,0))</f>
        <v>61</v>
      </c>
      <c r="F11665">
        <f>INDEX(RanksTable!BC:BC,MATCH(B11665,RanksTable!B:B,0))</f>
        <v>2</v>
      </c>
      <c r="H11665" t="str">
        <f t="shared" si="182"/>
        <v>INSERT INTO "TeamRanks" (team_id,team_sport_id,team_rank) VALUES (67,61,2);</v>
      </c>
    </row>
    <row r="11666" spans="2:8" x14ac:dyDescent="0.25">
      <c r="B11666" t="s">
        <v>531</v>
      </c>
      <c r="C11666">
        <f>INDEX(NationalTeams!B:B,MATCH(B11666,NationalTeams!C:C,0))</f>
        <v>68</v>
      </c>
      <c r="D11666" t="s">
        <v>1253</v>
      </c>
      <c r="E11666">
        <f>INDEX(TeamSports!B:B,MATCH(D11666,TeamSports!C:C,0))</f>
        <v>61</v>
      </c>
      <c r="F11666">
        <f>INDEX(RanksTable!BC:BC,MATCH(B11666,RanksTable!B:B,0))</f>
        <v>7</v>
      </c>
      <c r="H11666" t="str">
        <f t="shared" si="182"/>
        <v>INSERT INTO "TeamRanks" (team_id,team_sport_id,team_rank) VALUES (68,61,7);</v>
      </c>
    </row>
    <row r="11667" spans="2:8" x14ac:dyDescent="0.25">
      <c r="B11667" t="s">
        <v>326</v>
      </c>
      <c r="C11667">
        <f>INDEX(NationalTeams!B:B,MATCH(B11667,NationalTeams!C:C,0))</f>
        <v>69</v>
      </c>
      <c r="D11667" t="s">
        <v>1253</v>
      </c>
      <c r="E11667">
        <f>INDEX(TeamSports!B:B,MATCH(D11667,TeamSports!C:C,0))</f>
        <v>61</v>
      </c>
      <c r="F11667">
        <f>INDEX(RanksTable!BC:BC,MATCH(B11667,RanksTable!B:B,0))</f>
        <v>7</v>
      </c>
      <c r="H11667" t="str">
        <f t="shared" si="182"/>
        <v>INSERT INTO "TeamRanks" (team_id,team_sport_id,team_rank) VALUES (69,61,7);</v>
      </c>
    </row>
    <row r="11668" spans="2:8" x14ac:dyDescent="0.25">
      <c r="B11668" t="s">
        <v>320</v>
      </c>
      <c r="C11668">
        <f>INDEX(NationalTeams!B:B,MATCH(B11668,NationalTeams!C:C,0))</f>
        <v>70</v>
      </c>
      <c r="D11668" t="s">
        <v>1253</v>
      </c>
      <c r="E11668">
        <f>INDEX(TeamSports!B:B,MATCH(D11668,TeamSports!C:C,0))</f>
        <v>61</v>
      </c>
      <c r="F11668">
        <f>INDEX(RanksTable!BC:BC,MATCH(B11668,RanksTable!B:B,0))</f>
        <v>7</v>
      </c>
      <c r="H11668" t="str">
        <f t="shared" si="182"/>
        <v>INSERT INTO "TeamRanks" (team_id,team_sport_id,team_rank) VALUES (70,61,7);</v>
      </c>
    </row>
    <row r="11669" spans="2:8" x14ac:dyDescent="0.25">
      <c r="B11669" t="s">
        <v>459</v>
      </c>
      <c r="C11669">
        <f>INDEX(NationalTeams!B:B,MATCH(B11669,NationalTeams!C:C,0))</f>
        <v>71</v>
      </c>
      <c r="D11669" t="s">
        <v>1253</v>
      </c>
      <c r="E11669">
        <f>INDEX(TeamSports!B:B,MATCH(D11669,TeamSports!C:C,0))</f>
        <v>61</v>
      </c>
      <c r="F11669">
        <f>INDEX(RanksTable!BC:BC,MATCH(B11669,RanksTable!B:B,0))</f>
        <v>7</v>
      </c>
      <c r="H11669" t="str">
        <f t="shared" si="182"/>
        <v>INSERT INTO "TeamRanks" (team_id,team_sport_id,team_rank) VALUES (71,61,7);</v>
      </c>
    </row>
    <row r="11670" spans="2:8" x14ac:dyDescent="0.25">
      <c r="B11670" t="s">
        <v>445</v>
      </c>
      <c r="C11670">
        <f>INDEX(NationalTeams!B:B,MATCH(B11670,NationalTeams!C:C,0))</f>
        <v>72</v>
      </c>
      <c r="D11670" t="s">
        <v>1253</v>
      </c>
      <c r="E11670">
        <f>INDEX(TeamSports!B:B,MATCH(D11670,TeamSports!C:C,0))</f>
        <v>61</v>
      </c>
      <c r="F11670">
        <f>INDEX(RanksTable!BC:BC,MATCH(B11670,RanksTable!B:B,0))</f>
        <v>7</v>
      </c>
      <c r="H11670" t="str">
        <f t="shared" si="182"/>
        <v>INSERT INTO "TeamRanks" (team_id,team_sport_id,team_rank) VALUES (72,61,7);</v>
      </c>
    </row>
    <row r="11671" spans="2:8" x14ac:dyDescent="0.25">
      <c r="B11671" t="s">
        <v>511</v>
      </c>
      <c r="C11671">
        <f>INDEX(NationalTeams!B:B,MATCH(B11671,NationalTeams!C:C,0))</f>
        <v>73</v>
      </c>
      <c r="D11671" t="s">
        <v>1253</v>
      </c>
      <c r="E11671">
        <f>INDEX(TeamSports!B:B,MATCH(D11671,TeamSports!C:C,0))</f>
        <v>61</v>
      </c>
      <c r="F11671">
        <f>INDEX(RanksTable!BC:BC,MATCH(B11671,RanksTable!B:B,0))</f>
        <v>7</v>
      </c>
      <c r="H11671" t="str">
        <f t="shared" si="182"/>
        <v>INSERT INTO "TeamRanks" (team_id,team_sport_id,team_rank) VALUES (73,61,7);</v>
      </c>
    </row>
    <row r="11672" spans="2:8" x14ac:dyDescent="0.25">
      <c r="B11672" t="s">
        <v>487</v>
      </c>
      <c r="C11672">
        <f>INDEX(NationalTeams!B:B,MATCH(B11672,NationalTeams!C:C,0))</f>
        <v>74</v>
      </c>
      <c r="D11672" t="s">
        <v>1253</v>
      </c>
      <c r="E11672">
        <f>INDEX(TeamSports!B:B,MATCH(D11672,TeamSports!C:C,0))</f>
        <v>61</v>
      </c>
      <c r="F11672">
        <f>INDEX(RanksTable!BC:BC,MATCH(B11672,RanksTable!B:B,0))</f>
        <v>5</v>
      </c>
      <c r="H11672" t="str">
        <f t="shared" si="182"/>
        <v>INSERT INTO "TeamRanks" (team_id,team_sport_id,team_rank) VALUES (74,61,5);</v>
      </c>
    </row>
    <row r="11673" spans="2:8" x14ac:dyDescent="0.25">
      <c r="B11673" t="s">
        <v>383</v>
      </c>
      <c r="C11673">
        <f>INDEX(NationalTeams!B:B,MATCH(B11673,NationalTeams!C:C,0))</f>
        <v>75</v>
      </c>
      <c r="D11673" t="s">
        <v>1253</v>
      </c>
      <c r="E11673">
        <f>INDEX(TeamSports!B:B,MATCH(D11673,TeamSports!C:C,0))</f>
        <v>61</v>
      </c>
      <c r="F11673">
        <f>INDEX(RanksTable!BC:BC,MATCH(B11673,RanksTable!B:B,0))</f>
        <v>7</v>
      </c>
      <c r="H11673" t="str">
        <f t="shared" si="182"/>
        <v>INSERT INTO "TeamRanks" (team_id,team_sport_id,team_rank) VALUES (75,61,7);</v>
      </c>
    </row>
    <row r="11674" spans="2:8" x14ac:dyDescent="0.25">
      <c r="B11674" t="s">
        <v>517</v>
      </c>
      <c r="C11674">
        <f>INDEX(NationalTeams!B:B,MATCH(B11674,NationalTeams!C:C,0))</f>
        <v>76</v>
      </c>
      <c r="D11674" t="s">
        <v>1253</v>
      </c>
      <c r="E11674">
        <f>INDEX(TeamSports!B:B,MATCH(D11674,TeamSports!C:C,0))</f>
        <v>61</v>
      </c>
      <c r="F11674">
        <f>INDEX(RanksTable!BC:BC,MATCH(B11674,RanksTable!B:B,0))</f>
        <v>7</v>
      </c>
      <c r="H11674" t="str">
        <f t="shared" si="182"/>
        <v>INSERT INTO "TeamRanks" (team_id,team_sport_id,team_rank) VALUES (76,61,7);</v>
      </c>
    </row>
    <row r="11675" spans="2:8" x14ac:dyDescent="0.25">
      <c r="B11675" t="s">
        <v>391</v>
      </c>
      <c r="C11675">
        <f>INDEX(NationalTeams!B:B,MATCH(B11675,NationalTeams!C:C,0))</f>
        <v>77</v>
      </c>
      <c r="D11675" t="s">
        <v>1253</v>
      </c>
      <c r="E11675">
        <f>INDEX(TeamSports!B:B,MATCH(D11675,TeamSports!C:C,0))</f>
        <v>61</v>
      </c>
      <c r="F11675">
        <f>INDEX(RanksTable!BC:BC,MATCH(B11675,RanksTable!B:B,0))</f>
        <v>7</v>
      </c>
      <c r="H11675" t="str">
        <f t="shared" si="182"/>
        <v>INSERT INTO "TeamRanks" (team_id,team_sport_id,team_rank) VALUES (77,61,7);</v>
      </c>
    </row>
    <row r="11676" spans="2:8" x14ac:dyDescent="0.25">
      <c r="B11676" t="s">
        <v>524</v>
      </c>
      <c r="C11676">
        <f>INDEX(NationalTeams!B:B,MATCH(B11676,NationalTeams!C:C,0))</f>
        <v>78</v>
      </c>
      <c r="D11676" t="s">
        <v>1253</v>
      </c>
      <c r="E11676">
        <f>INDEX(TeamSports!B:B,MATCH(D11676,TeamSports!C:C,0))</f>
        <v>61</v>
      </c>
      <c r="F11676">
        <f>INDEX(RanksTable!BC:BC,MATCH(B11676,RanksTable!B:B,0))</f>
        <v>7</v>
      </c>
      <c r="H11676" t="str">
        <f t="shared" si="182"/>
        <v>INSERT INTO "TeamRanks" (team_id,team_sport_id,team_rank) VALUES (78,61,7);</v>
      </c>
    </row>
    <row r="11677" spans="2:8" x14ac:dyDescent="0.25">
      <c r="B11677" t="s">
        <v>325</v>
      </c>
      <c r="C11677">
        <f>INDEX(NationalTeams!B:B,MATCH(B11677,NationalTeams!C:C,0))</f>
        <v>79</v>
      </c>
      <c r="D11677" t="s">
        <v>1253</v>
      </c>
      <c r="E11677">
        <f>INDEX(TeamSports!B:B,MATCH(D11677,TeamSports!C:C,0))</f>
        <v>61</v>
      </c>
      <c r="F11677">
        <f>INDEX(RanksTable!BC:BC,MATCH(B11677,RanksTable!B:B,0))</f>
        <v>7</v>
      </c>
      <c r="H11677" t="str">
        <f t="shared" si="182"/>
        <v>INSERT INTO "TeamRanks" (team_id,team_sport_id,team_rank) VALUES (79,61,7);</v>
      </c>
    </row>
    <row r="11678" spans="2:8" x14ac:dyDescent="0.25">
      <c r="B11678" t="s">
        <v>536</v>
      </c>
      <c r="C11678">
        <f>INDEX(NationalTeams!B:B,MATCH(B11678,NationalTeams!C:C,0))</f>
        <v>80</v>
      </c>
      <c r="D11678" t="s">
        <v>1253</v>
      </c>
      <c r="E11678">
        <f>INDEX(TeamSports!B:B,MATCH(D11678,TeamSports!C:C,0))</f>
        <v>61</v>
      </c>
      <c r="F11678">
        <f>INDEX(RanksTable!BC:BC,MATCH(B11678,RanksTable!B:B,0))</f>
        <v>7</v>
      </c>
      <c r="H11678" t="str">
        <f t="shared" si="182"/>
        <v>INSERT INTO "TeamRanks" (team_id,team_sport_id,team_rank) VALUES (80,61,7);</v>
      </c>
    </row>
    <row r="11679" spans="2:8" x14ac:dyDescent="0.25">
      <c r="B11679" t="s">
        <v>405</v>
      </c>
      <c r="C11679">
        <f>INDEX(NationalTeams!B:B,MATCH(B11679,NationalTeams!C:C,0))</f>
        <v>81</v>
      </c>
      <c r="D11679" t="s">
        <v>1253</v>
      </c>
      <c r="E11679">
        <f>INDEX(TeamSports!B:B,MATCH(D11679,TeamSports!C:C,0))</f>
        <v>61</v>
      </c>
      <c r="F11679">
        <f>INDEX(RanksTable!BC:BC,MATCH(B11679,RanksTable!B:B,0))</f>
        <v>7</v>
      </c>
      <c r="H11679" t="str">
        <f t="shared" si="182"/>
        <v>INSERT INTO "TeamRanks" (team_id,team_sport_id,team_rank) VALUES (81,61,7);</v>
      </c>
    </row>
    <row r="11680" spans="2:8" x14ac:dyDescent="0.25">
      <c r="B11680" t="s">
        <v>508</v>
      </c>
      <c r="C11680">
        <f>INDEX(NationalTeams!B:B,MATCH(B11680,NationalTeams!C:C,0))</f>
        <v>82</v>
      </c>
      <c r="D11680" t="s">
        <v>1253</v>
      </c>
      <c r="E11680">
        <f>INDEX(TeamSports!B:B,MATCH(D11680,TeamSports!C:C,0))</f>
        <v>61</v>
      </c>
      <c r="F11680">
        <f>INDEX(RanksTable!BC:BC,MATCH(B11680,RanksTable!B:B,0))</f>
        <v>7</v>
      </c>
      <c r="H11680" t="str">
        <f t="shared" si="182"/>
        <v>INSERT INTO "TeamRanks" (team_id,team_sport_id,team_rank) VALUES (82,61,7);</v>
      </c>
    </row>
    <row r="11681" spans="2:8" x14ac:dyDescent="0.25">
      <c r="B11681" t="s">
        <v>477</v>
      </c>
      <c r="C11681">
        <f>INDEX(NationalTeams!B:B,MATCH(B11681,NationalTeams!C:C,0))</f>
        <v>83</v>
      </c>
      <c r="D11681" t="s">
        <v>1253</v>
      </c>
      <c r="E11681">
        <f>INDEX(TeamSports!B:B,MATCH(D11681,TeamSports!C:C,0))</f>
        <v>61</v>
      </c>
      <c r="F11681">
        <f>INDEX(RanksTable!BC:BC,MATCH(B11681,RanksTable!B:B,0))</f>
        <v>7</v>
      </c>
      <c r="H11681" t="str">
        <f t="shared" si="182"/>
        <v>INSERT INTO "TeamRanks" (team_id,team_sport_id,team_rank) VALUES (83,61,7);</v>
      </c>
    </row>
    <row r="11682" spans="2:8" x14ac:dyDescent="0.25">
      <c r="B11682" t="s">
        <v>396</v>
      </c>
      <c r="C11682">
        <f>INDEX(NationalTeams!B:B,MATCH(B11682,NationalTeams!C:C,0))</f>
        <v>84</v>
      </c>
      <c r="D11682" t="s">
        <v>1253</v>
      </c>
      <c r="E11682">
        <f>INDEX(TeamSports!B:B,MATCH(D11682,TeamSports!C:C,0))</f>
        <v>61</v>
      </c>
      <c r="F11682">
        <f>INDEX(RanksTable!BC:BC,MATCH(B11682,RanksTable!B:B,0))</f>
        <v>7</v>
      </c>
      <c r="H11682" t="str">
        <f t="shared" si="182"/>
        <v>INSERT INTO "TeamRanks" (team_id,team_sport_id,team_rank) VALUES (84,61,7);</v>
      </c>
    </row>
    <row r="11683" spans="2:8" x14ac:dyDescent="0.25">
      <c r="B11683" t="s">
        <v>382</v>
      </c>
      <c r="C11683">
        <f>INDEX(NationalTeams!B:B,MATCH(B11683,NationalTeams!C:C,0))</f>
        <v>85</v>
      </c>
      <c r="D11683" t="s">
        <v>1253</v>
      </c>
      <c r="E11683">
        <f>INDEX(TeamSports!B:B,MATCH(D11683,TeamSports!C:C,0))</f>
        <v>61</v>
      </c>
      <c r="F11683">
        <f>INDEX(RanksTable!BC:BC,MATCH(B11683,RanksTable!B:B,0))</f>
        <v>7</v>
      </c>
      <c r="H11683" t="str">
        <f t="shared" si="182"/>
        <v>INSERT INTO "TeamRanks" (team_id,team_sport_id,team_rank) VALUES (85,61,7);</v>
      </c>
    </row>
    <row r="11684" spans="2:8" x14ac:dyDescent="0.25">
      <c r="B11684" t="s">
        <v>338</v>
      </c>
      <c r="C11684">
        <f>INDEX(NationalTeams!B:B,MATCH(B11684,NationalTeams!C:C,0))</f>
        <v>86</v>
      </c>
      <c r="D11684" t="s">
        <v>1253</v>
      </c>
      <c r="E11684">
        <f>INDEX(TeamSports!B:B,MATCH(D11684,TeamSports!C:C,0))</f>
        <v>61</v>
      </c>
      <c r="F11684">
        <f>INDEX(RanksTable!BC:BC,MATCH(B11684,RanksTable!B:B,0))</f>
        <v>7</v>
      </c>
      <c r="H11684" t="str">
        <f t="shared" si="182"/>
        <v>INSERT INTO "TeamRanks" (team_id,team_sport_id,team_rank) VALUES (86,61,7);</v>
      </c>
    </row>
    <row r="11685" spans="2:8" x14ac:dyDescent="0.25">
      <c r="B11685" t="s">
        <v>392</v>
      </c>
      <c r="C11685">
        <f>INDEX(NationalTeams!B:B,MATCH(B11685,NationalTeams!C:C,0))</f>
        <v>87</v>
      </c>
      <c r="D11685" t="s">
        <v>1253</v>
      </c>
      <c r="E11685">
        <f>INDEX(TeamSports!B:B,MATCH(D11685,TeamSports!C:C,0))</f>
        <v>61</v>
      </c>
      <c r="F11685">
        <f>INDEX(RanksTable!BC:BC,MATCH(B11685,RanksTable!B:B,0))</f>
        <v>7</v>
      </c>
      <c r="H11685" t="str">
        <f t="shared" si="182"/>
        <v>INSERT INTO "TeamRanks" (team_id,team_sport_id,team_rank) VALUES (87,61,7);</v>
      </c>
    </row>
    <row r="11686" spans="2:8" x14ac:dyDescent="0.25">
      <c r="B11686" t="s">
        <v>335</v>
      </c>
      <c r="C11686">
        <f>INDEX(NationalTeams!B:B,MATCH(B11686,NationalTeams!C:C,0))</f>
        <v>88</v>
      </c>
      <c r="D11686" t="s">
        <v>1253</v>
      </c>
      <c r="E11686">
        <f>INDEX(TeamSports!B:B,MATCH(D11686,TeamSports!C:C,0))</f>
        <v>61</v>
      </c>
      <c r="F11686">
        <f>INDEX(RanksTable!BC:BC,MATCH(B11686,RanksTable!B:B,0))</f>
        <v>7</v>
      </c>
      <c r="H11686" t="str">
        <f t="shared" si="182"/>
        <v>INSERT INTO "TeamRanks" (team_id,team_sport_id,team_rank) VALUES (88,61,7);</v>
      </c>
    </row>
    <row r="11687" spans="2:8" x14ac:dyDescent="0.25">
      <c r="B11687" t="s">
        <v>333</v>
      </c>
      <c r="C11687">
        <f>INDEX(NationalTeams!B:B,MATCH(B11687,NationalTeams!C:C,0))</f>
        <v>89</v>
      </c>
      <c r="D11687" t="s">
        <v>1253</v>
      </c>
      <c r="E11687">
        <f>INDEX(TeamSports!B:B,MATCH(D11687,TeamSports!C:C,0))</f>
        <v>61</v>
      </c>
      <c r="F11687">
        <f>INDEX(RanksTable!BC:BC,MATCH(B11687,RanksTable!B:B,0))</f>
        <v>7</v>
      </c>
      <c r="H11687" t="str">
        <f t="shared" si="182"/>
        <v>INSERT INTO "TeamRanks" (team_id,team_sport_id,team_rank) VALUES (89,61,7);</v>
      </c>
    </row>
    <row r="11688" spans="2:8" x14ac:dyDescent="0.25">
      <c r="B11688" t="s">
        <v>397</v>
      </c>
      <c r="C11688">
        <f>INDEX(NationalTeams!B:B,MATCH(B11688,NationalTeams!C:C,0))</f>
        <v>90</v>
      </c>
      <c r="D11688" t="s">
        <v>1253</v>
      </c>
      <c r="E11688">
        <f>INDEX(TeamSports!B:B,MATCH(D11688,TeamSports!C:C,0))</f>
        <v>61</v>
      </c>
      <c r="F11688">
        <f>INDEX(RanksTable!BC:BC,MATCH(B11688,RanksTable!B:B,0))</f>
        <v>7</v>
      </c>
      <c r="H11688" t="str">
        <f t="shared" si="182"/>
        <v>INSERT INTO "TeamRanks" (team_id,team_sport_id,team_rank) VALUES (90,61,7);</v>
      </c>
    </row>
    <row r="11689" spans="2:8" x14ac:dyDescent="0.25">
      <c r="B11689" t="s">
        <v>469</v>
      </c>
      <c r="C11689">
        <f>INDEX(NationalTeams!B:B,MATCH(B11689,NationalTeams!C:C,0))</f>
        <v>91</v>
      </c>
      <c r="D11689" t="s">
        <v>1253</v>
      </c>
      <c r="E11689">
        <f>INDEX(TeamSports!B:B,MATCH(D11689,TeamSports!C:C,0))</f>
        <v>61</v>
      </c>
      <c r="F11689">
        <f>INDEX(RanksTable!BC:BC,MATCH(B11689,RanksTable!B:B,0))</f>
        <v>7</v>
      </c>
      <c r="H11689" t="str">
        <f t="shared" si="182"/>
        <v>INSERT INTO "TeamRanks" (team_id,team_sport_id,team_rank) VALUES (91,61,7);</v>
      </c>
    </row>
    <row r="11690" spans="2:8" x14ac:dyDescent="0.25">
      <c r="B11690" t="s">
        <v>512</v>
      </c>
      <c r="C11690">
        <f>INDEX(NationalTeams!B:B,MATCH(B11690,NationalTeams!C:C,0))</f>
        <v>92</v>
      </c>
      <c r="D11690" t="s">
        <v>1253</v>
      </c>
      <c r="E11690">
        <f>INDEX(TeamSports!B:B,MATCH(D11690,TeamSports!C:C,0))</f>
        <v>61</v>
      </c>
      <c r="F11690">
        <f>INDEX(RanksTable!BC:BC,MATCH(B11690,RanksTable!B:B,0))</f>
        <v>7</v>
      </c>
      <c r="H11690" t="str">
        <f t="shared" si="182"/>
        <v>INSERT INTO "TeamRanks" (team_id,team_sport_id,team_rank) VALUES (92,61,7);</v>
      </c>
    </row>
    <row r="11691" spans="2:8" x14ac:dyDescent="0.25">
      <c r="B11691" t="s">
        <v>458</v>
      </c>
      <c r="C11691">
        <f>INDEX(NationalTeams!B:B,MATCH(B11691,NationalTeams!C:C,0))</f>
        <v>93</v>
      </c>
      <c r="D11691" t="s">
        <v>1253</v>
      </c>
      <c r="E11691">
        <f>INDEX(TeamSports!B:B,MATCH(D11691,TeamSports!C:C,0))</f>
        <v>61</v>
      </c>
      <c r="F11691">
        <f>INDEX(RanksTable!BC:BC,MATCH(B11691,RanksTable!B:B,0))</f>
        <v>7</v>
      </c>
      <c r="H11691" t="str">
        <f t="shared" si="182"/>
        <v>INSERT INTO "TeamRanks" (team_id,team_sport_id,team_rank) VALUES (93,61,7);</v>
      </c>
    </row>
    <row r="11692" spans="2:8" x14ac:dyDescent="0.25">
      <c r="B11692" t="s">
        <v>444</v>
      </c>
      <c r="C11692">
        <f>INDEX(NationalTeams!B:B,MATCH(B11692,NationalTeams!C:C,0))</f>
        <v>94</v>
      </c>
      <c r="D11692" t="s">
        <v>1253</v>
      </c>
      <c r="E11692">
        <f>INDEX(TeamSports!B:B,MATCH(D11692,TeamSports!C:C,0))</f>
        <v>61</v>
      </c>
      <c r="F11692">
        <f>INDEX(RanksTable!BC:BC,MATCH(B11692,RanksTable!B:B,0))</f>
        <v>7</v>
      </c>
      <c r="H11692" t="str">
        <f t="shared" si="182"/>
        <v>INSERT INTO "TeamRanks" (team_id,team_sport_id,team_rank) VALUES (94,61,7);</v>
      </c>
    </row>
    <row r="11693" spans="2:8" x14ac:dyDescent="0.25">
      <c r="B11693" t="s">
        <v>493</v>
      </c>
      <c r="C11693">
        <f>INDEX(NationalTeams!B:B,MATCH(B11693,NationalTeams!C:C,0))</f>
        <v>95</v>
      </c>
      <c r="D11693" t="s">
        <v>1253</v>
      </c>
      <c r="E11693">
        <f>INDEX(TeamSports!B:B,MATCH(D11693,TeamSports!C:C,0))</f>
        <v>61</v>
      </c>
      <c r="F11693">
        <f>INDEX(RanksTable!BC:BC,MATCH(B11693,RanksTable!B:B,0))</f>
        <v>3</v>
      </c>
      <c r="H11693" t="str">
        <f t="shared" si="182"/>
        <v>INSERT INTO "TeamRanks" (team_id,team_sport_id,team_rank) VALUES (95,61,3);</v>
      </c>
    </row>
    <row r="11694" spans="2:8" x14ac:dyDescent="0.25">
      <c r="B11694" t="s">
        <v>431</v>
      </c>
      <c r="C11694">
        <f>INDEX(NationalTeams!B:B,MATCH(B11694,NationalTeams!C:C,0))</f>
        <v>96</v>
      </c>
      <c r="D11694" t="s">
        <v>1253</v>
      </c>
      <c r="E11694">
        <f>INDEX(TeamSports!B:B,MATCH(D11694,TeamSports!C:C,0))</f>
        <v>61</v>
      </c>
      <c r="F11694">
        <f>INDEX(RanksTable!BC:BC,MATCH(B11694,RanksTable!B:B,0))</f>
        <v>7</v>
      </c>
      <c r="H11694" t="str">
        <f t="shared" si="182"/>
        <v>INSERT INTO "TeamRanks" (team_id,team_sport_id,team_rank) VALUES (96,61,7);</v>
      </c>
    </row>
    <row r="11695" spans="2:8" x14ac:dyDescent="0.25">
      <c r="B11695" t="s">
        <v>427</v>
      </c>
      <c r="C11695">
        <f>INDEX(NationalTeams!B:B,MATCH(B11695,NationalTeams!C:C,0))</f>
        <v>97</v>
      </c>
      <c r="D11695" t="s">
        <v>1253</v>
      </c>
      <c r="E11695">
        <f>INDEX(TeamSports!B:B,MATCH(D11695,TeamSports!C:C,0))</f>
        <v>61</v>
      </c>
      <c r="F11695">
        <f>INDEX(RanksTable!BC:BC,MATCH(B11695,RanksTable!B:B,0))</f>
        <v>7</v>
      </c>
      <c r="H11695" t="str">
        <f t="shared" si="182"/>
        <v>INSERT INTO "TeamRanks" (team_id,team_sport_id,team_rank) VALUES (97,61,7);</v>
      </c>
    </row>
    <row r="11696" spans="2:8" x14ac:dyDescent="0.25">
      <c r="B11696" t="s">
        <v>513</v>
      </c>
      <c r="C11696">
        <f>INDEX(NationalTeams!B:B,MATCH(B11696,NationalTeams!C:C,0))</f>
        <v>98</v>
      </c>
      <c r="D11696" t="s">
        <v>1253</v>
      </c>
      <c r="E11696">
        <f>INDEX(TeamSports!B:B,MATCH(D11696,TeamSports!C:C,0))</f>
        <v>61</v>
      </c>
      <c r="F11696">
        <f>INDEX(RanksTable!BC:BC,MATCH(B11696,RanksTable!B:B,0))</f>
        <v>7</v>
      </c>
      <c r="H11696" t="str">
        <f t="shared" si="182"/>
        <v>INSERT INTO "TeamRanks" (team_id,team_sport_id,team_rank) VALUES (98,61,7);</v>
      </c>
    </row>
    <row r="11697" spans="2:8" x14ac:dyDescent="0.25">
      <c r="B11697" t="s">
        <v>503</v>
      </c>
      <c r="C11697">
        <f>INDEX(NationalTeams!B:B,MATCH(B11697,NationalTeams!C:C,0))</f>
        <v>99</v>
      </c>
      <c r="D11697" t="s">
        <v>1253</v>
      </c>
      <c r="E11697">
        <f>INDEX(TeamSports!B:B,MATCH(D11697,TeamSports!C:C,0))</f>
        <v>61</v>
      </c>
      <c r="F11697">
        <f>INDEX(RanksTable!BC:BC,MATCH(B11697,RanksTable!B:B,0))</f>
        <v>7</v>
      </c>
      <c r="H11697" t="str">
        <f t="shared" si="182"/>
        <v>INSERT INTO "TeamRanks" (team_id,team_sport_id,team_rank) VALUES (99,61,7);</v>
      </c>
    </row>
    <row r="11698" spans="2:8" x14ac:dyDescent="0.25">
      <c r="B11698" t="s">
        <v>519</v>
      </c>
      <c r="C11698">
        <f>INDEX(NationalTeams!B:B,MATCH(B11698,NationalTeams!C:C,0))</f>
        <v>100</v>
      </c>
      <c r="D11698" t="s">
        <v>1253</v>
      </c>
      <c r="E11698">
        <f>INDEX(TeamSports!B:B,MATCH(D11698,TeamSports!C:C,0))</f>
        <v>61</v>
      </c>
      <c r="F11698">
        <f>INDEX(RanksTable!BC:BC,MATCH(B11698,RanksTable!B:B,0))</f>
        <v>7</v>
      </c>
      <c r="H11698" t="str">
        <f t="shared" si="182"/>
        <v>INSERT INTO "TeamRanks" (team_id,team_sport_id,team_rank) VALUES (100,61,7);</v>
      </c>
    </row>
    <row r="11699" spans="2:8" x14ac:dyDescent="0.25">
      <c r="B11699" t="s">
        <v>410</v>
      </c>
      <c r="C11699">
        <f>INDEX(NationalTeams!B:B,MATCH(B11699,NationalTeams!C:C,0))</f>
        <v>101</v>
      </c>
      <c r="D11699" t="s">
        <v>1253</v>
      </c>
      <c r="E11699">
        <f>INDEX(TeamSports!B:B,MATCH(D11699,TeamSports!C:C,0))</f>
        <v>61</v>
      </c>
      <c r="F11699">
        <f>INDEX(RanksTable!BC:BC,MATCH(B11699,RanksTable!B:B,0))</f>
        <v>7</v>
      </c>
      <c r="H11699" t="str">
        <f t="shared" si="182"/>
        <v>INSERT INTO "TeamRanks" (team_id,team_sport_id,team_rank) VALUES (101,61,7);</v>
      </c>
    </row>
    <row r="11700" spans="2:8" x14ac:dyDescent="0.25">
      <c r="B11700" t="s">
        <v>486</v>
      </c>
      <c r="C11700">
        <f>INDEX(NationalTeams!B:B,MATCH(B11700,NationalTeams!C:C,0))</f>
        <v>102</v>
      </c>
      <c r="D11700" t="s">
        <v>1253</v>
      </c>
      <c r="E11700">
        <f>INDEX(TeamSports!B:B,MATCH(D11700,TeamSports!C:C,0))</f>
        <v>61</v>
      </c>
      <c r="F11700">
        <f>INDEX(RanksTable!BC:BC,MATCH(B11700,RanksTable!B:B,0))</f>
        <v>7</v>
      </c>
      <c r="H11700" t="str">
        <f t="shared" si="182"/>
        <v>INSERT INTO "TeamRanks" (team_id,team_sport_id,team_rank) VALUES (102,61,7);</v>
      </c>
    </row>
    <row r="11701" spans="2:8" x14ac:dyDescent="0.25">
      <c r="B11701" t="s">
        <v>526</v>
      </c>
      <c r="C11701">
        <f>INDEX(NationalTeams!B:B,MATCH(B11701,NationalTeams!C:C,0))</f>
        <v>103</v>
      </c>
      <c r="D11701" t="s">
        <v>1253</v>
      </c>
      <c r="E11701">
        <f>INDEX(TeamSports!B:B,MATCH(D11701,TeamSports!C:C,0))</f>
        <v>61</v>
      </c>
      <c r="F11701">
        <f>INDEX(RanksTable!BC:BC,MATCH(B11701,RanksTable!B:B,0))</f>
        <v>7</v>
      </c>
      <c r="H11701" t="str">
        <f t="shared" si="182"/>
        <v>INSERT INTO "TeamRanks" (team_id,team_sport_id,team_rank) VALUES (103,61,7);</v>
      </c>
    </row>
    <row r="11702" spans="2:8" x14ac:dyDescent="0.25">
      <c r="B11702" t="s">
        <v>470</v>
      </c>
      <c r="C11702">
        <f>INDEX(NationalTeams!B:B,MATCH(B11702,NationalTeams!C:C,0))</f>
        <v>104</v>
      </c>
      <c r="D11702" t="s">
        <v>1253</v>
      </c>
      <c r="E11702">
        <f>INDEX(TeamSports!B:B,MATCH(D11702,TeamSports!C:C,0))</f>
        <v>61</v>
      </c>
      <c r="F11702">
        <f>INDEX(RanksTable!BC:BC,MATCH(B11702,RanksTable!B:B,0))</f>
        <v>7</v>
      </c>
      <c r="H11702" t="str">
        <f t="shared" si="182"/>
        <v>INSERT INTO "TeamRanks" (team_id,team_sport_id,team_rank) VALUES (104,61,7);</v>
      </c>
    </row>
    <row r="11703" spans="2:8" x14ac:dyDescent="0.25">
      <c r="B11703" t="s">
        <v>461</v>
      </c>
      <c r="C11703">
        <f>INDEX(NationalTeams!B:B,MATCH(B11703,NationalTeams!C:C,0))</f>
        <v>105</v>
      </c>
      <c r="D11703" t="s">
        <v>1253</v>
      </c>
      <c r="E11703">
        <f>INDEX(TeamSports!B:B,MATCH(D11703,TeamSports!C:C,0))</f>
        <v>61</v>
      </c>
      <c r="F11703">
        <f>INDEX(RanksTable!BC:BC,MATCH(B11703,RanksTable!B:B,0))</f>
        <v>7</v>
      </c>
      <c r="H11703" t="str">
        <f t="shared" si="182"/>
        <v>INSERT INTO "TeamRanks" (team_id,team_sport_id,team_rank) VALUES (105,61,7);</v>
      </c>
    </row>
    <row r="11704" spans="2:8" x14ac:dyDescent="0.25">
      <c r="B11704" t="s">
        <v>418</v>
      </c>
      <c r="C11704">
        <f>INDEX(NationalTeams!B:B,MATCH(B11704,NationalTeams!C:C,0))</f>
        <v>106</v>
      </c>
      <c r="D11704" t="s">
        <v>1253</v>
      </c>
      <c r="E11704">
        <f>INDEX(TeamSports!B:B,MATCH(D11704,TeamSports!C:C,0))</f>
        <v>61</v>
      </c>
      <c r="F11704">
        <f>INDEX(RanksTable!BC:BC,MATCH(B11704,RanksTable!B:B,0))</f>
        <v>7</v>
      </c>
      <c r="H11704" t="str">
        <f t="shared" si="182"/>
        <v>INSERT INTO "TeamRanks" (team_id,team_sport_id,team_rank) VALUES (106,61,7);</v>
      </c>
    </row>
    <row r="11705" spans="2:8" x14ac:dyDescent="0.25">
      <c r="B11705" t="s">
        <v>417</v>
      </c>
      <c r="C11705">
        <f>INDEX(NationalTeams!B:B,MATCH(B11705,NationalTeams!C:C,0))</f>
        <v>107</v>
      </c>
      <c r="D11705" t="s">
        <v>1253</v>
      </c>
      <c r="E11705">
        <f>INDEX(TeamSports!B:B,MATCH(D11705,TeamSports!C:C,0))</f>
        <v>61</v>
      </c>
      <c r="F11705">
        <f>INDEX(RanksTable!BC:BC,MATCH(B11705,RanksTable!B:B,0))</f>
        <v>7</v>
      </c>
      <c r="H11705" t="str">
        <f t="shared" si="182"/>
        <v>INSERT INTO "TeamRanks" (team_id,team_sport_id,team_rank) VALUES (107,61,7);</v>
      </c>
    </row>
    <row r="11706" spans="2:8" x14ac:dyDescent="0.25">
      <c r="B11706" t="s">
        <v>421</v>
      </c>
      <c r="C11706">
        <f>INDEX(NationalTeams!B:B,MATCH(B11706,NationalTeams!C:C,0))</f>
        <v>108</v>
      </c>
      <c r="D11706" t="s">
        <v>1253</v>
      </c>
      <c r="E11706">
        <f>INDEX(TeamSports!B:B,MATCH(D11706,TeamSports!C:C,0))</f>
        <v>61</v>
      </c>
      <c r="F11706">
        <f>INDEX(RanksTable!BC:BC,MATCH(B11706,RanksTable!B:B,0))</f>
        <v>7</v>
      </c>
      <c r="H11706" t="str">
        <f t="shared" si="182"/>
        <v>INSERT INTO "TeamRanks" (team_id,team_sport_id,team_rank) VALUES (108,61,7);</v>
      </c>
    </row>
    <row r="11707" spans="2:8" x14ac:dyDescent="0.25">
      <c r="B11707" t="s">
        <v>530</v>
      </c>
      <c r="C11707">
        <f>INDEX(NationalTeams!B:B,MATCH(B11707,NationalTeams!C:C,0))</f>
        <v>109</v>
      </c>
      <c r="D11707" t="s">
        <v>1253</v>
      </c>
      <c r="E11707">
        <f>INDEX(TeamSports!B:B,MATCH(D11707,TeamSports!C:C,0))</f>
        <v>61</v>
      </c>
      <c r="F11707">
        <f>INDEX(RanksTable!BC:BC,MATCH(B11707,RanksTable!B:B,0))</f>
        <v>7</v>
      </c>
      <c r="H11707" t="str">
        <f t="shared" si="182"/>
        <v>INSERT INTO "TeamRanks" (team_id,team_sport_id,team_rank) VALUES (109,61,7);</v>
      </c>
    </row>
    <row r="11708" spans="2:8" x14ac:dyDescent="0.25">
      <c r="B11708" t="s">
        <v>488</v>
      </c>
      <c r="C11708">
        <f>INDEX(NationalTeams!B:B,MATCH(B11708,NationalTeams!C:C,0))</f>
        <v>110</v>
      </c>
      <c r="D11708" t="s">
        <v>1253</v>
      </c>
      <c r="E11708">
        <f>INDEX(TeamSports!B:B,MATCH(D11708,TeamSports!C:C,0))</f>
        <v>61</v>
      </c>
      <c r="F11708">
        <f>INDEX(RanksTable!BC:BC,MATCH(B11708,RanksTable!B:B,0))</f>
        <v>2</v>
      </c>
      <c r="H11708" t="str">
        <f t="shared" si="182"/>
        <v>INSERT INTO "TeamRanks" (team_id,team_sport_id,team_rank) VALUES (110,61,2);</v>
      </c>
    </row>
    <row r="11709" spans="2:8" x14ac:dyDescent="0.25">
      <c r="B11709" t="s">
        <v>352</v>
      </c>
      <c r="C11709">
        <f>INDEX(NationalTeams!B:B,MATCH(B11709,NationalTeams!C:C,0))</f>
        <v>111</v>
      </c>
      <c r="D11709" t="s">
        <v>1253</v>
      </c>
      <c r="E11709">
        <f>INDEX(TeamSports!B:B,MATCH(D11709,TeamSports!C:C,0))</f>
        <v>61</v>
      </c>
      <c r="F11709">
        <f>INDEX(RanksTable!BC:BC,MATCH(B11709,RanksTable!B:B,0))</f>
        <v>7</v>
      </c>
      <c r="H11709" t="str">
        <f t="shared" si="182"/>
        <v>INSERT INTO "TeamRanks" (team_id,team_sport_id,team_rank) VALUES (111,61,7);</v>
      </c>
    </row>
    <row r="11710" spans="2:8" x14ac:dyDescent="0.25">
      <c r="B11710" t="s">
        <v>422</v>
      </c>
      <c r="C11710">
        <f>INDEX(NationalTeams!B:B,MATCH(B11710,NationalTeams!C:C,0))</f>
        <v>112</v>
      </c>
      <c r="D11710" t="s">
        <v>1253</v>
      </c>
      <c r="E11710">
        <f>INDEX(TeamSports!B:B,MATCH(D11710,TeamSports!C:C,0))</f>
        <v>61</v>
      </c>
      <c r="F11710">
        <f>INDEX(RanksTable!BC:BC,MATCH(B11710,RanksTable!B:B,0))</f>
        <v>7</v>
      </c>
      <c r="H11710" t="str">
        <f t="shared" si="182"/>
        <v>INSERT INTO "TeamRanks" (team_id,team_sport_id,team_rank) VALUES (112,61,7);</v>
      </c>
    </row>
    <row r="11711" spans="2:8" x14ac:dyDescent="0.25">
      <c r="B11711" t="s">
        <v>451</v>
      </c>
      <c r="C11711">
        <f>INDEX(NationalTeams!B:B,MATCH(B11711,NationalTeams!C:C,0))</f>
        <v>113</v>
      </c>
      <c r="D11711" t="s">
        <v>1253</v>
      </c>
      <c r="E11711">
        <f>INDEX(TeamSports!B:B,MATCH(D11711,TeamSports!C:C,0))</f>
        <v>61</v>
      </c>
      <c r="F11711">
        <f>INDEX(RanksTable!BC:BC,MATCH(B11711,RanksTable!B:B,0))</f>
        <v>7</v>
      </c>
      <c r="H11711" t="str">
        <f t="shared" si="182"/>
        <v>INSERT INTO "TeamRanks" (team_id,team_sport_id,team_rank) VALUES (113,61,7);</v>
      </c>
    </row>
    <row r="11712" spans="2:8" x14ac:dyDescent="0.25">
      <c r="B11712" t="s">
        <v>430</v>
      </c>
      <c r="C11712">
        <f>INDEX(NationalTeams!B:B,MATCH(B11712,NationalTeams!C:C,0))</f>
        <v>114</v>
      </c>
      <c r="D11712" t="s">
        <v>1253</v>
      </c>
      <c r="E11712">
        <f>INDEX(TeamSports!B:B,MATCH(D11712,TeamSports!C:C,0))</f>
        <v>61</v>
      </c>
      <c r="F11712">
        <f>INDEX(RanksTable!BC:BC,MATCH(B11712,RanksTable!B:B,0))</f>
        <v>7</v>
      </c>
      <c r="H11712" t="str">
        <f t="shared" si="182"/>
        <v>INSERT INTO "TeamRanks" (team_id,team_sport_id,team_rank) VALUES (114,61,7);</v>
      </c>
    </row>
    <row r="11713" spans="2:8" x14ac:dyDescent="0.25">
      <c r="B11713" t="s">
        <v>381</v>
      </c>
      <c r="C11713">
        <f>INDEX(NationalTeams!B:B,MATCH(B11713,NationalTeams!C:C,0))</f>
        <v>115</v>
      </c>
      <c r="D11713" t="s">
        <v>1253</v>
      </c>
      <c r="E11713">
        <f>INDEX(TeamSports!B:B,MATCH(D11713,TeamSports!C:C,0))</f>
        <v>61</v>
      </c>
      <c r="F11713">
        <f>INDEX(RanksTable!BC:BC,MATCH(B11713,RanksTable!B:B,0))</f>
        <v>7</v>
      </c>
      <c r="H11713" t="str">
        <f t="shared" si="182"/>
        <v>INSERT INTO "TeamRanks" (team_id,team_sport_id,team_rank) VALUES (115,61,7);</v>
      </c>
    </row>
    <row r="11714" spans="2:8" x14ac:dyDescent="0.25">
      <c r="B11714" t="s">
        <v>434</v>
      </c>
      <c r="C11714">
        <f>INDEX(NationalTeams!B:B,MATCH(B11714,NationalTeams!C:C,0))</f>
        <v>116</v>
      </c>
      <c r="D11714" t="s">
        <v>1253</v>
      </c>
      <c r="E11714">
        <f>INDEX(TeamSports!B:B,MATCH(D11714,TeamSports!C:C,0))</f>
        <v>61</v>
      </c>
      <c r="F11714">
        <f>INDEX(RanksTable!BC:BC,MATCH(B11714,RanksTable!B:B,0))</f>
        <v>7</v>
      </c>
      <c r="H11714" t="str">
        <f t="shared" si="182"/>
        <v>INSERT INTO "TeamRanks" (team_id,team_sport_id,team_rank) VALUES (116,61,7);</v>
      </c>
    </row>
    <row r="11715" spans="2:8" x14ac:dyDescent="0.25">
      <c r="B11715" t="s">
        <v>475</v>
      </c>
      <c r="C11715">
        <f>INDEX(NationalTeams!B:B,MATCH(B11715,NationalTeams!C:C,0))</f>
        <v>117</v>
      </c>
      <c r="D11715" t="s">
        <v>1253</v>
      </c>
      <c r="E11715">
        <f>INDEX(TeamSports!B:B,MATCH(D11715,TeamSports!C:C,0))</f>
        <v>61</v>
      </c>
      <c r="F11715">
        <f>INDEX(RanksTable!BC:BC,MATCH(B11715,RanksTable!B:B,0))</f>
        <v>7</v>
      </c>
      <c r="H11715" t="str">
        <f t="shared" si="182"/>
        <v>INSERT INTO "TeamRanks" (team_id,team_sport_id,team_rank) VALUES (117,61,7);</v>
      </c>
    </row>
    <row r="11716" spans="2:8" x14ac:dyDescent="0.25">
      <c r="B11716" t="s">
        <v>528</v>
      </c>
      <c r="C11716">
        <f>INDEX(NationalTeams!B:B,MATCH(B11716,NationalTeams!C:C,0))</f>
        <v>118</v>
      </c>
      <c r="D11716" t="s">
        <v>1253</v>
      </c>
      <c r="E11716">
        <f>INDEX(TeamSports!B:B,MATCH(D11716,TeamSports!C:C,0))</f>
        <v>61</v>
      </c>
      <c r="F11716">
        <f>INDEX(RanksTable!BC:BC,MATCH(B11716,RanksTable!B:B,0))</f>
        <v>7</v>
      </c>
      <c r="H11716" t="str">
        <f t="shared" ref="H11716:H11779" si="183">_xlfn.CONCAT($H$1,$L$1,$C$1,$L$1," ",$J$1,$C$2,$N$1,$E$2,$N$1,$F$2,$K$1,$I$1,$J$1,C11716,$N$1,E11716,$N$1,F11716,$K$1,$O$1)</f>
        <v>INSERT INTO "TeamRanks" (team_id,team_sport_id,team_rank) VALUES (118,61,7);</v>
      </c>
    </row>
    <row r="11717" spans="2:8" x14ac:dyDescent="0.25">
      <c r="B11717" t="s">
        <v>436</v>
      </c>
      <c r="C11717">
        <f>INDEX(NationalTeams!B:B,MATCH(B11717,NationalTeams!C:C,0))</f>
        <v>119</v>
      </c>
      <c r="D11717" t="s">
        <v>1253</v>
      </c>
      <c r="E11717">
        <f>INDEX(TeamSports!B:B,MATCH(D11717,TeamSports!C:C,0))</f>
        <v>61</v>
      </c>
      <c r="F11717">
        <f>INDEX(RanksTable!BC:BC,MATCH(B11717,RanksTable!B:B,0))</f>
        <v>7</v>
      </c>
      <c r="H11717" t="str">
        <f t="shared" si="183"/>
        <v>INSERT INTO "TeamRanks" (team_id,team_sport_id,team_rank) VALUES (119,61,7);</v>
      </c>
    </row>
    <row r="11718" spans="2:8" x14ac:dyDescent="0.25">
      <c r="B11718" t="s">
        <v>455</v>
      </c>
      <c r="C11718">
        <f>INDEX(NationalTeams!B:B,MATCH(B11718,NationalTeams!C:C,0))</f>
        <v>120</v>
      </c>
      <c r="D11718" t="s">
        <v>1253</v>
      </c>
      <c r="E11718">
        <f>INDEX(TeamSports!B:B,MATCH(D11718,TeamSports!C:C,0))</f>
        <v>61</v>
      </c>
      <c r="F11718">
        <f>INDEX(RanksTable!BC:BC,MATCH(B11718,RanksTable!B:B,0))</f>
        <v>7</v>
      </c>
      <c r="H11718" t="str">
        <f t="shared" si="183"/>
        <v>INSERT INTO "TeamRanks" (team_id,team_sport_id,team_rank) VALUES (120,61,7);</v>
      </c>
    </row>
    <row r="11719" spans="2:8" x14ac:dyDescent="0.25">
      <c r="B11719" t="s">
        <v>345</v>
      </c>
      <c r="C11719">
        <f>INDEX(NationalTeams!B:B,MATCH(B11719,NationalTeams!C:C,0))</f>
        <v>121</v>
      </c>
      <c r="D11719" t="s">
        <v>1253</v>
      </c>
      <c r="E11719">
        <f>INDEX(TeamSports!B:B,MATCH(D11719,TeamSports!C:C,0))</f>
        <v>61</v>
      </c>
      <c r="F11719">
        <f>INDEX(RanksTable!BC:BC,MATCH(B11719,RanksTable!B:B,0))</f>
        <v>7</v>
      </c>
      <c r="H11719" t="str">
        <f t="shared" si="183"/>
        <v>INSERT INTO "TeamRanks" (team_id,team_sport_id,team_rank) VALUES (121,61,7);</v>
      </c>
    </row>
    <row r="11720" spans="2:8" x14ac:dyDescent="0.25">
      <c r="B11720" t="s">
        <v>532</v>
      </c>
      <c r="C11720">
        <f>INDEX(NationalTeams!B:B,MATCH(B11720,NationalTeams!C:C,0))</f>
        <v>122</v>
      </c>
      <c r="D11720" t="s">
        <v>1253</v>
      </c>
      <c r="E11720">
        <f>INDEX(TeamSports!B:B,MATCH(D11720,TeamSports!C:C,0))</f>
        <v>61</v>
      </c>
      <c r="F11720">
        <f>INDEX(RanksTable!BC:BC,MATCH(B11720,RanksTable!B:B,0))</f>
        <v>4</v>
      </c>
      <c r="H11720" t="str">
        <f t="shared" si="183"/>
        <v>INSERT INTO "TeamRanks" (team_id,team_sport_id,team_rank) VALUES (122,61,4);</v>
      </c>
    </row>
    <row r="11721" spans="2:8" x14ac:dyDescent="0.25">
      <c r="B11721" t="s">
        <v>468</v>
      </c>
      <c r="C11721">
        <f>INDEX(NationalTeams!B:B,MATCH(B11721,NationalTeams!C:C,0))</f>
        <v>123</v>
      </c>
      <c r="D11721" t="s">
        <v>1253</v>
      </c>
      <c r="E11721">
        <f>INDEX(TeamSports!B:B,MATCH(D11721,TeamSports!C:C,0))</f>
        <v>61</v>
      </c>
      <c r="F11721">
        <f>INDEX(RanksTable!BC:BC,MATCH(B11721,RanksTable!B:B,0))</f>
        <v>7</v>
      </c>
      <c r="H11721" t="str">
        <f t="shared" si="183"/>
        <v>INSERT INTO "TeamRanks" (team_id,team_sport_id,team_rank) VALUES (123,61,7);</v>
      </c>
    </row>
    <row r="11722" spans="2:8" x14ac:dyDescent="0.25">
      <c r="B11722" t="s">
        <v>347</v>
      </c>
      <c r="C11722">
        <f>INDEX(NationalTeams!B:B,MATCH(B11722,NationalTeams!C:C,0))</f>
        <v>124</v>
      </c>
      <c r="D11722" t="s">
        <v>1253</v>
      </c>
      <c r="E11722">
        <f>INDEX(TeamSports!B:B,MATCH(D11722,TeamSports!C:C,0))</f>
        <v>61</v>
      </c>
      <c r="F11722">
        <f>INDEX(RanksTable!BC:BC,MATCH(B11722,RanksTable!B:B,0))</f>
        <v>7</v>
      </c>
      <c r="H11722" t="str">
        <f t="shared" si="183"/>
        <v>INSERT INTO "TeamRanks" (team_id,team_sport_id,team_rank) VALUES (124,61,7);</v>
      </c>
    </row>
    <row r="11723" spans="2:8" x14ac:dyDescent="0.25">
      <c r="B11723" t="s">
        <v>390</v>
      </c>
      <c r="C11723">
        <f>INDEX(NationalTeams!B:B,MATCH(B11723,NationalTeams!C:C,0))</f>
        <v>125</v>
      </c>
      <c r="D11723" t="s">
        <v>1253</v>
      </c>
      <c r="E11723">
        <f>INDEX(TeamSports!B:B,MATCH(D11723,TeamSports!C:C,0))</f>
        <v>61</v>
      </c>
      <c r="F11723">
        <f>INDEX(RanksTable!BC:BC,MATCH(B11723,RanksTable!B:B,0))</f>
        <v>7</v>
      </c>
      <c r="H11723" t="str">
        <f t="shared" si="183"/>
        <v>INSERT INTO "TeamRanks" (team_id,team_sport_id,team_rank) VALUES (125,61,7);</v>
      </c>
    </row>
    <row r="11724" spans="2:8" x14ac:dyDescent="0.25">
      <c r="B11724" t="s">
        <v>540</v>
      </c>
      <c r="C11724">
        <f>INDEX(NationalTeams!B:B,MATCH(B11724,NationalTeams!C:C,0))</f>
        <v>126</v>
      </c>
      <c r="D11724" t="s">
        <v>1253</v>
      </c>
      <c r="E11724">
        <f>INDEX(TeamSports!B:B,MATCH(D11724,TeamSports!C:C,0))</f>
        <v>61</v>
      </c>
      <c r="F11724">
        <f>INDEX(RanksTable!BC:BC,MATCH(B11724,RanksTable!B:B,0))</f>
        <v>7</v>
      </c>
      <c r="H11724" t="str">
        <f t="shared" si="183"/>
        <v>INSERT INTO "TeamRanks" (team_id,team_sport_id,team_rank) VALUES (126,61,7);</v>
      </c>
    </row>
    <row r="11725" spans="2:8" x14ac:dyDescent="0.25">
      <c r="B11725" t="s">
        <v>527</v>
      </c>
      <c r="C11725">
        <f>INDEX(NationalTeams!B:B,MATCH(B11725,NationalTeams!C:C,0))</f>
        <v>127</v>
      </c>
      <c r="D11725" t="s">
        <v>1253</v>
      </c>
      <c r="E11725">
        <f>INDEX(TeamSports!B:B,MATCH(D11725,TeamSports!C:C,0))</f>
        <v>61</v>
      </c>
      <c r="F11725">
        <f>INDEX(RanksTable!BC:BC,MATCH(B11725,RanksTable!B:B,0))</f>
        <v>7</v>
      </c>
      <c r="H11725" t="str">
        <f t="shared" si="183"/>
        <v>INSERT INTO "TeamRanks" (team_id,team_sport_id,team_rank) VALUES (127,61,7);</v>
      </c>
    </row>
    <row r="11726" spans="2:8" x14ac:dyDescent="0.25">
      <c r="B11726" t="s">
        <v>523</v>
      </c>
      <c r="C11726">
        <f>INDEX(NationalTeams!B:B,MATCH(B11726,NationalTeams!C:C,0))</f>
        <v>128</v>
      </c>
      <c r="D11726" t="s">
        <v>1253</v>
      </c>
      <c r="E11726">
        <f>INDEX(TeamSports!B:B,MATCH(D11726,TeamSports!C:C,0))</f>
        <v>61</v>
      </c>
      <c r="F11726">
        <f>INDEX(RanksTable!BC:BC,MATCH(B11726,RanksTable!B:B,0))</f>
        <v>7</v>
      </c>
      <c r="H11726" t="str">
        <f t="shared" si="183"/>
        <v>INSERT INTO "TeamRanks" (team_id,team_sport_id,team_rank) VALUES (128,61,7);</v>
      </c>
    </row>
    <row r="11727" spans="2:8" x14ac:dyDescent="0.25">
      <c r="B11727" t="s">
        <v>484</v>
      </c>
      <c r="C11727">
        <f>INDEX(NationalTeams!B:B,MATCH(B11727,NationalTeams!C:C,0))</f>
        <v>129</v>
      </c>
      <c r="D11727" t="s">
        <v>1253</v>
      </c>
      <c r="E11727">
        <f>INDEX(TeamSports!B:B,MATCH(D11727,TeamSports!C:C,0))</f>
        <v>61</v>
      </c>
      <c r="F11727">
        <f>INDEX(RanksTable!BC:BC,MATCH(B11727,RanksTable!B:B,0))</f>
        <v>7</v>
      </c>
      <c r="H11727" t="str">
        <f t="shared" si="183"/>
        <v>INSERT INTO "TeamRanks" (team_id,team_sport_id,team_rank) VALUES (129,61,7);</v>
      </c>
    </row>
    <row r="11728" spans="2:8" x14ac:dyDescent="0.25">
      <c r="B11728" t="s">
        <v>522</v>
      </c>
      <c r="C11728">
        <f>INDEX(NationalTeams!B:B,MATCH(B11728,NationalTeams!C:C,0))</f>
        <v>130</v>
      </c>
      <c r="D11728" t="s">
        <v>1253</v>
      </c>
      <c r="E11728">
        <f>INDEX(TeamSports!B:B,MATCH(D11728,TeamSports!C:C,0))</f>
        <v>61</v>
      </c>
      <c r="F11728">
        <f>INDEX(RanksTable!BC:BC,MATCH(B11728,RanksTable!B:B,0))</f>
        <v>7</v>
      </c>
      <c r="H11728" t="str">
        <f t="shared" si="183"/>
        <v>INSERT INTO "TeamRanks" (team_id,team_sport_id,team_rank) VALUES (130,61,7);</v>
      </c>
    </row>
    <row r="11729" spans="2:8" x14ac:dyDescent="0.25">
      <c r="B11729" t="s">
        <v>386</v>
      </c>
      <c r="C11729">
        <f>INDEX(NationalTeams!B:B,MATCH(B11729,NationalTeams!C:C,0))</f>
        <v>131</v>
      </c>
      <c r="D11729" t="s">
        <v>1253</v>
      </c>
      <c r="E11729">
        <f>INDEX(TeamSports!B:B,MATCH(D11729,TeamSports!C:C,0))</f>
        <v>61</v>
      </c>
      <c r="F11729">
        <f>INDEX(RanksTable!BC:BC,MATCH(B11729,RanksTable!B:B,0))</f>
        <v>7</v>
      </c>
      <c r="H11729" t="str">
        <f t="shared" si="183"/>
        <v>INSERT INTO "TeamRanks" (team_id,team_sport_id,team_rank) VALUES (131,61,7);</v>
      </c>
    </row>
    <row r="11730" spans="2:8" x14ac:dyDescent="0.25">
      <c r="B11730" t="s">
        <v>463</v>
      </c>
      <c r="C11730">
        <f>INDEX(NationalTeams!B:B,MATCH(B11730,NationalTeams!C:C,0))</f>
        <v>132</v>
      </c>
      <c r="D11730" t="s">
        <v>1253</v>
      </c>
      <c r="E11730">
        <f>INDEX(TeamSports!B:B,MATCH(D11730,TeamSports!C:C,0))</f>
        <v>61</v>
      </c>
      <c r="F11730">
        <f>INDEX(RanksTable!BC:BC,MATCH(B11730,RanksTable!B:B,0))</f>
        <v>7</v>
      </c>
      <c r="H11730" t="str">
        <f t="shared" si="183"/>
        <v>INSERT INTO "TeamRanks" (team_id,team_sport_id,team_rank) VALUES (132,61,7);</v>
      </c>
    </row>
    <row r="11731" spans="2:8" x14ac:dyDescent="0.25">
      <c r="B11731" t="s">
        <v>339</v>
      </c>
      <c r="C11731">
        <f>INDEX(NationalTeams!B:B,MATCH(B11731,NationalTeams!C:C,0))</f>
        <v>133</v>
      </c>
      <c r="D11731" t="s">
        <v>1253</v>
      </c>
      <c r="E11731">
        <f>INDEX(TeamSports!B:B,MATCH(D11731,TeamSports!C:C,0))</f>
        <v>61</v>
      </c>
      <c r="F11731">
        <f>INDEX(RanksTable!BC:BC,MATCH(B11731,RanksTable!B:B,0))</f>
        <v>7</v>
      </c>
      <c r="H11731" t="str">
        <f t="shared" si="183"/>
        <v>INSERT INTO "TeamRanks" (team_id,team_sport_id,team_rank) VALUES (133,61,7);</v>
      </c>
    </row>
    <row r="11732" spans="2:8" x14ac:dyDescent="0.25">
      <c r="B11732" t="s">
        <v>464</v>
      </c>
      <c r="C11732">
        <f>INDEX(NationalTeams!B:B,MATCH(B11732,NationalTeams!C:C,0))</f>
        <v>134</v>
      </c>
      <c r="D11732" t="s">
        <v>1253</v>
      </c>
      <c r="E11732">
        <f>INDEX(TeamSports!B:B,MATCH(D11732,TeamSports!C:C,0))</f>
        <v>61</v>
      </c>
      <c r="F11732">
        <f>INDEX(RanksTable!BC:BC,MATCH(B11732,RanksTable!B:B,0))</f>
        <v>7</v>
      </c>
      <c r="H11732" t="str">
        <f t="shared" si="183"/>
        <v>INSERT INTO "TeamRanks" (team_id,team_sport_id,team_rank) VALUES (134,61,7);</v>
      </c>
    </row>
    <row r="11733" spans="2:8" x14ac:dyDescent="0.25">
      <c r="B11733" t="s">
        <v>379</v>
      </c>
      <c r="C11733">
        <f>INDEX(NationalTeams!B:B,MATCH(B11733,NationalTeams!C:C,0))</f>
        <v>135</v>
      </c>
      <c r="D11733" t="s">
        <v>1253</v>
      </c>
      <c r="E11733">
        <f>INDEX(TeamSports!B:B,MATCH(D11733,TeamSports!C:C,0))</f>
        <v>61</v>
      </c>
      <c r="F11733">
        <f>INDEX(RanksTable!BC:BC,MATCH(B11733,RanksTable!B:B,0))</f>
        <v>7</v>
      </c>
      <c r="H11733" t="str">
        <f t="shared" si="183"/>
        <v>INSERT INTO "TeamRanks" (team_id,team_sport_id,team_rank) VALUES (135,61,7);</v>
      </c>
    </row>
    <row r="11734" spans="2:8" x14ac:dyDescent="0.25">
      <c r="B11734" t="s">
        <v>539</v>
      </c>
      <c r="C11734">
        <f>INDEX(NationalTeams!B:B,MATCH(B11734,NationalTeams!C:C,0))</f>
        <v>136</v>
      </c>
      <c r="D11734" t="s">
        <v>1253</v>
      </c>
      <c r="E11734">
        <f>INDEX(TeamSports!B:B,MATCH(D11734,TeamSports!C:C,0))</f>
        <v>61</v>
      </c>
      <c r="F11734">
        <f>INDEX(RanksTable!BC:BC,MATCH(B11734,RanksTable!B:B,0))</f>
        <v>7</v>
      </c>
      <c r="H11734" t="str">
        <f t="shared" si="183"/>
        <v>INSERT INTO "TeamRanks" (team_id,team_sport_id,team_rank) VALUES (136,61,7);</v>
      </c>
    </row>
    <row r="11735" spans="2:8" x14ac:dyDescent="0.25">
      <c r="B11735" t="s">
        <v>342</v>
      </c>
      <c r="C11735">
        <f>INDEX(NationalTeams!B:B,MATCH(B11735,NationalTeams!C:C,0))</f>
        <v>137</v>
      </c>
      <c r="D11735" t="s">
        <v>1253</v>
      </c>
      <c r="E11735">
        <f>INDEX(TeamSports!B:B,MATCH(D11735,TeamSports!C:C,0))</f>
        <v>61</v>
      </c>
      <c r="F11735">
        <f>INDEX(RanksTable!BC:BC,MATCH(B11735,RanksTable!B:B,0))</f>
        <v>7</v>
      </c>
      <c r="H11735" t="str">
        <f t="shared" si="183"/>
        <v>INSERT INTO "TeamRanks" (team_id,team_sport_id,team_rank) VALUES (137,61,7);</v>
      </c>
    </row>
    <row r="11736" spans="2:8" x14ac:dyDescent="0.25">
      <c r="B11736" t="s">
        <v>343</v>
      </c>
      <c r="C11736">
        <f>INDEX(NationalTeams!B:B,MATCH(B11736,NationalTeams!C:C,0))</f>
        <v>138</v>
      </c>
      <c r="D11736" t="s">
        <v>1253</v>
      </c>
      <c r="E11736">
        <f>INDEX(TeamSports!B:B,MATCH(D11736,TeamSports!C:C,0))</f>
        <v>61</v>
      </c>
      <c r="F11736">
        <f>INDEX(RanksTable!BC:BC,MATCH(B11736,RanksTable!B:B,0))</f>
        <v>7</v>
      </c>
      <c r="H11736" t="str">
        <f t="shared" si="183"/>
        <v>INSERT INTO "TeamRanks" (team_id,team_sport_id,team_rank) VALUES (138,61,7);</v>
      </c>
    </row>
    <row r="11737" spans="2:8" x14ac:dyDescent="0.25">
      <c r="B11737" t="s">
        <v>360</v>
      </c>
      <c r="C11737">
        <f>INDEX(NationalTeams!B:B,MATCH(B11737,NationalTeams!C:C,0))</f>
        <v>139</v>
      </c>
      <c r="D11737" t="s">
        <v>1253</v>
      </c>
      <c r="E11737">
        <f>INDEX(TeamSports!B:B,MATCH(D11737,TeamSports!C:C,0))</f>
        <v>61</v>
      </c>
      <c r="F11737">
        <f>INDEX(RanksTable!BC:BC,MATCH(B11737,RanksTable!B:B,0))</f>
        <v>7</v>
      </c>
      <c r="H11737" t="str">
        <f t="shared" si="183"/>
        <v>INSERT INTO "TeamRanks" (team_id,team_sport_id,team_rank) VALUES (139,61,7);</v>
      </c>
    </row>
    <row r="11738" spans="2:8" x14ac:dyDescent="0.25">
      <c r="B11738" t="s">
        <v>378</v>
      </c>
      <c r="C11738">
        <f>INDEX(NationalTeams!B:B,MATCH(B11738,NationalTeams!C:C,0))</f>
        <v>140</v>
      </c>
      <c r="D11738" t="s">
        <v>1253</v>
      </c>
      <c r="E11738">
        <f>INDEX(TeamSports!B:B,MATCH(D11738,TeamSports!C:C,0))</f>
        <v>61</v>
      </c>
      <c r="F11738">
        <f>INDEX(RanksTable!BC:BC,MATCH(B11738,RanksTable!B:B,0))</f>
        <v>7</v>
      </c>
      <c r="H11738" t="str">
        <f t="shared" si="183"/>
        <v>INSERT INTO "TeamRanks" (team_id,team_sport_id,team_rank) VALUES (140,61,7);</v>
      </c>
    </row>
    <row r="11739" spans="2:8" x14ac:dyDescent="0.25">
      <c r="B11739" t="s">
        <v>456</v>
      </c>
      <c r="C11739">
        <f>INDEX(NationalTeams!B:B,MATCH(B11739,NationalTeams!C:C,0))</f>
        <v>141</v>
      </c>
      <c r="D11739" t="s">
        <v>1253</v>
      </c>
      <c r="E11739">
        <f>INDEX(TeamSports!B:B,MATCH(D11739,TeamSports!C:C,0))</f>
        <v>61</v>
      </c>
      <c r="F11739">
        <f>INDEX(RanksTable!BC:BC,MATCH(B11739,RanksTable!B:B,0))</f>
        <v>7</v>
      </c>
      <c r="H11739" t="str">
        <f t="shared" si="183"/>
        <v>INSERT INTO "TeamRanks" (team_id,team_sport_id,team_rank) VALUES (141,61,7);</v>
      </c>
    </row>
    <row r="11740" spans="2:8" x14ac:dyDescent="0.25">
      <c r="B11740" t="s">
        <v>537</v>
      </c>
      <c r="C11740">
        <f>INDEX(NationalTeams!B:B,MATCH(B11740,NationalTeams!C:C,0))</f>
        <v>142</v>
      </c>
      <c r="D11740" t="s">
        <v>1253</v>
      </c>
      <c r="E11740">
        <f>INDEX(TeamSports!B:B,MATCH(D11740,TeamSports!C:C,0))</f>
        <v>61</v>
      </c>
      <c r="F11740">
        <f>INDEX(RanksTable!BC:BC,MATCH(B11740,RanksTable!B:B,0))</f>
        <v>7</v>
      </c>
      <c r="H11740" t="str">
        <f t="shared" si="183"/>
        <v>INSERT INTO "TeamRanks" (team_id,team_sport_id,team_rank) VALUES (142,61,7);</v>
      </c>
    </row>
    <row r="11741" spans="2:8" x14ac:dyDescent="0.25">
      <c r="B11741" t="s">
        <v>533</v>
      </c>
      <c r="C11741">
        <f>INDEX(NationalTeams!B:B,MATCH(B11741,NationalTeams!C:C,0))</f>
        <v>143</v>
      </c>
      <c r="D11741" t="s">
        <v>1253</v>
      </c>
      <c r="E11741">
        <f>INDEX(TeamSports!B:B,MATCH(D11741,TeamSports!C:C,0))</f>
        <v>61</v>
      </c>
      <c r="F11741">
        <f>INDEX(RanksTable!BC:BC,MATCH(B11741,RanksTable!B:B,0))</f>
        <v>7</v>
      </c>
      <c r="H11741" t="str">
        <f t="shared" si="183"/>
        <v>INSERT INTO "TeamRanks" (team_id,team_sport_id,team_rank) VALUES (143,61,7);</v>
      </c>
    </row>
    <row r="11742" spans="2:8" x14ac:dyDescent="0.25">
      <c r="B11742" t="s">
        <v>460</v>
      </c>
      <c r="C11742">
        <f>INDEX(NationalTeams!B:B,MATCH(B11742,NationalTeams!C:C,0))</f>
        <v>144</v>
      </c>
      <c r="D11742" t="s">
        <v>1253</v>
      </c>
      <c r="E11742">
        <f>INDEX(TeamSports!B:B,MATCH(D11742,TeamSports!C:C,0))</f>
        <v>61</v>
      </c>
      <c r="F11742">
        <f>INDEX(RanksTable!BC:BC,MATCH(B11742,RanksTable!B:B,0))</f>
        <v>7</v>
      </c>
      <c r="H11742" t="str">
        <f t="shared" si="183"/>
        <v>INSERT INTO "TeamRanks" (team_id,team_sport_id,team_rank) VALUES (144,61,7);</v>
      </c>
    </row>
    <row r="11743" spans="2:8" x14ac:dyDescent="0.25">
      <c r="B11743" t="s">
        <v>521</v>
      </c>
      <c r="C11743">
        <f>INDEX(NationalTeams!B:B,MATCH(B11743,NationalTeams!C:C,0))</f>
        <v>145</v>
      </c>
      <c r="D11743" t="s">
        <v>1253</v>
      </c>
      <c r="E11743">
        <f>INDEX(TeamSports!B:B,MATCH(D11743,TeamSports!C:C,0))</f>
        <v>61</v>
      </c>
      <c r="F11743">
        <f>INDEX(RanksTable!BC:BC,MATCH(B11743,RanksTable!B:B,0))</f>
        <v>7</v>
      </c>
      <c r="H11743" t="str">
        <f t="shared" si="183"/>
        <v>INSERT INTO "TeamRanks" (team_id,team_sport_id,team_rank) VALUES (145,61,7);</v>
      </c>
    </row>
    <row r="11744" spans="2:8" x14ac:dyDescent="0.25">
      <c r="B11744" t="s">
        <v>416</v>
      </c>
      <c r="C11744">
        <f>INDEX(NationalTeams!B:B,MATCH(B11744,NationalTeams!C:C,0))</f>
        <v>146</v>
      </c>
      <c r="D11744" t="s">
        <v>1253</v>
      </c>
      <c r="E11744">
        <f>INDEX(TeamSports!B:B,MATCH(D11744,TeamSports!C:C,0))</f>
        <v>61</v>
      </c>
      <c r="F11744">
        <f>INDEX(RanksTable!BC:BC,MATCH(B11744,RanksTable!B:B,0))</f>
        <v>7</v>
      </c>
      <c r="H11744" t="str">
        <f t="shared" si="183"/>
        <v>INSERT INTO "TeamRanks" (team_id,team_sport_id,team_rank) VALUES (146,61,7);</v>
      </c>
    </row>
    <row r="11745" spans="2:8" x14ac:dyDescent="0.25">
      <c r="B11745" t="s">
        <v>393</v>
      </c>
      <c r="C11745">
        <f>INDEX(NationalTeams!B:B,MATCH(B11745,NationalTeams!C:C,0))</f>
        <v>147</v>
      </c>
      <c r="D11745" t="s">
        <v>1253</v>
      </c>
      <c r="E11745">
        <f>INDEX(TeamSports!B:B,MATCH(D11745,TeamSports!C:C,0))</f>
        <v>61</v>
      </c>
      <c r="F11745">
        <f>INDEX(RanksTable!BC:BC,MATCH(B11745,RanksTable!B:B,0))</f>
        <v>7</v>
      </c>
      <c r="H11745" t="str">
        <f t="shared" si="183"/>
        <v>INSERT INTO "TeamRanks" (team_id,team_sport_id,team_rank) VALUES (147,61,7);</v>
      </c>
    </row>
    <row r="11746" spans="2:8" x14ac:dyDescent="0.25">
      <c r="B11746" t="s">
        <v>372</v>
      </c>
      <c r="C11746">
        <f>INDEX(NationalTeams!B:B,MATCH(B11746,NationalTeams!C:C,0))</f>
        <v>148</v>
      </c>
      <c r="D11746" t="s">
        <v>1253</v>
      </c>
      <c r="E11746">
        <f>INDEX(TeamSports!B:B,MATCH(D11746,TeamSports!C:C,0))</f>
        <v>61</v>
      </c>
      <c r="F11746">
        <f>INDEX(RanksTable!BC:BC,MATCH(B11746,RanksTable!B:B,0))</f>
        <v>7</v>
      </c>
      <c r="H11746" t="str">
        <f t="shared" si="183"/>
        <v>INSERT INTO "TeamRanks" (team_id,team_sport_id,team_rank) VALUES (148,61,7);</v>
      </c>
    </row>
    <row r="11747" spans="2:8" x14ac:dyDescent="0.25">
      <c r="B11747" t="s">
        <v>480</v>
      </c>
      <c r="C11747">
        <f>INDEX(NationalTeams!B:B,MATCH(B11747,NationalTeams!C:C,0))</f>
        <v>149</v>
      </c>
      <c r="D11747" t="s">
        <v>1253</v>
      </c>
      <c r="E11747">
        <f>INDEX(TeamSports!B:B,MATCH(D11747,TeamSports!C:C,0))</f>
        <v>61</v>
      </c>
      <c r="F11747">
        <f>INDEX(RanksTable!BC:BC,MATCH(B11747,RanksTable!B:B,0))</f>
        <v>7</v>
      </c>
      <c r="H11747" t="str">
        <f t="shared" si="183"/>
        <v>INSERT INTO "TeamRanks" (team_id,team_sport_id,team_rank) VALUES (149,61,7);</v>
      </c>
    </row>
    <row r="11748" spans="2:8" x14ac:dyDescent="0.25">
      <c r="B11748" t="s">
        <v>446</v>
      </c>
      <c r="C11748">
        <f>INDEX(NationalTeams!B:B,MATCH(B11748,NationalTeams!C:C,0))</f>
        <v>150</v>
      </c>
      <c r="D11748" t="s">
        <v>1253</v>
      </c>
      <c r="E11748">
        <f>INDEX(TeamSports!B:B,MATCH(D11748,TeamSports!C:C,0))</f>
        <v>61</v>
      </c>
      <c r="F11748">
        <f>INDEX(RanksTable!BC:BC,MATCH(B11748,RanksTable!B:B,0))</f>
        <v>7</v>
      </c>
      <c r="H11748" t="str">
        <f t="shared" si="183"/>
        <v>INSERT INTO "TeamRanks" (team_id,team_sport_id,team_rank) VALUES (150,61,7);</v>
      </c>
    </row>
    <row r="11749" spans="2:8" x14ac:dyDescent="0.25">
      <c r="B11749" t="s">
        <v>356</v>
      </c>
      <c r="C11749">
        <f>INDEX(NationalTeams!B:B,MATCH(B11749,NationalTeams!C:C,0))</f>
        <v>151</v>
      </c>
      <c r="D11749" t="s">
        <v>1253</v>
      </c>
      <c r="E11749">
        <f>INDEX(TeamSports!B:B,MATCH(D11749,TeamSports!C:C,0))</f>
        <v>61</v>
      </c>
      <c r="F11749">
        <f>INDEX(RanksTable!BC:BC,MATCH(B11749,RanksTable!B:B,0))</f>
        <v>7</v>
      </c>
      <c r="H11749" t="str">
        <f t="shared" si="183"/>
        <v>INSERT INTO "TeamRanks" (team_id,team_sport_id,team_rank) VALUES (151,61,7);</v>
      </c>
    </row>
    <row r="11750" spans="2:8" x14ac:dyDescent="0.25">
      <c r="B11750" t="s">
        <v>387</v>
      </c>
      <c r="C11750">
        <f>INDEX(NationalTeams!B:B,MATCH(B11750,NationalTeams!C:C,0))</f>
        <v>152</v>
      </c>
      <c r="D11750" t="s">
        <v>1253</v>
      </c>
      <c r="E11750">
        <f>INDEX(TeamSports!B:B,MATCH(D11750,TeamSports!C:C,0))</f>
        <v>61</v>
      </c>
      <c r="F11750">
        <f>INDEX(RanksTable!BC:BC,MATCH(B11750,RanksTable!B:B,0))</f>
        <v>7</v>
      </c>
      <c r="H11750" t="str">
        <f t="shared" si="183"/>
        <v>INSERT INTO "TeamRanks" (team_id,team_sport_id,team_rank) VALUES (152,61,7);</v>
      </c>
    </row>
    <row r="11751" spans="2:8" x14ac:dyDescent="0.25">
      <c r="B11751" t="s">
        <v>361</v>
      </c>
      <c r="C11751">
        <f>INDEX(NationalTeams!B:B,MATCH(B11751,NationalTeams!C:C,0))</f>
        <v>153</v>
      </c>
      <c r="D11751" t="s">
        <v>1253</v>
      </c>
      <c r="E11751">
        <f>INDEX(TeamSports!B:B,MATCH(D11751,TeamSports!C:C,0))</f>
        <v>61</v>
      </c>
      <c r="F11751">
        <f>INDEX(RanksTable!BC:BC,MATCH(B11751,RanksTable!B:B,0))</f>
        <v>7</v>
      </c>
      <c r="H11751" t="str">
        <f t="shared" si="183"/>
        <v>INSERT INTO "TeamRanks" (team_id,team_sport_id,team_rank) VALUES (153,61,7);</v>
      </c>
    </row>
    <row r="11752" spans="2:8" x14ac:dyDescent="0.25">
      <c r="B11752" t="s">
        <v>492</v>
      </c>
      <c r="C11752">
        <f>INDEX(NationalTeams!B:B,MATCH(B11752,NationalTeams!C:C,0))</f>
        <v>154</v>
      </c>
      <c r="D11752" t="s">
        <v>1253</v>
      </c>
      <c r="E11752">
        <f>INDEX(TeamSports!B:B,MATCH(D11752,TeamSports!C:C,0))</f>
        <v>61</v>
      </c>
      <c r="F11752">
        <f>INDEX(RanksTable!BC:BC,MATCH(B11752,RanksTable!B:B,0))</f>
        <v>7</v>
      </c>
      <c r="H11752" t="str">
        <f t="shared" si="183"/>
        <v>INSERT INTO "TeamRanks" (team_id,team_sport_id,team_rank) VALUES (154,61,7);</v>
      </c>
    </row>
    <row r="11753" spans="2:8" x14ac:dyDescent="0.25">
      <c r="B11753" t="s">
        <v>485</v>
      </c>
      <c r="C11753">
        <f>INDEX(NationalTeams!B:B,MATCH(B11753,NationalTeams!C:C,0))</f>
        <v>155</v>
      </c>
      <c r="D11753" t="s">
        <v>1253</v>
      </c>
      <c r="E11753">
        <f>INDEX(TeamSports!B:B,MATCH(D11753,TeamSports!C:C,0))</f>
        <v>61</v>
      </c>
      <c r="F11753">
        <f>INDEX(RanksTable!BC:BC,MATCH(B11753,RanksTable!B:B,0))</f>
        <v>7</v>
      </c>
      <c r="H11753" t="str">
        <f t="shared" si="183"/>
        <v>INSERT INTO "TeamRanks" (team_id,team_sport_id,team_rank) VALUES (155,61,7);</v>
      </c>
    </row>
    <row r="11754" spans="2:8" x14ac:dyDescent="0.25">
      <c r="B11754" t="s">
        <v>423</v>
      </c>
      <c r="C11754">
        <f>INDEX(NationalTeams!B:B,MATCH(B11754,NationalTeams!C:C,0))</f>
        <v>156</v>
      </c>
      <c r="D11754" t="s">
        <v>1253</v>
      </c>
      <c r="E11754">
        <f>INDEX(TeamSports!B:B,MATCH(D11754,TeamSports!C:C,0))</f>
        <v>61</v>
      </c>
      <c r="F11754">
        <f>INDEX(RanksTable!BC:BC,MATCH(B11754,RanksTable!B:B,0))</f>
        <v>7</v>
      </c>
      <c r="H11754" t="str">
        <f t="shared" si="183"/>
        <v>INSERT INTO "TeamRanks" (team_id,team_sport_id,team_rank) VALUES (156,61,7);</v>
      </c>
    </row>
    <row r="11755" spans="2:8" x14ac:dyDescent="0.25">
      <c r="B11755" t="s">
        <v>457</v>
      </c>
      <c r="C11755">
        <f>INDEX(NationalTeams!B:B,MATCH(B11755,NationalTeams!C:C,0))</f>
        <v>157</v>
      </c>
      <c r="D11755" t="s">
        <v>1253</v>
      </c>
      <c r="E11755">
        <f>INDEX(TeamSports!B:B,MATCH(D11755,TeamSports!C:C,0))</f>
        <v>61</v>
      </c>
      <c r="F11755">
        <f>INDEX(RanksTable!BC:BC,MATCH(B11755,RanksTable!B:B,0))</f>
        <v>7</v>
      </c>
      <c r="H11755" t="str">
        <f t="shared" si="183"/>
        <v>INSERT INTO "TeamRanks" (team_id,team_sport_id,team_rank) VALUES (157,61,7);</v>
      </c>
    </row>
    <row r="11756" spans="2:8" x14ac:dyDescent="0.25">
      <c r="B11756" t="s">
        <v>491</v>
      </c>
      <c r="C11756">
        <f>INDEX(NationalTeams!B:B,MATCH(B11756,NationalTeams!C:C,0))</f>
        <v>158</v>
      </c>
      <c r="D11756" t="s">
        <v>1253</v>
      </c>
      <c r="E11756">
        <f>INDEX(TeamSports!B:B,MATCH(D11756,TeamSports!C:C,0))</f>
        <v>61</v>
      </c>
      <c r="F11756">
        <f>INDEX(RanksTable!BC:BC,MATCH(B11756,RanksTable!B:B,0))</f>
        <v>7</v>
      </c>
      <c r="H11756" t="str">
        <f t="shared" si="183"/>
        <v>INSERT INTO "TeamRanks" (team_id,team_sport_id,team_rank) VALUES (158,61,7);</v>
      </c>
    </row>
    <row r="11757" spans="2:8" x14ac:dyDescent="0.25">
      <c r="B11757" t="s">
        <v>474</v>
      </c>
      <c r="C11757">
        <f>INDEX(NationalTeams!B:B,MATCH(B11757,NationalTeams!C:C,0))</f>
        <v>159</v>
      </c>
      <c r="D11757" t="s">
        <v>1253</v>
      </c>
      <c r="E11757">
        <f>INDEX(TeamSports!B:B,MATCH(D11757,TeamSports!C:C,0))</f>
        <v>61</v>
      </c>
      <c r="F11757">
        <f>INDEX(RanksTable!BC:BC,MATCH(B11757,RanksTable!B:B,0))</f>
        <v>7</v>
      </c>
      <c r="H11757" t="str">
        <f t="shared" si="183"/>
        <v>INSERT INTO "TeamRanks" (team_id,team_sport_id,team_rank) VALUES (159,61,7);</v>
      </c>
    </row>
    <row r="11758" spans="2:8" x14ac:dyDescent="0.25">
      <c r="B11758" t="s">
        <v>479</v>
      </c>
      <c r="C11758">
        <f>INDEX(NationalTeams!B:B,MATCH(B11758,NationalTeams!C:C,0))</f>
        <v>160</v>
      </c>
      <c r="D11758" t="s">
        <v>1253</v>
      </c>
      <c r="E11758">
        <f>INDEX(TeamSports!B:B,MATCH(D11758,TeamSports!C:C,0))</f>
        <v>61</v>
      </c>
      <c r="F11758">
        <f>INDEX(RanksTable!BC:BC,MATCH(B11758,RanksTable!B:B,0))</f>
        <v>7</v>
      </c>
      <c r="H11758" t="str">
        <f t="shared" si="183"/>
        <v>INSERT INTO "TeamRanks" (team_id,team_sport_id,team_rank) VALUES (160,61,7);</v>
      </c>
    </row>
    <row r="11759" spans="2:8" x14ac:dyDescent="0.25">
      <c r="B11759" t="s">
        <v>449</v>
      </c>
      <c r="C11759">
        <f>INDEX(NationalTeams!B:B,MATCH(B11759,NationalTeams!C:C,0))</f>
        <v>161</v>
      </c>
      <c r="D11759" t="s">
        <v>1253</v>
      </c>
      <c r="E11759">
        <f>INDEX(TeamSports!B:B,MATCH(D11759,TeamSports!C:C,0))</f>
        <v>61</v>
      </c>
      <c r="F11759">
        <f>INDEX(RanksTable!BC:BC,MATCH(B11759,RanksTable!B:B,0))</f>
        <v>7</v>
      </c>
      <c r="H11759" t="str">
        <f t="shared" si="183"/>
        <v>INSERT INTO "TeamRanks" (team_id,team_sport_id,team_rank) VALUES (161,61,7);</v>
      </c>
    </row>
    <row r="11760" spans="2:8" x14ac:dyDescent="0.25">
      <c r="B11760" t="s">
        <v>398</v>
      </c>
      <c r="C11760">
        <f>INDEX(NationalTeams!B:B,MATCH(B11760,NationalTeams!C:C,0))</f>
        <v>162</v>
      </c>
      <c r="D11760" t="s">
        <v>1253</v>
      </c>
      <c r="E11760">
        <f>INDEX(TeamSports!B:B,MATCH(D11760,TeamSports!C:C,0))</f>
        <v>61</v>
      </c>
      <c r="F11760">
        <f>INDEX(RanksTable!BC:BC,MATCH(B11760,RanksTable!B:B,0))</f>
        <v>7</v>
      </c>
      <c r="H11760" t="str">
        <f t="shared" si="183"/>
        <v>INSERT INTO "TeamRanks" (team_id,team_sport_id,team_rank) VALUES (162,61,7);</v>
      </c>
    </row>
    <row r="11761" spans="2:8" x14ac:dyDescent="0.25">
      <c r="B11761" t="s">
        <v>441</v>
      </c>
      <c r="C11761">
        <f>INDEX(NationalTeams!B:B,MATCH(B11761,NationalTeams!C:C,0))</f>
        <v>163</v>
      </c>
      <c r="D11761" t="s">
        <v>1253</v>
      </c>
      <c r="E11761">
        <f>INDEX(TeamSports!B:B,MATCH(D11761,TeamSports!C:C,0))</f>
        <v>61</v>
      </c>
      <c r="F11761">
        <f>INDEX(RanksTable!BC:BC,MATCH(B11761,RanksTable!B:B,0))</f>
        <v>7</v>
      </c>
      <c r="H11761" t="str">
        <f t="shared" si="183"/>
        <v>INSERT INTO "TeamRanks" (team_id,team_sport_id,team_rank) VALUES (163,61,7);</v>
      </c>
    </row>
    <row r="11762" spans="2:8" x14ac:dyDescent="0.25">
      <c r="B11762" t="s">
        <v>348</v>
      </c>
      <c r="C11762">
        <f>INDEX(NationalTeams!B:B,MATCH(B11762,NationalTeams!C:C,0))</f>
        <v>164</v>
      </c>
      <c r="D11762" t="s">
        <v>1253</v>
      </c>
      <c r="E11762">
        <f>INDEX(TeamSports!B:B,MATCH(D11762,TeamSports!C:C,0))</f>
        <v>61</v>
      </c>
      <c r="F11762">
        <f>INDEX(RanksTable!BC:BC,MATCH(B11762,RanksTable!B:B,0))</f>
        <v>7</v>
      </c>
      <c r="H11762" t="str">
        <f t="shared" si="183"/>
        <v>INSERT INTO "TeamRanks" (team_id,team_sport_id,team_rank) VALUES (164,61,7);</v>
      </c>
    </row>
    <row r="11763" spans="2:8" x14ac:dyDescent="0.25">
      <c r="B11763" t="s">
        <v>350</v>
      </c>
      <c r="C11763">
        <f>INDEX(NationalTeams!B:B,MATCH(B11763,NationalTeams!C:C,0))</f>
        <v>165</v>
      </c>
      <c r="D11763" t="s">
        <v>1253</v>
      </c>
      <c r="E11763">
        <f>INDEX(TeamSports!B:B,MATCH(D11763,TeamSports!C:C,0))</f>
        <v>61</v>
      </c>
      <c r="F11763">
        <f>INDEX(RanksTable!BC:BC,MATCH(B11763,RanksTable!B:B,0))</f>
        <v>7</v>
      </c>
      <c r="H11763" t="str">
        <f t="shared" si="183"/>
        <v>INSERT INTO "TeamRanks" (team_id,team_sport_id,team_rank) VALUES (165,61,7);</v>
      </c>
    </row>
    <row r="11764" spans="2:8" x14ac:dyDescent="0.25">
      <c r="B11764" t="s">
        <v>494</v>
      </c>
      <c r="C11764">
        <f>INDEX(NationalTeams!B:B,MATCH(B11764,NationalTeams!C:C,0))</f>
        <v>166</v>
      </c>
      <c r="D11764" t="s">
        <v>1253</v>
      </c>
      <c r="E11764">
        <f>INDEX(TeamSports!B:B,MATCH(D11764,TeamSports!C:C,0))</f>
        <v>61</v>
      </c>
      <c r="F11764">
        <f>INDEX(RanksTable!BC:BC,MATCH(B11764,RanksTable!B:B,0))</f>
        <v>7</v>
      </c>
      <c r="H11764" t="str">
        <f t="shared" si="183"/>
        <v>INSERT INTO "TeamRanks" (team_id,team_sport_id,team_rank) VALUES (166,61,7);</v>
      </c>
    </row>
    <row r="11765" spans="2:8" x14ac:dyDescent="0.25">
      <c r="B11765" t="s">
        <v>504</v>
      </c>
      <c r="C11765">
        <f>INDEX(NationalTeams!B:B,MATCH(B11765,NationalTeams!C:C,0))</f>
        <v>167</v>
      </c>
      <c r="D11765" t="s">
        <v>1253</v>
      </c>
      <c r="E11765">
        <f>INDEX(TeamSports!B:B,MATCH(D11765,TeamSports!C:C,0))</f>
        <v>61</v>
      </c>
      <c r="F11765">
        <f>INDEX(RanksTable!BC:BC,MATCH(B11765,RanksTable!B:B,0))</f>
        <v>7</v>
      </c>
      <c r="H11765" t="str">
        <f t="shared" si="183"/>
        <v>INSERT INTO "TeamRanks" (team_id,team_sport_id,team_rank) VALUES (167,61,7);</v>
      </c>
    </row>
    <row r="11766" spans="2:8" x14ac:dyDescent="0.25">
      <c r="B11766" t="s">
        <v>401</v>
      </c>
      <c r="C11766">
        <f>INDEX(NationalTeams!B:B,MATCH(B11766,NationalTeams!C:C,0))</f>
        <v>168</v>
      </c>
      <c r="D11766" t="s">
        <v>1253</v>
      </c>
      <c r="E11766">
        <f>INDEX(TeamSports!B:B,MATCH(D11766,TeamSports!C:C,0))</f>
        <v>61</v>
      </c>
      <c r="F11766">
        <f>INDEX(RanksTable!BC:BC,MATCH(B11766,RanksTable!B:B,0))</f>
        <v>7</v>
      </c>
      <c r="H11766" t="str">
        <f t="shared" si="183"/>
        <v>INSERT INTO "TeamRanks" (team_id,team_sport_id,team_rank) VALUES (168,61,7);</v>
      </c>
    </row>
    <row r="11767" spans="2:8" x14ac:dyDescent="0.25">
      <c r="B11767" t="s">
        <v>432</v>
      </c>
      <c r="C11767">
        <f>INDEX(NationalTeams!B:B,MATCH(B11767,NationalTeams!C:C,0))</f>
        <v>169</v>
      </c>
      <c r="D11767" t="s">
        <v>1253</v>
      </c>
      <c r="E11767">
        <f>INDEX(TeamSports!B:B,MATCH(D11767,TeamSports!C:C,0))</f>
        <v>61</v>
      </c>
      <c r="F11767">
        <f>INDEX(RanksTable!BC:BC,MATCH(B11767,RanksTable!B:B,0))</f>
        <v>7</v>
      </c>
      <c r="H11767" t="str">
        <f t="shared" si="183"/>
        <v>INSERT INTO "TeamRanks" (team_id,team_sport_id,team_rank) VALUES (169,61,7);</v>
      </c>
    </row>
    <row r="11768" spans="2:8" x14ac:dyDescent="0.25">
      <c r="B11768" t="s">
        <v>336</v>
      </c>
      <c r="C11768">
        <f>INDEX(NationalTeams!B:B,MATCH(B11768,NationalTeams!C:C,0))</f>
        <v>170</v>
      </c>
      <c r="D11768" t="s">
        <v>1253</v>
      </c>
      <c r="E11768">
        <f>INDEX(TeamSports!B:B,MATCH(D11768,TeamSports!C:C,0))</f>
        <v>61</v>
      </c>
      <c r="F11768">
        <f>INDEX(RanksTable!BC:BC,MATCH(B11768,RanksTable!B:B,0))</f>
        <v>7</v>
      </c>
      <c r="H11768" t="str">
        <f t="shared" si="183"/>
        <v>INSERT INTO "TeamRanks" (team_id,team_sport_id,team_rank) VALUES (170,61,7);</v>
      </c>
    </row>
    <row r="11769" spans="2:8" x14ac:dyDescent="0.25">
      <c r="B11769" t="s">
        <v>497</v>
      </c>
      <c r="C11769">
        <f>INDEX(NationalTeams!B:B,MATCH(B11769,NationalTeams!C:C,0))</f>
        <v>171</v>
      </c>
      <c r="D11769" t="s">
        <v>1253</v>
      </c>
      <c r="E11769">
        <f>INDEX(TeamSports!B:B,MATCH(D11769,TeamSports!C:C,0))</f>
        <v>61</v>
      </c>
      <c r="F11769">
        <f>INDEX(RanksTable!BC:BC,MATCH(B11769,RanksTable!B:B,0))</f>
        <v>5</v>
      </c>
      <c r="H11769" t="str">
        <f t="shared" si="183"/>
        <v>INSERT INTO "TeamRanks" (team_id,team_sport_id,team_rank) VALUES (171,61,5);</v>
      </c>
    </row>
    <row r="11770" spans="2:8" x14ac:dyDescent="0.25">
      <c r="B11770" t="s">
        <v>380</v>
      </c>
      <c r="C11770">
        <f>INDEX(NationalTeams!B:B,MATCH(B11770,NationalTeams!C:C,0))</f>
        <v>172</v>
      </c>
      <c r="D11770" t="s">
        <v>1253</v>
      </c>
      <c r="E11770">
        <f>INDEX(TeamSports!B:B,MATCH(D11770,TeamSports!C:C,0))</f>
        <v>61</v>
      </c>
      <c r="F11770">
        <f>INDEX(RanksTable!BC:BC,MATCH(B11770,RanksTable!B:B,0))</f>
        <v>7</v>
      </c>
      <c r="H11770" t="str">
        <f t="shared" si="183"/>
        <v>INSERT INTO "TeamRanks" (team_id,team_sport_id,team_rank) VALUES (172,61,7);</v>
      </c>
    </row>
    <row r="11771" spans="2:8" x14ac:dyDescent="0.25">
      <c r="B11771" t="s">
        <v>402</v>
      </c>
      <c r="C11771">
        <f>INDEX(NationalTeams!B:B,MATCH(B11771,NationalTeams!C:C,0))</f>
        <v>173</v>
      </c>
      <c r="D11771" t="s">
        <v>1253</v>
      </c>
      <c r="E11771">
        <f>INDEX(TeamSports!B:B,MATCH(D11771,TeamSports!C:C,0))</f>
        <v>61</v>
      </c>
      <c r="F11771">
        <f>INDEX(RanksTable!BC:BC,MATCH(B11771,RanksTable!B:B,0))</f>
        <v>7</v>
      </c>
      <c r="H11771" t="str">
        <f t="shared" si="183"/>
        <v>INSERT INTO "TeamRanks" (team_id,team_sport_id,team_rank) VALUES (173,61,7);</v>
      </c>
    </row>
    <row r="11772" spans="2:8" x14ac:dyDescent="0.25">
      <c r="B11772" t="s">
        <v>370</v>
      </c>
      <c r="C11772">
        <f>INDEX(NationalTeams!B:B,MATCH(B11772,NationalTeams!C:C,0))</f>
        <v>174</v>
      </c>
      <c r="D11772" t="s">
        <v>1253</v>
      </c>
      <c r="E11772">
        <f>INDEX(TeamSports!B:B,MATCH(D11772,TeamSports!C:C,0))</f>
        <v>61</v>
      </c>
      <c r="F11772">
        <f>INDEX(RanksTable!BC:BC,MATCH(B11772,RanksTable!B:B,0))</f>
        <v>7</v>
      </c>
      <c r="H11772" t="str">
        <f t="shared" si="183"/>
        <v>INSERT INTO "TeamRanks" (team_id,team_sport_id,team_rank) VALUES (174,61,7);</v>
      </c>
    </row>
    <row r="11773" spans="2:8" x14ac:dyDescent="0.25">
      <c r="B11773" t="s">
        <v>506</v>
      </c>
      <c r="C11773">
        <f>INDEX(NationalTeams!B:B,MATCH(B11773,NationalTeams!C:C,0))</f>
        <v>175</v>
      </c>
      <c r="D11773" t="s">
        <v>1253</v>
      </c>
      <c r="E11773">
        <f>INDEX(TeamSports!B:B,MATCH(D11773,TeamSports!C:C,0))</f>
        <v>61</v>
      </c>
      <c r="F11773">
        <f>INDEX(RanksTable!BC:BC,MATCH(B11773,RanksTable!B:B,0))</f>
        <v>4</v>
      </c>
      <c r="H11773" t="str">
        <f t="shared" si="183"/>
        <v>INSERT INTO "TeamRanks" (team_id,team_sport_id,team_rank) VALUES (175,61,4);</v>
      </c>
    </row>
    <row r="11774" spans="2:8" x14ac:dyDescent="0.25">
      <c r="B11774" t="s">
        <v>500</v>
      </c>
      <c r="C11774">
        <f>INDEX(NationalTeams!B:B,MATCH(B11774,NationalTeams!C:C,0))</f>
        <v>176</v>
      </c>
      <c r="D11774" t="s">
        <v>1253</v>
      </c>
      <c r="E11774">
        <f>INDEX(TeamSports!B:B,MATCH(D11774,TeamSports!C:C,0))</f>
        <v>61</v>
      </c>
      <c r="F11774">
        <f>INDEX(RanksTable!BC:BC,MATCH(B11774,RanksTable!B:B,0))</f>
        <v>4</v>
      </c>
      <c r="H11774" t="str">
        <f t="shared" si="183"/>
        <v>INSERT INTO "TeamRanks" (team_id,team_sport_id,team_rank) VALUES (176,61,4);</v>
      </c>
    </row>
    <row r="11775" spans="2:8" x14ac:dyDescent="0.25">
      <c r="B11775" t="s">
        <v>473</v>
      </c>
      <c r="C11775">
        <f>INDEX(NationalTeams!B:B,MATCH(B11775,NationalTeams!C:C,0))</f>
        <v>177</v>
      </c>
      <c r="D11775" t="s">
        <v>1253</v>
      </c>
      <c r="E11775">
        <f>INDEX(TeamSports!B:B,MATCH(D11775,TeamSports!C:C,0))</f>
        <v>61</v>
      </c>
      <c r="F11775">
        <f>INDEX(RanksTable!BC:BC,MATCH(B11775,RanksTable!B:B,0))</f>
        <v>7</v>
      </c>
      <c r="H11775" t="str">
        <f t="shared" si="183"/>
        <v>INSERT INTO "TeamRanks" (team_id,team_sport_id,team_rank) VALUES (177,61,7);</v>
      </c>
    </row>
    <row r="11776" spans="2:8" x14ac:dyDescent="0.25">
      <c r="B11776" t="s">
        <v>482</v>
      </c>
      <c r="C11776">
        <f>INDEX(NationalTeams!B:B,MATCH(B11776,NationalTeams!C:C,0))</f>
        <v>178</v>
      </c>
      <c r="D11776" t="s">
        <v>1253</v>
      </c>
      <c r="E11776">
        <f>INDEX(TeamSports!B:B,MATCH(D11776,TeamSports!C:C,0))</f>
        <v>61</v>
      </c>
      <c r="F11776">
        <f>INDEX(RanksTable!BC:BC,MATCH(B11776,RanksTable!B:B,0))</f>
        <v>7</v>
      </c>
      <c r="H11776" t="str">
        <f t="shared" si="183"/>
        <v>INSERT INTO "TeamRanks" (team_id,team_sport_id,team_rank) VALUES (178,61,7);</v>
      </c>
    </row>
    <row r="11777" spans="2:8" x14ac:dyDescent="0.25">
      <c r="B11777" t="s">
        <v>411</v>
      </c>
      <c r="C11777">
        <f>INDEX(NationalTeams!B:B,MATCH(B11777,NationalTeams!C:C,0))</f>
        <v>179</v>
      </c>
      <c r="D11777" t="s">
        <v>1253</v>
      </c>
      <c r="E11777">
        <f>INDEX(TeamSports!B:B,MATCH(D11777,TeamSports!C:C,0))</f>
        <v>61</v>
      </c>
      <c r="F11777">
        <f>INDEX(RanksTable!BC:BC,MATCH(B11777,RanksTable!B:B,0))</f>
        <v>7</v>
      </c>
      <c r="H11777" t="str">
        <f t="shared" si="183"/>
        <v>INSERT INTO "TeamRanks" (team_id,team_sport_id,team_rank) VALUES (179,61,7);</v>
      </c>
    </row>
    <row r="11778" spans="2:8" x14ac:dyDescent="0.25">
      <c r="B11778" t="s">
        <v>541</v>
      </c>
      <c r="C11778">
        <f>INDEX(NationalTeams!B:B,MATCH(B11778,NationalTeams!C:C,0))</f>
        <v>180</v>
      </c>
      <c r="D11778" t="s">
        <v>1253</v>
      </c>
      <c r="E11778">
        <f>INDEX(TeamSports!B:B,MATCH(D11778,TeamSports!C:C,0))</f>
        <v>61</v>
      </c>
      <c r="F11778">
        <f>INDEX(RanksTable!BC:BC,MATCH(B11778,RanksTable!B:B,0))</f>
        <v>7</v>
      </c>
      <c r="H11778" t="str">
        <f t="shared" si="183"/>
        <v>INSERT INTO "TeamRanks" (team_id,team_sport_id,team_rank) VALUES (180,61,7);</v>
      </c>
    </row>
    <row r="11779" spans="2:8" x14ac:dyDescent="0.25">
      <c r="B11779" t="s">
        <v>412</v>
      </c>
      <c r="C11779">
        <f>INDEX(NationalTeams!B:B,MATCH(B11779,NationalTeams!C:C,0))</f>
        <v>181</v>
      </c>
      <c r="D11779" t="s">
        <v>1253</v>
      </c>
      <c r="E11779">
        <f>INDEX(TeamSports!B:B,MATCH(D11779,TeamSports!C:C,0))</f>
        <v>61</v>
      </c>
      <c r="F11779">
        <f>INDEX(RanksTable!BC:BC,MATCH(B11779,RanksTable!B:B,0))</f>
        <v>7</v>
      </c>
      <c r="H11779" t="str">
        <f t="shared" si="183"/>
        <v>INSERT INTO "TeamRanks" (team_id,team_sport_id,team_rank) VALUES (181,61,7);</v>
      </c>
    </row>
    <row r="11780" spans="2:8" x14ac:dyDescent="0.25">
      <c r="B11780" t="s">
        <v>409</v>
      </c>
      <c r="C11780">
        <f>INDEX(NationalTeams!B:B,MATCH(B11780,NationalTeams!C:C,0))</f>
        <v>182</v>
      </c>
      <c r="D11780" t="s">
        <v>1253</v>
      </c>
      <c r="E11780">
        <f>INDEX(TeamSports!B:B,MATCH(D11780,TeamSports!C:C,0))</f>
        <v>61</v>
      </c>
      <c r="F11780">
        <f>INDEX(RanksTable!BC:BC,MATCH(B11780,RanksTable!B:B,0))</f>
        <v>7</v>
      </c>
      <c r="H11780" t="str">
        <f t="shared" ref="H11780:H11843" si="184">_xlfn.CONCAT($H$1,$L$1,$C$1,$L$1," ",$J$1,$C$2,$N$1,$E$2,$N$1,$F$2,$K$1,$I$1,$J$1,C11780,$N$1,E11780,$N$1,F11780,$K$1,$O$1)</f>
        <v>INSERT INTO "TeamRanks" (team_id,team_sport_id,team_rank) VALUES (182,61,7);</v>
      </c>
    </row>
    <row r="11781" spans="2:8" x14ac:dyDescent="0.25">
      <c r="B11781" t="s">
        <v>414</v>
      </c>
      <c r="C11781">
        <f>INDEX(NationalTeams!B:B,MATCH(B11781,NationalTeams!C:C,0))</f>
        <v>183</v>
      </c>
      <c r="D11781" t="s">
        <v>1253</v>
      </c>
      <c r="E11781">
        <f>INDEX(TeamSports!B:B,MATCH(D11781,TeamSports!C:C,0))</f>
        <v>61</v>
      </c>
      <c r="F11781">
        <f>INDEX(RanksTable!BC:BC,MATCH(B11781,RanksTable!B:B,0))</f>
        <v>7</v>
      </c>
      <c r="H11781" t="str">
        <f t="shared" si="184"/>
        <v>INSERT INTO "TeamRanks" (team_id,team_sport_id,team_rank) VALUES (183,61,7);</v>
      </c>
    </row>
    <row r="11782" spans="2:8" x14ac:dyDescent="0.25">
      <c r="B11782" t="s">
        <v>362</v>
      </c>
      <c r="C11782">
        <f>INDEX(NationalTeams!B:B,MATCH(B11782,NationalTeams!C:C,0))</f>
        <v>184</v>
      </c>
      <c r="D11782" t="s">
        <v>1253</v>
      </c>
      <c r="E11782">
        <f>INDEX(TeamSports!B:B,MATCH(D11782,TeamSports!C:C,0))</f>
        <v>61</v>
      </c>
      <c r="F11782">
        <f>INDEX(RanksTable!BC:BC,MATCH(B11782,RanksTable!B:B,0))</f>
        <v>7</v>
      </c>
      <c r="H11782" t="str">
        <f t="shared" si="184"/>
        <v>INSERT INTO "TeamRanks" (team_id,team_sport_id,team_rank) VALUES (184,61,7);</v>
      </c>
    </row>
    <row r="11783" spans="2:8" x14ac:dyDescent="0.25">
      <c r="B11783" t="s">
        <v>499</v>
      </c>
      <c r="C11783">
        <f>INDEX(NationalTeams!B:B,MATCH(B11783,NationalTeams!C:C,0))</f>
        <v>185</v>
      </c>
      <c r="D11783" t="s">
        <v>1253</v>
      </c>
      <c r="E11783">
        <f>INDEX(TeamSports!B:B,MATCH(D11783,TeamSports!C:C,0))</f>
        <v>61</v>
      </c>
      <c r="F11783">
        <f>INDEX(RanksTable!BC:BC,MATCH(B11783,RanksTable!B:B,0))</f>
        <v>7</v>
      </c>
      <c r="H11783" t="str">
        <f t="shared" si="184"/>
        <v>INSERT INTO "TeamRanks" (team_id,team_sport_id,team_rank) VALUES (185,61,7);</v>
      </c>
    </row>
    <row r="11784" spans="2:8" x14ac:dyDescent="0.25">
      <c r="B11784" t="s">
        <v>374</v>
      </c>
      <c r="C11784">
        <f>INDEX(NationalTeams!B:B,MATCH(B11784,NationalTeams!C:C,0))</f>
        <v>186</v>
      </c>
      <c r="D11784" t="s">
        <v>1253</v>
      </c>
      <c r="E11784">
        <f>INDEX(TeamSports!B:B,MATCH(D11784,TeamSports!C:C,0))</f>
        <v>61</v>
      </c>
      <c r="F11784">
        <f>INDEX(RanksTable!BC:BC,MATCH(B11784,RanksTable!B:B,0))</f>
        <v>7</v>
      </c>
      <c r="H11784" t="str">
        <f t="shared" si="184"/>
        <v>INSERT INTO "TeamRanks" (team_id,team_sport_id,team_rank) VALUES (186,61,7);</v>
      </c>
    </row>
    <row r="11785" spans="2:8" x14ac:dyDescent="0.25">
      <c r="B11785" t="s">
        <v>385</v>
      </c>
      <c r="C11785">
        <f>INDEX(NationalTeams!B:B,MATCH(B11785,NationalTeams!C:C,0))</f>
        <v>187</v>
      </c>
      <c r="D11785" t="s">
        <v>1253</v>
      </c>
      <c r="E11785">
        <f>INDEX(TeamSports!B:B,MATCH(D11785,TeamSports!C:C,0))</f>
        <v>61</v>
      </c>
      <c r="F11785">
        <f>INDEX(RanksTable!BC:BC,MATCH(B11785,RanksTable!B:B,0))</f>
        <v>7</v>
      </c>
      <c r="H11785" t="str">
        <f t="shared" si="184"/>
        <v>INSERT INTO "TeamRanks" (team_id,team_sport_id,team_rank) VALUES (187,61,7);</v>
      </c>
    </row>
    <row r="11786" spans="2:8" x14ac:dyDescent="0.25">
      <c r="B11786" t="s">
        <v>450</v>
      </c>
      <c r="C11786">
        <f>INDEX(NationalTeams!B:B,MATCH(B11786,NationalTeams!C:C,0))</f>
        <v>188</v>
      </c>
      <c r="D11786" t="s">
        <v>1253</v>
      </c>
      <c r="E11786">
        <f>INDEX(TeamSports!B:B,MATCH(D11786,TeamSports!C:C,0))</f>
        <v>61</v>
      </c>
      <c r="F11786">
        <f>INDEX(RanksTable!BC:BC,MATCH(B11786,RanksTable!B:B,0))</f>
        <v>7</v>
      </c>
      <c r="H11786" t="str">
        <f t="shared" si="184"/>
        <v>INSERT INTO "TeamRanks" (team_id,team_sport_id,team_rank) VALUES (188,61,7);</v>
      </c>
    </row>
    <row r="11787" spans="2:8" x14ac:dyDescent="0.25">
      <c r="B11787" t="s">
        <v>448</v>
      </c>
      <c r="C11787">
        <f>INDEX(NationalTeams!B:B,MATCH(B11787,NationalTeams!C:C,0))</f>
        <v>189</v>
      </c>
      <c r="D11787" t="s">
        <v>1253</v>
      </c>
      <c r="E11787">
        <f>INDEX(TeamSports!B:B,MATCH(D11787,TeamSports!C:C,0))</f>
        <v>61</v>
      </c>
      <c r="F11787">
        <f>INDEX(RanksTable!BC:BC,MATCH(B11787,RanksTable!B:B,0))</f>
        <v>7</v>
      </c>
      <c r="H11787" t="str">
        <f t="shared" si="184"/>
        <v>INSERT INTO "TeamRanks" (team_id,team_sport_id,team_rank) VALUES (189,61,7);</v>
      </c>
    </row>
    <row r="11788" spans="2:8" x14ac:dyDescent="0.25">
      <c r="B11788" t="s">
        <v>375</v>
      </c>
      <c r="C11788">
        <f>INDEX(NationalTeams!B:B,MATCH(B11788,NationalTeams!C:C,0))</f>
        <v>190</v>
      </c>
      <c r="D11788" t="s">
        <v>1253</v>
      </c>
      <c r="E11788">
        <f>INDEX(TeamSports!B:B,MATCH(D11788,TeamSports!C:C,0))</f>
        <v>61</v>
      </c>
      <c r="F11788">
        <f>INDEX(RanksTable!BC:BC,MATCH(B11788,RanksTable!B:B,0))</f>
        <v>7</v>
      </c>
      <c r="H11788" t="str">
        <f t="shared" si="184"/>
        <v>INSERT INTO "TeamRanks" (team_id,team_sport_id,team_rank) VALUES (190,61,7);</v>
      </c>
    </row>
    <row r="11789" spans="2:8" x14ac:dyDescent="0.25">
      <c r="B11789" t="s">
        <v>483</v>
      </c>
      <c r="C11789">
        <f>INDEX(NationalTeams!B:B,MATCH(B11789,NationalTeams!C:C,0))</f>
        <v>191</v>
      </c>
      <c r="D11789" t="s">
        <v>1253</v>
      </c>
      <c r="E11789">
        <f>INDEX(TeamSports!B:B,MATCH(D11789,TeamSports!C:C,0))</f>
        <v>61</v>
      </c>
      <c r="F11789">
        <f>INDEX(RanksTable!BC:BC,MATCH(B11789,RanksTable!B:B,0))</f>
        <v>7</v>
      </c>
      <c r="H11789" t="str">
        <f t="shared" si="184"/>
        <v>INSERT INTO "TeamRanks" (team_id,team_sport_id,team_rank) VALUES (191,61,7);</v>
      </c>
    </row>
    <row r="11790" spans="2:8" x14ac:dyDescent="0.25">
      <c r="B11790" t="s">
        <v>395</v>
      </c>
      <c r="C11790">
        <f>INDEX(NationalTeams!B:B,MATCH(B11790,NationalTeams!C:C,0))</f>
        <v>192</v>
      </c>
      <c r="D11790" t="s">
        <v>1253</v>
      </c>
      <c r="E11790">
        <f>INDEX(TeamSports!B:B,MATCH(D11790,TeamSports!C:C,0))</f>
        <v>61</v>
      </c>
      <c r="F11790">
        <f>INDEX(RanksTable!BC:BC,MATCH(B11790,RanksTable!B:B,0))</f>
        <v>7</v>
      </c>
      <c r="H11790" t="str">
        <f t="shared" si="184"/>
        <v>INSERT INTO "TeamRanks" (team_id,team_sport_id,team_rank) VALUES (192,61,7);</v>
      </c>
    </row>
    <row r="11791" spans="2:8" x14ac:dyDescent="0.25">
      <c r="B11791" t="s">
        <v>363</v>
      </c>
      <c r="C11791">
        <f>INDEX(NationalTeams!B:B,MATCH(B11791,NationalTeams!C:C,0))</f>
        <v>193</v>
      </c>
      <c r="D11791" t="s">
        <v>1253</v>
      </c>
      <c r="E11791">
        <f>INDEX(TeamSports!B:B,MATCH(D11791,TeamSports!C:C,0))</f>
        <v>61</v>
      </c>
      <c r="F11791">
        <f>INDEX(RanksTable!BC:BC,MATCH(B11791,RanksTable!B:B,0))</f>
        <v>7</v>
      </c>
      <c r="H11791" t="str">
        <f t="shared" si="184"/>
        <v>INSERT INTO "TeamRanks" (team_id,team_sport_id,team_rank) VALUES (193,61,7);</v>
      </c>
    </row>
    <row r="11792" spans="2:8" x14ac:dyDescent="0.25">
      <c r="B11792" t="s">
        <v>394</v>
      </c>
      <c r="C11792">
        <f>INDEX(NationalTeams!B:B,MATCH(B11792,NationalTeams!C:C,0))</f>
        <v>194</v>
      </c>
      <c r="D11792" t="s">
        <v>1253</v>
      </c>
      <c r="E11792">
        <f>INDEX(TeamSports!B:B,MATCH(D11792,TeamSports!C:C,0))</f>
        <v>61</v>
      </c>
      <c r="F11792">
        <f>INDEX(RanksTable!BC:BC,MATCH(B11792,RanksTable!B:B,0))</f>
        <v>7</v>
      </c>
      <c r="H11792" t="str">
        <f t="shared" si="184"/>
        <v>INSERT INTO "TeamRanks" (team_id,team_sport_id,team_rank) VALUES (194,61,7);</v>
      </c>
    </row>
    <row r="11793" spans="2:8" x14ac:dyDescent="0.25">
      <c r="B11793" t="s">
        <v>389</v>
      </c>
      <c r="C11793">
        <f>INDEX(NationalTeams!B:B,MATCH(B11793,NationalTeams!C:C,0))</f>
        <v>195</v>
      </c>
      <c r="D11793" t="s">
        <v>1253</v>
      </c>
      <c r="E11793">
        <f>INDEX(TeamSports!B:B,MATCH(D11793,TeamSports!C:C,0))</f>
        <v>61</v>
      </c>
      <c r="F11793">
        <f>INDEX(RanksTable!BC:BC,MATCH(B11793,RanksTable!B:B,0))</f>
        <v>7</v>
      </c>
      <c r="H11793" t="str">
        <f t="shared" si="184"/>
        <v>INSERT INTO "TeamRanks" (team_id,team_sport_id,team_rank) VALUES (195,61,7);</v>
      </c>
    </row>
    <row r="11794" spans="2:8" x14ac:dyDescent="0.25">
      <c r="B11794" t="s">
        <v>496</v>
      </c>
      <c r="C11794">
        <f>INDEX(NationalTeams!B:B,MATCH(B11794,NationalTeams!C:C,0))</f>
        <v>196</v>
      </c>
      <c r="D11794" t="s">
        <v>1253</v>
      </c>
      <c r="E11794">
        <f>INDEX(TeamSports!B:B,MATCH(D11794,TeamSports!C:C,0))</f>
        <v>61</v>
      </c>
      <c r="F11794">
        <f>INDEX(RanksTable!BC:BC,MATCH(B11794,RanksTable!B:B,0))</f>
        <v>6</v>
      </c>
      <c r="H11794" t="str">
        <f t="shared" si="184"/>
        <v>INSERT INTO "TeamRanks" (team_id,team_sport_id,team_rank) VALUES (196,61,6);</v>
      </c>
    </row>
    <row r="11795" spans="2:8" x14ac:dyDescent="0.25">
      <c r="B11795" t="s">
        <v>507</v>
      </c>
      <c r="C11795">
        <f>INDEX(NationalTeams!B:B,MATCH(B11795,NationalTeams!C:C,0))</f>
        <v>197</v>
      </c>
      <c r="D11795" t="s">
        <v>1253</v>
      </c>
      <c r="E11795">
        <f>INDEX(TeamSports!B:B,MATCH(D11795,TeamSports!C:C,0))</f>
        <v>61</v>
      </c>
      <c r="F11795">
        <f>INDEX(RanksTable!BC:BC,MATCH(B11795,RanksTable!B:B,0))</f>
        <v>1</v>
      </c>
      <c r="H11795" t="str">
        <f t="shared" si="184"/>
        <v>INSERT INTO "TeamRanks" (team_id,team_sport_id,team_rank) VALUES (197,61,1);</v>
      </c>
    </row>
    <row r="11796" spans="2:8" x14ac:dyDescent="0.25">
      <c r="B11796" t="s">
        <v>399</v>
      </c>
      <c r="C11796">
        <f>INDEX(NationalTeams!B:B,MATCH(B11796,NationalTeams!C:C,0))</f>
        <v>198</v>
      </c>
      <c r="D11796" t="s">
        <v>1253</v>
      </c>
      <c r="E11796">
        <f>INDEX(TeamSports!B:B,MATCH(D11796,TeamSports!C:C,0))</f>
        <v>61</v>
      </c>
      <c r="F11796">
        <f>INDEX(RanksTable!BC:BC,MATCH(B11796,RanksTable!B:B,0))</f>
        <v>7</v>
      </c>
      <c r="H11796" t="str">
        <f t="shared" si="184"/>
        <v>INSERT INTO "TeamRanks" (team_id,team_sport_id,team_rank) VALUES (198,61,7);</v>
      </c>
    </row>
    <row r="11797" spans="2:8" x14ac:dyDescent="0.25">
      <c r="B11797" t="s">
        <v>467</v>
      </c>
      <c r="C11797">
        <f>INDEX(NationalTeams!B:B,MATCH(B11797,NationalTeams!C:C,0))</f>
        <v>199</v>
      </c>
      <c r="D11797" t="s">
        <v>1253</v>
      </c>
      <c r="E11797">
        <f>INDEX(TeamSports!B:B,MATCH(D11797,TeamSports!C:C,0))</f>
        <v>61</v>
      </c>
      <c r="F11797">
        <f>INDEX(RanksTable!BC:BC,MATCH(B11797,RanksTable!B:B,0))</f>
        <v>7</v>
      </c>
      <c r="H11797" t="str">
        <f t="shared" si="184"/>
        <v>INSERT INTO "TeamRanks" (team_id,team_sport_id,team_rank) VALUES (199,61,7);</v>
      </c>
    </row>
    <row r="11798" spans="2:8" x14ac:dyDescent="0.25">
      <c r="B11798" t="s">
        <v>437</v>
      </c>
      <c r="C11798">
        <f>INDEX(NationalTeams!B:B,MATCH(B11798,NationalTeams!C:C,0))</f>
        <v>200</v>
      </c>
      <c r="D11798" t="s">
        <v>1253</v>
      </c>
      <c r="E11798">
        <f>INDEX(TeamSports!B:B,MATCH(D11798,TeamSports!C:C,0))</f>
        <v>61</v>
      </c>
      <c r="F11798">
        <f>INDEX(RanksTable!BC:BC,MATCH(B11798,RanksTable!B:B,0))</f>
        <v>7</v>
      </c>
      <c r="H11798" t="str">
        <f t="shared" si="184"/>
        <v>INSERT INTO "TeamRanks" (team_id,team_sport_id,team_rank) VALUES (200,61,7);</v>
      </c>
    </row>
    <row r="11799" spans="2:8" x14ac:dyDescent="0.25">
      <c r="B11799" t="s">
        <v>452</v>
      </c>
      <c r="C11799">
        <f>INDEX(NationalTeams!B:B,MATCH(B11799,NationalTeams!C:C,0))</f>
        <v>201</v>
      </c>
      <c r="D11799" t="s">
        <v>1253</v>
      </c>
      <c r="E11799">
        <f>INDEX(TeamSports!B:B,MATCH(D11799,TeamSports!C:C,0))</f>
        <v>61</v>
      </c>
      <c r="F11799">
        <f>INDEX(RanksTable!BC:BC,MATCH(B11799,RanksTable!B:B,0))</f>
        <v>7</v>
      </c>
      <c r="H11799" t="str">
        <f t="shared" si="184"/>
        <v>INSERT INTO "TeamRanks" (team_id,team_sport_id,team_rank) VALUES (201,61,7);</v>
      </c>
    </row>
    <row r="11800" spans="2:8" x14ac:dyDescent="0.25">
      <c r="B11800" t="s">
        <v>384</v>
      </c>
      <c r="C11800">
        <f>INDEX(NationalTeams!B:B,MATCH(B11800,NationalTeams!C:C,0))</f>
        <v>202</v>
      </c>
      <c r="D11800" t="s">
        <v>1253</v>
      </c>
      <c r="E11800">
        <f>INDEX(TeamSports!B:B,MATCH(D11800,TeamSports!C:C,0))</f>
        <v>61</v>
      </c>
      <c r="F11800">
        <f>INDEX(RanksTable!BC:BC,MATCH(B11800,RanksTable!B:B,0))</f>
        <v>7</v>
      </c>
      <c r="H11800" t="str">
        <f t="shared" si="184"/>
        <v>INSERT INTO "TeamRanks" (team_id,team_sport_id,team_rank) VALUES (202,61,7);</v>
      </c>
    </row>
    <row r="11801" spans="2:8" x14ac:dyDescent="0.25">
      <c r="B11801" t="s">
        <v>442</v>
      </c>
      <c r="C11801">
        <f>INDEX(NationalTeams!B:B,MATCH(B11801,NationalTeams!C:C,0))</f>
        <v>203</v>
      </c>
      <c r="D11801" t="s">
        <v>1253</v>
      </c>
      <c r="E11801">
        <f>INDEX(TeamSports!B:B,MATCH(D11801,TeamSports!C:C,0))</f>
        <v>61</v>
      </c>
      <c r="F11801">
        <f>INDEX(RanksTable!BC:BC,MATCH(B11801,RanksTable!B:B,0))</f>
        <v>7</v>
      </c>
      <c r="H11801" t="str">
        <f t="shared" si="184"/>
        <v>INSERT INTO "TeamRanks" (team_id,team_sport_id,team_rank) VALUES (203,61,7);</v>
      </c>
    </row>
    <row r="11802" spans="2:8" x14ac:dyDescent="0.25">
      <c r="B11802" t="s">
        <v>472</v>
      </c>
      <c r="C11802">
        <f>INDEX(NationalTeams!B:B,MATCH(B11802,NationalTeams!C:C,0))</f>
        <v>204</v>
      </c>
      <c r="D11802" t="s">
        <v>1253</v>
      </c>
      <c r="E11802">
        <f>INDEX(TeamSports!B:B,MATCH(D11802,TeamSports!C:C,0))</f>
        <v>61</v>
      </c>
      <c r="F11802">
        <f>INDEX(RanksTable!BC:BC,MATCH(B11802,RanksTable!B:B,0))</f>
        <v>7</v>
      </c>
      <c r="H11802" t="str">
        <f t="shared" si="184"/>
        <v>INSERT INTO "TeamRanks" (team_id,team_sport_id,team_rank) VALUES (204,61,7);</v>
      </c>
    </row>
    <row r="11803" spans="2:8" x14ac:dyDescent="0.25">
      <c r="B11803" t="s">
        <v>388</v>
      </c>
      <c r="C11803">
        <f>INDEX(NationalTeams!B:B,MATCH(B11803,NationalTeams!C:C,0))</f>
        <v>205</v>
      </c>
      <c r="D11803" t="s">
        <v>1253</v>
      </c>
      <c r="E11803">
        <f>INDEX(TeamSports!B:B,MATCH(D11803,TeamSports!C:C,0))</f>
        <v>61</v>
      </c>
      <c r="F11803">
        <f>INDEX(RanksTable!BC:BC,MATCH(B11803,RanksTable!B:B,0))</f>
        <v>7</v>
      </c>
      <c r="H11803" t="str">
        <f t="shared" si="184"/>
        <v>INSERT INTO "TeamRanks" (team_id,team_sport_id,team_rank) VALUES (205,61,7);</v>
      </c>
    </row>
    <row r="11804" spans="2:8" x14ac:dyDescent="0.25">
      <c r="B11804" t="s">
        <v>476</v>
      </c>
      <c r="C11804">
        <f>INDEX(NationalTeams!B:B,MATCH(B11804,NationalTeams!C:C,0))</f>
        <v>206</v>
      </c>
      <c r="D11804" t="s">
        <v>1253</v>
      </c>
      <c r="E11804">
        <f>INDEX(TeamSports!B:B,MATCH(D11804,TeamSports!C:C,0))</f>
        <v>61</v>
      </c>
      <c r="F11804">
        <f>INDEX(RanksTable!BC:BC,MATCH(B11804,RanksTable!B:B,0))</f>
        <v>7</v>
      </c>
      <c r="H11804" t="str">
        <f t="shared" si="184"/>
        <v>INSERT INTO "TeamRanks" (team_id,team_sport_id,team_rank) VALUES (206,61,7);</v>
      </c>
    </row>
    <row r="11805" spans="2:8" x14ac:dyDescent="0.25">
      <c r="B11805" t="s">
        <v>407</v>
      </c>
      <c r="C11805">
        <f>INDEX(NationalTeams!B:B,MATCH(B11805,NationalTeams!C:C,0))</f>
        <v>207</v>
      </c>
      <c r="D11805" t="s">
        <v>1253</v>
      </c>
      <c r="E11805">
        <f>INDEX(TeamSports!B:B,MATCH(D11805,TeamSports!C:C,0))</f>
        <v>61</v>
      </c>
      <c r="F11805">
        <f>INDEX(RanksTable!BC:BC,MATCH(B11805,RanksTable!B:B,0))</f>
        <v>7</v>
      </c>
      <c r="H11805" t="str">
        <f t="shared" si="184"/>
        <v>INSERT INTO "TeamRanks" (team_id,team_sport_id,team_rank) VALUES (207,61,7);</v>
      </c>
    </row>
    <row r="11806" spans="2:8" x14ac:dyDescent="0.25">
      <c r="B11806" t="s">
        <v>364</v>
      </c>
      <c r="C11806">
        <f>INDEX(NationalTeams!B:B,MATCH(B11806,NationalTeams!C:C,0))</f>
        <v>208</v>
      </c>
      <c r="D11806" t="s">
        <v>1253</v>
      </c>
      <c r="E11806">
        <f>INDEX(TeamSports!B:B,MATCH(D11806,TeamSports!C:C,0))</f>
        <v>61</v>
      </c>
      <c r="F11806">
        <f>INDEX(RanksTable!BC:BC,MATCH(B11806,RanksTable!B:B,0))</f>
        <v>7</v>
      </c>
      <c r="H11806" t="str">
        <f t="shared" si="184"/>
        <v>INSERT INTO "TeamRanks" (team_id,team_sport_id,team_rank) VALUES (208,61,7);</v>
      </c>
    </row>
    <row r="11807" spans="2:8" x14ac:dyDescent="0.25">
      <c r="B11807" t="s">
        <v>439</v>
      </c>
      <c r="C11807">
        <f>INDEX(NationalTeams!B:B,MATCH(B11807,NationalTeams!C:C,0))</f>
        <v>209</v>
      </c>
      <c r="D11807" t="s">
        <v>1253</v>
      </c>
      <c r="E11807">
        <f>INDEX(TeamSports!B:B,MATCH(D11807,TeamSports!C:C,0))</f>
        <v>61</v>
      </c>
      <c r="F11807">
        <f>INDEX(RanksTable!BC:BC,MATCH(B11807,RanksTable!B:B,0))</f>
        <v>7</v>
      </c>
      <c r="H11807" t="str">
        <f t="shared" si="184"/>
        <v>INSERT INTO "TeamRanks" (team_id,team_sport_id,team_rank) VALUES (209,61,7);</v>
      </c>
    </row>
    <row r="11808" spans="2:8" x14ac:dyDescent="0.25">
      <c r="B11808" t="s">
        <v>501</v>
      </c>
      <c r="C11808">
        <f>INDEX(NationalTeams!B:B,MATCH(B11808,NationalTeams!C:C,0))</f>
        <v>210</v>
      </c>
      <c r="D11808" t="s">
        <v>1253</v>
      </c>
      <c r="E11808">
        <f>INDEX(TeamSports!B:B,MATCH(D11808,TeamSports!C:C,0))</f>
        <v>61</v>
      </c>
      <c r="F11808">
        <f>INDEX(RanksTable!BC:BC,MATCH(B11808,RanksTable!B:B,0))</f>
        <v>7</v>
      </c>
      <c r="H11808" t="str">
        <f t="shared" si="184"/>
        <v>INSERT INTO "TeamRanks" (team_id,team_sport_id,team_rank) VALUES (210,61,7);</v>
      </c>
    </row>
    <row r="11809" spans="2:8" x14ac:dyDescent="0.25">
      <c r="B11809" t="s">
        <v>466</v>
      </c>
      <c r="C11809">
        <f>INDEX(NationalTeams!B:B,MATCH(B11809,NationalTeams!C:C,0))</f>
        <v>211</v>
      </c>
      <c r="D11809" t="s">
        <v>1253</v>
      </c>
      <c r="E11809">
        <f>INDEX(TeamSports!B:B,MATCH(D11809,TeamSports!C:C,0))</f>
        <v>61</v>
      </c>
      <c r="F11809">
        <f>INDEX(RanksTable!BC:BC,MATCH(B11809,RanksTable!B:B,0))</f>
        <v>7</v>
      </c>
      <c r="H11809" t="str">
        <f t="shared" si="184"/>
        <v>INSERT INTO "TeamRanks" (team_id,team_sport_id,team_rank) VALUES (211,61,7);</v>
      </c>
    </row>
    <row r="11810" spans="2:8" x14ac:dyDescent="0.25">
      <c r="B11810" t="s">
        <v>502</v>
      </c>
      <c r="C11810">
        <f>INDEX(NationalTeams!B:B,MATCH(B11810,NationalTeams!C:C,0))</f>
        <v>212</v>
      </c>
      <c r="D11810" t="s">
        <v>1253</v>
      </c>
      <c r="E11810">
        <f>INDEX(TeamSports!B:B,MATCH(D11810,TeamSports!C:C,0))</f>
        <v>61</v>
      </c>
      <c r="F11810">
        <f>INDEX(RanksTable!BC:BC,MATCH(B11810,RanksTable!B:B,0))</f>
        <v>7</v>
      </c>
      <c r="H11810" t="str">
        <f t="shared" si="184"/>
        <v>INSERT INTO "TeamRanks" (team_id,team_sport_id,team_rank) VALUES (212,61,7);</v>
      </c>
    </row>
    <row r="11811" spans="2:8" x14ac:dyDescent="0.25">
      <c r="B11811" t="s">
        <v>359</v>
      </c>
      <c r="C11811">
        <f>INDEX(NationalTeams!B:B,MATCH(B11811,NationalTeams!C:C,0))</f>
        <v>213</v>
      </c>
      <c r="D11811" t="s">
        <v>1253</v>
      </c>
      <c r="E11811">
        <f>INDEX(TeamSports!B:B,MATCH(D11811,TeamSports!C:C,0))</f>
        <v>61</v>
      </c>
      <c r="F11811">
        <f>INDEX(RanksTable!BC:BC,MATCH(B11811,RanksTable!B:B,0))</f>
        <v>7</v>
      </c>
      <c r="H11811" t="str">
        <f t="shared" si="184"/>
        <v>INSERT INTO "TeamRanks" (team_id,team_sport_id,team_rank) VALUES (213,61,7);</v>
      </c>
    </row>
    <row r="11812" spans="2:8" x14ac:dyDescent="0.25">
      <c r="B11812" t="s">
        <v>377</v>
      </c>
      <c r="C11812">
        <f>INDEX(NationalTeams!B:B,MATCH(B11812,NationalTeams!C:C,0))</f>
        <v>214</v>
      </c>
      <c r="D11812" t="s">
        <v>1253</v>
      </c>
      <c r="E11812">
        <f>INDEX(TeamSports!B:B,MATCH(D11812,TeamSports!C:C,0))</f>
        <v>61</v>
      </c>
      <c r="F11812">
        <f>INDEX(RanksTable!BC:BC,MATCH(B11812,RanksTable!B:B,0))</f>
        <v>7</v>
      </c>
      <c r="H11812" t="str">
        <f t="shared" si="184"/>
        <v>INSERT INTO "TeamRanks" (team_id,team_sport_id,team_rank) VALUES (214,61,7);</v>
      </c>
    </row>
    <row r="11813" spans="2:8" x14ac:dyDescent="0.25">
      <c r="B11813" t="s">
        <v>443</v>
      </c>
      <c r="C11813">
        <f>INDEX(NationalTeams!B:B,MATCH(B11813,NationalTeams!C:C,0))</f>
        <v>215</v>
      </c>
      <c r="D11813" t="s">
        <v>1253</v>
      </c>
      <c r="E11813">
        <f>INDEX(TeamSports!B:B,MATCH(D11813,TeamSports!C:C,0))</f>
        <v>61</v>
      </c>
      <c r="F11813">
        <f>INDEX(RanksTable!BC:BC,MATCH(B11813,RanksTable!B:B,0))</f>
        <v>7</v>
      </c>
      <c r="H11813" t="str">
        <f t="shared" si="184"/>
        <v>INSERT INTO "TeamRanks" (team_id,team_sport_id,team_rank) VALUES (215,61,7);</v>
      </c>
    </row>
    <row r="11814" spans="2:8" x14ac:dyDescent="0.25">
      <c r="B11814" t="s">
        <v>481</v>
      </c>
      <c r="C11814">
        <f>INDEX(NationalTeams!B:B,MATCH(B11814,NationalTeams!C:C,0))</f>
        <v>216</v>
      </c>
      <c r="D11814" t="s">
        <v>1253</v>
      </c>
      <c r="E11814">
        <f>INDEX(TeamSports!B:B,MATCH(D11814,TeamSports!C:C,0))</f>
        <v>61</v>
      </c>
      <c r="F11814">
        <f>INDEX(RanksTable!BC:BC,MATCH(B11814,RanksTable!B:B,0))</f>
        <v>7</v>
      </c>
      <c r="H11814" t="str">
        <f t="shared" si="184"/>
        <v>INSERT INTO "TeamRanks" (team_id,team_sport_id,team_rank) VALUES (216,61,7);</v>
      </c>
    </row>
    <row r="11815" spans="2:8" x14ac:dyDescent="0.25">
      <c r="B11815" t="s">
        <v>351</v>
      </c>
      <c r="C11815">
        <f>INDEX(NationalTeams!B:B,MATCH(B11815,NationalTeams!C:C,0))</f>
        <v>217</v>
      </c>
      <c r="D11815" t="s">
        <v>1253</v>
      </c>
      <c r="E11815">
        <f>INDEX(TeamSports!B:B,MATCH(D11815,TeamSports!C:C,0))</f>
        <v>61</v>
      </c>
      <c r="F11815">
        <f>INDEX(RanksTable!BC:BC,MATCH(B11815,RanksTable!B:B,0))</f>
        <v>7</v>
      </c>
      <c r="H11815" t="str">
        <f t="shared" si="184"/>
        <v>INSERT INTO "TeamRanks" (team_id,team_sport_id,team_rank) VALUES (217,61,7);</v>
      </c>
    </row>
    <row r="11816" spans="2:8" x14ac:dyDescent="0.25">
      <c r="B11816" t="s">
        <v>438</v>
      </c>
      <c r="C11816">
        <f>INDEX(NationalTeams!B:B,MATCH(B11816,NationalTeams!C:C,0))</f>
        <v>218</v>
      </c>
      <c r="D11816" t="s">
        <v>1253</v>
      </c>
      <c r="E11816">
        <f>INDEX(TeamSports!B:B,MATCH(D11816,TeamSports!C:C,0))</f>
        <v>61</v>
      </c>
      <c r="F11816">
        <f>INDEX(RanksTable!BC:BC,MATCH(B11816,RanksTable!B:B,0))</f>
        <v>7</v>
      </c>
      <c r="H11816" t="str">
        <f t="shared" si="184"/>
        <v>INSERT INTO "TeamRanks" (team_id,team_sport_id,team_rank) VALUES (218,61,7);</v>
      </c>
    </row>
    <row r="11817" spans="2:8" x14ac:dyDescent="0.25">
      <c r="B11817" t="s">
        <v>319</v>
      </c>
      <c r="C11817">
        <f>INDEX(NationalTeams!B:B,MATCH(B11817,NationalTeams!C:C,0))</f>
        <v>219</v>
      </c>
      <c r="D11817" t="s">
        <v>1253</v>
      </c>
      <c r="E11817">
        <f>INDEX(TeamSports!B:B,MATCH(D11817,TeamSports!C:C,0))</f>
        <v>61</v>
      </c>
      <c r="F11817">
        <f>INDEX(RanksTable!BC:BC,MATCH(B11817,RanksTable!B:B,0))</f>
        <v>7</v>
      </c>
      <c r="H11817" t="str">
        <f t="shared" si="184"/>
        <v>INSERT INTO "TeamRanks" (team_id,team_sport_id,team_rank) VALUES (219,61,7);</v>
      </c>
    </row>
    <row r="11818" spans="2:8" x14ac:dyDescent="0.25">
      <c r="B11818" t="s">
        <v>471</v>
      </c>
      <c r="C11818">
        <f>INDEX(NationalTeams!B:B,MATCH(B11818,NationalTeams!C:C,0))</f>
        <v>220</v>
      </c>
      <c r="D11818" t="s">
        <v>1253</v>
      </c>
      <c r="E11818">
        <f>INDEX(TeamSports!B:B,MATCH(D11818,TeamSports!C:C,0))</f>
        <v>61</v>
      </c>
      <c r="F11818">
        <f>INDEX(RanksTable!BC:BC,MATCH(B11818,RanksTable!B:B,0))</f>
        <v>7</v>
      </c>
      <c r="H11818" t="str">
        <f t="shared" si="184"/>
        <v>INSERT INTO "TeamRanks" (team_id,team_sport_id,team_rank) VALUES (220,61,7);</v>
      </c>
    </row>
    <row r="11819" spans="2:8" x14ac:dyDescent="0.25">
      <c r="B11819" t="s">
        <v>373</v>
      </c>
      <c r="C11819">
        <f>INDEX(NationalTeams!B:B,MATCH(B11819,NationalTeams!C:C,0))</f>
        <v>221</v>
      </c>
      <c r="D11819" t="s">
        <v>1253</v>
      </c>
      <c r="E11819">
        <f>INDEX(TeamSports!B:B,MATCH(D11819,TeamSports!C:C,0))</f>
        <v>61</v>
      </c>
      <c r="F11819">
        <f>INDEX(RanksTable!BC:BC,MATCH(B11819,RanksTable!B:B,0))</f>
        <v>7</v>
      </c>
      <c r="H11819" t="str">
        <f t="shared" si="184"/>
        <v>INSERT INTO "TeamRanks" (team_id,team_sport_id,team_rank) VALUES (221,61,7);</v>
      </c>
    </row>
    <row r="11820" spans="2:8" x14ac:dyDescent="0.25">
      <c r="B11820" t="s">
        <v>367</v>
      </c>
      <c r="C11820">
        <f>INDEX(NationalTeams!B:B,MATCH(B11820,NationalTeams!C:C,0))</f>
        <v>222</v>
      </c>
      <c r="D11820" t="s">
        <v>1253</v>
      </c>
      <c r="E11820">
        <f>INDEX(TeamSports!B:B,MATCH(D11820,TeamSports!C:C,0))</f>
        <v>61</v>
      </c>
      <c r="F11820">
        <f>INDEX(RanksTable!BC:BC,MATCH(B11820,RanksTable!B:B,0))</f>
        <v>7</v>
      </c>
      <c r="H11820" t="str">
        <f t="shared" si="184"/>
        <v>INSERT INTO "TeamRanks" (team_id,team_sport_id,team_rank) VALUES (222,61,7);</v>
      </c>
    </row>
    <row r="11821" spans="2:8" x14ac:dyDescent="0.25">
      <c r="B11821" t="s">
        <v>358</v>
      </c>
      <c r="C11821">
        <f>INDEX(NationalTeams!B:B,MATCH(B11821,NationalTeams!C:C,0))</f>
        <v>223</v>
      </c>
      <c r="D11821" t="s">
        <v>1253</v>
      </c>
      <c r="E11821">
        <f>INDEX(TeamSports!B:B,MATCH(D11821,TeamSports!C:C,0))</f>
        <v>61</v>
      </c>
      <c r="F11821">
        <f>INDEX(RanksTable!BC:BC,MATCH(B11821,RanksTable!B:B,0))</f>
        <v>7</v>
      </c>
      <c r="H11821" t="str">
        <f t="shared" si="184"/>
        <v>INSERT INTO "TeamRanks" (team_id,team_sport_id,team_rank) VALUES (223,61,7);</v>
      </c>
    </row>
    <row r="11822" spans="2:8" x14ac:dyDescent="0.25">
      <c r="B11822" t="s">
        <v>440</v>
      </c>
      <c r="C11822">
        <f>INDEX(NationalTeams!B:B,MATCH(B11822,NationalTeams!C:C,0))</f>
        <v>1</v>
      </c>
      <c r="D11822" t="s">
        <v>1254</v>
      </c>
      <c r="E11822">
        <f>INDEX(TeamSports!B:B,MATCH(D11822,TeamSports!C:C,0))</f>
        <v>62</v>
      </c>
      <c r="F11822">
        <f>INDEX(RanksTable!BD:BD,MATCH(B11822,RanksTable!B:B,0))</f>
        <v>7</v>
      </c>
      <c r="H11822" t="str">
        <f t="shared" si="184"/>
        <v>INSERT INTO "TeamRanks" (team_id,team_sport_id,team_rank) VALUES (1,62,7);</v>
      </c>
    </row>
    <row r="11823" spans="2:8" x14ac:dyDescent="0.25">
      <c r="B11823" t="s">
        <v>321</v>
      </c>
      <c r="C11823">
        <f>INDEX(NationalTeams!B:B,MATCH(B11823,NationalTeams!C:C,0))</f>
        <v>2</v>
      </c>
      <c r="D11823" t="s">
        <v>1254</v>
      </c>
      <c r="E11823">
        <f>INDEX(TeamSports!B:B,MATCH(D11823,TeamSports!C:C,0))</f>
        <v>62</v>
      </c>
      <c r="F11823">
        <f>INDEX(RanksTable!BD:BD,MATCH(B11823,RanksTable!B:B,0))</f>
        <v>7</v>
      </c>
      <c r="H11823" t="str">
        <f t="shared" si="184"/>
        <v>INSERT INTO "TeamRanks" (team_id,team_sport_id,team_rank) VALUES (2,62,7);</v>
      </c>
    </row>
    <row r="11824" spans="2:8" x14ac:dyDescent="0.25">
      <c r="B11824" t="s">
        <v>520</v>
      </c>
      <c r="C11824">
        <f>INDEX(NationalTeams!B:B,MATCH(B11824,NationalTeams!C:C,0))</f>
        <v>3</v>
      </c>
      <c r="D11824" t="s">
        <v>1254</v>
      </c>
      <c r="E11824">
        <f>INDEX(TeamSports!B:B,MATCH(D11824,TeamSports!C:C,0))</f>
        <v>62</v>
      </c>
      <c r="F11824">
        <f>INDEX(RanksTable!BD:BD,MATCH(B11824,RanksTable!B:B,0))</f>
        <v>7</v>
      </c>
      <c r="H11824" t="str">
        <f t="shared" si="184"/>
        <v>INSERT INTO "TeamRanks" (team_id,team_sport_id,team_rank) VALUES (3,62,7);</v>
      </c>
    </row>
    <row r="11825" spans="2:8" x14ac:dyDescent="0.25">
      <c r="B11825" t="s">
        <v>489</v>
      </c>
      <c r="C11825">
        <f>INDEX(NationalTeams!B:B,MATCH(B11825,NationalTeams!C:C,0))</f>
        <v>4</v>
      </c>
      <c r="D11825" t="s">
        <v>1254</v>
      </c>
      <c r="E11825">
        <f>INDEX(TeamSports!B:B,MATCH(D11825,TeamSports!C:C,0))</f>
        <v>62</v>
      </c>
      <c r="F11825">
        <f>INDEX(RanksTable!BD:BD,MATCH(B11825,RanksTable!B:B,0))</f>
        <v>1</v>
      </c>
      <c r="H11825" t="str">
        <f t="shared" si="184"/>
        <v>INSERT INTO "TeamRanks" (team_id,team_sport_id,team_rank) VALUES (4,62,1);</v>
      </c>
    </row>
    <row r="11826" spans="2:8" x14ac:dyDescent="0.25">
      <c r="B11826" t="s">
        <v>329</v>
      </c>
      <c r="C11826">
        <f>INDEX(NationalTeams!B:B,MATCH(B11826,NationalTeams!C:C,0))</f>
        <v>5</v>
      </c>
      <c r="D11826" t="s">
        <v>1254</v>
      </c>
      <c r="E11826">
        <f>INDEX(TeamSports!B:B,MATCH(D11826,TeamSports!C:C,0))</f>
        <v>62</v>
      </c>
      <c r="F11826">
        <f>INDEX(RanksTable!BD:BD,MATCH(B11826,RanksTable!B:B,0))</f>
        <v>7</v>
      </c>
      <c r="H11826" t="str">
        <f t="shared" si="184"/>
        <v>INSERT INTO "TeamRanks" (team_id,team_sport_id,team_rank) VALUES (5,62,7);</v>
      </c>
    </row>
    <row r="11827" spans="2:8" x14ac:dyDescent="0.25">
      <c r="B11827" t="s">
        <v>538</v>
      </c>
      <c r="C11827">
        <f>INDEX(NationalTeams!B:B,MATCH(B11827,NationalTeams!C:C,0))</f>
        <v>6</v>
      </c>
      <c r="D11827" t="s">
        <v>1254</v>
      </c>
      <c r="E11827">
        <f>INDEX(TeamSports!B:B,MATCH(D11827,TeamSports!C:C,0))</f>
        <v>62</v>
      </c>
      <c r="F11827">
        <f>INDEX(RanksTable!BD:BD,MATCH(B11827,RanksTable!B:B,0))</f>
        <v>7</v>
      </c>
      <c r="H11827" t="str">
        <f t="shared" si="184"/>
        <v>INSERT INTO "TeamRanks" (team_id,team_sport_id,team_rank) VALUES (6,62,7);</v>
      </c>
    </row>
    <row r="11828" spans="2:8" x14ac:dyDescent="0.25">
      <c r="B11828" t="s">
        <v>357</v>
      </c>
      <c r="C11828">
        <f>INDEX(NationalTeams!B:B,MATCH(B11828,NationalTeams!C:C,0))</f>
        <v>7</v>
      </c>
      <c r="D11828" t="s">
        <v>1254</v>
      </c>
      <c r="E11828">
        <f>INDEX(TeamSports!B:B,MATCH(D11828,TeamSports!C:C,0))</f>
        <v>62</v>
      </c>
      <c r="F11828">
        <f>INDEX(RanksTable!BD:BD,MATCH(B11828,RanksTable!B:B,0))</f>
        <v>7</v>
      </c>
      <c r="H11828" t="str">
        <f t="shared" si="184"/>
        <v>INSERT INTO "TeamRanks" (team_id,team_sport_id,team_rank) VALUES (7,62,7);</v>
      </c>
    </row>
    <row r="11829" spans="2:8" x14ac:dyDescent="0.25">
      <c r="B11829" t="s">
        <v>420</v>
      </c>
      <c r="C11829">
        <f>INDEX(NationalTeams!B:B,MATCH(B11829,NationalTeams!C:C,0))</f>
        <v>8</v>
      </c>
      <c r="D11829" t="s">
        <v>1254</v>
      </c>
      <c r="E11829">
        <f>INDEX(TeamSports!B:B,MATCH(D11829,TeamSports!C:C,0))</f>
        <v>62</v>
      </c>
      <c r="F11829">
        <f>INDEX(RanksTable!BD:BD,MATCH(B11829,RanksTable!B:B,0))</f>
        <v>7</v>
      </c>
      <c r="H11829" t="str">
        <f t="shared" si="184"/>
        <v>INSERT INTO "TeamRanks" (team_id,team_sport_id,team_rank) VALUES (8,62,7);</v>
      </c>
    </row>
    <row r="11830" spans="2:8" x14ac:dyDescent="0.25">
      <c r="B11830" t="s">
        <v>400</v>
      </c>
      <c r="C11830">
        <f>INDEX(NationalTeams!B:B,MATCH(B11830,NationalTeams!C:C,0))</f>
        <v>9</v>
      </c>
      <c r="D11830" t="s">
        <v>1254</v>
      </c>
      <c r="E11830">
        <f>INDEX(TeamSports!B:B,MATCH(D11830,TeamSports!C:C,0))</f>
        <v>62</v>
      </c>
      <c r="F11830">
        <f>INDEX(RanksTable!BD:BD,MATCH(B11830,RanksTable!B:B,0))</f>
        <v>7</v>
      </c>
      <c r="H11830" t="str">
        <f t="shared" si="184"/>
        <v>INSERT INTO "TeamRanks" (team_id,team_sport_id,team_rank) VALUES (9,62,7);</v>
      </c>
    </row>
    <row r="11831" spans="2:8" x14ac:dyDescent="0.25">
      <c r="B11831" t="s">
        <v>428</v>
      </c>
      <c r="C11831">
        <f>INDEX(NationalTeams!B:B,MATCH(B11831,NationalTeams!C:C,0))</f>
        <v>10</v>
      </c>
      <c r="D11831" t="s">
        <v>1254</v>
      </c>
      <c r="E11831">
        <f>INDEX(TeamSports!B:B,MATCH(D11831,TeamSports!C:C,0))</f>
        <v>62</v>
      </c>
      <c r="F11831">
        <f>INDEX(RanksTable!BD:BD,MATCH(B11831,RanksTable!B:B,0))</f>
        <v>7</v>
      </c>
      <c r="H11831" t="str">
        <f t="shared" si="184"/>
        <v>INSERT INTO "TeamRanks" (team_id,team_sport_id,team_rank) VALUES (10,62,7);</v>
      </c>
    </row>
    <row r="11832" spans="2:8" x14ac:dyDescent="0.25">
      <c r="B11832" t="s">
        <v>324</v>
      </c>
      <c r="C11832">
        <f>INDEX(NationalTeams!B:B,MATCH(B11832,NationalTeams!C:C,0))</f>
        <v>11</v>
      </c>
      <c r="D11832" t="s">
        <v>1254</v>
      </c>
      <c r="E11832">
        <f>INDEX(TeamSports!B:B,MATCH(D11832,TeamSports!C:C,0))</f>
        <v>62</v>
      </c>
      <c r="F11832">
        <f>INDEX(RanksTable!BD:BD,MATCH(B11832,RanksTable!B:B,0))</f>
        <v>7</v>
      </c>
      <c r="H11832" t="str">
        <f t="shared" si="184"/>
        <v>INSERT INTO "TeamRanks" (team_id,team_sport_id,team_rank) VALUES (11,62,7);</v>
      </c>
    </row>
    <row r="11833" spans="2:8" x14ac:dyDescent="0.25">
      <c r="B11833" t="s">
        <v>376</v>
      </c>
      <c r="C11833">
        <f>INDEX(NationalTeams!B:B,MATCH(B11833,NationalTeams!C:C,0))</f>
        <v>12</v>
      </c>
      <c r="D11833" t="s">
        <v>1254</v>
      </c>
      <c r="E11833">
        <f>INDEX(TeamSports!B:B,MATCH(D11833,TeamSports!C:C,0))</f>
        <v>62</v>
      </c>
      <c r="F11833">
        <f>INDEX(RanksTable!BD:BD,MATCH(B11833,RanksTable!B:B,0))</f>
        <v>7</v>
      </c>
      <c r="H11833" t="str">
        <f t="shared" si="184"/>
        <v>INSERT INTO "TeamRanks" (team_id,team_sport_id,team_rank) VALUES (12,62,7);</v>
      </c>
    </row>
    <row r="11834" spans="2:8" x14ac:dyDescent="0.25">
      <c r="B11834" t="s">
        <v>529</v>
      </c>
      <c r="C11834">
        <f>INDEX(NationalTeams!B:B,MATCH(B11834,NationalTeams!C:C,0))</f>
        <v>13</v>
      </c>
      <c r="D11834" t="s">
        <v>1254</v>
      </c>
      <c r="E11834">
        <f>INDEX(TeamSports!B:B,MATCH(D11834,TeamSports!C:C,0))</f>
        <v>62</v>
      </c>
      <c r="F11834">
        <f>INDEX(RanksTable!BD:BD,MATCH(B11834,RanksTable!B:B,0))</f>
        <v>7</v>
      </c>
      <c r="H11834" t="str">
        <f t="shared" si="184"/>
        <v>INSERT INTO "TeamRanks" (team_id,team_sport_id,team_rank) VALUES (13,62,7);</v>
      </c>
    </row>
    <row r="11835" spans="2:8" x14ac:dyDescent="0.25">
      <c r="B11835" t="s">
        <v>415</v>
      </c>
      <c r="C11835">
        <f>INDEX(NationalTeams!B:B,MATCH(B11835,NationalTeams!C:C,0))</f>
        <v>14</v>
      </c>
      <c r="D11835" t="s">
        <v>1254</v>
      </c>
      <c r="E11835">
        <f>INDEX(TeamSports!B:B,MATCH(D11835,TeamSports!C:C,0))</f>
        <v>62</v>
      </c>
      <c r="F11835">
        <f>INDEX(RanksTable!BD:BD,MATCH(B11835,RanksTable!B:B,0))</f>
        <v>7</v>
      </c>
      <c r="H11835" t="str">
        <f t="shared" si="184"/>
        <v>INSERT INTO "TeamRanks" (team_id,team_sport_id,team_rank) VALUES (14,62,7);</v>
      </c>
    </row>
    <row r="11836" spans="2:8" x14ac:dyDescent="0.25">
      <c r="B11836" t="s">
        <v>424</v>
      </c>
      <c r="C11836">
        <f>INDEX(NationalTeams!B:B,MATCH(B11836,NationalTeams!C:C,0))</f>
        <v>15</v>
      </c>
      <c r="D11836" t="s">
        <v>1254</v>
      </c>
      <c r="E11836">
        <f>INDEX(TeamSports!B:B,MATCH(D11836,TeamSports!C:C,0))</f>
        <v>62</v>
      </c>
      <c r="F11836">
        <f>INDEX(RanksTable!BD:BD,MATCH(B11836,RanksTable!B:B,0))</f>
        <v>7</v>
      </c>
      <c r="H11836" t="str">
        <f t="shared" si="184"/>
        <v>INSERT INTO "TeamRanks" (team_id,team_sport_id,team_rank) VALUES (15,62,7);</v>
      </c>
    </row>
    <row r="11837" spans="2:8" x14ac:dyDescent="0.25">
      <c r="B11837" t="s">
        <v>426</v>
      </c>
      <c r="C11837">
        <f>INDEX(NationalTeams!B:B,MATCH(B11837,NationalTeams!C:C,0))</f>
        <v>16</v>
      </c>
      <c r="D11837" t="s">
        <v>1254</v>
      </c>
      <c r="E11837">
        <f>INDEX(TeamSports!B:B,MATCH(D11837,TeamSports!C:C,0))</f>
        <v>62</v>
      </c>
      <c r="F11837">
        <f>INDEX(RanksTable!BD:BD,MATCH(B11837,RanksTable!B:B,0))</f>
        <v>7</v>
      </c>
      <c r="H11837" t="str">
        <f t="shared" si="184"/>
        <v>INSERT INTO "TeamRanks" (team_id,team_sport_id,team_rank) VALUES (16,62,7);</v>
      </c>
    </row>
    <row r="11838" spans="2:8" x14ac:dyDescent="0.25">
      <c r="B11838" t="s">
        <v>514</v>
      </c>
      <c r="C11838">
        <f>INDEX(NationalTeams!B:B,MATCH(B11838,NationalTeams!C:C,0))</f>
        <v>17</v>
      </c>
      <c r="D11838" t="s">
        <v>1254</v>
      </c>
      <c r="E11838">
        <f>INDEX(TeamSports!B:B,MATCH(D11838,TeamSports!C:C,0))</f>
        <v>62</v>
      </c>
      <c r="F11838">
        <f>INDEX(RanksTable!BD:BD,MATCH(B11838,RanksTable!B:B,0))</f>
        <v>1</v>
      </c>
      <c r="H11838" t="str">
        <f t="shared" si="184"/>
        <v>INSERT INTO "TeamRanks" (team_id,team_sport_id,team_rank) VALUES (17,62,1);</v>
      </c>
    </row>
    <row r="11839" spans="2:8" x14ac:dyDescent="0.25">
      <c r="B11839" t="s">
        <v>535</v>
      </c>
      <c r="C11839">
        <f>INDEX(NationalTeams!B:B,MATCH(B11839,NationalTeams!C:C,0))</f>
        <v>18</v>
      </c>
      <c r="D11839" t="s">
        <v>1254</v>
      </c>
      <c r="E11839">
        <f>INDEX(TeamSports!B:B,MATCH(D11839,TeamSports!C:C,0))</f>
        <v>62</v>
      </c>
      <c r="F11839">
        <f>INDEX(RanksTable!BD:BD,MATCH(B11839,RanksTable!B:B,0))</f>
        <v>7</v>
      </c>
      <c r="H11839" t="str">
        <f t="shared" si="184"/>
        <v>INSERT INTO "TeamRanks" (team_id,team_sport_id,team_rank) VALUES (18,62,7);</v>
      </c>
    </row>
    <row r="11840" spans="2:8" x14ac:dyDescent="0.25">
      <c r="B11840" t="s">
        <v>419</v>
      </c>
      <c r="C11840">
        <f>INDEX(NationalTeams!B:B,MATCH(B11840,NationalTeams!C:C,0))</f>
        <v>19</v>
      </c>
      <c r="D11840" t="s">
        <v>1254</v>
      </c>
      <c r="E11840">
        <f>INDEX(TeamSports!B:B,MATCH(D11840,TeamSports!C:C,0))</f>
        <v>62</v>
      </c>
      <c r="F11840">
        <f>INDEX(RanksTable!BD:BD,MATCH(B11840,RanksTable!B:B,0))</f>
        <v>7</v>
      </c>
      <c r="H11840" t="str">
        <f t="shared" si="184"/>
        <v>INSERT INTO "TeamRanks" (team_id,team_sport_id,team_rank) VALUES (19,62,7);</v>
      </c>
    </row>
    <row r="11841" spans="2:8" x14ac:dyDescent="0.25">
      <c r="B11841" t="s">
        <v>433</v>
      </c>
      <c r="C11841">
        <f>INDEX(NationalTeams!B:B,MATCH(B11841,NationalTeams!C:C,0))</f>
        <v>20</v>
      </c>
      <c r="D11841" t="s">
        <v>1254</v>
      </c>
      <c r="E11841">
        <f>INDEX(TeamSports!B:B,MATCH(D11841,TeamSports!C:C,0))</f>
        <v>62</v>
      </c>
      <c r="F11841">
        <f>INDEX(RanksTable!BD:BD,MATCH(B11841,RanksTable!B:B,0))</f>
        <v>7</v>
      </c>
      <c r="H11841" t="str">
        <f t="shared" si="184"/>
        <v>INSERT INTO "TeamRanks" (team_id,team_sport_id,team_rank) VALUES (20,62,7);</v>
      </c>
    </row>
    <row r="11842" spans="2:8" x14ac:dyDescent="0.25">
      <c r="B11842" t="s">
        <v>465</v>
      </c>
      <c r="C11842">
        <f>INDEX(NationalTeams!B:B,MATCH(B11842,NationalTeams!C:C,0))</f>
        <v>21</v>
      </c>
      <c r="D11842" t="s">
        <v>1254</v>
      </c>
      <c r="E11842">
        <f>INDEX(TeamSports!B:B,MATCH(D11842,TeamSports!C:C,0))</f>
        <v>62</v>
      </c>
      <c r="F11842">
        <f>INDEX(RanksTable!BD:BD,MATCH(B11842,RanksTable!B:B,0))</f>
        <v>7</v>
      </c>
      <c r="H11842" t="str">
        <f t="shared" si="184"/>
        <v>INSERT INTO "TeamRanks" (team_id,team_sport_id,team_rank) VALUES (21,62,7);</v>
      </c>
    </row>
    <row r="11843" spans="2:8" x14ac:dyDescent="0.25">
      <c r="B11843" t="s">
        <v>408</v>
      </c>
      <c r="C11843">
        <f>INDEX(NationalTeams!B:B,MATCH(B11843,NationalTeams!C:C,0))</f>
        <v>22</v>
      </c>
      <c r="D11843" t="s">
        <v>1254</v>
      </c>
      <c r="E11843">
        <f>INDEX(TeamSports!B:B,MATCH(D11843,TeamSports!C:C,0))</f>
        <v>62</v>
      </c>
      <c r="F11843">
        <f>INDEX(RanksTable!BD:BD,MATCH(B11843,RanksTable!B:B,0))</f>
        <v>7</v>
      </c>
      <c r="H11843" t="str">
        <f t="shared" si="184"/>
        <v>INSERT INTO "TeamRanks" (team_id,team_sport_id,team_rank) VALUES (22,62,7);</v>
      </c>
    </row>
    <row r="11844" spans="2:8" x14ac:dyDescent="0.25">
      <c r="B11844" t="s">
        <v>505</v>
      </c>
      <c r="C11844">
        <f>INDEX(NationalTeams!B:B,MATCH(B11844,NationalTeams!C:C,0))</f>
        <v>23</v>
      </c>
      <c r="D11844" t="s">
        <v>1254</v>
      </c>
      <c r="E11844">
        <f>INDEX(TeamSports!B:B,MATCH(D11844,TeamSports!C:C,0))</f>
        <v>62</v>
      </c>
      <c r="F11844">
        <f>INDEX(RanksTable!BD:BD,MATCH(B11844,RanksTable!B:B,0))</f>
        <v>7</v>
      </c>
      <c r="H11844" t="str">
        <f t="shared" ref="H11844:H11907" si="185">_xlfn.CONCAT($H$1,$L$1,$C$1,$L$1," ",$J$1,$C$2,$N$1,$E$2,$N$1,$F$2,$K$1,$I$1,$J$1,C11844,$N$1,E11844,$N$1,F11844,$K$1,$O$1)</f>
        <v>INSERT INTO "TeamRanks" (team_id,team_sport_id,team_rank) VALUES (23,62,7);</v>
      </c>
    </row>
    <row r="11845" spans="2:8" x14ac:dyDescent="0.25">
      <c r="B11845" t="s">
        <v>334</v>
      </c>
      <c r="C11845">
        <f>INDEX(NationalTeams!B:B,MATCH(B11845,NationalTeams!C:C,0))</f>
        <v>24</v>
      </c>
      <c r="D11845" t="s">
        <v>1254</v>
      </c>
      <c r="E11845">
        <f>INDEX(TeamSports!B:B,MATCH(D11845,TeamSports!C:C,0))</f>
        <v>62</v>
      </c>
      <c r="F11845">
        <f>INDEX(RanksTable!BD:BD,MATCH(B11845,RanksTable!B:B,0))</f>
        <v>7</v>
      </c>
      <c r="H11845" t="str">
        <f t="shared" si="185"/>
        <v>INSERT INTO "TeamRanks" (team_id,team_sport_id,team_rank) VALUES (24,62,7);</v>
      </c>
    </row>
    <row r="11846" spans="2:8" x14ac:dyDescent="0.25">
      <c r="B11846" t="s">
        <v>337</v>
      </c>
      <c r="C11846">
        <f>INDEX(NationalTeams!B:B,MATCH(B11846,NationalTeams!C:C,0))</f>
        <v>25</v>
      </c>
      <c r="D11846" t="s">
        <v>1254</v>
      </c>
      <c r="E11846">
        <f>INDEX(TeamSports!B:B,MATCH(D11846,TeamSports!C:C,0))</f>
        <v>62</v>
      </c>
      <c r="F11846">
        <f>INDEX(RanksTable!BD:BD,MATCH(B11846,RanksTable!B:B,0))</f>
        <v>7</v>
      </c>
      <c r="H11846" t="str">
        <f t="shared" si="185"/>
        <v>INSERT INTO "TeamRanks" (team_id,team_sport_id,team_rank) VALUES (25,62,7);</v>
      </c>
    </row>
    <row r="11847" spans="2:8" x14ac:dyDescent="0.25">
      <c r="B11847" t="s">
        <v>403</v>
      </c>
      <c r="C11847">
        <f>INDEX(NationalTeams!B:B,MATCH(B11847,NationalTeams!C:C,0))</f>
        <v>26</v>
      </c>
      <c r="D11847" t="s">
        <v>1254</v>
      </c>
      <c r="E11847">
        <f>INDEX(TeamSports!B:B,MATCH(D11847,TeamSports!C:C,0))</f>
        <v>62</v>
      </c>
      <c r="F11847">
        <f>INDEX(RanksTable!BD:BD,MATCH(B11847,RanksTable!B:B,0))</f>
        <v>7</v>
      </c>
      <c r="H11847" t="str">
        <f t="shared" si="185"/>
        <v>INSERT INTO "TeamRanks" (team_id,team_sport_id,team_rank) VALUES (26,62,7);</v>
      </c>
    </row>
    <row r="11848" spans="2:8" x14ac:dyDescent="0.25">
      <c r="B11848" t="s">
        <v>525</v>
      </c>
      <c r="C11848">
        <f>INDEX(NationalTeams!B:B,MATCH(B11848,NationalTeams!C:C,0))</f>
        <v>27</v>
      </c>
      <c r="D11848" t="s">
        <v>1254</v>
      </c>
      <c r="E11848">
        <f>INDEX(TeamSports!B:B,MATCH(D11848,TeamSports!C:C,0))</f>
        <v>62</v>
      </c>
      <c r="F11848">
        <f>INDEX(RanksTable!BD:BD,MATCH(B11848,RanksTable!B:B,0))</f>
        <v>7</v>
      </c>
      <c r="H11848" t="str">
        <f t="shared" si="185"/>
        <v>INSERT INTO "TeamRanks" (team_id,team_sport_id,team_rank) VALUES (27,62,7);</v>
      </c>
    </row>
    <row r="11849" spans="2:8" x14ac:dyDescent="0.25">
      <c r="B11849" t="s">
        <v>453</v>
      </c>
      <c r="C11849">
        <f>INDEX(NationalTeams!B:B,MATCH(B11849,NationalTeams!C:C,0))</f>
        <v>28</v>
      </c>
      <c r="D11849" t="s">
        <v>1254</v>
      </c>
      <c r="E11849">
        <f>INDEX(TeamSports!B:B,MATCH(D11849,TeamSports!C:C,0))</f>
        <v>62</v>
      </c>
      <c r="F11849">
        <f>INDEX(RanksTable!BD:BD,MATCH(B11849,RanksTable!B:B,0))</f>
        <v>7</v>
      </c>
      <c r="H11849" t="str">
        <f t="shared" si="185"/>
        <v>INSERT INTO "TeamRanks" (team_id,team_sport_id,team_rank) VALUES (28,62,7);</v>
      </c>
    </row>
    <row r="11850" spans="2:8" x14ac:dyDescent="0.25">
      <c r="B11850" t="s">
        <v>353</v>
      </c>
      <c r="C11850">
        <f>INDEX(NationalTeams!B:B,MATCH(B11850,NationalTeams!C:C,0))</f>
        <v>29</v>
      </c>
      <c r="D11850" t="s">
        <v>1254</v>
      </c>
      <c r="E11850">
        <f>INDEX(TeamSports!B:B,MATCH(D11850,TeamSports!C:C,0))</f>
        <v>62</v>
      </c>
      <c r="F11850">
        <f>INDEX(RanksTable!BD:BD,MATCH(B11850,RanksTable!B:B,0))</f>
        <v>7</v>
      </c>
      <c r="H11850" t="str">
        <f t="shared" si="185"/>
        <v>INSERT INTO "TeamRanks" (team_id,team_sport_id,team_rank) VALUES (29,62,7);</v>
      </c>
    </row>
    <row r="11851" spans="2:8" x14ac:dyDescent="0.25">
      <c r="B11851" t="s">
        <v>516</v>
      </c>
      <c r="C11851">
        <f>INDEX(NationalTeams!B:B,MATCH(B11851,NationalTeams!C:C,0))</f>
        <v>30</v>
      </c>
      <c r="D11851" t="s">
        <v>1254</v>
      </c>
      <c r="E11851">
        <f>INDEX(TeamSports!B:B,MATCH(D11851,TeamSports!C:C,0))</f>
        <v>62</v>
      </c>
      <c r="F11851">
        <f>INDEX(RanksTable!BD:BD,MATCH(B11851,RanksTable!B:B,0))</f>
        <v>7</v>
      </c>
      <c r="H11851" t="str">
        <f t="shared" si="185"/>
        <v>INSERT INTO "TeamRanks" (team_id,team_sport_id,team_rank) VALUES (30,62,7);</v>
      </c>
    </row>
    <row r="11852" spans="2:8" x14ac:dyDescent="0.25">
      <c r="B11852" t="s">
        <v>340</v>
      </c>
      <c r="C11852">
        <f>INDEX(NationalTeams!B:B,MATCH(B11852,NationalTeams!C:C,0))</f>
        <v>31</v>
      </c>
      <c r="D11852" t="s">
        <v>1254</v>
      </c>
      <c r="E11852">
        <f>INDEX(TeamSports!B:B,MATCH(D11852,TeamSports!C:C,0))</f>
        <v>62</v>
      </c>
      <c r="F11852">
        <f>INDEX(RanksTable!BD:BD,MATCH(B11852,RanksTable!B:B,0))</f>
        <v>7</v>
      </c>
      <c r="H11852" t="str">
        <f t="shared" si="185"/>
        <v>INSERT INTO "TeamRanks" (team_id,team_sport_id,team_rank) VALUES (31,62,7);</v>
      </c>
    </row>
    <row r="11853" spans="2:8" x14ac:dyDescent="0.25">
      <c r="B11853" t="s">
        <v>327</v>
      </c>
      <c r="C11853">
        <f>INDEX(NationalTeams!B:B,MATCH(B11853,NationalTeams!C:C,0))</f>
        <v>32</v>
      </c>
      <c r="D11853" t="s">
        <v>1254</v>
      </c>
      <c r="E11853">
        <f>INDEX(TeamSports!B:B,MATCH(D11853,TeamSports!C:C,0))</f>
        <v>62</v>
      </c>
      <c r="F11853">
        <f>INDEX(RanksTable!BD:BD,MATCH(B11853,RanksTable!B:B,0))</f>
        <v>7</v>
      </c>
      <c r="H11853" t="str">
        <f t="shared" si="185"/>
        <v>INSERT INTO "TeamRanks" (team_id,team_sport_id,team_rank) VALUES (32,62,7);</v>
      </c>
    </row>
    <row r="11854" spans="2:8" x14ac:dyDescent="0.25">
      <c r="B11854" t="s">
        <v>478</v>
      </c>
      <c r="C11854">
        <f>INDEX(NationalTeams!B:B,MATCH(B11854,NationalTeams!C:C,0))</f>
        <v>33</v>
      </c>
      <c r="D11854" t="s">
        <v>1254</v>
      </c>
      <c r="E11854">
        <f>INDEX(TeamSports!B:B,MATCH(D11854,TeamSports!C:C,0))</f>
        <v>62</v>
      </c>
      <c r="F11854">
        <f>INDEX(RanksTable!BD:BD,MATCH(B11854,RanksTable!B:B,0))</f>
        <v>7</v>
      </c>
      <c r="H11854" t="str">
        <f t="shared" si="185"/>
        <v>INSERT INTO "TeamRanks" (team_id,team_sport_id,team_rank) VALUES (33,62,7);</v>
      </c>
    </row>
    <row r="11855" spans="2:8" x14ac:dyDescent="0.25">
      <c r="B11855" t="s">
        <v>510</v>
      </c>
      <c r="C11855">
        <f>INDEX(NationalTeams!B:B,MATCH(B11855,NationalTeams!C:C,0))</f>
        <v>34</v>
      </c>
      <c r="D11855" t="s">
        <v>1254</v>
      </c>
      <c r="E11855">
        <f>INDEX(TeamSports!B:B,MATCH(D11855,TeamSports!C:C,0))</f>
        <v>62</v>
      </c>
      <c r="F11855">
        <f>INDEX(RanksTable!BD:BD,MATCH(B11855,RanksTable!B:B,0))</f>
        <v>7</v>
      </c>
      <c r="H11855" t="str">
        <f t="shared" si="185"/>
        <v>INSERT INTO "TeamRanks" (team_id,team_sport_id,team_rank) VALUES (34,62,7);</v>
      </c>
    </row>
    <row r="11856" spans="2:8" x14ac:dyDescent="0.25">
      <c r="B11856" t="s">
        <v>366</v>
      </c>
      <c r="C11856">
        <f>INDEX(NationalTeams!B:B,MATCH(B11856,NationalTeams!C:C,0))</f>
        <v>35</v>
      </c>
      <c r="D11856" t="s">
        <v>1254</v>
      </c>
      <c r="E11856">
        <f>INDEX(TeamSports!B:B,MATCH(D11856,TeamSports!C:C,0))</f>
        <v>62</v>
      </c>
      <c r="F11856">
        <f>INDEX(RanksTable!BD:BD,MATCH(B11856,RanksTable!B:B,0))</f>
        <v>7</v>
      </c>
      <c r="H11856" t="str">
        <f t="shared" si="185"/>
        <v>INSERT INTO "TeamRanks" (team_id,team_sport_id,team_rank) VALUES (35,62,7);</v>
      </c>
    </row>
    <row r="11857" spans="2:8" x14ac:dyDescent="0.25">
      <c r="B11857" t="s">
        <v>341</v>
      </c>
      <c r="C11857">
        <f>INDEX(NationalTeams!B:B,MATCH(B11857,NationalTeams!C:C,0))</f>
        <v>36</v>
      </c>
      <c r="D11857" t="s">
        <v>1254</v>
      </c>
      <c r="E11857">
        <f>INDEX(TeamSports!B:B,MATCH(D11857,TeamSports!C:C,0))</f>
        <v>62</v>
      </c>
      <c r="F11857">
        <f>INDEX(RanksTable!BD:BD,MATCH(B11857,RanksTable!B:B,0))</f>
        <v>7</v>
      </c>
      <c r="H11857" t="str">
        <f t="shared" si="185"/>
        <v>INSERT INTO "TeamRanks" (team_id,team_sport_id,team_rank) VALUES (36,62,7);</v>
      </c>
    </row>
    <row r="11858" spans="2:8" x14ac:dyDescent="0.25">
      <c r="B11858" t="s">
        <v>454</v>
      </c>
      <c r="C11858">
        <f>INDEX(NationalTeams!B:B,MATCH(B11858,NationalTeams!C:C,0))</f>
        <v>37</v>
      </c>
      <c r="D11858" t="s">
        <v>1254</v>
      </c>
      <c r="E11858">
        <f>INDEX(TeamSports!B:B,MATCH(D11858,TeamSports!C:C,0))</f>
        <v>62</v>
      </c>
      <c r="F11858">
        <f>INDEX(RanksTable!BD:BD,MATCH(B11858,RanksTable!B:B,0))</f>
        <v>7</v>
      </c>
      <c r="H11858" t="str">
        <f t="shared" si="185"/>
        <v>INSERT INTO "TeamRanks" (team_id,team_sport_id,team_rank) VALUES (37,62,7);</v>
      </c>
    </row>
    <row r="11859" spans="2:8" x14ac:dyDescent="0.25">
      <c r="B11859" t="s">
        <v>371</v>
      </c>
      <c r="C11859">
        <f>INDEX(NationalTeams!B:B,MATCH(B11859,NationalTeams!C:C,0))</f>
        <v>38</v>
      </c>
      <c r="D11859" t="s">
        <v>1254</v>
      </c>
      <c r="E11859">
        <f>INDEX(TeamSports!B:B,MATCH(D11859,TeamSports!C:C,0))</f>
        <v>62</v>
      </c>
      <c r="F11859">
        <f>INDEX(RanksTable!BD:BD,MATCH(B11859,RanksTable!B:B,0))</f>
        <v>7</v>
      </c>
      <c r="H11859" t="str">
        <f t="shared" si="185"/>
        <v>INSERT INTO "TeamRanks" (team_id,team_sport_id,team_rank) VALUES (38,62,7);</v>
      </c>
    </row>
    <row r="11860" spans="2:8" x14ac:dyDescent="0.25">
      <c r="B11860" t="s">
        <v>462</v>
      </c>
      <c r="C11860">
        <f>INDEX(NationalTeams!B:B,MATCH(B11860,NationalTeams!C:C,0))</f>
        <v>39</v>
      </c>
      <c r="D11860" t="s">
        <v>1254</v>
      </c>
      <c r="E11860">
        <f>INDEX(TeamSports!B:B,MATCH(D11860,TeamSports!C:C,0))</f>
        <v>62</v>
      </c>
      <c r="F11860">
        <f>INDEX(RanksTable!BD:BD,MATCH(B11860,RanksTable!B:B,0))</f>
        <v>7</v>
      </c>
      <c r="H11860" t="str">
        <f t="shared" si="185"/>
        <v>INSERT INTO "TeamRanks" (team_id,team_sport_id,team_rank) VALUES (39,62,7);</v>
      </c>
    </row>
    <row r="11861" spans="2:8" x14ac:dyDescent="0.25">
      <c r="B11861" t="s">
        <v>322</v>
      </c>
      <c r="C11861">
        <f>INDEX(NationalTeams!B:B,MATCH(B11861,NationalTeams!C:C,0))</f>
        <v>40</v>
      </c>
      <c r="D11861" t="s">
        <v>1254</v>
      </c>
      <c r="E11861">
        <f>INDEX(TeamSports!B:B,MATCH(D11861,TeamSports!C:C,0))</f>
        <v>62</v>
      </c>
      <c r="F11861">
        <f>INDEX(RanksTable!BD:BD,MATCH(B11861,RanksTable!B:B,0))</f>
        <v>7</v>
      </c>
      <c r="H11861" t="str">
        <f t="shared" si="185"/>
        <v>INSERT INTO "TeamRanks" (team_id,team_sport_id,team_rank) VALUES (40,62,7);</v>
      </c>
    </row>
    <row r="11862" spans="2:8" x14ac:dyDescent="0.25">
      <c r="B11862" t="s">
        <v>355</v>
      </c>
      <c r="C11862">
        <f>INDEX(NationalTeams!B:B,MATCH(B11862,NationalTeams!C:C,0))</f>
        <v>41</v>
      </c>
      <c r="D11862" t="s">
        <v>1254</v>
      </c>
      <c r="E11862">
        <f>INDEX(TeamSports!B:B,MATCH(D11862,TeamSports!C:C,0))</f>
        <v>62</v>
      </c>
      <c r="F11862">
        <f>INDEX(RanksTable!BD:BD,MATCH(B11862,RanksTable!B:B,0))</f>
        <v>5</v>
      </c>
      <c r="H11862" t="str">
        <f t="shared" si="185"/>
        <v>INSERT INTO "TeamRanks" (team_id,team_sport_id,team_rank) VALUES (41,62,5);</v>
      </c>
    </row>
    <row r="11863" spans="2:8" x14ac:dyDescent="0.25">
      <c r="B11863" t="s">
        <v>344</v>
      </c>
      <c r="C11863">
        <f>INDEX(NationalTeams!B:B,MATCH(B11863,NationalTeams!C:C,0))</f>
        <v>42</v>
      </c>
      <c r="D11863" t="s">
        <v>1254</v>
      </c>
      <c r="E11863">
        <f>INDEX(TeamSports!B:B,MATCH(D11863,TeamSports!C:C,0))</f>
        <v>62</v>
      </c>
      <c r="F11863">
        <f>INDEX(RanksTable!BD:BD,MATCH(B11863,RanksTable!B:B,0))</f>
        <v>7</v>
      </c>
      <c r="H11863" t="str">
        <f t="shared" si="185"/>
        <v>INSERT INTO "TeamRanks" (team_id,team_sport_id,team_rank) VALUES (42,62,7);</v>
      </c>
    </row>
    <row r="11864" spans="2:8" x14ac:dyDescent="0.25">
      <c r="B11864" t="s">
        <v>330</v>
      </c>
      <c r="C11864">
        <f>INDEX(NationalTeams!B:B,MATCH(B11864,NationalTeams!C:C,0))</f>
        <v>43</v>
      </c>
      <c r="D11864" t="s">
        <v>1254</v>
      </c>
      <c r="E11864">
        <f>INDEX(TeamSports!B:B,MATCH(D11864,TeamSports!C:C,0))</f>
        <v>62</v>
      </c>
      <c r="F11864">
        <f>INDEX(RanksTable!BD:BD,MATCH(B11864,RanksTable!B:B,0))</f>
        <v>7</v>
      </c>
      <c r="H11864" t="str">
        <f t="shared" si="185"/>
        <v>INSERT INTO "TeamRanks" (team_id,team_sport_id,team_rank) VALUES (43,62,7);</v>
      </c>
    </row>
    <row r="11865" spans="2:8" x14ac:dyDescent="0.25">
      <c r="B11865" t="s">
        <v>429</v>
      </c>
      <c r="C11865">
        <f>INDEX(NationalTeams!B:B,MATCH(B11865,NationalTeams!C:C,0))</f>
        <v>44</v>
      </c>
      <c r="D11865" t="s">
        <v>1254</v>
      </c>
      <c r="E11865">
        <f>INDEX(TeamSports!B:B,MATCH(D11865,TeamSports!C:C,0))</f>
        <v>62</v>
      </c>
      <c r="F11865">
        <f>INDEX(RanksTable!BD:BD,MATCH(B11865,RanksTable!B:B,0))</f>
        <v>7</v>
      </c>
      <c r="H11865" t="str">
        <f t="shared" si="185"/>
        <v>INSERT INTO "TeamRanks" (team_id,team_sport_id,team_rank) VALUES (44,62,7);</v>
      </c>
    </row>
    <row r="11866" spans="2:8" x14ac:dyDescent="0.25">
      <c r="B11866" t="s">
        <v>534</v>
      </c>
      <c r="C11866">
        <f>INDEX(NationalTeams!B:B,MATCH(B11866,NationalTeams!C:C,0))</f>
        <v>45</v>
      </c>
      <c r="D11866" t="s">
        <v>1254</v>
      </c>
      <c r="E11866">
        <f>INDEX(TeamSports!B:B,MATCH(D11866,TeamSports!C:C,0))</f>
        <v>62</v>
      </c>
      <c r="F11866">
        <f>INDEX(RanksTable!BD:BD,MATCH(B11866,RanksTable!B:B,0))</f>
        <v>7</v>
      </c>
      <c r="H11866" t="str">
        <f t="shared" si="185"/>
        <v>INSERT INTO "TeamRanks" (team_id,team_sport_id,team_rank) VALUES (45,62,7);</v>
      </c>
    </row>
    <row r="11867" spans="2:8" x14ac:dyDescent="0.25">
      <c r="B11867" t="s">
        <v>328</v>
      </c>
      <c r="C11867">
        <f>INDEX(NationalTeams!B:B,MATCH(B11867,NationalTeams!C:C,0))</f>
        <v>46</v>
      </c>
      <c r="D11867" t="s">
        <v>1254</v>
      </c>
      <c r="E11867">
        <f>INDEX(TeamSports!B:B,MATCH(D11867,TeamSports!C:C,0))</f>
        <v>62</v>
      </c>
      <c r="F11867">
        <f>INDEX(RanksTable!BD:BD,MATCH(B11867,RanksTable!B:B,0))</f>
        <v>7</v>
      </c>
      <c r="H11867" t="str">
        <f t="shared" si="185"/>
        <v>INSERT INTO "TeamRanks" (team_id,team_sport_id,team_rank) VALUES (46,62,7);</v>
      </c>
    </row>
    <row r="11868" spans="2:8" x14ac:dyDescent="0.25">
      <c r="B11868" t="s">
        <v>368</v>
      </c>
      <c r="C11868">
        <f>INDEX(NationalTeams!B:B,MATCH(B11868,NationalTeams!C:C,0))</f>
        <v>47</v>
      </c>
      <c r="D11868" t="s">
        <v>1254</v>
      </c>
      <c r="E11868">
        <f>INDEX(TeamSports!B:B,MATCH(D11868,TeamSports!C:C,0))</f>
        <v>62</v>
      </c>
      <c r="F11868">
        <f>INDEX(RanksTable!BD:BD,MATCH(B11868,RanksTable!B:B,0))</f>
        <v>7</v>
      </c>
      <c r="H11868" t="str">
        <f t="shared" si="185"/>
        <v>INSERT INTO "TeamRanks" (team_id,team_sport_id,team_rank) VALUES (47,62,7);</v>
      </c>
    </row>
    <row r="11869" spans="2:8" x14ac:dyDescent="0.25">
      <c r="B11869" t="s">
        <v>369</v>
      </c>
      <c r="C11869">
        <f>INDEX(NationalTeams!B:B,MATCH(B11869,NationalTeams!C:C,0))</f>
        <v>48</v>
      </c>
      <c r="D11869" t="s">
        <v>1254</v>
      </c>
      <c r="E11869">
        <f>INDEX(TeamSports!B:B,MATCH(D11869,TeamSports!C:C,0))</f>
        <v>62</v>
      </c>
      <c r="F11869">
        <f>INDEX(RanksTable!BD:BD,MATCH(B11869,RanksTable!B:B,0))</f>
        <v>7</v>
      </c>
      <c r="H11869" t="str">
        <f t="shared" si="185"/>
        <v>INSERT INTO "TeamRanks" (team_id,team_sport_id,team_rank) VALUES (48,62,7);</v>
      </c>
    </row>
    <row r="11870" spans="2:8" x14ac:dyDescent="0.25">
      <c r="B11870" t="s">
        <v>447</v>
      </c>
      <c r="C11870">
        <f>INDEX(NationalTeams!B:B,MATCH(B11870,NationalTeams!C:C,0))</f>
        <v>49</v>
      </c>
      <c r="D11870" t="s">
        <v>1254</v>
      </c>
      <c r="E11870">
        <f>INDEX(TeamSports!B:B,MATCH(D11870,TeamSports!C:C,0))</f>
        <v>62</v>
      </c>
      <c r="F11870">
        <f>INDEX(RanksTable!BD:BD,MATCH(B11870,RanksTable!B:B,0))</f>
        <v>7</v>
      </c>
      <c r="H11870" t="str">
        <f t="shared" si="185"/>
        <v>INSERT INTO "TeamRanks" (team_id,team_sport_id,team_rank) VALUES (49,62,7);</v>
      </c>
    </row>
    <row r="11871" spans="2:8" x14ac:dyDescent="0.25">
      <c r="B11871" t="s">
        <v>425</v>
      </c>
      <c r="C11871">
        <f>INDEX(NationalTeams!B:B,MATCH(B11871,NationalTeams!C:C,0))</f>
        <v>50</v>
      </c>
      <c r="D11871" t="s">
        <v>1254</v>
      </c>
      <c r="E11871">
        <f>INDEX(TeamSports!B:B,MATCH(D11871,TeamSports!C:C,0))</f>
        <v>62</v>
      </c>
      <c r="F11871">
        <f>INDEX(RanksTable!BD:BD,MATCH(B11871,RanksTable!B:B,0))</f>
        <v>7</v>
      </c>
      <c r="H11871" t="str">
        <f t="shared" si="185"/>
        <v>INSERT INTO "TeamRanks" (team_id,team_sport_id,team_rank) VALUES (50,62,7);</v>
      </c>
    </row>
    <row r="11872" spans="2:8" x14ac:dyDescent="0.25">
      <c r="B11872" t="s">
        <v>323</v>
      </c>
      <c r="C11872">
        <f>INDEX(NationalTeams!B:B,MATCH(B11872,NationalTeams!C:C,0))</f>
        <v>51</v>
      </c>
      <c r="D11872" t="s">
        <v>1254</v>
      </c>
      <c r="E11872">
        <f>INDEX(TeamSports!B:B,MATCH(D11872,TeamSports!C:C,0))</f>
        <v>62</v>
      </c>
      <c r="F11872">
        <f>INDEX(RanksTable!BD:BD,MATCH(B11872,RanksTable!B:B,0))</f>
        <v>7</v>
      </c>
      <c r="H11872" t="str">
        <f t="shared" si="185"/>
        <v>INSERT INTO "TeamRanks" (team_id,team_sport_id,team_rank) VALUES (51,62,7);</v>
      </c>
    </row>
    <row r="11873" spans="2:8" x14ac:dyDescent="0.25">
      <c r="B11873" t="s">
        <v>354</v>
      </c>
      <c r="C11873">
        <f>INDEX(NationalTeams!B:B,MATCH(B11873,NationalTeams!C:C,0))</f>
        <v>52</v>
      </c>
      <c r="D11873" t="s">
        <v>1254</v>
      </c>
      <c r="E11873">
        <f>INDEX(TeamSports!B:B,MATCH(D11873,TeamSports!C:C,0))</f>
        <v>62</v>
      </c>
      <c r="F11873">
        <f>INDEX(RanksTable!BD:BD,MATCH(B11873,RanksTable!B:B,0))</f>
        <v>7</v>
      </c>
      <c r="H11873" t="str">
        <f t="shared" si="185"/>
        <v>INSERT INTO "TeamRanks" (team_id,team_sport_id,team_rank) VALUES (52,62,7);</v>
      </c>
    </row>
    <row r="11874" spans="2:8" x14ac:dyDescent="0.25">
      <c r="B11874" t="s">
        <v>498</v>
      </c>
      <c r="C11874">
        <f>INDEX(NationalTeams!B:B,MATCH(B11874,NationalTeams!C:C,0))</f>
        <v>53</v>
      </c>
      <c r="D11874" t="s">
        <v>1254</v>
      </c>
      <c r="E11874">
        <f>INDEX(TeamSports!B:B,MATCH(D11874,TeamSports!C:C,0))</f>
        <v>62</v>
      </c>
      <c r="F11874">
        <f>INDEX(RanksTable!BD:BD,MATCH(B11874,RanksTable!B:B,0))</f>
        <v>7</v>
      </c>
      <c r="H11874" t="str">
        <f t="shared" si="185"/>
        <v>INSERT INTO "TeamRanks" (team_id,team_sport_id,team_rank) VALUES (53,62,7);</v>
      </c>
    </row>
    <row r="11875" spans="2:8" x14ac:dyDescent="0.25">
      <c r="B11875" t="s">
        <v>406</v>
      </c>
      <c r="C11875">
        <f>INDEX(NationalTeams!B:B,MATCH(B11875,NationalTeams!C:C,0))</f>
        <v>54</v>
      </c>
      <c r="D11875" t="s">
        <v>1254</v>
      </c>
      <c r="E11875">
        <f>INDEX(TeamSports!B:B,MATCH(D11875,TeamSports!C:C,0))</f>
        <v>62</v>
      </c>
      <c r="F11875">
        <f>INDEX(RanksTable!BD:BD,MATCH(B11875,RanksTable!B:B,0))</f>
        <v>7</v>
      </c>
      <c r="H11875" t="str">
        <f t="shared" si="185"/>
        <v>INSERT INTO "TeamRanks" (team_id,team_sport_id,team_rank) VALUES (54,62,7);</v>
      </c>
    </row>
    <row r="11876" spans="2:8" x14ac:dyDescent="0.25">
      <c r="B11876" t="s">
        <v>404</v>
      </c>
      <c r="C11876">
        <f>INDEX(NationalTeams!B:B,MATCH(B11876,NationalTeams!C:C,0))</f>
        <v>55</v>
      </c>
      <c r="D11876" t="s">
        <v>1254</v>
      </c>
      <c r="E11876">
        <f>INDEX(TeamSports!B:B,MATCH(D11876,TeamSports!C:C,0))</f>
        <v>62</v>
      </c>
      <c r="F11876">
        <f>INDEX(RanksTable!BD:BD,MATCH(B11876,RanksTable!B:B,0))</f>
        <v>7</v>
      </c>
      <c r="H11876" t="str">
        <f t="shared" si="185"/>
        <v>INSERT INTO "TeamRanks" (team_id,team_sport_id,team_rank) VALUES (55,62,7);</v>
      </c>
    </row>
    <row r="11877" spans="2:8" x14ac:dyDescent="0.25">
      <c r="B11877" t="s">
        <v>495</v>
      </c>
      <c r="C11877">
        <f>INDEX(NationalTeams!B:B,MATCH(B11877,NationalTeams!C:C,0))</f>
        <v>56</v>
      </c>
      <c r="D11877" t="s">
        <v>1254</v>
      </c>
      <c r="E11877">
        <f>INDEX(TeamSports!B:B,MATCH(D11877,TeamSports!C:C,0))</f>
        <v>62</v>
      </c>
      <c r="F11877">
        <f>INDEX(RanksTable!BD:BD,MATCH(B11877,RanksTable!B:B,0))</f>
        <v>7</v>
      </c>
      <c r="H11877" t="str">
        <f t="shared" si="185"/>
        <v>INSERT INTO "TeamRanks" (team_id,team_sport_id,team_rank) VALUES (56,62,7);</v>
      </c>
    </row>
    <row r="11878" spans="2:8" x14ac:dyDescent="0.25">
      <c r="B11878" t="s">
        <v>413</v>
      </c>
      <c r="C11878">
        <f>INDEX(NationalTeams!B:B,MATCH(B11878,NationalTeams!C:C,0))</f>
        <v>57</v>
      </c>
      <c r="D11878" t="s">
        <v>1254</v>
      </c>
      <c r="E11878">
        <f>INDEX(TeamSports!B:B,MATCH(D11878,TeamSports!C:C,0))</f>
        <v>62</v>
      </c>
      <c r="F11878">
        <f>INDEX(RanksTable!BD:BD,MATCH(B11878,RanksTable!B:B,0))</f>
        <v>7</v>
      </c>
      <c r="H11878" t="str">
        <f t="shared" si="185"/>
        <v>INSERT INTO "TeamRanks" (team_id,team_sport_id,team_rank) VALUES (57,62,7);</v>
      </c>
    </row>
    <row r="11879" spans="2:8" x14ac:dyDescent="0.25">
      <c r="B11879" t="s">
        <v>331</v>
      </c>
      <c r="C11879">
        <f>INDEX(NationalTeams!B:B,MATCH(B11879,NationalTeams!C:C,0))</f>
        <v>58</v>
      </c>
      <c r="D11879" t="s">
        <v>1254</v>
      </c>
      <c r="E11879">
        <f>INDEX(TeamSports!B:B,MATCH(D11879,TeamSports!C:C,0))</f>
        <v>62</v>
      </c>
      <c r="F11879">
        <f>INDEX(RanksTable!BD:BD,MATCH(B11879,RanksTable!B:B,0))</f>
        <v>7</v>
      </c>
      <c r="H11879" t="str">
        <f t="shared" si="185"/>
        <v>INSERT INTO "TeamRanks" (team_id,team_sport_id,team_rank) VALUES (58,62,7);</v>
      </c>
    </row>
    <row r="11880" spans="2:8" x14ac:dyDescent="0.25">
      <c r="B11880" t="s">
        <v>365</v>
      </c>
      <c r="C11880">
        <f>INDEX(NationalTeams!B:B,MATCH(B11880,NationalTeams!C:C,0))</f>
        <v>59</v>
      </c>
      <c r="D11880" t="s">
        <v>1254</v>
      </c>
      <c r="E11880">
        <f>INDEX(TeamSports!B:B,MATCH(D11880,TeamSports!C:C,0))</f>
        <v>62</v>
      </c>
      <c r="F11880">
        <f>INDEX(RanksTable!BD:BD,MATCH(B11880,RanksTable!B:B,0))</f>
        <v>7</v>
      </c>
      <c r="H11880" t="str">
        <f t="shared" si="185"/>
        <v>INSERT INTO "TeamRanks" (team_id,team_sport_id,team_rank) VALUES (59,62,7);</v>
      </c>
    </row>
    <row r="11881" spans="2:8" x14ac:dyDescent="0.25">
      <c r="B11881" t="s">
        <v>332</v>
      </c>
      <c r="C11881">
        <f>INDEX(NationalTeams!B:B,MATCH(B11881,NationalTeams!C:C,0))</f>
        <v>60</v>
      </c>
      <c r="D11881" t="s">
        <v>1254</v>
      </c>
      <c r="E11881">
        <f>INDEX(TeamSports!B:B,MATCH(D11881,TeamSports!C:C,0))</f>
        <v>62</v>
      </c>
      <c r="F11881">
        <f>INDEX(RanksTable!BD:BD,MATCH(B11881,RanksTable!B:B,0))</f>
        <v>7</v>
      </c>
      <c r="H11881" t="str">
        <f t="shared" si="185"/>
        <v>INSERT INTO "TeamRanks" (team_id,team_sport_id,team_rank) VALUES (60,62,7);</v>
      </c>
    </row>
    <row r="11882" spans="2:8" x14ac:dyDescent="0.25">
      <c r="B11882" t="s">
        <v>435</v>
      </c>
      <c r="C11882">
        <f>INDEX(NationalTeams!B:B,MATCH(B11882,NationalTeams!C:C,0))</f>
        <v>61</v>
      </c>
      <c r="D11882" t="s">
        <v>1254</v>
      </c>
      <c r="E11882">
        <f>INDEX(TeamSports!B:B,MATCH(D11882,TeamSports!C:C,0))</f>
        <v>62</v>
      </c>
      <c r="F11882">
        <f>INDEX(RanksTable!BD:BD,MATCH(B11882,RanksTable!B:B,0))</f>
        <v>7</v>
      </c>
      <c r="H11882" t="str">
        <f t="shared" si="185"/>
        <v>INSERT INTO "TeamRanks" (team_id,team_sport_id,team_rank) VALUES (61,62,7);</v>
      </c>
    </row>
    <row r="11883" spans="2:8" x14ac:dyDescent="0.25">
      <c r="B11883" t="s">
        <v>346</v>
      </c>
      <c r="C11883">
        <f>INDEX(NationalTeams!B:B,MATCH(B11883,NationalTeams!C:C,0))</f>
        <v>62</v>
      </c>
      <c r="D11883" t="s">
        <v>1254</v>
      </c>
      <c r="E11883">
        <f>INDEX(TeamSports!B:B,MATCH(D11883,TeamSports!C:C,0))</f>
        <v>62</v>
      </c>
      <c r="F11883">
        <f>INDEX(RanksTable!BD:BD,MATCH(B11883,RanksTable!B:B,0))</f>
        <v>7</v>
      </c>
      <c r="H11883" t="str">
        <f t="shared" si="185"/>
        <v>INSERT INTO "TeamRanks" (team_id,team_sport_id,team_rank) VALUES (62,62,7);</v>
      </c>
    </row>
    <row r="11884" spans="2:8" x14ac:dyDescent="0.25">
      <c r="B11884" t="s">
        <v>515</v>
      </c>
      <c r="C11884">
        <f>INDEX(NationalTeams!B:B,MATCH(B11884,NationalTeams!C:C,0))</f>
        <v>63</v>
      </c>
      <c r="D11884" t="s">
        <v>1254</v>
      </c>
      <c r="E11884">
        <f>INDEX(TeamSports!B:B,MATCH(D11884,TeamSports!C:C,0))</f>
        <v>62</v>
      </c>
      <c r="F11884">
        <f>INDEX(RanksTable!BD:BD,MATCH(B11884,RanksTable!B:B,0))</f>
        <v>7</v>
      </c>
      <c r="H11884" t="str">
        <f t="shared" si="185"/>
        <v>INSERT INTO "TeamRanks" (team_id,team_sport_id,team_rank) VALUES (63,62,7);</v>
      </c>
    </row>
    <row r="11885" spans="2:8" x14ac:dyDescent="0.25">
      <c r="B11885" t="s">
        <v>509</v>
      </c>
      <c r="C11885">
        <f>INDEX(NationalTeams!B:B,MATCH(B11885,NationalTeams!C:C,0))</f>
        <v>64</v>
      </c>
      <c r="D11885" t="s">
        <v>1254</v>
      </c>
      <c r="E11885">
        <f>INDEX(TeamSports!B:B,MATCH(D11885,TeamSports!C:C,0))</f>
        <v>62</v>
      </c>
      <c r="F11885">
        <f>INDEX(RanksTable!BD:BD,MATCH(B11885,RanksTable!B:B,0))</f>
        <v>7</v>
      </c>
      <c r="H11885" t="str">
        <f t="shared" si="185"/>
        <v>INSERT INTO "TeamRanks" (team_id,team_sport_id,team_rank) VALUES (64,62,7);</v>
      </c>
    </row>
    <row r="11886" spans="2:8" x14ac:dyDescent="0.25">
      <c r="B11886" t="s">
        <v>518</v>
      </c>
      <c r="C11886">
        <f>INDEX(NationalTeams!B:B,MATCH(B11886,NationalTeams!C:C,0))</f>
        <v>65</v>
      </c>
      <c r="D11886" t="s">
        <v>1254</v>
      </c>
      <c r="E11886">
        <f>INDEX(TeamSports!B:B,MATCH(D11886,TeamSports!C:C,0))</f>
        <v>62</v>
      </c>
      <c r="F11886">
        <f>INDEX(RanksTable!BD:BD,MATCH(B11886,RanksTable!B:B,0))</f>
        <v>7</v>
      </c>
      <c r="H11886" t="str">
        <f t="shared" si="185"/>
        <v>INSERT INTO "TeamRanks" (team_id,team_sport_id,team_rank) VALUES (65,62,7);</v>
      </c>
    </row>
    <row r="11887" spans="2:8" x14ac:dyDescent="0.25">
      <c r="B11887" t="s">
        <v>490</v>
      </c>
      <c r="C11887">
        <f>INDEX(NationalTeams!B:B,MATCH(B11887,NationalTeams!C:C,0))</f>
        <v>66</v>
      </c>
      <c r="D11887" t="s">
        <v>1254</v>
      </c>
      <c r="E11887">
        <f>INDEX(TeamSports!B:B,MATCH(D11887,TeamSports!C:C,0))</f>
        <v>62</v>
      </c>
      <c r="F11887">
        <f>INDEX(RanksTable!BD:BD,MATCH(B11887,RanksTable!B:B,0))</f>
        <v>7</v>
      </c>
      <c r="H11887" t="str">
        <f t="shared" si="185"/>
        <v>INSERT INTO "TeamRanks" (team_id,team_sport_id,team_rank) VALUES (66,62,7);</v>
      </c>
    </row>
    <row r="11888" spans="2:8" x14ac:dyDescent="0.25">
      <c r="B11888" t="s">
        <v>349</v>
      </c>
      <c r="C11888">
        <f>INDEX(NationalTeams!B:B,MATCH(B11888,NationalTeams!C:C,0))</f>
        <v>67</v>
      </c>
      <c r="D11888" t="s">
        <v>1254</v>
      </c>
      <c r="E11888">
        <f>INDEX(TeamSports!B:B,MATCH(D11888,TeamSports!C:C,0))</f>
        <v>62</v>
      </c>
      <c r="F11888">
        <f>INDEX(RanksTable!BD:BD,MATCH(B11888,RanksTable!B:B,0))</f>
        <v>4</v>
      </c>
      <c r="H11888" t="str">
        <f t="shared" si="185"/>
        <v>INSERT INTO "TeamRanks" (team_id,team_sport_id,team_rank) VALUES (67,62,4);</v>
      </c>
    </row>
    <row r="11889" spans="2:8" x14ac:dyDescent="0.25">
      <c r="B11889" t="s">
        <v>531</v>
      </c>
      <c r="C11889">
        <f>INDEX(NationalTeams!B:B,MATCH(B11889,NationalTeams!C:C,0))</f>
        <v>68</v>
      </c>
      <c r="D11889" t="s">
        <v>1254</v>
      </c>
      <c r="E11889">
        <f>INDEX(TeamSports!B:B,MATCH(D11889,TeamSports!C:C,0))</f>
        <v>62</v>
      </c>
      <c r="F11889">
        <f>INDEX(RanksTable!BD:BD,MATCH(B11889,RanksTable!B:B,0))</f>
        <v>7</v>
      </c>
      <c r="H11889" t="str">
        <f t="shared" si="185"/>
        <v>INSERT INTO "TeamRanks" (team_id,team_sport_id,team_rank) VALUES (68,62,7);</v>
      </c>
    </row>
    <row r="11890" spans="2:8" x14ac:dyDescent="0.25">
      <c r="B11890" t="s">
        <v>326</v>
      </c>
      <c r="C11890">
        <f>INDEX(NationalTeams!B:B,MATCH(B11890,NationalTeams!C:C,0))</f>
        <v>69</v>
      </c>
      <c r="D11890" t="s">
        <v>1254</v>
      </c>
      <c r="E11890">
        <f>INDEX(TeamSports!B:B,MATCH(D11890,TeamSports!C:C,0))</f>
        <v>62</v>
      </c>
      <c r="F11890">
        <f>INDEX(RanksTable!BD:BD,MATCH(B11890,RanksTable!B:B,0))</f>
        <v>7</v>
      </c>
      <c r="H11890" t="str">
        <f t="shared" si="185"/>
        <v>INSERT INTO "TeamRanks" (team_id,team_sport_id,team_rank) VALUES (69,62,7);</v>
      </c>
    </row>
    <row r="11891" spans="2:8" x14ac:dyDescent="0.25">
      <c r="B11891" t="s">
        <v>320</v>
      </c>
      <c r="C11891">
        <f>INDEX(NationalTeams!B:B,MATCH(B11891,NationalTeams!C:C,0))</f>
        <v>70</v>
      </c>
      <c r="D11891" t="s">
        <v>1254</v>
      </c>
      <c r="E11891">
        <f>INDEX(TeamSports!B:B,MATCH(D11891,TeamSports!C:C,0))</f>
        <v>62</v>
      </c>
      <c r="F11891">
        <f>INDEX(RanksTable!BD:BD,MATCH(B11891,RanksTable!B:B,0))</f>
        <v>7</v>
      </c>
      <c r="H11891" t="str">
        <f t="shared" si="185"/>
        <v>INSERT INTO "TeamRanks" (team_id,team_sport_id,team_rank) VALUES (70,62,7);</v>
      </c>
    </row>
    <row r="11892" spans="2:8" x14ac:dyDescent="0.25">
      <c r="B11892" t="s">
        <v>459</v>
      </c>
      <c r="C11892">
        <f>INDEX(NationalTeams!B:B,MATCH(B11892,NationalTeams!C:C,0))</f>
        <v>71</v>
      </c>
      <c r="D11892" t="s">
        <v>1254</v>
      </c>
      <c r="E11892">
        <f>INDEX(TeamSports!B:B,MATCH(D11892,TeamSports!C:C,0))</f>
        <v>62</v>
      </c>
      <c r="F11892">
        <f>INDEX(RanksTable!BD:BD,MATCH(B11892,RanksTable!B:B,0))</f>
        <v>7</v>
      </c>
      <c r="H11892" t="str">
        <f t="shared" si="185"/>
        <v>INSERT INTO "TeamRanks" (team_id,team_sport_id,team_rank) VALUES (71,62,7);</v>
      </c>
    </row>
    <row r="11893" spans="2:8" x14ac:dyDescent="0.25">
      <c r="B11893" t="s">
        <v>445</v>
      </c>
      <c r="C11893">
        <f>INDEX(NationalTeams!B:B,MATCH(B11893,NationalTeams!C:C,0))</f>
        <v>72</v>
      </c>
      <c r="D11893" t="s">
        <v>1254</v>
      </c>
      <c r="E11893">
        <f>INDEX(TeamSports!B:B,MATCH(D11893,TeamSports!C:C,0))</f>
        <v>62</v>
      </c>
      <c r="F11893">
        <f>INDEX(RanksTable!BD:BD,MATCH(B11893,RanksTable!B:B,0))</f>
        <v>7</v>
      </c>
      <c r="H11893" t="str">
        <f t="shared" si="185"/>
        <v>INSERT INTO "TeamRanks" (team_id,team_sport_id,team_rank) VALUES (72,62,7);</v>
      </c>
    </row>
    <row r="11894" spans="2:8" x14ac:dyDescent="0.25">
      <c r="B11894" t="s">
        <v>511</v>
      </c>
      <c r="C11894">
        <f>INDEX(NationalTeams!B:B,MATCH(B11894,NationalTeams!C:C,0))</f>
        <v>73</v>
      </c>
      <c r="D11894" t="s">
        <v>1254</v>
      </c>
      <c r="E11894">
        <f>INDEX(TeamSports!B:B,MATCH(D11894,TeamSports!C:C,0))</f>
        <v>62</v>
      </c>
      <c r="F11894">
        <f>INDEX(RanksTable!BD:BD,MATCH(B11894,RanksTable!B:B,0))</f>
        <v>7</v>
      </c>
      <c r="H11894" t="str">
        <f t="shared" si="185"/>
        <v>INSERT INTO "TeamRanks" (team_id,team_sport_id,team_rank) VALUES (73,62,7);</v>
      </c>
    </row>
    <row r="11895" spans="2:8" x14ac:dyDescent="0.25">
      <c r="B11895" t="s">
        <v>487</v>
      </c>
      <c r="C11895">
        <f>INDEX(NationalTeams!B:B,MATCH(B11895,NationalTeams!C:C,0))</f>
        <v>74</v>
      </c>
      <c r="D11895" t="s">
        <v>1254</v>
      </c>
      <c r="E11895">
        <f>INDEX(TeamSports!B:B,MATCH(D11895,TeamSports!C:C,0))</f>
        <v>62</v>
      </c>
      <c r="F11895">
        <f>INDEX(RanksTable!BD:BD,MATCH(B11895,RanksTable!B:B,0))</f>
        <v>7</v>
      </c>
      <c r="H11895" t="str">
        <f t="shared" si="185"/>
        <v>INSERT INTO "TeamRanks" (team_id,team_sport_id,team_rank) VALUES (74,62,7);</v>
      </c>
    </row>
    <row r="11896" spans="2:8" x14ac:dyDescent="0.25">
      <c r="B11896" t="s">
        <v>383</v>
      </c>
      <c r="C11896">
        <f>INDEX(NationalTeams!B:B,MATCH(B11896,NationalTeams!C:C,0))</f>
        <v>75</v>
      </c>
      <c r="D11896" t="s">
        <v>1254</v>
      </c>
      <c r="E11896">
        <f>INDEX(TeamSports!B:B,MATCH(D11896,TeamSports!C:C,0))</f>
        <v>62</v>
      </c>
      <c r="F11896">
        <f>INDEX(RanksTable!BD:BD,MATCH(B11896,RanksTable!B:B,0))</f>
        <v>7</v>
      </c>
      <c r="H11896" t="str">
        <f t="shared" si="185"/>
        <v>INSERT INTO "TeamRanks" (team_id,team_sport_id,team_rank) VALUES (75,62,7);</v>
      </c>
    </row>
    <row r="11897" spans="2:8" x14ac:dyDescent="0.25">
      <c r="B11897" t="s">
        <v>517</v>
      </c>
      <c r="C11897">
        <f>INDEX(NationalTeams!B:B,MATCH(B11897,NationalTeams!C:C,0))</f>
        <v>76</v>
      </c>
      <c r="D11897" t="s">
        <v>1254</v>
      </c>
      <c r="E11897">
        <f>INDEX(TeamSports!B:B,MATCH(D11897,TeamSports!C:C,0))</f>
        <v>62</v>
      </c>
      <c r="F11897">
        <f>INDEX(RanksTable!BD:BD,MATCH(B11897,RanksTable!B:B,0))</f>
        <v>7</v>
      </c>
      <c r="H11897" t="str">
        <f t="shared" si="185"/>
        <v>INSERT INTO "TeamRanks" (team_id,team_sport_id,team_rank) VALUES (76,62,7);</v>
      </c>
    </row>
    <row r="11898" spans="2:8" x14ac:dyDescent="0.25">
      <c r="B11898" t="s">
        <v>391</v>
      </c>
      <c r="C11898">
        <f>INDEX(NationalTeams!B:B,MATCH(B11898,NationalTeams!C:C,0))</f>
        <v>77</v>
      </c>
      <c r="D11898" t="s">
        <v>1254</v>
      </c>
      <c r="E11898">
        <f>INDEX(TeamSports!B:B,MATCH(D11898,TeamSports!C:C,0))</f>
        <v>62</v>
      </c>
      <c r="F11898">
        <f>INDEX(RanksTable!BD:BD,MATCH(B11898,RanksTable!B:B,0))</f>
        <v>7</v>
      </c>
      <c r="H11898" t="str">
        <f t="shared" si="185"/>
        <v>INSERT INTO "TeamRanks" (team_id,team_sport_id,team_rank) VALUES (77,62,7);</v>
      </c>
    </row>
    <row r="11899" spans="2:8" x14ac:dyDescent="0.25">
      <c r="B11899" t="s">
        <v>524</v>
      </c>
      <c r="C11899">
        <f>INDEX(NationalTeams!B:B,MATCH(B11899,NationalTeams!C:C,0))</f>
        <v>78</v>
      </c>
      <c r="D11899" t="s">
        <v>1254</v>
      </c>
      <c r="E11899">
        <f>INDEX(TeamSports!B:B,MATCH(D11899,TeamSports!C:C,0))</f>
        <v>62</v>
      </c>
      <c r="F11899">
        <f>INDEX(RanksTable!BD:BD,MATCH(B11899,RanksTable!B:B,0))</f>
        <v>7</v>
      </c>
      <c r="H11899" t="str">
        <f t="shared" si="185"/>
        <v>INSERT INTO "TeamRanks" (team_id,team_sport_id,team_rank) VALUES (78,62,7);</v>
      </c>
    </row>
    <row r="11900" spans="2:8" x14ac:dyDescent="0.25">
      <c r="B11900" t="s">
        <v>325</v>
      </c>
      <c r="C11900">
        <f>INDEX(NationalTeams!B:B,MATCH(B11900,NationalTeams!C:C,0))</f>
        <v>79</v>
      </c>
      <c r="D11900" t="s">
        <v>1254</v>
      </c>
      <c r="E11900">
        <f>INDEX(TeamSports!B:B,MATCH(D11900,TeamSports!C:C,0))</f>
        <v>62</v>
      </c>
      <c r="F11900">
        <f>INDEX(RanksTable!BD:BD,MATCH(B11900,RanksTable!B:B,0))</f>
        <v>7</v>
      </c>
      <c r="H11900" t="str">
        <f t="shared" si="185"/>
        <v>INSERT INTO "TeamRanks" (team_id,team_sport_id,team_rank) VALUES (79,62,7);</v>
      </c>
    </row>
    <row r="11901" spans="2:8" x14ac:dyDescent="0.25">
      <c r="B11901" t="s">
        <v>536</v>
      </c>
      <c r="C11901">
        <f>INDEX(NationalTeams!B:B,MATCH(B11901,NationalTeams!C:C,0))</f>
        <v>80</v>
      </c>
      <c r="D11901" t="s">
        <v>1254</v>
      </c>
      <c r="E11901">
        <f>INDEX(TeamSports!B:B,MATCH(D11901,TeamSports!C:C,0))</f>
        <v>62</v>
      </c>
      <c r="F11901">
        <f>INDEX(RanksTable!BD:BD,MATCH(B11901,RanksTable!B:B,0))</f>
        <v>7</v>
      </c>
      <c r="H11901" t="str">
        <f t="shared" si="185"/>
        <v>INSERT INTO "TeamRanks" (team_id,team_sport_id,team_rank) VALUES (80,62,7);</v>
      </c>
    </row>
    <row r="11902" spans="2:8" x14ac:dyDescent="0.25">
      <c r="B11902" t="s">
        <v>405</v>
      </c>
      <c r="C11902">
        <f>INDEX(NationalTeams!B:B,MATCH(B11902,NationalTeams!C:C,0))</f>
        <v>81</v>
      </c>
      <c r="D11902" t="s">
        <v>1254</v>
      </c>
      <c r="E11902">
        <f>INDEX(TeamSports!B:B,MATCH(D11902,TeamSports!C:C,0))</f>
        <v>62</v>
      </c>
      <c r="F11902">
        <f>INDEX(RanksTable!BD:BD,MATCH(B11902,RanksTable!B:B,0))</f>
        <v>7</v>
      </c>
      <c r="H11902" t="str">
        <f t="shared" si="185"/>
        <v>INSERT INTO "TeamRanks" (team_id,team_sport_id,team_rank) VALUES (81,62,7);</v>
      </c>
    </row>
    <row r="11903" spans="2:8" x14ac:dyDescent="0.25">
      <c r="B11903" t="s">
        <v>508</v>
      </c>
      <c r="C11903">
        <f>INDEX(NationalTeams!B:B,MATCH(B11903,NationalTeams!C:C,0))</f>
        <v>82</v>
      </c>
      <c r="D11903" t="s">
        <v>1254</v>
      </c>
      <c r="E11903">
        <f>INDEX(TeamSports!B:B,MATCH(D11903,TeamSports!C:C,0))</f>
        <v>62</v>
      </c>
      <c r="F11903">
        <f>INDEX(RanksTable!BD:BD,MATCH(B11903,RanksTable!B:B,0))</f>
        <v>7</v>
      </c>
      <c r="H11903" t="str">
        <f t="shared" si="185"/>
        <v>INSERT INTO "TeamRanks" (team_id,team_sport_id,team_rank) VALUES (82,62,7);</v>
      </c>
    </row>
    <row r="11904" spans="2:8" x14ac:dyDescent="0.25">
      <c r="B11904" t="s">
        <v>477</v>
      </c>
      <c r="C11904">
        <f>INDEX(NationalTeams!B:B,MATCH(B11904,NationalTeams!C:C,0))</f>
        <v>83</v>
      </c>
      <c r="D11904" t="s">
        <v>1254</v>
      </c>
      <c r="E11904">
        <f>INDEX(TeamSports!B:B,MATCH(D11904,TeamSports!C:C,0))</f>
        <v>62</v>
      </c>
      <c r="F11904">
        <f>INDEX(RanksTable!BD:BD,MATCH(B11904,RanksTable!B:B,0))</f>
        <v>7</v>
      </c>
      <c r="H11904" t="str">
        <f t="shared" si="185"/>
        <v>INSERT INTO "TeamRanks" (team_id,team_sport_id,team_rank) VALUES (83,62,7);</v>
      </c>
    </row>
    <row r="11905" spans="2:8" x14ac:dyDescent="0.25">
      <c r="B11905" t="s">
        <v>396</v>
      </c>
      <c r="C11905">
        <f>INDEX(NationalTeams!B:B,MATCH(B11905,NationalTeams!C:C,0))</f>
        <v>84</v>
      </c>
      <c r="D11905" t="s">
        <v>1254</v>
      </c>
      <c r="E11905">
        <f>INDEX(TeamSports!B:B,MATCH(D11905,TeamSports!C:C,0))</f>
        <v>62</v>
      </c>
      <c r="F11905">
        <f>INDEX(RanksTable!BD:BD,MATCH(B11905,RanksTable!B:B,0))</f>
        <v>7</v>
      </c>
      <c r="H11905" t="str">
        <f t="shared" si="185"/>
        <v>INSERT INTO "TeamRanks" (team_id,team_sport_id,team_rank) VALUES (84,62,7);</v>
      </c>
    </row>
    <row r="11906" spans="2:8" x14ac:dyDescent="0.25">
      <c r="B11906" t="s">
        <v>382</v>
      </c>
      <c r="C11906">
        <f>INDEX(NationalTeams!B:B,MATCH(B11906,NationalTeams!C:C,0))</f>
        <v>85</v>
      </c>
      <c r="D11906" t="s">
        <v>1254</v>
      </c>
      <c r="E11906">
        <f>INDEX(TeamSports!B:B,MATCH(D11906,TeamSports!C:C,0))</f>
        <v>62</v>
      </c>
      <c r="F11906">
        <f>INDEX(RanksTable!BD:BD,MATCH(B11906,RanksTable!B:B,0))</f>
        <v>7</v>
      </c>
      <c r="H11906" t="str">
        <f t="shared" si="185"/>
        <v>INSERT INTO "TeamRanks" (team_id,team_sport_id,team_rank) VALUES (85,62,7);</v>
      </c>
    </row>
    <row r="11907" spans="2:8" x14ac:dyDescent="0.25">
      <c r="B11907" t="s">
        <v>338</v>
      </c>
      <c r="C11907">
        <f>INDEX(NationalTeams!B:B,MATCH(B11907,NationalTeams!C:C,0))</f>
        <v>86</v>
      </c>
      <c r="D11907" t="s">
        <v>1254</v>
      </c>
      <c r="E11907">
        <f>INDEX(TeamSports!B:B,MATCH(D11907,TeamSports!C:C,0))</f>
        <v>62</v>
      </c>
      <c r="F11907">
        <f>INDEX(RanksTable!BD:BD,MATCH(B11907,RanksTable!B:B,0))</f>
        <v>7</v>
      </c>
      <c r="H11907" t="str">
        <f t="shared" si="185"/>
        <v>INSERT INTO "TeamRanks" (team_id,team_sport_id,team_rank) VALUES (86,62,7);</v>
      </c>
    </row>
    <row r="11908" spans="2:8" x14ac:dyDescent="0.25">
      <c r="B11908" t="s">
        <v>392</v>
      </c>
      <c r="C11908">
        <f>INDEX(NationalTeams!B:B,MATCH(B11908,NationalTeams!C:C,0))</f>
        <v>87</v>
      </c>
      <c r="D11908" t="s">
        <v>1254</v>
      </c>
      <c r="E11908">
        <f>INDEX(TeamSports!B:B,MATCH(D11908,TeamSports!C:C,0))</f>
        <v>62</v>
      </c>
      <c r="F11908">
        <f>INDEX(RanksTable!BD:BD,MATCH(B11908,RanksTable!B:B,0))</f>
        <v>7</v>
      </c>
      <c r="H11908" t="str">
        <f t="shared" ref="H11908:H11971" si="186">_xlfn.CONCAT($H$1,$L$1,$C$1,$L$1," ",$J$1,$C$2,$N$1,$E$2,$N$1,$F$2,$K$1,$I$1,$J$1,C11908,$N$1,E11908,$N$1,F11908,$K$1,$O$1)</f>
        <v>INSERT INTO "TeamRanks" (team_id,team_sport_id,team_rank) VALUES (87,62,7);</v>
      </c>
    </row>
    <row r="11909" spans="2:8" x14ac:dyDescent="0.25">
      <c r="B11909" t="s">
        <v>335</v>
      </c>
      <c r="C11909">
        <f>INDEX(NationalTeams!B:B,MATCH(B11909,NationalTeams!C:C,0))</f>
        <v>88</v>
      </c>
      <c r="D11909" t="s">
        <v>1254</v>
      </c>
      <c r="E11909">
        <f>INDEX(TeamSports!B:B,MATCH(D11909,TeamSports!C:C,0))</f>
        <v>62</v>
      </c>
      <c r="F11909">
        <f>INDEX(RanksTable!BD:BD,MATCH(B11909,RanksTable!B:B,0))</f>
        <v>7</v>
      </c>
      <c r="H11909" t="str">
        <f t="shared" si="186"/>
        <v>INSERT INTO "TeamRanks" (team_id,team_sport_id,team_rank) VALUES (88,62,7);</v>
      </c>
    </row>
    <row r="11910" spans="2:8" x14ac:dyDescent="0.25">
      <c r="B11910" t="s">
        <v>333</v>
      </c>
      <c r="C11910">
        <f>INDEX(NationalTeams!B:B,MATCH(B11910,NationalTeams!C:C,0))</f>
        <v>89</v>
      </c>
      <c r="D11910" t="s">
        <v>1254</v>
      </c>
      <c r="E11910">
        <f>INDEX(TeamSports!B:B,MATCH(D11910,TeamSports!C:C,0))</f>
        <v>62</v>
      </c>
      <c r="F11910">
        <f>INDEX(RanksTable!BD:BD,MATCH(B11910,RanksTable!B:B,0))</f>
        <v>7</v>
      </c>
      <c r="H11910" t="str">
        <f t="shared" si="186"/>
        <v>INSERT INTO "TeamRanks" (team_id,team_sport_id,team_rank) VALUES (89,62,7);</v>
      </c>
    </row>
    <row r="11911" spans="2:8" x14ac:dyDescent="0.25">
      <c r="B11911" t="s">
        <v>397</v>
      </c>
      <c r="C11911">
        <f>INDEX(NationalTeams!B:B,MATCH(B11911,NationalTeams!C:C,0))</f>
        <v>90</v>
      </c>
      <c r="D11911" t="s">
        <v>1254</v>
      </c>
      <c r="E11911">
        <f>INDEX(TeamSports!B:B,MATCH(D11911,TeamSports!C:C,0))</f>
        <v>62</v>
      </c>
      <c r="F11911">
        <f>INDEX(RanksTable!BD:BD,MATCH(B11911,RanksTable!B:B,0))</f>
        <v>7</v>
      </c>
      <c r="H11911" t="str">
        <f t="shared" si="186"/>
        <v>INSERT INTO "TeamRanks" (team_id,team_sport_id,team_rank) VALUES (90,62,7);</v>
      </c>
    </row>
    <row r="11912" spans="2:8" x14ac:dyDescent="0.25">
      <c r="B11912" t="s">
        <v>469</v>
      </c>
      <c r="C11912">
        <f>INDEX(NationalTeams!B:B,MATCH(B11912,NationalTeams!C:C,0))</f>
        <v>91</v>
      </c>
      <c r="D11912" t="s">
        <v>1254</v>
      </c>
      <c r="E11912">
        <f>INDEX(TeamSports!B:B,MATCH(D11912,TeamSports!C:C,0))</f>
        <v>62</v>
      </c>
      <c r="F11912">
        <f>INDEX(RanksTable!BD:BD,MATCH(B11912,RanksTable!B:B,0))</f>
        <v>7</v>
      </c>
      <c r="H11912" t="str">
        <f t="shared" si="186"/>
        <v>INSERT INTO "TeamRanks" (team_id,team_sport_id,team_rank) VALUES (91,62,7);</v>
      </c>
    </row>
    <row r="11913" spans="2:8" x14ac:dyDescent="0.25">
      <c r="B11913" t="s">
        <v>512</v>
      </c>
      <c r="C11913">
        <f>INDEX(NationalTeams!B:B,MATCH(B11913,NationalTeams!C:C,0))</f>
        <v>92</v>
      </c>
      <c r="D11913" t="s">
        <v>1254</v>
      </c>
      <c r="E11913">
        <f>INDEX(TeamSports!B:B,MATCH(D11913,TeamSports!C:C,0))</f>
        <v>62</v>
      </c>
      <c r="F11913">
        <f>INDEX(RanksTable!BD:BD,MATCH(B11913,RanksTable!B:B,0))</f>
        <v>7</v>
      </c>
      <c r="H11913" t="str">
        <f t="shared" si="186"/>
        <v>INSERT INTO "TeamRanks" (team_id,team_sport_id,team_rank) VALUES (92,62,7);</v>
      </c>
    </row>
    <row r="11914" spans="2:8" x14ac:dyDescent="0.25">
      <c r="B11914" t="s">
        <v>458</v>
      </c>
      <c r="C11914">
        <f>INDEX(NationalTeams!B:B,MATCH(B11914,NationalTeams!C:C,0))</f>
        <v>93</v>
      </c>
      <c r="D11914" t="s">
        <v>1254</v>
      </c>
      <c r="E11914">
        <f>INDEX(TeamSports!B:B,MATCH(D11914,TeamSports!C:C,0))</f>
        <v>62</v>
      </c>
      <c r="F11914">
        <f>INDEX(RanksTable!BD:BD,MATCH(B11914,RanksTable!B:B,0))</f>
        <v>7</v>
      </c>
      <c r="H11914" t="str">
        <f t="shared" si="186"/>
        <v>INSERT INTO "TeamRanks" (team_id,team_sport_id,team_rank) VALUES (93,62,7);</v>
      </c>
    </row>
    <row r="11915" spans="2:8" x14ac:dyDescent="0.25">
      <c r="B11915" t="s">
        <v>444</v>
      </c>
      <c r="C11915">
        <f>INDEX(NationalTeams!B:B,MATCH(B11915,NationalTeams!C:C,0))</f>
        <v>94</v>
      </c>
      <c r="D11915" t="s">
        <v>1254</v>
      </c>
      <c r="E11915">
        <f>INDEX(TeamSports!B:B,MATCH(D11915,TeamSports!C:C,0))</f>
        <v>62</v>
      </c>
      <c r="F11915">
        <f>INDEX(RanksTable!BD:BD,MATCH(B11915,RanksTable!B:B,0))</f>
        <v>7</v>
      </c>
      <c r="H11915" t="str">
        <f t="shared" si="186"/>
        <v>INSERT INTO "TeamRanks" (team_id,team_sport_id,team_rank) VALUES (94,62,7);</v>
      </c>
    </row>
    <row r="11916" spans="2:8" x14ac:dyDescent="0.25">
      <c r="B11916" t="s">
        <v>493</v>
      </c>
      <c r="C11916">
        <f>INDEX(NationalTeams!B:B,MATCH(B11916,NationalTeams!C:C,0))</f>
        <v>95</v>
      </c>
      <c r="D11916" t="s">
        <v>1254</v>
      </c>
      <c r="E11916">
        <f>INDEX(TeamSports!B:B,MATCH(D11916,TeamSports!C:C,0))</f>
        <v>62</v>
      </c>
      <c r="F11916">
        <f>INDEX(RanksTable!BD:BD,MATCH(B11916,RanksTable!B:B,0))</f>
        <v>7</v>
      </c>
      <c r="H11916" t="str">
        <f t="shared" si="186"/>
        <v>INSERT INTO "TeamRanks" (team_id,team_sport_id,team_rank) VALUES (95,62,7);</v>
      </c>
    </row>
    <row r="11917" spans="2:8" x14ac:dyDescent="0.25">
      <c r="B11917" t="s">
        <v>431</v>
      </c>
      <c r="C11917">
        <f>INDEX(NationalTeams!B:B,MATCH(B11917,NationalTeams!C:C,0))</f>
        <v>96</v>
      </c>
      <c r="D11917" t="s">
        <v>1254</v>
      </c>
      <c r="E11917">
        <f>INDEX(TeamSports!B:B,MATCH(D11917,TeamSports!C:C,0))</f>
        <v>62</v>
      </c>
      <c r="F11917">
        <f>INDEX(RanksTable!BD:BD,MATCH(B11917,RanksTable!B:B,0))</f>
        <v>7</v>
      </c>
      <c r="H11917" t="str">
        <f t="shared" si="186"/>
        <v>INSERT INTO "TeamRanks" (team_id,team_sport_id,team_rank) VALUES (96,62,7);</v>
      </c>
    </row>
    <row r="11918" spans="2:8" x14ac:dyDescent="0.25">
      <c r="B11918" t="s">
        <v>427</v>
      </c>
      <c r="C11918">
        <f>INDEX(NationalTeams!B:B,MATCH(B11918,NationalTeams!C:C,0))</f>
        <v>97</v>
      </c>
      <c r="D11918" t="s">
        <v>1254</v>
      </c>
      <c r="E11918">
        <f>INDEX(TeamSports!B:B,MATCH(D11918,TeamSports!C:C,0))</f>
        <v>62</v>
      </c>
      <c r="F11918">
        <f>INDEX(RanksTable!BD:BD,MATCH(B11918,RanksTable!B:B,0))</f>
        <v>7</v>
      </c>
      <c r="H11918" t="str">
        <f t="shared" si="186"/>
        <v>INSERT INTO "TeamRanks" (team_id,team_sport_id,team_rank) VALUES (97,62,7);</v>
      </c>
    </row>
    <row r="11919" spans="2:8" x14ac:dyDescent="0.25">
      <c r="B11919" t="s">
        <v>513</v>
      </c>
      <c r="C11919">
        <f>INDEX(NationalTeams!B:B,MATCH(B11919,NationalTeams!C:C,0))</f>
        <v>98</v>
      </c>
      <c r="D11919" t="s">
        <v>1254</v>
      </c>
      <c r="E11919">
        <f>INDEX(TeamSports!B:B,MATCH(D11919,TeamSports!C:C,0))</f>
        <v>62</v>
      </c>
      <c r="F11919">
        <f>INDEX(RanksTable!BD:BD,MATCH(B11919,RanksTable!B:B,0))</f>
        <v>7</v>
      </c>
      <c r="H11919" t="str">
        <f t="shared" si="186"/>
        <v>INSERT INTO "TeamRanks" (team_id,team_sport_id,team_rank) VALUES (98,62,7);</v>
      </c>
    </row>
    <row r="11920" spans="2:8" x14ac:dyDescent="0.25">
      <c r="B11920" t="s">
        <v>503</v>
      </c>
      <c r="C11920">
        <f>INDEX(NationalTeams!B:B,MATCH(B11920,NationalTeams!C:C,0))</f>
        <v>99</v>
      </c>
      <c r="D11920" t="s">
        <v>1254</v>
      </c>
      <c r="E11920">
        <f>INDEX(TeamSports!B:B,MATCH(D11920,TeamSports!C:C,0))</f>
        <v>62</v>
      </c>
      <c r="F11920">
        <f>INDEX(RanksTable!BD:BD,MATCH(B11920,RanksTable!B:B,0))</f>
        <v>7</v>
      </c>
      <c r="H11920" t="str">
        <f t="shared" si="186"/>
        <v>INSERT INTO "TeamRanks" (team_id,team_sport_id,team_rank) VALUES (99,62,7);</v>
      </c>
    </row>
    <row r="11921" spans="2:8" x14ac:dyDescent="0.25">
      <c r="B11921" t="s">
        <v>519</v>
      </c>
      <c r="C11921">
        <f>INDEX(NationalTeams!B:B,MATCH(B11921,NationalTeams!C:C,0))</f>
        <v>100</v>
      </c>
      <c r="D11921" t="s">
        <v>1254</v>
      </c>
      <c r="E11921">
        <f>INDEX(TeamSports!B:B,MATCH(D11921,TeamSports!C:C,0))</f>
        <v>62</v>
      </c>
      <c r="F11921">
        <f>INDEX(RanksTable!BD:BD,MATCH(B11921,RanksTable!B:B,0))</f>
        <v>7</v>
      </c>
      <c r="H11921" t="str">
        <f t="shared" si="186"/>
        <v>INSERT INTO "TeamRanks" (team_id,team_sport_id,team_rank) VALUES (100,62,7);</v>
      </c>
    </row>
    <row r="11922" spans="2:8" x14ac:dyDescent="0.25">
      <c r="B11922" t="s">
        <v>410</v>
      </c>
      <c r="C11922">
        <f>INDEX(NationalTeams!B:B,MATCH(B11922,NationalTeams!C:C,0))</f>
        <v>101</v>
      </c>
      <c r="D11922" t="s">
        <v>1254</v>
      </c>
      <c r="E11922">
        <f>INDEX(TeamSports!B:B,MATCH(D11922,TeamSports!C:C,0))</f>
        <v>62</v>
      </c>
      <c r="F11922">
        <f>INDEX(RanksTable!BD:BD,MATCH(B11922,RanksTable!B:B,0))</f>
        <v>7</v>
      </c>
      <c r="H11922" t="str">
        <f t="shared" si="186"/>
        <v>INSERT INTO "TeamRanks" (team_id,team_sport_id,team_rank) VALUES (101,62,7);</v>
      </c>
    </row>
    <row r="11923" spans="2:8" x14ac:dyDescent="0.25">
      <c r="B11923" t="s">
        <v>486</v>
      </c>
      <c r="C11923">
        <f>INDEX(NationalTeams!B:B,MATCH(B11923,NationalTeams!C:C,0))</f>
        <v>102</v>
      </c>
      <c r="D11923" t="s">
        <v>1254</v>
      </c>
      <c r="E11923">
        <f>INDEX(TeamSports!B:B,MATCH(D11923,TeamSports!C:C,0))</f>
        <v>62</v>
      </c>
      <c r="F11923">
        <f>INDEX(RanksTable!BD:BD,MATCH(B11923,RanksTable!B:B,0))</f>
        <v>7</v>
      </c>
      <c r="H11923" t="str">
        <f t="shared" si="186"/>
        <v>INSERT INTO "TeamRanks" (team_id,team_sport_id,team_rank) VALUES (102,62,7);</v>
      </c>
    </row>
    <row r="11924" spans="2:8" x14ac:dyDescent="0.25">
      <c r="B11924" t="s">
        <v>526</v>
      </c>
      <c r="C11924">
        <f>INDEX(NationalTeams!B:B,MATCH(B11924,NationalTeams!C:C,0))</f>
        <v>103</v>
      </c>
      <c r="D11924" t="s">
        <v>1254</v>
      </c>
      <c r="E11924">
        <f>INDEX(TeamSports!B:B,MATCH(D11924,TeamSports!C:C,0))</f>
        <v>62</v>
      </c>
      <c r="F11924">
        <f>INDEX(RanksTable!BD:BD,MATCH(B11924,RanksTable!B:B,0))</f>
        <v>7</v>
      </c>
      <c r="H11924" t="str">
        <f t="shared" si="186"/>
        <v>INSERT INTO "TeamRanks" (team_id,team_sport_id,team_rank) VALUES (103,62,7);</v>
      </c>
    </row>
    <row r="11925" spans="2:8" x14ac:dyDescent="0.25">
      <c r="B11925" t="s">
        <v>470</v>
      </c>
      <c r="C11925">
        <f>INDEX(NationalTeams!B:B,MATCH(B11925,NationalTeams!C:C,0))</f>
        <v>104</v>
      </c>
      <c r="D11925" t="s">
        <v>1254</v>
      </c>
      <c r="E11925">
        <f>INDEX(TeamSports!B:B,MATCH(D11925,TeamSports!C:C,0))</f>
        <v>62</v>
      </c>
      <c r="F11925">
        <f>INDEX(RanksTable!BD:BD,MATCH(B11925,RanksTable!B:B,0))</f>
        <v>7</v>
      </c>
      <c r="H11925" t="str">
        <f t="shared" si="186"/>
        <v>INSERT INTO "TeamRanks" (team_id,team_sport_id,team_rank) VALUES (104,62,7);</v>
      </c>
    </row>
    <row r="11926" spans="2:8" x14ac:dyDescent="0.25">
      <c r="B11926" t="s">
        <v>461</v>
      </c>
      <c r="C11926">
        <f>INDEX(NationalTeams!B:B,MATCH(B11926,NationalTeams!C:C,0))</f>
        <v>105</v>
      </c>
      <c r="D11926" t="s">
        <v>1254</v>
      </c>
      <c r="E11926">
        <f>INDEX(TeamSports!B:B,MATCH(D11926,TeamSports!C:C,0))</f>
        <v>62</v>
      </c>
      <c r="F11926">
        <f>INDEX(RanksTable!BD:BD,MATCH(B11926,RanksTable!B:B,0))</f>
        <v>7</v>
      </c>
      <c r="H11926" t="str">
        <f t="shared" si="186"/>
        <v>INSERT INTO "TeamRanks" (team_id,team_sport_id,team_rank) VALUES (105,62,7);</v>
      </c>
    </row>
    <row r="11927" spans="2:8" x14ac:dyDescent="0.25">
      <c r="B11927" t="s">
        <v>418</v>
      </c>
      <c r="C11927">
        <f>INDEX(NationalTeams!B:B,MATCH(B11927,NationalTeams!C:C,0))</f>
        <v>106</v>
      </c>
      <c r="D11927" t="s">
        <v>1254</v>
      </c>
      <c r="E11927">
        <f>INDEX(TeamSports!B:B,MATCH(D11927,TeamSports!C:C,0))</f>
        <v>62</v>
      </c>
      <c r="F11927">
        <f>INDEX(RanksTable!BD:BD,MATCH(B11927,RanksTable!B:B,0))</f>
        <v>7</v>
      </c>
      <c r="H11927" t="str">
        <f t="shared" si="186"/>
        <v>INSERT INTO "TeamRanks" (team_id,team_sport_id,team_rank) VALUES (106,62,7);</v>
      </c>
    </row>
    <row r="11928" spans="2:8" x14ac:dyDescent="0.25">
      <c r="B11928" t="s">
        <v>417</v>
      </c>
      <c r="C11928">
        <f>INDEX(NationalTeams!B:B,MATCH(B11928,NationalTeams!C:C,0))</f>
        <v>107</v>
      </c>
      <c r="D11928" t="s">
        <v>1254</v>
      </c>
      <c r="E11928">
        <f>INDEX(TeamSports!B:B,MATCH(D11928,TeamSports!C:C,0))</f>
        <v>62</v>
      </c>
      <c r="F11928">
        <f>INDEX(RanksTable!BD:BD,MATCH(B11928,RanksTable!B:B,0))</f>
        <v>7</v>
      </c>
      <c r="H11928" t="str">
        <f t="shared" si="186"/>
        <v>INSERT INTO "TeamRanks" (team_id,team_sport_id,team_rank) VALUES (107,62,7);</v>
      </c>
    </row>
    <row r="11929" spans="2:8" x14ac:dyDescent="0.25">
      <c r="B11929" t="s">
        <v>421</v>
      </c>
      <c r="C11929">
        <f>INDEX(NationalTeams!B:B,MATCH(B11929,NationalTeams!C:C,0))</f>
        <v>108</v>
      </c>
      <c r="D11929" t="s">
        <v>1254</v>
      </c>
      <c r="E11929">
        <f>INDEX(TeamSports!B:B,MATCH(D11929,TeamSports!C:C,0))</f>
        <v>62</v>
      </c>
      <c r="F11929">
        <f>INDEX(RanksTable!BD:BD,MATCH(B11929,RanksTable!B:B,0))</f>
        <v>7</v>
      </c>
      <c r="H11929" t="str">
        <f t="shared" si="186"/>
        <v>INSERT INTO "TeamRanks" (team_id,team_sport_id,team_rank) VALUES (108,62,7);</v>
      </c>
    </row>
    <row r="11930" spans="2:8" x14ac:dyDescent="0.25">
      <c r="B11930" t="s">
        <v>530</v>
      </c>
      <c r="C11930">
        <f>INDEX(NationalTeams!B:B,MATCH(B11930,NationalTeams!C:C,0))</f>
        <v>109</v>
      </c>
      <c r="D11930" t="s">
        <v>1254</v>
      </c>
      <c r="E11930">
        <f>INDEX(TeamSports!B:B,MATCH(D11930,TeamSports!C:C,0))</f>
        <v>62</v>
      </c>
      <c r="F11930">
        <f>INDEX(RanksTable!BD:BD,MATCH(B11930,RanksTable!B:B,0))</f>
        <v>7</v>
      </c>
      <c r="H11930" t="str">
        <f t="shared" si="186"/>
        <v>INSERT INTO "TeamRanks" (team_id,team_sport_id,team_rank) VALUES (109,62,7);</v>
      </c>
    </row>
    <row r="11931" spans="2:8" x14ac:dyDescent="0.25">
      <c r="B11931" t="s">
        <v>488</v>
      </c>
      <c r="C11931">
        <f>INDEX(NationalTeams!B:B,MATCH(B11931,NationalTeams!C:C,0))</f>
        <v>110</v>
      </c>
      <c r="D11931" t="s">
        <v>1254</v>
      </c>
      <c r="E11931">
        <f>INDEX(TeamSports!B:B,MATCH(D11931,TeamSports!C:C,0))</f>
        <v>62</v>
      </c>
      <c r="F11931">
        <f>INDEX(RanksTable!BD:BD,MATCH(B11931,RanksTable!B:B,0))</f>
        <v>2</v>
      </c>
      <c r="H11931" t="str">
        <f t="shared" si="186"/>
        <v>INSERT INTO "TeamRanks" (team_id,team_sport_id,team_rank) VALUES (110,62,2);</v>
      </c>
    </row>
    <row r="11932" spans="2:8" x14ac:dyDescent="0.25">
      <c r="B11932" t="s">
        <v>352</v>
      </c>
      <c r="C11932">
        <f>INDEX(NationalTeams!B:B,MATCH(B11932,NationalTeams!C:C,0))</f>
        <v>111</v>
      </c>
      <c r="D11932" t="s">
        <v>1254</v>
      </c>
      <c r="E11932">
        <f>INDEX(TeamSports!B:B,MATCH(D11932,TeamSports!C:C,0))</f>
        <v>62</v>
      </c>
      <c r="F11932">
        <f>INDEX(RanksTable!BD:BD,MATCH(B11932,RanksTable!B:B,0))</f>
        <v>7</v>
      </c>
      <c r="H11932" t="str">
        <f t="shared" si="186"/>
        <v>INSERT INTO "TeamRanks" (team_id,team_sport_id,team_rank) VALUES (111,62,7);</v>
      </c>
    </row>
    <row r="11933" spans="2:8" x14ac:dyDescent="0.25">
      <c r="B11933" t="s">
        <v>422</v>
      </c>
      <c r="C11933">
        <f>INDEX(NationalTeams!B:B,MATCH(B11933,NationalTeams!C:C,0))</f>
        <v>112</v>
      </c>
      <c r="D11933" t="s">
        <v>1254</v>
      </c>
      <c r="E11933">
        <f>INDEX(TeamSports!B:B,MATCH(D11933,TeamSports!C:C,0))</f>
        <v>62</v>
      </c>
      <c r="F11933">
        <f>INDEX(RanksTable!BD:BD,MATCH(B11933,RanksTable!B:B,0))</f>
        <v>7</v>
      </c>
      <c r="H11933" t="str">
        <f t="shared" si="186"/>
        <v>INSERT INTO "TeamRanks" (team_id,team_sport_id,team_rank) VALUES (112,62,7);</v>
      </c>
    </row>
    <row r="11934" spans="2:8" x14ac:dyDescent="0.25">
      <c r="B11934" t="s">
        <v>451</v>
      </c>
      <c r="C11934">
        <f>INDEX(NationalTeams!B:B,MATCH(B11934,NationalTeams!C:C,0))</f>
        <v>113</v>
      </c>
      <c r="D11934" t="s">
        <v>1254</v>
      </c>
      <c r="E11934">
        <f>INDEX(TeamSports!B:B,MATCH(D11934,TeamSports!C:C,0))</f>
        <v>62</v>
      </c>
      <c r="F11934">
        <f>INDEX(RanksTable!BD:BD,MATCH(B11934,RanksTable!B:B,0))</f>
        <v>7</v>
      </c>
      <c r="H11934" t="str">
        <f t="shared" si="186"/>
        <v>INSERT INTO "TeamRanks" (team_id,team_sport_id,team_rank) VALUES (113,62,7);</v>
      </c>
    </row>
    <row r="11935" spans="2:8" x14ac:dyDescent="0.25">
      <c r="B11935" t="s">
        <v>430</v>
      </c>
      <c r="C11935">
        <f>INDEX(NationalTeams!B:B,MATCH(B11935,NationalTeams!C:C,0))</f>
        <v>114</v>
      </c>
      <c r="D11935" t="s">
        <v>1254</v>
      </c>
      <c r="E11935">
        <f>INDEX(TeamSports!B:B,MATCH(D11935,TeamSports!C:C,0))</f>
        <v>62</v>
      </c>
      <c r="F11935">
        <f>INDEX(RanksTable!BD:BD,MATCH(B11935,RanksTable!B:B,0))</f>
        <v>7</v>
      </c>
      <c r="H11935" t="str">
        <f t="shared" si="186"/>
        <v>INSERT INTO "TeamRanks" (team_id,team_sport_id,team_rank) VALUES (114,62,7);</v>
      </c>
    </row>
    <row r="11936" spans="2:8" x14ac:dyDescent="0.25">
      <c r="B11936" t="s">
        <v>381</v>
      </c>
      <c r="C11936">
        <f>INDEX(NationalTeams!B:B,MATCH(B11936,NationalTeams!C:C,0))</f>
        <v>115</v>
      </c>
      <c r="D11936" t="s">
        <v>1254</v>
      </c>
      <c r="E11936">
        <f>INDEX(TeamSports!B:B,MATCH(D11936,TeamSports!C:C,0))</f>
        <v>62</v>
      </c>
      <c r="F11936">
        <f>INDEX(RanksTable!BD:BD,MATCH(B11936,RanksTable!B:B,0))</f>
        <v>7</v>
      </c>
      <c r="H11936" t="str">
        <f t="shared" si="186"/>
        <v>INSERT INTO "TeamRanks" (team_id,team_sport_id,team_rank) VALUES (115,62,7);</v>
      </c>
    </row>
    <row r="11937" spans="2:8" x14ac:dyDescent="0.25">
      <c r="B11937" t="s">
        <v>434</v>
      </c>
      <c r="C11937">
        <f>INDEX(NationalTeams!B:B,MATCH(B11937,NationalTeams!C:C,0))</f>
        <v>116</v>
      </c>
      <c r="D11937" t="s">
        <v>1254</v>
      </c>
      <c r="E11937">
        <f>INDEX(TeamSports!B:B,MATCH(D11937,TeamSports!C:C,0))</f>
        <v>62</v>
      </c>
      <c r="F11937">
        <f>INDEX(RanksTable!BD:BD,MATCH(B11937,RanksTable!B:B,0))</f>
        <v>7</v>
      </c>
      <c r="H11937" t="str">
        <f t="shared" si="186"/>
        <v>INSERT INTO "TeamRanks" (team_id,team_sport_id,team_rank) VALUES (116,62,7);</v>
      </c>
    </row>
    <row r="11938" spans="2:8" x14ac:dyDescent="0.25">
      <c r="B11938" t="s">
        <v>475</v>
      </c>
      <c r="C11938">
        <f>INDEX(NationalTeams!B:B,MATCH(B11938,NationalTeams!C:C,0))</f>
        <v>117</v>
      </c>
      <c r="D11938" t="s">
        <v>1254</v>
      </c>
      <c r="E11938">
        <f>INDEX(TeamSports!B:B,MATCH(D11938,TeamSports!C:C,0))</f>
        <v>62</v>
      </c>
      <c r="F11938">
        <f>INDEX(RanksTable!BD:BD,MATCH(B11938,RanksTable!B:B,0))</f>
        <v>7</v>
      </c>
      <c r="H11938" t="str">
        <f t="shared" si="186"/>
        <v>INSERT INTO "TeamRanks" (team_id,team_sport_id,team_rank) VALUES (117,62,7);</v>
      </c>
    </row>
    <row r="11939" spans="2:8" x14ac:dyDescent="0.25">
      <c r="B11939" t="s">
        <v>528</v>
      </c>
      <c r="C11939">
        <f>INDEX(NationalTeams!B:B,MATCH(B11939,NationalTeams!C:C,0))</f>
        <v>118</v>
      </c>
      <c r="D11939" t="s">
        <v>1254</v>
      </c>
      <c r="E11939">
        <f>INDEX(TeamSports!B:B,MATCH(D11939,TeamSports!C:C,0))</f>
        <v>62</v>
      </c>
      <c r="F11939">
        <f>INDEX(RanksTable!BD:BD,MATCH(B11939,RanksTable!B:B,0))</f>
        <v>7</v>
      </c>
      <c r="H11939" t="str">
        <f t="shared" si="186"/>
        <v>INSERT INTO "TeamRanks" (team_id,team_sport_id,team_rank) VALUES (118,62,7);</v>
      </c>
    </row>
    <row r="11940" spans="2:8" x14ac:dyDescent="0.25">
      <c r="B11940" t="s">
        <v>436</v>
      </c>
      <c r="C11940">
        <f>INDEX(NationalTeams!B:B,MATCH(B11940,NationalTeams!C:C,0))</f>
        <v>119</v>
      </c>
      <c r="D11940" t="s">
        <v>1254</v>
      </c>
      <c r="E11940">
        <f>INDEX(TeamSports!B:B,MATCH(D11940,TeamSports!C:C,0))</f>
        <v>62</v>
      </c>
      <c r="F11940">
        <f>INDEX(RanksTable!BD:BD,MATCH(B11940,RanksTable!B:B,0))</f>
        <v>7</v>
      </c>
      <c r="H11940" t="str">
        <f t="shared" si="186"/>
        <v>INSERT INTO "TeamRanks" (team_id,team_sport_id,team_rank) VALUES (119,62,7);</v>
      </c>
    </row>
    <row r="11941" spans="2:8" x14ac:dyDescent="0.25">
      <c r="B11941" t="s">
        <v>455</v>
      </c>
      <c r="C11941">
        <f>INDEX(NationalTeams!B:B,MATCH(B11941,NationalTeams!C:C,0))</f>
        <v>120</v>
      </c>
      <c r="D11941" t="s">
        <v>1254</v>
      </c>
      <c r="E11941">
        <f>INDEX(TeamSports!B:B,MATCH(D11941,TeamSports!C:C,0))</f>
        <v>62</v>
      </c>
      <c r="F11941">
        <f>INDEX(RanksTable!BD:BD,MATCH(B11941,RanksTable!B:B,0))</f>
        <v>7</v>
      </c>
      <c r="H11941" t="str">
        <f t="shared" si="186"/>
        <v>INSERT INTO "TeamRanks" (team_id,team_sport_id,team_rank) VALUES (120,62,7);</v>
      </c>
    </row>
    <row r="11942" spans="2:8" x14ac:dyDescent="0.25">
      <c r="B11942" t="s">
        <v>345</v>
      </c>
      <c r="C11942">
        <f>INDEX(NationalTeams!B:B,MATCH(B11942,NationalTeams!C:C,0))</f>
        <v>121</v>
      </c>
      <c r="D11942" t="s">
        <v>1254</v>
      </c>
      <c r="E11942">
        <f>INDEX(TeamSports!B:B,MATCH(D11942,TeamSports!C:C,0))</f>
        <v>62</v>
      </c>
      <c r="F11942">
        <f>INDEX(RanksTable!BD:BD,MATCH(B11942,RanksTable!B:B,0))</f>
        <v>7</v>
      </c>
      <c r="H11942" t="str">
        <f t="shared" si="186"/>
        <v>INSERT INTO "TeamRanks" (team_id,team_sport_id,team_rank) VALUES (121,62,7);</v>
      </c>
    </row>
    <row r="11943" spans="2:8" x14ac:dyDescent="0.25">
      <c r="B11943" t="s">
        <v>532</v>
      </c>
      <c r="C11943">
        <f>INDEX(NationalTeams!B:B,MATCH(B11943,NationalTeams!C:C,0))</f>
        <v>122</v>
      </c>
      <c r="D11943" t="s">
        <v>1254</v>
      </c>
      <c r="E11943">
        <f>INDEX(TeamSports!B:B,MATCH(D11943,TeamSports!C:C,0))</f>
        <v>62</v>
      </c>
      <c r="F11943">
        <f>INDEX(RanksTable!BD:BD,MATCH(B11943,RanksTable!B:B,0))</f>
        <v>3</v>
      </c>
      <c r="H11943" t="str">
        <f t="shared" si="186"/>
        <v>INSERT INTO "TeamRanks" (team_id,team_sport_id,team_rank) VALUES (122,62,3);</v>
      </c>
    </row>
    <row r="11944" spans="2:8" x14ac:dyDescent="0.25">
      <c r="B11944" t="s">
        <v>468</v>
      </c>
      <c r="C11944">
        <f>INDEX(NationalTeams!B:B,MATCH(B11944,NationalTeams!C:C,0))</f>
        <v>123</v>
      </c>
      <c r="D11944" t="s">
        <v>1254</v>
      </c>
      <c r="E11944">
        <f>INDEX(TeamSports!B:B,MATCH(D11944,TeamSports!C:C,0))</f>
        <v>62</v>
      </c>
      <c r="F11944">
        <f>INDEX(RanksTable!BD:BD,MATCH(B11944,RanksTable!B:B,0))</f>
        <v>7</v>
      </c>
      <c r="H11944" t="str">
        <f t="shared" si="186"/>
        <v>INSERT INTO "TeamRanks" (team_id,team_sport_id,team_rank) VALUES (123,62,7);</v>
      </c>
    </row>
    <row r="11945" spans="2:8" x14ac:dyDescent="0.25">
      <c r="B11945" t="s">
        <v>347</v>
      </c>
      <c r="C11945">
        <f>INDEX(NationalTeams!B:B,MATCH(B11945,NationalTeams!C:C,0))</f>
        <v>124</v>
      </c>
      <c r="D11945" t="s">
        <v>1254</v>
      </c>
      <c r="E11945">
        <f>INDEX(TeamSports!B:B,MATCH(D11945,TeamSports!C:C,0))</f>
        <v>62</v>
      </c>
      <c r="F11945">
        <f>INDEX(RanksTable!BD:BD,MATCH(B11945,RanksTable!B:B,0))</f>
        <v>7</v>
      </c>
      <c r="H11945" t="str">
        <f t="shared" si="186"/>
        <v>INSERT INTO "TeamRanks" (team_id,team_sport_id,team_rank) VALUES (124,62,7);</v>
      </c>
    </row>
    <row r="11946" spans="2:8" x14ac:dyDescent="0.25">
      <c r="B11946" t="s">
        <v>390</v>
      </c>
      <c r="C11946">
        <f>INDEX(NationalTeams!B:B,MATCH(B11946,NationalTeams!C:C,0))</f>
        <v>125</v>
      </c>
      <c r="D11946" t="s">
        <v>1254</v>
      </c>
      <c r="E11946">
        <f>INDEX(TeamSports!B:B,MATCH(D11946,TeamSports!C:C,0))</f>
        <v>62</v>
      </c>
      <c r="F11946">
        <f>INDEX(RanksTable!BD:BD,MATCH(B11946,RanksTable!B:B,0))</f>
        <v>7</v>
      </c>
      <c r="H11946" t="str">
        <f t="shared" si="186"/>
        <v>INSERT INTO "TeamRanks" (team_id,team_sport_id,team_rank) VALUES (125,62,7);</v>
      </c>
    </row>
    <row r="11947" spans="2:8" x14ac:dyDescent="0.25">
      <c r="B11947" t="s">
        <v>540</v>
      </c>
      <c r="C11947">
        <f>INDEX(NationalTeams!B:B,MATCH(B11947,NationalTeams!C:C,0))</f>
        <v>126</v>
      </c>
      <c r="D11947" t="s">
        <v>1254</v>
      </c>
      <c r="E11947">
        <f>INDEX(TeamSports!B:B,MATCH(D11947,TeamSports!C:C,0))</f>
        <v>62</v>
      </c>
      <c r="F11947">
        <f>INDEX(RanksTable!BD:BD,MATCH(B11947,RanksTable!B:B,0))</f>
        <v>7</v>
      </c>
      <c r="H11947" t="str">
        <f t="shared" si="186"/>
        <v>INSERT INTO "TeamRanks" (team_id,team_sport_id,team_rank) VALUES (126,62,7);</v>
      </c>
    </row>
    <row r="11948" spans="2:8" x14ac:dyDescent="0.25">
      <c r="B11948" t="s">
        <v>527</v>
      </c>
      <c r="C11948">
        <f>INDEX(NationalTeams!B:B,MATCH(B11948,NationalTeams!C:C,0))</f>
        <v>127</v>
      </c>
      <c r="D11948" t="s">
        <v>1254</v>
      </c>
      <c r="E11948">
        <f>INDEX(TeamSports!B:B,MATCH(D11948,TeamSports!C:C,0))</f>
        <v>62</v>
      </c>
      <c r="F11948">
        <f>INDEX(RanksTable!BD:BD,MATCH(B11948,RanksTable!B:B,0))</f>
        <v>7</v>
      </c>
      <c r="H11948" t="str">
        <f t="shared" si="186"/>
        <v>INSERT INTO "TeamRanks" (team_id,team_sport_id,team_rank) VALUES (127,62,7);</v>
      </c>
    </row>
    <row r="11949" spans="2:8" x14ac:dyDescent="0.25">
      <c r="B11949" t="s">
        <v>523</v>
      </c>
      <c r="C11949">
        <f>INDEX(NationalTeams!B:B,MATCH(B11949,NationalTeams!C:C,0))</f>
        <v>128</v>
      </c>
      <c r="D11949" t="s">
        <v>1254</v>
      </c>
      <c r="E11949">
        <f>INDEX(TeamSports!B:B,MATCH(D11949,TeamSports!C:C,0))</f>
        <v>62</v>
      </c>
      <c r="F11949">
        <f>INDEX(RanksTable!BD:BD,MATCH(B11949,RanksTable!B:B,0))</f>
        <v>7</v>
      </c>
      <c r="H11949" t="str">
        <f t="shared" si="186"/>
        <v>INSERT INTO "TeamRanks" (team_id,team_sport_id,team_rank) VALUES (128,62,7);</v>
      </c>
    </row>
    <row r="11950" spans="2:8" x14ac:dyDescent="0.25">
      <c r="B11950" t="s">
        <v>484</v>
      </c>
      <c r="C11950">
        <f>INDEX(NationalTeams!B:B,MATCH(B11950,NationalTeams!C:C,0))</f>
        <v>129</v>
      </c>
      <c r="D11950" t="s">
        <v>1254</v>
      </c>
      <c r="E11950">
        <f>INDEX(TeamSports!B:B,MATCH(D11950,TeamSports!C:C,0))</f>
        <v>62</v>
      </c>
      <c r="F11950">
        <f>INDEX(RanksTable!BD:BD,MATCH(B11950,RanksTable!B:B,0))</f>
        <v>7</v>
      </c>
      <c r="H11950" t="str">
        <f t="shared" si="186"/>
        <v>INSERT INTO "TeamRanks" (team_id,team_sport_id,team_rank) VALUES (129,62,7);</v>
      </c>
    </row>
    <row r="11951" spans="2:8" x14ac:dyDescent="0.25">
      <c r="B11951" t="s">
        <v>522</v>
      </c>
      <c r="C11951">
        <f>INDEX(NationalTeams!B:B,MATCH(B11951,NationalTeams!C:C,0))</f>
        <v>130</v>
      </c>
      <c r="D11951" t="s">
        <v>1254</v>
      </c>
      <c r="E11951">
        <f>INDEX(TeamSports!B:B,MATCH(D11951,TeamSports!C:C,0))</f>
        <v>62</v>
      </c>
      <c r="F11951">
        <f>INDEX(RanksTable!BD:BD,MATCH(B11951,RanksTable!B:B,0))</f>
        <v>7</v>
      </c>
      <c r="H11951" t="str">
        <f t="shared" si="186"/>
        <v>INSERT INTO "TeamRanks" (team_id,team_sport_id,team_rank) VALUES (130,62,7);</v>
      </c>
    </row>
    <row r="11952" spans="2:8" x14ac:dyDescent="0.25">
      <c r="B11952" t="s">
        <v>386</v>
      </c>
      <c r="C11952">
        <f>INDEX(NationalTeams!B:B,MATCH(B11952,NationalTeams!C:C,0))</f>
        <v>131</v>
      </c>
      <c r="D11952" t="s">
        <v>1254</v>
      </c>
      <c r="E11952">
        <f>INDEX(TeamSports!B:B,MATCH(D11952,TeamSports!C:C,0))</f>
        <v>62</v>
      </c>
      <c r="F11952">
        <f>INDEX(RanksTable!BD:BD,MATCH(B11952,RanksTable!B:B,0))</f>
        <v>7</v>
      </c>
      <c r="H11952" t="str">
        <f t="shared" si="186"/>
        <v>INSERT INTO "TeamRanks" (team_id,team_sport_id,team_rank) VALUES (131,62,7);</v>
      </c>
    </row>
    <row r="11953" spans="2:8" x14ac:dyDescent="0.25">
      <c r="B11953" t="s">
        <v>463</v>
      </c>
      <c r="C11953">
        <f>INDEX(NationalTeams!B:B,MATCH(B11953,NationalTeams!C:C,0))</f>
        <v>132</v>
      </c>
      <c r="D11953" t="s">
        <v>1254</v>
      </c>
      <c r="E11953">
        <f>INDEX(TeamSports!B:B,MATCH(D11953,TeamSports!C:C,0))</f>
        <v>62</v>
      </c>
      <c r="F11953">
        <f>INDEX(RanksTable!BD:BD,MATCH(B11953,RanksTable!B:B,0))</f>
        <v>7</v>
      </c>
      <c r="H11953" t="str">
        <f t="shared" si="186"/>
        <v>INSERT INTO "TeamRanks" (team_id,team_sport_id,team_rank) VALUES (132,62,7);</v>
      </c>
    </row>
    <row r="11954" spans="2:8" x14ac:dyDescent="0.25">
      <c r="B11954" t="s">
        <v>339</v>
      </c>
      <c r="C11954">
        <f>INDEX(NationalTeams!B:B,MATCH(B11954,NationalTeams!C:C,0))</f>
        <v>133</v>
      </c>
      <c r="D11954" t="s">
        <v>1254</v>
      </c>
      <c r="E11954">
        <f>INDEX(TeamSports!B:B,MATCH(D11954,TeamSports!C:C,0))</f>
        <v>62</v>
      </c>
      <c r="F11954">
        <f>INDEX(RanksTable!BD:BD,MATCH(B11954,RanksTable!B:B,0))</f>
        <v>7</v>
      </c>
      <c r="H11954" t="str">
        <f t="shared" si="186"/>
        <v>INSERT INTO "TeamRanks" (team_id,team_sport_id,team_rank) VALUES (133,62,7);</v>
      </c>
    </row>
    <row r="11955" spans="2:8" x14ac:dyDescent="0.25">
      <c r="B11955" t="s">
        <v>464</v>
      </c>
      <c r="C11955">
        <f>INDEX(NationalTeams!B:B,MATCH(B11955,NationalTeams!C:C,0))</f>
        <v>134</v>
      </c>
      <c r="D11955" t="s">
        <v>1254</v>
      </c>
      <c r="E11955">
        <f>INDEX(TeamSports!B:B,MATCH(D11955,TeamSports!C:C,0))</f>
        <v>62</v>
      </c>
      <c r="F11955">
        <f>INDEX(RanksTable!BD:BD,MATCH(B11955,RanksTable!B:B,0))</f>
        <v>7</v>
      </c>
      <c r="H11955" t="str">
        <f t="shared" si="186"/>
        <v>INSERT INTO "TeamRanks" (team_id,team_sport_id,team_rank) VALUES (134,62,7);</v>
      </c>
    </row>
    <row r="11956" spans="2:8" x14ac:dyDescent="0.25">
      <c r="B11956" t="s">
        <v>379</v>
      </c>
      <c r="C11956">
        <f>INDEX(NationalTeams!B:B,MATCH(B11956,NationalTeams!C:C,0))</f>
        <v>135</v>
      </c>
      <c r="D11956" t="s">
        <v>1254</v>
      </c>
      <c r="E11956">
        <f>INDEX(TeamSports!B:B,MATCH(D11956,TeamSports!C:C,0))</f>
        <v>62</v>
      </c>
      <c r="F11956">
        <f>INDEX(RanksTable!BD:BD,MATCH(B11956,RanksTable!B:B,0))</f>
        <v>7</v>
      </c>
      <c r="H11956" t="str">
        <f t="shared" si="186"/>
        <v>INSERT INTO "TeamRanks" (team_id,team_sport_id,team_rank) VALUES (135,62,7);</v>
      </c>
    </row>
    <row r="11957" spans="2:8" x14ac:dyDescent="0.25">
      <c r="B11957" t="s">
        <v>539</v>
      </c>
      <c r="C11957">
        <f>INDEX(NationalTeams!B:B,MATCH(B11957,NationalTeams!C:C,0))</f>
        <v>136</v>
      </c>
      <c r="D11957" t="s">
        <v>1254</v>
      </c>
      <c r="E11957">
        <f>INDEX(TeamSports!B:B,MATCH(D11957,TeamSports!C:C,0))</f>
        <v>62</v>
      </c>
      <c r="F11957">
        <f>INDEX(RanksTable!BD:BD,MATCH(B11957,RanksTable!B:B,0))</f>
        <v>7</v>
      </c>
      <c r="H11957" t="str">
        <f t="shared" si="186"/>
        <v>INSERT INTO "TeamRanks" (team_id,team_sport_id,team_rank) VALUES (136,62,7);</v>
      </c>
    </row>
    <row r="11958" spans="2:8" x14ac:dyDescent="0.25">
      <c r="B11958" t="s">
        <v>342</v>
      </c>
      <c r="C11958">
        <f>INDEX(NationalTeams!B:B,MATCH(B11958,NationalTeams!C:C,0))</f>
        <v>137</v>
      </c>
      <c r="D11958" t="s">
        <v>1254</v>
      </c>
      <c r="E11958">
        <f>INDEX(TeamSports!B:B,MATCH(D11958,TeamSports!C:C,0))</f>
        <v>62</v>
      </c>
      <c r="F11958">
        <f>INDEX(RanksTable!BD:BD,MATCH(B11958,RanksTable!B:B,0))</f>
        <v>7</v>
      </c>
      <c r="H11958" t="str">
        <f t="shared" si="186"/>
        <v>INSERT INTO "TeamRanks" (team_id,team_sport_id,team_rank) VALUES (137,62,7);</v>
      </c>
    </row>
    <row r="11959" spans="2:8" x14ac:dyDescent="0.25">
      <c r="B11959" t="s">
        <v>343</v>
      </c>
      <c r="C11959">
        <f>INDEX(NationalTeams!B:B,MATCH(B11959,NationalTeams!C:C,0))</f>
        <v>138</v>
      </c>
      <c r="D11959" t="s">
        <v>1254</v>
      </c>
      <c r="E11959">
        <f>INDEX(TeamSports!B:B,MATCH(D11959,TeamSports!C:C,0))</f>
        <v>62</v>
      </c>
      <c r="F11959">
        <f>INDEX(RanksTable!BD:BD,MATCH(B11959,RanksTable!B:B,0))</f>
        <v>7</v>
      </c>
      <c r="H11959" t="str">
        <f t="shared" si="186"/>
        <v>INSERT INTO "TeamRanks" (team_id,team_sport_id,team_rank) VALUES (138,62,7);</v>
      </c>
    </row>
    <row r="11960" spans="2:8" x14ac:dyDescent="0.25">
      <c r="B11960" t="s">
        <v>360</v>
      </c>
      <c r="C11960">
        <f>INDEX(NationalTeams!B:B,MATCH(B11960,NationalTeams!C:C,0))</f>
        <v>139</v>
      </c>
      <c r="D11960" t="s">
        <v>1254</v>
      </c>
      <c r="E11960">
        <f>INDEX(TeamSports!B:B,MATCH(D11960,TeamSports!C:C,0))</f>
        <v>62</v>
      </c>
      <c r="F11960">
        <f>INDEX(RanksTable!BD:BD,MATCH(B11960,RanksTable!B:B,0))</f>
        <v>7</v>
      </c>
      <c r="H11960" t="str">
        <f t="shared" si="186"/>
        <v>INSERT INTO "TeamRanks" (team_id,team_sport_id,team_rank) VALUES (139,62,7);</v>
      </c>
    </row>
    <row r="11961" spans="2:8" x14ac:dyDescent="0.25">
      <c r="B11961" t="s">
        <v>378</v>
      </c>
      <c r="C11961">
        <f>INDEX(NationalTeams!B:B,MATCH(B11961,NationalTeams!C:C,0))</f>
        <v>140</v>
      </c>
      <c r="D11961" t="s">
        <v>1254</v>
      </c>
      <c r="E11961">
        <f>INDEX(TeamSports!B:B,MATCH(D11961,TeamSports!C:C,0))</f>
        <v>62</v>
      </c>
      <c r="F11961">
        <f>INDEX(RanksTable!BD:BD,MATCH(B11961,RanksTable!B:B,0))</f>
        <v>7</v>
      </c>
      <c r="H11961" t="str">
        <f t="shared" si="186"/>
        <v>INSERT INTO "TeamRanks" (team_id,team_sport_id,team_rank) VALUES (140,62,7);</v>
      </c>
    </row>
    <row r="11962" spans="2:8" x14ac:dyDescent="0.25">
      <c r="B11962" t="s">
        <v>456</v>
      </c>
      <c r="C11962">
        <f>INDEX(NationalTeams!B:B,MATCH(B11962,NationalTeams!C:C,0))</f>
        <v>141</v>
      </c>
      <c r="D11962" t="s">
        <v>1254</v>
      </c>
      <c r="E11962">
        <f>INDEX(TeamSports!B:B,MATCH(D11962,TeamSports!C:C,0))</f>
        <v>62</v>
      </c>
      <c r="F11962">
        <f>INDEX(RanksTable!BD:BD,MATCH(B11962,RanksTable!B:B,0))</f>
        <v>7</v>
      </c>
      <c r="H11962" t="str">
        <f t="shared" si="186"/>
        <v>INSERT INTO "TeamRanks" (team_id,team_sport_id,team_rank) VALUES (141,62,7);</v>
      </c>
    </row>
    <row r="11963" spans="2:8" x14ac:dyDescent="0.25">
      <c r="B11963" t="s">
        <v>537</v>
      </c>
      <c r="C11963">
        <f>INDEX(NationalTeams!B:B,MATCH(B11963,NationalTeams!C:C,0))</f>
        <v>142</v>
      </c>
      <c r="D11963" t="s">
        <v>1254</v>
      </c>
      <c r="E11963">
        <f>INDEX(TeamSports!B:B,MATCH(D11963,TeamSports!C:C,0))</f>
        <v>62</v>
      </c>
      <c r="F11963">
        <f>INDEX(RanksTable!BD:BD,MATCH(B11963,RanksTable!B:B,0))</f>
        <v>7</v>
      </c>
      <c r="H11963" t="str">
        <f t="shared" si="186"/>
        <v>INSERT INTO "TeamRanks" (team_id,team_sport_id,team_rank) VALUES (142,62,7);</v>
      </c>
    </row>
    <row r="11964" spans="2:8" x14ac:dyDescent="0.25">
      <c r="B11964" t="s">
        <v>533</v>
      </c>
      <c r="C11964">
        <f>INDEX(NationalTeams!B:B,MATCH(B11964,NationalTeams!C:C,0))</f>
        <v>143</v>
      </c>
      <c r="D11964" t="s">
        <v>1254</v>
      </c>
      <c r="E11964">
        <f>INDEX(TeamSports!B:B,MATCH(D11964,TeamSports!C:C,0))</f>
        <v>62</v>
      </c>
      <c r="F11964">
        <f>INDEX(RanksTable!BD:BD,MATCH(B11964,RanksTable!B:B,0))</f>
        <v>7</v>
      </c>
      <c r="H11964" t="str">
        <f t="shared" si="186"/>
        <v>INSERT INTO "TeamRanks" (team_id,team_sport_id,team_rank) VALUES (143,62,7);</v>
      </c>
    </row>
    <row r="11965" spans="2:8" x14ac:dyDescent="0.25">
      <c r="B11965" t="s">
        <v>460</v>
      </c>
      <c r="C11965">
        <f>INDEX(NationalTeams!B:B,MATCH(B11965,NationalTeams!C:C,0))</f>
        <v>144</v>
      </c>
      <c r="D11965" t="s">
        <v>1254</v>
      </c>
      <c r="E11965">
        <f>INDEX(TeamSports!B:B,MATCH(D11965,TeamSports!C:C,0))</f>
        <v>62</v>
      </c>
      <c r="F11965">
        <f>INDEX(RanksTable!BD:BD,MATCH(B11965,RanksTable!B:B,0))</f>
        <v>7</v>
      </c>
      <c r="H11965" t="str">
        <f t="shared" si="186"/>
        <v>INSERT INTO "TeamRanks" (team_id,team_sport_id,team_rank) VALUES (144,62,7);</v>
      </c>
    </row>
    <row r="11966" spans="2:8" x14ac:dyDescent="0.25">
      <c r="B11966" t="s">
        <v>521</v>
      </c>
      <c r="C11966">
        <f>INDEX(NationalTeams!B:B,MATCH(B11966,NationalTeams!C:C,0))</f>
        <v>145</v>
      </c>
      <c r="D11966" t="s">
        <v>1254</v>
      </c>
      <c r="E11966">
        <f>INDEX(TeamSports!B:B,MATCH(D11966,TeamSports!C:C,0))</f>
        <v>62</v>
      </c>
      <c r="F11966">
        <f>INDEX(RanksTable!BD:BD,MATCH(B11966,RanksTable!B:B,0))</f>
        <v>7</v>
      </c>
      <c r="H11966" t="str">
        <f t="shared" si="186"/>
        <v>INSERT INTO "TeamRanks" (team_id,team_sport_id,team_rank) VALUES (145,62,7);</v>
      </c>
    </row>
    <row r="11967" spans="2:8" x14ac:dyDescent="0.25">
      <c r="B11967" t="s">
        <v>416</v>
      </c>
      <c r="C11967">
        <f>INDEX(NationalTeams!B:B,MATCH(B11967,NationalTeams!C:C,0))</f>
        <v>146</v>
      </c>
      <c r="D11967" t="s">
        <v>1254</v>
      </c>
      <c r="E11967">
        <f>INDEX(TeamSports!B:B,MATCH(D11967,TeamSports!C:C,0))</f>
        <v>62</v>
      </c>
      <c r="F11967">
        <f>INDEX(RanksTable!BD:BD,MATCH(B11967,RanksTable!B:B,0))</f>
        <v>7</v>
      </c>
      <c r="H11967" t="str">
        <f t="shared" si="186"/>
        <v>INSERT INTO "TeamRanks" (team_id,team_sport_id,team_rank) VALUES (146,62,7);</v>
      </c>
    </row>
    <row r="11968" spans="2:8" x14ac:dyDescent="0.25">
      <c r="B11968" t="s">
        <v>393</v>
      </c>
      <c r="C11968">
        <f>INDEX(NationalTeams!B:B,MATCH(B11968,NationalTeams!C:C,0))</f>
        <v>147</v>
      </c>
      <c r="D11968" t="s">
        <v>1254</v>
      </c>
      <c r="E11968">
        <f>INDEX(TeamSports!B:B,MATCH(D11968,TeamSports!C:C,0))</f>
        <v>62</v>
      </c>
      <c r="F11968">
        <f>INDEX(RanksTable!BD:BD,MATCH(B11968,RanksTable!B:B,0))</f>
        <v>7</v>
      </c>
      <c r="H11968" t="str">
        <f t="shared" si="186"/>
        <v>INSERT INTO "TeamRanks" (team_id,team_sport_id,team_rank) VALUES (147,62,7);</v>
      </c>
    </row>
    <row r="11969" spans="2:8" x14ac:dyDescent="0.25">
      <c r="B11969" t="s">
        <v>372</v>
      </c>
      <c r="C11969">
        <f>INDEX(NationalTeams!B:B,MATCH(B11969,NationalTeams!C:C,0))</f>
        <v>148</v>
      </c>
      <c r="D11969" t="s">
        <v>1254</v>
      </c>
      <c r="E11969">
        <f>INDEX(TeamSports!B:B,MATCH(D11969,TeamSports!C:C,0))</f>
        <v>62</v>
      </c>
      <c r="F11969">
        <f>INDEX(RanksTable!BD:BD,MATCH(B11969,RanksTable!B:B,0))</f>
        <v>7</v>
      </c>
      <c r="H11969" t="str">
        <f t="shared" si="186"/>
        <v>INSERT INTO "TeamRanks" (team_id,team_sport_id,team_rank) VALUES (148,62,7);</v>
      </c>
    </row>
    <row r="11970" spans="2:8" x14ac:dyDescent="0.25">
      <c r="B11970" t="s">
        <v>480</v>
      </c>
      <c r="C11970">
        <f>INDEX(NationalTeams!B:B,MATCH(B11970,NationalTeams!C:C,0))</f>
        <v>149</v>
      </c>
      <c r="D11970" t="s">
        <v>1254</v>
      </c>
      <c r="E11970">
        <f>INDEX(TeamSports!B:B,MATCH(D11970,TeamSports!C:C,0))</f>
        <v>62</v>
      </c>
      <c r="F11970">
        <f>INDEX(RanksTable!BD:BD,MATCH(B11970,RanksTable!B:B,0))</f>
        <v>7</v>
      </c>
      <c r="H11970" t="str">
        <f t="shared" si="186"/>
        <v>INSERT INTO "TeamRanks" (team_id,team_sport_id,team_rank) VALUES (149,62,7);</v>
      </c>
    </row>
    <row r="11971" spans="2:8" x14ac:dyDescent="0.25">
      <c r="B11971" t="s">
        <v>446</v>
      </c>
      <c r="C11971">
        <f>INDEX(NationalTeams!B:B,MATCH(B11971,NationalTeams!C:C,0))</f>
        <v>150</v>
      </c>
      <c r="D11971" t="s">
        <v>1254</v>
      </c>
      <c r="E11971">
        <f>INDEX(TeamSports!B:B,MATCH(D11971,TeamSports!C:C,0))</f>
        <v>62</v>
      </c>
      <c r="F11971">
        <f>INDEX(RanksTable!BD:BD,MATCH(B11971,RanksTable!B:B,0))</f>
        <v>7</v>
      </c>
      <c r="H11971" t="str">
        <f t="shared" si="186"/>
        <v>INSERT INTO "TeamRanks" (team_id,team_sport_id,team_rank) VALUES (150,62,7);</v>
      </c>
    </row>
    <row r="11972" spans="2:8" x14ac:dyDescent="0.25">
      <c r="B11972" t="s">
        <v>356</v>
      </c>
      <c r="C11972">
        <f>INDEX(NationalTeams!B:B,MATCH(B11972,NationalTeams!C:C,0))</f>
        <v>151</v>
      </c>
      <c r="D11972" t="s">
        <v>1254</v>
      </c>
      <c r="E11972">
        <f>INDEX(TeamSports!B:B,MATCH(D11972,TeamSports!C:C,0))</f>
        <v>62</v>
      </c>
      <c r="F11972">
        <f>INDEX(RanksTable!BD:BD,MATCH(B11972,RanksTable!B:B,0))</f>
        <v>7</v>
      </c>
      <c r="H11972" t="str">
        <f t="shared" ref="H11972:H12035" si="187">_xlfn.CONCAT($H$1,$L$1,$C$1,$L$1," ",$J$1,$C$2,$N$1,$E$2,$N$1,$F$2,$K$1,$I$1,$J$1,C11972,$N$1,E11972,$N$1,F11972,$K$1,$O$1)</f>
        <v>INSERT INTO "TeamRanks" (team_id,team_sport_id,team_rank) VALUES (151,62,7);</v>
      </c>
    </row>
    <row r="11973" spans="2:8" x14ac:dyDescent="0.25">
      <c r="B11973" t="s">
        <v>387</v>
      </c>
      <c r="C11973">
        <f>INDEX(NationalTeams!B:B,MATCH(B11973,NationalTeams!C:C,0))</f>
        <v>152</v>
      </c>
      <c r="D11973" t="s">
        <v>1254</v>
      </c>
      <c r="E11973">
        <f>INDEX(TeamSports!B:B,MATCH(D11973,TeamSports!C:C,0))</f>
        <v>62</v>
      </c>
      <c r="F11973">
        <f>INDEX(RanksTable!BD:BD,MATCH(B11973,RanksTable!B:B,0))</f>
        <v>7</v>
      </c>
      <c r="H11973" t="str">
        <f t="shared" si="187"/>
        <v>INSERT INTO "TeamRanks" (team_id,team_sport_id,team_rank) VALUES (152,62,7);</v>
      </c>
    </row>
    <row r="11974" spans="2:8" x14ac:dyDescent="0.25">
      <c r="B11974" t="s">
        <v>361</v>
      </c>
      <c r="C11974">
        <f>INDEX(NationalTeams!B:B,MATCH(B11974,NationalTeams!C:C,0))</f>
        <v>153</v>
      </c>
      <c r="D11974" t="s">
        <v>1254</v>
      </c>
      <c r="E11974">
        <f>INDEX(TeamSports!B:B,MATCH(D11974,TeamSports!C:C,0))</f>
        <v>62</v>
      </c>
      <c r="F11974">
        <f>INDEX(RanksTable!BD:BD,MATCH(B11974,RanksTable!B:B,0))</f>
        <v>7</v>
      </c>
      <c r="H11974" t="str">
        <f t="shared" si="187"/>
        <v>INSERT INTO "TeamRanks" (team_id,team_sport_id,team_rank) VALUES (153,62,7);</v>
      </c>
    </row>
    <row r="11975" spans="2:8" x14ac:dyDescent="0.25">
      <c r="B11975" t="s">
        <v>492</v>
      </c>
      <c r="C11975">
        <f>INDEX(NationalTeams!B:B,MATCH(B11975,NationalTeams!C:C,0))</f>
        <v>154</v>
      </c>
      <c r="D11975" t="s">
        <v>1254</v>
      </c>
      <c r="E11975">
        <f>INDEX(TeamSports!B:B,MATCH(D11975,TeamSports!C:C,0))</f>
        <v>62</v>
      </c>
      <c r="F11975">
        <f>INDEX(RanksTable!BD:BD,MATCH(B11975,RanksTable!B:B,0))</f>
        <v>5</v>
      </c>
      <c r="H11975" t="str">
        <f t="shared" si="187"/>
        <v>INSERT INTO "TeamRanks" (team_id,team_sport_id,team_rank) VALUES (154,62,5);</v>
      </c>
    </row>
    <row r="11976" spans="2:8" x14ac:dyDescent="0.25">
      <c r="B11976" t="s">
        <v>485</v>
      </c>
      <c r="C11976">
        <f>INDEX(NationalTeams!B:B,MATCH(B11976,NationalTeams!C:C,0))</f>
        <v>155</v>
      </c>
      <c r="D11976" t="s">
        <v>1254</v>
      </c>
      <c r="E11976">
        <f>INDEX(TeamSports!B:B,MATCH(D11976,TeamSports!C:C,0))</f>
        <v>62</v>
      </c>
      <c r="F11976">
        <f>INDEX(RanksTable!BD:BD,MATCH(B11976,RanksTable!B:B,0))</f>
        <v>7</v>
      </c>
      <c r="H11976" t="str">
        <f t="shared" si="187"/>
        <v>INSERT INTO "TeamRanks" (team_id,team_sport_id,team_rank) VALUES (155,62,7);</v>
      </c>
    </row>
    <row r="11977" spans="2:8" x14ac:dyDescent="0.25">
      <c r="B11977" t="s">
        <v>423</v>
      </c>
      <c r="C11977">
        <f>INDEX(NationalTeams!B:B,MATCH(B11977,NationalTeams!C:C,0))</f>
        <v>156</v>
      </c>
      <c r="D11977" t="s">
        <v>1254</v>
      </c>
      <c r="E11977">
        <f>INDEX(TeamSports!B:B,MATCH(D11977,TeamSports!C:C,0))</f>
        <v>62</v>
      </c>
      <c r="F11977">
        <f>INDEX(RanksTable!BD:BD,MATCH(B11977,RanksTable!B:B,0))</f>
        <v>7</v>
      </c>
      <c r="H11977" t="str">
        <f t="shared" si="187"/>
        <v>INSERT INTO "TeamRanks" (team_id,team_sport_id,team_rank) VALUES (156,62,7);</v>
      </c>
    </row>
    <row r="11978" spans="2:8" x14ac:dyDescent="0.25">
      <c r="B11978" t="s">
        <v>457</v>
      </c>
      <c r="C11978">
        <f>INDEX(NationalTeams!B:B,MATCH(B11978,NationalTeams!C:C,0))</f>
        <v>157</v>
      </c>
      <c r="D11978" t="s">
        <v>1254</v>
      </c>
      <c r="E11978">
        <f>INDEX(TeamSports!B:B,MATCH(D11978,TeamSports!C:C,0))</f>
        <v>62</v>
      </c>
      <c r="F11978">
        <f>INDEX(RanksTable!BD:BD,MATCH(B11978,RanksTable!B:B,0))</f>
        <v>7</v>
      </c>
      <c r="H11978" t="str">
        <f t="shared" si="187"/>
        <v>INSERT INTO "TeamRanks" (team_id,team_sport_id,team_rank) VALUES (157,62,7);</v>
      </c>
    </row>
    <row r="11979" spans="2:8" x14ac:dyDescent="0.25">
      <c r="B11979" t="s">
        <v>491</v>
      </c>
      <c r="C11979">
        <f>INDEX(NationalTeams!B:B,MATCH(B11979,NationalTeams!C:C,0))</f>
        <v>158</v>
      </c>
      <c r="D11979" t="s">
        <v>1254</v>
      </c>
      <c r="E11979">
        <f>INDEX(TeamSports!B:B,MATCH(D11979,TeamSports!C:C,0))</f>
        <v>62</v>
      </c>
      <c r="F11979">
        <f>INDEX(RanksTable!BD:BD,MATCH(B11979,RanksTable!B:B,0))</f>
        <v>7</v>
      </c>
      <c r="H11979" t="str">
        <f t="shared" si="187"/>
        <v>INSERT INTO "TeamRanks" (team_id,team_sport_id,team_rank) VALUES (158,62,7);</v>
      </c>
    </row>
    <row r="11980" spans="2:8" x14ac:dyDescent="0.25">
      <c r="B11980" t="s">
        <v>474</v>
      </c>
      <c r="C11980">
        <f>INDEX(NationalTeams!B:B,MATCH(B11980,NationalTeams!C:C,0))</f>
        <v>159</v>
      </c>
      <c r="D11980" t="s">
        <v>1254</v>
      </c>
      <c r="E11980">
        <f>INDEX(TeamSports!B:B,MATCH(D11980,TeamSports!C:C,0))</f>
        <v>62</v>
      </c>
      <c r="F11980">
        <f>INDEX(RanksTable!BD:BD,MATCH(B11980,RanksTable!B:B,0))</f>
        <v>7</v>
      </c>
      <c r="H11980" t="str">
        <f t="shared" si="187"/>
        <v>INSERT INTO "TeamRanks" (team_id,team_sport_id,team_rank) VALUES (159,62,7);</v>
      </c>
    </row>
    <row r="11981" spans="2:8" x14ac:dyDescent="0.25">
      <c r="B11981" t="s">
        <v>479</v>
      </c>
      <c r="C11981">
        <f>INDEX(NationalTeams!B:B,MATCH(B11981,NationalTeams!C:C,0))</f>
        <v>160</v>
      </c>
      <c r="D11981" t="s">
        <v>1254</v>
      </c>
      <c r="E11981">
        <f>INDEX(TeamSports!B:B,MATCH(D11981,TeamSports!C:C,0))</f>
        <v>62</v>
      </c>
      <c r="F11981">
        <f>INDEX(RanksTable!BD:BD,MATCH(B11981,RanksTable!B:B,0))</f>
        <v>7</v>
      </c>
      <c r="H11981" t="str">
        <f t="shared" si="187"/>
        <v>INSERT INTO "TeamRanks" (team_id,team_sport_id,team_rank) VALUES (160,62,7);</v>
      </c>
    </row>
    <row r="11982" spans="2:8" x14ac:dyDescent="0.25">
      <c r="B11982" t="s">
        <v>449</v>
      </c>
      <c r="C11982">
        <f>INDEX(NationalTeams!B:B,MATCH(B11982,NationalTeams!C:C,0))</f>
        <v>161</v>
      </c>
      <c r="D11982" t="s">
        <v>1254</v>
      </c>
      <c r="E11982">
        <f>INDEX(TeamSports!B:B,MATCH(D11982,TeamSports!C:C,0))</f>
        <v>62</v>
      </c>
      <c r="F11982">
        <f>INDEX(RanksTable!BD:BD,MATCH(B11982,RanksTable!B:B,0))</f>
        <v>7</v>
      </c>
      <c r="H11982" t="str">
        <f t="shared" si="187"/>
        <v>INSERT INTO "TeamRanks" (team_id,team_sport_id,team_rank) VALUES (161,62,7);</v>
      </c>
    </row>
    <row r="11983" spans="2:8" x14ac:dyDescent="0.25">
      <c r="B11983" t="s">
        <v>398</v>
      </c>
      <c r="C11983">
        <f>INDEX(NationalTeams!B:B,MATCH(B11983,NationalTeams!C:C,0))</f>
        <v>162</v>
      </c>
      <c r="D11983" t="s">
        <v>1254</v>
      </c>
      <c r="E11983">
        <f>INDEX(TeamSports!B:B,MATCH(D11983,TeamSports!C:C,0))</f>
        <v>62</v>
      </c>
      <c r="F11983">
        <f>INDEX(RanksTable!BD:BD,MATCH(B11983,RanksTable!B:B,0))</f>
        <v>7</v>
      </c>
      <c r="H11983" t="str">
        <f t="shared" si="187"/>
        <v>INSERT INTO "TeamRanks" (team_id,team_sport_id,team_rank) VALUES (162,62,7);</v>
      </c>
    </row>
    <row r="11984" spans="2:8" x14ac:dyDescent="0.25">
      <c r="B11984" t="s">
        <v>441</v>
      </c>
      <c r="C11984">
        <f>INDEX(NationalTeams!B:B,MATCH(B11984,NationalTeams!C:C,0))</f>
        <v>163</v>
      </c>
      <c r="D11984" t="s">
        <v>1254</v>
      </c>
      <c r="E11984">
        <f>INDEX(TeamSports!B:B,MATCH(D11984,TeamSports!C:C,0))</f>
        <v>62</v>
      </c>
      <c r="F11984">
        <f>INDEX(RanksTable!BD:BD,MATCH(B11984,RanksTable!B:B,0))</f>
        <v>7</v>
      </c>
      <c r="H11984" t="str">
        <f t="shared" si="187"/>
        <v>INSERT INTO "TeamRanks" (team_id,team_sport_id,team_rank) VALUES (163,62,7);</v>
      </c>
    </row>
    <row r="11985" spans="2:8" x14ac:dyDescent="0.25">
      <c r="B11985" t="s">
        <v>348</v>
      </c>
      <c r="C11985">
        <f>INDEX(NationalTeams!B:B,MATCH(B11985,NationalTeams!C:C,0))</f>
        <v>164</v>
      </c>
      <c r="D11985" t="s">
        <v>1254</v>
      </c>
      <c r="E11985">
        <f>INDEX(TeamSports!B:B,MATCH(D11985,TeamSports!C:C,0))</f>
        <v>62</v>
      </c>
      <c r="F11985">
        <f>INDEX(RanksTable!BD:BD,MATCH(B11985,RanksTable!B:B,0))</f>
        <v>7</v>
      </c>
      <c r="H11985" t="str">
        <f t="shared" si="187"/>
        <v>INSERT INTO "TeamRanks" (team_id,team_sport_id,team_rank) VALUES (164,62,7);</v>
      </c>
    </row>
    <row r="11986" spans="2:8" x14ac:dyDescent="0.25">
      <c r="B11986" t="s">
        <v>350</v>
      </c>
      <c r="C11986">
        <f>INDEX(NationalTeams!B:B,MATCH(B11986,NationalTeams!C:C,0))</f>
        <v>165</v>
      </c>
      <c r="D11986" t="s">
        <v>1254</v>
      </c>
      <c r="E11986">
        <f>INDEX(TeamSports!B:B,MATCH(D11986,TeamSports!C:C,0))</f>
        <v>62</v>
      </c>
      <c r="F11986">
        <f>INDEX(RanksTable!BD:BD,MATCH(B11986,RanksTable!B:B,0))</f>
        <v>7</v>
      </c>
      <c r="H11986" t="str">
        <f t="shared" si="187"/>
        <v>INSERT INTO "TeamRanks" (team_id,team_sport_id,team_rank) VALUES (165,62,7);</v>
      </c>
    </row>
    <row r="11987" spans="2:8" x14ac:dyDescent="0.25">
      <c r="B11987" t="s">
        <v>494</v>
      </c>
      <c r="C11987">
        <f>INDEX(NationalTeams!B:B,MATCH(B11987,NationalTeams!C:C,0))</f>
        <v>166</v>
      </c>
      <c r="D11987" t="s">
        <v>1254</v>
      </c>
      <c r="E11987">
        <f>INDEX(TeamSports!B:B,MATCH(D11987,TeamSports!C:C,0))</f>
        <v>62</v>
      </c>
      <c r="F11987">
        <f>INDEX(RanksTable!BD:BD,MATCH(B11987,RanksTable!B:B,0))</f>
        <v>3</v>
      </c>
      <c r="H11987" t="str">
        <f t="shared" si="187"/>
        <v>INSERT INTO "TeamRanks" (team_id,team_sport_id,team_rank) VALUES (166,62,3);</v>
      </c>
    </row>
    <row r="11988" spans="2:8" x14ac:dyDescent="0.25">
      <c r="B11988" t="s">
        <v>504</v>
      </c>
      <c r="C11988">
        <f>INDEX(NationalTeams!B:B,MATCH(B11988,NationalTeams!C:C,0))</f>
        <v>167</v>
      </c>
      <c r="D11988" t="s">
        <v>1254</v>
      </c>
      <c r="E11988">
        <f>INDEX(TeamSports!B:B,MATCH(D11988,TeamSports!C:C,0))</f>
        <v>62</v>
      </c>
      <c r="F11988">
        <f>INDEX(RanksTable!BD:BD,MATCH(B11988,RanksTable!B:B,0))</f>
        <v>7</v>
      </c>
      <c r="H11988" t="str">
        <f t="shared" si="187"/>
        <v>INSERT INTO "TeamRanks" (team_id,team_sport_id,team_rank) VALUES (167,62,7);</v>
      </c>
    </row>
    <row r="11989" spans="2:8" x14ac:dyDescent="0.25">
      <c r="B11989" t="s">
        <v>401</v>
      </c>
      <c r="C11989">
        <f>INDEX(NationalTeams!B:B,MATCH(B11989,NationalTeams!C:C,0))</f>
        <v>168</v>
      </c>
      <c r="D11989" t="s">
        <v>1254</v>
      </c>
      <c r="E11989">
        <f>INDEX(TeamSports!B:B,MATCH(D11989,TeamSports!C:C,0))</f>
        <v>62</v>
      </c>
      <c r="F11989">
        <f>INDEX(RanksTable!BD:BD,MATCH(B11989,RanksTable!B:B,0))</f>
        <v>7</v>
      </c>
      <c r="H11989" t="str">
        <f t="shared" si="187"/>
        <v>INSERT INTO "TeamRanks" (team_id,team_sport_id,team_rank) VALUES (168,62,7);</v>
      </c>
    </row>
    <row r="11990" spans="2:8" x14ac:dyDescent="0.25">
      <c r="B11990" t="s">
        <v>432</v>
      </c>
      <c r="C11990">
        <f>INDEX(NationalTeams!B:B,MATCH(B11990,NationalTeams!C:C,0))</f>
        <v>169</v>
      </c>
      <c r="D11990" t="s">
        <v>1254</v>
      </c>
      <c r="E11990">
        <f>INDEX(TeamSports!B:B,MATCH(D11990,TeamSports!C:C,0))</f>
        <v>62</v>
      </c>
      <c r="F11990">
        <f>INDEX(RanksTable!BD:BD,MATCH(B11990,RanksTable!B:B,0))</f>
        <v>7</v>
      </c>
      <c r="H11990" t="str">
        <f t="shared" si="187"/>
        <v>INSERT INTO "TeamRanks" (team_id,team_sport_id,team_rank) VALUES (169,62,7);</v>
      </c>
    </row>
    <row r="11991" spans="2:8" x14ac:dyDescent="0.25">
      <c r="B11991" t="s">
        <v>336</v>
      </c>
      <c r="C11991">
        <f>INDEX(NationalTeams!B:B,MATCH(B11991,NationalTeams!C:C,0))</f>
        <v>170</v>
      </c>
      <c r="D11991" t="s">
        <v>1254</v>
      </c>
      <c r="E11991">
        <f>INDEX(TeamSports!B:B,MATCH(D11991,TeamSports!C:C,0))</f>
        <v>62</v>
      </c>
      <c r="F11991">
        <f>INDEX(RanksTable!BD:BD,MATCH(B11991,RanksTable!B:B,0))</f>
        <v>7</v>
      </c>
      <c r="H11991" t="str">
        <f t="shared" si="187"/>
        <v>INSERT INTO "TeamRanks" (team_id,team_sport_id,team_rank) VALUES (170,62,7);</v>
      </c>
    </row>
    <row r="11992" spans="2:8" x14ac:dyDescent="0.25">
      <c r="B11992" t="s">
        <v>497</v>
      </c>
      <c r="C11992">
        <f>INDEX(NationalTeams!B:B,MATCH(B11992,NationalTeams!C:C,0))</f>
        <v>171</v>
      </c>
      <c r="D11992" t="s">
        <v>1254</v>
      </c>
      <c r="E11992">
        <f>INDEX(TeamSports!B:B,MATCH(D11992,TeamSports!C:C,0))</f>
        <v>62</v>
      </c>
      <c r="F11992">
        <f>INDEX(RanksTable!BD:BD,MATCH(B11992,RanksTable!B:B,0))</f>
        <v>6</v>
      </c>
      <c r="H11992" t="str">
        <f t="shared" si="187"/>
        <v>INSERT INTO "TeamRanks" (team_id,team_sport_id,team_rank) VALUES (171,62,6);</v>
      </c>
    </row>
    <row r="11993" spans="2:8" x14ac:dyDescent="0.25">
      <c r="B11993" t="s">
        <v>380</v>
      </c>
      <c r="C11993">
        <f>INDEX(NationalTeams!B:B,MATCH(B11993,NationalTeams!C:C,0))</f>
        <v>172</v>
      </c>
      <c r="D11993" t="s">
        <v>1254</v>
      </c>
      <c r="E11993">
        <f>INDEX(TeamSports!B:B,MATCH(D11993,TeamSports!C:C,0))</f>
        <v>62</v>
      </c>
      <c r="F11993">
        <f>INDEX(RanksTable!BD:BD,MATCH(B11993,RanksTable!B:B,0))</f>
        <v>7</v>
      </c>
      <c r="H11993" t="str">
        <f t="shared" si="187"/>
        <v>INSERT INTO "TeamRanks" (team_id,team_sport_id,team_rank) VALUES (172,62,7);</v>
      </c>
    </row>
    <row r="11994" spans="2:8" x14ac:dyDescent="0.25">
      <c r="B11994" t="s">
        <v>402</v>
      </c>
      <c r="C11994">
        <f>INDEX(NationalTeams!B:B,MATCH(B11994,NationalTeams!C:C,0))</f>
        <v>173</v>
      </c>
      <c r="D11994" t="s">
        <v>1254</v>
      </c>
      <c r="E11994">
        <f>INDEX(TeamSports!B:B,MATCH(D11994,TeamSports!C:C,0))</f>
        <v>62</v>
      </c>
      <c r="F11994">
        <f>INDEX(RanksTable!BD:BD,MATCH(B11994,RanksTable!B:B,0))</f>
        <v>7</v>
      </c>
      <c r="H11994" t="str">
        <f t="shared" si="187"/>
        <v>INSERT INTO "TeamRanks" (team_id,team_sport_id,team_rank) VALUES (173,62,7);</v>
      </c>
    </row>
    <row r="11995" spans="2:8" x14ac:dyDescent="0.25">
      <c r="B11995" t="s">
        <v>370</v>
      </c>
      <c r="C11995">
        <f>INDEX(NationalTeams!B:B,MATCH(B11995,NationalTeams!C:C,0))</f>
        <v>174</v>
      </c>
      <c r="D11995" t="s">
        <v>1254</v>
      </c>
      <c r="E11995">
        <f>INDEX(TeamSports!B:B,MATCH(D11995,TeamSports!C:C,0))</f>
        <v>62</v>
      </c>
      <c r="F11995">
        <f>INDEX(RanksTable!BD:BD,MATCH(B11995,RanksTable!B:B,0))</f>
        <v>7</v>
      </c>
      <c r="H11995" t="str">
        <f t="shared" si="187"/>
        <v>INSERT INTO "TeamRanks" (team_id,team_sport_id,team_rank) VALUES (174,62,7);</v>
      </c>
    </row>
    <row r="11996" spans="2:8" x14ac:dyDescent="0.25">
      <c r="B11996" t="s">
        <v>506</v>
      </c>
      <c r="C11996">
        <f>INDEX(NationalTeams!B:B,MATCH(B11996,NationalTeams!C:C,0))</f>
        <v>175</v>
      </c>
      <c r="D11996" t="s">
        <v>1254</v>
      </c>
      <c r="E11996">
        <f>INDEX(TeamSports!B:B,MATCH(D11996,TeamSports!C:C,0))</f>
        <v>62</v>
      </c>
      <c r="F11996">
        <f>INDEX(RanksTable!BD:BD,MATCH(B11996,RanksTable!B:B,0))</f>
        <v>7</v>
      </c>
      <c r="H11996" t="str">
        <f t="shared" si="187"/>
        <v>INSERT INTO "TeamRanks" (team_id,team_sport_id,team_rank) VALUES (175,62,7);</v>
      </c>
    </row>
    <row r="11997" spans="2:8" x14ac:dyDescent="0.25">
      <c r="B11997" t="s">
        <v>500</v>
      </c>
      <c r="C11997">
        <f>INDEX(NationalTeams!B:B,MATCH(B11997,NationalTeams!C:C,0))</f>
        <v>176</v>
      </c>
      <c r="D11997" t="s">
        <v>1254</v>
      </c>
      <c r="E11997">
        <f>INDEX(TeamSports!B:B,MATCH(D11997,TeamSports!C:C,0))</f>
        <v>62</v>
      </c>
      <c r="F11997">
        <f>INDEX(RanksTable!BD:BD,MATCH(B11997,RanksTable!B:B,0))</f>
        <v>2</v>
      </c>
      <c r="H11997" t="str">
        <f t="shared" si="187"/>
        <v>INSERT INTO "TeamRanks" (team_id,team_sport_id,team_rank) VALUES (176,62,2);</v>
      </c>
    </row>
    <row r="11998" spans="2:8" x14ac:dyDescent="0.25">
      <c r="B11998" t="s">
        <v>473</v>
      </c>
      <c r="C11998">
        <f>INDEX(NationalTeams!B:B,MATCH(B11998,NationalTeams!C:C,0))</f>
        <v>177</v>
      </c>
      <c r="D11998" t="s">
        <v>1254</v>
      </c>
      <c r="E11998">
        <f>INDEX(TeamSports!B:B,MATCH(D11998,TeamSports!C:C,0))</f>
        <v>62</v>
      </c>
      <c r="F11998">
        <f>INDEX(RanksTable!BD:BD,MATCH(B11998,RanksTable!B:B,0))</f>
        <v>7</v>
      </c>
      <c r="H11998" t="str">
        <f t="shared" si="187"/>
        <v>INSERT INTO "TeamRanks" (team_id,team_sport_id,team_rank) VALUES (177,62,7);</v>
      </c>
    </row>
    <row r="11999" spans="2:8" x14ac:dyDescent="0.25">
      <c r="B11999" t="s">
        <v>482</v>
      </c>
      <c r="C11999">
        <f>INDEX(NationalTeams!B:B,MATCH(B11999,NationalTeams!C:C,0))</f>
        <v>178</v>
      </c>
      <c r="D11999" t="s">
        <v>1254</v>
      </c>
      <c r="E11999">
        <f>INDEX(TeamSports!B:B,MATCH(D11999,TeamSports!C:C,0))</f>
        <v>62</v>
      </c>
      <c r="F11999">
        <f>INDEX(RanksTable!BD:BD,MATCH(B11999,RanksTable!B:B,0))</f>
        <v>7</v>
      </c>
      <c r="H11999" t="str">
        <f t="shared" si="187"/>
        <v>INSERT INTO "TeamRanks" (team_id,team_sport_id,team_rank) VALUES (178,62,7);</v>
      </c>
    </row>
    <row r="12000" spans="2:8" x14ac:dyDescent="0.25">
      <c r="B12000" t="s">
        <v>411</v>
      </c>
      <c r="C12000">
        <f>INDEX(NationalTeams!B:B,MATCH(B12000,NationalTeams!C:C,0))</f>
        <v>179</v>
      </c>
      <c r="D12000" t="s">
        <v>1254</v>
      </c>
      <c r="E12000">
        <f>INDEX(TeamSports!B:B,MATCH(D12000,TeamSports!C:C,0))</f>
        <v>62</v>
      </c>
      <c r="F12000">
        <f>INDEX(RanksTable!BD:BD,MATCH(B12000,RanksTable!B:B,0))</f>
        <v>7</v>
      </c>
      <c r="H12000" t="str">
        <f t="shared" si="187"/>
        <v>INSERT INTO "TeamRanks" (team_id,team_sport_id,team_rank) VALUES (179,62,7);</v>
      </c>
    </row>
    <row r="12001" spans="2:8" x14ac:dyDescent="0.25">
      <c r="B12001" t="s">
        <v>541</v>
      </c>
      <c r="C12001">
        <f>INDEX(NationalTeams!B:B,MATCH(B12001,NationalTeams!C:C,0))</f>
        <v>180</v>
      </c>
      <c r="D12001" t="s">
        <v>1254</v>
      </c>
      <c r="E12001">
        <f>INDEX(TeamSports!B:B,MATCH(D12001,TeamSports!C:C,0))</f>
        <v>62</v>
      </c>
      <c r="F12001">
        <f>INDEX(RanksTable!BD:BD,MATCH(B12001,RanksTable!B:B,0))</f>
        <v>7</v>
      </c>
      <c r="H12001" t="str">
        <f t="shared" si="187"/>
        <v>INSERT INTO "TeamRanks" (team_id,team_sport_id,team_rank) VALUES (180,62,7);</v>
      </c>
    </row>
    <row r="12002" spans="2:8" x14ac:dyDescent="0.25">
      <c r="B12002" t="s">
        <v>412</v>
      </c>
      <c r="C12002">
        <f>INDEX(NationalTeams!B:B,MATCH(B12002,NationalTeams!C:C,0))</f>
        <v>181</v>
      </c>
      <c r="D12002" t="s">
        <v>1254</v>
      </c>
      <c r="E12002">
        <f>INDEX(TeamSports!B:B,MATCH(D12002,TeamSports!C:C,0))</f>
        <v>62</v>
      </c>
      <c r="F12002">
        <f>INDEX(RanksTable!BD:BD,MATCH(B12002,RanksTable!B:B,0))</f>
        <v>7</v>
      </c>
      <c r="H12002" t="str">
        <f t="shared" si="187"/>
        <v>INSERT INTO "TeamRanks" (team_id,team_sport_id,team_rank) VALUES (181,62,7);</v>
      </c>
    </row>
    <row r="12003" spans="2:8" x14ac:dyDescent="0.25">
      <c r="B12003" t="s">
        <v>409</v>
      </c>
      <c r="C12003">
        <f>INDEX(NationalTeams!B:B,MATCH(B12003,NationalTeams!C:C,0))</f>
        <v>182</v>
      </c>
      <c r="D12003" t="s">
        <v>1254</v>
      </c>
      <c r="E12003">
        <f>INDEX(TeamSports!B:B,MATCH(D12003,TeamSports!C:C,0))</f>
        <v>62</v>
      </c>
      <c r="F12003">
        <f>INDEX(RanksTable!BD:BD,MATCH(B12003,RanksTable!B:B,0))</f>
        <v>7</v>
      </c>
      <c r="H12003" t="str">
        <f t="shared" si="187"/>
        <v>INSERT INTO "TeamRanks" (team_id,team_sport_id,team_rank) VALUES (182,62,7);</v>
      </c>
    </row>
    <row r="12004" spans="2:8" x14ac:dyDescent="0.25">
      <c r="B12004" t="s">
        <v>414</v>
      </c>
      <c r="C12004">
        <f>INDEX(NationalTeams!B:B,MATCH(B12004,NationalTeams!C:C,0))</f>
        <v>183</v>
      </c>
      <c r="D12004" t="s">
        <v>1254</v>
      </c>
      <c r="E12004">
        <f>INDEX(TeamSports!B:B,MATCH(D12004,TeamSports!C:C,0))</f>
        <v>62</v>
      </c>
      <c r="F12004">
        <f>INDEX(RanksTable!BD:BD,MATCH(B12004,RanksTable!B:B,0))</f>
        <v>7</v>
      </c>
      <c r="H12004" t="str">
        <f t="shared" si="187"/>
        <v>INSERT INTO "TeamRanks" (team_id,team_sport_id,team_rank) VALUES (183,62,7);</v>
      </c>
    </row>
    <row r="12005" spans="2:8" x14ac:dyDescent="0.25">
      <c r="B12005" t="s">
        <v>362</v>
      </c>
      <c r="C12005">
        <f>INDEX(NationalTeams!B:B,MATCH(B12005,NationalTeams!C:C,0))</f>
        <v>184</v>
      </c>
      <c r="D12005" t="s">
        <v>1254</v>
      </c>
      <c r="E12005">
        <f>INDEX(TeamSports!B:B,MATCH(D12005,TeamSports!C:C,0))</f>
        <v>62</v>
      </c>
      <c r="F12005">
        <f>INDEX(RanksTable!BD:BD,MATCH(B12005,RanksTable!B:B,0))</f>
        <v>7</v>
      </c>
      <c r="H12005" t="str">
        <f t="shared" si="187"/>
        <v>INSERT INTO "TeamRanks" (team_id,team_sport_id,team_rank) VALUES (184,62,7);</v>
      </c>
    </row>
    <row r="12006" spans="2:8" x14ac:dyDescent="0.25">
      <c r="B12006" t="s">
        <v>499</v>
      </c>
      <c r="C12006">
        <f>INDEX(NationalTeams!B:B,MATCH(B12006,NationalTeams!C:C,0))</f>
        <v>185</v>
      </c>
      <c r="D12006" t="s">
        <v>1254</v>
      </c>
      <c r="E12006">
        <f>INDEX(TeamSports!B:B,MATCH(D12006,TeamSports!C:C,0))</f>
        <v>62</v>
      </c>
      <c r="F12006">
        <f>INDEX(RanksTable!BD:BD,MATCH(B12006,RanksTable!B:B,0))</f>
        <v>7</v>
      </c>
      <c r="H12006" t="str">
        <f t="shared" si="187"/>
        <v>INSERT INTO "TeamRanks" (team_id,team_sport_id,team_rank) VALUES (185,62,7);</v>
      </c>
    </row>
    <row r="12007" spans="2:8" x14ac:dyDescent="0.25">
      <c r="B12007" t="s">
        <v>374</v>
      </c>
      <c r="C12007">
        <f>INDEX(NationalTeams!B:B,MATCH(B12007,NationalTeams!C:C,0))</f>
        <v>186</v>
      </c>
      <c r="D12007" t="s">
        <v>1254</v>
      </c>
      <c r="E12007">
        <f>INDEX(TeamSports!B:B,MATCH(D12007,TeamSports!C:C,0))</f>
        <v>62</v>
      </c>
      <c r="F12007">
        <f>INDEX(RanksTable!BD:BD,MATCH(B12007,RanksTable!B:B,0))</f>
        <v>7</v>
      </c>
      <c r="H12007" t="str">
        <f t="shared" si="187"/>
        <v>INSERT INTO "TeamRanks" (team_id,team_sport_id,team_rank) VALUES (186,62,7);</v>
      </c>
    </row>
    <row r="12008" spans="2:8" x14ac:dyDescent="0.25">
      <c r="B12008" t="s">
        <v>385</v>
      </c>
      <c r="C12008">
        <f>INDEX(NationalTeams!B:B,MATCH(B12008,NationalTeams!C:C,0))</f>
        <v>187</v>
      </c>
      <c r="D12008" t="s">
        <v>1254</v>
      </c>
      <c r="E12008">
        <f>INDEX(TeamSports!B:B,MATCH(D12008,TeamSports!C:C,0))</f>
        <v>62</v>
      </c>
      <c r="F12008">
        <f>INDEX(RanksTable!BD:BD,MATCH(B12008,RanksTable!B:B,0))</f>
        <v>7</v>
      </c>
      <c r="H12008" t="str">
        <f t="shared" si="187"/>
        <v>INSERT INTO "TeamRanks" (team_id,team_sport_id,team_rank) VALUES (187,62,7);</v>
      </c>
    </row>
    <row r="12009" spans="2:8" x14ac:dyDescent="0.25">
      <c r="B12009" t="s">
        <v>450</v>
      </c>
      <c r="C12009">
        <f>INDEX(NationalTeams!B:B,MATCH(B12009,NationalTeams!C:C,0))</f>
        <v>188</v>
      </c>
      <c r="D12009" t="s">
        <v>1254</v>
      </c>
      <c r="E12009">
        <f>INDEX(TeamSports!B:B,MATCH(D12009,TeamSports!C:C,0))</f>
        <v>62</v>
      </c>
      <c r="F12009">
        <f>INDEX(RanksTable!BD:BD,MATCH(B12009,RanksTable!B:B,0))</f>
        <v>7</v>
      </c>
      <c r="H12009" t="str">
        <f t="shared" si="187"/>
        <v>INSERT INTO "TeamRanks" (team_id,team_sport_id,team_rank) VALUES (188,62,7);</v>
      </c>
    </row>
    <row r="12010" spans="2:8" x14ac:dyDescent="0.25">
      <c r="B12010" t="s">
        <v>448</v>
      </c>
      <c r="C12010">
        <f>INDEX(NationalTeams!B:B,MATCH(B12010,NationalTeams!C:C,0))</f>
        <v>189</v>
      </c>
      <c r="D12010" t="s">
        <v>1254</v>
      </c>
      <c r="E12010">
        <f>INDEX(TeamSports!B:B,MATCH(D12010,TeamSports!C:C,0))</f>
        <v>62</v>
      </c>
      <c r="F12010">
        <f>INDEX(RanksTable!BD:BD,MATCH(B12010,RanksTable!B:B,0))</f>
        <v>7</v>
      </c>
      <c r="H12010" t="str">
        <f t="shared" si="187"/>
        <v>INSERT INTO "TeamRanks" (team_id,team_sport_id,team_rank) VALUES (189,62,7);</v>
      </c>
    </row>
    <row r="12011" spans="2:8" x14ac:dyDescent="0.25">
      <c r="B12011" t="s">
        <v>375</v>
      </c>
      <c r="C12011">
        <f>INDEX(NationalTeams!B:B,MATCH(B12011,NationalTeams!C:C,0))</f>
        <v>190</v>
      </c>
      <c r="D12011" t="s">
        <v>1254</v>
      </c>
      <c r="E12011">
        <f>INDEX(TeamSports!B:B,MATCH(D12011,TeamSports!C:C,0))</f>
        <v>62</v>
      </c>
      <c r="F12011">
        <f>INDEX(RanksTable!BD:BD,MATCH(B12011,RanksTable!B:B,0))</f>
        <v>7</v>
      </c>
      <c r="H12011" t="str">
        <f t="shared" si="187"/>
        <v>INSERT INTO "TeamRanks" (team_id,team_sport_id,team_rank) VALUES (190,62,7);</v>
      </c>
    </row>
    <row r="12012" spans="2:8" x14ac:dyDescent="0.25">
      <c r="B12012" t="s">
        <v>483</v>
      </c>
      <c r="C12012">
        <f>INDEX(NationalTeams!B:B,MATCH(B12012,NationalTeams!C:C,0))</f>
        <v>191</v>
      </c>
      <c r="D12012" t="s">
        <v>1254</v>
      </c>
      <c r="E12012">
        <f>INDEX(TeamSports!B:B,MATCH(D12012,TeamSports!C:C,0))</f>
        <v>62</v>
      </c>
      <c r="F12012">
        <f>INDEX(RanksTable!BD:BD,MATCH(B12012,RanksTable!B:B,0))</f>
        <v>7</v>
      </c>
      <c r="H12012" t="str">
        <f t="shared" si="187"/>
        <v>INSERT INTO "TeamRanks" (team_id,team_sport_id,team_rank) VALUES (191,62,7);</v>
      </c>
    </row>
    <row r="12013" spans="2:8" x14ac:dyDescent="0.25">
      <c r="B12013" t="s">
        <v>395</v>
      </c>
      <c r="C12013">
        <f>INDEX(NationalTeams!B:B,MATCH(B12013,NationalTeams!C:C,0))</f>
        <v>192</v>
      </c>
      <c r="D12013" t="s">
        <v>1254</v>
      </c>
      <c r="E12013">
        <f>INDEX(TeamSports!B:B,MATCH(D12013,TeamSports!C:C,0))</f>
        <v>62</v>
      </c>
      <c r="F12013">
        <f>INDEX(RanksTable!BD:BD,MATCH(B12013,RanksTable!B:B,0))</f>
        <v>7</v>
      </c>
      <c r="H12013" t="str">
        <f t="shared" si="187"/>
        <v>INSERT INTO "TeamRanks" (team_id,team_sport_id,team_rank) VALUES (192,62,7);</v>
      </c>
    </row>
    <row r="12014" spans="2:8" x14ac:dyDescent="0.25">
      <c r="B12014" t="s">
        <v>363</v>
      </c>
      <c r="C12014">
        <f>INDEX(NationalTeams!B:B,MATCH(B12014,NationalTeams!C:C,0))</f>
        <v>193</v>
      </c>
      <c r="D12014" t="s">
        <v>1254</v>
      </c>
      <c r="E12014">
        <f>INDEX(TeamSports!B:B,MATCH(D12014,TeamSports!C:C,0))</f>
        <v>62</v>
      </c>
      <c r="F12014">
        <f>INDEX(RanksTable!BD:BD,MATCH(B12014,RanksTable!B:B,0))</f>
        <v>7</v>
      </c>
      <c r="H12014" t="str">
        <f t="shared" si="187"/>
        <v>INSERT INTO "TeamRanks" (team_id,team_sport_id,team_rank) VALUES (193,62,7);</v>
      </c>
    </row>
    <row r="12015" spans="2:8" x14ac:dyDescent="0.25">
      <c r="B12015" t="s">
        <v>394</v>
      </c>
      <c r="C12015">
        <f>INDEX(NationalTeams!B:B,MATCH(B12015,NationalTeams!C:C,0))</f>
        <v>194</v>
      </c>
      <c r="D12015" t="s">
        <v>1254</v>
      </c>
      <c r="E12015">
        <f>INDEX(TeamSports!B:B,MATCH(D12015,TeamSports!C:C,0))</f>
        <v>62</v>
      </c>
      <c r="F12015">
        <f>INDEX(RanksTable!BD:BD,MATCH(B12015,RanksTable!B:B,0))</f>
        <v>7</v>
      </c>
      <c r="H12015" t="str">
        <f t="shared" si="187"/>
        <v>INSERT INTO "TeamRanks" (team_id,team_sport_id,team_rank) VALUES (194,62,7);</v>
      </c>
    </row>
    <row r="12016" spans="2:8" x14ac:dyDescent="0.25">
      <c r="B12016" t="s">
        <v>389</v>
      </c>
      <c r="C12016">
        <f>INDEX(NationalTeams!B:B,MATCH(B12016,NationalTeams!C:C,0))</f>
        <v>195</v>
      </c>
      <c r="D12016" t="s">
        <v>1254</v>
      </c>
      <c r="E12016">
        <f>INDEX(TeamSports!B:B,MATCH(D12016,TeamSports!C:C,0))</f>
        <v>62</v>
      </c>
      <c r="F12016">
        <f>INDEX(RanksTable!BD:BD,MATCH(B12016,RanksTable!B:B,0))</f>
        <v>7</v>
      </c>
      <c r="H12016" t="str">
        <f t="shared" si="187"/>
        <v>INSERT INTO "TeamRanks" (team_id,team_sport_id,team_rank) VALUES (195,62,7);</v>
      </c>
    </row>
    <row r="12017" spans="2:8" x14ac:dyDescent="0.25">
      <c r="B12017" t="s">
        <v>496</v>
      </c>
      <c r="C12017">
        <f>INDEX(NationalTeams!B:B,MATCH(B12017,NationalTeams!C:C,0))</f>
        <v>196</v>
      </c>
      <c r="D12017" t="s">
        <v>1254</v>
      </c>
      <c r="E12017">
        <f>INDEX(TeamSports!B:B,MATCH(D12017,TeamSports!C:C,0))</f>
        <v>62</v>
      </c>
      <c r="F12017">
        <f>INDEX(RanksTable!BD:BD,MATCH(B12017,RanksTable!B:B,0))</f>
        <v>7</v>
      </c>
      <c r="H12017" t="str">
        <f t="shared" si="187"/>
        <v>INSERT INTO "TeamRanks" (team_id,team_sport_id,team_rank) VALUES (196,62,7);</v>
      </c>
    </row>
    <row r="12018" spans="2:8" x14ac:dyDescent="0.25">
      <c r="B12018" t="s">
        <v>507</v>
      </c>
      <c r="C12018">
        <f>INDEX(NationalTeams!B:B,MATCH(B12018,NationalTeams!C:C,0))</f>
        <v>197</v>
      </c>
      <c r="D12018" t="s">
        <v>1254</v>
      </c>
      <c r="E12018">
        <f>INDEX(TeamSports!B:B,MATCH(D12018,TeamSports!C:C,0))</f>
        <v>62</v>
      </c>
      <c r="F12018">
        <f>INDEX(RanksTable!BD:BD,MATCH(B12018,RanksTable!B:B,0))</f>
        <v>4</v>
      </c>
      <c r="H12018" t="str">
        <f t="shared" si="187"/>
        <v>INSERT INTO "TeamRanks" (team_id,team_sport_id,team_rank) VALUES (197,62,4);</v>
      </c>
    </row>
    <row r="12019" spans="2:8" x14ac:dyDescent="0.25">
      <c r="B12019" t="s">
        <v>399</v>
      </c>
      <c r="C12019">
        <f>INDEX(NationalTeams!B:B,MATCH(B12019,NationalTeams!C:C,0))</f>
        <v>198</v>
      </c>
      <c r="D12019" t="s">
        <v>1254</v>
      </c>
      <c r="E12019">
        <f>INDEX(TeamSports!B:B,MATCH(D12019,TeamSports!C:C,0))</f>
        <v>62</v>
      </c>
      <c r="F12019">
        <f>INDEX(RanksTable!BD:BD,MATCH(B12019,RanksTable!B:B,0))</f>
        <v>7</v>
      </c>
      <c r="H12019" t="str">
        <f t="shared" si="187"/>
        <v>INSERT INTO "TeamRanks" (team_id,team_sport_id,team_rank) VALUES (198,62,7);</v>
      </c>
    </row>
    <row r="12020" spans="2:8" x14ac:dyDescent="0.25">
      <c r="B12020" t="s">
        <v>467</v>
      </c>
      <c r="C12020">
        <f>INDEX(NationalTeams!B:B,MATCH(B12020,NationalTeams!C:C,0))</f>
        <v>199</v>
      </c>
      <c r="D12020" t="s">
        <v>1254</v>
      </c>
      <c r="E12020">
        <f>INDEX(TeamSports!B:B,MATCH(D12020,TeamSports!C:C,0))</f>
        <v>62</v>
      </c>
      <c r="F12020">
        <f>INDEX(RanksTable!BD:BD,MATCH(B12020,RanksTable!B:B,0))</f>
        <v>7</v>
      </c>
      <c r="H12020" t="str">
        <f t="shared" si="187"/>
        <v>INSERT INTO "TeamRanks" (team_id,team_sport_id,team_rank) VALUES (199,62,7);</v>
      </c>
    </row>
    <row r="12021" spans="2:8" x14ac:dyDescent="0.25">
      <c r="B12021" t="s">
        <v>437</v>
      </c>
      <c r="C12021">
        <f>INDEX(NationalTeams!B:B,MATCH(B12021,NationalTeams!C:C,0))</f>
        <v>200</v>
      </c>
      <c r="D12021" t="s">
        <v>1254</v>
      </c>
      <c r="E12021">
        <f>INDEX(TeamSports!B:B,MATCH(D12021,TeamSports!C:C,0))</f>
        <v>62</v>
      </c>
      <c r="F12021">
        <f>INDEX(RanksTable!BD:BD,MATCH(B12021,RanksTable!B:B,0))</f>
        <v>7</v>
      </c>
      <c r="H12021" t="str">
        <f t="shared" si="187"/>
        <v>INSERT INTO "TeamRanks" (team_id,team_sport_id,team_rank) VALUES (200,62,7);</v>
      </c>
    </row>
    <row r="12022" spans="2:8" x14ac:dyDescent="0.25">
      <c r="B12022" t="s">
        <v>452</v>
      </c>
      <c r="C12022">
        <f>INDEX(NationalTeams!B:B,MATCH(B12022,NationalTeams!C:C,0))</f>
        <v>201</v>
      </c>
      <c r="D12022" t="s">
        <v>1254</v>
      </c>
      <c r="E12022">
        <f>INDEX(TeamSports!B:B,MATCH(D12022,TeamSports!C:C,0))</f>
        <v>62</v>
      </c>
      <c r="F12022">
        <f>INDEX(RanksTable!BD:BD,MATCH(B12022,RanksTable!B:B,0))</f>
        <v>7</v>
      </c>
      <c r="H12022" t="str">
        <f t="shared" si="187"/>
        <v>INSERT INTO "TeamRanks" (team_id,team_sport_id,team_rank) VALUES (201,62,7);</v>
      </c>
    </row>
    <row r="12023" spans="2:8" x14ac:dyDescent="0.25">
      <c r="B12023" t="s">
        <v>384</v>
      </c>
      <c r="C12023">
        <f>INDEX(NationalTeams!B:B,MATCH(B12023,NationalTeams!C:C,0))</f>
        <v>202</v>
      </c>
      <c r="D12023" t="s">
        <v>1254</v>
      </c>
      <c r="E12023">
        <f>INDEX(TeamSports!B:B,MATCH(D12023,TeamSports!C:C,0))</f>
        <v>62</v>
      </c>
      <c r="F12023">
        <f>INDEX(RanksTable!BD:BD,MATCH(B12023,RanksTable!B:B,0))</f>
        <v>7</v>
      </c>
      <c r="H12023" t="str">
        <f t="shared" si="187"/>
        <v>INSERT INTO "TeamRanks" (team_id,team_sport_id,team_rank) VALUES (202,62,7);</v>
      </c>
    </row>
    <row r="12024" spans="2:8" x14ac:dyDescent="0.25">
      <c r="B12024" t="s">
        <v>442</v>
      </c>
      <c r="C12024">
        <f>INDEX(NationalTeams!B:B,MATCH(B12024,NationalTeams!C:C,0))</f>
        <v>203</v>
      </c>
      <c r="D12024" t="s">
        <v>1254</v>
      </c>
      <c r="E12024">
        <f>INDEX(TeamSports!B:B,MATCH(D12024,TeamSports!C:C,0))</f>
        <v>62</v>
      </c>
      <c r="F12024">
        <f>INDEX(RanksTable!BD:BD,MATCH(B12024,RanksTable!B:B,0))</f>
        <v>7</v>
      </c>
      <c r="H12024" t="str">
        <f t="shared" si="187"/>
        <v>INSERT INTO "TeamRanks" (team_id,team_sport_id,team_rank) VALUES (203,62,7);</v>
      </c>
    </row>
    <row r="12025" spans="2:8" x14ac:dyDescent="0.25">
      <c r="B12025" t="s">
        <v>472</v>
      </c>
      <c r="C12025">
        <f>INDEX(NationalTeams!B:B,MATCH(B12025,NationalTeams!C:C,0))</f>
        <v>204</v>
      </c>
      <c r="D12025" t="s">
        <v>1254</v>
      </c>
      <c r="E12025">
        <f>INDEX(TeamSports!B:B,MATCH(D12025,TeamSports!C:C,0))</f>
        <v>62</v>
      </c>
      <c r="F12025">
        <f>INDEX(RanksTable!BD:BD,MATCH(B12025,RanksTable!B:B,0))</f>
        <v>7</v>
      </c>
      <c r="H12025" t="str">
        <f t="shared" si="187"/>
        <v>INSERT INTO "TeamRanks" (team_id,team_sport_id,team_rank) VALUES (204,62,7);</v>
      </c>
    </row>
    <row r="12026" spans="2:8" x14ac:dyDescent="0.25">
      <c r="B12026" t="s">
        <v>388</v>
      </c>
      <c r="C12026">
        <f>INDEX(NationalTeams!B:B,MATCH(B12026,NationalTeams!C:C,0))</f>
        <v>205</v>
      </c>
      <c r="D12026" t="s">
        <v>1254</v>
      </c>
      <c r="E12026">
        <f>INDEX(TeamSports!B:B,MATCH(D12026,TeamSports!C:C,0))</f>
        <v>62</v>
      </c>
      <c r="F12026">
        <f>INDEX(RanksTable!BD:BD,MATCH(B12026,RanksTable!B:B,0))</f>
        <v>7</v>
      </c>
      <c r="H12026" t="str">
        <f t="shared" si="187"/>
        <v>INSERT INTO "TeamRanks" (team_id,team_sport_id,team_rank) VALUES (205,62,7);</v>
      </c>
    </row>
    <row r="12027" spans="2:8" x14ac:dyDescent="0.25">
      <c r="B12027" t="s">
        <v>476</v>
      </c>
      <c r="C12027">
        <f>INDEX(NationalTeams!B:B,MATCH(B12027,NationalTeams!C:C,0))</f>
        <v>206</v>
      </c>
      <c r="D12027" t="s">
        <v>1254</v>
      </c>
      <c r="E12027">
        <f>INDEX(TeamSports!B:B,MATCH(D12027,TeamSports!C:C,0))</f>
        <v>62</v>
      </c>
      <c r="F12027">
        <f>INDEX(RanksTable!BD:BD,MATCH(B12027,RanksTable!B:B,0))</f>
        <v>7</v>
      </c>
      <c r="H12027" t="str">
        <f t="shared" si="187"/>
        <v>INSERT INTO "TeamRanks" (team_id,team_sport_id,team_rank) VALUES (206,62,7);</v>
      </c>
    </row>
    <row r="12028" spans="2:8" x14ac:dyDescent="0.25">
      <c r="B12028" t="s">
        <v>407</v>
      </c>
      <c r="C12028">
        <f>INDEX(NationalTeams!B:B,MATCH(B12028,NationalTeams!C:C,0))</f>
        <v>207</v>
      </c>
      <c r="D12028" t="s">
        <v>1254</v>
      </c>
      <c r="E12028">
        <f>INDEX(TeamSports!B:B,MATCH(D12028,TeamSports!C:C,0))</f>
        <v>62</v>
      </c>
      <c r="F12028">
        <f>INDEX(RanksTable!BD:BD,MATCH(B12028,RanksTable!B:B,0))</f>
        <v>7</v>
      </c>
      <c r="H12028" t="str">
        <f t="shared" si="187"/>
        <v>INSERT INTO "TeamRanks" (team_id,team_sport_id,team_rank) VALUES (207,62,7);</v>
      </c>
    </row>
    <row r="12029" spans="2:8" x14ac:dyDescent="0.25">
      <c r="B12029" t="s">
        <v>364</v>
      </c>
      <c r="C12029">
        <f>INDEX(NationalTeams!B:B,MATCH(B12029,NationalTeams!C:C,0))</f>
        <v>208</v>
      </c>
      <c r="D12029" t="s">
        <v>1254</v>
      </c>
      <c r="E12029">
        <f>INDEX(TeamSports!B:B,MATCH(D12029,TeamSports!C:C,0))</f>
        <v>62</v>
      </c>
      <c r="F12029">
        <f>INDEX(RanksTable!BD:BD,MATCH(B12029,RanksTable!B:B,0))</f>
        <v>7</v>
      </c>
      <c r="H12029" t="str">
        <f t="shared" si="187"/>
        <v>INSERT INTO "TeamRanks" (team_id,team_sport_id,team_rank) VALUES (208,62,7);</v>
      </c>
    </row>
    <row r="12030" spans="2:8" x14ac:dyDescent="0.25">
      <c r="B12030" t="s">
        <v>439</v>
      </c>
      <c r="C12030">
        <f>INDEX(NationalTeams!B:B,MATCH(B12030,NationalTeams!C:C,0))</f>
        <v>209</v>
      </c>
      <c r="D12030" t="s">
        <v>1254</v>
      </c>
      <c r="E12030">
        <f>INDEX(TeamSports!B:B,MATCH(D12030,TeamSports!C:C,0))</f>
        <v>62</v>
      </c>
      <c r="F12030">
        <f>INDEX(RanksTable!BD:BD,MATCH(B12030,RanksTable!B:B,0))</f>
        <v>7</v>
      </c>
      <c r="H12030" t="str">
        <f t="shared" si="187"/>
        <v>INSERT INTO "TeamRanks" (team_id,team_sport_id,team_rank) VALUES (209,62,7);</v>
      </c>
    </row>
    <row r="12031" spans="2:8" x14ac:dyDescent="0.25">
      <c r="B12031" t="s">
        <v>501</v>
      </c>
      <c r="C12031">
        <f>INDEX(NationalTeams!B:B,MATCH(B12031,NationalTeams!C:C,0))</f>
        <v>210</v>
      </c>
      <c r="D12031" t="s">
        <v>1254</v>
      </c>
      <c r="E12031">
        <f>INDEX(TeamSports!B:B,MATCH(D12031,TeamSports!C:C,0))</f>
        <v>62</v>
      </c>
      <c r="F12031">
        <f>INDEX(RanksTable!BD:BD,MATCH(B12031,RanksTable!B:B,0))</f>
        <v>7</v>
      </c>
      <c r="H12031" t="str">
        <f t="shared" si="187"/>
        <v>INSERT INTO "TeamRanks" (team_id,team_sport_id,team_rank) VALUES (210,62,7);</v>
      </c>
    </row>
    <row r="12032" spans="2:8" x14ac:dyDescent="0.25">
      <c r="B12032" t="s">
        <v>466</v>
      </c>
      <c r="C12032">
        <f>INDEX(NationalTeams!B:B,MATCH(B12032,NationalTeams!C:C,0))</f>
        <v>211</v>
      </c>
      <c r="D12032" t="s">
        <v>1254</v>
      </c>
      <c r="E12032">
        <f>INDEX(TeamSports!B:B,MATCH(D12032,TeamSports!C:C,0))</f>
        <v>62</v>
      </c>
      <c r="F12032">
        <f>INDEX(RanksTable!BD:BD,MATCH(B12032,RanksTable!B:B,0))</f>
        <v>7</v>
      </c>
      <c r="H12032" t="str">
        <f t="shared" si="187"/>
        <v>INSERT INTO "TeamRanks" (team_id,team_sport_id,team_rank) VALUES (211,62,7);</v>
      </c>
    </row>
    <row r="12033" spans="2:8" x14ac:dyDescent="0.25">
      <c r="B12033" t="s">
        <v>502</v>
      </c>
      <c r="C12033">
        <f>INDEX(NationalTeams!B:B,MATCH(B12033,NationalTeams!C:C,0))</f>
        <v>212</v>
      </c>
      <c r="D12033" t="s">
        <v>1254</v>
      </c>
      <c r="E12033">
        <f>INDEX(TeamSports!B:B,MATCH(D12033,TeamSports!C:C,0))</f>
        <v>62</v>
      </c>
      <c r="F12033">
        <f>INDEX(RanksTable!BD:BD,MATCH(B12033,RanksTable!B:B,0))</f>
        <v>6</v>
      </c>
      <c r="H12033" t="str">
        <f t="shared" si="187"/>
        <v>INSERT INTO "TeamRanks" (team_id,team_sport_id,team_rank) VALUES (212,62,6);</v>
      </c>
    </row>
    <row r="12034" spans="2:8" x14ac:dyDescent="0.25">
      <c r="B12034" t="s">
        <v>359</v>
      </c>
      <c r="C12034">
        <f>INDEX(NationalTeams!B:B,MATCH(B12034,NationalTeams!C:C,0))</f>
        <v>213</v>
      </c>
      <c r="D12034" t="s">
        <v>1254</v>
      </c>
      <c r="E12034">
        <f>INDEX(TeamSports!B:B,MATCH(D12034,TeamSports!C:C,0))</f>
        <v>62</v>
      </c>
      <c r="F12034">
        <f>INDEX(RanksTable!BD:BD,MATCH(B12034,RanksTable!B:B,0))</f>
        <v>7</v>
      </c>
      <c r="H12034" t="str">
        <f t="shared" si="187"/>
        <v>INSERT INTO "TeamRanks" (team_id,team_sport_id,team_rank) VALUES (213,62,7);</v>
      </c>
    </row>
    <row r="12035" spans="2:8" x14ac:dyDescent="0.25">
      <c r="B12035" t="s">
        <v>377</v>
      </c>
      <c r="C12035">
        <f>INDEX(NationalTeams!B:B,MATCH(B12035,NationalTeams!C:C,0))</f>
        <v>214</v>
      </c>
      <c r="D12035" t="s">
        <v>1254</v>
      </c>
      <c r="E12035">
        <f>INDEX(TeamSports!B:B,MATCH(D12035,TeamSports!C:C,0))</f>
        <v>62</v>
      </c>
      <c r="F12035">
        <f>INDEX(RanksTable!BD:BD,MATCH(B12035,RanksTable!B:B,0))</f>
        <v>7</v>
      </c>
      <c r="H12035" t="str">
        <f t="shared" si="187"/>
        <v>INSERT INTO "TeamRanks" (team_id,team_sport_id,team_rank) VALUES (214,62,7);</v>
      </c>
    </row>
    <row r="12036" spans="2:8" x14ac:dyDescent="0.25">
      <c r="B12036" t="s">
        <v>443</v>
      </c>
      <c r="C12036">
        <f>INDEX(NationalTeams!B:B,MATCH(B12036,NationalTeams!C:C,0))</f>
        <v>215</v>
      </c>
      <c r="D12036" t="s">
        <v>1254</v>
      </c>
      <c r="E12036">
        <f>INDEX(TeamSports!B:B,MATCH(D12036,TeamSports!C:C,0))</f>
        <v>62</v>
      </c>
      <c r="F12036">
        <f>INDEX(RanksTable!BD:BD,MATCH(B12036,RanksTable!B:B,0))</f>
        <v>7</v>
      </c>
      <c r="H12036" t="str">
        <f t="shared" ref="H12036:H12099" si="188">_xlfn.CONCAT($H$1,$L$1,$C$1,$L$1," ",$J$1,$C$2,$N$1,$E$2,$N$1,$F$2,$K$1,$I$1,$J$1,C12036,$N$1,E12036,$N$1,F12036,$K$1,$O$1)</f>
        <v>INSERT INTO "TeamRanks" (team_id,team_sport_id,team_rank) VALUES (215,62,7);</v>
      </c>
    </row>
    <row r="12037" spans="2:8" x14ac:dyDescent="0.25">
      <c r="B12037" t="s">
        <v>481</v>
      </c>
      <c r="C12037">
        <f>INDEX(NationalTeams!B:B,MATCH(B12037,NationalTeams!C:C,0))</f>
        <v>216</v>
      </c>
      <c r="D12037" t="s">
        <v>1254</v>
      </c>
      <c r="E12037">
        <f>INDEX(TeamSports!B:B,MATCH(D12037,TeamSports!C:C,0))</f>
        <v>62</v>
      </c>
      <c r="F12037">
        <f>INDEX(RanksTable!BD:BD,MATCH(B12037,RanksTable!B:B,0))</f>
        <v>7</v>
      </c>
      <c r="H12037" t="str">
        <f t="shared" si="188"/>
        <v>INSERT INTO "TeamRanks" (team_id,team_sport_id,team_rank) VALUES (216,62,7);</v>
      </c>
    </row>
    <row r="12038" spans="2:8" x14ac:dyDescent="0.25">
      <c r="B12038" t="s">
        <v>351</v>
      </c>
      <c r="C12038">
        <f>INDEX(NationalTeams!B:B,MATCH(B12038,NationalTeams!C:C,0))</f>
        <v>217</v>
      </c>
      <c r="D12038" t="s">
        <v>1254</v>
      </c>
      <c r="E12038">
        <f>INDEX(TeamSports!B:B,MATCH(D12038,TeamSports!C:C,0))</f>
        <v>62</v>
      </c>
      <c r="F12038">
        <f>INDEX(RanksTable!BD:BD,MATCH(B12038,RanksTable!B:B,0))</f>
        <v>7</v>
      </c>
      <c r="H12038" t="str">
        <f t="shared" si="188"/>
        <v>INSERT INTO "TeamRanks" (team_id,team_sport_id,team_rank) VALUES (217,62,7);</v>
      </c>
    </row>
    <row r="12039" spans="2:8" x14ac:dyDescent="0.25">
      <c r="B12039" t="s">
        <v>438</v>
      </c>
      <c r="C12039">
        <f>INDEX(NationalTeams!B:B,MATCH(B12039,NationalTeams!C:C,0))</f>
        <v>218</v>
      </c>
      <c r="D12039" t="s">
        <v>1254</v>
      </c>
      <c r="E12039">
        <f>INDEX(TeamSports!B:B,MATCH(D12039,TeamSports!C:C,0))</f>
        <v>62</v>
      </c>
      <c r="F12039">
        <f>INDEX(RanksTable!BD:BD,MATCH(B12039,RanksTable!B:B,0))</f>
        <v>7</v>
      </c>
      <c r="H12039" t="str">
        <f t="shared" si="188"/>
        <v>INSERT INTO "TeamRanks" (team_id,team_sport_id,team_rank) VALUES (218,62,7);</v>
      </c>
    </row>
    <row r="12040" spans="2:8" x14ac:dyDescent="0.25">
      <c r="B12040" t="s">
        <v>319</v>
      </c>
      <c r="C12040">
        <f>INDEX(NationalTeams!B:B,MATCH(B12040,NationalTeams!C:C,0))</f>
        <v>219</v>
      </c>
      <c r="D12040" t="s">
        <v>1254</v>
      </c>
      <c r="E12040">
        <f>INDEX(TeamSports!B:B,MATCH(D12040,TeamSports!C:C,0))</f>
        <v>62</v>
      </c>
      <c r="F12040">
        <f>INDEX(RanksTable!BD:BD,MATCH(B12040,RanksTable!B:B,0))</f>
        <v>7</v>
      </c>
      <c r="H12040" t="str">
        <f t="shared" si="188"/>
        <v>INSERT INTO "TeamRanks" (team_id,team_sport_id,team_rank) VALUES (219,62,7);</v>
      </c>
    </row>
    <row r="12041" spans="2:8" x14ac:dyDescent="0.25">
      <c r="B12041" t="s">
        <v>471</v>
      </c>
      <c r="C12041">
        <f>INDEX(NationalTeams!B:B,MATCH(B12041,NationalTeams!C:C,0))</f>
        <v>220</v>
      </c>
      <c r="D12041" t="s">
        <v>1254</v>
      </c>
      <c r="E12041">
        <f>INDEX(TeamSports!B:B,MATCH(D12041,TeamSports!C:C,0))</f>
        <v>62</v>
      </c>
      <c r="F12041">
        <f>INDEX(RanksTable!BD:BD,MATCH(B12041,RanksTable!B:B,0))</f>
        <v>7</v>
      </c>
      <c r="H12041" t="str">
        <f t="shared" si="188"/>
        <v>INSERT INTO "TeamRanks" (team_id,team_sport_id,team_rank) VALUES (220,62,7);</v>
      </c>
    </row>
    <row r="12042" spans="2:8" x14ac:dyDescent="0.25">
      <c r="B12042" t="s">
        <v>373</v>
      </c>
      <c r="C12042">
        <f>INDEX(NationalTeams!B:B,MATCH(B12042,NationalTeams!C:C,0))</f>
        <v>221</v>
      </c>
      <c r="D12042" t="s">
        <v>1254</v>
      </c>
      <c r="E12042">
        <f>INDEX(TeamSports!B:B,MATCH(D12042,TeamSports!C:C,0))</f>
        <v>62</v>
      </c>
      <c r="F12042">
        <f>INDEX(RanksTable!BD:BD,MATCH(B12042,RanksTable!B:B,0))</f>
        <v>7</v>
      </c>
      <c r="H12042" t="str">
        <f t="shared" si="188"/>
        <v>INSERT INTO "TeamRanks" (team_id,team_sport_id,team_rank) VALUES (221,62,7);</v>
      </c>
    </row>
    <row r="12043" spans="2:8" x14ac:dyDescent="0.25">
      <c r="B12043" t="s">
        <v>367</v>
      </c>
      <c r="C12043">
        <f>INDEX(NationalTeams!B:B,MATCH(B12043,NationalTeams!C:C,0))</f>
        <v>222</v>
      </c>
      <c r="D12043" t="s">
        <v>1254</v>
      </c>
      <c r="E12043">
        <f>INDEX(TeamSports!B:B,MATCH(D12043,TeamSports!C:C,0))</f>
        <v>62</v>
      </c>
      <c r="F12043">
        <f>INDEX(RanksTable!BD:BD,MATCH(B12043,RanksTable!B:B,0))</f>
        <v>7</v>
      </c>
      <c r="H12043" t="str">
        <f t="shared" si="188"/>
        <v>INSERT INTO "TeamRanks" (team_id,team_sport_id,team_rank) VALUES (222,62,7);</v>
      </c>
    </row>
    <row r="12044" spans="2:8" x14ac:dyDescent="0.25">
      <c r="B12044" t="s">
        <v>358</v>
      </c>
      <c r="C12044">
        <f>INDEX(NationalTeams!B:B,MATCH(B12044,NationalTeams!C:C,0))</f>
        <v>223</v>
      </c>
      <c r="D12044" t="s">
        <v>1254</v>
      </c>
      <c r="E12044">
        <f>INDEX(TeamSports!B:B,MATCH(D12044,TeamSports!C:C,0))</f>
        <v>62</v>
      </c>
      <c r="F12044">
        <f>INDEX(RanksTable!BD:BD,MATCH(B12044,RanksTable!B:B,0))</f>
        <v>7</v>
      </c>
      <c r="H12044" t="str">
        <f t="shared" si="188"/>
        <v>INSERT INTO "TeamRanks" (team_id,team_sport_id,team_rank) VALUES (223,62,7);</v>
      </c>
    </row>
    <row r="12045" spans="2:8" x14ac:dyDescent="0.25">
      <c r="B12045" t="s">
        <v>440</v>
      </c>
      <c r="C12045">
        <f>INDEX(NationalTeams!B:B,MATCH(B12045,NationalTeams!C:C,0))</f>
        <v>1</v>
      </c>
      <c r="D12045" t="s">
        <v>1255</v>
      </c>
      <c r="E12045">
        <f>INDEX(TeamSports!B:B,MATCH(D12045,TeamSports!C:C,0))</f>
        <v>63</v>
      </c>
      <c r="F12045">
        <f>INDEX(RanksTable!BE:BE,MATCH(B12045,RanksTable!B:B,0))</f>
        <v>7</v>
      </c>
      <c r="H12045" t="str">
        <f t="shared" si="188"/>
        <v>INSERT INTO "TeamRanks" (team_id,team_sport_id,team_rank) VALUES (1,63,7);</v>
      </c>
    </row>
    <row r="12046" spans="2:8" x14ac:dyDescent="0.25">
      <c r="B12046" t="s">
        <v>321</v>
      </c>
      <c r="C12046">
        <f>INDEX(NationalTeams!B:B,MATCH(B12046,NationalTeams!C:C,0))</f>
        <v>2</v>
      </c>
      <c r="D12046" t="s">
        <v>1255</v>
      </c>
      <c r="E12046">
        <f>INDEX(TeamSports!B:B,MATCH(D12046,TeamSports!C:C,0))</f>
        <v>63</v>
      </c>
      <c r="F12046">
        <f>INDEX(RanksTable!BE:BE,MATCH(B12046,RanksTable!B:B,0))</f>
        <v>7</v>
      </c>
      <c r="H12046" t="str">
        <f t="shared" si="188"/>
        <v>INSERT INTO "TeamRanks" (team_id,team_sport_id,team_rank) VALUES (2,63,7);</v>
      </c>
    </row>
    <row r="12047" spans="2:8" x14ac:dyDescent="0.25">
      <c r="B12047" t="s">
        <v>520</v>
      </c>
      <c r="C12047">
        <f>INDEX(NationalTeams!B:B,MATCH(B12047,NationalTeams!C:C,0))</f>
        <v>3</v>
      </c>
      <c r="D12047" t="s">
        <v>1255</v>
      </c>
      <c r="E12047">
        <f>INDEX(TeamSports!B:B,MATCH(D12047,TeamSports!C:C,0))</f>
        <v>63</v>
      </c>
      <c r="F12047">
        <f>INDEX(RanksTable!BE:BE,MATCH(B12047,RanksTable!B:B,0))</f>
        <v>7</v>
      </c>
      <c r="H12047" t="str">
        <f t="shared" si="188"/>
        <v>INSERT INTO "TeamRanks" (team_id,team_sport_id,team_rank) VALUES (3,63,7);</v>
      </c>
    </row>
    <row r="12048" spans="2:8" x14ac:dyDescent="0.25">
      <c r="B12048" t="s">
        <v>489</v>
      </c>
      <c r="C12048">
        <f>INDEX(NationalTeams!B:B,MATCH(B12048,NationalTeams!C:C,0))</f>
        <v>4</v>
      </c>
      <c r="D12048" t="s">
        <v>1255</v>
      </c>
      <c r="E12048">
        <f>INDEX(TeamSports!B:B,MATCH(D12048,TeamSports!C:C,0))</f>
        <v>63</v>
      </c>
      <c r="F12048">
        <f>INDEX(RanksTable!BE:BE,MATCH(B12048,RanksTable!B:B,0))</f>
        <v>1</v>
      </c>
      <c r="H12048" t="str">
        <f t="shared" si="188"/>
        <v>INSERT INTO "TeamRanks" (team_id,team_sport_id,team_rank) VALUES (4,63,1);</v>
      </c>
    </row>
    <row r="12049" spans="2:8" x14ac:dyDescent="0.25">
      <c r="B12049" t="s">
        <v>329</v>
      </c>
      <c r="C12049">
        <f>INDEX(NationalTeams!B:B,MATCH(B12049,NationalTeams!C:C,0))</f>
        <v>5</v>
      </c>
      <c r="D12049" t="s">
        <v>1255</v>
      </c>
      <c r="E12049">
        <f>INDEX(TeamSports!B:B,MATCH(D12049,TeamSports!C:C,0))</f>
        <v>63</v>
      </c>
      <c r="F12049">
        <f>INDEX(RanksTable!BE:BE,MATCH(B12049,RanksTable!B:B,0))</f>
        <v>7</v>
      </c>
      <c r="H12049" t="str">
        <f t="shared" si="188"/>
        <v>INSERT INTO "TeamRanks" (team_id,team_sport_id,team_rank) VALUES (5,63,7);</v>
      </c>
    </row>
    <row r="12050" spans="2:8" x14ac:dyDescent="0.25">
      <c r="B12050" t="s">
        <v>538</v>
      </c>
      <c r="C12050">
        <f>INDEX(NationalTeams!B:B,MATCH(B12050,NationalTeams!C:C,0))</f>
        <v>6</v>
      </c>
      <c r="D12050" t="s">
        <v>1255</v>
      </c>
      <c r="E12050">
        <f>INDEX(TeamSports!B:B,MATCH(D12050,TeamSports!C:C,0))</f>
        <v>63</v>
      </c>
      <c r="F12050">
        <f>INDEX(RanksTable!BE:BE,MATCH(B12050,RanksTable!B:B,0))</f>
        <v>7</v>
      </c>
      <c r="H12050" t="str">
        <f t="shared" si="188"/>
        <v>INSERT INTO "TeamRanks" (team_id,team_sport_id,team_rank) VALUES (6,63,7);</v>
      </c>
    </row>
    <row r="12051" spans="2:8" x14ac:dyDescent="0.25">
      <c r="B12051" t="s">
        <v>357</v>
      </c>
      <c r="C12051">
        <f>INDEX(NationalTeams!B:B,MATCH(B12051,NationalTeams!C:C,0))</f>
        <v>7</v>
      </c>
      <c r="D12051" t="s">
        <v>1255</v>
      </c>
      <c r="E12051">
        <f>INDEX(TeamSports!B:B,MATCH(D12051,TeamSports!C:C,0))</f>
        <v>63</v>
      </c>
      <c r="F12051">
        <f>INDEX(RanksTable!BE:BE,MATCH(B12051,RanksTable!B:B,0))</f>
        <v>7</v>
      </c>
      <c r="H12051" t="str">
        <f t="shared" si="188"/>
        <v>INSERT INTO "TeamRanks" (team_id,team_sport_id,team_rank) VALUES (7,63,7);</v>
      </c>
    </row>
    <row r="12052" spans="2:8" x14ac:dyDescent="0.25">
      <c r="B12052" t="s">
        <v>420</v>
      </c>
      <c r="C12052">
        <f>INDEX(NationalTeams!B:B,MATCH(B12052,NationalTeams!C:C,0))</f>
        <v>8</v>
      </c>
      <c r="D12052" t="s">
        <v>1255</v>
      </c>
      <c r="E12052">
        <f>INDEX(TeamSports!B:B,MATCH(D12052,TeamSports!C:C,0))</f>
        <v>63</v>
      </c>
      <c r="F12052">
        <f>INDEX(RanksTable!BE:BE,MATCH(B12052,RanksTable!B:B,0))</f>
        <v>7</v>
      </c>
      <c r="H12052" t="str">
        <f t="shared" si="188"/>
        <v>INSERT INTO "TeamRanks" (team_id,team_sport_id,team_rank) VALUES (8,63,7);</v>
      </c>
    </row>
    <row r="12053" spans="2:8" x14ac:dyDescent="0.25">
      <c r="B12053" t="s">
        <v>400</v>
      </c>
      <c r="C12053">
        <f>INDEX(NationalTeams!B:B,MATCH(B12053,NationalTeams!C:C,0))</f>
        <v>9</v>
      </c>
      <c r="D12053" t="s">
        <v>1255</v>
      </c>
      <c r="E12053">
        <f>INDEX(TeamSports!B:B,MATCH(D12053,TeamSports!C:C,0))</f>
        <v>63</v>
      </c>
      <c r="F12053">
        <f>INDEX(RanksTable!BE:BE,MATCH(B12053,RanksTable!B:B,0))</f>
        <v>7</v>
      </c>
      <c r="H12053" t="str">
        <f t="shared" si="188"/>
        <v>INSERT INTO "TeamRanks" (team_id,team_sport_id,team_rank) VALUES (9,63,7);</v>
      </c>
    </row>
    <row r="12054" spans="2:8" x14ac:dyDescent="0.25">
      <c r="B12054" t="s">
        <v>428</v>
      </c>
      <c r="C12054">
        <f>INDEX(NationalTeams!B:B,MATCH(B12054,NationalTeams!C:C,0))</f>
        <v>10</v>
      </c>
      <c r="D12054" t="s">
        <v>1255</v>
      </c>
      <c r="E12054">
        <f>INDEX(TeamSports!B:B,MATCH(D12054,TeamSports!C:C,0))</f>
        <v>63</v>
      </c>
      <c r="F12054">
        <f>INDEX(RanksTable!BE:BE,MATCH(B12054,RanksTable!B:B,0))</f>
        <v>7</v>
      </c>
      <c r="H12054" t="str">
        <f t="shared" si="188"/>
        <v>INSERT INTO "TeamRanks" (team_id,team_sport_id,team_rank) VALUES (10,63,7);</v>
      </c>
    </row>
    <row r="12055" spans="2:8" x14ac:dyDescent="0.25">
      <c r="B12055" t="s">
        <v>324</v>
      </c>
      <c r="C12055">
        <f>INDEX(NationalTeams!B:B,MATCH(B12055,NationalTeams!C:C,0))</f>
        <v>11</v>
      </c>
      <c r="D12055" t="s">
        <v>1255</v>
      </c>
      <c r="E12055">
        <f>INDEX(TeamSports!B:B,MATCH(D12055,TeamSports!C:C,0))</f>
        <v>63</v>
      </c>
      <c r="F12055">
        <f>INDEX(RanksTable!BE:BE,MATCH(B12055,RanksTable!B:B,0))</f>
        <v>7</v>
      </c>
      <c r="H12055" t="str">
        <f t="shared" si="188"/>
        <v>INSERT INTO "TeamRanks" (team_id,team_sport_id,team_rank) VALUES (11,63,7);</v>
      </c>
    </row>
    <row r="12056" spans="2:8" x14ac:dyDescent="0.25">
      <c r="B12056" t="s">
        <v>376</v>
      </c>
      <c r="C12056">
        <f>INDEX(NationalTeams!B:B,MATCH(B12056,NationalTeams!C:C,0))</f>
        <v>12</v>
      </c>
      <c r="D12056" t="s">
        <v>1255</v>
      </c>
      <c r="E12056">
        <f>INDEX(TeamSports!B:B,MATCH(D12056,TeamSports!C:C,0))</f>
        <v>63</v>
      </c>
      <c r="F12056">
        <f>INDEX(RanksTable!BE:BE,MATCH(B12056,RanksTable!B:B,0))</f>
        <v>7</v>
      </c>
      <c r="H12056" t="str">
        <f t="shared" si="188"/>
        <v>INSERT INTO "TeamRanks" (team_id,team_sport_id,team_rank) VALUES (12,63,7);</v>
      </c>
    </row>
    <row r="12057" spans="2:8" x14ac:dyDescent="0.25">
      <c r="B12057" t="s">
        <v>529</v>
      </c>
      <c r="C12057">
        <f>INDEX(NationalTeams!B:B,MATCH(B12057,NationalTeams!C:C,0))</f>
        <v>13</v>
      </c>
      <c r="D12057" t="s">
        <v>1255</v>
      </c>
      <c r="E12057">
        <f>INDEX(TeamSports!B:B,MATCH(D12057,TeamSports!C:C,0))</f>
        <v>63</v>
      </c>
      <c r="F12057">
        <f>INDEX(RanksTable!BE:BE,MATCH(B12057,RanksTable!B:B,0))</f>
        <v>7</v>
      </c>
      <c r="H12057" t="str">
        <f t="shared" si="188"/>
        <v>INSERT INTO "TeamRanks" (team_id,team_sport_id,team_rank) VALUES (13,63,7);</v>
      </c>
    </row>
    <row r="12058" spans="2:8" x14ac:dyDescent="0.25">
      <c r="B12058" t="s">
        <v>415</v>
      </c>
      <c r="C12058">
        <f>INDEX(NationalTeams!B:B,MATCH(B12058,NationalTeams!C:C,0))</f>
        <v>14</v>
      </c>
      <c r="D12058" t="s">
        <v>1255</v>
      </c>
      <c r="E12058">
        <f>INDEX(TeamSports!B:B,MATCH(D12058,TeamSports!C:C,0))</f>
        <v>63</v>
      </c>
      <c r="F12058">
        <f>INDEX(RanksTable!BE:BE,MATCH(B12058,RanksTable!B:B,0))</f>
        <v>7</v>
      </c>
      <c r="H12058" t="str">
        <f t="shared" si="188"/>
        <v>INSERT INTO "TeamRanks" (team_id,team_sport_id,team_rank) VALUES (14,63,7);</v>
      </c>
    </row>
    <row r="12059" spans="2:8" x14ac:dyDescent="0.25">
      <c r="B12059" t="s">
        <v>424</v>
      </c>
      <c r="C12059">
        <f>INDEX(NationalTeams!B:B,MATCH(B12059,NationalTeams!C:C,0))</f>
        <v>15</v>
      </c>
      <c r="D12059" t="s">
        <v>1255</v>
      </c>
      <c r="E12059">
        <f>INDEX(TeamSports!B:B,MATCH(D12059,TeamSports!C:C,0))</f>
        <v>63</v>
      </c>
      <c r="F12059">
        <f>INDEX(RanksTable!BE:BE,MATCH(B12059,RanksTable!B:B,0))</f>
        <v>7</v>
      </c>
      <c r="H12059" t="str">
        <f t="shared" si="188"/>
        <v>INSERT INTO "TeamRanks" (team_id,team_sport_id,team_rank) VALUES (15,63,7);</v>
      </c>
    </row>
    <row r="12060" spans="2:8" x14ac:dyDescent="0.25">
      <c r="B12060" t="s">
        <v>426</v>
      </c>
      <c r="C12060">
        <f>INDEX(NationalTeams!B:B,MATCH(B12060,NationalTeams!C:C,0))</f>
        <v>16</v>
      </c>
      <c r="D12060" t="s">
        <v>1255</v>
      </c>
      <c r="E12060">
        <f>INDEX(TeamSports!B:B,MATCH(D12060,TeamSports!C:C,0))</f>
        <v>63</v>
      </c>
      <c r="F12060">
        <f>INDEX(RanksTable!BE:BE,MATCH(B12060,RanksTable!B:B,0))</f>
        <v>5</v>
      </c>
      <c r="H12060" t="str">
        <f t="shared" si="188"/>
        <v>INSERT INTO "TeamRanks" (team_id,team_sport_id,team_rank) VALUES (16,63,5);</v>
      </c>
    </row>
    <row r="12061" spans="2:8" x14ac:dyDescent="0.25">
      <c r="B12061" t="s">
        <v>514</v>
      </c>
      <c r="C12061">
        <f>INDEX(NationalTeams!B:B,MATCH(B12061,NationalTeams!C:C,0))</f>
        <v>17</v>
      </c>
      <c r="D12061" t="s">
        <v>1255</v>
      </c>
      <c r="E12061">
        <f>INDEX(TeamSports!B:B,MATCH(D12061,TeamSports!C:C,0))</f>
        <v>63</v>
      </c>
      <c r="F12061">
        <f>INDEX(RanksTable!BE:BE,MATCH(B12061,RanksTable!B:B,0))</f>
        <v>3</v>
      </c>
      <c r="H12061" t="str">
        <f t="shared" si="188"/>
        <v>INSERT INTO "TeamRanks" (team_id,team_sport_id,team_rank) VALUES (17,63,3);</v>
      </c>
    </row>
    <row r="12062" spans="2:8" x14ac:dyDescent="0.25">
      <c r="B12062" t="s">
        <v>535</v>
      </c>
      <c r="C12062">
        <f>INDEX(NationalTeams!B:B,MATCH(B12062,NationalTeams!C:C,0))</f>
        <v>18</v>
      </c>
      <c r="D12062" t="s">
        <v>1255</v>
      </c>
      <c r="E12062">
        <f>INDEX(TeamSports!B:B,MATCH(D12062,TeamSports!C:C,0))</f>
        <v>63</v>
      </c>
      <c r="F12062">
        <f>INDEX(RanksTable!BE:BE,MATCH(B12062,RanksTable!B:B,0))</f>
        <v>7</v>
      </c>
      <c r="H12062" t="str">
        <f t="shared" si="188"/>
        <v>INSERT INTO "TeamRanks" (team_id,team_sport_id,team_rank) VALUES (18,63,7);</v>
      </c>
    </row>
    <row r="12063" spans="2:8" x14ac:dyDescent="0.25">
      <c r="B12063" t="s">
        <v>419</v>
      </c>
      <c r="C12063">
        <f>INDEX(NationalTeams!B:B,MATCH(B12063,NationalTeams!C:C,0))</f>
        <v>19</v>
      </c>
      <c r="D12063" t="s">
        <v>1255</v>
      </c>
      <c r="E12063">
        <f>INDEX(TeamSports!B:B,MATCH(D12063,TeamSports!C:C,0))</f>
        <v>63</v>
      </c>
      <c r="F12063">
        <f>INDEX(RanksTable!BE:BE,MATCH(B12063,RanksTable!B:B,0))</f>
        <v>7</v>
      </c>
      <c r="H12063" t="str">
        <f t="shared" si="188"/>
        <v>INSERT INTO "TeamRanks" (team_id,team_sport_id,team_rank) VALUES (19,63,7);</v>
      </c>
    </row>
    <row r="12064" spans="2:8" x14ac:dyDescent="0.25">
      <c r="B12064" t="s">
        <v>433</v>
      </c>
      <c r="C12064">
        <f>INDEX(NationalTeams!B:B,MATCH(B12064,NationalTeams!C:C,0))</f>
        <v>20</v>
      </c>
      <c r="D12064" t="s">
        <v>1255</v>
      </c>
      <c r="E12064">
        <f>INDEX(TeamSports!B:B,MATCH(D12064,TeamSports!C:C,0))</f>
        <v>63</v>
      </c>
      <c r="F12064">
        <f>INDEX(RanksTable!BE:BE,MATCH(B12064,RanksTable!B:B,0))</f>
        <v>7</v>
      </c>
      <c r="H12064" t="str">
        <f t="shared" si="188"/>
        <v>INSERT INTO "TeamRanks" (team_id,team_sport_id,team_rank) VALUES (20,63,7);</v>
      </c>
    </row>
    <row r="12065" spans="2:8" x14ac:dyDescent="0.25">
      <c r="B12065" t="s">
        <v>465</v>
      </c>
      <c r="C12065">
        <f>INDEX(NationalTeams!B:B,MATCH(B12065,NationalTeams!C:C,0))</f>
        <v>21</v>
      </c>
      <c r="D12065" t="s">
        <v>1255</v>
      </c>
      <c r="E12065">
        <f>INDEX(TeamSports!B:B,MATCH(D12065,TeamSports!C:C,0))</f>
        <v>63</v>
      </c>
      <c r="F12065">
        <f>INDEX(RanksTable!BE:BE,MATCH(B12065,RanksTable!B:B,0))</f>
        <v>7</v>
      </c>
      <c r="H12065" t="str">
        <f t="shared" si="188"/>
        <v>INSERT INTO "TeamRanks" (team_id,team_sport_id,team_rank) VALUES (21,63,7);</v>
      </c>
    </row>
    <row r="12066" spans="2:8" x14ac:dyDescent="0.25">
      <c r="B12066" t="s">
        <v>408</v>
      </c>
      <c r="C12066">
        <f>INDEX(NationalTeams!B:B,MATCH(B12066,NationalTeams!C:C,0))</f>
        <v>22</v>
      </c>
      <c r="D12066" t="s">
        <v>1255</v>
      </c>
      <c r="E12066">
        <f>INDEX(TeamSports!B:B,MATCH(D12066,TeamSports!C:C,0))</f>
        <v>63</v>
      </c>
      <c r="F12066">
        <f>INDEX(RanksTable!BE:BE,MATCH(B12066,RanksTable!B:B,0))</f>
        <v>7</v>
      </c>
      <c r="H12066" t="str">
        <f t="shared" si="188"/>
        <v>INSERT INTO "TeamRanks" (team_id,team_sport_id,team_rank) VALUES (22,63,7);</v>
      </c>
    </row>
    <row r="12067" spans="2:8" x14ac:dyDescent="0.25">
      <c r="B12067" t="s">
        <v>505</v>
      </c>
      <c r="C12067">
        <f>INDEX(NationalTeams!B:B,MATCH(B12067,NationalTeams!C:C,0))</f>
        <v>23</v>
      </c>
      <c r="D12067" t="s">
        <v>1255</v>
      </c>
      <c r="E12067">
        <f>INDEX(TeamSports!B:B,MATCH(D12067,TeamSports!C:C,0))</f>
        <v>63</v>
      </c>
      <c r="F12067">
        <f>INDEX(RanksTable!BE:BE,MATCH(B12067,RanksTable!B:B,0))</f>
        <v>5</v>
      </c>
      <c r="H12067" t="str">
        <f t="shared" si="188"/>
        <v>INSERT INTO "TeamRanks" (team_id,team_sport_id,team_rank) VALUES (23,63,5);</v>
      </c>
    </row>
    <row r="12068" spans="2:8" x14ac:dyDescent="0.25">
      <c r="B12068" t="s">
        <v>334</v>
      </c>
      <c r="C12068">
        <f>INDEX(NationalTeams!B:B,MATCH(B12068,NationalTeams!C:C,0))</f>
        <v>24</v>
      </c>
      <c r="D12068" t="s">
        <v>1255</v>
      </c>
      <c r="E12068">
        <f>INDEX(TeamSports!B:B,MATCH(D12068,TeamSports!C:C,0))</f>
        <v>63</v>
      </c>
      <c r="F12068">
        <f>INDEX(RanksTable!BE:BE,MATCH(B12068,RanksTable!B:B,0))</f>
        <v>7</v>
      </c>
      <c r="H12068" t="str">
        <f t="shared" si="188"/>
        <v>INSERT INTO "TeamRanks" (team_id,team_sport_id,team_rank) VALUES (24,63,7);</v>
      </c>
    </row>
    <row r="12069" spans="2:8" x14ac:dyDescent="0.25">
      <c r="B12069" t="s">
        <v>337</v>
      </c>
      <c r="C12069">
        <f>INDEX(NationalTeams!B:B,MATCH(B12069,NationalTeams!C:C,0))</f>
        <v>25</v>
      </c>
      <c r="D12069" t="s">
        <v>1255</v>
      </c>
      <c r="E12069">
        <f>INDEX(TeamSports!B:B,MATCH(D12069,TeamSports!C:C,0))</f>
        <v>63</v>
      </c>
      <c r="F12069">
        <f>INDEX(RanksTable!BE:BE,MATCH(B12069,RanksTable!B:B,0))</f>
        <v>7</v>
      </c>
      <c r="H12069" t="str">
        <f t="shared" si="188"/>
        <v>INSERT INTO "TeamRanks" (team_id,team_sport_id,team_rank) VALUES (25,63,7);</v>
      </c>
    </row>
    <row r="12070" spans="2:8" x14ac:dyDescent="0.25">
      <c r="B12070" t="s">
        <v>403</v>
      </c>
      <c r="C12070">
        <f>INDEX(NationalTeams!B:B,MATCH(B12070,NationalTeams!C:C,0))</f>
        <v>26</v>
      </c>
      <c r="D12070" t="s">
        <v>1255</v>
      </c>
      <c r="E12070">
        <f>INDEX(TeamSports!B:B,MATCH(D12070,TeamSports!C:C,0))</f>
        <v>63</v>
      </c>
      <c r="F12070">
        <f>INDEX(RanksTable!BE:BE,MATCH(B12070,RanksTable!B:B,0))</f>
        <v>7</v>
      </c>
      <c r="H12070" t="str">
        <f t="shared" si="188"/>
        <v>INSERT INTO "TeamRanks" (team_id,team_sport_id,team_rank) VALUES (26,63,7);</v>
      </c>
    </row>
    <row r="12071" spans="2:8" x14ac:dyDescent="0.25">
      <c r="B12071" t="s">
        <v>525</v>
      </c>
      <c r="C12071">
        <f>INDEX(NationalTeams!B:B,MATCH(B12071,NationalTeams!C:C,0))</f>
        <v>27</v>
      </c>
      <c r="D12071" t="s">
        <v>1255</v>
      </c>
      <c r="E12071">
        <f>INDEX(TeamSports!B:B,MATCH(D12071,TeamSports!C:C,0))</f>
        <v>63</v>
      </c>
      <c r="F12071">
        <f>INDEX(RanksTable!BE:BE,MATCH(B12071,RanksTable!B:B,0))</f>
        <v>7</v>
      </c>
      <c r="H12071" t="str">
        <f t="shared" si="188"/>
        <v>INSERT INTO "TeamRanks" (team_id,team_sport_id,team_rank) VALUES (27,63,7);</v>
      </c>
    </row>
    <row r="12072" spans="2:8" x14ac:dyDescent="0.25">
      <c r="B12072" t="s">
        <v>453</v>
      </c>
      <c r="C12072">
        <f>INDEX(NationalTeams!B:B,MATCH(B12072,NationalTeams!C:C,0))</f>
        <v>28</v>
      </c>
      <c r="D12072" t="s">
        <v>1255</v>
      </c>
      <c r="E12072">
        <f>INDEX(TeamSports!B:B,MATCH(D12072,TeamSports!C:C,0))</f>
        <v>63</v>
      </c>
      <c r="F12072">
        <f>INDEX(RanksTable!BE:BE,MATCH(B12072,RanksTable!B:B,0))</f>
        <v>7</v>
      </c>
      <c r="H12072" t="str">
        <f t="shared" si="188"/>
        <v>INSERT INTO "TeamRanks" (team_id,team_sport_id,team_rank) VALUES (28,63,7);</v>
      </c>
    </row>
    <row r="12073" spans="2:8" x14ac:dyDescent="0.25">
      <c r="B12073" t="s">
        <v>353</v>
      </c>
      <c r="C12073">
        <f>INDEX(NationalTeams!B:B,MATCH(B12073,NationalTeams!C:C,0))</f>
        <v>29</v>
      </c>
      <c r="D12073" t="s">
        <v>1255</v>
      </c>
      <c r="E12073">
        <f>INDEX(TeamSports!B:B,MATCH(D12073,TeamSports!C:C,0))</f>
        <v>63</v>
      </c>
      <c r="F12073">
        <f>INDEX(RanksTable!BE:BE,MATCH(B12073,RanksTable!B:B,0))</f>
        <v>7</v>
      </c>
      <c r="H12073" t="str">
        <f t="shared" si="188"/>
        <v>INSERT INTO "TeamRanks" (team_id,team_sport_id,team_rank) VALUES (29,63,7);</v>
      </c>
    </row>
    <row r="12074" spans="2:8" x14ac:dyDescent="0.25">
      <c r="B12074" t="s">
        <v>516</v>
      </c>
      <c r="C12074">
        <f>INDEX(NationalTeams!B:B,MATCH(B12074,NationalTeams!C:C,0))</f>
        <v>30</v>
      </c>
      <c r="D12074" t="s">
        <v>1255</v>
      </c>
      <c r="E12074">
        <f>INDEX(TeamSports!B:B,MATCH(D12074,TeamSports!C:C,0))</f>
        <v>63</v>
      </c>
      <c r="F12074">
        <f>INDEX(RanksTable!BE:BE,MATCH(B12074,RanksTable!B:B,0))</f>
        <v>7</v>
      </c>
      <c r="H12074" t="str">
        <f t="shared" si="188"/>
        <v>INSERT INTO "TeamRanks" (team_id,team_sport_id,team_rank) VALUES (30,63,7);</v>
      </c>
    </row>
    <row r="12075" spans="2:8" x14ac:dyDescent="0.25">
      <c r="B12075" t="s">
        <v>340</v>
      </c>
      <c r="C12075">
        <f>INDEX(NationalTeams!B:B,MATCH(B12075,NationalTeams!C:C,0))</f>
        <v>31</v>
      </c>
      <c r="D12075" t="s">
        <v>1255</v>
      </c>
      <c r="E12075">
        <f>INDEX(TeamSports!B:B,MATCH(D12075,TeamSports!C:C,0))</f>
        <v>63</v>
      </c>
      <c r="F12075">
        <f>INDEX(RanksTable!BE:BE,MATCH(B12075,RanksTable!B:B,0))</f>
        <v>7</v>
      </c>
      <c r="H12075" t="str">
        <f t="shared" si="188"/>
        <v>INSERT INTO "TeamRanks" (team_id,team_sport_id,team_rank) VALUES (31,63,7);</v>
      </c>
    </row>
    <row r="12076" spans="2:8" x14ac:dyDescent="0.25">
      <c r="B12076" t="s">
        <v>327</v>
      </c>
      <c r="C12076">
        <f>INDEX(NationalTeams!B:B,MATCH(B12076,NationalTeams!C:C,0))</f>
        <v>32</v>
      </c>
      <c r="D12076" t="s">
        <v>1255</v>
      </c>
      <c r="E12076">
        <f>INDEX(TeamSports!B:B,MATCH(D12076,TeamSports!C:C,0))</f>
        <v>63</v>
      </c>
      <c r="F12076">
        <f>INDEX(RanksTable!BE:BE,MATCH(B12076,RanksTable!B:B,0))</f>
        <v>7</v>
      </c>
      <c r="H12076" t="str">
        <f t="shared" si="188"/>
        <v>INSERT INTO "TeamRanks" (team_id,team_sport_id,team_rank) VALUES (32,63,7);</v>
      </c>
    </row>
    <row r="12077" spans="2:8" x14ac:dyDescent="0.25">
      <c r="B12077" t="s">
        <v>478</v>
      </c>
      <c r="C12077">
        <f>INDEX(NationalTeams!B:B,MATCH(B12077,NationalTeams!C:C,0))</f>
        <v>33</v>
      </c>
      <c r="D12077" t="s">
        <v>1255</v>
      </c>
      <c r="E12077">
        <f>INDEX(TeamSports!B:B,MATCH(D12077,TeamSports!C:C,0))</f>
        <v>63</v>
      </c>
      <c r="F12077">
        <f>INDEX(RanksTable!BE:BE,MATCH(B12077,RanksTable!B:B,0))</f>
        <v>7</v>
      </c>
      <c r="H12077" t="str">
        <f t="shared" si="188"/>
        <v>INSERT INTO "TeamRanks" (team_id,team_sport_id,team_rank) VALUES (33,63,7);</v>
      </c>
    </row>
    <row r="12078" spans="2:8" x14ac:dyDescent="0.25">
      <c r="B12078" t="s">
        <v>510</v>
      </c>
      <c r="C12078">
        <f>INDEX(NationalTeams!B:B,MATCH(B12078,NationalTeams!C:C,0))</f>
        <v>34</v>
      </c>
      <c r="D12078" t="s">
        <v>1255</v>
      </c>
      <c r="E12078">
        <f>INDEX(TeamSports!B:B,MATCH(D12078,TeamSports!C:C,0))</f>
        <v>63</v>
      </c>
      <c r="F12078">
        <f>INDEX(RanksTable!BE:BE,MATCH(B12078,RanksTable!B:B,0))</f>
        <v>7</v>
      </c>
      <c r="H12078" t="str">
        <f t="shared" si="188"/>
        <v>INSERT INTO "TeamRanks" (team_id,team_sport_id,team_rank) VALUES (34,63,7);</v>
      </c>
    </row>
    <row r="12079" spans="2:8" x14ac:dyDescent="0.25">
      <c r="B12079" t="s">
        <v>366</v>
      </c>
      <c r="C12079">
        <f>INDEX(NationalTeams!B:B,MATCH(B12079,NationalTeams!C:C,0))</f>
        <v>35</v>
      </c>
      <c r="D12079" t="s">
        <v>1255</v>
      </c>
      <c r="E12079">
        <f>INDEX(TeamSports!B:B,MATCH(D12079,TeamSports!C:C,0))</f>
        <v>63</v>
      </c>
      <c r="F12079">
        <f>INDEX(RanksTable!BE:BE,MATCH(B12079,RanksTable!B:B,0))</f>
        <v>7</v>
      </c>
      <c r="H12079" t="str">
        <f t="shared" si="188"/>
        <v>INSERT INTO "TeamRanks" (team_id,team_sport_id,team_rank) VALUES (35,63,7);</v>
      </c>
    </row>
    <row r="12080" spans="2:8" x14ac:dyDescent="0.25">
      <c r="B12080" t="s">
        <v>341</v>
      </c>
      <c r="C12080">
        <f>INDEX(NationalTeams!B:B,MATCH(B12080,NationalTeams!C:C,0))</f>
        <v>36</v>
      </c>
      <c r="D12080" t="s">
        <v>1255</v>
      </c>
      <c r="E12080">
        <f>INDEX(TeamSports!B:B,MATCH(D12080,TeamSports!C:C,0))</f>
        <v>63</v>
      </c>
      <c r="F12080">
        <f>INDEX(RanksTable!BE:BE,MATCH(B12080,RanksTable!B:B,0))</f>
        <v>7</v>
      </c>
      <c r="H12080" t="str">
        <f t="shared" si="188"/>
        <v>INSERT INTO "TeamRanks" (team_id,team_sport_id,team_rank) VALUES (36,63,7);</v>
      </c>
    </row>
    <row r="12081" spans="2:8" x14ac:dyDescent="0.25">
      <c r="B12081" t="s">
        <v>454</v>
      </c>
      <c r="C12081">
        <f>INDEX(NationalTeams!B:B,MATCH(B12081,NationalTeams!C:C,0))</f>
        <v>37</v>
      </c>
      <c r="D12081" t="s">
        <v>1255</v>
      </c>
      <c r="E12081">
        <f>INDEX(TeamSports!B:B,MATCH(D12081,TeamSports!C:C,0))</f>
        <v>63</v>
      </c>
      <c r="F12081">
        <f>INDEX(RanksTable!BE:BE,MATCH(B12081,RanksTable!B:B,0))</f>
        <v>7</v>
      </c>
      <c r="H12081" t="str">
        <f t="shared" si="188"/>
        <v>INSERT INTO "TeamRanks" (team_id,team_sport_id,team_rank) VALUES (37,63,7);</v>
      </c>
    </row>
    <row r="12082" spans="2:8" x14ac:dyDescent="0.25">
      <c r="B12082" t="s">
        <v>371</v>
      </c>
      <c r="C12082">
        <f>INDEX(NationalTeams!B:B,MATCH(B12082,NationalTeams!C:C,0))</f>
        <v>38</v>
      </c>
      <c r="D12082" t="s">
        <v>1255</v>
      </c>
      <c r="E12082">
        <f>INDEX(TeamSports!B:B,MATCH(D12082,TeamSports!C:C,0))</f>
        <v>63</v>
      </c>
      <c r="F12082">
        <f>INDEX(RanksTable!BE:BE,MATCH(B12082,RanksTable!B:B,0))</f>
        <v>7</v>
      </c>
      <c r="H12082" t="str">
        <f t="shared" si="188"/>
        <v>INSERT INTO "TeamRanks" (team_id,team_sport_id,team_rank) VALUES (38,63,7);</v>
      </c>
    </row>
    <row r="12083" spans="2:8" x14ac:dyDescent="0.25">
      <c r="B12083" t="s">
        <v>462</v>
      </c>
      <c r="C12083">
        <f>INDEX(NationalTeams!B:B,MATCH(B12083,NationalTeams!C:C,0))</f>
        <v>39</v>
      </c>
      <c r="D12083" t="s">
        <v>1255</v>
      </c>
      <c r="E12083">
        <f>INDEX(TeamSports!B:B,MATCH(D12083,TeamSports!C:C,0))</f>
        <v>63</v>
      </c>
      <c r="F12083">
        <f>INDEX(RanksTable!BE:BE,MATCH(B12083,RanksTable!B:B,0))</f>
        <v>7</v>
      </c>
      <c r="H12083" t="str">
        <f t="shared" si="188"/>
        <v>INSERT INTO "TeamRanks" (team_id,team_sport_id,team_rank) VALUES (39,63,7);</v>
      </c>
    </row>
    <row r="12084" spans="2:8" x14ac:dyDescent="0.25">
      <c r="B12084" t="s">
        <v>322</v>
      </c>
      <c r="C12084">
        <f>INDEX(NationalTeams!B:B,MATCH(B12084,NationalTeams!C:C,0))</f>
        <v>40</v>
      </c>
      <c r="D12084" t="s">
        <v>1255</v>
      </c>
      <c r="E12084">
        <f>INDEX(TeamSports!B:B,MATCH(D12084,TeamSports!C:C,0))</f>
        <v>63</v>
      </c>
      <c r="F12084">
        <f>INDEX(RanksTable!BE:BE,MATCH(B12084,RanksTable!B:B,0))</f>
        <v>7</v>
      </c>
      <c r="H12084" t="str">
        <f t="shared" si="188"/>
        <v>INSERT INTO "TeamRanks" (team_id,team_sport_id,team_rank) VALUES (40,63,7);</v>
      </c>
    </row>
    <row r="12085" spans="2:8" x14ac:dyDescent="0.25">
      <c r="B12085" t="s">
        <v>355</v>
      </c>
      <c r="C12085">
        <f>INDEX(NationalTeams!B:B,MATCH(B12085,NationalTeams!C:C,0))</f>
        <v>41</v>
      </c>
      <c r="D12085" t="s">
        <v>1255</v>
      </c>
      <c r="E12085">
        <f>INDEX(TeamSports!B:B,MATCH(D12085,TeamSports!C:C,0))</f>
        <v>63</v>
      </c>
      <c r="F12085">
        <f>INDEX(RanksTable!BE:BE,MATCH(B12085,RanksTable!B:B,0))</f>
        <v>2</v>
      </c>
      <c r="H12085" t="str">
        <f t="shared" si="188"/>
        <v>INSERT INTO "TeamRanks" (team_id,team_sport_id,team_rank) VALUES (41,63,2);</v>
      </c>
    </row>
    <row r="12086" spans="2:8" x14ac:dyDescent="0.25">
      <c r="B12086" t="s">
        <v>344</v>
      </c>
      <c r="C12086">
        <f>INDEX(NationalTeams!B:B,MATCH(B12086,NationalTeams!C:C,0))</f>
        <v>42</v>
      </c>
      <c r="D12086" t="s">
        <v>1255</v>
      </c>
      <c r="E12086">
        <f>INDEX(TeamSports!B:B,MATCH(D12086,TeamSports!C:C,0))</f>
        <v>63</v>
      </c>
      <c r="F12086">
        <f>INDEX(RanksTable!BE:BE,MATCH(B12086,RanksTable!B:B,0))</f>
        <v>7</v>
      </c>
      <c r="H12086" t="str">
        <f t="shared" si="188"/>
        <v>INSERT INTO "TeamRanks" (team_id,team_sport_id,team_rank) VALUES (42,63,7);</v>
      </c>
    </row>
    <row r="12087" spans="2:8" x14ac:dyDescent="0.25">
      <c r="B12087" t="s">
        <v>330</v>
      </c>
      <c r="C12087">
        <f>INDEX(NationalTeams!B:B,MATCH(B12087,NationalTeams!C:C,0))</f>
        <v>43</v>
      </c>
      <c r="D12087" t="s">
        <v>1255</v>
      </c>
      <c r="E12087">
        <f>INDEX(TeamSports!B:B,MATCH(D12087,TeamSports!C:C,0))</f>
        <v>63</v>
      </c>
      <c r="F12087">
        <f>INDEX(RanksTable!BE:BE,MATCH(B12087,RanksTable!B:B,0))</f>
        <v>7</v>
      </c>
      <c r="H12087" t="str">
        <f t="shared" si="188"/>
        <v>INSERT INTO "TeamRanks" (team_id,team_sport_id,team_rank) VALUES (43,63,7);</v>
      </c>
    </row>
    <row r="12088" spans="2:8" x14ac:dyDescent="0.25">
      <c r="B12088" t="s">
        <v>429</v>
      </c>
      <c r="C12088">
        <f>INDEX(NationalTeams!B:B,MATCH(B12088,NationalTeams!C:C,0))</f>
        <v>44</v>
      </c>
      <c r="D12088" t="s">
        <v>1255</v>
      </c>
      <c r="E12088">
        <f>INDEX(TeamSports!B:B,MATCH(D12088,TeamSports!C:C,0))</f>
        <v>63</v>
      </c>
      <c r="F12088">
        <f>INDEX(RanksTable!BE:BE,MATCH(B12088,RanksTable!B:B,0))</f>
        <v>6</v>
      </c>
      <c r="H12088" t="str">
        <f t="shared" si="188"/>
        <v>INSERT INTO "TeamRanks" (team_id,team_sport_id,team_rank) VALUES (44,63,6);</v>
      </c>
    </row>
    <row r="12089" spans="2:8" x14ac:dyDescent="0.25">
      <c r="B12089" t="s">
        <v>534</v>
      </c>
      <c r="C12089">
        <f>INDEX(NationalTeams!B:B,MATCH(B12089,NationalTeams!C:C,0))</f>
        <v>45</v>
      </c>
      <c r="D12089" t="s">
        <v>1255</v>
      </c>
      <c r="E12089">
        <f>INDEX(TeamSports!B:B,MATCH(D12089,TeamSports!C:C,0))</f>
        <v>63</v>
      </c>
      <c r="F12089">
        <f>INDEX(RanksTable!BE:BE,MATCH(B12089,RanksTable!B:B,0))</f>
        <v>7</v>
      </c>
      <c r="H12089" t="str">
        <f t="shared" si="188"/>
        <v>INSERT INTO "TeamRanks" (team_id,team_sport_id,team_rank) VALUES (45,63,7);</v>
      </c>
    </row>
    <row r="12090" spans="2:8" x14ac:dyDescent="0.25">
      <c r="B12090" t="s">
        <v>328</v>
      </c>
      <c r="C12090">
        <f>INDEX(NationalTeams!B:B,MATCH(B12090,NationalTeams!C:C,0))</f>
        <v>46</v>
      </c>
      <c r="D12090" t="s">
        <v>1255</v>
      </c>
      <c r="E12090">
        <f>INDEX(TeamSports!B:B,MATCH(D12090,TeamSports!C:C,0))</f>
        <v>63</v>
      </c>
      <c r="F12090">
        <f>INDEX(RanksTable!BE:BE,MATCH(B12090,RanksTable!B:B,0))</f>
        <v>7</v>
      </c>
      <c r="H12090" t="str">
        <f t="shared" si="188"/>
        <v>INSERT INTO "TeamRanks" (team_id,team_sport_id,team_rank) VALUES (46,63,7);</v>
      </c>
    </row>
    <row r="12091" spans="2:8" x14ac:dyDescent="0.25">
      <c r="B12091" t="s">
        <v>368</v>
      </c>
      <c r="C12091">
        <f>INDEX(NationalTeams!B:B,MATCH(B12091,NationalTeams!C:C,0))</f>
        <v>47</v>
      </c>
      <c r="D12091" t="s">
        <v>1255</v>
      </c>
      <c r="E12091">
        <f>INDEX(TeamSports!B:B,MATCH(D12091,TeamSports!C:C,0))</f>
        <v>63</v>
      </c>
      <c r="F12091">
        <f>INDEX(RanksTable!BE:BE,MATCH(B12091,RanksTable!B:B,0))</f>
        <v>7</v>
      </c>
      <c r="H12091" t="str">
        <f t="shared" si="188"/>
        <v>INSERT INTO "TeamRanks" (team_id,team_sport_id,team_rank) VALUES (47,63,7);</v>
      </c>
    </row>
    <row r="12092" spans="2:8" x14ac:dyDescent="0.25">
      <c r="B12092" t="s">
        <v>369</v>
      </c>
      <c r="C12092">
        <f>INDEX(NationalTeams!B:B,MATCH(B12092,NationalTeams!C:C,0))</f>
        <v>48</v>
      </c>
      <c r="D12092" t="s">
        <v>1255</v>
      </c>
      <c r="E12092">
        <f>INDEX(TeamSports!B:B,MATCH(D12092,TeamSports!C:C,0))</f>
        <v>63</v>
      </c>
      <c r="F12092">
        <f>INDEX(RanksTable!BE:BE,MATCH(B12092,RanksTable!B:B,0))</f>
        <v>7</v>
      </c>
      <c r="H12092" t="str">
        <f t="shared" si="188"/>
        <v>INSERT INTO "TeamRanks" (team_id,team_sport_id,team_rank) VALUES (48,63,7);</v>
      </c>
    </row>
    <row r="12093" spans="2:8" x14ac:dyDescent="0.25">
      <c r="B12093" t="s">
        <v>447</v>
      </c>
      <c r="C12093">
        <f>INDEX(NationalTeams!B:B,MATCH(B12093,NationalTeams!C:C,0))</f>
        <v>49</v>
      </c>
      <c r="D12093" t="s">
        <v>1255</v>
      </c>
      <c r="E12093">
        <f>INDEX(TeamSports!B:B,MATCH(D12093,TeamSports!C:C,0))</f>
        <v>63</v>
      </c>
      <c r="F12093">
        <f>INDEX(RanksTable!BE:BE,MATCH(B12093,RanksTable!B:B,0))</f>
        <v>7</v>
      </c>
      <c r="H12093" t="str">
        <f t="shared" si="188"/>
        <v>INSERT INTO "TeamRanks" (team_id,team_sport_id,team_rank) VALUES (49,63,7);</v>
      </c>
    </row>
    <row r="12094" spans="2:8" x14ac:dyDescent="0.25">
      <c r="B12094" t="s">
        <v>425</v>
      </c>
      <c r="C12094">
        <f>INDEX(NationalTeams!B:B,MATCH(B12094,NationalTeams!C:C,0))</f>
        <v>50</v>
      </c>
      <c r="D12094" t="s">
        <v>1255</v>
      </c>
      <c r="E12094">
        <f>INDEX(TeamSports!B:B,MATCH(D12094,TeamSports!C:C,0))</f>
        <v>63</v>
      </c>
      <c r="F12094">
        <f>INDEX(RanksTable!BE:BE,MATCH(B12094,RanksTable!B:B,0))</f>
        <v>4</v>
      </c>
      <c r="H12094" t="str">
        <f t="shared" si="188"/>
        <v>INSERT INTO "TeamRanks" (team_id,team_sport_id,team_rank) VALUES (50,63,4);</v>
      </c>
    </row>
    <row r="12095" spans="2:8" x14ac:dyDescent="0.25">
      <c r="B12095" t="s">
        <v>323</v>
      </c>
      <c r="C12095">
        <f>INDEX(NationalTeams!B:B,MATCH(B12095,NationalTeams!C:C,0))</f>
        <v>51</v>
      </c>
      <c r="D12095" t="s">
        <v>1255</v>
      </c>
      <c r="E12095">
        <f>INDEX(TeamSports!B:B,MATCH(D12095,TeamSports!C:C,0))</f>
        <v>63</v>
      </c>
      <c r="F12095">
        <f>INDEX(RanksTable!BE:BE,MATCH(B12095,RanksTable!B:B,0))</f>
        <v>7</v>
      </c>
      <c r="H12095" t="str">
        <f t="shared" si="188"/>
        <v>INSERT INTO "TeamRanks" (team_id,team_sport_id,team_rank) VALUES (51,63,7);</v>
      </c>
    </row>
    <row r="12096" spans="2:8" x14ac:dyDescent="0.25">
      <c r="B12096" t="s">
        <v>354</v>
      </c>
      <c r="C12096">
        <f>INDEX(NationalTeams!B:B,MATCH(B12096,NationalTeams!C:C,0))</f>
        <v>52</v>
      </c>
      <c r="D12096" t="s">
        <v>1255</v>
      </c>
      <c r="E12096">
        <f>INDEX(TeamSports!B:B,MATCH(D12096,TeamSports!C:C,0))</f>
        <v>63</v>
      </c>
      <c r="F12096">
        <f>INDEX(RanksTable!BE:BE,MATCH(B12096,RanksTable!B:B,0))</f>
        <v>7</v>
      </c>
      <c r="H12096" t="str">
        <f t="shared" si="188"/>
        <v>INSERT INTO "TeamRanks" (team_id,team_sport_id,team_rank) VALUES (52,63,7);</v>
      </c>
    </row>
    <row r="12097" spans="2:8" x14ac:dyDescent="0.25">
      <c r="B12097" t="s">
        <v>498</v>
      </c>
      <c r="C12097">
        <f>INDEX(NationalTeams!B:B,MATCH(B12097,NationalTeams!C:C,0))</f>
        <v>53</v>
      </c>
      <c r="D12097" t="s">
        <v>1255</v>
      </c>
      <c r="E12097">
        <f>INDEX(TeamSports!B:B,MATCH(D12097,TeamSports!C:C,0))</f>
        <v>63</v>
      </c>
      <c r="F12097">
        <f>INDEX(RanksTable!BE:BE,MATCH(B12097,RanksTable!B:B,0))</f>
        <v>7</v>
      </c>
      <c r="H12097" t="str">
        <f t="shared" si="188"/>
        <v>INSERT INTO "TeamRanks" (team_id,team_sport_id,team_rank) VALUES (53,63,7);</v>
      </c>
    </row>
    <row r="12098" spans="2:8" x14ac:dyDescent="0.25">
      <c r="B12098" t="s">
        <v>406</v>
      </c>
      <c r="C12098">
        <f>INDEX(NationalTeams!B:B,MATCH(B12098,NationalTeams!C:C,0))</f>
        <v>54</v>
      </c>
      <c r="D12098" t="s">
        <v>1255</v>
      </c>
      <c r="E12098">
        <f>INDEX(TeamSports!B:B,MATCH(D12098,TeamSports!C:C,0))</f>
        <v>63</v>
      </c>
      <c r="F12098">
        <f>INDEX(RanksTable!BE:BE,MATCH(B12098,RanksTable!B:B,0))</f>
        <v>7</v>
      </c>
      <c r="H12098" t="str">
        <f t="shared" si="188"/>
        <v>INSERT INTO "TeamRanks" (team_id,team_sport_id,team_rank) VALUES (54,63,7);</v>
      </c>
    </row>
    <row r="12099" spans="2:8" x14ac:dyDescent="0.25">
      <c r="B12099" t="s">
        <v>404</v>
      </c>
      <c r="C12099">
        <f>INDEX(NationalTeams!B:B,MATCH(B12099,NationalTeams!C:C,0))</f>
        <v>55</v>
      </c>
      <c r="D12099" t="s">
        <v>1255</v>
      </c>
      <c r="E12099">
        <f>INDEX(TeamSports!B:B,MATCH(D12099,TeamSports!C:C,0))</f>
        <v>63</v>
      </c>
      <c r="F12099">
        <f>INDEX(RanksTable!BE:BE,MATCH(B12099,RanksTable!B:B,0))</f>
        <v>7</v>
      </c>
      <c r="H12099" t="str">
        <f t="shared" si="188"/>
        <v>INSERT INTO "TeamRanks" (team_id,team_sport_id,team_rank) VALUES (55,63,7);</v>
      </c>
    </row>
    <row r="12100" spans="2:8" x14ac:dyDescent="0.25">
      <c r="B12100" t="s">
        <v>495</v>
      </c>
      <c r="C12100">
        <f>INDEX(NationalTeams!B:B,MATCH(B12100,NationalTeams!C:C,0))</f>
        <v>56</v>
      </c>
      <c r="D12100" t="s">
        <v>1255</v>
      </c>
      <c r="E12100">
        <f>INDEX(TeamSports!B:B,MATCH(D12100,TeamSports!C:C,0))</f>
        <v>63</v>
      </c>
      <c r="F12100">
        <f>INDEX(RanksTable!BE:BE,MATCH(B12100,RanksTable!B:B,0))</f>
        <v>7</v>
      </c>
      <c r="H12100" t="str">
        <f t="shared" ref="H12100:H12163" si="189">_xlfn.CONCAT($H$1,$L$1,$C$1,$L$1," ",$J$1,$C$2,$N$1,$E$2,$N$1,$F$2,$K$1,$I$1,$J$1,C12100,$N$1,E12100,$N$1,F12100,$K$1,$O$1)</f>
        <v>INSERT INTO "TeamRanks" (team_id,team_sport_id,team_rank) VALUES (56,63,7);</v>
      </c>
    </row>
    <row r="12101" spans="2:8" x14ac:dyDescent="0.25">
      <c r="B12101" t="s">
        <v>413</v>
      </c>
      <c r="C12101">
        <f>INDEX(NationalTeams!B:B,MATCH(B12101,NationalTeams!C:C,0))</f>
        <v>57</v>
      </c>
      <c r="D12101" t="s">
        <v>1255</v>
      </c>
      <c r="E12101">
        <f>INDEX(TeamSports!B:B,MATCH(D12101,TeamSports!C:C,0))</f>
        <v>63</v>
      </c>
      <c r="F12101">
        <f>INDEX(RanksTable!BE:BE,MATCH(B12101,RanksTable!B:B,0))</f>
        <v>7</v>
      </c>
      <c r="H12101" t="str">
        <f t="shared" si="189"/>
        <v>INSERT INTO "TeamRanks" (team_id,team_sport_id,team_rank) VALUES (57,63,7);</v>
      </c>
    </row>
    <row r="12102" spans="2:8" x14ac:dyDescent="0.25">
      <c r="B12102" t="s">
        <v>331</v>
      </c>
      <c r="C12102">
        <f>INDEX(NationalTeams!B:B,MATCH(B12102,NationalTeams!C:C,0))</f>
        <v>58</v>
      </c>
      <c r="D12102" t="s">
        <v>1255</v>
      </c>
      <c r="E12102">
        <f>INDEX(TeamSports!B:B,MATCH(D12102,TeamSports!C:C,0))</f>
        <v>63</v>
      </c>
      <c r="F12102">
        <f>INDEX(RanksTable!BE:BE,MATCH(B12102,RanksTable!B:B,0))</f>
        <v>7</v>
      </c>
      <c r="H12102" t="str">
        <f t="shared" si="189"/>
        <v>INSERT INTO "TeamRanks" (team_id,team_sport_id,team_rank) VALUES (58,63,7);</v>
      </c>
    </row>
    <row r="12103" spans="2:8" x14ac:dyDescent="0.25">
      <c r="B12103" t="s">
        <v>365</v>
      </c>
      <c r="C12103">
        <f>INDEX(NationalTeams!B:B,MATCH(B12103,NationalTeams!C:C,0))</f>
        <v>59</v>
      </c>
      <c r="D12103" t="s">
        <v>1255</v>
      </c>
      <c r="E12103">
        <f>INDEX(TeamSports!B:B,MATCH(D12103,TeamSports!C:C,0))</f>
        <v>63</v>
      </c>
      <c r="F12103">
        <f>INDEX(RanksTable!BE:BE,MATCH(B12103,RanksTable!B:B,0))</f>
        <v>7</v>
      </c>
      <c r="H12103" t="str">
        <f t="shared" si="189"/>
        <v>INSERT INTO "TeamRanks" (team_id,team_sport_id,team_rank) VALUES (59,63,7);</v>
      </c>
    </row>
    <row r="12104" spans="2:8" x14ac:dyDescent="0.25">
      <c r="B12104" t="s">
        <v>332</v>
      </c>
      <c r="C12104">
        <f>INDEX(NationalTeams!B:B,MATCH(B12104,NationalTeams!C:C,0))</f>
        <v>60</v>
      </c>
      <c r="D12104" t="s">
        <v>1255</v>
      </c>
      <c r="E12104">
        <f>INDEX(TeamSports!B:B,MATCH(D12104,TeamSports!C:C,0))</f>
        <v>63</v>
      </c>
      <c r="F12104">
        <f>INDEX(RanksTable!BE:BE,MATCH(B12104,RanksTable!B:B,0))</f>
        <v>7</v>
      </c>
      <c r="H12104" t="str">
        <f t="shared" si="189"/>
        <v>INSERT INTO "TeamRanks" (team_id,team_sport_id,team_rank) VALUES (60,63,7);</v>
      </c>
    </row>
    <row r="12105" spans="2:8" x14ac:dyDescent="0.25">
      <c r="B12105" t="s">
        <v>435</v>
      </c>
      <c r="C12105">
        <f>INDEX(NationalTeams!B:B,MATCH(B12105,NationalTeams!C:C,0))</f>
        <v>61</v>
      </c>
      <c r="D12105" t="s">
        <v>1255</v>
      </c>
      <c r="E12105">
        <f>INDEX(TeamSports!B:B,MATCH(D12105,TeamSports!C:C,0))</f>
        <v>63</v>
      </c>
      <c r="F12105">
        <f>INDEX(RanksTable!BE:BE,MATCH(B12105,RanksTable!B:B,0))</f>
        <v>7</v>
      </c>
      <c r="H12105" t="str">
        <f t="shared" si="189"/>
        <v>INSERT INTO "TeamRanks" (team_id,team_sport_id,team_rank) VALUES (61,63,7);</v>
      </c>
    </row>
    <row r="12106" spans="2:8" x14ac:dyDescent="0.25">
      <c r="B12106" t="s">
        <v>346</v>
      </c>
      <c r="C12106">
        <f>INDEX(NationalTeams!B:B,MATCH(B12106,NationalTeams!C:C,0))</f>
        <v>62</v>
      </c>
      <c r="D12106" t="s">
        <v>1255</v>
      </c>
      <c r="E12106">
        <f>INDEX(TeamSports!B:B,MATCH(D12106,TeamSports!C:C,0))</f>
        <v>63</v>
      </c>
      <c r="F12106">
        <f>INDEX(RanksTable!BE:BE,MATCH(B12106,RanksTable!B:B,0))</f>
        <v>7</v>
      </c>
      <c r="H12106" t="str">
        <f t="shared" si="189"/>
        <v>INSERT INTO "TeamRanks" (team_id,team_sport_id,team_rank) VALUES (62,63,7);</v>
      </c>
    </row>
    <row r="12107" spans="2:8" x14ac:dyDescent="0.25">
      <c r="B12107" t="s">
        <v>515</v>
      </c>
      <c r="C12107">
        <f>INDEX(NationalTeams!B:B,MATCH(B12107,NationalTeams!C:C,0))</f>
        <v>63</v>
      </c>
      <c r="D12107" t="s">
        <v>1255</v>
      </c>
      <c r="E12107">
        <f>INDEX(TeamSports!B:B,MATCH(D12107,TeamSports!C:C,0))</f>
        <v>63</v>
      </c>
      <c r="F12107">
        <f>INDEX(RanksTable!BE:BE,MATCH(B12107,RanksTable!B:B,0))</f>
        <v>7</v>
      </c>
      <c r="H12107" t="str">
        <f t="shared" si="189"/>
        <v>INSERT INTO "TeamRanks" (team_id,team_sport_id,team_rank) VALUES (63,63,7);</v>
      </c>
    </row>
    <row r="12108" spans="2:8" x14ac:dyDescent="0.25">
      <c r="B12108" t="s">
        <v>509</v>
      </c>
      <c r="C12108">
        <f>INDEX(NationalTeams!B:B,MATCH(B12108,NationalTeams!C:C,0))</f>
        <v>64</v>
      </c>
      <c r="D12108" t="s">
        <v>1255</v>
      </c>
      <c r="E12108">
        <f>INDEX(TeamSports!B:B,MATCH(D12108,TeamSports!C:C,0))</f>
        <v>63</v>
      </c>
      <c r="F12108">
        <f>INDEX(RanksTable!BE:BE,MATCH(B12108,RanksTable!B:B,0))</f>
        <v>7</v>
      </c>
      <c r="H12108" t="str">
        <f t="shared" si="189"/>
        <v>INSERT INTO "TeamRanks" (team_id,team_sport_id,team_rank) VALUES (64,63,7);</v>
      </c>
    </row>
    <row r="12109" spans="2:8" x14ac:dyDescent="0.25">
      <c r="B12109" t="s">
        <v>518</v>
      </c>
      <c r="C12109">
        <f>INDEX(NationalTeams!B:B,MATCH(B12109,NationalTeams!C:C,0))</f>
        <v>65</v>
      </c>
      <c r="D12109" t="s">
        <v>1255</v>
      </c>
      <c r="E12109">
        <f>INDEX(TeamSports!B:B,MATCH(D12109,TeamSports!C:C,0))</f>
        <v>63</v>
      </c>
      <c r="F12109">
        <f>INDEX(RanksTable!BE:BE,MATCH(B12109,RanksTable!B:B,0))</f>
        <v>7</v>
      </c>
      <c r="H12109" t="str">
        <f t="shared" si="189"/>
        <v>INSERT INTO "TeamRanks" (team_id,team_sport_id,team_rank) VALUES (65,63,7);</v>
      </c>
    </row>
    <row r="12110" spans="2:8" x14ac:dyDescent="0.25">
      <c r="B12110" t="s">
        <v>490</v>
      </c>
      <c r="C12110">
        <f>INDEX(NationalTeams!B:B,MATCH(B12110,NationalTeams!C:C,0))</f>
        <v>66</v>
      </c>
      <c r="D12110" t="s">
        <v>1255</v>
      </c>
      <c r="E12110">
        <f>INDEX(TeamSports!B:B,MATCH(D12110,TeamSports!C:C,0))</f>
        <v>63</v>
      </c>
      <c r="F12110">
        <f>INDEX(RanksTable!BE:BE,MATCH(B12110,RanksTable!B:B,0))</f>
        <v>7</v>
      </c>
      <c r="H12110" t="str">
        <f t="shared" si="189"/>
        <v>INSERT INTO "TeamRanks" (team_id,team_sport_id,team_rank) VALUES (66,63,7);</v>
      </c>
    </row>
    <row r="12111" spans="2:8" x14ac:dyDescent="0.25">
      <c r="B12111" t="s">
        <v>349</v>
      </c>
      <c r="C12111">
        <f>INDEX(NationalTeams!B:B,MATCH(B12111,NationalTeams!C:C,0))</f>
        <v>67</v>
      </c>
      <c r="D12111" t="s">
        <v>1255</v>
      </c>
      <c r="E12111">
        <f>INDEX(TeamSports!B:B,MATCH(D12111,TeamSports!C:C,0))</f>
        <v>63</v>
      </c>
      <c r="F12111">
        <f>INDEX(RanksTable!BE:BE,MATCH(B12111,RanksTable!B:B,0))</f>
        <v>2</v>
      </c>
      <c r="H12111" t="str">
        <f t="shared" si="189"/>
        <v>INSERT INTO "TeamRanks" (team_id,team_sport_id,team_rank) VALUES (67,63,2);</v>
      </c>
    </row>
    <row r="12112" spans="2:8" x14ac:dyDescent="0.25">
      <c r="B12112" t="s">
        <v>531</v>
      </c>
      <c r="C12112">
        <f>INDEX(NationalTeams!B:B,MATCH(B12112,NationalTeams!C:C,0))</f>
        <v>68</v>
      </c>
      <c r="D12112" t="s">
        <v>1255</v>
      </c>
      <c r="E12112">
        <f>INDEX(TeamSports!B:B,MATCH(D12112,TeamSports!C:C,0))</f>
        <v>63</v>
      </c>
      <c r="F12112">
        <f>INDEX(RanksTable!BE:BE,MATCH(B12112,RanksTable!B:B,0))</f>
        <v>7</v>
      </c>
      <c r="H12112" t="str">
        <f t="shared" si="189"/>
        <v>INSERT INTO "TeamRanks" (team_id,team_sport_id,team_rank) VALUES (68,63,7);</v>
      </c>
    </row>
    <row r="12113" spans="2:8" x14ac:dyDescent="0.25">
      <c r="B12113" t="s">
        <v>326</v>
      </c>
      <c r="C12113">
        <f>INDEX(NationalTeams!B:B,MATCH(B12113,NationalTeams!C:C,0))</f>
        <v>69</v>
      </c>
      <c r="D12113" t="s">
        <v>1255</v>
      </c>
      <c r="E12113">
        <f>INDEX(TeamSports!B:B,MATCH(D12113,TeamSports!C:C,0))</f>
        <v>63</v>
      </c>
      <c r="F12113">
        <f>INDEX(RanksTable!BE:BE,MATCH(B12113,RanksTable!B:B,0))</f>
        <v>7</v>
      </c>
      <c r="H12113" t="str">
        <f t="shared" si="189"/>
        <v>INSERT INTO "TeamRanks" (team_id,team_sport_id,team_rank) VALUES (69,63,7);</v>
      </c>
    </row>
    <row r="12114" spans="2:8" x14ac:dyDescent="0.25">
      <c r="B12114" t="s">
        <v>320</v>
      </c>
      <c r="C12114">
        <f>INDEX(NationalTeams!B:B,MATCH(B12114,NationalTeams!C:C,0))</f>
        <v>70</v>
      </c>
      <c r="D12114" t="s">
        <v>1255</v>
      </c>
      <c r="E12114">
        <f>INDEX(TeamSports!B:B,MATCH(D12114,TeamSports!C:C,0))</f>
        <v>63</v>
      </c>
      <c r="F12114">
        <f>INDEX(RanksTable!BE:BE,MATCH(B12114,RanksTable!B:B,0))</f>
        <v>7</v>
      </c>
      <c r="H12114" t="str">
        <f t="shared" si="189"/>
        <v>INSERT INTO "TeamRanks" (team_id,team_sport_id,team_rank) VALUES (70,63,7);</v>
      </c>
    </row>
    <row r="12115" spans="2:8" x14ac:dyDescent="0.25">
      <c r="B12115" t="s">
        <v>459</v>
      </c>
      <c r="C12115">
        <f>INDEX(NationalTeams!B:B,MATCH(B12115,NationalTeams!C:C,0))</f>
        <v>71</v>
      </c>
      <c r="D12115" t="s">
        <v>1255</v>
      </c>
      <c r="E12115">
        <f>INDEX(TeamSports!B:B,MATCH(D12115,TeamSports!C:C,0))</f>
        <v>63</v>
      </c>
      <c r="F12115">
        <f>INDEX(RanksTable!BE:BE,MATCH(B12115,RanksTable!B:B,0))</f>
        <v>7</v>
      </c>
      <c r="H12115" t="str">
        <f t="shared" si="189"/>
        <v>INSERT INTO "TeamRanks" (team_id,team_sport_id,team_rank) VALUES (71,63,7);</v>
      </c>
    </row>
    <row r="12116" spans="2:8" x14ac:dyDescent="0.25">
      <c r="B12116" t="s">
        <v>445</v>
      </c>
      <c r="C12116">
        <f>INDEX(NationalTeams!B:B,MATCH(B12116,NationalTeams!C:C,0))</f>
        <v>72</v>
      </c>
      <c r="D12116" t="s">
        <v>1255</v>
      </c>
      <c r="E12116">
        <f>INDEX(TeamSports!B:B,MATCH(D12116,TeamSports!C:C,0))</f>
        <v>63</v>
      </c>
      <c r="F12116">
        <f>INDEX(RanksTable!BE:BE,MATCH(B12116,RanksTable!B:B,0))</f>
        <v>7</v>
      </c>
      <c r="H12116" t="str">
        <f t="shared" si="189"/>
        <v>INSERT INTO "TeamRanks" (team_id,team_sport_id,team_rank) VALUES (72,63,7);</v>
      </c>
    </row>
    <row r="12117" spans="2:8" x14ac:dyDescent="0.25">
      <c r="B12117" t="s">
        <v>511</v>
      </c>
      <c r="C12117">
        <f>INDEX(NationalTeams!B:B,MATCH(B12117,NationalTeams!C:C,0))</f>
        <v>73</v>
      </c>
      <c r="D12117" t="s">
        <v>1255</v>
      </c>
      <c r="E12117">
        <f>INDEX(TeamSports!B:B,MATCH(D12117,TeamSports!C:C,0))</f>
        <v>63</v>
      </c>
      <c r="F12117">
        <f>INDEX(RanksTable!BE:BE,MATCH(B12117,RanksTable!B:B,0))</f>
        <v>7</v>
      </c>
      <c r="H12117" t="str">
        <f t="shared" si="189"/>
        <v>INSERT INTO "TeamRanks" (team_id,team_sport_id,team_rank) VALUES (73,63,7);</v>
      </c>
    </row>
    <row r="12118" spans="2:8" x14ac:dyDescent="0.25">
      <c r="B12118" t="s">
        <v>487</v>
      </c>
      <c r="C12118">
        <f>INDEX(NationalTeams!B:B,MATCH(B12118,NationalTeams!C:C,0))</f>
        <v>74</v>
      </c>
      <c r="D12118" t="s">
        <v>1255</v>
      </c>
      <c r="E12118">
        <f>INDEX(TeamSports!B:B,MATCH(D12118,TeamSports!C:C,0))</f>
        <v>63</v>
      </c>
      <c r="F12118">
        <f>INDEX(RanksTable!BE:BE,MATCH(B12118,RanksTable!B:B,0))</f>
        <v>7</v>
      </c>
      <c r="H12118" t="str">
        <f t="shared" si="189"/>
        <v>INSERT INTO "TeamRanks" (team_id,team_sport_id,team_rank) VALUES (74,63,7);</v>
      </c>
    </row>
    <row r="12119" spans="2:8" x14ac:dyDescent="0.25">
      <c r="B12119" t="s">
        <v>383</v>
      </c>
      <c r="C12119">
        <f>INDEX(NationalTeams!B:B,MATCH(B12119,NationalTeams!C:C,0))</f>
        <v>75</v>
      </c>
      <c r="D12119" t="s">
        <v>1255</v>
      </c>
      <c r="E12119">
        <f>INDEX(TeamSports!B:B,MATCH(D12119,TeamSports!C:C,0))</f>
        <v>63</v>
      </c>
      <c r="F12119">
        <f>INDEX(RanksTable!BE:BE,MATCH(B12119,RanksTable!B:B,0))</f>
        <v>7</v>
      </c>
      <c r="H12119" t="str">
        <f t="shared" si="189"/>
        <v>INSERT INTO "TeamRanks" (team_id,team_sport_id,team_rank) VALUES (75,63,7);</v>
      </c>
    </row>
    <row r="12120" spans="2:8" x14ac:dyDescent="0.25">
      <c r="B12120" t="s">
        <v>517</v>
      </c>
      <c r="C12120">
        <f>INDEX(NationalTeams!B:B,MATCH(B12120,NationalTeams!C:C,0))</f>
        <v>76</v>
      </c>
      <c r="D12120" t="s">
        <v>1255</v>
      </c>
      <c r="E12120">
        <f>INDEX(TeamSports!B:B,MATCH(D12120,TeamSports!C:C,0))</f>
        <v>63</v>
      </c>
      <c r="F12120">
        <f>INDEX(RanksTable!BE:BE,MATCH(B12120,RanksTable!B:B,0))</f>
        <v>6</v>
      </c>
      <c r="H12120" t="str">
        <f t="shared" si="189"/>
        <v>INSERT INTO "TeamRanks" (team_id,team_sport_id,team_rank) VALUES (76,63,6);</v>
      </c>
    </row>
    <row r="12121" spans="2:8" x14ac:dyDescent="0.25">
      <c r="B12121" t="s">
        <v>391</v>
      </c>
      <c r="C12121">
        <f>INDEX(NationalTeams!B:B,MATCH(B12121,NationalTeams!C:C,0))</f>
        <v>77</v>
      </c>
      <c r="D12121" t="s">
        <v>1255</v>
      </c>
      <c r="E12121">
        <f>INDEX(TeamSports!B:B,MATCH(D12121,TeamSports!C:C,0))</f>
        <v>63</v>
      </c>
      <c r="F12121">
        <f>INDEX(RanksTable!BE:BE,MATCH(B12121,RanksTable!B:B,0))</f>
        <v>7</v>
      </c>
      <c r="H12121" t="str">
        <f t="shared" si="189"/>
        <v>INSERT INTO "TeamRanks" (team_id,team_sport_id,team_rank) VALUES (77,63,7);</v>
      </c>
    </row>
    <row r="12122" spans="2:8" x14ac:dyDescent="0.25">
      <c r="B12122" t="s">
        <v>524</v>
      </c>
      <c r="C12122">
        <f>INDEX(NationalTeams!B:B,MATCH(B12122,NationalTeams!C:C,0))</f>
        <v>78</v>
      </c>
      <c r="D12122" t="s">
        <v>1255</v>
      </c>
      <c r="E12122">
        <f>INDEX(TeamSports!B:B,MATCH(D12122,TeamSports!C:C,0))</f>
        <v>63</v>
      </c>
      <c r="F12122">
        <f>INDEX(RanksTable!BE:BE,MATCH(B12122,RanksTable!B:B,0))</f>
        <v>7</v>
      </c>
      <c r="H12122" t="str">
        <f t="shared" si="189"/>
        <v>INSERT INTO "TeamRanks" (team_id,team_sport_id,team_rank) VALUES (78,63,7);</v>
      </c>
    </row>
    <row r="12123" spans="2:8" x14ac:dyDescent="0.25">
      <c r="B12123" t="s">
        <v>325</v>
      </c>
      <c r="C12123">
        <f>INDEX(NationalTeams!B:B,MATCH(B12123,NationalTeams!C:C,0))</f>
        <v>79</v>
      </c>
      <c r="D12123" t="s">
        <v>1255</v>
      </c>
      <c r="E12123">
        <f>INDEX(TeamSports!B:B,MATCH(D12123,TeamSports!C:C,0))</f>
        <v>63</v>
      </c>
      <c r="F12123">
        <f>INDEX(RanksTable!BE:BE,MATCH(B12123,RanksTable!B:B,0))</f>
        <v>7</v>
      </c>
      <c r="H12123" t="str">
        <f t="shared" si="189"/>
        <v>INSERT INTO "TeamRanks" (team_id,team_sport_id,team_rank) VALUES (79,63,7);</v>
      </c>
    </row>
    <row r="12124" spans="2:8" x14ac:dyDescent="0.25">
      <c r="B12124" t="s">
        <v>536</v>
      </c>
      <c r="C12124">
        <f>INDEX(NationalTeams!B:B,MATCH(B12124,NationalTeams!C:C,0))</f>
        <v>80</v>
      </c>
      <c r="D12124" t="s">
        <v>1255</v>
      </c>
      <c r="E12124">
        <f>INDEX(TeamSports!B:B,MATCH(D12124,TeamSports!C:C,0))</f>
        <v>63</v>
      </c>
      <c r="F12124">
        <f>INDEX(RanksTable!BE:BE,MATCH(B12124,RanksTable!B:B,0))</f>
        <v>7</v>
      </c>
      <c r="H12124" t="str">
        <f t="shared" si="189"/>
        <v>INSERT INTO "TeamRanks" (team_id,team_sport_id,team_rank) VALUES (80,63,7);</v>
      </c>
    </row>
    <row r="12125" spans="2:8" x14ac:dyDescent="0.25">
      <c r="B12125" t="s">
        <v>405</v>
      </c>
      <c r="C12125">
        <f>INDEX(NationalTeams!B:B,MATCH(B12125,NationalTeams!C:C,0))</f>
        <v>81</v>
      </c>
      <c r="D12125" t="s">
        <v>1255</v>
      </c>
      <c r="E12125">
        <f>INDEX(TeamSports!B:B,MATCH(D12125,TeamSports!C:C,0))</f>
        <v>63</v>
      </c>
      <c r="F12125">
        <f>INDEX(RanksTable!BE:BE,MATCH(B12125,RanksTable!B:B,0))</f>
        <v>7</v>
      </c>
      <c r="H12125" t="str">
        <f t="shared" si="189"/>
        <v>INSERT INTO "TeamRanks" (team_id,team_sport_id,team_rank) VALUES (81,63,7);</v>
      </c>
    </row>
    <row r="12126" spans="2:8" x14ac:dyDescent="0.25">
      <c r="B12126" t="s">
        <v>508</v>
      </c>
      <c r="C12126">
        <f>INDEX(NationalTeams!B:B,MATCH(B12126,NationalTeams!C:C,0))</f>
        <v>82</v>
      </c>
      <c r="D12126" t="s">
        <v>1255</v>
      </c>
      <c r="E12126">
        <f>INDEX(TeamSports!B:B,MATCH(D12126,TeamSports!C:C,0))</f>
        <v>63</v>
      </c>
      <c r="F12126">
        <f>INDEX(RanksTable!BE:BE,MATCH(B12126,RanksTable!B:B,0))</f>
        <v>7</v>
      </c>
      <c r="H12126" t="str">
        <f t="shared" si="189"/>
        <v>INSERT INTO "TeamRanks" (team_id,team_sport_id,team_rank) VALUES (82,63,7);</v>
      </c>
    </row>
    <row r="12127" spans="2:8" x14ac:dyDescent="0.25">
      <c r="B12127" t="s">
        <v>477</v>
      </c>
      <c r="C12127">
        <f>INDEX(NationalTeams!B:B,MATCH(B12127,NationalTeams!C:C,0))</f>
        <v>83</v>
      </c>
      <c r="D12127" t="s">
        <v>1255</v>
      </c>
      <c r="E12127">
        <f>INDEX(TeamSports!B:B,MATCH(D12127,TeamSports!C:C,0))</f>
        <v>63</v>
      </c>
      <c r="F12127">
        <f>INDEX(RanksTable!BE:BE,MATCH(B12127,RanksTable!B:B,0))</f>
        <v>7</v>
      </c>
      <c r="H12127" t="str">
        <f t="shared" si="189"/>
        <v>INSERT INTO "TeamRanks" (team_id,team_sport_id,team_rank) VALUES (83,63,7);</v>
      </c>
    </row>
    <row r="12128" spans="2:8" x14ac:dyDescent="0.25">
      <c r="B12128" t="s">
        <v>396</v>
      </c>
      <c r="C12128">
        <f>INDEX(NationalTeams!B:B,MATCH(B12128,NationalTeams!C:C,0))</f>
        <v>84</v>
      </c>
      <c r="D12128" t="s">
        <v>1255</v>
      </c>
      <c r="E12128">
        <f>INDEX(TeamSports!B:B,MATCH(D12128,TeamSports!C:C,0))</f>
        <v>63</v>
      </c>
      <c r="F12128">
        <f>INDEX(RanksTable!BE:BE,MATCH(B12128,RanksTable!B:B,0))</f>
        <v>7</v>
      </c>
      <c r="H12128" t="str">
        <f t="shared" si="189"/>
        <v>INSERT INTO "TeamRanks" (team_id,team_sport_id,team_rank) VALUES (84,63,7);</v>
      </c>
    </row>
    <row r="12129" spans="2:8" x14ac:dyDescent="0.25">
      <c r="B12129" t="s">
        <v>382</v>
      </c>
      <c r="C12129">
        <f>INDEX(NationalTeams!B:B,MATCH(B12129,NationalTeams!C:C,0))</f>
        <v>85</v>
      </c>
      <c r="D12129" t="s">
        <v>1255</v>
      </c>
      <c r="E12129">
        <f>INDEX(TeamSports!B:B,MATCH(D12129,TeamSports!C:C,0))</f>
        <v>63</v>
      </c>
      <c r="F12129">
        <f>INDEX(RanksTable!BE:BE,MATCH(B12129,RanksTable!B:B,0))</f>
        <v>7</v>
      </c>
      <c r="H12129" t="str">
        <f t="shared" si="189"/>
        <v>INSERT INTO "TeamRanks" (team_id,team_sport_id,team_rank) VALUES (85,63,7);</v>
      </c>
    </row>
    <row r="12130" spans="2:8" x14ac:dyDescent="0.25">
      <c r="B12130" t="s">
        <v>338</v>
      </c>
      <c r="C12130">
        <f>INDEX(NationalTeams!B:B,MATCH(B12130,NationalTeams!C:C,0))</f>
        <v>86</v>
      </c>
      <c r="D12130" t="s">
        <v>1255</v>
      </c>
      <c r="E12130">
        <f>INDEX(TeamSports!B:B,MATCH(D12130,TeamSports!C:C,0))</f>
        <v>63</v>
      </c>
      <c r="F12130">
        <f>INDEX(RanksTable!BE:BE,MATCH(B12130,RanksTable!B:B,0))</f>
        <v>7</v>
      </c>
      <c r="H12130" t="str">
        <f t="shared" si="189"/>
        <v>INSERT INTO "TeamRanks" (team_id,team_sport_id,team_rank) VALUES (86,63,7);</v>
      </c>
    </row>
    <row r="12131" spans="2:8" x14ac:dyDescent="0.25">
      <c r="B12131" t="s">
        <v>392</v>
      </c>
      <c r="C12131">
        <f>INDEX(NationalTeams!B:B,MATCH(B12131,NationalTeams!C:C,0))</f>
        <v>87</v>
      </c>
      <c r="D12131" t="s">
        <v>1255</v>
      </c>
      <c r="E12131">
        <f>INDEX(TeamSports!B:B,MATCH(D12131,TeamSports!C:C,0))</f>
        <v>63</v>
      </c>
      <c r="F12131">
        <f>INDEX(RanksTable!BE:BE,MATCH(B12131,RanksTable!B:B,0))</f>
        <v>7</v>
      </c>
      <c r="H12131" t="str">
        <f t="shared" si="189"/>
        <v>INSERT INTO "TeamRanks" (team_id,team_sport_id,team_rank) VALUES (87,63,7);</v>
      </c>
    </row>
    <row r="12132" spans="2:8" x14ac:dyDescent="0.25">
      <c r="B12132" t="s">
        <v>335</v>
      </c>
      <c r="C12132">
        <f>INDEX(NationalTeams!B:B,MATCH(B12132,NationalTeams!C:C,0))</f>
        <v>88</v>
      </c>
      <c r="D12132" t="s">
        <v>1255</v>
      </c>
      <c r="E12132">
        <f>INDEX(TeamSports!B:B,MATCH(D12132,TeamSports!C:C,0))</f>
        <v>63</v>
      </c>
      <c r="F12132">
        <f>INDEX(RanksTable!BE:BE,MATCH(B12132,RanksTable!B:B,0))</f>
        <v>7</v>
      </c>
      <c r="H12132" t="str">
        <f t="shared" si="189"/>
        <v>INSERT INTO "TeamRanks" (team_id,team_sport_id,team_rank) VALUES (88,63,7);</v>
      </c>
    </row>
    <row r="12133" spans="2:8" x14ac:dyDescent="0.25">
      <c r="B12133" t="s">
        <v>333</v>
      </c>
      <c r="C12133">
        <f>INDEX(NationalTeams!B:B,MATCH(B12133,NationalTeams!C:C,0))</f>
        <v>89</v>
      </c>
      <c r="D12133" t="s">
        <v>1255</v>
      </c>
      <c r="E12133">
        <f>INDEX(TeamSports!B:B,MATCH(D12133,TeamSports!C:C,0))</f>
        <v>63</v>
      </c>
      <c r="F12133">
        <f>INDEX(RanksTable!BE:BE,MATCH(B12133,RanksTable!B:B,0))</f>
        <v>7</v>
      </c>
      <c r="H12133" t="str">
        <f t="shared" si="189"/>
        <v>INSERT INTO "TeamRanks" (team_id,team_sport_id,team_rank) VALUES (89,63,7);</v>
      </c>
    </row>
    <row r="12134" spans="2:8" x14ac:dyDescent="0.25">
      <c r="B12134" t="s">
        <v>397</v>
      </c>
      <c r="C12134">
        <f>INDEX(NationalTeams!B:B,MATCH(B12134,NationalTeams!C:C,0))</f>
        <v>90</v>
      </c>
      <c r="D12134" t="s">
        <v>1255</v>
      </c>
      <c r="E12134">
        <f>INDEX(TeamSports!B:B,MATCH(D12134,TeamSports!C:C,0))</f>
        <v>63</v>
      </c>
      <c r="F12134">
        <f>INDEX(RanksTable!BE:BE,MATCH(B12134,RanksTable!B:B,0))</f>
        <v>7</v>
      </c>
      <c r="H12134" t="str">
        <f t="shared" si="189"/>
        <v>INSERT INTO "TeamRanks" (team_id,team_sport_id,team_rank) VALUES (90,63,7);</v>
      </c>
    </row>
    <row r="12135" spans="2:8" x14ac:dyDescent="0.25">
      <c r="B12135" t="s">
        <v>469</v>
      </c>
      <c r="C12135">
        <f>INDEX(NationalTeams!B:B,MATCH(B12135,NationalTeams!C:C,0))</f>
        <v>91</v>
      </c>
      <c r="D12135" t="s">
        <v>1255</v>
      </c>
      <c r="E12135">
        <f>INDEX(TeamSports!B:B,MATCH(D12135,TeamSports!C:C,0))</f>
        <v>63</v>
      </c>
      <c r="F12135">
        <f>INDEX(RanksTable!BE:BE,MATCH(B12135,RanksTable!B:B,0))</f>
        <v>7</v>
      </c>
      <c r="H12135" t="str">
        <f t="shared" si="189"/>
        <v>INSERT INTO "TeamRanks" (team_id,team_sport_id,team_rank) VALUES (91,63,7);</v>
      </c>
    </row>
    <row r="12136" spans="2:8" x14ac:dyDescent="0.25">
      <c r="B12136" t="s">
        <v>512</v>
      </c>
      <c r="C12136">
        <f>INDEX(NationalTeams!B:B,MATCH(B12136,NationalTeams!C:C,0))</f>
        <v>92</v>
      </c>
      <c r="D12136" t="s">
        <v>1255</v>
      </c>
      <c r="E12136">
        <f>INDEX(TeamSports!B:B,MATCH(D12136,TeamSports!C:C,0))</f>
        <v>63</v>
      </c>
      <c r="F12136">
        <f>INDEX(RanksTable!BE:BE,MATCH(B12136,RanksTable!B:B,0))</f>
        <v>7</v>
      </c>
      <c r="H12136" t="str">
        <f t="shared" si="189"/>
        <v>INSERT INTO "TeamRanks" (team_id,team_sport_id,team_rank) VALUES (92,63,7);</v>
      </c>
    </row>
    <row r="12137" spans="2:8" x14ac:dyDescent="0.25">
      <c r="B12137" t="s">
        <v>458</v>
      </c>
      <c r="C12137">
        <f>INDEX(NationalTeams!B:B,MATCH(B12137,NationalTeams!C:C,0))</f>
        <v>93</v>
      </c>
      <c r="D12137" t="s">
        <v>1255</v>
      </c>
      <c r="E12137">
        <f>INDEX(TeamSports!B:B,MATCH(D12137,TeamSports!C:C,0))</f>
        <v>63</v>
      </c>
      <c r="F12137">
        <f>INDEX(RanksTable!BE:BE,MATCH(B12137,RanksTable!B:B,0))</f>
        <v>7</v>
      </c>
      <c r="H12137" t="str">
        <f t="shared" si="189"/>
        <v>INSERT INTO "TeamRanks" (team_id,team_sport_id,team_rank) VALUES (93,63,7);</v>
      </c>
    </row>
    <row r="12138" spans="2:8" x14ac:dyDescent="0.25">
      <c r="B12138" t="s">
        <v>444</v>
      </c>
      <c r="C12138">
        <f>INDEX(NationalTeams!B:B,MATCH(B12138,NationalTeams!C:C,0))</f>
        <v>94</v>
      </c>
      <c r="D12138" t="s">
        <v>1255</v>
      </c>
      <c r="E12138">
        <f>INDEX(TeamSports!B:B,MATCH(D12138,TeamSports!C:C,0))</f>
        <v>63</v>
      </c>
      <c r="F12138">
        <f>INDEX(RanksTable!BE:BE,MATCH(B12138,RanksTable!B:B,0))</f>
        <v>7</v>
      </c>
      <c r="H12138" t="str">
        <f t="shared" si="189"/>
        <v>INSERT INTO "TeamRanks" (team_id,team_sport_id,team_rank) VALUES (94,63,7);</v>
      </c>
    </row>
    <row r="12139" spans="2:8" x14ac:dyDescent="0.25">
      <c r="B12139" t="s">
        <v>493</v>
      </c>
      <c r="C12139">
        <f>INDEX(NationalTeams!B:B,MATCH(B12139,NationalTeams!C:C,0))</f>
        <v>95</v>
      </c>
      <c r="D12139" t="s">
        <v>1255</v>
      </c>
      <c r="E12139">
        <f>INDEX(TeamSports!B:B,MATCH(D12139,TeamSports!C:C,0))</f>
        <v>63</v>
      </c>
      <c r="F12139">
        <f>INDEX(RanksTable!BE:BE,MATCH(B12139,RanksTable!B:B,0))</f>
        <v>2</v>
      </c>
      <c r="H12139" t="str">
        <f t="shared" si="189"/>
        <v>INSERT INTO "TeamRanks" (team_id,team_sport_id,team_rank) VALUES (95,63,2);</v>
      </c>
    </row>
    <row r="12140" spans="2:8" x14ac:dyDescent="0.25">
      <c r="B12140" t="s">
        <v>431</v>
      </c>
      <c r="C12140">
        <f>INDEX(NationalTeams!B:B,MATCH(B12140,NationalTeams!C:C,0))</f>
        <v>96</v>
      </c>
      <c r="D12140" t="s">
        <v>1255</v>
      </c>
      <c r="E12140">
        <f>INDEX(TeamSports!B:B,MATCH(D12140,TeamSports!C:C,0))</f>
        <v>63</v>
      </c>
      <c r="F12140">
        <f>INDEX(RanksTable!BE:BE,MATCH(B12140,RanksTable!B:B,0))</f>
        <v>7</v>
      </c>
      <c r="H12140" t="str">
        <f t="shared" si="189"/>
        <v>INSERT INTO "TeamRanks" (team_id,team_sport_id,team_rank) VALUES (96,63,7);</v>
      </c>
    </row>
    <row r="12141" spans="2:8" x14ac:dyDescent="0.25">
      <c r="B12141" t="s">
        <v>427</v>
      </c>
      <c r="C12141">
        <f>INDEX(NationalTeams!B:B,MATCH(B12141,NationalTeams!C:C,0))</f>
        <v>97</v>
      </c>
      <c r="D12141" t="s">
        <v>1255</v>
      </c>
      <c r="E12141">
        <f>INDEX(TeamSports!B:B,MATCH(D12141,TeamSports!C:C,0))</f>
        <v>63</v>
      </c>
      <c r="F12141">
        <f>INDEX(RanksTable!BE:BE,MATCH(B12141,RanksTable!B:B,0))</f>
        <v>7</v>
      </c>
      <c r="H12141" t="str">
        <f t="shared" si="189"/>
        <v>INSERT INTO "TeamRanks" (team_id,team_sport_id,team_rank) VALUES (97,63,7);</v>
      </c>
    </row>
    <row r="12142" spans="2:8" x14ac:dyDescent="0.25">
      <c r="B12142" t="s">
        <v>513</v>
      </c>
      <c r="C12142">
        <f>INDEX(NationalTeams!B:B,MATCH(B12142,NationalTeams!C:C,0))</f>
        <v>98</v>
      </c>
      <c r="D12142" t="s">
        <v>1255</v>
      </c>
      <c r="E12142">
        <f>INDEX(TeamSports!B:B,MATCH(D12142,TeamSports!C:C,0))</f>
        <v>63</v>
      </c>
      <c r="F12142">
        <f>INDEX(RanksTable!BE:BE,MATCH(B12142,RanksTable!B:B,0))</f>
        <v>7</v>
      </c>
      <c r="H12142" t="str">
        <f t="shared" si="189"/>
        <v>INSERT INTO "TeamRanks" (team_id,team_sport_id,team_rank) VALUES (98,63,7);</v>
      </c>
    </row>
    <row r="12143" spans="2:8" x14ac:dyDescent="0.25">
      <c r="B12143" t="s">
        <v>503</v>
      </c>
      <c r="C12143">
        <f>INDEX(NationalTeams!B:B,MATCH(B12143,NationalTeams!C:C,0))</f>
        <v>99</v>
      </c>
      <c r="D12143" t="s">
        <v>1255</v>
      </c>
      <c r="E12143">
        <f>INDEX(TeamSports!B:B,MATCH(D12143,TeamSports!C:C,0))</f>
        <v>63</v>
      </c>
      <c r="F12143">
        <f>INDEX(RanksTable!BE:BE,MATCH(B12143,RanksTable!B:B,0))</f>
        <v>7</v>
      </c>
      <c r="H12143" t="str">
        <f t="shared" si="189"/>
        <v>INSERT INTO "TeamRanks" (team_id,team_sport_id,team_rank) VALUES (99,63,7);</v>
      </c>
    </row>
    <row r="12144" spans="2:8" x14ac:dyDescent="0.25">
      <c r="B12144" t="s">
        <v>519</v>
      </c>
      <c r="C12144">
        <f>INDEX(NationalTeams!B:B,MATCH(B12144,NationalTeams!C:C,0))</f>
        <v>100</v>
      </c>
      <c r="D12144" t="s">
        <v>1255</v>
      </c>
      <c r="E12144">
        <f>INDEX(TeamSports!B:B,MATCH(D12144,TeamSports!C:C,0))</f>
        <v>63</v>
      </c>
      <c r="F12144">
        <f>INDEX(RanksTable!BE:BE,MATCH(B12144,RanksTable!B:B,0))</f>
        <v>7</v>
      </c>
      <c r="H12144" t="str">
        <f t="shared" si="189"/>
        <v>INSERT INTO "TeamRanks" (team_id,team_sport_id,team_rank) VALUES (100,63,7);</v>
      </c>
    </row>
    <row r="12145" spans="2:8" x14ac:dyDescent="0.25">
      <c r="B12145" t="s">
        <v>410</v>
      </c>
      <c r="C12145">
        <f>INDEX(NationalTeams!B:B,MATCH(B12145,NationalTeams!C:C,0))</f>
        <v>101</v>
      </c>
      <c r="D12145" t="s">
        <v>1255</v>
      </c>
      <c r="E12145">
        <f>INDEX(TeamSports!B:B,MATCH(D12145,TeamSports!C:C,0))</f>
        <v>63</v>
      </c>
      <c r="F12145">
        <f>INDEX(RanksTable!BE:BE,MATCH(B12145,RanksTable!B:B,0))</f>
        <v>7</v>
      </c>
      <c r="H12145" t="str">
        <f t="shared" si="189"/>
        <v>INSERT INTO "TeamRanks" (team_id,team_sport_id,team_rank) VALUES (101,63,7);</v>
      </c>
    </row>
    <row r="12146" spans="2:8" x14ac:dyDescent="0.25">
      <c r="B12146" t="s">
        <v>486</v>
      </c>
      <c r="C12146">
        <f>INDEX(NationalTeams!B:B,MATCH(B12146,NationalTeams!C:C,0))</f>
        <v>102</v>
      </c>
      <c r="D12146" t="s">
        <v>1255</v>
      </c>
      <c r="E12146">
        <f>INDEX(TeamSports!B:B,MATCH(D12146,TeamSports!C:C,0))</f>
        <v>63</v>
      </c>
      <c r="F12146">
        <f>INDEX(RanksTable!BE:BE,MATCH(B12146,RanksTable!B:B,0))</f>
        <v>7</v>
      </c>
      <c r="H12146" t="str">
        <f t="shared" si="189"/>
        <v>INSERT INTO "TeamRanks" (team_id,team_sport_id,team_rank) VALUES (102,63,7);</v>
      </c>
    </row>
    <row r="12147" spans="2:8" x14ac:dyDescent="0.25">
      <c r="B12147" t="s">
        <v>526</v>
      </c>
      <c r="C12147">
        <f>INDEX(NationalTeams!B:B,MATCH(B12147,NationalTeams!C:C,0))</f>
        <v>103</v>
      </c>
      <c r="D12147" t="s">
        <v>1255</v>
      </c>
      <c r="E12147">
        <f>INDEX(TeamSports!B:B,MATCH(D12147,TeamSports!C:C,0))</f>
        <v>63</v>
      </c>
      <c r="F12147">
        <f>INDEX(RanksTable!BE:BE,MATCH(B12147,RanksTable!B:B,0))</f>
        <v>7</v>
      </c>
      <c r="H12147" t="str">
        <f t="shared" si="189"/>
        <v>INSERT INTO "TeamRanks" (team_id,team_sport_id,team_rank) VALUES (103,63,7);</v>
      </c>
    </row>
    <row r="12148" spans="2:8" x14ac:dyDescent="0.25">
      <c r="B12148" t="s">
        <v>470</v>
      </c>
      <c r="C12148">
        <f>INDEX(NationalTeams!B:B,MATCH(B12148,NationalTeams!C:C,0))</f>
        <v>104</v>
      </c>
      <c r="D12148" t="s">
        <v>1255</v>
      </c>
      <c r="E12148">
        <f>INDEX(TeamSports!B:B,MATCH(D12148,TeamSports!C:C,0))</f>
        <v>63</v>
      </c>
      <c r="F12148">
        <f>INDEX(RanksTable!BE:BE,MATCH(B12148,RanksTable!B:B,0))</f>
        <v>7</v>
      </c>
      <c r="H12148" t="str">
        <f t="shared" si="189"/>
        <v>INSERT INTO "TeamRanks" (team_id,team_sport_id,team_rank) VALUES (104,63,7);</v>
      </c>
    </row>
    <row r="12149" spans="2:8" x14ac:dyDescent="0.25">
      <c r="B12149" t="s">
        <v>461</v>
      </c>
      <c r="C12149">
        <f>INDEX(NationalTeams!B:B,MATCH(B12149,NationalTeams!C:C,0))</f>
        <v>105</v>
      </c>
      <c r="D12149" t="s">
        <v>1255</v>
      </c>
      <c r="E12149">
        <f>INDEX(TeamSports!B:B,MATCH(D12149,TeamSports!C:C,0))</f>
        <v>63</v>
      </c>
      <c r="F12149">
        <f>INDEX(RanksTable!BE:BE,MATCH(B12149,RanksTable!B:B,0))</f>
        <v>7</v>
      </c>
      <c r="H12149" t="str">
        <f t="shared" si="189"/>
        <v>INSERT INTO "TeamRanks" (team_id,team_sport_id,team_rank) VALUES (105,63,7);</v>
      </c>
    </row>
    <row r="12150" spans="2:8" x14ac:dyDescent="0.25">
      <c r="B12150" t="s">
        <v>418</v>
      </c>
      <c r="C12150">
        <f>INDEX(NationalTeams!B:B,MATCH(B12150,NationalTeams!C:C,0))</f>
        <v>106</v>
      </c>
      <c r="D12150" t="s">
        <v>1255</v>
      </c>
      <c r="E12150">
        <f>INDEX(TeamSports!B:B,MATCH(D12150,TeamSports!C:C,0))</f>
        <v>63</v>
      </c>
      <c r="F12150">
        <f>INDEX(RanksTable!BE:BE,MATCH(B12150,RanksTable!B:B,0))</f>
        <v>7</v>
      </c>
      <c r="H12150" t="str">
        <f t="shared" si="189"/>
        <v>INSERT INTO "TeamRanks" (team_id,team_sport_id,team_rank) VALUES (106,63,7);</v>
      </c>
    </row>
    <row r="12151" spans="2:8" x14ac:dyDescent="0.25">
      <c r="B12151" t="s">
        <v>417</v>
      </c>
      <c r="C12151">
        <f>INDEX(NationalTeams!B:B,MATCH(B12151,NationalTeams!C:C,0))</f>
        <v>107</v>
      </c>
      <c r="D12151" t="s">
        <v>1255</v>
      </c>
      <c r="E12151">
        <f>INDEX(TeamSports!B:B,MATCH(D12151,TeamSports!C:C,0))</f>
        <v>63</v>
      </c>
      <c r="F12151">
        <f>INDEX(RanksTable!BE:BE,MATCH(B12151,RanksTable!B:B,0))</f>
        <v>7</v>
      </c>
      <c r="H12151" t="str">
        <f t="shared" si="189"/>
        <v>INSERT INTO "TeamRanks" (team_id,team_sport_id,team_rank) VALUES (107,63,7);</v>
      </c>
    </row>
    <row r="12152" spans="2:8" x14ac:dyDescent="0.25">
      <c r="B12152" t="s">
        <v>421</v>
      </c>
      <c r="C12152">
        <f>INDEX(NationalTeams!B:B,MATCH(B12152,NationalTeams!C:C,0))</f>
        <v>108</v>
      </c>
      <c r="D12152" t="s">
        <v>1255</v>
      </c>
      <c r="E12152">
        <f>INDEX(TeamSports!B:B,MATCH(D12152,TeamSports!C:C,0))</f>
        <v>63</v>
      </c>
      <c r="F12152">
        <f>INDEX(RanksTable!BE:BE,MATCH(B12152,RanksTable!B:B,0))</f>
        <v>7</v>
      </c>
      <c r="H12152" t="str">
        <f t="shared" si="189"/>
        <v>INSERT INTO "TeamRanks" (team_id,team_sport_id,team_rank) VALUES (108,63,7);</v>
      </c>
    </row>
    <row r="12153" spans="2:8" x14ac:dyDescent="0.25">
      <c r="B12153" t="s">
        <v>530</v>
      </c>
      <c r="C12153">
        <f>INDEX(NationalTeams!B:B,MATCH(B12153,NationalTeams!C:C,0))</f>
        <v>109</v>
      </c>
      <c r="D12153" t="s">
        <v>1255</v>
      </c>
      <c r="E12153">
        <f>INDEX(TeamSports!B:B,MATCH(D12153,TeamSports!C:C,0))</f>
        <v>63</v>
      </c>
      <c r="F12153">
        <f>INDEX(RanksTable!BE:BE,MATCH(B12153,RanksTable!B:B,0))</f>
        <v>7</v>
      </c>
      <c r="H12153" t="str">
        <f t="shared" si="189"/>
        <v>INSERT INTO "TeamRanks" (team_id,team_sport_id,team_rank) VALUES (109,63,7);</v>
      </c>
    </row>
    <row r="12154" spans="2:8" x14ac:dyDescent="0.25">
      <c r="B12154" t="s">
        <v>488</v>
      </c>
      <c r="C12154">
        <f>INDEX(NationalTeams!B:B,MATCH(B12154,NationalTeams!C:C,0))</f>
        <v>110</v>
      </c>
      <c r="D12154" t="s">
        <v>1255</v>
      </c>
      <c r="E12154">
        <f>INDEX(TeamSports!B:B,MATCH(D12154,TeamSports!C:C,0))</f>
        <v>63</v>
      </c>
      <c r="F12154">
        <f>INDEX(RanksTable!BE:BE,MATCH(B12154,RanksTable!B:B,0))</f>
        <v>4</v>
      </c>
      <c r="H12154" t="str">
        <f t="shared" si="189"/>
        <v>INSERT INTO "TeamRanks" (team_id,team_sport_id,team_rank) VALUES (110,63,4);</v>
      </c>
    </row>
    <row r="12155" spans="2:8" x14ac:dyDescent="0.25">
      <c r="B12155" t="s">
        <v>352</v>
      </c>
      <c r="C12155">
        <f>INDEX(NationalTeams!B:B,MATCH(B12155,NationalTeams!C:C,0))</f>
        <v>111</v>
      </c>
      <c r="D12155" t="s">
        <v>1255</v>
      </c>
      <c r="E12155">
        <f>INDEX(TeamSports!B:B,MATCH(D12155,TeamSports!C:C,0))</f>
        <v>63</v>
      </c>
      <c r="F12155">
        <f>INDEX(RanksTable!BE:BE,MATCH(B12155,RanksTable!B:B,0))</f>
        <v>7</v>
      </c>
      <c r="H12155" t="str">
        <f t="shared" si="189"/>
        <v>INSERT INTO "TeamRanks" (team_id,team_sport_id,team_rank) VALUES (111,63,7);</v>
      </c>
    </row>
    <row r="12156" spans="2:8" x14ac:dyDescent="0.25">
      <c r="B12156" t="s">
        <v>422</v>
      </c>
      <c r="C12156">
        <f>INDEX(NationalTeams!B:B,MATCH(B12156,NationalTeams!C:C,0))</f>
        <v>112</v>
      </c>
      <c r="D12156" t="s">
        <v>1255</v>
      </c>
      <c r="E12156">
        <f>INDEX(TeamSports!B:B,MATCH(D12156,TeamSports!C:C,0))</f>
        <v>63</v>
      </c>
      <c r="F12156">
        <f>INDEX(RanksTable!BE:BE,MATCH(B12156,RanksTable!B:B,0))</f>
        <v>7</v>
      </c>
      <c r="H12156" t="str">
        <f t="shared" si="189"/>
        <v>INSERT INTO "TeamRanks" (team_id,team_sport_id,team_rank) VALUES (112,63,7);</v>
      </c>
    </row>
    <row r="12157" spans="2:8" x14ac:dyDescent="0.25">
      <c r="B12157" t="s">
        <v>451</v>
      </c>
      <c r="C12157">
        <f>INDEX(NationalTeams!B:B,MATCH(B12157,NationalTeams!C:C,0))</f>
        <v>113</v>
      </c>
      <c r="D12157" t="s">
        <v>1255</v>
      </c>
      <c r="E12157">
        <f>INDEX(TeamSports!B:B,MATCH(D12157,TeamSports!C:C,0))</f>
        <v>63</v>
      </c>
      <c r="F12157">
        <f>INDEX(RanksTable!BE:BE,MATCH(B12157,RanksTable!B:B,0))</f>
        <v>7</v>
      </c>
      <c r="H12157" t="str">
        <f t="shared" si="189"/>
        <v>INSERT INTO "TeamRanks" (team_id,team_sport_id,team_rank) VALUES (113,63,7);</v>
      </c>
    </row>
    <row r="12158" spans="2:8" x14ac:dyDescent="0.25">
      <c r="B12158" t="s">
        <v>430</v>
      </c>
      <c r="C12158">
        <f>INDEX(NationalTeams!B:B,MATCH(B12158,NationalTeams!C:C,0))</f>
        <v>114</v>
      </c>
      <c r="D12158" t="s">
        <v>1255</v>
      </c>
      <c r="E12158">
        <f>INDEX(TeamSports!B:B,MATCH(D12158,TeamSports!C:C,0))</f>
        <v>63</v>
      </c>
      <c r="F12158">
        <f>INDEX(RanksTable!BE:BE,MATCH(B12158,RanksTable!B:B,0))</f>
        <v>7</v>
      </c>
      <c r="H12158" t="str">
        <f t="shared" si="189"/>
        <v>INSERT INTO "TeamRanks" (team_id,team_sport_id,team_rank) VALUES (114,63,7);</v>
      </c>
    </row>
    <row r="12159" spans="2:8" x14ac:dyDescent="0.25">
      <c r="B12159" t="s">
        <v>381</v>
      </c>
      <c r="C12159">
        <f>INDEX(NationalTeams!B:B,MATCH(B12159,NationalTeams!C:C,0))</f>
        <v>115</v>
      </c>
      <c r="D12159" t="s">
        <v>1255</v>
      </c>
      <c r="E12159">
        <f>INDEX(TeamSports!B:B,MATCH(D12159,TeamSports!C:C,0))</f>
        <v>63</v>
      </c>
      <c r="F12159">
        <f>INDEX(RanksTable!BE:BE,MATCH(B12159,RanksTable!B:B,0))</f>
        <v>7</v>
      </c>
      <c r="H12159" t="str">
        <f t="shared" si="189"/>
        <v>INSERT INTO "TeamRanks" (team_id,team_sport_id,team_rank) VALUES (115,63,7);</v>
      </c>
    </row>
    <row r="12160" spans="2:8" x14ac:dyDescent="0.25">
      <c r="B12160" t="s">
        <v>434</v>
      </c>
      <c r="C12160">
        <f>INDEX(NationalTeams!B:B,MATCH(B12160,NationalTeams!C:C,0))</f>
        <v>116</v>
      </c>
      <c r="D12160" t="s">
        <v>1255</v>
      </c>
      <c r="E12160">
        <f>INDEX(TeamSports!B:B,MATCH(D12160,TeamSports!C:C,0))</f>
        <v>63</v>
      </c>
      <c r="F12160">
        <f>INDEX(RanksTable!BE:BE,MATCH(B12160,RanksTable!B:B,0))</f>
        <v>7</v>
      </c>
      <c r="H12160" t="str">
        <f t="shared" si="189"/>
        <v>INSERT INTO "TeamRanks" (team_id,team_sport_id,team_rank) VALUES (116,63,7);</v>
      </c>
    </row>
    <row r="12161" spans="2:8" x14ac:dyDescent="0.25">
      <c r="B12161" t="s">
        <v>475</v>
      </c>
      <c r="C12161">
        <f>INDEX(NationalTeams!B:B,MATCH(B12161,NationalTeams!C:C,0))</f>
        <v>117</v>
      </c>
      <c r="D12161" t="s">
        <v>1255</v>
      </c>
      <c r="E12161">
        <f>INDEX(TeamSports!B:B,MATCH(D12161,TeamSports!C:C,0))</f>
        <v>63</v>
      </c>
      <c r="F12161">
        <f>INDEX(RanksTable!BE:BE,MATCH(B12161,RanksTable!B:B,0))</f>
        <v>7</v>
      </c>
      <c r="H12161" t="str">
        <f t="shared" si="189"/>
        <v>INSERT INTO "TeamRanks" (team_id,team_sport_id,team_rank) VALUES (117,63,7);</v>
      </c>
    </row>
    <row r="12162" spans="2:8" x14ac:dyDescent="0.25">
      <c r="B12162" t="s">
        <v>528</v>
      </c>
      <c r="C12162">
        <f>INDEX(NationalTeams!B:B,MATCH(B12162,NationalTeams!C:C,0))</f>
        <v>118</v>
      </c>
      <c r="D12162" t="s">
        <v>1255</v>
      </c>
      <c r="E12162">
        <f>INDEX(TeamSports!B:B,MATCH(D12162,TeamSports!C:C,0))</f>
        <v>63</v>
      </c>
      <c r="F12162">
        <f>INDEX(RanksTable!BE:BE,MATCH(B12162,RanksTable!B:B,0))</f>
        <v>7</v>
      </c>
      <c r="H12162" t="str">
        <f t="shared" si="189"/>
        <v>INSERT INTO "TeamRanks" (team_id,team_sport_id,team_rank) VALUES (118,63,7);</v>
      </c>
    </row>
    <row r="12163" spans="2:8" x14ac:dyDescent="0.25">
      <c r="B12163" t="s">
        <v>436</v>
      </c>
      <c r="C12163">
        <f>INDEX(NationalTeams!B:B,MATCH(B12163,NationalTeams!C:C,0))</f>
        <v>119</v>
      </c>
      <c r="D12163" t="s">
        <v>1255</v>
      </c>
      <c r="E12163">
        <f>INDEX(TeamSports!B:B,MATCH(D12163,TeamSports!C:C,0))</f>
        <v>63</v>
      </c>
      <c r="F12163">
        <f>INDEX(RanksTable!BE:BE,MATCH(B12163,RanksTable!B:B,0))</f>
        <v>7</v>
      </c>
      <c r="H12163" t="str">
        <f t="shared" si="189"/>
        <v>INSERT INTO "TeamRanks" (team_id,team_sport_id,team_rank) VALUES (119,63,7);</v>
      </c>
    </row>
    <row r="12164" spans="2:8" x14ac:dyDescent="0.25">
      <c r="B12164" t="s">
        <v>455</v>
      </c>
      <c r="C12164">
        <f>INDEX(NationalTeams!B:B,MATCH(B12164,NationalTeams!C:C,0))</f>
        <v>120</v>
      </c>
      <c r="D12164" t="s">
        <v>1255</v>
      </c>
      <c r="E12164">
        <f>INDEX(TeamSports!B:B,MATCH(D12164,TeamSports!C:C,0))</f>
        <v>63</v>
      </c>
      <c r="F12164">
        <f>INDEX(RanksTable!BE:BE,MATCH(B12164,RanksTable!B:B,0))</f>
        <v>7</v>
      </c>
      <c r="H12164" t="str">
        <f t="shared" ref="H12164:H12227" si="190">_xlfn.CONCAT($H$1,$L$1,$C$1,$L$1," ",$J$1,$C$2,$N$1,$E$2,$N$1,$F$2,$K$1,$I$1,$J$1,C12164,$N$1,E12164,$N$1,F12164,$K$1,$O$1)</f>
        <v>INSERT INTO "TeamRanks" (team_id,team_sport_id,team_rank) VALUES (120,63,7);</v>
      </c>
    </row>
    <row r="12165" spans="2:8" x14ac:dyDescent="0.25">
      <c r="B12165" t="s">
        <v>345</v>
      </c>
      <c r="C12165">
        <f>INDEX(NationalTeams!B:B,MATCH(B12165,NationalTeams!C:C,0))</f>
        <v>121</v>
      </c>
      <c r="D12165" t="s">
        <v>1255</v>
      </c>
      <c r="E12165">
        <f>INDEX(TeamSports!B:B,MATCH(D12165,TeamSports!C:C,0))</f>
        <v>63</v>
      </c>
      <c r="F12165">
        <f>INDEX(RanksTable!BE:BE,MATCH(B12165,RanksTable!B:B,0))</f>
        <v>7</v>
      </c>
      <c r="H12165" t="str">
        <f t="shared" si="190"/>
        <v>INSERT INTO "TeamRanks" (team_id,team_sport_id,team_rank) VALUES (121,63,7);</v>
      </c>
    </row>
    <row r="12166" spans="2:8" x14ac:dyDescent="0.25">
      <c r="B12166" t="s">
        <v>532</v>
      </c>
      <c r="C12166">
        <f>INDEX(NationalTeams!B:B,MATCH(B12166,NationalTeams!C:C,0))</f>
        <v>122</v>
      </c>
      <c r="D12166" t="s">
        <v>1255</v>
      </c>
      <c r="E12166">
        <f>INDEX(TeamSports!B:B,MATCH(D12166,TeamSports!C:C,0))</f>
        <v>63</v>
      </c>
      <c r="F12166">
        <f>INDEX(RanksTable!BE:BE,MATCH(B12166,RanksTable!B:B,0))</f>
        <v>3</v>
      </c>
      <c r="H12166" t="str">
        <f t="shared" si="190"/>
        <v>INSERT INTO "TeamRanks" (team_id,team_sport_id,team_rank) VALUES (122,63,3);</v>
      </c>
    </row>
    <row r="12167" spans="2:8" x14ac:dyDescent="0.25">
      <c r="B12167" t="s">
        <v>468</v>
      </c>
      <c r="C12167">
        <f>INDEX(NationalTeams!B:B,MATCH(B12167,NationalTeams!C:C,0))</f>
        <v>123</v>
      </c>
      <c r="D12167" t="s">
        <v>1255</v>
      </c>
      <c r="E12167">
        <f>INDEX(TeamSports!B:B,MATCH(D12167,TeamSports!C:C,0))</f>
        <v>63</v>
      </c>
      <c r="F12167">
        <f>INDEX(RanksTable!BE:BE,MATCH(B12167,RanksTable!B:B,0))</f>
        <v>7</v>
      </c>
      <c r="H12167" t="str">
        <f t="shared" si="190"/>
        <v>INSERT INTO "TeamRanks" (team_id,team_sport_id,team_rank) VALUES (123,63,7);</v>
      </c>
    </row>
    <row r="12168" spans="2:8" x14ac:dyDescent="0.25">
      <c r="B12168" t="s">
        <v>347</v>
      </c>
      <c r="C12168">
        <f>INDEX(NationalTeams!B:B,MATCH(B12168,NationalTeams!C:C,0))</f>
        <v>124</v>
      </c>
      <c r="D12168" t="s">
        <v>1255</v>
      </c>
      <c r="E12168">
        <f>INDEX(TeamSports!B:B,MATCH(D12168,TeamSports!C:C,0))</f>
        <v>63</v>
      </c>
      <c r="F12168">
        <f>INDEX(RanksTable!BE:BE,MATCH(B12168,RanksTable!B:B,0))</f>
        <v>7</v>
      </c>
      <c r="H12168" t="str">
        <f t="shared" si="190"/>
        <v>INSERT INTO "TeamRanks" (team_id,team_sport_id,team_rank) VALUES (124,63,7);</v>
      </c>
    </row>
    <row r="12169" spans="2:8" x14ac:dyDescent="0.25">
      <c r="B12169" t="s">
        <v>390</v>
      </c>
      <c r="C12169">
        <f>INDEX(NationalTeams!B:B,MATCH(B12169,NationalTeams!C:C,0))</f>
        <v>125</v>
      </c>
      <c r="D12169" t="s">
        <v>1255</v>
      </c>
      <c r="E12169">
        <f>INDEX(TeamSports!B:B,MATCH(D12169,TeamSports!C:C,0))</f>
        <v>63</v>
      </c>
      <c r="F12169">
        <f>INDEX(RanksTable!BE:BE,MATCH(B12169,RanksTable!B:B,0))</f>
        <v>7</v>
      </c>
      <c r="H12169" t="str">
        <f t="shared" si="190"/>
        <v>INSERT INTO "TeamRanks" (team_id,team_sport_id,team_rank) VALUES (125,63,7);</v>
      </c>
    </row>
    <row r="12170" spans="2:8" x14ac:dyDescent="0.25">
      <c r="B12170" t="s">
        <v>540</v>
      </c>
      <c r="C12170">
        <f>INDEX(NationalTeams!B:B,MATCH(B12170,NationalTeams!C:C,0))</f>
        <v>126</v>
      </c>
      <c r="D12170" t="s">
        <v>1255</v>
      </c>
      <c r="E12170">
        <f>INDEX(TeamSports!B:B,MATCH(D12170,TeamSports!C:C,0))</f>
        <v>63</v>
      </c>
      <c r="F12170">
        <f>INDEX(RanksTable!BE:BE,MATCH(B12170,RanksTable!B:B,0))</f>
        <v>7</v>
      </c>
      <c r="H12170" t="str">
        <f t="shared" si="190"/>
        <v>INSERT INTO "TeamRanks" (team_id,team_sport_id,team_rank) VALUES (126,63,7);</v>
      </c>
    </row>
    <row r="12171" spans="2:8" x14ac:dyDescent="0.25">
      <c r="B12171" t="s">
        <v>527</v>
      </c>
      <c r="C12171">
        <f>INDEX(NationalTeams!B:B,MATCH(B12171,NationalTeams!C:C,0))</f>
        <v>127</v>
      </c>
      <c r="D12171" t="s">
        <v>1255</v>
      </c>
      <c r="E12171">
        <f>INDEX(TeamSports!B:B,MATCH(D12171,TeamSports!C:C,0))</f>
        <v>63</v>
      </c>
      <c r="F12171">
        <f>INDEX(RanksTable!BE:BE,MATCH(B12171,RanksTable!B:B,0))</f>
        <v>7</v>
      </c>
      <c r="H12171" t="str">
        <f t="shared" si="190"/>
        <v>INSERT INTO "TeamRanks" (team_id,team_sport_id,team_rank) VALUES (127,63,7);</v>
      </c>
    </row>
    <row r="12172" spans="2:8" x14ac:dyDescent="0.25">
      <c r="B12172" t="s">
        <v>523</v>
      </c>
      <c r="C12172">
        <f>INDEX(NationalTeams!B:B,MATCH(B12172,NationalTeams!C:C,0))</f>
        <v>128</v>
      </c>
      <c r="D12172" t="s">
        <v>1255</v>
      </c>
      <c r="E12172">
        <f>INDEX(TeamSports!B:B,MATCH(D12172,TeamSports!C:C,0))</f>
        <v>63</v>
      </c>
      <c r="F12172">
        <f>INDEX(RanksTable!BE:BE,MATCH(B12172,RanksTable!B:B,0))</f>
        <v>7</v>
      </c>
      <c r="H12172" t="str">
        <f t="shared" si="190"/>
        <v>INSERT INTO "TeamRanks" (team_id,team_sport_id,team_rank) VALUES (128,63,7);</v>
      </c>
    </row>
    <row r="12173" spans="2:8" x14ac:dyDescent="0.25">
      <c r="B12173" t="s">
        <v>484</v>
      </c>
      <c r="C12173">
        <f>INDEX(NationalTeams!B:B,MATCH(B12173,NationalTeams!C:C,0))</f>
        <v>129</v>
      </c>
      <c r="D12173" t="s">
        <v>1255</v>
      </c>
      <c r="E12173">
        <f>INDEX(TeamSports!B:B,MATCH(D12173,TeamSports!C:C,0))</f>
        <v>63</v>
      </c>
      <c r="F12173">
        <f>INDEX(RanksTable!BE:BE,MATCH(B12173,RanksTable!B:B,0))</f>
        <v>7</v>
      </c>
      <c r="H12173" t="str">
        <f t="shared" si="190"/>
        <v>INSERT INTO "TeamRanks" (team_id,team_sport_id,team_rank) VALUES (129,63,7);</v>
      </c>
    </row>
    <row r="12174" spans="2:8" x14ac:dyDescent="0.25">
      <c r="B12174" t="s">
        <v>522</v>
      </c>
      <c r="C12174">
        <f>INDEX(NationalTeams!B:B,MATCH(B12174,NationalTeams!C:C,0))</f>
        <v>130</v>
      </c>
      <c r="D12174" t="s">
        <v>1255</v>
      </c>
      <c r="E12174">
        <f>INDEX(TeamSports!B:B,MATCH(D12174,TeamSports!C:C,0))</f>
        <v>63</v>
      </c>
      <c r="F12174">
        <f>INDEX(RanksTable!BE:BE,MATCH(B12174,RanksTable!B:B,0))</f>
        <v>7</v>
      </c>
      <c r="H12174" t="str">
        <f t="shared" si="190"/>
        <v>INSERT INTO "TeamRanks" (team_id,team_sport_id,team_rank) VALUES (130,63,7);</v>
      </c>
    </row>
    <row r="12175" spans="2:8" x14ac:dyDescent="0.25">
      <c r="B12175" t="s">
        <v>386</v>
      </c>
      <c r="C12175">
        <f>INDEX(NationalTeams!B:B,MATCH(B12175,NationalTeams!C:C,0))</f>
        <v>131</v>
      </c>
      <c r="D12175" t="s">
        <v>1255</v>
      </c>
      <c r="E12175">
        <f>INDEX(TeamSports!B:B,MATCH(D12175,TeamSports!C:C,0))</f>
        <v>63</v>
      </c>
      <c r="F12175">
        <f>INDEX(RanksTable!BE:BE,MATCH(B12175,RanksTable!B:B,0))</f>
        <v>7</v>
      </c>
      <c r="H12175" t="str">
        <f t="shared" si="190"/>
        <v>INSERT INTO "TeamRanks" (team_id,team_sport_id,team_rank) VALUES (131,63,7);</v>
      </c>
    </row>
    <row r="12176" spans="2:8" x14ac:dyDescent="0.25">
      <c r="B12176" t="s">
        <v>463</v>
      </c>
      <c r="C12176">
        <f>INDEX(NationalTeams!B:B,MATCH(B12176,NationalTeams!C:C,0))</f>
        <v>132</v>
      </c>
      <c r="D12176" t="s">
        <v>1255</v>
      </c>
      <c r="E12176">
        <f>INDEX(TeamSports!B:B,MATCH(D12176,TeamSports!C:C,0))</f>
        <v>63</v>
      </c>
      <c r="F12176">
        <f>INDEX(RanksTable!BE:BE,MATCH(B12176,RanksTable!B:B,0))</f>
        <v>7</v>
      </c>
      <c r="H12176" t="str">
        <f t="shared" si="190"/>
        <v>INSERT INTO "TeamRanks" (team_id,team_sport_id,team_rank) VALUES (132,63,7);</v>
      </c>
    </row>
    <row r="12177" spans="2:8" x14ac:dyDescent="0.25">
      <c r="B12177" t="s">
        <v>339</v>
      </c>
      <c r="C12177">
        <f>INDEX(NationalTeams!B:B,MATCH(B12177,NationalTeams!C:C,0))</f>
        <v>133</v>
      </c>
      <c r="D12177" t="s">
        <v>1255</v>
      </c>
      <c r="E12177">
        <f>INDEX(TeamSports!B:B,MATCH(D12177,TeamSports!C:C,0))</f>
        <v>63</v>
      </c>
      <c r="F12177">
        <f>INDEX(RanksTable!BE:BE,MATCH(B12177,RanksTable!B:B,0))</f>
        <v>7</v>
      </c>
      <c r="H12177" t="str">
        <f t="shared" si="190"/>
        <v>INSERT INTO "TeamRanks" (team_id,team_sport_id,team_rank) VALUES (133,63,7);</v>
      </c>
    </row>
    <row r="12178" spans="2:8" x14ac:dyDescent="0.25">
      <c r="B12178" t="s">
        <v>464</v>
      </c>
      <c r="C12178">
        <f>INDEX(NationalTeams!B:B,MATCH(B12178,NationalTeams!C:C,0))</f>
        <v>134</v>
      </c>
      <c r="D12178" t="s">
        <v>1255</v>
      </c>
      <c r="E12178">
        <f>INDEX(TeamSports!B:B,MATCH(D12178,TeamSports!C:C,0))</f>
        <v>63</v>
      </c>
      <c r="F12178">
        <f>INDEX(RanksTable!BE:BE,MATCH(B12178,RanksTable!B:B,0))</f>
        <v>7</v>
      </c>
      <c r="H12178" t="str">
        <f t="shared" si="190"/>
        <v>INSERT INTO "TeamRanks" (team_id,team_sport_id,team_rank) VALUES (134,63,7);</v>
      </c>
    </row>
    <row r="12179" spans="2:8" x14ac:dyDescent="0.25">
      <c r="B12179" t="s">
        <v>379</v>
      </c>
      <c r="C12179">
        <f>INDEX(NationalTeams!B:B,MATCH(B12179,NationalTeams!C:C,0))</f>
        <v>135</v>
      </c>
      <c r="D12179" t="s">
        <v>1255</v>
      </c>
      <c r="E12179">
        <f>INDEX(TeamSports!B:B,MATCH(D12179,TeamSports!C:C,0))</f>
        <v>63</v>
      </c>
      <c r="F12179">
        <f>INDEX(RanksTable!BE:BE,MATCH(B12179,RanksTable!B:B,0))</f>
        <v>7</v>
      </c>
      <c r="H12179" t="str">
        <f t="shared" si="190"/>
        <v>INSERT INTO "TeamRanks" (team_id,team_sport_id,team_rank) VALUES (135,63,7);</v>
      </c>
    </row>
    <row r="12180" spans="2:8" x14ac:dyDescent="0.25">
      <c r="B12180" t="s">
        <v>539</v>
      </c>
      <c r="C12180">
        <f>INDEX(NationalTeams!B:B,MATCH(B12180,NationalTeams!C:C,0))</f>
        <v>136</v>
      </c>
      <c r="D12180" t="s">
        <v>1255</v>
      </c>
      <c r="E12180">
        <f>INDEX(TeamSports!B:B,MATCH(D12180,TeamSports!C:C,0))</f>
        <v>63</v>
      </c>
      <c r="F12180">
        <f>INDEX(RanksTable!BE:BE,MATCH(B12180,RanksTable!B:B,0))</f>
        <v>7</v>
      </c>
      <c r="H12180" t="str">
        <f t="shared" si="190"/>
        <v>INSERT INTO "TeamRanks" (team_id,team_sport_id,team_rank) VALUES (136,63,7);</v>
      </c>
    </row>
    <row r="12181" spans="2:8" x14ac:dyDescent="0.25">
      <c r="B12181" t="s">
        <v>342</v>
      </c>
      <c r="C12181">
        <f>INDEX(NationalTeams!B:B,MATCH(B12181,NationalTeams!C:C,0))</f>
        <v>137</v>
      </c>
      <c r="D12181" t="s">
        <v>1255</v>
      </c>
      <c r="E12181">
        <f>INDEX(TeamSports!B:B,MATCH(D12181,TeamSports!C:C,0))</f>
        <v>63</v>
      </c>
      <c r="F12181">
        <f>INDEX(RanksTable!BE:BE,MATCH(B12181,RanksTable!B:B,0))</f>
        <v>7</v>
      </c>
      <c r="H12181" t="str">
        <f t="shared" si="190"/>
        <v>INSERT INTO "TeamRanks" (team_id,team_sport_id,team_rank) VALUES (137,63,7);</v>
      </c>
    </row>
    <row r="12182" spans="2:8" x14ac:dyDescent="0.25">
      <c r="B12182" t="s">
        <v>343</v>
      </c>
      <c r="C12182">
        <f>INDEX(NationalTeams!B:B,MATCH(B12182,NationalTeams!C:C,0))</f>
        <v>138</v>
      </c>
      <c r="D12182" t="s">
        <v>1255</v>
      </c>
      <c r="E12182">
        <f>INDEX(TeamSports!B:B,MATCH(D12182,TeamSports!C:C,0))</f>
        <v>63</v>
      </c>
      <c r="F12182">
        <f>INDEX(RanksTable!BE:BE,MATCH(B12182,RanksTable!B:B,0))</f>
        <v>7</v>
      </c>
      <c r="H12182" t="str">
        <f t="shared" si="190"/>
        <v>INSERT INTO "TeamRanks" (team_id,team_sport_id,team_rank) VALUES (138,63,7);</v>
      </c>
    </row>
    <row r="12183" spans="2:8" x14ac:dyDescent="0.25">
      <c r="B12183" t="s">
        <v>360</v>
      </c>
      <c r="C12183">
        <f>INDEX(NationalTeams!B:B,MATCH(B12183,NationalTeams!C:C,0))</f>
        <v>139</v>
      </c>
      <c r="D12183" t="s">
        <v>1255</v>
      </c>
      <c r="E12183">
        <f>INDEX(TeamSports!B:B,MATCH(D12183,TeamSports!C:C,0))</f>
        <v>63</v>
      </c>
      <c r="F12183">
        <f>INDEX(RanksTable!BE:BE,MATCH(B12183,RanksTable!B:B,0))</f>
        <v>7</v>
      </c>
      <c r="H12183" t="str">
        <f t="shared" si="190"/>
        <v>INSERT INTO "TeamRanks" (team_id,team_sport_id,team_rank) VALUES (139,63,7);</v>
      </c>
    </row>
    <row r="12184" spans="2:8" x14ac:dyDescent="0.25">
      <c r="B12184" t="s">
        <v>378</v>
      </c>
      <c r="C12184">
        <f>INDEX(NationalTeams!B:B,MATCH(B12184,NationalTeams!C:C,0))</f>
        <v>140</v>
      </c>
      <c r="D12184" t="s">
        <v>1255</v>
      </c>
      <c r="E12184">
        <f>INDEX(TeamSports!B:B,MATCH(D12184,TeamSports!C:C,0))</f>
        <v>63</v>
      </c>
      <c r="F12184">
        <f>INDEX(RanksTable!BE:BE,MATCH(B12184,RanksTable!B:B,0))</f>
        <v>7</v>
      </c>
      <c r="H12184" t="str">
        <f t="shared" si="190"/>
        <v>INSERT INTO "TeamRanks" (team_id,team_sport_id,team_rank) VALUES (140,63,7);</v>
      </c>
    </row>
    <row r="12185" spans="2:8" x14ac:dyDescent="0.25">
      <c r="B12185" t="s">
        <v>456</v>
      </c>
      <c r="C12185">
        <f>INDEX(NationalTeams!B:B,MATCH(B12185,NationalTeams!C:C,0))</f>
        <v>141</v>
      </c>
      <c r="D12185" t="s">
        <v>1255</v>
      </c>
      <c r="E12185">
        <f>INDEX(TeamSports!B:B,MATCH(D12185,TeamSports!C:C,0))</f>
        <v>63</v>
      </c>
      <c r="F12185">
        <f>INDEX(RanksTable!BE:BE,MATCH(B12185,RanksTable!B:B,0))</f>
        <v>7</v>
      </c>
      <c r="H12185" t="str">
        <f t="shared" si="190"/>
        <v>INSERT INTO "TeamRanks" (team_id,team_sport_id,team_rank) VALUES (141,63,7);</v>
      </c>
    </row>
    <row r="12186" spans="2:8" x14ac:dyDescent="0.25">
      <c r="B12186" t="s">
        <v>537</v>
      </c>
      <c r="C12186">
        <f>INDEX(NationalTeams!B:B,MATCH(B12186,NationalTeams!C:C,0))</f>
        <v>142</v>
      </c>
      <c r="D12186" t="s">
        <v>1255</v>
      </c>
      <c r="E12186">
        <f>INDEX(TeamSports!B:B,MATCH(D12186,TeamSports!C:C,0))</f>
        <v>63</v>
      </c>
      <c r="F12186">
        <f>INDEX(RanksTable!BE:BE,MATCH(B12186,RanksTable!B:B,0))</f>
        <v>7</v>
      </c>
      <c r="H12186" t="str">
        <f t="shared" si="190"/>
        <v>INSERT INTO "TeamRanks" (team_id,team_sport_id,team_rank) VALUES (142,63,7);</v>
      </c>
    </row>
    <row r="12187" spans="2:8" x14ac:dyDescent="0.25">
      <c r="B12187" t="s">
        <v>533</v>
      </c>
      <c r="C12187">
        <f>INDEX(NationalTeams!B:B,MATCH(B12187,NationalTeams!C:C,0))</f>
        <v>143</v>
      </c>
      <c r="D12187" t="s">
        <v>1255</v>
      </c>
      <c r="E12187">
        <f>INDEX(TeamSports!B:B,MATCH(D12187,TeamSports!C:C,0))</f>
        <v>63</v>
      </c>
      <c r="F12187">
        <f>INDEX(RanksTable!BE:BE,MATCH(B12187,RanksTable!B:B,0))</f>
        <v>7</v>
      </c>
      <c r="H12187" t="str">
        <f t="shared" si="190"/>
        <v>INSERT INTO "TeamRanks" (team_id,team_sport_id,team_rank) VALUES (143,63,7);</v>
      </c>
    </row>
    <row r="12188" spans="2:8" x14ac:dyDescent="0.25">
      <c r="B12188" t="s">
        <v>460</v>
      </c>
      <c r="C12188">
        <f>INDEX(NationalTeams!B:B,MATCH(B12188,NationalTeams!C:C,0))</f>
        <v>144</v>
      </c>
      <c r="D12188" t="s">
        <v>1255</v>
      </c>
      <c r="E12188">
        <f>INDEX(TeamSports!B:B,MATCH(D12188,TeamSports!C:C,0))</f>
        <v>63</v>
      </c>
      <c r="F12188">
        <f>INDEX(RanksTable!BE:BE,MATCH(B12188,RanksTable!B:B,0))</f>
        <v>7</v>
      </c>
      <c r="H12188" t="str">
        <f t="shared" si="190"/>
        <v>INSERT INTO "TeamRanks" (team_id,team_sport_id,team_rank) VALUES (144,63,7);</v>
      </c>
    </row>
    <row r="12189" spans="2:8" x14ac:dyDescent="0.25">
      <c r="B12189" t="s">
        <v>521</v>
      </c>
      <c r="C12189">
        <f>INDEX(NationalTeams!B:B,MATCH(B12189,NationalTeams!C:C,0))</f>
        <v>145</v>
      </c>
      <c r="D12189" t="s">
        <v>1255</v>
      </c>
      <c r="E12189">
        <f>INDEX(TeamSports!B:B,MATCH(D12189,TeamSports!C:C,0))</f>
        <v>63</v>
      </c>
      <c r="F12189">
        <f>INDEX(RanksTable!BE:BE,MATCH(B12189,RanksTable!B:B,0))</f>
        <v>7</v>
      </c>
      <c r="H12189" t="str">
        <f t="shared" si="190"/>
        <v>INSERT INTO "TeamRanks" (team_id,team_sport_id,team_rank) VALUES (145,63,7);</v>
      </c>
    </row>
    <row r="12190" spans="2:8" x14ac:dyDescent="0.25">
      <c r="B12190" t="s">
        <v>416</v>
      </c>
      <c r="C12190">
        <f>INDEX(NationalTeams!B:B,MATCH(B12190,NationalTeams!C:C,0))</f>
        <v>146</v>
      </c>
      <c r="D12190" t="s">
        <v>1255</v>
      </c>
      <c r="E12190">
        <f>INDEX(TeamSports!B:B,MATCH(D12190,TeamSports!C:C,0))</f>
        <v>63</v>
      </c>
      <c r="F12190">
        <f>INDEX(RanksTable!BE:BE,MATCH(B12190,RanksTable!B:B,0))</f>
        <v>7</v>
      </c>
      <c r="H12190" t="str">
        <f t="shared" si="190"/>
        <v>INSERT INTO "TeamRanks" (team_id,team_sport_id,team_rank) VALUES (146,63,7);</v>
      </c>
    </row>
    <row r="12191" spans="2:8" x14ac:dyDescent="0.25">
      <c r="B12191" t="s">
        <v>393</v>
      </c>
      <c r="C12191">
        <f>INDEX(NationalTeams!B:B,MATCH(B12191,NationalTeams!C:C,0))</f>
        <v>147</v>
      </c>
      <c r="D12191" t="s">
        <v>1255</v>
      </c>
      <c r="E12191">
        <f>INDEX(TeamSports!B:B,MATCH(D12191,TeamSports!C:C,0))</f>
        <v>63</v>
      </c>
      <c r="F12191">
        <f>INDEX(RanksTable!BE:BE,MATCH(B12191,RanksTable!B:B,0))</f>
        <v>7</v>
      </c>
      <c r="H12191" t="str">
        <f t="shared" si="190"/>
        <v>INSERT INTO "TeamRanks" (team_id,team_sport_id,team_rank) VALUES (147,63,7);</v>
      </c>
    </row>
    <row r="12192" spans="2:8" x14ac:dyDescent="0.25">
      <c r="B12192" t="s">
        <v>372</v>
      </c>
      <c r="C12192">
        <f>INDEX(NationalTeams!B:B,MATCH(B12192,NationalTeams!C:C,0))</f>
        <v>148</v>
      </c>
      <c r="D12192" t="s">
        <v>1255</v>
      </c>
      <c r="E12192">
        <f>INDEX(TeamSports!B:B,MATCH(D12192,TeamSports!C:C,0))</f>
        <v>63</v>
      </c>
      <c r="F12192">
        <f>INDEX(RanksTable!BE:BE,MATCH(B12192,RanksTable!B:B,0))</f>
        <v>7</v>
      </c>
      <c r="H12192" t="str">
        <f t="shared" si="190"/>
        <v>INSERT INTO "TeamRanks" (team_id,team_sport_id,team_rank) VALUES (148,63,7);</v>
      </c>
    </row>
    <row r="12193" spans="2:8" x14ac:dyDescent="0.25">
      <c r="B12193" t="s">
        <v>480</v>
      </c>
      <c r="C12193">
        <f>INDEX(NationalTeams!B:B,MATCH(B12193,NationalTeams!C:C,0))</f>
        <v>149</v>
      </c>
      <c r="D12193" t="s">
        <v>1255</v>
      </c>
      <c r="E12193">
        <f>INDEX(TeamSports!B:B,MATCH(D12193,TeamSports!C:C,0))</f>
        <v>63</v>
      </c>
      <c r="F12193">
        <f>INDEX(RanksTable!BE:BE,MATCH(B12193,RanksTable!B:B,0))</f>
        <v>7</v>
      </c>
      <c r="H12193" t="str">
        <f t="shared" si="190"/>
        <v>INSERT INTO "TeamRanks" (team_id,team_sport_id,team_rank) VALUES (149,63,7);</v>
      </c>
    </row>
    <row r="12194" spans="2:8" x14ac:dyDescent="0.25">
      <c r="B12194" t="s">
        <v>446</v>
      </c>
      <c r="C12194">
        <f>INDEX(NationalTeams!B:B,MATCH(B12194,NationalTeams!C:C,0))</f>
        <v>150</v>
      </c>
      <c r="D12194" t="s">
        <v>1255</v>
      </c>
      <c r="E12194">
        <f>INDEX(TeamSports!B:B,MATCH(D12194,TeamSports!C:C,0))</f>
        <v>63</v>
      </c>
      <c r="F12194">
        <f>INDEX(RanksTable!BE:BE,MATCH(B12194,RanksTable!B:B,0))</f>
        <v>7</v>
      </c>
      <c r="H12194" t="str">
        <f t="shared" si="190"/>
        <v>INSERT INTO "TeamRanks" (team_id,team_sport_id,team_rank) VALUES (150,63,7);</v>
      </c>
    </row>
    <row r="12195" spans="2:8" x14ac:dyDescent="0.25">
      <c r="B12195" t="s">
        <v>356</v>
      </c>
      <c r="C12195">
        <f>INDEX(NationalTeams!B:B,MATCH(B12195,NationalTeams!C:C,0))</f>
        <v>151</v>
      </c>
      <c r="D12195" t="s">
        <v>1255</v>
      </c>
      <c r="E12195">
        <f>INDEX(TeamSports!B:B,MATCH(D12195,TeamSports!C:C,0))</f>
        <v>63</v>
      </c>
      <c r="F12195">
        <f>INDEX(RanksTable!BE:BE,MATCH(B12195,RanksTable!B:B,0))</f>
        <v>7</v>
      </c>
      <c r="H12195" t="str">
        <f t="shared" si="190"/>
        <v>INSERT INTO "TeamRanks" (team_id,team_sport_id,team_rank) VALUES (151,63,7);</v>
      </c>
    </row>
    <row r="12196" spans="2:8" x14ac:dyDescent="0.25">
      <c r="B12196" t="s">
        <v>387</v>
      </c>
      <c r="C12196">
        <f>INDEX(NationalTeams!B:B,MATCH(B12196,NationalTeams!C:C,0))</f>
        <v>152</v>
      </c>
      <c r="D12196" t="s">
        <v>1255</v>
      </c>
      <c r="E12196">
        <f>INDEX(TeamSports!B:B,MATCH(D12196,TeamSports!C:C,0))</f>
        <v>63</v>
      </c>
      <c r="F12196">
        <f>INDEX(RanksTable!BE:BE,MATCH(B12196,RanksTable!B:B,0))</f>
        <v>7</v>
      </c>
      <c r="H12196" t="str">
        <f t="shared" si="190"/>
        <v>INSERT INTO "TeamRanks" (team_id,team_sport_id,team_rank) VALUES (152,63,7);</v>
      </c>
    </row>
    <row r="12197" spans="2:8" x14ac:dyDescent="0.25">
      <c r="B12197" t="s">
        <v>361</v>
      </c>
      <c r="C12197">
        <f>INDEX(NationalTeams!B:B,MATCH(B12197,NationalTeams!C:C,0))</f>
        <v>153</v>
      </c>
      <c r="D12197" t="s">
        <v>1255</v>
      </c>
      <c r="E12197">
        <f>INDEX(TeamSports!B:B,MATCH(D12197,TeamSports!C:C,0))</f>
        <v>63</v>
      </c>
      <c r="F12197">
        <f>INDEX(RanksTable!BE:BE,MATCH(B12197,RanksTable!B:B,0))</f>
        <v>7</v>
      </c>
      <c r="H12197" t="str">
        <f t="shared" si="190"/>
        <v>INSERT INTO "TeamRanks" (team_id,team_sport_id,team_rank) VALUES (153,63,7);</v>
      </c>
    </row>
    <row r="12198" spans="2:8" x14ac:dyDescent="0.25">
      <c r="B12198" t="s">
        <v>492</v>
      </c>
      <c r="C12198">
        <f>INDEX(NationalTeams!B:B,MATCH(B12198,NationalTeams!C:C,0))</f>
        <v>154</v>
      </c>
      <c r="D12198" t="s">
        <v>1255</v>
      </c>
      <c r="E12198">
        <f>INDEX(TeamSports!B:B,MATCH(D12198,TeamSports!C:C,0))</f>
        <v>63</v>
      </c>
      <c r="F12198">
        <f>INDEX(RanksTable!BE:BE,MATCH(B12198,RanksTable!B:B,0))</f>
        <v>7</v>
      </c>
      <c r="H12198" t="str">
        <f t="shared" si="190"/>
        <v>INSERT INTO "TeamRanks" (team_id,team_sport_id,team_rank) VALUES (154,63,7);</v>
      </c>
    </row>
    <row r="12199" spans="2:8" x14ac:dyDescent="0.25">
      <c r="B12199" t="s">
        <v>485</v>
      </c>
      <c r="C12199">
        <f>INDEX(NationalTeams!B:B,MATCH(B12199,NationalTeams!C:C,0))</f>
        <v>155</v>
      </c>
      <c r="D12199" t="s">
        <v>1255</v>
      </c>
      <c r="E12199">
        <f>INDEX(TeamSports!B:B,MATCH(D12199,TeamSports!C:C,0))</f>
        <v>63</v>
      </c>
      <c r="F12199">
        <f>INDEX(RanksTable!BE:BE,MATCH(B12199,RanksTable!B:B,0))</f>
        <v>7</v>
      </c>
      <c r="H12199" t="str">
        <f t="shared" si="190"/>
        <v>INSERT INTO "TeamRanks" (team_id,team_sport_id,team_rank) VALUES (155,63,7);</v>
      </c>
    </row>
    <row r="12200" spans="2:8" x14ac:dyDescent="0.25">
      <c r="B12200" t="s">
        <v>423</v>
      </c>
      <c r="C12200">
        <f>INDEX(NationalTeams!B:B,MATCH(B12200,NationalTeams!C:C,0))</f>
        <v>156</v>
      </c>
      <c r="D12200" t="s">
        <v>1255</v>
      </c>
      <c r="E12200">
        <f>INDEX(TeamSports!B:B,MATCH(D12200,TeamSports!C:C,0))</f>
        <v>63</v>
      </c>
      <c r="F12200">
        <f>INDEX(RanksTable!BE:BE,MATCH(B12200,RanksTable!B:B,0))</f>
        <v>5</v>
      </c>
      <c r="H12200" t="str">
        <f t="shared" si="190"/>
        <v>INSERT INTO "TeamRanks" (team_id,team_sport_id,team_rank) VALUES (156,63,5);</v>
      </c>
    </row>
    <row r="12201" spans="2:8" x14ac:dyDescent="0.25">
      <c r="B12201" t="s">
        <v>457</v>
      </c>
      <c r="C12201">
        <f>INDEX(NationalTeams!B:B,MATCH(B12201,NationalTeams!C:C,0))</f>
        <v>157</v>
      </c>
      <c r="D12201" t="s">
        <v>1255</v>
      </c>
      <c r="E12201">
        <f>INDEX(TeamSports!B:B,MATCH(D12201,TeamSports!C:C,0))</f>
        <v>63</v>
      </c>
      <c r="F12201">
        <f>INDEX(RanksTable!BE:BE,MATCH(B12201,RanksTable!B:B,0))</f>
        <v>7</v>
      </c>
      <c r="H12201" t="str">
        <f t="shared" si="190"/>
        <v>INSERT INTO "TeamRanks" (team_id,team_sport_id,team_rank) VALUES (157,63,7);</v>
      </c>
    </row>
    <row r="12202" spans="2:8" x14ac:dyDescent="0.25">
      <c r="B12202" t="s">
        <v>491</v>
      </c>
      <c r="C12202">
        <f>INDEX(NationalTeams!B:B,MATCH(B12202,NationalTeams!C:C,0))</f>
        <v>158</v>
      </c>
      <c r="D12202" t="s">
        <v>1255</v>
      </c>
      <c r="E12202">
        <f>INDEX(TeamSports!B:B,MATCH(D12202,TeamSports!C:C,0))</f>
        <v>63</v>
      </c>
      <c r="F12202">
        <f>INDEX(RanksTable!BE:BE,MATCH(B12202,RanksTable!B:B,0))</f>
        <v>4</v>
      </c>
      <c r="H12202" t="str">
        <f t="shared" si="190"/>
        <v>INSERT INTO "TeamRanks" (team_id,team_sport_id,team_rank) VALUES (158,63,4);</v>
      </c>
    </row>
    <row r="12203" spans="2:8" x14ac:dyDescent="0.25">
      <c r="B12203" t="s">
        <v>474</v>
      </c>
      <c r="C12203">
        <f>INDEX(NationalTeams!B:B,MATCH(B12203,NationalTeams!C:C,0))</f>
        <v>159</v>
      </c>
      <c r="D12203" t="s">
        <v>1255</v>
      </c>
      <c r="E12203">
        <f>INDEX(TeamSports!B:B,MATCH(D12203,TeamSports!C:C,0))</f>
        <v>63</v>
      </c>
      <c r="F12203">
        <f>INDEX(RanksTable!BE:BE,MATCH(B12203,RanksTable!B:B,0))</f>
        <v>7</v>
      </c>
      <c r="H12203" t="str">
        <f t="shared" si="190"/>
        <v>INSERT INTO "TeamRanks" (team_id,team_sport_id,team_rank) VALUES (159,63,7);</v>
      </c>
    </row>
    <row r="12204" spans="2:8" x14ac:dyDescent="0.25">
      <c r="B12204" t="s">
        <v>479</v>
      </c>
      <c r="C12204">
        <f>INDEX(NationalTeams!B:B,MATCH(B12204,NationalTeams!C:C,0))</f>
        <v>160</v>
      </c>
      <c r="D12204" t="s">
        <v>1255</v>
      </c>
      <c r="E12204">
        <f>INDEX(TeamSports!B:B,MATCH(D12204,TeamSports!C:C,0))</f>
        <v>63</v>
      </c>
      <c r="F12204">
        <f>INDEX(RanksTable!BE:BE,MATCH(B12204,RanksTable!B:B,0))</f>
        <v>7</v>
      </c>
      <c r="H12204" t="str">
        <f t="shared" si="190"/>
        <v>INSERT INTO "TeamRanks" (team_id,team_sport_id,team_rank) VALUES (160,63,7);</v>
      </c>
    </row>
    <row r="12205" spans="2:8" x14ac:dyDescent="0.25">
      <c r="B12205" t="s">
        <v>449</v>
      </c>
      <c r="C12205">
        <f>INDEX(NationalTeams!B:B,MATCH(B12205,NationalTeams!C:C,0))</f>
        <v>161</v>
      </c>
      <c r="D12205" t="s">
        <v>1255</v>
      </c>
      <c r="E12205">
        <f>INDEX(TeamSports!B:B,MATCH(D12205,TeamSports!C:C,0))</f>
        <v>63</v>
      </c>
      <c r="F12205">
        <f>INDEX(RanksTable!BE:BE,MATCH(B12205,RanksTable!B:B,0))</f>
        <v>7</v>
      </c>
      <c r="H12205" t="str">
        <f t="shared" si="190"/>
        <v>INSERT INTO "TeamRanks" (team_id,team_sport_id,team_rank) VALUES (161,63,7);</v>
      </c>
    </row>
    <row r="12206" spans="2:8" x14ac:dyDescent="0.25">
      <c r="B12206" t="s">
        <v>398</v>
      </c>
      <c r="C12206">
        <f>INDEX(NationalTeams!B:B,MATCH(B12206,NationalTeams!C:C,0))</f>
        <v>162</v>
      </c>
      <c r="D12206" t="s">
        <v>1255</v>
      </c>
      <c r="E12206">
        <f>INDEX(TeamSports!B:B,MATCH(D12206,TeamSports!C:C,0))</f>
        <v>63</v>
      </c>
      <c r="F12206">
        <f>INDEX(RanksTable!BE:BE,MATCH(B12206,RanksTable!B:B,0))</f>
        <v>7</v>
      </c>
      <c r="H12206" t="str">
        <f t="shared" si="190"/>
        <v>INSERT INTO "TeamRanks" (team_id,team_sport_id,team_rank) VALUES (162,63,7);</v>
      </c>
    </row>
    <row r="12207" spans="2:8" x14ac:dyDescent="0.25">
      <c r="B12207" t="s">
        <v>441</v>
      </c>
      <c r="C12207">
        <f>INDEX(NationalTeams!B:B,MATCH(B12207,NationalTeams!C:C,0))</f>
        <v>163</v>
      </c>
      <c r="D12207" t="s">
        <v>1255</v>
      </c>
      <c r="E12207">
        <f>INDEX(TeamSports!B:B,MATCH(D12207,TeamSports!C:C,0))</f>
        <v>63</v>
      </c>
      <c r="F12207">
        <f>INDEX(RanksTable!BE:BE,MATCH(B12207,RanksTable!B:B,0))</f>
        <v>7</v>
      </c>
      <c r="H12207" t="str">
        <f t="shared" si="190"/>
        <v>INSERT INTO "TeamRanks" (team_id,team_sport_id,team_rank) VALUES (163,63,7);</v>
      </c>
    </row>
    <row r="12208" spans="2:8" x14ac:dyDescent="0.25">
      <c r="B12208" t="s">
        <v>348</v>
      </c>
      <c r="C12208">
        <f>INDEX(NationalTeams!B:B,MATCH(B12208,NationalTeams!C:C,0))</f>
        <v>164</v>
      </c>
      <c r="D12208" t="s">
        <v>1255</v>
      </c>
      <c r="E12208">
        <f>INDEX(TeamSports!B:B,MATCH(D12208,TeamSports!C:C,0))</f>
        <v>63</v>
      </c>
      <c r="F12208">
        <f>INDEX(RanksTable!BE:BE,MATCH(B12208,RanksTable!B:B,0))</f>
        <v>7</v>
      </c>
      <c r="H12208" t="str">
        <f t="shared" si="190"/>
        <v>INSERT INTO "TeamRanks" (team_id,team_sport_id,team_rank) VALUES (164,63,7);</v>
      </c>
    </row>
    <row r="12209" spans="2:8" x14ac:dyDescent="0.25">
      <c r="B12209" t="s">
        <v>350</v>
      </c>
      <c r="C12209">
        <f>INDEX(NationalTeams!B:B,MATCH(B12209,NationalTeams!C:C,0))</f>
        <v>165</v>
      </c>
      <c r="D12209" t="s">
        <v>1255</v>
      </c>
      <c r="E12209">
        <f>INDEX(TeamSports!B:B,MATCH(D12209,TeamSports!C:C,0))</f>
        <v>63</v>
      </c>
      <c r="F12209">
        <f>INDEX(RanksTable!BE:BE,MATCH(B12209,RanksTable!B:B,0))</f>
        <v>7</v>
      </c>
      <c r="H12209" t="str">
        <f t="shared" si="190"/>
        <v>INSERT INTO "TeamRanks" (team_id,team_sport_id,team_rank) VALUES (165,63,7);</v>
      </c>
    </row>
    <row r="12210" spans="2:8" x14ac:dyDescent="0.25">
      <c r="B12210" t="s">
        <v>494</v>
      </c>
      <c r="C12210">
        <f>INDEX(NationalTeams!B:B,MATCH(B12210,NationalTeams!C:C,0))</f>
        <v>166</v>
      </c>
      <c r="D12210" t="s">
        <v>1255</v>
      </c>
      <c r="E12210">
        <f>INDEX(TeamSports!B:B,MATCH(D12210,TeamSports!C:C,0))</f>
        <v>63</v>
      </c>
      <c r="F12210">
        <f>INDEX(RanksTable!BE:BE,MATCH(B12210,RanksTable!B:B,0))</f>
        <v>7</v>
      </c>
      <c r="H12210" t="str">
        <f t="shared" si="190"/>
        <v>INSERT INTO "TeamRanks" (team_id,team_sport_id,team_rank) VALUES (166,63,7);</v>
      </c>
    </row>
    <row r="12211" spans="2:8" x14ac:dyDescent="0.25">
      <c r="B12211" t="s">
        <v>504</v>
      </c>
      <c r="C12211">
        <f>INDEX(NationalTeams!B:B,MATCH(B12211,NationalTeams!C:C,0))</f>
        <v>167</v>
      </c>
      <c r="D12211" t="s">
        <v>1255</v>
      </c>
      <c r="E12211">
        <f>INDEX(TeamSports!B:B,MATCH(D12211,TeamSports!C:C,0))</f>
        <v>63</v>
      </c>
      <c r="F12211">
        <f>INDEX(RanksTable!BE:BE,MATCH(B12211,RanksTable!B:B,0))</f>
        <v>7</v>
      </c>
      <c r="H12211" t="str">
        <f t="shared" si="190"/>
        <v>INSERT INTO "TeamRanks" (team_id,team_sport_id,team_rank) VALUES (167,63,7);</v>
      </c>
    </row>
    <row r="12212" spans="2:8" x14ac:dyDescent="0.25">
      <c r="B12212" t="s">
        <v>401</v>
      </c>
      <c r="C12212">
        <f>INDEX(NationalTeams!B:B,MATCH(B12212,NationalTeams!C:C,0))</f>
        <v>168</v>
      </c>
      <c r="D12212" t="s">
        <v>1255</v>
      </c>
      <c r="E12212">
        <f>INDEX(TeamSports!B:B,MATCH(D12212,TeamSports!C:C,0))</f>
        <v>63</v>
      </c>
      <c r="F12212">
        <f>INDEX(RanksTable!BE:BE,MATCH(B12212,RanksTable!B:B,0))</f>
        <v>7</v>
      </c>
      <c r="H12212" t="str">
        <f t="shared" si="190"/>
        <v>INSERT INTO "TeamRanks" (team_id,team_sport_id,team_rank) VALUES (168,63,7);</v>
      </c>
    </row>
    <row r="12213" spans="2:8" x14ac:dyDescent="0.25">
      <c r="B12213" t="s">
        <v>432</v>
      </c>
      <c r="C12213">
        <f>INDEX(NationalTeams!B:B,MATCH(B12213,NationalTeams!C:C,0))</f>
        <v>169</v>
      </c>
      <c r="D12213" t="s">
        <v>1255</v>
      </c>
      <c r="E12213">
        <f>INDEX(TeamSports!B:B,MATCH(D12213,TeamSports!C:C,0))</f>
        <v>63</v>
      </c>
      <c r="F12213">
        <f>INDEX(RanksTable!BE:BE,MATCH(B12213,RanksTable!B:B,0))</f>
        <v>7</v>
      </c>
      <c r="H12213" t="str">
        <f t="shared" si="190"/>
        <v>INSERT INTO "TeamRanks" (team_id,team_sport_id,team_rank) VALUES (169,63,7);</v>
      </c>
    </row>
    <row r="12214" spans="2:8" x14ac:dyDescent="0.25">
      <c r="B12214" t="s">
        <v>336</v>
      </c>
      <c r="C12214">
        <f>INDEX(NationalTeams!B:B,MATCH(B12214,NationalTeams!C:C,0))</f>
        <v>170</v>
      </c>
      <c r="D12214" t="s">
        <v>1255</v>
      </c>
      <c r="E12214">
        <f>INDEX(TeamSports!B:B,MATCH(D12214,TeamSports!C:C,0))</f>
        <v>63</v>
      </c>
      <c r="F12214">
        <f>INDEX(RanksTable!BE:BE,MATCH(B12214,RanksTable!B:B,0))</f>
        <v>7</v>
      </c>
      <c r="H12214" t="str">
        <f t="shared" si="190"/>
        <v>INSERT INTO "TeamRanks" (team_id,team_sport_id,team_rank) VALUES (170,63,7);</v>
      </c>
    </row>
    <row r="12215" spans="2:8" x14ac:dyDescent="0.25">
      <c r="B12215" t="s">
        <v>497</v>
      </c>
      <c r="C12215">
        <f>INDEX(NationalTeams!B:B,MATCH(B12215,NationalTeams!C:C,0))</f>
        <v>171</v>
      </c>
      <c r="D12215" t="s">
        <v>1255</v>
      </c>
      <c r="E12215">
        <f>INDEX(TeamSports!B:B,MATCH(D12215,TeamSports!C:C,0))</f>
        <v>63</v>
      </c>
      <c r="F12215">
        <f>INDEX(RanksTable!BE:BE,MATCH(B12215,RanksTable!B:B,0))</f>
        <v>6</v>
      </c>
      <c r="H12215" t="str">
        <f t="shared" si="190"/>
        <v>INSERT INTO "TeamRanks" (team_id,team_sport_id,team_rank) VALUES (171,63,6);</v>
      </c>
    </row>
    <row r="12216" spans="2:8" x14ac:dyDescent="0.25">
      <c r="B12216" t="s">
        <v>380</v>
      </c>
      <c r="C12216">
        <f>INDEX(NationalTeams!B:B,MATCH(B12216,NationalTeams!C:C,0))</f>
        <v>172</v>
      </c>
      <c r="D12216" t="s">
        <v>1255</v>
      </c>
      <c r="E12216">
        <f>INDEX(TeamSports!B:B,MATCH(D12216,TeamSports!C:C,0))</f>
        <v>63</v>
      </c>
      <c r="F12216">
        <f>INDEX(RanksTable!BE:BE,MATCH(B12216,RanksTable!B:B,0))</f>
        <v>7</v>
      </c>
      <c r="H12216" t="str">
        <f t="shared" si="190"/>
        <v>INSERT INTO "TeamRanks" (team_id,team_sport_id,team_rank) VALUES (172,63,7);</v>
      </c>
    </row>
    <row r="12217" spans="2:8" x14ac:dyDescent="0.25">
      <c r="B12217" t="s">
        <v>402</v>
      </c>
      <c r="C12217">
        <f>INDEX(NationalTeams!B:B,MATCH(B12217,NationalTeams!C:C,0))</f>
        <v>173</v>
      </c>
      <c r="D12217" t="s">
        <v>1255</v>
      </c>
      <c r="E12217">
        <f>INDEX(TeamSports!B:B,MATCH(D12217,TeamSports!C:C,0))</f>
        <v>63</v>
      </c>
      <c r="F12217">
        <f>INDEX(RanksTable!BE:BE,MATCH(B12217,RanksTable!B:B,0))</f>
        <v>7</v>
      </c>
      <c r="H12217" t="str">
        <f t="shared" si="190"/>
        <v>INSERT INTO "TeamRanks" (team_id,team_sport_id,team_rank) VALUES (173,63,7);</v>
      </c>
    </row>
    <row r="12218" spans="2:8" x14ac:dyDescent="0.25">
      <c r="B12218" t="s">
        <v>370</v>
      </c>
      <c r="C12218">
        <f>INDEX(NationalTeams!B:B,MATCH(B12218,NationalTeams!C:C,0))</f>
        <v>174</v>
      </c>
      <c r="D12218" t="s">
        <v>1255</v>
      </c>
      <c r="E12218">
        <f>INDEX(TeamSports!B:B,MATCH(D12218,TeamSports!C:C,0))</f>
        <v>63</v>
      </c>
      <c r="F12218">
        <f>INDEX(RanksTable!BE:BE,MATCH(B12218,RanksTable!B:B,0))</f>
        <v>7</v>
      </c>
      <c r="H12218" t="str">
        <f t="shared" si="190"/>
        <v>INSERT INTO "TeamRanks" (team_id,team_sport_id,team_rank) VALUES (174,63,7);</v>
      </c>
    </row>
    <row r="12219" spans="2:8" x14ac:dyDescent="0.25">
      <c r="B12219" t="s">
        <v>506</v>
      </c>
      <c r="C12219">
        <f>INDEX(NationalTeams!B:B,MATCH(B12219,NationalTeams!C:C,0))</f>
        <v>175</v>
      </c>
      <c r="D12219" t="s">
        <v>1255</v>
      </c>
      <c r="E12219">
        <f>INDEX(TeamSports!B:B,MATCH(D12219,TeamSports!C:C,0))</f>
        <v>63</v>
      </c>
      <c r="F12219">
        <f>INDEX(RanksTable!BE:BE,MATCH(B12219,RanksTable!B:B,0))</f>
        <v>7</v>
      </c>
      <c r="H12219" t="str">
        <f t="shared" si="190"/>
        <v>INSERT INTO "TeamRanks" (team_id,team_sport_id,team_rank) VALUES (175,63,7);</v>
      </c>
    </row>
    <row r="12220" spans="2:8" x14ac:dyDescent="0.25">
      <c r="B12220" t="s">
        <v>500</v>
      </c>
      <c r="C12220">
        <f>INDEX(NationalTeams!B:B,MATCH(B12220,NationalTeams!C:C,0))</f>
        <v>176</v>
      </c>
      <c r="D12220" t="s">
        <v>1255</v>
      </c>
      <c r="E12220">
        <f>INDEX(TeamSports!B:B,MATCH(D12220,TeamSports!C:C,0))</f>
        <v>63</v>
      </c>
      <c r="F12220">
        <f>INDEX(RanksTable!BE:BE,MATCH(B12220,RanksTable!B:B,0))</f>
        <v>3</v>
      </c>
      <c r="H12220" t="str">
        <f t="shared" si="190"/>
        <v>INSERT INTO "TeamRanks" (team_id,team_sport_id,team_rank) VALUES (176,63,3);</v>
      </c>
    </row>
    <row r="12221" spans="2:8" x14ac:dyDescent="0.25">
      <c r="B12221" t="s">
        <v>473</v>
      </c>
      <c r="C12221">
        <f>INDEX(NationalTeams!B:B,MATCH(B12221,NationalTeams!C:C,0))</f>
        <v>177</v>
      </c>
      <c r="D12221" t="s">
        <v>1255</v>
      </c>
      <c r="E12221">
        <f>INDEX(TeamSports!B:B,MATCH(D12221,TeamSports!C:C,0))</f>
        <v>63</v>
      </c>
      <c r="F12221">
        <f>INDEX(RanksTable!BE:BE,MATCH(B12221,RanksTable!B:B,0))</f>
        <v>7</v>
      </c>
      <c r="H12221" t="str">
        <f t="shared" si="190"/>
        <v>INSERT INTO "TeamRanks" (team_id,team_sport_id,team_rank) VALUES (177,63,7);</v>
      </c>
    </row>
    <row r="12222" spans="2:8" x14ac:dyDescent="0.25">
      <c r="B12222" t="s">
        <v>482</v>
      </c>
      <c r="C12222">
        <f>INDEX(NationalTeams!B:B,MATCH(B12222,NationalTeams!C:C,0))</f>
        <v>178</v>
      </c>
      <c r="D12222" t="s">
        <v>1255</v>
      </c>
      <c r="E12222">
        <f>INDEX(TeamSports!B:B,MATCH(D12222,TeamSports!C:C,0))</f>
        <v>63</v>
      </c>
      <c r="F12222">
        <f>INDEX(RanksTable!BE:BE,MATCH(B12222,RanksTable!B:B,0))</f>
        <v>7</v>
      </c>
      <c r="H12222" t="str">
        <f t="shared" si="190"/>
        <v>INSERT INTO "TeamRanks" (team_id,team_sport_id,team_rank) VALUES (178,63,7);</v>
      </c>
    </row>
    <row r="12223" spans="2:8" x14ac:dyDescent="0.25">
      <c r="B12223" t="s">
        <v>411</v>
      </c>
      <c r="C12223">
        <f>INDEX(NationalTeams!B:B,MATCH(B12223,NationalTeams!C:C,0))</f>
        <v>179</v>
      </c>
      <c r="D12223" t="s">
        <v>1255</v>
      </c>
      <c r="E12223">
        <f>INDEX(TeamSports!B:B,MATCH(D12223,TeamSports!C:C,0))</f>
        <v>63</v>
      </c>
      <c r="F12223">
        <f>INDEX(RanksTable!BE:BE,MATCH(B12223,RanksTable!B:B,0))</f>
        <v>7</v>
      </c>
      <c r="H12223" t="str">
        <f t="shared" si="190"/>
        <v>INSERT INTO "TeamRanks" (team_id,team_sport_id,team_rank) VALUES (179,63,7);</v>
      </c>
    </row>
    <row r="12224" spans="2:8" x14ac:dyDescent="0.25">
      <c r="B12224" t="s">
        <v>541</v>
      </c>
      <c r="C12224">
        <f>INDEX(NationalTeams!B:B,MATCH(B12224,NationalTeams!C:C,0))</f>
        <v>180</v>
      </c>
      <c r="D12224" t="s">
        <v>1255</v>
      </c>
      <c r="E12224">
        <f>INDEX(TeamSports!B:B,MATCH(D12224,TeamSports!C:C,0))</f>
        <v>63</v>
      </c>
      <c r="F12224">
        <f>INDEX(RanksTable!BE:BE,MATCH(B12224,RanksTable!B:B,0))</f>
        <v>7</v>
      </c>
      <c r="H12224" t="str">
        <f t="shared" si="190"/>
        <v>INSERT INTO "TeamRanks" (team_id,team_sport_id,team_rank) VALUES (180,63,7);</v>
      </c>
    </row>
    <row r="12225" spans="2:8" x14ac:dyDescent="0.25">
      <c r="B12225" t="s">
        <v>412</v>
      </c>
      <c r="C12225">
        <f>INDEX(NationalTeams!B:B,MATCH(B12225,NationalTeams!C:C,0))</f>
        <v>181</v>
      </c>
      <c r="D12225" t="s">
        <v>1255</v>
      </c>
      <c r="E12225">
        <f>INDEX(TeamSports!B:B,MATCH(D12225,TeamSports!C:C,0))</f>
        <v>63</v>
      </c>
      <c r="F12225">
        <f>INDEX(RanksTable!BE:BE,MATCH(B12225,RanksTable!B:B,0))</f>
        <v>7</v>
      </c>
      <c r="H12225" t="str">
        <f t="shared" si="190"/>
        <v>INSERT INTO "TeamRanks" (team_id,team_sport_id,team_rank) VALUES (181,63,7);</v>
      </c>
    </row>
    <row r="12226" spans="2:8" x14ac:dyDescent="0.25">
      <c r="B12226" t="s">
        <v>409</v>
      </c>
      <c r="C12226">
        <f>INDEX(NationalTeams!B:B,MATCH(B12226,NationalTeams!C:C,0))</f>
        <v>182</v>
      </c>
      <c r="D12226" t="s">
        <v>1255</v>
      </c>
      <c r="E12226">
        <f>INDEX(TeamSports!B:B,MATCH(D12226,TeamSports!C:C,0))</f>
        <v>63</v>
      </c>
      <c r="F12226">
        <f>INDEX(RanksTable!BE:BE,MATCH(B12226,RanksTable!B:B,0))</f>
        <v>7</v>
      </c>
      <c r="H12226" t="str">
        <f t="shared" si="190"/>
        <v>INSERT INTO "TeamRanks" (team_id,team_sport_id,team_rank) VALUES (182,63,7);</v>
      </c>
    </row>
    <row r="12227" spans="2:8" x14ac:dyDescent="0.25">
      <c r="B12227" t="s">
        <v>414</v>
      </c>
      <c r="C12227">
        <f>INDEX(NationalTeams!B:B,MATCH(B12227,NationalTeams!C:C,0))</f>
        <v>183</v>
      </c>
      <c r="D12227" t="s">
        <v>1255</v>
      </c>
      <c r="E12227">
        <f>INDEX(TeamSports!B:B,MATCH(D12227,TeamSports!C:C,0))</f>
        <v>63</v>
      </c>
      <c r="F12227">
        <f>INDEX(RanksTable!BE:BE,MATCH(B12227,RanksTable!B:B,0))</f>
        <v>7</v>
      </c>
      <c r="H12227" t="str">
        <f t="shared" si="190"/>
        <v>INSERT INTO "TeamRanks" (team_id,team_sport_id,team_rank) VALUES (183,63,7);</v>
      </c>
    </row>
    <row r="12228" spans="2:8" x14ac:dyDescent="0.25">
      <c r="B12228" t="s">
        <v>362</v>
      </c>
      <c r="C12228">
        <f>INDEX(NationalTeams!B:B,MATCH(B12228,NationalTeams!C:C,0))</f>
        <v>184</v>
      </c>
      <c r="D12228" t="s">
        <v>1255</v>
      </c>
      <c r="E12228">
        <f>INDEX(TeamSports!B:B,MATCH(D12228,TeamSports!C:C,0))</f>
        <v>63</v>
      </c>
      <c r="F12228">
        <f>INDEX(RanksTable!BE:BE,MATCH(B12228,RanksTable!B:B,0))</f>
        <v>7</v>
      </c>
      <c r="H12228" t="str">
        <f t="shared" ref="H12228:H12291" si="191">_xlfn.CONCAT($H$1,$L$1,$C$1,$L$1," ",$J$1,$C$2,$N$1,$E$2,$N$1,$F$2,$K$1,$I$1,$J$1,C12228,$N$1,E12228,$N$1,F12228,$K$1,$O$1)</f>
        <v>INSERT INTO "TeamRanks" (team_id,team_sport_id,team_rank) VALUES (184,63,7);</v>
      </c>
    </row>
    <row r="12229" spans="2:8" x14ac:dyDescent="0.25">
      <c r="B12229" t="s">
        <v>499</v>
      </c>
      <c r="C12229">
        <f>INDEX(NationalTeams!B:B,MATCH(B12229,NationalTeams!C:C,0))</f>
        <v>185</v>
      </c>
      <c r="D12229" t="s">
        <v>1255</v>
      </c>
      <c r="E12229">
        <f>INDEX(TeamSports!B:B,MATCH(D12229,TeamSports!C:C,0))</f>
        <v>63</v>
      </c>
      <c r="F12229">
        <f>INDEX(RanksTable!BE:BE,MATCH(B12229,RanksTable!B:B,0))</f>
        <v>7</v>
      </c>
      <c r="H12229" t="str">
        <f t="shared" si="191"/>
        <v>INSERT INTO "TeamRanks" (team_id,team_sport_id,team_rank) VALUES (185,63,7);</v>
      </c>
    </row>
    <row r="12230" spans="2:8" x14ac:dyDescent="0.25">
      <c r="B12230" t="s">
        <v>374</v>
      </c>
      <c r="C12230">
        <f>INDEX(NationalTeams!B:B,MATCH(B12230,NationalTeams!C:C,0))</f>
        <v>186</v>
      </c>
      <c r="D12230" t="s">
        <v>1255</v>
      </c>
      <c r="E12230">
        <f>INDEX(TeamSports!B:B,MATCH(D12230,TeamSports!C:C,0))</f>
        <v>63</v>
      </c>
      <c r="F12230">
        <f>INDEX(RanksTable!BE:BE,MATCH(B12230,RanksTable!B:B,0))</f>
        <v>7</v>
      </c>
      <c r="H12230" t="str">
        <f t="shared" si="191"/>
        <v>INSERT INTO "TeamRanks" (team_id,team_sport_id,team_rank) VALUES (186,63,7);</v>
      </c>
    </row>
    <row r="12231" spans="2:8" x14ac:dyDescent="0.25">
      <c r="B12231" t="s">
        <v>385</v>
      </c>
      <c r="C12231">
        <f>INDEX(NationalTeams!B:B,MATCH(B12231,NationalTeams!C:C,0))</f>
        <v>187</v>
      </c>
      <c r="D12231" t="s">
        <v>1255</v>
      </c>
      <c r="E12231">
        <f>INDEX(TeamSports!B:B,MATCH(D12231,TeamSports!C:C,0))</f>
        <v>63</v>
      </c>
      <c r="F12231">
        <f>INDEX(RanksTable!BE:BE,MATCH(B12231,RanksTable!B:B,0))</f>
        <v>7</v>
      </c>
      <c r="H12231" t="str">
        <f t="shared" si="191"/>
        <v>INSERT INTO "TeamRanks" (team_id,team_sport_id,team_rank) VALUES (187,63,7);</v>
      </c>
    </row>
    <row r="12232" spans="2:8" x14ac:dyDescent="0.25">
      <c r="B12232" t="s">
        <v>450</v>
      </c>
      <c r="C12232">
        <f>INDEX(NationalTeams!B:B,MATCH(B12232,NationalTeams!C:C,0))</f>
        <v>188</v>
      </c>
      <c r="D12232" t="s">
        <v>1255</v>
      </c>
      <c r="E12232">
        <f>INDEX(TeamSports!B:B,MATCH(D12232,TeamSports!C:C,0))</f>
        <v>63</v>
      </c>
      <c r="F12232">
        <f>INDEX(RanksTable!BE:BE,MATCH(B12232,RanksTable!B:B,0))</f>
        <v>7</v>
      </c>
      <c r="H12232" t="str">
        <f t="shared" si="191"/>
        <v>INSERT INTO "TeamRanks" (team_id,team_sport_id,team_rank) VALUES (188,63,7);</v>
      </c>
    </row>
    <row r="12233" spans="2:8" x14ac:dyDescent="0.25">
      <c r="B12233" t="s">
        <v>448</v>
      </c>
      <c r="C12233">
        <f>INDEX(NationalTeams!B:B,MATCH(B12233,NationalTeams!C:C,0))</f>
        <v>189</v>
      </c>
      <c r="D12233" t="s">
        <v>1255</v>
      </c>
      <c r="E12233">
        <f>INDEX(TeamSports!B:B,MATCH(D12233,TeamSports!C:C,0))</f>
        <v>63</v>
      </c>
      <c r="F12233">
        <f>INDEX(RanksTable!BE:BE,MATCH(B12233,RanksTable!B:B,0))</f>
        <v>7</v>
      </c>
      <c r="H12233" t="str">
        <f t="shared" si="191"/>
        <v>INSERT INTO "TeamRanks" (team_id,team_sport_id,team_rank) VALUES (189,63,7);</v>
      </c>
    </row>
    <row r="12234" spans="2:8" x14ac:dyDescent="0.25">
      <c r="B12234" t="s">
        <v>375</v>
      </c>
      <c r="C12234">
        <f>INDEX(NationalTeams!B:B,MATCH(B12234,NationalTeams!C:C,0))</f>
        <v>190</v>
      </c>
      <c r="D12234" t="s">
        <v>1255</v>
      </c>
      <c r="E12234">
        <f>INDEX(TeamSports!B:B,MATCH(D12234,TeamSports!C:C,0))</f>
        <v>63</v>
      </c>
      <c r="F12234">
        <f>INDEX(RanksTable!BE:BE,MATCH(B12234,RanksTable!B:B,0))</f>
        <v>7</v>
      </c>
      <c r="H12234" t="str">
        <f t="shared" si="191"/>
        <v>INSERT INTO "TeamRanks" (team_id,team_sport_id,team_rank) VALUES (190,63,7);</v>
      </c>
    </row>
    <row r="12235" spans="2:8" x14ac:dyDescent="0.25">
      <c r="B12235" t="s">
        <v>483</v>
      </c>
      <c r="C12235">
        <f>INDEX(NationalTeams!B:B,MATCH(B12235,NationalTeams!C:C,0))</f>
        <v>191</v>
      </c>
      <c r="D12235" t="s">
        <v>1255</v>
      </c>
      <c r="E12235">
        <f>INDEX(TeamSports!B:B,MATCH(D12235,TeamSports!C:C,0))</f>
        <v>63</v>
      </c>
      <c r="F12235">
        <f>INDEX(RanksTable!BE:BE,MATCH(B12235,RanksTable!B:B,0))</f>
        <v>7</v>
      </c>
      <c r="H12235" t="str">
        <f t="shared" si="191"/>
        <v>INSERT INTO "TeamRanks" (team_id,team_sport_id,team_rank) VALUES (191,63,7);</v>
      </c>
    </row>
    <row r="12236" spans="2:8" x14ac:dyDescent="0.25">
      <c r="B12236" t="s">
        <v>395</v>
      </c>
      <c r="C12236">
        <f>INDEX(NationalTeams!B:B,MATCH(B12236,NationalTeams!C:C,0))</f>
        <v>192</v>
      </c>
      <c r="D12236" t="s">
        <v>1255</v>
      </c>
      <c r="E12236">
        <f>INDEX(TeamSports!B:B,MATCH(D12236,TeamSports!C:C,0))</f>
        <v>63</v>
      </c>
      <c r="F12236">
        <f>INDEX(RanksTable!BE:BE,MATCH(B12236,RanksTable!B:B,0))</f>
        <v>7</v>
      </c>
      <c r="H12236" t="str">
        <f t="shared" si="191"/>
        <v>INSERT INTO "TeamRanks" (team_id,team_sport_id,team_rank) VALUES (192,63,7);</v>
      </c>
    </row>
    <row r="12237" spans="2:8" x14ac:dyDescent="0.25">
      <c r="B12237" t="s">
        <v>363</v>
      </c>
      <c r="C12237">
        <f>INDEX(NationalTeams!B:B,MATCH(B12237,NationalTeams!C:C,0))</f>
        <v>193</v>
      </c>
      <c r="D12237" t="s">
        <v>1255</v>
      </c>
      <c r="E12237">
        <f>INDEX(TeamSports!B:B,MATCH(D12237,TeamSports!C:C,0))</f>
        <v>63</v>
      </c>
      <c r="F12237">
        <f>INDEX(RanksTable!BE:BE,MATCH(B12237,RanksTable!B:B,0))</f>
        <v>7</v>
      </c>
      <c r="H12237" t="str">
        <f t="shared" si="191"/>
        <v>INSERT INTO "TeamRanks" (team_id,team_sport_id,team_rank) VALUES (193,63,7);</v>
      </c>
    </row>
    <row r="12238" spans="2:8" x14ac:dyDescent="0.25">
      <c r="B12238" t="s">
        <v>394</v>
      </c>
      <c r="C12238">
        <f>INDEX(NationalTeams!B:B,MATCH(B12238,NationalTeams!C:C,0))</f>
        <v>194</v>
      </c>
      <c r="D12238" t="s">
        <v>1255</v>
      </c>
      <c r="E12238">
        <f>INDEX(TeamSports!B:B,MATCH(D12238,TeamSports!C:C,0))</f>
        <v>63</v>
      </c>
      <c r="F12238">
        <f>INDEX(RanksTable!BE:BE,MATCH(B12238,RanksTable!B:B,0))</f>
        <v>7</v>
      </c>
      <c r="H12238" t="str">
        <f t="shared" si="191"/>
        <v>INSERT INTO "TeamRanks" (team_id,team_sport_id,team_rank) VALUES (194,63,7);</v>
      </c>
    </row>
    <row r="12239" spans="2:8" x14ac:dyDescent="0.25">
      <c r="B12239" t="s">
        <v>389</v>
      </c>
      <c r="C12239">
        <f>INDEX(NationalTeams!B:B,MATCH(B12239,NationalTeams!C:C,0))</f>
        <v>195</v>
      </c>
      <c r="D12239" t="s">
        <v>1255</v>
      </c>
      <c r="E12239">
        <f>INDEX(TeamSports!B:B,MATCH(D12239,TeamSports!C:C,0))</f>
        <v>63</v>
      </c>
      <c r="F12239">
        <f>INDEX(RanksTable!BE:BE,MATCH(B12239,RanksTable!B:B,0))</f>
        <v>7</v>
      </c>
      <c r="H12239" t="str">
        <f t="shared" si="191"/>
        <v>INSERT INTO "TeamRanks" (team_id,team_sport_id,team_rank) VALUES (195,63,7);</v>
      </c>
    </row>
    <row r="12240" spans="2:8" x14ac:dyDescent="0.25">
      <c r="B12240" t="s">
        <v>496</v>
      </c>
      <c r="C12240">
        <f>INDEX(NationalTeams!B:B,MATCH(B12240,NationalTeams!C:C,0))</f>
        <v>196</v>
      </c>
      <c r="D12240" t="s">
        <v>1255</v>
      </c>
      <c r="E12240">
        <f>INDEX(TeamSports!B:B,MATCH(D12240,TeamSports!C:C,0))</f>
        <v>63</v>
      </c>
      <c r="F12240">
        <f>INDEX(RanksTable!BE:BE,MATCH(B12240,RanksTable!B:B,0))</f>
        <v>7</v>
      </c>
      <c r="H12240" t="str">
        <f t="shared" si="191"/>
        <v>INSERT INTO "TeamRanks" (team_id,team_sport_id,team_rank) VALUES (196,63,7);</v>
      </c>
    </row>
    <row r="12241" spans="2:8" x14ac:dyDescent="0.25">
      <c r="B12241" t="s">
        <v>507</v>
      </c>
      <c r="C12241">
        <f>INDEX(NationalTeams!B:B,MATCH(B12241,NationalTeams!C:C,0))</f>
        <v>197</v>
      </c>
      <c r="D12241" t="s">
        <v>1255</v>
      </c>
      <c r="E12241">
        <f>INDEX(TeamSports!B:B,MATCH(D12241,TeamSports!C:C,0))</f>
        <v>63</v>
      </c>
      <c r="F12241">
        <f>INDEX(RanksTable!BE:BE,MATCH(B12241,RanksTable!B:B,0))</f>
        <v>1</v>
      </c>
      <c r="H12241" t="str">
        <f t="shared" si="191"/>
        <v>INSERT INTO "TeamRanks" (team_id,team_sport_id,team_rank) VALUES (197,63,1);</v>
      </c>
    </row>
    <row r="12242" spans="2:8" x14ac:dyDescent="0.25">
      <c r="B12242" t="s">
        <v>399</v>
      </c>
      <c r="C12242">
        <f>INDEX(NationalTeams!B:B,MATCH(B12242,NationalTeams!C:C,0))</f>
        <v>198</v>
      </c>
      <c r="D12242" t="s">
        <v>1255</v>
      </c>
      <c r="E12242">
        <f>INDEX(TeamSports!B:B,MATCH(D12242,TeamSports!C:C,0))</f>
        <v>63</v>
      </c>
      <c r="F12242">
        <f>INDEX(RanksTable!BE:BE,MATCH(B12242,RanksTable!B:B,0))</f>
        <v>7</v>
      </c>
      <c r="H12242" t="str">
        <f t="shared" si="191"/>
        <v>INSERT INTO "TeamRanks" (team_id,team_sport_id,team_rank) VALUES (198,63,7);</v>
      </c>
    </row>
    <row r="12243" spans="2:8" x14ac:dyDescent="0.25">
      <c r="B12243" t="s">
        <v>467</v>
      </c>
      <c r="C12243">
        <f>INDEX(NationalTeams!B:B,MATCH(B12243,NationalTeams!C:C,0))</f>
        <v>199</v>
      </c>
      <c r="D12243" t="s">
        <v>1255</v>
      </c>
      <c r="E12243">
        <f>INDEX(TeamSports!B:B,MATCH(D12243,TeamSports!C:C,0))</f>
        <v>63</v>
      </c>
      <c r="F12243">
        <f>INDEX(RanksTable!BE:BE,MATCH(B12243,RanksTable!B:B,0))</f>
        <v>7</v>
      </c>
      <c r="H12243" t="str">
        <f t="shared" si="191"/>
        <v>INSERT INTO "TeamRanks" (team_id,team_sport_id,team_rank) VALUES (199,63,7);</v>
      </c>
    </row>
    <row r="12244" spans="2:8" x14ac:dyDescent="0.25">
      <c r="B12244" t="s">
        <v>437</v>
      </c>
      <c r="C12244">
        <f>INDEX(NationalTeams!B:B,MATCH(B12244,NationalTeams!C:C,0))</f>
        <v>200</v>
      </c>
      <c r="D12244" t="s">
        <v>1255</v>
      </c>
      <c r="E12244">
        <f>INDEX(TeamSports!B:B,MATCH(D12244,TeamSports!C:C,0))</f>
        <v>63</v>
      </c>
      <c r="F12244">
        <f>INDEX(RanksTable!BE:BE,MATCH(B12244,RanksTable!B:B,0))</f>
        <v>7</v>
      </c>
      <c r="H12244" t="str">
        <f t="shared" si="191"/>
        <v>INSERT INTO "TeamRanks" (team_id,team_sport_id,team_rank) VALUES (200,63,7);</v>
      </c>
    </row>
    <row r="12245" spans="2:8" x14ac:dyDescent="0.25">
      <c r="B12245" t="s">
        <v>452</v>
      </c>
      <c r="C12245">
        <f>INDEX(NationalTeams!B:B,MATCH(B12245,NationalTeams!C:C,0))</f>
        <v>201</v>
      </c>
      <c r="D12245" t="s">
        <v>1255</v>
      </c>
      <c r="E12245">
        <f>INDEX(TeamSports!B:B,MATCH(D12245,TeamSports!C:C,0))</f>
        <v>63</v>
      </c>
      <c r="F12245">
        <f>INDEX(RanksTable!BE:BE,MATCH(B12245,RanksTable!B:B,0))</f>
        <v>7</v>
      </c>
      <c r="H12245" t="str">
        <f t="shared" si="191"/>
        <v>INSERT INTO "TeamRanks" (team_id,team_sport_id,team_rank) VALUES (201,63,7);</v>
      </c>
    </row>
    <row r="12246" spans="2:8" x14ac:dyDescent="0.25">
      <c r="B12246" t="s">
        <v>384</v>
      </c>
      <c r="C12246">
        <f>INDEX(NationalTeams!B:B,MATCH(B12246,NationalTeams!C:C,0))</f>
        <v>202</v>
      </c>
      <c r="D12246" t="s">
        <v>1255</v>
      </c>
      <c r="E12246">
        <f>INDEX(TeamSports!B:B,MATCH(D12246,TeamSports!C:C,0))</f>
        <v>63</v>
      </c>
      <c r="F12246">
        <f>INDEX(RanksTable!BE:BE,MATCH(B12246,RanksTable!B:B,0))</f>
        <v>7</v>
      </c>
      <c r="H12246" t="str">
        <f t="shared" si="191"/>
        <v>INSERT INTO "TeamRanks" (team_id,team_sport_id,team_rank) VALUES (202,63,7);</v>
      </c>
    </row>
    <row r="12247" spans="2:8" x14ac:dyDescent="0.25">
      <c r="B12247" t="s">
        <v>442</v>
      </c>
      <c r="C12247">
        <f>INDEX(NationalTeams!B:B,MATCH(B12247,NationalTeams!C:C,0))</f>
        <v>203</v>
      </c>
      <c r="D12247" t="s">
        <v>1255</v>
      </c>
      <c r="E12247">
        <f>INDEX(TeamSports!B:B,MATCH(D12247,TeamSports!C:C,0))</f>
        <v>63</v>
      </c>
      <c r="F12247">
        <f>INDEX(RanksTable!BE:BE,MATCH(B12247,RanksTable!B:B,0))</f>
        <v>7</v>
      </c>
      <c r="H12247" t="str">
        <f t="shared" si="191"/>
        <v>INSERT INTO "TeamRanks" (team_id,team_sport_id,team_rank) VALUES (203,63,7);</v>
      </c>
    </row>
    <row r="12248" spans="2:8" x14ac:dyDescent="0.25">
      <c r="B12248" t="s">
        <v>472</v>
      </c>
      <c r="C12248">
        <f>INDEX(NationalTeams!B:B,MATCH(B12248,NationalTeams!C:C,0))</f>
        <v>204</v>
      </c>
      <c r="D12248" t="s">
        <v>1255</v>
      </c>
      <c r="E12248">
        <f>INDEX(TeamSports!B:B,MATCH(D12248,TeamSports!C:C,0))</f>
        <v>63</v>
      </c>
      <c r="F12248">
        <f>INDEX(RanksTable!BE:BE,MATCH(B12248,RanksTable!B:B,0))</f>
        <v>7</v>
      </c>
      <c r="H12248" t="str">
        <f t="shared" si="191"/>
        <v>INSERT INTO "TeamRanks" (team_id,team_sport_id,team_rank) VALUES (204,63,7);</v>
      </c>
    </row>
    <row r="12249" spans="2:8" x14ac:dyDescent="0.25">
      <c r="B12249" t="s">
        <v>388</v>
      </c>
      <c r="C12249">
        <f>INDEX(NationalTeams!B:B,MATCH(B12249,NationalTeams!C:C,0))</f>
        <v>205</v>
      </c>
      <c r="D12249" t="s">
        <v>1255</v>
      </c>
      <c r="E12249">
        <f>INDEX(TeamSports!B:B,MATCH(D12249,TeamSports!C:C,0))</f>
        <v>63</v>
      </c>
      <c r="F12249">
        <f>INDEX(RanksTable!BE:BE,MATCH(B12249,RanksTable!B:B,0))</f>
        <v>7</v>
      </c>
      <c r="H12249" t="str">
        <f t="shared" si="191"/>
        <v>INSERT INTO "TeamRanks" (team_id,team_sport_id,team_rank) VALUES (205,63,7);</v>
      </c>
    </row>
    <row r="12250" spans="2:8" x14ac:dyDescent="0.25">
      <c r="B12250" t="s">
        <v>476</v>
      </c>
      <c r="C12250">
        <f>INDEX(NationalTeams!B:B,MATCH(B12250,NationalTeams!C:C,0))</f>
        <v>206</v>
      </c>
      <c r="D12250" t="s">
        <v>1255</v>
      </c>
      <c r="E12250">
        <f>INDEX(TeamSports!B:B,MATCH(D12250,TeamSports!C:C,0))</f>
        <v>63</v>
      </c>
      <c r="F12250">
        <f>INDEX(RanksTable!BE:BE,MATCH(B12250,RanksTable!B:B,0))</f>
        <v>7</v>
      </c>
      <c r="H12250" t="str">
        <f t="shared" si="191"/>
        <v>INSERT INTO "TeamRanks" (team_id,team_sport_id,team_rank) VALUES (206,63,7);</v>
      </c>
    </row>
    <row r="12251" spans="2:8" x14ac:dyDescent="0.25">
      <c r="B12251" t="s">
        <v>407</v>
      </c>
      <c r="C12251">
        <f>INDEX(NationalTeams!B:B,MATCH(B12251,NationalTeams!C:C,0))</f>
        <v>207</v>
      </c>
      <c r="D12251" t="s">
        <v>1255</v>
      </c>
      <c r="E12251">
        <f>INDEX(TeamSports!B:B,MATCH(D12251,TeamSports!C:C,0))</f>
        <v>63</v>
      </c>
      <c r="F12251">
        <f>INDEX(RanksTable!BE:BE,MATCH(B12251,RanksTable!B:B,0))</f>
        <v>7</v>
      </c>
      <c r="H12251" t="str">
        <f t="shared" si="191"/>
        <v>INSERT INTO "TeamRanks" (team_id,team_sport_id,team_rank) VALUES (207,63,7);</v>
      </c>
    </row>
    <row r="12252" spans="2:8" x14ac:dyDescent="0.25">
      <c r="B12252" t="s">
        <v>364</v>
      </c>
      <c r="C12252">
        <f>INDEX(NationalTeams!B:B,MATCH(B12252,NationalTeams!C:C,0))</f>
        <v>208</v>
      </c>
      <c r="D12252" t="s">
        <v>1255</v>
      </c>
      <c r="E12252">
        <f>INDEX(TeamSports!B:B,MATCH(D12252,TeamSports!C:C,0))</f>
        <v>63</v>
      </c>
      <c r="F12252">
        <f>INDEX(RanksTable!BE:BE,MATCH(B12252,RanksTable!B:B,0))</f>
        <v>7</v>
      </c>
      <c r="H12252" t="str">
        <f t="shared" si="191"/>
        <v>INSERT INTO "TeamRanks" (team_id,team_sport_id,team_rank) VALUES (208,63,7);</v>
      </c>
    </row>
    <row r="12253" spans="2:8" x14ac:dyDescent="0.25">
      <c r="B12253" t="s">
        <v>439</v>
      </c>
      <c r="C12253">
        <f>INDEX(NationalTeams!B:B,MATCH(B12253,NationalTeams!C:C,0))</f>
        <v>209</v>
      </c>
      <c r="D12253" t="s">
        <v>1255</v>
      </c>
      <c r="E12253">
        <f>INDEX(TeamSports!B:B,MATCH(D12253,TeamSports!C:C,0))</f>
        <v>63</v>
      </c>
      <c r="F12253">
        <f>INDEX(RanksTable!BE:BE,MATCH(B12253,RanksTable!B:B,0))</f>
        <v>7</v>
      </c>
      <c r="H12253" t="str">
        <f t="shared" si="191"/>
        <v>INSERT INTO "TeamRanks" (team_id,team_sport_id,team_rank) VALUES (209,63,7);</v>
      </c>
    </row>
    <row r="12254" spans="2:8" x14ac:dyDescent="0.25">
      <c r="B12254" t="s">
        <v>501</v>
      </c>
      <c r="C12254">
        <f>INDEX(NationalTeams!B:B,MATCH(B12254,NationalTeams!C:C,0))</f>
        <v>210</v>
      </c>
      <c r="D12254" t="s">
        <v>1255</v>
      </c>
      <c r="E12254">
        <f>INDEX(TeamSports!B:B,MATCH(D12254,TeamSports!C:C,0))</f>
        <v>63</v>
      </c>
      <c r="F12254">
        <f>INDEX(RanksTable!BE:BE,MATCH(B12254,RanksTable!B:B,0))</f>
        <v>7</v>
      </c>
      <c r="H12254" t="str">
        <f t="shared" si="191"/>
        <v>INSERT INTO "TeamRanks" (team_id,team_sport_id,team_rank) VALUES (210,63,7);</v>
      </c>
    </row>
    <row r="12255" spans="2:8" x14ac:dyDescent="0.25">
      <c r="B12255" t="s">
        <v>466</v>
      </c>
      <c r="C12255">
        <f>INDEX(NationalTeams!B:B,MATCH(B12255,NationalTeams!C:C,0))</f>
        <v>211</v>
      </c>
      <c r="D12255" t="s">
        <v>1255</v>
      </c>
      <c r="E12255">
        <f>INDEX(TeamSports!B:B,MATCH(D12255,TeamSports!C:C,0))</f>
        <v>63</v>
      </c>
      <c r="F12255">
        <f>INDEX(RanksTable!BE:BE,MATCH(B12255,RanksTable!B:B,0))</f>
        <v>7</v>
      </c>
      <c r="H12255" t="str">
        <f t="shared" si="191"/>
        <v>INSERT INTO "TeamRanks" (team_id,team_sport_id,team_rank) VALUES (211,63,7);</v>
      </c>
    </row>
    <row r="12256" spans="2:8" x14ac:dyDescent="0.25">
      <c r="B12256" t="s">
        <v>502</v>
      </c>
      <c r="C12256">
        <f>INDEX(NationalTeams!B:B,MATCH(B12256,NationalTeams!C:C,0))</f>
        <v>212</v>
      </c>
      <c r="D12256" t="s">
        <v>1255</v>
      </c>
      <c r="E12256">
        <f>INDEX(TeamSports!B:B,MATCH(D12256,TeamSports!C:C,0))</f>
        <v>63</v>
      </c>
      <c r="F12256">
        <f>INDEX(RanksTable!BE:BE,MATCH(B12256,RanksTable!B:B,0))</f>
        <v>7</v>
      </c>
      <c r="H12256" t="str">
        <f t="shared" si="191"/>
        <v>INSERT INTO "TeamRanks" (team_id,team_sport_id,team_rank) VALUES (212,63,7);</v>
      </c>
    </row>
    <row r="12257" spans="2:8" x14ac:dyDescent="0.25">
      <c r="B12257" t="s">
        <v>359</v>
      </c>
      <c r="C12257">
        <f>INDEX(NationalTeams!B:B,MATCH(B12257,NationalTeams!C:C,0))</f>
        <v>213</v>
      </c>
      <c r="D12257" t="s">
        <v>1255</v>
      </c>
      <c r="E12257">
        <f>INDEX(TeamSports!B:B,MATCH(D12257,TeamSports!C:C,0))</f>
        <v>63</v>
      </c>
      <c r="F12257">
        <f>INDEX(RanksTable!BE:BE,MATCH(B12257,RanksTable!B:B,0))</f>
        <v>7</v>
      </c>
      <c r="H12257" t="str">
        <f t="shared" si="191"/>
        <v>INSERT INTO "TeamRanks" (team_id,team_sport_id,team_rank) VALUES (213,63,7);</v>
      </c>
    </row>
    <row r="12258" spans="2:8" x14ac:dyDescent="0.25">
      <c r="B12258" t="s">
        <v>377</v>
      </c>
      <c r="C12258">
        <f>INDEX(NationalTeams!B:B,MATCH(B12258,NationalTeams!C:C,0))</f>
        <v>214</v>
      </c>
      <c r="D12258" t="s">
        <v>1255</v>
      </c>
      <c r="E12258">
        <f>INDEX(TeamSports!B:B,MATCH(D12258,TeamSports!C:C,0))</f>
        <v>63</v>
      </c>
      <c r="F12258">
        <f>INDEX(RanksTable!BE:BE,MATCH(B12258,RanksTable!B:B,0))</f>
        <v>7</v>
      </c>
      <c r="H12258" t="str">
        <f t="shared" si="191"/>
        <v>INSERT INTO "TeamRanks" (team_id,team_sport_id,team_rank) VALUES (214,63,7);</v>
      </c>
    </row>
    <row r="12259" spans="2:8" x14ac:dyDescent="0.25">
      <c r="B12259" t="s">
        <v>443</v>
      </c>
      <c r="C12259">
        <f>INDEX(NationalTeams!B:B,MATCH(B12259,NationalTeams!C:C,0))</f>
        <v>215</v>
      </c>
      <c r="D12259" t="s">
        <v>1255</v>
      </c>
      <c r="E12259">
        <f>INDEX(TeamSports!B:B,MATCH(D12259,TeamSports!C:C,0))</f>
        <v>63</v>
      </c>
      <c r="F12259">
        <f>INDEX(RanksTable!BE:BE,MATCH(B12259,RanksTable!B:B,0))</f>
        <v>7</v>
      </c>
      <c r="H12259" t="str">
        <f t="shared" si="191"/>
        <v>INSERT INTO "TeamRanks" (team_id,team_sport_id,team_rank) VALUES (215,63,7);</v>
      </c>
    </row>
    <row r="12260" spans="2:8" x14ac:dyDescent="0.25">
      <c r="B12260" t="s">
        <v>481</v>
      </c>
      <c r="C12260">
        <f>INDEX(NationalTeams!B:B,MATCH(B12260,NationalTeams!C:C,0))</f>
        <v>216</v>
      </c>
      <c r="D12260" t="s">
        <v>1255</v>
      </c>
      <c r="E12260">
        <f>INDEX(TeamSports!B:B,MATCH(D12260,TeamSports!C:C,0))</f>
        <v>63</v>
      </c>
      <c r="F12260">
        <f>INDEX(RanksTable!BE:BE,MATCH(B12260,RanksTable!B:B,0))</f>
        <v>7</v>
      </c>
      <c r="H12260" t="str">
        <f t="shared" si="191"/>
        <v>INSERT INTO "TeamRanks" (team_id,team_sport_id,team_rank) VALUES (216,63,7);</v>
      </c>
    </row>
    <row r="12261" spans="2:8" x14ac:dyDescent="0.25">
      <c r="B12261" t="s">
        <v>351</v>
      </c>
      <c r="C12261">
        <f>INDEX(NationalTeams!B:B,MATCH(B12261,NationalTeams!C:C,0))</f>
        <v>217</v>
      </c>
      <c r="D12261" t="s">
        <v>1255</v>
      </c>
      <c r="E12261">
        <f>INDEX(TeamSports!B:B,MATCH(D12261,TeamSports!C:C,0))</f>
        <v>63</v>
      </c>
      <c r="F12261">
        <f>INDEX(RanksTable!BE:BE,MATCH(B12261,RanksTable!B:B,0))</f>
        <v>7</v>
      </c>
      <c r="H12261" t="str">
        <f t="shared" si="191"/>
        <v>INSERT INTO "TeamRanks" (team_id,team_sport_id,team_rank) VALUES (217,63,7);</v>
      </c>
    </row>
    <row r="12262" spans="2:8" x14ac:dyDescent="0.25">
      <c r="B12262" t="s">
        <v>438</v>
      </c>
      <c r="C12262">
        <f>INDEX(NationalTeams!B:B,MATCH(B12262,NationalTeams!C:C,0))</f>
        <v>218</v>
      </c>
      <c r="D12262" t="s">
        <v>1255</v>
      </c>
      <c r="E12262">
        <f>INDEX(TeamSports!B:B,MATCH(D12262,TeamSports!C:C,0))</f>
        <v>63</v>
      </c>
      <c r="F12262">
        <f>INDEX(RanksTable!BE:BE,MATCH(B12262,RanksTable!B:B,0))</f>
        <v>7</v>
      </c>
      <c r="H12262" t="str">
        <f t="shared" si="191"/>
        <v>INSERT INTO "TeamRanks" (team_id,team_sport_id,team_rank) VALUES (218,63,7);</v>
      </c>
    </row>
    <row r="12263" spans="2:8" x14ac:dyDescent="0.25">
      <c r="B12263" t="s">
        <v>319</v>
      </c>
      <c r="C12263">
        <f>INDEX(NationalTeams!B:B,MATCH(B12263,NationalTeams!C:C,0))</f>
        <v>219</v>
      </c>
      <c r="D12263" t="s">
        <v>1255</v>
      </c>
      <c r="E12263">
        <f>INDEX(TeamSports!B:B,MATCH(D12263,TeamSports!C:C,0))</f>
        <v>63</v>
      </c>
      <c r="F12263">
        <f>INDEX(RanksTable!BE:BE,MATCH(B12263,RanksTable!B:B,0))</f>
        <v>7</v>
      </c>
      <c r="H12263" t="str">
        <f t="shared" si="191"/>
        <v>INSERT INTO "TeamRanks" (team_id,team_sport_id,team_rank) VALUES (219,63,7);</v>
      </c>
    </row>
    <row r="12264" spans="2:8" x14ac:dyDescent="0.25">
      <c r="B12264" t="s">
        <v>471</v>
      </c>
      <c r="C12264">
        <f>INDEX(NationalTeams!B:B,MATCH(B12264,NationalTeams!C:C,0))</f>
        <v>220</v>
      </c>
      <c r="D12264" t="s">
        <v>1255</v>
      </c>
      <c r="E12264">
        <f>INDEX(TeamSports!B:B,MATCH(D12264,TeamSports!C:C,0))</f>
        <v>63</v>
      </c>
      <c r="F12264">
        <f>INDEX(RanksTable!BE:BE,MATCH(B12264,RanksTable!B:B,0))</f>
        <v>7</v>
      </c>
      <c r="H12264" t="str">
        <f t="shared" si="191"/>
        <v>INSERT INTO "TeamRanks" (team_id,team_sport_id,team_rank) VALUES (220,63,7);</v>
      </c>
    </row>
    <row r="12265" spans="2:8" x14ac:dyDescent="0.25">
      <c r="B12265" t="s">
        <v>373</v>
      </c>
      <c r="C12265">
        <f>INDEX(NationalTeams!B:B,MATCH(B12265,NationalTeams!C:C,0))</f>
        <v>221</v>
      </c>
      <c r="D12265" t="s">
        <v>1255</v>
      </c>
      <c r="E12265">
        <f>INDEX(TeamSports!B:B,MATCH(D12265,TeamSports!C:C,0))</f>
        <v>63</v>
      </c>
      <c r="F12265">
        <f>INDEX(RanksTable!BE:BE,MATCH(B12265,RanksTable!B:B,0))</f>
        <v>7</v>
      </c>
      <c r="H12265" t="str">
        <f t="shared" si="191"/>
        <v>INSERT INTO "TeamRanks" (team_id,team_sport_id,team_rank) VALUES (221,63,7);</v>
      </c>
    </row>
    <row r="12266" spans="2:8" x14ac:dyDescent="0.25">
      <c r="B12266" t="s">
        <v>367</v>
      </c>
      <c r="C12266">
        <f>INDEX(NationalTeams!B:B,MATCH(B12266,NationalTeams!C:C,0))</f>
        <v>222</v>
      </c>
      <c r="D12266" t="s">
        <v>1255</v>
      </c>
      <c r="E12266">
        <f>INDEX(TeamSports!B:B,MATCH(D12266,TeamSports!C:C,0))</f>
        <v>63</v>
      </c>
      <c r="F12266">
        <f>INDEX(RanksTable!BE:BE,MATCH(B12266,RanksTable!B:B,0))</f>
        <v>7</v>
      </c>
      <c r="H12266" t="str">
        <f t="shared" si="191"/>
        <v>INSERT INTO "TeamRanks" (team_id,team_sport_id,team_rank) VALUES (222,63,7);</v>
      </c>
    </row>
    <row r="12267" spans="2:8" x14ac:dyDescent="0.25">
      <c r="B12267" t="s">
        <v>358</v>
      </c>
      <c r="C12267">
        <f>INDEX(NationalTeams!B:B,MATCH(B12267,NationalTeams!C:C,0))</f>
        <v>223</v>
      </c>
      <c r="D12267" t="s">
        <v>1255</v>
      </c>
      <c r="E12267">
        <f>INDEX(TeamSports!B:B,MATCH(D12267,TeamSports!C:C,0))</f>
        <v>63</v>
      </c>
      <c r="F12267">
        <f>INDEX(RanksTable!BE:BE,MATCH(B12267,RanksTable!B:B,0))</f>
        <v>7</v>
      </c>
      <c r="H12267" t="str">
        <f t="shared" si="191"/>
        <v>INSERT INTO "TeamRanks" (team_id,team_sport_id,team_rank) VALUES (223,63,7);</v>
      </c>
    </row>
    <row r="12268" spans="2:8" x14ac:dyDescent="0.25">
      <c r="B12268" t="s">
        <v>440</v>
      </c>
      <c r="C12268">
        <f>INDEX(NationalTeams!B:B,MATCH(B12268,NationalTeams!C:C,0))</f>
        <v>1</v>
      </c>
      <c r="D12268" t="s">
        <v>8495</v>
      </c>
      <c r="E12268">
        <f>INDEX(TeamSports!B:B,MATCH(D12268,TeamSports!C:C,0))</f>
        <v>64</v>
      </c>
      <c r="F12268">
        <f>INDEX(RanksTable!BF:BF,MATCH(B12268,RanksTable!B:B,0))</f>
        <v>7</v>
      </c>
      <c r="H12268" t="str">
        <f t="shared" si="191"/>
        <v>INSERT INTO "TeamRanks" (team_id,team_sport_id,team_rank) VALUES (1,64,7);</v>
      </c>
    </row>
    <row r="12269" spans="2:8" x14ac:dyDescent="0.25">
      <c r="B12269" t="s">
        <v>321</v>
      </c>
      <c r="C12269">
        <f>INDEX(NationalTeams!B:B,MATCH(B12269,NationalTeams!C:C,0))</f>
        <v>2</v>
      </c>
      <c r="D12269" t="s">
        <v>8495</v>
      </c>
      <c r="E12269">
        <f>INDEX(TeamSports!B:B,MATCH(D12269,TeamSports!C:C,0))</f>
        <v>64</v>
      </c>
      <c r="F12269">
        <f>INDEX(RanksTable!BF:BF,MATCH(B12269,RanksTable!B:B,0))</f>
        <v>7</v>
      </c>
      <c r="H12269" t="str">
        <f t="shared" si="191"/>
        <v>INSERT INTO "TeamRanks" (team_id,team_sport_id,team_rank) VALUES (2,64,7);</v>
      </c>
    </row>
    <row r="12270" spans="2:8" x14ac:dyDescent="0.25">
      <c r="B12270" t="s">
        <v>520</v>
      </c>
      <c r="C12270">
        <f>INDEX(NationalTeams!B:B,MATCH(B12270,NationalTeams!C:C,0))</f>
        <v>3</v>
      </c>
      <c r="D12270" t="s">
        <v>8495</v>
      </c>
      <c r="E12270">
        <f>INDEX(TeamSports!B:B,MATCH(D12270,TeamSports!C:C,0))</f>
        <v>64</v>
      </c>
      <c r="F12270">
        <f>INDEX(RanksTable!BF:BF,MATCH(B12270,RanksTable!B:B,0))</f>
        <v>7</v>
      </c>
      <c r="H12270" t="str">
        <f t="shared" si="191"/>
        <v>INSERT INTO "TeamRanks" (team_id,team_sport_id,team_rank) VALUES (3,64,7);</v>
      </c>
    </row>
    <row r="12271" spans="2:8" x14ac:dyDescent="0.25">
      <c r="B12271" t="s">
        <v>489</v>
      </c>
      <c r="C12271">
        <f>INDEX(NationalTeams!B:B,MATCH(B12271,NationalTeams!C:C,0))</f>
        <v>4</v>
      </c>
      <c r="D12271" t="s">
        <v>8495</v>
      </c>
      <c r="E12271">
        <f>INDEX(TeamSports!B:B,MATCH(D12271,TeamSports!C:C,0))</f>
        <v>64</v>
      </c>
      <c r="F12271">
        <f>INDEX(RanksTable!BF:BF,MATCH(B12271,RanksTable!B:B,0))</f>
        <v>1</v>
      </c>
      <c r="H12271" t="str">
        <f t="shared" si="191"/>
        <v>INSERT INTO "TeamRanks" (team_id,team_sport_id,team_rank) VALUES (4,64,1);</v>
      </c>
    </row>
    <row r="12272" spans="2:8" x14ac:dyDescent="0.25">
      <c r="B12272" t="s">
        <v>329</v>
      </c>
      <c r="C12272">
        <f>INDEX(NationalTeams!B:B,MATCH(B12272,NationalTeams!C:C,0))</f>
        <v>5</v>
      </c>
      <c r="D12272" t="s">
        <v>8495</v>
      </c>
      <c r="E12272">
        <f>INDEX(TeamSports!B:B,MATCH(D12272,TeamSports!C:C,0))</f>
        <v>64</v>
      </c>
      <c r="F12272">
        <f>INDEX(RanksTable!BF:BF,MATCH(B12272,RanksTable!B:B,0))</f>
        <v>7</v>
      </c>
      <c r="H12272" t="str">
        <f t="shared" si="191"/>
        <v>INSERT INTO "TeamRanks" (team_id,team_sport_id,team_rank) VALUES (5,64,7);</v>
      </c>
    </row>
    <row r="12273" spans="2:8" x14ac:dyDescent="0.25">
      <c r="B12273" t="s">
        <v>538</v>
      </c>
      <c r="C12273">
        <f>INDEX(NationalTeams!B:B,MATCH(B12273,NationalTeams!C:C,0))</f>
        <v>6</v>
      </c>
      <c r="D12273" t="s">
        <v>8495</v>
      </c>
      <c r="E12273">
        <f>INDEX(TeamSports!B:B,MATCH(D12273,TeamSports!C:C,0))</f>
        <v>64</v>
      </c>
      <c r="F12273">
        <f>INDEX(RanksTable!BF:BF,MATCH(B12273,RanksTable!B:B,0))</f>
        <v>7</v>
      </c>
      <c r="H12273" t="str">
        <f t="shared" si="191"/>
        <v>INSERT INTO "TeamRanks" (team_id,team_sport_id,team_rank) VALUES (6,64,7);</v>
      </c>
    </row>
    <row r="12274" spans="2:8" x14ac:dyDescent="0.25">
      <c r="B12274" t="s">
        <v>357</v>
      </c>
      <c r="C12274">
        <f>INDEX(NationalTeams!B:B,MATCH(B12274,NationalTeams!C:C,0))</f>
        <v>7</v>
      </c>
      <c r="D12274" t="s">
        <v>8495</v>
      </c>
      <c r="E12274">
        <f>INDEX(TeamSports!B:B,MATCH(D12274,TeamSports!C:C,0))</f>
        <v>64</v>
      </c>
      <c r="F12274">
        <f>INDEX(RanksTable!BF:BF,MATCH(B12274,RanksTable!B:B,0))</f>
        <v>7</v>
      </c>
      <c r="H12274" t="str">
        <f t="shared" si="191"/>
        <v>INSERT INTO "TeamRanks" (team_id,team_sport_id,team_rank) VALUES (7,64,7);</v>
      </c>
    </row>
    <row r="12275" spans="2:8" x14ac:dyDescent="0.25">
      <c r="B12275" t="s">
        <v>420</v>
      </c>
      <c r="C12275">
        <f>INDEX(NationalTeams!B:B,MATCH(B12275,NationalTeams!C:C,0))</f>
        <v>8</v>
      </c>
      <c r="D12275" t="s">
        <v>8495</v>
      </c>
      <c r="E12275">
        <f>INDEX(TeamSports!B:B,MATCH(D12275,TeamSports!C:C,0))</f>
        <v>64</v>
      </c>
      <c r="F12275">
        <f>INDEX(RanksTable!BF:BF,MATCH(B12275,RanksTable!B:B,0))</f>
        <v>7</v>
      </c>
      <c r="H12275" t="str">
        <f t="shared" si="191"/>
        <v>INSERT INTO "TeamRanks" (team_id,team_sport_id,team_rank) VALUES (8,64,7);</v>
      </c>
    </row>
    <row r="12276" spans="2:8" x14ac:dyDescent="0.25">
      <c r="B12276" t="s">
        <v>400</v>
      </c>
      <c r="C12276">
        <f>INDEX(NationalTeams!B:B,MATCH(B12276,NationalTeams!C:C,0))</f>
        <v>9</v>
      </c>
      <c r="D12276" t="s">
        <v>8495</v>
      </c>
      <c r="E12276">
        <f>INDEX(TeamSports!B:B,MATCH(D12276,TeamSports!C:C,0))</f>
        <v>64</v>
      </c>
      <c r="F12276">
        <f>INDEX(RanksTable!BF:BF,MATCH(B12276,RanksTable!B:B,0))</f>
        <v>7</v>
      </c>
      <c r="H12276" t="str">
        <f t="shared" si="191"/>
        <v>INSERT INTO "TeamRanks" (team_id,team_sport_id,team_rank) VALUES (9,64,7);</v>
      </c>
    </row>
    <row r="12277" spans="2:8" x14ac:dyDescent="0.25">
      <c r="B12277" t="s">
        <v>428</v>
      </c>
      <c r="C12277">
        <f>INDEX(NationalTeams!B:B,MATCH(B12277,NationalTeams!C:C,0))</f>
        <v>10</v>
      </c>
      <c r="D12277" t="s">
        <v>8495</v>
      </c>
      <c r="E12277">
        <f>INDEX(TeamSports!B:B,MATCH(D12277,TeamSports!C:C,0))</f>
        <v>64</v>
      </c>
      <c r="F12277">
        <f>INDEX(RanksTable!BF:BF,MATCH(B12277,RanksTable!B:B,0))</f>
        <v>7</v>
      </c>
      <c r="H12277" t="str">
        <f t="shared" si="191"/>
        <v>INSERT INTO "TeamRanks" (team_id,team_sport_id,team_rank) VALUES (10,64,7);</v>
      </c>
    </row>
    <row r="12278" spans="2:8" x14ac:dyDescent="0.25">
      <c r="B12278" t="s">
        <v>324</v>
      </c>
      <c r="C12278">
        <f>INDEX(NationalTeams!B:B,MATCH(B12278,NationalTeams!C:C,0))</f>
        <v>11</v>
      </c>
      <c r="D12278" t="s">
        <v>8495</v>
      </c>
      <c r="E12278">
        <f>INDEX(TeamSports!B:B,MATCH(D12278,TeamSports!C:C,0))</f>
        <v>64</v>
      </c>
      <c r="F12278">
        <f>INDEX(RanksTable!BF:BF,MATCH(B12278,RanksTable!B:B,0))</f>
        <v>7</v>
      </c>
      <c r="H12278" t="str">
        <f t="shared" si="191"/>
        <v>INSERT INTO "TeamRanks" (team_id,team_sport_id,team_rank) VALUES (11,64,7);</v>
      </c>
    </row>
    <row r="12279" spans="2:8" x14ac:dyDescent="0.25">
      <c r="B12279" t="s">
        <v>376</v>
      </c>
      <c r="C12279">
        <f>INDEX(NationalTeams!B:B,MATCH(B12279,NationalTeams!C:C,0))</f>
        <v>12</v>
      </c>
      <c r="D12279" t="s">
        <v>8495</v>
      </c>
      <c r="E12279">
        <f>INDEX(TeamSports!B:B,MATCH(D12279,TeamSports!C:C,0))</f>
        <v>64</v>
      </c>
      <c r="F12279">
        <f>INDEX(RanksTable!BF:BF,MATCH(B12279,RanksTable!B:B,0))</f>
        <v>7</v>
      </c>
      <c r="H12279" t="str">
        <f t="shared" si="191"/>
        <v>INSERT INTO "TeamRanks" (team_id,team_sport_id,team_rank) VALUES (12,64,7);</v>
      </c>
    </row>
    <row r="12280" spans="2:8" x14ac:dyDescent="0.25">
      <c r="B12280" t="s">
        <v>529</v>
      </c>
      <c r="C12280">
        <f>INDEX(NationalTeams!B:B,MATCH(B12280,NationalTeams!C:C,0))</f>
        <v>13</v>
      </c>
      <c r="D12280" t="s">
        <v>8495</v>
      </c>
      <c r="E12280">
        <f>INDEX(TeamSports!B:B,MATCH(D12280,TeamSports!C:C,0))</f>
        <v>64</v>
      </c>
      <c r="F12280">
        <f>INDEX(RanksTable!BF:BF,MATCH(B12280,RanksTable!B:B,0))</f>
        <v>7</v>
      </c>
      <c r="H12280" t="str">
        <f t="shared" si="191"/>
        <v>INSERT INTO "TeamRanks" (team_id,team_sport_id,team_rank) VALUES (13,64,7);</v>
      </c>
    </row>
    <row r="12281" spans="2:8" x14ac:dyDescent="0.25">
      <c r="B12281" t="s">
        <v>415</v>
      </c>
      <c r="C12281">
        <f>INDEX(NationalTeams!B:B,MATCH(B12281,NationalTeams!C:C,0))</f>
        <v>14</v>
      </c>
      <c r="D12281" t="s">
        <v>8495</v>
      </c>
      <c r="E12281">
        <f>INDEX(TeamSports!B:B,MATCH(D12281,TeamSports!C:C,0))</f>
        <v>64</v>
      </c>
      <c r="F12281">
        <f>INDEX(RanksTable!BF:BF,MATCH(B12281,RanksTable!B:B,0))</f>
        <v>7</v>
      </c>
      <c r="H12281" t="str">
        <f t="shared" si="191"/>
        <v>INSERT INTO "TeamRanks" (team_id,team_sport_id,team_rank) VALUES (14,64,7);</v>
      </c>
    </row>
    <row r="12282" spans="2:8" x14ac:dyDescent="0.25">
      <c r="B12282" t="s">
        <v>424</v>
      </c>
      <c r="C12282">
        <f>INDEX(NationalTeams!B:B,MATCH(B12282,NationalTeams!C:C,0))</f>
        <v>15</v>
      </c>
      <c r="D12282" t="s">
        <v>8495</v>
      </c>
      <c r="E12282">
        <f>INDEX(TeamSports!B:B,MATCH(D12282,TeamSports!C:C,0))</f>
        <v>64</v>
      </c>
      <c r="F12282">
        <f>INDEX(RanksTable!BF:BF,MATCH(B12282,RanksTable!B:B,0))</f>
        <v>7</v>
      </c>
      <c r="H12282" t="str">
        <f t="shared" si="191"/>
        <v>INSERT INTO "TeamRanks" (team_id,team_sport_id,team_rank) VALUES (15,64,7);</v>
      </c>
    </row>
    <row r="12283" spans="2:8" x14ac:dyDescent="0.25">
      <c r="B12283" t="s">
        <v>426</v>
      </c>
      <c r="C12283">
        <f>INDEX(NationalTeams!B:B,MATCH(B12283,NationalTeams!C:C,0))</f>
        <v>16</v>
      </c>
      <c r="D12283" t="s">
        <v>8495</v>
      </c>
      <c r="E12283">
        <f>INDEX(TeamSports!B:B,MATCH(D12283,TeamSports!C:C,0))</f>
        <v>64</v>
      </c>
      <c r="F12283">
        <f>INDEX(RanksTable!BF:BF,MATCH(B12283,RanksTable!B:B,0))</f>
        <v>5</v>
      </c>
      <c r="H12283" t="str">
        <f t="shared" si="191"/>
        <v>INSERT INTO "TeamRanks" (team_id,team_sport_id,team_rank) VALUES (16,64,5);</v>
      </c>
    </row>
    <row r="12284" spans="2:8" x14ac:dyDescent="0.25">
      <c r="B12284" t="s">
        <v>514</v>
      </c>
      <c r="C12284">
        <f>INDEX(NationalTeams!B:B,MATCH(B12284,NationalTeams!C:C,0))</f>
        <v>17</v>
      </c>
      <c r="D12284" t="s">
        <v>8495</v>
      </c>
      <c r="E12284">
        <f>INDEX(TeamSports!B:B,MATCH(D12284,TeamSports!C:C,0))</f>
        <v>64</v>
      </c>
      <c r="F12284">
        <f>INDEX(RanksTable!BF:BF,MATCH(B12284,RanksTable!B:B,0))</f>
        <v>1</v>
      </c>
      <c r="H12284" t="str">
        <f t="shared" si="191"/>
        <v>INSERT INTO "TeamRanks" (team_id,team_sport_id,team_rank) VALUES (17,64,1);</v>
      </c>
    </row>
    <row r="12285" spans="2:8" x14ac:dyDescent="0.25">
      <c r="B12285" t="s">
        <v>535</v>
      </c>
      <c r="C12285">
        <f>INDEX(NationalTeams!B:B,MATCH(B12285,NationalTeams!C:C,0))</f>
        <v>18</v>
      </c>
      <c r="D12285" t="s">
        <v>8495</v>
      </c>
      <c r="E12285">
        <f>INDEX(TeamSports!B:B,MATCH(D12285,TeamSports!C:C,0))</f>
        <v>64</v>
      </c>
      <c r="F12285">
        <f>INDEX(RanksTable!BF:BF,MATCH(B12285,RanksTable!B:B,0))</f>
        <v>7</v>
      </c>
      <c r="H12285" t="str">
        <f t="shared" si="191"/>
        <v>INSERT INTO "TeamRanks" (team_id,team_sport_id,team_rank) VALUES (18,64,7);</v>
      </c>
    </row>
    <row r="12286" spans="2:8" x14ac:dyDescent="0.25">
      <c r="B12286" t="s">
        <v>419</v>
      </c>
      <c r="C12286">
        <f>INDEX(NationalTeams!B:B,MATCH(B12286,NationalTeams!C:C,0))</f>
        <v>19</v>
      </c>
      <c r="D12286" t="s">
        <v>8495</v>
      </c>
      <c r="E12286">
        <f>INDEX(TeamSports!B:B,MATCH(D12286,TeamSports!C:C,0))</f>
        <v>64</v>
      </c>
      <c r="F12286">
        <f>INDEX(RanksTable!BF:BF,MATCH(B12286,RanksTable!B:B,0))</f>
        <v>7</v>
      </c>
      <c r="H12286" t="str">
        <f t="shared" si="191"/>
        <v>INSERT INTO "TeamRanks" (team_id,team_sport_id,team_rank) VALUES (19,64,7);</v>
      </c>
    </row>
    <row r="12287" spans="2:8" x14ac:dyDescent="0.25">
      <c r="B12287" t="s">
        <v>433</v>
      </c>
      <c r="C12287">
        <f>INDEX(NationalTeams!B:B,MATCH(B12287,NationalTeams!C:C,0))</f>
        <v>20</v>
      </c>
      <c r="D12287" t="s">
        <v>8495</v>
      </c>
      <c r="E12287">
        <f>INDEX(TeamSports!B:B,MATCH(D12287,TeamSports!C:C,0))</f>
        <v>64</v>
      </c>
      <c r="F12287">
        <f>INDEX(RanksTable!BF:BF,MATCH(B12287,RanksTable!B:B,0))</f>
        <v>7</v>
      </c>
      <c r="H12287" t="str">
        <f t="shared" si="191"/>
        <v>INSERT INTO "TeamRanks" (team_id,team_sport_id,team_rank) VALUES (20,64,7);</v>
      </c>
    </row>
    <row r="12288" spans="2:8" x14ac:dyDescent="0.25">
      <c r="B12288" t="s">
        <v>465</v>
      </c>
      <c r="C12288">
        <f>INDEX(NationalTeams!B:B,MATCH(B12288,NationalTeams!C:C,0))</f>
        <v>21</v>
      </c>
      <c r="D12288" t="s">
        <v>8495</v>
      </c>
      <c r="E12288">
        <f>INDEX(TeamSports!B:B,MATCH(D12288,TeamSports!C:C,0))</f>
        <v>64</v>
      </c>
      <c r="F12288">
        <f>INDEX(RanksTable!BF:BF,MATCH(B12288,RanksTable!B:B,0))</f>
        <v>7</v>
      </c>
      <c r="H12288" t="str">
        <f t="shared" si="191"/>
        <v>INSERT INTO "TeamRanks" (team_id,team_sport_id,team_rank) VALUES (21,64,7);</v>
      </c>
    </row>
    <row r="12289" spans="2:8" x14ac:dyDescent="0.25">
      <c r="B12289" t="s">
        <v>408</v>
      </c>
      <c r="C12289">
        <f>INDEX(NationalTeams!B:B,MATCH(B12289,NationalTeams!C:C,0))</f>
        <v>22</v>
      </c>
      <c r="D12289" t="s">
        <v>8495</v>
      </c>
      <c r="E12289">
        <f>INDEX(TeamSports!B:B,MATCH(D12289,TeamSports!C:C,0))</f>
        <v>64</v>
      </c>
      <c r="F12289">
        <f>INDEX(RanksTable!BF:BF,MATCH(B12289,RanksTable!B:B,0))</f>
        <v>7</v>
      </c>
      <c r="H12289" t="str">
        <f t="shared" si="191"/>
        <v>INSERT INTO "TeamRanks" (team_id,team_sport_id,team_rank) VALUES (22,64,7);</v>
      </c>
    </row>
    <row r="12290" spans="2:8" x14ac:dyDescent="0.25">
      <c r="B12290" t="s">
        <v>505</v>
      </c>
      <c r="C12290">
        <f>INDEX(NationalTeams!B:B,MATCH(B12290,NationalTeams!C:C,0))</f>
        <v>23</v>
      </c>
      <c r="D12290" t="s">
        <v>8495</v>
      </c>
      <c r="E12290">
        <f>INDEX(TeamSports!B:B,MATCH(D12290,TeamSports!C:C,0))</f>
        <v>64</v>
      </c>
      <c r="F12290">
        <f>INDEX(RanksTable!BF:BF,MATCH(B12290,RanksTable!B:B,0))</f>
        <v>7</v>
      </c>
      <c r="H12290" t="str">
        <f t="shared" si="191"/>
        <v>INSERT INTO "TeamRanks" (team_id,team_sport_id,team_rank) VALUES (23,64,7);</v>
      </c>
    </row>
    <row r="12291" spans="2:8" x14ac:dyDescent="0.25">
      <c r="B12291" t="s">
        <v>334</v>
      </c>
      <c r="C12291">
        <f>INDEX(NationalTeams!B:B,MATCH(B12291,NationalTeams!C:C,0))</f>
        <v>24</v>
      </c>
      <c r="D12291" t="s">
        <v>8495</v>
      </c>
      <c r="E12291">
        <f>INDEX(TeamSports!B:B,MATCH(D12291,TeamSports!C:C,0))</f>
        <v>64</v>
      </c>
      <c r="F12291">
        <f>INDEX(RanksTable!BF:BF,MATCH(B12291,RanksTable!B:B,0))</f>
        <v>7</v>
      </c>
      <c r="H12291" t="str">
        <f t="shared" si="191"/>
        <v>INSERT INTO "TeamRanks" (team_id,team_sport_id,team_rank) VALUES (24,64,7);</v>
      </c>
    </row>
    <row r="12292" spans="2:8" x14ac:dyDescent="0.25">
      <c r="B12292" t="s">
        <v>337</v>
      </c>
      <c r="C12292">
        <f>INDEX(NationalTeams!B:B,MATCH(B12292,NationalTeams!C:C,0))</f>
        <v>25</v>
      </c>
      <c r="D12292" t="s">
        <v>8495</v>
      </c>
      <c r="E12292">
        <f>INDEX(TeamSports!B:B,MATCH(D12292,TeamSports!C:C,0))</f>
        <v>64</v>
      </c>
      <c r="F12292">
        <f>INDEX(RanksTable!BF:BF,MATCH(B12292,RanksTable!B:B,0))</f>
        <v>7</v>
      </c>
      <c r="H12292" t="str">
        <f t="shared" ref="H12292:H12355" si="192">_xlfn.CONCAT($H$1,$L$1,$C$1,$L$1," ",$J$1,$C$2,$N$1,$E$2,$N$1,$F$2,$K$1,$I$1,$J$1,C12292,$N$1,E12292,$N$1,F12292,$K$1,$O$1)</f>
        <v>INSERT INTO "TeamRanks" (team_id,team_sport_id,team_rank) VALUES (25,64,7);</v>
      </c>
    </row>
    <row r="12293" spans="2:8" x14ac:dyDescent="0.25">
      <c r="B12293" t="s">
        <v>403</v>
      </c>
      <c r="C12293">
        <f>INDEX(NationalTeams!B:B,MATCH(B12293,NationalTeams!C:C,0))</f>
        <v>26</v>
      </c>
      <c r="D12293" t="s">
        <v>8495</v>
      </c>
      <c r="E12293">
        <f>INDEX(TeamSports!B:B,MATCH(D12293,TeamSports!C:C,0))</f>
        <v>64</v>
      </c>
      <c r="F12293">
        <f>INDEX(RanksTable!BF:BF,MATCH(B12293,RanksTable!B:B,0))</f>
        <v>7</v>
      </c>
      <c r="H12293" t="str">
        <f t="shared" si="192"/>
        <v>INSERT INTO "TeamRanks" (team_id,team_sport_id,team_rank) VALUES (26,64,7);</v>
      </c>
    </row>
    <row r="12294" spans="2:8" x14ac:dyDescent="0.25">
      <c r="B12294" t="s">
        <v>525</v>
      </c>
      <c r="C12294">
        <f>INDEX(NationalTeams!B:B,MATCH(B12294,NationalTeams!C:C,0))</f>
        <v>27</v>
      </c>
      <c r="D12294" t="s">
        <v>8495</v>
      </c>
      <c r="E12294">
        <f>INDEX(TeamSports!B:B,MATCH(D12294,TeamSports!C:C,0))</f>
        <v>64</v>
      </c>
      <c r="F12294">
        <f>INDEX(RanksTable!BF:BF,MATCH(B12294,RanksTable!B:B,0))</f>
        <v>7</v>
      </c>
      <c r="H12294" t="str">
        <f t="shared" si="192"/>
        <v>INSERT INTO "TeamRanks" (team_id,team_sport_id,team_rank) VALUES (27,64,7);</v>
      </c>
    </row>
    <row r="12295" spans="2:8" x14ac:dyDescent="0.25">
      <c r="B12295" t="s">
        <v>453</v>
      </c>
      <c r="C12295">
        <f>INDEX(NationalTeams!B:B,MATCH(B12295,NationalTeams!C:C,0))</f>
        <v>28</v>
      </c>
      <c r="D12295" t="s">
        <v>8495</v>
      </c>
      <c r="E12295">
        <f>INDEX(TeamSports!B:B,MATCH(D12295,TeamSports!C:C,0))</f>
        <v>64</v>
      </c>
      <c r="F12295">
        <f>INDEX(RanksTable!BF:BF,MATCH(B12295,RanksTable!B:B,0))</f>
        <v>7</v>
      </c>
      <c r="H12295" t="str">
        <f t="shared" si="192"/>
        <v>INSERT INTO "TeamRanks" (team_id,team_sport_id,team_rank) VALUES (28,64,7);</v>
      </c>
    </row>
    <row r="12296" spans="2:8" x14ac:dyDescent="0.25">
      <c r="B12296" t="s">
        <v>353</v>
      </c>
      <c r="C12296">
        <f>INDEX(NationalTeams!B:B,MATCH(B12296,NationalTeams!C:C,0))</f>
        <v>29</v>
      </c>
      <c r="D12296" t="s">
        <v>8495</v>
      </c>
      <c r="E12296">
        <f>INDEX(TeamSports!B:B,MATCH(D12296,TeamSports!C:C,0))</f>
        <v>64</v>
      </c>
      <c r="F12296">
        <f>INDEX(RanksTable!BF:BF,MATCH(B12296,RanksTable!B:B,0))</f>
        <v>7</v>
      </c>
      <c r="H12296" t="str">
        <f t="shared" si="192"/>
        <v>INSERT INTO "TeamRanks" (team_id,team_sport_id,team_rank) VALUES (29,64,7);</v>
      </c>
    </row>
    <row r="12297" spans="2:8" x14ac:dyDescent="0.25">
      <c r="B12297" t="s">
        <v>516</v>
      </c>
      <c r="C12297">
        <f>INDEX(NationalTeams!B:B,MATCH(B12297,NationalTeams!C:C,0))</f>
        <v>30</v>
      </c>
      <c r="D12297" t="s">
        <v>8495</v>
      </c>
      <c r="E12297">
        <f>INDEX(TeamSports!B:B,MATCH(D12297,TeamSports!C:C,0))</f>
        <v>64</v>
      </c>
      <c r="F12297">
        <f>INDEX(RanksTable!BF:BF,MATCH(B12297,RanksTable!B:B,0))</f>
        <v>7</v>
      </c>
      <c r="H12297" t="str">
        <f t="shared" si="192"/>
        <v>INSERT INTO "TeamRanks" (team_id,team_sport_id,team_rank) VALUES (30,64,7);</v>
      </c>
    </row>
    <row r="12298" spans="2:8" x14ac:dyDescent="0.25">
      <c r="B12298" t="s">
        <v>340</v>
      </c>
      <c r="C12298">
        <f>INDEX(NationalTeams!B:B,MATCH(B12298,NationalTeams!C:C,0))</f>
        <v>31</v>
      </c>
      <c r="D12298" t="s">
        <v>8495</v>
      </c>
      <c r="E12298">
        <f>INDEX(TeamSports!B:B,MATCH(D12298,TeamSports!C:C,0))</f>
        <v>64</v>
      </c>
      <c r="F12298">
        <f>INDEX(RanksTable!BF:BF,MATCH(B12298,RanksTable!B:B,0))</f>
        <v>7</v>
      </c>
      <c r="H12298" t="str">
        <f t="shared" si="192"/>
        <v>INSERT INTO "TeamRanks" (team_id,team_sport_id,team_rank) VALUES (31,64,7);</v>
      </c>
    </row>
    <row r="12299" spans="2:8" x14ac:dyDescent="0.25">
      <c r="B12299" t="s">
        <v>327</v>
      </c>
      <c r="C12299">
        <f>INDEX(NationalTeams!B:B,MATCH(B12299,NationalTeams!C:C,0))</f>
        <v>32</v>
      </c>
      <c r="D12299" t="s">
        <v>8495</v>
      </c>
      <c r="E12299">
        <f>INDEX(TeamSports!B:B,MATCH(D12299,TeamSports!C:C,0))</f>
        <v>64</v>
      </c>
      <c r="F12299">
        <f>INDEX(RanksTable!BF:BF,MATCH(B12299,RanksTable!B:B,0))</f>
        <v>7</v>
      </c>
      <c r="H12299" t="str">
        <f t="shared" si="192"/>
        <v>INSERT INTO "TeamRanks" (team_id,team_sport_id,team_rank) VALUES (32,64,7);</v>
      </c>
    </row>
    <row r="12300" spans="2:8" x14ac:dyDescent="0.25">
      <c r="B12300" t="s">
        <v>478</v>
      </c>
      <c r="C12300">
        <f>INDEX(NationalTeams!B:B,MATCH(B12300,NationalTeams!C:C,0))</f>
        <v>33</v>
      </c>
      <c r="D12300" t="s">
        <v>8495</v>
      </c>
      <c r="E12300">
        <f>INDEX(TeamSports!B:B,MATCH(D12300,TeamSports!C:C,0))</f>
        <v>64</v>
      </c>
      <c r="F12300">
        <f>INDEX(RanksTable!BF:BF,MATCH(B12300,RanksTable!B:B,0))</f>
        <v>7</v>
      </c>
      <c r="H12300" t="str">
        <f t="shared" si="192"/>
        <v>INSERT INTO "TeamRanks" (team_id,team_sport_id,team_rank) VALUES (33,64,7);</v>
      </c>
    </row>
    <row r="12301" spans="2:8" x14ac:dyDescent="0.25">
      <c r="B12301" t="s">
        <v>510</v>
      </c>
      <c r="C12301">
        <f>INDEX(NationalTeams!B:B,MATCH(B12301,NationalTeams!C:C,0))</f>
        <v>34</v>
      </c>
      <c r="D12301" t="s">
        <v>8495</v>
      </c>
      <c r="E12301">
        <f>INDEX(TeamSports!B:B,MATCH(D12301,TeamSports!C:C,0))</f>
        <v>64</v>
      </c>
      <c r="F12301">
        <f>INDEX(RanksTable!BF:BF,MATCH(B12301,RanksTable!B:B,0))</f>
        <v>7</v>
      </c>
      <c r="H12301" t="str">
        <f t="shared" si="192"/>
        <v>INSERT INTO "TeamRanks" (team_id,team_sport_id,team_rank) VALUES (34,64,7);</v>
      </c>
    </row>
    <row r="12302" spans="2:8" x14ac:dyDescent="0.25">
      <c r="B12302" t="s">
        <v>366</v>
      </c>
      <c r="C12302">
        <f>INDEX(NationalTeams!B:B,MATCH(B12302,NationalTeams!C:C,0))</f>
        <v>35</v>
      </c>
      <c r="D12302" t="s">
        <v>8495</v>
      </c>
      <c r="E12302">
        <f>INDEX(TeamSports!B:B,MATCH(D12302,TeamSports!C:C,0))</f>
        <v>64</v>
      </c>
      <c r="F12302">
        <f>INDEX(RanksTable!BF:BF,MATCH(B12302,RanksTable!B:B,0))</f>
        <v>7</v>
      </c>
      <c r="H12302" t="str">
        <f t="shared" si="192"/>
        <v>INSERT INTO "TeamRanks" (team_id,team_sport_id,team_rank) VALUES (35,64,7);</v>
      </c>
    </row>
    <row r="12303" spans="2:8" x14ac:dyDescent="0.25">
      <c r="B12303" t="s">
        <v>341</v>
      </c>
      <c r="C12303">
        <f>INDEX(NationalTeams!B:B,MATCH(B12303,NationalTeams!C:C,0))</f>
        <v>36</v>
      </c>
      <c r="D12303" t="s">
        <v>8495</v>
      </c>
      <c r="E12303">
        <f>INDEX(TeamSports!B:B,MATCH(D12303,TeamSports!C:C,0))</f>
        <v>64</v>
      </c>
      <c r="F12303">
        <f>INDEX(RanksTable!BF:BF,MATCH(B12303,RanksTable!B:B,0))</f>
        <v>7</v>
      </c>
      <c r="H12303" t="str">
        <f t="shared" si="192"/>
        <v>INSERT INTO "TeamRanks" (team_id,team_sport_id,team_rank) VALUES (36,64,7);</v>
      </c>
    </row>
    <row r="12304" spans="2:8" x14ac:dyDescent="0.25">
      <c r="B12304" t="s">
        <v>454</v>
      </c>
      <c r="C12304">
        <f>INDEX(NationalTeams!B:B,MATCH(B12304,NationalTeams!C:C,0))</f>
        <v>37</v>
      </c>
      <c r="D12304" t="s">
        <v>8495</v>
      </c>
      <c r="E12304">
        <f>INDEX(TeamSports!B:B,MATCH(D12304,TeamSports!C:C,0))</f>
        <v>64</v>
      </c>
      <c r="F12304">
        <f>INDEX(RanksTable!BF:BF,MATCH(B12304,RanksTable!B:B,0))</f>
        <v>7</v>
      </c>
      <c r="H12304" t="str">
        <f t="shared" si="192"/>
        <v>INSERT INTO "TeamRanks" (team_id,team_sport_id,team_rank) VALUES (37,64,7);</v>
      </c>
    </row>
    <row r="12305" spans="2:8" x14ac:dyDescent="0.25">
      <c r="B12305" t="s">
        <v>371</v>
      </c>
      <c r="C12305">
        <f>INDEX(NationalTeams!B:B,MATCH(B12305,NationalTeams!C:C,0))</f>
        <v>38</v>
      </c>
      <c r="D12305" t="s">
        <v>8495</v>
      </c>
      <c r="E12305">
        <f>INDEX(TeamSports!B:B,MATCH(D12305,TeamSports!C:C,0))</f>
        <v>64</v>
      </c>
      <c r="F12305">
        <f>INDEX(RanksTable!BF:BF,MATCH(B12305,RanksTable!B:B,0))</f>
        <v>7</v>
      </c>
      <c r="H12305" t="str">
        <f t="shared" si="192"/>
        <v>INSERT INTO "TeamRanks" (team_id,team_sport_id,team_rank) VALUES (38,64,7);</v>
      </c>
    </row>
    <row r="12306" spans="2:8" x14ac:dyDescent="0.25">
      <c r="B12306" t="s">
        <v>462</v>
      </c>
      <c r="C12306">
        <f>INDEX(NationalTeams!B:B,MATCH(B12306,NationalTeams!C:C,0))</f>
        <v>39</v>
      </c>
      <c r="D12306" t="s">
        <v>8495</v>
      </c>
      <c r="E12306">
        <f>INDEX(TeamSports!B:B,MATCH(D12306,TeamSports!C:C,0))</f>
        <v>64</v>
      </c>
      <c r="F12306">
        <f>INDEX(RanksTable!BF:BF,MATCH(B12306,RanksTable!B:B,0))</f>
        <v>7</v>
      </c>
      <c r="H12306" t="str">
        <f t="shared" si="192"/>
        <v>INSERT INTO "TeamRanks" (team_id,team_sport_id,team_rank) VALUES (39,64,7);</v>
      </c>
    </row>
    <row r="12307" spans="2:8" x14ac:dyDescent="0.25">
      <c r="B12307" t="s">
        <v>322</v>
      </c>
      <c r="C12307">
        <f>INDEX(NationalTeams!B:B,MATCH(B12307,NationalTeams!C:C,0))</f>
        <v>40</v>
      </c>
      <c r="D12307" t="s">
        <v>8495</v>
      </c>
      <c r="E12307">
        <f>INDEX(TeamSports!B:B,MATCH(D12307,TeamSports!C:C,0))</f>
        <v>64</v>
      </c>
      <c r="F12307">
        <f>INDEX(RanksTable!BF:BF,MATCH(B12307,RanksTable!B:B,0))</f>
        <v>7</v>
      </c>
      <c r="H12307" t="str">
        <f t="shared" si="192"/>
        <v>INSERT INTO "TeamRanks" (team_id,team_sport_id,team_rank) VALUES (40,64,7);</v>
      </c>
    </row>
    <row r="12308" spans="2:8" x14ac:dyDescent="0.25">
      <c r="B12308" t="s">
        <v>355</v>
      </c>
      <c r="C12308">
        <f>INDEX(NationalTeams!B:B,MATCH(B12308,NationalTeams!C:C,0))</f>
        <v>41</v>
      </c>
      <c r="D12308" t="s">
        <v>8495</v>
      </c>
      <c r="E12308">
        <f>INDEX(TeamSports!B:B,MATCH(D12308,TeamSports!C:C,0))</f>
        <v>64</v>
      </c>
      <c r="F12308">
        <f>INDEX(RanksTable!BF:BF,MATCH(B12308,RanksTable!B:B,0))</f>
        <v>3</v>
      </c>
      <c r="H12308" t="str">
        <f t="shared" si="192"/>
        <v>INSERT INTO "TeamRanks" (team_id,team_sport_id,team_rank) VALUES (41,64,3);</v>
      </c>
    </row>
    <row r="12309" spans="2:8" x14ac:dyDescent="0.25">
      <c r="B12309" t="s">
        <v>344</v>
      </c>
      <c r="C12309">
        <f>INDEX(NationalTeams!B:B,MATCH(B12309,NationalTeams!C:C,0))</f>
        <v>42</v>
      </c>
      <c r="D12309" t="s">
        <v>8495</v>
      </c>
      <c r="E12309">
        <f>INDEX(TeamSports!B:B,MATCH(D12309,TeamSports!C:C,0))</f>
        <v>64</v>
      </c>
      <c r="F12309">
        <f>INDEX(RanksTable!BF:BF,MATCH(B12309,RanksTable!B:B,0))</f>
        <v>7</v>
      </c>
      <c r="H12309" t="str">
        <f t="shared" si="192"/>
        <v>INSERT INTO "TeamRanks" (team_id,team_sport_id,team_rank) VALUES (42,64,7);</v>
      </c>
    </row>
    <row r="12310" spans="2:8" x14ac:dyDescent="0.25">
      <c r="B12310" t="s">
        <v>330</v>
      </c>
      <c r="C12310">
        <f>INDEX(NationalTeams!B:B,MATCH(B12310,NationalTeams!C:C,0))</f>
        <v>43</v>
      </c>
      <c r="D12310" t="s">
        <v>8495</v>
      </c>
      <c r="E12310">
        <f>INDEX(TeamSports!B:B,MATCH(D12310,TeamSports!C:C,0))</f>
        <v>64</v>
      </c>
      <c r="F12310">
        <f>INDEX(RanksTable!BF:BF,MATCH(B12310,RanksTable!B:B,0))</f>
        <v>7</v>
      </c>
      <c r="H12310" t="str">
        <f t="shared" si="192"/>
        <v>INSERT INTO "TeamRanks" (team_id,team_sport_id,team_rank) VALUES (43,64,7);</v>
      </c>
    </row>
    <row r="12311" spans="2:8" x14ac:dyDescent="0.25">
      <c r="B12311" t="s">
        <v>429</v>
      </c>
      <c r="C12311">
        <f>INDEX(NationalTeams!B:B,MATCH(B12311,NationalTeams!C:C,0))</f>
        <v>44</v>
      </c>
      <c r="D12311" t="s">
        <v>8495</v>
      </c>
      <c r="E12311">
        <f>INDEX(TeamSports!B:B,MATCH(D12311,TeamSports!C:C,0))</f>
        <v>64</v>
      </c>
      <c r="F12311">
        <f>INDEX(RanksTable!BF:BF,MATCH(B12311,RanksTable!B:B,0))</f>
        <v>7</v>
      </c>
      <c r="H12311" t="str">
        <f t="shared" si="192"/>
        <v>INSERT INTO "TeamRanks" (team_id,team_sport_id,team_rank) VALUES (44,64,7);</v>
      </c>
    </row>
    <row r="12312" spans="2:8" x14ac:dyDescent="0.25">
      <c r="B12312" t="s">
        <v>534</v>
      </c>
      <c r="C12312">
        <f>INDEX(NationalTeams!B:B,MATCH(B12312,NationalTeams!C:C,0))</f>
        <v>45</v>
      </c>
      <c r="D12312" t="s">
        <v>8495</v>
      </c>
      <c r="E12312">
        <f>INDEX(TeamSports!B:B,MATCH(D12312,TeamSports!C:C,0))</f>
        <v>64</v>
      </c>
      <c r="F12312">
        <f>INDEX(RanksTable!BF:BF,MATCH(B12312,RanksTable!B:B,0))</f>
        <v>7</v>
      </c>
      <c r="H12312" t="str">
        <f t="shared" si="192"/>
        <v>INSERT INTO "TeamRanks" (team_id,team_sport_id,team_rank) VALUES (45,64,7);</v>
      </c>
    </row>
    <row r="12313" spans="2:8" x14ac:dyDescent="0.25">
      <c r="B12313" t="s">
        <v>328</v>
      </c>
      <c r="C12313">
        <f>INDEX(NationalTeams!B:B,MATCH(B12313,NationalTeams!C:C,0))</f>
        <v>46</v>
      </c>
      <c r="D12313" t="s">
        <v>8495</v>
      </c>
      <c r="E12313">
        <f>INDEX(TeamSports!B:B,MATCH(D12313,TeamSports!C:C,0))</f>
        <v>64</v>
      </c>
      <c r="F12313">
        <f>INDEX(RanksTable!BF:BF,MATCH(B12313,RanksTable!B:B,0))</f>
        <v>7</v>
      </c>
      <c r="H12313" t="str">
        <f t="shared" si="192"/>
        <v>INSERT INTO "TeamRanks" (team_id,team_sport_id,team_rank) VALUES (46,64,7);</v>
      </c>
    </row>
    <row r="12314" spans="2:8" x14ac:dyDescent="0.25">
      <c r="B12314" t="s">
        <v>368</v>
      </c>
      <c r="C12314">
        <f>INDEX(NationalTeams!B:B,MATCH(B12314,NationalTeams!C:C,0))</f>
        <v>47</v>
      </c>
      <c r="D12314" t="s">
        <v>8495</v>
      </c>
      <c r="E12314">
        <f>INDEX(TeamSports!B:B,MATCH(D12314,TeamSports!C:C,0))</f>
        <v>64</v>
      </c>
      <c r="F12314">
        <f>INDEX(RanksTable!BF:BF,MATCH(B12314,RanksTable!B:B,0))</f>
        <v>7</v>
      </c>
      <c r="H12314" t="str">
        <f t="shared" si="192"/>
        <v>INSERT INTO "TeamRanks" (team_id,team_sport_id,team_rank) VALUES (47,64,7);</v>
      </c>
    </row>
    <row r="12315" spans="2:8" x14ac:dyDescent="0.25">
      <c r="B12315" t="s">
        <v>369</v>
      </c>
      <c r="C12315">
        <f>INDEX(NationalTeams!B:B,MATCH(B12315,NationalTeams!C:C,0))</f>
        <v>48</v>
      </c>
      <c r="D12315" t="s">
        <v>8495</v>
      </c>
      <c r="E12315">
        <f>INDEX(TeamSports!B:B,MATCH(D12315,TeamSports!C:C,0))</f>
        <v>64</v>
      </c>
      <c r="F12315">
        <f>INDEX(RanksTable!BF:BF,MATCH(B12315,RanksTable!B:B,0))</f>
        <v>7</v>
      </c>
      <c r="H12315" t="str">
        <f t="shared" si="192"/>
        <v>INSERT INTO "TeamRanks" (team_id,team_sport_id,team_rank) VALUES (48,64,7);</v>
      </c>
    </row>
    <row r="12316" spans="2:8" x14ac:dyDescent="0.25">
      <c r="B12316" t="s">
        <v>447</v>
      </c>
      <c r="C12316">
        <f>INDEX(NationalTeams!B:B,MATCH(B12316,NationalTeams!C:C,0))</f>
        <v>49</v>
      </c>
      <c r="D12316" t="s">
        <v>8495</v>
      </c>
      <c r="E12316">
        <f>INDEX(TeamSports!B:B,MATCH(D12316,TeamSports!C:C,0))</f>
        <v>64</v>
      </c>
      <c r="F12316">
        <f>INDEX(RanksTable!BF:BF,MATCH(B12316,RanksTable!B:B,0))</f>
        <v>7</v>
      </c>
      <c r="H12316" t="str">
        <f t="shared" si="192"/>
        <v>INSERT INTO "TeamRanks" (team_id,team_sport_id,team_rank) VALUES (49,64,7);</v>
      </c>
    </row>
    <row r="12317" spans="2:8" x14ac:dyDescent="0.25">
      <c r="B12317" t="s">
        <v>425</v>
      </c>
      <c r="C12317">
        <f>INDEX(NationalTeams!B:B,MATCH(B12317,NationalTeams!C:C,0))</f>
        <v>50</v>
      </c>
      <c r="D12317" t="s">
        <v>8495</v>
      </c>
      <c r="E12317">
        <f>INDEX(TeamSports!B:B,MATCH(D12317,TeamSports!C:C,0))</f>
        <v>64</v>
      </c>
      <c r="F12317">
        <f>INDEX(RanksTable!BF:BF,MATCH(B12317,RanksTable!B:B,0))</f>
        <v>7</v>
      </c>
      <c r="H12317" t="str">
        <f t="shared" si="192"/>
        <v>INSERT INTO "TeamRanks" (team_id,team_sport_id,team_rank) VALUES (50,64,7);</v>
      </c>
    </row>
    <row r="12318" spans="2:8" x14ac:dyDescent="0.25">
      <c r="B12318" t="s">
        <v>323</v>
      </c>
      <c r="C12318">
        <f>INDEX(NationalTeams!B:B,MATCH(B12318,NationalTeams!C:C,0))</f>
        <v>51</v>
      </c>
      <c r="D12318" t="s">
        <v>8495</v>
      </c>
      <c r="E12318">
        <f>INDEX(TeamSports!B:B,MATCH(D12318,TeamSports!C:C,0))</f>
        <v>64</v>
      </c>
      <c r="F12318">
        <f>INDEX(RanksTable!BF:BF,MATCH(B12318,RanksTable!B:B,0))</f>
        <v>7</v>
      </c>
      <c r="H12318" t="str">
        <f t="shared" si="192"/>
        <v>INSERT INTO "TeamRanks" (team_id,team_sport_id,team_rank) VALUES (51,64,7);</v>
      </c>
    </row>
    <row r="12319" spans="2:8" x14ac:dyDescent="0.25">
      <c r="B12319" t="s">
        <v>354</v>
      </c>
      <c r="C12319">
        <f>INDEX(NationalTeams!B:B,MATCH(B12319,NationalTeams!C:C,0))</f>
        <v>52</v>
      </c>
      <c r="D12319" t="s">
        <v>8495</v>
      </c>
      <c r="E12319">
        <f>INDEX(TeamSports!B:B,MATCH(D12319,TeamSports!C:C,0))</f>
        <v>64</v>
      </c>
      <c r="F12319">
        <f>INDEX(RanksTable!BF:BF,MATCH(B12319,RanksTable!B:B,0))</f>
        <v>7</v>
      </c>
      <c r="H12319" t="str">
        <f t="shared" si="192"/>
        <v>INSERT INTO "TeamRanks" (team_id,team_sport_id,team_rank) VALUES (52,64,7);</v>
      </c>
    </row>
    <row r="12320" spans="2:8" x14ac:dyDescent="0.25">
      <c r="B12320" t="s">
        <v>498</v>
      </c>
      <c r="C12320">
        <f>INDEX(NationalTeams!B:B,MATCH(B12320,NationalTeams!C:C,0))</f>
        <v>53</v>
      </c>
      <c r="D12320" t="s">
        <v>8495</v>
      </c>
      <c r="E12320">
        <f>INDEX(TeamSports!B:B,MATCH(D12320,TeamSports!C:C,0))</f>
        <v>64</v>
      </c>
      <c r="F12320">
        <f>INDEX(RanksTable!BF:BF,MATCH(B12320,RanksTable!B:B,0))</f>
        <v>3</v>
      </c>
      <c r="H12320" t="str">
        <f t="shared" si="192"/>
        <v>INSERT INTO "TeamRanks" (team_id,team_sport_id,team_rank) VALUES (53,64,3);</v>
      </c>
    </row>
    <row r="12321" spans="2:8" x14ac:dyDescent="0.25">
      <c r="B12321" t="s">
        <v>406</v>
      </c>
      <c r="C12321">
        <f>INDEX(NationalTeams!B:B,MATCH(B12321,NationalTeams!C:C,0))</f>
        <v>54</v>
      </c>
      <c r="D12321" t="s">
        <v>8495</v>
      </c>
      <c r="E12321">
        <f>INDEX(TeamSports!B:B,MATCH(D12321,TeamSports!C:C,0))</f>
        <v>64</v>
      </c>
      <c r="F12321">
        <f>INDEX(RanksTable!BF:BF,MATCH(B12321,RanksTable!B:B,0))</f>
        <v>7</v>
      </c>
      <c r="H12321" t="str">
        <f t="shared" si="192"/>
        <v>INSERT INTO "TeamRanks" (team_id,team_sport_id,team_rank) VALUES (54,64,7);</v>
      </c>
    </row>
    <row r="12322" spans="2:8" x14ac:dyDescent="0.25">
      <c r="B12322" t="s">
        <v>404</v>
      </c>
      <c r="C12322">
        <f>INDEX(NationalTeams!B:B,MATCH(B12322,NationalTeams!C:C,0))</f>
        <v>55</v>
      </c>
      <c r="D12322" t="s">
        <v>8495</v>
      </c>
      <c r="E12322">
        <f>INDEX(TeamSports!B:B,MATCH(D12322,TeamSports!C:C,0))</f>
        <v>64</v>
      </c>
      <c r="F12322">
        <f>INDEX(RanksTable!BF:BF,MATCH(B12322,RanksTable!B:B,0))</f>
        <v>7</v>
      </c>
      <c r="H12322" t="str">
        <f t="shared" si="192"/>
        <v>INSERT INTO "TeamRanks" (team_id,team_sport_id,team_rank) VALUES (55,64,7);</v>
      </c>
    </row>
    <row r="12323" spans="2:8" x14ac:dyDescent="0.25">
      <c r="B12323" t="s">
        <v>495</v>
      </c>
      <c r="C12323">
        <f>INDEX(NationalTeams!B:B,MATCH(B12323,NationalTeams!C:C,0))</f>
        <v>56</v>
      </c>
      <c r="D12323" t="s">
        <v>8495</v>
      </c>
      <c r="E12323">
        <f>INDEX(TeamSports!B:B,MATCH(D12323,TeamSports!C:C,0))</f>
        <v>64</v>
      </c>
      <c r="F12323">
        <f>INDEX(RanksTable!BF:BF,MATCH(B12323,RanksTable!B:B,0))</f>
        <v>7</v>
      </c>
      <c r="H12323" t="str">
        <f t="shared" si="192"/>
        <v>INSERT INTO "TeamRanks" (team_id,team_sport_id,team_rank) VALUES (56,64,7);</v>
      </c>
    </row>
    <row r="12324" spans="2:8" x14ac:dyDescent="0.25">
      <c r="B12324" t="s">
        <v>413</v>
      </c>
      <c r="C12324">
        <f>INDEX(NationalTeams!B:B,MATCH(B12324,NationalTeams!C:C,0))</f>
        <v>57</v>
      </c>
      <c r="D12324" t="s">
        <v>8495</v>
      </c>
      <c r="E12324">
        <f>INDEX(TeamSports!B:B,MATCH(D12324,TeamSports!C:C,0))</f>
        <v>64</v>
      </c>
      <c r="F12324">
        <f>INDEX(RanksTable!BF:BF,MATCH(B12324,RanksTable!B:B,0))</f>
        <v>7</v>
      </c>
      <c r="H12324" t="str">
        <f t="shared" si="192"/>
        <v>INSERT INTO "TeamRanks" (team_id,team_sport_id,team_rank) VALUES (57,64,7);</v>
      </c>
    </row>
    <row r="12325" spans="2:8" x14ac:dyDescent="0.25">
      <c r="B12325" t="s">
        <v>331</v>
      </c>
      <c r="C12325">
        <f>INDEX(NationalTeams!B:B,MATCH(B12325,NationalTeams!C:C,0))</f>
        <v>58</v>
      </c>
      <c r="D12325" t="s">
        <v>8495</v>
      </c>
      <c r="E12325">
        <f>INDEX(TeamSports!B:B,MATCH(D12325,TeamSports!C:C,0))</f>
        <v>64</v>
      </c>
      <c r="F12325">
        <f>INDEX(RanksTable!BF:BF,MATCH(B12325,RanksTable!B:B,0))</f>
        <v>7</v>
      </c>
      <c r="H12325" t="str">
        <f t="shared" si="192"/>
        <v>INSERT INTO "TeamRanks" (team_id,team_sport_id,team_rank) VALUES (58,64,7);</v>
      </c>
    </row>
    <row r="12326" spans="2:8" x14ac:dyDescent="0.25">
      <c r="B12326" t="s">
        <v>365</v>
      </c>
      <c r="C12326">
        <f>INDEX(NationalTeams!B:B,MATCH(B12326,NationalTeams!C:C,0))</f>
        <v>59</v>
      </c>
      <c r="D12326" t="s">
        <v>8495</v>
      </c>
      <c r="E12326">
        <f>INDEX(TeamSports!B:B,MATCH(D12326,TeamSports!C:C,0))</f>
        <v>64</v>
      </c>
      <c r="F12326">
        <f>INDEX(RanksTable!BF:BF,MATCH(B12326,RanksTable!B:B,0))</f>
        <v>7</v>
      </c>
      <c r="H12326" t="str">
        <f t="shared" si="192"/>
        <v>INSERT INTO "TeamRanks" (team_id,team_sport_id,team_rank) VALUES (59,64,7);</v>
      </c>
    </row>
    <row r="12327" spans="2:8" x14ac:dyDescent="0.25">
      <c r="B12327" t="s">
        <v>332</v>
      </c>
      <c r="C12327">
        <f>INDEX(NationalTeams!B:B,MATCH(B12327,NationalTeams!C:C,0))</f>
        <v>60</v>
      </c>
      <c r="D12327" t="s">
        <v>8495</v>
      </c>
      <c r="E12327">
        <f>INDEX(TeamSports!B:B,MATCH(D12327,TeamSports!C:C,0))</f>
        <v>64</v>
      </c>
      <c r="F12327">
        <f>INDEX(RanksTable!BF:BF,MATCH(B12327,RanksTable!B:B,0))</f>
        <v>7</v>
      </c>
      <c r="H12327" t="str">
        <f t="shared" si="192"/>
        <v>INSERT INTO "TeamRanks" (team_id,team_sport_id,team_rank) VALUES (60,64,7);</v>
      </c>
    </row>
    <row r="12328" spans="2:8" x14ac:dyDescent="0.25">
      <c r="B12328" t="s">
        <v>435</v>
      </c>
      <c r="C12328">
        <f>INDEX(NationalTeams!B:B,MATCH(B12328,NationalTeams!C:C,0))</f>
        <v>61</v>
      </c>
      <c r="D12328" t="s">
        <v>8495</v>
      </c>
      <c r="E12328">
        <f>INDEX(TeamSports!B:B,MATCH(D12328,TeamSports!C:C,0))</f>
        <v>64</v>
      </c>
      <c r="F12328">
        <f>INDEX(RanksTable!BF:BF,MATCH(B12328,RanksTable!B:B,0))</f>
        <v>7</v>
      </c>
      <c r="H12328" t="str">
        <f t="shared" si="192"/>
        <v>INSERT INTO "TeamRanks" (team_id,team_sport_id,team_rank) VALUES (61,64,7);</v>
      </c>
    </row>
    <row r="12329" spans="2:8" x14ac:dyDescent="0.25">
      <c r="B12329" t="s">
        <v>346</v>
      </c>
      <c r="C12329">
        <f>INDEX(NationalTeams!B:B,MATCH(B12329,NationalTeams!C:C,0))</f>
        <v>62</v>
      </c>
      <c r="D12329" t="s">
        <v>8495</v>
      </c>
      <c r="E12329">
        <f>INDEX(TeamSports!B:B,MATCH(D12329,TeamSports!C:C,0))</f>
        <v>64</v>
      </c>
      <c r="F12329">
        <f>INDEX(RanksTable!BF:BF,MATCH(B12329,RanksTable!B:B,0))</f>
        <v>7</v>
      </c>
      <c r="H12329" t="str">
        <f t="shared" si="192"/>
        <v>INSERT INTO "TeamRanks" (team_id,team_sport_id,team_rank) VALUES (62,64,7);</v>
      </c>
    </row>
    <row r="12330" spans="2:8" x14ac:dyDescent="0.25">
      <c r="B12330" t="s">
        <v>515</v>
      </c>
      <c r="C12330">
        <f>INDEX(NationalTeams!B:B,MATCH(B12330,NationalTeams!C:C,0))</f>
        <v>63</v>
      </c>
      <c r="D12330" t="s">
        <v>8495</v>
      </c>
      <c r="E12330">
        <f>INDEX(TeamSports!B:B,MATCH(D12330,TeamSports!C:C,0))</f>
        <v>64</v>
      </c>
      <c r="F12330">
        <f>INDEX(RanksTable!BF:BF,MATCH(B12330,RanksTable!B:B,0))</f>
        <v>7</v>
      </c>
      <c r="H12330" t="str">
        <f t="shared" si="192"/>
        <v>INSERT INTO "TeamRanks" (team_id,team_sport_id,team_rank) VALUES (63,64,7);</v>
      </c>
    </row>
    <row r="12331" spans="2:8" x14ac:dyDescent="0.25">
      <c r="B12331" t="s">
        <v>509</v>
      </c>
      <c r="C12331">
        <f>INDEX(NationalTeams!B:B,MATCH(B12331,NationalTeams!C:C,0))</f>
        <v>64</v>
      </c>
      <c r="D12331" t="s">
        <v>8495</v>
      </c>
      <c r="E12331">
        <f>INDEX(TeamSports!B:B,MATCH(D12331,TeamSports!C:C,0))</f>
        <v>64</v>
      </c>
      <c r="F12331">
        <f>INDEX(RanksTable!BF:BF,MATCH(B12331,RanksTable!B:B,0))</f>
        <v>4</v>
      </c>
      <c r="H12331" t="str">
        <f t="shared" si="192"/>
        <v>INSERT INTO "TeamRanks" (team_id,team_sport_id,team_rank) VALUES (64,64,4);</v>
      </c>
    </row>
    <row r="12332" spans="2:8" x14ac:dyDescent="0.25">
      <c r="B12332" t="s">
        <v>518</v>
      </c>
      <c r="C12332">
        <f>INDEX(NationalTeams!B:B,MATCH(B12332,NationalTeams!C:C,0))</f>
        <v>65</v>
      </c>
      <c r="D12332" t="s">
        <v>8495</v>
      </c>
      <c r="E12332">
        <f>INDEX(TeamSports!B:B,MATCH(D12332,TeamSports!C:C,0))</f>
        <v>64</v>
      </c>
      <c r="F12332">
        <f>INDEX(RanksTable!BF:BF,MATCH(B12332,RanksTable!B:B,0))</f>
        <v>3</v>
      </c>
      <c r="H12332" t="str">
        <f t="shared" si="192"/>
        <v>INSERT INTO "TeamRanks" (team_id,team_sport_id,team_rank) VALUES (65,64,3);</v>
      </c>
    </row>
    <row r="12333" spans="2:8" x14ac:dyDescent="0.25">
      <c r="B12333" t="s">
        <v>490</v>
      </c>
      <c r="C12333">
        <f>INDEX(NationalTeams!B:B,MATCH(B12333,NationalTeams!C:C,0))</f>
        <v>66</v>
      </c>
      <c r="D12333" t="s">
        <v>8495</v>
      </c>
      <c r="E12333">
        <f>INDEX(TeamSports!B:B,MATCH(D12333,TeamSports!C:C,0))</f>
        <v>64</v>
      </c>
      <c r="F12333">
        <f>INDEX(RanksTable!BF:BF,MATCH(B12333,RanksTable!B:B,0))</f>
        <v>5</v>
      </c>
      <c r="H12333" t="str">
        <f t="shared" si="192"/>
        <v>INSERT INTO "TeamRanks" (team_id,team_sport_id,team_rank) VALUES (66,64,5);</v>
      </c>
    </row>
    <row r="12334" spans="2:8" x14ac:dyDescent="0.25">
      <c r="B12334" t="s">
        <v>349</v>
      </c>
      <c r="C12334">
        <f>INDEX(NationalTeams!B:B,MATCH(B12334,NationalTeams!C:C,0))</f>
        <v>67</v>
      </c>
      <c r="D12334" t="s">
        <v>8495</v>
      </c>
      <c r="E12334">
        <f>INDEX(TeamSports!B:B,MATCH(D12334,TeamSports!C:C,0))</f>
        <v>64</v>
      </c>
      <c r="F12334">
        <f>INDEX(RanksTable!BF:BF,MATCH(B12334,RanksTable!B:B,0))</f>
        <v>2</v>
      </c>
      <c r="H12334" t="str">
        <f t="shared" si="192"/>
        <v>INSERT INTO "TeamRanks" (team_id,team_sport_id,team_rank) VALUES (67,64,2);</v>
      </c>
    </row>
    <row r="12335" spans="2:8" x14ac:dyDescent="0.25">
      <c r="B12335" t="s">
        <v>531</v>
      </c>
      <c r="C12335">
        <f>INDEX(NationalTeams!B:B,MATCH(B12335,NationalTeams!C:C,0))</f>
        <v>68</v>
      </c>
      <c r="D12335" t="s">
        <v>8495</v>
      </c>
      <c r="E12335">
        <f>INDEX(TeamSports!B:B,MATCH(D12335,TeamSports!C:C,0))</f>
        <v>64</v>
      </c>
      <c r="F12335">
        <f>INDEX(RanksTable!BF:BF,MATCH(B12335,RanksTable!B:B,0))</f>
        <v>7</v>
      </c>
      <c r="H12335" t="str">
        <f t="shared" si="192"/>
        <v>INSERT INTO "TeamRanks" (team_id,team_sport_id,team_rank) VALUES (68,64,7);</v>
      </c>
    </row>
    <row r="12336" spans="2:8" x14ac:dyDescent="0.25">
      <c r="B12336" t="s">
        <v>326</v>
      </c>
      <c r="C12336">
        <f>INDEX(NationalTeams!B:B,MATCH(B12336,NationalTeams!C:C,0))</f>
        <v>69</v>
      </c>
      <c r="D12336" t="s">
        <v>8495</v>
      </c>
      <c r="E12336">
        <f>INDEX(TeamSports!B:B,MATCH(D12336,TeamSports!C:C,0))</f>
        <v>64</v>
      </c>
      <c r="F12336">
        <f>INDEX(RanksTable!BF:BF,MATCH(B12336,RanksTable!B:B,0))</f>
        <v>7</v>
      </c>
      <c r="H12336" t="str">
        <f t="shared" si="192"/>
        <v>INSERT INTO "TeamRanks" (team_id,team_sport_id,team_rank) VALUES (69,64,7);</v>
      </c>
    </row>
    <row r="12337" spans="2:8" x14ac:dyDescent="0.25">
      <c r="B12337" t="s">
        <v>320</v>
      </c>
      <c r="C12337">
        <f>INDEX(NationalTeams!B:B,MATCH(B12337,NationalTeams!C:C,0))</f>
        <v>70</v>
      </c>
      <c r="D12337" t="s">
        <v>8495</v>
      </c>
      <c r="E12337">
        <f>INDEX(TeamSports!B:B,MATCH(D12337,TeamSports!C:C,0))</f>
        <v>64</v>
      </c>
      <c r="F12337">
        <f>INDEX(RanksTable!BF:BF,MATCH(B12337,RanksTable!B:B,0))</f>
        <v>7</v>
      </c>
      <c r="H12337" t="str">
        <f t="shared" si="192"/>
        <v>INSERT INTO "TeamRanks" (team_id,team_sport_id,team_rank) VALUES (70,64,7);</v>
      </c>
    </row>
    <row r="12338" spans="2:8" x14ac:dyDescent="0.25">
      <c r="B12338" t="s">
        <v>459</v>
      </c>
      <c r="C12338">
        <f>INDEX(NationalTeams!B:B,MATCH(B12338,NationalTeams!C:C,0))</f>
        <v>71</v>
      </c>
      <c r="D12338" t="s">
        <v>8495</v>
      </c>
      <c r="E12338">
        <f>INDEX(TeamSports!B:B,MATCH(D12338,TeamSports!C:C,0))</f>
        <v>64</v>
      </c>
      <c r="F12338">
        <f>INDEX(RanksTable!BF:BF,MATCH(B12338,RanksTable!B:B,0))</f>
        <v>7</v>
      </c>
      <c r="H12338" t="str">
        <f t="shared" si="192"/>
        <v>INSERT INTO "TeamRanks" (team_id,team_sport_id,team_rank) VALUES (71,64,7);</v>
      </c>
    </row>
    <row r="12339" spans="2:8" x14ac:dyDescent="0.25">
      <c r="B12339" t="s">
        <v>445</v>
      </c>
      <c r="C12339">
        <f>INDEX(NationalTeams!B:B,MATCH(B12339,NationalTeams!C:C,0))</f>
        <v>72</v>
      </c>
      <c r="D12339" t="s">
        <v>8495</v>
      </c>
      <c r="E12339">
        <f>INDEX(TeamSports!B:B,MATCH(D12339,TeamSports!C:C,0))</f>
        <v>64</v>
      </c>
      <c r="F12339">
        <f>INDEX(RanksTable!BF:BF,MATCH(B12339,RanksTable!B:B,0))</f>
        <v>7</v>
      </c>
      <c r="H12339" t="str">
        <f t="shared" si="192"/>
        <v>INSERT INTO "TeamRanks" (team_id,team_sport_id,team_rank) VALUES (72,64,7);</v>
      </c>
    </row>
    <row r="12340" spans="2:8" x14ac:dyDescent="0.25">
      <c r="B12340" t="s">
        <v>511</v>
      </c>
      <c r="C12340">
        <f>INDEX(NationalTeams!B:B,MATCH(B12340,NationalTeams!C:C,0))</f>
        <v>73</v>
      </c>
      <c r="D12340" t="s">
        <v>8495</v>
      </c>
      <c r="E12340">
        <f>INDEX(TeamSports!B:B,MATCH(D12340,TeamSports!C:C,0))</f>
        <v>64</v>
      </c>
      <c r="F12340">
        <f>INDEX(RanksTable!BF:BF,MATCH(B12340,RanksTable!B:B,0))</f>
        <v>5</v>
      </c>
      <c r="H12340" t="str">
        <f t="shared" si="192"/>
        <v>INSERT INTO "TeamRanks" (team_id,team_sport_id,team_rank) VALUES (73,64,5);</v>
      </c>
    </row>
    <row r="12341" spans="2:8" x14ac:dyDescent="0.25">
      <c r="B12341" t="s">
        <v>487</v>
      </c>
      <c r="C12341">
        <f>INDEX(NationalTeams!B:B,MATCH(B12341,NationalTeams!C:C,0))</f>
        <v>74</v>
      </c>
      <c r="D12341" t="s">
        <v>8495</v>
      </c>
      <c r="E12341">
        <f>INDEX(TeamSports!B:B,MATCH(D12341,TeamSports!C:C,0))</f>
        <v>64</v>
      </c>
      <c r="F12341">
        <f>INDEX(RanksTable!BF:BF,MATCH(B12341,RanksTable!B:B,0))</f>
        <v>1</v>
      </c>
      <c r="H12341" t="str">
        <f t="shared" si="192"/>
        <v>INSERT INTO "TeamRanks" (team_id,team_sport_id,team_rank) VALUES (74,64,1);</v>
      </c>
    </row>
    <row r="12342" spans="2:8" x14ac:dyDescent="0.25">
      <c r="B12342" t="s">
        <v>383</v>
      </c>
      <c r="C12342">
        <f>INDEX(NationalTeams!B:B,MATCH(B12342,NationalTeams!C:C,0))</f>
        <v>75</v>
      </c>
      <c r="D12342" t="s">
        <v>8495</v>
      </c>
      <c r="E12342">
        <f>INDEX(TeamSports!B:B,MATCH(D12342,TeamSports!C:C,0))</f>
        <v>64</v>
      </c>
      <c r="F12342">
        <f>INDEX(RanksTable!BF:BF,MATCH(B12342,RanksTable!B:B,0))</f>
        <v>7</v>
      </c>
      <c r="H12342" t="str">
        <f t="shared" si="192"/>
        <v>INSERT INTO "TeamRanks" (team_id,team_sport_id,team_rank) VALUES (75,64,7);</v>
      </c>
    </row>
    <row r="12343" spans="2:8" x14ac:dyDescent="0.25">
      <c r="B12343" t="s">
        <v>517</v>
      </c>
      <c r="C12343">
        <f>INDEX(NationalTeams!B:B,MATCH(B12343,NationalTeams!C:C,0))</f>
        <v>76</v>
      </c>
      <c r="D12343" t="s">
        <v>8495</v>
      </c>
      <c r="E12343">
        <f>INDEX(TeamSports!B:B,MATCH(D12343,TeamSports!C:C,0))</f>
        <v>64</v>
      </c>
      <c r="F12343">
        <f>INDEX(RanksTable!BF:BF,MATCH(B12343,RanksTable!B:B,0))</f>
        <v>7</v>
      </c>
      <c r="H12343" t="str">
        <f t="shared" si="192"/>
        <v>INSERT INTO "TeamRanks" (team_id,team_sport_id,team_rank) VALUES (76,64,7);</v>
      </c>
    </row>
    <row r="12344" spans="2:8" x14ac:dyDescent="0.25">
      <c r="B12344" t="s">
        <v>391</v>
      </c>
      <c r="C12344">
        <f>INDEX(NationalTeams!B:B,MATCH(B12344,NationalTeams!C:C,0))</f>
        <v>77</v>
      </c>
      <c r="D12344" t="s">
        <v>8495</v>
      </c>
      <c r="E12344">
        <f>INDEX(TeamSports!B:B,MATCH(D12344,TeamSports!C:C,0))</f>
        <v>64</v>
      </c>
      <c r="F12344">
        <f>INDEX(RanksTable!BF:BF,MATCH(B12344,RanksTable!B:B,0))</f>
        <v>7</v>
      </c>
      <c r="H12344" t="str">
        <f t="shared" si="192"/>
        <v>INSERT INTO "TeamRanks" (team_id,team_sport_id,team_rank) VALUES (77,64,7);</v>
      </c>
    </row>
    <row r="12345" spans="2:8" x14ac:dyDescent="0.25">
      <c r="B12345" t="s">
        <v>524</v>
      </c>
      <c r="C12345">
        <f>INDEX(NationalTeams!B:B,MATCH(B12345,NationalTeams!C:C,0))</f>
        <v>78</v>
      </c>
      <c r="D12345" t="s">
        <v>8495</v>
      </c>
      <c r="E12345">
        <f>INDEX(TeamSports!B:B,MATCH(D12345,TeamSports!C:C,0))</f>
        <v>64</v>
      </c>
      <c r="F12345">
        <f>INDEX(RanksTable!BF:BF,MATCH(B12345,RanksTable!B:B,0))</f>
        <v>7</v>
      </c>
      <c r="H12345" t="str">
        <f t="shared" si="192"/>
        <v>INSERT INTO "TeamRanks" (team_id,team_sport_id,team_rank) VALUES (78,64,7);</v>
      </c>
    </row>
    <row r="12346" spans="2:8" x14ac:dyDescent="0.25">
      <c r="B12346" t="s">
        <v>325</v>
      </c>
      <c r="C12346">
        <f>INDEX(NationalTeams!B:B,MATCH(B12346,NationalTeams!C:C,0))</f>
        <v>79</v>
      </c>
      <c r="D12346" t="s">
        <v>8495</v>
      </c>
      <c r="E12346">
        <f>INDEX(TeamSports!B:B,MATCH(D12346,TeamSports!C:C,0))</f>
        <v>64</v>
      </c>
      <c r="F12346">
        <f>INDEX(RanksTable!BF:BF,MATCH(B12346,RanksTable!B:B,0))</f>
        <v>7</v>
      </c>
      <c r="H12346" t="str">
        <f t="shared" si="192"/>
        <v>INSERT INTO "TeamRanks" (team_id,team_sport_id,team_rank) VALUES (79,64,7);</v>
      </c>
    </row>
    <row r="12347" spans="2:8" x14ac:dyDescent="0.25">
      <c r="B12347" t="s">
        <v>536</v>
      </c>
      <c r="C12347">
        <f>INDEX(NationalTeams!B:B,MATCH(B12347,NationalTeams!C:C,0))</f>
        <v>80</v>
      </c>
      <c r="D12347" t="s">
        <v>8495</v>
      </c>
      <c r="E12347">
        <f>INDEX(TeamSports!B:B,MATCH(D12347,TeamSports!C:C,0))</f>
        <v>64</v>
      </c>
      <c r="F12347">
        <f>INDEX(RanksTable!BF:BF,MATCH(B12347,RanksTable!B:B,0))</f>
        <v>7</v>
      </c>
      <c r="H12347" t="str">
        <f t="shared" si="192"/>
        <v>INSERT INTO "TeamRanks" (team_id,team_sport_id,team_rank) VALUES (80,64,7);</v>
      </c>
    </row>
    <row r="12348" spans="2:8" x14ac:dyDescent="0.25">
      <c r="B12348" t="s">
        <v>405</v>
      </c>
      <c r="C12348">
        <f>INDEX(NationalTeams!B:B,MATCH(B12348,NationalTeams!C:C,0))</f>
        <v>81</v>
      </c>
      <c r="D12348" t="s">
        <v>8495</v>
      </c>
      <c r="E12348">
        <f>INDEX(TeamSports!B:B,MATCH(D12348,TeamSports!C:C,0))</f>
        <v>64</v>
      </c>
      <c r="F12348">
        <f>INDEX(RanksTable!BF:BF,MATCH(B12348,RanksTable!B:B,0))</f>
        <v>7</v>
      </c>
      <c r="H12348" t="str">
        <f t="shared" si="192"/>
        <v>INSERT INTO "TeamRanks" (team_id,team_sport_id,team_rank) VALUES (81,64,7);</v>
      </c>
    </row>
    <row r="12349" spans="2:8" x14ac:dyDescent="0.25">
      <c r="B12349" t="s">
        <v>508</v>
      </c>
      <c r="C12349">
        <f>INDEX(NationalTeams!B:B,MATCH(B12349,NationalTeams!C:C,0))</f>
        <v>82</v>
      </c>
      <c r="D12349" t="s">
        <v>8495</v>
      </c>
      <c r="E12349">
        <f>INDEX(TeamSports!B:B,MATCH(D12349,TeamSports!C:C,0))</f>
        <v>64</v>
      </c>
      <c r="F12349">
        <f>INDEX(RanksTable!BF:BF,MATCH(B12349,RanksTable!B:B,0))</f>
        <v>6</v>
      </c>
      <c r="H12349" t="str">
        <f t="shared" si="192"/>
        <v>INSERT INTO "TeamRanks" (team_id,team_sport_id,team_rank) VALUES (82,64,6);</v>
      </c>
    </row>
    <row r="12350" spans="2:8" x14ac:dyDescent="0.25">
      <c r="B12350" t="s">
        <v>477</v>
      </c>
      <c r="C12350">
        <f>INDEX(NationalTeams!B:B,MATCH(B12350,NationalTeams!C:C,0))</f>
        <v>83</v>
      </c>
      <c r="D12350" t="s">
        <v>8495</v>
      </c>
      <c r="E12350">
        <f>INDEX(TeamSports!B:B,MATCH(D12350,TeamSports!C:C,0))</f>
        <v>64</v>
      </c>
      <c r="F12350">
        <f>INDEX(RanksTable!BF:BF,MATCH(B12350,RanksTable!B:B,0))</f>
        <v>7</v>
      </c>
      <c r="H12350" t="str">
        <f t="shared" si="192"/>
        <v>INSERT INTO "TeamRanks" (team_id,team_sport_id,team_rank) VALUES (83,64,7);</v>
      </c>
    </row>
    <row r="12351" spans="2:8" x14ac:dyDescent="0.25">
      <c r="B12351" t="s">
        <v>396</v>
      </c>
      <c r="C12351">
        <f>INDEX(NationalTeams!B:B,MATCH(B12351,NationalTeams!C:C,0))</f>
        <v>84</v>
      </c>
      <c r="D12351" t="s">
        <v>8495</v>
      </c>
      <c r="E12351">
        <f>INDEX(TeamSports!B:B,MATCH(D12351,TeamSports!C:C,0))</f>
        <v>64</v>
      </c>
      <c r="F12351">
        <f>INDEX(RanksTable!BF:BF,MATCH(B12351,RanksTable!B:B,0))</f>
        <v>7</v>
      </c>
      <c r="H12351" t="str">
        <f t="shared" si="192"/>
        <v>INSERT INTO "TeamRanks" (team_id,team_sport_id,team_rank) VALUES (84,64,7);</v>
      </c>
    </row>
    <row r="12352" spans="2:8" x14ac:dyDescent="0.25">
      <c r="B12352" t="s">
        <v>382</v>
      </c>
      <c r="C12352">
        <f>INDEX(NationalTeams!B:B,MATCH(B12352,NationalTeams!C:C,0))</f>
        <v>85</v>
      </c>
      <c r="D12352" t="s">
        <v>8495</v>
      </c>
      <c r="E12352">
        <f>INDEX(TeamSports!B:B,MATCH(D12352,TeamSports!C:C,0))</f>
        <v>64</v>
      </c>
      <c r="F12352">
        <f>INDEX(RanksTable!BF:BF,MATCH(B12352,RanksTable!B:B,0))</f>
        <v>7</v>
      </c>
      <c r="H12352" t="str">
        <f t="shared" si="192"/>
        <v>INSERT INTO "TeamRanks" (team_id,team_sport_id,team_rank) VALUES (85,64,7);</v>
      </c>
    </row>
    <row r="12353" spans="2:8" x14ac:dyDescent="0.25">
      <c r="B12353" t="s">
        <v>338</v>
      </c>
      <c r="C12353">
        <f>INDEX(NationalTeams!B:B,MATCH(B12353,NationalTeams!C:C,0))</f>
        <v>86</v>
      </c>
      <c r="D12353" t="s">
        <v>8495</v>
      </c>
      <c r="E12353">
        <f>INDEX(TeamSports!B:B,MATCH(D12353,TeamSports!C:C,0))</f>
        <v>64</v>
      </c>
      <c r="F12353">
        <f>INDEX(RanksTable!BF:BF,MATCH(B12353,RanksTable!B:B,0))</f>
        <v>7</v>
      </c>
      <c r="H12353" t="str">
        <f t="shared" si="192"/>
        <v>INSERT INTO "TeamRanks" (team_id,team_sport_id,team_rank) VALUES (86,64,7);</v>
      </c>
    </row>
    <row r="12354" spans="2:8" x14ac:dyDescent="0.25">
      <c r="B12354" t="s">
        <v>392</v>
      </c>
      <c r="C12354">
        <f>INDEX(NationalTeams!B:B,MATCH(B12354,NationalTeams!C:C,0))</f>
        <v>87</v>
      </c>
      <c r="D12354" t="s">
        <v>8495</v>
      </c>
      <c r="E12354">
        <f>INDEX(TeamSports!B:B,MATCH(D12354,TeamSports!C:C,0))</f>
        <v>64</v>
      </c>
      <c r="F12354">
        <f>INDEX(RanksTable!BF:BF,MATCH(B12354,RanksTable!B:B,0))</f>
        <v>7</v>
      </c>
      <c r="H12354" t="str">
        <f t="shared" si="192"/>
        <v>INSERT INTO "TeamRanks" (team_id,team_sport_id,team_rank) VALUES (87,64,7);</v>
      </c>
    </row>
    <row r="12355" spans="2:8" x14ac:dyDescent="0.25">
      <c r="B12355" t="s">
        <v>335</v>
      </c>
      <c r="C12355">
        <f>INDEX(NationalTeams!B:B,MATCH(B12355,NationalTeams!C:C,0))</f>
        <v>88</v>
      </c>
      <c r="D12355" t="s">
        <v>8495</v>
      </c>
      <c r="E12355">
        <f>INDEX(TeamSports!B:B,MATCH(D12355,TeamSports!C:C,0))</f>
        <v>64</v>
      </c>
      <c r="F12355">
        <f>INDEX(RanksTable!BF:BF,MATCH(B12355,RanksTable!B:B,0))</f>
        <v>7</v>
      </c>
      <c r="H12355" t="str">
        <f t="shared" si="192"/>
        <v>INSERT INTO "TeamRanks" (team_id,team_sport_id,team_rank) VALUES (88,64,7);</v>
      </c>
    </row>
    <row r="12356" spans="2:8" x14ac:dyDescent="0.25">
      <c r="B12356" t="s">
        <v>333</v>
      </c>
      <c r="C12356">
        <f>INDEX(NationalTeams!B:B,MATCH(B12356,NationalTeams!C:C,0))</f>
        <v>89</v>
      </c>
      <c r="D12356" t="s">
        <v>8495</v>
      </c>
      <c r="E12356">
        <f>INDEX(TeamSports!B:B,MATCH(D12356,TeamSports!C:C,0))</f>
        <v>64</v>
      </c>
      <c r="F12356">
        <f>INDEX(RanksTable!BF:BF,MATCH(B12356,RanksTable!B:B,0))</f>
        <v>7</v>
      </c>
      <c r="H12356" t="str">
        <f t="shared" ref="H12356:H12419" si="193">_xlfn.CONCAT($H$1,$L$1,$C$1,$L$1," ",$J$1,$C$2,$N$1,$E$2,$N$1,$F$2,$K$1,$I$1,$J$1,C12356,$N$1,E12356,$N$1,F12356,$K$1,$O$1)</f>
        <v>INSERT INTO "TeamRanks" (team_id,team_sport_id,team_rank) VALUES (89,64,7);</v>
      </c>
    </row>
    <row r="12357" spans="2:8" x14ac:dyDescent="0.25">
      <c r="B12357" t="s">
        <v>397</v>
      </c>
      <c r="C12357">
        <f>INDEX(NationalTeams!B:B,MATCH(B12357,NationalTeams!C:C,0))</f>
        <v>90</v>
      </c>
      <c r="D12357" t="s">
        <v>8495</v>
      </c>
      <c r="E12357">
        <f>INDEX(TeamSports!B:B,MATCH(D12357,TeamSports!C:C,0))</f>
        <v>64</v>
      </c>
      <c r="F12357">
        <f>INDEX(RanksTable!BF:BF,MATCH(B12357,RanksTable!B:B,0))</f>
        <v>7</v>
      </c>
      <c r="H12357" t="str">
        <f t="shared" si="193"/>
        <v>INSERT INTO "TeamRanks" (team_id,team_sport_id,team_rank) VALUES (90,64,7);</v>
      </c>
    </row>
    <row r="12358" spans="2:8" x14ac:dyDescent="0.25">
      <c r="B12358" t="s">
        <v>469</v>
      </c>
      <c r="C12358">
        <f>INDEX(NationalTeams!B:B,MATCH(B12358,NationalTeams!C:C,0))</f>
        <v>91</v>
      </c>
      <c r="D12358" t="s">
        <v>8495</v>
      </c>
      <c r="E12358">
        <f>INDEX(TeamSports!B:B,MATCH(D12358,TeamSports!C:C,0))</f>
        <v>64</v>
      </c>
      <c r="F12358">
        <f>INDEX(RanksTable!BF:BF,MATCH(B12358,RanksTable!B:B,0))</f>
        <v>7</v>
      </c>
      <c r="H12358" t="str">
        <f t="shared" si="193"/>
        <v>INSERT INTO "TeamRanks" (team_id,team_sport_id,team_rank) VALUES (91,64,7);</v>
      </c>
    </row>
    <row r="12359" spans="2:8" x14ac:dyDescent="0.25">
      <c r="B12359" t="s">
        <v>512</v>
      </c>
      <c r="C12359">
        <f>INDEX(NationalTeams!B:B,MATCH(B12359,NationalTeams!C:C,0))</f>
        <v>92</v>
      </c>
      <c r="D12359" t="s">
        <v>8495</v>
      </c>
      <c r="E12359">
        <f>INDEX(TeamSports!B:B,MATCH(D12359,TeamSports!C:C,0))</f>
        <v>64</v>
      </c>
      <c r="F12359">
        <f>INDEX(RanksTable!BF:BF,MATCH(B12359,RanksTable!B:B,0))</f>
        <v>7</v>
      </c>
      <c r="H12359" t="str">
        <f t="shared" si="193"/>
        <v>INSERT INTO "TeamRanks" (team_id,team_sport_id,team_rank) VALUES (92,64,7);</v>
      </c>
    </row>
    <row r="12360" spans="2:8" x14ac:dyDescent="0.25">
      <c r="B12360" t="s">
        <v>458</v>
      </c>
      <c r="C12360">
        <f>INDEX(NationalTeams!B:B,MATCH(B12360,NationalTeams!C:C,0))</f>
        <v>93</v>
      </c>
      <c r="D12360" t="s">
        <v>8495</v>
      </c>
      <c r="E12360">
        <f>INDEX(TeamSports!B:B,MATCH(D12360,TeamSports!C:C,0))</f>
        <v>64</v>
      </c>
      <c r="F12360">
        <f>INDEX(RanksTable!BF:BF,MATCH(B12360,RanksTable!B:B,0))</f>
        <v>7</v>
      </c>
      <c r="H12360" t="str">
        <f t="shared" si="193"/>
        <v>INSERT INTO "TeamRanks" (team_id,team_sport_id,team_rank) VALUES (93,64,7);</v>
      </c>
    </row>
    <row r="12361" spans="2:8" x14ac:dyDescent="0.25">
      <c r="B12361" t="s">
        <v>444</v>
      </c>
      <c r="C12361">
        <f>INDEX(NationalTeams!B:B,MATCH(B12361,NationalTeams!C:C,0))</f>
        <v>94</v>
      </c>
      <c r="D12361" t="s">
        <v>8495</v>
      </c>
      <c r="E12361">
        <f>INDEX(TeamSports!B:B,MATCH(D12361,TeamSports!C:C,0))</f>
        <v>64</v>
      </c>
      <c r="F12361">
        <f>INDEX(RanksTable!BF:BF,MATCH(B12361,RanksTable!B:B,0))</f>
        <v>7</v>
      </c>
      <c r="H12361" t="str">
        <f t="shared" si="193"/>
        <v>INSERT INTO "TeamRanks" (team_id,team_sport_id,team_rank) VALUES (94,64,7);</v>
      </c>
    </row>
    <row r="12362" spans="2:8" x14ac:dyDescent="0.25">
      <c r="B12362" t="s">
        <v>493</v>
      </c>
      <c r="C12362">
        <f>INDEX(NationalTeams!B:B,MATCH(B12362,NationalTeams!C:C,0))</f>
        <v>95</v>
      </c>
      <c r="D12362" t="s">
        <v>8495</v>
      </c>
      <c r="E12362">
        <f>INDEX(TeamSports!B:B,MATCH(D12362,TeamSports!C:C,0))</f>
        <v>64</v>
      </c>
      <c r="F12362">
        <f>INDEX(RanksTable!BF:BF,MATCH(B12362,RanksTable!B:B,0))</f>
        <v>4</v>
      </c>
      <c r="H12362" t="str">
        <f t="shared" si="193"/>
        <v>INSERT INTO "TeamRanks" (team_id,team_sport_id,team_rank) VALUES (95,64,4);</v>
      </c>
    </row>
    <row r="12363" spans="2:8" x14ac:dyDescent="0.25">
      <c r="B12363" t="s">
        <v>431</v>
      </c>
      <c r="C12363">
        <f>INDEX(NationalTeams!B:B,MATCH(B12363,NationalTeams!C:C,0))</f>
        <v>96</v>
      </c>
      <c r="D12363" t="s">
        <v>8495</v>
      </c>
      <c r="E12363">
        <f>INDEX(TeamSports!B:B,MATCH(D12363,TeamSports!C:C,0))</f>
        <v>64</v>
      </c>
      <c r="F12363">
        <f>INDEX(RanksTable!BF:BF,MATCH(B12363,RanksTable!B:B,0))</f>
        <v>7</v>
      </c>
      <c r="H12363" t="str">
        <f t="shared" si="193"/>
        <v>INSERT INTO "TeamRanks" (team_id,team_sport_id,team_rank) VALUES (96,64,7);</v>
      </c>
    </row>
    <row r="12364" spans="2:8" x14ac:dyDescent="0.25">
      <c r="B12364" t="s">
        <v>427</v>
      </c>
      <c r="C12364">
        <f>INDEX(NationalTeams!B:B,MATCH(B12364,NationalTeams!C:C,0))</f>
        <v>97</v>
      </c>
      <c r="D12364" t="s">
        <v>8495</v>
      </c>
      <c r="E12364">
        <f>INDEX(TeamSports!B:B,MATCH(D12364,TeamSports!C:C,0))</f>
        <v>64</v>
      </c>
      <c r="F12364">
        <f>INDEX(RanksTable!BF:BF,MATCH(B12364,RanksTable!B:B,0))</f>
        <v>7</v>
      </c>
      <c r="H12364" t="str">
        <f t="shared" si="193"/>
        <v>INSERT INTO "TeamRanks" (team_id,team_sport_id,team_rank) VALUES (97,64,7);</v>
      </c>
    </row>
    <row r="12365" spans="2:8" x14ac:dyDescent="0.25">
      <c r="B12365" t="s">
        <v>513</v>
      </c>
      <c r="C12365">
        <f>INDEX(NationalTeams!B:B,MATCH(B12365,NationalTeams!C:C,0))</f>
        <v>98</v>
      </c>
      <c r="D12365" t="s">
        <v>8495</v>
      </c>
      <c r="E12365">
        <f>INDEX(TeamSports!B:B,MATCH(D12365,TeamSports!C:C,0))</f>
        <v>64</v>
      </c>
      <c r="F12365">
        <f>INDEX(RanksTable!BF:BF,MATCH(B12365,RanksTable!B:B,0))</f>
        <v>7</v>
      </c>
      <c r="H12365" t="str">
        <f t="shared" si="193"/>
        <v>INSERT INTO "TeamRanks" (team_id,team_sport_id,team_rank) VALUES (98,64,7);</v>
      </c>
    </row>
    <row r="12366" spans="2:8" x14ac:dyDescent="0.25">
      <c r="B12366" t="s">
        <v>503</v>
      </c>
      <c r="C12366">
        <f>INDEX(NationalTeams!B:B,MATCH(B12366,NationalTeams!C:C,0))</f>
        <v>99</v>
      </c>
      <c r="D12366" t="s">
        <v>8495</v>
      </c>
      <c r="E12366">
        <f>INDEX(TeamSports!B:B,MATCH(D12366,TeamSports!C:C,0))</f>
        <v>64</v>
      </c>
      <c r="F12366">
        <f>INDEX(RanksTable!BF:BF,MATCH(B12366,RanksTable!B:B,0))</f>
        <v>7</v>
      </c>
      <c r="H12366" t="str">
        <f t="shared" si="193"/>
        <v>INSERT INTO "TeamRanks" (team_id,team_sport_id,team_rank) VALUES (99,64,7);</v>
      </c>
    </row>
    <row r="12367" spans="2:8" x14ac:dyDescent="0.25">
      <c r="B12367" t="s">
        <v>519</v>
      </c>
      <c r="C12367">
        <f>INDEX(NationalTeams!B:B,MATCH(B12367,NationalTeams!C:C,0))</f>
        <v>100</v>
      </c>
      <c r="D12367" t="s">
        <v>8495</v>
      </c>
      <c r="E12367">
        <f>INDEX(TeamSports!B:B,MATCH(D12367,TeamSports!C:C,0))</f>
        <v>64</v>
      </c>
      <c r="F12367">
        <f>INDEX(RanksTable!BF:BF,MATCH(B12367,RanksTable!B:B,0))</f>
        <v>7</v>
      </c>
      <c r="H12367" t="str">
        <f t="shared" si="193"/>
        <v>INSERT INTO "TeamRanks" (team_id,team_sport_id,team_rank) VALUES (100,64,7);</v>
      </c>
    </row>
    <row r="12368" spans="2:8" x14ac:dyDescent="0.25">
      <c r="B12368" t="s">
        <v>410</v>
      </c>
      <c r="C12368">
        <f>INDEX(NationalTeams!B:B,MATCH(B12368,NationalTeams!C:C,0))</f>
        <v>101</v>
      </c>
      <c r="D12368" t="s">
        <v>8495</v>
      </c>
      <c r="E12368">
        <f>INDEX(TeamSports!B:B,MATCH(D12368,TeamSports!C:C,0))</f>
        <v>64</v>
      </c>
      <c r="F12368">
        <f>INDEX(RanksTable!BF:BF,MATCH(B12368,RanksTable!B:B,0))</f>
        <v>7</v>
      </c>
      <c r="H12368" t="str">
        <f t="shared" si="193"/>
        <v>INSERT INTO "TeamRanks" (team_id,team_sport_id,team_rank) VALUES (101,64,7);</v>
      </c>
    </row>
    <row r="12369" spans="2:8" x14ac:dyDescent="0.25">
      <c r="B12369" t="s">
        <v>486</v>
      </c>
      <c r="C12369">
        <f>INDEX(NationalTeams!B:B,MATCH(B12369,NationalTeams!C:C,0))</f>
        <v>102</v>
      </c>
      <c r="D12369" t="s">
        <v>8495</v>
      </c>
      <c r="E12369">
        <f>INDEX(TeamSports!B:B,MATCH(D12369,TeamSports!C:C,0))</f>
        <v>64</v>
      </c>
      <c r="F12369">
        <f>INDEX(RanksTable!BF:BF,MATCH(B12369,RanksTable!B:B,0))</f>
        <v>7</v>
      </c>
      <c r="H12369" t="str">
        <f t="shared" si="193"/>
        <v>INSERT INTO "TeamRanks" (team_id,team_sport_id,team_rank) VALUES (102,64,7);</v>
      </c>
    </row>
    <row r="12370" spans="2:8" x14ac:dyDescent="0.25">
      <c r="B12370" t="s">
        <v>526</v>
      </c>
      <c r="C12370">
        <f>INDEX(NationalTeams!B:B,MATCH(B12370,NationalTeams!C:C,0))</f>
        <v>103</v>
      </c>
      <c r="D12370" t="s">
        <v>8495</v>
      </c>
      <c r="E12370">
        <f>INDEX(TeamSports!B:B,MATCH(D12370,TeamSports!C:C,0))</f>
        <v>64</v>
      </c>
      <c r="F12370">
        <f>INDEX(RanksTable!BF:BF,MATCH(B12370,RanksTable!B:B,0))</f>
        <v>7</v>
      </c>
      <c r="H12370" t="str">
        <f t="shared" si="193"/>
        <v>INSERT INTO "TeamRanks" (team_id,team_sport_id,team_rank) VALUES (103,64,7);</v>
      </c>
    </row>
    <row r="12371" spans="2:8" x14ac:dyDescent="0.25">
      <c r="B12371" t="s">
        <v>470</v>
      </c>
      <c r="C12371">
        <f>INDEX(NationalTeams!B:B,MATCH(B12371,NationalTeams!C:C,0))</f>
        <v>104</v>
      </c>
      <c r="D12371" t="s">
        <v>8495</v>
      </c>
      <c r="E12371">
        <f>INDEX(TeamSports!B:B,MATCH(D12371,TeamSports!C:C,0))</f>
        <v>64</v>
      </c>
      <c r="F12371">
        <f>INDEX(RanksTable!BF:BF,MATCH(B12371,RanksTable!B:B,0))</f>
        <v>7</v>
      </c>
      <c r="H12371" t="str">
        <f t="shared" si="193"/>
        <v>INSERT INTO "TeamRanks" (team_id,team_sport_id,team_rank) VALUES (104,64,7);</v>
      </c>
    </row>
    <row r="12372" spans="2:8" x14ac:dyDescent="0.25">
      <c r="B12372" t="s">
        <v>461</v>
      </c>
      <c r="C12372">
        <f>INDEX(NationalTeams!B:B,MATCH(B12372,NationalTeams!C:C,0))</f>
        <v>105</v>
      </c>
      <c r="D12372" t="s">
        <v>8495</v>
      </c>
      <c r="E12372">
        <f>INDEX(TeamSports!B:B,MATCH(D12372,TeamSports!C:C,0))</f>
        <v>64</v>
      </c>
      <c r="F12372">
        <f>INDEX(RanksTable!BF:BF,MATCH(B12372,RanksTable!B:B,0))</f>
        <v>7</v>
      </c>
      <c r="H12372" t="str">
        <f t="shared" si="193"/>
        <v>INSERT INTO "TeamRanks" (team_id,team_sport_id,team_rank) VALUES (105,64,7);</v>
      </c>
    </row>
    <row r="12373" spans="2:8" x14ac:dyDescent="0.25">
      <c r="B12373" t="s">
        <v>418</v>
      </c>
      <c r="C12373">
        <f>INDEX(NationalTeams!B:B,MATCH(B12373,NationalTeams!C:C,0))</f>
        <v>106</v>
      </c>
      <c r="D12373" t="s">
        <v>8495</v>
      </c>
      <c r="E12373">
        <f>INDEX(TeamSports!B:B,MATCH(D12373,TeamSports!C:C,0))</f>
        <v>64</v>
      </c>
      <c r="F12373">
        <f>INDEX(RanksTable!BF:BF,MATCH(B12373,RanksTable!B:B,0))</f>
        <v>7</v>
      </c>
      <c r="H12373" t="str">
        <f t="shared" si="193"/>
        <v>INSERT INTO "TeamRanks" (team_id,team_sport_id,team_rank) VALUES (106,64,7);</v>
      </c>
    </row>
    <row r="12374" spans="2:8" x14ac:dyDescent="0.25">
      <c r="B12374" t="s">
        <v>417</v>
      </c>
      <c r="C12374">
        <f>INDEX(NationalTeams!B:B,MATCH(B12374,NationalTeams!C:C,0))</f>
        <v>107</v>
      </c>
      <c r="D12374" t="s">
        <v>8495</v>
      </c>
      <c r="E12374">
        <f>INDEX(TeamSports!B:B,MATCH(D12374,TeamSports!C:C,0))</f>
        <v>64</v>
      </c>
      <c r="F12374">
        <f>INDEX(RanksTable!BF:BF,MATCH(B12374,RanksTable!B:B,0))</f>
        <v>7</v>
      </c>
      <c r="H12374" t="str">
        <f t="shared" si="193"/>
        <v>INSERT INTO "TeamRanks" (team_id,team_sport_id,team_rank) VALUES (107,64,7);</v>
      </c>
    </row>
    <row r="12375" spans="2:8" x14ac:dyDescent="0.25">
      <c r="B12375" t="s">
        <v>421</v>
      </c>
      <c r="C12375">
        <f>INDEX(NationalTeams!B:B,MATCH(B12375,NationalTeams!C:C,0))</f>
        <v>108</v>
      </c>
      <c r="D12375" t="s">
        <v>8495</v>
      </c>
      <c r="E12375">
        <f>INDEX(TeamSports!B:B,MATCH(D12375,TeamSports!C:C,0))</f>
        <v>64</v>
      </c>
      <c r="F12375">
        <f>INDEX(RanksTable!BF:BF,MATCH(B12375,RanksTable!B:B,0))</f>
        <v>7</v>
      </c>
      <c r="H12375" t="str">
        <f t="shared" si="193"/>
        <v>INSERT INTO "TeamRanks" (team_id,team_sport_id,team_rank) VALUES (108,64,7);</v>
      </c>
    </row>
    <row r="12376" spans="2:8" x14ac:dyDescent="0.25">
      <c r="B12376" t="s">
        <v>530</v>
      </c>
      <c r="C12376">
        <f>INDEX(NationalTeams!B:B,MATCH(B12376,NationalTeams!C:C,0))</f>
        <v>109</v>
      </c>
      <c r="D12376" t="s">
        <v>8495</v>
      </c>
      <c r="E12376">
        <f>INDEX(TeamSports!B:B,MATCH(D12376,TeamSports!C:C,0))</f>
        <v>64</v>
      </c>
      <c r="F12376">
        <f>INDEX(RanksTable!BF:BF,MATCH(B12376,RanksTable!B:B,0))</f>
        <v>7</v>
      </c>
      <c r="H12376" t="str">
        <f t="shared" si="193"/>
        <v>INSERT INTO "TeamRanks" (team_id,team_sport_id,team_rank) VALUES (109,64,7);</v>
      </c>
    </row>
    <row r="12377" spans="2:8" x14ac:dyDescent="0.25">
      <c r="B12377" t="s">
        <v>488</v>
      </c>
      <c r="C12377">
        <f>INDEX(NationalTeams!B:B,MATCH(B12377,NationalTeams!C:C,0))</f>
        <v>110</v>
      </c>
      <c r="D12377" t="s">
        <v>8495</v>
      </c>
      <c r="E12377">
        <f>INDEX(TeamSports!B:B,MATCH(D12377,TeamSports!C:C,0))</f>
        <v>64</v>
      </c>
      <c r="F12377">
        <f>INDEX(RanksTable!BF:BF,MATCH(B12377,RanksTable!B:B,0))</f>
        <v>2</v>
      </c>
      <c r="H12377" t="str">
        <f t="shared" si="193"/>
        <v>INSERT INTO "TeamRanks" (team_id,team_sport_id,team_rank) VALUES (110,64,2);</v>
      </c>
    </row>
    <row r="12378" spans="2:8" x14ac:dyDescent="0.25">
      <c r="B12378" t="s">
        <v>352</v>
      </c>
      <c r="C12378">
        <f>INDEX(NationalTeams!B:B,MATCH(B12378,NationalTeams!C:C,0))</f>
        <v>111</v>
      </c>
      <c r="D12378" t="s">
        <v>8495</v>
      </c>
      <c r="E12378">
        <f>INDEX(TeamSports!B:B,MATCH(D12378,TeamSports!C:C,0))</f>
        <v>64</v>
      </c>
      <c r="F12378">
        <f>INDEX(RanksTable!BF:BF,MATCH(B12378,RanksTable!B:B,0))</f>
        <v>7</v>
      </c>
      <c r="H12378" t="str">
        <f t="shared" si="193"/>
        <v>INSERT INTO "TeamRanks" (team_id,team_sport_id,team_rank) VALUES (111,64,7);</v>
      </c>
    </row>
    <row r="12379" spans="2:8" x14ac:dyDescent="0.25">
      <c r="B12379" t="s">
        <v>422</v>
      </c>
      <c r="C12379">
        <f>INDEX(NationalTeams!B:B,MATCH(B12379,NationalTeams!C:C,0))</f>
        <v>112</v>
      </c>
      <c r="D12379" t="s">
        <v>8495</v>
      </c>
      <c r="E12379">
        <f>INDEX(TeamSports!B:B,MATCH(D12379,TeamSports!C:C,0))</f>
        <v>64</v>
      </c>
      <c r="F12379">
        <f>INDEX(RanksTable!BF:BF,MATCH(B12379,RanksTable!B:B,0))</f>
        <v>5</v>
      </c>
      <c r="H12379" t="str">
        <f t="shared" si="193"/>
        <v>INSERT INTO "TeamRanks" (team_id,team_sport_id,team_rank) VALUES (112,64,5);</v>
      </c>
    </row>
    <row r="12380" spans="2:8" x14ac:dyDescent="0.25">
      <c r="B12380" t="s">
        <v>451</v>
      </c>
      <c r="C12380">
        <f>INDEX(NationalTeams!B:B,MATCH(B12380,NationalTeams!C:C,0))</f>
        <v>113</v>
      </c>
      <c r="D12380" t="s">
        <v>8495</v>
      </c>
      <c r="E12380">
        <f>INDEX(TeamSports!B:B,MATCH(D12380,TeamSports!C:C,0))</f>
        <v>64</v>
      </c>
      <c r="F12380">
        <f>INDEX(RanksTable!BF:BF,MATCH(B12380,RanksTable!B:B,0))</f>
        <v>7</v>
      </c>
      <c r="H12380" t="str">
        <f t="shared" si="193"/>
        <v>INSERT INTO "TeamRanks" (team_id,team_sport_id,team_rank) VALUES (113,64,7);</v>
      </c>
    </row>
    <row r="12381" spans="2:8" x14ac:dyDescent="0.25">
      <c r="B12381" t="s">
        <v>430</v>
      </c>
      <c r="C12381">
        <f>INDEX(NationalTeams!B:B,MATCH(B12381,NationalTeams!C:C,0))</f>
        <v>114</v>
      </c>
      <c r="D12381" t="s">
        <v>8495</v>
      </c>
      <c r="E12381">
        <f>INDEX(TeamSports!B:B,MATCH(D12381,TeamSports!C:C,0))</f>
        <v>64</v>
      </c>
      <c r="F12381">
        <f>INDEX(RanksTable!BF:BF,MATCH(B12381,RanksTable!B:B,0))</f>
        <v>7</v>
      </c>
      <c r="H12381" t="str">
        <f t="shared" si="193"/>
        <v>INSERT INTO "TeamRanks" (team_id,team_sport_id,team_rank) VALUES (114,64,7);</v>
      </c>
    </row>
    <row r="12382" spans="2:8" x14ac:dyDescent="0.25">
      <c r="B12382" t="s">
        <v>381</v>
      </c>
      <c r="C12382">
        <f>INDEX(NationalTeams!B:B,MATCH(B12382,NationalTeams!C:C,0))</f>
        <v>115</v>
      </c>
      <c r="D12382" t="s">
        <v>8495</v>
      </c>
      <c r="E12382">
        <f>INDEX(TeamSports!B:B,MATCH(D12382,TeamSports!C:C,0))</f>
        <v>64</v>
      </c>
      <c r="F12382">
        <f>INDEX(RanksTable!BF:BF,MATCH(B12382,RanksTable!B:B,0))</f>
        <v>7</v>
      </c>
      <c r="H12382" t="str">
        <f t="shared" si="193"/>
        <v>INSERT INTO "TeamRanks" (team_id,team_sport_id,team_rank) VALUES (115,64,7);</v>
      </c>
    </row>
    <row r="12383" spans="2:8" x14ac:dyDescent="0.25">
      <c r="B12383" t="s">
        <v>434</v>
      </c>
      <c r="C12383">
        <f>INDEX(NationalTeams!B:B,MATCH(B12383,NationalTeams!C:C,0))</f>
        <v>116</v>
      </c>
      <c r="D12383" t="s">
        <v>8495</v>
      </c>
      <c r="E12383">
        <f>INDEX(TeamSports!B:B,MATCH(D12383,TeamSports!C:C,0))</f>
        <v>64</v>
      </c>
      <c r="F12383">
        <f>INDEX(RanksTable!BF:BF,MATCH(B12383,RanksTable!B:B,0))</f>
        <v>7</v>
      </c>
      <c r="H12383" t="str">
        <f t="shared" si="193"/>
        <v>INSERT INTO "TeamRanks" (team_id,team_sport_id,team_rank) VALUES (116,64,7);</v>
      </c>
    </row>
    <row r="12384" spans="2:8" x14ac:dyDescent="0.25">
      <c r="B12384" t="s">
        <v>475</v>
      </c>
      <c r="C12384">
        <f>INDEX(NationalTeams!B:B,MATCH(B12384,NationalTeams!C:C,0))</f>
        <v>117</v>
      </c>
      <c r="D12384" t="s">
        <v>8495</v>
      </c>
      <c r="E12384">
        <f>INDEX(TeamSports!B:B,MATCH(D12384,TeamSports!C:C,0))</f>
        <v>64</v>
      </c>
      <c r="F12384">
        <f>INDEX(RanksTable!BF:BF,MATCH(B12384,RanksTable!B:B,0))</f>
        <v>7</v>
      </c>
      <c r="H12384" t="str">
        <f t="shared" si="193"/>
        <v>INSERT INTO "TeamRanks" (team_id,team_sport_id,team_rank) VALUES (117,64,7);</v>
      </c>
    </row>
    <row r="12385" spans="2:8" x14ac:dyDescent="0.25">
      <c r="B12385" t="s">
        <v>528</v>
      </c>
      <c r="C12385">
        <f>INDEX(NationalTeams!B:B,MATCH(B12385,NationalTeams!C:C,0))</f>
        <v>118</v>
      </c>
      <c r="D12385" t="s">
        <v>8495</v>
      </c>
      <c r="E12385">
        <f>INDEX(TeamSports!B:B,MATCH(D12385,TeamSports!C:C,0))</f>
        <v>64</v>
      </c>
      <c r="F12385">
        <f>INDEX(RanksTable!BF:BF,MATCH(B12385,RanksTable!B:B,0))</f>
        <v>7</v>
      </c>
      <c r="H12385" t="str">
        <f t="shared" si="193"/>
        <v>INSERT INTO "TeamRanks" (team_id,team_sport_id,team_rank) VALUES (118,64,7);</v>
      </c>
    </row>
    <row r="12386" spans="2:8" x14ac:dyDescent="0.25">
      <c r="B12386" t="s">
        <v>436</v>
      </c>
      <c r="C12386">
        <f>INDEX(NationalTeams!B:B,MATCH(B12386,NationalTeams!C:C,0))</f>
        <v>119</v>
      </c>
      <c r="D12386" t="s">
        <v>8495</v>
      </c>
      <c r="E12386">
        <f>INDEX(TeamSports!B:B,MATCH(D12386,TeamSports!C:C,0))</f>
        <v>64</v>
      </c>
      <c r="F12386">
        <f>INDEX(RanksTable!BF:BF,MATCH(B12386,RanksTable!B:B,0))</f>
        <v>7</v>
      </c>
      <c r="H12386" t="str">
        <f t="shared" si="193"/>
        <v>INSERT INTO "TeamRanks" (team_id,team_sport_id,team_rank) VALUES (119,64,7);</v>
      </c>
    </row>
    <row r="12387" spans="2:8" x14ac:dyDescent="0.25">
      <c r="B12387" t="s">
        <v>455</v>
      </c>
      <c r="C12387">
        <f>INDEX(NationalTeams!B:B,MATCH(B12387,NationalTeams!C:C,0))</f>
        <v>120</v>
      </c>
      <c r="D12387" t="s">
        <v>8495</v>
      </c>
      <c r="E12387">
        <f>INDEX(TeamSports!B:B,MATCH(D12387,TeamSports!C:C,0))</f>
        <v>64</v>
      </c>
      <c r="F12387">
        <f>INDEX(RanksTable!BF:BF,MATCH(B12387,RanksTable!B:B,0))</f>
        <v>7</v>
      </c>
      <c r="H12387" t="str">
        <f t="shared" si="193"/>
        <v>INSERT INTO "TeamRanks" (team_id,team_sport_id,team_rank) VALUES (120,64,7);</v>
      </c>
    </row>
    <row r="12388" spans="2:8" x14ac:dyDescent="0.25">
      <c r="B12388" t="s">
        <v>345</v>
      </c>
      <c r="C12388">
        <f>INDEX(NationalTeams!B:B,MATCH(B12388,NationalTeams!C:C,0))</f>
        <v>121</v>
      </c>
      <c r="D12388" t="s">
        <v>8495</v>
      </c>
      <c r="E12388">
        <f>INDEX(TeamSports!B:B,MATCH(D12388,TeamSports!C:C,0))</f>
        <v>64</v>
      </c>
      <c r="F12388">
        <f>INDEX(RanksTable!BF:BF,MATCH(B12388,RanksTable!B:B,0))</f>
        <v>7</v>
      </c>
      <c r="H12388" t="str">
        <f t="shared" si="193"/>
        <v>INSERT INTO "TeamRanks" (team_id,team_sport_id,team_rank) VALUES (121,64,7);</v>
      </c>
    </row>
    <row r="12389" spans="2:8" x14ac:dyDescent="0.25">
      <c r="B12389" t="s">
        <v>532</v>
      </c>
      <c r="C12389">
        <f>INDEX(NationalTeams!B:B,MATCH(B12389,NationalTeams!C:C,0))</f>
        <v>122</v>
      </c>
      <c r="D12389" t="s">
        <v>8495</v>
      </c>
      <c r="E12389">
        <f>INDEX(TeamSports!B:B,MATCH(D12389,TeamSports!C:C,0))</f>
        <v>64</v>
      </c>
      <c r="F12389">
        <f>INDEX(RanksTable!BF:BF,MATCH(B12389,RanksTable!B:B,0))</f>
        <v>7</v>
      </c>
      <c r="H12389" t="str">
        <f t="shared" si="193"/>
        <v>INSERT INTO "TeamRanks" (team_id,team_sport_id,team_rank) VALUES (122,64,7);</v>
      </c>
    </row>
    <row r="12390" spans="2:8" x14ac:dyDescent="0.25">
      <c r="B12390" t="s">
        <v>468</v>
      </c>
      <c r="C12390">
        <f>INDEX(NationalTeams!B:B,MATCH(B12390,NationalTeams!C:C,0))</f>
        <v>123</v>
      </c>
      <c r="D12390" t="s">
        <v>8495</v>
      </c>
      <c r="E12390">
        <f>INDEX(TeamSports!B:B,MATCH(D12390,TeamSports!C:C,0))</f>
        <v>64</v>
      </c>
      <c r="F12390">
        <f>INDEX(RanksTable!BF:BF,MATCH(B12390,RanksTable!B:B,0))</f>
        <v>7</v>
      </c>
      <c r="H12390" t="str">
        <f t="shared" si="193"/>
        <v>INSERT INTO "TeamRanks" (team_id,team_sport_id,team_rank) VALUES (123,64,7);</v>
      </c>
    </row>
    <row r="12391" spans="2:8" x14ac:dyDescent="0.25">
      <c r="B12391" t="s">
        <v>347</v>
      </c>
      <c r="C12391">
        <f>INDEX(NationalTeams!B:B,MATCH(B12391,NationalTeams!C:C,0))</f>
        <v>124</v>
      </c>
      <c r="D12391" t="s">
        <v>8495</v>
      </c>
      <c r="E12391">
        <f>INDEX(TeamSports!B:B,MATCH(D12391,TeamSports!C:C,0))</f>
        <v>64</v>
      </c>
      <c r="F12391">
        <f>INDEX(RanksTable!BF:BF,MATCH(B12391,RanksTable!B:B,0))</f>
        <v>7</v>
      </c>
      <c r="H12391" t="str">
        <f t="shared" si="193"/>
        <v>INSERT INTO "TeamRanks" (team_id,team_sport_id,team_rank) VALUES (124,64,7);</v>
      </c>
    </row>
    <row r="12392" spans="2:8" x14ac:dyDescent="0.25">
      <c r="B12392" t="s">
        <v>390</v>
      </c>
      <c r="C12392">
        <f>INDEX(NationalTeams!B:B,MATCH(B12392,NationalTeams!C:C,0))</f>
        <v>125</v>
      </c>
      <c r="D12392" t="s">
        <v>8495</v>
      </c>
      <c r="E12392">
        <f>INDEX(TeamSports!B:B,MATCH(D12392,TeamSports!C:C,0))</f>
        <v>64</v>
      </c>
      <c r="F12392">
        <f>INDEX(RanksTable!BF:BF,MATCH(B12392,RanksTable!B:B,0))</f>
        <v>7</v>
      </c>
      <c r="H12392" t="str">
        <f t="shared" si="193"/>
        <v>INSERT INTO "TeamRanks" (team_id,team_sport_id,team_rank) VALUES (125,64,7);</v>
      </c>
    </row>
    <row r="12393" spans="2:8" x14ac:dyDescent="0.25">
      <c r="B12393" t="s">
        <v>540</v>
      </c>
      <c r="C12393">
        <f>INDEX(NationalTeams!B:B,MATCH(B12393,NationalTeams!C:C,0))</f>
        <v>126</v>
      </c>
      <c r="D12393" t="s">
        <v>8495</v>
      </c>
      <c r="E12393">
        <f>INDEX(TeamSports!B:B,MATCH(D12393,TeamSports!C:C,0))</f>
        <v>64</v>
      </c>
      <c r="F12393">
        <f>INDEX(RanksTable!BF:BF,MATCH(B12393,RanksTable!B:B,0))</f>
        <v>3</v>
      </c>
      <c r="H12393" t="str">
        <f t="shared" si="193"/>
        <v>INSERT INTO "TeamRanks" (team_id,team_sport_id,team_rank) VALUES (126,64,3);</v>
      </c>
    </row>
    <row r="12394" spans="2:8" x14ac:dyDescent="0.25">
      <c r="B12394" t="s">
        <v>527</v>
      </c>
      <c r="C12394">
        <f>INDEX(NationalTeams!B:B,MATCH(B12394,NationalTeams!C:C,0))</f>
        <v>127</v>
      </c>
      <c r="D12394" t="s">
        <v>8495</v>
      </c>
      <c r="E12394">
        <f>INDEX(TeamSports!B:B,MATCH(D12394,TeamSports!C:C,0))</f>
        <v>64</v>
      </c>
      <c r="F12394">
        <f>INDEX(RanksTable!BF:BF,MATCH(B12394,RanksTable!B:B,0))</f>
        <v>7</v>
      </c>
      <c r="H12394" t="str">
        <f t="shared" si="193"/>
        <v>INSERT INTO "TeamRanks" (team_id,team_sport_id,team_rank) VALUES (127,64,7);</v>
      </c>
    </row>
    <row r="12395" spans="2:8" x14ac:dyDescent="0.25">
      <c r="B12395" t="s">
        <v>523</v>
      </c>
      <c r="C12395">
        <f>INDEX(NationalTeams!B:B,MATCH(B12395,NationalTeams!C:C,0))</f>
        <v>128</v>
      </c>
      <c r="D12395" t="s">
        <v>8495</v>
      </c>
      <c r="E12395">
        <f>INDEX(TeamSports!B:B,MATCH(D12395,TeamSports!C:C,0))</f>
        <v>64</v>
      </c>
      <c r="F12395">
        <f>INDEX(RanksTable!BF:BF,MATCH(B12395,RanksTable!B:B,0))</f>
        <v>4</v>
      </c>
      <c r="H12395" t="str">
        <f t="shared" si="193"/>
        <v>INSERT INTO "TeamRanks" (team_id,team_sport_id,team_rank) VALUES (128,64,4);</v>
      </c>
    </row>
    <row r="12396" spans="2:8" x14ac:dyDescent="0.25">
      <c r="B12396" t="s">
        <v>484</v>
      </c>
      <c r="C12396">
        <f>INDEX(NationalTeams!B:B,MATCH(B12396,NationalTeams!C:C,0))</f>
        <v>129</v>
      </c>
      <c r="D12396" t="s">
        <v>8495</v>
      </c>
      <c r="E12396">
        <f>INDEX(TeamSports!B:B,MATCH(D12396,TeamSports!C:C,0))</f>
        <v>64</v>
      </c>
      <c r="F12396">
        <f>INDEX(RanksTable!BF:BF,MATCH(B12396,RanksTable!B:B,0))</f>
        <v>7</v>
      </c>
      <c r="H12396" t="str">
        <f t="shared" si="193"/>
        <v>INSERT INTO "TeamRanks" (team_id,team_sport_id,team_rank) VALUES (129,64,7);</v>
      </c>
    </row>
    <row r="12397" spans="2:8" x14ac:dyDescent="0.25">
      <c r="B12397" t="s">
        <v>522</v>
      </c>
      <c r="C12397">
        <f>INDEX(NationalTeams!B:B,MATCH(B12397,NationalTeams!C:C,0))</f>
        <v>130</v>
      </c>
      <c r="D12397" t="s">
        <v>8495</v>
      </c>
      <c r="E12397">
        <f>INDEX(TeamSports!B:B,MATCH(D12397,TeamSports!C:C,0))</f>
        <v>64</v>
      </c>
      <c r="F12397">
        <f>INDEX(RanksTable!BF:BF,MATCH(B12397,RanksTable!B:B,0))</f>
        <v>7</v>
      </c>
      <c r="H12397" t="str">
        <f t="shared" si="193"/>
        <v>INSERT INTO "TeamRanks" (team_id,team_sport_id,team_rank) VALUES (130,64,7);</v>
      </c>
    </row>
    <row r="12398" spans="2:8" x14ac:dyDescent="0.25">
      <c r="B12398" t="s">
        <v>386</v>
      </c>
      <c r="C12398">
        <f>INDEX(NationalTeams!B:B,MATCH(B12398,NationalTeams!C:C,0))</f>
        <v>131</v>
      </c>
      <c r="D12398" t="s">
        <v>8495</v>
      </c>
      <c r="E12398">
        <f>INDEX(TeamSports!B:B,MATCH(D12398,TeamSports!C:C,0))</f>
        <v>64</v>
      </c>
      <c r="F12398">
        <f>INDEX(RanksTable!BF:BF,MATCH(B12398,RanksTable!B:B,0))</f>
        <v>7</v>
      </c>
      <c r="H12398" t="str">
        <f t="shared" si="193"/>
        <v>INSERT INTO "TeamRanks" (team_id,team_sport_id,team_rank) VALUES (131,64,7);</v>
      </c>
    </row>
    <row r="12399" spans="2:8" x14ac:dyDescent="0.25">
      <c r="B12399" t="s">
        <v>463</v>
      </c>
      <c r="C12399">
        <f>INDEX(NationalTeams!B:B,MATCH(B12399,NationalTeams!C:C,0))</f>
        <v>132</v>
      </c>
      <c r="D12399" t="s">
        <v>8495</v>
      </c>
      <c r="E12399">
        <f>INDEX(TeamSports!B:B,MATCH(D12399,TeamSports!C:C,0))</f>
        <v>64</v>
      </c>
      <c r="F12399">
        <f>INDEX(RanksTable!BF:BF,MATCH(B12399,RanksTable!B:B,0))</f>
        <v>7</v>
      </c>
      <c r="H12399" t="str">
        <f t="shared" si="193"/>
        <v>INSERT INTO "TeamRanks" (team_id,team_sport_id,team_rank) VALUES (132,64,7);</v>
      </c>
    </row>
    <row r="12400" spans="2:8" x14ac:dyDescent="0.25">
      <c r="B12400" t="s">
        <v>339</v>
      </c>
      <c r="C12400">
        <f>INDEX(NationalTeams!B:B,MATCH(B12400,NationalTeams!C:C,0))</f>
        <v>133</v>
      </c>
      <c r="D12400" t="s">
        <v>8495</v>
      </c>
      <c r="E12400">
        <f>INDEX(TeamSports!B:B,MATCH(D12400,TeamSports!C:C,0))</f>
        <v>64</v>
      </c>
      <c r="F12400">
        <f>INDEX(RanksTable!BF:BF,MATCH(B12400,RanksTable!B:B,0))</f>
        <v>7</v>
      </c>
      <c r="H12400" t="str">
        <f t="shared" si="193"/>
        <v>INSERT INTO "TeamRanks" (team_id,team_sport_id,team_rank) VALUES (133,64,7);</v>
      </c>
    </row>
    <row r="12401" spans="2:8" x14ac:dyDescent="0.25">
      <c r="B12401" t="s">
        <v>464</v>
      </c>
      <c r="C12401">
        <f>INDEX(NationalTeams!B:B,MATCH(B12401,NationalTeams!C:C,0))</f>
        <v>134</v>
      </c>
      <c r="D12401" t="s">
        <v>8495</v>
      </c>
      <c r="E12401">
        <f>INDEX(TeamSports!B:B,MATCH(D12401,TeamSports!C:C,0))</f>
        <v>64</v>
      </c>
      <c r="F12401">
        <f>INDEX(RanksTable!BF:BF,MATCH(B12401,RanksTable!B:B,0))</f>
        <v>7</v>
      </c>
      <c r="H12401" t="str">
        <f t="shared" si="193"/>
        <v>INSERT INTO "TeamRanks" (team_id,team_sport_id,team_rank) VALUES (134,64,7);</v>
      </c>
    </row>
    <row r="12402" spans="2:8" x14ac:dyDescent="0.25">
      <c r="B12402" t="s">
        <v>379</v>
      </c>
      <c r="C12402">
        <f>INDEX(NationalTeams!B:B,MATCH(B12402,NationalTeams!C:C,0))</f>
        <v>135</v>
      </c>
      <c r="D12402" t="s">
        <v>8495</v>
      </c>
      <c r="E12402">
        <f>INDEX(TeamSports!B:B,MATCH(D12402,TeamSports!C:C,0))</f>
        <v>64</v>
      </c>
      <c r="F12402">
        <f>INDEX(RanksTable!BF:BF,MATCH(B12402,RanksTable!B:B,0))</f>
        <v>7</v>
      </c>
      <c r="H12402" t="str">
        <f t="shared" si="193"/>
        <v>INSERT INTO "TeamRanks" (team_id,team_sport_id,team_rank) VALUES (135,64,7);</v>
      </c>
    </row>
    <row r="12403" spans="2:8" x14ac:dyDescent="0.25">
      <c r="B12403" t="s">
        <v>539</v>
      </c>
      <c r="C12403">
        <f>INDEX(NationalTeams!B:B,MATCH(B12403,NationalTeams!C:C,0))</f>
        <v>136</v>
      </c>
      <c r="D12403" t="s">
        <v>8495</v>
      </c>
      <c r="E12403">
        <f>INDEX(TeamSports!B:B,MATCH(D12403,TeamSports!C:C,0))</f>
        <v>64</v>
      </c>
      <c r="F12403">
        <f>INDEX(RanksTable!BF:BF,MATCH(B12403,RanksTable!B:B,0))</f>
        <v>7</v>
      </c>
      <c r="H12403" t="str">
        <f t="shared" si="193"/>
        <v>INSERT INTO "TeamRanks" (team_id,team_sport_id,team_rank) VALUES (136,64,7);</v>
      </c>
    </row>
    <row r="12404" spans="2:8" x14ac:dyDescent="0.25">
      <c r="B12404" t="s">
        <v>342</v>
      </c>
      <c r="C12404">
        <f>INDEX(NationalTeams!B:B,MATCH(B12404,NationalTeams!C:C,0))</f>
        <v>137</v>
      </c>
      <c r="D12404" t="s">
        <v>8495</v>
      </c>
      <c r="E12404">
        <f>INDEX(TeamSports!B:B,MATCH(D12404,TeamSports!C:C,0))</f>
        <v>64</v>
      </c>
      <c r="F12404">
        <f>INDEX(RanksTable!BF:BF,MATCH(B12404,RanksTable!B:B,0))</f>
        <v>7</v>
      </c>
      <c r="H12404" t="str">
        <f t="shared" si="193"/>
        <v>INSERT INTO "TeamRanks" (team_id,team_sport_id,team_rank) VALUES (137,64,7);</v>
      </c>
    </row>
    <row r="12405" spans="2:8" x14ac:dyDescent="0.25">
      <c r="B12405" t="s">
        <v>343</v>
      </c>
      <c r="C12405">
        <f>INDEX(NationalTeams!B:B,MATCH(B12405,NationalTeams!C:C,0))</f>
        <v>138</v>
      </c>
      <c r="D12405" t="s">
        <v>8495</v>
      </c>
      <c r="E12405">
        <f>INDEX(TeamSports!B:B,MATCH(D12405,TeamSports!C:C,0))</f>
        <v>64</v>
      </c>
      <c r="F12405">
        <f>INDEX(RanksTable!BF:BF,MATCH(B12405,RanksTable!B:B,0))</f>
        <v>7</v>
      </c>
      <c r="H12405" t="str">
        <f t="shared" si="193"/>
        <v>INSERT INTO "TeamRanks" (team_id,team_sport_id,team_rank) VALUES (138,64,7);</v>
      </c>
    </row>
    <row r="12406" spans="2:8" x14ac:dyDescent="0.25">
      <c r="B12406" t="s">
        <v>360</v>
      </c>
      <c r="C12406">
        <f>INDEX(NationalTeams!B:B,MATCH(B12406,NationalTeams!C:C,0))</f>
        <v>139</v>
      </c>
      <c r="D12406" t="s">
        <v>8495</v>
      </c>
      <c r="E12406">
        <f>INDEX(TeamSports!B:B,MATCH(D12406,TeamSports!C:C,0))</f>
        <v>64</v>
      </c>
      <c r="F12406">
        <f>INDEX(RanksTable!BF:BF,MATCH(B12406,RanksTable!B:B,0))</f>
        <v>7</v>
      </c>
      <c r="H12406" t="str">
        <f t="shared" si="193"/>
        <v>INSERT INTO "TeamRanks" (team_id,team_sport_id,team_rank) VALUES (139,64,7);</v>
      </c>
    </row>
    <row r="12407" spans="2:8" x14ac:dyDescent="0.25">
      <c r="B12407" t="s">
        <v>378</v>
      </c>
      <c r="C12407">
        <f>INDEX(NationalTeams!B:B,MATCH(B12407,NationalTeams!C:C,0))</f>
        <v>140</v>
      </c>
      <c r="D12407" t="s">
        <v>8495</v>
      </c>
      <c r="E12407">
        <f>INDEX(TeamSports!B:B,MATCH(D12407,TeamSports!C:C,0))</f>
        <v>64</v>
      </c>
      <c r="F12407">
        <f>INDEX(RanksTable!BF:BF,MATCH(B12407,RanksTable!B:B,0))</f>
        <v>7</v>
      </c>
      <c r="H12407" t="str">
        <f t="shared" si="193"/>
        <v>INSERT INTO "TeamRanks" (team_id,team_sport_id,team_rank) VALUES (140,64,7);</v>
      </c>
    </row>
    <row r="12408" spans="2:8" x14ac:dyDescent="0.25">
      <c r="B12408" t="s">
        <v>456</v>
      </c>
      <c r="C12408">
        <f>INDEX(NationalTeams!B:B,MATCH(B12408,NationalTeams!C:C,0))</f>
        <v>141</v>
      </c>
      <c r="D12408" t="s">
        <v>8495</v>
      </c>
      <c r="E12408">
        <f>INDEX(TeamSports!B:B,MATCH(D12408,TeamSports!C:C,0))</f>
        <v>64</v>
      </c>
      <c r="F12408">
        <f>INDEX(RanksTable!BF:BF,MATCH(B12408,RanksTable!B:B,0))</f>
        <v>7</v>
      </c>
      <c r="H12408" t="str">
        <f t="shared" si="193"/>
        <v>INSERT INTO "TeamRanks" (team_id,team_sport_id,team_rank) VALUES (141,64,7);</v>
      </c>
    </row>
    <row r="12409" spans="2:8" x14ac:dyDescent="0.25">
      <c r="B12409" t="s">
        <v>537</v>
      </c>
      <c r="C12409">
        <f>INDEX(NationalTeams!B:B,MATCH(B12409,NationalTeams!C:C,0))</f>
        <v>142</v>
      </c>
      <c r="D12409" t="s">
        <v>8495</v>
      </c>
      <c r="E12409">
        <f>INDEX(TeamSports!B:B,MATCH(D12409,TeamSports!C:C,0))</f>
        <v>64</v>
      </c>
      <c r="F12409">
        <f>INDEX(RanksTable!BF:BF,MATCH(B12409,RanksTable!B:B,0))</f>
        <v>7</v>
      </c>
      <c r="H12409" t="str">
        <f t="shared" si="193"/>
        <v>INSERT INTO "TeamRanks" (team_id,team_sport_id,team_rank) VALUES (142,64,7);</v>
      </c>
    </row>
    <row r="12410" spans="2:8" x14ac:dyDescent="0.25">
      <c r="B12410" t="s">
        <v>533</v>
      </c>
      <c r="C12410">
        <f>INDEX(NationalTeams!B:B,MATCH(B12410,NationalTeams!C:C,0))</f>
        <v>143</v>
      </c>
      <c r="D12410" t="s">
        <v>8495</v>
      </c>
      <c r="E12410">
        <f>INDEX(TeamSports!B:B,MATCH(D12410,TeamSports!C:C,0))</f>
        <v>64</v>
      </c>
      <c r="F12410">
        <f>INDEX(RanksTable!BF:BF,MATCH(B12410,RanksTable!B:B,0))</f>
        <v>7</v>
      </c>
      <c r="H12410" t="str">
        <f t="shared" si="193"/>
        <v>INSERT INTO "TeamRanks" (team_id,team_sport_id,team_rank) VALUES (143,64,7);</v>
      </c>
    </row>
    <row r="12411" spans="2:8" x14ac:dyDescent="0.25">
      <c r="B12411" t="s">
        <v>460</v>
      </c>
      <c r="C12411">
        <f>INDEX(NationalTeams!B:B,MATCH(B12411,NationalTeams!C:C,0))</f>
        <v>144</v>
      </c>
      <c r="D12411" t="s">
        <v>8495</v>
      </c>
      <c r="E12411">
        <f>INDEX(TeamSports!B:B,MATCH(D12411,TeamSports!C:C,0))</f>
        <v>64</v>
      </c>
      <c r="F12411">
        <f>INDEX(RanksTable!BF:BF,MATCH(B12411,RanksTable!B:B,0))</f>
        <v>7</v>
      </c>
      <c r="H12411" t="str">
        <f t="shared" si="193"/>
        <v>INSERT INTO "TeamRanks" (team_id,team_sport_id,team_rank) VALUES (144,64,7);</v>
      </c>
    </row>
    <row r="12412" spans="2:8" x14ac:dyDescent="0.25">
      <c r="B12412" t="s">
        <v>521</v>
      </c>
      <c r="C12412">
        <f>INDEX(NationalTeams!B:B,MATCH(B12412,NationalTeams!C:C,0))</f>
        <v>145</v>
      </c>
      <c r="D12412" t="s">
        <v>8495</v>
      </c>
      <c r="E12412">
        <f>INDEX(TeamSports!B:B,MATCH(D12412,TeamSports!C:C,0))</f>
        <v>64</v>
      </c>
      <c r="F12412">
        <f>INDEX(RanksTable!BF:BF,MATCH(B12412,RanksTable!B:B,0))</f>
        <v>7</v>
      </c>
      <c r="H12412" t="str">
        <f t="shared" si="193"/>
        <v>INSERT INTO "TeamRanks" (team_id,team_sport_id,team_rank) VALUES (145,64,7);</v>
      </c>
    </row>
    <row r="12413" spans="2:8" x14ac:dyDescent="0.25">
      <c r="B12413" t="s">
        <v>416</v>
      </c>
      <c r="C12413">
        <f>INDEX(NationalTeams!B:B,MATCH(B12413,NationalTeams!C:C,0))</f>
        <v>146</v>
      </c>
      <c r="D12413" t="s">
        <v>8495</v>
      </c>
      <c r="E12413">
        <f>INDEX(TeamSports!B:B,MATCH(D12413,TeamSports!C:C,0))</f>
        <v>64</v>
      </c>
      <c r="F12413">
        <f>INDEX(RanksTable!BF:BF,MATCH(B12413,RanksTable!B:B,0))</f>
        <v>7</v>
      </c>
      <c r="H12413" t="str">
        <f t="shared" si="193"/>
        <v>INSERT INTO "TeamRanks" (team_id,team_sport_id,team_rank) VALUES (146,64,7);</v>
      </c>
    </row>
    <row r="12414" spans="2:8" x14ac:dyDescent="0.25">
      <c r="B12414" t="s">
        <v>393</v>
      </c>
      <c r="C12414">
        <f>INDEX(NationalTeams!B:B,MATCH(B12414,NationalTeams!C:C,0))</f>
        <v>147</v>
      </c>
      <c r="D12414" t="s">
        <v>8495</v>
      </c>
      <c r="E12414">
        <f>INDEX(TeamSports!B:B,MATCH(D12414,TeamSports!C:C,0))</f>
        <v>64</v>
      </c>
      <c r="F12414">
        <f>INDEX(RanksTable!BF:BF,MATCH(B12414,RanksTable!B:B,0))</f>
        <v>7</v>
      </c>
      <c r="H12414" t="str">
        <f t="shared" si="193"/>
        <v>INSERT INTO "TeamRanks" (team_id,team_sport_id,team_rank) VALUES (147,64,7);</v>
      </c>
    </row>
    <row r="12415" spans="2:8" x14ac:dyDescent="0.25">
      <c r="B12415" t="s">
        <v>372</v>
      </c>
      <c r="C12415">
        <f>INDEX(NationalTeams!B:B,MATCH(B12415,NationalTeams!C:C,0))</f>
        <v>148</v>
      </c>
      <c r="D12415" t="s">
        <v>8495</v>
      </c>
      <c r="E12415">
        <f>INDEX(TeamSports!B:B,MATCH(D12415,TeamSports!C:C,0))</f>
        <v>64</v>
      </c>
      <c r="F12415">
        <f>INDEX(RanksTable!BF:BF,MATCH(B12415,RanksTable!B:B,0))</f>
        <v>7</v>
      </c>
      <c r="H12415" t="str">
        <f t="shared" si="193"/>
        <v>INSERT INTO "TeamRanks" (team_id,team_sport_id,team_rank) VALUES (148,64,7);</v>
      </c>
    </row>
    <row r="12416" spans="2:8" x14ac:dyDescent="0.25">
      <c r="B12416" t="s">
        <v>480</v>
      </c>
      <c r="C12416">
        <f>INDEX(NationalTeams!B:B,MATCH(B12416,NationalTeams!C:C,0))</f>
        <v>149</v>
      </c>
      <c r="D12416" t="s">
        <v>8495</v>
      </c>
      <c r="E12416">
        <f>INDEX(TeamSports!B:B,MATCH(D12416,TeamSports!C:C,0))</f>
        <v>64</v>
      </c>
      <c r="F12416">
        <f>INDEX(RanksTable!BF:BF,MATCH(B12416,RanksTable!B:B,0))</f>
        <v>7</v>
      </c>
      <c r="H12416" t="str">
        <f t="shared" si="193"/>
        <v>INSERT INTO "TeamRanks" (team_id,team_sport_id,team_rank) VALUES (149,64,7);</v>
      </c>
    </row>
    <row r="12417" spans="2:8" x14ac:dyDescent="0.25">
      <c r="B12417" t="s">
        <v>446</v>
      </c>
      <c r="C12417">
        <f>INDEX(NationalTeams!B:B,MATCH(B12417,NationalTeams!C:C,0))</f>
        <v>150</v>
      </c>
      <c r="D12417" t="s">
        <v>8495</v>
      </c>
      <c r="E12417">
        <f>INDEX(TeamSports!B:B,MATCH(D12417,TeamSports!C:C,0))</f>
        <v>64</v>
      </c>
      <c r="F12417">
        <f>INDEX(RanksTable!BF:BF,MATCH(B12417,RanksTable!B:B,0))</f>
        <v>7</v>
      </c>
      <c r="H12417" t="str">
        <f t="shared" si="193"/>
        <v>INSERT INTO "TeamRanks" (team_id,team_sport_id,team_rank) VALUES (150,64,7);</v>
      </c>
    </row>
    <row r="12418" spans="2:8" x14ac:dyDescent="0.25">
      <c r="B12418" t="s">
        <v>356</v>
      </c>
      <c r="C12418">
        <f>INDEX(NationalTeams!B:B,MATCH(B12418,NationalTeams!C:C,0))</f>
        <v>151</v>
      </c>
      <c r="D12418" t="s">
        <v>8495</v>
      </c>
      <c r="E12418">
        <f>INDEX(TeamSports!B:B,MATCH(D12418,TeamSports!C:C,0))</f>
        <v>64</v>
      </c>
      <c r="F12418">
        <f>INDEX(RanksTable!BF:BF,MATCH(B12418,RanksTable!B:B,0))</f>
        <v>7</v>
      </c>
      <c r="H12418" t="str">
        <f t="shared" si="193"/>
        <v>INSERT INTO "TeamRanks" (team_id,team_sport_id,team_rank) VALUES (151,64,7);</v>
      </c>
    </row>
    <row r="12419" spans="2:8" x14ac:dyDescent="0.25">
      <c r="B12419" t="s">
        <v>387</v>
      </c>
      <c r="C12419">
        <f>INDEX(NationalTeams!B:B,MATCH(B12419,NationalTeams!C:C,0))</f>
        <v>152</v>
      </c>
      <c r="D12419" t="s">
        <v>8495</v>
      </c>
      <c r="E12419">
        <f>INDEX(TeamSports!B:B,MATCH(D12419,TeamSports!C:C,0))</f>
        <v>64</v>
      </c>
      <c r="F12419">
        <f>INDEX(RanksTable!BF:BF,MATCH(B12419,RanksTable!B:B,0))</f>
        <v>7</v>
      </c>
      <c r="H12419" t="str">
        <f t="shared" si="193"/>
        <v>INSERT INTO "TeamRanks" (team_id,team_sport_id,team_rank) VALUES (152,64,7);</v>
      </c>
    </row>
    <row r="12420" spans="2:8" x14ac:dyDescent="0.25">
      <c r="B12420" t="s">
        <v>361</v>
      </c>
      <c r="C12420">
        <f>INDEX(NationalTeams!B:B,MATCH(B12420,NationalTeams!C:C,0))</f>
        <v>153</v>
      </c>
      <c r="D12420" t="s">
        <v>8495</v>
      </c>
      <c r="E12420">
        <f>INDEX(TeamSports!B:B,MATCH(D12420,TeamSports!C:C,0))</f>
        <v>64</v>
      </c>
      <c r="F12420">
        <f>INDEX(RanksTable!BF:BF,MATCH(B12420,RanksTable!B:B,0))</f>
        <v>7</v>
      </c>
      <c r="H12420" t="str">
        <f t="shared" ref="H12420:H12483" si="194">_xlfn.CONCAT($H$1,$L$1,$C$1,$L$1," ",$J$1,$C$2,$N$1,$E$2,$N$1,$F$2,$K$1,$I$1,$J$1,C12420,$N$1,E12420,$N$1,F12420,$K$1,$O$1)</f>
        <v>INSERT INTO "TeamRanks" (team_id,team_sport_id,team_rank) VALUES (153,64,7);</v>
      </c>
    </row>
    <row r="12421" spans="2:8" x14ac:dyDescent="0.25">
      <c r="B12421" t="s">
        <v>492</v>
      </c>
      <c r="C12421">
        <f>INDEX(NationalTeams!B:B,MATCH(B12421,NationalTeams!C:C,0))</f>
        <v>154</v>
      </c>
      <c r="D12421" t="s">
        <v>8495</v>
      </c>
      <c r="E12421">
        <f>INDEX(TeamSports!B:B,MATCH(D12421,TeamSports!C:C,0))</f>
        <v>64</v>
      </c>
      <c r="F12421">
        <f>INDEX(RanksTable!BF:BF,MATCH(B12421,RanksTable!B:B,0))</f>
        <v>2</v>
      </c>
      <c r="H12421" t="str">
        <f t="shared" si="194"/>
        <v>INSERT INTO "TeamRanks" (team_id,team_sport_id,team_rank) VALUES (154,64,2);</v>
      </c>
    </row>
    <row r="12422" spans="2:8" x14ac:dyDescent="0.25">
      <c r="B12422" t="s">
        <v>485</v>
      </c>
      <c r="C12422">
        <f>INDEX(NationalTeams!B:B,MATCH(B12422,NationalTeams!C:C,0))</f>
        <v>155</v>
      </c>
      <c r="D12422" t="s">
        <v>8495</v>
      </c>
      <c r="E12422">
        <f>INDEX(TeamSports!B:B,MATCH(D12422,TeamSports!C:C,0))</f>
        <v>64</v>
      </c>
      <c r="F12422">
        <f>INDEX(RanksTable!BF:BF,MATCH(B12422,RanksTable!B:B,0))</f>
        <v>7</v>
      </c>
      <c r="H12422" t="str">
        <f t="shared" si="194"/>
        <v>INSERT INTO "TeamRanks" (team_id,team_sport_id,team_rank) VALUES (155,64,7);</v>
      </c>
    </row>
    <row r="12423" spans="2:8" x14ac:dyDescent="0.25">
      <c r="B12423" t="s">
        <v>423</v>
      </c>
      <c r="C12423">
        <f>INDEX(NationalTeams!B:B,MATCH(B12423,NationalTeams!C:C,0))</f>
        <v>156</v>
      </c>
      <c r="D12423" t="s">
        <v>8495</v>
      </c>
      <c r="E12423">
        <f>INDEX(TeamSports!B:B,MATCH(D12423,TeamSports!C:C,0))</f>
        <v>64</v>
      </c>
      <c r="F12423">
        <f>INDEX(RanksTable!BF:BF,MATCH(B12423,RanksTable!B:B,0))</f>
        <v>6</v>
      </c>
      <c r="H12423" t="str">
        <f t="shared" si="194"/>
        <v>INSERT INTO "TeamRanks" (team_id,team_sport_id,team_rank) VALUES (156,64,6);</v>
      </c>
    </row>
    <row r="12424" spans="2:8" x14ac:dyDescent="0.25">
      <c r="B12424" t="s">
        <v>457</v>
      </c>
      <c r="C12424">
        <f>INDEX(NationalTeams!B:B,MATCH(B12424,NationalTeams!C:C,0))</f>
        <v>157</v>
      </c>
      <c r="D12424" t="s">
        <v>8495</v>
      </c>
      <c r="E12424">
        <f>INDEX(TeamSports!B:B,MATCH(D12424,TeamSports!C:C,0))</f>
        <v>64</v>
      </c>
      <c r="F12424">
        <f>INDEX(RanksTable!BF:BF,MATCH(B12424,RanksTable!B:B,0))</f>
        <v>7</v>
      </c>
      <c r="H12424" t="str">
        <f t="shared" si="194"/>
        <v>INSERT INTO "TeamRanks" (team_id,team_sport_id,team_rank) VALUES (157,64,7);</v>
      </c>
    </row>
    <row r="12425" spans="2:8" x14ac:dyDescent="0.25">
      <c r="B12425" t="s">
        <v>491</v>
      </c>
      <c r="C12425">
        <f>INDEX(NationalTeams!B:B,MATCH(B12425,NationalTeams!C:C,0))</f>
        <v>158</v>
      </c>
      <c r="D12425" t="s">
        <v>8495</v>
      </c>
      <c r="E12425">
        <f>INDEX(TeamSports!B:B,MATCH(D12425,TeamSports!C:C,0))</f>
        <v>64</v>
      </c>
      <c r="F12425">
        <f>INDEX(RanksTable!BF:BF,MATCH(B12425,RanksTable!B:B,0))</f>
        <v>7</v>
      </c>
      <c r="H12425" t="str">
        <f t="shared" si="194"/>
        <v>INSERT INTO "TeamRanks" (team_id,team_sport_id,team_rank) VALUES (158,64,7);</v>
      </c>
    </row>
    <row r="12426" spans="2:8" x14ac:dyDescent="0.25">
      <c r="B12426" t="s">
        <v>474</v>
      </c>
      <c r="C12426">
        <f>INDEX(NationalTeams!B:B,MATCH(B12426,NationalTeams!C:C,0))</f>
        <v>159</v>
      </c>
      <c r="D12426" t="s">
        <v>8495</v>
      </c>
      <c r="E12426">
        <f>INDEX(TeamSports!B:B,MATCH(D12426,TeamSports!C:C,0))</f>
        <v>64</v>
      </c>
      <c r="F12426">
        <f>INDEX(RanksTable!BF:BF,MATCH(B12426,RanksTable!B:B,0))</f>
        <v>7</v>
      </c>
      <c r="H12426" t="str">
        <f t="shared" si="194"/>
        <v>INSERT INTO "TeamRanks" (team_id,team_sport_id,team_rank) VALUES (159,64,7);</v>
      </c>
    </row>
    <row r="12427" spans="2:8" x14ac:dyDescent="0.25">
      <c r="B12427" t="s">
        <v>479</v>
      </c>
      <c r="C12427">
        <f>INDEX(NationalTeams!B:B,MATCH(B12427,NationalTeams!C:C,0))</f>
        <v>160</v>
      </c>
      <c r="D12427" t="s">
        <v>8495</v>
      </c>
      <c r="E12427">
        <f>INDEX(TeamSports!B:B,MATCH(D12427,TeamSports!C:C,0))</f>
        <v>64</v>
      </c>
      <c r="F12427">
        <f>INDEX(RanksTable!BF:BF,MATCH(B12427,RanksTable!B:B,0))</f>
        <v>7</v>
      </c>
      <c r="H12427" t="str">
        <f t="shared" si="194"/>
        <v>INSERT INTO "TeamRanks" (team_id,team_sport_id,team_rank) VALUES (160,64,7);</v>
      </c>
    </row>
    <row r="12428" spans="2:8" x14ac:dyDescent="0.25">
      <c r="B12428" t="s">
        <v>449</v>
      </c>
      <c r="C12428">
        <f>INDEX(NationalTeams!B:B,MATCH(B12428,NationalTeams!C:C,0))</f>
        <v>161</v>
      </c>
      <c r="D12428" t="s">
        <v>8495</v>
      </c>
      <c r="E12428">
        <f>INDEX(TeamSports!B:B,MATCH(D12428,TeamSports!C:C,0))</f>
        <v>64</v>
      </c>
      <c r="F12428">
        <f>INDEX(RanksTable!BF:BF,MATCH(B12428,RanksTable!B:B,0))</f>
        <v>7</v>
      </c>
      <c r="H12428" t="str">
        <f t="shared" si="194"/>
        <v>INSERT INTO "TeamRanks" (team_id,team_sport_id,team_rank) VALUES (161,64,7);</v>
      </c>
    </row>
    <row r="12429" spans="2:8" x14ac:dyDescent="0.25">
      <c r="B12429" t="s">
        <v>398</v>
      </c>
      <c r="C12429">
        <f>INDEX(NationalTeams!B:B,MATCH(B12429,NationalTeams!C:C,0))</f>
        <v>162</v>
      </c>
      <c r="D12429" t="s">
        <v>8495</v>
      </c>
      <c r="E12429">
        <f>INDEX(TeamSports!B:B,MATCH(D12429,TeamSports!C:C,0))</f>
        <v>64</v>
      </c>
      <c r="F12429">
        <f>INDEX(RanksTable!BF:BF,MATCH(B12429,RanksTable!B:B,0))</f>
        <v>7</v>
      </c>
      <c r="H12429" t="str">
        <f t="shared" si="194"/>
        <v>INSERT INTO "TeamRanks" (team_id,team_sport_id,team_rank) VALUES (162,64,7);</v>
      </c>
    </row>
    <row r="12430" spans="2:8" x14ac:dyDescent="0.25">
      <c r="B12430" t="s">
        <v>441</v>
      </c>
      <c r="C12430">
        <f>INDEX(NationalTeams!B:B,MATCH(B12430,NationalTeams!C:C,0))</f>
        <v>163</v>
      </c>
      <c r="D12430" t="s">
        <v>8495</v>
      </c>
      <c r="E12430">
        <f>INDEX(TeamSports!B:B,MATCH(D12430,TeamSports!C:C,0))</f>
        <v>64</v>
      </c>
      <c r="F12430">
        <f>INDEX(RanksTable!BF:BF,MATCH(B12430,RanksTable!B:B,0))</f>
        <v>7</v>
      </c>
      <c r="H12430" t="str">
        <f t="shared" si="194"/>
        <v>INSERT INTO "TeamRanks" (team_id,team_sport_id,team_rank) VALUES (163,64,7);</v>
      </c>
    </row>
    <row r="12431" spans="2:8" x14ac:dyDescent="0.25">
      <c r="B12431" t="s">
        <v>348</v>
      </c>
      <c r="C12431">
        <f>INDEX(NationalTeams!B:B,MATCH(B12431,NationalTeams!C:C,0))</f>
        <v>164</v>
      </c>
      <c r="D12431" t="s">
        <v>8495</v>
      </c>
      <c r="E12431">
        <f>INDEX(TeamSports!B:B,MATCH(D12431,TeamSports!C:C,0))</f>
        <v>64</v>
      </c>
      <c r="F12431">
        <f>INDEX(RanksTable!BF:BF,MATCH(B12431,RanksTable!B:B,0))</f>
        <v>7</v>
      </c>
      <c r="H12431" t="str">
        <f t="shared" si="194"/>
        <v>INSERT INTO "TeamRanks" (team_id,team_sport_id,team_rank) VALUES (164,64,7);</v>
      </c>
    </row>
    <row r="12432" spans="2:8" x14ac:dyDescent="0.25">
      <c r="B12432" t="s">
        <v>350</v>
      </c>
      <c r="C12432">
        <f>INDEX(NationalTeams!B:B,MATCH(B12432,NationalTeams!C:C,0))</f>
        <v>165</v>
      </c>
      <c r="D12432" t="s">
        <v>8495</v>
      </c>
      <c r="E12432">
        <f>INDEX(TeamSports!B:B,MATCH(D12432,TeamSports!C:C,0))</f>
        <v>64</v>
      </c>
      <c r="F12432">
        <f>INDEX(RanksTable!BF:BF,MATCH(B12432,RanksTable!B:B,0))</f>
        <v>7</v>
      </c>
      <c r="H12432" t="str">
        <f t="shared" si="194"/>
        <v>INSERT INTO "TeamRanks" (team_id,team_sport_id,team_rank) VALUES (165,64,7);</v>
      </c>
    </row>
    <row r="12433" spans="2:8" x14ac:dyDescent="0.25">
      <c r="B12433" t="s">
        <v>494</v>
      </c>
      <c r="C12433">
        <f>INDEX(NationalTeams!B:B,MATCH(B12433,NationalTeams!C:C,0))</f>
        <v>166</v>
      </c>
      <c r="D12433" t="s">
        <v>8495</v>
      </c>
      <c r="E12433">
        <f>INDEX(TeamSports!B:B,MATCH(D12433,TeamSports!C:C,0))</f>
        <v>64</v>
      </c>
      <c r="F12433">
        <f>INDEX(RanksTable!BF:BF,MATCH(B12433,RanksTable!B:B,0))</f>
        <v>6</v>
      </c>
      <c r="H12433" t="str">
        <f t="shared" si="194"/>
        <v>INSERT INTO "TeamRanks" (team_id,team_sport_id,team_rank) VALUES (166,64,6);</v>
      </c>
    </row>
    <row r="12434" spans="2:8" x14ac:dyDescent="0.25">
      <c r="B12434" t="s">
        <v>504</v>
      </c>
      <c r="C12434">
        <f>INDEX(NationalTeams!B:B,MATCH(B12434,NationalTeams!C:C,0))</f>
        <v>167</v>
      </c>
      <c r="D12434" t="s">
        <v>8495</v>
      </c>
      <c r="E12434">
        <f>INDEX(TeamSports!B:B,MATCH(D12434,TeamSports!C:C,0))</f>
        <v>64</v>
      </c>
      <c r="F12434">
        <f>INDEX(RanksTable!BF:BF,MATCH(B12434,RanksTable!B:B,0))</f>
        <v>7</v>
      </c>
      <c r="H12434" t="str">
        <f t="shared" si="194"/>
        <v>INSERT INTO "TeamRanks" (team_id,team_sport_id,team_rank) VALUES (167,64,7);</v>
      </c>
    </row>
    <row r="12435" spans="2:8" x14ac:dyDescent="0.25">
      <c r="B12435" t="s">
        <v>401</v>
      </c>
      <c r="C12435">
        <f>INDEX(NationalTeams!B:B,MATCH(B12435,NationalTeams!C:C,0))</f>
        <v>168</v>
      </c>
      <c r="D12435" t="s">
        <v>8495</v>
      </c>
      <c r="E12435">
        <f>INDEX(TeamSports!B:B,MATCH(D12435,TeamSports!C:C,0))</f>
        <v>64</v>
      </c>
      <c r="F12435">
        <f>INDEX(RanksTable!BF:BF,MATCH(B12435,RanksTable!B:B,0))</f>
        <v>7</v>
      </c>
      <c r="H12435" t="str">
        <f t="shared" si="194"/>
        <v>INSERT INTO "TeamRanks" (team_id,team_sport_id,team_rank) VALUES (168,64,7);</v>
      </c>
    </row>
    <row r="12436" spans="2:8" x14ac:dyDescent="0.25">
      <c r="B12436" t="s">
        <v>432</v>
      </c>
      <c r="C12436">
        <f>INDEX(NationalTeams!B:B,MATCH(B12436,NationalTeams!C:C,0))</f>
        <v>169</v>
      </c>
      <c r="D12436" t="s">
        <v>8495</v>
      </c>
      <c r="E12436">
        <f>INDEX(TeamSports!B:B,MATCH(D12436,TeamSports!C:C,0))</f>
        <v>64</v>
      </c>
      <c r="F12436">
        <f>INDEX(RanksTable!BF:BF,MATCH(B12436,RanksTable!B:B,0))</f>
        <v>7</v>
      </c>
      <c r="H12436" t="str">
        <f t="shared" si="194"/>
        <v>INSERT INTO "TeamRanks" (team_id,team_sport_id,team_rank) VALUES (169,64,7);</v>
      </c>
    </row>
    <row r="12437" spans="2:8" x14ac:dyDescent="0.25">
      <c r="B12437" t="s">
        <v>336</v>
      </c>
      <c r="C12437">
        <f>INDEX(NationalTeams!B:B,MATCH(B12437,NationalTeams!C:C,0))</f>
        <v>170</v>
      </c>
      <c r="D12437" t="s">
        <v>8495</v>
      </c>
      <c r="E12437">
        <f>INDEX(TeamSports!B:B,MATCH(D12437,TeamSports!C:C,0))</f>
        <v>64</v>
      </c>
      <c r="F12437">
        <f>INDEX(RanksTable!BF:BF,MATCH(B12437,RanksTable!B:B,0))</f>
        <v>7</v>
      </c>
      <c r="H12437" t="str">
        <f t="shared" si="194"/>
        <v>INSERT INTO "TeamRanks" (team_id,team_sport_id,team_rank) VALUES (170,64,7);</v>
      </c>
    </row>
    <row r="12438" spans="2:8" x14ac:dyDescent="0.25">
      <c r="B12438" t="s">
        <v>497</v>
      </c>
      <c r="C12438">
        <f>INDEX(NationalTeams!B:B,MATCH(B12438,NationalTeams!C:C,0))</f>
        <v>171</v>
      </c>
      <c r="D12438" t="s">
        <v>8495</v>
      </c>
      <c r="E12438">
        <f>INDEX(TeamSports!B:B,MATCH(D12438,TeamSports!C:C,0))</f>
        <v>64</v>
      </c>
      <c r="F12438">
        <f>INDEX(RanksTable!BF:BF,MATCH(B12438,RanksTable!B:B,0))</f>
        <v>4</v>
      </c>
      <c r="H12438" t="str">
        <f t="shared" si="194"/>
        <v>INSERT INTO "TeamRanks" (team_id,team_sport_id,team_rank) VALUES (171,64,4);</v>
      </c>
    </row>
    <row r="12439" spans="2:8" x14ac:dyDescent="0.25">
      <c r="B12439" t="s">
        <v>380</v>
      </c>
      <c r="C12439">
        <f>INDEX(NationalTeams!B:B,MATCH(B12439,NationalTeams!C:C,0))</f>
        <v>172</v>
      </c>
      <c r="D12439" t="s">
        <v>8495</v>
      </c>
      <c r="E12439">
        <f>INDEX(TeamSports!B:B,MATCH(D12439,TeamSports!C:C,0))</f>
        <v>64</v>
      </c>
      <c r="F12439">
        <f>INDEX(RanksTable!BF:BF,MATCH(B12439,RanksTable!B:B,0))</f>
        <v>7</v>
      </c>
      <c r="H12439" t="str">
        <f t="shared" si="194"/>
        <v>INSERT INTO "TeamRanks" (team_id,team_sport_id,team_rank) VALUES (172,64,7);</v>
      </c>
    </row>
    <row r="12440" spans="2:8" x14ac:dyDescent="0.25">
      <c r="B12440" t="s">
        <v>402</v>
      </c>
      <c r="C12440">
        <f>INDEX(NationalTeams!B:B,MATCH(B12440,NationalTeams!C:C,0))</f>
        <v>173</v>
      </c>
      <c r="D12440" t="s">
        <v>8495</v>
      </c>
      <c r="E12440">
        <f>INDEX(TeamSports!B:B,MATCH(D12440,TeamSports!C:C,0))</f>
        <v>64</v>
      </c>
      <c r="F12440">
        <f>INDEX(RanksTable!BF:BF,MATCH(B12440,RanksTable!B:B,0))</f>
        <v>7</v>
      </c>
      <c r="H12440" t="str">
        <f t="shared" si="194"/>
        <v>INSERT INTO "TeamRanks" (team_id,team_sport_id,team_rank) VALUES (173,64,7);</v>
      </c>
    </row>
    <row r="12441" spans="2:8" x14ac:dyDescent="0.25">
      <c r="B12441" t="s">
        <v>370</v>
      </c>
      <c r="C12441">
        <f>INDEX(NationalTeams!B:B,MATCH(B12441,NationalTeams!C:C,0))</f>
        <v>174</v>
      </c>
      <c r="D12441" t="s">
        <v>8495</v>
      </c>
      <c r="E12441">
        <f>INDEX(TeamSports!B:B,MATCH(D12441,TeamSports!C:C,0))</f>
        <v>64</v>
      </c>
      <c r="F12441">
        <f>INDEX(RanksTable!BF:BF,MATCH(B12441,RanksTable!B:B,0))</f>
        <v>7</v>
      </c>
      <c r="H12441" t="str">
        <f t="shared" si="194"/>
        <v>INSERT INTO "TeamRanks" (team_id,team_sport_id,team_rank) VALUES (174,64,7);</v>
      </c>
    </row>
    <row r="12442" spans="2:8" x14ac:dyDescent="0.25">
      <c r="B12442" t="s">
        <v>506</v>
      </c>
      <c r="C12442">
        <f>INDEX(NationalTeams!B:B,MATCH(B12442,NationalTeams!C:C,0))</f>
        <v>175</v>
      </c>
      <c r="D12442" t="s">
        <v>8495</v>
      </c>
      <c r="E12442">
        <f>INDEX(TeamSports!B:B,MATCH(D12442,TeamSports!C:C,0))</f>
        <v>64</v>
      </c>
      <c r="F12442">
        <f>INDEX(RanksTable!BF:BF,MATCH(B12442,RanksTable!B:B,0))</f>
        <v>7</v>
      </c>
      <c r="H12442" t="str">
        <f t="shared" si="194"/>
        <v>INSERT INTO "TeamRanks" (team_id,team_sport_id,team_rank) VALUES (175,64,7);</v>
      </c>
    </row>
    <row r="12443" spans="2:8" x14ac:dyDescent="0.25">
      <c r="B12443" t="s">
        <v>500</v>
      </c>
      <c r="C12443">
        <f>INDEX(NationalTeams!B:B,MATCH(B12443,NationalTeams!C:C,0))</f>
        <v>176</v>
      </c>
      <c r="D12443" t="s">
        <v>8495</v>
      </c>
      <c r="E12443">
        <f>INDEX(TeamSports!B:B,MATCH(D12443,TeamSports!C:C,0))</f>
        <v>64</v>
      </c>
      <c r="F12443">
        <f>INDEX(RanksTable!BF:BF,MATCH(B12443,RanksTable!B:B,0))</f>
        <v>6</v>
      </c>
      <c r="H12443" t="str">
        <f t="shared" si="194"/>
        <v>INSERT INTO "TeamRanks" (team_id,team_sport_id,team_rank) VALUES (176,64,6);</v>
      </c>
    </row>
    <row r="12444" spans="2:8" x14ac:dyDescent="0.25">
      <c r="B12444" t="s">
        <v>473</v>
      </c>
      <c r="C12444">
        <f>INDEX(NationalTeams!B:B,MATCH(B12444,NationalTeams!C:C,0))</f>
        <v>177</v>
      </c>
      <c r="D12444" t="s">
        <v>8495</v>
      </c>
      <c r="E12444">
        <f>INDEX(TeamSports!B:B,MATCH(D12444,TeamSports!C:C,0))</f>
        <v>64</v>
      </c>
      <c r="F12444">
        <f>INDEX(RanksTable!BF:BF,MATCH(B12444,RanksTable!B:B,0))</f>
        <v>7</v>
      </c>
      <c r="H12444" t="str">
        <f t="shared" si="194"/>
        <v>INSERT INTO "TeamRanks" (team_id,team_sport_id,team_rank) VALUES (177,64,7);</v>
      </c>
    </row>
    <row r="12445" spans="2:8" x14ac:dyDescent="0.25">
      <c r="B12445" t="s">
        <v>482</v>
      </c>
      <c r="C12445">
        <f>INDEX(NationalTeams!B:B,MATCH(B12445,NationalTeams!C:C,0))</f>
        <v>178</v>
      </c>
      <c r="D12445" t="s">
        <v>8495</v>
      </c>
      <c r="E12445">
        <f>INDEX(TeamSports!B:B,MATCH(D12445,TeamSports!C:C,0))</f>
        <v>64</v>
      </c>
      <c r="F12445">
        <f>INDEX(RanksTable!BF:BF,MATCH(B12445,RanksTable!B:B,0))</f>
        <v>7</v>
      </c>
      <c r="H12445" t="str">
        <f t="shared" si="194"/>
        <v>INSERT INTO "TeamRanks" (team_id,team_sport_id,team_rank) VALUES (178,64,7);</v>
      </c>
    </row>
    <row r="12446" spans="2:8" x14ac:dyDescent="0.25">
      <c r="B12446" t="s">
        <v>411</v>
      </c>
      <c r="C12446">
        <f>INDEX(NationalTeams!B:B,MATCH(B12446,NationalTeams!C:C,0))</f>
        <v>179</v>
      </c>
      <c r="D12446" t="s">
        <v>8495</v>
      </c>
      <c r="E12446">
        <f>INDEX(TeamSports!B:B,MATCH(D12446,TeamSports!C:C,0))</f>
        <v>64</v>
      </c>
      <c r="F12446">
        <f>INDEX(RanksTable!BF:BF,MATCH(B12446,RanksTable!B:B,0))</f>
        <v>7</v>
      </c>
      <c r="H12446" t="str">
        <f t="shared" si="194"/>
        <v>INSERT INTO "TeamRanks" (team_id,team_sport_id,team_rank) VALUES (179,64,7);</v>
      </c>
    </row>
    <row r="12447" spans="2:8" x14ac:dyDescent="0.25">
      <c r="B12447" t="s">
        <v>541</v>
      </c>
      <c r="C12447">
        <f>INDEX(NationalTeams!B:B,MATCH(B12447,NationalTeams!C:C,0))</f>
        <v>180</v>
      </c>
      <c r="D12447" t="s">
        <v>8495</v>
      </c>
      <c r="E12447">
        <f>INDEX(TeamSports!B:B,MATCH(D12447,TeamSports!C:C,0))</f>
        <v>64</v>
      </c>
      <c r="F12447">
        <f>INDEX(RanksTable!BF:BF,MATCH(B12447,RanksTable!B:B,0))</f>
        <v>7</v>
      </c>
      <c r="H12447" t="str">
        <f t="shared" si="194"/>
        <v>INSERT INTO "TeamRanks" (team_id,team_sport_id,team_rank) VALUES (180,64,7);</v>
      </c>
    </row>
    <row r="12448" spans="2:8" x14ac:dyDescent="0.25">
      <c r="B12448" t="s">
        <v>412</v>
      </c>
      <c r="C12448">
        <f>INDEX(NationalTeams!B:B,MATCH(B12448,NationalTeams!C:C,0))</f>
        <v>181</v>
      </c>
      <c r="D12448" t="s">
        <v>8495</v>
      </c>
      <c r="E12448">
        <f>INDEX(TeamSports!B:B,MATCH(D12448,TeamSports!C:C,0))</f>
        <v>64</v>
      </c>
      <c r="F12448">
        <f>INDEX(RanksTable!BF:BF,MATCH(B12448,RanksTable!B:B,0))</f>
        <v>7</v>
      </c>
      <c r="H12448" t="str">
        <f t="shared" si="194"/>
        <v>INSERT INTO "TeamRanks" (team_id,team_sport_id,team_rank) VALUES (181,64,7);</v>
      </c>
    </row>
    <row r="12449" spans="2:8" x14ac:dyDescent="0.25">
      <c r="B12449" t="s">
        <v>409</v>
      </c>
      <c r="C12449">
        <f>INDEX(NationalTeams!B:B,MATCH(B12449,NationalTeams!C:C,0))</f>
        <v>182</v>
      </c>
      <c r="D12449" t="s">
        <v>8495</v>
      </c>
      <c r="E12449">
        <f>INDEX(TeamSports!B:B,MATCH(D12449,TeamSports!C:C,0))</f>
        <v>64</v>
      </c>
      <c r="F12449">
        <f>INDEX(RanksTable!BF:BF,MATCH(B12449,RanksTable!B:B,0))</f>
        <v>7</v>
      </c>
      <c r="H12449" t="str">
        <f t="shared" si="194"/>
        <v>INSERT INTO "TeamRanks" (team_id,team_sport_id,team_rank) VALUES (182,64,7);</v>
      </c>
    </row>
    <row r="12450" spans="2:8" x14ac:dyDescent="0.25">
      <c r="B12450" t="s">
        <v>414</v>
      </c>
      <c r="C12450">
        <f>INDEX(NationalTeams!B:B,MATCH(B12450,NationalTeams!C:C,0))</f>
        <v>183</v>
      </c>
      <c r="D12450" t="s">
        <v>8495</v>
      </c>
      <c r="E12450">
        <f>INDEX(TeamSports!B:B,MATCH(D12450,TeamSports!C:C,0))</f>
        <v>64</v>
      </c>
      <c r="F12450">
        <f>INDEX(RanksTable!BF:BF,MATCH(B12450,RanksTable!B:B,0))</f>
        <v>7</v>
      </c>
      <c r="H12450" t="str">
        <f t="shared" si="194"/>
        <v>INSERT INTO "TeamRanks" (team_id,team_sport_id,team_rank) VALUES (183,64,7);</v>
      </c>
    </row>
    <row r="12451" spans="2:8" x14ac:dyDescent="0.25">
      <c r="B12451" t="s">
        <v>362</v>
      </c>
      <c r="C12451">
        <f>INDEX(NationalTeams!B:B,MATCH(B12451,NationalTeams!C:C,0))</f>
        <v>184</v>
      </c>
      <c r="D12451" t="s">
        <v>8495</v>
      </c>
      <c r="E12451">
        <f>INDEX(TeamSports!B:B,MATCH(D12451,TeamSports!C:C,0))</f>
        <v>64</v>
      </c>
      <c r="F12451">
        <f>INDEX(RanksTable!BF:BF,MATCH(B12451,RanksTable!B:B,0))</f>
        <v>7</v>
      </c>
      <c r="H12451" t="str">
        <f t="shared" si="194"/>
        <v>INSERT INTO "TeamRanks" (team_id,team_sport_id,team_rank) VALUES (184,64,7);</v>
      </c>
    </row>
    <row r="12452" spans="2:8" x14ac:dyDescent="0.25">
      <c r="B12452" t="s">
        <v>499</v>
      </c>
      <c r="C12452">
        <f>INDEX(NationalTeams!B:B,MATCH(B12452,NationalTeams!C:C,0))</f>
        <v>185</v>
      </c>
      <c r="D12452" t="s">
        <v>8495</v>
      </c>
      <c r="E12452">
        <f>INDEX(TeamSports!B:B,MATCH(D12452,TeamSports!C:C,0))</f>
        <v>64</v>
      </c>
      <c r="F12452">
        <f>INDEX(RanksTable!BF:BF,MATCH(B12452,RanksTable!B:B,0))</f>
        <v>7</v>
      </c>
      <c r="H12452" t="str">
        <f t="shared" si="194"/>
        <v>INSERT INTO "TeamRanks" (team_id,team_sport_id,team_rank) VALUES (185,64,7);</v>
      </c>
    </row>
    <row r="12453" spans="2:8" x14ac:dyDescent="0.25">
      <c r="B12453" t="s">
        <v>374</v>
      </c>
      <c r="C12453">
        <f>INDEX(NationalTeams!B:B,MATCH(B12453,NationalTeams!C:C,0))</f>
        <v>186</v>
      </c>
      <c r="D12453" t="s">
        <v>8495</v>
      </c>
      <c r="E12453">
        <f>INDEX(TeamSports!B:B,MATCH(D12453,TeamSports!C:C,0))</f>
        <v>64</v>
      </c>
      <c r="F12453">
        <f>INDEX(RanksTable!BF:BF,MATCH(B12453,RanksTable!B:B,0))</f>
        <v>7</v>
      </c>
      <c r="H12453" t="str">
        <f t="shared" si="194"/>
        <v>INSERT INTO "TeamRanks" (team_id,team_sport_id,team_rank) VALUES (186,64,7);</v>
      </c>
    </row>
    <row r="12454" spans="2:8" x14ac:dyDescent="0.25">
      <c r="B12454" t="s">
        <v>385</v>
      </c>
      <c r="C12454">
        <f>INDEX(NationalTeams!B:B,MATCH(B12454,NationalTeams!C:C,0))</f>
        <v>187</v>
      </c>
      <c r="D12454" t="s">
        <v>8495</v>
      </c>
      <c r="E12454">
        <f>INDEX(TeamSports!B:B,MATCH(D12454,TeamSports!C:C,0))</f>
        <v>64</v>
      </c>
      <c r="F12454">
        <f>INDEX(RanksTable!BF:BF,MATCH(B12454,RanksTable!B:B,0))</f>
        <v>7</v>
      </c>
      <c r="H12454" t="str">
        <f t="shared" si="194"/>
        <v>INSERT INTO "TeamRanks" (team_id,team_sport_id,team_rank) VALUES (187,64,7);</v>
      </c>
    </row>
    <row r="12455" spans="2:8" x14ac:dyDescent="0.25">
      <c r="B12455" t="s">
        <v>450</v>
      </c>
      <c r="C12455">
        <f>INDEX(NationalTeams!B:B,MATCH(B12455,NationalTeams!C:C,0))</f>
        <v>188</v>
      </c>
      <c r="D12455" t="s">
        <v>8495</v>
      </c>
      <c r="E12455">
        <f>INDEX(TeamSports!B:B,MATCH(D12455,TeamSports!C:C,0))</f>
        <v>64</v>
      </c>
      <c r="F12455">
        <f>INDEX(RanksTable!BF:BF,MATCH(B12455,RanksTable!B:B,0))</f>
        <v>7</v>
      </c>
      <c r="H12455" t="str">
        <f t="shared" si="194"/>
        <v>INSERT INTO "TeamRanks" (team_id,team_sport_id,team_rank) VALUES (188,64,7);</v>
      </c>
    </row>
    <row r="12456" spans="2:8" x14ac:dyDescent="0.25">
      <c r="B12456" t="s">
        <v>448</v>
      </c>
      <c r="C12456">
        <f>INDEX(NationalTeams!B:B,MATCH(B12456,NationalTeams!C:C,0))</f>
        <v>189</v>
      </c>
      <c r="D12456" t="s">
        <v>8495</v>
      </c>
      <c r="E12456">
        <f>INDEX(TeamSports!B:B,MATCH(D12456,TeamSports!C:C,0))</f>
        <v>64</v>
      </c>
      <c r="F12456">
        <f>INDEX(RanksTable!BF:BF,MATCH(B12456,RanksTable!B:B,0))</f>
        <v>7</v>
      </c>
      <c r="H12456" t="str">
        <f t="shared" si="194"/>
        <v>INSERT INTO "TeamRanks" (team_id,team_sport_id,team_rank) VALUES (189,64,7);</v>
      </c>
    </row>
    <row r="12457" spans="2:8" x14ac:dyDescent="0.25">
      <c r="B12457" t="s">
        <v>375</v>
      </c>
      <c r="C12457">
        <f>INDEX(NationalTeams!B:B,MATCH(B12457,NationalTeams!C:C,0))</f>
        <v>190</v>
      </c>
      <c r="D12457" t="s">
        <v>8495</v>
      </c>
      <c r="E12457">
        <f>INDEX(TeamSports!B:B,MATCH(D12457,TeamSports!C:C,0))</f>
        <v>64</v>
      </c>
      <c r="F12457">
        <f>INDEX(RanksTable!BF:BF,MATCH(B12457,RanksTable!B:B,0))</f>
        <v>7</v>
      </c>
      <c r="H12457" t="str">
        <f t="shared" si="194"/>
        <v>INSERT INTO "TeamRanks" (team_id,team_sport_id,team_rank) VALUES (190,64,7);</v>
      </c>
    </row>
    <row r="12458" spans="2:8" x14ac:dyDescent="0.25">
      <c r="B12458" t="s">
        <v>483</v>
      </c>
      <c r="C12458">
        <f>INDEX(NationalTeams!B:B,MATCH(B12458,NationalTeams!C:C,0))</f>
        <v>191</v>
      </c>
      <c r="D12458" t="s">
        <v>8495</v>
      </c>
      <c r="E12458">
        <f>INDEX(TeamSports!B:B,MATCH(D12458,TeamSports!C:C,0))</f>
        <v>64</v>
      </c>
      <c r="F12458">
        <f>INDEX(RanksTable!BF:BF,MATCH(B12458,RanksTable!B:B,0))</f>
        <v>7</v>
      </c>
      <c r="H12458" t="str">
        <f t="shared" si="194"/>
        <v>INSERT INTO "TeamRanks" (team_id,team_sport_id,team_rank) VALUES (191,64,7);</v>
      </c>
    </row>
    <row r="12459" spans="2:8" x14ac:dyDescent="0.25">
      <c r="B12459" t="s">
        <v>395</v>
      </c>
      <c r="C12459">
        <f>INDEX(NationalTeams!B:B,MATCH(B12459,NationalTeams!C:C,0))</f>
        <v>192</v>
      </c>
      <c r="D12459" t="s">
        <v>8495</v>
      </c>
      <c r="E12459">
        <f>INDEX(TeamSports!B:B,MATCH(D12459,TeamSports!C:C,0))</f>
        <v>64</v>
      </c>
      <c r="F12459">
        <f>INDEX(RanksTable!BF:BF,MATCH(B12459,RanksTable!B:B,0))</f>
        <v>7</v>
      </c>
      <c r="H12459" t="str">
        <f t="shared" si="194"/>
        <v>INSERT INTO "TeamRanks" (team_id,team_sport_id,team_rank) VALUES (192,64,7);</v>
      </c>
    </row>
    <row r="12460" spans="2:8" x14ac:dyDescent="0.25">
      <c r="B12460" t="s">
        <v>363</v>
      </c>
      <c r="C12460">
        <f>INDEX(NationalTeams!B:B,MATCH(B12460,NationalTeams!C:C,0))</f>
        <v>193</v>
      </c>
      <c r="D12460" t="s">
        <v>8495</v>
      </c>
      <c r="E12460">
        <f>INDEX(TeamSports!B:B,MATCH(D12460,TeamSports!C:C,0))</f>
        <v>64</v>
      </c>
      <c r="F12460">
        <f>INDEX(RanksTable!BF:BF,MATCH(B12460,RanksTable!B:B,0))</f>
        <v>7</v>
      </c>
      <c r="H12460" t="str">
        <f t="shared" si="194"/>
        <v>INSERT INTO "TeamRanks" (team_id,team_sport_id,team_rank) VALUES (193,64,7);</v>
      </c>
    </row>
    <row r="12461" spans="2:8" x14ac:dyDescent="0.25">
      <c r="B12461" t="s">
        <v>394</v>
      </c>
      <c r="C12461">
        <f>INDEX(NationalTeams!B:B,MATCH(B12461,NationalTeams!C:C,0))</f>
        <v>194</v>
      </c>
      <c r="D12461" t="s">
        <v>8495</v>
      </c>
      <c r="E12461">
        <f>INDEX(TeamSports!B:B,MATCH(D12461,TeamSports!C:C,0))</f>
        <v>64</v>
      </c>
      <c r="F12461">
        <f>INDEX(RanksTable!BF:BF,MATCH(B12461,RanksTable!B:B,0))</f>
        <v>7</v>
      </c>
      <c r="H12461" t="str">
        <f t="shared" si="194"/>
        <v>INSERT INTO "TeamRanks" (team_id,team_sport_id,team_rank) VALUES (194,64,7);</v>
      </c>
    </row>
    <row r="12462" spans="2:8" x14ac:dyDescent="0.25">
      <c r="B12462" t="s">
        <v>389</v>
      </c>
      <c r="C12462">
        <f>INDEX(NationalTeams!B:B,MATCH(B12462,NationalTeams!C:C,0))</f>
        <v>195</v>
      </c>
      <c r="D12462" t="s">
        <v>8495</v>
      </c>
      <c r="E12462">
        <f>INDEX(TeamSports!B:B,MATCH(D12462,TeamSports!C:C,0))</f>
        <v>64</v>
      </c>
      <c r="F12462">
        <f>INDEX(RanksTable!BF:BF,MATCH(B12462,RanksTable!B:B,0))</f>
        <v>7</v>
      </c>
      <c r="H12462" t="str">
        <f t="shared" si="194"/>
        <v>INSERT INTO "TeamRanks" (team_id,team_sport_id,team_rank) VALUES (195,64,7);</v>
      </c>
    </row>
    <row r="12463" spans="2:8" x14ac:dyDescent="0.25">
      <c r="B12463" t="s">
        <v>496</v>
      </c>
      <c r="C12463">
        <f>INDEX(NationalTeams!B:B,MATCH(B12463,NationalTeams!C:C,0))</f>
        <v>196</v>
      </c>
      <c r="D12463" t="s">
        <v>8495</v>
      </c>
      <c r="E12463">
        <f>INDEX(TeamSports!B:B,MATCH(D12463,TeamSports!C:C,0))</f>
        <v>64</v>
      </c>
      <c r="F12463">
        <f>INDEX(RanksTable!BF:BF,MATCH(B12463,RanksTable!B:B,0))</f>
        <v>2</v>
      </c>
      <c r="H12463" t="str">
        <f t="shared" si="194"/>
        <v>INSERT INTO "TeamRanks" (team_id,team_sport_id,team_rank) VALUES (196,64,2);</v>
      </c>
    </row>
    <row r="12464" spans="2:8" x14ac:dyDescent="0.25">
      <c r="B12464" t="s">
        <v>507</v>
      </c>
      <c r="C12464">
        <f>INDEX(NationalTeams!B:B,MATCH(B12464,NationalTeams!C:C,0))</f>
        <v>197</v>
      </c>
      <c r="D12464" t="s">
        <v>8495</v>
      </c>
      <c r="E12464">
        <f>INDEX(TeamSports!B:B,MATCH(D12464,TeamSports!C:C,0))</f>
        <v>64</v>
      </c>
      <c r="F12464">
        <f>INDEX(RanksTable!BF:BF,MATCH(B12464,RanksTable!B:B,0))</f>
        <v>1</v>
      </c>
      <c r="H12464" t="str">
        <f t="shared" si="194"/>
        <v>INSERT INTO "TeamRanks" (team_id,team_sport_id,team_rank) VALUES (197,64,1);</v>
      </c>
    </row>
    <row r="12465" spans="2:8" x14ac:dyDescent="0.25">
      <c r="B12465" t="s">
        <v>399</v>
      </c>
      <c r="C12465">
        <f>INDEX(NationalTeams!B:B,MATCH(B12465,NationalTeams!C:C,0))</f>
        <v>198</v>
      </c>
      <c r="D12465" t="s">
        <v>8495</v>
      </c>
      <c r="E12465">
        <f>INDEX(TeamSports!B:B,MATCH(D12465,TeamSports!C:C,0))</f>
        <v>64</v>
      </c>
      <c r="F12465">
        <f>INDEX(RanksTable!BF:BF,MATCH(B12465,RanksTable!B:B,0))</f>
        <v>7</v>
      </c>
      <c r="H12465" t="str">
        <f t="shared" si="194"/>
        <v>INSERT INTO "TeamRanks" (team_id,team_sport_id,team_rank) VALUES (198,64,7);</v>
      </c>
    </row>
    <row r="12466" spans="2:8" x14ac:dyDescent="0.25">
      <c r="B12466" t="s">
        <v>467</v>
      </c>
      <c r="C12466">
        <f>INDEX(NationalTeams!B:B,MATCH(B12466,NationalTeams!C:C,0))</f>
        <v>199</v>
      </c>
      <c r="D12466" t="s">
        <v>8495</v>
      </c>
      <c r="E12466">
        <f>INDEX(TeamSports!B:B,MATCH(D12466,TeamSports!C:C,0))</f>
        <v>64</v>
      </c>
      <c r="F12466">
        <f>INDEX(RanksTable!BF:BF,MATCH(B12466,RanksTable!B:B,0))</f>
        <v>7</v>
      </c>
      <c r="H12466" t="str">
        <f t="shared" si="194"/>
        <v>INSERT INTO "TeamRanks" (team_id,team_sport_id,team_rank) VALUES (199,64,7);</v>
      </c>
    </row>
    <row r="12467" spans="2:8" x14ac:dyDescent="0.25">
      <c r="B12467" t="s">
        <v>437</v>
      </c>
      <c r="C12467">
        <f>INDEX(NationalTeams!B:B,MATCH(B12467,NationalTeams!C:C,0))</f>
        <v>200</v>
      </c>
      <c r="D12467" t="s">
        <v>8495</v>
      </c>
      <c r="E12467">
        <f>INDEX(TeamSports!B:B,MATCH(D12467,TeamSports!C:C,0))</f>
        <v>64</v>
      </c>
      <c r="F12467">
        <f>INDEX(RanksTable!BF:BF,MATCH(B12467,RanksTable!B:B,0))</f>
        <v>7</v>
      </c>
      <c r="H12467" t="str">
        <f t="shared" si="194"/>
        <v>INSERT INTO "TeamRanks" (team_id,team_sport_id,team_rank) VALUES (200,64,7);</v>
      </c>
    </row>
    <row r="12468" spans="2:8" x14ac:dyDescent="0.25">
      <c r="B12468" t="s">
        <v>452</v>
      </c>
      <c r="C12468">
        <f>INDEX(NationalTeams!B:B,MATCH(B12468,NationalTeams!C:C,0))</f>
        <v>201</v>
      </c>
      <c r="D12468" t="s">
        <v>8495</v>
      </c>
      <c r="E12468">
        <f>INDEX(TeamSports!B:B,MATCH(D12468,TeamSports!C:C,0))</f>
        <v>64</v>
      </c>
      <c r="F12468">
        <f>INDEX(RanksTable!BF:BF,MATCH(B12468,RanksTable!B:B,0))</f>
        <v>7</v>
      </c>
      <c r="H12468" t="str">
        <f t="shared" si="194"/>
        <v>INSERT INTO "TeamRanks" (team_id,team_sport_id,team_rank) VALUES (201,64,7);</v>
      </c>
    </row>
    <row r="12469" spans="2:8" x14ac:dyDescent="0.25">
      <c r="B12469" t="s">
        <v>384</v>
      </c>
      <c r="C12469">
        <f>INDEX(NationalTeams!B:B,MATCH(B12469,NationalTeams!C:C,0))</f>
        <v>202</v>
      </c>
      <c r="D12469" t="s">
        <v>8495</v>
      </c>
      <c r="E12469">
        <f>INDEX(TeamSports!B:B,MATCH(D12469,TeamSports!C:C,0))</f>
        <v>64</v>
      </c>
      <c r="F12469">
        <f>INDEX(RanksTable!BF:BF,MATCH(B12469,RanksTable!B:B,0))</f>
        <v>7</v>
      </c>
      <c r="H12469" t="str">
        <f t="shared" si="194"/>
        <v>INSERT INTO "TeamRanks" (team_id,team_sport_id,team_rank) VALUES (202,64,7);</v>
      </c>
    </row>
    <row r="12470" spans="2:8" x14ac:dyDescent="0.25">
      <c r="B12470" t="s">
        <v>442</v>
      </c>
      <c r="C12470">
        <f>INDEX(NationalTeams!B:B,MATCH(B12470,NationalTeams!C:C,0))</f>
        <v>203</v>
      </c>
      <c r="D12470" t="s">
        <v>8495</v>
      </c>
      <c r="E12470">
        <f>INDEX(TeamSports!B:B,MATCH(D12470,TeamSports!C:C,0))</f>
        <v>64</v>
      </c>
      <c r="F12470">
        <f>INDEX(RanksTable!BF:BF,MATCH(B12470,RanksTable!B:B,0))</f>
        <v>7</v>
      </c>
      <c r="H12470" t="str">
        <f t="shared" si="194"/>
        <v>INSERT INTO "TeamRanks" (team_id,team_sport_id,team_rank) VALUES (203,64,7);</v>
      </c>
    </row>
    <row r="12471" spans="2:8" x14ac:dyDescent="0.25">
      <c r="B12471" t="s">
        <v>472</v>
      </c>
      <c r="C12471">
        <f>INDEX(NationalTeams!B:B,MATCH(B12471,NationalTeams!C:C,0))</f>
        <v>204</v>
      </c>
      <c r="D12471" t="s">
        <v>8495</v>
      </c>
      <c r="E12471">
        <f>INDEX(TeamSports!B:B,MATCH(D12471,TeamSports!C:C,0))</f>
        <v>64</v>
      </c>
      <c r="F12471">
        <f>INDEX(RanksTable!BF:BF,MATCH(B12471,RanksTable!B:B,0))</f>
        <v>7</v>
      </c>
      <c r="H12471" t="str">
        <f t="shared" si="194"/>
        <v>INSERT INTO "TeamRanks" (team_id,team_sport_id,team_rank) VALUES (204,64,7);</v>
      </c>
    </row>
    <row r="12472" spans="2:8" x14ac:dyDescent="0.25">
      <c r="B12472" t="s">
        <v>388</v>
      </c>
      <c r="C12472">
        <f>INDEX(NationalTeams!B:B,MATCH(B12472,NationalTeams!C:C,0))</f>
        <v>205</v>
      </c>
      <c r="D12472" t="s">
        <v>8495</v>
      </c>
      <c r="E12472">
        <f>INDEX(TeamSports!B:B,MATCH(D12472,TeamSports!C:C,0))</f>
        <v>64</v>
      </c>
      <c r="F12472">
        <f>INDEX(RanksTable!BF:BF,MATCH(B12472,RanksTable!B:B,0))</f>
        <v>7</v>
      </c>
      <c r="H12472" t="str">
        <f t="shared" si="194"/>
        <v>INSERT INTO "TeamRanks" (team_id,team_sport_id,team_rank) VALUES (205,64,7);</v>
      </c>
    </row>
    <row r="12473" spans="2:8" x14ac:dyDescent="0.25">
      <c r="B12473" t="s">
        <v>476</v>
      </c>
      <c r="C12473">
        <f>INDEX(NationalTeams!B:B,MATCH(B12473,NationalTeams!C:C,0))</f>
        <v>206</v>
      </c>
      <c r="D12473" t="s">
        <v>8495</v>
      </c>
      <c r="E12473">
        <f>INDEX(TeamSports!B:B,MATCH(D12473,TeamSports!C:C,0))</f>
        <v>64</v>
      </c>
      <c r="F12473">
        <f>INDEX(RanksTable!BF:BF,MATCH(B12473,RanksTable!B:B,0))</f>
        <v>7</v>
      </c>
      <c r="H12473" t="str">
        <f t="shared" si="194"/>
        <v>INSERT INTO "TeamRanks" (team_id,team_sport_id,team_rank) VALUES (206,64,7);</v>
      </c>
    </row>
    <row r="12474" spans="2:8" x14ac:dyDescent="0.25">
      <c r="B12474" t="s">
        <v>407</v>
      </c>
      <c r="C12474">
        <f>INDEX(NationalTeams!B:B,MATCH(B12474,NationalTeams!C:C,0))</f>
        <v>207</v>
      </c>
      <c r="D12474" t="s">
        <v>8495</v>
      </c>
      <c r="E12474">
        <f>INDEX(TeamSports!B:B,MATCH(D12474,TeamSports!C:C,0))</f>
        <v>64</v>
      </c>
      <c r="F12474">
        <f>INDEX(RanksTable!BF:BF,MATCH(B12474,RanksTable!B:B,0))</f>
        <v>7</v>
      </c>
      <c r="H12474" t="str">
        <f t="shared" si="194"/>
        <v>INSERT INTO "TeamRanks" (team_id,team_sport_id,team_rank) VALUES (207,64,7);</v>
      </c>
    </row>
    <row r="12475" spans="2:8" x14ac:dyDescent="0.25">
      <c r="B12475" t="s">
        <v>364</v>
      </c>
      <c r="C12475">
        <f>INDEX(NationalTeams!B:B,MATCH(B12475,NationalTeams!C:C,0))</f>
        <v>208</v>
      </c>
      <c r="D12475" t="s">
        <v>8495</v>
      </c>
      <c r="E12475">
        <f>INDEX(TeamSports!B:B,MATCH(D12475,TeamSports!C:C,0))</f>
        <v>64</v>
      </c>
      <c r="F12475">
        <f>INDEX(RanksTable!BF:BF,MATCH(B12475,RanksTable!B:B,0))</f>
        <v>7</v>
      </c>
      <c r="H12475" t="str">
        <f t="shared" si="194"/>
        <v>INSERT INTO "TeamRanks" (team_id,team_sport_id,team_rank) VALUES (208,64,7);</v>
      </c>
    </row>
    <row r="12476" spans="2:8" x14ac:dyDescent="0.25">
      <c r="B12476" t="s">
        <v>439</v>
      </c>
      <c r="C12476">
        <f>INDEX(NationalTeams!B:B,MATCH(B12476,NationalTeams!C:C,0))</f>
        <v>209</v>
      </c>
      <c r="D12476" t="s">
        <v>8495</v>
      </c>
      <c r="E12476">
        <f>INDEX(TeamSports!B:B,MATCH(D12476,TeamSports!C:C,0))</f>
        <v>64</v>
      </c>
      <c r="F12476">
        <f>INDEX(RanksTable!BF:BF,MATCH(B12476,RanksTable!B:B,0))</f>
        <v>7</v>
      </c>
      <c r="H12476" t="str">
        <f t="shared" si="194"/>
        <v>INSERT INTO "TeamRanks" (team_id,team_sport_id,team_rank) VALUES (209,64,7);</v>
      </c>
    </row>
    <row r="12477" spans="2:8" x14ac:dyDescent="0.25">
      <c r="B12477" t="s">
        <v>501</v>
      </c>
      <c r="C12477">
        <f>INDEX(NationalTeams!B:B,MATCH(B12477,NationalTeams!C:C,0))</f>
        <v>210</v>
      </c>
      <c r="D12477" t="s">
        <v>8495</v>
      </c>
      <c r="E12477">
        <f>INDEX(TeamSports!B:B,MATCH(D12477,TeamSports!C:C,0))</f>
        <v>64</v>
      </c>
      <c r="F12477">
        <f>INDEX(RanksTable!BF:BF,MATCH(B12477,RanksTable!B:B,0))</f>
        <v>7</v>
      </c>
      <c r="H12477" t="str">
        <f t="shared" si="194"/>
        <v>INSERT INTO "TeamRanks" (team_id,team_sport_id,team_rank) VALUES (210,64,7);</v>
      </c>
    </row>
    <row r="12478" spans="2:8" x14ac:dyDescent="0.25">
      <c r="B12478" t="s">
        <v>466</v>
      </c>
      <c r="C12478">
        <f>INDEX(NationalTeams!B:B,MATCH(B12478,NationalTeams!C:C,0))</f>
        <v>211</v>
      </c>
      <c r="D12478" t="s">
        <v>8495</v>
      </c>
      <c r="E12478">
        <f>INDEX(TeamSports!B:B,MATCH(D12478,TeamSports!C:C,0))</f>
        <v>64</v>
      </c>
      <c r="F12478">
        <f>INDEX(RanksTable!BF:BF,MATCH(B12478,RanksTable!B:B,0))</f>
        <v>7</v>
      </c>
      <c r="H12478" t="str">
        <f t="shared" si="194"/>
        <v>INSERT INTO "TeamRanks" (team_id,team_sport_id,team_rank) VALUES (211,64,7);</v>
      </c>
    </row>
    <row r="12479" spans="2:8" x14ac:dyDescent="0.25">
      <c r="B12479" t="s">
        <v>502</v>
      </c>
      <c r="C12479">
        <f>INDEX(NationalTeams!B:B,MATCH(B12479,NationalTeams!C:C,0))</f>
        <v>212</v>
      </c>
      <c r="D12479" t="s">
        <v>8495</v>
      </c>
      <c r="E12479">
        <f>INDEX(TeamSports!B:B,MATCH(D12479,TeamSports!C:C,0))</f>
        <v>64</v>
      </c>
      <c r="F12479">
        <f>INDEX(RanksTable!BF:BF,MATCH(B12479,RanksTable!B:B,0))</f>
        <v>7</v>
      </c>
      <c r="H12479" t="str">
        <f t="shared" si="194"/>
        <v>INSERT INTO "TeamRanks" (team_id,team_sport_id,team_rank) VALUES (212,64,7);</v>
      </c>
    </row>
    <row r="12480" spans="2:8" x14ac:dyDescent="0.25">
      <c r="B12480" t="s">
        <v>359</v>
      </c>
      <c r="C12480">
        <f>INDEX(NationalTeams!B:B,MATCH(B12480,NationalTeams!C:C,0))</f>
        <v>213</v>
      </c>
      <c r="D12480" t="s">
        <v>8495</v>
      </c>
      <c r="E12480">
        <f>INDEX(TeamSports!B:B,MATCH(D12480,TeamSports!C:C,0))</f>
        <v>64</v>
      </c>
      <c r="F12480">
        <f>INDEX(RanksTable!BF:BF,MATCH(B12480,RanksTable!B:B,0))</f>
        <v>7</v>
      </c>
      <c r="H12480" t="str">
        <f t="shared" si="194"/>
        <v>INSERT INTO "TeamRanks" (team_id,team_sport_id,team_rank) VALUES (213,64,7);</v>
      </c>
    </row>
    <row r="12481" spans="2:8" x14ac:dyDescent="0.25">
      <c r="B12481" t="s">
        <v>377</v>
      </c>
      <c r="C12481">
        <f>INDEX(NationalTeams!B:B,MATCH(B12481,NationalTeams!C:C,0))</f>
        <v>214</v>
      </c>
      <c r="D12481" t="s">
        <v>8495</v>
      </c>
      <c r="E12481">
        <f>INDEX(TeamSports!B:B,MATCH(D12481,TeamSports!C:C,0))</f>
        <v>64</v>
      </c>
      <c r="F12481">
        <f>INDEX(RanksTable!BF:BF,MATCH(B12481,RanksTable!B:B,0))</f>
        <v>7</v>
      </c>
      <c r="H12481" t="str">
        <f t="shared" si="194"/>
        <v>INSERT INTO "TeamRanks" (team_id,team_sport_id,team_rank) VALUES (214,64,7);</v>
      </c>
    </row>
    <row r="12482" spans="2:8" x14ac:dyDescent="0.25">
      <c r="B12482" t="s">
        <v>443</v>
      </c>
      <c r="C12482">
        <f>INDEX(NationalTeams!B:B,MATCH(B12482,NationalTeams!C:C,0))</f>
        <v>215</v>
      </c>
      <c r="D12482" t="s">
        <v>8495</v>
      </c>
      <c r="E12482">
        <f>INDEX(TeamSports!B:B,MATCH(D12482,TeamSports!C:C,0))</f>
        <v>64</v>
      </c>
      <c r="F12482">
        <f>INDEX(RanksTable!BF:BF,MATCH(B12482,RanksTable!B:B,0))</f>
        <v>7</v>
      </c>
      <c r="H12482" t="str">
        <f t="shared" si="194"/>
        <v>INSERT INTO "TeamRanks" (team_id,team_sport_id,team_rank) VALUES (215,64,7);</v>
      </c>
    </row>
    <row r="12483" spans="2:8" x14ac:dyDescent="0.25">
      <c r="B12483" t="s">
        <v>481</v>
      </c>
      <c r="C12483">
        <f>INDEX(NationalTeams!B:B,MATCH(B12483,NationalTeams!C:C,0))</f>
        <v>216</v>
      </c>
      <c r="D12483" t="s">
        <v>8495</v>
      </c>
      <c r="E12483">
        <f>INDEX(TeamSports!B:B,MATCH(D12483,TeamSports!C:C,0))</f>
        <v>64</v>
      </c>
      <c r="F12483">
        <f>INDEX(RanksTable!BF:BF,MATCH(B12483,RanksTable!B:B,0))</f>
        <v>7</v>
      </c>
      <c r="H12483" t="str">
        <f t="shared" si="194"/>
        <v>INSERT INTO "TeamRanks" (team_id,team_sport_id,team_rank) VALUES (216,64,7);</v>
      </c>
    </row>
    <row r="12484" spans="2:8" x14ac:dyDescent="0.25">
      <c r="B12484" t="s">
        <v>351</v>
      </c>
      <c r="C12484">
        <f>INDEX(NationalTeams!B:B,MATCH(B12484,NationalTeams!C:C,0))</f>
        <v>217</v>
      </c>
      <c r="D12484" t="s">
        <v>8495</v>
      </c>
      <c r="E12484">
        <f>INDEX(TeamSports!B:B,MATCH(D12484,TeamSports!C:C,0))</f>
        <v>64</v>
      </c>
      <c r="F12484">
        <f>INDEX(RanksTable!BF:BF,MATCH(B12484,RanksTable!B:B,0))</f>
        <v>7</v>
      </c>
      <c r="H12484" t="str">
        <f t="shared" ref="H12484:H12547" si="195">_xlfn.CONCAT($H$1,$L$1,$C$1,$L$1," ",$J$1,$C$2,$N$1,$E$2,$N$1,$F$2,$K$1,$I$1,$J$1,C12484,$N$1,E12484,$N$1,F12484,$K$1,$O$1)</f>
        <v>INSERT INTO "TeamRanks" (team_id,team_sport_id,team_rank) VALUES (217,64,7);</v>
      </c>
    </row>
    <row r="12485" spans="2:8" x14ac:dyDescent="0.25">
      <c r="B12485" t="s">
        <v>438</v>
      </c>
      <c r="C12485">
        <f>INDEX(NationalTeams!B:B,MATCH(B12485,NationalTeams!C:C,0))</f>
        <v>218</v>
      </c>
      <c r="D12485" t="s">
        <v>8495</v>
      </c>
      <c r="E12485">
        <f>INDEX(TeamSports!B:B,MATCH(D12485,TeamSports!C:C,0))</f>
        <v>64</v>
      </c>
      <c r="F12485">
        <f>INDEX(RanksTable!BF:BF,MATCH(B12485,RanksTable!B:B,0))</f>
        <v>7</v>
      </c>
      <c r="H12485" t="str">
        <f t="shared" si="195"/>
        <v>INSERT INTO "TeamRanks" (team_id,team_sport_id,team_rank) VALUES (218,64,7);</v>
      </c>
    </row>
    <row r="12486" spans="2:8" x14ac:dyDescent="0.25">
      <c r="B12486" t="s">
        <v>319</v>
      </c>
      <c r="C12486">
        <f>INDEX(NationalTeams!B:B,MATCH(B12486,NationalTeams!C:C,0))</f>
        <v>219</v>
      </c>
      <c r="D12486" t="s">
        <v>8495</v>
      </c>
      <c r="E12486">
        <f>INDEX(TeamSports!B:B,MATCH(D12486,TeamSports!C:C,0))</f>
        <v>64</v>
      </c>
      <c r="F12486">
        <f>INDEX(RanksTable!BF:BF,MATCH(B12486,RanksTable!B:B,0))</f>
        <v>7</v>
      </c>
      <c r="H12486" t="str">
        <f t="shared" si="195"/>
        <v>INSERT INTO "TeamRanks" (team_id,team_sport_id,team_rank) VALUES (219,64,7);</v>
      </c>
    </row>
    <row r="12487" spans="2:8" x14ac:dyDescent="0.25">
      <c r="B12487" t="s">
        <v>471</v>
      </c>
      <c r="C12487">
        <f>INDEX(NationalTeams!B:B,MATCH(B12487,NationalTeams!C:C,0))</f>
        <v>220</v>
      </c>
      <c r="D12487" t="s">
        <v>8495</v>
      </c>
      <c r="E12487">
        <f>INDEX(TeamSports!B:B,MATCH(D12487,TeamSports!C:C,0))</f>
        <v>64</v>
      </c>
      <c r="F12487">
        <f>INDEX(RanksTable!BF:BF,MATCH(B12487,RanksTable!B:B,0))</f>
        <v>7</v>
      </c>
      <c r="H12487" t="str">
        <f t="shared" si="195"/>
        <v>INSERT INTO "TeamRanks" (team_id,team_sport_id,team_rank) VALUES (220,64,7);</v>
      </c>
    </row>
    <row r="12488" spans="2:8" x14ac:dyDescent="0.25">
      <c r="B12488" t="s">
        <v>373</v>
      </c>
      <c r="C12488">
        <f>INDEX(NationalTeams!B:B,MATCH(B12488,NationalTeams!C:C,0))</f>
        <v>221</v>
      </c>
      <c r="D12488" t="s">
        <v>8495</v>
      </c>
      <c r="E12488">
        <f>INDEX(TeamSports!B:B,MATCH(D12488,TeamSports!C:C,0))</f>
        <v>64</v>
      </c>
      <c r="F12488">
        <f>INDEX(RanksTable!BF:BF,MATCH(B12488,RanksTable!B:B,0))</f>
        <v>7</v>
      </c>
      <c r="H12488" t="str">
        <f t="shared" si="195"/>
        <v>INSERT INTO "TeamRanks" (team_id,team_sport_id,team_rank) VALUES (221,64,7);</v>
      </c>
    </row>
    <row r="12489" spans="2:8" x14ac:dyDescent="0.25">
      <c r="B12489" t="s">
        <v>367</v>
      </c>
      <c r="C12489">
        <f>INDEX(NationalTeams!B:B,MATCH(B12489,NationalTeams!C:C,0))</f>
        <v>222</v>
      </c>
      <c r="D12489" t="s">
        <v>8495</v>
      </c>
      <c r="E12489">
        <f>INDEX(TeamSports!B:B,MATCH(D12489,TeamSports!C:C,0))</f>
        <v>64</v>
      </c>
      <c r="F12489">
        <f>INDEX(RanksTable!BF:BF,MATCH(B12489,RanksTable!B:B,0))</f>
        <v>7</v>
      </c>
      <c r="H12489" t="str">
        <f t="shared" si="195"/>
        <v>INSERT INTO "TeamRanks" (team_id,team_sport_id,team_rank) VALUES (222,64,7);</v>
      </c>
    </row>
    <row r="12490" spans="2:8" x14ac:dyDescent="0.25">
      <c r="B12490" t="s">
        <v>358</v>
      </c>
      <c r="C12490">
        <f>INDEX(NationalTeams!B:B,MATCH(B12490,NationalTeams!C:C,0))</f>
        <v>223</v>
      </c>
      <c r="D12490" t="s">
        <v>8495</v>
      </c>
      <c r="E12490">
        <f>INDEX(TeamSports!B:B,MATCH(D12490,TeamSports!C:C,0))</f>
        <v>64</v>
      </c>
      <c r="F12490">
        <f>INDEX(RanksTable!BF:BF,MATCH(B12490,RanksTable!B:B,0))</f>
        <v>7</v>
      </c>
      <c r="H12490" t="str">
        <f t="shared" si="195"/>
        <v>INSERT INTO "TeamRanks" (team_id,team_sport_id,team_rank) VALUES (223,64,7);</v>
      </c>
    </row>
    <row r="12491" spans="2:8" x14ac:dyDescent="0.25">
      <c r="B12491" t="s">
        <v>440</v>
      </c>
      <c r="C12491">
        <f>INDEX(NationalTeams!B:B,MATCH(B12491,NationalTeams!C:C,0))</f>
        <v>1</v>
      </c>
      <c r="D12491" t="s">
        <v>8509</v>
      </c>
      <c r="E12491">
        <f>INDEX(TeamSports!B:B,MATCH(D12491,TeamSports!C:C,0))</f>
        <v>66</v>
      </c>
      <c r="F12491">
        <f>INDEX(RanksTable!BH:BH,MATCH(B12491,RanksTable!B:B,0))</f>
        <v>3</v>
      </c>
      <c r="H12491" t="str">
        <f t="shared" si="195"/>
        <v>INSERT INTO "TeamRanks" (team_id,team_sport_id,team_rank) VALUES (1,66,3);</v>
      </c>
    </row>
    <row r="12492" spans="2:8" x14ac:dyDescent="0.25">
      <c r="B12492" t="s">
        <v>321</v>
      </c>
      <c r="C12492">
        <f>INDEX(NationalTeams!B:B,MATCH(B12492,NationalTeams!C:C,0))</f>
        <v>2</v>
      </c>
      <c r="D12492" t="s">
        <v>8509</v>
      </c>
      <c r="E12492">
        <f>INDEX(TeamSports!B:B,MATCH(D12492,TeamSports!C:C,0))</f>
        <v>66</v>
      </c>
      <c r="F12492">
        <f>INDEX(RanksTable!BH:BH,MATCH(B12492,RanksTable!B:B,0))</f>
        <v>3</v>
      </c>
      <c r="H12492" t="str">
        <f t="shared" si="195"/>
        <v>INSERT INTO "TeamRanks" (team_id,team_sport_id,team_rank) VALUES (2,66,3);</v>
      </c>
    </row>
    <row r="12493" spans="2:8" x14ac:dyDescent="0.25">
      <c r="B12493" t="s">
        <v>520</v>
      </c>
      <c r="C12493">
        <f>INDEX(NationalTeams!B:B,MATCH(B12493,NationalTeams!C:C,0))</f>
        <v>3</v>
      </c>
      <c r="D12493" t="s">
        <v>8509</v>
      </c>
      <c r="E12493">
        <f>INDEX(TeamSports!B:B,MATCH(D12493,TeamSports!C:C,0))</f>
        <v>66</v>
      </c>
      <c r="F12493">
        <f>INDEX(RanksTable!BH:BH,MATCH(B12493,RanksTable!B:B,0))</f>
        <v>3</v>
      </c>
      <c r="H12493" t="str">
        <f t="shared" si="195"/>
        <v>INSERT INTO "TeamRanks" (team_id,team_sport_id,team_rank) VALUES (3,66,3);</v>
      </c>
    </row>
    <row r="12494" spans="2:8" x14ac:dyDescent="0.25">
      <c r="B12494" t="s">
        <v>489</v>
      </c>
      <c r="C12494">
        <f>INDEX(NationalTeams!B:B,MATCH(B12494,NationalTeams!C:C,0))</f>
        <v>4</v>
      </c>
      <c r="D12494" t="s">
        <v>8509</v>
      </c>
      <c r="E12494">
        <f>INDEX(TeamSports!B:B,MATCH(D12494,TeamSports!C:C,0))</f>
        <v>66</v>
      </c>
      <c r="F12494">
        <f>INDEX(RanksTable!BH:BH,MATCH(B12494,RanksTable!B:B,0))</f>
        <v>3</v>
      </c>
      <c r="H12494" t="str">
        <f t="shared" si="195"/>
        <v>INSERT INTO "TeamRanks" (team_id,team_sport_id,team_rank) VALUES (4,66,3);</v>
      </c>
    </row>
    <row r="12495" spans="2:8" x14ac:dyDescent="0.25">
      <c r="B12495" t="s">
        <v>329</v>
      </c>
      <c r="C12495">
        <f>INDEX(NationalTeams!B:B,MATCH(B12495,NationalTeams!C:C,0))</f>
        <v>5</v>
      </c>
      <c r="D12495" t="s">
        <v>8509</v>
      </c>
      <c r="E12495">
        <f>INDEX(TeamSports!B:B,MATCH(D12495,TeamSports!C:C,0))</f>
        <v>66</v>
      </c>
      <c r="F12495">
        <f>INDEX(RanksTable!BH:BH,MATCH(B12495,RanksTable!B:B,0))</f>
        <v>3</v>
      </c>
      <c r="H12495" t="str">
        <f t="shared" si="195"/>
        <v>INSERT INTO "TeamRanks" (team_id,team_sport_id,team_rank) VALUES (5,66,3);</v>
      </c>
    </row>
    <row r="12496" spans="2:8" x14ac:dyDescent="0.25">
      <c r="B12496" t="s">
        <v>538</v>
      </c>
      <c r="C12496">
        <f>INDEX(NationalTeams!B:B,MATCH(B12496,NationalTeams!C:C,0))</f>
        <v>6</v>
      </c>
      <c r="D12496" t="s">
        <v>8509</v>
      </c>
      <c r="E12496">
        <f>INDEX(TeamSports!B:B,MATCH(D12496,TeamSports!C:C,0))</f>
        <v>66</v>
      </c>
      <c r="F12496">
        <f>INDEX(RanksTable!BH:BH,MATCH(B12496,RanksTable!B:B,0))</f>
        <v>3</v>
      </c>
      <c r="H12496" t="str">
        <f t="shared" si="195"/>
        <v>INSERT INTO "TeamRanks" (team_id,team_sport_id,team_rank) VALUES (6,66,3);</v>
      </c>
    </row>
    <row r="12497" spans="2:8" x14ac:dyDescent="0.25">
      <c r="B12497" t="s">
        <v>357</v>
      </c>
      <c r="C12497">
        <f>INDEX(NationalTeams!B:B,MATCH(B12497,NationalTeams!C:C,0))</f>
        <v>7</v>
      </c>
      <c r="D12497" t="s">
        <v>8509</v>
      </c>
      <c r="E12497">
        <f>INDEX(TeamSports!B:B,MATCH(D12497,TeamSports!C:C,0))</f>
        <v>66</v>
      </c>
      <c r="F12497">
        <f>INDEX(RanksTable!BH:BH,MATCH(B12497,RanksTable!B:B,0))</f>
        <v>3</v>
      </c>
      <c r="H12497" t="str">
        <f t="shared" si="195"/>
        <v>INSERT INTO "TeamRanks" (team_id,team_sport_id,team_rank) VALUES (7,66,3);</v>
      </c>
    </row>
    <row r="12498" spans="2:8" x14ac:dyDescent="0.25">
      <c r="B12498" t="s">
        <v>420</v>
      </c>
      <c r="C12498">
        <f>INDEX(NationalTeams!B:B,MATCH(B12498,NationalTeams!C:C,0))</f>
        <v>8</v>
      </c>
      <c r="D12498" t="s">
        <v>8509</v>
      </c>
      <c r="E12498">
        <f>INDEX(TeamSports!B:B,MATCH(D12498,TeamSports!C:C,0))</f>
        <v>66</v>
      </c>
      <c r="F12498">
        <f>INDEX(RanksTable!BH:BH,MATCH(B12498,RanksTable!B:B,0))</f>
        <v>3</v>
      </c>
      <c r="H12498" t="str">
        <f t="shared" si="195"/>
        <v>INSERT INTO "TeamRanks" (team_id,team_sport_id,team_rank) VALUES (8,66,3);</v>
      </c>
    </row>
    <row r="12499" spans="2:8" x14ac:dyDescent="0.25">
      <c r="B12499" t="s">
        <v>400</v>
      </c>
      <c r="C12499">
        <f>INDEX(NationalTeams!B:B,MATCH(B12499,NationalTeams!C:C,0))</f>
        <v>9</v>
      </c>
      <c r="D12499" t="s">
        <v>8509</v>
      </c>
      <c r="E12499">
        <f>INDEX(TeamSports!B:B,MATCH(D12499,TeamSports!C:C,0))</f>
        <v>66</v>
      </c>
      <c r="F12499">
        <f>INDEX(RanksTable!BH:BH,MATCH(B12499,RanksTable!B:B,0))</f>
        <v>3</v>
      </c>
      <c r="H12499" t="str">
        <f t="shared" si="195"/>
        <v>INSERT INTO "TeamRanks" (team_id,team_sport_id,team_rank) VALUES (9,66,3);</v>
      </c>
    </row>
    <row r="12500" spans="2:8" x14ac:dyDescent="0.25">
      <c r="B12500" t="s">
        <v>428</v>
      </c>
      <c r="C12500">
        <f>INDEX(NationalTeams!B:B,MATCH(B12500,NationalTeams!C:C,0))</f>
        <v>10</v>
      </c>
      <c r="D12500" t="s">
        <v>8509</v>
      </c>
      <c r="E12500">
        <f>INDEX(TeamSports!B:B,MATCH(D12500,TeamSports!C:C,0))</f>
        <v>66</v>
      </c>
      <c r="F12500">
        <f>INDEX(RanksTable!BH:BH,MATCH(B12500,RanksTable!B:B,0))</f>
        <v>3</v>
      </c>
      <c r="H12500" t="str">
        <f t="shared" si="195"/>
        <v>INSERT INTO "TeamRanks" (team_id,team_sport_id,team_rank) VALUES (10,66,3);</v>
      </c>
    </row>
    <row r="12501" spans="2:8" x14ac:dyDescent="0.25">
      <c r="B12501" t="s">
        <v>324</v>
      </c>
      <c r="C12501">
        <f>INDEX(NationalTeams!B:B,MATCH(B12501,NationalTeams!C:C,0))</f>
        <v>11</v>
      </c>
      <c r="D12501" t="s">
        <v>8509</v>
      </c>
      <c r="E12501">
        <f>INDEX(TeamSports!B:B,MATCH(D12501,TeamSports!C:C,0))</f>
        <v>66</v>
      </c>
      <c r="F12501">
        <f>INDEX(RanksTable!BH:BH,MATCH(B12501,RanksTable!B:B,0))</f>
        <v>3</v>
      </c>
      <c r="H12501" t="str">
        <f t="shared" si="195"/>
        <v>INSERT INTO "TeamRanks" (team_id,team_sport_id,team_rank) VALUES (11,66,3);</v>
      </c>
    </row>
    <row r="12502" spans="2:8" x14ac:dyDescent="0.25">
      <c r="B12502" t="s">
        <v>376</v>
      </c>
      <c r="C12502">
        <f>INDEX(NationalTeams!B:B,MATCH(B12502,NationalTeams!C:C,0))</f>
        <v>12</v>
      </c>
      <c r="D12502" t="s">
        <v>8509</v>
      </c>
      <c r="E12502">
        <f>INDEX(TeamSports!B:B,MATCH(D12502,TeamSports!C:C,0))</f>
        <v>66</v>
      </c>
      <c r="F12502">
        <f>INDEX(RanksTable!BH:BH,MATCH(B12502,RanksTable!B:B,0))</f>
        <v>3</v>
      </c>
      <c r="H12502" t="str">
        <f t="shared" si="195"/>
        <v>INSERT INTO "TeamRanks" (team_id,team_sport_id,team_rank) VALUES (12,66,3);</v>
      </c>
    </row>
    <row r="12503" spans="2:8" x14ac:dyDescent="0.25">
      <c r="B12503" t="s">
        <v>529</v>
      </c>
      <c r="C12503">
        <f>INDEX(NationalTeams!B:B,MATCH(B12503,NationalTeams!C:C,0))</f>
        <v>13</v>
      </c>
      <c r="D12503" t="s">
        <v>8509</v>
      </c>
      <c r="E12503">
        <f>INDEX(TeamSports!B:B,MATCH(D12503,TeamSports!C:C,0))</f>
        <v>66</v>
      </c>
      <c r="F12503">
        <f>INDEX(RanksTable!BH:BH,MATCH(B12503,RanksTable!B:B,0))</f>
        <v>3</v>
      </c>
      <c r="H12503" t="str">
        <f t="shared" si="195"/>
        <v>INSERT INTO "TeamRanks" (team_id,team_sport_id,team_rank) VALUES (13,66,3);</v>
      </c>
    </row>
    <row r="12504" spans="2:8" x14ac:dyDescent="0.25">
      <c r="B12504" t="s">
        <v>415</v>
      </c>
      <c r="C12504">
        <f>INDEX(NationalTeams!B:B,MATCH(B12504,NationalTeams!C:C,0))</f>
        <v>14</v>
      </c>
      <c r="D12504" t="s">
        <v>8509</v>
      </c>
      <c r="E12504">
        <f>INDEX(TeamSports!B:B,MATCH(D12504,TeamSports!C:C,0))</f>
        <v>66</v>
      </c>
      <c r="F12504">
        <f>INDEX(RanksTable!BH:BH,MATCH(B12504,RanksTable!B:B,0))</f>
        <v>3</v>
      </c>
      <c r="H12504" t="str">
        <f t="shared" si="195"/>
        <v>INSERT INTO "TeamRanks" (team_id,team_sport_id,team_rank) VALUES (14,66,3);</v>
      </c>
    </row>
    <row r="12505" spans="2:8" x14ac:dyDescent="0.25">
      <c r="B12505" t="s">
        <v>424</v>
      </c>
      <c r="C12505">
        <f>INDEX(NationalTeams!B:B,MATCH(B12505,NationalTeams!C:C,0))</f>
        <v>15</v>
      </c>
      <c r="D12505" t="s">
        <v>8509</v>
      </c>
      <c r="E12505">
        <f>INDEX(TeamSports!B:B,MATCH(D12505,TeamSports!C:C,0))</f>
        <v>66</v>
      </c>
      <c r="F12505">
        <f>INDEX(RanksTable!BH:BH,MATCH(B12505,RanksTable!B:B,0))</f>
        <v>3</v>
      </c>
      <c r="H12505" t="str">
        <f t="shared" si="195"/>
        <v>INSERT INTO "TeamRanks" (team_id,team_sport_id,team_rank) VALUES (15,66,3);</v>
      </c>
    </row>
    <row r="12506" spans="2:8" x14ac:dyDescent="0.25">
      <c r="B12506" t="s">
        <v>426</v>
      </c>
      <c r="C12506">
        <f>INDEX(NationalTeams!B:B,MATCH(B12506,NationalTeams!C:C,0))</f>
        <v>16</v>
      </c>
      <c r="D12506" t="s">
        <v>8509</v>
      </c>
      <c r="E12506">
        <f>INDEX(TeamSports!B:B,MATCH(D12506,TeamSports!C:C,0))</f>
        <v>66</v>
      </c>
      <c r="F12506">
        <f>INDEX(RanksTable!BH:BH,MATCH(B12506,RanksTable!B:B,0))</f>
        <v>3</v>
      </c>
      <c r="H12506" t="str">
        <f t="shared" si="195"/>
        <v>INSERT INTO "TeamRanks" (team_id,team_sport_id,team_rank) VALUES (16,66,3);</v>
      </c>
    </row>
    <row r="12507" spans="2:8" x14ac:dyDescent="0.25">
      <c r="B12507" t="s">
        <v>514</v>
      </c>
      <c r="C12507">
        <f>INDEX(NationalTeams!B:B,MATCH(B12507,NationalTeams!C:C,0))</f>
        <v>17</v>
      </c>
      <c r="D12507" t="s">
        <v>8509</v>
      </c>
      <c r="E12507">
        <f>INDEX(TeamSports!B:B,MATCH(D12507,TeamSports!C:C,0))</f>
        <v>66</v>
      </c>
      <c r="F12507">
        <f>INDEX(RanksTable!BH:BH,MATCH(B12507,RanksTable!B:B,0))</f>
        <v>3</v>
      </c>
      <c r="H12507" t="str">
        <f t="shared" si="195"/>
        <v>INSERT INTO "TeamRanks" (team_id,team_sport_id,team_rank) VALUES (17,66,3);</v>
      </c>
    </row>
    <row r="12508" spans="2:8" x14ac:dyDescent="0.25">
      <c r="B12508" t="s">
        <v>535</v>
      </c>
      <c r="C12508">
        <f>INDEX(NationalTeams!B:B,MATCH(B12508,NationalTeams!C:C,0))</f>
        <v>18</v>
      </c>
      <c r="D12508" t="s">
        <v>8509</v>
      </c>
      <c r="E12508">
        <f>INDEX(TeamSports!B:B,MATCH(D12508,TeamSports!C:C,0))</f>
        <v>66</v>
      </c>
      <c r="F12508">
        <f>INDEX(RanksTable!BH:BH,MATCH(B12508,RanksTable!B:B,0))</f>
        <v>3</v>
      </c>
      <c r="H12508" t="str">
        <f t="shared" si="195"/>
        <v>INSERT INTO "TeamRanks" (team_id,team_sport_id,team_rank) VALUES (18,66,3);</v>
      </c>
    </row>
    <row r="12509" spans="2:8" x14ac:dyDescent="0.25">
      <c r="B12509" t="s">
        <v>419</v>
      </c>
      <c r="C12509">
        <f>INDEX(NationalTeams!B:B,MATCH(B12509,NationalTeams!C:C,0))</f>
        <v>19</v>
      </c>
      <c r="D12509" t="s">
        <v>8509</v>
      </c>
      <c r="E12509">
        <f>INDEX(TeamSports!B:B,MATCH(D12509,TeamSports!C:C,0))</f>
        <v>66</v>
      </c>
      <c r="F12509">
        <f>INDEX(RanksTable!BH:BH,MATCH(B12509,RanksTable!B:B,0))</f>
        <v>3</v>
      </c>
      <c r="H12509" t="str">
        <f t="shared" si="195"/>
        <v>INSERT INTO "TeamRanks" (team_id,team_sport_id,team_rank) VALUES (19,66,3);</v>
      </c>
    </row>
    <row r="12510" spans="2:8" x14ac:dyDescent="0.25">
      <c r="B12510" t="s">
        <v>433</v>
      </c>
      <c r="C12510">
        <f>INDEX(NationalTeams!B:B,MATCH(B12510,NationalTeams!C:C,0))</f>
        <v>20</v>
      </c>
      <c r="D12510" t="s">
        <v>8509</v>
      </c>
      <c r="E12510">
        <f>INDEX(TeamSports!B:B,MATCH(D12510,TeamSports!C:C,0))</f>
        <v>66</v>
      </c>
      <c r="F12510">
        <f>INDEX(RanksTable!BH:BH,MATCH(B12510,RanksTable!B:B,0))</f>
        <v>3</v>
      </c>
      <c r="H12510" t="str">
        <f t="shared" si="195"/>
        <v>INSERT INTO "TeamRanks" (team_id,team_sport_id,team_rank) VALUES (20,66,3);</v>
      </c>
    </row>
    <row r="12511" spans="2:8" x14ac:dyDescent="0.25">
      <c r="B12511" t="s">
        <v>465</v>
      </c>
      <c r="C12511">
        <f>INDEX(NationalTeams!B:B,MATCH(B12511,NationalTeams!C:C,0))</f>
        <v>21</v>
      </c>
      <c r="D12511" t="s">
        <v>8509</v>
      </c>
      <c r="E12511">
        <f>INDEX(TeamSports!B:B,MATCH(D12511,TeamSports!C:C,0))</f>
        <v>66</v>
      </c>
      <c r="F12511">
        <f>INDEX(RanksTable!BH:BH,MATCH(B12511,RanksTable!B:B,0))</f>
        <v>3</v>
      </c>
      <c r="H12511" t="str">
        <f t="shared" si="195"/>
        <v>INSERT INTO "TeamRanks" (team_id,team_sport_id,team_rank) VALUES (21,66,3);</v>
      </c>
    </row>
    <row r="12512" spans="2:8" x14ac:dyDescent="0.25">
      <c r="B12512" t="s">
        <v>408</v>
      </c>
      <c r="C12512">
        <f>INDEX(NationalTeams!B:B,MATCH(B12512,NationalTeams!C:C,0))</f>
        <v>22</v>
      </c>
      <c r="D12512" t="s">
        <v>8509</v>
      </c>
      <c r="E12512">
        <f>INDEX(TeamSports!B:B,MATCH(D12512,TeamSports!C:C,0))</f>
        <v>66</v>
      </c>
      <c r="F12512">
        <f>INDEX(RanksTable!BH:BH,MATCH(B12512,RanksTable!B:B,0))</f>
        <v>3</v>
      </c>
      <c r="H12512" t="str">
        <f t="shared" si="195"/>
        <v>INSERT INTO "TeamRanks" (team_id,team_sport_id,team_rank) VALUES (22,66,3);</v>
      </c>
    </row>
    <row r="12513" spans="2:8" x14ac:dyDescent="0.25">
      <c r="B12513" t="s">
        <v>505</v>
      </c>
      <c r="C12513">
        <f>INDEX(NationalTeams!B:B,MATCH(B12513,NationalTeams!C:C,0))</f>
        <v>23</v>
      </c>
      <c r="D12513" t="s">
        <v>8509</v>
      </c>
      <c r="E12513">
        <f>INDEX(TeamSports!B:B,MATCH(D12513,TeamSports!C:C,0))</f>
        <v>66</v>
      </c>
      <c r="F12513">
        <f>INDEX(RanksTable!BH:BH,MATCH(B12513,RanksTable!B:B,0))</f>
        <v>3</v>
      </c>
      <c r="H12513" t="str">
        <f t="shared" si="195"/>
        <v>INSERT INTO "TeamRanks" (team_id,team_sport_id,team_rank) VALUES (23,66,3);</v>
      </c>
    </row>
    <row r="12514" spans="2:8" x14ac:dyDescent="0.25">
      <c r="B12514" t="s">
        <v>334</v>
      </c>
      <c r="C12514">
        <f>INDEX(NationalTeams!B:B,MATCH(B12514,NationalTeams!C:C,0))</f>
        <v>24</v>
      </c>
      <c r="D12514" t="s">
        <v>8509</v>
      </c>
      <c r="E12514">
        <f>INDEX(TeamSports!B:B,MATCH(D12514,TeamSports!C:C,0))</f>
        <v>66</v>
      </c>
      <c r="F12514">
        <f>INDEX(RanksTable!BH:BH,MATCH(B12514,RanksTable!B:B,0))</f>
        <v>3</v>
      </c>
      <c r="H12514" t="str">
        <f t="shared" si="195"/>
        <v>INSERT INTO "TeamRanks" (team_id,team_sport_id,team_rank) VALUES (24,66,3);</v>
      </c>
    </row>
    <row r="12515" spans="2:8" x14ac:dyDescent="0.25">
      <c r="B12515" t="s">
        <v>337</v>
      </c>
      <c r="C12515">
        <f>INDEX(NationalTeams!B:B,MATCH(B12515,NationalTeams!C:C,0))</f>
        <v>25</v>
      </c>
      <c r="D12515" t="s">
        <v>8509</v>
      </c>
      <c r="E12515">
        <f>INDEX(TeamSports!B:B,MATCH(D12515,TeamSports!C:C,0))</f>
        <v>66</v>
      </c>
      <c r="F12515">
        <f>INDEX(RanksTable!BH:BH,MATCH(B12515,RanksTable!B:B,0))</f>
        <v>3</v>
      </c>
      <c r="H12515" t="str">
        <f t="shared" si="195"/>
        <v>INSERT INTO "TeamRanks" (team_id,team_sport_id,team_rank) VALUES (25,66,3);</v>
      </c>
    </row>
    <row r="12516" spans="2:8" x14ac:dyDescent="0.25">
      <c r="B12516" t="s">
        <v>403</v>
      </c>
      <c r="C12516">
        <f>INDEX(NationalTeams!B:B,MATCH(B12516,NationalTeams!C:C,0))</f>
        <v>26</v>
      </c>
      <c r="D12516" t="s">
        <v>8509</v>
      </c>
      <c r="E12516">
        <f>INDEX(TeamSports!B:B,MATCH(D12516,TeamSports!C:C,0))</f>
        <v>66</v>
      </c>
      <c r="F12516">
        <f>INDEX(RanksTable!BH:BH,MATCH(B12516,RanksTable!B:B,0))</f>
        <v>3</v>
      </c>
      <c r="H12516" t="str">
        <f t="shared" si="195"/>
        <v>INSERT INTO "TeamRanks" (team_id,team_sport_id,team_rank) VALUES (26,66,3);</v>
      </c>
    </row>
    <row r="12517" spans="2:8" x14ac:dyDescent="0.25">
      <c r="B12517" t="s">
        <v>525</v>
      </c>
      <c r="C12517">
        <f>INDEX(NationalTeams!B:B,MATCH(B12517,NationalTeams!C:C,0))</f>
        <v>27</v>
      </c>
      <c r="D12517" t="s">
        <v>8509</v>
      </c>
      <c r="E12517">
        <f>INDEX(TeamSports!B:B,MATCH(D12517,TeamSports!C:C,0))</f>
        <v>66</v>
      </c>
      <c r="F12517">
        <f>INDEX(RanksTable!BH:BH,MATCH(B12517,RanksTable!B:B,0))</f>
        <v>3</v>
      </c>
      <c r="H12517" t="str">
        <f t="shared" si="195"/>
        <v>INSERT INTO "TeamRanks" (team_id,team_sport_id,team_rank) VALUES (27,66,3);</v>
      </c>
    </row>
    <row r="12518" spans="2:8" x14ac:dyDescent="0.25">
      <c r="B12518" t="s">
        <v>453</v>
      </c>
      <c r="C12518">
        <f>INDEX(NationalTeams!B:B,MATCH(B12518,NationalTeams!C:C,0))</f>
        <v>28</v>
      </c>
      <c r="D12518" t="s">
        <v>8509</v>
      </c>
      <c r="E12518">
        <f>INDEX(TeamSports!B:B,MATCH(D12518,TeamSports!C:C,0))</f>
        <v>66</v>
      </c>
      <c r="F12518">
        <f>INDEX(RanksTable!BH:BH,MATCH(B12518,RanksTable!B:B,0))</f>
        <v>3</v>
      </c>
      <c r="H12518" t="str">
        <f t="shared" si="195"/>
        <v>INSERT INTO "TeamRanks" (team_id,team_sport_id,team_rank) VALUES (28,66,3);</v>
      </c>
    </row>
    <row r="12519" spans="2:8" x14ac:dyDescent="0.25">
      <c r="B12519" t="s">
        <v>353</v>
      </c>
      <c r="C12519">
        <f>INDEX(NationalTeams!B:B,MATCH(B12519,NationalTeams!C:C,0))</f>
        <v>29</v>
      </c>
      <c r="D12519" t="s">
        <v>8509</v>
      </c>
      <c r="E12519">
        <f>INDEX(TeamSports!B:B,MATCH(D12519,TeamSports!C:C,0))</f>
        <v>66</v>
      </c>
      <c r="F12519">
        <f>INDEX(RanksTable!BH:BH,MATCH(B12519,RanksTable!B:B,0))</f>
        <v>3</v>
      </c>
      <c r="H12519" t="str">
        <f t="shared" si="195"/>
        <v>INSERT INTO "TeamRanks" (team_id,team_sport_id,team_rank) VALUES (29,66,3);</v>
      </c>
    </row>
    <row r="12520" spans="2:8" x14ac:dyDescent="0.25">
      <c r="B12520" t="s">
        <v>516</v>
      </c>
      <c r="C12520">
        <f>INDEX(NationalTeams!B:B,MATCH(B12520,NationalTeams!C:C,0))</f>
        <v>30</v>
      </c>
      <c r="D12520" t="s">
        <v>8509</v>
      </c>
      <c r="E12520">
        <f>INDEX(TeamSports!B:B,MATCH(D12520,TeamSports!C:C,0))</f>
        <v>66</v>
      </c>
      <c r="F12520">
        <f>INDEX(RanksTable!BH:BH,MATCH(B12520,RanksTable!B:B,0))</f>
        <v>3</v>
      </c>
      <c r="H12520" t="str">
        <f t="shared" si="195"/>
        <v>INSERT INTO "TeamRanks" (team_id,team_sport_id,team_rank) VALUES (30,66,3);</v>
      </c>
    </row>
    <row r="12521" spans="2:8" x14ac:dyDescent="0.25">
      <c r="B12521" t="s">
        <v>340</v>
      </c>
      <c r="C12521">
        <f>INDEX(NationalTeams!B:B,MATCH(B12521,NationalTeams!C:C,0))</f>
        <v>31</v>
      </c>
      <c r="D12521" t="s">
        <v>8509</v>
      </c>
      <c r="E12521">
        <f>INDEX(TeamSports!B:B,MATCH(D12521,TeamSports!C:C,0))</f>
        <v>66</v>
      </c>
      <c r="F12521">
        <f>INDEX(RanksTable!BH:BH,MATCH(B12521,RanksTable!B:B,0))</f>
        <v>3</v>
      </c>
      <c r="H12521" t="str">
        <f t="shared" si="195"/>
        <v>INSERT INTO "TeamRanks" (team_id,team_sport_id,team_rank) VALUES (31,66,3);</v>
      </c>
    </row>
    <row r="12522" spans="2:8" x14ac:dyDescent="0.25">
      <c r="B12522" t="s">
        <v>327</v>
      </c>
      <c r="C12522">
        <f>INDEX(NationalTeams!B:B,MATCH(B12522,NationalTeams!C:C,0))</f>
        <v>32</v>
      </c>
      <c r="D12522" t="s">
        <v>8509</v>
      </c>
      <c r="E12522">
        <f>INDEX(TeamSports!B:B,MATCH(D12522,TeamSports!C:C,0))</f>
        <v>66</v>
      </c>
      <c r="F12522">
        <f>INDEX(RanksTable!BH:BH,MATCH(B12522,RanksTable!B:B,0))</f>
        <v>3</v>
      </c>
      <c r="H12522" t="str">
        <f t="shared" si="195"/>
        <v>INSERT INTO "TeamRanks" (team_id,team_sport_id,team_rank) VALUES (32,66,3);</v>
      </c>
    </row>
    <row r="12523" spans="2:8" x14ac:dyDescent="0.25">
      <c r="B12523" t="s">
        <v>478</v>
      </c>
      <c r="C12523">
        <f>INDEX(NationalTeams!B:B,MATCH(B12523,NationalTeams!C:C,0))</f>
        <v>33</v>
      </c>
      <c r="D12523" t="s">
        <v>8509</v>
      </c>
      <c r="E12523">
        <f>INDEX(TeamSports!B:B,MATCH(D12523,TeamSports!C:C,0))</f>
        <v>66</v>
      </c>
      <c r="F12523">
        <f>INDEX(RanksTable!BH:BH,MATCH(B12523,RanksTable!B:B,0))</f>
        <v>3</v>
      </c>
      <c r="H12523" t="str">
        <f t="shared" si="195"/>
        <v>INSERT INTO "TeamRanks" (team_id,team_sport_id,team_rank) VALUES (33,66,3);</v>
      </c>
    </row>
    <row r="12524" spans="2:8" x14ac:dyDescent="0.25">
      <c r="B12524" t="s">
        <v>510</v>
      </c>
      <c r="C12524">
        <f>INDEX(NationalTeams!B:B,MATCH(B12524,NationalTeams!C:C,0))</f>
        <v>34</v>
      </c>
      <c r="D12524" t="s">
        <v>8509</v>
      </c>
      <c r="E12524">
        <f>INDEX(TeamSports!B:B,MATCH(D12524,TeamSports!C:C,0))</f>
        <v>66</v>
      </c>
      <c r="F12524">
        <f>INDEX(RanksTable!BH:BH,MATCH(B12524,RanksTable!B:B,0))</f>
        <v>3</v>
      </c>
      <c r="H12524" t="str">
        <f t="shared" si="195"/>
        <v>INSERT INTO "TeamRanks" (team_id,team_sport_id,team_rank) VALUES (34,66,3);</v>
      </c>
    </row>
    <row r="12525" spans="2:8" x14ac:dyDescent="0.25">
      <c r="B12525" t="s">
        <v>366</v>
      </c>
      <c r="C12525">
        <f>INDEX(NationalTeams!B:B,MATCH(B12525,NationalTeams!C:C,0))</f>
        <v>35</v>
      </c>
      <c r="D12525" t="s">
        <v>8509</v>
      </c>
      <c r="E12525">
        <f>INDEX(TeamSports!B:B,MATCH(D12525,TeamSports!C:C,0))</f>
        <v>66</v>
      </c>
      <c r="F12525">
        <f>INDEX(RanksTable!BH:BH,MATCH(B12525,RanksTable!B:B,0))</f>
        <v>3</v>
      </c>
      <c r="H12525" t="str">
        <f t="shared" si="195"/>
        <v>INSERT INTO "TeamRanks" (team_id,team_sport_id,team_rank) VALUES (35,66,3);</v>
      </c>
    </row>
    <row r="12526" spans="2:8" x14ac:dyDescent="0.25">
      <c r="B12526" t="s">
        <v>341</v>
      </c>
      <c r="C12526">
        <f>INDEX(NationalTeams!B:B,MATCH(B12526,NationalTeams!C:C,0))</f>
        <v>36</v>
      </c>
      <c r="D12526" t="s">
        <v>8509</v>
      </c>
      <c r="E12526">
        <f>INDEX(TeamSports!B:B,MATCH(D12526,TeamSports!C:C,0))</f>
        <v>66</v>
      </c>
      <c r="F12526">
        <f>INDEX(RanksTable!BH:BH,MATCH(B12526,RanksTable!B:B,0))</f>
        <v>3</v>
      </c>
      <c r="H12526" t="str">
        <f t="shared" si="195"/>
        <v>INSERT INTO "TeamRanks" (team_id,team_sport_id,team_rank) VALUES (36,66,3);</v>
      </c>
    </row>
    <row r="12527" spans="2:8" x14ac:dyDescent="0.25">
      <c r="B12527" t="s">
        <v>454</v>
      </c>
      <c r="C12527">
        <f>INDEX(NationalTeams!B:B,MATCH(B12527,NationalTeams!C:C,0))</f>
        <v>37</v>
      </c>
      <c r="D12527" t="s">
        <v>8509</v>
      </c>
      <c r="E12527">
        <f>INDEX(TeamSports!B:B,MATCH(D12527,TeamSports!C:C,0))</f>
        <v>66</v>
      </c>
      <c r="F12527">
        <f>INDEX(RanksTable!BH:BH,MATCH(B12527,RanksTable!B:B,0))</f>
        <v>3</v>
      </c>
      <c r="H12527" t="str">
        <f t="shared" si="195"/>
        <v>INSERT INTO "TeamRanks" (team_id,team_sport_id,team_rank) VALUES (37,66,3);</v>
      </c>
    </row>
    <row r="12528" spans="2:8" x14ac:dyDescent="0.25">
      <c r="B12528" t="s">
        <v>371</v>
      </c>
      <c r="C12528">
        <f>INDEX(NationalTeams!B:B,MATCH(B12528,NationalTeams!C:C,0))</f>
        <v>38</v>
      </c>
      <c r="D12528" t="s">
        <v>8509</v>
      </c>
      <c r="E12528">
        <f>INDEX(TeamSports!B:B,MATCH(D12528,TeamSports!C:C,0))</f>
        <v>66</v>
      </c>
      <c r="F12528">
        <f>INDEX(RanksTable!BH:BH,MATCH(B12528,RanksTable!B:B,0))</f>
        <v>3</v>
      </c>
      <c r="H12528" t="str">
        <f t="shared" si="195"/>
        <v>INSERT INTO "TeamRanks" (team_id,team_sport_id,team_rank) VALUES (38,66,3);</v>
      </c>
    </row>
    <row r="12529" spans="2:8" x14ac:dyDescent="0.25">
      <c r="B12529" t="s">
        <v>462</v>
      </c>
      <c r="C12529">
        <f>INDEX(NationalTeams!B:B,MATCH(B12529,NationalTeams!C:C,0))</f>
        <v>39</v>
      </c>
      <c r="D12529" t="s">
        <v>8509</v>
      </c>
      <c r="E12529">
        <f>INDEX(TeamSports!B:B,MATCH(D12529,TeamSports!C:C,0))</f>
        <v>66</v>
      </c>
      <c r="F12529">
        <f>INDEX(RanksTable!BH:BH,MATCH(B12529,RanksTable!B:B,0))</f>
        <v>3</v>
      </c>
      <c r="H12529" t="str">
        <f t="shared" si="195"/>
        <v>INSERT INTO "TeamRanks" (team_id,team_sport_id,team_rank) VALUES (39,66,3);</v>
      </c>
    </row>
    <row r="12530" spans="2:8" x14ac:dyDescent="0.25">
      <c r="B12530" t="s">
        <v>322</v>
      </c>
      <c r="C12530">
        <f>INDEX(NationalTeams!B:B,MATCH(B12530,NationalTeams!C:C,0))</f>
        <v>40</v>
      </c>
      <c r="D12530" t="s">
        <v>8509</v>
      </c>
      <c r="E12530">
        <f>INDEX(TeamSports!B:B,MATCH(D12530,TeamSports!C:C,0))</f>
        <v>66</v>
      </c>
      <c r="F12530">
        <f>INDEX(RanksTable!BH:BH,MATCH(B12530,RanksTable!B:B,0))</f>
        <v>3</v>
      </c>
      <c r="H12530" t="str">
        <f t="shared" si="195"/>
        <v>INSERT INTO "TeamRanks" (team_id,team_sport_id,team_rank) VALUES (40,66,3);</v>
      </c>
    </row>
    <row r="12531" spans="2:8" x14ac:dyDescent="0.25">
      <c r="B12531" t="s">
        <v>355</v>
      </c>
      <c r="C12531">
        <f>INDEX(NationalTeams!B:B,MATCH(B12531,NationalTeams!C:C,0))</f>
        <v>41</v>
      </c>
      <c r="D12531" t="s">
        <v>8509</v>
      </c>
      <c r="E12531">
        <f>INDEX(TeamSports!B:B,MATCH(D12531,TeamSports!C:C,0))</f>
        <v>66</v>
      </c>
      <c r="F12531">
        <f>INDEX(RanksTable!BH:BH,MATCH(B12531,RanksTable!B:B,0))</f>
        <v>3</v>
      </c>
      <c r="H12531" t="str">
        <f t="shared" si="195"/>
        <v>INSERT INTO "TeamRanks" (team_id,team_sport_id,team_rank) VALUES (41,66,3);</v>
      </c>
    </row>
    <row r="12532" spans="2:8" x14ac:dyDescent="0.25">
      <c r="B12532" t="s">
        <v>344</v>
      </c>
      <c r="C12532">
        <f>INDEX(NationalTeams!B:B,MATCH(B12532,NationalTeams!C:C,0))</f>
        <v>42</v>
      </c>
      <c r="D12532" t="s">
        <v>8509</v>
      </c>
      <c r="E12532">
        <f>INDEX(TeamSports!B:B,MATCH(D12532,TeamSports!C:C,0))</f>
        <v>66</v>
      </c>
      <c r="F12532">
        <f>INDEX(RanksTable!BH:BH,MATCH(B12532,RanksTable!B:B,0))</f>
        <v>3</v>
      </c>
      <c r="H12532" t="str">
        <f t="shared" si="195"/>
        <v>INSERT INTO "TeamRanks" (team_id,team_sport_id,team_rank) VALUES (42,66,3);</v>
      </c>
    </row>
    <row r="12533" spans="2:8" x14ac:dyDescent="0.25">
      <c r="B12533" t="s">
        <v>330</v>
      </c>
      <c r="C12533">
        <f>INDEX(NationalTeams!B:B,MATCH(B12533,NationalTeams!C:C,0))</f>
        <v>43</v>
      </c>
      <c r="D12533" t="s">
        <v>8509</v>
      </c>
      <c r="E12533">
        <f>INDEX(TeamSports!B:B,MATCH(D12533,TeamSports!C:C,0))</f>
        <v>66</v>
      </c>
      <c r="F12533">
        <f>INDEX(RanksTable!BH:BH,MATCH(B12533,RanksTable!B:B,0))</f>
        <v>3</v>
      </c>
      <c r="H12533" t="str">
        <f t="shared" si="195"/>
        <v>INSERT INTO "TeamRanks" (team_id,team_sport_id,team_rank) VALUES (43,66,3);</v>
      </c>
    </row>
    <row r="12534" spans="2:8" x14ac:dyDescent="0.25">
      <c r="B12534" t="s">
        <v>429</v>
      </c>
      <c r="C12534">
        <f>INDEX(NationalTeams!B:B,MATCH(B12534,NationalTeams!C:C,0))</f>
        <v>44</v>
      </c>
      <c r="D12534" t="s">
        <v>8509</v>
      </c>
      <c r="E12534">
        <f>INDEX(TeamSports!B:B,MATCH(D12534,TeamSports!C:C,0))</f>
        <v>66</v>
      </c>
      <c r="F12534">
        <f>INDEX(RanksTable!BH:BH,MATCH(B12534,RanksTable!B:B,0))</f>
        <v>3</v>
      </c>
      <c r="H12534" t="str">
        <f t="shared" si="195"/>
        <v>INSERT INTO "TeamRanks" (team_id,team_sport_id,team_rank) VALUES (44,66,3);</v>
      </c>
    </row>
    <row r="12535" spans="2:8" x14ac:dyDescent="0.25">
      <c r="B12535" t="s">
        <v>534</v>
      </c>
      <c r="C12535">
        <f>INDEX(NationalTeams!B:B,MATCH(B12535,NationalTeams!C:C,0))</f>
        <v>45</v>
      </c>
      <c r="D12535" t="s">
        <v>8509</v>
      </c>
      <c r="E12535">
        <f>INDEX(TeamSports!B:B,MATCH(D12535,TeamSports!C:C,0))</f>
        <v>66</v>
      </c>
      <c r="F12535">
        <f>INDEX(RanksTable!BH:BH,MATCH(B12535,RanksTable!B:B,0))</f>
        <v>3</v>
      </c>
      <c r="H12535" t="str">
        <f t="shared" si="195"/>
        <v>INSERT INTO "TeamRanks" (team_id,team_sport_id,team_rank) VALUES (45,66,3);</v>
      </c>
    </row>
    <row r="12536" spans="2:8" x14ac:dyDescent="0.25">
      <c r="B12536" t="s">
        <v>328</v>
      </c>
      <c r="C12536">
        <f>INDEX(NationalTeams!B:B,MATCH(B12536,NationalTeams!C:C,0))</f>
        <v>46</v>
      </c>
      <c r="D12536" t="s">
        <v>8509</v>
      </c>
      <c r="E12536">
        <f>INDEX(TeamSports!B:B,MATCH(D12536,TeamSports!C:C,0))</f>
        <v>66</v>
      </c>
      <c r="F12536">
        <f>INDEX(RanksTable!BH:BH,MATCH(B12536,RanksTable!B:B,0))</f>
        <v>3</v>
      </c>
      <c r="H12536" t="str">
        <f t="shared" si="195"/>
        <v>INSERT INTO "TeamRanks" (team_id,team_sport_id,team_rank) VALUES (46,66,3);</v>
      </c>
    </row>
    <row r="12537" spans="2:8" x14ac:dyDescent="0.25">
      <c r="B12537" t="s">
        <v>368</v>
      </c>
      <c r="C12537">
        <f>INDEX(NationalTeams!B:B,MATCH(B12537,NationalTeams!C:C,0))</f>
        <v>47</v>
      </c>
      <c r="D12537" t="s">
        <v>8509</v>
      </c>
      <c r="E12537">
        <f>INDEX(TeamSports!B:B,MATCH(D12537,TeamSports!C:C,0))</f>
        <v>66</v>
      </c>
      <c r="F12537">
        <f>INDEX(RanksTable!BH:BH,MATCH(B12537,RanksTable!B:B,0))</f>
        <v>3</v>
      </c>
      <c r="H12537" t="str">
        <f t="shared" si="195"/>
        <v>INSERT INTO "TeamRanks" (team_id,team_sport_id,team_rank) VALUES (47,66,3);</v>
      </c>
    </row>
    <row r="12538" spans="2:8" x14ac:dyDescent="0.25">
      <c r="B12538" t="s">
        <v>369</v>
      </c>
      <c r="C12538">
        <f>INDEX(NationalTeams!B:B,MATCH(B12538,NationalTeams!C:C,0))</f>
        <v>48</v>
      </c>
      <c r="D12538" t="s">
        <v>8509</v>
      </c>
      <c r="E12538">
        <f>INDEX(TeamSports!B:B,MATCH(D12538,TeamSports!C:C,0))</f>
        <v>66</v>
      </c>
      <c r="F12538">
        <f>INDEX(RanksTable!BH:BH,MATCH(B12538,RanksTable!B:B,0))</f>
        <v>3</v>
      </c>
      <c r="H12538" t="str">
        <f t="shared" si="195"/>
        <v>INSERT INTO "TeamRanks" (team_id,team_sport_id,team_rank) VALUES (48,66,3);</v>
      </c>
    </row>
    <row r="12539" spans="2:8" x14ac:dyDescent="0.25">
      <c r="B12539" t="s">
        <v>447</v>
      </c>
      <c r="C12539">
        <f>INDEX(NationalTeams!B:B,MATCH(B12539,NationalTeams!C:C,0))</f>
        <v>49</v>
      </c>
      <c r="D12539" t="s">
        <v>8509</v>
      </c>
      <c r="E12539">
        <f>INDEX(TeamSports!B:B,MATCH(D12539,TeamSports!C:C,0))</f>
        <v>66</v>
      </c>
      <c r="F12539">
        <f>INDEX(RanksTable!BH:BH,MATCH(B12539,RanksTable!B:B,0))</f>
        <v>3</v>
      </c>
      <c r="H12539" t="str">
        <f t="shared" si="195"/>
        <v>INSERT INTO "TeamRanks" (team_id,team_sport_id,team_rank) VALUES (49,66,3);</v>
      </c>
    </row>
    <row r="12540" spans="2:8" x14ac:dyDescent="0.25">
      <c r="B12540" t="s">
        <v>425</v>
      </c>
      <c r="C12540">
        <f>INDEX(NationalTeams!B:B,MATCH(B12540,NationalTeams!C:C,0))</f>
        <v>50</v>
      </c>
      <c r="D12540" t="s">
        <v>8509</v>
      </c>
      <c r="E12540">
        <f>INDEX(TeamSports!B:B,MATCH(D12540,TeamSports!C:C,0))</f>
        <v>66</v>
      </c>
      <c r="F12540">
        <f>INDEX(RanksTable!BH:BH,MATCH(B12540,RanksTable!B:B,0))</f>
        <v>3</v>
      </c>
      <c r="H12540" t="str">
        <f t="shared" si="195"/>
        <v>INSERT INTO "TeamRanks" (team_id,team_sport_id,team_rank) VALUES (50,66,3);</v>
      </c>
    </row>
    <row r="12541" spans="2:8" x14ac:dyDescent="0.25">
      <c r="B12541" t="s">
        <v>323</v>
      </c>
      <c r="C12541">
        <f>INDEX(NationalTeams!B:B,MATCH(B12541,NationalTeams!C:C,0))</f>
        <v>51</v>
      </c>
      <c r="D12541" t="s">
        <v>8509</v>
      </c>
      <c r="E12541">
        <f>INDEX(TeamSports!B:B,MATCH(D12541,TeamSports!C:C,0))</f>
        <v>66</v>
      </c>
      <c r="F12541">
        <f>INDEX(RanksTable!BH:BH,MATCH(B12541,RanksTable!B:B,0))</f>
        <v>3</v>
      </c>
      <c r="H12541" t="str">
        <f t="shared" si="195"/>
        <v>INSERT INTO "TeamRanks" (team_id,team_sport_id,team_rank) VALUES (51,66,3);</v>
      </c>
    </row>
    <row r="12542" spans="2:8" x14ac:dyDescent="0.25">
      <c r="B12542" t="s">
        <v>354</v>
      </c>
      <c r="C12542">
        <f>INDEX(NationalTeams!B:B,MATCH(B12542,NationalTeams!C:C,0))</f>
        <v>52</v>
      </c>
      <c r="D12542" t="s">
        <v>8509</v>
      </c>
      <c r="E12542">
        <f>INDEX(TeamSports!B:B,MATCH(D12542,TeamSports!C:C,0))</f>
        <v>66</v>
      </c>
      <c r="F12542">
        <f>INDEX(RanksTable!BH:BH,MATCH(B12542,RanksTable!B:B,0))</f>
        <v>3</v>
      </c>
      <c r="H12542" t="str">
        <f t="shared" si="195"/>
        <v>INSERT INTO "TeamRanks" (team_id,team_sport_id,team_rank) VALUES (52,66,3);</v>
      </c>
    </row>
    <row r="12543" spans="2:8" x14ac:dyDescent="0.25">
      <c r="B12543" t="s">
        <v>498</v>
      </c>
      <c r="C12543">
        <f>INDEX(NationalTeams!B:B,MATCH(B12543,NationalTeams!C:C,0))</f>
        <v>53</v>
      </c>
      <c r="D12543" t="s">
        <v>8509</v>
      </c>
      <c r="E12543">
        <f>INDEX(TeamSports!B:B,MATCH(D12543,TeamSports!C:C,0))</f>
        <v>66</v>
      </c>
      <c r="F12543">
        <f>INDEX(RanksTable!BH:BH,MATCH(B12543,RanksTable!B:B,0))</f>
        <v>3</v>
      </c>
      <c r="H12543" t="str">
        <f t="shared" si="195"/>
        <v>INSERT INTO "TeamRanks" (team_id,team_sport_id,team_rank) VALUES (53,66,3);</v>
      </c>
    </row>
    <row r="12544" spans="2:8" x14ac:dyDescent="0.25">
      <c r="B12544" t="s">
        <v>406</v>
      </c>
      <c r="C12544">
        <f>INDEX(NationalTeams!B:B,MATCH(B12544,NationalTeams!C:C,0))</f>
        <v>54</v>
      </c>
      <c r="D12544" t="s">
        <v>8509</v>
      </c>
      <c r="E12544">
        <f>INDEX(TeamSports!B:B,MATCH(D12544,TeamSports!C:C,0))</f>
        <v>66</v>
      </c>
      <c r="F12544">
        <f>INDEX(RanksTable!BH:BH,MATCH(B12544,RanksTable!B:B,0))</f>
        <v>3</v>
      </c>
      <c r="H12544" t="str">
        <f t="shared" si="195"/>
        <v>INSERT INTO "TeamRanks" (team_id,team_sport_id,team_rank) VALUES (54,66,3);</v>
      </c>
    </row>
    <row r="12545" spans="2:8" x14ac:dyDescent="0.25">
      <c r="B12545" t="s">
        <v>404</v>
      </c>
      <c r="C12545">
        <f>INDEX(NationalTeams!B:B,MATCH(B12545,NationalTeams!C:C,0))</f>
        <v>55</v>
      </c>
      <c r="D12545" t="s">
        <v>8509</v>
      </c>
      <c r="E12545">
        <f>INDEX(TeamSports!B:B,MATCH(D12545,TeamSports!C:C,0))</f>
        <v>66</v>
      </c>
      <c r="F12545">
        <f>INDEX(RanksTable!BH:BH,MATCH(B12545,RanksTable!B:B,0))</f>
        <v>3</v>
      </c>
      <c r="H12545" t="str">
        <f t="shared" si="195"/>
        <v>INSERT INTO "TeamRanks" (team_id,team_sport_id,team_rank) VALUES (55,66,3);</v>
      </c>
    </row>
    <row r="12546" spans="2:8" x14ac:dyDescent="0.25">
      <c r="B12546" t="s">
        <v>495</v>
      </c>
      <c r="C12546">
        <f>INDEX(NationalTeams!B:B,MATCH(B12546,NationalTeams!C:C,0))</f>
        <v>56</v>
      </c>
      <c r="D12546" t="s">
        <v>8509</v>
      </c>
      <c r="E12546">
        <f>INDEX(TeamSports!B:B,MATCH(D12546,TeamSports!C:C,0))</f>
        <v>66</v>
      </c>
      <c r="F12546">
        <f>INDEX(RanksTable!BH:BH,MATCH(B12546,RanksTable!B:B,0))</f>
        <v>3</v>
      </c>
      <c r="H12546" t="str">
        <f t="shared" si="195"/>
        <v>INSERT INTO "TeamRanks" (team_id,team_sport_id,team_rank) VALUES (56,66,3);</v>
      </c>
    </row>
    <row r="12547" spans="2:8" x14ac:dyDescent="0.25">
      <c r="B12547" t="s">
        <v>413</v>
      </c>
      <c r="C12547">
        <f>INDEX(NationalTeams!B:B,MATCH(B12547,NationalTeams!C:C,0))</f>
        <v>57</v>
      </c>
      <c r="D12547" t="s">
        <v>8509</v>
      </c>
      <c r="E12547">
        <f>INDEX(TeamSports!B:B,MATCH(D12547,TeamSports!C:C,0))</f>
        <v>66</v>
      </c>
      <c r="F12547">
        <f>INDEX(RanksTable!BH:BH,MATCH(B12547,RanksTable!B:B,0))</f>
        <v>3</v>
      </c>
      <c r="H12547" t="str">
        <f t="shared" si="195"/>
        <v>INSERT INTO "TeamRanks" (team_id,team_sport_id,team_rank) VALUES (57,66,3);</v>
      </c>
    </row>
    <row r="12548" spans="2:8" x14ac:dyDescent="0.25">
      <c r="B12548" t="s">
        <v>331</v>
      </c>
      <c r="C12548">
        <f>INDEX(NationalTeams!B:B,MATCH(B12548,NationalTeams!C:C,0))</f>
        <v>58</v>
      </c>
      <c r="D12548" t="s">
        <v>8509</v>
      </c>
      <c r="E12548">
        <f>INDEX(TeamSports!B:B,MATCH(D12548,TeamSports!C:C,0))</f>
        <v>66</v>
      </c>
      <c r="F12548">
        <f>INDEX(RanksTable!BH:BH,MATCH(B12548,RanksTable!B:B,0))</f>
        <v>3</v>
      </c>
      <c r="H12548" t="str">
        <f t="shared" ref="H12548:H12611" si="196">_xlfn.CONCAT($H$1,$L$1,$C$1,$L$1," ",$J$1,$C$2,$N$1,$E$2,$N$1,$F$2,$K$1,$I$1,$J$1,C12548,$N$1,E12548,$N$1,F12548,$K$1,$O$1)</f>
        <v>INSERT INTO "TeamRanks" (team_id,team_sport_id,team_rank) VALUES (58,66,3);</v>
      </c>
    </row>
    <row r="12549" spans="2:8" x14ac:dyDescent="0.25">
      <c r="B12549" t="s">
        <v>365</v>
      </c>
      <c r="C12549">
        <f>INDEX(NationalTeams!B:B,MATCH(B12549,NationalTeams!C:C,0))</f>
        <v>59</v>
      </c>
      <c r="D12549" t="s">
        <v>8509</v>
      </c>
      <c r="E12549">
        <f>INDEX(TeamSports!B:B,MATCH(D12549,TeamSports!C:C,0))</f>
        <v>66</v>
      </c>
      <c r="F12549">
        <f>INDEX(RanksTable!BH:BH,MATCH(B12549,RanksTable!B:B,0))</f>
        <v>3</v>
      </c>
      <c r="H12549" t="str">
        <f t="shared" si="196"/>
        <v>INSERT INTO "TeamRanks" (team_id,team_sport_id,team_rank) VALUES (59,66,3);</v>
      </c>
    </row>
    <row r="12550" spans="2:8" x14ac:dyDescent="0.25">
      <c r="B12550" t="s">
        <v>332</v>
      </c>
      <c r="C12550">
        <f>INDEX(NationalTeams!B:B,MATCH(B12550,NationalTeams!C:C,0))</f>
        <v>60</v>
      </c>
      <c r="D12550" t="s">
        <v>8509</v>
      </c>
      <c r="E12550">
        <f>INDEX(TeamSports!B:B,MATCH(D12550,TeamSports!C:C,0))</f>
        <v>66</v>
      </c>
      <c r="F12550">
        <f>INDEX(RanksTable!BH:BH,MATCH(B12550,RanksTable!B:B,0))</f>
        <v>3</v>
      </c>
      <c r="H12550" t="str">
        <f t="shared" si="196"/>
        <v>INSERT INTO "TeamRanks" (team_id,team_sport_id,team_rank) VALUES (60,66,3);</v>
      </c>
    </row>
    <row r="12551" spans="2:8" x14ac:dyDescent="0.25">
      <c r="B12551" t="s">
        <v>435</v>
      </c>
      <c r="C12551">
        <f>INDEX(NationalTeams!B:B,MATCH(B12551,NationalTeams!C:C,0))</f>
        <v>61</v>
      </c>
      <c r="D12551" t="s">
        <v>8509</v>
      </c>
      <c r="E12551">
        <f>INDEX(TeamSports!B:B,MATCH(D12551,TeamSports!C:C,0))</f>
        <v>66</v>
      </c>
      <c r="F12551">
        <f>INDEX(RanksTable!BH:BH,MATCH(B12551,RanksTable!B:B,0))</f>
        <v>3</v>
      </c>
      <c r="H12551" t="str">
        <f t="shared" si="196"/>
        <v>INSERT INTO "TeamRanks" (team_id,team_sport_id,team_rank) VALUES (61,66,3);</v>
      </c>
    </row>
    <row r="12552" spans="2:8" x14ac:dyDescent="0.25">
      <c r="B12552" t="s">
        <v>346</v>
      </c>
      <c r="C12552">
        <f>INDEX(NationalTeams!B:B,MATCH(B12552,NationalTeams!C:C,0))</f>
        <v>62</v>
      </c>
      <c r="D12552" t="s">
        <v>8509</v>
      </c>
      <c r="E12552">
        <f>INDEX(TeamSports!B:B,MATCH(D12552,TeamSports!C:C,0))</f>
        <v>66</v>
      </c>
      <c r="F12552">
        <f>INDEX(RanksTable!BH:BH,MATCH(B12552,RanksTable!B:B,0))</f>
        <v>3</v>
      </c>
      <c r="H12552" t="str">
        <f t="shared" si="196"/>
        <v>INSERT INTO "TeamRanks" (team_id,team_sport_id,team_rank) VALUES (62,66,3);</v>
      </c>
    </row>
    <row r="12553" spans="2:8" x14ac:dyDescent="0.25">
      <c r="B12553" t="s">
        <v>515</v>
      </c>
      <c r="C12553">
        <f>INDEX(NationalTeams!B:B,MATCH(B12553,NationalTeams!C:C,0))</f>
        <v>63</v>
      </c>
      <c r="D12553" t="s">
        <v>8509</v>
      </c>
      <c r="E12553">
        <f>INDEX(TeamSports!B:B,MATCH(D12553,TeamSports!C:C,0))</f>
        <v>66</v>
      </c>
      <c r="F12553">
        <f>INDEX(RanksTable!BH:BH,MATCH(B12553,RanksTable!B:B,0))</f>
        <v>3</v>
      </c>
      <c r="H12553" t="str">
        <f t="shared" si="196"/>
        <v>INSERT INTO "TeamRanks" (team_id,team_sport_id,team_rank) VALUES (63,66,3);</v>
      </c>
    </row>
    <row r="12554" spans="2:8" x14ac:dyDescent="0.25">
      <c r="B12554" t="s">
        <v>509</v>
      </c>
      <c r="C12554">
        <f>INDEX(NationalTeams!B:B,MATCH(B12554,NationalTeams!C:C,0))</f>
        <v>64</v>
      </c>
      <c r="D12554" t="s">
        <v>8509</v>
      </c>
      <c r="E12554">
        <f>INDEX(TeamSports!B:B,MATCH(D12554,TeamSports!C:C,0))</f>
        <v>66</v>
      </c>
      <c r="F12554">
        <f>INDEX(RanksTable!BH:BH,MATCH(B12554,RanksTable!B:B,0))</f>
        <v>3</v>
      </c>
      <c r="H12554" t="str">
        <f t="shared" si="196"/>
        <v>INSERT INTO "TeamRanks" (team_id,team_sport_id,team_rank) VALUES (64,66,3);</v>
      </c>
    </row>
    <row r="12555" spans="2:8" x14ac:dyDescent="0.25">
      <c r="B12555" t="s">
        <v>518</v>
      </c>
      <c r="C12555">
        <f>INDEX(NationalTeams!B:B,MATCH(B12555,NationalTeams!C:C,0))</f>
        <v>65</v>
      </c>
      <c r="D12555" t="s">
        <v>8509</v>
      </c>
      <c r="E12555">
        <f>INDEX(TeamSports!B:B,MATCH(D12555,TeamSports!C:C,0))</f>
        <v>66</v>
      </c>
      <c r="F12555">
        <f>INDEX(RanksTable!BH:BH,MATCH(B12555,RanksTable!B:B,0))</f>
        <v>3</v>
      </c>
      <c r="H12555" t="str">
        <f t="shared" si="196"/>
        <v>INSERT INTO "TeamRanks" (team_id,team_sport_id,team_rank) VALUES (65,66,3);</v>
      </c>
    </row>
    <row r="12556" spans="2:8" x14ac:dyDescent="0.25">
      <c r="B12556" t="s">
        <v>490</v>
      </c>
      <c r="C12556">
        <f>INDEX(NationalTeams!B:B,MATCH(B12556,NationalTeams!C:C,0))</f>
        <v>66</v>
      </c>
      <c r="D12556" t="s">
        <v>8509</v>
      </c>
      <c r="E12556">
        <f>INDEX(TeamSports!B:B,MATCH(D12556,TeamSports!C:C,0))</f>
        <v>66</v>
      </c>
      <c r="F12556">
        <f>INDEX(RanksTable!BH:BH,MATCH(B12556,RanksTable!B:B,0))</f>
        <v>3</v>
      </c>
      <c r="H12556" t="str">
        <f t="shared" si="196"/>
        <v>INSERT INTO "TeamRanks" (team_id,team_sport_id,team_rank) VALUES (66,66,3);</v>
      </c>
    </row>
    <row r="12557" spans="2:8" x14ac:dyDescent="0.25">
      <c r="B12557" t="s">
        <v>349</v>
      </c>
      <c r="C12557">
        <f>INDEX(NationalTeams!B:B,MATCH(B12557,NationalTeams!C:C,0))</f>
        <v>67</v>
      </c>
      <c r="D12557" t="s">
        <v>8509</v>
      </c>
      <c r="E12557">
        <f>INDEX(TeamSports!B:B,MATCH(D12557,TeamSports!C:C,0))</f>
        <v>66</v>
      </c>
      <c r="F12557">
        <f>INDEX(RanksTable!BH:BH,MATCH(B12557,RanksTable!B:B,0))</f>
        <v>3</v>
      </c>
      <c r="H12557" t="str">
        <f t="shared" si="196"/>
        <v>INSERT INTO "TeamRanks" (team_id,team_sport_id,team_rank) VALUES (67,66,3);</v>
      </c>
    </row>
    <row r="12558" spans="2:8" x14ac:dyDescent="0.25">
      <c r="B12558" t="s">
        <v>531</v>
      </c>
      <c r="C12558">
        <f>INDEX(NationalTeams!B:B,MATCH(B12558,NationalTeams!C:C,0))</f>
        <v>68</v>
      </c>
      <c r="D12558" t="s">
        <v>8509</v>
      </c>
      <c r="E12558">
        <f>INDEX(TeamSports!B:B,MATCH(D12558,TeamSports!C:C,0))</f>
        <v>66</v>
      </c>
      <c r="F12558">
        <f>INDEX(RanksTable!BH:BH,MATCH(B12558,RanksTable!B:B,0))</f>
        <v>3</v>
      </c>
      <c r="H12558" t="str">
        <f t="shared" si="196"/>
        <v>INSERT INTO "TeamRanks" (team_id,team_sport_id,team_rank) VALUES (68,66,3);</v>
      </c>
    </row>
    <row r="12559" spans="2:8" x14ac:dyDescent="0.25">
      <c r="B12559" t="s">
        <v>326</v>
      </c>
      <c r="C12559">
        <f>INDEX(NationalTeams!B:B,MATCH(B12559,NationalTeams!C:C,0))</f>
        <v>69</v>
      </c>
      <c r="D12559" t="s">
        <v>8509</v>
      </c>
      <c r="E12559">
        <f>INDEX(TeamSports!B:B,MATCH(D12559,TeamSports!C:C,0))</f>
        <v>66</v>
      </c>
      <c r="F12559">
        <f>INDEX(RanksTable!BH:BH,MATCH(B12559,RanksTable!B:B,0))</f>
        <v>3</v>
      </c>
      <c r="H12559" t="str">
        <f t="shared" si="196"/>
        <v>INSERT INTO "TeamRanks" (team_id,team_sport_id,team_rank) VALUES (69,66,3);</v>
      </c>
    </row>
    <row r="12560" spans="2:8" x14ac:dyDescent="0.25">
      <c r="B12560" t="s">
        <v>320</v>
      </c>
      <c r="C12560">
        <f>INDEX(NationalTeams!B:B,MATCH(B12560,NationalTeams!C:C,0))</f>
        <v>70</v>
      </c>
      <c r="D12560" t="s">
        <v>8509</v>
      </c>
      <c r="E12560">
        <f>INDEX(TeamSports!B:B,MATCH(D12560,TeamSports!C:C,0))</f>
        <v>66</v>
      </c>
      <c r="F12560">
        <f>INDEX(RanksTable!BH:BH,MATCH(B12560,RanksTable!B:B,0))</f>
        <v>3</v>
      </c>
      <c r="H12560" t="str">
        <f t="shared" si="196"/>
        <v>INSERT INTO "TeamRanks" (team_id,team_sport_id,team_rank) VALUES (70,66,3);</v>
      </c>
    </row>
    <row r="12561" spans="2:8" x14ac:dyDescent="0.25">
      <c r="B12561" t="s">
        <v>459</v>
      </c>
      <c r="C12561">
        <f>INDEX(NationalTeams!B:B,MATCH(B12561,NationalTeams!C:C,0))</f>
        <v>71</v>
      </c>
      <c r="D12561" t="s">
        <v>8509</v>
      </c>
      <c r="E12561">
        <f>INDEX(TeamSports!B:B,MATCH(D12561,TeamSports!C:C,0))</f>
        <v>66</v>
      </c>
      <c r="F12561">
        <f>INDEX(RanksTable!BH:BH,MATCH(B12561,RanksTable!B:B,0))</f>
        <v>3</v>
      </c>
      <c r="H12561" t="str">
        <f t="shared" si="196"/>
        <v>INSERT INTO "TeamRanks" (team_id,team_sport_id,team_rank) VALUES (71,66,3);</v>
      </c>
    </row>
    <row r="12562" spans="2:8" x14ac:dyDescent="0.25">
      <c r="B12562" t="s">
        <v>445</v>
      </c>
      <c r="C12562">
        <f>INDEX(NationalTeams!B:B,MATCH(B12562,NationalTeams!C:C,0))</f>
        <v>72</v>
      </c>
      <c r="D12562" t="s">
        <v>8509</v>
      </c>
      <c r="E12562">
        <f>INDEX(TeamSports!B:B,MATCH(D12562,TeamSports!C:C,0))</f>
        <v>66</v>
      </c>
      <c r="F12562">
        <f>INDEX(RanksTable!BH:BH,MATCH(B12562,RanksTable!B:B,0))</f>
        <v>3</v>
      </c>
      <c r="H12562" t="str">
        <f t="shared" si="196"/>
        <v>INSERT INTO "TeamRanks" (team_id,team_sport_id,team_rank) VALUES (72,66,3);</v>
      </c>
    </row>
    <row r="12563" spans="2:8" x14ac:dyDescent="0.25">
      <c r="B12563" t="s">
        <v>511</v>
      </c>
      <c r="C12563">
        <f>INDEX(NationalTeams!B:B,MATCH(B12563,NationalTeams!C:C,0))</f>
        <v>73</v>
      </c>
      <c r="D12563" t="s">
        <v>8509</v>
      </c>
      <c r="E12563">
        <f>INDEX(TeamSports!B:B,MATCH(D12563,TeamSports!C:C,0))</f>
        <v>66</v>
      </c>
      <c r="F12563">
        <f>INDEX(RanksTable!BH:BH,MATCH(B12563,RanksTable!B:B,0))</f>
        <v>3</v>
      </c>
      <c r="H12563" t="str">
        <f t="shared" si="196"/>
        <v>INSERT INTO "TeamRanks" (team_id,team_sport_id,team_rank) VALUES (73,66,3);</v>
      </c>
    </row>
    <row r="12564" spans="2:8" x14ac:dyDescent="0.25">
      <c r="B12564" t="s">
        <v>487</v>
      </c>
      <c r="C12564">
        <f>INDEX(NationalTeams!B:B,MATCH(B12564,NationalTeams!C:C,0))</f>
        <v>74</v>
      </c>
      <c r="D12564" t="s">
        <v>8509</v>
      </c>
      <c r="E12564">
        <f>INDEX(TeamSports!B:B,MATCH(D12564,TeamSports!C:C,0))</f>
        <v>66</v>
      </c>
      <c r="F12564">
        <f>INDEX(RanksTable!BH:BH,MATCH(B12564,RanksTable!B:B,0))</f>
        <v>3</v>
      </c>
      <c r="H12564" t="str">
        <f t="shared" si="196"/>
        <v>INSERT INTO "TeamRanks" (team_id,team_sport_id,team_rank) VALUES (74,66,3);</v>
      </c>
    </row>
    <row r="12565" spans="2:8" x14ac:dyDescent="0.25">
      <c r="B12565" t="s">
        <v>383</v>
      </c>
      <c r="C12565">
        <f>INDEX(NationalTeams!B:B,MATCH(B12565,NationalTeams!C:C,0))</f>
        <v>75</v>
      </c>
      <c r="D12565" t="s">
        <v>8509</v>
      </c>
      <c r="E12565">
        <f>INDEX(TeamSports!B:B,MATCH(D12565,TeamSports!C:C,0))</f>
        <v>66</v>
      </c>
      <c r="F12565">
        <f>INDEX(RanksTable!BH:BH,MATCH(B12565,RanksTable!B:B,0))</f>
        <v>3</v>
      </c>
      <c r="H12565" t="str">
        <f t="shared" si="196"/>
        <v>INSERT INTO "TeamRanks" (team_id,team_sport_id,team_rank) VALUES (75,66,3);</v>
      </c>
    </row>
    <row r="12566" spans="2:8" x14ac:dyDescent="0.25">
      <c r="B12566" t="s">
        <v>517</v>
      </c>
      <c r="C12566">
        <f>INDEX(NationalTeams!B:B,MATCH(B12566,NationalTeams!C:C,0))</f>
        <v>76</v>
      </c>
      <c r="D12566" t="s">
        <v>8509</v>
      </c>
      <c r="E12566">
        <f>INDEX(TeamSports!B:B,MATCH(D12566,TeamSports!C:C,0))</f>
        <v>66</v>
      </c>
      <c r="F12566">
        <f>INDEX(RanksTable!BH:BH,MATCH(B12566,RanksTable!B:B,0))</f>
        <v>3</v>
      </c>
      <c r="H12566" t="str">
        <f t="shared" si="196"/>
        <v>INSERT INTO "TeamRanks" (team_id,team_sport_id,team_rank) VALUES (76,66,3);</v>
      </c>
    </row>
    <row r="12567" spans="2:8" x14ac:dyDescent="0.25">
      <c r="B12567" t="s">
        <v>391</v>
      </c>
      <c r="C12567">
        <f>INDEX(NationalTeams!B:B,MATCH(B12567,NationalTeams!C:C,0))</f>
        <v>77</v>
      </c>
      <c r="D12567" t="s">
        <v>8509</v>
      </c>
      <c r="E12567">
        <f>INDEX(TeamSports!B:B,MATCH(D12567,TeamSports!C:C,0))</f>
        <v>66</v>
      </c>
      <c r="F12567">
        <f>INDEX(RanksTable!BH:BH,MATCH(B12567,RanksTable!B:B,0))</f>
        <v>3</v>
      </c>
      <c r="H12567" t="str">
        <f t="shared" si="196"/>
        <v>INSERT INTO "TeamRanks" (team_id,team_sport_id,team_rank) VALUES (77,66,3);</v>
      </c>
    </row>
    <row r="12568" spans="2:8" x14ac:dyDescent="0.25">
      <c r="B12568" t="s">
        <v>524</v>
      </c>
      <c r="C12568">
        <f>INDEX(NationalTeams!B:B,MATCH(B12568,NationalTeams!C:C,0))</f>
        <v>78</v>
      </c>
      <c r="D12568" t="s">
        <v>8509</v>
      </c>
      <c r="E12568">
        <f>INDEX(TeamSports!B:B,MATCH(D12568,TeamSports!C:C,0))</f>
        <v>66</v>
      </c>
      <c r="F12568">
        <f>INDEX(RanksTable!BH:BH,MATCH(B12568,RanksTable!B:B,0))</f>
        <v>3</v>
      </c>
      <c r="H12568" t="str">
        <f t="shared" si="196"/>
        <v>INSERT INTO "TeamRanks" (team_id,team_sport_id,team_rank) VALUES (78,66,3);</v>
      </c>
    </row>
    <row r="12569" spans="2:8" x14ac:dyDescent="0.25">
      <c r="B12569" t="s">
        <v>325</v>
      </c>
      <c r="C12569">
        <f>INDEX(NationalTeams!B:B,MATCH(B12569,NationalTeams!C:C,0))</f>
        <v>79</v>
      </c>
      <c r="D12569" t="s">
        <v>8509</v>
      </c>
      <c r="E12569">
        <f>INDEX(TeamSports!B:B,MATCH(D12569,TeamSports!C:C,0))</f>
        <v>66</v>
      </c>
      <c r="F12569">
        <f>INDEX(RanksTable!BH:BH,MATCH(B12569,RanksTable!B:B,0))</f>
        <v>3</v>
      </c>
      <c r="H12569" t="str">
        <f t="shared" si="196"/>
        <v>INSERT INTO "TeamRanks" (team_id,team_sport_id,team_rank) VALUES (79,66,3);</v>
      </c>
    </row>
    <row r="12570" spans="2:8" x14ac:dyDescent="0.25">
      <c r="B12570" t="s">
        <v>536</v>
      </c>
      <c r="C12570">
        <f>INDEX(NationalTeams!B:B,MATCH(B12570,NationalTeams!C:C,0))</f>
        <v>80</v>
      </c>
      <c r="D12570" t="s">
        <v>8509</v>
      </c>
      <c r="E12570">
        <f>INDEX(TeamSports!B:B,MATCH(D12570,TeamSports!C:C,0))</f>
        <v>66</v>
      </c>
      <c r="F12570">
        <f>INDEX(RanksTable!BH:BH,MATCH(B12570,RanksTable!B:B,0))</f>
        <v>3</v>
      </c>
      <c r="H12570" t="str">
        <f t="shared" si="196"/>
        <v>INSERT INTO "TeamRanks" (team_id,team_sport_id,team_rank) VALUES (80,66,3);</v>
      </c>
    </row>
    <row r="12571" spans="2:8" x14ac:dyDescent="0.25">
      <c r="B12571" t="s">
        <v>405</v>
      </c>
      <c r="C12571">
        <f>INDEX(NationalTeams!B:B,MATCH(B12571,NationalTeams!C:C,0))</f>
        <v>81</v>
      </c>
      <c r="D12571" t="s">
        <v>8509</v>
      </c>
      <c r="E12571">
        <f>INDEX(TeamSports!B:B,MATCH(D12571,TeamSports!C:C,0))</f>
        <v>66</v>
      </c>
      <c r="F12571">
        <f>INDEX(RanksTable!BH:BH,MATCH(B12571,RanksTable!B:B,0))</f>
        <v>3</v>
      </c>
      <c r="H12571" t="str">
        <f t="shared" si="196"/>
        <v>INSERT INTO "TeamRanks" (team_id,team_sport_id,team_rank) VALUES (81,66,3);</v>
      </c>
    </row>
    <row r="12572" spans="2:8" x14ac:dyDescent="0.25">
      <c r="B12572" t="s">
        <v>508</v>
      </c>
      <c r="C12572">
        <f>INDEX(NationalTeams!B:B,MATCH(B12572,NationalTeams!C:C,0))</f>
        <v>82</v>
      </c>
      <c r="D12572" t="s">
        <v>8509</v>
      </c>
      <c r="E12572">
        <f>INDEX(TeamSports!B:B,MATCH(D12572,TeamSports!C:C,0))</f>
        <v>66</v>
      </c>
      <c r="F12572">
        <f>INDEX(RanksTable!BH:BH,MATCH(B12572,RanksTable!B:B,0))</f>
        <v>3</v>
      </c>
      <c r="H12572" t="str">
        <f t="shared" si="196"/>
        <v>INSERT INTO "TeamRanks" (team_id,team_sport_id,team_rank) VALUES (82,66,3);</v>
      </c>
    </row>
    <row r="12573" spans="2:8" x14ac:dyDescent="0.25">
      <c r="B12573" t="s">
        <v>477</v>
      </c>
      <c r="C12573">
        <f>INDEX(NationalTeams!B:B,MATCH(B12573,NationalTeams!C:C,0))</f>
        <v>83</v>
      </c>
      <c r="D12573" t="s">
        <v>8509</v>
      </c>
      <c r="E12573">
        <f>INDEX(TeamSports!B:B,MATCH(D12573,TeamSports!C:C,0))</f>
        <v>66</v>
      </c>
      <c r="F12573">
        <f>INDEX(RanksTable!BH:BH,MATCH(B12573,RanksTable!B:B,0))</f>
        <v>3</v>
      </c>
      <c r="H12573" t="str">
        <f t="shared" si="196"/>
        <v>INSERT INTO "TeamRanks" (team_id,team_sport_id,team_rank) VALUES (83,66,3);</v>
      </c>
    </row>
    <row r="12574" spans="2:8" x14ac:dyDescent="0.25">
      <c r="B12574" t="s">
        <v>396</v>
      </c>
      <c r="C12574">
        <f>INDEX(NationalTeams!B:B,MATCH(B12574,NationalTeams!C:C,0))</f>
        <v>84</v>
      </c>
      <c r="D12574" t="s">
        <v>8509</v>
      </c>
      <c r="E12574">
        <f>INDEX(TeamSports!B:B,MATCH(D12574,TeamSports!C:C,0))</f>
        <v>66</v>
      </c>
      <c r="F12574">
        <f>INDEX(RanksTable!BH:BH,MATCH(B12574,RanksTable!B:B,0))</f>
        <v>3</v>
      </c>
      <c r="H12574" t="str">
        <f t="shared" si="196"/>
        <v>INSERT INTO "TeamRanks" (team_id,team_sport_id,team_rank) VALUES (84,66,3);</v>
      </c>
    </row>
    <row r="12575" spans="2:8" x14ac:dyDescent="0.25">
      <c r="B12575" t="s">
        <v>382</v>
      </c>
      <c r="C12575">
        <f>INDEX(NationalTeams!B:B,MATCH(B12575,NationalTeams!C:C,0))</f>
        <v>85</v>
      </c>
      <c r="D12575" t="s">
        <v>8509</v>
      </c>
      <c r="E12575">
        <f>INDEX(TeamSports!B:B,MATCH(D12575,TeamSports!C:C,0))</f>
        <v>66</v>
      </c>
      <c r="F12575">
        <f>INDEX(RanksTable!BH:BH,MATCH(B12575,RanksTable!B:B,0))</f>
        <v>3</v>
      </c>
      <c r="H12575" t="str">
        <f t="shared" si="196"/>
        <v>INSERT INTO "TeamRanks" (team_id,team_sport_id,team_rank) VALUES (85,66,3);</v>
      </c>
    </row>
    <row r="12576" spans="2:8" x14ac:dyDescent="0.25">
      <c r="B12576" t="s">
        <v>338</v>
      </c>
      <c r="C12576">
        <f>INDEX(NationalTeams!B:B,MATCH(B12576,NationalTeams!C:C,0))</f>
        <v>86</v>
      </c>
      <c r="D12576" t="s">
        <v>8509</v>
      </c>
      <c r="E12576">
        <f>INDEX(TeamSports!B:B,MATCH(D12576,TeamSports!C:C,0))</f>
        <v>66</v>
      </c>
      <c r="F12576">
        <f>INDEX(RanksTable!BH:BH,MATCH(B12576,RanksTable!B:B,0))</f>
        <v>3</v>
      </c>
      <c r="H12576" t="str">
        <f t="shared" si="196"/>
        <v>INSERT INTO "TeamRanks" (team_id,team_sport_id,team_rank) VALUES (86,66,3);</v>
      </c>
    </row>
    <row r="12577" spans="2:8" x14ac:dyDescent="0.25">
      <c r="B12577" t="s">
        <v>392</v>
      </c>
      <c r="C12577">
        <f>INDEX(NationalTeams!B:B,MATCH(B12577,NationalTeams!C:C,0))</f>
        <v>87</v>
      </c>
      <c r="D12577" t="s">
        <v>8509</v>
      </c>
      <c r="E12577">
        <f>INDEX(TeamSports!B:B,MATCH(D12577,TeamSports!C:C,0))</f>
        <v>66</v>
      </c>
      <c r="F12577">
        <f>INDEX(RanksTable!BH:BH,MATCH(B12577,RanksTable!B:B,0))</f>
        <v>3</v>
      </c>
      <c r="H12577" t="str">
        <f t="shared" si="196"/>
        <v>INSERT INTO "TeamRanks" (team_id,team_sport_id,team_rank) VALUES (87,66,3);</v>
      </c>
    </row>
    <row r="12578" spans="2:8" x14ac:dyDescent="0.25">
      <c r="B12578" t="s">
        <v>335</v>
      </c>
      <c r="C12578">
        <f>INDEX(NationalTeams!B:B,MATCH(B12578,NationalTeams!C:C,0))</f>
        <v>88</v>
      </c>
      <c r="D12578" t="s">
        <v>8509</v>
      </c>
      <c r="E12578">
        <f>INDEX(TeamSports!B:B,MATCH(D12578,TeamSports!C:C,0))</f>
        <v>66</v>
      </c>
      <c r="F12578">
        <f>INDEX(RanksTable!BH:BH,MATCH(B12578,RanksTable!B:B,0))</f>
        <v>3</v>
      </c>
      <c r="H12578" t="str">
        <f t="shared" si="196"/>
        <v>INSERT INTO "TeamRanks" (team_id,team_sport_id,team_rank) VALUES (88,66,3);</v>
      </c>
    </row>
    <row r="12579" spans="2:8" x14ac:dyDescent="0.25">
      <c r="B12579" t="s">
        <v>333</v>
      </c>
      <c r="C12579">
        <f>INDEX(NationalTeams!B:B,MATCH(B12579,NationalTeams!C:C,0))</f>
        <v>89</v>
      </c>
      <c r="D12579" t="s">
        <v>8509</v>
      </c>
      <c r="E12579">
        <f>INDEX(TeamSports!B:B,MATCH(D12579,TeamSports!C:C,0))</f>
        <v>66</v>
      </c>
      <c r="F12579">
        <f>INDEX(RanksTable!BH:BH,MATCH(B12579,RanksTable!B:B,0))</f>
        <v>3</v>
      </c>
      <c r="H12579" t="str">
        <f t="shared" si="196"/>
        <v>INSERT INTO "TeamRanks" (team_id,team_sport_id,team_rank) VALUES (89,66,3);</v>
      </c>
    </row>
    <row r="12580" spans="2:8" x14ac:dyDescent="0.25">
      <c r="B12580" t="s">
        <v>397</v>
      </c>
      <c r="C12580">
        <f>INDEX(NationalTeams!B:B,MATCH(B12580,NationalTeams!C:C,0))</f>
        <v>90</v>
      </c>
      <c r="D12580" t="s">
        <v>8509</v>
      </c>
      <c r="E12580">
        <f>INDEX(TeamSports!B:B,MATCH(D12580,TeamSports!C:C,0))</f>
        <v>66</v>
      </c>
      <c r="F12580">
        <f>INDEX(RanksTable!BH:BH,MATCH(B12580,RanksTable!B:B,0))</f>
        <v>3</v>
      </c>
      <c r="H12580" t="str">
        <f t="shared" si="196"/>
        <v>INSERT INTO "TeamRanks" (team_id,team_sport_id,team_rank) VALUES (90,66,3);</v>
      </c>
    </row>
    <row r="12581" spans="2:8" x14ac:dyDescent="0.25">
      <c r="B12581" t="s">
        <v>469</v>
      </c>
      <c r="C12581">
        <f>INDEX(NationalTeams!B:B,MATCH(B12581,NationalTeams!C:C,0))</f>
        <v>91</v>
      </c>
      <c r="D12581" t="s">
        <v>8509</v>
      </c>
      <c r="E12581">
        <f>INDEX(TeamSports!B:B,MATCH(D12581,TeamSports!C:C,0))</f>
        <v>66</v>
      </c>
      <c r="F12581">
        <f>INDEX(RanksTable!BH:BH,MATCH(B12581,RanksTable!B:B,0))</f>
        <v>3</v>
      </c>
      <c r="H12581" t="str">
        <f t="shared" si="196"/>
        <v>INSERT INTO "TeamRanks" (team_id,team_sport_id,team_rank) VALUES (91,66,3);</v>
      </c>
    </row>
    <row r="12582" spans="2:8" x14ac:dyDescent="0.25">
      <c r="B12582" t="s">
        <v>512</v>
      </c>
      <c r="C12582">
        <f>INDEX(NationalTeams!B:B,MATCH(B12582,NationalTeams!C:C,0))</f>
        <v>92</v>
      </c>
      <c r="D12582" t="s">
        <v>8509</v>
      </c>
      <c r="E12582">
        <f>INDEX(TeamSports!B:B,MATCH(D12582,TeamSports!C:C,0))</f>
        <v>66</v>
      </c>
      <c r="F12582">
        <f>INDEX(RanksTable!BH:BH,MATCH(B12582,RanksTable!B:B,0))</f>
        <v>3</v>
      </c>
      <c r="H12582" t="str">
        <f t="shared" si="196"/>
        <v>INSERT INTO "TeamRanks" (team_id,team_sport_id,team_rank) VALUES (92,66,3);</v>
      </c>
    </row>
    <row r="12583" spans="2:8" x14ac:dyDescent="0.25">
      <c r="B12583" t="s">
        <v>458</v>
      </c>
      <c r="C12583">
        <f>INDEX(NationalTeams!B:B,MATCH(B12583,NationalTeams!C:C,0))</f>
        <v>93</v>
      </c>
      <c r="D12583" t="s">
        <v>8509</v>
      </c>
      <c r="E12583">
        <f>INDEX(TeamSports!B:B,MATCH(D12583,TeamSports!C:C,0))</f>
        <v>66</v>
      </c>
      <c r="F12583">
        <f>INDEX(RanksTable!BH:BH,MATCH(B12583,RanksTable!B:B,0))</f>
        <v>3</v>
      </c>
      <c r="H12583" t="str">
        <f t="shared" si="196"/>
        <v>INSERT INTO "TeamRanks" (team_id,team_sport_id,team_rank) VALUES (93,66,3);</v>
      </c>
    </row>
    <row r="12584" spans="2:8" x14ac:dyDescent="0.25">
      <c r="B12584" t="s">
        <v>444</v>
      </c>
      <c r="C12584">
        <f>INDEX(NationalTeams!B:B,MATCH(B12584,NationalTeams!C:C,0))</f>
        <v>94</v>
      </c>
      <c r="D12584" t="s">
        <v>8509</v>
      </c>
      <c r="E12584">
        <f>INDEX(TeamSports!B:B,MATCH(D12584,TeamSports!C:C,0))</f>
        <v>66</v>
      </c>
      <c r="F12584">
        <f>INDEX(RanksTable!BH:BH,MATCH(B12584,RanksTable!B:B,0))</f>
        <v>3</v>
      </c>
      <c r="H12584" t="str">
        <f t="shared" si="196"/>
        <v>INSERT INTO "TeamRanks" (team_id,team_sport_id,team_rank) VALUES (94,66,3);</v>
      </c>
    </row>
    <row r="12585" spans="2:8" x14ac:dyDescent="0.25">
      <c r="B12585" t="s">
        <v>493</v>
      </c>
      <c r="C12585">
        <f>INDEX(NationalTeams!B:B,MATCH(B12585,NationalTeams!C:C,0))</f>
        <v>95</v>
      </c>
      <c r="D12585" t="s">
        <v>8509</v>
      </c>
      <c r="E12585">
        <f>INDEX(TeamSports!B:B,MATCH(D12585,TeamSports!C:C,0))</f>
        <v>66</v>
      </c>
      <c r="F12585">
        <f>INDEX(RanksTable!BH:BH,MATCH(B12585,RanksTable!B:B,0))</f>
        <v>3</v>
      </c>
      <c r="H12585" t="str">
        <f t="shared" si="196"/>
        <v>INSERT INTO "TeamRanks" (team_id,team_sport_id,team_rank) VALUES (95,66,3);</v>
      </c>
    </row>
    <row r="12586" spans="2:8" x14ac:dyDescent="0.25">
      <c r="B12586" t="s">
        <v>431</v>
      </c>
      <c r="C12586">
        <f>INDEX(NationalTeams!B:B,MATCH(B12586,NationalTeams!C:C,0))</f>
        <v>96</v>
      </c>
      <c r="D12586" t="s">
        <v>8509</v>
      </c>
      <c r="E12586">
        <f>INDEX(TeamSports!B:B,MATCH(D12586,TeamSports!C:C,0))</f>
        <v>66</v>
      </c>
      <c r="F12586">
        <f>INDEX(RanksTable!BH:BH,MATCH(B12586,RanksTable!B:B,0))</f>
        <v>3</v>
      </c>
      <c r="H12586" t="str">
        <f t="shared" si="196"/>
        <v>INSERT INTO "TeamRanks" (team_id,team_sport_id,team_rank) VALUES (96,66,3);</v>
      </c>
    </row>
    <row r="12587" spans="2:8" x14ac:dyDescent="0.25">
      <c r="B12587" t="s">
        <v>427</v>
      </c>
      <c r="C12587">
        <f>INDEX(NationalTeams!B:B,MATCH(B12587,NationalTeams!C:C,0))</f>
        <v>97</v>
      </c>
      <c r="D12587" t="s">
        <v>8509</v>
      </c>
      <c r="E12587">
        <f>INDEX(TeamSports!B:B,MATCH(D12587,TeamSports!C:C,0))</f>
        <v>66</v>
      </c>
      <c r="F12587">
        <f>INDEX(RanksTable!BH:BH,MATCH(B12587,RanksTable!B:B,0))</f>
        <v>3</v>
      </c>
      <c r="H12587" t="str">
        <f t="shared" si="196"/>
        <v>INSERT INTO "TeamRanks" (team_id,team_sport_id,team_rank) VALUES (97,66,3);</v>
      </c>
    </row>
    <row r="12588" spans="2:8" x14ac:dyDescent="0.25">
      <c r="B12588" t="s">
        <v>513</v>
      </c>
      <c r="C12588">
        <f>INDEX(NationalTeams!B:B,MATCH(B12588,NationalTeams!C:C,0))</f>
        <v>98</v>
      </c>
      <c r="D12588" t="s">
        <v>8509</v>
      </c>
      <c r="E12588">
        <f>INDEX(TeamSports!B:B,MATCH(D12588,TeamSports!C:C,0))</f>
        <v>66</v>
      </c>
      <c r="F12588">
        <f>INDEX(RanksTable!BH:BH,MATCH(B12588,RanksTable!B:B,0))</f>
        <v>3</v>
      </c>
      <c r="H12588" t="str">
        <f t="shared" si="196"/>
        <v>INSERT INTO "TeamRanks" (team_id,team_sport_id,team_rank) VALUES (98,66,3);</v>
      </c>
    </row>
    <row r="12589" spans="2:8" x14ac:dyDescent="0.25">
      <c r="B12589" t="s">
        <v>503</v>
      </c>
      <c r="C12589">
        <f>INDEX(NationalTeams!B:B,MATCH(B12589,NationalTeams!C:C,0))</f>
        <v>99</v>
      </c>
      <c r="D12589" t="s">
        <v>8509</v>
      </c>
      <c r="E12589">
        <f>INDEX(TeamSports!B:B,MATCH(D12589,TeamSports!C:C,0))</f>
        <v>66</v>
      </c>
      <c r="F12589">
        <f>INDEX(RanksTable!BH:BH,MATCH(B12589,RanksTable!B:B,0))</f>
        <v>3</v>
      </c>
      <c r="H12589" t="str">
        <f t="shared" si="196"/>
        <v>INSERT INTO "TeamRanks" (team_id,team_sport_id,team_rank) VALUES (99,66,3);</v>
      </c>
    </row>
    <row r="12590" spans="2:8" x14ac:dyDescent="0.25">
      <c r="B12590" t="s">
        <v>519</v>
      </c>
      <c r="C12590">
        <f>INDEX(NationalTeams!B:B,MATCH(B12590,NationalTeams!C:C,0))</f>
        <v>100</v>
      </c>
      <c r="D12590" t="s">
        <v>8509</v>
      </c>
      <c r="E12590">
        <f>INDEX(TeamSports!B:B,MATCH(D12590,TeamSports!C:C,0))</f>
        <v>66</v>
      </c>
      <c r="F12590">
        <f>INDEX(RanksTable!BH:BH,MATCH(B12590,RanksTable!B:B,0))</f>
        <v>3</v>
      </c>
      <c r="H12590" t="str">
        <f t="shared" si="196"/>
        <v>INSERT INTO "TeamRanks" (team_id,team_sport_id,team_rank) VALUES (100,66,3);</v>
      </c>
    </row>
    <row r="12591" spans="2:8" x14ac:dyDescent="0.25">
      <c r="B12591" t="s">
        <v>410</v>
      </c>
      <c r="C12591">
        <f>INDEX(NationalTeams!B:B,MATCH(B12591,NationalTeams!C:C,0))</f>
        <v>101</v>
      </c>
      <c r="D12591" t="s">
        <v>8509</v>
      </c>
      <c r="E12591">
        <f>INDEX(TeamSports!B:B,MATCH(D12591,TeamSports!C:C,0))</f>
        <v>66</v>
      </c>
      <c r="F12591">
        <f>INDEX(RanksTable!BH:BH,MATCH(B12591,RanksTable!B:B,0))</f>
        <v>3</v>
      </c>
      <c r="H12591" t="str">
        <f t="shared" si="196"/>
        <v>INSERT INTO "TeamRanks" (team_id,team_sport_id,team_rank) VALUES (101,66,3);</v>
      </c>
    </row>
    <row r="12592" spans="2:8" x14ac:dyDescent="0.25">
      <c r="B12592" t="s">
        <v>486</v>
      </c>
      <c r="C12592">
        <f>INDEX(NationalTeams!B:B,MATCH(B12592,NationalTeams!C:C,0))</f>
        <v>102</v>
      </c>
      <c r="D12592" t="s">
        <v>8509</v>
      </c>
      <c r="E12592">
        <f>INDEX(TeamSports!B:B,MATCH(D12592,TeamSports!C:C,0))</f>
        <v>66</v>
      </c>
      <c r="F12592">
        <f>INDEX(RanksTable!BH:BH,MATCH(B12592,RanksTable!B:B,0))</f>
        <v>3</v>
      </c>
      <c r="H12592" t="str">
        <f t="shared" si="196"/>
        <v>INSERT INTO "TeamRanks" (team_id,team_sport_id,team_rank) VALUES (102,66,3);</v>
      </c>
    </row>
    <row r="12593" spans="2:8" x14ac:dyDescent="0.25">
      <c r="B12593" t="s">
        <v>526</v>
      </c>
      <c r="C12593">
        <f>INDEX(NationalTeams!B:B,MATCH(B12593,NationalTeams!C:C,0))</f>
        <v>103</v>
      </c>
      <c r="D12593" t="s">
        <v>8509</v>
      </c>
      <c r="E12593">
        <f>INDEX(TeamSports!B:B,MATCH(D12593,TeamSports!C:C,0))</f>
        <v>66</v>
      </c>
      <c r="F12593">
        <f>INDEX(RanksTable!BH:BH,MATCH(B12593,RanksTable!B:B,0))</f>
        <v>3</v>
      </c>
      <c r="H12593" t="str">
        <f t="shared" si="196"/>
        <v>INSERT INTO "TeamRanks" (team_id,team_sport_id,team_rank) VALUES (103,66,3);</v>
      </c>
    </row>
    <row r="12594" spans="2:8" x14ac:dyDescent="0.25">
      <c r="B12594" t="s">
        <v>470</v>
      </c>
      <c r="C12594">
        <f>INDEX(NationalTeams!B:B,MATCH(B12594,NationalTeams!C:C,0))</f>
        <v>104</v>
      </c>
      <c r="D12594" t="s">
        <v>8509</v>
      </c>
      <c r="E12594">
        <f>INDEX(TeamSports!B:B,MATCH(D12594,TeamSports!C:C,0))</f>
        <v>66</v>
      </c>
      <c r="F12594">
        <f>INDEX(RanksTable!BH:BH,MATCH(B12594,RanksTable!B:B,0))</f>
        <v>3</v>
      </c>
      <c r="H12594" t="str">
        <f t="shared" si="196"/>
        <v>INSERT INTO "TeamRanks" (team_id,team_sport_id,team_rank) VALUES (104,66,3);</v>
      </c>
    </row>
    <row r="12595" spans="2:8" x14ac:dyDescent="0.25">
      <c r="B12595" t="s">
        <v>461</v>
      </c>
      <c r="C12595">
        <f>INDEX(NationalTeams!B:B,MATCH(B12595,NationalTeams!C:C,0))</f>
        <v>105</v>
      </c>
      <c r="D12595" t="s">
        <v>8509</v>
      </c>
      <c r="E12595">
        <f>INDEX(TeamSports!B:B,MATCH(D12595,TeamSports!C:C,0))</f>
        <v>66</v>
      </c>
      <c r="F12595">
        <f>INDEX(RanksTable!BH:BH,MATCH(B12595,RanksTable!B:B,0))</f>
        <v>3</v>
      </c>
      <c r="H12595" t="str">
        <f t="shared" si="196"/>
        <v>INSERT INTO "TeamRanks" (team_id,team_sport_id,team_rank) VALUES (105,66,3);</v>
      </c>
    </row>
    <row r="12596" spans="2:8" x14ac:dyDescent="0.25">
      <c r="B12596" t="s">
        <v>418</v>
      </c>
      <c r="C12596">
        <f>INDEX(NationalTeams!B:B,MATCH(B12596,NationalTeams!C:C,0))</f>
        <v>106</v>
      </c>
      <c r="D12596" t="s">
        <v>8509</v>
      </c>
      <c r="E12596">
        <f>INDEX(TeamSports!B:B,MATCH(D12596,TeamSports!C:C,0))</f>
        <v>66</v>
      </c>
      <c r="F12596">
        <f>INDEX(RanksTable!BH:BH,MATCH(B12596,RanksTable!B:B,0))</f>
        <v>3</v>
      </c>
      <c r="H12596" t="str">
        <f t="shared" si="196"/>
        <v>INSERT INTO "TeamRanks" (team_id,team_sport_id,team_rank) VALUES (106,66,3);</v>
      </c>
    </row>
    <row r="12597" spans="2:8" x14ac:dyDescent="0.25">
      <c r="B12597" t="s">
        <v>417</v>
      </c>
      <c r="C12597">
        <f>INDEX(NationalTeams!B:B,MATCH(B12597,NationalTeams!C:C,0))</f>
        <v>107</v>
      </c>
      <c r="D12597" t="s">
        <v>8509</v>
      </c>
      <c r="E12597">
        <f>INDEX(TeamSports!B:B,MATCH(D12597,TeamSports!C:C,0))</f>
        <v>66</v>
      </c>
      <c r="F12597">
        <f>INDEX(RanksTable!BH:BH,MATCH(B12597,RanksTable!B:B,0))</f>
        <v>3</v>
      </c>
      <c r="H12597" t="str">
        <f t="shared" si="196"/>
        <v>INSERT INTO "TeamRanks" (team_id,team_sport_id,team_rank) VALUES (107,66,3);</v>
      </c>
    </row>
    <row r="12598" spans="2:8" x14ac:dyDescent="0.25">
      <c r="B12598" t="s">
        <v>421</v>
      </c>
      <c r="C12598">
        <f>INDEX(NationalTeams!B:B,MATCH(B12598,NationalTeams!C:C,0))</f>
        <v>108</v>
      </c>
      <c r="D12598" t="s">
        <v>8509</v>
      </c>
      <c r="E12598">
        <f>INDEX(TeamSports!B:B,MATCH(D12598,TeamSports!C:C,0))</f>
        <v>66</v>
      </c>
      <c r="F12598">
        <f>INDEX(RanksTable!BH:BH,MATCH(B12598,RanksTable!B:B,0))</f>
        <v>3</v>
      </c>
      <c r="H12598" t="str">
        <f t="shared" si="196"/>
        <v>INSERT INTO "TeamRanks" (team_id,team_sport_id,team_rank) VALUES (108,66,3);</v>
      </c>
    </row>
    <row r="12599" spans="2:8" x14ac:dyDescent="0.25">
      <c r="B12599" t="s">
        <v>530</v>
      </c>
      <c r="C12599">
        <f>INDEX(NationalTeams!B:B,MATCH(B12599,NationalTeams!C:C,0))</f>
        <v>109</v>
      </c>
      <c r="D12599" t="s">
        <v>8509</v>
      </c>
      <c r="E12599">
        <f>INDEX(TeamSports!B:B,MATCH(D12599,TeamSports!C:C,0))</f>
        <v>66</v>
      </c>
      <c r="F12599">
        <f>INDEX(RanksTable!BH:BH,MATCH(B12599,RanksTable!B:B,0))</f>
        <v>3</v>
      </c>
      <c r="H12599" t="str">
        <f t="shared" si="196"/>
        <v>INSERT INTO "TeamRanks" (team_id,team_sport_id,team_rank) VALUES (109,66,3);</v>
      </c>
    </row>
    <row r="12600" spans="2:8" x14ac:dyDescent="0.25">
      <c r="B12600" t="s">
        <v>488</v>
      </c>
      <c r="C12600">
        <f>INDEX(NationalTeams!B:B,MATCH(B12600,NationalTeams!C:C,0))</f>
        <v>110</v>
      </c>
      <c r="D12600" t="s">
        <v>8509</v>
      </c>
      <c r="E12600">
        <f>INDEX(TeamSports!B:B,MATCH(D12600,TeamSports!C:C,0))</f>
        <v>66</v>
      </c>
      <c r="F12600">
        <f>INDEX(RanksTable!BH:BH,MATCH(B12600,RanksTable!B:B,0))</f>
        <v>3</v>
      </c>
      <c r="H12600" t="str">
        <f t="shared" si="196"/>
        <v>INSERT INTO "TeamRanks" (team_id,team_sport_id,team_rank) VALUES (110,66,3);</v>
      </c>
    </row>
    <row r="12601" spans="2:8" x14ac:dyDescent="0.25">
      <c r="B12601" t="s">
        <v>352</v>
      </c>
      <c r="C12601">
        <f>INDEX(NationalTeams!B:B,MATCH(B12601,NationalTeams!C:C,0))</f>
        <v>111</v>
      </c>
      <c r="D12601" t="s">
        <v>8509</v>
      </c>
      <c r="E12601">
        <f>INDEX(TeamSports!B:B,MATCH(D12601,TeamSports!C:C,0))</f>
        <v>66</v>
      </c>
      <c r="F12601">
        <f>INDEX(RanksTable!BH:BH,MATCH(B12601,RanksTable!B:B,0))</f>
        <v>3</v>
      </c>
      <c r="H12601" t="str">
        <f t="shared" si="196"/>
        <v>INSERT INTO "TeamRanks" (team_id,team_sport_id,team_rank) VALUES (111,66,3);</v>
      </c>
    </row>
    <row r="12602" spans="2:8" x14ac:dyDescent="0.25">
      <c r="B12602" t="s">
        <v>422</v>
      </c>
      <c r="C12602">
        <f>INDEX(NationalTeams!B:B,MATCH(B12602,NationalTeams!C:C,0))</f>
        <v>112</v>
      </c>
      <c r="D12602" t="s">
        <v>8509</v>
      </c>
      <c r="E12602">
        <f>INDEX(TeamSports!B:B,MATCH(D12602,TeamSports!C:C,0))</f>
        <v>66</v>
      </c>
      <c r="F12602">
        <f>INDEX(RanksTable!BH:BH,MATCH(B12602,RanksTable!B:B,0))</f>
        <v>3</v>
      </c>
      <c r="H12602" t="str">
        <f t="shared" si="196"/>
        <v>INSERT INTO "TeamRanks" (team_id,team_sport_id,team_rank) VALUES (112,66,3);</v>
      </c>
    </row>
    <row r="12603" spans="2:8" x14ac:dyDescent="0.25">
      <c r="B12603" t="s">
        <v>451</v>
      </c>
      <c r="C12603">
        <f>INDEX(NationalTeams!B:B,MATCH(B12603,NationalTeams!C:C,0))</f>
        <v>113</v>
      </c>
      <c r="D12603" t="s">
        <v>8509</v>
      </c>
      <c r="E12603">
        <f>INDEX(TeamSports!B:B,MATCH(D12603,TeamSports!C:C,0))</f>
        <v>66</v>
      </c>
      <c r="F12603">
        <f>INDEX(RanksTable!BH:BH,MATCH(B12603,RanksTable!B:B,0))</f>
        <v>3</v>
      </c>
      <c r="H12603" t="str">
        <f t="shared" si="196"/>
        <v>INSERT INTO "TeamRanks" (team_id,team_sport_id,team_rank) VALUES (113,66,3);</v>
      </c>
    </row>
    <row r="12604" spans="2:8" x14ac:dyDescent="0.25">
      <c r="B12604" t="s">
        <v>430</v>
      </c>
      <c r="C12604">
        <f>INDEX(NationalTeams!B:B,MATCH(B12604,NationalTeams!C:C,0))</f>
        <v>114</v>
      </c>
      <c r="D12604" t="s">
        <v>8509</v>
      </c>
      <c r="E12604">
        <f>INDEX(TeamSports!B:B,MATCH(D12604,TeamSports!C:C,0))</f>
        <v>66</v>
      </c>
      <c r="F12604">
        <f>INDEX(RanksTable!BH:BH,MATCH(B12604,RanksTable!B:B,0))</f>
        <v>3</v>
      </c>
      <c r="H12604" t="str">
        <f t="shared" si="196"/>
        <v>INSERT INTO "TeamRanks" (team_id,team_sport_id,team_rank) VALUES (114,66,3);</v>
      </c>
    </row>
    <row r="12605" spans="2:8" x14ac:dyDescent="0.25">
      <c r="B12605" t="s">
        <v>381</v>
      </c>
      <c r="C12605">
        <f>INDEX(NationalTeams!B:B,MATCH(B12605,NationalTeams!C:C,0))</f>
        <v>115</v>
      </c>
      <c r="D12605" t="s">
        <v>8509</v>
      </c>
      <c r="E12605">
        <f>INDEX(TeamSports!B:B,MATCH(D12605,TeamSports!C:C,0))</f>
        <v>66</v>
      </c>
      <c r="F12605">
        <f>INDEX(RanksTable!BH:BH,MATCH(B12605,RanksTable!B:B,0))</f>
        <v>3</v>
      </c>
      <c r="H12605" t="str">
        <f t="shared" si="196"/>
        <v>INSERT INTO "TeamRanks" (team_id,team_sport_id,team_rank) VALUES (115,66,3);</v>
      </c>
    </row>
    <row r="12606" spans="2:8" x14ac:dyDescent="0.25">
      <c r="B12606" t="s">
        <v>434</v>
      </c>
      <c r="C12606">
        <f>INDEX(NationalTeams!B:B,MATCH(B12606,NationalTeams!C:C,0))</f>
        <v>116</v>
      </c>
      <c r="D12606" t="s">
        <v>8509</v>
      </c>
      <c r="E12606">
        <f>INDEX(TeamSports!B:B,MATCH(D12606,TeamSports!C:C,0))</f>
        <v>66</v>
      </c>
      <c r="F12606">
        <f>INDEX(RanksTable!BH:BH,MATCH(B12606,RanksTable!B:B,0))</f>
        <v>3</v>
      </c>
      <c r="H12606" t="str">
        <f t="shared" si="196"/>
        <v>INSERT INTO "TeamRanks" (team_id,team_sport_id,team_rank) VALUES (116,66,3);</v>
      </c>
    </row>
    <row r="12607" spans="2:8" x14ac:dyDescent="0.25">
      <c r="B12607" t="s">
        <v>475</v>
      </c>
      <c r="C12607">
        <f>INDEX(NationalTeams!B:B,MATCH(B12607,NationalTeams!C:C,0))</f>
        <v>117</v>
      </c>
      <c r="D12607" t="s">
        <v>8509</v>
      </c>
      <c r="E12607">
        <f>INDEX(TeamSports!B:B,MATCH(D12607,TeamSports!C:C,0))</f>
        <v>66</v>
      </c>
      <c r="F12607">
        <f>INDEX(RanksTable!BH:BH,MATCH(B12607,RanksTable!B:B,0))</f>
        <v>3</v>
      </c>
      <c r="H12607" t="str">
        <f t="shared" si="196"/>
        <v>INSERT INTO "TeamRanks" (team_id,team_sport_id,team_rank) VALUES (117,66,3);</v>
      </c>
    </row>
    <row r="12608" spans="2:8" x14ac:dyDescent="0.25">
      <c r="B12608" t="s">
        <v>528</v>
      </c>
      <c r="C12608">
        <f>INDEX(NationalTeams!B:B,MATCH(B12608,NationalTeams!C:C,0))</f>
        <v>118</v>
      </c>
      <c r="D12608" t="s">
        <v>8509</v>
      </c>
      <c r="E12608">
        <f>INDEX(TeamSports!B:B,MATCH(D12608,TeamSports!C:C,0))</f>
        <v>66</v>
      </c>
      <c r="F12608">
        <f>INDEX(RanksTable!BH:BH,MATCH(B12608,RanksTable!B:B,0))</f>
        <v>3</v>
      </c>
      <c r="H12608" t="str">
        <f t="shared" si="196"/>
        <v>INSERT INTO "TeamRanks" (team_id,team_sport_id,team_rank) VALUES (118,66,3);</v>
      </c>
    </row>
    <row r="12609" spans="2:8" x14ac:dyDescent="0.25">
      <c r="B12609" t="s">
        <v>436</v>
      </c>
      <c r="C12609">
        <f>INDEX(NationalTeams!B:B,MATCH(B12609,NationalTeams!C:C,0))</f>
        <v>119</v>
      </c>
      <c r="D12609" t="s">
        <v>8509</v>
      </c>
      <c r="E12609">
        <f>INDEX(TeamSports!B:B,MATCH(D12609,TeamSports!C:C,0))</f>
        <v>66</v>
      </c>
      <c r="F12609">
        <f>INDEX(RanksTable!BH:BH,MATCH(B12609,RanksTable!B:B,0))</f>
        <v>3</v>
      </c>
      <c r="H12609" t="str">
        <f t="shared" si="196"/>
        <v>INSERT INTO "TeamRanks" (team_id,team_sport_id,team_rank) VALUES (119,66,3);</v>
      </c>
    </row>
    <row r="12610" spans="2:8" x14ac:dyDescent="0.25">
      <c r="B12610" t="s">
        <v>455</v>
      </c>
      <c r="C12610">
        <f>INDEX(NationalTeams!B:B,MATCH(B12610,NationalTeams!C:C,0))</f>
        <v>120</v>
      </c>
      <c r="D12610" t="s">
        <v>8509</v>
      </c>
      <c r="E12610">
        <f>INDEX(TeamSports!B:B,MATCH(D12610,TeamSports!C:C,0))</f>
        <v>66</v>
      </c>
      <c r="F12610">
        <f>INDEX(RanksTable!BH:BH,MATCH(B12610,RanksTable!B:B,0))</f>
        <v>3</v>
      </c>
      <c r="H12610" t="str">
        <f t="shared" si="196"/>
        <v>INSERT INTO "TeamRanks" (team_id,team_sport_id,team_rank) VALUES (120,66,3);</v>
      </c>
    </row>
    <row r="12611" spans="2:8" x14ac:dyDescent="0.25">
      <c r="B12611" t="s">
        <v>345</v>
      </c>
      <c r="C12611">
        <f>INDEX(NationalTeams!B:B,MATCH(B12611,NationalTeams!C:C,0))</f>
        <v>121</v>
      </c>
      <c r="D12611" t="s">
        <v>8509</v>
      </c>
      <c r="E12611">
        <f>INDEX(TeamSports!B:B,MATCH(D12611,TeamSports!C:C,0))</f>
        <v>66</v>
      </c>
      <c r="F12611">
        <f>INDEX(RanksTable!BH:BH,MATCH(B12611,RanksTable!B:B,0))</f>
        <v>3</v>
      </c>
      <c r="H12611" t="str">
        <f t="shared" si="196"/>
        <v>INSERT INTO "TeamRanks" (team_id,team_sport_id,team_rank) VALUES (121,66,3);</v>
      </c>
    </row>
    <row r="12612" spans="2:8" x14ac:dyDescent="0.25">
      <c r="B12612" t="s">
        <v>532</v>
      </c>
      <c r="C12612">
        <f>INDEX(NationalTeams!B:B,MATCH(B12612,NationalTeams!C:C,0))</f>
        <v>122</v>
      </c>
      <c r="D12612" t="s">
        <v>8509</v>
      </c>
      <c r="E12612">
        <f>INDEX(TeamSports!B:B,MATCH(D12612,TeamSports!C:C,0))</f>
        <v>66</v>
      </c>
      <c r="F12612">
        <f>INDEX(RanksTable!BH:BH,MATCH(B12612,RanksTable!B:B,0))</f>
        <v>3</v>
      </c>
      <c r="H12612" t="str">
        <f t="shared" ref="H12612:H12675" si="197">_xlfn.CONCAT($H$1,$L$1,$C$1,$L$1," ",$J$1,$C$2,$N$1,$E$2,$N$1,$F$2,$K$1,$I$1,$J$1,C12612,$N$1,E12612,$N$1,F12612,$K$1,$O$1)</f>
        <v>INSERT INTO "TeamRanks" (team_id,team_sport_id,team_rank) VALUES (122,66,3);</v>
      </c>
    </row>
    <row r="12613" spans="2:8" x14ac:dyDescent="0.25">
      <c r="B12613" t="s">
        <v>468</v>
      </c>
      <c r="C12613">
        <f>INDEX(NationalTeams!B:B,MATCH(B12613,NationalTeams!C:C,0))</f>
        <v>123</v>
      </c>
      <c r="D12613" t="s">
        <v>8509</v>
      </c>
      <c r="E12613">
        <f>INDEX(TeamSports!B:B,MATCH(D12613,TeamSports!C:C,0))</f>
        <v>66</v>
      </c>
      <c r="F12613">
        <f>INDEX(RanksTable!BH:BH,MATCH(B12613,RanksTable!B:B,0))</f>
        <v>3</v>
      </c>
      <c r="H12613" t="str">
        <f t="shared" si="197"/>
        <v>INSERT INTO "TeamRanks" (team_id,team_sport_id,team_rank) VALUES (123,66,3);</v>
      </c>
    </row>
    <row r="12614" spans="2:8" x14ac:dyDescent="0.25">
      <c r="B12614" t="s">
        <v>347</v>
      </c>
      <c r="C12614">
        <f>INDEX(NationalTeams!B:B,MATCH(B12614,NationalTeams!C:C,0))</f>
        <v>124</v>
      </c>
      <c r="D12614" t="s">
        <v>8509</v>
      </c>
      <c r="E12614">
        <f>INDEX(TeamSports!B:B,MATCH(D12614,TeamSports!C:C,0))</f>
        <v>66</v>
      </c>
      <c r="F12614">
        <f>INDEX(RanksTable!BH:BH,MATCH(B12614,RanksTable!B:B,0))</f>
        <v>3</v>
      </c>
      <c r="H12614" t="str">
        <f t="shared" si="197"/>
        <v>INSERT INTO "TeamRanks" (team_id,team_sport_id,team_rank) VALUES (124,66,3);</v>
      </c>
    </row>
    <row r="12615" spans="2:8" x14ac:dyDescent="0.25">
      <c r="B12615" t="s">
        <v>390</v>
      </c>
      <c r="C12615">
        <f>INDEX(NationalTeams!B:B,MATCH(B12615,NationalTeams!C:C,0))</f>
        <v>125</v>
      </c>
      <c r="D12615" t="s">
        <v>8509</v>
      </c>
      <c r="E12615">
        <f>INDEX(TeamSports!B:B,MATCH(D12615,TeamSports!C:C,0))</f>
        <v>66</v>
      </c>
      <c r="F12615">
        <f>INDEX(RanksTable!BH:BH,MATCH(B12615,RanksTable!B:B,0))</f>
        <v>3</v>
      </c>
      <c r="H12615" t="str">
        <f t="shared" si="197"/>
        <v>INSERT INTO "TeamRanks" (team_id,team_sport_id,team_rank) VALUES (125,66,3);</v>
      </c>
    </row>
    <row r="12616" spans="2:8" x14ac:dyDescent="0.25">
      <c r="B12616" t="s">
        <v>540</v>
      </c>
      <c r="C12616">
        <f>INDEX(NationalTeams!B:B,MATCH(B12616,NationalTeams!C:C,0))</f>
        <v>126</v>
      </c>
      <c r="D12616" t="s">
        <v>8509</v>
      </c>
      <c r="E12616">
        <f>INDEX(TeamSports!B:B,MATCH(D12616,TeamSports!C:C,0))</f>
        <v>66</v>
      </c>
      <c r="F12616">
        <f>INDEX(RanksTable!BH:BH,MATCH(B12616,RanksTable!B:B,0))</f>
        <v>3</v>
      </c>
      <c r="H12616" t="str">
        <f t="shared" si="197"/>
        <v>INSERT INTO "TeamRanks" (team_id,team_sport_id,team_rank) VALUES (126,66,3);</v>
      </c>
    </row>
    <row r="12617" spans="2:8" x14ac:dyDescent="0.25">
      <c r="B12617" t="s">
        <v>527</v>
      </c>
      <c r="C12617">
        <f>INDEX(NationalTeams!B:B,MATCH(B12617,NationalTeams!C:C,0))</f>
        <v>127</v>
      </c>
      <c r="D12617" t="s">
        <v>8509</v>
      </c>
      <c r="E12617">
        <f>INDEX(TeamSports!B:B,MATCH(D12617,TeamSports!C:C,0))</f>
        <v>66</v>
      </c>
      <c r="F12617">
        <f>INDEX(RanksTable!BH:BH,MATCH(B12617,RanksTable!B:B,0))</f>
        <v>3</v>
      </c>
      <c r="H12617" t="str">
        <f t="shared" si="197"/>
        <v>INSERT INTO "TeamRanks" (team_id,team_sport_id,team_rank) VALUES (127,66,3);</v>
      </c>
    </row>
    <row r="12618" spans="2:8" x14ac:dyDescent="0.25">
      <c r="B12618" t="s">
        <v>523</v>
      </c>
      <c r="C12618">
        <f>INDEX(NationalTeams!B:B,MATCH(B12618,NationalTeams!C:C,0))</f>
        <v>128</v>
      </c>
      <c r="D12618" t="s">
        <v>8509</v>
      </c>
      <c r="E12618">
        <f>INDEX(TeamSports!B:B,MATCH(D12618,TeamSports!C:C,0))</f>
        <v>66</v>
      </c>
      <c r="F12618">
        <f>INDEX(RanksTable!BH:BH,MATCH(B12618,RanksTable!B:B,0))</f>
        <v>3</v>
      </c>
      <c r="H12618" t="str">
        <f t="shared" si="197"/>
        <v>INSERT INTO "TeamRanks" (team_id,team_sport_id,team_rank) VALUES (128,66,3);</v>
      </c>
    </row>
    <row r="12619" spans="2:8" x14ac:dyDescent="0.25">
      <c r="B12619" t="s">
        <v>484</v>
      </c>
      <c r="C12619">
        <f>INDEX(NationalTeams!B:B,MATCH(B12619,NationalTeams!C:C,0))</f>
        <v>129</v>
      </c>
      <c r="D12619" t="s">
        <v>8509</v>
      </c>
      <c r="E12619">
        <f>INDEX(TeamSports!B:B,MATCH(D12619,TeamSports!C:C,0))</f>
        <v>66</v>
      </c>
      <c r="F12619">
        <f>INDEX(RanksTable!BH:BH,MATCH(B12619,RanksTable!B:B,0))</f>
        <v>3</v>
      </c>
      <c r="H12619" t="str">
        <f t="shared" si="197"/>
        <v>INSERT INTO "TeamRanks" (team_id,team_sport_id,team_rank) VALUES (129,66,3);</v>
      </c>
    </row>
    <row r="12620" spans="2:8" x14ac:dyDescent="0.25">
      <c r="B12620" t="s">
        <v>522</v>
      </c>
      <c r="C12620">
        <f>INDEX(NationalTeams!B:B,MATCH(B12620,NationalTeams!C:C,0))</f>
        <v>130</v>
      </c>
      <c r="D12620" t="s">
        <v>8509</v>
      </c>
      <c r="E12620">
        <f>INDEX(TeamSports!B:B,MATCH(D12620,TeamSports!C:C,0))</f>
        <v>66</v>
      </c>
      <c r="F12620">
        <f>INDEX(RanksTable!BH:BH,MATCH(B12620,RanksTable!B:B,0))</f>
        <v>3</v>
      </c>
      <c r="H12620" t="str">
        <f t="shared" si="197"/>
        <v>INSERT INTO "TeamRanks" (team_id,team_sport_id,team_rank) VALUES (130,66,3);</v>
      </c>
    </row>
    <row r="12621" spans="2:8" x14ac:dyDescent="0.25">
      <c r="B12621" t="s">
        <v>386</v>
      </c>
      <c r="C12621">
        <f>INDEX(NationalTeams!B:B,MATCH(B12621,NationalTeams!C:C,0))</f>
        <v>131</v>
      </c>
      <c r="D12621" t="s">
        <v>8509</v>
      </c>
      <c r="E12621">
        <f>INDEX(TeamSports!B:B,MATCH(D12621,TeamSports!C:C,0))</f>
        <v>66</v>
      </c>
      <c r="F12621">
        <f>INDEX(RanksTable!BH:BH,MATCH(B12621,RanksTable!B:B,0))</f>
        <v>3</v>
      </c>
      <c r="H12621" t="str">
        <f t="shared" si="197"/>
        <v>INSERT INTO "TeamRanks" (team_id,team_sport_id,team_rank) VALUES (131,66,3);</v>
      </c>
    </row>
    <row r="12622" spans="2:8" x14ac:dyDescent="0.25">
      <c r="B12622" t="s">
        <v>463</v>
      </c>
      <c r="C12622">
        <f>INDEX(NationalTeams!B:B,MATCH(B12622,NationalTeams!C:C,0))</f>
        <v>132</v>
      </c>
      <c r="D12622" t="s">
        <v>8509</v>
      </c>
      <c r="E12622">
        <f>INDEX(TeamSports!B:B,MATCH(D12622,TeamSports!C:C,0))</f>
        <v>66</v>
      </c>
      <c r="F12622">
        <f>INDEX(RanksTable!BH:BH,MATCH(B12622,RanksTable!B:B,0))</f>
        <v>3</v>
      </c>
      <c r="H12622" t="str">
        <f t="shared" si="197"/>
        <v>INSERT INTO "TeamRanks" (team_id,team_sport_id,team_rank) VALUES (132,66,3);</v>
      </c>
    </row>
    <row r="12623" spans="2:8" x14ac:dyDescent="0.25">
      <c r="B12623" t="s">
        <v>339</v>
      </c>
      <c r="C12623">
        <f>INDEX(NationalTeams!B:B,MATCH(B12623,NationalTeams!C:C,0))</f>
        <v>133</v>
      </c>
      <c r="D12623" t="s">
        <v>8509</v>
      </c>
      <c r="E12623">
        <f>INDEX(TeamSports!B:B,MATCH(D12623,TeamSports!C:C,0))</f>
        <v>66</v>
      </c>
      <c r="F12623">
        <f>INDEX(RanksTable!BH:BH,MATCH(B12623,RanksTable!B:B,0))</f>
        <v>3</v>
      </c>
      <c r="H12623" t="str">
        <f t="shared" si="197"/>
        <v>INSERT INTO "TeamRanks" (team_id,team_sport_id,team_rank) VALUES (133,66,3);</v>
      </c>
    </row>
    <row r="12624" spans="2:8" x14ac:dyDescent="0.25">
      <c r="B12624" t="s">
        <v>464</v>
      </c>
      <c r="C12624">
        <f>INDEX(NationalTeams!B:B,MATCH(B12624,NationalTeams!C:C,0))</f>
        <v>134</v>
      </c>
      <c r="D12624" t="s">
        <v>8509</v>
      </c>
      <c r="E12624">
        <f>INDEX(TeamSports!B:B,MATCH(D12624,TeamSports!C:C,0))</f>
        <v>66</v>
      </c>
      <c r="F12624">
        <f>INDEX(RanksTable!BH:BH,MATCH(B12624,RanksTable!B:B,0))</f>
        <v>3</v>
      </c>
      <c r="H12624" t="str">
        <f t="shared" si="197"/>
        <v>INSERT INTO "TeamRanks" (team_id,team_sport_id,team_rank) VALUES (134,66,3);</v>
      </c>
    </row>
    <row r="12625" spans="2:8" x14ac:dyDescent="0.25">
      <c r="B12625" t="s">
        <v>379</v>
      </c>
      <c r="C12625">
        <f>INDEX(NationalTeams!B:B,MATCH(B12625,NationalTeams!C:C,0))</f>
        <v>135</v>
      </c>
      <c r="D12625" t="s">
        <v>8509</v>
      </c>
      <c r="E12625">
        <f>INDEX(TeamSports!B:B,MATCH(D12625,TeamSports!C:C,0))</f>
        <v>66</v>
      </c>
      <c r="F12625">
        <f>INDEX(RanksTable!BH:BH,MATCH(B12625,RanksTable!B:B,0))</f>
        <v>3</v>
      </c>
      <c r="H12625" t="str">
        <f t="shared" si="197"/>
        <v>INSERT INTO "TeamRanks" (team_id,team_sport_id,team_rank) VALUES (135,66,3);</v>
      </c>
    </row>
    <row r="12626" spans="2:8" x14ac:dyDescent="0.25">
      <c r="B12626" t="s">
        <v>539</v>
      </c>
      <c r="C12626">
        <f>INDEX(NationalTeams!B:B,MATCH(B12626,NationalTeams!C:C,0))</f>
        <v>136</v>
      </c>
      <c r="D12626" t="s">
        <v>8509</v>
      </c>
      <c r="E12626">
        <f>INDEX(TeamSports!B:B,MATCH(D12626,TeamSports!C:C,0))</f>
        <v>66</v>
      </c>
      <c r="F12626">
        <f>INDEX(RanksTable!BH:BH,MATCH(B12626,RanksTable!B:B,0))</f>
        <v>3</v>
      </c>
      <c r="H12626" t="str">
        <f t="shared" si="197"/>
        <v>INSERT INTO "TeamRanks" (team_id,team_sport_id,team_rank) VALUES (136,66,3);</v>
      </c>
    </row>
    <row r="12627" spans="2:8" x14ac:dyDescent="0.25">
      <c r="B12627" t="s">
        <v>342</v>
      </c>
      <c r="C12627">
        <f>INDEX(NationalTeams!B:B,MATCH(B12627,NationalTeams!C:C,0))</f>
        <v>137</v>
      </c>
      <c r="D12627" t="s">
        <v>8509</v>
      </c>
      <c r="E12627">
        <f>INDEX(TeamSports!B:B,MATCH(D12627,TeamSports!C:C,0))</f>
        <v>66</v>
      </c>
      <c r="F12627">
        <f>INDEX(RanksTable!BH:BH,MATCH(B12627,RanksTable!B:B,0))</f>
        <v>3</v>
      </c>
      <c r="H12627" t="str">
        <f t="shared" si="197"/>
        <v>INSERT INTO "TeamRanks" (team_id,team_sport_id,team_rank) VALUES (137,66,3);</v>
      </c>
    </row>
    <row r="12628" spans="2:8" x14ac:dyDescent="0.25">
      <c r="B12628" t="s">
        <v>343</v>
      </c>
      <c r="C12628">
        <f>INDEX(NationalTeams!B:B,MATCH(B12628,NationalTeams!C:C,0))</f>
        <v>138</v>
      </c>
      <c r="D12628" t="s">
        <v>8509</v>
      </c>
      <c r="E12628">
        <f>INDEX(TeamSports!B:B,MATCH(D12628,TeamSports!C:C,0))</f>
        <v>66</v>
      </c>
      <c r="F12628">
        <f>INDEX(RanksTable!BH:BH,MATCH(B12628,RanksTable!B:B,0))</f>
        <v>3</v>
      </c>
      <c r="H12628" t="str">
        <f t="shared" si="197"/>
        <v>INSERT INTO "TeamRanks" (team_id,team_sport_id,team_rank) VALUES (138,66,3);</v>
      </c>
    </row>
    <row r="12629" spans="2:8" x14ac:dyDescent="0.25">
      <c r="B12629" t="s">
        <v>360</v>
      </c>
      <c r="C12629">
        <f>INDEX(NationalTeams!B:B,MATCH(B12629,NationalTeams!C:C,0))</f>
        <v>139</v>
      </c>
      <c r="D12629" t="s">
        <v>8509</v>
      </c>
      <c r="E12629">
        <f>INDEX(TeamSports!B:B,MATCH(D12629,TeamSports!C:C,0))</f>
        <v>66</v>
      </c>
      <c r="F12629">
        <f>INDEX(RanksTable!BH:BH,MATCH(B12629,RanksTable!B:B,0))</f>
        <v>3</v>
      </c>
      <c r="H12629" t="str">
        <f t="shared" si="197"/>
        <v>INSERT INTO "TeamRanks" (team_id,team_sport_id,team_rank) VALUES (139,66,3);</v>
      </c>
    </row>
    <row r="12630" spans="2:8" x14ac:dyDescent="0.25">
      <c r="B12630" t="s">
        <v>378</v>
      </c>
      <c r="C12630">
        <f>INDEX(NationalTeams!B:B,MATCH(B12630,NationalTeams!C:C,0))</f>
        <v>140</v>
      </c>
      <c r="D12630" t="s">
        <v>8509</v>
      </c>
      <c r="E12630">
        <f>INDEX(TeamSports!B:B,MATCH(D12630,TeamSports!C:C,0))</f>
        <v>66</v>
      </c>
      <c r="F12630">
        <f>INDEX(RanksTable!BH:BH,MATCH(B12630,RanksTable!B:B,0))</f>
        <v>3</v>
      </c>
      <c r="H12630" t="str">
        <f t="shared" si="197"/>
        <v>INSERT INTO "TeamRanks" (team_id,team_sport_id,team_rank) VALUES (140,66,3);</v>
      </c>
    </row>
    <row r="12631" spans="2:8" x14ac:dyDescent="0.25">
      <c r="B12631" t="s">
        <v>456</v>
      </c>
      <c r="C12631">
        <f>INDEX(NationalTeams!B:B,MATCH(B12631,NationalTeams!C:C,0))</f>
        <v>141</v>
      </c>
      <c r="D12631" t="s">
        <v>8509</v>
      </c>
      <c r="E12631">
        <f>INDEX(TeamSports!B:B,MATCH(D12631,TeamSports!C:C,0))</f>
        <v>66</v>
      </c>
      <c r="F12631">
        <f>INDEX(RanksTable!BH:BH,MATCH(B12631,RanksTable!B:B,0))</f>
        <v>3</v>
      </c>
      <c r="H12631" t="str">
        <f t="shared" si="197"/>
        <v>INSERT INTO "TeamRanks" (team_id,team_sport_id,team_rank) VALUES (141,66,3);</v>
      </c>
    </row>
    <row r="12632" spans="2:8" x14ac:dyDescent="0.25">
      <c r="B12632" t="s">
        <v>537</v>
      </c>
      <c r="C12632">
        <f>INDEX(NationalTeams!B:B,MATCH(B12632,NationalTeams!C:C,0))</f>
        <v>142</v>
      </c>
      <c r="D12632" t="s">
        <v>8509</v>
      </c>
      <c r="E12632">
        <f>INDEX(TeamSports!B:B,MATCH(D12632,TeamSports!C:C,0))</f>
        <v>66</v>
      </c>
      <c r="F12632">
        <f>INDEX(RanksTable!BH:BH,MATCH(B12632,RanksTable!B:B,0))</f>
        <v>3</v>
      </c>
      <c r="H12632" t="str">
        <f t="shared" si="197"/>
        <v>INSERT INTO "TeamRanks" (team_id,team_sport_id,team_rank) VALUES (142,66,3);</v>
      </c>
    </row>
    <row r="12633" spans="2:8" x14ac:dyDescent="0.25">
      <c r="B12633" t="s">
        <v>533</v>
      </c>
      <c r="C12633">
        <f>INDEX(NationalTeams!B:B,MATCH(B12633,NationalTeams!C:C,0))</f>
        <v>143</v>
      </c>
      <c r="D12633" t="s">
        <v>8509</v>
      </c>
      <c r="E12633">
        <f>INDEX(TeamSports!B:B,MATCH(D12633,TeamSports!C:C,0))</f>
        <v>66</v>
      </c>
      <c r="F12633">
        <f>INDEX(RanksTable!BH:BH,MATCH(B12633,RanksTable!B:B,0))</f>
        <v>3</v>
      </c>
      <c r="H12633" t="str">
        <f t="shared" si="197"/>
        <v>INSERT INTO "TeamRanks" (team_id,team_sport_id,team_rank) VALUES (143,66,3);</v>
      </c>
    </row>
    <row r="12634" spans="2:8" x14ac:dyDescent="0.25">
      <c r="B12634" t="s">
        <v>460</v>
      </c>
      <c r="C12634">
        <f>INDEX(NationalTeams!B:B,MATCH(B12634,NationalTeams!C:C,0))</f>
        <v>144</v>
      </c>
      <c r="D12634" t="s">
        <v>8509</v>
      </c>
      <c r="E12634">
        <f>INDEX(TeamSports!B:B,MATCH(D12634,TeamSports!C:C,0))</f>
        <v>66</v>
      </c>
      <c r="F12634">
        <f>INDEX(RanksTable!BH:BH,MATCH(B12634,RanksTable!B:B,0))</f>
        <v>3</v>
      </c>
      <c r="H12634" t="str">
        <f t="shared" si="197"/>
        <v>INSERT INTO "TeamRanks" (team_id,team_sport_id,team_rank) VALUES (144,66,3);</v>
      </c>
    </row>
    <row r="12635" spans="2:8" x14ac:dyDescent="0.25">
      <c r="B12635" t="s">
        <v>521</v>
      </c>
      <c r="C12635">
        <f>INDEX(NationalTeams!B:B,MATCH(B12635,NationalTeams!C:C,0))</f>
        <v>145</v>
      </c>
      <c r="D12635" t="s">
        <v>8509</v>
      </c>
      <c r="E12635">
        <f>INDEX(TeamSports!B:B,MATCH(D12635,TeamSports!C:C,0))</f>
        <v>66</v>
      </c>
      <c r="F12635">
        <f>INDEX(RanksTable!BH:BH,MATCH(B12635,RanksTable!B:B,0))</f>
        <v>3</v>
      </c>
      <c r="H12635" t="str">
        <f t="shared" si="197"/>
        <v>INSERT INTO "TeamRanks" (team_id,team_sport_id,team_rank) VALUES (145,66,3);</v>
      </c>
    </row>
    <row r="12636" spans="2:8" x14ac:dyDescent="0.25">
      <c r="B12636" t="s">
        <v>416</v>
      </c>
      <c r="C12636">
        <f>INDEX(NationalTeams!B:B,MATCH(B12636,NationalTeams!C:C,0))</f>
        <v>146</v>
      </c>
      <c r="D12636" t="s">
        <v>8509</v>
      </c>
      <c r="E12636">
        <f>INDEX(TeamSports!B:B,MATCH(D12636,TeamSports!C:C,0))</f>
        <v>66</v>
      </c>
      <c r="F12636">
        <f>INDEX(RanksTable!BH:BH,MATCH(B12636,RanksTable!B:B,0))</f>
        <v>3</v>
      </c>
      <c r="H12636" t="str">
        <f t="shared" si="197"/>
        <v>INSERT INTO "TeamRanks" (team_id,team_sport_id,team_rank) VALUES (146,66,3);</v>
      </c>
    </row>
    <row r="12637" spans="2:8" x14ac:dyDescent="0.25">
      <c r="B12637" t="s">
        <v>393</v>
      </c>
      <c r="C12637">
        <f>INDEX(NationalTeams!B:B,MATCH(B12637,NationalTeams!C:C,0))</f>
        <v>147</v>
      </c>
      <c r="D12637" t="s">
        <v>8509</v>
      </c>
      <c r="E12637">
        <f>INDEX(TeamSports!B:B,MATCH(D12637,TeamSports!C:C,0))</f>
        <v>66</v>
      </c>
      <c r="F12637">
        <f>INDEX(RanksTable!BH:BH,MATCH(B12637,RanksTable!B:B,0))</f>
        <v>3</v>
      </c>
      <c r="H12637" t="str">
        <f t="shared" si="197"/>
        <v>INSERT INTO "TeamRanks" (team_id,team_sport_id,team_rank) VALUES (147,66,3);</v>
      </c>
    </row>
    <row r="12638" spans="2:8" x14ac:dyDescent="0.25">
      <c r="B12638" t="s">
        <v>372</v>
      </c>
      <c r="C12638">
        <f>INDEX(NationalTeams!B:B,MATCH(B12638,NationalTeams!C:C,0))</f>
        <v>148</v>
      </c>
      <c r="D12638" t="s">
        <v>8509</v>
      </c>
      <c r="E12638">
        <f>INDEX(TeamSports!B:B,MATCH(D12638,TeamSports!C:C,0))</f>
        <v>66</v>
      </c>
      <c r="F12638">
        <f>INDEX(RanksTable!BH:BH,MATCH(B12638,RanksTable!B:B,0))</f>
        <v>3</v>
      </c>
      <c r="H12638" t="str">
        <f t="shared" si="197"/>
        <v>INSERT INTO "TeamRanks" (team_id,team_sport_id,team_rank) VALUES (148,66,3);</v>
      </c>
    </row>
    <row r="12639" spans="2:8" x14ac:dyDescent="0.25">
      <c r="B12639" t="s">
        <v>480</v>
      </c>
      <c r="C12639">
        <f>INDEX(NationalTeams!B:B,MATCH(B12639,NationalTeams!C:C,0))</f>
        <v>149</v>
      </c>
      <c r="D12639" t="s">
        <v>8509</v>
      </c>
      <c r="E12639">
        <f>INDEX(TeamSports!B:B,MATCH(D12639,TeamSports!C:C,0))</f>
        <v>66</v>
      </c>
      <c r="F12639">
        <f>INDEX(RanksTable!BH:BH,MATCH(B12639,RanksTable!B:B,0))</f>
        <v>3</v>
      </c>
      <c r="H12639" t="str">
        <f t="shared" si="197"/>
        <v>INSERT INTO "TeamRanks" (team_id,team_sport_id,team_rank) VALUES (149,66,3);</v>
      </c>
    </row>
    <row r="12640" spans="2:8" x14ac:dyDescent="0.25">
      <c r="B12640" t="s">
        <v>446</v>
      </c>
      <c r="C12640">
        <f>INDEX(NationalTeams!B:B,MATCH(B12640,NationalTeams!C:C,0))</f>
        <v>150</v>
      </c>
      <c r="D12640" t="s">
        <v>8509</v>
      </c>
      <c r="E12640">
        <f>INDEX(TeamSports!B:B,MATCH(D12640,TeamSports!C:C,0))</f>
        <v>66</v>
      </c>
      <c r="F12640">
        <f>INDEX(RanksTable!BH:BH,MATCH(B12640,RanksTable!B:B,0))</f>
        <v>3</v>
      </c>
      <c r="H12640" t="str">
        <f t="shared" si="197"/>
        <v>INSERT INTO "TeamRanks" (team_id,team_sport_id,team_rank) VALUES (150,66,3);</v>
      </c>
    </row>
    <row r="12641" spans="2:8" x14ac:dyDescent="0.25">
      <c r="B12641" t="s">
        <v>356</v>
      </c>
      <c r="C12641">
        <f>INDEX(NationalTeams!B:B,MATCH(B12641,NationalTeams!C:C,0))</f>
        <v>151</v>
      </c>
      <c r="D12641" t="s">
        <v>8509</v>
      </c>
      <c r="E12641">
        <f>INDEX(TeamSports!B:B,MATCH(D12641,TeamSports!C:C,0))</f>
        <v>66</v>
      </c>
      <c r="F12641">
        <f>INDEX(RanksTable!BH:BH,MATCH(B12641,RanksTable!B:B,0))</f>
        <v>3</v>
      </c>
      <c r="H12641" t="str">
        <f t="shared" si="197"/>
        <v>INSERT INTO "TeamRanks" (team_id,team_sport_id,team_rank) VALUES (151,66,3);</v>
      </c>
    </row>
    <row r="12642" spans="2:8" x14ac:dyDescent="0.25">
      <c r="B12642" t="s">
        <v>387</v>
      </c>
      <c r="C12642">
        <f>INDEX(NationalTeams!B:B,MATCH(B12642,NationalTeams!C:C,0))</f>
        <v>152</v>
      </c>
      <c r="D12642" t="s">
        <v>8509</v>
      </c>
      <c r="E12642">
        <f>INDEX(TeamSports!B:B,MATCH(D12642,TeamSports!C:C,0))</f>
        <v>66</v>
      </c>
      <c r="F12642">
        <f>INDEX(RanksTable!BH:BH,MATCH(B12642,RanksTable!B:B,0))</f>
        <v>3</v>
      </c>
      <c r="H12642" t="str">
        <f t="shared" si="197"/>
        <v>INSERT INTO "TeamRanks" (team_id,team_sport_id,team_rank) VALUES (152,66,3);</v>
      </c>
    </row>
    <row r="12643" spans="2:8" x14ac:dyDescent="0.25">
      <c r="B12643" t="s">
        <v>361</v>
      </c>
      <c r="C12643">
        <f>INDEX(NationalTeams!B:B,MATCH(B12643,NationalTeams!C:C,0))</f>
        <v>153</v>
      </c>
      <c r="D12643" t="s">
        <v>8509</v>
      </c>
      <c r="E12643">
        <f>INDEX(TeamSports!B:B,MATCH(D12643,TeamSports!C:C,0))</f>
        <v>66</v>
      </c>
      <c r="F12643">
        <f>INDEX(RanksTable!BH:BH,MATCH(B12643,RanksTable!B:B,0))</f>
        <v>3</v>
      </c>
      <c r="H12643" t="str">
        <f t="shared" si="197"/>
        <v>INSERT INTO "TeamRanks" (team_id,team_sport_id,team_rank) VALUES (153,66,3);</v>
      </c>
    </row>
    <row r="12644" spans="2:8" x14ac:dyDescent="0.25">
      <c r="B12644" t="s">
        <v>492</v>
      </c>
      <c r="C12644">
        <f>INDEX(NationalTeams!B:B,MATCH(B12644,NationalTeams!C:C,0))</f>
        <v>154</v>
      </c>
      <c r="D12644" t="s">
        <v>8509</v>
      </c>
      <c r="E12644">
        <f>INDEX(TeamSports!B:B,MATCH(D12644,TeamSports!C:C,0))</f>
        <v>66</v>
      </c>
      <c r="F12644">
        <f>INDEX(RanksTable!BH:BH,MATCH(B12644,RanksTable!B:B,0))</f>
        <v>3</v>
      </c>
      <c r="H12644" t="str">
        <f t="shared" si="197"/>
        <v>INSERT INTO "TeamRanks" (team_id,team_sport_id,team_rank) VALUES (154,66,3);</v>
      </c>
    </row>
    <row r="12645" spans="2:8" x14ac:dyDescent="0.25">
      <c r="B12645" t="s">
        <v>485</v>
      </c>
      <c r="C12645">
        <f>INDEX(NationalTeams!B:B,MATCH(B12645,NationalTeams!C:C,0))</f>
        <v>155</v>
      </c>
      <c r="D12645" t="s">
        <v>8509</v>
      </c>
      <c r="E12645">
        <f>INDEX(TeamSports!B:B,MATCH(D12645,TeamSports!C:C,0))</f>
        <v>66</v>
      </c>
      <c r="F12645">
        <f>INDEX(RanksTable!BH:BH,MATCH(B12645,RanksTable!B:B,0))</f>
        <v>3</v>
      </c>
      <c r="H12645" t="str">
        <f t="shared" si="197"/>
        <v>INSERT INTO "TeamRanks" (team_id,team_sport_id,team_rank) VALUES (155,66,3);</v>
      </c>
    </row>
    <row r="12646" spans="2:8" x14ac:dyDescent="0.25">
      <c r="B12646" t="s">
        <v>423</v>
      </c>
      <c r="C12646">
        <f>INDEX(NationalTeams!B:B,MATCH(B12646,NationalTeams!C:C,0))</f>
        <v>156</v>
      </c>
      <c r="D12646" t="s">
        <v>8509</v>
      </c>
      <c r="E12646">
        <f>INDEX(TeamSports!B:B,MATCH(D12646,TeamSports!C:C,0))</f>
        <v>66</v>
      </c>
      <c r="F12646">
        <f>INDEX(RanksTable!BH:BH,MATCH(B12646,RanksTable!B:B,0))</f>
        <v>3</v>
      </c>
      <c r="H12646" t="str">
        <f t="shared" si="197"/>
        <v>INSERT INTO "TeamRanks" (team_id,team_sport_id,team_rank) VALUES (156,66,3);</v>
      </c>
    </row>
    <row r="12647" spans="2:8" x14ac:dyDescent="0.25">
      <c r="B12647" t="s">
        <v>457</v>
      </c>
      <c r="C12647">
        <f>INDEX(NationalTeams!B:B,MATCH(B12647,NationalTeams!C:C,0))</f>
        <v>157</v>
      </c>
      <c r="D12647" t="s">
        <v>8509</v>
      </c>
      <c r="E12647">
        <f>INDEX(TeamSports!B:B,MATCH(D12647,TeamSports!C:C,0))</f>
        <v>66</v>
      </c>
      <c r="F12647">
        <f>INDEX(RanksTable!BH:BH,MATCH(B12647,RanksTable!B:B,0))</f>
        <v>3</v>
      </c>
      <c r="H12647" t="str">
        <f t="shared" si="197"/>
        <v>INSERT INTO "TeamRanks" (team_id,team_sport_id,team_rank) VALUES (157,66,3);</v>
      </c>
    </row>
    <row r="12648" spans="2:8" x14ac:dyDescent="0.25">
      <c r="B12648" t="s">
        <v>491</v>
      </c>
      <c r="C12648">
        <f>INDEX(NationalTeams!B:B,MATCH(B12648,NationalTeams!C:C,0))</f>
        <v>158</v>
      </c>
      <c r="D12648" t="s">
        <v>8509</v>
      </c>
      <c r="E12648">
        <f>INDEX(TeamSports!B:B,MATCH(D12648,TeamSports!C:C,0))</f>
        <v>66</v>
      </c>
      <c r="F12648">
        <f>INDEX(RanksTable!BH:BH,MATCH(B12648,RanksTable!B:B,0))</f>
        <v>3</v>
      </c>
      <c r="H12648" t="str">
        <f t="shared" si="197"/>
        <v>INSERT INTO "TeamRanks" (team_id,team_sport_id,team_rank) VALUES (158,66,3);</v>
      </c>
    </row>
    <row r="12649" spans="2:8" x14ac:dyDescent="0.25">
      <c r="B12649" t="s">
        <v>474</v>
      </c>
      <c r="C12649">
        <f>INDEX(NationalTeams!B:B,MATCH(B12649,NationalTeams!C:C,0))</f>
        <v>159</v>
      </c>
      <c r="D12649" t="s">
        <v>8509</v>
      </c>
      <c r="E12649">
        <f>INDEX(TeamSports!B:B,MATCH(D12649,TeamSports!C:C,0))</f>
        <v>66</v>
      </c>
      <c r="F12649">
        <f>INDEX(RanksTable!BH:BH,MATCH(B12649,RanksTable!B:B,0))</f>
        <v>3</v>
      </c>
      <c r="H12649" t="str">
        <f t="shared" si="197"/>
        <v>INSERT INTO "TeamRanks" (team_id,team_sport_id,team_rank) VALUES (159,66,3);</v>
      </c>
    </row>
    <row r="12650" spans="2:8" x14ac:dyDescent="0.25">
      <c r="B12650" t="s">
        <v>479</v>
      </c>
      <c r="C12650">
        <f>INDEX(NationalTeams!B:B,MATCH(B12650,NationalTeams!C:C,0))</f>
        <v>160</v>
      </c>
      <c r="D12650" t="s">
        <v>8509</v>
      </c>
      <c r="E12650">
        <f>INDEX(TeamSports!B:B,MATCH(D12650,TeamSports!C:C,0))</f>
        <v>66</v>
      </c>
      <c r="F12650">
        <f>INDEX(RanksTable!BH:BH,MATCH(B12650,RanksTable!B:B,0))</f>
        <v>3</v>
      </c>
      <c r="H12650" t="str">
        <f t="shared" si="197"/>
        <v>INSERT INTO "TeamRanks" (team_id,team_sport_id,team_rank) VALUES (160,66,3);</v>
      </c>
    </row>
    <row r="12651" spans="2:8" x14ac:dyDescent="0.25">
      <c r="B12651" t="s">
        <v>449</v>
      </c>
      <c r="C12651">
        <f>INDEX(NationalTeams!B:B,MATCH(B12651,NationalTeams!C:C,0))</f>
        <v>161</v>
      </c>
      <c r="D12651" t="s">
        <v>8509</v>
      </c>
      <c r="E12651">
        <f>INDEX(TeamSports!B:B,MATCH(D12651,TeamSports!C:C,0))</f>
        <v>66</v>
      </c>
      <c r="F12651">
        <f>INDEX(RanksTable!BH:BH,MATCH(B12651,RanksTable!B:B,0))</f>
        <v>3</v>
      </c>
      <c r="H12651" t="str">
        <f t="shared" si="197"/>
        <v>INSERT INTO "TeamRanks" (team_id,team_sport_id,team_rank) VALUES (161,66,3);</v>
      </c>
    </row>
    <row r="12652" spans="2:8" x14ac:dyDescent="0.25">
      <c r="B12652" t="s">
        <v>398</v>
      </c>
      <c r="C12652">
        <f>INDEX(NationalTeams!B:B,MATCH(B12652,NationalTeams!C:C,0))</f>
        <v>162</v>
      </c>
      <c r="D12652" t="s">
        <v>8509</v>
      </c>
      <c r="E12652">
        <f>INDEX(TeamSports!B:B,MATCH(D12652,TeamSports!C:C,0))</f>
        <v>66</v>
      </c>
      <c r="F12652">
        <f>INDEX(RanksTable!BH:BH,MATCH(B12652,RanksTable!B:B,0))</f>
        <v>3</v>
      </c>
      <c r="H12652" t="str">
        <f t="shared" si="197"/>
        <v>INSERT INTO "TeamRanks" (team_id,team_sport_id,team_rank) VALUES (162,66,3);</v>
      </c>
    </row>
    <row r="12653" spans="2:8" x14ac:dyDescent="0.25">
      <c r="B12653" t="s">
        <v>441</v>
      </c>
      <c r="C12653">
        <f>INDEX(NationalTeams!B:B,MATCH(B12653,NationalTeams!C:C,0))</f>
        <v>163</v>
      </c>
      <c r="D12653" t="s">
        <v>8509</v>
      </c>
      <c r="E12653">
        <f>INDEX(TeamSports!B:B,MATCH(D12653,TeamSports!C:C,0))</f>
        <v>66</v>
      </c>
      <c r="F12653">
        <f>INDEX(RanksTable!BH:BH,MATCH(B12653,RanksTable!B:B,0))</f>
        <v>3</v>
      </c>
      <c r="H12653" t="str">
        <f t="shared" si="197"/>
        <v>INSERT INTO "TeamRanks" (team_id,team_sport_id,team_rank) VALUES (163,66,3);</v>
      </c>
    </row>
    <row r="12654" spans="2:8" x14ac:dyDescent="0.25">
      <c r="B12654" t="s">
        <v>348</v>
      </c>
      <c r="C12654">
        <f>INDEX(NationalTeams!B:B,MATCH(B12654,NationalTeams!C:C,0))</f>
        <v>164</v>
      </c>
      <c r="D12654" t="s">
        <v>8509</v>
      </c>
      <c r="E12654">
        <f>INDEX(TeamSports!B:B,MATCH(D12654,TeamSports!C:C,0))</f>
        <v>66</v>
      </c>
      <c r="F12654">
        <f>INDEX(RanksTable!BH:BH,MATCH(B12654,RanksTable!B:B,0))</f>
        <v>3</v>
      </c>
      <c r="H12654" t="str">
        <f t="shared" si="197"/>
        <v>INSERT INTO "TeamRanks" (team_id,team_sport_id,team_rank) VALUES (164,66,3);</v>
      </c>
    </row>
    <row r="12655" spans="2:8" x14ac:dyDescent="0.25">
      <c r="B12655" t="s">
        <v>350</v>
      </c>
      <c r="C12655">
        <f>INDEX(NationalTeams!B:B,MATCH(B12655,NationalTeams!C:C,0))</f>
        <v>165</v>
      </c>
      <c r="D12655" t="s">
        <v>8509</v>
      </c>
      <c r="E12655">
        <f>INDEX(TeamSports!B:B,MATCH(D12655,TeamSports!C:C,0))</f>
        <v>66</v>
      </c>
      <c r="F12655">
        <f>INDEX(RanksTable!BH:BH,MATCH(B12655,RanksTable!B:B,0))</f>
        <v>3</v>
      </c>
      <c r="H12655" t="str">
        <f t="shared" si="197"/>
        <v>INSERT INTO "TeamRanks" (team_id,team_sport_id,team_rank) VALUES (165,66,3);</v>
      </c>
    </row>
    <row r="12656" spans="2:8" x14ac:dyDescent="0.25">
      <c r="B12656" t="s">
        <v>494</v>
      </c>
      <c r="C12656">
        <f>INDEX(NationalTeams!B:B,MATCH(B12656,NationalTeams!C:C,0))</f>
        <v>166</v>
      </c>
      <c r="D12656" t="s">
        <v>8509</v>
      </c>
      <c r="E12656">
        <f>INDEX(TeamSports!B:B,MATCH(D12656,TeamSports!C:C,0))</f>
        <v>66</v>
      </c>
      <c r="F12656">
        <f>INDEX(RanksTable!BH:BH,MATCH(B12656,RanksTable!B:B,0))</f>
        <v>3</v>
      </c>
      <c r="H12656" t="str">
        <f t="shared" si="197"/>
        <v>INSERT INTO "TeamRanks" (team_id,team_sport_id,team_rank) VALUES (166,66,3);</v>
      </c>
    </row>
    <row r="12657" spans="2:8" x14ac:dyDescent="0.25">
      <c r="B12657" t="s">
        <v>504</v>
      </c>
      <c r="C12657">
        <f>INDEX(NationalTeams!B:B,MATCH(B12657,NationalTeams!C:C,0))</f>
        <v>167</v>
      </c>
      <c r="D12657" t="s">
        <v>8509</v>
      </c>
      <c r="E12657">
        <f>INDEX(TeamSports!B:B,MATCH(D12657,TeamSports!C:C,0))</f>
        <v>66</v>
      </c>
      <c r="F12657">
        <f>INDEX(RanksTable!BH:BH,MATCH(B12657,RanksTable!B:B,0))</f>
        <v>3</v>
      </c>
      <c r="H12657" t="str">
        <f t="shared" si="197"/>
        <v>INSERT INTO "TeamRanks" (team_id,team_sport_id,team_rank) VALUES (167,66,3);</v>
      </c>
    </row>
    <row r="12658" spans="2:8" x14ac:dyDescent="0.25">
      <c r="B12658" t="s">
        <v>401</v>
      </c>
      <c r="C12658">
        <f>INDEX(NationalTeams!B:B,MATCH(B12658,NationalTeams!C:C,0))</f>
        <v>168</v>
      </c>
      <c r="D12658" t="s">
        <v>8509</v>
      </c>
      <c r="E12658">
        <f>INDEX(TeamSports!B:B,MATCH(D12658,TeamSports!C:C,0))</f>
        <v>66</v>
      </c>
      <c r="F12658">
        <f>INDEX(RanksTable!BH:BH,MATCH(B12658,RanksTable!B:B,0))</f>
        <v>3</v>
      </c>
      <c r="H12658" t="str">
        <f t="shared" si="197"/>
        <v>INSERT INTO "TeamRanks" (team_id,team_sport_id,team_rank) VALUES (168,66,3);</v>
      </c>
    </row>
    <row r="12659" spans="2:8" x14ac:dyDescent="0.25">
      <c r="B12659" t="s">
        <v>432</v>
      </c>
      <c r="C12659">
        <f>INDEX(NationalTeams!B:B,MATCH(B12659,NationalTeams!C:C,0))</f>
        <v>169</v>
      </c>
      <c r="D12659" t="s">
        <v>8509</v>
      </c>
      <c r="E12659">
        <f>INDEX(TeamSports!B:B,MATCH(D12659,TeamSports!C:C,0))</f>
        <v>66</v>
      </c>
      <c r="F12659">
        <f>INDEX(RanksTable!BH:BH,MATCH(B12659,RanksTable!B:B,0))</f>
        <v>3</v>
      </c>
      <c r="H12659" t="str">
        <f t="shared" si="197"/>
        <v>INSERT INTO "TeamRanks" (team_id,team_sport_id,team_rank) VALUES (169,66,3);</v>
      </c>
    </row>
    <row r="12660" spans="2:8" x14ac:dyDescent="0.25">
      <c r="B12660" t="s">
        <v>336</v>
      </c>
      <c r="C12660">
        <f>INDEX(NationalTeams!B:B,MATCH(B12660,NationalTeams!C:C,0))</f>
        <v>170</v>
      </c>
      <c r="D12660" t="s">
        <v>8509</v>
      </c>
      <c r="E12660">
        <f>INDEX(TeamSports!B:B,MATCH(D12660,TeamSports!C:C,0))</f>
        <v>66</v>
      </c>
      <c r="F12660">
        <f>INDEX(RanksTable!BH:BH,MATCH(B12660,RanksTable!B:B,0))</f>
        <v>3</v>
      </c>
      <c r="H12660" t="str">
        <f t="shared" si="197"/>
        <v>INSERT INTO "TeamRanks" (team_id,team_sport_id,team_rank) VALUES (170,66,3);</v>
      </c>
    </row>
    <row r="12661" spans="2:8" x14ac:dyDescent="0.25">
      <c r="B12661" t="s">
        <v>497</v>
      </c>
      <c r="C12661">
        <f>INDEX(NationalTeams!B:B,MATCH(B12661,NationalTeams!C:C,0))</f>
        <v>171</v>
      </c>
      <c r="D12661" t="s">
        <v>8509</v>
      </c>
      <c r="E12661">
        <f>INDEX(TeamSports!B:B,MATCH(D12661,TeamSports!C:C,0))</f>
        <v>66</v>
      </c>
      <c r="F12661">
        <f>INDEX(RanksTable!BH:BH,MATCH(B12661,RanksTable!B:B,0))</f>
        <v>3</v>
      </c>
      <c r="H12661" t="str">
        <f t="shared" si="197"/>
        <v>INSERT INTO "TeamRanks" (team_id,team_sport_id,team_rank) VALUES (171,66,3);</v>
      </c>
    </row>
    <row r="12662" spans="2:8" x14ac:dyDescent="0.25">
      <c r="B12662" t="s">
        <v>380</v>
      </c>
      <c r="C12662">
        <f>INDEX(NationalTeams!B:B,MATCH(B12662,NationalTeams!C:C,0))</f>
        <v>172</v>
      </c>
      <c r="D12662" t="s">
        <v>8509</v>
      </c>
      <c r="E12662">
        <f>INDEX(TeamSports!B:B,MATCH(D12662,TeamSports!C:C,0))</f>
        <v>66</v>
      </c>
      <c r="F12662">
        <f>INDEX(RanksTable!BH:BH,MATCH(B12662,RanksTable!B:B,0))</f>
        <v>3</v>
      </c>
      <c r="H12662" t="str">
        <f t="shared" si="197"/>
        <v>INSERT INTO "TeamRanks" (team_id,team_sport_id,team_rank) VALUES (172,66,3);</v>
      </c>
    </row>
    <row r="12663" spans="2:8" x14ac:dyDescent="0.25">
      <c r="B12663" t="s">
        <v>402</v>
      </c>
      <c r="C12663">
        <f>INDEX(NationalTeams!B:B,MATCH(B12663,NationalTeams!C:C,0))</f>
        <v>173</v>
      </c>
      <c r="D12663" t="s">
        <v>8509</v>
      </c>
      <c r="E12663">
        <f>INDEX(TeamSports!B:B,MATCH(D12663,TeamSports!C:C,0))</f>
        <v>66</v>
      </c>
      <c r="F12663">
        <f>INDEX(RanksTable!BH:BH,MATCH(B12663,RanksTable!B:B,0))</f>
        <v>3</v>
      </c>
      <c r="H12663" t="str">
        <f t="shared" si="197"/>
        <v>INSERT INTO "TeamRanks" (team_id,team_sport_id,team_rank) VALUES (173,66,3);</v>
      </c>
    </row>
    <row r="12664" spans="2:8" x14ac:dyDescent="0.25">
      <c r="B12664" t="s">
        <v>370</v>
      </c>
      <c r="C12664">
        <f>INDEX(NationalTeams!B:B,MATCH(B12664,NationalTeams!C:C,0))</f>
        <v>174</v>
      </c>
      <c r="D12664" t="s">
        <v>8509</v>
      </c>
      <c r="E12664">
        <f>INDEX(TeamSports!B:B,MATCH(D12664,TeamSports!C:C,0))</f>
        <v>66</v>
      </c>
      <c r="F12664">
        <f>INDEX(RanksTable!BH:BH,MATCH(B12664,RanksTable!B:B,0))</f>
        <v>3</v>
      </c>
      <c r="H12664" t="str">
        <f t="shared" si="197"/>
        <v>INSERT INTO "TeamRanks" (team_id,team_sport_id,team_rank) VALUES (174,66,3);</v>
      </c>
    </row>
    <row r="12665" spans="2:8" x14ac:dyDescent="0.25">
      <c r="B12665" t="s">
        <v>506</v>
      </c>
      <c r="C12665">
        <f>INDEX(NationalTeams!B:B,MATCH(B12665,NationalTeams!C:C,0))</f>
        <v>175</v>
      </c>
      <c r="D12665" t="s">
        <v>8509</v>
      </c>
      <c r="E12665">
        <f>INDEX(TeamSports!B:B,MATCH(D12665,TeamSports!C:C,0))</f>
        <v>66</v>
      </c>
      <c r="F12665">
        <f>INDEX(RanksTable!BH:BH,MATCH(B12665,RanksTable!B:B,0))</f>
        <v>3</v>
      </c>
      <c r="H12665" t="str">
        <f t="shared" si="197"/>
        <v>INSERT INTO "TeamRanks" (team_id,team_sport_id,team_rank) VALUES (175,66,3);</v>
      </c>
    </row>
    <row r="12666" spans="2:8" x14ac:dyDescent="0.25">
      <c r="B12666" t="s">
        <v>500</v>
      </c>
      <c r="C12666">
        <f>INDEX(NationalTeams!B:B,MATCH(B12666,NationalTeams!C:C,0))</f>
        <v>176</v>
      </c>
      <c r="D12666" t="s">
        <v>8509</v>
      </c>
      <c r="E12666">
        <f>INDEX(TeamSports!B:B,MATCH(D12666,TeamSports!C:C,0))</f>
        <v>66</v>
      </c>
      <c r="F12666">
        <f>INDEX(RanksTable!BH:BH,MATCH(B12666,RanksTable!B:B,0))</f>
        <v>3</v>
      </c>
      <c r="H12666" t="str">
        <f t="shared" si="197"/>
        <v>INSERT INTO "TeamRanks" (team_id,team_sport_id,team_rank) VALUES (176,66,3);</v>
      </c>
    </row>
    <row r="12667" spans="2:8" x14ac:dyDescent="0.25">
      <c r="B12667" t="s">
        <v>473</v>
      </c>
      <c r="C12667">
        <f>INDEX(NationalTeams!B:B,MATCH(B12667,NationalTeams!C:C,0))</f>
        <v>177</v>
      </c>
      <c r="D12667" t="s">
        <v>8509</v>
      </c>
      <c r="E12667">
        <f>INDEX(TeamSports!B:B,MATCH(D12667,TeamSports!C:C,0))</f>
        <v>66</v>
      </c>
      <c r="F12667">
        <f>INDEX(RanksTable!BH:BH,MATCH(B12667,RanksTable!B:B,0))</f>
        <v>3</v>
      </c>
      <c r="H12667" t="str">
        <f t="shared" si="197"/>
        <v>INSERT INTO "TeamRanks" (team_id,team_sport_id,team_rank) VALUES (177,66,3);</v>
      </c>
    </row>
    <row r="12668" spans="2:8" x14ac:dyDescent="0.25">
      <c r="B12668" t="s">
        <v>482</v>
      </c>
      <c r="C12668">
        <f>INDEX(NationalTeams!B:B,MATCH(B12668,NationalTeams!C:C,0))</f>
        <v>178</v>
      </c>
      <c r="D12668" t="s">
        <v>8509</v>
      </c>
      <c r="E12668">
        <f>INDEX(TeamSports!B:B,MATCH(D12668,TeamSports!C:C,0))</f>
        <v>66</v>
      </c>
      <c r="F12668">
        <f>INDEX(RanksTable!BH:BH,MATCH(B12668,RanksTable!B:B,0))</f>
        <v>3</v>
      </c>
      <c r="H12668" t="str">
        <f t="shared" si="197"/>
        <v>INSERT INTO "TeamRanks" (team_id,team_sport_id,team_rank) VALUES (178,66,3);</v>
      </c>
    </row>
    <row r="12669" spans="2:8" x14ac:dyDescent="0.25">
      <c r="B12669" t="s">
        <v>411</v>
      </c>
      <c r="C12669">
        <f>INDEX(NationalTeams!B:B,MATCH(B12669,NationalTeams!C:C,0))</f>
        <v>179</v>
      </c>
      <c r="D12669" t="s">
        <v>8509</v>
      </c>
      <c r="E12669">
        <f>INDEX(TeamSports!B:B,MATCH(D12669,TeamSports!C:C,0))</f>
        <v>66</v>
      </c>
      <c r="F12669">
        <f>INDEX(RanksTable!BH:BH,MATCH(B12669,RanksTable!B:B,0))</f>
        <v>3</v>
      </c>
      <c r="H12669" t="str">
        <f t="shared" si="197"/>
        <v>INSERT INTO "TeamRanks" (team_id,team_sport_id,team_rank) VALUES (179,66,3);</v>
      </c>
    </row>
    <row r="12670" spans="2:8" x14ac:dyDescent="0.25">
      <c r="B12670" t="s">
        <v>541</v>
      </c>
      <c r="C12670">
        <f>INDEX(NationalTeams!B:B,MATCH(B12670,NationalTeams!C:C,0))</f>
        <v>180</v>
      </c>
      <c r="D12670" t="s">
        <v>8509</v>
      </c>
      <c r="E12670">
        <f>INDEX(TeamSports!B:B,MATCH(D12670,TeamSports!C:C,0))</f>
        <v>66</v>
      </c>
      <c r="F12670">
        <f>INDEX(RanksTable!BH:BH,MATCH(B12670,RanksTable!B:B,0))</f>
        <v>3</v>
      </c>
      <c r="H12670" t="str">
        <f t="shared" si="197"/>
        <v>INSERT INTO "TeamRanks" (team_id,team_sport_id,team_rank) VALUES (180,66,3);</v>
      </c>
    </row>
    <row r="12671" spans="2:8" x14ac:dyDescent="0.25">
      <c r="B12671" t="s">
        <v>412</v>
      </c>
      <c r="C12671">
        <f>INDEX(NationalTeams!B:B,MATCH(B12671,NationalTeams!C:C,0))</f>
        <v>181</v>
      </c>
      <c r="D12671" t="s">
        <v>8509</v>
      </c>
      <c r="E12671">
        <f>INDEX(TeamSports!B:B,MATCH(D12671,TeamSports!C:C,0))</f>
        <v>66</v>
      </c>
      <c r="F12671">
        <f>INDEX(RanksTable!BH:BH,MATCH(B12671,RanksTable!B:B,0))</f>
        <v>3</v>
      </c>
      <c r="H12671" t="str">
        <f t="shared" si="197"/>
        <v>INSERT INTO "TeamRanks" (team_id,team_sport_id,team_rank) VALUES (181,66,3);</v>
      </c>
    </row>
    <row r="12672" spans="2:8" x14ac:dyDescent="0.25">
      <c r="B12672" t="s">
        <v>409</v>
      </c>
      <c r="C12672">
        <f>INDEX(NationalTeams!B:B,MATCH(B12672,NationalTeams!C:C,0))</f>
        <v>182</v>
      </c>
      <c r="D12672" t="s">
        <v>8509</v>
      </c>
      <c r="E12672">
        <f>INDEX(TeamSports!B:B,MATCH(D12672,TeamSports!C:C,0))</f>
        <v>66</v>
      </c>
      <c r="F12672">
        <f>INDEX(RanksTable!BH:BH,MATCH(B12672,RanksTable!B:B,0))</f>
        <v>3</v>
      </c>
      <c r="H12672" t="str">
        <f t="shared" si="197"/>
        <v>INSERT INTO "TeamRanks" (team_id,team_sport_id,team_rank) VALUES (182,66,3);</v>
      </c>
    </row>
    <row r="12673" spans="2:8" x14ac:dyDescent="0.25">
      <c r="B12673" t="s">
        <v>414</v>
      </c>
      <c r="C12673">
        <f>INDEX(NationalTeams!B:B,MATCH(B12673,NationalTeams!C:C,0))</f>
        <v>183</v>
      </c>
      <c r="D12673" t="s">
        <v>8509</v>
      </c>
      <c r="E12673">
        <f>INDEX(TeamSports!B:B,MATCH(D12673,TeamSports!C:C,0))</f>
        <v>66</v>
      </c>
      <c r="F12673">
        <f>INDEX(RanksTable!BH:BH,MATCH(B12673,RanksTable!B:B,0))</f>
        <v>3</v>
      </c>
      <c r="H12673" t="str">
        <f t="shared" si="197"/>
        <v>INSERT INTO "TeamRanks" (team_id,team_sport_id,team_rank) VALUES (183,66,3);</v>
      </c>
    </row>
    <row r="12674" spans="2:8" x14ac:dyDescent="0.25">
      <c r="B12674" t="s">
        <v>362</v>
      </c>
      <c r="C12674">
        <f>INDEX(NationalTeams!B:B,MATCH(B12674,NationalTeams!C:C,0))</f>
        <v>184</v>
      </c>
      <c r="D12674" t="s">
        <v>8509</v>
      </c>
      <c r="E12674">
        <f>INDEX(TeamSports!B:B,MATCH(D12674,TeamSports!C:C,0))</f>
        <v>66</v>
      </c>
      <c r="F12674">
        <f>INDEX(RanksTable!BH:BH,MATCH(B12674,RanksTable!B:B,0))</f>
        <v>3</v>
      </c>
      <c r="H12674" t="str">
        <f t="shared" si="197"/>
        <v>INSERT INTO "TeamRanks" (team_id,team_sport_id,team_rank) VALUES (184,66,3);</v>
      </c>
    </row>
    <row r="12675" spans="2:8" x14ac:dyDescent="0.25">
      <c r="B12675" t="s">
        <v>499</v>
      </c>
      <c r="C12675">
        <f>INDEX(NationalTeams!B:B,MATCH(B12675,NationalTeams!C:C,0))</f>
        <v>185</v>
      </c>
      <c r="D12675" t="s">
        <v>8509</v>
      </c>
      <c r="E12675">
        <f>INDEX(TeamSports!B:B,MATCH(D12675,TeamSports!C:C,0))</f>
        <v>66</v>
      </c>
      <c r="F12675">
        <f>INDEX(RanksTable!BH:BH,MATCH(B12675,RanksTable!B:B,0))</f>
        <v>3</v>
      </c>
      <c r="H12675" t="str">
        <f t="shared" si="197"/>
        <v>INSERT INTO "TeamRanks" (team_id,team_sport_id,team_rank) VALUES (185,66,3);</v>
      </c>
    </row>
    <row r="12676" spans="2:8" x14ac:dyDescent="0.25">
      <c r="B12676" t="s">
        <v>374</v>
      </c>
      <c r="C12676">
        <f>INDEX(NationalTeams!B:B,MATCH(B12676,NationalTeams!C:C,0))</f>
        <v>186</v>
      </c>
      <c r="D12676" t="s">
        <v>8509</v>
      </c>
      <c r="E12676">
        <f>INDEX(TeamSports!B:B,MATCH(D12676,TeamSports!C:C,0))</f>
        <v>66</v>
      </c>
      <c r="F12676">
        <f>INDEX(RanksTable!BH:BH,MATCH(B12676,RanksTable!B:B,0))</f>
        <v>3</v>
      </c>
      <c r="H12676" t="str">
        <f t="shared" ref="H12676:H12739" si="198">_xlfn.CONCAT($H$1,$L$1,$C$1,$L$1," ",$J$1,$C$2,$N$1,$E$2,$N$1,$F$2,$K$1,$I$1,$J$1,C12676,$N$1,E12676,$N$1,F12676,$K$1,$O$1)</f>
        <v>INSERT INTO "TeamRanks" (team_id,team_sport_id,team_rank) VALUES (186,66,3);</v>
      </c>
    </row>
    <row r="12677" spans="2:8" x14ac:dyDescent="0.25">
      <c r="B12677" t="s">
        <v>385</v>
      </c>
      <c r="C12677">
        <f>INDEX(NationalTeams!B:B,MATCH(B12677,NationalTeams!C:C,0))</f>
        <v>187</v>
      </c>
      <c r="D12677" t="s">
        <v>8509</v>
      </c>
      <c r="E12677">
        <f>INDEX(TeamSports!B:B,MATCH(D12677,TeamSports!C:C,0))</f>
        <v>66</v>
      </c>
      <c r="F12677">
        <f>INDEX(RanksTable!BH:BH,MATCH(B12677,RanksTable!B:B,0))</f>
        <v>3</v>
      </c>
      <c r="H12677" t="str">
        <f t="shared" si="198"/>
        <v>INSERT INTO "TeamRanks" (team_id,team_sport_id,team_rank) VALUES (187,66,3);</v>
      </c>
    </row>
    <row r="12678" spans="2:8" x14ac:dyDescent="0.25">
      <c r="B12678" t="s">
        <v>450</v>
      </c>
      <c r="C12678">
        <f>INDEX(NationalTeams!B:B,MATCH(B12678,NationalTeams!C:C,0))</f>
        <v>188</v>
      </c>
      <c r="D12678" t="s">
        <v>8509</v>
      </c>
      <c r="E12678">
        <f>INDEX(TeamSports!B:B,MATCH(D12678,TeamSports!C:C,0))</f>
        <v>66</v>
      </c>
      <c r="F12678">
        <f>INDEX(RanksTable!BH:BH,MATCH(B12678,RanksTable!B:B,0))</f>
        <v>3</v>
      </c>
      <c r="H12678" t="str">
        <f t="shared" si="198"/>
        <v>INSERT INTO "TeamRanks" (team_id,team_sport_id,team_rank) VALUES (188,66,3);</v>
      </c>
    </row>
    <row r="12679" spans="2:8" x14ac:dyDescent="0.25">
      <c r="B12679" t="s">
        <v>448</v>
      </c>
      <c r="C12679">
        <f>INDEX(NationalTeams!B:B,MATCH(B12679,NationalTeams!C:C,0))</f>
        <v>189</v>
      </c>
      <c r="D12679" t="s">
        <v>8509</v>
      </c>
      <c r="E12679">
        <f>INDEX(TeamSports!B:B,MATCH(D12679,TeamSports!C:C,0))</f>
        <v>66</v>
      </c>
      <c r="F12679">
        <f>INDEX(RanksTable!BH:BH,MATCH(B12679,RanksTable!B:B,0))</f>
        <v>3</v>
      </c>
      <c r="H12679" t="str">
        <f t="shared" si="198"/>
        <v>INSERT INTO "TeamRanks" (team_id,team_sport_id,team_rank) VALUES (189,66,3);</v>
      </c>
    </row>
    <row r="12680" spans="2:8" x14ac:dyDescent="0.25">
      <c r="B12680" t="s">
        <v>375</v>
      </c>
      <c r="C12680">
        <f>INDEX(NationalTeams!B:B,MATCH(B12680,NationalTeams!C:C,0))</f>
        <v>190</v>
      </c>
      <c r="D12680" t="s">
        <v>8509</v>
      </c>
      <c r="E12680">
        <f>INDEX(TeamSports!B:B,MATCH(D12680,TeamSports!C:C,0))</f>
        <v>66</v>
      </c>
      <c r="F12680">
        <f>INDEX(RanksTable!BH:BH,MATCH(B12680,RanksTable!B:B,0))</f>
        <v>3</v>
      </c>
      <c r="H12680" t="str">
        <f t="shared" si="198"/>
        <v>INSERT INTO "TeamRanks" (team_id,team_sport_id,team_rank) VALUES (190,66,3);</v>
      </c>
    </row>
    <row r="12681" spans="2:8" x14ac:dyDescent="0.25">
      <c r="B12681" t="s">
        <v>483</v>
      </c>
      <c r="C12681">
        <f>INDEX(NationalTeams!B:B,MATCH(B12681,NationalTeams!C:C,0))</f>
        <v>191</v>
      </c>
      <c r="D12681" t="s">
        <v>8509</v>
      </c>
      <c r="E12681">
        <f>INDEX(TeamSports!B:B,MATCH(D12681,TeamSports!C:C,0))</f>
        <v>66</v>
      </c>
      <c r="F12681">
        <f>INDEX(RanksTable!BH:BH,MATCH(B12681,RanksTable!B:B,0))</f>
        <v>3</v>
      </c>
      <c r="H12681" t="str">
        <f t="shared" si="198"/>
        <v>INSERT INTO "TeamRanks" (team_id,team_sport_id,team_rank) VALUES (191,66,3);</v>
      </c>
    </row>
    <row r="12682" spans="2:8" x14ac:dyDescent="0.25">
      <c r="B12682" t="s">
        <v>395</v>
      </c>
      <c r="C12682">
        <f>INDEX(NationalTeams!B:B,MATCH(B12682,NationalTeams!C:C,0))</f>
        <v>192</v>
      </c>
      <c r="D12682" t="s">
        <v>8509</v>
      </c>
      <c r="E12682">
        <f>INDEX(TeamSports!B:B,MATCH(D12682,TeamSports!C:C,0))</f>
        <v>66</v>
      </c>
      <c r="F12682">
        <f>INDEX(RanksTable!BH:BH,MATCH(B12682,RanksTable!B:B,0))</f>
        <v>3</v>
      </c>
      <c r="H12682" t="str">
        <f t="shared" si="198"/>
        <v>INSERT INTO "TeamRanks" (team_id,team_sport_id,team_rank) VALUES (192,66,3);</v>
      </c>
    </row>
    <row r="12683" spans="2:8" x14ac:dyDescent="0.25">
      <c r="B12683" t="s">
        <v>363</v>
      </c>
      <c r="C12683">
        <f>INDEX(NationalTeams!B:B,MATCH(B12683,NationalTeams!C:C,0))</f>
        <v>193</v>
      </c>
      <c r="D12683" t="s">
        <v>8509</v>
      </c>
      <c r="E12683">
        <f>INDEX(TeamSports!B:B,MATCH(D12683,TeamSports!C:C,0))</f>
        <v>66</v>
      </c>
      <c r="F12683">
        <f>INDEX(RanksTable!BH:BH,MATCH(B12683,RanksTable!B:B,0))</f>
        <v>3</v>
      </c>
      <c r="H12683" t="str">
        <f t="shared" si="198"/>
        <v>INSERT INTO "TeamRanks" (team_id,team_sport_id,team_rank) VALUES (193,66,3);</v>
      </c>
    </row>
    <row r="12684" spans="2:8" x14ac:dyDescent="0.25">
      <c r="B12684" t="s">
        <v>394</v>
      </c>
      <c r="C12684">
        <f>INDEX(NationalTeams!B:B,MATCH(B12684,NationalTeams!C:C,0))</f>
        <v>194</v>
      </c>
      <c r="D12684" t="s">
        <v>8509</v>
      </c>
      <c r="E12684">
        <f>INDEX(TeamSports!B:B,MATCH(D12684,TeamSports!C:C,0))</f>
        <v>66</v>
      </c>
      <c r="F12684">
        <f>INDEX(RanksTable!BH:BH,MATCH(B12684,RanksTable!B:B,0))</f>
        <v>3</v>
      </c>
      <c r="H12684" t="str">
        <f t="shared" si="198"/>
        <v>INSERT INTO "TeamRanks" (team_id,team_sport_id,team_rank) VALUES (194,66,3);</v>
      </c>
    </row>
    <row r="12685" spans="2:8" x14ac:dyDescent="0.25">
      <c r="B12685" t="s">
        <v>389</v>
      </c>
      <c r="C12685">
        <f>INDEX(NationalTeams!B:B,MATCH(B12685,NationalTeams!C:C,0))</f>
        <v>195</v>
      </c>
      <c r="D12685" t="s">
        <v>8509</v>
      </c>
      <c r="E12685">
        <f>INDEX(TeamSports!B:B,MATCH(D12685,TeamSports!C:C,0))</f>
        <v>66</v>
      </c>
      <c r="F12685">
        <f>INDEX(RanksTable!BH:BH,MATCH(B12685,RanksTable!B:B,0))</f>
        <v>3</v>
      </c>
      <c r="H12685" t="str">
        <f t="shared" si="198"/>
        <v>INSERT INTO "TeamRanks" (team_id,team_sport_id,team_rank) VALUES (195,66,3);</v>
      </c>
    </row>
    <row r="12686" spans="2:8" x14ac:dyDescent="0.25">
      <c r="B12686" t="s">
        <v>496</v>
      </c>
      <c r="C12686">
        <f>INDEX(NationalTeams!B:B,MATCH(B12686,NationalTeams!C:C,0))</f>
        <v>196</v>
      </c>
      <c r="D12686" t="s">
        <v>8509</v>
      </c>
      <c r="E12686">
        <f>INDEX(TeamSports!B:B,MATCH(D12686,TeamSports!C:C,0))</f>
        <v>66</v>
      </c>
      <c r="F12686">
        <f>INDEX(RanksTable!BH:BH,MATCH(B12686,RanksTable!B:B,0))</f>
        <v>3</v>
      </c>
      <c r="H12686" t="str">
        <f t="shared" si="198"/>
        <v>INSERT INTO "TeamRanks" (team_id,team_sport_id,team_rank) VALUES (196,66,3);</v>
      </c>
    </row>
    <row r="12687" spans="2:8" x14ac:dyDescent="0.25">
      <c r="B12687" t="s">
        <v>507</v>
      </c>
      <c r="C12687">
        <f>INDEX(NationalTeams!B:B,MATCH(B12687,NationalTeams!C:C,0))</f>
        <v>197</v>
      </c>
      <c r="D12687" t="s">
        <v>8509</v>
      </c>
      <c r="E12687">
        <f>INDEX(TeamSports!B:B,MATCH(D12687,TeamSports!C:C,0))</f>
        <v>66</v>
      </c>
      <c r="F12687">
        <f>INDEX(RanksTable!BH:BH,MATCH(B12687,RanksTable!B:B,0))</f>
        <v>3</v>
      </c>
      <c r="H12687" t="str">
        <f t="shared" si="198"/>
        <v>INSERT INTO "TeamRanks" (team_id,team_sport_id,team_rank) VALUES (197,66,3);</v>
      </c>
    </row>
    <row r="12688" spans="2:8" x14ac:dyDescent="0.25">
      <c r="B12688" t="s">
        <v>399</v>
      </c>
      <c r="C12688">
        <f>INDEX(NationalTeams!B:B,MATCH(B12688,NationalTeams!C:C,0))</f>
        <v>198</v>
      </c>
      <c r="D12688" t="s">
        <v>8509</v>
      </c>
      <c r="E12688">
        <f>INDEX(TeamSports!B:B,MATCH(D12688,TeamSports!C:C,0))</f>
        <v>66</v>
      </c>
      <c r="F12688">
        <f>INDEX(RanksTable!BH:BH,MATCH(B12688,RanksTable!B:B,0))</f>
        <v>3</v>
      </c>
      <c r="H12688" t="str">
        <f t="shared" si="198"/>
        <v>INSERT INTO "TeamRanks" (team_id,team_sport_id,team_rank) VALUES (198,66,3);</v>
      </c>
    </row>
    <row r="12689" spans="2:8" x14ac:dyDescent="0.25">
      <c r="B12689" t="s">
        <v>467</v>
      </c>
      <c r="C12689">
        <f>INDEX(NationalTeams!B:B,MATCH(B12689,NationalTeams!C:C,0))</f>
        <v>199</v>
      </c>
      <c r="D12689" t="s">
        <v>8509</v>
      </c>
      <c r="E12689">
        <f>INDEX(TeamSports!B:B,MATCH(D12689,TeamSports!C:C,0))</f>
        <v>66</v>
      </c>
      <c r="F12689">
        <f>INDEX(RanksTable!BH:BH,MATCH(B12689,RanksTable!B:B,0))</f>
        <v>3</v>
      </c>
      <c r="H12689" t="str">
        <f t="shared" si="198"/>
        <v>INSERT INTO "TeamRanks" (team_id,team_sport_id,team_rank) VALUES (199,66,3);</v>
      </c>
    </row>
    <row r="12690" spans="2:8" x14ac:dyDescent="0.25">
      <c r="B12690" t="s">
        <v>437</v>
      </c>
      <c r="C12690">
        <f>INDEX(NationalTeams!B:B,MATCH(B12690,NationalTeams!C:C,0))</f>
        <v>200</v>
      </c>
      <c r="D12690" t="s">
        <v>8509</v>
      </c>
      <c r="E12690">
        <f>INDEX(TeamSports!B:B,MATCH(D12690,TeamSports!C:C,0))</f>
        <v>66</v>
      </c>
      <c r="F12690">
        <f>INDEX(RanksTable!BH:BH,MATCH(B12690,RanksTable!B:B,0))</f>
        <v>3</v>
      </c>
      <c r="H12690" t="str">
        <f t="shared" si="198"/>
        <v>INSERT INTO "TeamRanks" (team_id,team_sport_id,team_rank) VALUES (200,66,3);</v>
      </c>
    </row>
    <row r="12691" spans="2:8" x14ac:dyDescent="0.25">
      <c r="B12691" t="s">
        <v>452</v>
      </c>
      <c r="C12691">
        <f>INDEX(NationalTeams!B:B,MATCH(B12691,NationalTeams!C:C,0))</f>
        <v>201</v>
      </c>
      <c r="D12691" t="s">
        <v>8509</v>
      </c>
      <c r="E12691">
        <f>INDEX(TeamSports!B:B,MATCH(D12691,TeamSports!C:C,0))</f>
        <v>66</v>
      </c>
      <c r="F12691">
        <f>INDEX(RanksTable!BH:BH,MATCH(B12691,RanksTable!B:B,0))</f>
        <v>3</v>
      </c>
      <c r="H12691" t="str">
        <f t="shared" si="198"/>
        <v>INSERT INTO "TeamRanks" (team_id,team_sport_id,team_rank) VALUES (201,66,3);</v>
      </c>
    </row>
    <row r="12692" spans="2:8" x14ac:dyDescent="0.25">
      <c r="B12692" t="s">
        <v>384</v>
      </c>
      <c r="C12692">
        <f>INDEX(NationalTeams!B:B,MATCH(B12692,NationalTeams!C:C,0))</f>
        <v>202</v>
      </c>
      <c r="D12692" t="s">
        <v>8509</v>
      </c>
      <c r="E12692">
        <f>INDEX(TeamSports!B:B,MATCH(D12692,TeamSports!C:C,0))</f>
        <v>66</v>
      </c>
      <c r="F12692">
        <f>INDEX(RanksTable!BH:BH,MATCH(B12692,RanksTable!B:B,0))</f>
        <v>3</v>
      </c>
      <c r="H12692" t="str">
        <f t="shared" si="198"/>
        <v>INSERT INTO "TeamRanks" (team_id,team_sport_id,team_rank) VALUES (202,66,3);</v>
      </c>
    </row>
    <row r="12693" spans="2:8" x14ac:dyDescent="0.25">
      <c r="B12693" t="s">
        <v>442</v>
      </c>
      <c r="C12693">
        <f>INDEX(NationalTeams!B:B,MATCH(B12693,NationalTeams!C:C,0))</f>
        <v>203</v>
      </c>
      <c r="D12693" t="s">
        <v>8509</v>
      </c>
      <c r="E12693">
        <f>INDEX(TeamSports!B:B,MATCH(D12693,TeamSports!C:C,0))</f>
        <v>66</v>
      </c>
      <c r="F12693">
        <f>INDEX(RanksTable!BH:BH,MATCH(B12693,RanksTable!B:B,0))</f>
        <v>3</v>
      </c>
      <c r="H12693" t="str">
        <f t="shared" si="198"/>
        <v>INSERT INTO "TeamRanks" (team_id,team_sport_id,team_rank) VALUES (203,66,3);</v>
      </c>
    </row>
    <row r="12694" spans="2:8" x14ac:dyDescent="0.25">
      <c r="B12694" t="s">
        <v>472</v>
      </c>
      <c r="C12694">
        <f>INDEX(NationalTeams!B:B,MATCH(B12694,NationalTeams!C:C,0))</f>
        <v>204</v>
      </c>
      <c r="D12694" t="s">
        <v>8509</v>
      </c>
      <c r="E12694">
        <f>INDEX(TeamSports!B:B,MATCH(D12694,TeamSports!C:C,0))</f>
        <v>66</v>
      </c>
      <c r="F12694">
        <f>INDEX(RanksTable!BH:BH,MATCH(B12694,RanksTable!B:B,0))</f>
        <v>3</v>
      </c>
      <c r="H12694" t="str">
        <f t="shared" si="198"/>
        <v>INSERT INTO "TeamRanks" (team_id,team_sport_id,team_rank) VALUES (204,66,3);</v>
      </c>
    </row>
    <row r="12695" spans="2:8" x14ac:dyDescent="0.25">
      <c r="B12695" t="s">
        <v>388</v>
      </c>
      <c r="C12695">
        <f>INDEX(NationalTeams!B:B,MATCH(B12695,NationalTeams!C:C,0))</f>
        <v>205</v>
      </c>
      <c r="D12695" t="s">
        <v>8509</v>
      </c>
      <c r="E12695">
        <f>INDEX(TeamSports!B:B,MATCH(D12695,TeamSports!C:C,0))</f>
        <v>66</v>
      </c>
      <c r="F12695">
        <f>INDEX(RanksTable!BH:BH,MATCH(B12695,RanksTable!B:B,0))</f>
        <v>3</v>
      </c>
      <c r="H12695" t="str">
        <f t="shared" si="198"/>
        <v>INSERT INTO "TeamRanks" (team_id,team_sport_id,team_rank) VALUES (205,66,3);</v>
      </c>
    </row>
    <row r="12696" spans="2:8" x14ac:dyDescent="0.25">
      <c r="B12696" t="s">
        <v>476</v>
      </c>
      <c r="C12696">
        <f>INDEX(NationalTeams!B:B,MATCH(B12696,NationalTeams!C:C,0))</f>
        <v>206</v>
      </c>
      <c r="D12696" t="s">
        <v>8509</v>
      </c>
      <c r="E12696">
        <f>INDEX(TeamSports!B:B,MATCH(D12696,TeamSports!C:C,0))</f>
        <v>66</v>
      </c>
      <c r="F12696">
        <f>INDEX(RanksTable!BH:BH,MATCH(B12696,RanksTable!B:B,0))</f>
        <v>3</v>
      </c>
      <c r="H12696" t="str">
        <f t="shared" si="198"/>
        <v>INSERT INTO "TeamRanks" (team_id,team_sport_id,team_rank) VALUES (206,66,3);</v>
      </c>
    </row>
    <row r="12697" spans="2:8" x14ac:dyDescent="0.25">
      <c r="B12697" t="s">
        <v>407</v>
      </c>
      <c r="C12697">
        <f>INDEX(NationalTeams!B:B,MATCH(B12697,NationalTeams!C:C,0))</f>
        <v>207</v>
      </c>
      <c r="D12697" t="s">
        <v>8509</v>
      </c>
      <c r="E12697">
        <f>INDEX(TeamSports!B:B,MATCH(D12697,TeamSports!C:C,0))</f>
        <v>66</v>
      </c>
      <c r="F12697">
        <f>INDEX(RanksTable!BH:BH,MATCH(B12697,RanksTable!B:B,0))</f>
        <v>3</v>
      </c>
      <c r="H12697" t="str">
        <f t="shared" si="198"/>
        <v>INSERT INTO "TeamRanks" (team_id,team_sport_id,team_rank) VALUES (207,66,3);</v>
      </c>
    </row>
    <row r="12698" spans="2:8" x14ac:dyDescent="0.25">
      <c r="B12698" t="s">
        <v>364</v>
      </c>
      <c r="C12698">
        <f>INDEX(NationalTeams!B:B,MATCH(B12698,NationalTeams!C:C,0))</f>
        <v>208</v>
      </c>
      <c r="D12698" t="s">
        <v>8509</v>
      </c>
      <c r="E12698">
        <f>INDEX(TeamSports!B:B,MATCH(D12698,TeamSports!C:C,0))</f>
        <v>66</v>
      </c>
      <c r="F12698">
        <f>INDEX(RanksTable!BH:BH,MATCH(B12698,RanksTable!B:B,0))</f>
        <v>3</v>
      </c>
      <c r="H12698" t="str">
        <f t="shared" si="198"/>
        <v>INSERT INTO "TeamRanks" (team_id,team_sport_id,team_rank) VALUES (208,66,3);</v>
      </c>
    </row>
    <row r="12699" spans="2:8" x14ac:dyDescent="0.25">
      <c r="B12699" t="s">
        <v>439</v>
      </c>
      <c r="C12699">
        <f>INDEX(NationalTeams!B:B,MATCH(B12699,NationalTeams!C:C,0))</f>
        <v>209</v>
      </c>
      <c r="D12699" t="s">
        <v>8509</v>
      </c>
      <c r="E12699">
        <f>INDEX(TeamSports!B:B,MATCH(D12699,TeamSports!C:C,0))</f>
        <v>66</v>
      </c>
      <c r="F12699">
        <f>INDEX(RanksTable!BH:BH,MATCH(B12699,RanksTable!B:B,0))</f>
        <v>3</v>
      </c>
      <c r="H12699" t="str">
        <f t="shared" si="198"/>
        <v>INSERT INTO "TeamRanks" (team_id,team_sport_id,team_rank) VALUES (209,66,3);</v>
      </c>
    </row>
    <row r="12700" spans="2:8" x14ac:dyDescent="0.25">
      <c r="B12700" t="s">
        <v>501</v>
      </c>
      <c r="C12700">
        <f>INDEX(NationalTeams!B:B,MATCH(B12700,NationalTeams!C:C,0))</f>
        <v>210</v>
      </c>
      <c r="D12700" t="s">
        <v>8509</v>
      </c>
      <c r="E12700">
        <f>INDEX(TeamSports!B:B,MATCH(D12700,TeamSports!C:C,0))</f>
        <v>66</v>
      </c>
      <c r="F12700">
        <f>INDEX(RanksTable!BH:BH,MATCH(B12700,RanksTable!B:B,0))</f>
        <v>3</v>
      </c>
      <c r="H12700" t="str">
        <f t="shared" si="198"/>
        <v>INSERT INTO "TeamRanks" (team_id,team_sport_id,team_rank) VALUES (210,66,3);</v>
      </c>
    </row>
    <row r="12701" spans="2:8" x14ac:dyDescent="0.25">
      <c r="B12701" t="s">
        <v>466</v>
      </c>
      <c r="C12701">
        <f>INDEX(NationalTeams!B:B,MATCH(B12701,NationalTeams!C:C,0))</f>
        <v>211</v>
      </c>
      <c r="D12701" t="s">
        <v>8509</v>
      </c>
      <c r="E12701">
        <f>INDEX(TeamSports!B:B,MATCH(D12701,TeamSports!C:C,0))</f>
        <v>66</v>
      </c>
      <c r="F12701">
        <f>INDEX(RanksTable!BH:BH,MATCH(B12701,RanksTable!B:B,0))</f>
        <v>3</v>
      </c>
      <c r="H12701" t="str">
        <f t="shared" si="198"/>
        <v>INSERT INTO "TeamRanks" (team_id,team_sport_id,team_rank) VALUES (211,66,3);</v>
      </c>
    </row>
    <row r="12702" spans="2:8" x14ac:dyDescent="0.25">
      <c r="B12702" t="s">
        <v>502</v>
      </c>
      <c r="C12702">
        <f>INDEX(NationalTeams!B:B,MATCH(B12702,NationalTeams!C:C,0))</f>
        <v>212</v>
      </c>
      <c r="D12702" t="s">
        <v>8509</v>
      </c>
      <c r="E12702">
        <f>INDEX(TeamSports!B:B,MATCH(D12702,TeamSports!C:C,0))</f>
        <v>66</v>
      </c>
      <c r="F12702">
        <f>INDEX(RanksTable!BH:BH,MATCH(B12702,RanksTable!B:B,0))</f>
        <v>3</v>
      </c>
      <c r="H12702" t="str">
        <f t="shared" si="198"/>
        <v>INSERT INTO "TeamRanks" (team_id,team_sport_id,team_rank) VALUES (212,66,3);</v>
      </c>
    </row>
    <row r="12703" spans="2:8" x14ac:dyDescent="0.25">
      <c r="B12703" t="s">
        <v>359</v>
      </c>
      <c r="C12703">
        <f>INDEX(NationalTeams!B:B,MATCH(B12703,NationalTeams!C:C,0))</f>
        <v>213</v>
      </c>
      <c r="D12703" t="s">
        <v>8509</v>
      </c>
      <c r="E12703">
        <f>INDEX(TeamSports!B:B,MATCH(D12703,TeamSports!C:C,0))</f>
        <v>66</v>
      </c>
      <c r="F12703">
        <f>INDEX(RanksTable!BH:BH,MATCH(B12703,RanksTable!B:B,0))</f>
        <v>3</v>
      </c>
      <c r="H12703" t="str">
        <f t="shared" si="198"/>
        <v>INSERT INTO "TeamRanks" (team_id,team_sport_id,team_rank) VALUES (213,66,3);</v>
      </c>
    </row>
    <row r="12704" spans="2:8" x14ac:dyDescent="0.25">
      <c r="B12704" t="s">
        <v>377</v>
      </c>
      <c r="C12704">
        <f>INDEX(NationalTeams!B:B,MATCH(B12704,NationalTeams!C:C,0))</f>
        <v>214</v>
      </c>
      <c r="D12704" t="s">
        <v>8509</v>
      </c>
      <c r="E12704">
        <f>INDEX(TeamSports!B:B,MATCH(D12704,TeamSports!C:C,0))</f>
        <v>66</v>
      </c>
      <c r="F12704">
        <f>INDEX(RanksTable!BH:BH,MATCH(B12704,RanksTable!B:B,0))</f>
        <v>3</v>
      </c>
      <c r="H12704" t="str">
        <f t="shared" si="198"/>
        <v>INSERT INTO "TeamRanks" (team_id,team_sport_id,team_rank) VALUES (214,66,3);</v>
      </c>
    </row>
    <row r="12705" spans="2:8" x14ac:dyDescent="0.25">
      <c r="B12705" t="s">
        <v>443</v>
      </c>
      <c r="C12705">
        <f>INDEX(NationalTeams!B:B,MATCH(B12705,NationalTeams!C:C,0))</f>
        <v>215</v>
      </c>
      <c r="D12705" t="s">
        <v>8509</v>
      </c>
      <c r="E12705">
        <f>INDEX(TeamSports!B:B,MATCH(D12705,TeamSports!C:C,0))</f>
        <v>66</v>
      </c>
      <c r="F12705">
        <f>INDEX(RanksTable!BH:BH,MATCH(B12705,RanksTable!B:B,0))</f>
        <v>3</v>
      </c>
      <c r="H12705" t="str">
        <f t="shared" si="198"/>
        <v>INSERT INTO "TeamRanks" (team_id,team_sport_id,team_rank) VALUES (215,66,3);</v>
      </c>
    </row>
    <row r="12706" spans="2:8" x14ac:dyDescent="0.25">
      <c r="B12706" t="s">
        <v>481</v>
      </c>
      <c r="C12706">
        <f>INDEX(NationalTeams!B:B,MATCH(B12706,NationalTeams!C:C,0))</f>
        <v>216</v>
      </c>
      <c r="D12706" t="s">
        <v>8509</v>
      </c>
      <c r="E12706">
        <f>INDEX(TeamSports!B:B,MATCH(D12706,TeamSports!C:C,0))</f>
        <v>66</v>
      </c>
      <c r="F12706">
        <f>INDEX(RanksTable!BH:BH,MATCH(B12706,RanksTable!B:B,0))</f>
        <v>3</v>
      </c>
      <c r="H12706" t="str">
        <f t="shared" si="198"/>
        <v>INSERT INTO "TeamRanks" (team_id,team_sport_id,team_rank) VALUES (216,66,3);</v>
      </c>
    </row>
    <row r="12707" spans="2:8" x14ac:dyDescent="0.25">
      <c r="B12707" t="s">
        <v>351</v>
      </c>
      <c r="C12707">
        <f>INDEX(NationalTeams!B:B,MATCH(B12707,NationalTeams!C:C,0))</f>
        <v>217</v>
      </c>
      <c r="D12707" t="s">
        <v>8509</v>
      </c>
      <c r="E12707">
        <f>INDEX(TeamSports!B:B,MATCH(D12707,TeamSports!C:C,0))</f>
        <v>66</v>
      </c>
      <c r="F12707">
        <f>INDEX(RanksTable!BH:BH,MATCH(B12707,RanksTable!B:B,0))</f>
        <v>3</v>
      </c>
      <c r="H12707" t="str">
        <f t="shared" si="198"/>
        <v>INSERT INTO "TeamRanks" (team_id,team_sport_id,team_rank) VALUES (217,66,3);</v>
      </c>
    </row>
    <row r="12708" spans="2:8" x14ac:dyDescent="0.25">
      <c r="B12708" t="s">
        <v>438</v>
      </c>
      <c r="C12708">
        <f>INDEX(NationalTeams!B:B,MATCH(B12708,NationalTeams!C:C,0))</f>
        <v>218</v>
      </c>
      <c r="D12708" t="s">
        <v>8509</v>
      </c>
      <c r="E12708">
        <f>INDEX(TeamSports!B:B,MATCH(D12708,TeamSports!C:C,0))</f>
        <v>66</v>
      </c>
      <c r="F12708">
        <f>INDEX(RanksTable!BH:BH,MATCH(B12708,RanksTable!B:B,0))</f>
        <v>3</v>
      </c>
      <c r="H12708" t="str">
        <f t="shared" si="198"/>
        <v>INSERT INTO "TeamRanks" (team_id,team_sport_id,team_rank) VALUES (218,66,3);</v>
      </c>
    </row>
    <row r="12709" spans="2:8" x14ac:dyDescent="0.25">
      <c r="B12709" t="s">
        <v>319</v>
      </c>
      <c r="C12709">
        <f>INDEX(NationalTeams!B:B,MATCH(B12709,NationalTeams!C:C,0))</f>
        <v>219</v>
      </c>
      <c r="D12709" t="s">
        <v>8509</v>
      </c>
      <c r="E12709">
        <f>INDEX(TeamSports!B:B,MATCH(D12709,TeamSports!C:C,0))</f>
        <v>66</v>
      </c>
      <c r="F12709">
        <f>INDEX(RanksTable!BH:BH,MATCH(B12709,RanksTable!B:B,0))</f>
        <v>3</v>
      </c>
      <c r="H12709" t="str">
        <f t="shared" si="198"/>
        <v>INSERT INTO "TeamRanks" (team_id,team_sport_id,team_rank) VALUES (219,66,3);</v>
      </c>
    </row>
    <row r="12710" spans="2:8" x14ac:dyDescent="0.25">
      <c r="B12710" t="s">
        <v>471</v>
      </c>
      <c r="C12710">
        <f>INDEX(NationalTeams!B:B,MATCH(B12710,NationalTeams!C:C,0))</f>
        <v>220</v>
      </c>
      <c r="D12710" t="s">
        <v>8509</v>
      </c>
      <c r="E12710">
        <f>INDEX(TeamSports!B:B,MATCH(D12710,TeamSports!C:C,0))</f>
        <v>66</v>
      </c>
      <c r="F12710">
        <f>INDEX(RanksTable!BH:BH,MATCH(B12710,RanksTable!B:B,0))</f>
        <v>3</v>
      </c>
      <c r="H12710" t="str">
        <f t="shared" si="198"/>
        <v>INSERT INTO "TeamRanks" (team_id,team_sport_id,team_rank) VALUES (220,66,3);</v>
      </c>
    </row>
    <row r="12711" spans="2:8" x14ac:dyDescent="0.25">
      <c r="B12711" t="s">
        <v>373</v>
      </c>
      <c r="C12711">
        <f>INDEX(NationalTeams!B:B,MATCH(B12711,NationalTeams!C:C,0))</f>
        <v>221</v>
      </c>
      <c r="D12711" t="s">
        <v>8509</v>
      </c>
      <c r="E12711">
        <f>INDEX(TeamSports!B:B,MATCH(D12711,TeamSports!C:C,0))</f>
        <v>66</v>
      </c>
      <c r="F12711">
        <f>INDEX(RanksTable!BH:BH,MATCH(B12711,RanksTable!B:B,0))</f>
        <v>3</v>
      </c>
      <c r="H12711" t="str">
        <f t="shared" si="198"/>
        <v>INSERT INTO "TeamRanks" (team_id,team_sport_id,team_rank) VALUES (221,66,3);</v>
      </c>
    </row>
    <row r="12712" spans="2:8" x14ac:dyDescent="0.25">
      <c r="B12712" t="s">
        <v>367</v>
      </c>
      <c r="C12712">
        <f>INDEX(NationalTeams!B:B,MATCH(B12712,NationalTeams!C:C,0))</f>
        <v>222</v>
      </c>
      <c r="D12712" t="s">
        <v>8509</v>
      </c>
      <c r="E12712">
        <f>INDEX(TeamSports!B:B,MATCH(D12712,TeamSports!C:C,0))</f>
        <v>66</v>
      </c>
      <c r="F12712">
        <f>INDEX(RanksTable!BH:BH,MATCH(B12712,RanksTable!B:B,0))</f>
        <v>3</v>
      </c>
      <c r="H12712" t="str">
        <f t="shared" si="198"/>
        <v>INSERT INTO "TeamRanks" (team_id,team_sport_id,team_rank) VALUES (222,66,3);</v>
      </c>
    </row>
    <row r="12713" spans="2:8" x14ac:dyDescent="0.25">
      <c r="B12713" t="s">
        <v>358</v>
      </c>
      <c r="C12713">
        <f>INDEX(NationalTeams!B:B,MATCH(B12713,NationalTeams!C:C,0))</f>
        <v>223</v>
      </c>
      <c r="D12713" t="s">
        <v>8509</v>
      </c>
      <c r="E12713">
        <f>INDEX(TeamSports!B:B,MATCH(D12713,TeamSports!C:C,0))</f>
        <v>66</v>
      </c>
      <c r="F12713">
        <f>INDEX(RanksTable!BH:BH,MATCH(B12713,RanksTable!B:B,0))</f>
        <v>3</v>
      </c>
      <c r="H12713" t="str">
        <f t="shared" si="198"/>
        <v>INSERT INTO "TeamRanks" (team_id,team_sport_id,team_rank) VALUES (223,66,3);</v>
      </c>
    </row>
    <row r="12714" spans="2:8" x14ac:dyDescent="0.25">
      <c r="B12714" t="s">
        <v>440</v>
      </c>
      <c r="C12714">
        <f>INDEX(NationalTeams!B:B,MATCH(B12714,NationalTeams!C:C,0))</f>
        <v>1</v>
      </c>
      <c r="D12714" t="s">
        <v>8506</v>
      </c>
      <c r="E12714">
        <f>INDEX(TeamSports!B:B,MATCH(D12714,TeamSports!C:C,0))</f>
        <v>68</v>
      </c>
      <c r="F12714">
        <f>INDEX(RanksTable!BJ:BJ,MATCH(B12714,RanksTable!B:B,0))</f>
        <v>7</v>
      </c>
      <c r="H12714" t="str">
        <f t="shared" si="198"/>
        <v>INSERT INTO "TeamRanks" (team_id,team_sport_id,team_rank) VALUES (1,68,7);</v>
      </c>
    </row>
    <row r="12715" spans="2:8" x14ac:dyDescent="0.25">
      <c r="B12715" t="s">
        <v>321</v>
      </c>
      <c r="C12715">
        <f>INDEX(NationalTeams!B:B,MATCH(B12715,NationalTeams!C:C,0))</f>
        <v>2</v>
      </c>
      <c r="D12715" t="s">
        <v>8506</v>
      </c>
      <c r="E12715">
        <f>INDEX(TeamSports!B:B,MATCH(D12715,TeamSports!C:C,0))</f>
        <v>68</v>
      </c>
      <c r="F12715">
        <f>INDEX(RanksTable!BJ:BJ,MATCH(B12715,RanksTable!B:B,0))</f>
        <v>7</v>
      </c>
      <c r="H12715" t="str">
        <f t="shared" si="198"/>
        <v>INSERT INTO "TeamRanks" (team_id,team_sport_id,team_rank) VALUES (2,68,7);</v>
      </c>
    </row>
    <row r="12716" spans="2:8" x14ac:dyDescent="0.25">
      <c r="B12716" t="s">
        <v>520</v>
      </c>
      <c r="C12716">
        <f>INDEX(NationalTeams!B:B,MATCH(B12716,NationalTeams!C:C,0))</f>
        <v>3</v>
      </c>
      <c r="D12716" t="s">
        <v>8506</v>
      </c>
      <c r="E12716">
        <f>INDEX(TeamSports!B:B,MATCH(D12716,TeamSports!C:C,0))</f>
        <v>68</v>
      </c>
      <c r="F12716">
        <f>INDEX(RanksTable!BJ:BJ,MATCH(B12716,RanksTable!B:B,0))</f>
        <v>7</v>
      </c>
      <c r="H12716" t="str">
        <f t="shared" si="198"/>
        <v>INSERT INTO "TeamRanks" (team_id,team_sport_id,team_rank) VALUES (3,68,7);</v>
      </c>
    </row>
    <row r="12717" spans="2:8" x14ac:dyDescent="0.25">
      <c r="B12717" t="s">
        <v>489</v>
      </c>
      <c r="C12717">
        <f>INDEX(NationalTeams!B:B,MATCH(B12717,NationalTeams!C:C,0))</f>
        <v>4</v>
      </c>
      <c r="D12717" t="s">
        <v>8506</v>
      </c>
      <c r="E12717">
        <f>INDEX(TeamSports!B:B,MATCH(D12717,TeamSports!C:C,0))</f>
        <v>68</v>
      </c>
      <c r="F12717">
        <f>INDEX(RanksTable!BJ:BJ,MATCH(B12717,RanksTable!B:B,0))</f>
        <v>1</v>
      </c>
      <c r="H12717" t="str">
        <f t="shared" si="198"/>
        <v>INSERT INTO "TeamRanks" (team_id,team_sport_id,team_rank) VALUES (4,68,1);</v>
      </c>
    </row>
    <row r="12718" spans="2:8" x14ac:dyDescent="0.25">
      <c r="B12718" t="s">
        <v>329</v>
      </c>
      <c r="C12718">
        <f>INDEX(NationalTeams!B:B,MATCH(B12718,NationalTeams!C:C,0))</f>
        <v>5</v>
      </c>
      <c r="D12718" t="s">
        <v>8506</v>
      </c>
      <c r="E12718">
        <f>INDEX(TeamSports!B:B,MATCH(D12718,TeamSports!C:C,0))</f>
        <v>68</v>
      </c>
      <c r="F12718">
        <f>INDEX(RanksTable!BJ:BJ,MATCH(B12718,RanksTable!B:B,0))</f>
        <v>7</v>
      </c>
      <c r="H12718" t="str">
        <f t="shared" si="198"/>
        <v>INSERT INTO "TeamRanks" (team_id,team_sport_id,team_rank) VALUES (5,68,7);</v>
      </c>
    </row>
    <row r="12719" spans="2:8" x14ac:dyDescent="0.25">
      <c r="B12719" t="s">
        <v>538</v>
      </c>
      <c r="C12719">
        <f>INDEX(NationalTeams!B:B,MATCH(B12719,NationalTeams!C:C,0))</f>
        <v>6</v>
      </c>
      <c r="D12719" t="s">
        <v>8506</v>
      </c>
      <c r="E12719">
        <f>INDEX(TeamSports!B:B,MATCH(D12719,TeamSports!C:C,0))</f>
        <v>68</v>
      </c>
      <c r="F12719">
        <f>INDEX(RanksTable!BJ:BJ,MATCH(B12719,RanksTable!B:B,0))</f>
        <v>7</v>
      </c>
      <c r="H12719" t="str">
        <f t="shared" si="198"/>
        <v>INSERT INTO "TeamRanks" (team_id,team_sport_id,team_rank) VALUES (6,68,7);</v>
      </c>
    </row>
    <row r="12720" spans="2:8" x14ac:dyDescent="0.25">
      <c r="B12720" t="s">
        <v>357</v>
      </c>
      <c r="C12720">
        <f>INDEX(NationalTeams!B:B,MATCH(B12720,NationalTeams!C:C,0))</f>
        <v>7</v>
      </c>
      <c r="D12720" t="s">
        <v>8506</v>
      </c>
      <c r="E12720">
        <f>INDEX(TeamSports!B:B,MATCH(D12720,TeamSports!C:C,0))</f>
        <v>68</v>
      </c>
      <c r="F12720">
        <f>INDEX(RanksTable!BJ:BJ,MATCH(B12720,RanksTable!B:B,0))</f>
        <v>7</v>
      </c>
      <c r="H12720" t="str">
        <f t="shared" si="198"/>
        <v>INSERT INTO "TeamRanks" (team_id,team_sport_id,team_rank) VALUES (7,68,7);</v>
      </c>
    </row>
    <row r="12721" spans="2:8" x14ac:dyDescent="0.25">
      <c r="B12721" t="s">
        <v>420</v>
      </c>
      <c r="C12721">
        <f>INDEX(NationalTeams!B:B,MATCH(B12721,NationalTeams!C:C,0))</f>
        <v>8</v>
      </c>
      <c r="D12721" t="s">
        <v>8506</v>
      </c>
      <c r="E12721">
        <f>INDEX(TeamSports!B:B,MATCH(D12721,TeamSports!C:C,0))</f>
        <v>68</v>
      </c>
      <c r="F12721">
        <f>INDEX(RanksTable!BJ:BJ,MATCH(B12721,RanksTable!B:B,0))</f>
        <v>7</v>
      </c>
      <c r="H12721" t="str">
        <f t="shared" si="198"/>
        <v>INSERT INTO "TeamRanks" (team_id,team_sport_id,team_rank) VALUES (8,68,7);</v>
      </c>
    </row>
    <row r="12722" spans="2:8" x14ac:dyDescent="0.25">
      <c r="B12722" t="s">
        <v>400</v>
      </c>
      <c r="C12722">
        <f>INDEX(NationalTeams!B:B,MATCH(B12722,NationalTeams!C:C,0))</f>
        <v>9</v>
      </c>
      <c r="D12722" t="s">
        <v>8506</v>
      </c>
      <c r="E12722">
        <f>INDEX(TeamSports!B:B,MATCH(D12722,TeamSports!C:C,0))</f>
        <v>68</v>
      </c>
      <c r="F12722">
        <f>INDEX(RanksTable!BJ:BJ,MATCH(B12722,RanksTable!B:B,0))</f>
        <v>7</v>
      </c>
      <c r="H12722" t="str">
        <f t="shared" si="198"/>
        <v>INSERT INTO "TeamRanks" (team_id,team_sport_id,team_rank) VALUES (9,68,7);</v>
      </c>
    </row>
    <row r="12723" spans="2:8" x14ac:dyDescent="0.25">
      <c r="B12723" t="s">
        <v>428</v>
      </c>
      <c r="C12723">
        <f>INDEX(NationalTeams!B:B,MATCH(B12723,NationalTeams!C:C,0))</f>
        <v>10</v>
      </c>
      <c r="D12723" t="s">
        <v>8506</v>
      </c>
      <c r="E12723">
        <f>INDEX(TeamSports!B:B,MATCH(D12723,TeamSports!C:C,0))</f>
        <v>68</v>
      </c>
      <c r="F12723">
        <f>INDEX(RanksTable!BJ:BJ,MATCH(B12723,RanksTable!B:B,0))</f>
        <v>7</v>
      </c>
      <c r="H12723" t="str">
        <f t="shared" si="198"/>
        <v>INSERT INTO "TeamRanks" (team_id,team_sport_id,team_rank) VALUES (10,68,7);</v>
      </c>
    </row>
    <row r="12724" spans="2:8" x14ac:dyDescent="0.25">
      <c r="B12724" t="s">
        <v>324</v>
      </c>
      <c r="C12724">
        <f>INDEX(NationalTeams!B:B,MATCH(B12724,NationalTeams!C:C,0))</f>
        <v>11</v>
      </c>
      <c r="D12724" t="s">
        <v>8506</v>
      </c>
      <c r="E12724">
        <f>INDEX(TeamSports!B:B,MATCH(D12724,TeamSports!C:C,0))</f>
        <v>68</v>
      </c>
      <c r="F12724">
        <f>INDEX(RanksTable!BJ:BJ,MATCH(B12724,RanksTable!B:B,0))</f>
        <v>7</v>
      </c>
      <c r="H12724" t="str">
        <f t="shared" si="198"/>
        <v>INSERT INTO "TeamRanks" (team_id,team_sport_id,team_rank) VALUES (11,68,7);</v>
      </c>
    </row>
    <row r="12725" spans="2:8" x14ac:dyDescent="0.25">
      <c r="B12725" t="s">
        <v>376</v>
      </c>
      <c r="C12725">
        <f>INDEX(NationalTeams!B:B,MATCH(B12725,NationalTeams!C:C,0))</f>
        <v>12</v>
      </c>
      <c r="D12725" t="s">
        <v>8506</v>
      </c>
      <c r="E12725">
        <f>INDEX(TeamSports!B:B,MATCH(D12725,TeamSports!C:C,0))</f>
        <v>68</v>
      </c>
      <c r="F12725">
        <f>INDEX(RanksTable!BJ:BJ,MATCH(B12725,RanksTable!B:B,0))</f>
        <v>7</v>
      </c>
      <c r="H12725" t="str">
        <f t="shared" si="198"/>
        <v>INSERT INTO "TeamRanks" (team_id,team_sport_id,team_rank) VALUES (12,68,7);</v>
      </c>
    </row>
    <row r="12726" spans="2:8" x14ac:dyDescent="0.25">
      <c r="B12726" t="s">
        <v>529</v>
      </c>
      <c r="C12726">
        <f>INDEX(NationalTeams!B:B,MATCH(B12726,NationalTeams!C:C,0))</f>
        <v>13</v>
      </c>
      <c r="D12726" t="s">
        <v>8506</v>
      </c>
      <c r="E12726">
        <f>INDEX(TeamSports!B:B,MATCH(D12726,TeamSports!C:C,0))</f>
        <v>68</v>
      </c>
      <c r="F12726">
        <f>INDEX(RanksTable!BJ:BJ,MATCH(B12726,RanksTable!B:B,0))</f>
        <v>7</v>
      </c>
      <c r="H12726" t="str">
        <f t="shared" si="198"/>
        <v>INSERT INTO "TeamRanks" (team_id,team_sport_id,team_rank) VALUES (13,68,7);</v>
      </c>
    </row>
    <row r="12727" spans="2:8" x14ac:dyDescent="0.25">
      <c r="B12727" t="s">
        <v>415</v>
      </c>
      <c r="C12727">
        <f>INDEX(NationalTeams!B:B,MATCH(B12727,NationalTeams!C:C,0))</f>
        <v>14</v>
      </c>
      <c r="D12727" t="s">
        <v>8506</v>
      </c>
      <c r="E12727">
        <f>INDEX(TeamSports!B:B,MATCH(D12727,TeamSports!C:C,0))</f>
        <v>68</v>
      </c>
      <c r="F12727">
        <f>INDEX(RanksTable!BJ:BJ,MATCH(B12727,RanksTable!B:B,0))</f>
        <v>7</v>
      </c>
      <c r="H12727" t="str">
        <f t="shared" si="198"/>
        <v>INSERT INTO "TeamRanks" (team_id,team_sport_id,team_rank) VALUES (14,68,7);</v>
      </c>
    </row>
    <row r="12728" spans="2:8" x14ac:dyDescent="0.25">
      <c r="B12728" t="s">
        <v>424</v>
      </c>
      <c r="C12728">
        <f>INDEX(NationalTeams!B:B,MATCH(B12728,NationalTeams!C:C,0))</f>
        <v>15</v>
      </c>
      <c r="D12728" t="s">
        <v>8506</v>
      </c>
      <c r="E12728">
        <f>INDEX(TeamSports!B:B,MATCH(D12728,TeamSports!C:C,0))</f>
        <v>68</v>
      </c>
      <c r="F12728">
        <f>INDEX(RanksTable!BJ:BJ,MATCH(B12728,RanksTable!B:B,0))</f>
        <v>7</v>
      </c>
      <c r="H12728" t="str">
        <f t="shared" si="198"/>
        <v>INSERT INTO "TeamRanks" (team_id,team_sport_id,team_rank) VALUES (15,68,7);</v>
      </c>
    </row>
    <row r="12729" spans="2:8" x14ac:dyDescent="0.25">
      <c r="B12729" t="s">
        <v>426</v>
      </c>
      <c r="C12729">
        <f>INDEX(NationalTeams!B:B,MATCH(B12729,NationalTeams!C:C,0))</f>
        <v>16</v>
      </c>
      <c r="D12729" t="s">
        <v>8506</v>
      </c>
      <c r="E12729">
        <f>INDEX(TeamSports!B:B,MATCH(D12729,TeamSports!C:C,0))</f>
        <v>68</v>
      </c>
      <c r="F12729">
        <f>INDEX(RanksTable!BJ:BJ,MATCH(B12729,RanksTable!B:B,0))</f>
        <v>7</v>
      </c>
      <c r="H12729" t="str">
        <f t="shared" si="198"/>
        <v>INSERT INTO "TeamRanks" (team_id,team_sport_id,team_rank) VALUES (16,68,7);</v>
      </c>
    </row>
    <row r="12730" spans="2:8" x14ac:dyDescent="0.25">
      <c r="B12730" t="s">
        <v>514</v>
      </c>
      <c r="C12730">
        <f>INDEX(NationalTeams!B:B,MATCH(B12730,NationalTeams!C:C,0))</f>
        <v>17</v>
      </c>
      <c r="D12730" t="s">
        <v>8506</v>
      </c>
      <c r="E12730">
        <f>INDEX(TeamSports!B:B,MATCH(D12730,TeamSports!C:C,0))</f>
        <v>68</v>
      </c>
      <c r="F12730">
        <f>INDEX(RanksTable!BJ:BJ,MATCH(B12730,RanksTable!B:B,0))</f>
        <v>4</v>
      </c>
      <c r="H12730" t="str">
        <f t="shared" si="198"/>
        <v>INSERT INTO "TeamRanks" (team_id,team_sport_id,team_rank) VALUES (17,68,4);</v>
      </c>
    </row>
    <row r="12731" spans="2:8" x14ac:dyDescent="0.25">
      <c r="B12731" t="s">
        <v>535</v>
      </c>
      <c r="C12731">
        <f>INDEX(NationalTeams!B:B,MATCH(B12731,NationalTeams!C:C,0))</f>
        <v>18</v>
      </c>
      <c r="D12731" t="s">
        <v>8506</v>
      </c>
      <c r="E12731">
        <f>INDEX(TeamSports!B:B,MATCH(D12731,TeamSports!C:C,0))</f>
        <v>68</v>
      </c>
      <c r="F12731">
        <f>INDEX(RanksTable!BJ:BJ,MATCH(B12731,RanksTable!B:B,0))</f>
        <v>7</v>
      </c>
      <c r="H12731" t="str">
        <f t="shared" si="198"/>
        <v>INSERT INTO "TeamRanks" (team_id,team_sport_id,team_rank) VALUES (18,68,7);</v>
      </c>
    </row>
    <row r="12732" spans="2:8" x14ac:dyDescent="0.25">
      <c r="B12732" t="s">
        <v>419</v>
      </c>
      <c r="C12732">
        <f>INDEX(NationalTeams!B:B,MATCH(B12732,NationalTeams!C:C,0))</f>
        <v>19</v>
      </c>
      <c r="D12732" t="s">
        <v>8506</v>
      </c>
      <c r="E12732">
        <f>INDEX(TeamSports!B:B,MATCH(D12732,TeamSports!C:C,0))</f>
        <v>68</v>
      </c>
      <c r="F12732">
        <f>INDEX(RanksTable!BJ:BJ,MATCH(B12732,RanksTable!B:B,0))</f>
        <v>7</v>
      </c>
      <c r="H12732" t="str">
        <f t="shared" si="198"/>
        <v>INSERT INTO "TeamRanks" (team_id,team_sport_id,team_rank) VALUES (19,68,7);</v>
      </c>
    </row>
    <row r="12733" spans="2:8" x14ac:dyDescent="0.25">
      <c r="B12733" t="s">
        <v>433</v>
      </c>
      <c r="C12733">
        <f>INDEX(NationalTeams!B:B,MATCH(B12733,NationalTeams!C:C,0))</f>
        <v>20</v>
      </c>
      <c r="D12733" t="s">
        <v>8506</v>
      </c>
      <c r="E12733">
        <f>INDEX(TeamSports!B:B,MATCH(D12733,TeamSports!C:C,0))</f>
        <v>68</v>
      </c>
      <c r="F12733">
        <f>INDEX(RanksTable!BJ:BJ,MATCH(B12733,RanksTable!B:B,0))</f>
        <v>7</v>
      </c>
      <c r="H12733" t="str">
        <f t="shared" si="198"/>
        <v>INSERT INTO "TeamRanks" (team_id,team_sport_id,team_rank) VALUES (20,68,7);</v>
      </c>
    </row>
    <row r="12734" spans="2:8" x14ac:dyDescent="0.25">
      <c r="B12734" t="s">
        <v>465</v>
      </c>
      <c r="C12734">
        <f>INDEX(NationalTeams!B:B,MATCH(B12734,NationalTeams!C:C,0))</f>
        <v>21</v>
      </c>
      <c r="D12734" t="s">
        <v>8506</v>
      </c>
      <c r="E12734">
        <f>INDEX(TeamSports!B:B,MATCH(D12734,TeamSports!C:C,0))</f>
        <v>68</v>
      </c>
      <c r="F12734">
        <f>INDEX(RanksTable!BJ:BJ,MATCH(B12734,RanksTable!B:B,0))</f>
        <v>7</v>
      </c>
      <c r="H12734" t="str">
        <f t="shared" si="198"/>
        <v>INSERT INTO "TeamRanks" (team_id,team_sport_id,team_rank) VALUES (21,68,7);</v>
      </c>
    </row>
    <row r="12735" spans="2:8" x14ac:dyDescent="0.25">
      <c r="B12735" t="s">
        <v>408</v>
      </c>
      <c r="C12735">
        <f>INDEX(NationalTeams!B:B,MATCH(B12735,NationalTeams!C:C,0))</f>
        <v>22</v>
      </c>
      <c r="D12735" t="s">
        <v>8506</v>
      </c>
      <c r="E12735">
        <f>INDEX(TeamSports!B:B,MATCH(D12735,TeamSports!C:C,0))</f>
        <v>68</v>
      </c>
      <c r="F12735">
        <f>INDEX(RanksTable!BJ:BJ,MATCH(B12735,RanksTable!B:B,0))</f>
        <v>7</v>
      </c>
      <c r="H12735" t="str">
        <f t="shared" si="198"/>
        <v>INSERT INTO "TeamRanks" (team_id,team_sport_id,team_rank) VALUES (22,68,7);</v>
      </c>
    </row>
    <row r="12736" spans="2:8" x14ac:dyDescent="0.25">
      <c r="B12736" t="s">
        <v>505</v>
      </c>
      <c r="C12736">
        <f>INDEX(NationalTeams!B:B,MATCH(B12736,NationalTeams!C:C,0))</f>
        <v>23</v>
      </c>
      <c r="D12736" t="s">
        <v>8506</v>
      </c>
      <c r="E12736">
        <f>INDEX(TeamSports!B:B,MATCH(D12736,TeamSports!C:C,0))</f>
        <v>68</v>
      </c>
      <c r="F12736">
        <f>INDEX(RanksTable!BJ:BJ,MATCH(B12736,RanksTable!B:B,0))</f>
        <v>4</v>
      </c>
      <c r="H12736" t="str">
        <f t="shared" si="198"/>
        <v>INSERT INTO "TeamRanks" (team_id,team_sport_id,team_rank) VALUES (23,68,4);</v>
      </c>
    </row>
    <row r="12737" spans="2:8" x14ac:dyDescent="0.25">
      <c r="B12737" t="s">
        <v>334</v>
      </c>
      <c r="C12737">
        <f>INDEX(NationalTeams!B:B,MATCH(B12737,NationalTeams!C:C,0))</f>
        <v>24</v>
      </c>
      <c r="D12737" t="s">
        <v>8506</v>
      </c>
      <c r="E12737">
        <f>INDEX(TeamSports!B:B,MATCH(D12737,TeamSports!C:C,0))</f>
        <v>68</v>
      </c>
      <c r="F12737">
        <f>INDEX(RanksTable!BJ:BJ,MATCH(B12737,RanksTable!B:B,0))</f>
        <v>7</v>
      </c>
      <c r="H12737" t="str">
        <f t="shared" si="198"/>
        <v>INSERT INTO "TeamRanks" (team_id,team_sport_id,team_rank) VALUES (24,68,7);</v>
      </c>
    </row>
    <row r="12738" spans="2:8" x14ac:dyDescent="0.25">
      <c r="B12738" t="s">
        <v>337</v>
      </c>
      <c r="C12738">
        <f>INDEX(NationalTeams!B:B,MATCH(B12738,NationalTeams!C:C,0))</f>
        <v>25</v>
      </c>
      <c r="D12738" t="s">
        <v>8506</v>
      </c>
      <c r="E12738">
        <f>INDEX(TeamSports!B:B,MATCH(D12738,TeamSports!C:C,0))</f>
        <v>68</v>
      </c>
      <c r="F12738">
        <f>INDEX(RanksTable!BJ:BJ,MATCH(B12738,RanksTable!B:B,0))</f>
        <v>7</v>
      </c>
      <c r="H12738" t="str">
        <f t="shared" si="198"/>
        <v>INSERT INTO "TeamRanks" (team_id,team_sport_id,team_rank) VALUES (25,68,7);</v>
      </c>
    </row>
    <row r="12739" spans="2:8" x14ac:dyDescent="0.25">
      <c r="B12739" t="s">
        <v>403</v>
      </c>
      <c r="C12739">
        <f>INDEX(NationalTeams!B:B,MATCH(B12739,NationalTeams!C:C,0))</f>
        <v>26</v>
      </c>
      <c r="D12739" t="s">
        <v>8506</v>
      </c>
      <c r="E12739">
        <f>INDEX(TeamSports!B:B,MATCH(D12739,TeamSports!C:C,0))</f>
        <v>68</v>
      </c>
      <c r="F12739">
        <f>INDEX(RanksTable!BJ:BJ,MATCH(B12739,RanksTable!B:B,0))</f>
        <v>7</v>
      </c>
      <c r="H12739" t="str">
        <f t="shared" si="198"/>
        <v>INSERT INTO "TeamRanks" (team_id,team_sport_id,team_rank) VALUES (26,68,7);</v>
      </c>
    </row>
    <row r="12740" spans="2:8" x14ac:dyDescent="0.25">
      <c r="B12740" t="s">
        <v>525</v>
      </c>
      <c r="C12740">
        <f>INDEX(NationalTeams!B:B,MATCH(B12740,NationalTeams!C:C,0))</f>
        <v>27</v>
      </c>
      <c r="D12740" t="s">
        <v>8506</v>
      </c>
      <c r="E12740">
        <f>INDEX(TeamSports!B:B,MATCH(D12740,TeamSports!C:C,0))</f>
        <v>68</v>
      </c>
      <c r="F12740">
        <f>INDEX(RanksTable!BJ:BJ,MATCH(B12740,RanksTable!B:B,0))</f>
        <v>5</v>
      </c>
      <c r="H12740" t="str">
        <f t="shared" ref="H12740:H12803" si="199">_xlfn.CONCAT($H$1,$L$1,$C$1,$L$1," ",$J$1,$C$2,$N$1,$E$2,$N$1,$F$2,$K$1,$I$1,$J$1,C12740,$N$1,E12740,$N$1,F12740,$K$1,$O$1)</f>
        <v>INSERT INTO "TeamRanks" (team_id,team_sport_id,team_rank) VALUES (27,68,5);</v>
      </c>
    </row>
    <row r="12741" spans="2:8" x14ac:dyDescent="0.25">
      <c r="B12741" t="s">
        <v>453</v>
      </c>
      <c r="C12741">
        <f>INDEX(NationalTeams!B:B,MATCH(B12741,NationalTeams!C:C,0))</f>
        <v>28</v>
      </c>
      <c r="D12741" t="s">
        <v>8506</v>
      </c>
      <c r="E12741">
        <f>INDEX(TeamSports!B:B,MATCH(D12741,TeamSports!C:C,0))</f>
        <v>68</v>
      </c>
      <c r="F12741">
        <f>INDEX(RanksTable!BJ:BJ,MATCH(B12741,RanksTable!B:B,0))</f>
        <v>7</v>
      </c>
      <c r="H12741" t="str">
        <f t="shared" si="199"/>
        <v>INSERT INTO "TeamRanks" (team_id,team_sport_id,team_rank) VALUES (28,68,7);</v>
      </c>
    </row>
    <row r="12742" spans="2:8" x14ac:dyDescent="0.25">
      <c r="B12742" t="s">
        <v>353</v>
      </c>
      <c r="C12742">
        <f>INDEX(NationalTeams!B:B,MATCH(B12742,NationalTeams!C:C,0))</f>
        <v>29</v>
      </c>
      <c r="D12742" t="s">
        <v>8506</v>
      </c>
      <c r="E12742">
        <f>INDEX(TeamSports!B:B,MATCH(D12742,TeamSports!C:C,0))</f>
        <v>68</v>
      </c>
      <c r="F12742">
        <f>INDEX(RanksTable!BJ:BJ,MATCH(B12742,RanksTable!B:B,0))</f>
        <v>7</v>
      </c>
      <c r="H12742" t="str">
        <f t="shared" si="199"/>
        <v>INSERT INTO "TeamRanks" (team_id,team_sport_id,team_rank) VALUES (29,68,7);</v>
      </c>
    </row>
    <row r="12743" spans="2:8" x14ac:dyDescent="0.25">
      <c r="B12743" t="s">
        <v>516</v>
      </c>
      <c r="C12743">
        <f>INDEX(NationalTeams!B:B,MATCH(B12743,NationalTeams!C:C,0))</f>
        <v>30</v>
      </c>
      <c r="D12743" t="s">
        <v>8506</v>
      </c>
      <c r="E12743">
        <f>INDEX(TeamSports!B:B,MATCH(D12743,TeamSports!C:C,0))</f>
        <v>68</v>
      </c>
      <c r="F12743">
        <f>INDEX(RanksTable!BJ:BJ,MATCH(B12743,RanksTable!B:B,0))</f>
        <v>7</v>
      </c>
      <c r="H12743" t="str">
        <f t="shared" si="199"/>
        <v>INSERT INTO "TeamRanks" (team_id,team_sport_id,team_rank) VALUES (30,68,7);</v>
      </c>
    </row>
    <row r="12744" spans="2:8" x14ac:dyDescent="0.25">
      <c r="B12744" t="s">
        <v>340</v>
      </c>
      <c r="C12744">
        <f>INDEX(NationalTeams!B:B,MATCH(B12744,NationalTeams!C:C,0))</f>
        <v>31</v>
      </c>
      <c r="D12744" t="s">
        <v>8506</v>
      </c>
      <c r="E12744">
        <f>INDEX(TeamSports!B:B,MATCH(D12744,TeamSports!C:C,0))</f>
        <v>68</v>
      </c>
      <c r="F12744">
        <f>INDEX(RanksTable!BJ:BJ,MATCH(B12744,RanksTable!B:B,0))</f>
        <v>7</v>
      </c>
      <c r="H12744" t="str">
        <f t="shared" si="199"/>
        <v>INSERT INTO "TeamRanks" (team_id,team_sport_id,team_rank) VALUES (31,68,7);</v>
      </c>
    </row>
    <row r="12745" spans="2:8" x14ac:dyDescent="0.25">
      <c r="B12745" t="s">
        <v>327</v>
      </c>
      <c r="C12745">
        <f>INDEX(NationalTeams!B:B,MATCH(B12745,NationalTeams!C:C,0))</f>
        <v>32</v>
      </c>
      <c r="D12745" t="s">
        <v>8506</v>
      </c>
      <c r="E12745">
        <f>INDEX(TeamSports!B:B,MATCH(D12745,TeamSports!C:C,0))</f>
        <v>68</v>
      </c>
      <c r="F12745">
        <f>INDEX(RanksTable!BJ:BJ,MATCH(B12745,RanksTable!B:B,0))</f>
        <v>7</v>
      </c>
      <c r="H12745" t="str">
        <f t="shared" si="199"/>
        <v>INSERT INTO "TeamRanks" (team_id,team_sport_id,team_rank) VALUES (32,68,7);</v>
      </c>
    </row>
    <row r="12746" spans="2:8" x14ac:dyDescent="0.25">
      <c r="B12746" t="s">
        <v>478</v>
      </c>
      <c r="C12746">
        <f>INDEX(NationalTeams!B:B,MATCH(B12746,NationalTeams!C:C,0))</f>
        <v>33</v>
      </c>
      <c r="D12746" t="s">
        <v>8506</v>
      </c>
      <c r="E12746">
        <f>INDEX(TeamSports!B:B,MATCH(D12746,TeamSports!C:C,0))</f>
        <v>68</v>
      </c>
      <c r="F12746">
        <f>INDEX(RanksTable!BJ:BJ,MATCH(B12746,RanksTable!B:B,0))</f>
        <v>7</v>
      </c>
      <c r="H12746" t="str">
        <f t="shared" si="199"/>
        <v>INSERT INTO "TeamRanks" (team_id,team_sport_id,team_rank) VALUES (33,68,7);</v>
      </c>
    </row>
    <row r="12747" spans="2:8" x14ac:dyDescent="0.25">
      <c r="B12747" t="s">
        <v>510</v>
      </c>
      <c r="C12747">
        <f>INDEX(NationalTeams!B:B,MATCH(B12747,NationalTeams!C:C,0))</f>
        <v>34</v>
      </c>
      <c r="D12747" t="s">
        <v>8506</v>
      </c>
      <c r="E12747">
        <f>INDEX(TeamSports!B:B,MATCH(D12747,TeamSports!C:C,0))</f>
        <v>68</v>
      </c>
      <c r="F12747">
        <f>INDEX(RanksTable!BJ:BJ,MATCH(B12747,RanksTable!B:B,0))</f>
        <v>7</v>
      </c>
      <c r="H12747" t="str">
        <f t="shared" si="199"/>
        <v>INSERT INTO "TeamRanks" (team_id,team_sport_id,team_rank) VALUES (34,68,7);</v>
      </c>
    </row>
    <row r="12748" spans="2:8" x14ac:dyDescent="0.25">
      <c r="B12748" t="s">
        <v>366</v>
      </c>
      <c r="C12748">
        <f>INDEX(NationalTeams!B:B,MATCH(B12748,NationalTeams!C:C,0))</f>
        <v>35</v>
      </c>
      <c r="D12748" t="s">
        <v>8506</v>
      </c>
      <c r="E12748">
        <f>INDEX(TeamSports!B:B,MATCH(D12748,TeamSports!C:C,0))</f>
        <v>68</v>
      </c>
      <c r="F12748">
        <f>INDEX(RanksTable!BJ:BJ,MATCH(B12748,RanksTable!B:B,0))</f>
        <v>7</v>
      </c>
      <c r="H12748" t="str">
        <f t="shared" si="199"/>
        <v>INSERT INTO "TeamRanks" (team_id,team_sport_id,team_rank) VALUES (35,68,7);</v>
      </c>
    </row>
    <row r="12749" spans="2:8" x14ac:dyDescent="0.25">
      <c r="B12749" t="s">
        <v>341</v>
      </c>
      <c r="C12749">
        <f>INDEX(NationalTeams!B:B,MATCH(B12749,NationalTeams!C:C,0))</f>
        <v>36</v>
      </c>
      <c r="D12749" t="s">
        <v>8506</v>
      </c>
      <c r="E12749">
        <f>INDEX(TeamSports!B:B,MATCH(D12749,TeamSports!C:C,0))</f>
        <v>68</v>
      </c>
      <c r="F12749">
        <f>INDEX(RanksTable!BJ:BJ,MATCH(B12749,RanksTable!B:B,0))</f>
        <v>7</v>
      </c>
      <c r="H12749" t="str">
        <f t="shared" si="199"/>
        <v>INSERT INTO "TeamRanks" (team_id,team_sport_id,team_rank) VALUES (36,68,7);</v>
      </c>
    </row>
    <row r="12750" spans="2:8" x14ac:dyDescent="0.25">
      <c r="B12750" t="s">
        <v>454</v>
      </c>
      <c r="C12750">
        <f>INDEX(NationalTeams!B:B,MATCH(B12750,NationalTeams!C:C,0))</f>
        <v>37</v>
      </c>
      <c r="D12750" t="s">
        <v>8506</v>
      </c>
      <c r="E12750">
        <f>INDEX(TeamSports!B:B,MATCH(D12750,TeamSports!C:C,0))</f>
        <v>68</v>
      </c>
      <c r="F12750">
        <f>INDEX(RanksTable!BJ:BJ,MATCH(B12750,RanksTable!B:B,0))</f>
        <v>7</v>
      </c>
      <c r="H12750" t="str">
        <f t="shared" si="199"/>
        <v>INSERT INTO "TeamRanks" (team_id,team_sport_id,team_rank) VALUES (37,68,7);</v>
      </c>
    </row>
    <row r="12751" spans="2:8" x14ac:dyDescent="0.25">
      <c r="B12751" t="s">
        <v>371</v>
      </c>
      <c r="C12751">
        <f>INDEX(NationalTeams!B:B,MATCH(B12751,NationalTeams!C:C,0))</f>
        <v>38</v>
      </c>
      <c r="D12751" t="s">
        <v>8506</v>
      </c>
      <c r="E12751">
        <f>INDEX(TeamSports!B:B,MATCH(D12751,TeamSports!C:C,0))</f>
        <v>68</v>
      </c>
      <c r="F12751">
        <f>INDEX(RanksTable!BJ:BJ,MATCH(B12751,RanksTable!B:B,0))</f>
        <v>7</v>
      </c>
      <c r="H12751" t="str">
        <f t="shared" si="199"/>
        <v>INSERT INTO "TeamRanks" (team_id,team_sport_id,team_rank) VALUES (38,68,7);</v>
      </c>
    </row>
    <row r="12752" spans="2:8" x14ac:dyDescent="0.25">
      <c r="B12752" t="s">
        <v>462</v>
      </c>
      <c r="C12752">
        <f>INDEX(NationalTeams!B:B,MATCH(B12752,NationalTeams!C:C,0))</f>
        <v>39</v>
      </c>
      <c r="D12752" t="s">
        <v>8506</v>
      </c>
      <c r="E12752">
        <f>INDEX(TeamSports!B:B,MATCH(D12752,TeamSports!C:C,0))</f>
        <v>68</v>
      </c>
      <c r="F12752">
        <f>INDEX(RanksTable!BJ:BJ,MATCH(B12752,RanksTable!B:B,0))</f>
        <v>7</v>
      </c>
      <c r="H12752" t="str">
        <f t="shared" si="199"/>
        <v>INSERT INTO "TeamRanks" (team_id,team_sport_id,team_rank) VALUES (39,68,7);</v>
      </c>
    </row>
    <row r="12753" spans="2:8" x14ac:dyDescent="0.25">
      <c r="B12753" t="s">
        <v>322</v>
      </c>
      <c r="C12753">
        <f>INDEX(NationalTeams!B:B,MATCH(B12753,NationalTeams!C:C,0))</f>
        <v>40</v>
      </c>
      <c r="D12753" t="s">
        <v>8506</v>
      </c>
      <c r="E12753">
        <f>INDEX(TeamSports!B:B,MATCH(D12753,TeamSports!C:C,0))</f>
        <v>68</v>
      </c>
      <c r="F12753">
        <f>INDEX(RanksTable!BJ:BJ,MATCH(B12753,RanksTable!B:B,0))</f>
        <v>7</v>
      </c>
      <c r="H12753" t="str">
        <f t="shared" si="199"/>
        <v>INSERT INTO "TeamRanks" (team_id,team_sport_id,team_rank) VALUES (40,68,7);</v>
      </c>
    </row>
    <row r="12754" spans="2:8" x14ac:dyDescent="0.25">
      <c r="B12754" t="s">
        <v>355</v>
      </c>
      <c r="C12754">
        <f>INDEX(NationalTeams!B:B,MATCH(B12754,NationalTeams!C:C,0))</f>
        <v>41</v>
      </c>
      <c r="D12754" t="s">
        <v>8506</v>
      </c>
      <c r="E12754">
        <f>INDEX(TeamSports!B:B,MATCH(D12754,TeamSports!C:C,0))</f>
        <v>68</v>
      </c>
      <c r="F12754">
        <f>INDEX(RanksTable!BJ:BJ,MATCH(B12754,RanksTable!B:B,0))</f>
        <v>1</v>
      </c>
      <c r="H12754" t="str">
        <f t="shared" si="199"/>
        <v>INSERT INTO "TeamRanks" (team_id,team_sport_id,team_rank) VALUES (41,68,1);</v>
      </c>
    </row>
    <row r="12755" spans="2:8" x14ac:dyDescent="0.25">
      <c r="B12755" t="s">
        <v>344</v>
      </c>
      <c r="C12755">
        <f>INDEX(NationalTeams!B:B,MATCH(B12755,NationalTeams!C:C,0))</f>
        <v>42</v>
      </c>
      <c r="D12755" t="s">
        <v>8506</v>
      </c>
      <c r="E12755">
        <f>INDEX(TeamSports!B:B,MATCH(D12755,TeamSports!C:C,0))</f>
        <v>68</v>
      </c>
      <c r="F12755">
        <f>INDEX(RanksTable!BJ:BJ,MATCH(B12755,RanksTable!B:B,0))</f>
        <v>7</v>
      </c>
      <c r="H12755" t="str">
        <f t="shared" si="199"/>
        <v>INSERT INTO "TeamRanks" (team_id,team_sport_id,team_rank) VALUES (42,68,7);</v>
      </c>
    </row>
    <row r="12756" spans="2:8" x14ac:dyDescent="0.25">
      <c r="B12756" t="s">
        <v>330</v>
      </c>
      <c r="C12756">
        <f>INDEX(NationalTeams!B:B,MATCH(B12756,NationalTeams!C:C,0))</f>
        <v>43</v>
      </c>
      <c r="D12756" t="s">
        <v>8506</v>
      </c>
      <c r="E12756">
        <f>INDEX(TeamSports!B:B,MATCH(D12756,TeamSports!C:C,0))</f>
        <v>68</v>
      </c>
      <c r="F12756">
        <f>INDEX(RanksTable!BJ:BJ,MATCH(B12756,RanksTable!B:B,0))</f>
        <v>7</v>
      </c>
      <c r="H12756" t="str">
        <f t="shared" si="199"/>
        <v>INSERT INTO "TeamRanks" (team_id,team_sport_id,team_rank) VALUES (43,68,7);</v>
      </c>
    </row>
    <row r="12757" spans="2:8" x14ac:dyDescent="0.25">
      <c r="B12757" t="s">
        <v>429</v>
      </c>
      <c r="C12757">
        <f>INDEX(NationalTeams!B:B,MATCH(B12757,NationalTeams!C:C,0))</f>
        <v>44</v>
      </c>
      <c r="D12757" t="s">
        <v>8506</v>
      </c>
      <c r="E12757">
        <f>INDEX(TeamSports!B:B,MATCH(D12757,TeamSports!C:C,0))</f>
        <v>68</v>
      </c>
      <c r="F12757">
        <f>INDEX(RanksTable!BJ:BJ,MATCH(B12757,RanksTable!B:B,0))</f>
        <v>4</v>
      </c>
      <c r="H12757" t="str">
        <f t="shared" si="199"/>
        <v>INSERT INTO "TeamRanks" (team_id,team_sport_id,team_rank) VALUES (44,68,4);</v>
      </c>
    </row>
    <row r="12758" spans="2:8" x14ac:dyDescent="0.25">
      <c r="B12758" t="s">
        <v>534</v>
      </c>
      <c r="C12758">
        <f>INDEX(NationalTeams!B:B,MATCH(B12758,NationalTeams!C:C,0))</f>
        <v>45</v>
      </c>
      <c r="D12758" t="s">
        <v>8506</v>
      </c>
      <c r="E12758">
        <f>INDEX(TeamSports!B:B,MATCH(D12758,TeamSports!C:C,0))</f>
        <v>68</v>
      </c>
      <c r="F12758">
        <f>INDEX(RanksTable!BJ:BJ,MATCH(B12758,RanksTable!B:B,0))</f>
        <v>7</v>
      </c>
      <c r="H12758" t="str">
        <f t="shared" si="199"/>
        <v>INSERT INTO "TeamRanks" (team_id,team_sport_id,team_rank) VALUES (45,68,7);</v>
      </c>
    </row>
    <row r="12759" spans="2:8" x14ac:dyDescent="0.25">
      <c r="B12759" t="s">
        <v>328</v>
      </c>
      <c r="C12759">
        <f>INDEX(NationalTeams!B:B,MATCH(B12759,NationalTeams!C:C,0))</f>
        <v>46</v>
      </c>
      <c r="D12759" t="s">
        <v>8506</v>
      </c>
      <c r="E12759">
        <f>INDEX(TeamSports!B:B,MATCH(D12759,TeamSports!C:C,0))</f>
        <v>68</v>
      </c>
      <c r="F12759">
        <f>INDEX(RanksTable!BJ:BJ,MATCH(B12759,RanksTable!B:B,0))</f>
        <v>7</v>
      </c>
      <c r="H12759" t="str">
        <f t="shared" si="199"/>
        <v>INSERT INTO "TeamRanks" (team_id,team_sport_id,team_rank) VALUES (46,68,7);</v>
      </c>
    </row>
    <row r="12760" spans="2:8" x14ac:dyDescent="0.25">
      <c r="B12760" t="s">
        <v>368</v>
      </c>
      <c r="C12760">
        <f>INDEX(NationalTeams!B:B,MATCH(B12760,NationalTeams!C:C,0))</f>
        <v>47</v>
      </c>
      <c r="D12760" t="s">
        <v>8506</v>
      </c>
      <c r="E12760">
        <f>INDEX(TeamSports!B:B,MATCH(D12760,TeamSports!C:C,0))</f>
        <v>68</v>
      </c>
      <c r="F12760">
        <f>INDEX(RanksTable!BJ:BJ,MATCH(B12760,RanksTable!B:B,0))</f>
        <v>7</v>
      </c>
      <c r="H12760" t="str">
        <f t="shared" si="199"/>
        <v>INSERT INTO "TeamRanks" (team_id,team_sport_id,team_rank) VALUES (47,68,7);</v>
      </c>
    </row>
    <row r="12761" spans="2:8" x14ac:dyDescent="0.25">
      <c r="B12761" t="s">
        <v>369</v>
      </c>
      <c r="C12761">
        <f>INDEX(NationalTeams!B:B,MATCH(B12761,NationalTeams!C:C,0))</f>
        <v>48</v>
      </c>
      <c r="D12761" t="s">
        <v>8506</v>
      </c>
      <c r="E12761">
        <f>INDEX(TeamSports!B:B,MATCH(D12761,TeamSports!C:C,0))</f>
        <v>68</v>
      </c>
      <c r="F12761">
        <f>INDEX(RanksTable!BJ:BJ,MATCH(B12761,RanksTable!B:B,0))</f>
        <v>7</v>
      </c>
      <c r="H12761" t="str">
        <f t="shared" si="199"/>
        <v>INSERT INTO "TeamRanks" (team_id,team_sport_id,team_rank) VALUES (48,68,7);</v>
      </c>
    </row>
    <row r="12762" spans="2:8" x14ac:dyDescent="0.25">
      <c r="B12762" t="s">
        <v>447</v>
      </c>
      <c r="C12762">
        <f>INDEX(NationalTeams!B:B,MATCH(B12762,NationalTeams!C:C,0))</f>
        <v>49</v>
      </c>
      <c r="D12762" t="s">
        <v>8506</v>
      </c>
      <c r="E12762">
        <f>INDEX(TeamSports!B:B,MATCH(D12762,TeamSports!C:C,0))</f>
        <v>68</v>
      </c>
      <c r="F12762">
        <f>INDEX(RanksTable!BJ:BJ,MATCH(B12762,RanksTable!B:B,0))</f>
        <v>6</v>
      </c>
      <c r="H12762" t="str">
        <f t="shared" si="199"/>
        <v>INSERT INTO "TeamRanks" (team_id,team_sport_id,team_rank) VALUES (49,68,6);</v>
      </c>
    </row>
    <row r="12763" spans="2:8" x14ac:dyDescent="0.25">
      <c r="B12763" t="s">
        <v>425</v>
      </c>
      <c r="C12763">
        <f>INDEX(NationalTeams!B:B,MATCH(B12763,NationalTeams!C:C,0))</f>
        <v>50</v>
      </c>
      <c r="D12763" t="s">
        <v>8506</v>
      </c>
      <c r="E12763">
        <f>INDEX(TeamSports!B:B,MATCH(D12763,TeamSports!C:C,0))</f>
        <v>68</v>
      </c>
      <c r="F12763">
        <f>INDEX(RanksTable!BJ:BJ,MATCH(B12763,RanksTable!B:B,0))</f>
        <v>3</v>
      </c>
      <c r="H12763" t="str">
        <f t="shared" si="199"/>
        <v>INSERT INTO "TeamRanks" (team_id,team_sport_id,team_rank) VALUES (50,68,3);</v>
      </c>
    </row>
    <row r="12764" spans="2:8" x14ac:dyDescent="0.25">
      <c r="B12764" t="s">
        <v>323</v>
      </c>
      <c r="C12764">
        <f>INDEX(NationalTeams!B:B,MATCH(B12764,NationalTeams!C:C,0))</f>
        <v>51</v>
      </c>
      <c r="D12764" t="s">
        <v>8506</v>
      </c>
      <c r="E12764">
        <f>INDEX(TeamSports!B:B,MATCH(D12764,TeamSports!C:C,0))</f>
        <v>68</v>
      </c>
      <c r="F12764">
        <f>INDEX(RanksTable!BJ:BJ,MATCH(B12764,RanksTable!B:B,0))</f>
        <v>7</v>
      </c>
      <c r="H12764" t="str">
        <f t="shared" si="199"/>
        <v>INSERT INTO "TeamRanks" (team_id,team_sport_id,team_rank) VALUES (51,68,7);</v>
      </c>
    </row>
    <row r="12765" spans="2:8" x14ac:dyDescent="0.25">
      <c r="B12765" t="s">
        <v>354</v>
      </c>
      <c r="C12765">
        <f>INDEX(NationalTeams!B:B,MATCH(B12765,NationalTeams!C:C,0))</f>
        <v>52</v>
      </c>
      <c r="D12765" t="s">
        <v>8506</v>
      </c>
      <c r="E12765">
        <f>INDEX(TeamSports!B:B,MATCH(D12765,TeamSports!C:C,0))</f>
        <v>68</v>
      </c>
      <c r="F12765">
        <f>INDEX(RanksTable!BJ:BJ,MATCH(B12765,RanksTable!B:B,0))</f>
        <v>7</v>
      </c>
      <c r="H12765" t="str">
        <f t="shared" si="199"/>
        <v>INSERT INTO "TeamRanks" (team_id,team_sport_id,team_rank) VALUES (52,68,7);</v>
      </c>
    </row>
    <row r="12766" spans="2:8" x14ac:dyDescent="0.25">
      <c r="B12766" t="s">
        <v>498</v>
      </c>
      <c r="C12766">
        <f>INDEX(NationalTeams!B:B,MATCH(B12766,NationalTeams!C:C,0))</f>
        <v>53</v>
      </c>
      <c r="D12766" t="s">
        <v>8506</v>
      </c>
      <c r="E12766">
        <f>INDEX(TeamSports!B:B,MATCH(D12766,TeamSports!C:C,0))</f>
        <v>68</v>
      </c>
      <c r="F12766">
        <f>INDEX(RanksTable!BJ:BJ,MATCH(B12766,RanksTable!B:B,0))</f>
        <v>7</v>
      </c>
      <c r="H12766" t="str">
        <f t="shared" si="199"/>
        <v>INSERT INTO "TeamRanks" (team_id,team_sport_id,team_rank) VALUES (53,68,7);</v>
      </c>
    </row>
    <row r="12767" spans="2:8" x14ac:dyDescent="0.25">
      <c r="B12767" t="s">
        <v>406</v>
      </c>
      <c r="C12767">
        <f>INDEX(NationalTeams!B:B,MATCH(B12767,NationalTeams!C:C,0))</f>
        <v>54</v>
      </c>
      <c r="D12767" t="s">
        <v>8506</v>
      </c>
      <c r="E12767">
        <f>INDEX(TeamSports!B:B,MATCH(D12767,TeamSports!C:C,0))</f>
        <v>68</v>
      </c>
      <c r="F12767">
        <f>INDEX(RanksTable!BJ:BJ,MATCH(B12767,RanksTable!B:B,0))</f>
        <v>7</v>
      </c>
      <c r="H12767" t="str">
        <f t="shared" si="199"/>
        <v>INSERT INTO "TeamRanks" (team_id,team_sport_id,team_rank) VALUES (54,68,7);</v>
      </c>
    </row>
    <row r="12768" spans="2:8" x14ac:dyDescent="0.25">
      <c r="B12768" t="s">
        <v>404</v>
      </c>
      <c r="C12768">
        <f>INDEX(NationalTeams!B:B,MATCH(B12768,NationalTeams!C:C,0))</f>
        <v>55</v>
      </c>
      <c r="D12768" t="s">
        <v>8506</v>
      </c>
      <c r="E12768">
        <f>INDEX(TeamSports!B:B,MATCH(D12768,TeamSports!C:C,0))</f>
        <v>68</v>
      </c>
      <c r="F12768">
        <f>INDEX(RanksTable!BJ:BJ,MATCH(B12768,RanksTable!B:B,0))</f>
        <v>7</v>
      </c>
      <c r="H12768" t="str">
        <f t="shared" si="199"/>
        <v>INSERT INTO "TeamRanks" (team_id,team_sport_id,team_rank) VALUES (55,68,7);</v>
      </c>
    </row>
    <row r="12769" spans="2:8" x14ac:dyDescent="0.25">
      <c r="B12769" t="s">
        <v>495</v>
      </c>
      <c r="C12769">
        <f>INDEX(NationalTeams!B:B,MATCH(B12769,NationalTeams!C:C,0))</f>
        <v>56</v>
      </c>
      <c r="D12769" t="s">
        <v>8506</v>
      </c>
      <c r="E12769">
        <f>INDEX(TeamSports!B:B,MATCH(D12769,TeamSports!C:C,0))</f>
        <v>68</v>
      </c>
      <c r="F12769">
        <f>INDEX(RanksTable!BJ:BJ,MATCH(B12769,RanksTable!B:B,0))</f>
        <v>7</v>
      </c>
      <c r="H12769" t="str">
        <f t="shared" si="199"/>
        <v>INSERT INTO "TeamRanks" (team_id,team_sport_id,team_rank) VALUES (56,68,7);</v>
      </c>
    </row>
    <row r="12770" spans="2:8" x14ac:dyDescent="0.25">
      <c r="B12770" t="s">
        <v>413</v>
      </c>
      <c r="C12770">
        <f>INDEX(NationalTeams!B:B,MATCH(B12770,NationalTeams!C:C,0))</f>
        <v>57</v>
      </c>
      <c r="D12770" t="s">
        <v>8506</v>
      </c>
      <c r="E12770">
        <f>INDEX(TeamSports!B:B,MATCH(D12770,TeamSports!C:C,0))</f>
        <v>68</v>
      </c>
      <c r="F12770">
        <f>INDEX(RanksTable!BJ:BJ,MATCH(B12770,RanksTable!B:B,0))</f>
        <v>7</v>
      </c>
      <c r="H12770" t="str">
        <f t="shared" si="199"/>
        <v>INSERT INTO "TeamRanks" (team_id,team_sport_id,team_rank) VALUES (57,68,7);</v>
      </c>
    </row>
    <row r="12771" spans="2:8" x14ac:dyDescent="0.25">
      <c r="B12771" t="s">
        <v>331</v>
      </c>
      <c r="C12771">
        <f>INDEX(NationalTeams!B:B,MATCH(B12771,NationalTeams!C:C,0))</f>
        <v>58</v>
      </c>
      <c r="D12771" t="s">
        <v>8506</v>
      </c>
      <c r="E12771">
        <f>INDEX(TeamSports!B:B,MATCH(D12771,TeamSports!C:C,0))</f>
        <v>68</v>
      </c>
      <c r="F12771">
        <f>INDEX(RanksTable!BJ:BJ,MATCH(B12771,RanksTable!B:B,0))</f>
        <v>7</v>
      </c>
      <c r="H12771" t="str">
        <f t="shared" si="199"/>
        <v>INSERT INTO "TeamRanks" (team_id,team_sport_id,team_rank) VALUES (58,68,7);</v>
      </c>
    </row>
    <row r="12772" spans="2:8" x14ac:dyDescent="0.25">
      <c r="B12772" t="s">
        <v>365</v>
      </c>
      <c r="C12772">
        <f>INDEX(NationalTeams!B:B,MATCH(B12772,NationalTeams!C:C,0))</f>
        <v>59</v>
      </c>
      <c r="D12772" t="s">
        <v>8506</v>
      </c>
      <c r="E12772">
        <f>INDEX(TeamSports!B:B,MATCH(D12772,TeamSports!C:C,0))</f>
        <v>68</v>
      </c>
      <c r="F12772">
        <f>INDEX(RanksTable!BJ:BJ,MATCH(B12772,RanksTable!B:B,0))</f>
        <v>7</v>
      </c>
      <c r="H12772" t="str">
        <f t="shared" si="199"/>
        <v>INSERT INTO "TeamRanks" (team_id,team_sport_id,team_rank) VALUES (59,68,7);</v>
      </c>
    </row>
    <row r="12773" spans="2:8" x14ac:dyDescent="0.25">
      <c r="B12773" t="s">
        <v>332</v>
      </c>
      <c r="C12773">
        <f>INDEX(NationalTeams!B:B,MATCH(B12773,NationalTeams!C:C,0))</f>
        <v>60</v>
      </c>
      <c r="D12773" t="s">
        <v>8506</v>
      </c>
      <c r="E12773">
        <f>INDEX(TeamSports!B:B,MATCH(D12773,TeamSports!C:C,0))</f>
        <v>68</v>
      </c>
      <c r="F12773">
        <f>INDEX(RanksTable!BJ:BJ,MATCH(B12773,RanksTable!B:B,0))</f>
        <v>7</v>
      </c>
      <c r="H12773" t="str">
        <f t="shared" si="199"/>
        <v>INSERT INTO "TeamRanks" (team_id,team_sport_id,team_rank) VALUES (60,68,7);</v>
      </c>
    </row>
    <row r="12774" spans="2:8" x14ac:dyDescent="0.25">
      <c r="B12774" t="s">
        <v>435</v>
      </c>
      <c r="C12774">
        <f>INDEX(NationalTeams!B:B,MATCH(B12774,NationalTeams!C:C,0))</f>
        <v>61</v>
      </c>
      <c r="D12774" t="s">
        <v>8506</v>
      </c>
      <c r="E12774">
        <f>INDEX(TeamSports!B:B,MATCH(D12774,TeamSports!C:C,0))</f>
        <v>68</v>
      </c>
      <c r="F12774">
        <f>INDEX(RanksTable!BJ:BJ,MATCH(B12774,RanksTable!B:B,0))</f>
        <v>7</v>
      </c>
      <c r="H12774" t="str">
        <f t="shared" si="199"/>
        <v>INSERT INTO "TeamRanks" (team_id,team_sport_id,team_rank) VALUES (61,68,7);</v>
      </c>
    </row>
    <row r="12775" spans="2:8" x14ac:dyDescent="0.25">
      <c r="B12775" t="s">
        <v>346</v>
      </c>
      <c r="C12775">
        <f>INDEX(NationalTeams!B:B,MATCH(B12775,NationalTeams!C:C,0))</f>
        <v>62</v>
      </c>
      <c r="D12775" t="s">
        <v>8506</v>
      </c>
      <c r="E12775">
        <f>INDEX(TeamSports!B:B,MATCH(D12775,TeamSports!C:C,0))</f>
        <v>68</v>
      </c>
      <c r="F12775">
        <f>INDEX(RanksTable!BJ:BJ,MATCH(B12775,RanksTable!B:B,0))</f>
        <v>7</v>
      </c>
      <c r="H12775" t="str">
        <f t="shared" si="199"/>
        <v>INSERT INTO "TeamRanks" (team_id,team_sport_id,team_rank) VALUES (62,68,7);</v>
      </c>
    </row>
    <row r="12776" spans="2:8" x14ac:dyDescent="0.25">
      <c r="B12776" t="s">
        <v>515</v>
      </c>
      <c r="C12776">
        <f>INDEX(NationalTeams!B:B,MATCH(B12776,NationalTeams!C:C,0))</f>
        <v>63</v>
      </c>
      <c r="D12776" t="s">
        <v>8506</v>
      </c>
      <c r="E12776">
        <f>INDEX(TeamSports!B:B,MATCH(D12776,TeamSports!C:C,0))</f>
        <v>68</v>
      </c>
      <c r="F12776">
        <f>INDEX(RanksTable!BJ:BJ,MATCH(B12776,RanksTable!B:B,0))</f>
        <v>7</v>
      </c>
      <c r="H12776" t="str">
        <f t="shared" si="199"/>
        <v>INSERT INTO "TeamRanks" (team_id,team_sport_id,team_rank) VALUES (63,68,7);</v>
      </c>
    </row>
    <row r="12777" spans="2:8" x14ac:dyDescent="0.25">
      <c r="B12777" t="s">
        <v>509</v>
      </c>
      <c r="C12777">
        <f>INDEX(NationalTeams!B:B,MATCH(B12777,NationalTeams!C:C,0))</f>
        <v>64</v>
      </c>
      <c r="D12777" t="s">
        <v>8506</v>
      </c>
      <c r="E12777">
        <f>INDEX(TeamSports!B:B,MATCH(D12777,TeamSports!C:C,0))</f>
        <v>68</v>
      </c>
      <c r="F12777">
        <f>INDEX(RanksTable!BJ:BJ,MATCH(B12777,RanksTable!B:B,0))</f>
        <v>7</v>
      </c>
      <c r="H12777" t="str">
        <f t="shared" si="199"/>
        <v>INSERT INTO "TeamRanks" (team_id,team_sport_id,team_rank) VALUES (64,68,7);</v>
      </c>
    </row>
    <row r="12778" spans="2:8" x14ac:dyDescent="0.25">
      <c r="B12778" t="s">
        <v>518</v>
      </c>
      <c r="C12778">
        <f>INDEX(NationalTeams!B:B,MATCH(B12778,NationalTeams!C:C,0))</f>
        <v>65</v>
      </c>
      <c r="D12778" t="s">
        <v>8506</v>
      </c>
      <c r="E12778">
        <f>INDEX(TeamSports!B:B,MATCH(D12778,TeamSports!C:C,0))</f>
        <v>68</v>
      </c>
      <c r="F12778">
        <f>INDEX(RanksTable!BJ:BJ,MATCH(B12778,RanksTable!B:B,0))</f>
        <v>7</v>
      </c>
      <c r="H12778" t="str">
        <f t="shared" si="199"/>
        <v>INSERT INTO "TeamRanks" (team_id,team_sport_id,team_rank) VALUES (65,68,7);</v>
      </c>
    </row>
    <row r="12779" spans="2:8" x14ac:dyDescent="0.25">
      <c r="B12779" t="s">
        <v>490</v>
      </c>
      <c r="C12779">
        <f>INDEX(NationalTeams!B:B,MATCH(B12779,NationalTeams!C:C,0))</f>
        <v>66</v>
      </c>
      <c r="D12779" t="s">
        <v>8506</v>
      </c>
      <c r="E12779">
        <f>INDEX(TeamSports!B:B,MATCH(D12779,TeamSports!C:C,0))</f>
        <v>68</v>
      </c>
      <c r="F12779">
        <f>INDEX(RanksTable!BJ:BJ,MATCH(B12779,RanksTable!B:B,0))</f>
        <v>7</v>
      </c>
      <c r="H12779" t="str">
        <f t="shared" si="199"/>
        <v>INSERT INTO "TeamRanks" (team_id,team_sport_id,team_rank) VALUES (66,68,7);</v>
      </c>
    </row>
    <row r="12780" spans="2:8" x14ac:dyDescent="0.25">
      <c r="B12780" t="s">
        <v>349</v>
      </c>
      <c r="C12780">
        <f>INDEX(NationalTeams!B:B,MATCH(B12780,NationalTeams!C:C,0))</f>
        <v>67</v>
      </c>
      <c r="D12780" t="s">
        <v>8506</v>
      </c>
      <c r="E12780">
        <f>INDEX(TeamSports!B:B,MATCH(D12780,TeamSports!C:C,0))</f>
        <v>68</v>
      </c>
      <c r="F12780">
        <f>INDEX(RanksTable!BJ:BJ,MATCH(B12780,RanksTable!B:B,0))</f>
        <v>1</v>
      </c>
      <c r="H12780" t="str">
        <f t="shared" si="199"/>
        <v>INSERT INTO "TeamRanks" (team_id,team_sport_id,team_rank) VALUES (67,68,1);</v>
      </c>
    </row>
    <row r="12781" spans="2:8" x14ac:dyDescent="0.25">
      <c r="B12781" t="s">
        <v>531</v>
      </c>
      <c r="C12781">
        <f>INDEX(NationalTeams!B:B,MATCH(B12781,NationalTeams!C:C,0))</f>
        <v>68</v>
      </c>
      <c r="D12781" t="s">
        <v>8506</v>
      </c>
      <c r="E12781">
        <f>INDEX(TeamSports!B:B,MATCH(D12781,TeamSports!C:C,0))</f>
        <v>68</v>
      </c>
      <c r="F12781">
        <f>INDEX(RanksTable!BJ:BJ,MATCH(B12781,RanksTable!B:B,0))</f>
        <v>5</v>
      </c>
      <c r="H12781" t="str">
        <f t="shared" si="199"/>
        <v>INSERT INTO "TeamRanks" (team_id,team_sport_id,team_rank) VALUES (68,68,5);</v>
      </c>
    </row>
    <row r="12782" spans="2:8" x14ac:dyDescent="0.25">
      <c r="B12782" t="s">
        <v>326</v>
      </c>
      <c r="C12782">
        <f>INDEX(NationalTeams!B:B,MATCH(B12782,NationalTeams!C:C,0))</f>
        <v>69</v>
      </c>
      <c r="D12782" t="s">
        <v>8506</v>
      </c>
      <c r="E12782">
        <f>INDEX(TeamSports!B:B,MATCH(D12782,TeamSports!C:C,0))</f>
        <v>68</v>
      </c>
      <c r="F12782">
        <f>INDEX(RanksTable!BJ:BJ,MATCH(B12782,RanksTable!B:B,0))</f>
        <v>7</v>
      </c>
      <c r="H12782" t="str">
        <f t="shared" si="199"/>
        <v>INSERT INTO "TeamRanks" (team_id,team_sport_id,team_rank) VALUES (69,68,7);</v>
      </c>
    </row>
    <row r="12783" spans="2:8" x14ac:dyDescent="0.25">
      <c r="B12783" t="s">
        <v>320</v>
      </c>
      <c r="C12783">
        <f>INDEX(NationalTeams!B:B,MATCH(B12783,NationalTeams!C:C,0))</f>
        <v>70</v>
      </c>
      <c r="D12783" t="s">
        <v>8506</v>
      </c>
      <c r="E12783">
        <f>INDEX(TeamSports!B:B,MATCH(D12783,TeamSports!C:C,0))</f>
        <v>68</v>
      </c>
      <c r="F12783">
        <f>INDEX(RanksTable!BJ:BJ,MATCH(B12783,RanksTable!B:B,0))</f>
        <v>7</v>
      </c>
      <c r="H12783" t="str">
        <f t="shared" si="199"/>
        <v>INSERT INTO "TeamRanks" (team_id,team_sport_id,team_rank) VALUES (70,68,7);</v>
      </c>
    </row>
    <row r="12784" spans="2:8" x14ac:dyDescent="0.25">
      <c r="B12784" t="s">
        <v>459</v>
      </c>
      <c r="C12784">
        <f>INDEX(NationalTeams!B:B,MATCH(B12784,NationalTeams!C:C,0))</f>
        <v>71</v>
      </c>
      <c r="D12784" t="s">
        <v>8506</v>
      </c>
      <c r="E12784">
        <f>INDEX(TeamSports!B:B,MATCH(D12784,TeamSports!C:C,0))</f>
        <v>68</v>
      </c>
      <c r="F12784">
        <f>INDEX(RanksTable!BJ:BJ,MATCH(B12784,RanksTable!B:B,0))</f>
        <v>7</v>
      </c>
      <c r="H12784" t="str">
        <f t="shared" si="199"/>
        <v>INSERT INTO "TeamRanks" (team_id,team_sport_id,team_rank) VALUES (71,68,7);</v>
      </c>
    </row>
    <row r="12785" spans="2:8" x14ac:dyDescent="0.25">
      <c r="B12785" t="s">
        <v>445</v>
      </c>
      <c r="C12785">
        <f>INDEX(NationalTeams!B:B,MATCH(B12785,NationalTeams!C:C,0))</f>
        <v>72</v>
      </c>
      <c r="D12785" t="s">
        <v>8506</v>
      </c>
      <c r="E12785">
        <f>INDEX(TeamSports!B:B,MATCH(D12785,TeamSports!C:C,0))</f>
        <v>68</v>
      </c>
      <c r="F12785">
        <f>INDEX(RanksTable!BJ:BJ,MATCH(B12785,RanksTable!B:B,0))</f>
        <v>7</v>
      </c>
      <c r="H12785" t="str">
        <f t="shared" si="199"/>
        <v>INSERT INTO "TeamRanks" (team_id,team_sport_id,team_rank) VALUES (72,68,7);</v>
      </c>
    </row>
    <row r="12786" spans="2:8" x14ac:dyDescent="0.25">
      <c r="B12786" t="s">
        <v>511</v>
      </c>
      <c r="C12786">
        <f>INDEX(NationalTeams!B:B,MATCH(B12786,NationalTeams!C:C,0))</f>
        <v>73</v>
      </c>
      <c r="D12786" t="s">
        <v>8506</v>
      </c>
      <c r="E12786">
        <f>INDEX(TeamSports!B:B,MATCH(D12786,TeamSports!C:C,0))</f>
        <v>68</v>
      </c>
      <c r="F12786">
        <f>INDEX(RanksTable!BJ:BJ,MATCH(B12786,RanksTable!B:B,0))</f>
        <v>3</v>
      </c>
      <c r="H12786" t="str">
        <f t="shared" si="199"/>
        <v>INSERT INTO "TeamRanks" (team_id,team_sport_id,team_rank) VALUES (73,68,3);</v>
      </c>
    </row>
    <row r="12787" spans="2:8" x14ac:dyDescent="0.25">
      <c r="B12787" t="s">
        <v>487</v>
      </c>
      <c r="C12787">
        <f>INDEX(NationalTeams!B:B,MATCH(B12787,NationalTeams!C:C,0))</f>
        <v>74</v>
      </c>
      <c r="D12787" t="s">
        <v>8506</v>
      </c>
      <c r="E12787">
        <f>INDEX(TeamSports!B:B,MATCH(D12787,TeamSports!C:C,0))</f>
        <v>68</v>
      </c>
      <c r="F12787">
        <f>INDEX(RanksTable!BJ:BJ,MATCH(B12787,RanksTable!B:B,0))</f>
        <v>5</v>
      </c>
      <c r="H12787" t="str">
        <f t="shared" si="199"/>
        <v>INSERT INTO "TeamRanks" (team_id,team_sport_id,team_rank) VALUES (74,68,5);</v>
      </c>
    </row>
    <row r="12788" spans="2:8" x14ac:dyDescent="0.25">
      <c r="B12788" t="s">
        <v>383</v>
      </c>
      <c r="C12788">
        <f>INDEX(NationalTeams!B:B,MATCH(B12788,NationalTeams!C:C,0))</f>
        <v>75</v>
      </c>
      <c r="D12788" t="s">
        <v>8506</v>
      </c>
      <c r="E12788">
        <f>INDEX(TeamSports!B:B,MATCH(D12788,TeamSports!C:C,0))</f>
        <v>68</v>
      </c>
      <c r="F12788">
        <f>INDEX(RanksTable!BJ:BJ,MATCH(B12788,RanksTable!B:B,0))</f>
        <v>7</v>
      </c>
      <c r="H12788" t="str">
        <f t="shared" si="199"/>
        <v>INSERT INTO "TeamRanks" (team_id,team_sport_id,team_rank) VALUES (75,68,7);</v>
      </c>
    </row>
    <row r="12789" spans="2:8" x14ac:dyDescent="0.25">
      <c r="B12789" t="s">
        <v>517</v>
      </c>
      <c r="C12789">
        <f>INDEX(NationalTeams!B:B,MATCH(B12789,NationalTeams!C:C,0))</f>
        <v>76</v>
      </c>
      <c r="D12789" t="s">
        <v>8506</v>
      </c>
      <c r="E12789">
        <f>INDEX(TeamSports!B:B,MATCH(D12789,TeamSports!C:C,0))</f>
        <v>68</v>
      </c>
      <c r="F12789">
        <f>INDEX(RanksTable!BJ:BJ,MATCH(B12789,RanksTable!B:B,0))</f>
        <v>7</v>
      </c>
      <c r="H12789" t="str">
        <f t="shared" si="199"/>
        <v>INSERT INTO "TeamRanks" (team_id,team_sport_id,team_rank) VALUES (76,68,7);</v>
      </c>
    </row>
    <row r="12790" spans="2:8" x14ac:dyDescent="0.25">
      <c r="B12790" t="s">
        <v>391</v>
      </c>
      <c r="C12790">
        <f>INDEX(NationalTeams!B:B,MATCH(B12790,NationalTeams!C:C,0))</f>
        <v>77</v>
      </c>
      <c r="D12790" t="s">
        <v>8506</v>
      </c>
      <c r="E12790">
        <f>INDEX(TeamSports!B:B,MATCH(D12790,TeamSports!C:C,0))</f>
        <v>68</v>
      </c>
      <c r="F12790">
        <f>INDEX(RanksTable!BJ:BJ,MATCH(B12790,RanksTable!B:B,0))</f>
        <v>7</v>
      </c>
      <c r="H12790" t="str">
        <f t="shared" si="199"/>
        <v>INSERT INTO "TeamRanks" (team_id,team_sport_id,team_rank) VALUES (77,68,7);</v>
      </c>
    </row>
    <row r="12791" spans="2:8" x14ac:dyDescent="0.25">
      <c r="B12791" t="s">
        <v>524</v>
      </c>
      <c r="C12791">
        <f>INDEX(NationalTeams!B:B,MATCH(B12791,NationalTeams!C:C,0))</f>
        <v>78</v>
      </c>
      <c r="D12791" t="s">
        <v>8506</v>
      </c>
      <c r="E12791">
        <f>INDEX(TeamSports!B:B,MATCH(D12791,TeamSports!C:C,0))</f>
        <v>68</v>
      </c>
      <c r="F12791">
        <f>INDEX(RanksTable!BJ:BJ,MATCH(B12791,RanksTable!B:B,0))</f>
        <v>7</v>
      </c>
      <c r="H12791" t="str">
        <f t="shared" si="199"/>
        <v>INSERT INTO "TeamRanks" (team_id,team_sport_id,team_rank) VALUES (78,68,7);</v>
      </c>
    </row>
    <row r="12792" spans="2:8" x14ac:dyDescent="0.25">
      <c r="B12792" t="s">
        <v>325</v>
      </c>
      <c r="C12792">
        <f>INDEX(NationalTeams!B:B,MATCH(B12792,NationalTeams!C:C,0))</f>
        <v>79</v>
      </c>
      <c r="D12792" t="s">
        <v>8506</v>
      </c>
      <c r="E12792">
        <f>INDEX(TeamSports!B:B,MATCH(D12792,TeamSports!C:C,0))</f>
        <v>68</v>
      </c>
      <c r="F12792">
        <f>INDEX(RanksTable!BJ:BJ,MATCH(B12792,RanksTable!B:B,0))</f>
        <v>7</v>
      </c>
      <c r="H12792" t="str">
        <f t="shared" si="199"/>
        <v>INSERT INTO "TeamRanks" (team_id,team_sport_id,team_rank) VALUES (79,68,7);</v>
      </c>
    </row>
    <row r="12793" spans="2:8" x14ac:dyDescent="0.25">
      <c r="B12793" t="s">
        <v>536</v>
      </c>
      <c r="C12793">
        <f>INDEX(NationalTeams!B:B,MATCH(B12793,NationalTeams!C:C,0))</f>
        <v>80</v>
      </c>
      <c r="D12793" t="s">
        <v>8506</v>
      </c>
      <c r="E12793">
        <f>INDEX(TeamSports!B:B,MATCH(D12793,TeamSports!C:C,0))</f>
        <v>68</v>
      </c>
      <c r="F12793">
        <f>INDEX(RanksTable!BJ:BJ,MATCH(B12793,RanksTable!B:B,0))</f>
        <v>7</v>
      </c>
      <c r="H12793" t="str">
        <f t="shared" si="199"/>
        <v>INSERT INTO "TeamRanks" (team_id,team_sport_id,team_rank) VALUES (80,68,7);</v>
      </c>
    </row>
    <row r="12794" spans="2:8" x14ac:dyDescent="0.25">
      <c r="B12794" t="s">
        <v>405</v>
      </c>
      <c r="C12794">
        <f>INDEX(NationalTeams!B:B,MATCH(B12794,NationalTeams!C:C,0))</f>
        <v>81</v>
      </c>
      <c r="D12794" t="s">
        <v>8506</v>
      </c>
      <c r="E12794">
        <f>INDEX(TeamSports!B:B,MATCH(D12794,TeamSports!C:C,0))</f>
        <v>68</v>
      </c>
      <c r="F12794">
        <f>INDEX(RanksTable!BJ:BJ,MATCH(B12794,RanksTable!B:B,0))</f>
        <v>7</v>
      </c>
      <c r="H12794" t="str">
        <f t="shared" si="199"/>
        <v>INSERT INTO "TeamRanks" (team_id,team_sport_id,team_rank) VALUES (81,68,7);</v>
      </c>
    </row>
    <row r="12795" spans="2:8" x14ac:dyDescent="0.25">
      <c r="B12795" t="s">
        <v>508</v>
      </c>
      <c r="C12795">
        <f>INDEX(NationalTeams!B:B,MATCH(B12795,NationalTeams!C:C,0))</f>
        <v>82</v>
      </c>
      <c r="D12795" t="s">
        <v>8506</v>
      </c>
      <c r="E12795">
        <f>INDEX(TeamSports!B:B,MATCH(D12795,TeamSports!C:C,0))</f>
        <v>68</v>
      </c>
      <c r="F12795">
        <f>INDEX(RanksTable!BJ:BJ,MATCH(B12795,RanksTable!B:B,0))</f>
        <v>7</v>
      </c>
      <c r="H12795" t="str">
        <f t="shared" si="199"/>
        <v>INSERT INTO "TeamRanks" (team_id,team_sport_id,team_rank) VALUES (82,68,7);</v>
      </c>
    </row>
    <row r="12796" spans="2:8" x14ac:dyDescent="0.25">
      <c r="B12796" t="s">
        <v>477</v>
      </c>
      <c r="C12796">
        <f>INDEX(NationalTeams!B:B,MATCH(B12796,NationalTeams!C:C,0))</f>
        <v>83</v>
      </c>
      <c r="D12796" t="s">
        <v>8506</v>
      </c>
      <c r="E12796">
        <f>INDEX(TeamSports!B:B,MATCH(D12796,TeamSports!C:C,0))</f>
        <v>68</v>
      </c>
      <c r="F12796">
        <f>INDEX(RanksTable!BJ:BJ,MATCH(B12796,RanksTable!B:B,0))</f>
        <v>7</v>
      </c>
      <c r="H12796" t="str">
        <f t="shared" si="199"/>
        <v>INSERT INTO "TeamRanks" (team_id,team_sport_id,team_rank) VALUES (83,68,7);</v>
      </c>
    </row>
    <row r="12797" spans="2:8" x14ac:dyDescent="0.25">
      <c r="B12797" t="s">
        <v>396</v>
      </c>
      <c r="C12797">
        <f>INDEX(NationalTeams!B:B,MATCH(B12797,NationalTeams!C:C,0))</f>
        <v>84</v>
      </c>
      <c r="D12797" t="s">
        <v>8506</v>
      </c>
      <c r="E12797">
        <f>INDEX(TeamSports!B:B,MATCH(D12797,TeamSports!C:C,0))</f>
        <v>68</v>
      </c>
      <c r="F12797">
        <f>INDEX(RanksTable!BJ:BJ,MATCH(B12797,RanksTable!B:B,0))</f>
        <v>7</v>
      </c>
      <c r="H12797" t="str">
        <f t="shared" si="199"/>
        <v>INSERT INTO "TeamRanks" (team_id,team_sport_id,team_rank) VALUES (84,68,7);</v>
      </c>
    </row>
    <row r="12798" spans="2:8" x14ac:dyDescent="0.25">
      <c r="B12798" t="s">
        <v>382</v>
      </c>
      <c r="C12798">
        <f>INDEX(NationalTeams!B:B,MATCH(B12798,NationalTeams!C:C,0))</f>
        <v>85</v>
      </c>
      <c r="D12798" t="s">
        <v>8506</v>
      </c>
      <c r="E12798">
        <f>INDEX(TeamSports!B:B,MATCH(D12798,TeamSports!C:C,0))</f>
        <v>68</v>
      </c>
      <c r="F12798">
        <f>INDEX(RanksTable!BJ:BJ,MATCH(B12798,RanksTable!B:B,0))</f>
        <v>7</v>
      </c>
      <c r="H12798" t="str">
        <f t="shared" si="199"/>
        <v>INSERT INTO "TeamRanks" (team_id,team_sport_id,team_rank) VALUES (85,68,7);</v>
      </c>
    </row>
    <row r="12799" spans="2:8" x14ac:dyDescent="0.25">
      <c r="B12799" t="s">
        <v>338</v>
      </c>
      <c r="C12799">
        <f>INDEX(NationalTeams!B:B,MATCH(B12799,NationalTeams!C:C,0))</f>
        <v>86</v>
      </c>
      <c r="D12799" t="s">
        <v>8506</v>
      </c>
      <c r="E12799">
        <f>INDEX(TeamSports!B:B,MATCH(D12799,TeamSports!C:C,0))</f>
        <v>68</v>
      </c>
      <c r="F12799">
        <f>INDEX(RanksTable!BJ:BJ,MATCH(B12799,RanksTable!B:B,0))</f>
        <v>7</v>
      </c>
      <c r="H12799" t="str">
        <f t="shared" si="199"/>
        <v>INSERT INTO "TeamRanks" (team_id,team_sport_id,team_rank) VALUES (86,68,7);</v>
      </c>
    </row>
    <row r="12800" spans="2:8" x14ac:dyDescent="0.25">
      <c r="B12800" t="s">
        <v>392</v>
      </c>
      <c r="C12800">
        <f>INDEX(NationalTeams!B:B,MATCH(B12800,NationalTeams!C:C,0))</f>
        <v>87</v>
      </c>
      <c r="D12800" t="s">
        <v>8506</v>
      </c>
      <c r="E12800">
        <f>INDEX(TeamSports!B:B,MATCH(D12800,TeamSports!C:C,0))</f>
        <v>68</v>
      </c>
      <c r="F12800">
        <f>INDEX(RanksTable!BJ:BJ,MATCH(B12800,RanksTable!B:B,0))</f>
        <v>7</v>
      </c>
      <c r="H12800" t="str">
        <f t="shared" si="199"/>
        <v>INSERT INTO "TeamRanks" (team_id,team_sport_id,team_rank) VALUES (87,68,7);</v>
      </c>
    </row>
    <row r="12801" spans="2:8" x14ac:dyDescent="0.25">
      <c r="B12801" t="s">
        <v>335</v>
      </c>
      <c r="C12801">
        <f>INDEX(NationalTeams!B:B,MATCH(B12801,NationalTeams!C:C,0))</f>
        <v>88</v>
      </c>
      <c r="D12801" t="s">
        <v>8506</v>
      </c>
      <c r="E12801">
        <f>INDEX(TeamSports!B:B,MATCH(D12801,TeamSports!C:C,0))</f>
        <v>68</v>
      </c>
      <c r="F12801">
        <f>INDEX(RanksTable!BJ:BJ,MATCH(B12801,RanksTable!B:B,0))</f>
        <v>7</v>
      </c>
      <c r="H12801" t="str">
        <f t="shared" si="199"/>
        <v>INSERT INTO "TeamRanks" (team_id,team_sport_id,team_rank) VALUES (88,68,7);</v>
      </c>
    </row>
    <row r="12802" spans="2:8" x14ac:dyDescent="0.25">
      <c r="B12802" t="s">
        <v>333</v>
      </c>
      <c r="C12802">
        <f>INDEX(NationalTeams!B:B,MATCH(B12802,NationalTeams!C:C,0))</f>
        <v>89</v>
      </c>
      <c r="D12802" t="s">
        <v>8506</v>
      </c>
      <c r="E12802">
        <f>INDEX(TeamSports!B:B,MATCH(D12802,TeamSports!C:C,0))</f>
        <v>68</v>
      </c>
      <c r="F12802">
        <f>INDEX(RanksTable!BJ:BJ,MATCH(B12802,RanksTable!B:B,0))</f>
        <v>7</v>
      </c>
      <c r="H12802" t="str">
        <f t="shared" si="199"/>
        <v>INSERT INTO "TeamRanks" (team_id,team_sport_id,team_rank) VALUES (89,68,7);</v>
      </c>
    </row>
    <row r="12803" spans="2:8" x14ac:dyDescent="0.25">
      <c r="B12803" t="s">
        <v>397</v>
      </c>
      <c r="C12803">
        <f>INDEX(NationalTeams!B:B,MATCH(B12803,NationalTeams!C:C,0))</f>
        <v>90</v>
      </c>
      <c r="D12803" t="s">
        <v>8506</v>
      </c>
      <c r="E12803">
        <f>INDEX(TeamSports!B:B,MATCH(D12803,TeamSports!C:C,0))</f>
        <v>68</v>
      </c>
      <c r="F12803">
        <f>INDEX(RanksTable!BJ:BJ,MATCH(B12803,RanksTable!B:B,0))</f>
        <v>7</v>
      </c>
      <c r="H12803" t="str">
        <f t="shared" si="199"/>
        <v>INSERT INTO "TeamRanks" (team_id,team_sport_id,team_rank) VALUES (90,68,7);</v>
      </c>
    </row>
    <row r="12804" spans="2:8" x14ac:dyDescent="0.25">
      <c r="B12804" t="s">
        <v>469</v>
      </c>
      <c r="C12804">
        <f>INDEX(NationalTeams!B:B,MATCH(B12804,NationalTeams!C:C,0))</f>
        <v>91</v>
      </c>
      <c r="D12804" t="s">
        <v>8506</v>
      </c>
      <c r="E12804">
        <f>INDEX(TeamSports!B:B,MATCH(D12804,TeamSports!C:C,0))</f>
        <v>68</v>
      </c>
      <c r="F12804">
        <f>INDEX(RanksTable!BJ:BJ,MATCH(B12804,RanksTable!B:B,0))</f>
        <v>7</v>
      </c>
      <c r="H12804" t="str">
        <f t="shared" ref="H12804:H12867" si="200">_xlfn.CONCAT($H$1,$L$1,$C$1,$L$1," ",$J$1,$C$2,$N$1,$E$2,$N$1,$F$2,$K$1,$I$1,$J$1,C12804,$N$1,E12804,$N$1,F12804,$K$1,$O$1)</f>
        <v>INSERT INTO "TeamRanks" (team_id,team_sport_id,team_rank) VALUES (91,68,7);</v>
      </c>
    </row>
    <row r="12805" spans="2:8" x14ac:dyDescent="0.25">
      <c r="B12805" t="s">
        <v>512</v>
      </c>
      <c r="C12805">
        <f>INDEX(NationalTeams!B:B,MATCH(B12805,NationalTeams!C:C,0))</f>
        <v>92</v>
      </c>
      <c r="D12805" t="s">
        <v>8506</v>
      </c>
      <c r="E12805">
        <f>INDEX(TeamSports!B:B,MATCH(D12805,TeamSports!C:C,0))</f>
        <v>68</v>
      </c>
      <c r="F12805">
        <f>INDEX(RanksTable!BJ:BJ,MATCH(B12805,RanksTable!B:B,0))</f>
        <v>7</v>
      </c>
      <c r="H12805" t="str">
        <f t="shared" si="200"/>
        <v>INSERT INTO "TeamRanks" (team_id,team_sport_id,team_rank) VALUES (92,68,7);</v>
      </c>
    </row>
    <row r="12806" spans="2:8" x14ac:dyDescent="0.25">
      <c r="B12806" t="s">
        <v>458</v>
      </c>
      <c r="C12806">
        <f>INDEX(NationalTeams!B:B,MATCH(B12806,NationalTeams!C:C,0))</f>
        <v>93</v>
      </c>
      <c r="D12806" t="s">
        <v>8506</v>
      </c>
      <c r="E12806">
        <f>INDEX(TeamSports!B:B,MATCH(D12806,TeamSports!C:C,0))</f>
        <v>68</v>
      </c>
      <c r="F12806">
        <f>INDEX(RanksTable!BJ:BJ,MATCH(B12806,RanksTable!B:B,0))</f>
        <v>7</v>
      </c>
      <c r="H12806" t="str">
        <f t="shared" si="200"/>
        <v>INSERT INTO "TeamRanks" (team_id,team_sport_id,team_rank) VALUES (93,68,7);</v>
      </c>
    </row>
    <row r="12807" spans="2:8" x14ac:dyDescent="0.25">
      <c r="B12807" t="s">
        <v>444</v>
      </c>
      <c r="C12807">
        <f>INDEX(NationalTeams!B:B,MATCH(B12807,NationalTeams!C:C,0))</f>
        <v>94</v>
      </c>
      <c r="D12807" t="s">
        <v>8506</v>
      </c>
      <c r="E12807">
        <f>INDEX(TeamSports!B:B,MATCH(D12807,TeamSports!C:C,0))</f>
        <v>68</v>
      </c>
      <c r="F12807">
        <f>INDEX(RanksTable!BJ:BJ,MATCH(B12807,RanksTable!B:B,0))</f>
        <v>7</v>
      </c>
      <c r="H12807" t="str">
        <f t="shared" si="200"/>
        <v>INSERT INTO "TeamRanks" (team_id,team_sport_id,team_rank) VALUES (94,68,7);</v>
      </c>
    </row>
    <row r="12808" spans="2:8" x14ac:dyDescent="0.25">
      <c r="B12808" t="s">
        <v>493</v>
      </c>
      <c r="C12808">
        <f>INDEX(NationalTeams!B:B,MATCH(B12808,NationalTeams!C:C,0))</f>
        <v>95</v>
      </c>
      <c r="D12808" t="s">
        <v>8506</v>
      </c>
      <c r="E12808">
        <f>INDEX(TeamSports!B:B,MATCH(D12808,TeamSports!C:C,0))</f>
        <v>68</v>
      </c>
      <c r="F12808">
        <f>INDEX(RanksTable!BJ:BJ,MATCH(B12808,RanksTable!B:B,0))</f>
        <v>7</v>
      </c>
      <c r="H12808" t="str">
        <f t="shared" si="200"/>
        <v>INSERT INTO "TeamRanks" (team_id,team_sport_id,team_rank) VALUES (95,68,7);</v>
      </c>
    </row>
    <row r="12809" spans="2:8" x14ac:dyDescent="0.25">
      <c r="B12809" t="s">
        <v>431</v>
      </c>
      <c r="C12809">
        <f>INDEX(NationalTeams!B:B,MATCH(B12809,NationalTeams!C:C,0))</f>
        <v>96</v>
      </c>
      <c r="D12809" t="s">
        <v>8506</v>
      </c>
      <c r="E12809">
        <f>INDEX(TeamSports!B:B,MATCH(D12809,TeamSports!C:C,0))</f>
        <v>68</v>
      </c>
      <c r="F12809">
        <f>INDEX(RanksTable!BJ:BJ,MATCH(B12809,RanksTable!B:B,0))</f>
        <v>7</v>
      </c>
      <c r="H12809" t="str">
        <f t="shared" si="200"/>
        <v>INSERT INTO "TeamRanks" (team_id,team_sport_id,team_rank) VALUES (96,68,7);</v>
      </c>
    </row>
    <row r="12810" spans="2:8" x14ac:dyDescent="0.25">
      <c r="B12810" t="s">
        <v>427</v>
      </c>
      <c r="C12810">
        <f>INDEX(NationalTeams!B:B,MATCH(B12810,NationalTeams!C:C,0))</f>
        <v>97</v>
      </c>
      <c r="D12810" t="s">
        <v>8506</v>
      </c>
      <c r="E12810">
        <f>INDEX(TeamSports!B:B,MATCH(D12810,TeamSports!C:C,0))</f>
        <v>68</v>
      </c>
      <c r="F12810">
        <f>INDEX(RanksTable!BJ:BJ,MATCH(B12810,RanksTable!B:B,0))</f>
        <v>7</v>
      </c>
      <c r="H12810" t="str">
        <f t="shared" si="200"/>
        <v>INSERT INTO "TeamRanks" (team_id,team_sport_id,team_rank) VALUES (97,68,7);</v>
      </c>
    </row>
    <row r="12811" spans="2:8" x14ac:dyDescent="0.25">
      <c r="B12811" t="s">
        <v>513</v>
      </c>
      <c r="C12811">
        <f>INDEX(NationalTeams!B:B,MATCH(B12811,NationalTeams!C:C,0))</f>
        <v>98</v>
      </c>
      <c r="D12811" t="s">
        <v>8506</v>
      </c>
      <c r="E12811">
        <f>INDEX(TeamSports!B:B,MATCH(D12811,TeamSports!C:C,0))</f>
        <v>68</v>
      </c>
      <c r="F12811">
        <f>INDEX(RanksTable!BJ:BJ,MATCH(B12811,RanksTable!B:B,0))</f>
        <v>7</v>
      </c>
      <c r="H12811" t="str">
        <f t="shared" si="200"/>
        <v>INSERT INTO "TeamRanks" (team_id,team_sport_id,team_rank) VALUES (98,68,7);</v>
      </c>
    </row>
    <row r="12812" spans="2:8" x14ac:dyDescent="0.25">
      <c r="B12812" t="s">
        <v>503</v>
      </c>
      <c r="C12812">
        <f>INDEX(NationalTeams!B:B,MATCH(B12812,NationalTeams!C:C,0))</f>
        <v>99</v>
      </c>
      <c r="D12812" t="s">
        <v>8506</v>
      </c>
      <c r="E12812">
        <f>INDEX(TeamSports!B:B,MATCH(D12812,TeamSports!C:C,0))</f>
        <v>68</v>
      </c>
      <c r="F12812">
        <f>INDEX(RanksTable!BJ:BJ,MATCH(B12812,RanksTable!B:B,0))</f>
        <v>7</v>
      </c>
      <c r="H12812" t="str">
        <f t="shared" si="200"/>
        <v>INSERT INTO "TeamRanks" (team_id,team_sport_id,team_rank) VALUES (99,68,7);</v>
      </c>
    </row>
    <row r="12813" spans="2:8" x14ac:dyDescent="0.25">
      <c r="B12813" t="s">
        <v>519</v>
      </c>
      <c r="C12813">
        <f>INDEX(NationalTeams!B:B,MATCH(B12813,NationalTeams!C:C,0))</f>
        <v>100</v>
      </c>
      <c r="D12813" t="s">
        <v>8506</v>
      </c>
      <c r="E12813">
        <f>INDEX(TeamSports!B:B,MATCH(D12813,TeamSports!C:C,0))</f>
        <v>68</v>
      </c>
      <c r="F12813">
        <f>INDEX(RanksTable!BJ:BJ,MATCH(B12813,RanksTable!B:B,0))</f>
        <v>7</v>
      </c>
      <c r="H12813" t="str">
        <f t="shared" si="200"/>
        <v>INSERT INTO "TeamRanks" (team_id,team_sport_id,team_rank) VALUES (100,68,7);</v>
      </c>
    </row>
    <row r="12814" spans="2:8" x14ac:dyDescent="0.25">
      <c r="B12814" t="s">
        <v>410</v>
      </c>
      <c r="C12814">
        <f>INDEX(NationalTeams!B:B,MATCH(B12814,NationalTeams!C:C,0))</f>
        <v>101</v>
      </c>
      <c r="D12814" t="s">
        <v>8506</v>
      </c>
      <c r="E12814">
        <f>INDEX(TeamSports!B:B,MATCH(D12814,TeamSports!C:C,0))</f>
        <v>68</v>
      </c>
      <c r="F12814">
        <f>INDEX(RanksTable!BJ:BJ,MATCH(B12814,RanksTable!B:B,0))</f>
        <v>7</v>
      </c>
      <c r="H12814" t="str">
        <f t="shared" si="200"/>
        <v>INSERT INTO "TeamRanks" (team_id,team_sport_id,team_rank) VALUES (101,68,7);</v>
      </c>
    </row>
    <row r="12815" spans="2:8" x14ac:dyDescent="0.25">
      <c r="B12815" t="s">
        <v>486</v>
      </c>
      <c r="C12815">
        <f>INDEX(NationalTeams!B:B,MATCH(B12815,NationalTeams!C:C,0))</f>
        <v>102</v>
      </c>
      <c r="D12815" t="s">
        <v>8506</v>
      </c>
      <c r="E12815">
        <f>INDEX(TeamSports!B:B,MATCH(D12815,TeamSports!C:C,0))</f>
        <v>68</v>
      </c>
      <c r="F12815">
        <f>INDEX(RanksTable!BJ:BJ,MATCH(B12815,RanksTable!B:B,0))</f>
        <v>7</v>
      </c>
      <c r="H12815" t="str">
        <f t="shared" si="200"/>
        <v>INSERT INTO "TeamRanks" (team_id,team_sport_id,team_rank) VALUES (102,68,7);</v>
      </c>
    </row>
    <row r="12816" spans="2:8" x14ac:dyDescent="0.25">
      <c r="B12816" t="s">
        <v>526</v>
      </c>
      <c r="C12816">
        <f>INDEX(NationalTeams!B:B,MATCH(B12816,NationalTeams!C:C,0))</f>
        <v>103</v>
      </c>
      <c r="D12816" t="s">
        <v>8506</v>
      </c>
      <c r="E12816">
        <f>INDEX(TeamSports!B:B,MATCH(D12816,TeamSports!C:C,0))</f>
        <v>68</v>
      </c>
      <c r="F12816">
        <f>INDEX(RanksTable!BJ:BJ,MATCH(B12816,RanksTable!B:B,0))</f>
        <v>7</v>
      </c>
      <c r="H12816" t="str">
        <f t="shared" si="200"/>
        <v>INSERT INTO "TeamRanks" (team_id,team_sport_id,team_rank) VALUES (103,68,7);</v>
      </c>
    </row>
    <row r="12817" spans="2:8" x14ac:dyDescent="0.25">
      <c r="B12817" t="s">
        <v>470</v>
      </c>
      <c r="C12817">
        <f>INDEX(NationalTeams!B:B,MATCH(B12817,NationalTeams!C:C,0))</f>
        <v>104</v>
      </c>
      <c r="D12817" t="s">
        <v>8506</v>
      </c>
      <c r="E12817">
        <f>INDEX(TeamSports!B:B,MATCH(D12817,TeamSports!C:C,0))</f>
        <v>68</v>
      </c>
      <c r="F12817">
        <f>INDEX(RanksTable!BJ:BJ,MATCH(B12817,RanksTable!B:B,0))</f>
        <v>7</v>
      </c>
      <c r="H12817" t="str">
        <f t="shared" si="200"/>
        <v>INSERT INTO "TeamRanks" (team_id,team_sport_id,team_rank) VALUES (104,68,7);</v>
      </c>
    </row>
    <row r="12818" spans="2:8" x14ac:dyDescent="0.25">
      <c r="B12818" t="s">
        <v>461</v>
      </c>
      <c r="C12818">
        <f>INDEX(NationalTeams!B:B,MATCH(B12818,NationalTeams!C:C,0))</f>
        <v>105</v>
      </c>
      <c r="D12818" t="s">
        <v>8506</v>
      </c>
      <c r="E12818">
        <f>INDEX(TeamSports!B:B,MATCH(D12818,TeamSports!C:C,0))</f>
        <v>68</v>
      </c>
      <c r="F12818">
        <f>INDEX(RanksTable!BJ:BJ,MATCH(B12818,RanksTable!B:B,0))</f>
        <v>7</v>
      </c>
      <c r="H12818" t="str">
        <f t="shared" si="200"/>
        <v>INSERT INTO "TeamRanks" (team_id,team_sport_id,team_rank) VALUES (105,68,7);</v>
      </c>
    </row>
    <row r="12819" spans="2:8" x14ac:dyDescent="0.25">
      <c r="B12819" t="s">
        <v>418</v>
      </c>
      <c r="C12819">
        <f>INDEX(NationalTeams!B:B,MATCH(B12819,NationalTeams!C:C,0))</f>
        <v>106</v>
      </c>
      <c r="D12819" t="s">
        <v>8506</v>
      </c>
      <c r="E12819">
        <f>INDEX(TeamSports!B:B,MATCH(D12819,TeamSports!C:C,0))</f>
        <v>68</v>
      </c>
      <c r="F12819">
        <f>INDEX(RanksTable!BJ:BJ,MATCH(B12819,RanksTable!B:B,0))</f>
        <v>7</v>
      </c>
      <c r="H12819" t="str">
        <f t="shared" si="200"/>
        <v>INSERT INTO "TeamRanks" (team_id,team_sport_id,team_rank) VALUES (106,68,7);</v>
      </c>
    </row>
    <row r="12820" spans="2:8" x14ac:dyDescent="0.25">
      <c r="B12820" t="s">
        <v>417</v>
      </c>
      <c r="C12820">
        <f>INDEX(NationalTeams!B:B,MATCH(B12820,NationalTeams!C:C,0))</f>
        <v>107</v>
      </c>
      <c r="D12820" t="s">
        <v>8506</v>
      </c>
      <c r="E12820">
        <f>INDEX(TeamSports!B:B,MATCH(D12820,TeamSports!C:C,0))</f>
        <v>68</v>
      </c>
      <c r="F12820">
        <f>INDEX(RanksTable!BJ:BJ,MATCH(B12820,RanksTable!B:B,0))</f>
        <v>7</v>
      </c>
      <c r="H12820" t="str">
        <f t="shared" si="200"/>
        <v>INSERT INTO "TeamRanks" (team_id,team_sport_id,team_rank) VALUES (107,68,7);</v>
      </c>
    </row>
    <row r="12821" spans="2:8" x14ac:dyDescent="0.25">
      <c r="B12821" t="s">
        <v>421</v>
      </c>
      <c r="C12821">
        <f>INDEX(NationalTeams!B:B,MATCH(B12821,NationalTeams!C:C,0))</f>
        <v>108</v>
      </c>
      <c r="D12821" t="s">
        <v>8506</v>
      </c>
      <c r="E12821">
        <f>INDEX(TeamSports!B:B,MATCH(D12821,TeamSports!C:C,0))</f>
        <v>68</v>
      </c>
      <c r="F12821">
        <f>INDEX(RanksTable!BJ:BJ,MATCH(B12821,RanksTable!B:B,0))</f>
        <v>7</v>
      </c>
      <c r="H12821" t="str">
        <f t="shared" si="200"/>
        <v>INSERT INTO "TeamRanks" (team_id,team_sport_id,team_rank) VALUES (108,68,7);</v>
      </c>
    </row>
    <row r="12822" spans="2:8" x14ac:dyDescent="0.25">
      <c r="B12822" t="s">
        <v>530</v>
      </c>
      <c r="C12822">
        <f>INDEX(NationalTeams!B:B,MATCH(B12822,NationalTeams!C:C,0))</f>
        <v>109</v>
      </c>
      <c r="D12822" t="s">
        <v>8506</v>
      </c>
      <c r="E12822">
        <f>INDEX(TeamSports!B:B,MATCH(D12822,TeamSports!C:C,0))</f>
        <v>68</v>
      </c>
      <c r="F12822">
        <f>INDEX(RanksTable!BJ:BJ,MATCH(B12822,RanksTable!B:B,0))</f>
        <v>7</v>
      </c>
      <c r="H12822" t="str">
        <f t="shared" si="200"/>
        <v>INSERT INTO "TeamRanks" (team_id,team_sport_id,team_rank) VALUES (109,68,7);</v>
      </c>
    </row>
    <row r="12823" spans="2:8" x14ac:dyDescent="0.25">
      <c r="B12823" t="s">
        <v>488</v>
      </c>
      <c r="C12823">
        <f>INDEX(NationalTeams!B:B,MATCH(B12823,NationalTeams!C:C,0))</f>
        <v>110</v>
      </c>
      <c r="D12823" t="s">
        <v>8506</v>
      </c>
      <c r="E12823">
        <f>INDEX(TeamSports!B:B,MATCH(D12823,TeamSports!C:C,0))</f>
        <v>68</v>
      </c>
      <c r="F12823">
        <f>INDEX(RanksTable!BJ:BJ,MATCH(B12823,RanksTable!B:B,0))</f>
        <v>3</v>
      </c>
      <c r="H12823" t="str">
        <f t="shared" si="200"/>
        <v>INSERT INTO "TeamRanks" (team_id,team_sport_id,team_rank) VALUES (110,68,3);</v>
      </c>
    </row>
    <row r="12824" spans="2:8" x14ac:dyDescent="0.25">
      <c r="B12824" t="s">
        <v>352</v>
      </c>
      <c r="C12824">
        <f>INDEX(NationalTeams!B:B,MATCH(B12824,NationalTeams!C:C,0))</f>
        <v>111</v>
      </c>
      <c r="D12824" t="s">
        <v>8506</v>
      </c>
      <c r="E12824">
        <f>INDEX(TeamSports!B:B,MATCH(D12824,TeamSports!C:C,0))</f>
        <v>68</v>
      </c>
      <c r="F12824">
        <f>INDEX(RanksTable!BJ:BJ,MATCH(B12824,RanksTable!B:B,0))</f>
        <v>7</v>
      </c>
      <c r="H12824" t="str">
        <f t="shared" si="200"/>
        <v>INSERT INTO "TeamRanks" (team_id,team_sport_id,team_rank) VALUES (111,68,7);</v>
      </c>
    </row>
    <row r="12825" spans="2:8" x14ac:dyDescent="0.25">
      <c r="B12825" t="s">
        <v>422</v>
      </c>
      <c r="C12825">
        <f>INDEX(NationalTeams!B:B,MATCH(B12825,NationalTeams!C:C,0))</f>
        <v>112</v>
      </c>
      <c r="D12825" t="s">
        <v>8506</v>
      </c>
      <c r="E12825">
        <f>INDEX(TeamSports!B:B,MATCH(D12825,TeamSports!C:C,0))</f>
        <v>68</v>
      </c>
      <c r="F12825">
        <f>INDEX(RanksTable!BJ:BJ,MATCH(B12825,RanksTable!B:B,0))</f>
        <v>2</v>
      </c>
      <c r="H12825" t="str">
        <f t="shared" si="200"/>
        <v>INSERT INTO "TeamRanks" (team_id,team_sport_id,team_rank) VALUES (112,68,2);</v>
      </c>
    </row>
    <row r="12826" spans="2:8" x14ac:dyDescent="0.25">
      <c r="B12826" t="s">
        <v>451</v>
      </c>
      <c r="C12826">
        <f>INDEX(NationalTeams!B:B,MATCH(B12826,NationalTeams!C:C,0))</f>
        <v>113</v>
      </c>
      <c r="D12826" t="s">
        <v>8506</v>
      </c>
      <c r="E12826">
        <f>INDEX(TeamSports!B:B,MATCH(D12826,TeamSports!C:C,0))</f>
        <v>68</v>
      </c>
      <c r="F12826">
        <f>INDEX(RanksTable!BJ:BJ,MATCH(B12826,RanksTable!B:B,0))</f>
        <v>7</v>
      </c>
      <c r="H12826" t="str">
        <f t="shared" si="200"/>
        <v>INSERT INTO "TeamRanks" (team_id,team_sport_id,team_rank) VALUES (113,68,7);</v>
      </c>
    </row>
    <row r="12827" spans="2:8" x14ac:dyDescent="0.25">
      <c r="B12827" t="s">
        <v>430</v>
      </c>
      <c r="C12827">
        <f>INDEX(NationalTeams!B:B,MATCH(B12827,NationalTeams!C:C,0))</f>
        <v>114</v>
      </c>
      <c r="D12827" t="s">
        <v>8506</v>
      </c>
      <c r="E12827">
        <f>INDEX(TeamSports!B:B,MATCH(D12827,TeamSports!C:C,0))</f>
        <v>68</v>
      </c>
      <c r="F12827">
        <f>INDEX(RanksTable!BJ:BJ,MATCH(B12827,RanksTable!B:B,0))</f>
        <v>5</v>
      </c>
      <c r="H12827" t="str">
        <f t="shared" si="200"/>
        <v>INSERT INTO "TeamRanks" (team_id,team_sport_id,team_rank) VALUES (114,68,5);</v>
      </c>
    </row>
    <row r="12828" spans="2:8" x14ac:dyDescent="0.25">
      <c r="B12828" t="s">
        <v>381</v>
      </c>
      <c r="C12828">
        <f>INDEX(NationalTeams!B:B,MATCH(B12828,NationalTeams!C:C,0))</f>
        <v>115</v>
      </c>
      <c r="D12828" t="s">
        <v>8506</v>
      </c>
      <c r="E12828">
        <f>INDEX(TeamSports!B:B,MATCH(D12828,TeamSports!C:C,0))</f>
        <v>68</v>
      </c>
      <c r="F12828">
        <f>INDEX(RanksTable!BJ:BJ,MATCH(B12828,RanksTable!B:B,0))</f>
        <v>7</v>
      </c>
      <c r="H12828" t="str">
        <f t="shared" si="200"/>
        <v>INSERT INTO "TeamRanks" (team_id,team_sport_id,team_rank) VALUES (115,68,7);</v>
      </c>
    </row>
    <row r="12829" spans="2:8" x14ac:dyDescent="0.25">
      <c r="B12829" t="s">
        <v>434</v>
      </c>
      <c r="C12829">
        <f>INDEX(NationalTeams!B:B,MATCH(B12829,NationalTeams!C:C,0))</f>
        <v>116</v>
      </c>
      <c r="D12829" t="s">
        <v>8506</v>
      </c>
      <c r="E12829">
        <f>INDEX(TeamSports!B:B,MATCH(D12829,TeamSports!C:C,0))</f>
        <v>68</v>
      </c>
      <c r="F12829">
        <f>INDEX(RanksTable!BJ:BJ,MATCH(B12829,RanksTable!B:B,0))</f>
        <v>7</v>
      </c>
      <c r="H12829" t="str">
        <f t="shared" si="200"/>
        <v>INSERT INTO "TeamRanks" (team_id,team_sport_id,team_rank) VALUES (116,68,7);</v>
      </c>
    </row>
    <row r="12830" spans="2:8" x14ac:dyDescent="0.25">
      <c r="B12830" t="s">
        <v>475</v>
      </c>
      <c r="C12830">
        <f>INDEX(NationalTeams!B:B,MATCH(B12830,NationalTeams!C:C,0))</f>
        <v>117</v>
      </c>
      <c r="D12830" t="s">
        <v>8506</v>
      </c>
      <c r="E12830">
        <f>INDEX(TeamSports!B:B,MATCH(D12830,TeamSports!C:C,0))</f>
        <v>68</v>
      </c>
      <c r="F12830">
        <f>INDEX(RanksTable!BJ:BJ,MATCH(B12830,RanksTable!B:B,0))</f>
        <v>7</v>
      </c>
      <c r="H12830" t="str">
        <f t="shared" si="200"/>
        <v>INSERT INTO "TeamRanks" (team_id,team_sport_id,team_rank) VALUES (117,68,7);</v>
      </c>
    </row>
    <row r="12831" spans="2:8" x14ac:dyDescent="0.25">
      <c r="B12831" t="s">
        <v>528</v>
      </c>
      <c r="C12831">
        <f>INDEX(NationalTeams!B:B,MATCH(B12831,NationalTeams!C:C,0))</f>
        <v>118</v>
      </c>
      <c r="D12831" t="s">
        <v>8506</v>
      </c>
      <c r="E12831">
        <f>INDEX(TeamSports!B:B,MATCH(D12831,TeamSports!C:C,0))</f>
        <v>68</v>
      </c>
      <c r="F12831">
        <f>INDEX(RanksTable!BJ:BJ,MATCH(B12831,RanksTable!B:B,0))</f>
        <v>7</v>
      </c>
      <c r="H12831" t="str">
        <f t="shared" si="200"/>
        <v>INSERT INTO "TeamRanks" (team_id,team_sport_id,team_rank) VALUES (118,68,7);</v>
      </c>
    </row>
    <row r="12832" spans="2:8" x14ac:dyDescent="0.25">
      <c r="B12832" t="s">
        <v>436</v>
      </c>
      <c r="C12832">
        <f>INDEX(NationalTeams!B:B,MATCH(B12832,NationalTeams!C:C,0))</f>
        <v>119</v>
      </c>
      <c r="D12832" t="s">
        <v>8506</v>
      </c>
      <c r="E12832">
        <f>INDEX(TeamSports!B:B,MATCH(D12832,TeamSports!C:C,0))</f>
        <v>68</v>
      </c>
      <c r="F12832">
        <f>INDEX(RanksTable!BJ:BJ,MATCH(B12832,RanksTable!B:B,0))</f>
        <v>7</v>
      </c>
      <c r="H12832" t="str">
        <f t="shared" si="200"/>
        <v>INSERT INTO "TeamRanks" (team_id,team_sport_id,team_rank) VALUES (119,68,7);</v>
      </c>
    </row>
    <row r="12833" spans="2:8" x14ac:dyDescent="0.25">
      <c r="B12833" t="s">
        <v>455</v>
      </c>
      <c r="C12833">
        <f>INDEX(NationalTeams!B:B,MATCH(B12833,NationalTeams!C:C,0))</f>
        <v>120</v>
      </c>
      <c r="D12833" t="s">
        <v>8506</v>
      </c>
      <c r="E12833">
        <f>INDEX(TeamSports!B:B,MATCH(D12833,TeamSports!C:C,0))</f>
        <v>68</v>
      </c>
      <c r="F12833">
        <f>INDEX(RanksTable!BJ:BJ,MATCH(B12833,RanksTable!B:B,0))</f>
        <v>7</v>
      </c>
      <c r="H12833" t="str">
        <f t="shared" si="200"/>
        <v>INSERT INTO "TeamRanks" (team_id,team_sport_id,team_rank) VALUES (120,68,7);</v>
      </c>
    </row>
    <row r="12834" spans="2:8" x14ac:dyDescent="0.25">
      <c r="B12834" t="s">
        <v>345</v>
      </c>
      <c r="C12834">
        <f>INDEX(NationalTeams!B:B,MATCH(B12834,NationalTeams!C:C,0))</f>
        <v>121</v>
      </c>
      <c r="D12834" t="s">
        <v>8506</v>
      </c>
      <c r="E12834">
        <f>INDEX(TeamSports!B:B,MATCH(D12834,TeamSports!C:C,0))</f>
        <v>68</v>
      </c>
      <c r="F12834">
        <f>INDEX(RanksTable!BJ:BJ,MATCH(B12834,RanksTable!B:B,0))</f>
        <v>7</v>
      </c>
      <c r="H12834" t="str">
        <f t="shared" si="200"/>
        <v>INSERT INTO "TeamRanks" (team_id,team_sport_id,team_rank) VALUES (121,68,7);</v>
      </c>
    </row>
    <row r="12835" spans="2:8" x14ac:dyDescent="0.25">
      <c r="B12835" t="s">
        <v>532</v>
      </c>
      <c r="C12835">
        <f>INDEX(NationalTeams!B:B,MATCH(B12835,NationalTeams!C:C,0))</f>
        <v>122</v>
      </c>
      <c r="D12835" t="s">
        <v>8506</v>
      </c>
      <c r="E12835">
        <f>INDEX(TeamSports!B:B,MATCH(D12835,TeamSports!C:C,0))</f>
        <v>68</v>
      </c>
      <c r="F12835">
        <f>INDEX(RanksTable!BJ:BJ,MATCH(B12835,RanksTable!B:B,0))</f>
        <v>7</v>
      </c>
      <c r="H12835" t="str">
        <f t="shared" si="200"/>
        <v>INSERT INTO "TeamRanks" (team_id,team_sport_id,team_rank) VALUES (122,68,7);</v>
      </c>
    </row>
    <row r="12836" spans="2:8" x14ac:dyDescent="0.25">
      <c r="B12836" t="s">
        <v>468</v>
      </c>
      <c r="C12836">
        <f>INDEX(NationalTeams!B:B,MATCH(B12836,NationalTeams!C:C,0))</f>
        <v>123</v>
      </c>
      <c r="D12836" t="s">
        <v>8506</v>
      </c>
      <c r="E12836">
        <f>INDEX(TeamSports!B:B,MATCH(D12836,TeamSports!C:C,0))</f>
        <v>68</v>
      </c>
      <c r="F12836">
        <f>INDEX(RanksTable!BJ:BJ,MATCH(B12836,RanksTable!B:B,0))</f>
        <v>7</v>
      </c>
      <c r="H12836" t="str">
        <f t="shared" si="200"/>
        <v>INSERT INTO "TeamRanks" (team_id,team_sport_id,team_rank) VALUES (123,68,7);</v>
      </c>
    </row>
    <row r="12837" spans="2:8" x14ac:dyDescent="0.25">
      <c r="B12837" t="s">
        <v>347</v>
      </c>
      <c r="C12837">
        <f>INDEX(NationalTeams!B:B,MATCH(B12837,NationalTeams!C:C,0))</f>
        <v>124</v>
      </c>
      <c r="D12837" t="s">
        <v>8506</v>
      </c>
      <c r="E12837">
        <f>INDEX(TeamSports!B:B,MATCH(D12837,TeamSports!C:C,0))</f>
        <v>68</v>
      </c>
      <c r="F12837">
        <f>INDEX(RanksTable!BJ:BJ,MATCH(B12837,RanksTable!B:B,0))</f>
        <v>7</v>
      </c>
      <c r="H12837" t="str">
        <f t="shared" si="200"/>
        <v>INSERT INTO "TeamRanks" (team_id,team_sport_id,team_rank) VALUES (124,68,7);</v>
      </c>
    </row>
    <row r="12838" spans="2:8" x14ac:dyDescent="0.25">
      <c r="B12838" t="s">
        <v>390</v>
      </c>
      <c r="C12838">
        <f>INDEX(NationalTeams!B:B,MATCH(B12838,NationalTeams!C:C,0))</f>
        <v>125</v>
      </c>
      <c r="D12838" t="s">
        <v>8506</v>
      </c>
      <c r="E12838">
        <f>INDEX(TeamSports!B:B,MATCH(D12838,TeamSports!C:C,0))</f>
        <v>68</v>
      </c>
      <c r="F12838">
        <f>INDEX(RanksTable!BJ:BJ,MATCH(B12838,RanksTable!B:B,0))</f>
        <v>7</v>
      </c>
      <c r="H12838" t="str">
        <f t="shared" si="200"/>
        <v>INSERT INTO "TeamRanks" (team_id,team_sport_id,team_rank) VALUES (125,68,7);</v>
      </c>
    </row>
    <row r="12839" spans="2:8" x14ac:dyDescent="0.25">
      <c r="B12839" t="s">
        <v>540</v>
      </c>
      <c r="C12839">
        <f>INDEX(NationalTeams!B:B,MATCH(B12839,NationalTeams!C:C,0))</f>
        <v>126</v>
      </c>
      <c r="D12839" t="s">
        <v>8506</v>
      </c>
      <c r="E12839">
        <f>INDEX(TeamSports!B:B,MATCH(D12839,TeamSports!C:C,0))</f>
        <v>68</v>
      </c>
      <c r="F12839">
        <f>INDEX(RanksTable!BJ:BJ,MATCH(B12839,RanksTable!B:B,0))</f>
        <v>7</v>
      </c>
      <c r="H12839" t="str">
        <f t="shared" si="200"/>
        <v>INSERT INTO "TeamRanks" (team_id,team_sport_id,team_rank) VALUES (126,68,7);</v>
      </c>
    </row>
    <row r="12840" spans="2:8" x14ac:dyDescent="0.25">
      <c r="B12840" t="s">
        <v>527</v>
      </c>
      <c r="C12840">
        <f>INDEX(NationalTeams!B:B,MATCH(B12840,NationalTeams!C:C,0))</f>
        <v>127</v>
      </c>
      <c r="D12840" t="s">
        <v>8506</v>
      </c>
      <c r="E12840">
        <f>INDEX(TeamSports!B:B,MATCH(D12840,TeamSports!C:C,0))</f>
        <v>68</v>
      </c>
      <c r="F12840">
        <f>INDEX(RanksTable!BJ:BJ,MATCH(B12840,RanksTable!B:B,0))</f>
        <v>7</v>
      </c>
      <c r="H12840" t="str">
        <f t="shared" si="200"/>
        <v>INSERT INTO "TeamRanks" (team_id,team_sport_id,team_rank) VALUES (127,68,7);</v>
      </c>
    </row>
    <row r="12841" spans="2:8" x14ac:dyDescent="0.25">
      <c r="B12841" t="s">
        <v>523</v>
      </c>
      <c r="C12841">
        <f>INDEX(NationalTeams!B:B,MATCH(B12841,NationalTeams!C:C,0))</f>
        <v>128</v>
      </c>
      <c r="D12841" t="s">
        <v>8506</v>
      </c>
      <c r="E12841">
        <f>INDEX(TeamSports!B:B,MATCH(D12841,TeamSports!C:C,0))</f>
        <v>68</v>
      </c>
      <c r="F12841">
        <f>INDEX(RanksTable!BJ:BJ,MATCH(B12841,RanksTable!B:B,0))</f>
        <v>7</v>
      </c>
      <c r="H12841" t="str">
        <f t="shared" si="200"/>
        <v>INSERT INTO "TeamRanks" (team_id,team_sport_id,team_rank) VALUES (128,68,7);</v>
      </c>
    </row>
    <row r="12842" spans="2:8" x14ac:dyDescent="0.25">
      <c r="B12842" t="s">
        <v>484</v>
      </c>
      <c r="C12842">
        <f>INDEX(NationalTeams!B:B,MATCH(B12842,NationalTeams!C:C,0))</f>
        <v>129</v>
      </c>
      <c r="D12842" t="s">
        <v>8506</v>
      </c>
      <c r="E12842">
        <f>INDEX(TeamSports!B:B,MATCH(D12842,TeamSports!C:C,0))</f>
        <v>68</v>
      </c>
      <c r="F12842">
        <f>INDEX(RanksTable!BJ:BJ,MATCH(B12842,RanksTable!B:B,0))</f>
        <v>7</v>
      </c>
      <c r="H12842" t="str">
        <f t="shared" si="200"/>
        <v>INSERT INTO "TeamRanks" (team_id,team_sport_id,team_rank) VALUES (129,68,7);</v>
      </c>
    </row>
    <row r="12843" spans="2:8" x14ac:dyDescent="0.25">
      <c r="B12843" t="s">
        <v>522</v>
      </c>
      <c r="C12843">
        <f>INDEX(NationalTeams!B:B,MATCH(B12843,NationalTeams!C:C,0))</f>
        <v>130</v>
      </c>
      <c r="D12843" t="s">
        <v>8506</v>
      </c>
      <c r="E12843">
        <f>INDEX(TeamSports!B:B,MATCH(D12843,TeamSports!C:C,0))</f>
        <v>68</v>
      </c>
      <c r="F12843">
        <f>INDEX(RanksTable!BJ:BJ,MATCH(B12843,RanksTable!B:B,0))</f>
        <v>7</v>
      </c>
      <c r="H12843" t="str">
        <f t="shared" si="200"/>
        <v>INSERT INTO "TeamRanks" (team_id,team_sport_id,team_rank) VALUES (130,68,7);</v>
      </c>
    </row>
    <row r="12844" spans="2:8" x14ac:dyDescent="0.25">
      <c r="B12844" t="s">
        <v>386</v>
      </c>
      <c r="C12844">
        <f>INDEX(NationalTeams!B:B,MATCH(B12844,NationalTeams!C:C,0))</f>
        <v>131</v>
      </c>
      <c r="D12844" t="s">
        <v>8506</v>
      </c>
      <c r="E12844">
        <f>INDEX(TeamSports!B:B,MATCH(D12844,TeamSports!C:C,0))</f>
        <v>68</v>
      </c>
      <c r="F12844">
        <f>INDEX(RanksTable!BJ:BJ,MATCH(B12844,RanksTable!B:B,0))</f>
        <v>7</v>
      </c>
      <c r="H12844" t="str">
        <f t="shared" si="200"/>
        <v>INSERT INTO "TeamRanks" (team_id,team_sport_id,team_rank) VALUES (131,68,7);</v>
      </c>
    </row>
    <row r="12845" spans="2:8" x14ac:dyDescent="0.25">
      <c r="B12845" t="s">
        <v>463</v>
      </c>
      <c r="C12845">
        <f>INDEX(NationalTeams!B:B,MATCH(B12845,NationalTeams!C:C,0))</f>
        <v>132</v>
      </c>
      <c r="D12845" t="s">
        <v>8506</v>
      </c>
      <c r="E12845">
        <f>INDEX(TeamSports!B:B,MATCH(D12845,TeamSports!C:C,0))</f>
        <v>68</v>
      </c>
      <c r="F12845">
        <f>INDEX(RanksTable!BJ:BJ,MATCH(B12845,RanksTable!B:B,0))</f>
        <v>7</v>
      </c>
      <c r="H12845" t="str">
        <f t="shared" si="200"/>
        <v>INSERT INTO "TeamRanks" (team_id,team_sport_id,team_rank) VALUES (132,68,7);</v>
      </c>
    </row>
    <row r="12846" spans="2:8" x14ac:dyDescent="0.25">
      <c r="B12846" t="s">
        <v>339</v>
      </c>
      <c r="C12846">
        <f>INDEX(NationalTeams!B:B,MATCH(B12846,NationalTeams!C:C,0))</f>
        <v>133</v>
      </c>
      <c r="D12846" t="s">
        <v>8506</v>
      </c>
      <c r="E12846">
        <f>INDEX(TeamSports!B:B,MATCH(D12846,TeamSports!C:C,0))</f>
        <v>68</v>
      </c>
      <c r="F12846">
        <f>INDEX(RanksTable!BJ:BJ,MATCH(B12846,RanksTable!B:B,0))</f>
        <v>7</v>
      </c>
      <c r="H12846" t="str">
        <f t="shared" si="200"/>
        <v>INSERT INTO "TeamRanks" (team_id,team_sport_id,team_rank) VALUES (133,68,7);</v>
      </c>
    </row>
    <row r="12847" spans="2:8" x14ac:dyDescent="0.25">
      <c r="B12847" t="s">
        <v>464</v>
      </c>
      <c r="C12847">
        <f>INDEX(NationalTeams!B:B,MATCH(B12847,NationalTeams!C:C,0))</f>
        <v>134</v>
      </c>
      <c r="D12847" t="s">
        <v>8506</v>
      </c>
      <c r="E12847">
        <f>INDEX(TeamSports!B:B,MATCH(D12847,TeamSports!C:C,0))</f>
        <v>68</v>
      </c>
      <c r="F12847">
        <f>INDEX(RanksTable!BJ:BJ,MATCH(B12847,RanksTable!B:B,0))</f>
        <v>7</v>
      </c>
      <c r="H12847" t="str">
        <f t="shared" si="200"/>
        <v>INSERT INTO "TeamRanks" (team_id,team_sport_id,team_rank) VALUES (134,68,7);</v>
      </c>
    </row>
    <row r="12848" spans="2:8" x14ac:dyDescent="0.25">
      <c r="B12848" t="s">
        <v>379</v>
      </c>
      <c r="C12848">
        <f>INDEX(NationalTeams!B:B,MATCH(B12848,NationalTeams!C:C,0))</f>
        <v>135</v>
      </c>
      <c r="D12848" t="s">
        <v>8506</v>
      </c>
      <c r="E12848">
        <f>INDEX(TeamSports!B:B,MATCH(D12848,TeamSports!C:C,0))</f>
        <v>68</v>
      </c>
      <c r="F12848">
        <f>INDEX(RanksTable!BJ:BJ,MATCH(B12848,RanksTable!B:B,0))</f>
        <v>7</v>
      </c>
      <c r="H12848" t="str">
        <f t="shared" si="200"/>
        <v>INSERT INTO "TeamRanks" (team_id,team_sport_id,team_rank) VALUES (135,68,7);</v>
      </c>
    </row>
    <row r="12849" spans="2:8" x14ac:dyDescent="0.25">
      <c r="B12849" t="s">
        <v>539</v>
      </c>
      <c r="C12849">
        <f>INDEX(NationalTeams!B:B,MATCH(B12849,NationalTeams!C:C,0))</f>
        <v>136</v>
      </c>
      <c r="D12849" t="s">
        <v>8506</v>
      </c>
      <c r="E12849">
        <f>INDEX(TeamSports!B:B,MATCH(D12849,TeamSports!C:C,0))</f>
        <v>68</v>
      </c>
      <c r="F12849">
        <f>INDEX(RanksTable!BJ:BJ,MATCH(B12849,RanksTable!B:B,0))</f>
        <v>7</v>
      </c>
      <c r="H12849" t="str">
        <f t="shared" si="200"/>
        <v>INSERT INTO "TeamRanks" (team_id,team_sport_id,team_rank) VALUES (136,68,7);</v>
      </c>
    </row>
    <row r="12850" spans="2:8" x14ac:dyDescent="0.25">
      <c r="B12850" t="s">
        <v>342</v>
      </c>
      <c r="C12850">
        <f>INDEX(NationalTeams!B:B,MATCH(B12850,NationalTeams!C:C,0))</f>
        <v>137</v>
      </c>
      <c r="D12850" t="s">
        <v>8506</v>
      </c>
      <c r="E12850">
        <f>INDEX(TeamSports!B:B,MATCH(D12850,TeamSports!C:C,0))</f>
        <v>68</v>
      </c>
      <c r="F12850">
        <f>INDEX(RanksTable!BJ:BJ,MATCH(B12850,RanksTable!B:B,0))</f>
        <v>7</v>
      </c>
      <c r="H12850" t="str">
        <f t="shared" si="200"/>
        <v>INSERT INTO "TeamRanks" (team_id,team_sport_id,team_rank) VALUES (137,68,7);</v>
      </c>
    </row>
    <row r="12851" spans="2:8" x14ac:dyDescent="0.25">
      <c r="B12851" t="s">
        <v>343</v>
      </c>
      <c r="C12851">
        <f>INDEX(NationalTeams!B:B,MATCH(B12851,NationalTeams!C:C,0))</f>
        <v>138</v>
      </c>
      <c r="D12851" t="s">
        <v>8506</v>
      </c>
      <c r="E12851">
        <f>INDEX(TeamSports!B:B,MATCH(D12851,TeamSports!C:C,0))</f>
        <v>68</v>
      </c>
      <c r="F12851">
        <f>INDEX(RanksTable!BJ:BJ,MATCH(B12851,RanksTable!B:B,0))</f>
        <v>7</v>
      </c>
      <c r="H12851" t="str">
        <f t="shared" si="200"/>
        <v>INSERT INTO "TeamRanks" (team_id,team_sport_id,team_rank) VALUES (138,68,7);</v>
      </c>
    </row>
    <row r="12852" spans="2:8" x14ac:dyDescent="0.25">
      <c r="B12852" t="s">
        <v>360</v>
      </c>
      <c r="C12852">
        <f>INDEX(NationalTeams!B:B,MATCH(B12852,NationalTeams!C:C,0))</f>
        <v>139</v>
      </c>
      <c r="D12852" t="s">
        <v>8506</v>
      </c>
      <c r="E12852">
        <f>INDEX(TeamSports!B:B,MATCH(D12852,TeamSports!C:C,0))</f>
        <v>68</v>
      </c>
      <c r="F12852">
        <f>INDEX(RanksTable!BJ:BJ,MATCH(B12852,RanksTable!B:B,0))</f>
        <v>7</v>
      </c>
      <c r="H12852" t="str">
        <f t="shared" si="200"/>
        <v>INSERT INTO "TeamRanks" (team_id,team_sport_id,team_rank) VALUES (139,68,7);</v>
      </c>
    </row>
    <row r="12853" spans="2:8" x14ac:dyDescent="0.25">
      <c r="B12853" t="s">
        <v>378</v>
      </c>
      <c r="C12853">
        <f>INDEX(NationalTeams!B:B,MATCH(B12853,NationalTeams!C:C,0))</f>
        <v>140</v>
      </c>
      <c r="D12853" t="s">
        <v>8506</v>
      </c>
      <c r="E12853">
        <f>INDEX(TeamSports!B:B,MATCH(D12853,TeamSports!C:C,0))</f>
        <v>68</v>
      </c>
      <c r="F12853">
        <f>INDEX(RanksTable!BJ:BJ,MATCH(B12853,RanksTable!B:B,0))</f>
        <v>7</v>
      </c>
      <c r="H12853" t="str">
        <f t="shared" si="200"/>
        <v>INSERT INTO "TeamRanks" (team_id,team_sport_id,team_rank) VALUES (140,68,7);</v>
      </c>
    </row>
    <row r="12854" spans="2:8" x14ac:dyDescent="0.25">
      <c r="B12854" t="s">
        <v>456</v>
      </c>
      <c r="C12854">
        <f>INDEX(NationalTeams!B:B,MATCH(B12854,NationalTeams!C:C,0))</f>
        <v>141</v>
      </c>
      <c r="D12854" t="s">
        <v>8506</v>
      </c>
      <c r="E12854">
        <f>INDEX(TeamSports!B:B,MATCH(D12854,TeamSports!C:C,0))</f>
        <v>68</v>
      </c>
      <c r="F12854">
        <f>INDEX(RanksTable!BJ:BJ,MATCH(B12854,RanksTable!B:B,0))</f>
        <v>7</v>
      </c>
      <c r="H12854" t="str">
        <f t="shared" si="200"/>
        <v>INSERT INTO "TeamRanks" (team_id,team_sport_id,team_rank) VALUES (141,68,7);</v>
      </c>
    </row>
    <row r="12855" spans="2:8" x14ac:dyDescent="0.25">
      <c r="B12855" t="s">
        <v>537</v>
      </c>
      <c r="C12855">
        <f>INDEX(NationalTeams!B:B,MATCH(B12855,NationalTeams!C:C,0))</f>
        <v>142</v>
      </c>
      <c r="D12855" t="s">
        <v>8506</v>
      </c>
      <c r="E12855">
        <f>INDEX(TeamSports!B:B,MATCH(D12855,TeamSports!C:C,0))</f>
        <v>68</v>
      </c>
      <c r="F12855">
        <f>INDEX(RanksTable!BJ:BJ,MATCH(B12855,RanksTable!B:B,0))</f>
        <v>7</v>
      </c>
      <c r="H12855" t="str">
        <f t="shared" si="200"/>
        <v>INSERT INTO "TeamRanks" (team_id,team_sport_id,team_rank) VALUES (142,68,7);</v>
      </c>
    </row>
    <row r="12856" spans="2:8" x14ac:dyDescent="0.25">
      <c r="B12856" t="s">
        <v>533</v>
      </c>
      <c r="C12856">
        <f>INDEX(NationalTeams!B:B,MATCH(B12856,NationalTeams!C:C,0))</f>
        <v>143</v>
      </c>
      <c r="D12856" t="s">
        <v>8506</v>
      </c>
      <c r="E12856">
        <f>INDEX(TeamSports!B:B,MATCH(D12856,TeamSports!C:C,0))</f>
        <v>68</v>
      </c>
      <c r="F12856">
        <f>INDEX(RanksTable!BJ:BJ,MATCH(B12856,RanksTable!B:B,0))</f>
        <v>7</v>
      </c>
      <c r="H12856" t="str">
        <f t="shared" si="200"/>
        <v>INSERT INTO "TeamRanks" (team_id,team_sport_id,team_rank) VALUES (143,68,7);</v>
      </c>
    </row>
    <row r="12857" spans="2:8" x14ac:dyDescent="0.25">
      <c r="B12857" t="s">
        <v>460</v>
      </c>
      <c r="C12857">
        <f>INDEX(NationalTeams!B:B,MATCH(B12857,NationalTeams!C:C,0))</f>
        <v>144</v>
      </c>
      <c r="D12857" t="s">
        <v>8506</v>
      </c>
      <c r="E12857">
        <f>INDEX(TeamSports!B:B,MATCH(D12857,TeamSports!C:C,0))</f>
        <v>68</v>
      </c>
      <c r="F12857">
        <f>INDEX(RanksTable!BJ:BJ,MATCH(B12857,RanksTable!B:B,0))</f>
        <v>7</v>
      </c>
      <c r="H12857" t="str">
        <f t="shared" si="200"/>
        <v>INSERT INTO "TeamRanks" (team_id,team_sport_id,team_rank) VALUES (144,68,7);</v>
      </c>
    </row>
    <row r="12858" spans="2:8" x14ac:dyDescent="0.25">
      <c r="B12858" t="s">
        <v>521</v>
      </c>
      <c r="C12858">
        <f>INDEX(NationalTeams!B:B,MATCH(B12858,NationalTeams!C:C,0))</f>
        <v>145</v>
      </c>
      <c r="D12858" t="s">
        <v>8506</v>
      </c>
      <c r="E12858">
        <f>INDEX(TeamSports!B:B,MATCH(D12858,TeamSports!C:C,0))</f>
        <v>68</v>
      </c>
      <c r="F12858">
        <f>INDEX(RanksTable!BJ:BJ,MATCH(B12858,RanksTable!B:B,0))</f>
        <v>7</v>
      </c>
      <c r="H12858" t="str">
        <f t="shared" si="200"/>
        <v>INSERT INTO "TeamRanks" (team_id,team_sport_id,team_rank) VALUES (145,68,7);</v>
      </c>
    </row>
    <row r="12859" spans="2:8" x14ac:dyDescent="0.25">
      <c r="B12859" t="s">
        <v>416</v>
      </c>
      <c r="C12859">
        <f>INDEX(NationalTeams!B:B,MATCH(B12859,NationalTeams!C:C,0))</f>
        <v>146</v>
      </c>
      <c r="D12859" t="s">
        <v>8506</v>
      </c>
      <c r="E12859">
        <f>INDEX(TeamSports!B:B,MATCH(D12859,TeamSports!C:C,0))</f>
        <v>68</v>
      </c>
      <c r="F12859">
        <f>INDEX(RanksTable!BJ:BJ,MATCH(B12859,RanksTable!B:B,0))</f>
        <v>7</v>
      </c>
      <c r="H12859" t="str">
        <f t="shared" si="200"/>
        <v>INSERT INTO "TeamRanks" (team_id,team_sport_id,team_rank) VALUES (146,68,7);</v>
      </c>
    </row>
    <row r="12860" spans="2:8" x14ac:dyDescent="0.25">
      <c r="B12860" t="s">
        <v>393</v>
      </c>
      <c r="C12860">
        <f>INDEX(NationalTeams!B:B,MATCH(B12860,NationalTeams!C:C,0))</f>
        <v>147</v>
      </c>
      <c r="D12860" t="s">
        <v>8506</v>
      </c>
      <c r="E12860">
        <f>INDEX(TeamSports!B:B,MATCH(D12860,TeamSports!C:C,0))</f>
        <v>68</v>
      </c>
      <c r="F12860">
        <f>INDEX(RanksTable!BJ:BJ,MATCH(B12860,RanksTable!B:B,0))</f>
        <v>7</v>
      </c>
      <c r="H12860" t="str">
        <f t="shared" si="200"/>
        <v>INSERT INTO "TeamRanks" (team_id,team_sport_id,team_rank) VALUES (147,68,7);</v>
      </c>
    </row>
    <row r="12861" spans="2:8" x14ac:dyDescent="0.25">
      <c r="B12861" t="s">
        <v>372</v>
      </c>
      <c r="C12861">
        <f>INDEX(NationalTeams!B:B,MATCH(B12861,NationalTeams!C:C,0))</f>
        <v>148</v>
      </c>
      <c r="D12861" t="s">
        <v>8506</v>
      </c>
      <c r="E12861">
        <f>INDEX(TeamSports!B:B,MATCH(D12861,TeamSports!C:C,0))</f>
        <v>68</v>
      </c>
      <c r="F12861">
        <f>INDEX(RanksTable!BJ:BJ,MATCH(B12861,RanksTable!B:B,0))</f>
        <v>7</v>
      </c>
      <c r="H12861" t="str">
        <f t="shared" si="200"/>
        <v>INSERT INTO "TeamRanks" (team_id,team_sport_id,team_rank) VALUES (148,68,7);</v>
      </c>
    </row>
    <row r="12862" spans="2:8" x14ac:dyDescent="0.25">
      <c r="B12862" t="s">
        <v>480</v>
      </c>
      <c r="C12862">
        <f>INDEX(NationalTeams!B:B,MATCH(B12862,NationalTeams!C:C,0))</f>
        <v>149</v>
      </c>
      <c r="D12862" t="s">
        <v>8506</v>
      </c>
      <c r="E12862">
        <f>INDEX(TeamSports!B:B,MATCH(D12862,TeamSports!C:C,0))</f>
        <v>68</v>
      </c>
      <c r="F12862">
        <f>INDEX(RanksTable!BJ:BJ,MATCH(B12862,RanksTable!B:B,0))</f>
        <v>7</v>
      </c>
      <c r="H12862" t="str">
        <f t="shared" si="200"/>
        <v>INSERT INTO "TeamRanks" (team_id,team_sport_id,team_rank) VALUES (149,68,7);</v>
      </c>
    </row>
    <row r="12863" spans="2:8" x14ac:dyDescent="0.25">
      <c r="B12863" t="s">
        <v>446</v>
      </c>
      <c r="C12863">
        <f>INDEX(NationalTeams!B:B,MATCH(B12863,NationalTeams!C:C,0))</f>
        <v>150</v>
      </c>
      <c r="D12863" t="s">
        <v>8506</v>
      </c>
      <c r="E12863">
        <f>INDEX(TeamSports!B:B,MATCH(D12863,TeamSports!C:C,0))</f>
        <v>68</v>
      </c>
      <c r="F12863">
        <f>INDEX(RanksTable!BJ:BJ,MATCH(B12863,RanksTable!B:B,0))</f>
        <v>7</v>
      </c>
      <c r="H12863" t="str">
        <f t="shared" si="200"/>
        <v>INSERT INTO "TeamRanks" (team_id,team_sport_id,team_rank) VALUES (150,68,7);</v>
      </c>
    </row>
    <row r="12864" spans="2:8" x14ac:dyDescent="0.25">
      <c r="B12864" t="s">
        <v>356</v>
      </c>
      <c r="C12864">
        <f>INDEX(NationalTeams!B:B,MATCH(B12864,NationalTeams!C:C,0))</f>
        <v>151</v>
      </c>
      <c r="D12864" t="s">
        <v>8506</v>
      </c>
      <c r="E12864">
        <f>INDEX(TeamSports!B:B,MATCH(D12864,TeamSports!C:C,0))</f>
        <v>68</v>
      </c>
      <c r="F12864">
        <f>INDEX(RanksTable!BJ:BJ,MATCH(B12864,RanksTable!B:B,0))</f>
        <v>7</v>
      </c>
      <c r="H12864" t="str">
        <f t="shared" si="200"/>
        <v>INSERT INTO "TeamRanks" (team_id,team_sport_id,team_rank) VALUES (151,68,7);</v>
      </c>
    </row>
    <row r="12865" spans="2:8" x14ac:dyDescent="0.25">
      <c r="B12865" t="s">
        <v>387</v>
      </c>
      <c r="C12865">
        <f>INDEX(NationalTeams!B:B,MATCH(B12865,NationalTeams!C:C,0))</f>
        <v>152</v>
      </c>
      <c r="D12865" t="s">
        <v>8506</v>
      </c>
      <c r="E12865">
        <f>INDEX(TeamSports!B:B,MATCH(D12865,TeamSports!C:C,0))</f>
        <v>68</v>
      </c>
      <c r="F12865">
        <f>INDEX(RanksTable!BJ:BJ,MATCH(B12865,RanksTable!B:B,0))</f>
        <v>7</v>
      </c>
      <c r="H12865" t="str">
        <f t="shared" si="200"/>
        <v>INSERT INTO "TeamRanks" (team_id,team_sport_id,team_rank) VALUES (152,68,7);</v>
      </c>
    </row>
    <row r="12866" spans="2:8" x14ac:dyDescent="0.25">
      <c r="B12866" t="s">
        <v>361</v>
      </c>
      <c r="C12866">
        <f>INDEX(NationalTeams!B:B,MATCH(B12866,NationalTeams!C:C,0))</f>
        <v>153</v>
      </c>
      <c r="D12866" t="s">
        <v>8506</v>
      </c>
      <c r="E12866">
        <f>INDEX(TeamSports!B:B,MATCH(D12866,TeamSports!C:C,0))</f>
        <v>68</v>
      </c>
      <c r="F12866">
        <f>INDEX(RanksTable!BJ:BJ,MATCH(B12866,RanksTable!B:B,0))</f>
        <v>7</v>
      </c>
      <c r="H12866" t="str">
        <f t="shared" si="200"/>
        <v>INSERT INTO "TeamRanks" (team_id,team_sport_id,team_rank) VALUES (153,68,7);</v>
      </c>
    </row>
    <row r="12867" spans="2:8" x14ac:dyDescent="0.25">
      <c r="B12867" t="s">
        <v>492</v>
      </c>
      <c r="C12867">
        <f>INDEX(NationalTeams!B:B,MATCH(B12867,NationalTeams!C:C,0))</f>
        <v>154</v>
      </c>
      <c r="D12867" t="s">
        <v>8506</v>
      </c>
      <c r="E12867">
        <f>INDEX(TeamSports!B:B,MATCH(D12867,TeamSports!C:C,0))</f>
        <v>68</v>
      </c>
      <c r="F12867">
        <f>INDEX(RanksTable!BJ:BJ,MATCH(B12867,RanksTable!B:B,0))</f>
        <v>2</v>
      </c>
      <c r="H12867" t="str">
        <f t="shared" si="200"/>
        <v>INSERT INTO "TeamRanks" (team_id,team_sport_id,team_rank) VALUES (154,68,2);</v>
      </c>
    </row>
    <row r="12868" spans="2:8" x14ac:dyDescent="0.25">
      <c r="B12868" t="s">
        <v>485</v>
      </c>
      <c r="C12868">
        <f>INDEX(NationalTeams!B:B,MATCH(B12868,NationalTeams!C:C,0))</f>
        <v>155</v>
      </c>
      <c r="D12868" t="s">
        <v>8506</v>
      </c>
      <c r="E12868">
        <f>INDEX(TeamSports!B:B,MATCH(D12868,TeamSports!C:C,0))</f>
        <v>68</v>
      </c>
      <c r="F12868">
        <f>INDEX(RanksTable!BJ:BJ,MATCH(B12868,RanksTable!B:B,0))</f>
        <v>7</v>
      </c>
      <c r="H12868" t="str">
        <f t="shared" ref="H12868:H12931" si="201">_xlfn.CONCAT($H$1,$L$1,$C$1,$L$1," ",$J$1,$C$2,$N$1,$E$2,$N$1,$F$2,$K$1,$I$1,$J$1,C12868,$N$1,E12868,$N$1,F12868,$K$1,$O$1)</f>
        <v>INSERT INTO "TeamRanks" (team_id,team_sport_id,team_rank) VALUES (155,68,7);</v>
      </c>
    </row>
    <row r="12869" spans="2:8" x14ac:dyDescent="0.25">
      <c r="B12869" t="s">
        <v>423</v>
      </c>
      <c r="C12869">
        <f>INDEX(NationalTeams!B:B,MATCH(B12869,NationalTeams!C:C,0))</f>
        <v>156</v>
      </c>
      <c r="D12869" t="s">
        <v>8506</v>
      </c>
      <c r="E12869">
        <f>INDEX(TeamSports!B:B,MATCH(D12869,TeamSports!C:C,0))</f>
        <v>68</v>
      </c>
      <c r="F12869">
        <f>INDEX(RanksTable!BJ:BJ,MATCH(B12869,RanksTable!B:B,0))</f>
        <v>6</v>
      </c>
      <c r="H12869" t="str">
        <f t="shared" si="201"/>
        <v>INSERT INTO "TeamRanks" (team_id,team_sport_id,team_rank) VALUES (156,68,6);</v>
      </c>
    </row>
    <row r="12870" spans="2:8" x14ac:dyDescent="0.25">
      <c r="B12870" t="s">
        <v>457</v>
      </c>
      <c r="C12870">
        <f>INDEX(NationalTeams!B:B,MATCH(B12870,NationalTeams!C:C,0))</f>
        <v>157</v>
      </c>
      <c r="D12870" t="s">
        <v>8506</v>
      </c>
      <c r="E12870">
        <f>INDEX(TeamSports!B:B,MATCH(D12870,TeamSports!C:C,0))</f>
        <v>68</v>
      </c>
      <c r="F12870">
        <f>INDEX(RanksTable!BJ:BJ,MATCH(B12870,RanksTable!B:B,0))</f>
        <v>7</v>
      </c>
      <c r="H12870" t="str">
        <f t="shared" si="201"/>
        <v>INSERT INTO "TeamRanks" (team_id,team_sport_id,team_rank) VALUES (157,68,7);</v>
      </c>
    </row>
    <row r="12871" spans="2:8" x14ac:dyDescent="0.25">
      <c r="B12871" t="s">
        <v>491</v>
      </c>
      <c r="C12871">
        <f>INDEX(NationalTeams!B:B,MATCH(B12871,NationalTeams!C:C,0))</f>
        <v>158</v>
      </c>
      <c r="D12871" t="s">
        <v>8506</v>
      </c>
      <c r="E12871">
        <f>INDEX(TeamSports!B:B,MATCH(D12871,TeamSports!C:C,0))</f>
        <v>68</v>
      </c>
      <c r="F12871">
        <f>INDEX(RanksTable!BJ:BJ,MATCH(B12871,RanksTable!B:B,0))</f>
        <v>1</v>
      </c>
      <c r="H12871" t="str">
        <f t="shared" si="201"/>
        <v>INSERT INTO "TeamRanks" (team_id,team_sport_id,team_rank) VALUES (158,68,1);</v>
      </c>
    </row>
    <row r="12872" spans="2:8" x14ac:dyDescent="0.25">
      <c r="B12872" t="s">
        <v>474</v>
      </c>
      <c r="C12872">
        <f>INDEX(NationalTeams!B:B,MATCH(B12872,NationalTeams!C:C,0))</f>
        <v>159</v>
      </c>
      <c r="D12872" t="s">
        <v>8506</v>
      </c>
      <c r="E12872">
        <f>INDEX(TeamSports!B:B,MATCH(D12872,TeamSports!C:C,0))</f>
        <v>68</v>
      </c>
      <c r="F12872">
        <f>INDEX(RanksTable!BJ:BJ,MATCH(B12872,RanksTable!B:B,0))</f>
        <v>7</v>
      </c>
      <c r="H12872" t="str">
        <f t="shared" si="201"/>
        <v>INSERT INTO "TeamRanks" (team_id,team_sport_id,team_rank) VALUES (159,68,7);</v>
      </c>
    </row>
    <row r="12873" spans="2:8" x14ac:dyDescent="0.25">
      <c r="B12873" t="s">
        <v>479</v>
      </c>
      <c r="C12873">
        <f>INDEX(NationalTeams!B:B,MATCH(B12873,NationalTeams!C:C,0))</f>
        <v>160</v>
      </c>
      <c r="D12873" t="s">
        <v>8506</v>
      </c>
      <c r="E12873">
        <f>INDEX(TeamSports!B:B,MATCH(D12873,TeamSports!C:C,0))</f>
        <v>68</v>
      </c>
      <c r="F12873">
        <f>INDEX(RanksTable!BJ:BJ,MATCH(B12873,RanksTable!B:B,0))</f>
        <v>7</v>
      </c>
      <c r="H12873" t="str">
        <f t="shared" si="201"/>
        <v>INSERT INTO "TeamRanks" (team_id,team_sport_id,team_rank) VALUES (160,68,7);</v>
      </c>
    </row>
    <row r="12874" spans="2:8" x14ac:dyDescent="0.25">
      <c r="B12874" t="s">
        <v>449</v>
      </c>
      <c r="C12874">
        <f>INDEX(NationalTeams!B:B,MATCH(B12874,NationalTeams!C:C,0))</f>
        <v>161</v>
      </c>
      <c r="D12874" t="s">
        <v>8506</v>
      </c>
      <c r="E12874">
        <f>INDEX(TeamSports!B:B,MATCH(D12874,TeamSports!C:C,0))</f>
        <v>68</v>
      </c>
      <c r="F12874">
        <f>INDEX(RanksTable!BJ:BJ,MATCH(B12874,RanksTable!B:B,0))</f>
        <v>7</v>
      </c>
      <c r="H12874" t="str">
        <f t="shared" si="201"/>
        <v>INSERT INTO "TeamRanks" (team_id,team_sport_id,team_rank) VALUES (161,68,7);</v>
      </c>
    </row>
    <row r="12875" spans="2:8" x14ac:dyDescent="0.25">
      <c r="B12875" t="s">
        <v>398</v>
      </c>
      <c r="C12875">
        <f>INDEX(NationalTeams!B:B,MATCH(B12875,NationalTeams!C:C,0))</f>
        <v>162</v>
      </c>
      <c r="D12875" t="s">
        <v>8506</v>
      </c>
      <c r="E12875">
        <f>INDEX(TeamSports!B:B,MATCH(D12875,TeamSports!C:C,0))</f>
        <v>68</v>
      </c>
      <c r="F12875">
        <f>INDEX(RanksTable!BJ:BJ,MATCH(B12875,RanksTable!B:B,0))</f>
        <v>7</v>
      </c>
      <c r="H12875" t="str">
        <f t="shared" si="201"/>
        <v>INSERT INTO "TeamRanks" (team_id,team_sport_id,team_rank) VALUES (162,68,7);</v>
      </c>
    </row>
    <row r="12876" spans="2:8" x14ac:dyDescent="0.25">
      <c r="B12876" t="s">
        <v>441</v>
      </c>
      <c r="C12876">
        <f>INDEX(NationalTeams!B:B,MATCH(B12876,NationalTeams!C:C,0))</f>
        <v>163</v>
      </c>
      <c r="D12876" t="s">
        <v>8506</v>
      </c>
      <c r="E12876">
        <f>INDEX(TeamSports!B:B,MATCH(D12876,TeamSports!C:C,0))</f>
        <v>68</v>
      </c>
      <c r="F12876">
        <f>INDEX(RanksTable!BJ:BJ,MATCH(B12876,RanksTable!B:B,0))</f>
        <v>7</v>
      </c>
      <c r="H12876" t="str">
        <f t="shared" si="201"/>
        <v>INSERT INTO "TeamRanks" (team_id,team_sport_id,team_rank) VALUES (163,68,7);</v>
      </c>
    </row>
    <row r="12877" spans="2:8" x14ac:dyDescent="0.25">
      <c r="B12877" t="s">
        <v>348</v>
      </c>
      <c r="C12877">
        <f>INDEX(NationalTeams!B:B,MATCH(B12877,NationalTeams!C:C,0))</f>
        <v>164</v>
      </c>
      <c r="D12877" t="s">
        <v>8506</v>
      </c>
      <c r="E12877">
        <f>INDEX(TeamSports!B:B,MATCH(D12877,TeamSports!C:C,0))</f>
        <v>68</v>
      </c>
      <c r="F12877">
        <f>INDEX(RanksTable!BJ:BJ,MATCH(B12877,RanksTable!B:B,0))</f>
        <v>7</v>
      </c>
      <c r="H12877" t="str">
        <f t="shared" si="201"/>
        <v>INSERT INTO "TeamRanks" (team_id,team_sport_id,team_rank) VALUES (164,68,7);</v>
      </c>
    </row>
    <row r="12878" spans="2:8" x14ac:dyDescent="0.25">
      <c r="B12878" t="s">
        <v>350</v>
      </c>
      <c r="C12878">
        <f>INDEX(NationalTeams!B:B,MATCH(B12878,NationalTeams!C:C,0))</f>
        <v>165</v>
      </c>
      <c r="D12878" t="s">
        <v>8506</v>
      </c>
      <c r="E12878">
        <f>INDEX(TeamSports!B:B,MATCH(D12878,TeamSports!C:C,0))</f>
        <v>68</v>
      </c>
      <c r="F12878">
        <f>INDEX(RanksTable!BJ:BJ,MATCH(B12878,RanksTable!B:B,0))</f>
        <v>7</v>
      </c>
      <c r="H12878" t="str">
        <f t="shared" si="201"/>
        <v>INSERT INTO "TeamRanks" (team_id,team_sport_id,team_rank) VALUES (165,68,7);</v>
      </c>
    </row>
    <row r="12879" spans="2:8" x14ac:dyDescent="0.25">
      <c r="B12879" t="s">
        <v>494</v>
      </c>
      <c r="C12879">
        <f>INDEX(NationalTeams!B:B,MATCH(B12879,NationalTeams!C:C,0))</f>
        <v>166</v>
      </c>
      <c r="D12879" t="s">
        <v>8506</v>
      </c>
      <c r="E12879">
        <f>INDEX(TeamSports!B:B,MATCH(D12879,TeamSports!C:C,0))</f>
        <v>68</v>
      </c>
      <c r="F12879">
        <f>INDEX(RanksTable!BJ:BJ,MATCH(B12879,RanksTable!B:B,0))</f>
        <v>4</v>
      </c>
      <c r="H12879" t="str">
        <f t="shared" si="201"/>
        <v>INSERT INTO "TeamRanks" (team_id,team_sport_id,team_rank) VALUES (166,68,4);</v>
      </c>
    </row>
    <row r="12880" spans="2:8" x14ac:dyDescent="0.25">
      <c r="B12880" t="s">
        <v>504</v>
      </c>
      <c r="C12880">
        <f>INDEX(NationalTeams!B:B,MATCH(B12880,NationalTeams!C:C,0))</f>
        <v>167</v>
      </c>
      <c r="D12880" t="s">
        <v>8506</v>
      </c>
      <c r="E12880">
        <f>INDEX(TeamSports!B:B,MATCH(D12880,TeamSports!C:C,0))</f>
        <v>68</v>
      </c>
      <c r="F12880">
        <f>INDEX(RanksTable!BJ:BJ,MATCH(B12880,RanksTable!B:B,0))</f>
        <v>7</v>
      </c>
      <c r="H12880" t="str">
        <f t="shared" si="201"/>
        <v>INSERT INTO "TeamRanks" (team_id,team_sport_id,team_rank) VALUES (167,68,7);</v>
      </c>
    </row>
    <row r="12881" spans="2:8" x14ac:dyDescent="0.25">
      <c r="B12881" t="s">
        <v>401</v>
      </c>
      <c r="C12881">
        <f>INDEX(NationalTeams!B:B,MATCH(B12881,NationalTeams!C:C,0))</f>
        <v>168</v>
      </c>
      <c r="D12881" t="s">
        <v>8506</v>
      </c>
      <c r="E12881">
        <f>INDEX(TeamSports!B:B,MATCH(D12881,TeamSports!C:C,0))</f>
        <v>68</v>
      </c>
      <c r="F12881">
        <f>INDEX(RanksTable!BJ:BJ,MATCH(B12881,RanksTable!B:B,0))</f>
        <v>7</v>
      </c>
      <c r="H12881" t="str">
        <f t="shared" si="201"/>
        <v>INSERT INTO "TeamRanks" (team_id,team_sport_id,team_rank) VALUES (168,68,7);</v>
      </c>
    </row>
    <row r="12882" spans="2:8" x14ac:dyDescent="0.25">
      <c r="B12882" t="s">
        <v>432</v>
      </c>
      <c r="C12882">
        <f>INDEX(NationalTeams!B:B,MATCH(B12882,NationalTeams!C:C,0))</f>
        <v>169</v>
      </c>
      <c r="D12882" t="s">
        <v>8506</v>
      </c>
      <c r="E12882">
        <f>INDEX(TeamSports!B:B,MATCH(D12882,TeamSports!C:C,0))</f>
        <v>68</v>
      </c>
      <c r="F12882">
        <f>INDEX(RanksTable!BJ:BJ,MATCH(B12882,RanksTable!B:B,0))</f>
        <v>7</v>
      </c>
      <c r="H12882" t="str">
        <f t="shared" si="201"/>
        <v>INSERT INTO "TeamRanks" (team_id,team_sport_id,team_rank) VALUES (169,68,7);</v>
      </c>
    </row>
    <row r="12883" spans="2:8" x14ac:dyDescent="0.25">
      <c r="B12883" t="s">
        <v>336</v>
      </c>
      <c r="C12883">
        <f>INDEX(NationalTeams!B:B,MATCH(B12883,NationalTeams!C:C,0))</f>
        <v>170</v>
      </c>
      <c r="D12883" t="s">
        <v>8506</v>
      </c>
      <c r="E12883">
        <f>INDEX(TeamSports!B:B,MATCH(D12883,TeamSports!C:C,0))</f>
        <v>68</v>
      </c>
      <c r="F12883">
        <f>INDEX(RanksTable!BJ:BJ,MATCH(B12883,RanksTable!B:B,0))</f>
        <v>7</v>
      </c>
      <c r="H12883" t="str">
        <f t="shared" si="201"/>
        <v>INSERT INTO "TeamRanks" (team_id,team_sport_id,team_rank) VALUES (170,68,7);</v>
      </c>
    </row>
    <row r="12884" spans="2:8" x14ac:dyDescent="0.25">
      <c r="B12884" t="s">
        <v>497</v>
      </c>
      <c r="C12884">
        <f>INDEX(NationalTeams!B:B,MATCH(B12884,NationalTeams!C:C,0))</f>
        <v>171</v>
      </c>
      <c r="D12884" t="s">
        <v>8506</v>
      </c>
      <c r="E12884">
        <f>INDEX(TeamSports!B:B,MATCH(D12884,TeamSports!C:C,0))</f>
        <v>68</v>
      </c>
      <c r="F12884">
        <f>INDEX(RanksTable!BJ:BJ,MATCH(B12884,RanksTable!B:B,0))</f>
        <v>2</v>
      </c>
      <c r="H12884" t="str">
        <f t="shared" si="201"/>
        <v>INSERT INTO "TeamRanks" (team_id,team_sport_id,team_rank) VALUES (171,68,2);</v>
      </c>
    </row>
    <row r="12885" spans="2:8" x14ac:dyDescent="0.25">
      <c r="B12885" t="s">
        <v>380</v>
      </c>
      <c r="C12885">
        <f>INDEX(NationalTeams!B:B,MATCH(B12885,NationalTeams!C:C,0))</f>
        <v>172</v>
      </c>
      <c r="D12885" t="s">
        <v>8506</v>
      </c>
      <c r="E12885">
        <f>INDEX(TeamSports!B:B,MATCH(D12885,TeamSports!C:C,0))</f>
        <v>68</v>
      </c>
      <c r="F12885">
        <f>INDEX(RanksTable!BJ:BJ,MATCH(B12885,RanksTable!B:B,0))</f>
        <v>7</v>
      </c>
      <c r="H12885" t="str">
        <f t="shared" si="201"/>
        <v>INSERT INTO "TeamRanks" (team_id,team_sport_id,team_rank) VALUES (172,68,7);</v>
      </c>
    </row>
    <row r="12886" spans="2:8" x14ac:dyDescent="0.25">
      <c r="B12886" t="s">
        <v>402</v>
      </c>
      <c r="C12886">
        <f>INDEX(NationalTeams!B:B,MATCH(B12886,NationalTeams!C:C,0))</f>
        <v>173</v>
      </c>
      <c r="D12886" t="s">
        <v>8506</v>
      </c>
      <c r="E12886">
        <f>INDEX(TeamSports!B:B,MATCH(D12886,TeamSports!C:C,0))</f>
        <v>68</v>
      </c>
      <c r="F12886">
        <f>INDEX(RanksTable!BJ:BJ,MATCH(B12886,RanksTable!B:B,0))</f>
        <v>7</v>
      </c>
      <c r="H12886" t="str">
        <f t="shared" si="201"/>
        <v>INSERT INTO "TeamRanks" (team_id,team_sport_id,team_rank) VALUES (173,68,7);</v>
      </c>
    </row>
    <row r="12887" spans="2:8" x14ac:dyDescent="0.25">
      <c r="B12887" t="s">
        <v>370</v>
      </c>
      <c r="C12887">
        <f>INDEX(NationalTeams!B:B,MATCH(B12887,NationalTeams!C:C,0))</f>
        <v>174</v>
      </c>
      <c r="D12887" t="s">
        <v>8506</v>
      </c>
      <c r="E12887">
        <f>INDEX(TeamSports!B:B,MATCH(D12887,TeamSports!C:C,0))</f>
        <v>68</v>
      </c>
      <c r="F12887">
        <f>INDEX(RanksTable!BJ:BJ,MATCH(B12887,RanksTable!B:B,0))</f>
        <v>7</v>
      </c>
      <c r="H12887" t="str">
        <f t="shared" si="201"/>
        <v>INSERT INTO "TeamRanks" (team_id,team_sport_id,team_rank) VALUES (174,68,7);</v>
      </c>
    </row>
    <row r="12888" spans="2:8" x14ac:dyDescent="0.25">
      <c r="B12888" t="s">
        <v>506</v>
      </c>
      <c r="C12888">
        <f>INDEX(NationalTeams!B:B,MATCH(B12888,NationalTeams!C:C,0))</f>
        <v>175</v>
      </c>
      <c r="D12888" t="s">
        <v>8506</v>
      </c>
      <c r="E12888">
        <f>INDEX(TeamSports!B:B,MATCH(D12888,TeamSports!C:C,0))</f>
        <v>68</v>
      </c>
      <c r="F12888">
        <f>INDEX(RanksTable!BJ:BJ,MATCH(B12888,RanksTable!B:B,0))</f>
        <v>7</v>
      </c>
      <c r="H12888" t="str">
        <f t="shared" si="201"/>
        <v>INSERT INTO "TeamRanks" (team_id,team_sport_id,team_rank) VALUES (175,68,7);</v>
      </c>
    </row>
    <row r="12889" spans="2:8" x14ac:dyDescent="0.25">
      <c r="B12889" t="s">
        <v>500</v>
      </c>
      <c r="C12889">
        <f>INDEX(NationalTeams!B:B,MATCH(B12889,NationalTeams!C:C,0))</f>
        <v>176</v>
      </c>
      <c r="D12889" t="s">
        <v>8506</v>
      </c>
      <c r="E12889">
        <f>INDEX(TeamSports!B:B,MATCH(D12889,TeamSports!C:C,0))</f>
        <v>68</v>
      </c>
      <c r="F12889">
        <f>INDEX(RanksTable!BJ:BJ,MATCH(B12889,RanksTable!B:B,0))</f>
        <v>2</v>
      </c>
      <c r="H12889" t="str">
        <f t="shared" si="201"/>
        <v>INSERT INTO "TeamRanks" (team_id,team_sport_id,team_rank) VALUES (176,68,2);</v>
      </c>
    </row>
    <row r="12890" spans="2:8" x14ac:dyDescent="0.25">
      <c r="B12890" t="s">
        <v>473</v>
      </c>
      <c r="C12890">
        <f>INDEX(NationalTeams!B:B,MATCH(B12890,NationalTeams!C:C,0))</f>
        <v>177</v>
      </c>
      <c r="D12890" t="s">
        <v>8506</v>
      </c>
      <c r="E12890">
        <f>INDEX(TeamSports!B:B,MATCH(D12890,TeamSports!C:C,0))</f>
        <v>68</v>
      </c>
      <c r="F12890">
        <f>INDEX(RanksTable!BJ:BJ,MATCH(B12890,RanksTable!B:B,0))</f>
        <v>7</v>
      </c>
      <c r="H12890" t="str">
        <f t="shared" si="201"/>
        <v>INSERT INTO "TeamRanks" (team_id,team_sport_id,team_rank) VALUES (177,68,7);</v>
      </c>
    </row>
    <row r="12891" spans="2:8" x14ac:dyDescent="0.25">
      <c r="B12891" t="s">
        <v>482</v>
      </c>
      <c r="C12891">
        <f>INDEX(NationalTeams!B:B,MATCH(B12891,NationalTeams!C:C,0))</f>
        <v>178</v>
      </c>
      <c r="D12891" t="s">
        <v>8506</v>
      </c>
      <c r="E12891">
        <f>INDEX(TeamSports!B:B,MATCH(D12891,TeamSports!C:C,0))</f>
        <v>68</v>
      </c>
      <c r="F12891">
        <f>INDEX(RanksTable!BJ:BJ,MATCH(B12891,RanksTable!B:B,0))</f>
        <v>7</v>
      </c>
      <c r="H12891" t="str">
        <f t="shared" si="201"/>
        <v>INSERT INTO "TeamRanks" (team_id,team_sport_id,team_rank) VALUES (178,68,7);</v>
      </c>
    </row>
    <row r="12892" spans="2:8" x14ac:dyDescent="0.25">
      <c r="B12892" t="s">
        <v>411</v>
      </c>
      <c r="C12892">
        <f>INDEX(NationalTeams!B:B,MATCH(B12892,NationalTeams!C:C,0))</f>
        <v>179</v>
      </c>
      <c r="D12892" t="s">
        <v>8506</v>
      </c>
      <c r="E12892">
        <f>INDEX(TeamSports!B:B,MATCH(D12892,TeamSports!C:C,0))</f>
        <v>68</v>
      </c>
      <c r="F12892">
        <f>INDEX(RanksTable!BJ:BJ,MATCH(B12892,RanksTable!B:B,0))</f>
        <v>7</v>
      </c>
      <c r="H12892" t="str">
        <f t="shared" si="201"/>
        <v>INSERT INTO "TeamRanks" (team_id,team_sport_id,team_rank) VALUES (179,68,7);</v>
      </c>
    </row>
    <row r="12893" spans="2:8" x14ac:dyDescent="0.25">
      <c r="B12893" t="s">
        <v>541</v>
      </c>
      <c r="C12893">
        <f>INDEX(NationalTeams!B:B,MATCH(B12893,NationalTeams!C:C,0))</f>
        <v>180</v>
      </c>
      <c r="D12893" t="s">
        <v>8506</v>
      </c>
      <c r="E12893">
        <f>INDEX(TeamSports!B:B,MATCH(D12893,TeamSports!C:C,0))</f>
        <v>68</v>
      </c>
      <c r="F12893">
        <f>INDEX(RanksTable!BJ:BJ,MATCH(B12893,RanksTable!B:B,0))</f>
        <v>7</v>
      </c>
      <c r="H12893" t="str">
        <f t="shared" si="201"/>
        <v>INSERT INTO "TeamRanks" (team_id,team_sport_id,team_rank) VALUES (180,68,7);</v>
      </c>
    </row>
    <row r="12894" spans="2:8" x14ac:dyDescent="0.25">
      <c r="B12894" t="s">
        <v>412</v>
      </c>
      <c r="C12894">
        <f>INDEX(NationalTeams!B:B,MATCH(B12894,NationalTeams!C:C,0))</f>
        <v>181</v>
      </c>
      <c r="D12894" t="s">
        <v>8506</v>
      </c>
      <c r="E12894">
        <f>INDEX(TeamSports!B:B,MATCH(D12894,TeamSports!C:C,0))</f>
        <v>68</v>
      </c>
      <c r="F12894">
        <f>INDEX(RanksTable!BJ:BJ,MATCH(B12894,RanksTable!B:B,0))</f>
        <v>7</v>
      </c>
      <c r="H12894" t="str">
        <f t="shared" si="201"/>
        <v>INSERT INTO "TeamRanks" (team_id,team_sport_id,team_rank) VALUES (181,68,7);</v>
      </c>
    </row>
    <row r="12895" spans="2:8" x14ac:dyDescent="0.25">
      <c r="B12895" t="s">
        <v>409</v>
      </c>
      <c r="C12895">
        <f>INDEX(NationalTeams!B:B,MATCH(B12895,NationalTeams!C:C,0))</f>
        <v>182</v>
      </c>
      <c r="D12895" t="s">
        <v>8506</v>
      </c>
      <c r="E12895">
        <f>INDEX(TeamSports!B:B,MATCH(D12895,TeamSports!C:C,0))</f>
        <v>68</v>
      </c>
      <c r="F12895">
        <f>INDEX(RanksTable!BJ:BJ,MATCH(B12895,RanksTable!B:B,0))</f>
        <v>7</v>
      </c>
      <c r="H12895" t="str">
        <f t="shared" si="201"/>
        <v>INSERT INTO "TeamRanks" (team_id,team_sport_id,team_rank) VALUES (182,68,7);</v>
      </c>
    </row>
    <row r="12896" spans="2:8" x14ac:dyDescent="0.25">
      <c r="B12896" t="s">
        <v>414</v>
      </c>
      <c r="C12896">
        <f>INDEX(NationalTeams!B:B,MATCH(B12896,NationalTeams!C:C,0))</f>
        <v>183</v>
      </c>
      <c r="D12896" t="s">
        <v>8506</v>
      </c>
      <c r="E12896">
        <f>INDEX(TeamSports!B:B,MATCH(D12896,TeamSports!C:C,0))</f>
        <v>68</v>
      </c>
      <c r="F12896">
        <f>INDEX(RanksTable!BJ:BJ,MATCH(B12896,RanksTable!B:B,0))</f>
        <v>7</v>
      </c>
      <c r="H12896" t="str">
        <f t="shared" si="201"/>
        <v>INSERT INTO "TeamRanks" (team_id,team_sport_id,team_rank) VALUES (183,68,7);</v>
      </c>
    </row>
    <row r="12897" spans="2:8" x14ac:dyDescent="0.25">
      <c r="B12897" t="s">
        <v>362</v>
      </c>
      <c r="C12897">
        <f>INDEX(NationalTeams!B:B,MATCH(B12897,NationalTeams!C:C,0))</f>
        <v>184</v>
      </c>
      <c r="D12897" t="s">
        <v>8506</v>
      </c>
      <c r="E12897">
        <f>INDEX(TeamSports!B:B,MATCH(D12897,TeamSports!C:C,0))</f>
        <v>68</v>
      </c>
      <c r="F12897">
        <f>INDEX(RanksTable!BJ:BJ,MATCH(B12897,RanksTable!B:B,0))</f>
        <v>7</v>
      </c>
      <c r="H12897" t="str">
        <f t="shared" si="201"/>
        <v>INSERT INTO "TeamRanks" (team_id,team_sport_id,team_rank) VALUES (184,68,7);</v>
      </c>
    </row>
    <row r="12898" spans="2:8" x14ac:dyDescent="0.25">
      <c r="B12898" t="s">
        <v>499</v>
      </c>
      <c r="C12898">
        <f>INDEX(NationalTeams!B:B,MATCH(B12898,NationalTeams!C:C,0))</f>
        <v>185</v>
      </c>
      <c r="D12898" t="s">
        <v>8506</v>
      </c>
      <c r="E12898">
        <f>INDEX(TeamSports!B:B,MATCH(D12898,TeamSports!C:C,0))</f>
        <v>68</v>
      </c>
      <c r="F12898">
        <f>INDEX(RanksTable!BJ:BJ,MATCH(B12898,RanksTable!B:B,0))</f>
        <v>7</v>
      </c>
      <c r="H12898" t="str">
        <f t="shared" si="201"/>
        <v>INSERT INTO "TeamRanks" (team_id,team_sport_id,team_rank) VALUES (185,68,7);</v>
      </c>
    </row>
    <row r="12899" spans="2:8" x14ac:dyDescent="0.25">
      <c r="B12899" t="s">
        <v>374</v>
      </c>
      <c r="C12899">
        <f>INDEX(NationalTeams!B:B,MATCH(B12899,NationalTeams!C:C,0))</f>
        <v>186</v>
      </c>
      <c r="D12899" t="s">
        <v>8506</v>
      </c>
      <c r="E12899">
        <f>INDEX(TeamSports!B:B,MATCH(D12899,TeamSports!C:C,0))</f>
        <v>68</v>
      </c>
      <c r="F12899">
        <f>INDEX(RanksTable!BJ:BJ,MATCH(B12899,RanksTable!B:B,0))</f>
        <v>7</v>
      </c>
      <c r="H12899" t="str">
        <f t="shared" si="201"/>
        <v>INSERT INTO "TeamRanks" (team_id,team_sport_id,team_rank) VALUES (186,68,7);</v>
      </c>
    </row>
    <row r="12900" spans="2:8" x14ac:dyDescent="0.25">
      <c r="B12900" t="s">
        <v>385</v>
      </c>
      <c r="C12900">
        <f>INDEX(NationalTeams!B:B,MATCH(B12900,NationalTeams!C:C,0))</f>
        <v>187</v>
      </c>
      <c r="D12900" t="s">
        <v>8506</v>
      </c>
      <c r="E12900">
        <f>INDEX(TeamSports!B:B,MATCH(D12900,TeamSports!C:C,0))</f>
        <v>68</v>
      </c>
      <c r="F12900">
        <f>INDEX(RanksTable!BJ:BJ,MATCH(B12900,RanksTable!B:B,0))</f>
        <v>7</v>
      </c>
      <c r="H12900" t="str">
        <f t="shared" si="201"/>
        <v>INSERT INTO "TeamRanks" (team_id,team_sport_id,team_rank) VALUES (187,68,7);</v>
      </c>
    </row>
    <row r="12901" spans="2:8" x14ac:dyDescent="0.25">
      <c r="B12901" t="s">
        <v>450</v>
      </c>
      <c r="C12901">
        <f>INDEX(NationalTeams!B:B,MATCH(B12901,NationalTeams!C:C,0))</f>
        <v>188</v>
      </c>
      <c r="D12901" t="s">
        <v>8506</v>
      </c>
      <c r="E12901">
        <f>INDEX(TeamSports!B:B,MATCH(D12901,TeamSports!C:C,0))</f>
        <v>68</v>
      </c>
      <c r="F12901">
        <f>INDEX(RanksTable!BJ:BJ,MATCH(B12901,RanksTable!B:B,0))</f>
        <v>7</v>
      </c>
      <c r="H12901" t="str">
        <f t="shared" si="201"/>
        <v>INSERT INTO "TeamRanks" (team_id,team_sport_id,team_rank) VALUES (188,68,7);</v>
      </c>
    </row>
    <row r="12902" spans="2:8" x14ac:dyDescent="0.25">
      <c r="B12902" t="s">
        <v>448</v>
      </c>
      <c r="C12902">
        <f>INDEX(NationalTeams!B:B,MATCH(B12902,NationalTeams!C:C,0))</f>
        <v>189</v>
      </c>
      <c r="D12902" t="s">
        <v>8506</v>
      </c>
      <c r="E12902">
        <f>INDEX(TeamSports!B:B,MATCH(D12902,TeamSports!C:C,0))</f>
        <v>68</v>
      </c>
      <c r="F12902">
        <f>INDEX(RanksTable!BJ:BJ,MATCH(B12902,RanksTable!B:B,0))</f>
        <v>7</v>
      </c>
      <c r="H12902" t="str">
        <f t="shared" si="201"/>
        <v>INSERT INTO "TeamRanks" (team_id,team_sport_id,team_rank) VALUES (189,68,7);</v>
      </c>
    </row>
    <row r="12903" spans="2:8" x14ac:dyDescent="0.25">
      <c r="B12903" t="s">
        <v>375</v>
      </c>
      <c r="C12903">
        <f>INDEX(NationalTeams!B:B,MATCH(B12903,NationalTeams!C:C,0))</f>
        <v>190</v>
      </c>
      <c r="D12903" t="s">
        <v>8506</v>
      </c>
      <c r="E12903">
        <f>INDEX(TeamSports!B:B,MATCH(D12903,TeamSports!C:C,0))</f>
        <v>68</v>
      </c>
      <c r="F12903">
        <f>INDEX(RanksTable!BJ:BJ,MATCH(B12903,RanksTable!B:B,0))</f>
        <v>7</v>
      </c>
      <c r="H12903" t="str">
        <f t="shared" si="201"/>
        <v>INSERT INTO "TeamRanks" (team_id,team_sport_id,team_rank) VALUES (190,68,7);</v>
      </c>
    </row>
    <row r="12904" spans="2:8" x14ac:dyDescent="0.25">
      <c r="B12904" t="s">
        <v>483</v>
      </c>
      <c r="C12904">
        <f>INDEX(NationalTeams!B:B,MATCH(B12904,NationalTeams!C:C,0))</f>
        <v>191</v>
      </c>
      <c r="D12904" t="s">
        <v>8506</v>
      </c>
      <c r="E12904">
        <f>INDEX(TeamSports!B:B,MATCH(D12904,TeamSports!C:C,0))</f>
        <v>68</v>
      </c>
      <c r="F12904">
        <f>INDEX(RanksTable!BJ:BJ,MATCH(B12904,RanksTable!B:B,0))</f>
        <v>7</v>
      </c>
      <c r="H12904" t="str">
        <f t="shared" si="201"/>
        <v>INSERT INTO "TeamRanks" (team_id,team_sport_id,team_rank) VALUES (191,68,7);</v>
      </c>
    </row>
    <row r="12905" spans="2:8" x14ac:dyDescent="0.25">
      <c r="B12905" t="s">
        <v>395</v>
      </c>
      <c r="C12905">
        <f>INDEX(NationalTeams!B:B,MATCH(B12905,NationalTeams!C:C,0))</f>
        <v>192</v>
      </c>
      <c r="D12905" t="s">
        <v>8506</v>
      </c>
      <c r="E12905">
        <f>INDEX(TeamSports!B:B,MATCH(D12905,TeamSports!C:C,0))</f>
        <v>68</v>
      </c>
      <c r="F12905">
        <f>INDEX(RanksTable!BJ:BJ,MATCH(B12905,RanksTable!B:B,0))</f>
        <v>7</v>
      </c>
      <c r="H12905" t="str">
        <f t="shared" si="201"/>
        <v>INSERT INTO "TeamRanks" (team_id,team_sport_id,team_rank) VALUES (192,68,7);</v>
      </c>
    </row>
    <row r="12906" spans="2:8" x14ac:dyDescent="0.25">
      <c r="B12906" t="s">
        <v>363</v>
      </c>
      <c r="C12906">
        <f>INDEX(NationalTeams!B:B,MATCH(B12906,NationalTeams!C:C,0))</f>
        <v>193</v>
      </c>
      <c r="D12906" t="s">
        <v>8506</v>
      </c>
      <c r="E12906">
        <f>INDEX(TeamSports!B:B,MATCH(D12906,TeamSports!C:C,0))</f>
        <v>68</v>
      </c>
      <c r="F12906">
        <f>INDEX(RanksTable!BJ:BJ,MATCH(B12906,RanksTable!B:B,0))</f>
        <v>7</v>
      </c>
      <c r="H12906" t="str">
        <f t="shared" si="201"/>
        <v>INSERT INTO "TeamRanks" (team_id,team_sport_id,team_rank) VALUES (193,68,7);</v>
      </c>
    </row>
    <row r="12907" spans="2:8" x14ac:dyDescent="0.25">
      <c r="B12907" t="s">
        <v>394</v>
      </c>
      <c r="C12907">
        <f>INDEX(NationalTeams!B:B,MATCH(B12907,NationalTeams!C:C,0))</f>
        <v>194</v>
      </c>
      <c r="D12907" t="s">
        <v>8506</v>
      </c>
      <c r="E12907">
        <f>INDEX(TeamSports!B:B,MATCH(D12907,TeamSports!C:C,0))</f>
        <v>68</v>
      </c>
      <c r="F12907">
        <f>INDEX(RanksTable!BJ:BJ,MATCH(B12907,RanksTable!B:B,0))</f>
        <v>7</v>
      </c>
      <c r="H12907" t="str">
        <f t="shared" si="201"/>
        <v>INSERT INTO "TeamRanks" (team_id,team_sport_id,team_rank) VALUES (194,68,7);</v>
      </c>
    </row>
    <row r="12908" spans="2:8" x14ac:dyDescent="0.25">
      <c r="B12908" t="s">
        <v>389</v>
      </c>
      <c r="C12908">
        <f>INDEX(NationalTeams!B:B,MATCH(B12908,NationalTeams!C:C,0))</f>
        <v>195</v>
      </c>
      <c r="D12908" t="s">
        <v>8506</v>
      </c>
      <c r="E12908">
        <f>INDEX(TeamSports!B:B,MATCH(D12908,TeamSports!C:C,0))</f>
        <v>68</v>
      </c>
      <c r="F12908">
        <f>INDEX(RanksTable!BJ:BJ,MATCH(B12908,RanksTable!B:B,0))</f>
        <v>7</v>
      </c>
      <c r="H12908" t="str">
        <f t="shared" si="201"/>
        <v>INSERT INTO "TeamRanks" (team_id,team_sport_id,team_rank) VALUES (195,68,7);</v>
      </c>
    </row>
    <row r="12909" spans="2:8" x14ac:dyDescent="0.25">
      <c r="B12909" t="s">
        <v>496</v>
      </c>
      <c r="C12909">
        <f>INDEX(NationalTeams!B:B,MATCH(B12909,NationalTeams!C:C,0))</f>
        <v>196</v>
      </c>
      <c r="D12909" t="s">
        <v>8506</v>
      </c>
      <c r="E12909">
        <f>INDEX(TeamSports!B:B,MATCH(D12909,TeamSports!C:C,0))</f>
        <v>68</v>
      </c>
      <c r="F12909">
        <f>INDEX(RanksTable!BJ:BJ,MATCH(B12909,RanksTable!B:B,0))</f>
        <v>3</v>
      </c>
      <c r="H12909" t="str">
        <f t="shared" si="201"/>
        <v>INSERT INTO "TeamRanks" (team_id,team_sport_id,team_rank) VALUES (196,68,3);</v>
      </c>
    </row>
    <row r="12910" spans="2:8" x14ac:dyDescent="0.25">
      <c r="B12910" t="s">
        <v>507</v>
      </c>
      <c r="C12910">
        <f>INDEX(NationalTeams!B:B,MATCH(B12910,NationalTeams!C:C,0))</f>
        <v>197</v>
      </c>
      <c r="D12910" t="s">
        <v>8506</v>
      </c>
      <c r="E12910">
        <f>INDEX(TeamSports!B:B,MATCH(D12910,TeamSports!C:C,0))</f>
        <v>68</v>
      </c>
      <c r="F12910">
        <f>INDEX(RanksTable!BJ:BJ,MATCH(B12910,RanksTable!B:B,0))</f>
        <v>6</v>
      </c>
      <c r="H12910" t="str">
        <f t="shared" si="201"/>
        <v>INSERT INTO "TeamRanks" (team_id,team_sport_id,team_rank) VALUES (197,68,6);</v>
      </c>
    </row>
    <row r="12911" spans="2:8" x14ac:dyDescent="0.25">
      <c r="B12911" t="s">
        <v>399</v>
      </c>
      <c r="C12911">
        <f>INDEX(NationalTeams!B:B,MATCH(B12911,NationalTeams!C:C,0))</f>
        <v>198</v>
      </c>
      <c r="D12911" t="s">
        <v>8506</v>
      </c>
      <c r="E12911">
        <f>INDEX(TeamSports!B:B,MATCH(D12911,TeamSports!C:C,0))</f>
        <v>68</v>
      </c>
      <c r="F12911">
        <f>INDEX(RanksTable!BJ:BJ,MATCH(B12911,RanksTable!B:B,0))</f>
        <v>7</v>
      </c>
      <c r="H12911" t="str">
        <f t="shared" si="201"/>
        <v>INSERT INTO "TeamRanks" (team_id,team_sport_id,team_rank) VALUES (198,68,7);</v>
      </c>
    </row>
    <row r="12912" spans="2:8" x14ac:dyDescent="0.25">
      <c r="B12912" t="s">
        <v>467</v>
      </c>
      <c r="C12912">
        <f>INDEX(NationalTeams!B:B,MATCH(B12912,NationalTeams!C:C,0))</f>
        <v>199</v>
      </c>
      <c r="D12912" t="s">
        <v>8506</v>
      </c>
      <c r="E12912">
        <f>INDEX(TeamSports!B:B,MATCH(D12912,TeamSports!C:C,0))</f>
        <v>68</v>
      </c>
      <c r="F12912">
        <f>INDEX(RanksTable!BJ:BJ,MATCH(B12912,RanksTable!B:B,0))</f>
        <v>7</v>
      </c>
      <c r="H12912" t="str">
        <f t="shared" si="201"/>
        <v>INSERT INTO "TeamRanks" (team_id,team_sport_id,team_rank) VALUES (199,68,7);</v>
      </c>
    </row>
    <row r="12913" spans="2:8" x14ac:dyDescent="0.25">
      <c r="B12913" t="s">
        <v>437</v>
      </c>
      <c r="C12913">
        <f>INDEX(NationalTeams!B:B,MATCH(B12913,NationalTeams!C:C,0))</f>
        <v>200</v>
      </c>
      <c r="D12913" t="s">
        <v>8506</v>
      </c>
      <c r="E12913">
        <f>INDEX(TeamSports!B:B,MATCH(D12913,TeamSports!C:C,0))</f>
        <v>68</v>
      </c>
      <c r="F12913">
        <f>INDEX(RanksTable!BJ:BJ,MATCH(B12913,RanksTable!B:B,0))</f>
        <v>7</v>
      </c>
      <c r="H12913" t="str">
        <f t="shared" si="201"/>
        <v>INSERT INTO "TeamRanks" (team_id,team_sport_id,team_rank) VALUES (200,68,7);</v>
      </c>
    </row>
    <row r="12914" spans="2:8" x14ac:dyDescent="0.25">
      <c r="B12914" t="s">
        <v>452</v>
      </c>
      <c r="C12914">
        <f>INDEX(NationalTeams!B:B,MATCH(B12914,NationalTeams!C:C,0))</f>
        <v>201</v>
      </c>
      <c r="D12914" t="s">
        <v>8506</v>
      </c>
      <c r="E12914">
        <f>INDEX(TeamSports!B:B,MATCH(D12914,TeamSports!C:C,0))</f>
        <v>68</v>
      </c>
      <c r="F12914">
        <f>INDEX(RanksTable!BJ:BJ,MATCH(B12914,RanksTable!B:B,0))</f>
        <v>7</v>
      </c>
      <c r="H12914" t="str">
        <f t="shared" si="201"/>
        <v>INSERT INTO "TeamRanks" (team_id,team_sport_id,team_rank) VALUES (201,68,7);</v>
      </c>
    </row>
    <row r="12915" spans="2:8" x14ac:dyDescent="0.25">
      <c r="B12915" t="s">
        <v>384</v>
      </c>
      <c r="C12915">
        <f>INDEX(NationalTeams!B:B,MATCH(B12915,NationalTeams!C:C,0))</f>
        <v>202</v>
      </c>
      <c r="D12915" t="s">
        <v>8506</v>
      </c>
      <c r="E12915">
        <f>INDEX(TeamSports!B:B,MATCH(D12915,TeamSports!C:C,0))</f>
        <v>68</v>
      </c>
      <c r="F12915">
        <f>INDEX(RanksTable!BJ:BJ,MATCH(B12915,RanksTable!B:B,0))</f>
        <v>7</v>
      </c>
      <c r="H12915" t="str">
        <f t="shared" si="201"/>
        <v>INSERT INTO "TeamRanks" (team_id,team_sport_id,team_rank) VALUES (202,68,7);</v>
      </c>
    </row>
    <row r="12916" spans="2:8" x14ac:dyDescent="0.25">
      <c r="B12916" t="s">
        <v>442</v>
      </c>
      <c r="C12916">
        <f>INDEX(NationalTeams!B:B,MATCH(B12916,NationalTeams!C:C,0))</f>
        <v>203</v>
      </c>
      <c r="D12916" t="s">
        <v>8506</v>
      </c>
      <c r="E12916">
        <f>INDEX(TeamSports!B:B,MATCH(D12916,TeamSports!C:C,0))</f>
        <v>68</v>
      </c>
      <c r="F12916">
        <f>INDEX(RanksTable!BJ:BJ,MATCH(B12916,RanksTable!B:B,0))</f>
        <v>7</v>
      </c>
      <c r="H12916" t="str">
        <f t="shared" si="201"/>
        <v>INSERT INTO "TeamRanks" (team_id,team_sport_id,team_rank) VALUES (203,68,7);</v>
      </c>
    </row>
    <row r="12917" spans="2:8" x14ac:dyDescent="0.25">
      <c r="B12917" t="s">
        <v>472</v>
      </c>
      <c r="C12917">
        <f>INDEX(NationalTeams!B:B,MATCH(B12917,NationalTeams!C:C,0))</f>
        <v>204</v>
      </c>
      <c r="D12917" t="s">
        <v>8506</v>
      </c>
      <c r="E12917">
        <f>INDEX(TeamSports!B:B,MATCH(D12917,TeamSports!C:C,0))</f>
        <v>68</v>
      </c>
      <c r="F12917">
        <f>INDEX(RanksTable!BJ:BJ,MATCH(B12917,RanksTable!B:B,0))</f>
        <v>7</v>
      </c>
      <c r="H12917" t="str">
        <f t="shared" si="201"/>
        <v>INSERT INTO "TeamRanks" (team_id,team_sport_id,team_rank) VALUES (204,68,7);</v>
      </c>
    </row>
    <row r="12918" spans="2:8" x14ac:dyDescent="0.25">
      <c r="B12918" t="s">
        <v>388</v>
      </c>
      <c r="C12918">
        <f>INDEX(NationalTeams!B:B,MATCH(B12918,NationalTeams!C:C,0))</f>
        <v>205</v>
      </c>
      <c r="D12918" t="s">
        <v>8506</v>
      </c>
      <c r="E12918">
        <f>INDEX(TeamSports!B:B,MATCH(D12918,TeamSports!C:C,0))</f>
        <v>68</v>
      </c>
      <c r="F12918">
        <f>INDEX(RanksTable!BJ:BJ,MATCH(B12918,RanksTable!B:B,0))</f>
        <v>7</v>
      </c>
      <c r="H12918" t="str">
        <f t="shared" si="201"/>
        <v>INSERT INTO "TeamRanks" (team_id,team_sport_id,team_rank) VALUES (205,68,7);</v>
      </c>
    </row>
    <row r="12919" spans="2:8" x14ac:dyDescent="0.25">
      <c r="B12919" t="s">
        <v>476</v>
      </c>
      <c r="C12919">
        <f>INDEX(NationalTeams!B:B,MATCH(B12919,NationalTeams!C:C,0))</f>
        <v>206</v>
      </c>
      <c r="D12919" t="s">
        <v>8506</v>
      </c>
      <c r="E12919">
        <f>INDEX(TeamSports!B:B,MATCH(D12919,TeamSports!C:C,0))</f>
        <v>68</v>
      </c>
      <c r="F12919">
        <f>INDEX(RanksTable!BJ:BJ,MATCH(B12919,RanksTable!B:B,0))</f>
        <v>7</v>
      </c>
      <c r="H12919" t="str">
        <f t="shared" si="201"/>
        <v>INSERT INTO "TeamRanks" (team_id,team_sport_id,team_rank) VALUES (206,68,7);</v>
      </c>
    </row>
    <row r="12920" spans="2:8" x14ac:dyDescent="0.25">
      <c r="B12920" t="s">
        <v>407</v>
      </c>
      <c r="C12920">
        <f>INDEX(NationalTeams!B:B,MATCH(B12920,NationalTeams!C:C,0))</f>
        <v>207</v>
      </c>
      <c r="D12920" t="s">
        <v>8506</v>
      </c>
      <c r="E12920">
        <f>INDEX(TeamSports!B:B,MATCH(D12920,TeamSports!C:C,0))</f>
        <v>68</v>
      </c>
      <c r="F12920">
        <f>INDEX(RanksTable!BJ:BJ,MATCH(B12920,RanksTable!B:B,0))</f>
        <v>7</v>
      </c>
      <c r="H12920" t="str">
        <f t="shared" si="201"/>
        <v>INSERT INTO "TeamRanks" (team_id,team_sport_id,team_rank) VALUES (207,68,7);</v>
      </c>
    </row>
    <row r="12921" spans="2:8" x14ac:dyDescent="0.25">
      <c r="B12921" t="s">
        <v>364</v>
      </c>
      <c r="C12921">
        <f>INDEX(NationalTeams!B:B,MATCH(B12921,NationalTeams!C:C,0))</f>
        <v>208</v>
      </c>
      <c r="D12921" t="s">
        <v>8506</v>
      </c>
      <c r="E12921">
        <f>INDEX(TeamSports!B:B,MATCH(D12921,TeamSports!C:C,0))</f>
        <v>68</v>
      </c>
      <c r="F12921">
        <f>INDEX(RanksTable!BJ:BJ,MATCH(B12921,RanksTable!B:B,0))</f>
        <v>7</v>
      </c>
      <c r="H12921" t="str">
        <f t="shared" si="201"/>
        <v>INSERT INTO "TeamRanks" (team_id,team_sport_id,team_rank) VALUES (208,68,7);</v>
      </c>
    </row>
    <row r="12922" spans="2:8" x14ac:dyDescent="0.25">
      <c r="B12922" t="s">
        <v>439</v>
      </c>
      <c r="C12922">
        <f>INDEX(NationalTeams!B:B,MATCH(B12922,NationalTeams!C:C,0))</f>
        <v>209</v>
      </c>
      <c r="D12922" t="s">
        <v>8506</v>
      </c>
      <c r="E12922">
        <f>INDEX(TeamSports!B:B,MATCH(D12922,TeamSports!C:C,0))</f>
        <v>68</v>
      </c>
      <c r="F12922">
        <f>INDEX(RanksTable!BJ:BJ,MATCH(B12922,RanksTable!B:B,0))</f>
        <v>7</v>
      </c>
      <c r="H12922" t="str">
        <f t="shared" si="201"/>
        <v>INSERT INTO "TeamRanks" (team_id,team_sport_id,team_rank) VALUES (209,68,7);</v>
      </c>
    </row>
    <row r="12923" spans="2:8" x14ac:dyDescent="0.25">
      <c r="B12923" t="s">
        <v>501</v>
      </c>
      <c r="C12923">
        <f>INDEX(NationalTeams!B:B,MATCH(B12923,NationalTeams!C:C,0))</f>
        <v>210</v>
      </c>
      <c r="D12923" t="s">
        <v>8506</v>
      </c>
      <c r="E12923">
        <f>INDEX(TeamSports!B:B,MATCH(D12923,TeamSports!C:C,0))</f>
        <v>68</v>
      </c>
      <c r="F12923">
        <f>INDEX(RanksTable!BJ:BJ,MATCH(B12923,RanksTable!B:B,0))</f>
        <v>7</v>
      </c>
      <c r="H12923" t="str">
        <f t="shared" si="201"/>
        <v>INSERT INTO "TeamRanks" (team_id,team_sport_id,team_rank) VALUES (210,68,7);</v>
      </c>
    </row>
    <row r="12924" spans="2:8" x14ac:dyDescent="0.25">
      <c r="B12924" t="s">
        <v>466</v>
      </c>
      <c r="C12924">
        <f>INDEX(NationalTeams!B:B,MATCH(B12924,NationalTeams!C:C,0))</f>
        <v>211</v>
      </c>
      <c r="D12924" t="s">
        <v>8506</v>
      </c>
      <c r="E12924">
        <f>INDEX(TeamSports!B:B,MATCH(D12924,TeamSports!C:C,0))</f>
        <v>68</v>
      </c>
      <c r="F12924">
        <f>INDEX(RanksTable!BJ:BJ,MATCH(B12924,RanksTable!B:B,0))</f>
        <v>7</v>
      </c>
      <c r="H12924" t="str">
        <f t="shared" si="201"/>
        <v>INSERT INTO "TeamRanks" (team_id,team_sport_id,team_rank) VALUES (211,68,7);</v>
      </c>
    </row>
    <row r="12925" spans="2:8" x14ac:dyDescent="0.25">
      <c r="B12925" t="s">
        <v>502</v>
      </c>
      <c r="C12925">
        <f>INDEX(NationalTeams!B:B,MATCH(B12925,NationalTeams!C:C,0))</f>
        <v>212</v>
      </c>
      <c r="D12925" t="s">
        <v>8506</v>
      </c>
      <c r="E12925">
        <f>INDEX(TeamSports!B:B,MATCH(D12925,TeamSports!C:C,0))</f>
        <v>68</v>
      </c>
      <c r="F12925">
        <f>INDEX(RanksTable!BJ:BJ,MATCH(B12925,RanksTable!B:B,0))</f>
        <v>6</v>
      </c>
      <c r="H12925" t="str">
        <f t="shared" si="201"/>
        <v>INSERT INTO "TeamRanks" (team_id,team_sport_id,team_rank) VALUES (212,68,6);</v>
      </c>
    </row>
    <row r="12926" spans="2:8" x14ac:dyDescent="0.25">
      <c r="B12926" t="s">
        <v>359</v>
      </c>
      <c r="C12926">
        <f>INDEX(NationalTeams!B:B,MATCH(B12926,NationalTeams!C:C,0))</f>
        <v>213</v>
      </c>
      <c r="D12926" t="s">
        <v>8506</v>
      </c>
      <c r="E12926">
        <f>INDEX(TeamSports!B:B,MATCH(D12926,TeamSports!C:C,0))</f>
        <v>68</v>
      </c>
      <c r="F12926">
        <f>INDEX(RanksTable!BJ:BJ,MATCH(B12926,RanksTable!B:B,0))</f>
        <v>7</v>
      </c>
      <c r="H12926" t="str">
        <f t="shared" si="201"/>
        <v>INSERT INTO "TeamRanks" (team_id,team_sport_id,team_rank) VALUES (213,68,7);</v>
      </c>
    </row>
    <row r="12927" spans="2:8" x14ac:dyDescent="0.25">
      <c r="B12927" t="s">
        <v>377</v>
      </c>
      <c r="C12927">
        <f>INDEX(NationalTeams!B:B,MATCH(B12927,NationalTeams!C:C,0))</f>
        <v>214</v>
      </c>
      <c r="D12927" t="s">
        <v>8506</v>
      </c>
      <c r="E12927">
        <f>INDEX(TeamSports!B:B,MATCH(D12927,TeamSports!C:C,0))</f>
        <v>68</v>
      </c>
      <c r="F12927">
        <f>INDEX(RanksTable!BJ:BJ,MATCH(B12927,RanksTable!B:B,0))</f>
        <v>7</v>
      </c>
      <c r="H12927" t="str">
        <f t="shared" si="201"/>
        <v>INSERT INTO "TeamRanks" (team_id,team_sport_id,team_rank) VALUES (214,68,7);</v>
      </c>
    </row>
    <row r="12928" spans="2:8" x14ac:dyDescent="0.25">
      <c r="B12928" t="s">
        <v>443</v>
      </c>
      <c r="C12928">
        <f>INDEX(NationalTeams!B:B,MATCH(B12928,NationalTeams!C:C,0))</f>
        <v>215</v>
      </c>
      <c r="D12928" t="s">
        <v>8506</v>
      </c>
      <c r="E12928">
        <f>INDEX(TeamSports!B:B,MATCH(D12928,TeamSports!C:C,0))</f>
        <v>68</v>
      </c>
      <c r="F12928">
        <f>INDEX(RanksTable!BJ:BJ,MATCH(B12928,RanksTable!B:B,0))</f>
        <v>7</v>
      </c>
      <c r="H12928" t="str">
        <f t="shared" si="201"/>
        <v>INSERT INTO "TeamRanks" (team_id,team_sport_id,team_rank) VALUES (215,68,7);</v>
      </c>
    </row>
    <row r="12929" spans="2:8" x14ac:dyDescent="0.25">
      <c r="B12929" t="s">
        <v>481</v>
      </c>
      <c r="C12929">
        <f>INDEX(NationalTeams!B:B,MATCH(B12929,NationalTeams!C:C,0))</f>
        <v>216</v>
      </c>
      <c r="D12929" t="s">
        <v>8506</v>
      </c>
      <c r="E12929">
        <f>INDEX(TeamSports!B:B,MATCH(D12929,TeamSports!C:C,0))</f>
        <v>68</v>
      </c>
      <c r="F12929">
        <f>INDEX(RanksTable!BJ:BJ,MATCH(B12929,RanksTable!B:B,0))</f>
        <v>7</v>
      </c>
      <c r="H12929" t="str">
        <f t="shared" si="201"/>
        <v>INSERT INTO "TeamRanks" (team_id,team_sport_id,team_rank) VALUES (216,68,7);</v>
      </c>
    </row>
    <row r="12930" spans="2:8" x14ac:dyDescent="0.25">
      <c r="B12930" t="s">
        <v>351</v>
      </c>
      <c r="C12930">
        <f>INDEX(NationalTeams!B:B,MATCH(B12930,NationalTeams!C:C,0))</f>
        <v>217</v>
      </c>
      <c r="D12930" t="s">
        <v>8506</v>
      </c>
      <c r="E12930">
        <f>INDEX(TeamSports!B:B,MATCH(D12930,TeamSports!C:C,0))</f>
        <v>68</v>
      </c>
      <c r="F12930">
        <f>INDEX(RanksTable!BJ:BJ,MATCH(B12930,RanksTable!B:B,0))</f>
        <v>7</v>
      </c>
      <c r="H12930" t="str">
        <f t="shared" si="201"/>
        <v>INSERT INTO "TeamRanks" (team_id,team_sport_id,team_rank) VALUES (217,68,7);</v>
      </c>
    </row>
    <row r="12931" spans="2:8" x14ac:dyDescent="0.25">
      <c r="B12931" t="s">
        <v>438</v>
      </c>
      <c r="C12931">
        <f>INDEX(NationalTeams!B:B,MATCH(B12931,NationalTeams!C:C,0))</f>
        <v>218</v>
      </c>
      <c r="D12931" t="s">
        <v>8506</v>
      </c>
      <c r="E12931">
        <f>INDEX(TeamSports!B:B,MATCH(D12931,TeamSports!C:C,0))</f>
        <v>68</v>
      </c>
      <c r="F12931">
        <f>INDEX(RanksTable!BJ:BJ,MATCH(B12931,RanksTable!B:B,0))</f>
        <v>7</v>
      </c>
      <c r="H12931" t="str">
        <f t="shared" si="201"/>
        <v>INSERT INTO "TeamRanks" (team_id,team_sport_id,team_rank) VALUES (218,68,7);</v>
      </c>
    </row>
    <row r="12932" spans="2:8" x14ac:dyDescent="0.25">
      <c r="B12932" t="s">
        <v>319</v>
      </c>
      <c r="C12932">
        <f>INDEX(NationalTeams!B:B,MATCH(B12932,NationalTeams!C:C,0))</f>
        <v>219</v>
      </c>
      <c r="D12932" t="s">
        <v>8506</v>
      </c>
      <c r="E12932">
        <f>INDEX(TeamSports!B:B,MATCH(D12932,TeamSports!C:C,0))</f>
        <v>68</v>
      </c>
      <c r="F12932">
        <f>INDEX(RanksTable!BJ:BJ,MATCH(B12932,RanksTable!B:B,0))</f>
        <v>7</v>
      </c>
      <c r="H12932" t="str">
        <f t="shared" ref="H12932:H12995" si="202">_xlfn.CONCAT($H$1,$L$1,$C$1,$L$1," ",$J$1,$C$2,$N$1,$E$2,$N$1,$F$2,$K$1,$I$1,$J$1,C12932,$N$1,E12932,$N$1,F12932,$K$1,$O$1)</f>
        <v>INSERT INTO "TeamRanks" (team_id,team_sport_id,team_rank) VALUES (219,68,7);</v>
      </c>
    </row>
    <row r="12933" spans="2:8" x14ac:dyDescent="0.25">
      <c r="B12933" t="s">
        <v>471</v>
      </c>
      <c r="C12933">
        <f>INDEX(NationalTeams!B:B,MATCH(B12933,NationalTeams!C:C,0))</f>
        <v>220</v>
      </c>
      <c r="D12933" t="s">
        <v>8506</v>
      </c>
      <c r="E12933">
        <f>INDEX(TeamSports!B:B,MATCH(D12933,TeamSports!C:C,0))</f>
        <v>68</v>
      </c>
      <c r="F12933">
        <f>INDEX(RanksTable!BJ:BJ,MATCH(B12933,RanksTable!B:B,0))</f>
        <v>7</v>
      </c>
      <c r="H12933" t="str">
        <f t="shared" si="202"/>
        <v>INSERT INTO "TeamRanks" (team_id,team_sport_id,team_rank) VALUES (220,68,7);</v>
      </c>
    </row>
    <row r="12934" spans="2:8" x14ac:dyDescent="0.25">
      <c r="B12934" t="s">
        <v>373</v>
      </c>
      <c r="C12934">
        <f>INDEX(NationalTeams!B:B,MATCH(B12934,NationalTeams!C:C,0))</f>
        <v>221</v>
      </c>
      <c r="D12934" t="s">
        <v>8506</v>
      </c>
      <c r="E12934">
        <f>INDEX(TeamSports!B:B,MATCH(D12934,TeamSports!C:C,0))</f>
        <v>68</v>
      </c>
      <c r="F12934">
        <f>INDEX(RanksTable!BJ:BJ,MATCH(B12934,RanksTable!B:B,0))</f>
        <v>7</v>
      </c>
      <c r="H12934" t="str">
        <f t="shared" si="202"/>
        <v>INSERT INTO "TeamRanks" (team_id,team_sport_id,team_rank) VALUES (221,68,7);</v>
      </c>
    </row>
    <row r="12935" spans="2:8" x14ac:dyDescent="0.25">
      <c r="B12935" t="s">
        <v>367</v>
      </c>
      <c r="C12935">
        <f>INDEX(NationalTeams!B:B,MATCH(B12935,NationalTeams!C:C,0))</f>
        <v>222</v>
      </c>
      <c r="D12935" t="s">
        <v>8506</v>
      </c>
      <c r="E12935">
        <f>INDEX(TeamSports!B:B,MATCH(D12935,TeamSports!C:C,0))</f>
        <v>68</v>
      </c>
      <c r="F12935">
        <f>INDEX(RanksTable!BJ:BJ,MATCH(B12935,RanksTable!B:B,0))</f>
        <v>7</v>
      </c>
      <c r="H12935" t="str">
        <f t="shared" si="202"/>
        <v>INSERT INTO "TeamRanks" (team_id,team_sport_id,team_rank) VALUES (222,68,7);</v>
      </c>
    </row>
    <row r="12936" spans="2:8" x14ac:dyDescent="0.25">
      <c r="B12936" t="s">
        <v>358</v>
      </c>
      <c r="C12936">
        <f>INDEX(NationalTeams!B:B,MATCH(B12936,NationalTeams!C:C,0))</f>
        <v>223</v>
      </c>
      <c r="D12936" t="s">
        <v>8506</v>
      </c>
      <c r="E12936">
        <f>INDEX(TeamSports!B:B,MATCH(D12936,TeamSports!C:C,0))</f>
        <v>68</v>
      </c>
      <c r="F12936">
        <f>INDEX(RanksTable!BJ:BJ,MATCH(B12936,RanksTable!B:B,0))</f>
        <v>7</v>
      </c>
      <c r="H12936" t="str">
        <f t="shared" si="202"/>
        <v>INSERT INTO "TeamRanks" (team_id,team_sport_id,team_rank) VALUES (223,68,7);</v>
      </c>
    </row>
    <row r="12937" spans="2:8" x14ac:dyDescent="0.25">
      <c r="B12937" t="s">
        <v>440</v>
      </c>
      <c r="C12937">
        <f>INDEX(NationalTeams!B:B,MATCH(B12937,NationalTeams!C:C,0))</f>
        <v>1</v>
      </c>
      <c r="D12937" t="s">
        <v>8496</v>
      </c>
      <c r="E12937">
        <f>INDEX(TeamSports!B:B,MATCH(D12937,TeamSports!C:C,0))</f>
        <v>65</v>
      </c>
      <c r="F12937">
        <f>INDEX(RanksTable!BG:BG,MATCH(B12937,RanksTable!B:B,0))</f>
        <v>7</v>
      </c>
      <c r="H12937" t="str">
        <f t="shared" si="202"/>
        <v>INSERT INTO "TeamRanks" (team_id,team_sport_id,team_rank) VALUES (1,65,7);</v>
      </c>
    </row>
    <row r="12938" spans="2:8" x14ac:dyDescent="0.25">
      <c r="B12938" t="s">
        <v>321</v>
      </c>
      <c r="C12938">
        <f>INDEX(NationalTeams!B:B,MATCH(B12938,NationalTeams!C:C,0))</f>
        <v>2</v>
      </c>
      <c r="D12938" t="s">
        <v>8496</v>
      </c>
      <c r="E12938">
        <f>INDEX(TeamSports!B:B,MATCH(D12938,TeamSports!C:C,0))</f>
        <v>65</v>
      </c>
      <c r="F12938">
        <f>INDEX(RanksTable!BG:BG,MATCH(B12938,RanksTable!B:B,0))</f>
        <v>7</v>
      </c>
      <c r="H12938" t="str">
        <f t="shared" si="202"/>
        <v>INSERT INTO "TeamRanks" (team_id,team_sport_id,team_rank) VALUES (2,65,7);</v>
      </c>
    </row>
    <row r="12939" spans="2:8" x14ac:dyDescent="0.25">
      <c r="B12939" t="s">
        <v>520</v>
      </c>
      <c r="C12939">
        <f>INDEX(NationalTeams!B:B,MATCH(B12939,NationalTeams!C:C,0))</f>
        <v>3</v>
      </c>
      <c r="D12939" t="s">
        <v>8496</v>
      </c>
      <c r="E12939">
        <f>INDEX(TeamSports!B:B,MATCH(D12939,TeamSports!C:C,0))</f>
        <v>65</v>
      </c>
      <c r="F12939">
        <f>INDEX(RanksTable!BG:BG,MATCH(B12939,RanksTable!B:B,0))</f>
        <v>7</v>
      </c>
      <c r="H12939" t="str">
        <f t="shared" si="202"/>
        <v>INSERT INTO "TeamRanks" (team_id,team_sport_id,team_rank) VALUES (3,65,7);</v>
      </c>
    </row>
    <row r="12940" spans="2:8" x14ac:dyDescent="0.25">
      <c r="B12940" t="s">
        <v>489</v>
      </c>
      <c r="C12940">
        <f>INDEX(NationalTeams!B:B,MATCH(B12940,NationalTeams!C:C,0))</f>
        <v>4</v>
      </c>
      <c r="D12940" t="s">
        <v>8496</v>
      </c>
      <c r="E12940">
        <f>INDEX(TeamSports!B:B,MATCH(D12940,TeamSports!C:C,0))</f>
        <v>65</v>
      </c>
      <c r="F12940">
        <f>INDEX(RanksTable!BG:BG,MATCH(B12940,RanksTable!B:B,0))</f>
        <v>4</v>
      </c>
      <c r="H12940" t="str">
        <f t="shared" si="202"/>
        <v>INSERT INTO "TeamRanks" (team_id,team_sport_id,team_rank) VALUES (4,65,4);</v>
      </c>
    </row>
    <row r="12941" spans="2:8" x14ac:dyDescent="0.25">
      <c r="B12941" t="s">
        <v>329</v>
      </c>
      <c r="C12941">
        <f>INDEX(NationalTeams!B:B,MATCH(B12941,NationalTeams!C:C,0))</f>
        <v>5</v>
      </c>
      <c r="D12941" t="s">
        <v>8496</v>
      </c>
      <c r="E12941">
        <f>INDEX(TeamSports!B:B,MATCH(D12941,TeamSports!C:C,0))</f>
        <v>65</v>
      </c>
      <c r="F12941">
        <f>INDEX(RanksTable!BG:BG,MATCH(B12941,RanksTable!B:B,0))</f>
        <v>7</v>
      </c>
      <c r="H12941" t="str">
        <f t="shared" si="202"/>
        <v>INSERT INTO "TeamRanks" (team_id,team_sport_id,team_rank) VALUES (5,65,7);</v>
      </c>
    </row>
    <row r="12942" spans="2:8" x14ac:dyDescent="0.25">
      <c r="B12942" t="s">
        <v>538</v>
      </c>
      <c r="C12942">
        <f>INDEX(NationalTeams!B:B,MATCH(B12942,NationalTeams!C:C,0))</f>
        <v>6</v>
      </c>
      <c r="D12942" t="s">
        <v>8496</v>
      </c>
      <c r="E12942">
        <f>INDEX(TeamSports!B:B,MATCH(D12942,TeamSports!C:C,0))</f>
        <v>65</v>
      </c>
      <c r="F12942">
        <f>INDEX(RanksTable!BG:BG,MATCH(B12942,RanksTable!B:B,0))</f>
        <v>7</v>
      </c>
      <c r="H12942" t="str">
        <f t="shared" si="202"/>
        <v>INSERT INTO "TeamRanks" (team_id,team_sport_id,team_rank) VALUES (6,65,7);</v>
      </c>
    </row>
    <row r="12943" spans="2:8" x14ac:dyDescent="0.25">
      <c r="B12943" t="s">
        <v>357</v>
      </c>
      <c r="C12943">
        <f>INDEX(NationalTeams!B:B,MATCH(B12943,NationalTeams!C:C,0))</f>
        <v>7</v>
      </c>
      <c r="D12943" t="s">
        <v>8496</v>
      </c>
      <c r="E12943">
        <f>INDEX(TeamSports!B:B,MATCH(D12943,TeamSports!C:C,0))</f>
        <v>65</v>
      </c>
      <c r="F12943">
        <f>INDEX(RanksTable!BG:BG,MATCH(B12943,RanksTable!B:B,0))</f>
        <v>7</v>
      </c>
      <c r="H12943" t="str">
        <f t="shared" si="202"/>
        <v>INSERT INTO "TeamRanks" (team_id,team_sport_id,team_rank) VALUES (7,65,7);</v>
      </c>
    </row>
    <row r="12944" spans="2:8" x14ac:dyDescent="0.25">
      <c r="B12944" t="s">
        <v>420</v>
      </c>
      <c r="C12944">
        <f>INDEX(NationalTeams!B:B,MATCH(B12944,NationalTeams!C:C,0))</f>
        <v>8</v>
      </c>
      <c r="D12944" t="s">
        <v>8496</v>
      </c>
      <c r="E12944">
        <f>INDEX(TeamSports!B:B,MATCH(D12944,TeamSports!C:C,0))</f>
        <v>65</v>
      </c>
      <c r="F12944">
        <f>INDEX(RanksTable!BG:BG,MATCH(B12944,RanksTable!B:B,0))</f>
        <v>7</v>
      </c>
      <c r="H12944" t="str">
        <f t="shared" si="202"/>
        <v>INSERT INTO "TeamRanks" (team_id,team_sport_id,team_rank) VALUES (8,65,7);</v>
      </c>
    </row>
    <row r="12945" spans="2:8" x14ac:dyDescent="0.25">
      <c r="B12945" t="s">
        <v>400</v>
      </c>
      <c r="C12945">
        <f>INDEX(NationalTeams!B:B,MATCH(B12945,NationalTeams!C:C,0))</f>
        <v>9</v>
      </c>
      <c r="D12945" t="s">
        <v>8496</v>
      </c>
      <c r="E12945">
        <f>INDEX(TeamSports!B:B,MATCH(D12945,TeamSports!C:C,0))</f>
        <v>65</v>
      </c>
      <c r="F12945">
        <f>INDEX(RanksTable!BG:BG,MATCH(B12945,RanksTable!B:B,0))</f>
        <v>7</v>
      </c>
      <c r="H12945" t="str">
        <f t="shared" si="202"/>
        <v>INSERT INTO "TeamRanks" (team_id,team_sport_id,team_rank) VALUES (9,65,7);</v>
      </c>
    </row>
    <row r="12946" spans="2:8" x14ac:dyDescent="0.25">
      <c r="B12946" t="s">
        <v>428</v>
      </c>
      <c r="C12946">
        <f>INDEX(NationalTeams!B:B,MATCH(B12946,NationalTeams!C:C,0))</f>
        <v>10</v>
      </c>
      <c r="D12946" t="s">
        <v>8496</v>
      </c>
      <c r="E12946">
        <f>INDEX(TeamSports!B:B,MATCH(D12946,TeamSports!C:C,0))</f>
        <v>65</v>
      </c>
      <c r="F12946">
        <f>INDEX(RanksTable!BG:BG,MATCH(B12946,RanksTable!B:B,0))</f>
        <v>7</v>
      </c>
      <c r="H12946" t="str">
        <f t="shared" si="202"/>
        <v>INSERT INTO "TeamRanks" (team_id,team_sport_id,team_rank) VALUES (10,65,7);</v>
      </c>
    </row>
    <row r="12947" spans="2:8" x14ac:dyDescent="0.25">
      <c r="B12947" t="s">
        <v>324</v>
      </c>
      <c r="C12947">
        <f>INDEX(NationalTeams!B:B,MATCH(B12947,NationalTeams!C:C,0))</f>
        <v>11</v>
      </c>
      <c r="D12947" t="s">
        <v>8496</v>
      </c>
      <c r="E12947">
        <f>INDEX(TeamSports!B:B,MATCH(D12947,TeamSports!C:C,0))</f>
        <v>65</v>
      </c>
      <c r="F12947">
        <f>INDEX(RanksTable!BG:BG,MATCH(B12947,RanksTable!B:B,0))</f>
        <v>7</v>
      </c>
      <c r="H12947" t="str">
        <f t="shared" si="202"/>
        <v>INSERT INTO "TeamRanks" (team_id,team_sport_id,team_rank) VALUES (11,65,7);</v>
      </c>
    </row>
    <row r="12948" spans="2:8" x14ac:dyDescent="0.25">
      <c r="B12948" t="s">
        <v>376</v>
      </c>
      <c r="C12948">
        <f>INDEX(NationalTeams!B:B,MATCH(B12948,NationalTeams!C:C,0))</f>
        <v>12</v>
      </c>
      <c r="D12948" t="s">
        <v>8496</v>
      </c>
      <c r="E12948">
        <f>INDEX(TeamSports!B:B,MATCH(D12948,TeamSports!C:C,0))</f>
        <v>65</v>
      </c>
      <c r="F12948">
        <f>INDEX(RanksTable!BG:BG,MATCH(B12948,RanksTable!B:B,0))</f>
        <v>7</v>
      </c>
      <c r="H12948" t="str">
        <f t="shared" si="202"/>
        <v>INSERT INTO "TeamRanks" (team_id,team_sport_id,team_rank) VALUES (12,65,7);</v>
      </c>
    </row>
    <row r="12949" spans="2:8" x14ac:dyDescent="0.25">
      <c r="B12949" t="s">
        <v>529</v>
      </c>
      <c r="C12949">
        <f>INDEX(NationalTeams!B:B,MATCH(B12949,NationalTeams!C:C,0))</f>
        <v>13</v>
      </c>
      <c r="D12949" t="s">
        <v>8496</v>
      </c>
      <c r="E12949">
        <f>INDEX(TeamSports!B:B,MATCH(D12949,TeamSports!C:C,0))</f>
        <v>65</v>
      </c>
      <c r="F12949">
        <f>INDEX(RanksTable!BG:BG,MATCH(B12949,RanksTable!B:B,0))</f>
        <v>7</v>
      </c>
      <c r="H12949" t="str">
        <f t="shared" si="202"/>
        <v>INSERT INTO "TeamRanks" (team_id,team_sport_id,team_rank) VALUES (13,65,7);</v>
      </c>
    </row>
    <row r="12950" spans="2:8" x14ac:dyDescent="0.25">
      <c r="B12950" t="s">
        <v>415</v>
      </c>
      <c r="C12950">
        <f>INDEX(NationalTeams!B:B,MATCH(B12950,NationalTeams!C:C,0))</f>
        <v>14</v>
      </c>
      <c r="D12950" t="s">
        <v>8496</v>
      </c>
      <c r="E12950">
        <f>INDEX(TeamSports!B:B,MATCH(D12950,TeamSports!C:C,0))</f>
        <v>65</v>
      </c>
      <c r="F12950">
        <f>INDEX(RanksTable!BG:BG,MATCH(B12950,RanksTable!B:B,0))</f>
        <v>7</v>
      </c>
      <c r="H12950" t="str">
        <f t="shared" si="202"/>
        <v>INSERT INTO "TeamRanks" (team_id,team_sport_id,team_rank) VALUES (14,65,7);</v>
      </c>
    </row>
    <row r="12951" spans="2:8" x14ac:dyDescent="0.25">
      <c r="B12951" t="s">
        <v>424</v>
      </c>
      <c r="C12951">
        <f>INDEX(NationalTeams!B:B,MATCH(B12951,NationalTeams!C:C,0))</f>
        <v>15</v>
      </c>
      <c r="D12951" t="s">
        <v>8496</v>
      </c>
      <c r="E12951">
        <f>INDEX(TeamSports!B:B,MATCH(D12951,TeamSports!C:C,0))</f>
        <v>65</v>
      </c>
      <c r="F12951">
        <f>INDEX(RanksTable!BG:BG,MATCH(B12951,RanksTable!B:B,0))</f>
        <v>7</v>
      </c>
      <c r="H12951" t="str">
        <f t="shared" si="202"/>
        <v>INSERT INTO "TeamRanks" (team_id,team_sport_id,team_rank) VALUES (15,65,7);</v>
      </c>
    </row>
    <row r="12952" spans="2:8" x14ac:dyDescent="0.25">
      <c r="B12952" t="s">
        <v>426</v>
      </c>
      <c r="C12952">
        <f>INDEX(NationalTeams!B:B,MATCH(B12952,NationalTeams!C:C,0))</f>
        <v>16</v>
      </c>
      <c r="D12952" t="s">
        <v>8496</v>
      </c>
      <c r="E12952">
        <f>INDEX(TeamSports!B:B,MATCH(D12952,TeamSports!C:C,0))</f>
        <v>65</v>
      </c>
      <c r="F12952">
        <f>INDEX(RanksTable!BG:BG,MATCH(B12952,RanksTable!B:B,0))</f>
        <v>2</v>
      </c>
      <c r="H12952" t="str">
        <f t="shared" si="202"/>
        <v>INSERT INTO "TeamRanks" (team_id,team_sport_id,team_rank) VALUES (16,65,2);</v>
      </c>
    </row>
    <row r="12953" spans="2:8" x14ac:dyDescent="0.25">
      <c r="B12953" t="s">
        <v>514</v>
      </c>
      <c r="C12953">
        <f>INDEX(NationalTeams!B:B,MATCH(B12953,NationalTeams!C:C,0))</f>
        <v>17</v>
      </c>
      <c r="D12953" t="s">
        <v>8496</v>
      </c>
      <c r="E12953">
        <f>INDEX(TeamSports!B:B,MATCH(D12953,TeamSports!C:C,0))</f>
        <v>65</v>
      </c>
      <c r="F12953">
        <f>INDEX(RanksTable!BG:BG,MATCH(B12953,RanksTable!B:B,0))</f>
        <v>4</v>
      </c>
      <c r="H12953" t="str">
        <f t="shared" si="202"/>
        <v>INSERT INTO "TeamRanks" (team_id,team_sport_id,team_rank) VALUES (17,65,4);</v>
      </c>
    </row>
    <row r="12954" spans="2:8" x14ac:dyDescent="0.25">
      <c r="B12954" t="s">
        <v>535</v>
      </c>
      <c r="C12954">
        <f>INDEX(NationalTeams!B:B,MATCH(B12954,NationalTeams!C:C,0))</f>
        <v>18</v>
      </c>
      <c r="D12954" t="s">
        <v>8496</v>
      </c>
      <c r="E12954">
        <f>INDEX(TeamSports!B:B,MATCH(D12954,TeamSports!C:C,0))</f>
        <v>65</v>
      </c>
      <c r="F12954">
        <f>INDEX(RanksTable!BG:BG,MATCH(B12954,RanksTable!B:B,0))</f>
        <v>7</v>
      </c>
      <c r="H12954" t="str">
        <f t="shared" si="202"/>
        <v>INSERT INTO "TeamRanks" (team_id,team_sport_id,team_rank) VALUES (18,65,7);</v>
      </c>
    </row>
    <row r="12955" spans="2:8" x14ac:dyDescent="0.25">
      <c r="B12955" t="s">
        <v>419</v>
      </c>
      <c r="C12955">
        <f>INDEX(NationalTeams!B:B,MATCH(B12955,NationalTeams!C:C,0))</f>
        <v>19</v>
      </c>
      <c r="D12955" t="s">
        <v>8496</v>
      </c>
      <c r="E12955">
        <f>INDEX(TeamSports!B:B,MATCH(D12955,TeamSports!C:C,0))</f>
        <v>65</v>
      </c>
      <c r="F12955">
        <f>INDEX(RanksTable!BG:BG,MATCH(B12955,RanksTable!B:B,0))</f>
        <v>7</v>
      </c>
      <c r="H12955" t="str">
        <f t="shared" si="202"/>
        <v>INSERT INTO "TeamRanks" (team_id,team_sport_id,team_rank) VALUES (19,65,7);</v>
      </c>
    </row>
    <row r="12956" spans="2:8" x14ac:dyDescent="0.25">
      <c r="B12956" t="s">
        <v>433</v>
      </c>
      <c r="C12956">
        <f>INDEX(NationalTeams!B:B,MATCH(B12956,NationalTeams!C:C,0))</f>
        <v>20</v>
      </c>
      <c r="D12956" t="s">
        <v>8496</v>
      </c>
      <c r="E12956">
        <f>INDEX(TeamSports!B:B,MATCH(D12956,TeamSports!C:C,0))</f>
        <v>65</v>
      </c>
      <c r="F12956">
        <f>INDEX(RanksTable!BG:BG,MATCH(B12956,RanksTable!B:B,0))</f>
        <v>7</v>
      </c>
      <c r="H12956" t="str">
        <f t="shared" si="202"/>
        <v>INSERT INTO "TeamRanks" (team_id,team_sport_id,team_rank) VALUES (20,65,7);</v>
      </c>
    </row>
    <row r="12957" spans="2:8" x14ac:dyDescent="0.25">
      <c r="B12957" t="s">
        <v>465</v>
      </c>
      <c r="C12957">
        <f>INDEX(NationalTeams!B:B,MATCH(B12957,NationalTeams!C:C,0))</f>
        <v>21</v>
      </c>
      <c r="D12957" t="s">
        <v>8496</v>
      </c>
      <c r="E12957">
        <f>INDEX(TeamSports!B:B,MATCH(D12957,TeamSports!C:C,0))</f>
        <v>65</v>
      </c>
      <c r="F12957">
        <f>INDEX(RanksTable!BG:BG,MATCH(B12957,RanksTable!B:B,0))</f>
        <v>7</v>
      </c>
      <c r="H12957" t="str">
        <f t="shared" si="202"/>
        <v>INSERT INTO "TeamRanks" (team_id,team_sport_id,team_rank) VALUES (21,65,7);</v>
      </c>
    </row>
    <row r="12958" spans="2:8" x14ac:dyDescent="0.25">
      <c r="B12958" t="s">
        <v>408</v>
      </c>
      <c r="C12958">
        <f>INDEX(NationalTeams!B:B,MATCH(B12958,NationalTeams!C:C,0))</f>
        <v>22</v>
      </c>
      <c r="D12958" t="s">
        <v>8496</v>
      </c>
      <c r="E12958">
        <f>INDEX(TeamSports!B:B,MATCH(D12958,TeamSports!C:C,0))</f>
        <v>65</v>
      </c>
      <c r="F12958">
        <f>INDEX(RanksTable!BG:BG,MATCH(B12958,RanksTable!B:B,0))</f>
        <v>7</v>
      </c>
      <c r="H12958" t="str">
        <f t="shared" si="202"/>
        <v>INSERT INTO "TeamRanks" (team_id,team_sport_id,team_rank) VALUES (22,65,7);</v>
      </c>
    </row>
    <row r="12959" spans="2:8" x14ac:dyDescent="0.25">
      <c r="B12959" t="s">
        <v>505</v>
      </c>
      <c r="C12959">
        <f>INDEX(NationalTeams!B:B,MATCH(B12959,NationalTeams!C:C,0))</f>
        <v>23</v>
      </c>
      <c r="D12959" t="s">
        <v>8496</v>
      </c>
      <c r="E12959">
        <f>INDEX(TeamSports!B:B,MATCH(D12959,TeamSports!C:C,0))</f>
        <v>65</v>
      </c>
      <c r="F12959">
        <f>INDEX(RanksTable!BG:BG,MATCH(B12959,RanksTable!B:B,0))</f>
        <v>7</v>
      </c>
      <c r="H12959" t="str">
        <f t="shared" si="202"/>
        <v>INSERT INTO "TeamRanks" (team_id,team_sport_id,team_rank) VALUES (23,65,7);</v>
      </c>
    </row>
    <row r="12960" spans="2:8" x14ac:dyDescent="0.25">
      <c r="B12960" t="s">
        <v>334</v>
      </c>
      <c r="C12960">
        <f>INDEX(NationalTeams!B:B,MATCH(B12960,NationalTeams!C:C,0))</f>
        <v>24</v>
      </c>
      <c r="D12960" t="s">
        <v>8496</v>
      </c>
      <c r="E12960">
        <f>INDEX(TeamSports!B:B,MATCH(D12960,TeamSports!C:C,0))</f>
        <v>65</v>
      </c>
      <c r="F12960">
        <f>INDEX(RanksTable!BG:BG,MATCH(B12960,RanksTable!B:B,0))</f>
        <v>7</v>
      </c>
      <c r="H12960" t="str">
        <f t="shared" si="202"/>
        <v>INSERT INTO "TeamRanks" (team_id,team_sport_id,team_rank) VALUES (24,65,7);</v>
      </c>
    </row>
    <row r="12961" spans="2:8" x14ac:dyDescent="0.25">
      <c r="B12961" t="s">
        <v>337</v>
      </c>
      <c r="C12961">
        <f>INDEX(NationalTeams!B:B,MATCH(B12961,NationalTeams!C:C,0))</f>
        <v>25</v>
      </c>
      <c r="D12961" t="s">
        <v>8496</v>
      </c>
      <c r="E12961">
        <f>INDEX(TeamSports!B:B,MATCH(D12961,TeamSports!C:C,0))</f>
        <v>65</v>
      </c>
      <c r="F12961">
        <f>INDEX(RanksTable!BG:BG,MATCH(B12961,RanksTable!B:B,0))</f>
        <v>7</v>
      </c>
      <c r="H12961" t="str">
        <f t="shared" si="202"/>
        <v>INSERT INTO "TeamRanks" (team_id,team_sport_id,team_rank) VALUES (25,65,7);</v>
      </c>
    </row>
    <row r="12962" spans="2:8" x14ac:dyDescent="0.25">
      <c r="B12962" t="s">
        <v>403</v>
      </c>
      <c r="C12962">
        <f>INDEX(NationalTeams!B:B,MATCH(B12962,NationalTeams!C:C,0))</f>
        <v>26</v>
      </c>
      <c r="D12962" t="s">
        <v>8496</v>
      </c>
      <c r="E12962">
        <f>INDEX(TeamSports!B:B,MATCH(D12962,TeamSports!C:C,0))</f>
        <v>65</v>
      </c>
      <c r="F12962">
        <f>INDEX(RanksTable!BG:BG,MATCH(B12962,RanksTable!B:B,0))</f>
        <v>7</v>
      </c>
      <c r="H12962" t="str">
        <f t="shared" si="202"/>
        <v>INSERT INTO "TeamRanks" (team_id,team_sport_id,team_rank) VALUES (26,65,7);</v>
      </c>
    </row>
    <row r="12963" spans="2:8" x14ac:dyDescent="0.25">
      <c r="B12963" t="s">
        <v>525</v>
      </c>
      <c r="C12963">
        <f>INDEX(NationalTeams!B:B,MATCH(B12963,NationalTeams!C:C,0))</f>
        <v>27</v>
      </c>
      <c r="D12963" t="s">
        <v>8496</v>
      </c>
      <c r="E12963">
        <f>INDEX(TeamSports!B:B,MATCH(D12963,TeamSports!C:C,0))</f>
        <v>65</v>
      </c>
      <c r="F12963">
        <f>INDEX(RanksTable!BG:BG,MATCH(B12963,RanksTable!B:B,0))</f>
        <v>3</v>
      </c>
      <c r="H12963" t="str">
        <f t="shared" si="202"/>
        <v>INSERT INTO "TeamRanks" (team_id,team_sport_id,team_rank) VALUES (27,65,3);</v>
      </c>
    </row>
    <row r="12964" spans="2:8" x14ac:dyDescent="0.25">
      <c r="B12964" t="s">
        <v>453</v>
      </c>
      <c r="C12964">
        <f>INDEX(NationalTeams!B:B,MATCH(B12964,NationalTeams!C:C,0))</f>
        <v>28</v>
      </c>
      <c r="D12964" t="s">
        <v>8496</v>
      </c>
      <c r="E12964">
        <f>INDEX(TeamSports!B:B,MATCH(D12964,TeamSports!C:C,0))</f>
        <v>65</v>
      </c>
      <c r="F12964">
        <f>INDEX(RanksTable!BG:BG,MATCH(B12964,RanksTable!B:B,0))</f>
        <v>7</v>
      </c>
      <c r="H12964" t="str">
        <f t="shared" si="202"/>
        <v>INSERT INTO "TeamRanks" (team_id,team_sport_id,team_rank) VALUES (28,65,7);</v>
      </c>
    </row>
    <row r="12965" spans="2:8" x14ac:dyDescent="0.25">
      <c r="B12965" t="s">
        <v>353</v>
      </c>
      <c r="C12965">
        <f>INDEX(NationalTeams!B:B,MATCH(B12965,NationalTeams!C:C,0))</f>
        <v>29</v>
      </c>
      <c r="D12965" t="s">
        <v>8496</v>
      </c>
      <c r="E12965">
        <f>INDEX(TeamSports!B:B,MATCH(D12965,TeamSports!C:C,0))</f>
        <v>65</v>
      </c>
      <c r="F12965">
        <f>INDEX(RanksTable!BG:BG,MATCH(B12965,RanksTable!B:B,0))</f>
        <v>7</v>
      </c>
      <c r="H12965" t="str">
        <f t="shared" si="202"/>
        <v>INSERT INTO "TeamRanks" (team_id,team_sport_id,team_rank) VALUES (29,65,7);</v>
      </c>
    </row>
    <row r="12966" spans="2:8" x14ac:dyDescent="0.25">
      <c r="B12966" t="s">
        <v>516</v>
      </c>
      <c r="C12966">
        <f>INDEX(NationalTeams!B:B,MATCH(B12966,NationalTeams!C:C,0))</f>
        <v>30</v>
      </c>
      <c r="D12966" t="s">
        <v>8496</v>
      </c>
      <c r="E12966">
        <f>INDEX(TeamSports!B:B,MATCH(D12966,TeamSports!C:C,0))</f>
        <v>65</v>
      </c>
      <c r="F12966">
        <f>INDEX(RanksTable!BG:BG,MATCH(B12966,RanksTable!B:B,0))</f>
        <v>7</v>
      </c>
      <c r="H12966" t="str">
        <f t="shared" si="202"/>
        <v>INSERT INTO "TeamRanks" (team_id,team_sport_id,team_rank) VALUES (30,65,7);</v>
      </c>
    </row>
    <row r="12967" spans="2:8" x14ac:dyDescent="0.25">
      <c r="B12967" t="s">
        <v>340</v>
      </c>
      <c r="C12967">
        <f>INDEX(NationalTeams!B:B,MATCH(B12967,NationalTeams!C:C,0))</f>
        <v>31</v>
      </c>
      <c r="D12967" t="s">
        <v>8496</v>
      </c>
      <c r="E12967">
        <f>INDEX(TeamSports!B:B,MATCH(D12967,TeamSports!C:C,0))</f>
        <v>65</v>
      </c>
      <c r="F12967">
        <f>INDEX(RanksTable!BG:BG,MATCH(B12967,RanksTable!B:B,0))</f>
        <v>7</v>
      </c>
      <c r="H12967" t="str">
        <f t="shared" si="202"/>
        <v>INSERT INTO "TeamRanks" (team_id,team_sport_id,team_rank) VALUES (31,65,7);</v>
      </c>
    </row>
    <row r="12968" spans="2:8" x14ac:dyDescent="0.25">
      <c r="B12968" t="s">
        <v>327</v>
      </c>
      <c r="C12968">
        <f>INDEX(NationalTeams!B:B,MATCH(B12968,NationalTeams!C:C,0))</f>
        <v>32</v>
      </c>
      <c r="D12968" t="s">
        <v>8496</v>
      </c>
      <c r="E12968">
        <f>INDEX(TeamSports!B:B,MATCH(D12968,TeamSports!C:C,0))</f>
        <v>65</v>
      </c>
      <c r="F12968">
        <f>INDEX(RanksTable!BG:BG,MATCH(B12968,RanksTable!B:B,0))</f>
        <v>7</v>
      </c>
      <c r="H12968" t="str">
        <f t="shared" si="202"/>
        <v>INSERT INTO "TeamRanks" (team_id,team_sport_id,team_rank) VALUES (32,65,7);</v>
      </c>
    </row>
    <row r="12969" spans="2:8" x14ac:dyDescent="0.25">
      <c r="B12969" t="s">
        <v>478</v>
      </c>
      <c r="C12969">
        <f>INDEX(NationalTeams!B:B,MATCH(B12969,NationalTeams!C:C,0))</f>
        <v>33</v>
      </c>
      <c r="D12969" t="s">
        <v>8496</v>
      </c>
      <c r="E12969">
        <f>INDEX(TeamSports!B:B,MATCH(D12969,TeamSports!C:C,0))</f>
        <v>65</v>
      </c>
      <c r="F12969">
        <f>INDEX(RanksTable!BG:BG,MATCH(B12969,RanksTable!B:B,0))</f>
        <v>7</v>
      </c>
      <c r="H12969" t="str">
        <f t="shared" si="202"/>
        <v>INSERT INTO "TeamRanks" (team_id,team_sport_id,team_rank) VALUES (33,65,7);</v>
      </c>
    </row>
    <row r="12970" spans="2:8" x14ac:dyDescent="0.25">
      <c r="B12970" t="s">
        <v>510</v>
      </c>
      <c r="C12970">
        <f>INDEX(NationalTeams!B:B,MATCH(B12970,NationalTeams!C:C,0))</f>
        <v>34</v>
      </c>
      <c r="D12970" t="s">
        <v>8496</v>
      </c>
      <c r="E12970">
        <f>INDEX(TeamSports!B:B,MATCH(D12970,TeamSports!C:C,0))</f>
        <v>65</v>
      </c>
      <c r="F12970">
        <f>INDEX(RanksTable!BG:BG,MATCH(B12970,RanksTable!B:B,0))</f>
        <v>7</v>
      </c>
      <c r="H12970" t="str">
        <f t="shared" si="202"/>
        <v>INSERT INTO "TeamRanks" (team_id,team_sport_id,team_rank) VALUES (34,65,7);</v>
      </c>
    </row>
    <row r="12971" spans="2:8" x14ac:dyDescent="0.25">
      <c r="B12971" t="s">
        <v>366</v>
      </c>
      <c r="C12971">
        <f>INDEX(NationalTeams!B:B,MATCH(B12971,NationalTeams!C:C,0))</f>
        <v>35</v>
      </c>
      <c r="D12971" t="s">
        <v>8496</v>
      </c>
      <c r="E12971">
        <f>INDEX(TeamSports!B:B,MATCH(D12971,TeamSports!C:C,0))</f>
        <v>65</v>
      </c>
      <c r="F12971">
        <f>INDEX(RanksTable!BG:BG,MATCH(B12971,RanksTable!B:B,0))</f>
        <v>7</v>
      </c>
      <c r="H12971" t="str">
        <f t="shared" si="202"/>
        <v>INSERT INTO "TeamRanks" (team_id,team_sport_id,team_rank) VALUES (35,65,7);</v>
      </c>
    </row>
    <row r="12972" spans="2:8" x14ac:dyDescent="0.25">
      <c r="B12972" t="s">
        <v>341</v>
      </c>
      <c r="C12972">
        <f>INDEX(NationalTeams!B:B,MATCH(B12972,NationalTeams!C:C,0))</f>
        <v>36</v>
      </c>
      <c r="D12972" t="s">
        <v>8496</v>
      </c>
      <c r="E12972">
        <f>INDEX(TeamSports!B:B,MATCH(D12972,TeamSports!C:C,0))</f>
        <v>65</v>
      </c>
      <c r="F12972">
        <f>INDEX(RanksTable!BG:BG,MATCH(B12972,RanksTable!B:B,0))</f>
        <v>7</v>
      </c>
      <c r="H12972" t="str">
        <f t="shared" si="202"/>
        <v>INSERT INTO "TeamRanks" (team_id,team_sport_id,team_rank) VALUES (36,65,7);</v>
      </c>
    </row>
    <row r="12973" spans="2:8" x14ac:dyDescent="0.25">
      <c r="B12973" t="s">
        <v>454</v>
      </c>
      <c r="C12973">
        <f>INDEX(NationalTeams!B:B,MATCH(B12973,NationalTeams!C:C,0))</f>
        <v>37</v>
      </c>
      <c r="D12973" t="s">
        <v>8496</v>
      </c>
      <c r="E12973">
        <f>INDEX(TeamSports!B:B,MATCH(D12973,TeamSports!C:C,0))</f>
        <v>65</v>
      </c>
      <c r="F12973">
        <f>INDEX(RanksTable!BG:BG,MATCH(B12973,RanksTable!B:B,0))</f>
        <v>7</v>
      </c>
      <c r="H12973" t="str">
        <f t="shared" si="202"/>
        <v>INSERT INTO "TeamRanks" (team_id,team_sport_id,team_rank) VALUES (37,65,7);</v>
      </c>
    </row>
    <row r="12974" spans="2:8" x14ac:dyDescent="0.25">
      <c r="B12974" t="s">
        <v>371</v>
      </c>
      <c r="C12974">
        <f>INDEX(NationalTeams!B:B,MATCH(B12974,NationalTeams!C:C,0))</f>
        <v>38</v>
      </c>
      <c r="D12974" t="s">
        <v>8496</v>
      </c>
      <c r="E12974">
        <f>INDEX(TeamSports!B:B,MATCH(D12974,TeamSports!C:C,0))</f>
        <v>65</v>
      </c>
      <c r="F12974">
        <f>INDEX(RanksTable!BG:BG,MATCH(B12974,RanksTable!B:B,0))</f>
        <v>7</v>
      </c>
      <c r="H12974" t="str">
        <f t="shared" si="202"/>
        <v>INSERT INTO "TeamRanks" (team_id,team_sport_id,team_rank) VALUES (38,65,7);</v>
      </c>
    </row>
    <row r="12975" spans="2:8" x14ac:dyDescent="0.25">
      <c r="B12975" t="s">
        <v>462</v>
      </c>
      <c r="C12975">
        <f>INDEX(NationalTeams!B:B,MATCH(B12975,NationalTeams!C:C,0))</f>
        <v>39</v>
      </c>
      <c r="D12975" t="s">
        <v>8496</v>
      </c>
      <c r="E12975">
        <f>INDEX(TeamSports!B:B,MATCH(D12975,TeamSports!C:C,0))</f>
        <v>65</v>
      </c>
      <c r="F12975">
        <f>INDEX(RanksTable!BG:BG,MATCH(B12975,RanksTable!B:B,0))</f>
        <v>7</v>
      </c>
      <c r="H12975" t="str">
        <f t="shared" si="202"/>
        <v>INSERT INTO "TeamRanks" (team_id,team_sport_id,team_rank) VALUES (39,65,7);</v>
      </c>
    </row>
    <row r="12976" spans="2:8" x14ac:dyDescent="0.25">
      <c r="B12976" t="s">
        <v>322</v>
      </c>
      <c r="C12976">
        <f>INDEX(NationalTeams!B:B,MATCH(B12976,NationalTeams!C:C,0))</f>
        <v>40</v>
      </c>
      <c r="D12976" t="s">
        <v>8496</v>
      </c>
      <c r="E12976">
        <f>INDEX(TeamSports!B:B,MATCH(D12976,TeamSports!C:C,0))</f>
        <v>65</v>
      </c>
      <c r="F12976">
        <f>INDEX(RanksTable!BG:BG,MATCH(B12976,RanksTable!B:B,0))</f>
        <v>7</v>
      </c>
      <c r="H12976" t="str">
        <f t="shared" si="202"/>
        <v>INSERT INTO "TeamRanks" (team_id,team_sport_id,team_rank) VALUES (40,65,7);</v>
      </c>
    </row>
    <row r="12977" spans="2:8" x14ac:dyDescent="0.25">
      <c r="B12977" t="s">
        <v>355</v>
      </c>
      <c r="C12977">
        <f>INDEX(NationalTeams!B:B,MATCH(B12977,NationalTeams!C:C,0))</f>
        <v>41</v>
      </c>
      <c r="D12977" t="s">
        <v>8496</v>
      </c>
      <c r="E12977">
        <f>INDEX(TeamSports!B:B,MATCH(D12977,TeamSports!C:C,0))</f>
        <v>65</v>
      </c>
      <c r="F12977">
        <f>INDEX(RanksTable!BG:BG,MATCH(B12977,RanksTable!B:B,0))</f>
        <v>1</v>
      </c>
      <c r="H12977" t="str">
        <f t="shared" si="202"/>
        <v>INSERT INTO "TeamRanks" (team_id,team_sport_id,team_rank) VALUES (41,65,1);</v>
      </c>
    </row>
    <row r="12978" spans="2:8" x14ac:dyDescent="0.25">
      <c r="B12978" t="s">
        <v>344</v>
      </c>
      <c r="C12978">
        <f>INDEX(NationalTeams!B:B,MATCH(B12978,NationalTeams!C:C,0))</f>
        <v>42</v>
      </c>
      <c r="D12978" t="s">
        <v>8496</v>
      </c>
      <c r="E12978">
        <f>INDEX(TeamSports!B:B,MATCH(D12978,TeamSports!C:C,0))</f>
        <v>65</v>
      </c>
      <c r="F12978">
        <f>INDEX(RanksTable!BG:BG,MATCH(B12978,RanksTable!B:B,0))</f>
        <v>7</v>
      </c>
      <c r="H12978" t="str">
        <f t="shared" si="202"/>
        <v>INSERT INTO "TeamRanks" (team_id,team_sport_id,team_rank) VALUES (42,65,7);</v>
      </c>
    </row>
    <row r="12979" spans="2:8" x14ac:dyDescent="0.25">
      <c r="B12979" t="s">
        <v>330</v>
      </c>
      <c r="C12979">
        <f>INDEX(NationalTeams!B:B,MATCH(B12979,NationalTeams!C:C,0))</f>
        <v>43</v>
      </c>
      <c r="D12979" t="s">
        <v>8496</v>
      </c>
      <c r="E12979">
        <f>INDEX(TeamSports!B:B,MATCH(D12979,TeamSports!C:C,0))</f>
        <v>65</v>
      </c>
      <c r="F12979">
        <f>INDEX(RanksTable!BG:BG,MATCH(B12979,RanksTable!B:B,0))</f>
        <v>5</v>
      </c>
      <c r="H12979" t="str">
        <f t="shared" si="202"/>
        <v>INSERT INTO "TeamRanks" (team_id,team_sport_id,team_rank) VALUES (43,65,5);</v>
      </c>
    </row>
    <row r="12980" spans="2:8" x14ac:dyDescent="0.25">
      <c r="B12980" t="s">
        <v>429</v>
      </c>
      <c r="C12980">
        <f>INDEX(NationalTeams!B:B,MATCH(B12980,NationalTeams!C:C,0))</f>
        <v>44</v>
      </c>
      <c r="D12980" t="s">
        <v>8496</v>
      </c>
      <c r="E12980">
        <f>INDEX(TeamSports!B:B,MATCH(D12980,TeamSports!C:C,0))</f>
        <v>65</v>
      </c>
      <c r="F12980">
        <f>INDEX(RanksTable!BG:BG,MATCH(B12980,RanksTable!B:B,0))</f>
        <v>2</v>
      </c>
      <c r="H12980" t="str">
        <f t="shared" si="202"/>
        <v>INSERT INTO "TeamRanks" (team_id,team_sport_id,team_rank) VALUES (44,65,2);</v>
      </c>
    </row>
    <row r="12981" spans="2:8" x14ac:dyDescent="0.25">
      <c r="B12981" t="s">
        <v>534</v>
      </c>
      <c r="C12981">
        <f>INDEX(NationalTeams!B:B,MATCH(B12981,NationalTeams!C:C,0))</f>
        <v>45</v>
      </c>
      <c r="D12981" t="s">
        <v>8496</v>
      </c>
      <c r="E12981">
        <f>INDEX(TeamSports!B:B,MATCH(D12981,TeamSports!C:C,0))</f>
        <v>65</v>
      </c>
      <c r="F12981">
        <f>INDEX(RanksTable!BG:BG,MATCH(B12981,RanksTable!B:B,0))</f>
        <v>7</v>
      </c>
      <c r="H12981" t="str">
        <f t="shared" si="202"/>
        <v>INSERT INTO "TeamRanks" (team_id,team_sport_id,team_rank) VALUES (45,65,7);</v>
      </c>
    </row>
    <row r="12982" spans="2:8" x14ac:dyDescent="0.25">
      <c r="B12982" t="s">
        <v>328</v>
      </c>
      <c r="C12982">
        <f>INDEX(NationalTeams!B:B,MATCH(B12982,NationalTeams!C:C,0))</f>
        <v>46</v>
      </c>
      <c r="D12982" t="s">
        <v>8496</v>
      </c>
      <c r="E12982">
        <f>INDEX(TeamSports!B:B,MATCH(D12982,TeamSports!C:C,0))</f>
        <v>65</v>
      </c>
      <c r="F12982">
        <f>INDEX(RanksTable!BG:BG,MATCH(B12982,RanksTable!B:B,0))</f>
        <v>7</v>
      </c>
      <c r="H12982" t="str">
        <f t="shared" si="202"/>
        <v>INSERT INTO "TeamRanks" (team_id,team_sport_id,team_rank) VALUES (46,65,7);</v>
      </c>
    </row>
    <row r="12983" spans="2:8" x14ac:dyDescent="0.25">
      <c r="B12983" t="s">
        <v>368</v>
      </c>
      <c r="C12983">
        <f>INDEX(NationalTeams!B:B,MATCH(B12983,NationalTeams!C:C,0))</f>
        <v>47</v>
      </c>
      <c r="D12983" t="s">
        <v>8496</v>
      </c>
      <c r="E12983">
        <f>INDEX(TeamSports!B:B,MATCH(D12983,TeamSports!C:C,0))</f>
        <v>65</v>
      </c>
      <c r="F12983">
        <f>INDEX(RanksTable!BG:BG,MATCH(B12983,RanksTable!B:B,0))</f>
        <v>7</v>
      </c>
      <c r="H12983" t="str">
        <f t="shared" si="202"/>
        <v>INSERT INTO "TeamRanks" (team_id,team_sport_id,team_rank) VALUES (47,65,7);</v>
      </c>
    </row>
    <row r="12984" spans="2:8" x14ac:dyDescent="0.25">
      <c r="B12984" t="s">
        <v>369</v>
      </c>
      <c r="C12984">
        <f>INDEX(NationalTeams!B:B,MATCH(B12984,NationalTeams!C:C,0))</f>
        <v>48</v>
      </c>
      <c r="D12984" t="s">
        <v>8496</v>
      </c>
      <c r="E12984">
        <f>INDEX(TeamSports!B:B,MATCH(D12984,TeamSports!C:C,0))</f>
        <v>65</v>
      </c>
      <c r="F12984">
        <f>INDEX(RanksTable!BG:BG,MATCH(B12984,RanksTable!B:B,0))</f>
        <v>7</v>
      </c>
      <c r="H12984" t="str">
        <f t="shared" si="202"/>
        <v>INSERT INTO "TeamRanks" (team_id,team_sport_id,team_rank) VALUES (48,65,7);</v>
      </c>
    </row>
    <row r="12985" spans="2:8" x14ac:dyDescent="0.25">
      <c r="B12985" t="s">
        <v>447</v>
      </c>
      <c r="C12985">
        <f>INDEX(NationalTeams!B:B,MATCH(B12985,NationalTeams!C:C,0))</f>
        <v>49</v>
      </c>
      <c r="D12985" t="s">
        <v>8496</v>
      </c>
      <c r="E12985">
        <f>INDEX(TeamSports!B:B,MATCH(D12985,TeamSports!C:C,0))</f>
        <v>65</v>
      </c>
      <c r="F12985">
        <f>INDEX(RanksTable!BG:BG,MATCH(B12985,RanksTable!B:B,0))</f>
        <v>7</v>
      </c>
      <c r="H12985" t="str">
        <f t="shared" si="202"/>
        <v>INSERT INTO "TeamRanks" (team_id,team_sport_id,team_rank) VALUES (49,65,7);</v>
      </c>
    </row>
    <row r="12986" spans="2:8" x14ac:dyDescent="0.25">
      <c r="B12986" t="s">
        <v>425</v>
      </c>
      <c r="C12986">
        <f>INDEX(NationalTeams!B:B,MATCH(B12986,NationalTeams!C:C,0))</f>
        <v>50</v>
      </c>
      <c r="D12986" t="s">
        <v>8496</v>
      </c>
      <c r="E12986">
        <f>INDEX(TeamSports!B:B,MATCH(D12986,TeamSports!C:C,0))</f>
        <v>65</v>
      </c>
      <c r="F12986">
        <f>INDEX(RanksTable!BG:BG,MATCH(B12986,RanksTable!B:B,0))</f>
        <v>6</v>
      </c>
      <c r="H12986" t="str">
        <f t="shared" si="202"/>
        <v>INSERT INTO "TeamRanks" (team_id,team_sport_id,team_rank) VALUES (50,65,6);</v>
      </c>
    </row>
    <row r="12987" spans="2:8" x14ac:dyDescent="0.25">
      <c r="B12987" t="s">
        <v>323</v>
      </c>
      <c r="C12987">
        <f>INDEX(NationalTeams!B:B,MATCH(B12987,NationalTeams!C:C,0))</f>
        <v>51</v>
      </c>
      <c r="D12987" t="s">
        <v>8496</v>
      </c>
      <c r="E12987">
        <f>INDEX(TeamSports!B:B,MATCH(D12987,TeamSports!C:C,0))</f>
        <v>65</v>
      </c>
      <c r="F12987">
        <f>INDEX(RanksTable!BG:BG,MATCH(B12987,RanksTable!B:B,0))</f>
        <v>7</v>
      </c>
      <c r="H12987" t="str">
        <f t="shared" si="202"/>
        <v>INSERT INTO "TeamRanks" (team_id,team_sport_id,team_rank) VALUES (51,65,7);</v>
      </c>
    </row>
    <row r="12988" spans="2:8" x14ac:dyDescent="0.25">
      <c r="B12988" t="s">
        <v>354</v>
      </c>
      <c r="C12988">
        <f>INDEX(NationalTeams!B:B,MATCH(B12988,NationalTeams!C:C,0))</f>
        <v>52</v>
      </c>
      <c r="D12988" t="s">
        <v>8496</v>
      </c>
      <c r="E12988">
        <f>INDEX(TeamSports!B:B,MATCH(D12988,TeamSports!C:C,0))</f>
        <v>65</v>
      </c>
      <c r="F12988">
        <f>INDEX(RanksTable!BG:BG,MATCH(B12988,RanksTable!B:B,0))</f>
        <v>7</v>
      </c>
      <c r="H12988" t="str">
        <f t="shared" si="202"/>
        <v>INSERT INTO "TeamRanks" (team_id,team_sport_id,team_rank) VALUES (52,65,7);</v>
      </c>
    </row>
    <row r="12989" spans="2:8" x14ac:dyDescent="0.25">
      <c r="B12989" t="s">
        <v>498</v>
      </c>
      <c r="C12989">
        <f>INDEX(NationalTeams!B:B,MATCH(B12989,NationalTeams!C:C,0))</f>
        <v>53</v>
      </c>
      <c r="D12989" t="s">
        <v>8496</v>
      </c>
      <c r="E12989">
        <f>INDEX(TeamSports!B:B,MATCH(D12989,TeamSports!C:C,0))</f>
        <v>65</v>
      </c>
      <c r="F12989">
        <f>INDEX(RanksTable!BG:BG,MATCH(B12989,RanksTable!B:B,0))</f>
        <v>7</v>
      </c>
      <c r="H12989" t="str">
        <f t="shared" si="202"/>
        <v>INSERT INTO "TeamRanks" (team_id,team_sport_id,team_rank) VALUES (53,65,7);</v>
      </c>
    </row>
    <row r="12990" spans="2:8" x14ac:dyDescent="0.25">
      <c r="B12990" t="s">
        <v>406</v>
      </c>
      <c r="C12990">
        <f>INDEX(NationalTeams!B:B,MATCH(B12990,NationalTeams!C:C,0))</f>
        <v>54</v>
      </c>
      <c r="D12990" t="s">
        <v>8496</v>
      </c>
      <c r="E12990">
        <f>INDEX(TeamSports!B:B,MATCH(D12990,TeamSports!C:C,0))</f>
        <v>65</v>
      </c>
      <c r="F12990">
        <f>INDEX(RanksTable!BG:BG,MATCH(B12990,RanksTable!B:B,0))</f>
        <v>7</v>
      </c>
      <c r="H12990" t="str">
        <f t="shared" si="202"/>
        <v>INSERT INTO "TeamRanks" (team_id,team_sport_id,team_rank) VALUES (54,65,7);</v>
      </c>
    </row>
    <row r="12991" spans="2:8" x14ac:dyDescent="0.25">
      <c r="B12991" t="s">
        <v>404</v>
      </c>
      <c r="C12991">
        <f>INDEX(NationalTeams!B:B,MATCH(B12991,NationalTeams!C:C,0))</f>
        <v>55</v>
      </c>
      <c r="D12991" t="s">
        <v>8496</v>
      </c>
      <c r="E12991">
        <f>INDEX(TeamSports!B:B,MATCH(D12991,TeamSports!C:C,0))</f>
        <v>65</v>
      </c>
      <c r="F12991">
        <f>INDEX(RanksTable!BG:BG,MATCH(B12991,RanksTable!B:B,0))</f>
        <v>7</v>
      </c>
      <c r="H12991" t="str">
        <f t="shared" si="202"/>
        <v>INSERT INTO "TeamRanks" (team_id,team_sport_id,team_rank) VALUES (55,65,7);</v>
      </c>
    </row>
    <row r="12992" spans="2:8" x14ac:dyDescent="0.25">
      <c r="B12992" t="s">
        <v>495</v>
      </c>
      <c r="C12992">
        <f>INDEX(NationalTeams!B:B,MATCH(B12992,NationalTeams!C:C,0))</f>
        <v>56</v>
      </c>
      <c r="D12992" t="s">
        <v>8496</v>
      </c>
      <c r="E12992">
        <f>INDEX(TeamSports!B:B,MATCH(D12992,TeamSports!C:C,0))</f>
        <v>65</v>
      </c>
      <c r="F12992">
        <f>INDEX(RanksTable!BG:BG,MATCH(B12992,RanksTable!B:B,0))</f>
        <v>7</v>
      </c>
      <c r="H12992" t="str">
        <f t="shared" si="202"/>
        <v>INSERT INTO "TeamRanks" (team_id,team_sport_id,team_rank) VALUES (56,65,7);</v>
      </c>
    </row>
    <row r="12993" spans="2:8" x14ac:dyDescent="0.25">
      <c r="B12993" t="s">
        <v>413</v>
      </c>
      <c r="C12993">
        <f>INDEX(NationalTeams!B:B,MATCH(B12993,NationalTeams!C:C,0))</f>
        <v>57</v>
      </c>
      <c r="D12993" t="s">
        <v>8496</v>
      </c>
      <c r="E12993">
        <f>INDEX(TeamSports!B:B,MATCH(D12993,TeamSports!C:C,0))</f>
        <v>65</v>
      </c>
      <c r="F12993">
        <f>INDEX(RanksTable!BG:BG,MATCH(B12993,RanksTable!B:B,0))</f>
        <v>7</v>
      </c>
      <c r="H12993" t="str">
        <f t="shared" si="202"/>
        <v>INSERT INTO "TeamRanks" (team_id,team_sport_id,team_rank) VALUES (57,65,7);</v>
      </c>
    </row>
    <row r="12994" spans="2:8" x14ac:dyDescent="0.25">
      <c r="B12994" t="s">
        <v>331</v>
      </c>
      <c r="C12994">
        <f>INDEX(NationalTeams!B:B,MATCH(B12994,NationalTeams!C:C,0))</f>
        <v>58</v>
      </c>
      <c r="D12994" t="s">
        <v>8496</v>
      </c>
      <c r="E12994">
        <f>INDEX(TeamSports!B:B,MATCH(D12994,TeamSports!C:C,0))</f>
        <v>65</v>
      </c>
      <c r="F12994">
        <f>INDEX(RanksTable!BG:BG,MATCH(B12994,RanksTable!B:B,0))</f>
        <v>7</v>
      </c>
      <c r="H12994" t="str">
        <f t="shared" si="202"/>
        <v>INSERT INTO "TeamRanks" (team_id,team_sport_id,team_rank) VALUES (58,65,7);</v>
      </c>
    </row>
    <row r="12995" spans="2:8" x14ac:dyDescent="0.25">
      <c r="B12995" t="s">
        <v>365</v>
      </c>
      <c r="C12995">
        <f>INDEX(NationalTeams!B:B,MATCH(B12995,NationalTeams!C:C,0))</f>
        <v>59</v>
      </c>
      <c r="D12995" t="s">
        <v>8496</v>
      </c>
      <c r="E12995">
        <f>INDEX(TeamSports!B:B,MATCH(D12995,TeamSports!C:C,0))</f>
        <v>65</v>
      </c>
      <c r="F12995">
        <f>INDEX(RanksTable!BG:BG,MATCH(B12995,RanksTable!B:B,0))</f>
        <v>7</v>
      </c>
      <c r="H12995" t="str">
        <f t="shared" si="202"/>
        <v>INSERT INTO "TeamRanks" (team_id,team_sport_id,team_rank) VALUES (59,65,7);</v>
      </c>
    </row>
    <row r="12996" spans="2:8" x14ac:dyDescent="0.25">
      <c r="B12996" t="s">
        <v>332</v>
      </c>
      <c r="C12996">
        <f>INDEX(NationalTeams!B:B,MATCH(B12996,NationalTeams!C:C,0))</f>
        <v>60</v>
      </c>
      <c r="D12996" t="s">
        <v>8496</v>
      </c>
      <c r="E12996">
        <f>INDEX(TeamSports!B:B,MATCH(D12996,TeamSports!C:C,0))</f>
        <v>65</v>
      </c>
      <c r="F12996">
        <f>INDEX(RanksTable!BG:BG,MATCH(B12996,RanksTable!B:B,0))</f>
        <v>7</v>
      </c>
      <c r="H12996" t="str">
        <f t="shared" ref="H12996:H13059" si="203">_xlfn.CONCAT($H$1,$L$1,$C$1,$L$1," ",$J$1,$C$2,$N$1,$E$2,$N$1,$F$2,$K$1,$I$1,$J$1,C12996,$N$1,E12996,$N$1,F12996,$K$1,$O$1)</f>
        <v>INSERT INTO "TeamRanks" (team_id,team_sport_id,team_rank) VALUES (60,65,7);</v>
      </c>
    </row>
    <row r="12997" spans="2:8" x14ac:dyDescent="0.25">
      <c r="B12997" t="s">
        <v>435</v>
      </c>
      <c r="C12997">
        <f>INDEX(NationalTeams!B:B,MATCH(B12997,NationalTeams!C:C,0))</f>
        <v>61</v>
      </c>
      <c r="D12997" t="s">
        <v>8496</v>
      </c>
      <c r="E12997">
        <f>INDEX(TeamSports!B:B,MATCH(D12997,TeamSports!C:C,0))</f>
        <v>65</v>
      </c>
      <c r="F12997">
        <f>INDEX(RanksTable!BG:BG,MATCH(B12997,RanksTable!B:B,0))</f>
        <v>7</v>
      </c>
      <c r="H12997" t="str">
        <f t="shared" si="203"/>
        <v>INSERT INTO "TeamRanks" (team_id,team_sport_id,team_rank) VALUES (61,65,7);</v>
      </c>
    </row>
    <row r="12998" spans="2:8" x14ac:dyDescent="0.25">
      <c r="B12998" t="s">
        <v>346</v>
      </c>
      <c r="C12998">
        <f>INDEX(NationalTeams!B:B,MATCH(B12998,NationalTeams!C:C,0))</f>
        <v>62</v>
      </c>
      <c r="D12998" t="s">
        <v>8496</v>
      </c>
      <c r="E12998">
        <f>INDEX(TeamSports!B:B,MATCH(D12998,TeamSports!C:C,0))</f>
        <v>65</v>
      </c>
      <c r="F12998">
        <f>INDEX(RanksTable!BG:BG,MATCH(B12998,RanksTable!B:B,0))</f>
        <v>7</v>
      </c>
      <c r="H12998" t="str">
        <f t="shared" si="203"/>
        <v>INSERT INTO "TeamRanks" (team_id,team_sport_id,team_rank) VALUES (62,65,7);</v>
      </c>
    </row>
    <row r="12999" spans="2:8" x14ac:dyDescent="0.25">
      <c r="B12999" t="s">
        <v>515</v>
      </c>
      <c r="C12999">
        <f>INDEX(NationalTeams!B:B,MATCH(B12999,NationalTeams!C:C,0))</f>
        <v>63</v>
      </c>
      <c r="D12999" t="s">
        <v>8496</v>
      </c>
      <c r="E12999">
        <f>INDEX(TeamSports!B:B,MATCH(D12999,TeamSports!C:C,0))</f>
        <v>65</v>
      </c>
      <c r="F12999">
        <f>INDEX(RanksTable!BG:BG,MATCH(B12999,RanksTable!B:B,0))</f>
        <v>7</v>
      </c>
      <c r="H12999" t="str">
        <f t="shared" si="203"/>
        <v>INSERT INTO "TeamRanks" (team_id,team_sport_id,team_rank) VALUES (63,65,7);</v>
      </c>
    </row>
    <row r="13000" spans="2:8" x14ac:dyDescent="0.25">
      <c r="B13000" t="s">
        <v>509</v>
      </c>
      <c r="C13000">
        <f>INDEX(NationalTeams!B:B,MATCH(B13000,NationalTeams!C:C,0))</f>
        <v>64</v>
      </c>
      <c r="D13000" t="s">
        <v>8496</v>
      </c>
      <c r="E13000">
        <f>INDEX(TeamSports!B:B,MATCH(D13000,TeamSports!C:C,0))</f>
        <v>65</v>
      </c>
      <c r="F13000">
        <f>INDEX(RanksTable!BG:BG,MATCH(B13000,RanksTable!B:B,0))</f>
        <v>6</v>
      </c>
      <c r="H13000" t="str">
        <f t="shared" si="203"/>
        <v>INSERT INTO "TeamRanks" (team_id,team_sport_id,team_rank) VALUES (64,65,6);</v>
      </c>
    </row>
    <row r="13001" spans="2:8" x14ac:dyDescent="0.25">
      <c r="B13001" t="s">
        <v>518</v>
      </c>
      <c r="C13001">
        <f>INDEX(NationalTeams!B:B,MATCH(B13001,NationalTeams!C:C,0))</f>
        <v>65</v>
      </c>
      <c r="D13001" t="s">
        <v>8496</v>
      </c>
      <c r="E13001">
        <f>INDEX(TeamSports!B:B,MATCH(D13001,TeamSports!C:C,0))</f>
        <v>65</v>
      </c>
      <c r="F13001">
        <f>INDEX(RanksTable!BG:BG,MATCH(B13001,RanksTable!B:B,0))</f>
        <v>6</v>
      </c>
      <c r="H13001" t="str">
        <f t="shared" si="203"/>
        <v>INSERT INTO "TeamRanks" (team_id,team_sport_id,team_rank) VALUES (65,65,6);</v>
      </c>
    </row>
    <row r="13002" spans="2:8" x14ac:dyDescent="0.25">
      <c r="B13002" t="s">
        <v>490</v>
      </c>
      <c r="C13002">
        <f>INDEX(NationalTeams!B:B,MATCH(B13002,NationalTeams!C:C,0))</f>
        <v>66</v>
      </c>
      <c r="D13002" t="s">
        <v>8496</v>
      </c>
      <c r="E13002">
        <f>INDEX(TeamSports!B:B,MATCH(D13002,TeamSports!C:C,0))</f>
        <v>65</v>
      </c>
      <c r="F13002">
        <f>INDEX(RanksTable!BG:BG,MATCH(B13002,RanksTable!B:B,0))</f>
        <v>6</v>
      </c>
      <c r="H13002" t="str">
        <f t="shared" si="203"/>
        <v>INSERT INTO "TeamRanks" (team_id,team_sport_id,team_rank) VALUES (66,65,6);</v>
      </c>
    </row>
    <row r="13003" spans="2:8" x14ac:dyDescent="0.25">
      <c r="B13003" t="s">
        <v>349</v>
      </c>
      <c r="C13003">
        <f>INDEX(NationalTeams!B:B,MATCH(B13003,NationalTeams!C:C,0))</f>
        <v>67</v>
      </c>
      <c r="D13003" t="s">
        <v>8496</v>
      </c>
      <c r="E13003">
        <f>INDEX(TeamSports!B:B,MATCH(D13003,TeamSports!C:C,0))</f>
        <v>65</v>
      </c>
      <c r="F13003">
        <f>INDEX(RanksTable!BG:BG,MATCH(B13003,RanksTable!B:B,0))</f>
        <v>1</v>
      </c>
      <c r="H13003" t="str">
        <f t="shared" si="203"/>
        <v>INSERT INTO "TeamRanks" (team_id,team_sport_id,team_rank) VALUES (67,65,1);</v>
      </c>
    </row>
    <row r="13004" spans="2:8" x14ac:dyDescent="0.25">
      <c r="B13004" t="s">
        <v>531</v>
      </c>
      <c r="C13004">
        <f>INDEX(NationalTeams!B:B,MATCH(B13004,NationalTeams!C:C,0))</f>
        <v>68</v>
      </c>
      <c r="D13004" t="s">
        <v>8496</v>
      </c>
      <c r="E13004">
        <f>INDEX(TeamSports!B:B,MATCH(D13004,TeamSports!C:C,0))</f>
        <v>65</v>
      </c>
      <c r="F13004">
        <f>INDEX(RanksTable!BG:BG,MATCH(B13004,RanksTable!B:B,0))</f>
        <v>6</v>
      </c>
      <c r="H13004" t="str">
        <f t="shared" si="203"/>
        <v>INSERT INTO "TeamRanks" (team_id,team_sport_id,team_rank) VALUES (68,65,6);</v>
      </c>
    </row>
    <row r="13005" spans="2:8" x14ac:dyDescent="0.25">
      <c r="B13005" t="s">
        <v>326</v>
      </c>
      <c r="C13005">
        <f>INDEX(NationalTeams!B:B,MATCH(B13005,NationalTeams!C:C,0))</f>
        <v>69</v>
      </c>
      <c r="D13005" t="s">
        <v>8496</v>
      </c>
      <c r="E13005">
        <f>INDEX(TeamSports!B:B,MATCH(D13005,TeamSports!C:C,0))</f>
        <v>65</v>
      </c>
      <c r="F13005">
        <f>INDEX(RanksTable!BG:BG,MATCH(B13005,RanksTable!B:B,0))</f>
        <v>7</v>
      </c>
      <c r="H13005" t="str">
        <f t="shared" si="203"/>
        <v>INSERT INTO "TeamRanks" (team_id,team_sport_id,team_rank) VALUES (69,65,7);</v>
      </c>
    </row>
    <row r="13006" spans="2:8" x14ac:dyDescent="0.25">
      <c r="B13006" t="s">
        <v>320</v>
      </c>
      <c r="C13006">
        <f>INDEX(NationalTeams!B:B,MATCH(B13006,NationalTeams!C:C,0))</f>
        <v>70</v>
      </c>
      <c r="D13006" t="s">
        <v>8496</v>
      </c>
      <c r="E13006">
        <f>INDEX(TeamSports!B:B,MATCH(D13006,TeamSports!C:C,0))</f>
        <v>65</v>
      </c>
      <c r="F13006">
        <f>INDEX(RanksTable!BG:BG,MATCH(B13006,RanksTable!B:B,0))</f>
        <v>7</v>
      </c>
      <c r="H13006" t="str">
        <f t="shared" si="203"/>
        <v>INSERT INTO "TeamRanks" (team_id,team_sport_id,team_rank) VALUES (70,65,7);</v>
      </c>
    </row>
    <row r="13007" spans="2:8" x14ac:dyDescent="0.25">
      <c r="B13007" t="s">
        <v>459</v>
      </c>
      <c r="C13007">
        <f>INDEX(NationalTeams!B:B,MATCH(B13007,NationalTeams!C:C,0))</f>
        <v>71</v>
      </c>
      <c r="D13007" t="s">
        <v>8496</v>
      </c>
      <c r="E13007">
        <f>INDEX(TeamSports!B:B,MATCH(D13007,TeamSports!C:C,0))</f>
        <v>65</v>
      </c>
      <c r="F13007">
        <f>INDEX(RanksTable!BG:BG,MATCH(B13007,RanksTable!B:B,0))</f>
        <v>7</v>
      </c>
      <c r="H13007" t="str">
        <f t="shared" si="203"/>
        <v>INSERT INTO "TeamRanks" (team_id,team_sport_id,team_rank) VALUES (71,65,7);</v>
      </c>
    </row>
    <row r="13008" spans="2:8" x14ac:dyDescent="0.25">
      <c r="B13008" t="s">
        <v>445</v>
      </c>
      <c r="C13008">
        <f>INDEX(NationalTeams!B:B,MATCH(B13008,NationalTeams!C:C,0))</f>
        <v>72</v>
      </c>
      <c r="D13008" t="s">
        <v>8496</v>
      </c>
      <c r="E13008">
        <f>INDEX(TeamSports!B:B,MATCH(D13008,TeamSports!C:C,0))</f>
        <v>65</v>
      </c>
      <c r="F13008">
        <f>INDEX(RanksTable!BG:BG,MATCH(B13008,RanksTable!B:B,0))</f>
        <v>7</v>
      </c>
      <c r="H13008" t="str">
        <f t="shared" si="203"/>
        <v>INSERT INTO "TeamRanks" (team_id,team_sport_id,team_rank) VALUES (72,65,7);</v>
      </c>
    </row>
    <row r="13009" spans="2:8" x14ac:dyDescent="0.25">
      <c r="B13009" t="s">
        <v>511</v>
      </c>
      <c r="C13009">
        <f>INDEX(NationalTeams!B:B,MATCH(B13009,NationalTeams!C:C,0))</f>
        <v>73</v>
      </c>
      <c r="D13009" t="s">
        <v>8496</v>
      </c>
      <c r="E13009">
        <f>INDEX(TeamSports!B:B,MATCH(D13009,TeamSports!C:C,0))</f>
        <v>65</v>
      </c>
      <c r="F13009">
        <f>INDEX(RanksTable!BG:BG,MATCH(B13009,RanksTable!B:B,0))</f>
        <v>3</v>
      </c>
      <c r="H13009" t="str">
        <f t="shared" si="203"/>
        <v>INSERT INTO "TeamRanks" (team_id,team_sport_id,team_rank) VALUES (73,65,3);</v>
      </c>
    </row>
    <row r="13010" spans="2:8" x14ac:dyDescent="0.25">
      <c r="B13010" t="s">
        <v>487</v>
      </c>
      <c r="C13010">
        <f>INDEX(NationalTeams!B:B,MATCH(B13010,NationalTeams!C:C,0))</f>
        <v>74</v>
      </c>
      <c r="D13010" t="s">
        <v>8496</v>
      </c>
      <c r="E13010">
        <f>INDEX(TeamSports!B:B,MATCH(D13010,TeamSports!C:C,0))</f>
        <v>65</v>
      </c>
      <c r="F13010">
        <f>INDEX(RanksTable!BG:BG,MATCH(B13010,RanksTable!B:B,0))</f>
        <v>1</v>
      </c>
      <c r="H13010" t="str">
        <f t="shared" si="203"/>
        <v>INSERT INTO "TeamRanks" (team_id,team_sport_id,team_rank) VALUES (74,65,1);</v>
      </c>
    </row>
    <row r="13011" spans="2:8" x14ac:dyDescent="0.25">
      <c r="B13011" t="s">
        <v>383</v>
      </c>
      <c r="C13011">
        <f>INDEX(NationalTeams!B:B,MATCH(B13011,NationalTeams!C:C,0))</f>
        <v>75</v>
      </c>
      <c r="D13011" t="s">
        <v>8496</v>
      </c>
      <c r="E13011">
        <f>INDEX(TeamSports!B:B,MATCH(D13011,TeamSports!C:C,0))</f>
        <v>65</v>
      </c>
      <c r="F13011">
        <f>INDEX(RanksTable!BG:BG,MATCH(B13011,RanksTable!B:B,0))</f>
        <v>7</v>
      </c>
      <c r="H13011" t="str">
        <f t="shared" si="203"/>
        <v>INSERT INTO "TeamRanks" (team_id,team_sport_id,team_rank) VALUES (75,65,7);</v>
      </c>
    </row>
    <row r="13012" spans="2:8" x14ac:dyDescent="0.25">
      <c r="B13012" t="s">
        <v>517</v>
      </c>
      <c r="C13012">
        <f>INDEX(NationalTeams!B:B,MATCH(B13012,NationalTeams!C:C,0))</f>
        <v>76</v>
      </c>
      <c r="D13012" t="s">
        <v>8496</v>
      </c>
      <c r="E13012">
        <f>INDEX(TeamSports!B:B,MATCH(D13012,TeamSports!C:C,0))</f>
        <v>65</v>
      </c>
      <c r="F13012">
        <f>INDEX(RanksTable!BG:BG,MATCH(B13012,RanksTable!B:B,0))</f>
        <v>7</v>
      </c>
      <c r="H13012" t="str">
        <f t="shared" si="203"/>
        <v>INSERT INTO "TeamRanks" (team_id,team_sport_id,team_rank) VALUES (76,65,7);</v>
      </c>
    </row>
    <row r="13013" spans="2:8" x14ac:dyDescent="0.25">
      <c r="B13013" t="s">
        <v>391</v>
      </c>
      <c r="C13013">
        <f>INDEX(NationalTeams!B:B,MATCH(B13013,NationalTeams!C:C,0))</f>
        <v>77</v>
      </c>
      <c r="D13013" t="s">
        <v>8496</v>
      </c>
      <c r="E13013">
        <f>INDEX(TeamSports!B:B,MATCH(D13013,TeamSports!C:C,0))</f>
        <v>65</v>
      </c>
      <c r="F13013">
        <f>INDEX(RanksTable!BG:BG,MATCH(B13013,RanksTable!B:B,0))</f>
        <v>7</v>
      </c>
      <c r="H13013" t="str">
        <f t="shared" si="203"/>
        <v>INSERT INTO "TeamRanks" (team_id,team_sport_id,team_rank) VALUES (77,65,7);</v>
      </c>
    </row>
    <row r="13014" spans="2:8" x14ac:dyDescent="0.25">
      <c r="B13014" t="s">
        <v>524</v>
      </c>
      <c r="C13014">
        <f>INDEX(NationalTeams!B:B,MATCH(B13014,NationalTeams!C:C,0))</f>
        <v>78</v>
      </c>
      <c r="D13014" t="s">
        <v>8496</v>
      </c>
      <c r="E13014">
        <f>INDEX(TeamSports!B:B,MATCH(D13014,TeamSports!C:C,0))</f>
        <v>65</v>
      </c>
      <c r="F13014">
        <f>INDEX(RanksTable!BG:BG,MATCH(B13014,RanksTable!B:B,0))</f>
        <v>7</v>
      </c>
      <c r="H13014" t="str">
        <f t="shared" si="203"/>
        <v>INSERT INTO "TeamRanks" (team_id,team_sport_id,team_rank) VALUES (78,65,7);</v>
      </c>
    </row>
    <row r="13015" spans="2:8" x14ac:dyDescent="0.25">
      <c r="B13015" t="s">
        <v>325</v>
      </c>
      <c r="C13015">
        <f>INDEX(NationalTeams!B:B,MATCH(B13015,NationalTeams!C:C,0))</f>
        <v>79</v>
      </c>
      <c r="D13015" t="s">
        <v>8496</v>
      </c>
      <c r="E13015">
        <f>INDEX(TeamSports!B:B,MATCH(D13015,TeamSports!C:C,0))</f>
        <v>65</v>
      </c>
      <c r="F13015">
        <f>INDEX(RanksTable!BG:BG,MATCH(B13015,RanksTable!B:B,0))</f>
        <v>7</v>
      </c>
      <c r="H13015" t="str">
        <f t="shared" si="203"/>
        <v>INSERT INTO "TeamRanks" (team_id,team_sport_id,team_rank) VALUES (79,65,7);</v>
      </c>
    </row>
    <row r="13016" spans="2:8" x14ac:dyDescent="0.25">
      <c r="B13016" t="s">
        <v>536</v>
      </c>
      <c r="C13016">
        <f>INDEX(NationalTeams!B:B,MATCH(B13016,NationalTeams!C:C,0))</f>
        <v>80</v>
      </c>
      <c r="D13016" t="s">
        <v>8496</v>
      </c>
      <c r="E13016">
        <f>INDEX(TeamSports!B:B,MATCH(D13016,TeamSports!C:C,0))</f>
        <v>65</v>
      </c>
      <c r="F13016">
        <f>INDEX(RanksTable!BG:BG,MATCH(B13016,RanksTable!B:B,0))</f>
        <v>7</v>
      </c>
      <c r="H13016" t="str">
        <f t="shared" si="203"/>
        <v>INSERT INTO "TeamRanks" (team_id,team_sport_id,team_rank) VALUES (80,65,7);</v>
      </c>
    </row>
    <row r="13017" spans="2:8" x14ac:dyDescent="0.25">
      <c r="B13017" t="s">
        <v>405</v>
      </c>
      <c r="C13017">
        <f>INDEX(NationalTeams!B:B,MATCH(B13017,NationalTeams!C:C,0))</f>
        <v>81</v>
      </c>
      <c r="D13017" t="s">
        <v>8496</v>
      </c>
      <c r="E13017">
        <f>INDEX(TeamSports!B:B,MATCH(D13017,TeamSports!C:C,0))</f>
        <v>65</v>
      </c>
      <c r="F13017">
        <f>INDEX(RanksTable!BG:BG,MATCH(B13017,RanksTable!B:B,0))</f>
        <v>7</v>
      </c>
      <c r="H13017" t="str">
        <f t="shared" si="203"/>
        <v>INSERT INTO "TeamRanks" (team_id,team_sport_id,team_rank) VALUES (81,65,7);</v>
      </c>
    </row>
    <row r="13018" spans="2:8" x14ac:dyDescent="0.25">
      <c r="B13018" t="s">
        <v>508</v>
      </c>
      <c r="C13018">
        <f>INDEX(NationalTeams!B:B,MATCH(B13018,NationalTeams!C:C,0))</f>
        <v>82</v>
      </c>
      <c r="D13018" t="s">
        <v>8496</v>
      </c>
      <c r="E13018">
        <f>INDEX(TeamSports!B:B,MATCH(D13018,TeamSports!C:C,0))</f>
        <v>65</v>
      </c>
      <c r="F13018">
        <f>INDEX(RanksTable!BG:BG,MATCH(B13018,RanksTable!B:B,0))</f>
        <v>7</v>
      </c>
      <c r="H13018" t="str">
        <f t="shared" si="203"/>
        <v>INSERT INTO "TeamRanks" (team_id,team_sport_id,team_rank) VALUES (82,65,7);</v>
      </c>
    </row>
    <row r="13019" spans="2:8" x14ac:dyDescent="0.25">
      <c r="B13019" t="s">
        <v>477</v>
      </c>
      <c r="C13019">
        <f>INDEX(NationalTeams!B:B,MATCH(B13019,NationalTeams!C:C,0))</f>
        <v>83</v>
      </c>
      <c r="D13019" t="s">
        <v>8496</v>
      </c>
      <c r="E13019">
        <f>INDEX(TeamSports!B:B,MATCH(D13019,TeamSports!C:C,0))</f>
        <v>65</v>
      </c>
      <c r="F13019">
        <f>INDEX(RanksTable!BG:BG,MATCH(B13019,RanksTable!B:B,0))</f>
        <v>7</v>
      </c>
      <c r="H13019" t="str">
        <f t="shared" si="203"/>
        <v>INSERT INTO "TeamRanks" (team_id,team_sport_id,team_rank) VALUES (83,65,7);</v>
      </c>
    </row>
    <row r="13020" spans="2:8" x14ac:dyDescent="0.25">
      <c r="B13020" t="s">
        <v>396</v>
      </c>
      <c r="C13020">
        <f>INDEX(NationalTeams!B:B,MATCH(B13020,NationalTeams!C:C,0))</f>
        <v>84</v>
      </c>
      <c r="D13020" t="s">
        <v>8496</v>
      </c>
      <c r="E13020">
        <f>INDEX(TeamSports!B:B,MATCH(D13020,TeamSports!C:C,0))</f>
        <v>65</v>
      </c>
      <c r="F13020">
        <f>INDEX(RanksTable!BG:BG,MATCH(B13020,RanksTable!B:B,0))</f>
        <v>7</v>
      </c>
      <c r="H13020" t="str">
        <f t="shared" si="203"/>
        <v>INSERT INTO "TeamRanks" (team_id,team_sport_id,team_rank) VALUES (84,65,7);</v>
      </c>
    </row>
    <row r="13021" spans="2:8" x14ac:dyDescent="0.25">
      <c r="B13021" t="s">
        <v>382</v>
      </c>
      <c r="C13021">
        <f>INDEX(NationalTeams!B:B,MATCH(B13021,NationalTeams!C:C,0))</f>
        <v>85</v>
      </c>
      <c r="D13021" t="s">
        <v>8496</v>
      </c>
      <c r="E13021">
        <f>INDEX(TeamSports!B:B,MATCH(D13021,TeamSports!C:C,0))</f>
        <v>65</v>
      </c>
      <c r="F13021">
        <f>INDEX(RanksTable!BG:BG,MATCH(B13021,RanksTable!B:B,0))</f>
        <v>7</v>
      </c>
      <c r="H13021" t="str">
        <f t="shared" si="203"/>
        <v>INSERT INTO "TeamRanks" (team_id,team_sport_id,team_rank) VALUES (85,65,7);</v>
      </c>
    </row>
    <row r="13022" spans="2:8" x14ac:dyDescent="0.25">
      <c r="B13022" t="s">
        <v>338</v>
      </c>
      <c r="C13022">
        <f>INDEX(NationalTeams!B:B,MATCH(B13022,NationalTeams!C:C,0))</f>
        <v>86</v>
      </c>
      <c r="D13022" t="s">
        <v>8496</v>
      </c>
      <c r="E13022">
        <f>INDEX(TeamSports!B:B,MATCH(D13022,TeamSports!C:C,0))</f>
        <v>65</v>
      </c>
      <c r="F13022">
        <f>INDEX(RanksTable!BG:BG,MATCH(B13022,RanksTable!B:B,0))</f>
        <v>7</v>
      </c>
      <c r="H13022" t="str">
        <f t="shared" si="203"/>
        <v>INSERT INTO "TeamRanks" (team_id,team_sport_id,team_rank) VALUES (86,65,7);</v>
      </c>
    </row>
    <row r="13023" spans="2:8" x14ac:dyDescent="0.25">
      <c r="B13023" t="s">
        <v>392</v>
      </c>
      <c r="C13023">
        <f>INDEX(NationalTeams!B:B,MATCH(B13023,NationalTeams!C:C,0))</f>
        <v>87</v>
      </c>
      <c r="D13023" t="s">
        <v>8496</v>
      </c>
      <c r="E13023">
        <f>INDEX(TeamSports!B:B,MATCH(D13023,TeamSports!C:C,0))</f>
        <v>65</v>
      </c>
      <c r="F13023">
        <f>INDEX(RanksTable!BG:BG,MATCH(B13023,RanksTable!B:B,0))</f>
        <v>7</v>
      </c>
      <c r="H13023" t="str">
        <f t="shared" si="203"/>
        <v>INSERT INTO "TeamRanks" (team_id,team_sport_id,team_rank) VALUES (87,65,7);</v>
      </c>
    </row>
    <row r="13024" spans="2:8" x14ac:dyDescent="0.25">
      <c r="B13024" t="s">
        <v>335</v>
      </c>
      <c r="C13024">
        <f>INDEX(NationalTeams!B:B,MATCH(B13024,NationalTeams!C:C,0))</f>
        <v>88</v>
      </c>
      <c r="D13024" t="s">
        <v>8496</v>
      </c>
      <c r="E13024">
        <f>INDEX(TeamSports!B:B,MATCH(D13024,TeamSports!C:C,0))</f>
        <v>65</v>
      </c>
      <c r="F13024">
        <f>INDEX(RanksTable!BG:BG,MATCH(B13024,RanksTable!B:B,0))</f>
        <v>7</v>
      </c>
      <c r="H13024" t="str">
        <f t="shared" si="203"/>
        <v>INSERT INTO "TeamRanks" (team_id,team_sport_id,team_rank) VALUES (88,65,7);</v>
      </c>
    </row>
    <row r="13025" spans="2:8" x14ac:dyDescent="0.25">
      <c r="B13025" t="s">
        <v>333</v>
      </c>
      <c r="C13025">
        <f>INDEX(NationalTeams!B:B,MATCH(B13025,NationalTeams!C:C,0))</f>
        <v>89</v>
      </c>
      <c r="D13025" t="s">
        <v>8496</v>
      </c>
      <c r="E13025">
        <f>INDEX(TeamSports!B:B,MATCH(D13025,TeamSports!C:C,0))</f>
        <v>65</v>
      </c>
      <c r="F13025">
        <f>INDEX(RanksTable!BG:BG,MATCH(B13025,RanksTable!B:B,0))</f>
        <v>7</v>
      </c>
      <c r="H13025" t="str">
        <f t="shared" si="203"/>
        <v>INSERT INTO "TeamRanks" (team_id,team_sport_id,team_rank) VALUES (89,65,7);</v>
      </c>
    </row>
    <row r="13026" spans="2:8" x14ac:dyDescent="0.25">
      <c r="B13026" t="s">
        <v>397</v>
      </c>
      <c r="C13026">
        <f>INDEX(NationalTeams!B:B,MATCH(B13026,NationalTeams!C:C,0))</f>
        <v>90</v>
      </c>
      <c r="D13026" t="s">
        <v>8496</v>
      </c>
      <c r="E13026">
        <f>INDEX(TeamSports!B:B,MATCH(D13026,TeamSports!C:C,0))</f>
        <v>65</v>
      </c>
      <c r="F13026">
        <f>INDEX(RanksTable!BG:BG,MATCH(B13026,RanksTable!B:B,0))</f>
        <v>7</v>
      </c>
      <c r="H13026" t="str">
        <f t="shared" si="203"/>
        <v>INSERT INTO "TeamRanks" (team_id,team_sport_id,team_rank) VALUES (90,65,7);</v>
      </c>
    </row>
    <row r="13027" spans="2:8" x14ac:dyDescent="0.25">
      <c r="B13027" t="s">
        <v>469</v>
      </c>
      <c r="C13027">
        <f>INDEX(NationalTeams!B:B,MATCH(B13027,NationalTeams!C:C,0))</f>
        <v>91</v>
      </c>
      <c r="D13027" t="s">
        <v>8496</v>
      </c>
      <c r="E13027">
        <f>INDEX(TeamSports!B:B,MATCH(D13027,TeamSports!C:C,0))</f>
        <v>65</v>
      </c>
      <c r="F13027">
        <f>INDEX(RanksTable!BG:BG,MATCH(B13027,RanksTable!B:B,0))</f>
        <v>7</v>
      </c>
      <c r="H13027" t="str">
        <f t="shared" si="203"/>
        <v>INSERT INTO "TeamRanks" (team_id,team_sport_id,team_rank) VALUES (91,65,7);</v>
      </c>
    </row>
    <row r="13028" spans="2:8" x14ac:dyDescent="0.25">
      <c r="B13028" t="s">
        <v>512</v>
      </c>
      <c r="C13028">
        <f>INDEX(NationalTeams!B:B,MATCH(B13028,NationalTeams!C:C,0))</f>
        <v>92</v>
      </c>
      <c r="D13028" t="s">
        <v>8496</v>
      </c>
      <c r="E13028">
        <f>INDEX(TeamSports!B:B,MATCH(D13028,TeamSports!C:C,0))</f>
        <v>65</v>
      </c>
      <c r="F13028">
        <f>INDEX(RanksTable!BG:BG,MATCH(B13028,RanksTable!B:B,0))</f>
        <v>7</v>
      </c>
      <c r="H13028" t="str">
        <f t="shared" si="203"/>
        <v>INSERT INTO "TeamRanks" (team_id,team_sport_id,team_rank) VALUES (92,65,7);</v>
      </c>
    </row>
    <row r="13029" spans="2:8" x14ac:dyDescent="0.25">
      <c r="B13029" t="s">
        <v>458</v>
      </c>
      <c r="C13029">
        <f>INDEX(NationalTeams!B:B,MATCH(B13029,NationalTeams!C:C,0))</f>
        <v>93</v>
      </c>
      <c r="D13029" t="s">
        <v>8496</v>
      </c>
      <c r="E13029">
        <f>INDEX(TeamSports!B:B,MATCH(D13029,TeamSports!C:C,0))</f>
        <v>65</v>
      </c>
      <c r="F13029">
        <f>INDEX(RanksTable!BG:BG,MATCH(B13029,RanksTable!B:B,0))</f>
        <v>7</v>
      </c>
      <c r="H13029" t="str">
        <f t="shared" si="203"/>
        <v>INSERT INTO "TeamRanks" (team_id,team_sport_id,team_rank) VALUES (93,65,7);</v>
      </c>
    </row>
    <row r="13030" spans="2:8" x14ac:dyDescent="0.25">
      <c r="B13030" t="s">
        <v>444</v>
      </c>
      <c r="C13030">
        <f>INDEX(NationalTeams!B:B,MATCH(B13030,NationalTeams!C:C,0))</f>
        <v>94</v>
      </c>
      <c r="D13030" t="s">
        <v>8496</v>
      </c>
      <c r="E13030">
        <f>INDEX(TeamSports!B:B,MATCH(D13030,TeamSports!C:C,0))</f>
        <v>65</v>
      </c>
      <c r="F13030">
        <f>INDEX(RanksTable!BG:BG,MATCH(B13030,RanksTable!B:B,0))</f>
        <v>7</v>
      </c>
      <c r="H13030" t="str">
        <f t="shared" si="203"/>
        <v>INSERT INTO "TeamRanks" (team_id,team_sport_id,team_rank) VALUES (94,65,7);</v>
      </c>
    </row>
    <row r="13031" spans="2:8" x14ac:dyDescent="0.25">
      <c r="B13031" t="s">
        <v>493</v>
      </c>
      <c r="C13031">
        <f>INDEX(NationalTeams!B:B,MATCH(B13031,NationalTeams!C:C,0))</f>
        <v>95</v>
      </c>
      <c r="D13031" t="s">
        <v>8496</v>
      </c>
      <c r="E13031">
        <f>INDEX(TeamSports!B:B,MATCH(D13031,TeamSports!C:C,0))</f>
        <v>65</v>
      </c>
      <c r="F13031">
        <f>INDEX(RanksTable!BG:BG,MATCH(B13031,RanksTable!B:B,0))</f>
        <v>5</v>
      </c>
      <c r="H13031" t="str">
        <f t="shared" si="203"/>
        <v>INSERT INTO "TeamRanks" (team_id,team_sport_id,team_rank) VALUES (95,65,5);</v>
      </c>
    </row>
    <row r="13032" spans="2:8" x14ac:dyDescent="0.25">
      <c r="B13032" t="s">
        <v>431</v>
      </c>
      <c r="C13032">
        <f>INDEX(NationalTeams!B:B,MATCH(B13032,NationalTeams!C:C,0))</f>
        <v>96</v>
      </c>
      <c r="D13032" t="s">
        <v>8496</v>
      </c>
      <c r="E13032">
        <f>INDEX(TeamSports!B:B,MATCH(D13032,TeamSports!C:C,0))</f>
        <v>65</v>
      </c>
      <c r="F13032">
        <f>INDEX(RanksTable!BG:BG,MATCH(B13032,RanksTable!B:B,0))</f>
        <v>7</v>
      </c>
      <c r="H13032" t="str">
        <f t="shared" si="203"/>
        <v>INSERT INTO "TeamRanks" (team_id,team_sport_id,team_rank) VALUES (96,65,7);</v>
      </c>
    </row>
    <row r="13033" spans="2:8" x14ac:dyDescent="0.25">
      <c r="B13033" t="s">
        <v>427</v>
      </c>
      <c r="C13033">
        <f>INDEX(NationalTeams!B:B,MATCH(B13033,NationalTeams!C:C,0))</f>
        <v>97</v>
      </c>
      <c r="D13033" t="s">
        <v>8496</v>
      </c>
      <c r="E13033">
        <f>INDEX(TeamSports!B:B,MATCH(D13033,TeamSports!C:C,0))</f>
        <v>65</v>
      </c>
      <c r="F13033">
        <f>INDEX(RanksTable!BG:BG,MATCH(B13033,RanksTable!B:B,0))</f>
        <v>7</v>
      </c>
      <c r="H13033" t="str">
        <f t="shared" si="203"/>
        <v>INSERT INTO "TeamRanks" (team_id,team_sport_id,team_rank) VALUES (97,65,7);</v>
      </c>
    </row>
    <row r="13034" spans="2:8" x14ac:dyDescent="0.25">
      <c r="B13034" t="s">
        <v>513</v>
      </c>
      <c r="C13034">
        <f>INDEX(NationalTeams!B:B,MATCH(B13034,NationalTeams!C:C,0))</f>
        <v>98</v>
      </c>
      <c r="D13034" t="s">
        <v>8496</v>
      </c>
      <c r="E13034">
        <f>INDEX(TeamSports!B:B,MATCH(D13034,TeamSports!C:C,0))</f>
        <v>65</v>
      </c>
      <c r="F13034">
        <f>INDEX(RanksTable!BG:BG,MATCH(B13034,RanksTable!B:B,0))</f>
        <v>7</v>
      </c>
      <c r="H13034" t="str">
        <f t="shared" si="203"/>
        <v>INSERT INTO "TeamRanks" (team_id,team_sport_id,team_rank) VALUES (98,65,7);</v>
      </c>
    </row>
    <row r="13035" spans="2:8" x14ac:dyDescent="0.25">
      <c r="B13035" t="s">
        <v>503</v>
      </c>
      <c r="C13035">
        <f>INDEX(NationalTeams!B:B,MATCH(B13035,NationalTeams!C:C,0))</f>
        <v>99</v>
      </c>
      <c r="D13035" t="s">
        <v>8496</v>
      </c>
      <c r="E13035">
        <f>INDEX(TeamSports!B:B,MATCH(D13035,TeamSports!C:C,0))</f>
        <v>65</v>
      </c>
      <c r="F13035">
        <f>INDEX(RanksTable!BG:BG,MATCH(B13035,RanksTable!B:B,0))</f>
        <v>7</v>
      </c>
      <c r="H13035" t="str">
        <f t="shared" si="203"/>
        <v>INSERT INTO "TeamRanks" (team_id,team_sport_id,team_rank) VALUES (99,65,7);</v>
      </c>
    </row>
    <row r="13036" spans="2:8" x14ac:dyDescent="0.25">
      <c r="B13036" t="s">
        <v>519</v>
      </c>
      <c r="C13036">
        <f>INDEX(NationalTeams!B:B,MATCH(B13036,NationalTeams!C:C,0))</f>
        <v>100</v>
      </c>
      <c r="D13036" t="s">
        <v>8496</v>
      </c>
      <c r="E13036">
        <f>INDEX(TeamSports!B:B,MATCH(D13036,TeamSports!C:C,0))</f>
        <v>65</v>
      </c>
      <c r="F13036">
        <f>INDEX(RanksTable!BG:BG,MATCH(B13036,RanksTable!B:B,0))</f>
        <v>7</v>
      </c>
      <c r="H13036" t="str">
        <f t="shared" si="203"/>
        <v>INSERT INTO "TeamRanks" (team_id,team_sport_id,team_rank) VALUES (100,65,7);</v>
      </c>
    </row>
    <row r="13037" spans="2:8" x14ac:dyDescent="0.25">
      <c r="B13037" t="s">
        <v>410</v>
      </c>
      <c r="C13037">
        <f>INDEX(NationalTeams!B:B,MATCH(B13037,NationalTeams!C:C,0))</f>
        <v>101</v>
      </c>
      <c r="D13037" t="s">
        <v>8496</v>
      </c>
      <c r="E13037">
        <f>INDEX(TeamSports!B:B,MATCH(D13037,TeamSports!C:C,0))</f>
        <v>65</v>
      </c>
      <c r="F13037">
        <f>INDEX(RanksTable!BG:BG,MATCH(B13037,RanksTable!B:B,0))</f>
        <v>7</v>
      </c>
      <c r="H13037" t="str">
        <f t="shared" si="203"/>
        <v>INSERT INTO "TeamRanks" (team_id,team_sport_id,team_rank) VALUES (101,65,7);</v>
      </c>
    </row>
    <row r="13038" spans="2:8" x14ac:dyDescent="0.25">
      <c r="B13038" t="s">
        <v>486</v>
      </c>
      <c r="C13038">
        <f>INDEX(NationalTeams!B:B,MATCH(B13038,NationalTeams!C:C,0))</f>
        <v>102</v>
      </c>
      <c r="D13038" t="s">
        <v>8496</v>
      </c>
      <c r="E13038">
        <f>INDEX(TeamSports!B:B,MATCH(D13038,TeamSports!C:C,0))</f>
        <v>65</v>
      </c>
      <c r="F13038">
        <f>INDEX(RanksTable!BG:BG,MATCH(B13038,RanksTable!B:B,0))</f>
        <v>7</v>
      </c>
      <c r="H13038" t="str">
        <f t="shared" si="203"/>
        <v>INSERT INTO "TeamRanks" (team_id,team_sport_id,team_rank) VALUES (102,65,7);</v>
      </c>
    </row>
    <row r="13039" spans="2:8" x14ac:dyDescent="0.25">
      <c r="B13039" t="s">
        <v>526</v>
      </c>
      <c r="C13039">
        <f>INDEX(NationalTeams!B:B,MATCH(B13039,NationalTeams!C:C,0))</f>
        <v>103</v>
      </c>
      <c r="D13039" t="s">
        <v>8496</v>
      </c>
      <c r="E13039">
        <f>INDEX(TeamSports!B:B,MATCH(D13039,TeamSports!C:C,0))</f>
        <v>65</v>
      </c>
      <c r="F13039">
        <f>INDEX(RanksTable!BG:BG,MATCH(B13039,RanksTable!B:B,0))</f>
        <v>7</v>
      </c>
      <c r="H13039" t="str">
        <f t="shared" si="203"/>
        <v>INSERT INTO "TeamRanks" (team_id,team_sport_id,team_rank) VALUES (103,65,7);</v>
      </c>
    </row>
    <row r="13040" spans="2:8" x14ac:dyDescent="0.25">
      <c r="B13040" t="s">
        <v>470</v>
      </c>
      <c r="C13040">
        <f>INDEX(NationalTeams!B:B,MATCH(B13040,NationalTeams!C:C,0))</f>
        <v>104</v>
      </c>
      <c r="D13040" t="s">
        <v>8496</v>
      </c>
      <c r="E13040">
        <f>INDEX(TeamSports!B:B,MATCH(D13040,TeamSports!C:C,0))</f>
        <v>65</v>
      </c>
      <c r="F13040">
        <f>INDEX(RanksTable!BG:BG,MATCH(B13040,RanksTable!B:B,0))</f>
        <v>7</v>
      </c>
      <c r="H13040" t="str">
        <f t="shared" si="203"/>
        <v>INSERT INTO "TeamRanks" (team_id,team_sport_id,team_rank) VALUES (104,65,7);</v>
      </c>
    </row>
    <row r="13041" spans="2:8" x14ac:dyDescent="0.25">
      <c r="B13041" t="s">
        <v>461</v>
      </c>
      <c r="C13041">
        <f>INDEX(NationalTeams!B:B,MATCH(B13041,NationalTeams!C:C,0))</f>
        <v>105</v>
      </c>
      <c r="D13041" t="s">
        <v>8496</v>
      </c>
      <c r="E13041">
        <f>INDEX(TeamSports!B:B,MATCH(D13041,TeamSports!C:C,0))</f>
        <v>65</v>
      </c>
      <c r="F13041">
        <f>INDEX(RanksTable!BG:BG,MATCH(B13041,RanksTable!B:B,0))</f>
        <v>7</v>
      </c>
      <c r="H13041" t="str">
        <f t="shared" si="203"/>
        <v>INSERT INTO "TeamRanks" (team_id,team_sport_id,team_rank) VALUES (105,65,7);</v>
      </c>
    </row>
    <row r="13042" spans="2:8" x14ac:dyDescent="0.25">
      <c r="B13042" t="s">
        <v>418</v>
      </c>
      <c r="C13042">
        <f>INDEX(NationalTeams!B:B,MATCH(B13042,NationalTeams!C:C,0))</f>
        <v>106</v>
      </c>
      <c r="D13042" t="s">
        <v>8496</v>
      </c>
      <c r="E13042">
        <f>INDEX(TeamSports!B:B,MATCH(D13042,TeamSports!C:C,0))</f>
        <v>65</v>
      </c>
      <c r="F13042">
        <f>INDEX(RanksTable!BG:BG,MATCH(B13042,RanksTable!B:B,0))</f>
        <v>7</v>
      </c>
      <c r="H13042" t="str">
        <f t="shared" si="203"/>
        <v>INSERT INTO "TeamRanks" (team_id,team_sport_id,team_rank) VALUES (106,65,7);</v>
      </c>
    </row>
    <row r="13043" spans="2:8" x14ac:dyDescent="0.25">
      <c r="B13043" t="s">
        <v>417</v>
      </c>
      <c r="C13043">
        <f>INDEX(NationalTeams!B:B,MATCH(B13043,NationalTeams!C:C,0))</f>
        <v>107</v>
      </c>
      <c r="D13043" t="s">
        <v>8496</v>
      </c>
      <c r="E13043">
        <f>INDEX(TeamSports!B:B,MATCH(D13043,TeamSports!C:C,0))</f>
        <v>65</v>
      </c>
      <c r="F13043">
        <f>INDEX(RanksTable!BG:BG,MATCH(B13043,RanksTable!B:B,0))</f>
        <v>7</v>
      </c>
      <c r="H13043" t="str">
        <f t="shared" si="203"/>
        <v>INSERT INTO "TeamRanks" (team_id,team_sport_id,team_rank) VALUES (107,65,7);</v>
      </c>
    </row>
    <row r="13044" spans="2:8" x14ac:dyDescent="0.25">
      <c r="B13044" t="s">
        <v>421</v>
      </c>
      <c r="C13044">
        <f>INDEX(NationalTeams!B:B,MATCH(B13044,NationalTeams!C:C,0))</f>
        <v>108</v>
      </c>
      <c r="D13044" t="s">
        <v>8496</v>
      </c>
      <c r="E13044">
        <f>INDEX(TeamSports!B:B,MATCH(D13044,TeamSports!C:C,0))</f>
        <v>65</v>
      </c>
      <c r="F13044">
        <f>INDEX(RanksTable!BG:BG,MATCH(B13044,RanksTable!B:B,0))</f>
        <v>7</v>
      </c>
      <c r="H13044" t="str">
        <f t="shared" si="203"/>
        <v>INSERT INTO "TeamRanks" (team_id,team_sport_id,team_rank) VALUES (108,65,7);</v>
      </c>
    </row>
    <row r="13045" spans="2:8" x14ac:dyDescent="0.25">
      <c r="B13045" t="s">
        <v>530</v>
      </c>
      <c r="C13045">
        <f>INDEX(NationalTeams!B:B,MATCH(B13045,NationalTeams!C:C,0))</f>
        <v>109</v>
      </c>
      <c r="D13045" t="s">
        <v>8496</v>
      </c>
      <c r="E13045">
        <f>INDEX(TeamSports!B:B,MATCH(D13045,TeamSports!C:C,0))</f>
        <v>65</v>
      </c>
      <c r="F13045">
        <f>INDEX(RanksTable!BG:BG,MATCH(B13045,RanksTable!B:B,0))</f>
        <v>7</v>
      </c>
      <c r="H13045" t="str">
        <f t="shared" si="203"/>
        <v>INSERT INTO "TeamRanks" (team_id,team_sport_id,team_rank) VALUES (109,65,7);</v>
      </c>
    </row>
    <row r="13046" spans="2:8" x14ac:dyDescent="0.25">
      <c r="B13046" t="s">
        <v>488</v>
      </c>
      <c r="C13046">
        <f>INDEX(NationalTeams!B:B,MATCH(B13046,NationalTeams!C:C,0))</f>
        <v>110</v>
      </c>
      <c r="D13046" t="s">
        <v>8496</v>
      </c>
      <c r="E13046">
        <f>INDEX(TeamSports!B:B,MATCH(D13046,TeamSports!C:C,0))</f>
        <v>65</v>
      </c>
      <c r="F13046">
        <f>INDEX(RanksTable!BG:BG,MATCH(B13046,RanksTable!B:B,0))</f>
        <v>4</v>
      </c>
      <c r="H13046" t="str">
        <f t="shared" si="203"/>
        <v>INSERT INTO "TeamRanks" (team_id,team_sport_id,team_rank) VALUES (110,65,4);</v>
      </c>
    </row>
    <row r="13047" spans="2:8" x14ac:dyDescent="0.25">
      <c r="B13047" t="s">
        <v>352</v>
      </c>
      <c r="C13047">
        <f>INDEX(NationalTeams!B:B,MATCH(B13047,NationalTeams!C:C,0))</f>
        <v>111</v>
      </c>
      <c r="D13047" t="s">
        <v>8496</v>
      </c>
      <c r="E13047">
        <f>INDEX(TeamSports!B:B,MATCH(D13047,TeamSports!C:C,0))</f>
        <v>65</v>
      </c>
      <c r="F13047">
        <f>INDEX(RanksTable!BG:BG,MATCH(B13047,RanksTable!B:B,0))</f>
        <v>7</v>
      </c>
      <c r="H13047" t="str">
        <f t="shared" si="203"/>
        <v>INSERT INTO "TeamRanks" (team_id,team_sport_id,team_rank) VALUES (111,65,7);</v>
      </c>
    </row>
    <row r="13048" spans="2:8" x14ac:dyDescent="0.25">
      <c r="B13048" t="s">
        <v>422</v>
      </c>
      <c r="C13048">
        <f>INDEX(NationalTeams!B:B,MATCH(B13048,NationalTeams!C:C,0))</f>
        <v>112</v>
      </c>
      <c r="D13048" t="s">
        <v>8496</v>
      </c>
      <c r="E13048">
        <f>INDEX(TeamSports!B:B,MATCH(D13048,TeamSports!C:C,0))</f>
        <v>65</v>
      </c>
      <c r="F13048">
        <f>INDEX(RanksTable!BG:BG,MATCH(B13048,RanksTable!B:B,0))</f>
        <v>3</v>
      </c>
      <c r="H13048" t="str">
        <f t="shared" si="203"/>
        <v>INSERT INTO "TeamRanks" (team_id,team_sport_id,team_rank) VALUES (112,65,3);</v>
      </c>
    </row>
    <row r="13049" spans="2:8" x14ac:dyDescent="0.25">
      <c r="B13049" t="s">
        <v>451</v>
      </c>
      <c r="C13049">
        <f>INDEX(NationalTeams!B:B,MATCH(B13049,NationalTeams!C:C,0))</f>
        <v>113</v>
      </c>
      <c r="D13049" t="s">
        <v>8496</v>
      </c>
      <c r="E13049">
        <f>INDEX(TeamSports!B:B,MATCH(D13049,TeamSports!C:C,0))</f>
        <v>65</v>
      </c>
      <c r="F13049">
        <f>INDEX(RanksTable!BG:BG,MATCH(B13049,RanksTable!B:B,0))</f>
        <v>7</v>
      </c>
      <c r="H13049" t="str">
        <f t="shared" si="203"/>
        <v>INSERT INTO "TeamRanks" (team_id,team_sport_id,team_rank) VALUES (113,65,7);</v>
      </c>
    </row>
    <row r="13050" spans="2:8" x14ac:dyDescent="0.25">
      <c r="B13050" t="s">
        <v>430</v>
      </c>
      <c r="C13050">
        <f>INDEX(NationalTeams!B:B,MATCH(B13050,NationalTeams!C:C,0))</f>
        <v>114</v>
      </c>
      <c r="D13050" t="s">
        <v>8496</v>
      </c>
      <c r="E13050">
        <f>INDEX(TeamSports!B:B,MATCH(D13050,TeamSports!C:C,0))</f>
        <v>65</v>
      </c>
      <c r="F13050">
        <f>INDEX(RanksTable!BG:BG,MATCH(B13050,RanksTable!B:B,0))</f>
        <v>5</v>
      </c>
      <c r="H13050" t="str">
        <f t="shared" si="203"/>
        <v>INSERT INTO "TeamRanks" (team_id,team_sport_id,team_rank) VALUES (114,65,5);</v>
      </c>
    </row>
    <row r="13051" spans="2:8" x14ac:dyDescent="0.25">
      <c r="B13051" t="s">
        <v>381</v>
      </c>
      <c r="C13051">
        <f>INDEX(NationalTeams!B:B,MATCH(B13051,NationalTeams!C:C,0))</f>
        <v>115</v>
      </c>
      <c r="D13051" t="s">
        <v>8496</v>
      </c>
      <c r="E13051">
        <f>INDEX(TeamSports!B:B,MATCH(D13051,TeamSports!C:C,0))</f>
        <v>65</v>
      </c>
      <c r="F13051">
        <f>INDEX(RanksTable!BG:BG,MATCH(B13051,RanksTable!B:B,0))</f>
        <v>7</v>
      </c>
      <c r="H13051" t="str">
        <f t="shared" si="203"/>
        <v>INSERT INTO "TeamRanks" (team_id,team_sport_id,team_rank) VALUES (115,65,7);</v>
      </c>
    </row>
    <row r="13052" spans="2:8" x14ac:dyDescent="0.25">
      <c r="B13052" t="s">
        <v>434</v>
      </c>
      <c r="C13052">
        <f>INDEX(NationalTeams!B:B,MATCH(B13052,NationalTeams!C:C,0))</f>
        <v>116</v>
      </c>
      <c r="D13052" t="s">
        <v>8496</v>
      </c>
      <c r="E13052">
        <f>INDEX(TeamSports!B:B,MATCH(D13052,TeamSports!C:C,0))</f>
        <v>65</v>
      </c>
      <c r="F13052">
        <f>INDEX(RanksTable!BG:BG,MATCH(B13052,RanksTable!B:B,0))</f>
        <v>7</v>
      </c>
      <c r="H13052" t="str">
        <f t="shared" si="203"/>
        <v>INSERT INTO "TeamRanks" (team_id,team_sport_id,team_rank) VALUES (116,65,7);</v>
      </c>
    </row>
    <row r="13053" spans="2:8" x14ac:dyDescent="0.25">
      <c r="B13053" t="s">
        <v>475</v>
      </c>
      <c r="C13053">
        <f>INDEX(NationalTeams!B:B,MATCH(B13053,NationalTeams!C:C,0))</f>
        <v>117</v>
      </c>
      <c r="D13053" t="s">
        <v>8496</v>
      </c>
      <c r="E13053">
        <f>INDEX(TeamSports!B:B,MATCH(D13053,TeamSports!C:C,0))</f>
        <v>65</v>
      </c>
      <c r="F13053">
        <f>INDEX(RanksTable!BG:BG,MATCH(B13053,RanksTable!B:B,0))</f>
        <v>7</v>
      </c>
      <c r="H13053" t="str">
        <f t="shared" si="203"/>
        <v>INSERT INTO "TeamRanks" (team_id,team_sport_id,team_rank) VALUES (117,65,7);</v>
      </c>
    </row>
    <row r="13054" spans="2:8" x14ac:dyDescent="0.25">
      <c r="B13054" t="s">
        <v>528</v>
      </c>
      <c r="C13054">
        <f>INDEX(NationalTeams!B:B,MATCH(B13054,NationalTeams!C:C,0))</f>
        <v>118</v>
      </c>
      <c r="D13054" t="s">
        <v>8496</v>
      </c>
      <c r="E13054">
        <f>INDEX(TeamSports!B:B,MATCH(D13054,TeamSports!C:C,0))</f>
        <v>65</v>
      </c>
      <c r="F13054">
        <f>INDEX(RanksTable!BG:BG,MATCH(B13054,RanksTable!B:B,0))</f>
        <v>7</v>
      </c>
      <c r="H13054" t="str">
        <f t="shared" si="203"/>
        <v>INSERT INTO "TeamRanks" (team_id,team_sport_id,team_rank) VALUES (118,65,7);</v>
      </c>
    </row>
    <row r="13055" spans="2:8" x14ac:dyDescent="0.25">
      <c r="B13055" t="s">
        <v>436</v>
      </c>
      <c r="C13055">
        <f>INDEX(NationalTeams!B:B,MATCH(B13055,NationalTeams!C:C,0))</f>
        <v>119</v>
      </c>
      <c r="D13055" t="s">
        <v>8496</v>
      </c>
      <c r="E13055">
        <f>INDEX(TeamSports!B:B,MATCH(D13055,TeamSports!C:C,0))</f>
        <v>65</v>
      </c>
      <c r="F13055">
        <f>INDEX(RanksTable!BG:BG,MATCH(B13055,RanksTable!B:B,0))</f>
        <v>7</v>
      </c>
      <c r="H13055" t="str">
        <f t="shared" si="203"/>
        <v>INSERT INTO "TeamRanks" (team_id,team_sport_id,team_rank) VALUES (119,65,7);</v>
      </c>
    </row>
    <row r="13056" spans="2:8" x14ac:dyDescent="0.25">
      <c r="B13056" t="s">
        <v>455</v>
      </c>
      <c r="C13056">
        <f>INDEX(NationalTeams!B:B,MATCH(B13056,NationalTeams!C:C,0))</f>
        <v>120</v>
      </c>
      <c r="D13056" t="s">
        <v>8496</v>
      </c>
      <c r="E13056">
        <f>INDEX(TeamSports!B:B,MATCH(D13056,TeamSports!C:C,0))</f>
        <v>65</v>
      </c>
      <c r="F13056">
        <f>INDEX(RanksTable!BG:BG,MATCH(B13056,RanksTable!B:B,0))</f>
        <v>7</v>
      </c>
      <c r="H13056" t="str">
        <f t="shared" si="203"/>
        <v>INSERT INTO "TeamRanks" (team_id,team_sport_id,team_rank) VALUES (120,65,7);</v>
      </c>
    </row>
    <row r="13057" spans="2:8" x14ac:dyDescent="0.25">
      <c r="B13057" t="s">
        <v>345</v>
      </c>
      <c r="C13057">
        <f>INDEX(NationalTeams!B:B,MATCH(B13057,NationalTeams!C:C,0))</f>
        <v>121</v>
      </c>
      <c r="D13057" t="s">
        <v>8496</v>
      </c>
      <c r="E13057">
        <f>INDEX(TeamSports!B:B,MATCH(D13057,TeamSports!C:C,0))</f>
        <v>65</v>
      </c>
      <c r="F13057">
        <f>INDEX(RanksTable!BG:BG,MATCH(B13057,RanksTable!B:B,0))</f>
        <v>7</v>
      </c>
      <c r="H13057" t="str">
        <f t="shared" si="203"/>
        <v>INSERT INTO "TeamRanks" (team_id,team_sport_id,team_rank) VALUES (121,65,7);</v>
      </c>
    </row>
    <row r="13058" spans="2:8" x14ac:dyDescent="0.25">
      <c r="B13058" t="s">
        <v>532</v>
      </c>
      <c r="C13058">
        <f>INDEX(NationalTeams!B:B,MATCH(B13058,NationalTeams!C:C,0))</f>
        <v>122</v>
      </c>
      <c r="D13058" t="s">
        <v>8496</v>
      </c>
      <c r="E13058">
        <f>INDEX(TeamSports!B:B,MATCH(D13058,TeamSports!C:C,0))</f>
        <v>65</v>
      </c>
      <c r="F13058">
        <f>INDEX(RanksTable!BG:BG,MATCH(B13058,RanksTable!B:B,0))</f>
        <v>7</v>
      </c>
      <c r="H13058" t="str">
        <f t="shared" si="203"/>
        <v>INSERT INTO "TeamRanks" (team_id,team_sport_id,team_rank) VALUES (122,65,7);</v>
      </c>
    </row>
    <row r="13059" spans="2:8" x14ac:dyDescent="0.25">
      <c r="B13059" t="s">
        <v>468</v>
      </c>
      <c r="C13059">
        <f>INDEX(NationalTeams!B:B,MATCH(B13059,NationalTeams!C:C,0))</f>
        <v>123</v>
      </c>
      <c r="D13059" t="s">
        <v>8496</v>
      </c>
      <c r="E13059">
        <f>INDEX(TeamSports!B:B,MATCH(D13059,TeamSports!C:C,0))</f>
        <v>65</v>
      </c>
      <c r="F13059">
        <f>INDEX(RanksTable!BG:BG,MATCH(B13059,RanksTable!B:B,0))</f>
        <v>7</v>
      </c>
      <c r="H13059" t="str">
        <f t="shared" si="203"/>
        <v>INSERT INTO "TeamRanks" (team_id,team_sport_id,team_rank) VALUES (123,65,7);</v>
      </c>
    </row>
    <row r="13060" spans="2:8" x14ac:dyDescent="0.25">
      <c r="B13060" t="s">
        <v>347</v>
      </c>
      <c r="C13060">
        <f>INDEX(NationalTeams!B:B,MATCH(B13060,NationalTeams!C:C,0))</f>
        <v>124</v>
      </c>
      <c r="D13060" t="s">
        <v>8496</v>
      </c>
      <c r="E13060">
        <f>INDEX(TeamSports!B:B,MATCH(D13060,TeamSports!C:C,0))</f>
        <v>65</v>
      </c>
      <c r="F13060">
        <f>INDEX(RanksTable!BG:BG,MATCH(B13060,RanksTable!B:B,0))</f>
        <v>7</v>
      </c>
      <c r="H13060" t="str">
        <f t="shared" ref="H13060:H13123" si="204">_xlfn.CONCAT($H$1,$L$1,$C$1,$L$1," ",$J$1,$C$2,$N$1,$E$2,$N$1,$F$2,$K$1,$I$1,$J$1,C13060,$N$1,E13060,$N$1,F13060,$K$1,$O$1)</f>
        <v>INSERT INTO "TeamRanks" (team_id,team_sport_id,team_rank) VALUES (124,65,7);</v>
      </c>
    </row>
    <row r="13061" spans="2:8" x14ac:dyDescent="0.25">
      <c r="B13061" t="s">
        <v>390</v>
      </c>
      <c r="C13061">
        <f>INDEX(NationalTeams!B:B,MATCH(B13061,NationalTeams!C:C,0))</f>
        <v>125</v>
      </c>
      <c r="D13061" t="s">
        <v>8496</v>
      </c>
      <c r="E13061">
        <f>INDEX(TeamSports!B:B,MATCH(D13061,TeamSports!C:C,0))</f>
        <v>65</v>
      </c>
      <c r="F13061">
        <f>INDEX(RanksTable!BG:BG,MATCH(B13061,RanksTable!B:B,0))</f>
        <v>7</v>
      </c>
      <c r="H13061" t="str">
        <f t="shared" si="204"/>
        <v>INSERT INTO "TeamRanks" (team_id,team_sport_id,team_rank) VALUES (125,65,7);</v>
      </c>
    </row>
    <row r="13062" spans="2:8" x14ac:dyDescent="0.25">
      <c r="B13062" t="s">
        <v>540</v>
      </c>
      <c r="C13062">
        <f>INDEX(NationalTeams!B:B,MATCH(B13062,NationalTeams!C:C,0))</f>
        <v>126</v>
      </c>
      <c r="D13062" t="s">
        <v>8496</v>
      </c>
      <c r="E13062">
        <f>INDEX(TeamSports!B:B,MATCH(D13062,TeamSports!C:C,0))</f>
        <v>65</v>
      </c>
      <c r="F13062">
        <f>INDEX(RanksTable!BG:BG,MATCH(B13062,RanksTable!B:B,0))</f>
        <v>7</v>
      </c>
      <c r="H13062" t="str">
        <f t="shared" si="204"/>
        <v>INSERT INTO "TeamRanks" (team_id,team_sport_id,team_rank) VALUES (126,65,7);</v>
      </c>
    </row>
    <row r="13063" spans="2:8" x14ac:dyDescent="0.25">
      <c r="B13063" t="s">
        <v>527</v>
      </c>
      <c r="C13063">
        <f>INDEX(NationalTeams!B:B,MATCH(B13063,NationalTeams!C:C,0))</f>
        <v>127</v>
      </c>
      <c r="D13063" t="s">
        <v>8496</v>
      </c>
      <c r="E13063">
        <f>INDEX(TeamSports!B:B,MATCH(D13063,TeamSports!C:C,0))</f>
        <v>65</v>
      </c>
      <c r="F13063">
        <f>INDEX(RanksTable!BG:BG,MATCH(B13063,RanksTable!B:B,0))</f>
        <v>7</v>
      </c>
      <c r="H13063" t="str">
        <f t="shared" si="204"/>
        <v>INSERT INTO "TeamRanks" (team_id,team_sport_id,team_rank) VALUES (127,65,7);</v>
      </c>
    </row>
    <row r="13064" spans="2:8" x14ac:dyDescent="0.25">
      <c r="B13064" t="s">
        <v>523</v>
      </c>
      <c r="C13064">
        <f>INDEX(NationalTeams!B:B,MATCH(B13064,NationalTeams!C:C,0))</f>
        <v>128</v>
      </c>
      <c r="D13064" t="s">
        <v>8496</v>
      </c>
      <c r="E13064">
        <f>INDEX(TeamSports!B:B,MATCH(D13064,TeamSports!C:C,0))</f>
        <v>65</v>
      </c>
      <c r="F13064">
        <f>INDEX(RanksTable!BG:BG,MATCH(B13064,RanksTable!B:B,0))</f>
        <v>7</v>
      </c>
      <c r="H13064" t="str">
        <f t="shared" si="204"/>
        <v>INSERT INTO "TeamRanks" (team_id,team_sport_id,team_rank) VALUES (128,65,7);</v>
      </c>
    </row>
    <row r="13065" spans="2:8" x14ac:dyDescent="0.25">
      <c r="B13065" t="s">
        <v>484</v>
      </c>
      <c r="C13065">
        <f>INDEX(NationalTeams!B:B,MATCH(B13065,NationalTeams!C:C,0))</f>
        <v>129</v>
      </c>
      <c r="D13065" t="s">
        <v>8496</v>
      </c>
      <c r="E13065">
        <f>INDEX(TeamSports!B:B,MATCH(D13065,TeamSports!C:C,0))</f>
        <v>65</v>
      </c>
      <c r="F13065">
        <f>INDEX(RanksTable!BG:BG,MATCH(B13065,RanksTable!B:B,0))</f>
        <v>7</v>
      </c>
      <c r="H13065" t="str">
        <f t="shared" si="204"/>
        <v>INSERT INTO "TeamRanks" (team_id,team_sport_id,team_rank) VALUES (129,65,7);</v>
      </c>
    </row>
    <row r="13066" spans="2:8" x14ac:dyDescent="0.25">
      <c r="B13066" t="s">
        <v>522</v>
      </c>
      <c r="C13066">
        <f>INDEX(NationalTeams!B:B,MATCH(B13066,NationalTeams!C:C,0))</f>
        <v>130</v>
      </c>
      <c r="D13066" t="s">
        <v>8496</v>
      </c>
      <c r="E13066">
        <f>INDEX(TeamSports!B:B,MATCH(D13066,TeamSports!C:C,0))</f>
        <v>65</v>
      </c>
      <c r="F13066">
        <f>INDEX(RanksTable!BG:BG,MATCH(B13066,RanksTable!B:B,0))</f>
        <v>7</v>
      </c>
      <c r="H13066" t="str">
        <f t="shared" si="204"/>
        <v>INSERT INTO "TeamRanks" (team_id,team_sport_id,team_rank) VALUES (130,65,7);</v>
      </c>
    </row>
    <row r="13067" spans="2:8" x14ac:dyDescent="0.25">
      <c r="B13067" t="s">
        <v>386</v>
      </c>
      <c r="C13067">
        <f>INDEX(NationalTeams!B:B,MATCH(B13067,NationalTeams!C:C,0))</f>
        <v>131</v>
      </c>
      <c r="D13067" t="s">
        <v>8496</v>
      </c>
      <c r="E13067">
        <f>INDEX(TeamSports!B:B,MATCH(D13067,TeamSports!C:C,0))</f>
        <v>65</v>
      </c>
      <c r="F13067">
        <f>INDEX(RanksTable!BG:BG,MATCH(B13067,RanksTable!B:B,0))</f>
        <v>7</v>
      </c>
      <c r="H13067" t="str">
        <f t="shared" si="204"/>
        <v>INSERT INTO "TeamRanks" (team_id,team_sport_id,team_rank) VALUES (131,65,7);</v>
      </c>
    </row>
    <row r="13068" spans="2:8" x14ac:dyDescent="0.25">
      <c r="B13068" t="s">
        <v>463</v>
      </c>
      <c r="C13068">
        <f>INDEX(NationalTeams!B:B,MATCH(B13068,NationalTeams!C:C,0))</f>
        <v>132</v>
      </c>
      <c r="D13068" t="s">
        <v>8496</v>
      </c>
      <c r="E13068">
        <f>INDEX(TeamSports!B:B,MATCH(D13068,TeamSports!C:C,0))</f>
        <v>65</v>
      </c>
      <c r="F13068">
        <f>INDEX(RanksTable!BG:BG,MATCH(B13068,RanksTable!B:B,0))</f>
        <v>7</v>
      </c>
      <c r="H13068" t="str">
        <f t="shared" si="204"/>
        <v>INSERT INTO "TeamRanks" (team_id,team_sport_id,team_rank) VALUES (132,65,7);</v>
      </c>
    </row>
    <row r="13069" spans="2:8" x14ac:dyDescent="0.25">
      <c r="B13069" t="s">
        <v>339</v>
      </c>
      <c r="C13069">
        <f>INDEX(NationalTeams!B:B,MATCH(B13069,NationalTeams!C:C,0))</f>
        <v>133</v>
      </c>
      <c r="D13069" t="s">
        <v>8496</v>
      </c>
      <c r="E13069">
        <f>INDEX(TeamSports!B:B,MATCH(D13069,TeamSports!C:C,0))</f>
        <v>65</v>
      </c>
      <c r="F13069">
        <f>INDEX(RanksTable!BG:BG,MATCH(B13069,RanksTable!B:B,0))</f>
        <v>7</v>
      </c>
      <c r="H13069" t="str">
        <f t="shared" si="204"/>
        <v>INSERT INTO "TeamRanks" (team_id,team_sport_id,team_rank) VALUES (133,65,7);</v>
      </c>
    </row>
    <row r="13070" spans="2:8" x14ac:dyDescent="0.25">
      <c r="B13070" t="s">
        <v>464</v>
      </c>
      <c r="C13070">
        <f>INDEX(NationalTeams!B:B,MATCH(B13070,NationalTeams!C:C,0))</f>
        <v>134</v>
      </c>
      <c r="D13070" t="s">
        <v>8496</v>
      </c>
      <c r="E13070">
        <f>INDEX(TeamSports!B:B,MATCH(D13070,TeamSports!C:C,0))</f>
        <v>65</v>
      </c>
      <c r="F13070">
        <f>INDEX(RanksTable!BG:BG,MATCH(B13070,RanksTable!B:B,0))</f>
        <v>7</v>
      </c>
      <c r="H13070" t="str">
        <f t="shared" si="204"/>
        <v>INSERT INTO "TeamRanks" (team_id,team_sport_id,team_rank) VALUES (134,65,7);</v>
      </c>
    </row>
    <row r="13071" spans="2:8" x14ac:dyDescent="0.25">
      <c r="B13071" t="s">
        <v>379</v>
      </c>
      <c r="C13071">
        <f>INDEX(NationalTeams!B:B,MATCH(B13071,NationalTeams!C:C,0))</f>
        <v>135</v>
      </c>
      <c r="D13071" t="s">
        <v>8496</v>
      </c>
      <c r="E13071">
        <f>INDEX(TeamSports!B:B,MATCH(D13071,TeamSports!C:C,0))</f>
        <v>65</v>
      </c>
      <c r="F13071">
        <f>INDEX(RanksTable!BG:BG,MATCH(B13071,RanksTable!B:B,0))</f>
        <v>7</v>
      </c>
      <c r="H13071" t="str">
        <f t="shared" si="204"/>
        <v>INSERT INTO "TeamRanks" (team_id,team_sport_id,team_rank) VALUES (135,65,7);</v>
      </c>
    </row>
    <row r="13072" spans="2:8" x14ac:dyDescent="0.25">
      <c r="B13072" t="s">
        <v>539</v>
      </c>
      <c r="C13072">
        <f>INDEX(NationalTeams!B:B,MATCH(B13072,NationalTeams!C:C,0))</f>
        <v>136</v>
      </c>
      <c r="D13072" t="s">
        <v>8496</v>
      </c>
      <c r="E13072">
        <f>INDEX(TeamSports!B:B,MATCH(D13072,TeamSports!C:C,0))</f>
        <v>65</v>
      </c>
      <c r="F13072">
        <f>INDEX(RanksTable!BG:BG,MATCH(B13072,RanksTable!B:B,0))</f>
        <v>7</v>
      </c>
      <c r="H13072" t="str">
        <f t="shared" si="204"/>
        <v>INSERT INTO "TeamRanks" (team_id,team_sport_id,team_rank) VALUES (136,65,7);</v>
      </c>
    </row>
    <row r="13073" spans="2:8" x14ac:dyDescent="0.25">
      <c r="B13073" t="s">
        <v>342</v>
      </c>
      <c r="C13073">
        <f>INDEX(NationalTeams!B:B,MATCH(B13073,NationalTeams!C:C,0))</f>
        <v>137</v>
      </c>
      <c r="D13073" t="s">
        <v>8496</v>
      </c>
      <c r="E13073">
        <f>INDEX(TeamSports!B:B,MATCH(D13073,TeamSports!C:C,0))</f>
        <v>65</v>
      </c>
      <c r="F13073">
        <f>INDEX(RanksTable!BG:BG,MATCH(B13073,RanksTable!B:B,0))</f>
        <v>7</v>
      </c>
      <c r="H13073" t="str">
        <f t="shared" si="204"/>
        <v>INSERT INTO "TeamRanks" (team_id,team_sport_id,team_rank) VALUES (137,65,7);</v>
      </c>
    </row>
    <row r="13074" spans="2:8" x14ac:dyDescent="0.25">
      <c r="B13074" t="s">
        <v>343</v>
      </c>
      <c r="C13074">
        <f>INDEX(NationalTeams!B:B,MATCH(B13074,NationalTeams!C:C,0))</f>
        <v>138</v>
      </c>
      <c r="D13074" t="s">
        <v>8496</v>
      </c>
      <c r="E13074">
        <f>INDEX(TeamSports!B:B,MATCH(D13074,TeamSports!C:C,0))</f>
        <v>65</v>
      </c>
      <c r="F13074">
        <f>INDEX(RanksTable!BG:BG,MATCH(B13074,RanksTable!B:B,0))</f>
        <v>7</v>
      </c>
      <c r="H13074" t="str">
        <f t="shared" si="204"/>
        <v>INSERT INTO "TeamRanks" (team_id,team_sport_id,team_rank) VALUES (138,65,7);</v>
      </c>
    </row>
    <row r="13075" spans="2:8" x14ac:dyDescent="0.25">
      <c r="B13075" t="s">
        <v>360</v>
      </c>
      <c r="C13075">
        <f>INDEX(NationalTeams!B:B,MATCH(B13075,NationalTeams!C:C,0))</f>
        <v>139</v>
      </c>
      <c r="D13075" t="s">
        <v>8496</v>
      </c>
      <c r="E13075">
        <f>INDEX(TeamSports!B:B,MATCH(D13075,TeamSports!C:C,0))</f>
        <v>65</v>
      </c>
      <c r="F13075">
        <f>INDEX(RanksTable!BG:BG,MATCH(B13075,RanksTable!B:B,0))</f>
        <v>7</v>
      </c>
      <c r="H13075" t="str">
        <f t="shared" si="204"/>
        <v>INSERT INTO "TeamRanks" (team_id,team_sport_id,team_rank) VALUES (139,65,7);</v>
      </c>
    </row>
    <row r="13076" spans="2:8" x14ac:dyDescent="0.25">
      <c r="B13076" t="s">
        <v>378</v>
      </c>
      <c r="C13076">
        <f>INDEX(NationalTeams!B:B,MATCH(B13076,NationalTeams!C:C,0))</f>
        <v>140</v>
      </c>
      <c r="D13076" t="s">
        <v>8496</v>
      </c>
      <c r="E13076">
        <f>INDEX(TeamSports!B:B,MATCH(D13076,TeamSports!C:C,0))</f>
        <v>65</v>
      </c>
      <c r="F13076">
        <f>INDEX(RanksTable!BG:BG,MATCH(B13076,RanksTable!B:B,0))</f>
        <v>7</v>
      </c>
      <c r="H13076" t="str">
        <f t="shared" si="204"/>
        <v>INSERT INTO "TeamRanks" (team_id,team_sport_id,team_rank) VALUES (140,65,7);</v>
      </c>
    </row>
    <row r="13077" spans="2:8" x14ac:dyDescent="0.25">
      <c r="B13077" t="s">
        <v>456</v>
      </c>
      <c r="C13077">
        <f>INDEX(NationalTeams!B:B,MATCH(B13077,NationalTeams!C:C,0))</f>
        <v>141</v>
      </c>
      <c r="D13077" t="s">
        <v>8496</v>
      </c>
      <c r="E13077">
        <f>INDEX(TeamSports!B:B,MATCH(D13077,TeamSports!C:C,0))</f>
        <v>65</v>
      </c>
      <c r="F13077">
        <f>INDEX(RanksTable!BG:BG,MATCH(B13077,RanksTable!B:B,0))</f>
        <v>7</v>
      </c>
      <c r="H13077" t="str">
        <f t="shared" si="204"/>
        <v>INSERT INTO "TeamRanks" (team_id,team_sport_id,team_rank) VALUES (141,65,7);</v>
      </c>
    </row>
    <row r="13078" spans="2:8" x14ac:dyDescent="0.25">
      <c r="B13078" t="s">
        <v>537</v>
      </c>
      <c r="C13078">
        <f>INDEX(NationalTeams!B:B,MATCH(B13078,NationalTeams!C:C,0))</f>
        <v>142</v>
      </c>
      <c r="D13078" t="s">
        <v>8496</v>
      </c>
      <c r="E13078">
        <f>INDEX(TeamSports!B:B,MATCH(D13078,TeamSports!C:C,0))</f>
        <v>65</v>
      </c>
      <c r="F13078">
        <f>INDEX(RanksTable!BG:BG,MATCH(B13078,RanksTable!B:B,0))</f>
        <v>7</v>
      </c>
      <c r="H13078" t="str">
        <f t="shared" si="204"/>
        <v>INSERT INTO "TeamRanks" (team_id,team_sport_id,team_rank) VALUES (142,65,7);</v>
      </c>
    </row>
    <row r="13079" spans="2:8" x14ac:dyDescent="0.25">
      <c r="B13079" t="s">
        <v>533</v>
      </c>
      <c r="C13079">
        <f>INDEX(NationalTeams!B:B,MATCH(B13079,NationalTeams!C:C,0))</f>
        <v>143</v>
      </c>
      <c r="D13079" t="s">
        <v>8496</v>
      </c>
      <c r="E13079">
        <f>INDEX(TeamSports!B:B,MATCH(D13079,TeamSports!C:C,0))</f>
        <v>65</v>
      </c>
      <c r="F13079">
        <f>INDEX(RanksTable!BG:BG,MATCH(B13079,RanksTable!B:B,0))</f>
        <v>7</v>
      </c>
      <c r="H13079" t="str">
        <f t="shared" si="204"/>
        <v>INSERT INTO "TeamRanks" (team_id,team_sport_id,team_rank) VALUES (143,65,7);</v>
      </c>
    </row>
    <row r="13080" spans="2:8" x14ac:dyDescent="0.25">
      <c r="B13080" t="s">
        <v>460</v>
      </c>
      <c r="C13080">
        <f>INDEX(NationalTeams!B:B,MATCH(B13080,NationalTeams!C:C,0))</f>
        <v>144</v>
      </c>
      <c r="D13080" t="s">
        <v>8496</v>
      </c>
      <c r="E13080">
        <f>INDEX(TeamSports!B:B,MATCH(D13080,TeamSports!C:C,0))</f>
        <v>65</v>
      </c>
      <c r="F13080">
        <f>INDEX(RanksTable!BG:BG,MATCH(B13080,RanksTable!B:B,0))</f>
        <v>7</v>
      </c>
      <c r="H13080" t="str">
        <f t="shared" si="204"/>
        <v>INSERT INTO "TeamRanks" (team_id,team_sport_id,team_rank) VALUES (144,65,7);</v>
      </c>
    </row>
    <row r="13081" spans="2:8" x14ac:dyDescent="0.25">
      <c r="B13081" t="s">
        <v>521</v>
      </c>
      <c r="C13081">
        <f>INDEX(NationalTeams!B:B,MATCH(B13081,NationalTeams!C:C,0))</f>
        <v>145</v>
      </c>
      <c r="D13081" t="s">
        <v>8496</v>
      </c>
      <c r="E13081">
        <f>INDEX(TeamSports!B:B,MATCH(D13081,TeamSports!C:C,0))</f>
        <v>65</v>
      </c>
      <c r="F13081">
        <f>INDEX(RanksTable!BG:BG,MATCH(B13081,RanksTable!B:B,0))</f>
        <v>7</v>
      </c>
      <c r="H13081" t="str">
        <f t="shared" si="204"/>
        <v>INSERT INTO "TeamRanks" (team_id,team_sport_id,team_rank) VALUES (145,65,7);</v>
      </c>
    </row>
    <row r="13082" spans="2:8" x14ac:dyDescent="0.25">
      <c r="B13082" t="s">
        <v>416</v>
      </c>
      <c r="C13082">
        <f>INDEX(NationalTeams!B:B,MATCH(B13082,NationalTeams!C:C,0))</f>
        <v>146</v>
      </c>
      <c r="D13082" t="s">
        <v>8496</v>
      </c>
      <c r="E13082">
        <f>INDEX(TeamSports!B:B,MATCH(D13082,TeamSports!C:C,0))</f>
        <v>65</v>
      </c>
      <c r="F13082">
        <f>INDEX(RanksTable!BG:BG,MATCH(B13082,RanksTable!B:B,0))</f>
        <v>7</v>
      </c>
      <c r="H13082" t="str">
        <f t="shared" si="204"/>
        <v>INSERT INTO "TeamRanks" (team_id,team_sport_id,team_rank) VALUES (146,65,7);</v>
      </c>
    </row>
    <row r="13083" spans="2:8" x14ac:dyDescent="0.25">
      <c r="B13083" t="s">
        <v>393</v>
      </c>
      <c r="C13083">
        <f>INDEX(NationalTeams!B:B,MATCH(B13083,NationalTeams!C:C,0))</f>
        <v>147</v>
      </c>
      <c r="D13083" t="s">
        <v>8496</v>
      </c>
      <c r="E13083">
        <f>INDEX(TeamSports!B:B,MATCH(D13083,TeamSports!C:C,0))</f>
        <v>65</v>
      </c>
      <c r="F13083">
        <f>INDEX(RanksTable!BG:BG,MATCH(B13083,RanksTable!B:B,0))</f>
        <v>7</v>
      </c>
      <c r="H13083" t="str">
        <f t="shared" si="204"/>
        <v>INSERT INTO "TeamRanks" (team_id,team_sport_id,team_rank) VALUES (147,65,7);</v>
      </c>
    </row>
    <row r="13084" spans="2:8" x14ac:dyDescent="0.25">
      <c r="B13084" t="s">
        <v>372</v>
      </c>
      <c r="C13084">
        <f>INDEX(NationalTeams!B:B,MATCH(B13084,NationalTeams!C:C,0))</f>
        <v>148</v>
      </c>
      <c r="D13084" t="s">
        <v>8496</v>
      </c>
      <c r="E13084">
        <f>INDEX(TeamSports!B:B,MATCH(D13084,TeamSports!C:C,0))</f>
        <v>65</v>
      </c>
      <c r="F13084">
        <f>INDEX(RanksTable!BG:BG,MATCH(B13084,RanksTable!B:B,0))</f>
        <v>7</v>
      </c>
      <c r="H13084" t="str">
        <f t="shared" si="204"/>
        <v>INSERT INTO "TeamRanks" (team_id,team_sport_id,team_rank) VALUES (148,65,7);</v>
      </c>
    </row>
    <row r="13085" spans="2:8" x14ac:dyDescent="0.25">
      <c r="B13085" t="s">
        <v>480</v>
      </c>
      <c r="C13085">
        <f>INDEX(NationalTeams!B:B,MATCH(B13085,NationalTeams!C:C,0))</f>
        <v>149</v>
      </c>
      <c r="D13085" t="s">
        <v>8496</v>
      </c>
      <c r="E13085">
        <f>INDEX(TeamSports!B:B,MATCH(D13085,TeamSports!C:C,0))</f>
        <v>65</v>
      </c>
      <c r="F13085">
        <f>INDEX(RanksTable!BG:BG,MATCH(B13085,RanksTable!B:B,0))</f>
        <v>7</v>
      </c>
      <c r="H13085" t="str">
        <f t="shared" si="204"/>
        <v>INSERT INTO "TeamRanks" (team_id,team_sport_id,team_rank) VALUES (149,65,7);</v>
      </c>
    </row>
    <row r="13086" spans="2:8" x14ac:dyDescent="0.25">
      <c r="B13086" t="s">
        <v>446</v>
      </c>
      <c r="C13086">
        <f>INDEX(NationalTeams!B:B,MATCH(B13086,NationalTeams!C:C,0))</f>
        <v>150</v>
      </c>
      <c r="D13086" t="s">
        <v>8496</v>
      </c>
      <c r="E13086">
        <f>INDEX(TeamSports!B:B,MATCH(D13086,TeamSports!C:C,0))</f>
        <v>65</v>
      </c>
      <c r="F13086">
        <f>INDEX(RanksTable!BG:BG,MATCH(B13086,RanksTable!B:B,0))</f>
        <v>7</v>
      </c>
      <c r="H13086" t="str">
        <f t="shared" si="204"/>
        <v>INSERT INTO "TeamRanks" (team_id,team_sport_id,team_rank) VALUES (150,65,7);</v>
      </c>
    </row>
    <row r="13087" spans="2:8" x14ac:dyDescent="0.25">
      <c r="B13087" t="s">
        <v>356</v>
      </c>
      <c r="C13087">
        <f>INDEX(NationalTeams!B:B,MATCH(B13087,NationalTeams!C:C,0))</f>
        <v>151</v>
      </c>
      <c r="D13087" t="s">
        <v>8496</v>
      </c>
      <c r="E13087">
        <f>INDEX(TeamSports!B:B,MATCH(D13087,TeamSports!C:C,0))</f>
        <v>65</v>
      </c>
      <c r="F13087">
        <f>INDEX(RanksTable!BG:BG,MATCH(B13087,RanksTable!B:B,0))</f>
        <v>7</v>
      </c>
      <c r="H13087" t="str">
        <f t="shared" si="204"/>
        <v>INSERT INTO "TeamRanks" (team_id,team_sport_id,team_rank) VALUES (151,65,7);</v>
      </c>
    </row>
    <row r="13088" spans="2:8" x14ac:dyDescent="0.25">
      <c r="B13088" t="s">
        <v>387</v>
      </c>
      <c r="C13088">
        <f>INDEX(NationalTeams!B:B,MATCH(B13088,NationalTeams!C:C,0))</f>
        <v>152</v>
      </c>
      <c r="D13088" t="s">
        <v>8496</v>
      </c>
      <c r="E13088">
        <f>INDEX(TeamSports!B:B,MATCH(D13088,TeamSports!C:C,0))</f>
        <v>65</v>
      </c>
      <c r="F13088">
        <f>INDEX(RanksTable!BG:BG,MATCH(B13088,RanksTable!B:B,0))</f>
        <v>7</v>
      </c>
      <c r="H13088" t="str">
        <f t="shared" si="204"/>
        <v>INSERT INTO "TeamRanks" (team_id,team_sport_id,team_rank) VALUES (152,65,7);</v>
      </c>
    </row>
    <row r="13089" spans="2:8" x14ac:dyDescent="0.25">
      <c r="B13089" t="s">
        <v>361</v>
      </c>
      <c r="C13089">
        <f>INDEX(NationalTeams!B:B,MATCH(B13089,NationalTeams!C:C,0))</f>
        <v>153</v>
      </c>
      <c r="D13089" t="s">
        <v>8496</v>
      </c>
      <c r="E13089">
        <f>INDEX(TeamSports!B:B,MATCH(D13089,TeamSports!C:C,0))</f>
        <v>65</v>
      </c>
      <c r="F13089">
        <f>INDEX(RanksTable!BG:BG,MATCH(B13089,RanksTable!B:B,0))</f>
        <v>7</v>
      </c>
      <c r="H13089" t="str">
        <f t="shared" si="204"/>
        <v>INSERT INTO "TeamRanks" (team_id,team_sport_id,team_rank) VALUES (153,65,7);</v>
      </c>
    </row>
    <row r="13090" spans="2:8" x14ac:dyDescent="0.25">
      <c r="B13090" t="s">
        <v>492</v>
      </c>
      <c r="C13090">
        <f>INDEX(NationalTeams!B:B,MATCH(B13090,NationalTeams!C:C,0))</f>
        <v>154</v>
      </c>
      <c r="D13090" t="s">
        <v>8496</v>
      </c>
      <c r="E13090">
        <f>INDEX(TeamSports!B:B,MATCH(D13090,TeamSports!C:C,0))</f>
        <v>65</v>
      </c>
      <c r="F13090">
        <f>INDEX(RanksTable!BG:BG,MATCH(B13090,RanksTable!B:B,0))</f>
        <v>2</v>
      </c>
      <c r="H13090" t="str">
        <f t="shared" si="204"/>
        <v>INSERT INTO "TeamRanks" (team_id,team_sport_id,team_rank) VALUES (154,65,2);</v>
      </c>
    </row>
    <row r="13091" spans="2:8" x14ac:dyDescent="0.25">
      <c r="B13091" t="s">
        <v>485</v>
      </c>
      <c r="C13091">
        <f>INDEX(NationalTeams!B:B,MATCH(B13091,NationalTeams!C:C,0))</f>
        <v>155</v>
      </c>
      <c r="D13091" t="s">
        <v>8496</v>
      </c>
      <c r="E13091">
        <f>INDEX(TeamSports!B:B,MATCH(D13091,TeamSports!C:C,0))</f>
        <v>65</v>
      </c>
      <c r="F13091">
        <f>INDEX(RanksTable!BG:BG,MATCH(B13091,RanksTable!B:B,0))</f>
        <v>7</v>
      </c>
      <c r="H13091" t="str">
        <f t="shared" si="204"/>
        <v>INSERT INTO "TeamRanks" (team_id,team_sport_id,team_rank) VALUES (155,65,7);</v>
      </c>
    </row>
    <row r="13092" spans="2:8" x14ac:dyDescent="0.25">
      <c r="B13092" t="s">
        <v>423</v>
      </c>
      <c r="C13092">
        <f>INDEX(NationalTeams!B:B,MATCH(B13092,NationalTeams!C:C,0))</f>
        <v>156</v>
      </c>
      <c r="D13092" t="s">
        <v>8496</v>
      </c>
      <c r="E13092">
        <f>INDEX(TeamSports!B:B,MATCH(D13092,TeamSports!C:C,0))</f>
        <v>65</v>
      </c>
      <c r="F13092">
        <f>INDEX(RanksTable!BG:BG,MATCH(B13092,RanksTable!B:B,0))</f>
        <v>4</v>
      </c>
      <c r="H13092" t="str">
        <f t="shared" si="204"/>
        <v>INSERT INTO "TeamRanks" (team_id,team_sport_id,team_rank) VALUES (156,65,4);</v>
      </c>
    </row>
    <row r="13093" spans="2:8" x14ac:dyDescent="0.25">
      <c r="B13093" t="s">
        <v>457</v>
      </c>
      <c r="C13093">
        <f>INDEX(NationalTeams!B:B,MATCH(B13093,NationalTeams!C:C,0))</f>
        <v>157</v>
      </c>
      <c r="D13093" t="s">
        <v>8496</v>
      </c>
      <c r="E13093">
        <f>INDEX(TeamSports!B:B,MATCH(D13093,TeamSports!C:C,0))</f>
        <v>65</v>
      </c>
      <c r="F13093">
        <f>INDEX(RanksTable!BG:BG,MATCH(B13093,RanksTable!B:B,0))</f>
        <v>7</v>
      </c>
      <c r="H13093" t="str">
        <f t="shared" si="204"/>
        <v>INSERT INTO "TeamRanks" (team_id,team_sport_id,team_rank) VALUES (157,65,7);</v>
      </c>
    </row>
    <row r="13094" spans="2:8" x14ac:dyDescent="0.25">
      <c r="B13094" t="s">
        <v>491</v>
      </c>
      <c r="C13094">
        <f>INDEX(NationalTeams!B:B,MATCH(B13094,NationalTeams!C:C,0))</f>
        <v>158</v>
      </c>
      <c r="D13094" t="s">
        <v>8496</v>
      </c>
      <c r="E13094">
        <f>INDEX(TeamSports!B:B,MATCH(D13094,TeamSports!C:C,0))</f>
        <v>65</v>
      </c>
      <c r="F13094">
        <f>INDEX(RanksTable!BG:BG,MATCH(B13094,RanksTable!B:B,0))</f>
        <v>7</v>
      </c>
      <c r="H13094" t="str">
        <f t="shared" si="204"/>
        <v>INSERT INTO "TeamRanks" (team_id,team_sport_id,team_rank) VALUES (158,65,7);</v>
      </c>
    </row>
    <row r="13095" spans="2:8" x14ac:dyDescent="0.25">
      <c r="B13095" t="s">
        <v>474</v>
      </c>
      <c r="C13095">
        <f>INDEX(NationalTeams!B:B,MATCH(B13095,NationalTeams!C:C,0))</f>
        <v>159</v>
      </c>
      <c r="D13095" t="s">
        <v>8496</v>
      </c>
      <c r="E13095">
        <f>INDEX(TeamSports!B:B,MATCH(D13095,TeamSports!C:C,0))</f>
        <v>65</v>
      </c>
      <c r="F13095">
        <f>INDEX(RanksTable!BG:BG,MATCH(B13095,RanksTable!B:B,0))</f>
        <v>7</v>
      </c>
      <c r="H13095" t="str">
        <f t="shared" si="204"/>
        <v>INSERT INTO "TeamRanks" (team_id,team_sport_id,team_rank) VALUES (159,65,7);</v>
      </c>
    </row>
    <row r="13096" spans="2:8" x14ac:dyDescent="0.25">
      <c r="B13096" t="s">
        <v>479</v>
      </c>
      <c r="C13096">
        <f>INDEX(NationalTeams!B:B,MATCH(B13096,NationalTeams!C:C,0))</f>
        <v>160</v>
      </c>
      <c r="D13096" t="s">
        <v>8496</v>
      </c>
      <c r="E13096">
        <f>INDEX(TeamSports!B:B,MATCH(D13096,TeamSports!C:C,0))</f>
        <v>65</v>
      </c>
      <c r="F13096">
        <f>INDEX(RanksTable!BG:BG,MATCH(B13096,RanksTable!B:B,0))</f>
        <v>7</v>
      </c>
      <c r="H13096" t="str">
        <f t="shared" si="204"/>
        <v>INSERT INTO "TeamRanks" (team_id,team_sport_id,team_rank) VALUES (160,65,7);</v>
      </c>
    </row>
    <row r="13097" spans="2:8" x14ac:dyDescent="0.25">
      <c r="B13097" t="s">
        <v>449</v>
      </c>
      <c r="C13097">
        <f>INDEX(NationalTeams!B:B,MATCH(B13097,NationalTeams!C:C,0))</f>
        <v>161</v>
      </c>
      <c r="D13097" t="s">
        <v>8496</v>
      </c>
      <c r="E13097">
        <f>INDEX(TeamSports!B:B,MATCH(D13097,TeamSports!C:C,0))</f>
        <v>65</v>
      </c>
      <c r="F13097">
        <f>INDEX(RanksTable!BG:BG,MATCH(B13097,RanksTable!B:B,0))</f>
        <v>7</v>
      </c>
      <c r="H13097" t="str">
        <f t="shared" si="204"/>
        <v>INSERT INTO "TeamRanks" (team_id,team_sport_id,team_rank) VALUES (161,65,7);</v>
      </c>
    </row>
    <row r="13098" spans="2:8" x14ac:dyDescent="0.25">
      <c r="B13098" t="s">
        <v>398</v>
      </c>
      <c r="C13098">
        <f>INDEX(NationalTeams!B:B,MATCH(B13098,NationalTeams!C:C,0))</f>
        <v>162</v>
      </c>
      <c r="D13098" t="s">
        <v>8496</v>
      </c>
      <c r="E13098">
        <f>INDEX(TeamSports!B:B,MATCH(D13098,TeamSports!C:C,0))</f>
        <v>65</v>
      </c>
      <c r="F13098">
        <f>INDEX(RanksTable!BG:BG,MATCH(B13098,RanksTable!B:B,0))</f>
        <v>7</v>
      </c>
      <c r="H13098" t="str">
        <f t="shared" si="204"/>
        <v>INSERT INTO "TeamRanks" (team_id,team_sport_id,team_rank) VALUES (162,65,7);</v>
      </c>
    </row>
    <row r="13099" spans="2:8" x14ac:dyDescent="0.25">
      <c r="B13099" t="s">
        <v>441</v>
      </c>
      <c r="C13099">
        <f>INDEX(NationalTeams!B:B,MATCH(B13099,NationalTeams!C:C,0))</f>
        <v>163</v>
      </c>
      <c r="D13099" t="s">
        <v>8496</v>
      </c>
      <c r="E13099">
        <f>INDEX(TeamSports!B:B,MATCH(D13099,TeamSports!C:C,0))</f>
        <v>65</v>
      </c>
      <c r="F13099">
        <f>INDEX(RanksTable!BG:BG,MATCH(B13099,RanksTable!B:B,0))</f>
        <v>7</v>
      </c>
      <c r="H13099" t="str">
        <f t="shared" si="204"/>
        <v>INSERT INTO "TeamRanks" (team_id,team_sport_id,team_rank) VALUES (163,65,7);</v>
      </c>
    </row>
    <row r="13100" spans="2:8" x14ac:dyDescent="0.25">
      <c r="B13100" t="s">
        <v>348</v>
      </c>
      <c r="C13100">
        <f>INDEX(NationalTeams!B:B,MATCH(B13100,NationalTeams!C:C,0))</f>
        <v>164</v>
      </c>
      <c r="D13100" t="s">
        <v>8496</v>
      </c>
      <c r="E13100">
        <f>INDEX(TeamSports!B:B,MATCH(D13100,TeamSports!C:C,0))</f>
        <v>65</v>
      </c>
      <c r="F13100">
        <f>INDEX(RanksTable!BG:BG,MATCH(B13100,RanksTable!B:B,0))</f>
        <v>7</v>
      </c>
      <c r="H13100" t="str">
        <f t="shared" si="204"/>
        <v>INSERT INTO "TeamRanks" (team_id,team_sport_id,team_rank) VALUES (164,65,7);</v>
      </c>
    </row>
    <row r="13101" spans="2:8" x14ac:dyDescent="0.25">
      <c r="B13101" t="s">
        <v>350</v>
      </c>
      <c r="C13101">
        <f>INDEX(NationalTeams!B:B,MATCH(B13101,NationalTeams!C:C,0))</f>
        <v>165</v>
      </c>
      <c r="D13101" t="s">
        <v>8496</v>
      </c>
      <c r="E13101">
        <f>INDEX(TeamSports!B:B,MATCH(D13101,TeamSports!C:C,0))</f>
        <v>65</v>
      </c>
      <c r="F13101">
        <f>INDEX(RanksTable!BG:BG,MATCH(B13101,RanksTable!B:B,0))</f>
        <v>7</v>
      </c>
      <c r="H13101" t="str">
        <f t="shared" si="204"/>
        <v>INSERT INTO "TeamRanks" (team_id,team_sport_id,team_rank) VALUES (165,65,7);</v>
      </c>
    </row>
    <row r="13102" spans="2:8" x14ac:dyDescent="0.25">
      <c r="B13102" t="s">
        <v>494</v>
      </c>
      <c r="C13102">
        <f>INDEX(NationalTeams!B:B,MATCH(B13102,NationalTeams!C:C,0))</f>
        <v>166</v>
      </c>
      <c r="D13102" t="s">
        <v>8496</v>
      </c>
      <c r="E13102">
        <f>INDEX(TeamSports!B:B,MATCH(D13102,TeamSports!C:C,0))</f>
        <v>65</v>
      </c>
      <c r="F13102">
        <f>INDEX(RanksTable!BG:BG,MATCH(B13102,RanksTable!B:B,0))</f>
        <v>7</v>
      </c>
      <c r="H13102" t="str">
        <f t="shared" si="204"/>
        <v>INSERT INTO "TeamRanks" (team_id,team_sport_id,team_rank) VALUES (166,65,7);</v>
      </c>
    </row>
    <row r="13103" spans="2:8" x14ac:dyDescent="0.25">
      <c r="B13103" t="s">
        <v>504</v>
      </c>
      <c r="C13103">
        <f>INDEX(NationalTeams!B:B,MATCH(B13103,NationalTeams!C:C,0))</f>
        <v>167</v>
      </c>
      <c r="D13103" t="s">
        <v>8496</v>
      </c>
      <c r="E13103">
        <f>INDEX(TeamSports!B:B,MATCH(D13103,TeamSports!C:C,0))</f>
        <v>65</v>
      </c>
      <c r="F13103">
        <f>INDEX(RanksTable!BG:BG,MATCH(B13103,RanksTable!B:B,0))</f>
        <v>7</v>
      </c>
      <c r="H13103" t="str">
        <f t="shared" si="204"/>
        <v>INSERT INTO "TeamRanks" (team_id,team_sport_id,team_rank) VALUES (167,65,7);</v>
      </c>
    </row>
    <row r="13104" spans="2:8" x14ac:dyDescent="0.25">
      <c r="B13104" t="s">
        <v>401</v>
      </c>
      <c r="C13104">
        <f>INDEX(NationalTeams!B:B,MATCH(B13104,NationalTeams!C:C,0))</f>
        <v>168</v>
      </c>
      <c r="D13104" t="s">
        <v>8496</v>
      </c>
      <c r="E13104">
        <f>INDEX(TeamSports!B:B,MATCH(D13104,TeamSports!C:C,0))</f>
        <v>65</v>
      </c>
      <c r="F13104">
        <f>INDEX(RanksTable!BG:BG,MATCH(B13104,RanksTable!B:B,0))</f>
        <v>7</v>
      </c>
      <c r="H13104" t="str">
        <f t="shared" si="204"/>
        <v>INSERT INTO "TeamRanks" (team_id,team_sport_id,team_rank) VALUES (168,65,7);</v>
      </c>
    </row>
    <row r="13105" spans="2:8" x14ac:dyDescent="0.25">
      <c r="B13105" t="s">
        <v>432</v>
      </c>
      <c r="C13105">
        <f>INDEX(NationalTeams!B:B,MATCH(B13105,NationalTeams!C:C,0))</f>
        <v>169</v>
      </c>
      <c r="D13105" t="s">
        <v>8496</v>
      </c>
      <c r="E13105">
        <f>INDEX(TeamSports!B:B,MATCH(D13105,TeamSports!C:C,0))</f>
        <v>65</v>
      </c>
      <c r="F13105">
        <f>INDEX(RanksTable!BG:BG,MATCH(B13105,RanksTable!B:B,0))</f>
        <v>7</v>
      </c>
      <c r="H13105" t="str">
        <f t="shared" si="204"/>
        <v>INSERT INTO "TeamRanks" (team_id,team_sport_id,team_rank) VALUES (169,65,7);</v>
      </c>
    </row>
    <row r="13106" spans="2:8" x14ac:dyDescent="0.25">
      <c r="B13106" t="s">
        <v>336</v>
      </c>
      <c r="C13106">
        <f>INDEX(NationalTeams!B:B,MATCH(B13106,NationalTeams!C:C,0))</f>
        <v>170</v>
      </c>
      <c r="D13106" t="s">
        <v>8496</v>
      </c>
      <c r="E13106">
        <f>INDEX(TeamSports!B:B,MATCH(D13106,TeamSports!C:C,0))</f>
        <v>65</v>
      </c>
      <c r="F13106">
        <f>INDEX(RanksTable!BG:BG,MATCH(B13106,RanksTable!B:B,0))</f>
        <v>7</v>
      </c>
      <c r="H13106" t="str">
        <f t="shared" si="204"/>
        <v>INSERT INTO "TeamRanks" (team_id,team_sport_id,team_rank) VALUES (170,65,7);</v>
      </c>
    </row>
    <row r="13107" spans="2:8" x14ac:dyDescent="0.25">
      <c r="B13107" t="s">
        <v>497</v>
      </c>
      <c r="C13107">
        <f>INDEX(NationalTeams!B:B,MATCH(B13107,NationalTeams!C:C,0))</f>
        <v>171</v>
      </c>
      <c r="D13107" t="s">
        <v>8496</v>
      </c>
      <c r="E13107">
        <f>INDEX(TeamSports!B:B,MATCH(D13107,TeamSports!C:C,0))</f>
        <v>65</v>
      </c>
      <c r="F13107">
        <f>INDEX(RanksTable!BG:BG,MATCH(B13107,RanksTable!B:B,0))</f>
        <v>4</v>
      </c>
      <c r="H13107" t="str">
        <f t="shared" si="204"/>
        <v>INSERT INTO "TeamRanks" (team_id,team_sport_id,team_rank) VALUES (171,65,4);</v>
      </c>
    </row>
    <row r="13108" spans="2:8" x14ac:dyDescent="0.25">
      <c r="B13108" t="s">
        <v>380</v>
      </c>
      <c r="C13108">
        <f>INDEX(NationalTeams!B:B,MATCH(B13108,NationalTeams!C:C,0))</f>
        <v>172</v>
      </c>
      <c r="D13108" t="s">
        <v>8496</v>
      </c>
      <c r="E13108">
        <f>INDEX(TeamSports!B:B,MATCH(D13108,TeamSports!C:C,0))</f>
        <v>65</v>
      </c>
      <c r="F13108">
        <f>INDEX(RanksTable!BG:BG,MATCH(B13108,RanksTable!B:B,0))</f>
        <v>7</v>
      </c>
      <c r="H13108" t="str">
        <f t="shared" si="204"/>
        <v>INSERT INTO "TeamRanks" (team_id,team_sport_id,team_rank) VALUES (172,65,7);</v>
      </c>
    </row>
    <row r="13109" spans="2:8" x14ac:dyDescent="0.25">
      <c r="B13109" t="s">
        <v>402</v>
      </c>
      <c r="C13109">
        <f>INDEX(NationalTeams!B:B,MATCH(B13109,NationalTeams!C:C,0))</f>
        <v>173</v>
      </c>
      <c r="D13109" t="s">
        <v>8496</v>
      </c>
      <c r="E13109">
        <f>INDEX(TeamSports!B:B,MATCH(D13109,TeamSports!C:C,0))</f>
        <v>65</v>
      </c>
      <c r="F13109">
        <f>INDEX(RanksTable!BG:BG,MATCH(B13109,RanksTable!B:B,0))</f>
        <v>7</v>
      </c>
      <c r="H13109" t="str">
        <f t="shared" si="204"/>
        <v>INSERT INTO "TeamRanks" (team_id,team_sport_id,team_rank) VALUES (173,65,7);</v>
      </c>
    </row>
    <row r="13110" spans="2:8" x14ac:dyDescent="0.25">
      <c r="B13110" t="s">
        <v>370</v>
      </c>
      <c r="C13110">
        <f>INDEX(NationalTeams!B:B,MATCH(B13110,NationalTeams!C:C,0))</f>
        <v>174</v>
      </c>
      <c r="D13110" t="s">
        <v>8496</v>
      </c>
      <c r="E13110">
        <f>INDEX(TeamSports!B:B,MATCH(D13110,TeamSports!C:C,0))</f>
        <v>65</v>
      </c>
      <c r="F13110">
        <f>INDEX(RanksTable!BG:BG,MATCH(B13110,RanksTable!B:B,0))</f>
        <v>7</v>
      </c>
      <c r="H13110" t="str">
        <f t="shared" si="204"/>
        <v>INSERT INTO "TeamRanks" (team_id,team_sport_id,team_rank) VALUES (174,65,7);</v>
      </c>
    </row>
    <row r="13111" spans="2:8" x14ac:dyDescent="0.25">
      <c r="B13111" t="s">
        <v>506</v>
      </c>
      <c r="C13111">
        <f>INDEX(NationalTeams!B:B,MATCH(B13111,NationalTeams!C:C,0))</f>
        <v>175</v>
      </c>
      <c r="D13111" t="s">
        <v>8496</v>
      </c>
      <c r="E13111">
        <f>INDEX(TeamSports!B:B,MATCH(D13111,TeamSports!C:C,0))</f>
        <v>65</v>
      </c>
      <c r="F13111">
        <f>INDEX(RanksTable!BG:BG,MATCH(B13111,RanksTable!B:B,0))</f>
        <v>7</v>
      </c>
      <c r="H13111" t="str">
        <f t="shared" si="204"/>
        <v>INSERT INTO "TeamRanks" (team_id,team_sport_id,team_rank) VALUES (175,65,7);</v>
      </c>
    </row>
    <row r="13112" spans="2:8" x14ac:dyDescent="0.25">
      <c r="B13112" t="s">
        <v>500</v>
      </c>
      <c r="C13112">
        <f>INDEX(NationalTeams!B:B,MATCH(B13112,NationalTeams!C:C,0))</f>
        <v>176</v>
      </c>
      <c r="D13112" t="s">
        <v>8496</v>
      </c>
      <c r="E13112">
        <f>INDEX(TeamSports!B:B,MATCH(D13112,TeamSports!C:C,0))</f>
        <v>65</v>
      </c>
      <c r="F13112">
        <f>INDEX(RanksTable!BG:BG,MATCH(B13112,RanksTable!B:B,0))</f>
        <v>2</v>
      </c>
      <c r="H13112" t="str">
        <f t="shared" si="204"/>
        <v>INSERT INTO "TeamRanks" (team_id,team_sport_id,team_rank) VALUES (176,65,2);</v>
      </c>
    </row>
    <row r="13113" spans="2:8" x14ac:dyDescent="0.25">
      <c r="B13113" t="s">
        <v>473</v>
      </c>
      <c r="C13113">
        <f>INDEX(NationalTeams!B:B,MATCH(B13113,NationalTeams!C:C,0))</f>
        <v>177</v>
      </c>
      <c r="D13113" t="s">
        <v>8496</v>
      </c>
      <c r="E13113">
        <f>INDEX(TeamSports!B:B,MATCH(D13113,TeamSports!C:C,0))</f>
        <v>65</v>
      </c>
      <c r="F13113">
        <f>INDEX(RanksTable!BG:BG,MATCH(B13113,RanksTable!B:B,0))</f>
        <v>7</v>
      </c>
      <c r="H13113" t="str">
        <f t="shared" si="204"/>
        <v>INSERT INTO "TeamRanks" (team_id,team_sport_id,team_rank) VALUES (177,65,7);</v>
      </c>
    </row>
    <row r="13114" spans="2:8" x14ac:dyDescent="0.25">
      <c r="B13114" t="s">
        <v>482</v>
      </c>
      <c r="C13114">
        <f>INDEX(NationalTeams!B:B,MATCH(B13114,NationalTeams!C:C,0))</f>
        <v>178</v>
      </c>
      <c r="D13114" t="s">
        <v>8496</v>
      </c>
      <c r="E13114">
        <f>INDEX(TeamSports!B:B,MATCH(D13114,TeamSports!C:C,0))</f>
        <v>65</v>
      </c>
      <c r="F13114">
        <f>INDEX(RanksTable!BG:BG,MATCH(B13114,RanksTable!B:B,0))</f>
        <v>7</v>
      </c>
      <c r="H13114" t="str">
        <f t="shared" si="204"/>
        <v>INSERT INTO "TeamRanks" (team_id,team_sport_id,team_rank) VALUES (178,65,7);</v>
      </c>
    </row>
    <row r="13115" spans="2:8" x14ac:dyDescent="0.25">
      <c r="B13115" t="s">
        <v>411</v>
      </c>
      <c r="C13115">
        <f>INDEX(NationalTeams!B:B,MATCH(B13115,NationalTeams!C:C,0))</f>
        <v>179</v>
      </c>
      <c r="D13115" t="s">
        <v>8496</v>
      </c>
      <c r="E13115">
        <f>INDEX(TeamSports!B:B,MATCH(D13115,TeamSports!C:C,0))</f>
        <v>65</v>
      </c>
      <c r="F13115">
        <f>INDEX(RanksTable!BG:BG,MATCH(B13115,RanksTable!B:B,0))</f>
        <v>7</v>
      </c>
      <c r="H13115" t="str">
        <f t="shared" si="204"/>
        <v>INSERT INTO "TeamRanks" (team_id,team_sport_id,team_rank) VALUES (179,65,7);</v>
      </c>
    </row>
    <row r="13116" spans="2:8" x14ac:dyDescent="0.25">
      <c r="B13116" t="s">
        <v>541</v>
      </c>
      <c r="C13116">
        <f>INDEX(NationalTeams!B:B,MATCH(B13116,NationalTeams!C:C,0))</f>
        <v>180</v>
      </c>
      <c r="D13116" t="s">
        <v>8496</v>
      </c>
      <c r="E13116">
        <f>INDEX(TeamSports!B:B,MATCH(D13116,TeamSports!C:C,0))</f>
        <v>65</v>
      </c>
      <c r="F13116">
        <f>INDEX(RanksTable!BG:BG,MATCH(B13116,RanksTable!B:B,0))</f>
        <v>7</v>
      </c>
      <c r="H13116" t="str">
        <f t="shared" si="204"/>
        <v>INSERT INTO "TeamRanks" (team_id,team_sport_id,team_rank) VALUES (180,65,7);</v>
      </c>
    </row>
    <row r="13117" spans="2:8" x14ac:dyDescent="0.25">
      <c r="B13117" t="s">
        <v>412</v>
      </c>
      <c r="C13117">
        <f>INDEX(NationalTeams!B:B,MATCH(B13117,NationalTeams!C:C,0))</f>
        <v>181</v>
      </c>
      <c r="D13117" t="s">
        <v>8496</v>
      </c>
      <c r="E13117">
        <f>INDEX(TeamSports!B:B,MATCH(D13117,TeamSports!C:C,0))</f>
        <v>65</v>
      </c>
      <c r="F13117">
        <f>INDEX(RanksTable!BG:BG,MATCH(B13117,RanksTable!B:B,0))</f>
        <v>7</v>
      </c>
      <c r="H13117" t="str">
        <f t="shared" si="204"/>
        <v>INSERT INTO "TeamRanks" (team_id,team_sport_id,team_rank) VALUES (181,65,7);</v>
      </c>
    </row>
    <row r="13118" spans="2:8" x14ac:dyDescent="0.25">
      <c r="B13118" t="s">
        <v>409</v>
      </c>
      <c r="C13118">
        <f>INDEX(NationalTeams!B:B,MATCH(B13118,NationalTeams!C:C,0))</f>
        <v>182</v>
      </c>
      <c r="D13118" t="s">
        <v>8496</v>
      </c>
      <c r="E13118">
        <f>INDEX(TeamSports!B:B,MATCH(D13118,TeamSports!C:C,0))</f>
        <v>65</v>
      </c>
      <c r="F13118">
        <f>INDEX(RanksTable!BG:BG,MATCH(B13118,RanksTable!B:B,0))</f>
        <v>7</v>
      </c>
      <c r="H13118" t="str">
        <f t="shared" si="204"/>
        <v>INSERT INTO "TeamRanks" (team_id,team_sport_id,team_rank) VALUES (182,65,7);</v>
      </c>
    </row>
    <row r="13119" spans="2:8" x14ac:dyDescent="0.25">
      <c r="B13119" t="s">
        <v>414</v>
      </c>
      <c r="C13119">
        <f>INDEX(NationalTeams!B:B,MATCH(B13119,NationalTeams!C:C,0))</f>
        <v>183</v>
      </c>
      <c r="D13119" t="s">
        <v>8496</v>
      </c>
      <c r="E13119">
        <f>INDEX(TeamSports!B:B,MATCH(D13119,TeamSports!C:C,0))</f>
        <v>65</v>
      </c>
      <c r="F13119">
        <f>INDEX(RanksTable!BG:BG,MATCH(B13119,RanksTable!B:B,0))</f>
        <v>7</v>
      </c>
      <c r="H13119" t="str">
        <f t="shared" si="204"/>
        <v>INSERT INTO "TeamRanks" (team_id,team_sport_id,team_rank) VALUES (183,65,7);</v>
      </c>
    </row>
    <row r="13120" spans="2:8" x14ac:dyDescent="0.25">
      <c r="B13120" t="s">
        <v>362</v>
      </c>
      <c r="C13120">
        <f>INDEX(NationalTeams!B:B,MATCH(B13120,NationalTeams!C:C,0))</f>
        <v>184</v>
      </c>
      <c r="D13120" t="s">
        <v>8496</v>
      </c>
      <c r="E13120">
        <f>INDEX(TeamSports!B:B,MATCH(D13120,TeamSports!C:C,0))</f>
        <v>65</v>
      </c>
      <c r="F13120">
        <f>INDEX(RanksTable!BG:BG,MATCH(B13120,RanksTable!B:B,0))</f>
        <v>7</v>
      </c>
      <c r="H13120" t="str">
        <f t="shared" si="204"/>
        <v>INSERT INTO "TeamRanks" (team_id,team_sport_id,team_rank) VALUES (184,65,7);</v>
      </c>
    </row>
    <row r="13121" spans="2:8" x14ac:dyDescent="0.25">
      <c r="B13121" t="s">
        <v>499</v>
      </c>
      <c r="C13121">
        <f>INDEX(NationalTeams!B:B,MATCH(B13121,NationalTeams!C:C,0))</f>
        <v>185</v>
      </c>
      <c r="D13121" t="s">
        <v>8496</v>
      </c>
      <c r="E13121">
        <f>INDEX(TeamSports!B:B,MATCH(D13121,TeamSports!C:C,0))</f>
        <v>65</v>
      </c>
      <c r="F13121">
        <f>INDEX(RanksTable!BG:BG,MATCH(B13121,RanksTable!B:B,0))</f>
        <v>7</v>
      </c>
      <c r="H13121" t="str">
        <f t="shared" si="204"/>
        <v>INSERT INTO "TeamRanks" (team_id,team_sport_id,team_rank) VALUES (185,65,7);</v>
      </c>
    </row>
    <row r="13122" spans="2:8" x14ac:dyDescent="0.25">
      <c r="B13122" t="s">
        <v>374</v>
      </c>
      <c r="C13122">
        <f>INDEX(NationalTeams!B:B,MATCH(B13122,NationalTeams!C:C,0))</f>
        <v>186</v>
      </c>
      <c r="D13122" t="s">
        <v>8496</v>
      </c>
      <c r="E13122">
        <f>INDEX(TeamSports!B:B,MATCH(D13122,TeamSports!C:C,0))</f>
        <v>65</v>
      </c>
      <c r="F13122">
        <f>INDEX(RanksTable!BG:BG,MATCH(B13122,RanksTable!B:B,0))</f>
        <v>7</v>
      </c>
      <c r="H13122" t="str">
        <f t="shared" si="204"/>
        <v>INSERT INTO "TeamRanks" (team_id,team_sport_id,team_rank) VALUES (186,65,7);</v>
      </c>
    </row>
    <row r="13123" spans="2:8" x14ac:dyDescent="0.25">
      <c r="B13123" t="s">
        <v>385</v>
      </c>
      <c r="C13123">
        <f>INDEX(NationalTeams!B:B,MATCH(B13123,NationalTeams!C:C,0))</f>
        <v>187</v>
      </c>
      <c r="D13123" t="s">
        <v>8496</v>
      </c>
      <c r="E13123">
        <f>INDEX(TeamSports!B:B,MATCH(D13123,TeamSports!C:C,0))</f>
        <v>65</v>
      </c>
      <c r="F13123">
        <f>INDEX(RanksTable!BG:BG,MATCH(B13123,RanksTable!B:B,0))</f>
        <v>7</v>
      </c>
      <c r="H13123" t="str">
        <f t="shared" si="204"/>
        <v>INSERT INTO "TeamRanks" (team_id,team_sport_id,team_rank) VALUES (187,65,7);</v>
      </c>
    </row>
    <row r="13124" spans="2:8" x14ac:dyDescent="0.25">
      <c r="B13124" t="s">
        <v>450</v>
      </c>
      <c r="C13124">
        <f>INDEX(NationalTeams!B:B,MATCH(B13124,NationalTeams!C:C,0))</f>
        <v>188</v>
      </c>
      <c r="D13124" t="s">
        <v>8496</v>
      </c>
      <c r="E13124">
        <f>INDEX(TeamSports!B:B,MATCH(D13124,TeamSports!C:C,0))</f>
        <v>65</v>
      </c>
      <c r="F13124">
        <f>INDEX(RanksTable!BG:BG,MATCH(B13124,RanksTable!B:B,0))</f>
        <v>7</v>
      </c>
      <c r="H13124" t="str">
        <f t="shared" ref="H13124:H13187" si="205">_xlfn.CONCAT($H$1,$L$1,$C$1,$L$1," ",$J$1,$C$2,$N$1,$E$2,$N$1,$F$2,$K$1,$I$1,$J$1,C13124,$N$1,E13124,$N$1,F13124,$K$1,$O$1)</f>
        <v>INSERT INTO "TeamRanks" (team_id,team_sport_id,team_rank) VALUES (188,65,7);</v>
      </c>
    </row>
    <row r="13125" spans="2:8" x14ac:dyDescent="0.25">
      <c r="B13125" t="s">
        <v>448</v>
      </c>
      <c r="C13125">
        <f>INDEX(NationalTeams!B:B,MATCH(B13125,NationalTeams!C:C,0))</f>
        <v>189</v>
      </c>
      <c r="D13125" t="s">
        <v>8496</v>
      </c>
      <c r="E13125">
        <f>INDEX(TeamSports!B:B,MATCH(D13125,TeamSports!C:C,0))</f>
        <v>65</v>
      </c>
      <c r="F13125">
        <f>INDEX(RanksTable!BG:BG,MATCH(B13125,RanksTable!B:B,0))</f>
        <v>7</v>
      </c>
      <c r="H13125" t="str">
        <f t="shared" si="205"/>
        <v>INSERT INTO "TeamRanks" (team_id,team_sport_id,team_rank) VALUES (189,65,7);</v>
      </c>
    </row>
    <row r="13126" spans="2:8" x14ac:dyDescent="0.25">
      <c r="B13126" t="s">
        <v>375</v>
      </c>
      <c r="C13126">
        <f>INDEX(NationalTeams!B:B,MATCH(B13126,NationalTeams!C:C,0))</f>
        <v>190</v>
      </c>
      <c r="D13126" t="s">
        <v>8496</v>
      </c>
      <c r="E13126">
        <f>INDEX(TeamSports!B:B,MATCH(D13126,TeamSports!C:C,0))</f>
        <v>65</v>
      </c>
      <c r="F13126">
        <f>INDEX(RanksTable!BG:BG,MATCH(B13126,RanksTable!B:B,0))</f>
        <v>7</v>
      </c>
      <c r="H13126" t="str">
        <f t="shared" si="205"/>
        <v>INSERT INTO "TeamRanks" (team_id,team_sport_id,team_rank) VALUES (190,65,7);</v>
      </c>
    </row>
    <row r="13127" spans="2:8" x14ac:dyDescent="0.25">
      <c r="B13127" t="s">
        <v>483</v>
      </c>
      <c r="C13127">
        <f>INDEX(NationalTeams!B:B,MATCH(B13127,NationalTeams!C:C,0))</f>
        <v>191</v>
      </c>
      <c r="D13127" t="s">
        <v>8496</v>
      </c>
      <c r="E13127">
        <f>INDEX(TeamSports!B:B,MATCH(D13127,TeamSports!C:C,0))</f>
        <v>65</v>
      </c>
      <c r="F13127">
        <f>INDEX(RanksTable!BG:BG,MATCH(B13127,RanksTable!B:B,0))</f>
        <v>7</v>
      </c>
      <c r="H13127" t="str">
        <f t="shared" si="205"/>
        <v>INSERT INTO "TeamRanks" (team_id,team_sport_id,team_rank) VALUES (191,65,7);</v>
      </c>
    </row>
    <row r="13128" spans="2:8" x14ac:dyDescent="0.25">
      <c r="B13128" t="s">
        <v>395</v>
      </c>
      <c r="C13128">
        <f>INDEX(NationalTeams!B:B,MATCH(B13128,NationalTeams!C:C,0))</f>
        <v>192</v>
      </c>
      <c r="D13128" t="s">
        <v>8496</v>
      </c>
      <c r="E13128">
        <f>INDEX(TeamSports!B:B,MATCH(D13128,TeamSports!C:C,0))</f>
        <v>65</v>
      </c>
      <c r="F13128">
        <f>INDEX(RanksTable!BG:BG,MATCH(B13128,RanksTable!B:B,0))</f>
        <v>7</v>
      </c>
      <c r="H13128" t="str">
        <f t="shared" si="205"/>
        <v>INSERT INTO "TeamRanks" (team_id,team_sport_id,team_rank) VALUES (192,65,7);</v>
      </c>
    </row>
    <row r="13129" spans="2:8" x14ac:dyDescent="0.25">
      <c r="B13129" t="s">
        <v>363</v>
      </c>
      <c r="C13129">
        <f>INDEX(NationalTeams!B:B,MATCH(B13129,NationalTeams!C:C,0))</f>
        <v>193</v>
      </c>
      <c r="D13129" t="s">
        <v>8496</v>
      </c>
      <c r="E13129">
        <f>INDEX(TeamSports!B:B,MATCH(D13129,TeamSports!C:C,0))</f>
        <v>65</v>
      </c>
      <c r="F13129">
        <f>INDEX(RanksTable!BG:BG,MATCH(B13129,RanksTable!B:B,0))</f>
        <v>7</v>
      </c>
      <c r="H13129" t="str">
        <f t="shared" si="205"/>
        <v>INSERT INTO "TeamRanks" (team_id,team_sport_id,team_rank) VALUES (193,65,7);</v>
      </c>
    </row>
    <row r="13130" spans="2:8" x14ac:dyDescent="0.25">
      <c r="B13130" t="s">
        <v>394</v>
      </c>
      <c r="C13130">
        <f>INDEX(NationalTeams!B:B,MATCH(B13130,NationalTeams!C:C,0))</f>
        <v>194</v>
      </c>
      <c r="D13130" t="s">
        <v>8496</v>
      </c>
      <c r="E13130">
        <f>INDEX(TeamSports!B:B,MATCH(D13130,TeamSports!C:C,0))</f>
        <v>65</v>
      </c>
      <c r="F13130">
        <f>INDEX(RanksTable!BG:BG,MATCH(B13130,RanksTable!B:B,0))</f>
        <v>7</v>
      </c>
      <c r="H13130" t="str">
        <f t="shared" si="205"/>
        <v>INSERT INTO "TeamRanks" (team_id,team_sport_id,team_rank) VALUES (194,65,7);</v>
      </c>
    </row>
    <row r="13131" spans="2:8" x14ac:dyDescent="0.25">
      <c r="B13131" t="s">
        <v>389</v>
      </c>
      <c r="C13131">
        <f>INDEX(NationalTeams!B:B,MATCH(B13131,NationalTeams!C:C,0))</f>
        <v>195</v>
      </c>
      <c r="D13131" t="s">
        <v>8496</v>
      </c>
      <c r="E13131">
        <f>INDEX(TeamSports!B:B,MATCH(D13131,TeamSports!C:C,0))</f>
        <v>65</v>
      </c>
      <c r="F13131">
        <f>INDEX(RanksTable!BG:BG,MATCH(B13131,RanksTable!B:B,0))</f>
        <v>7</v>
      </c>
      <c r="H13131" t="str">
        <f t="shared" si="205"/>
        <v>INSERT INTO "TeamRanks" (team_id,team_sport_id,team_rank) VALUES (195,65,7);</v>
      </c>
    </row>
    <row r="13132" spans="2:8" x14ac:dyDescent="0.25">
      <c r="B13132" t="s">
        <v>496</v>
      </c>
      <c r="C13132">
        <f>INDEX(NationalTeams!B:B,MATCH(B13132,NationalTeams!C:C,0))</f>
        <v>196</v>
      </c>
      <c r="D13132" t="s">
        <v>8496</v>
      </c>
      <c r="E13132">
        <f>INDEX(TeamSports!B:B,MATCH(D13132,TeamSports!C:C,0))</f>
        <v>65</v>
      </c>
      <c r="F13132">
        <f>INDEX(RanksTable!BG:BG,MATCH(B13132,RanksTable!B:B,0))</f>
        <v>3</v>
      </c>
      <c r="H13132" t="str">
        <f t="shared" si="205"/>
        <v>INSERT INTO "TeamRanks" (team_id,team_sport_id,team_rank) VALUES (196,65,3);</v>
      </c>
    </row>
    <row r="13133" spans="2:8" x14ac:dyDescent="0.25">
      <c r="B13133" t="s">
        <v>507</v>
      </c>
      <c r="C13133">
        <f>INDEX(NationalTeams!B:B,MATCH(B13133,NationalTeams!C:C,0))</f>
        <v>197</v>
      </c>
      <c r="D13133" t="s">
        <v>8496</v>
      </c>
      <c r="E13133">
        <f>INDEX(TeamSports!B:B,MATCH(D13133,TeamSports!C:C,0))</f>
        <v>65</v>
      </c>
      <c r="F13133">
        <f>INDEX(RanksTable!BG:BG,MATCH(B13133,RanksTable!B:B,0))</f>
        <v>1</v>
      </c>
      <c r="H13133" t="str">
        <f t="shared" si="205"/>
        <v>INSERT INTO "TeamRanks" (team_id,team_sport_id,team_rank) VALUES (197,65,1);</v>
      </c>
    </row>
    <row r="13134" spans="2:8" x14ac:dyDescent="0.25">
      <c r="B13134" t="s">
        <v>399</v>
      </c>
      <c r="C13134">
        <f>INDEX(NationalTeams!B:B,MATCH(B13134,NationalTeams!C:C,0))</f>
        <v>198</v>
      </c>
      <c r="D13134" t="s">
        <v>8496</v>
      </c>
      <c r="E13134">
        <f>INDEX(TeamSports!B:B,MATCH(D13134,TeamSports!C:C,0))</f>
        <v>65</v>
      </c>
      <c r="F13134">
        <f>INDEX(RanksTable!BG:BG,MATCH(B13134,RanksTable!B:B,0))</f>
        <v>7</v>
      </c>
      <c r="H13134" t="str">
        <f t="shared" si="205"/>
        <v>INSERT INTO "TeamRanks" (team_id,team_sport_id,team_rank) VALUES (198,65,7);</v>
      </c>
    </row>
    <row r="13135" spans="2:8" x14ac:dyDescent="0.25">
      <c r="B13135" t="s">
        <v>467</v>
      </c>
      <c r="C13135">
        <f>INDEX(NationalTeams!B:B,MATCH(B13135,NationalTeams!C:C,0))</f>
        <v>199</v>
      </c>
      <c r="D13135" t="s">
        <v>8496</v>
      </c>
      <c r="E13135">
        <f>INDEX(TeamSports!B:B,MATCH(D13135,TeamSports!C:C,0))</f>
        <v>65</v>
      </c>
      <c r="F13135">
        <f>INDEX(RanksTable!BG:BG,MATCH(B13135,RanksTable!B:B,0))</f>
        <v>7</v>
      </c>
      <c r="H13135" t="str">
        <f t="shared" si="205"/>
        <v>INSERT INTO "TeamRanks" (team_id,team_sport_id,team_rank) VALUES (199,65,7);</v>
      </c>
    </row>
    <row r="13136" spans="2:8" x14ac:dyDescent="0.25">
      <c r="B13136" t="s">
        <v>437</v>
      </c>
      <c r="C13136">
        <f>INDEX(NationalTeams!B:B,MATCH(B13136,NationalTeams!C:C,0))</f>
        <v>200</v>
      </c>
      <c r="D13136" t="s">
        <v>8496</v>
      </c>
      <c r="E13136">
        <f>INDEX(TeamSports!B:B,MATCH(D13136,TeamSports!C:C,0))</f>
        <v>65</v>
      </c>
      <c r="F13136">
        <f>INDEX(RanksTable!BG:BG,MATCH(B13136,RanksTable!B:B,0))</f>
        <v>7</v>
      </c>
      <c r="H13136" t="str">
        <f t="shared" si="205"/>
        <v>INSERT INTO "TeamRanks" (team_id,team_sport_id,team_rank) VALUES (200,65,7);</v>
      </c>
    </row>
    <row r="13137" spans="2:8" x14ac:dyDescent="0.25">
      <c r="B13137" t="s">
        <v>452</v>
      </c>
      <c r="C13137">
        <f>INDEX(NationalTeams!B:B,MATCH(B13137,NationalTeams!C:C,0))</f>
        <v>201</v>
      </c>
      <c r="D13137" t="s">
        <v>8496</v>
      </c>
      <c r="E13137">
        <f>INDEX(TeamSports!B:B,MATCH(D13137,TeamSports!C:C,0))</f>
        <v>65</v>
      </c>
      <c r="F13137">
        <f>INDEX(RanksTable!BG:BG,MATCH(B13137,RanksTable!B:B,0))</f>
        <v>7</v>
      </c>
      <c r="H13137" t="str">
        <f t="shared" si="205"/>
        <v>INSERT INTO "TeamRanks" (team_id,team_sport_id,team_rank) VALUES (201,65,7);</v>
      </c>
    </row>
    <row r="13138" spans="2:8" x14ac:dyDescent="0.25">
      <c r="B13138" t="s">
        <v>384</v>
      </c>
      <c r="C13138">
        <f>INDEX(NationalTeams!B:B,MATCH(B13138,NationalTeams!C:C,0))</f>
        <v>202</v>
      </c>
      <c r="D13138" t="s">
        <v>8496</v>
      </c>
      <c r="E13138">
        <f>INDEX(TeamSports!B:B,MATCH(D13138,TeamSports!C:C,0))</f>
        <v>65</v>
      </c>
      <c r="F13138">
        <f>INDEX(RanksTable!BG:BG,MATCH(B13138,RanksTable!B:B,0))</f>
        <v>7</v>
      </c>
      <c r="H13138" t="str">
        <f t="shared" si="205"/>
        <v>INSERT INTO "TeamRanks" (team_id,team_sport_id,team_rank) VALUES (202,65,7);</v>
      </c>
    </row>
    <row r="13139" spans="2:8" x14ac:dyDescent="0.25">
      <c r="B13139" t="s">
        <v>442</v>
      </c>
      <c r="C13139">
        <f>INDEX(NationalTeams!B:B,MATCH(B13139,NationalTeams!C:C,0))</f>
        <v>203</v>
      </c>
      <c r="D13139" t="s">
        <v>8496</v>
      </c>
      <c r="E13139">
        <f>INDEX(TeamSports!B:B,MATCH(D13139,TeamSports!C:C,0))</f>
        <v>65</v>
      </c>
      <c r="F13139">
        <f>INDEX(RanksTable!BG:BG,MATCH(B13139,RanksTable!B:B,0))</f>
        <v>7</v>
      </c>
      <c r="H13139" t="str">
        <f t="shared" si="205"/>
        <v>INSERT INTO "TeamRanks" (team_id,team_sport_id,team_rank) VALUES (203,65,7);</v>
      </c>
    </row>
    <row r="13140" spans="2:8" x14ac:dyDescent="0.25">
      <c r="B13140" t="s">
        <v>472</v>
      </c>
      <c r="C13140">
        <f>INDEX(NationalTeams!B:B,MATCH(B13140,NationalTeams!C:C,0))</f>
        <v>204</v>
      </c>
      <c r="D13140" t="s">
        <v>8496</v>
      </c>
      <c r="E13140">
        <f>INDEX(TeamSports!B:B,MATCH(D13140,TeamSports!C:C,0))</f>
        <v>65</v>
      </c>
      <c r="F13140">
        <f>INDEX(RanksTable!BG:BG,MATCH(B13140,RanksTable!B:B,0))</f>
        <v>7</v>
      </c>
      <c r="H13140" t="str">
        <f t="shared" si="205"/>
        <v>INSERT INTO "TeamRanks" (team_id,team_sport_id,team_rank) VALUES (204,65,7);</v>
      </c>
    </row>
    <row r="13141" spans="2:8" x14ac:dyDescent="0.25">
      <c r="B13141" t="s">
        <v>388</v>
      </c>
      <c r="C13141">
        <f>INDEX(NationalTeams!B:B,MATCH(B13141,NationalTeams!C:C,0))</f>
        <v>205</v>
      </c>
      <c r="D13141" t="s">
        <v>8496</v>
      </c>
      <c r="E13141">
        <f>INDEX(TeamSports!B:B,MATCH(D13141,TeamSports!C:C,0))</f>
        <v>65</v>
      </c>
      <c r="F13141">
        <f>INDEX(RanksTable!BG:BG,MATCH(B13141,RanksTable!B:B,0))</f>
        <v>7</v>
      </c>
      <c r="H13141" t="str">
        <f t="shared" si="205"/>
        <v>INSERT INTO "TeamRanks" (team_id,team_sport_id,team_rank) VALUES (205,65,7);</v>
      </c>
    </row>
    <row r="13142" spans="2:8" x14ac:dyDescent="0.25">
      <c r="B13142" t="s">
        <v>476</v>
      </c>
      <c r="C13142">
        <f>INDEX(NationalTeams!B:B,MATCH(B13142,NationalTeams!C:C,0))</f>
        <v>206</v>
      </c>
      <c r="D13142" t="s">
        <v>8496</v>
      </c>
      <c r="E13142">
        <f>INDEX(TeamSports!B:B,MATCH(D13142,TeamSports!C:C,0))</f>
        <v>65</v>
      </c>
      <c r="F13142">
        <f>INDEX(RanksTable!BG:BG,MATCH(B13142,RanksTable!B:B,0))</f>
        <v>7</v>
      </c>
      <c r="H13142" t="str">
        <f t="shared" si="205"/>
        <v>INSERT INTO "TeamRanks" (team_id,team_sport_id,team_rank) VALUES (206,65,7);</v>
      </c>
    </row>
    <row r="13143" spans="2:8" x14ac:dyDescent="0.25">
      <c r="B13143" t="s">
        <v>407</v>
      </c>
      <c r="C13143">
        <f>INDEX(NationalTeams!B:B,MATCH(B13143,NationalTeams!C:C,0))</f>
        <v>207</v>
      </c>
      <c r="D13143" t="s">
        <v>8496</v>
      </c>
      <c r="E13143">
        <f>INDEX(TeamSports!B:B,MATCH(D13143,TeamSports!C:C,0))</f>
        <v>65</v>
      </c>
      <c r="F13143">
        <f>INDEX(RanksTable!BG:BG,MATCH(B13143,RanksTable!B:B,0))</f>
        <v>7</v>
      </c>
      <c r="H13143" t="str">
        <f t="shared" si="205"/>
        <v>INSERT INTO "TeamRanks" (team_id,team_sport_id,team_rank) VALUES (207,65,7);</v>
      </c>
    </row>
    <row r="13144" spans="2:8" x14ac:dyDescent="0.25">
      <c r="B13144" t="s">
        <v>364</v>
      </c>
      <c r="C13144">
        <f>INDEX(NationalTeams!B:B,MATCH(B13144,NationalTeams!C:C,0))</f>
        <v>208</v>
      </c>
      <c r="D13144" t="s">
        <v>8496</v>
      </c>
      <c r="E13144">
        <f>INDEX(TeamSports!B:B,MATCH(D13144,TeamSports!C:C,0))</f>
        <v>65</v>
      </c>
      <c r="F13144">
        <f>INDEX(RanksTable!BG:BG,MATCH(B13144,RanksTable!B:B,0))</f>
        <v>7</v>
      </c>
      <c r="H13144" t="str">
        <f t="shared" si="205"/>
        <v>INSERT INTO "TeamRanks" (team_id,team_sport_id,team_rank) VALUES (208,65,7);</v>
      </c>
    </row>
    <row r="13145" spans="2:8" x14ac:dyDescent="0.25">
      <c r="B13145" t="s">
        <v>439</v>
      </c>
      <c r="C13145">
        <f>INDEX(NationalTeams!B:B,MATCH(B13145,NationalTeams!C:C,0))</f>
        <v>209</v>
      </c>
      <c r="D13145" t="s">
        <v>8496</v>
      </c>
      <c r="E13145">
        <f>INDEX(TeamSports!B:B,MATCH(D13145,TeamSports!C:C,0))</f>
        <v>65</v>
      </c>
      <c r="F13145">
        <f>INDEX(RanksTable!BG:BG,MATCH(B13145,RanksTable!B:B,0))</f>
        <v>7</v>
      </c>
      <c r="H13145" t="str">
        <f t="shared" si="205"/>
        <v>INSERT INTO "TeamRanks" (team_id,team_sport_id,team_rank) VALUES (209,65,7);</v>
      </c>
    </row>
    <row r="13146" spans="2:8" x14ac:dyDescent="0.25">
      <c r="B13146" t="s">
        <v>501</v>
      </c>
      <c r="C13146">
        <f>INDEX(NationalTeams!B:B,MATCH(B13146,NationalTeams!C:C,0))</f>
        <v>210</v>
      </c>
      <c r="D13146" t="s">
        <v>8496</v>
      </c>
      <c r="E13146">
        <f>INDEX(TeamSports!B:B,MATCH(D13146,TeamSports!C:C,0))</f>
        <v>65</v>
      </c>
      <c r="F13146">
        <f>INDEX(RanksTable!BG:BG,MATCH(B13146,RanksTable!B:B,0))</f>
        <v>7</v>
      </c>
      <c r="H13146" t="str">
        <f t="shared" si="205"/>
        <v>INSERT INTO "TeamRanks" (team_id,team_sport_id,team_rank) VALUES (210,65,7);</v>
      </c>
    </row>
    <row r="13147" spans="2:8" x14ac:dyDescent="0.25">
      <c r="B13147" t="s">
        <v>466</v>
      </c>
      <c r="C13147">
        <f>INDEX(NationalTeams!B:B,MATCH(B13147,NationalTeams!C:C,0))</f>
        <v>211</v>
      </c>
      <c r="D13147" t="s">
        <v>8496</v>
      </c>
      <c r="E13147">
        <f>INDEX(TeamSports!B:B,MATCH(D13147,TeamSports!C:C,0))</f>
        <v>65</v>
      </c>
      <c r="F13147">
        <f>INDEX(RanksTable!BG:BG,MATCH(B13147,RanksTable!B:B,0))</f>
        <v>7</v>
      </c>
      <c r="H13147" t="str">
        <f t="shared" si="205"/>
        <v>INSERT INTO "TeamRanks" (team_id,team_sport_id,team_rank) VALUES (211,65,7);</v>
      </c>
    </row>
    <row r="13148" spans="2:8" x14ac:dyDescent="0.25">
      <c r="B13148" t="s">
        <v>502</v>
      </c>
      <c r="C13148">
        <f>INDEX(NationalTeams!B:B,MATCH(B13148,NationalTeams!C:C,0))</f>
        <v>212</v>
      </c>
      <c r="D13148" t="s">
        <v>8496</v>
      </c>
      <c r="E13148">
        <f>INDEX(TeamSports!B:B,MATCH(D13148,TeamSports!C:C,0))</f>
        <v>65</v>
      </c>
      <c r="F13148">
        <f>INDEX(RanksTable!BG:BG,MATCH(B13148,RanksTable!B:B,0))</f>
        <v>5</v>
      </c>
      <c r="H13148" t="str">
        <f t="shared" si="205"/>
        <v>INSERT INTO "TeamRanks" (team_id,team_sport_id,team_rank) VALUES (212,65,5);</v>
      </c>
    </row>
    <row r="13149" spans="2:8" x14ac:dyDescent="0.25">
      <c r="B13149" t="s">
        <v>359</v>
      </c>
      <c r="C13149">
        <f>INDEX(NationalTeams!B:B,MATCH(B13149,NationalTeams!C:C,0))</f>
        <v>213</v>
      </c>
      <c r="D13149" t="s">
        <v>8496</v>
      </c>
      <c r="E13149">
        <f>INDEX(TeamSports!B:B,MATCH(D13149,TeamSports!C:C,0))</f>
        <v>65</v>
      </c>
      <c r="F13149">
        <f>INDEX(RanksTable!BG:BG,MATCH(B13149,RanksTable!B:B,0))</f>
        <v>7</v>
      </c>
      <c r="H13149" t="str">
        <f t="shared" si="205"/>
        <v>INSERT INTO "TeamRanks" (team_id,team_sport_id,team_rank) VALUES (213,65,7);</v>
      </c>
    </row>
    <row r="13150" spans="2:8" x14ac:dyDescent="0.25">
      <c r="B13150" t="s">
        <v>377</v>
      </c>
      <c r="C13150">
        <f>INDEX(NationalTeams!B:B,MATCH(B13150,NationalTeams!C:C,0))</f>
        <v>214</v>
      </c>
      <c r="D13150" t="s">
        <v>8496</v>
      </c>
      <c r="E13150">
        <f>INDEX(TeamSports!B:B,MATCH(D13150,TeamSports!C:C,0))</f>
        <v>65</v>
      </c>
      <c r="F13150">
        <f>INDEX(RanksTable!BG:BG,MATCH(B13150,RanksTable!B:B,0))</f>
        <v>7</v>
      </c>
      <c r="H13150" t="str">
        <f t="shared" si="205"/>
        <v>INSERT INTO "TeamRanks" (team_id,team_sport_id,team_rank) VALUES (214,65,7);</v>
      </c>
    </row>
    <row r="13151" spans="2:8" x14ac:dyDescent="0.25">
      <c r="B13151" t="s">
        <v>443</v>
      </c>
      <c r="C13151">
        <f>INDEX(NationalTeams!B:B,MATCH(B13151,NationalTeams!C:C,0))</f>
        <v>215</v>
      </c>
      <c r="D13151" t="s">
        <v>8496</v>
      </c>
      <c r="E13151">
        <f>INDEX(TeamSports!B:B,MATCH(D13151,TeamSports!C:C,0))</f>
        <v>65</v>
      </c>
      <c r="F13151">
        <f>INDEX(RanksTable!BG:BG,MATCH(B13151,RanksTable!B:B,0))</f>
        <v>5</v>
      </c>
      <c r="H13151" t="str">
        <f t="shared" si="205"/>
        <v>INSERT INTO "TeamRanks" (team_id,team_sport_id,team_rank) VALUES (215,65,5);</v>
      </c>
    </row>
    <row r="13152" spans="2:8" x14ac:dyDescent="0.25">
      <c r="B13152" t="s">
        <v>481</v>
      </c>
      <c r="C13152">
        <f>INDEX(NationalTeams!B:B,MATCH(B13152,NationalTeams!C:C,0))</f>
        <v>216</v>
      </c>
      <c r="D13152" t="s">
        <v>8496</v>
      </c>
      <c r="E13152">
        <f>INDEX(TeamSports!B:B,MATCH(D13152,TeamSports!C:C,0))</f>
        <v>65</v>
      </c>
      <c r="F13152">
        <f>INDEX(RanksTable!BG:BG,MATCH(B13152,RanksTable!B:B,0))</f>
        <v>7</v>
      </c>
      <c r="H13152" t="str">
        <f t="shared" si="205"/>
        <v>INSERT INTO "TeamRanks" (team_id,team_sport_id,team_rank) VALUES (216,65,7);</v>
      </c>
    </row>
    <row r="13153" spans="2:8" x14ac:dyDescent="0.25">
      <c r="B13153" t="s">
        <v>351</v>
      </c>
      <c r="C13153">
        <f>INDEX(NationalTeams!B:B,MATCH(B13153,NationalTeams!C:C,0))</f>
        <v>217</v>
      </c>
      <c r="D13153" t="s">
        <v>8496</v>
      </c>
      <c r="E13153">
        <f>INDEX(TeamSports!B:B,MATCH(D13153,TeamSports!C:C,0))</f>
        <v>65</v>
      </c>
      <c r="F13153">
        <f>INDEX(RanksTable!BG:BG,MATCH(B13153,RanksTable!B:B,0))</f>
        <v>7</v>
      </c>
      <c r="H13153" t="str">
        <f t="shared" si="205"/>
        <v>INSERT INTO "TeamRanks" (team_id,team_sport_id,team_rank) VALUES (217,65,7);</v>
      </c>
    </row>
    <row r="13154" spans="2:8" x14ac:dyDescent="0.25">
      <c r="B13154" t="s">
        <v>438</v>
      </c>
      <c r="C13154">
        <f>INDEX(NationalTeams!B:B,MATCH(B13154,NationalTeams!C:C,0))</f>
        <v>218</v>
      </c>
      <c r="D13154" t="s">
        <v>8496</v>
      </c>
      <c r="E13154">
        <f>INDEX(TeamSports!B:B,MATCH(D13154,TeamSports!C:C,0))</f>
        <v>65</v>
      </c>
      <c r="F13154">
        <f>INDEX(RanksTable!BG:BG,MATCH(B13154,RanksTable!B:B,0))</f>
        <v>7</v>
      </c>
      <c r="H13154" t="str">
        <f t="shared" si="205"/>
        <v>INSERT INTO "TeamRanks" (team_id,team_sport_id,team_rank) VALUES (218,65,7);</v>
      </c>
    </row>
    <row r="13155" spans="2:8" x14ac:dyDescent="0.25">
      <c r="B13155" t="s">
        <v>319</v>
      </c>
      <c r="C13155">
        <f>INDEX(NationalTeams!B:B,MATCH(B13155,NationalTeams!C:C,0))</f>
        <v>219</v>
      </c>
      <c r="D13155" t="s">
        <v>8496</v>
      </c>
      <c r="E13155">
        <f>INDEX(TeamSports!B:B,MATCH(D13155,TeamSports!C:C,0))</f>
        <v>65</v>
      </c>
      <c r="F13155">
        <f>INDEX(RanksTable!BG:BG,MATCH(B13155,RanksTable!B:B,0))</f>
        <v>7</v>
      </c>
      <c r="H13155" t="str">
        <f t="shared" si="205"/>
        <v>INSERT INTO "TeamRanks" (team_id,team_sport_id,team_rank) VALUES (219,65,7);</v>
      </c>
    </row>
    <row r="13156" spans="2:8" x14ac:dyDescent="0.25">
      <c r="B13156" t="s">
        <v>471</v>
      </c>
      <c r="C13156">
        <f>INDEX(NationalTeams!B:B,MATCH(B13156,NationalTeams!C:C,0))</f>
        <v>220</v>
      </c>
      <c r="D13156" t="s">
        <v>8496</v>
      </c>
      <c r="E13156">
        <f>INDEX(TeamSports!B:B,MATCH(D13156,TeamSports!C:C,0))</f>
        <v>65</v>
      </c>
      <c r="F13156">
        <f>INDEX(RanksTable!BG:BG,MATCH(B13156,RanksTable!B:B,0))</f>
        <v>7</v>
      </c>
      <c r="H13156" t="str">
        <f t="shared" si="205"/>
        <v>INSERT INTO "TeamRanks" (team_id,team_sport_id,team_rank) VALUES (220,65,7);</v>
      </c>
    </row>
    <row r="13157" spans="2:8" x14ac:dyDescent="0.25">
      <c r="B13157" t="s">
        <v>373</v>
      </c>
      <c r="C13157">
        <f>INDEX(NationalTeams!B:B,MATCH(B13157,NationalTeams!C:C,0))</f>
        <v>221</v>
      </c>
      <c r="D13157" t="s">
        <v>8496</v>
      </c>
      <c r="E13157">
        <f>INDEX(TeamSports!B:B,MATCH(D13157,TeamSports!C:C,0))</f>
        <v>65</v>
      </c>
      <c r="F13157">
        <f>INDEX(RanksTable!BG:BG,MATCH(B13157,RanksTable!B:B,0))</f>
        <v>7</v>
      </c>
      <c r="H13157" t="str">
        <f t="shared" si="205"/>
        <v>INSERT INTO "TeamRanks" (team_id,team_sport_id,team_rank) VALUES (221,65,7);</v>
      </c>
    </row>
    <row r="13158" spans="2:8" x14ac:dyDescent="0.25">
      <c r="B13158" t="s">
        <v>367</v>
      </c>
      <c r="C13158">
        <f>INDEX(NationalTeams!B:B,MATCH(B13158,NationalTeams!C:C,0))</f>
        <v>222</v>
      </c>
      <c r="D13158" t="s">
        <v>8496</v>
      </c>
      <c r="E13158">
        <f>INDEX(TeamSports!B:B,MATCH(D13158,TeamSports!C:C,0))</f>
        <v>65</v>
      </c>
      <c r="F13158">
        <f>INDEX(RanksTable!BG:BG,MATCH(B13158,RanksTable!B:B,0))</f>
        <v>7</v>
      </c>
      <c r="H13158" t="str">
        <f t="shared" si="205"/>
        <v>INSERT INTO "TeamRanks" (team_id,team_sport_id,team_rank) VALUES (222,65,7);</v>
      </c>
    </row>
    <row r="13159" spans="2:8" x14ac:dyDescent="0.25">
      <c r="B13159" t="s">
        <v>358</v>
      </c>
      <c r="C13159">
        <f>INDEX(NationalTeams!B:B,MATCH(B13159,NationalTeams!C:C,0))</f>
        <v>223</v>
      </c>
      <c r="D13159" t="s">
        <v>8496</v>
      </c>
      <c r="E13159">
        <f>INDEX(TeamSports!B:B,MATCH(D13159,TeamSports!C:C,0))</f>
        <v>65</v>
      </c>
      <c r="F13159">
        <f>INDEX(RanksTable!BG:BG,MATCH(B13159,RanksTable!B:B,0))</f>
        <v>7</v>
      </c>
      <c r="H13159" t="str">
        <f t="shared" si="205"/>
        <v>INSERT INTO "TeamRanks" (team_id,team_sport_id,team_rank) VALUES (223,65,7);</v>
      </c>
    </row>
    <row r="13160" spans="2:8" x14ac:dyDescent="0.25">
      <c r="B13160" t="s">
        <v>440</v>
      </c>
      <c r="C13160">
        <f>INDEX(NationalTeams!B:B,MATCH(B13160,NationalTeams!C:C,0))</f>
        <v>1</v>
      </c>
      <c r="D13160" t="s">
        <v>1256</v>
      </c>
      <c r="E13160">
        <f>INDEX(TeamSports!B:B,MATCH(D13160,TeamSports!C:C,0))</f>
        <v>67</v>
      </c>
      <c r="F13160">
        <f>INDEX(RanksTable!BI:BI,MATCH(B13160,RanksTable!B:B,0))</f>
        <v>3</v>
      </c>
      <c r="H13160" t="str">
        <f t="shared" si="205"/>
        <v>INSERT INTO "TeamRanks" (team_id,team_sport_id,team_rank) VALUES (1,67,3);</v>
      </c>
    </row>
    <row r="13161" spans="2:8" x14ac:dyDescent="0.25">
      <c r="B13161" t="s">
        <v>321</v>
      </c>
      <c r="C13161">
        <f>INDEX(NationalTeams!B:B,MATCH(B13161,NationalTeams!C:C,0))</f>
        <v>2</v>
      </c>
      <c r="D13161" t="s">
        <v>1256</v>
      </c>
      <c r="E13161">
        <f>INDEX(TeamSports!B:B,MATCH(D13161,TeamSports!C:C,0))</f>
        <v>67</v>
      </c>
      <c r="F13161">
        <f>INDEX(RanksTable!BI:BI,MATCH(B13161,RanksTable!B:B,0))</f>
        <v>3</v>
      </c>
      <c r="H13161" t="str">
        <f t="shared" si="205"/>
        <v>INSERT INTO "TeamRanks" (team_id,team_sport_id,team_rank) VALUES (2,67,3);</v>
      </c>
    </row>
    <row r="13162" spans="2:8" x14ac:dyDescent="0.25">
      <c r="B13162" t="s">
        <v>520</v>
      </c>
      <c r="C13162">
        <f>INDEX(NationalTeams!B:B,MATCH(B13162,NationalTeams!C:C,0))</f>
        <v>3</v>
      </c>
      <c r="D13162" t="s">
        <v>1256</v>
      </c>
      <c r="E13162">
        <f>INDEX(TeamSports!B:B,MATCH(D13162,TeamSports!C:C,0))</f>
        <v>67</v>
      </c>
      <c r="F13162">
        <f>INDEX(RanksTable!BI:BI,MATCH(B13162,RanksTable!B:B,0))</f>
        <v>3</v>
      </c>
      <c r="H13162" t="str">
        <f t="shared" si="205"/>
        <v>INSERT INTO "TeamRanks" (team_id,team_sport_id,team_rank) VALUES (3,67,3);</v>
      </c>
    </row>
    <row r="13163" spans="2:8" x14ac:dyDescent="0.25">
      <c r="B13163" t="s">
        <v>489</v>
      </c>
      <c r="C13163">
        <f>INDEX(NationalTeams!B:B,MATCH(B13163,NationalTeams!C:C,0))</f>
        <v>4</v>
      </c>
      <c r="D13163" t="s">
        <v>1256</v>
      </c>
      <c r="E13163">
        <f>INDEX(TeamSports!B:B,MATCH(D13163,TeamSports!C:C,0))</f>
        <v>67</v>
      </c>
      <c r="F13163">
        <f>INDEX(RanksTable!BI:BI,MATCH(B13163,RanksTable!B:B,0))</f>
        <v>3</v>
      </c>
      <c r="H13163" t="str">
        <f t="shared" si="205"/>
        <v>INSERT INTO "TeamRanks" (team_id,team_sport_id,team_rank) VALUES (4,67,3);</v>
      </c>
    </row>
    <row r="13164" spans="2:8" x14ac:dyDescent="0.25">
      <c r="B13164" t="s">
        <v>329</v>
      </c>
      <c r="C13164">
        <f>INDEX(NationalTeams!B:B,MATCH(B13164,NationalTeams!C:C,0))</f>
        <v>5</v>
      </c>
      <c r="D13164" t="s">
        <v>1256</v>
      </c>
      <c r="E13164">
        <f>INDEX(TeamSports!B:B,MATCH(D13164,TeamSports!C:C,0))</f>
        <v>67</v>
      </c>
      <c r="F13164">
        <f>INDEX(RanksTable!BI:BI,MATCH(B13164,RanksTable!B:B,0))</f>
        <v>3</v>
      </c>
      <c r="H13164" t="str">
        <f t="shared" si="205"/>
        <v>INSERT INTO "TeamRanks" (team_id,team_sport_id,team_rank) VALUES (5,67,3);</v>
      </c>
    </row>
    <row r="13165" spans="2:8" x14ac:dyDescent="0.25">
      <c r="B13165" t="s">
        <v>538</v>
      </c>
      <c r="C13165">
        <f>INDEX(NationalTeams!B:B,MATCH(B13165,NationalTeams!C:C,0))</f>
        <v>6</v>
      </c>
      <c r="D13165" t="s">
        <v>1256</v>
      </c>
      <c r="E13165">
        <f>INDEX(TeamSports!B:B,MATCH(D13165,TeamSports!C:C,0))</f>
        <v>67</v>
      </c>
      <c r="F13165">
        <f>INDEX(RanksTable!BI:BI,MATCH(B13165,RanksTable!B:B,0))</f>
        <v>3</v>
      </c>
      <c r="H13165" t="str">
        <f t="shared" si="205"/>
        <v>INSERT INTO "TeamRanks" (team_id,team_sport_id,team_rank) VALUES (6,67,3);</v>
      </c>
    </row>
    <row r="13166" spans="2:8" x14ac:dyDescent="0.25">
      <c r="B13166" t="s">
        <v>357</v>
      </c>
      <c r="C13166">
        <f>INDEX(NationalTeams!B:B,MATCH(B13166,NationalTeams!C:C,0))</f>
        <v>7</v>
      </c>
      <c r="D13166" t="s">
        <v>1256</v>
      </c>
      <c r="E13166">
        <f>INDEX(TeamSports!B:B,MATCH(D13166,TeamSports!C:C,0))</f>
        <v>67</v>
      </c>
      <c r="F13166">
        <f>INDEX(RanksTable!BI:BI,MATCH(B13166,RanksTable!B:B,0))</f>
        <v>3</v>
      </c>
      <c r="H13166" t="str">
        <f t="shared" si="205"/>
        <v>INSERT INTO "TeamRanks" (team_id,team_sport_id,team_rank) VALUES (7,67,3);</v>
      </c>
    </row>
    <row r="13167" spans="2:8" x14ac:dyDescent="0.25">
      <c r="B13167" t="s">
        <v>420</v>
      </c>
      <c r="C13167">
        <f>INDEX(NationalTeams!B:B,MATCH(B13167,NationalTeams!C:C,0))</f>
        <v>8</v>
      </c>
      <c r="D13167" t="s">
        <v>1256</v>
      </c>
      <c r="E13167">
        <f>INDEX(TeamSports!B:B,MATCH(D13167,TeamSports!C:C,0))</f>
        <v>67</v>
      </c>
      <c r="F13167">
        <f>INDEX(RanksTable!BI:BI,MATCH(B13167,RanksTable!B:B,0))</f>
        <v>3</v>
      </c>
      <c r="H13167" t="str">
        <f t="shared" si="205"/>
        <v>INSERT INTO "TeamRanks" (team_id,team_sport_id,team_rank) VALUES (8,67,3);</v>
      </c>
    </row>
    <row r="13168" spans="2:8" x14ac:dyDescent="0.25">
      <c r="B13168" t="s">
        <v>400</v>
      </c>
      <c r="C13168">
        <f>INDEX(NationalTeams!B:B,MATCH(B13168,NationalTeams!C:C,0))</f>
        <v>9</v>
      </c>
      <c r="D13168" t="s">
        <v>1256</v>
      </c>
      <c r="E13168">
        <f>INDEX(TeamSports!B:B,MATCH(D13168,TeamSports!C:C,0))</f>
        <v>67</v>
      </c>
      <c r="F13168">
        <f>INDEX(RanksTable!BI:BI,MATCH(B13168,RanksTable!B:B,0))</f>
        <v>3</v>
      </c>
      <c r="H13168" t="str">
        <f t="shared" si="205"/>
        <v>INSERT INTO "TeamRanks" (team_id,team_sport_id,team_rank) VALUES (9,67,3);</v>
      </c>
    </row>
    <row r="13169" spans="2:8" x14ac:dyDescent="0.25">
      <c r="B13169" t="s">
        <v>428</v>
      </c>
      <c r="C13169">
        <f>INDEX(NationalTeams!B:B,MATCH(B13169,NationalTeams!C:C,0))</f>
        <v>10</v>
      </c>
      <c r="D13169" t="s">
        <v>1256</v>
      </c>
      <c r="E13169">
        <f>INDEX(TeamSports!B:B,MATCH(D13169,TeamSports!C:C,0))</f>
        <v>67</v>
      </c>
      <c r="F13169">
        <f>INDEX(RanksTable!BI:BI,MATCH(B13169,RanksTable!B:B,0))</f>
        <v>3</v>
      </c>
      <c r="H13169" t="str">
        <f t="shared" si="205"/>
        <v>INSERT INTO "TeamRanks" (team_id,team_sport_id,team_rank) VALUES (10,67,3);</v>
      </c>
    </row>
    <row r="13170" spans="2:8" x14ac:dyDescent="0.25">
      <c r="B13170" t="s">
        <v>324</v>
      </c>
      <c r="C13170">
        <f>INDEX(NationalTeams!B:B,MATCH(B13170,NationalTeams!C:C,0))</f>
        <v>11</v>
      </c>
      <c r="D13170" t="s">
        <v>1256</v>
      </c>
      <c r="E13170">
        <f>INDEX(TeamSports!B:B,MATCH(D13170,TeamSports!C:C,0))</f>
        <v>67</v>
      </c>
      <c r="F13170">
        <f>INDEX(RanksTable!BI:BI,MATCH(B13170,RanksTable!B:B,0))</f>
        <v>3</v>
      </c>
      <c r="H13170" t="str">
        <f t="shared" si="205"/>
        <v>INSERT INTO "TeamRanks" (team_id,team_sport_id,team_rank) VALUES (11,67,3);</v>
      </c>
    </row>
    <row r="13171" spans="2:8" x14ac:dyDescent="0.25">
      <c r="B13171" t="s">
        <v>376</v>
      </c>
      <c r="C13171">
        <f>INDEX(NationalTeams!B:B,MATCH(B13171,NationalTeams!C:C,0))</f>
        <v>12</v>
      </c>
      <c r="D13171" t="s">
        <v>1256</v>
      </c>
      <c r="E13171">
        <f>INDEX(TeamSports!B:B,MATCH(D13171,TeamSports!C:C,0))</f>
        <v>67</v>
      </c>
      <c r="F13171">
        <f>INDEX(RanksTable!BI:BI,MATCH(B13171,RanksTable!B:B,0))</f>
        <v>3</v>
      </c>
      <c r="H13171" t="str">
        <f t="shared" si="205"/>
        <v>INSERT INTO "TeamRanks" (team_id,team_sport_id,team_rank) VALUES (12,67,3);</v>
      </c>
    </row>
    <row r="13172" spans="2:8" x14ac:dyDescent="0.25">
      <c r="B13172" t="s">
        <v>529</v>
      </c>
      <c r="C13172">
        <f>INDEX(NationalTeams!B:B,MATCH(B13172,NationalTeams!C:C,0))</f>
        <v>13</v>
      </c>
      <c r="D13172" t="s">
        <v>1256</v>
      </c>
      <c r="E13172">
        <f>INDEX(TeamSports!B:B,MATCH(D13172,TeamSports!C:C,0))</f>
        <v>67</v>
      </c>
      <c r="F13172">
        <f>INDEX(RanksTable!BI:BI,MATCH(B13172,RanksTable!B:B,0))</f>
        <v>3</v>
      </c>
      <c r="H13172" t="str">
        <f t="shared" si="205"/>
        <v>INSERT INTO "TeamRanks" (team_id,team_sport_id,team_rank) VALUES (13,67,3);</v>
      </c>
    </row>
    <row r="13173" spans="2:8" x14ac:dyDescent="0.25">
      <c r="B13173" t="s">
        <v>415</v>
      </c>
      <c r="C13173">
        <f>INDEX(NationalTeams!B:B,MATCH(B13173,NationalTeams!C:C,0))</f>
        <v>14</v>
      </c>
      <c r="D13173" t="s">
        <v>1256</v>
      </c>
      <c r="E13173">
        <f>INDEX(TeamSports!B:B,MATCH(D13173,TeamSports!C:C,0))</f>
        <v>67</v>
      </c>
      <c r="F13173">
        <f>INDEX(RanksTable!BI:BI,MATCH(B13173,RanksTable!B:B,0))</f>
        <v>3</v>
      </c>
      <c r="H13173" t="str">
        <f t="shared" si="205"/>
        <v>INSERT INTO "TeamRanks" (team_id,team_sport_id,team_rank) VALUES (14,67,3);</v>
      </c>
    </row>
    <row r="13174" spans="2:8" x14ac:dyDescent="0.25">
      <c r="B13174" t="s">
        <v>424</v>
      </c>
      <c r="C13174">
        <f>INDEX(NationalTeams!B:B,MATCH(B13174,NationalTeams!C:C,0))</f>
        <v>15</v>
      </c>
      <c r="D13174" t="s">
        <v>1256</v>
      </c>
      <c r="E13174">
        <f>INDEX(TeamSports!B:B,MATCH(D13174,TeamSports!C:C,0))</f>
        <v>67</v>
      </c>
      <c r="F13174">
        <f>INDEX(RanksTable!BI:BI,MATCH(B13174,RanksTable!B:B,0))</f>
        <v>3</v>
      </c>
      <c r="H13174" t="str">
        <f t="shared" si="205"/>
        <v>INSERT INTO "TeamRanks" (team_id,team_sport_id,team_rank) VALUES (15,67,3);</v>
      </c>
    </row>
    <row r="13175" spans="2:8" x14ac:dyDescent="0.25">
      <c r="B13175" t="s">
        <v>426</v>
      </c>
      <c r="C13175">
        <f>INDEX(NationalTeams!B:B,MATCH(B13175,NationalTeams!C:C,0))</f>
        <v>16</v>
      </c>
      <c r="D13175" t="s">
        <v>1256</v>
      </c>
      <c r="E13175">
        <f>INDEX(TeamSports!B:B,MATCH(D13175,TeamSports!C:C,0))</f>
        <v>67</v>
      </c>
      <c r="F13175">
        <f>INDEX(RanksTable!BI:BI,MATCH(B13175,RanksTable!B:B,0))</f>
        <v>3</v>
      </c>
      <c r="H13175" t="str">
        <f t="shared" si="205"/>
        <v>INSERT INTO "TeamRanks" (team_id,team_sport_id,team_rank) VALUES (16,67,3);</v>
      </c>
    </row>
    <row r="13176" spans="2:8" x14ac:dyDescent="0.25">
      <c r="B13176" t="s">
        <v>514</v>
      </c>
      <c r="C13176">
        <f>INDEX(NationalTeams!B:B,MATCH(B13176,NationalTeams!C:C,0))</f>
        <v>17</v>
      </c>
      <c r="D13176" t="s">
        <v>1256</v>
      </c>
      <c r="E13176">
        <f>INDEX(TeamSports!B:B,MATCH(D13176,TeamSports!C:C,0))</f>
        <v>67</v>
      </c>
      <c r="F13176">
        <f>INDEX(RanksTable!BI:BI,MATCH(B13176,RanksTable!B:B,0))</f>
        <v>3</v>
      </c>
      <c r="H13176" t="str">
        <f t="shared" si="205"/>
        <v>INSERT INTO "TeamRanks" (team_id,team_sport_id,team_rank) VALUES (17,67,3);</v>
      </c>
    </row>
    <row r="13177" spans="2:8" x14ac:dyDescent="0.25">
      <c r="B13177" t="s">
        <v>535</v>
      </c>
      <c r="C13177">
        <f>INDEX(NationalTeams!B:B,MATCH(B13177,NationalTeams!C:C,0))</f>
        <v>18</v>
      </c>
      <c r="D13177" t="s">
        <v>1256</v>
      </c>
      <c r="E13177">
        <f>INDEX(TeamSports!B:B,MATCH(D13177,TeamSports!C:C,0))</f>
        <v>67</v>
      </c>
      <c r="F13177">
        <f>INDEX(RanksTable!BI:BI,MATCH(B13177,RanksTable!B:B,0))</f>
        <v>3</v>
      </c>
      <c r="H13177" t="str">
        <f t="shared" si="205"/>
        <v>INSERT INTO "TeamRanks" (team_id,team_sport_id,team_rank) VALUES (18,67,3);</v>
      </c>
    </row>
    <row r="13178" spans="2:8" x14ac:dyDescent="0.25">
      <c r="B13178" t="s">
        <v>419</v>
      </c>
      <c r="C13178">
        <f>INDEX(NationalTeams!B:B,MATCH(B13178,NationalTeams!C:C,0))</f>
        <v>19</v>
      </c>
      <c r="D13178" t="s">
        <v>1256</v>
      </c>
      <c r="E13178">
        <f>INDEX(TeamSports!B:B,MATCH(D13178,TeamSports!C:C,0))</f>
        <v>67</v>
      </c>
      <c r="F13178">
        <f>INDEX(RanksTable!BI:BI,MATCH(B13178,RanksTable!B:B,0))</f>
        <v>3</v>
      </c>
      <c r="H13178" t="str">
        <f t="shared" si="205"/>
        <v>INSERT INTO "TeamRanks" (team_id,team_sport_id,team_rank) VALUES (19,67,3);</v>
      </c>
    </row>
    <row r="13179" spans="2:8" x14ac:dyDescent="0.25">
      <c r="B13179" t="s">
        <v>433</v>
      </c>
      <c r="C13179">
        <f>INDEX(NationalTeams!B:B,MATCH(B13179,NationalTeams!C:C,0))</f>
        <v>20</v>
      </c>
      <c r="D13179" t="s">
        <v>1256</v>
      </c>
      <c r="E13179">
        <f>INDEX(TeamSports!B:B,MATCH(D13179,TeamSports!C:C,0))</f>
        <v>67</v>
      </c>
      <c r="F13179">
        <f>INDEX(RanksTable!BI:BI,MATCH(B13179,RanksTable!B:B,0))</f>
        <v>3</v>
      </c>
      <c r="H13179" t="str">
        <f t="shared" si="205"/>
        <v>INSERT INTO "TeamRanks" (team_id,team_sport_id,team_rank) VALUES (20,67,3);</v>
      </c>
    </row>
    <row r="13180" spans="2:8" x14ac:dyDescent="0.25">
      <c r="B13180" t="s">
        <v>465</v>
      </c>
      <c r="C13180">
        <f>INDEX(NationalTeams!B:B,MATCH(B13180,NationalTeams!C:C,0))</f>
        <v>21</v>
      </c>
      <c r="D13180" t="s">
        <v>1256</v>
      </c>
      <c r="E13180">
        <f>INDEX(TeamSports!B:B,MATCH(D13180,TeamSports!C:C,0))</f>
        <v>67</v>
      </c>
      <c r="F13180">
        <f>INDEX(RanksTable!BI:BI,MATCH(B13180,RanksTable!B:B,0))</f>
        <v>3</v>
      </c>
      <c r="H13180" t="str">
        <f t="shared" si="205"/>
        <v>INSERT INTO "TeamRanks" (team_id,team_sport_id,team_rank) VALUES (21,67,3);</v>
      </c>
    </row>
    <row r="13181" spans="2:8" x14ac:dyDescent="0.25">
      <c r="B13181" t="s">
        <v>408</v>
      </c>
      <c r="C13181">
        <f>INDEX(NationalTeams!B:B,MATCH(B13181,NationalTeams!C:C,0))</f>
        <v>22</v>
      </c>
      <c r="D13181" t="s">
        <v>1256</v>
      </c>
      <c r="E13181">
        <f>INDEX(TeamSports!B:B,MATCH(D13181,TeamSports!C:C,0))</f>
        <v>67</v>
      </c>
      <c r="F13181">
        <f>INDEX(RanksTable!BI:BI,MATCH(B13181,RanksTable!B:B,0))</f>
        <v>3</v>
      </c>
      <c r="H13181" t="str">
        <f t="shared" si="205"/>
        <v>INSERT INTO "TeamRanks" (team_id,team_sport_id,team_rank) VALUES (22,67,3);</v>
      </c>
    </row>
    <row r="13182" spans="2:8" x14ac:dyDescent="0.25">
      <c r="B13182" t="s">
        <v>505</v>
      </c>
      <c r="C13182">
        <f>INDEX(NationalTeams!B:B,MATCH(B13182,NationalTeams!C:C,0))</f>
        <v>23</v>
      </c>
      <c r="D13182" t="s">
        <v>1256</v>
      </c>
      <c r="E13182">
        <f>INDEX(TeamSports!B:B,MATCH(D13182,TeamSports!C:C,0))</f>
        <v>67</v>
      </c>
      <c r="F13182">
        <f>INDEX(RanksTable!BI:BI,MATCH(B13182,RanksTable!B:B,0))</f>
        <v>3</v>
      </c>
      <c r="H13182" t="str">
        <f t="shared" si="205"/>
        <v>INSERT INTO "TeamRanks" (team_id,team_sport_id,team_rank) VALUES (23,67,3);</v>
      </c>
    </row>
    <row r="13183" spans="2:8" x14ac:dyDescent="0.25">
      <c r="B13183" t="s">
        <v>334</v>
      </c>
      <c r="C13183">
        <f>INDEX(NationalTeams!B:B,MATCH(B13183,NationalTeams!C:C,0))</f>
        <v>24</v>
      </c>
      <c r="D13183" t="s">
        <v>1256</v>
      </c>
      <c r="E13183">
        <f>INDEX(TeamSports!B:B,MATCH(D13183,TeamSports!C:C,0))</f>
        <v>67</v>
      </c>
      <c r="F13183">
        <f>INDEX(RanksTable!BI:BI,MATCH(B13183,RanksTable!B:B,0))</f>
        <v>3</v>
      </c>
      <c r="H13183" t="str">
        <f t="shared" si="205"/>
        <v>INSERT INTO "TeamRanks" (team_id,team_sport_id,team_rank) VALUES (24,67,3);</v>
      </c>
    </row>
    <row r="13184" spans="2:8" x14ac:dyDescent="0.25">
      <c r="B13184" t="s">
        <v>337</v>
      </c>
      <c r="C13184">
        <f>INDEX(NationalTeams!B:B,MATCH(B13184,NationalTeams!C:C,0))</f>
        <v>25</v>
      </c>
      <c r="D13184" t="s">
        <v>1256</v>
      </c>
      <c r="E13184">
        <f>INDEX(TeamSports!B:B,MATCH(D13184,TeamSports!C:C,0))</f>
        <v>67</v>
      </c>
      <c r="F13184">
        <f>INDEX(RanksTable!BI:BI,MATCH(B13184,RanksTable!B:B,0))</f>
        <v>3</v>
      </c>
      <c r="H13184" t="str">
        <f t="shared" si="205"/>
        <v>INSERT INTO "TeamRanks" (team_id,team_sport_id,team_rank) VALUES (25,67,3);</v>
      </c>
    </row>
    <row r="13185" spans="2:8" x14ac:dyDescent="0.25">
      <c r="B13185" t="s">
        <v>403</v>
      </c>
      <c r="C13185">
        <f>INDEX(NationalTeams!B:B,MATCH(B13185,NationalTeams!C:C,0))</f>
        <v>26</v>
      </c>
      <c r="D13185" t="s">
        <v>1256</v>
      </c>
      <c r="E13185">
        <f>INDEX(TeamSports!B:B,MATCH(D13185,TeamSports!C:C,0))</f>
        <v>67</v>
      </c>
      <c r="F13185">
        <f>INDEX(RanksTable!BI:BI,MATCH(B13185,RanksTable!B:B,0))</f>
        <v>3</v>
      </c>
      <c r="H13185" t="str">
        <f t="shared" si="205"/>
        <v>INSERT INTO "TeamRanks" (team_id,team_sport_id,team_rank) VALUES (26,67,3);</v>
      </c>
    </row>
    <row r="13186" spans="2:8" x14ac:dyDescent="0.25">
      <c r="B13186" t="s">
        <v>525</v>
      </c>
      <c r="C13186">
        <f>INDEX(NationalTeams!B:B,MATCH(B13186,NationalTeams!C:C,0))</f>
        <v>27</v>
      </c>
      <c r="D13186" t="s">
        <v>1256</v>
      </c>
      <c r="E13186">
        <f>INDEX(TeamSports!B:B,MATCH(D13186,TeamSports!C:C,0))</f>
        <v>67</v>
      </c>
      <c r="F13186">
        <f>INDEX(RanksTable!BI:BI,MATCH(B13186,RanksTable!B:B,0))</f>
        <v>3</v>
      </c>
      <c r="H13186" t="str">
        <f t="shared" si="205"/>
        <v>INSERT INTO "TeamRanks" (team_id,team_sport_id,team_rank) VALUES (27,67,3);</v>
      </c>
    </row>
    <row r="13187" spans="2:8" x14ac:dyDescent="0.25">
      <c r="B13187" t="s">
        <v>453</v>
      </c>
      <c r="C13187">
        <f>INDEX(NationalTeams!B:B,MATCH(B13187,NationalTeams!C:C,0))</f>
        <v>28</v>
      </c>
      <c r="D13187" t="s">
        <v>1256</v>
      </c>
      <c r="E13187">
        <f>INDEX(TeamSports!B:B,MATCH(D13187,TeamSports!C:C,0))</f>
        <v>67</v>
      </c>
      <c r="F13187">
        <f>INDEX(RanksTable!BI:BI,MATCH(B13187,RanksTable!B:B,0))</f>
        <v>3</v>
      </c>
      <c r="H13187" t="str">
        <f t="shared" si="205"/>
        <v>INSERT INTO "TeamRanks" (team_id,team_sport_id,team_rank) VALUES (28,67,3);</v>
      </c>
    </row>
    <row r="13188" spans="2:8" x14ac:dyDescent="0.25">
      <c r="B13188" t="s">
        <v>353</v>
      </c>
      <c r="C13188">
        <f>INDEX(NationalTeams!B:B,MATCH(B13188,NationalTeams!C:C,0))</f>
        <v>29</v>
      </c>
      <c r="D13188" t="s">
        <v>1256</v>
      </c>
      <c r="E13188">
        <f>INDEX(TeamSports!B:B,MATCH(D13188,TeamSports!C:C,0))</f>
        <v>67</v>
      </c>
      <c r="F13188">
        <f>INDEX(RanksTable!BI:BI,MATCH(B13188,RanksTable!B:B,0))</f>
        <v>3</v>
      </c>
      <c r="H13188" t="str">
        <f t="shared" ref="H13188:H13251" si="206">_xlfn.CONCAT($H$1,$L$1,$C$1,$L$1," ",$J$1,$C$2,$N$1,$E$2,$N$1,$F$2,$K$1,$I$1,$J$1,C13188,$N$1,E13188,$N$1,F13188,$K$1,$O$1)</f>
        <v>INSERT INTO "TeamRanks" (team_id,team_sport_id,team_rank) VALUES (29,67,3);</v>
      </c>
    </row>
    <row r="13189" spans="2:8" x14ac:dyDescent="0.25">
      <c r="B13189" t="s">
        <v>516</v>
      </c>
      <c r="C13189">
        <f>INDEX(NationalTeams!B:B,MATCH(B13189,NationalTeams!C:C,0))</f>
        <v>30</v>
      </c>
      <c r="D13189" t="s">
        <v>1256</v>
      </c>
      <c r="E13189">
        <f>INDEX(TeamSports!B:B,MATCH(D13189,TeamSports!C:C,0))</f>
        <v>67</v>
      </c>
      <c r="F13189">
        <f>INDEX(RanksTable!BI:BI,MATCH(B13189,RanksTable!B:B,0))</f>
        <v>3</v>
      </c>
      <c r="H13189" t="str">
        <f t="shared" si="206"/>
        <v>INSERT INTO "TeamRanks" (team_id,team_sport_id,team_rank) VALUES (30,67,3);</v>
      </c>
    </row>
    <row r="13190" spans="2:8" x14ac:dyDescent="0.25">
      <c r="B13190" t="s">
        <v>340</v>
      </c>
      <c r="C13190">
        <f>INDEX(NationalTeams!B:B,MATCH(B13190,NationalTeams!C:C,0))</f>
        <v>31</v>
      </c>
      <c r="D13190" t="s">
        <v>1256</v>
      </c>
      <c r="E13190">
        <f>INDEX(TeamSports!B:B,MATCH(D13190,TeamSports!C:C,0))</f>
        <v>67</v>
      </c>
      <c r="F13190">
        <f>INDEX(RanksTable!BI:BI,MATCH(B13190,RanksTable!B:B,0))</f>
        <v>3</v>
      </c>
      <c r="H13190" t="str">
        <f t="shared" si="206"/>
        <v>INSERT INTO "TeamRanks" (team_id,team_sport_id,team_rank) VALUES (31,67,3);</v>
      </c>
    </row>
    <row r="13191" spans="2:8" x14ac:dyDescent="0.25">
      <c r="B13191" t="s">
        <v>327</v>
      </c>
      <c r="C13191">
        <f>INDEX(NationalTeams!B:B,MATCH(B13191,NationalTeams!C:C,0))</f>
        <v>32</v>
      </c>
      <c r="D13191" t="s">
        <v>1256</v>
      </c>
      <c r="E13191">
        <f>INDEX(TeamSports!B:B,MATCH(D13191,TeamSports!C:C,0))</f>
        <v>67</v>
      </c>
      <c r="F13191">
        <f>INDEX(RanksTable!BI:BI,MATCH(B13191,RanksTable!B:B,0))</f>
        <v>3</v>
      </c>
      <c r="H13191" t="str">
        <f t="shared" si="206"/>
        <v>INSERT INTO "TeamRanks" (team_id,team_sport_id,team_rank) VALUES (32,67,3);</v>
      </c>
    </row>
    <row r="13192" spans="2:8" x14ac:dyDescent="0.25">
      <c r="B13192" t="s">
        <v>478</v>
      </c>
      <c r="C13192">
        <f>INDEX(NationalTeams!B:B,MATCH(B13192,NationalTeams!C:C,0))</f>
        <v>33</v>
      </c>
      <c r="D13192" t="s">
        <v>1256</v>
      </c>
      <c r="E13192">
        <f>INDEX(TeamSports!B:B,MATCH(D13192,TeamSports!C:C,0))</f>
        <v>67</v>
      </c>
      <c r="F13192">
        <f>INDEX(RanksTable!BI:BI,MATCH(B13192,RanksTable!B:B,0))</f>
        <v>3</v>
      </c>
      <c r="H13192" t="str">
        <f t="shared" si="206"/>
        <v>INSERT INTO "TeamRanks" (team_id,team_sport_id,team_rank) VALUES (33,67,3);</v>
      </c>
    </row>
    <row r="13193" spans="2:8" x14ac:dyDescent="0.25">
      <c r="B13193" t="s">
        <v>510</v>
      </c>
      <c r="C13193">
        <f>INDEX(NationalTeams!B:B,MATCH(B13193,NationalTeams!C:C,0))</f>
        <v>34</v>
      </c>
      <c r="D13193" t="s">
        <v>1256</v>
      </c>
      <c r="E13193">
        <f>INDEX(TeamSports!B:B,MATCH(D13193,TeamSports!C:C,0))</f>
        <v>67</v>
      </c>
      <c r="F13193">
        <f>INDEX(RanksTable!BI:BI,MATCH(B13193,RanksTable!B:B,0))</f>
        <v>3</v>
      </c>
      <c r="H13193" t="str">
        <f t="shared" si="206"/>
        <v>INSERT INTO "TeamRanks" (team_id,team_sport_id,team_rank) VALUES (34,67,3);</v>
      </c>
    </row>
    <row r="13194" spans="2:8" x14ac:dyDescent="0.25">
      <c r="B13194" t="s">
        <v>366</v>
      </c>
      <c r="C13194">
        <f>INDEX(NationalTeams!B:B,MATCH(B13194,NationalTeams!C:C,0))</f>
        <v>35</v>
      </c>
      <c r="D13194" t="s">
        <v>1256</v>
      </c>
      <c r="E13194">
        <f>INDEX(TeamSports!B:B,MATCH(D13194,TeamSports!C:C,0))</f>
        <v>67</v>
      </c>
      <c r="F13194">
        <f>INDEX(RanksTable!BI:BI,MATCH(B13194,RanksTable!B:B,0))</f>
        <v>3</v>
      </c>
      <c r="H13194" t="str">
        <f t="shared" si="206"/>
        <v>INSERT INTO "TeamRanks" (team_id,team_sport_id,team_rank) VALUES (35,67,3);</v>
      </c>
    </row>
    <row r="13195" spans="2:8" x14ac:dyDescent="0.25">
      <c r="B13195" t="s">
        <v>341</v>
      </c>
      <c r="C13195">
        <f>INDEX(NationalTeams!B:B,MATCH(B13195,NationalTeams!C:C,0))</f>
        <v>36</v>
      </c>
      <c r="D13195" t="s">
        <v>1256</v>
      </c>
      <c r="E13195">
        <f>INDEX(TeamSports!B:B,MATCH(D13195,TeamSports!C:C,0))</f>
        <v>67</v>
      </c>
      <c r="F13195">
        <f>INDEX(RanksTable!BI:BI,MATCH(B13195,RanksTable!B:B,0))</f>
        <v>3</v>
      </c>
      <c r="H13195" t="str">
        <f t="shared" si="206"/>
        <v>INSERT INTO "TeamRanks" (team_id,team_sport_id,team_rank) VALUES (36,67,3);</v>
      </c>
    </row>
    <row r="13196" spans="2:8" x14ac:dyDescent="0.25">
      <c r="B13196" t="s">
        <v>454</v>
      </c>
      <c r="C13196">
        <f>INDEX(NationalTeams!B:B,MATCH(B13196,NationalTeams!C:C,0))</f>
        <v>37</v>
      </c>
      <c r="D13196" t="s">
        <v>1256</v>
      </c>
      <c r="E13196">
        <f>INDEX(TeamSports!B:B,MATCH(D13196,TeamSports!C:C,0))</f>
        <v>67</v>
      </c>
      <c r="F13196">
        <f>INDEX(RanksTable!BI:BI,MATCH(B13196,RanksTable!B:B,0))</f>
        <v>3</v>
      </c>
      <c r="H13196" t="str">
        <f t="shared" si="206"/>
        <v>INSERT INTO "TeamRanks" (team_id,team_sport_id,team_rank) VALUES (37,67,3);</v>
      </c>
    </row>
    <row r="13197" spans="2:8" x14ac:dyDescent="0.25">
      <c r="B13197" t="s">
        <v>371</v>
      </c>
      <c r="C13197">
        <f>INDEX(NationalTeams!B:B,MATCH(B13197,NationalTeams!C:C,0))</f>
        <v>38</v>
      </c>
      <c r="D13197" t="s">
        <v>1256</v>
      </c>
      <c r="E13197">
        <f>INDEX(TeamSports!B:B,MATCH(D13197,TeamSports!C:C,0))</f>
        <v>67</v>
      </c>
      <c r="F13197">
        <f>INDEX(RanksTable!BI:BI,MATCH(B13197,RanksTable!B:B,0))</f>
        <v>3</v>
      </c>
      <c r="H13197" t="str">
        <f t="shared" si="206"/>
        <v>INSERT INTO "TeamRanks" (team_id,team_sport_id,team_rank) VALUES (38,67,3);</v>
      </c>
    </row>
    <row r="13198" spans="2:8" x14ac:dyDescent="0.25">
      <c r="B13198" t="s">
        <v>462</v>
      </c>
      <c r="C13198">
        <f>INDEX(NationalTeams!B:B,MATCH(B13198,NationalTeams!C:C,0))</f>
        <v>39</v>
      </c>
      <c r="D13198" t="s">
        <v>1256</v>
      </c>
      <c r="E13198">
        <f>INDEX(TeamSports!B:B,MATCH(D13198,TeamSports!C:C,0))</f>
        <v>67</v>
      </c>
      <c r="F13198">
        <f>INDEX(RanksTable!BI:BI,MATCH(B13198,RanksTable!B:B,0))</f>
        <v>3</v>
      </c>
      <c r="H13198" t="str">
        <f t="shared" si="206"/>
        <v>INSERT INTO "TeamRanks" (team_id,team_sport_id,team_rank) VALUES (39,67,3);</v>
      </c>
    </row>
    <row r="13199" spans="2:8" x14ac:dyDescent="0.25">
      <c r="B13199" t="s">
        <v>322</v>
      </c>
      <c r="C13199">
        <f>INDEX(NationalTeams!B:B,MATCH(B13199,NationalTeams!C:C,0))</f>
        <v>40</v>
      </c>
      <c r="D13199" t="s">
        <v>1256</v>
      </c>
      <c r="E13199">
        <f>INDEX(TeamSports!B:B,MATCH(D13199,TeamSports!C:C,0))</f>
        <v>67</v>
      </c>
      <c r="F13199">
        <f>INDEX(RanksTable!BI:BI,MATCH(B13199,RanksTable!B:B,0))</f>
        <v>3</v>
      </c>
      <c r="H13199" t="str">
        <f t="shared" si="206"/>
        <v>INSERT INTO "TeamRanks" (team_id,team_sport_id,team_rank) VALUES (40,67,3);</v>
      </c>
    </row>
    <row r="13200" spans="2:8" x14ac:dyDescent="0.25">
      <c r="B13200" t="s">
        <v>355</v>
      </c>
      <c r="C13200">
        <f>INDEX(NationalTeams!B:B,MATCH(B13200,NationalTeams!C:C,0))</f>
        <v>41</v>
      </c>
      <c r="D13200" t="s">
        <v>1256</v>
      </c>
      <c r="E13200">
        <f>INDEX(TeamSports!B:B,MATCH(D13200,TeamSports!C:C,0))</f>
        <v>67</v>
      </c>
      <c r="F13200">
        <f>INDEX(RanksTable!BI:BI,MATCH(B13200,RanksTable!B:B,0))</f>
        <v>3</v>
      </c>
      <c r="H13200" t="str">
        <f t="shared" si="206"/>
        <v>INSERT INTO "TeamRanks" (team_id,team_sport_id,team_rank) VALUES (41,67,3);</v>
      </c>
    </row>
    <row r="13201" spans="2:8" x14ac:dyDescent="0.25">
      <c r="B13201" t="s">
        <v>344</v>
      </c>
      <c r="C13201">
        <f>INDEX(NationalTeams!B:B,MATCH(B13201,NationalTeams!C:C,0))</f>
        <v>42</v>
      </c>
      <c r="D13201" t="s">
        <v>1256</v>
      </c>
      <c r="E13201">
        <f>INDEX(TeamSports!B:B,MATCH(D13201,TeamSports!C:C,0))</f>
        <v>67</v>
      </c>
      <c r="F13201">
        <f>INDEX(RanksTable!BI:BI,MATCH(B13201,RanksTable!B:B,0))</f>
        <v>3</v>
      </c>
      <c r="H13201" t="str">
        <f t="shared" si="206"/>
        <v>INSERT INTO "TeamRanks" (team_id,team_sport_id,team_rank) VALUES (42,67,3);</v>
      </c>
    </row>
    <row r="13202" spans="2:8" x14ac:dyDescent="0.25">
      <c r="B13202" t="s">
        <v>330</v>
      </c>
      <c r="C13202">
        <f>INDEX(NationalTeams!B:B,MATCH(B13202,NationalTeams!C:C,0))</f>
        <v>43</v>
      </c>
      <c r="D13202" t="s">
        <v>1256</v>
      </c>
      <c r="E13202">
        <f>INDEX(TeamSports!B:B,MATCH(D13202,TeamSports!C:C,0))</f>
        <v>67</v>
      </c>
      <c r="F13202">
        <f>INDEX(RanksTable!BI:BI,MATCH(B13202,RanksTable!B:B,0))</f>
        <v>3</v>
      </c>
      <c r="H13202" t="str">
        <f t="shared" si="206"/>
        <v>INSERT INTO "TeamRanks" (team_id,team_sport_id,team_rank) VALUES (43,67,3);</v>
      </c>
    </row>
    <row r="13203" spans="2:8" x14ac:dyDescent="0.25">
      <c r="B13203" t="s">
        <v>429</v>
      </c>
      <c r="C13203">
        <f>INDEX(NationalTeams!B:B,MATCH(B13203,NationalTeams!C:C,0))</f>
        <v>44</v>
      </c>
      <c r="D13203" t="s">
        <v>1256</v>
      </c>
      <c r="E13203">
        <f>INDEX(TeamSports!B:B,MATCH(D13203,TeamSports!C:C,0))</f>
        <v>67</v>
      </c>
      <c r="F13203">
        <f>INDEX(RanksTable!BI:BI,MATCH(B13203,RanksTable!B:B,0))</f>
        <v>3</v>
      </c>
      <c r="H13203" t="str">
        <f t="shared" si="206"/>
        <v>INSERT INTO "TeamRanks" (team_id,team_sport_id,team_rank) VALUES (44,67,3);</v>
      </c>
    </row>
    <row r="13204" spans="2:8" x14ac:dyDescent="0.25">
      <c r="B13204" t="s">
        <v>534</v>
      </c>
      <c r="C13204">
        <f>INDEX(NationalTeams!B:B,MATCH(B13204,NationalTeams!C:C,0))</f>
        <v>45</v>
      </c>
      <c r="D13204" t="s">
        <v>1256</v>
      </c>
      <c r="E13204">
        <f>INDEX(TeamSports!B:B,MATCH(D13204,TeamSports!C:C,0))</f>
        <v>67</v>
      </c>
      <c r="F13204">
        <f>INDEX(RanksTable!BI:BI,MATCH(B13204,RanksTable!B:B,0))</f>
        <v>3</v>
      </c>
      <c r="H13204" t="str">
        <f t="shared" si="206"/>
        <v>INSERT INTO "TeamRanks" (team_id,team_sport_id,team_rank) VALUES (45,67,3);</v>
      </c>
    </row>
    <row r="13205" spans="2:8" x14ac:dyDescent="0.25">
      <c r="B13205" t="s">
        <v>328</v>
      </c>
      <c r="C13205">
        <f>INDEX(NationalTeams!B:B,MATCH(B13205,NationalTeams!C:C,0))</f>
        <v>46</v>
      </c>
      <c r="D13205" t="s">
        <v>1256</v>
      </c>
      <c r="E13205">
        <f>INDEX(TeamSports!B:B,MATCH(D13205,TeamSports!C:C,0))</f>
        <v>67</v>
      </c>
      <c r="F13205">
        <f>INDEX(RanksTable!BI:BI,MATCH(B13205,RanksTable!B:B,0))</f>
        <v>3</v>
      </c>
      <c r="H13205" t="str">
        <f t="shared" si="206"/>
        <v>INSERT INTO "TeamRanks" (team_id,team_sport_id,team_rank) VALUES (46,67,3);</v>
      </c>
    </row>
    <row r="13206" spans="2:8" x14ac:dyDescent="0.25">
      <c r="B13206" t="s">
        <v>368</v>
      </c>
      <c r="C13206">
        <f>INDEX(NationalTeams!B:B,MATCH(B13206,NationalTeams!C:C,0))</f>
        <v>47</v>
      </c>
      <c r="D13206" t="s">
        <v>1256</v>
      </c>
      <c r="E13206">
        <f>INDEX(TeamSports!B:B,MATCH(D13206,TeamSports!C:C,0))</f>
        <v>67</v>
      </c>
      <c r="F13206">
        <f>INDEX(RanksTable!BI:BI,MATCH(B13206,RanksTable!B:B,0))</f>
        <v>3</v>
      </c>
      <c r="H13206" t="str">
        <f t="shared" si="206"/>
        <v>INSERT INTO "TeamRanks" (team_id,team_sport_id,team_rank) VALUES (47,67,3);</v>
      </c>
    </row>
    <row r="13207" spans="2:8" x14ac:dyDescent="0.25">
      <c r="B13207" t="s">
        <v>369</v>
      </c>
      <c r="C13207">
        <f>INDEX(NationalTeams!B:B,MATCH(B13207,NationalTeams!C:C,0))</f>
        <v>48</v>
      </c>
      <c r="D13207" t="s">
        <v>1256</v>
      </c>
      <c r="E13207">
        <f>INDEX(TeamSports!B:B,MATCH(D13207,TeamSports!C:C,0))</f>
        <v>67</v>
      </c>
      <c r="F13207">
        <f>INDEX(RanksTable!BI:BI,MATCH(B13207,RanksTable!B:B,0))</f>
        <v>3</v>
      </c>
      <c r="H13207" t="str">
        <f t="shared" si="206"/>
        <v>INSERT INTO "TeamRanks" (team_id,team_sport_id,team_rank) VALUES (48,67,3);</v>
      </c>
    </row>
    <row r="13208" spans="2:8" x14ac:dyDescent="0.25">
      <c r="B13208" t="s">
        <v>447</v>
      </c>
      <c r="C13208">
        <f>INDEX(NationalTeams!B:B,MATCH(B13208,NationalTeams!C:C,0))</f>
        <v>49</v>
      </c>
      <c r="D13208" t="s">
        <v>1256</v>
      </c>
      <c r="E13208">
        <f>INDEX(TeamSports!B:B,MATCH(D13208,TeamSports!C:C,0))</f>
        <v>67</v>
      </c>
      <c r="F13208">
        <f>INDEX(RanksTable!BI:BI,MATCH(B13208,RanksTable!B:B,0))</f>
        <v>3</v>
      </c>
      <c r="H13208" t="str">
        <f t="shared" si="206"/>
        <v>INSERT INTO "TeamRanks" (team_id,team_sport_id,team_rank) VALUES (49,67,3);</v>
      </c>
    </row>
    <row r="13209" spans="2:8" x14ac:dyDescent="0.25">
      <c r="B13209" t="s">
        <v>425</v>
      </c>
      <c r="C13209">
        <f>INDEX(NationalTeams!B:B,MATCH(B13209,NationalTeams!C:C,0))</f>
        <v>50</v>
      </c>
      <c r="D13209" t="s">
        <v>1256</v>
      </c>
      <c r="E13209">
        <f>INDEX(TeamSports!B:B,MATCH(D13209,TeamSports!C:C,0))</f>
        <v>67</v>
      </c>
      <c r="F13209">
        <f>INDEX(RanksTable!BI:BI,MATCH(B13209,RanksTable!B:B,0))</f>
        <v>3</v>
      </c>
      <c r="H13209" t="str">
        <f t="shared" si="206"/>
        <v>INSERT INTO "TeamRanks" (team_id,team_sport_id,team_rank) VALUES (50,67,3);</v>
      </c>
    </row>
    <row r="13210" spans="2:8" x14ac:dyDescent="0.25">
      <c r="B13210" t="s">
        <v>323</v>
      </c>
      <c r="C13210">
        <f>INDEX(NationalTeams!B:B,MATCH(B13210,NationalTeams!C:C,0))</f>
        <v>51</v>
      </c>
      <c r="D13210" t="s">
        <v>1256</v>
      </c>
      <c r="E13210">
        <f>INDEX(TeamSports!B:B,MATCH(D13210,TeamSports!C:C,0))</f>
        <v>67</v>
      </c>
      <c r="F13210">
        <f>INDEX(RanksTable!BI:BI,MATCH(B13210,RanksTable!B:B,0))</f>
        <v>3</v>
      </c>
      <c r="H13210" t="str">
        <f t="shared" si="206"/>
        <v>INSERT INTO "TeamRanks" (team_id,team_sport_id,team_rank) VALUES (51,67,3);</v>
      </c>
    </row>
    <row r="13211" spans="2:8" x14ac:dyDescent="0.25">
      <c r="B13211" t="s">
        <v>354</v>
      </c>
      <c r="C13211">
        <f>INDEX(NationalTeams!B:B,MATCH(B13211,NationalTeams!C:C,0))</f>
        <v>52</v>
      </c>
      <c r="D13211" t="s">
        <v>1256</v>
      </c>
      <c r="E13211">
        <f>INDEX(TeamSports!B:B,MATCH(D13211,TeamSports!C:C,0))</f>
        <v>67</v>
      </c>
      <c r="F13211">
        <f>INDEX(RanksTable!BI:BI,MATCH(B13211,RanksTable!B:B,0))</f>
        <v>3</v>
      </c>
      <c r="H13211" t="str">
        <f t="shared" si="206"/>
        <v>INSERT INTO "TeamRanks" (team_id,team_sport_id,team_rank) VALUES (52,67,3);</v>
      </c>
    </row>
    <row r="13212" spans="2:8" x14ac:dyDescent="0.25">
      <c r="B13212" t="s">
        <v>498</v>
      </c>
      <c r="C13212">
        <f>INDEX(NationalTeams!B:B,MATCH(B13212,NationalTeams!C:C,0))</f>
        <v>53</v>
      </c>
      <c r="D13212" t="s">
        <v>1256</v>
      </c>
      <c r="E13212">
        <f>INDEX(TeamSports!B:B,MATCH(D13212,TeamSports!C:C,0))</f>
        <v>67</v>
      </c>
      <c r="F13212">
        <f>INDEX(RanksTable!BI:BI,MATCH(B13212,RanksTable!B:B,0))</f>
        <v>3</v>
      </c>
      <c r="H13212" t="str">
        <f t="shared" si="206"/>
        <v>INSERT INTO "TeamRanks" (team_id,team_sport_id,team_rank) VALUES (53,67,3);</v>
      </c>
    </row>
    <row r="13213" spans="2:8" x14ac:dyDescent="0.25">
      <c r="B13213" t="s">
        <v>406</v>
      </c>
      <c r="C13213">
        <f>INDEX(NationalTeams!B:B,MATCH(B13213,NationalTeams!C:C,0))</f>
        <v>54</v>
      </c>
      <c r="D13213" t="s">
        <v>1256</v>
      </c>
      <c r="E13213">
        <f>INDEX(TeamSports!B:B,MATCH(D13213,TeamSports!C:C,0))</f>
        <v>67</v>
      </c>
      <c r="F13213">
        <f>INDEX(RanksTable!BI:BI,MATCH(B13213,RanksTable!B:B,0))</f>
        <v>3</v>
      </c>
      <c r="H13213" t="str">
        <f t="shared" si="206"/>
        <v>INSERT INTO "TeamRanks" (team_id,team_sport_id,team_rank) VALUES (54,67,3);</v>
      </c>
    </row>
    <row r="13214" spans="2:8" x14ac:dyDescent="0.25">
      <c r="B13214" t="s">
        <v>404</v>
      </c>
      <c r="C13214">
        <f>INDEX(NationalTeams!B:B,MATCH(B13214,NationalTeams!C:C,0))</f>
        <v>55</v>
      </c>
      <c r="D13214" t="s">
        <v>1256</v>
      </c>
      <c r="E13214">
        <f>INDEX(TeamSports!B:B,MATCH(D13214,TeamSports!C:C,0))</f>
        <v>67</v>
      </c>
      <c r="F13214">
        <f>INDEX(RanksTable!BI:BI,MATCH(B13214,RanksTable!B:B,0))</f>
        <v>3</v>
      </c>
      <c r="H13214" t="str">
        <f t="shared" si="206"/>
        <v>INSERT INTO "TeamRanks" (team_id,team_sport_id,team_rank) VALUES (55,67,3);</v>
      </c>
    </row>
    <row r="13215" spans="2:8" x14ac:dyDescent="0.25">
      <c r="B13215" t="s">
        <v>495</v>
      </c>
      <c r="C13215">
        <f>INDEX(NationalTeams!B:B,MATCH(B13215,NationalTeams!C:C,0))</f>
        <v>56</v>
      </c>
      <c r="D13215" t="s">
        <v>1256</v>
      </c>
      <c r="E13215">
        <f>INDEX(TeamSports!B:B,MATCH(D13215,TeamSports!C:C,0))</f>
        <v>67</v>
      </c>
      <c r="F13215">
        <f>INDEX(RanksTable!BI:BI,MATCH(B13215,RanksTable!B:B,0))</f>
        <v>3</v>
      </c>
      <c r="H13215" t="str">
        <f t="shared" si="206"/>
        <v>INSERT INTO "TeamRanks" (team_id,team_sport_id,team_rank) VALUES (56,67,3);</v>
      </c>
    </row>
    <row r="13216" spans="2:8" x14ac:dyDescent="0.25">
      <c r="B13216" t="s">
        <v>413</v>
      </c>
      <c r="C13216">
        <f>INDEX(NationalTeams!B:B,MATCH(B13216,NationalTeams!C:C,0))</f>
        <v>57</v>
      </c>
      <c r="D13216" t="s">
        <v>1256</v>
      </c>
      <c r="E13216">
        <f>INDEX(TeamSports!B:B,MATCH(D13216,TeamSports!C:C,0))</f>
        <v>67</v>
      </c>
      <c r="F13216">
        <f>INDEX(RanksTable!BI:BI,MATCH(B13216,RanksTable!B:B,0))</f>
        <v>3</v>
      </c>
      <c r="H13216" t="str">
        <f t="shared" si="206"/>
        <v>INSERT INTO "TeamRanks" (team_id,team_sport_id,team_rank) VALUES (57,67,3);</v>
      </c>
    </row>
    <row r="13217" spans="2:8" x14ac:dyDescent="0.25">
      <c r="B13217" t="s">
        <v>331</v>
      </c>
      <c r="C13217">
        <f>INDEX(NationalTeams!B:B,MATCH(B13217,NationalTeams!C:C,0))</f>
        <v>58</v>
      </c>
      <c r="D13217" t="s">
        <v>1256</v>
      </c>
      <c r="E13217">
        <f>INDEX(TeamSports!B:B,MATCH(D13217,TeamSports!C:C,0))</f>
        <v>67</v>
      </c>
      <c r="F13217">
        <f>INDEX(RanksTable!BI:BI,MATCH(B13217,RanksTable!B:B,0))</f>
        <v>3</v>
      </c>
      <c r="H13217" t="str">
        <f t="shared" si="206"/>
        <v>INSERT INTO "TeamRanks" (team_id,team_sport_id,team_rank) VALUES (58,67,3);</v>
      </c>
    </row>
    <row r="13218" spans="2:8" x14ac:dyDescent="0.25">
      <c r="B13218" t="s">
        <v>365</v>
      </c>
      <c r="C13218">
        <f>INDEX(NationalTeams!B:B,MATCH(B13218,NationalTeams!C:C,0))</f>
        <v>59</v>
      </c>
      <c r="D13218" t="s">
        <v>1256</v>
      </c>
      <c r="E13218">
        <f>INDEX(TeamSports!B:B,MATCH(D13218,TeamSports!C:C,0))</f>
        <v>67</v>
      </c>
      <c r="F13218">
        <f>INDEX(RanksTable!BI:BI,MATCH(B13218,RanksTable!B:B,0))</f>
        <v>3</v>
      </c>
      <c r="H13218" t="str">
        <f t="shared" si="206"/>
        <v>INSERT INTO "TeamRanks" (team_id,team_sport_id,team_rank) VALUES (59,67,3);</v>
      </c>
    </row>
    <row r="13219" spans="2:8" x14ac:dyDescent="0.25">
      <c r="B13219" t="s">
        <v>332</v>
      </c>
      <c r="C13219">
        <f>INDEX(NationalTeams!B:B,MATCH(B13219,NationalTeams!C:C,0))</f>
        <v>60</v>
      </c>
      <c r="D13219" t="s">
        <v>1256</v>
      </c>
      <c r="E13219">
        <f>INDEX(TeamSports!B:B,MATCH(D13219,TeamSports!C:C,0))</f>
        <v>67</v>
      </c>
      <c r="F13219">
        <f>INDEX(RanksTable!BI:BI,MATCH(B13219,RanksTable!B:B,0))</f>
        <v>3</v>
      </c>
      <c r="H13219" t="str">
        <f t="shared" si="206"/>
        <v>INSERT INTO "TeamRanks" (team_id,team_sport_id,team_rank) VALUES (60,67,3);</v>
      </c>
    </row>
    <row r="13220" spans="2:8" x14ac:dyDescent="0.25">
      <c r="B13220" t="s">
        <v>435</v>
      </c>
      <c r="C13220">
        <f>INDEX(NationalTeams!B:B,MATCH(B13220,NationalTeams!C:C,0))</f>
        <v>61</v>
      </c>
      <c r="D13220" t="s">
        <v>1256</v>
      </c>
      <c r="E13220">
        <f>INDEX(TeamSports!B:B,MATCH(D13220,TeamSports!C:C,0))</f>
        <v>67</v>
      </c>
      <c r="F13220">
        <f>INDEX(RanksTable!BI:BI,MATCH(B13220,RanksTable!B:B,0))</f>
        <v>3</v>
      </c>
      <c r="H13220" t="str">
        <f t="shared" si="206"/>
        <v>INSERT INTO "TeamRanks" (team_id,team_sport_id,team_rank) VALUES (61,67,3);</v>
      </c>
    </row>
    <row r="13221" spans="2:8" x14ac:dyDescent="0.25">
      <c r="B13221" t="s">
        <v>346</v>
      </c>
      <c r="C13221">
        <f>INDEX(NationalTeams!B:B,MATCH(B13221,NationalTeams!C:C,0))</f>
        <v>62</v>
      </c>
      <c r="D13221" t="s">
        <v>1256</v>
      </c>
      <c r="E13221">
        <f>INDEX(TeamSports!B:B,MATCH(D13221,TeamSports!C:C,0))</f>
        <v>67</v>
      </c>
      <c r="F13221">
        <f>INDEX(RanksTable!BI:BI,MATCH(B13221,RanksTable!B:B,0))</f>
        <v>3</v>
      </c>
      <c r="H13221" t="str">
        <f t="shared" si="206"/>
        <v>INSERT INTO "TeamRanks" (team_id,team_sport_id,team_rank) VALUES (62,67,3);</v>
      </c>
    </row>
    <row r="13222" spans="2:8" x14ac:dyDescent="0.25">
      <c r="B13222" t="s">
        <v>515</v>
      </c>
      <c r="C13222">
        <f>INDEX(NationalTeams!B:B,MATCH(B13222,NationalTeams!C:C,0))</f>
        <v>63</v>
      </c>
      <c r="D13222" t="s">
        <v>1256</v>
      </c>
      <c r="E13222">
        <f>INDEX(TeamSports!B:B,MATCH(D13222,TeamSports!C:C,0))</f>
        <v>67</v>
      </c>
      <c r="F13222">
        <f>INDEX(RanksTable!BI:BI,MATCH(B13222,RanksTable!B:B,0))</f>
        <v>3</v>
      </c>
      <c r="H13222" t="str">
        <f t="shared" si="206"/>
        <v>INSERT INTO "TeamRanks" (team_id,team_sport_id,team_rank) VALUES (63,67,3);</v>
      </c>
    </row>
    <row r="13223" spans="2:8" x14ac:dyDescent="0.25">
      <c r="B13223" t="s">
        <v>509</v>
      </c>
      <c r="C13223">
        <f>INDEX(NationalTeams!B:B,MATCH(B13223,NationalTeams!C:C,0))</f>
        <v>64</v>
      </c>
      <c r="D13223" t="s">
        <v>1256</v>
      </c>
      <c r="E13223">
        <f>INDEX(TeamSports!B:B,MATCH(D13223,TeamSports!C:C,0))</f>
        <v>67</v>
      </c>
      <c r="F13223">
        <f>INDEX(RanksTable!BI:BI,MATCH(B13223,RanksTable!B:B,0))</f>
        <v>3</v>
      </c>
      <c r="H13223" t="str">
        <f t="shared" si="206"/>
        <v>INSERT INTO "TeamRanks" (team_id,team_sport_id,team_rank) VALUES (64,67,3);</v>
      </c>
    </row>
    <row r="13224" spans="2:8" x14ac:dyDescent="0.25">
      <c r="B13224" t="s">
        <v>518</v>
      </c>
      <c r="C13224">
        <f>INDEX(NationalTeams!B:B,MATCH(B13224,NationalTeams!C:C,0))</f>
        <v>65</v>
      </c>
      <c r="D13224" t="s">
        <v>1256</v>
      </c>
      <c r="E13224">
        <f>INDEX(TeamSports!B:B,MATCH(D13224,TeamSports!C:C,0))</f>
        <v>67</v>
      </c>
      <c r="F13224">
        <f>INDEX(RanksTable!BI:BI,MATCH(B13224,RanksTable!B:B,0))</f>
        <v>3</v>
      </c>
      <c r="H13224" t="str">
        <f t="shared" si="206"/>
        <v>INSERT INTO "TeamRanks" (team_id,team_sport_id,team_rank) VALUES (65,67,3);</v>
      </c>
    </row>
    <row r="13225" spans="2:8" x14ac:dyDescent="0.25">
      <c r="B13225" t="s">
        <v>490</v>
      </c>
      <c r="C13225">
        <f>INDEX(NationalTeams!B:B,MATCH(B13225,NationalTeams!C:C,0))</f>
        <v>66</v>
      </c>
      <c r="D13225" t="s">
        <v>1256</v>
      </c>
      <c r="E13225">
        <f>INDEX(TeamSports!B:B,MATCH(D13225,TeamSports!C:C,0))</f>
        <v>67</v>
      </c>
      <c r="F13225">
        <f>INDEX(RanksTable!BI:BI,MATCH(B13225,RanksTable!B:B,0))</f>
        <v>3</v>
      </c>
      <c r="H13225" t="str">
        <f t="shared" si="206"/>
        <v>INSERT INTO "TeamRanks" (team_id,team_sport_id,team_rank) VALUES (66,67,3);</v>
      </c>
    </row>
    <row r="13226" spans="2:8" x14ac:dyDescent="0.25">
      <c r="B13226" t="s">
        <v>349</v>
      </c>
      <c r="C13226">
        <f>INDEX(NationalTeams!B:B,MATCH(B13226,NationalTeams!C:C,0))</f>
        <v>67</v>
      </c>
      <c r="D13226" t="s">
        <v>1256</v>
      </c>
      <c r="E13226">
        <f>INDEX(TeamSports!B:B,MATCH(D13226,TeamSports!C:C,0))</f>
        <v>67</v>
      </c>
      <c r="F13226">
        <f>INDEX(RanksTable!BI:BI,MATCH(B13226,RanksTable!B:B,0))</f>
        <v>3</v>
      </c>
      <c r="H13226" t="str">
        <f t="shared" si="206"/>
        <v>INSERT INTO "TeamRanks" (team_id,team_sport_id,team_rank) VALUES (67,67,3);</v>
      </c>
    </row>
    <row r="13227" spans="2:8" x14ac:dyDescent="0.25">
      <c r="B13227" t="s">
        <v>531</v>
      </c>
      <c r="C13227">
        <f>INDEX(NationalTeams!B:B,MATCH(B13227,NationalTeams!C:C,0))</f>
        <v>68</v>
      </c>
      <c r="D13227" t="s">
        <v>1256</v>
      </c>
      <c r="E13227">
        <f>INDEX(TeamSports!B:B,MATCH(D13227,TeamSports!C:C,0))</f>
        <v>67</v>
      </c>
      <c r="F13227">
        <f>INDEX(RanksTable!BI:BI,MATCH(B13227,RanksTable!B:B,0))</f>
        <v>3</v>
      </c>
      <c r="H13227" t="str">
        <f t="shared" si="206"/>
        <v>INSERT INTO "TeamRanks" (team_id,team_sport_id,team_rank) VALUES (68,67,3);</v>
      </c>
    </row>
    <row r="13228" spans="2:8" x14ac:dyDescent="0.25">
      <c r="B13228" t="s">
        <v>326</v>
      </c>
      <c r="C13228">
        <f>INDEX(NationalTeams!B:B,MATCH(B13228,NationalTeams!C:C,0))</f>
        <v>69</v>
      </c>
      <c r="D13228" t="s">
        <v>1256</v>
      </c>
      <c r="E13228">
        <f>INDEX(TeamSports!B:B,MATCH(D13228,TeamSports!C:C,0))</f>
        <v>67</v>
      </c>
      <c r="F13228">
        <f>INDEX(RanksTable!BI:BI,MATCH(B13228,RanksTable!B:B,0))</f>
        <v>3</v>
      </c>
      <c r="H13228" t="str">
        <f t="shared" si="206"/>
        <v>INSERT INTO "TeamRanks" (team_id,team_sport_id,team_rank) VALUES (69,67,3);</v>
      </c>
    </row>
    <row r="13229" spans="2:8" x14ac:dyDescent="0.25">
      <c r="B13229" t="s">
        <v>320</v>
      </c>
      <c r="C13229">
        <f>INDEX(NationalTeams!B:B,MATCH(B13229,NationalTeams!C:C,0))</f>
        <v>70</v>
      </c>
      <c r="D13229" t="s">
        <v>1256</v>
      </c>
      <c r="E13229">
        <f>INDEX(TeamSports!B:B,MATCH(D13229,TeamSports!C:C,0))</f>
        <v>67</v>
      </c>
      <c r="F13229">
        <f>INDEX(RanksTable!BI:BI,MATCH(B13229,RanksTable!B:B,0))</f>
        <v>3</v>
      </c>
      <c r="H13229" t="str">
        <f t="shared" si="206"/>
        <v>INSERT INTO "TeamRanks" (team_id,team_sport_id,team_rank) VALUES (70,67,3);</v>
      </c>
    </row>
    <row r="13230" spans="2:8" x14ac:dyDescent="0.25">
      <c r="B13230" t="s">
        <v>459</v>
      </c>
      <c r="C13230">
        <f>INDEX(NationalTeams!B:B,MATCH(B13230,NationalTeams!C:C,0))</f>
        <v>71</v>
      </c>
      <c r="D13230" t="s">
        <v>1256</v>
      </c>
      <c r="E13230">
        <f>INDEX(TeamSports!B:B,MATCH(D13230,TeamSports!C:C,0))</f>
        <v>67</v>
      </c>
      <c r="F13230">
        <f>INDEX(RanksTable!BI:BI,MATCH(B13230,RanksTable!B:B,0))</f>
        <v>3</v>
      </c>
      <c r="H13230" t="str">
        <f t="shared" si="206"/>
        <v>INSERT INTO "TeamRanks" (team_id,team_sport_id,team_rank) VALUES (71,67,3);</v>
      </c>
    </row>
    <row r="13231" spans="2:8" x14ac:dyDescent="0.25">
      <c r="B13231" t="s">
        <v>445</v>
      </c>
      <c r="C13231">
        <f>INDEX(NationalTeams!B:B,MATCH(B13231,NationalTeams!C:C,0))</f>
        <v>72</v>
      </c>
      <c r="D13231" t="s">
        <v>1256</v>
      </c>
      <c r="E13231">
        <f>INDEX(TeamSports!B:B,MATCH(D13231,TeamSports!C:C,0))</f>
        <v>67</v>
      </c>
      <c r="F13231">
        <f>INDEX(RanksTable!BI:BI,MATCH(B13231,RanksTable!B:B,0))</f>
        <v>3</v>
      </c>
      <c r="H13231" t="str">
        <f t="shared" si="206"/>
        <v>INSERT INTO "TeamRanks" (team_id,team_sport_id,team_rank) VALUES (72,67,3);</v>
      </c>
    </row>
    <row r="13232" spans="2:8" x14ac:dyDescent="0.25">
      <c r="B13232" t="s">
        <v>511</v>
      </c>
      <c r="C13232">
        <f>INDEX(NationalTeams!B:B,MATCH(B13232,NationalTeams!C:C,0))</f>
        <v>73</v>
      </c>
      <c r="D13232" t="s">
        <v>1256</v>
      </c>
      <c r="E13232">
        <f>INDEX(TeamSports!B:B,MATCH(D13232,TeamSports!C:C,0))</f>
        <v>67</v>
      </c>
      <c r="F13232">
        <f>INDEX(RanksTable!BI:BI,MATCH(B13232,RanksTable!B:B,0))</f>
        <v>3</v>
      </c>
      <c r="H13232" t="str">
        <f t="shared" si="206"/>
        <v>INSERT INTO "TeamRanks" (team_id,team_sport_id,team_rank) VALUES (73,67,3);</v>
      </c>
    </row>
    <row r="13233" spans="2:8" x14ac:dyDescent="0.25">
      <c r="B13233" t="s">
        <v>487</v>
      </c>
      <c r="C13233">
        <f>INDEX(NationalTeams!B:B,MATCH(B13233,NationalTeams!C:C,0))</f>
        <v>74</v>
      </c>
      <c r="D13233" t="s">
        <v>1256</v>
      </c>
      <c r="E13233">
        <f>INDEX(TeamSports!B:B,MATCH(D13233,TeamSports!C:C,0))</f>
        <v>67</v>
      </c>
      <c r="F13233">
        <f>INDEX(RanksTable!BI:BI,MATCH(B13233,RanksTable!B:B,0))</f>
        <v>3</v>
      </c>
      <c r="H13233" t="str">
        <f t="shared" si="206"/>
        <v>INSERT INTO "TeamRanks" (team_id,team_sport_id,team_rank) VALUES (74,67,3);</v>
      </c>
    </row>
    <row r="13234" spans="2:8" x14ac:dyDescent="0.25">
      <c r="B13234" t="s">
        <v>383</v>
      </c>
      <c r="C13234">
        <f>INDEX(NationalTeams!B:B,MATCH(B13234,NationalTeams!C:C,0))</f>
        <v>75</v>
      </c>
      <c r="D13234" t="s">
        <v>1256</v>
      </c>
      <c r="E13234">
        <f>INDEX(TeamSports!B:B,MATCH(D13234,TeamSports!C:C,0))</f>
        <v>67</v>
      </c>
      <c r="F13234">
        <f>INDEX(RanksTable!BI:BI,MATCH(B13234,RanksTable!B:B,0))</f>
        <v>3</v>
      </c>
      <c r="H13234" t="str">
        <f t="shared" si="206"/>
        <v>INSERT INTO "TeamRanks" (team_id,team_sport_id,team_rank) VALUES (75,67,3);</v>
      </c>
    </row>
    <row r="13235" spans="2:8" x14ac:dyDescent="0.25">
      <c r="B13235" t="s">
        <v>517</v>
      </c>
      <c r="C13235">
        <f>INDEX(NationalTeams!B:B,MATCH(B13235,NationalTeams!C:C,0))</f>
        <v>76</v>
      </c>
      <c r="D13235" t="s">
        <v>1256</v>
      </c>
      <c r="E13235">
        <f>INDEX(TeamSports!B:B,MATCH(D13235,TeamSports!C:C,0))</f>
        <v>67</v>
      </c>
      <c r="F13235">
        <f>INDEX(RanksTable!BI:BI,MATCH(B13235,RanksTable!B:B,0))</f>
        <v>3</v>
      </c>
      <c r="H13235" t="str">
        <f t="shared" si="206"/>
        <v>INSERT INTO "TeamRanks" (team_id,team_sport_id,team_rank) VALUES (76,67,3);</v>
      </c>
    </row>
    <row r="13236" spans="2:8" x14ac:dyDescent="0.25">
      <c r="B13236" t="s">
        <v>391</v>
      </c>
      <c r="C13236">
        <f>INDEX(NationalTeams!B:B,MATCH(B13236,NationalTeams!C:C,0))</f>
        <v>77</v>
      </c>
      <c r="D13236" t="s">
        <v>1256</v>
      </c>
      <c r="E13236">
        <f>INDEX(TeamSports!B:B,MATCH(D13236,TeamSports!C:C,0))</f>
        <v>67</v>
      </c>
      <c r="F13236">
        <f>INDEX(RanksTable!BI:BI,MATCH(B13236,RanksTable!B:B,0))</f>
        <v>3</v>
      </c>
      <c r="H13236" t="str">
        <f t="shared" si="206"/>
        <v>INSERT INTO "TeamRanks" (team_id,team_sport_id,team_rank) VALUES (77,67,3);</v>
      </c>
    </row>
    <row r="13237" spans="2:8" x14ac:dyDescent="0.25">
      <c r="B13237" t="s">
        <v>524</v>
      </c>
      <c r="C13237">
        <f>INDEX(NationalTeams!B:B,MATCH(B13237,NationalTeams!C:C,0))</f>
        <v>78</v>
      </c>
      <c r="D13237" t="s">
        <v>1256</v>
      </c>
      <c r="E13237">
        <f>INDEX(TeamSports!B:B,MATCH(D13237,TeamSports!C:C,0))</f>
        <v>67</v>
      </c>
      <c r="F13237">
        <f>INDEX(RanksTable!BI:BI,MATCH(B13237,RanksTable!B:B,0))</f>
        <v>3</v>
      </c>
      <c r="H13237" t="str">
        <f t="shared" si="206"/>
        <v>INSERT INTO "TeamRanks" (team_id,team_sport_id,team_rank) VALUES (78,67,3);</v>
      </c>
    </row>
    <row r="13238" spans="2:8" x14ac:dyDescent="0.25">
      <c r="B13238" t="s">
        <v>325</v>
      </c>
      <c r="C13238">
        <f>INDEX(NationalTeams!B:B,MATCH(B13238,NationalTeams!C:C,0))</f>
        <v>79</v>
      </c>
      <c r="D13238" t="s">
        <v>1256</v>
      </c>
      <c r="E13238">
        <f>INDEX(TeamSports!B:B,MATCH(D13238,TeamSports!C:C,0))</f>
        <v>67</v>
      </c>
      <c r="F13238">
        <f>INDEX(RanksTable!BI:BI,MATCH(B13238,RanksTable!B:B,0))</f>
        <v>3</v>
      </c>
      <c r="H13238" t="str">
        <f t="shared" si="206"/>
        <v>INSERT INTO "TeamRanks" (team_id,team_sport_id,team_rank) VALUES (79,67,3);</v>
      </c>
    </row>
    <row r="13239" spans="2:8" x14ac:dyDescent="0.25">
      <c r="B13239" t="s">
        <v>536</v>
      </c>
      <c r="C13239">
        <f>INDEX(NationalTeams!B:B,MATCH(B13239,NationalTeams!C:C,0))</f>
        <v>80</v>
      </c>
      <c r="D13239" t="s">
        <v>1256</v>
      </c>
      <c r="E13239">
        <f>INDEX(TeamSports!B:B,MATCH(D13239,TeamSports!C:C,0))</f>
        <v>67</v>
      </c>
      <c r="F13239">
        <f>INDEX(RanksTable!BI:BI,MATCH(B13239,RanksTable!B:B,0))</f>
        <v>3</v>
      </c>
      <c r="H13239" t="str">
        <f t="shared" si="206"/>
        <v>INSERT INTO "TeamRanks" (team_id,team_sport_id,team_rank) VALUES (80,67,3);</v>
      </c>
    </row>
    <row r="13240" spans="2:8" x14ac:dyDescent="0.25">
      <c r="B13240" t="s">
        <v>405</v>
      </c>
      <c r="C13240">
        <f>INDEX(NationalTeams!B:B,MATCH(B13240,NationalTeams!C:C,0))</f>
        <v>81</v>
      </c>
      <c r="D13240" t="s">
        <v>1256</v>
      </c>
      <c r="E13240">
        <f>INDEX(TeamSports!B:B,MATCH(D13240,TeamSports!C:C,0))</f>
        <v>67</v>
      </c>
      <c r="F13240">
        <f>INDEX(RanksTable!BI:BI,MATCH(B13240,RanksTable!B:B,0))</f>
        <v>3</v>
      </c>
      <c r="H13240" t="str">
        <f t="shared" si="206"/>
        <v>INSERT INTO "TeamRanks" (team_id,team_sport_id,team_rank) VALUES (81,67,3);</v>
      </c>
    </row>
    <row r="13241" spans="2:8" x14ac:dyDescent="0.25">
      <c r="B13241" t="s">
        <v>508</v>
      </c>
      <c r="C13241">
        <f>INDEX(NationalTeams!B:B,MATCH(B13241,NationalTeams!C:C,0))</f>
        <v>82</v>
      </c>
      <c r="D13241" t="s">
        <v>1256</v>
      </c>
      <c r="E13241">
        <f>INDEX(TeamSports!B:B,MATCH(D13241,TeamSports!C:C,0))</f>
        <v>67</v>
      </c>
      <c r="F13241">
        <f>INDEX(RanksTable!BI:BI,MATCH(B13241,RanksTable!B:B,0))</f>
        <v>3</v>
      </c>
      <c r="H13241" t="str">
        <f t="shared" si="206"/>
        <v>INSERT INTO "TeamRanks" (team_id,team_sport_id,team_rank) VALUES (82,67,3);</v>
      </c>
    </row>
    <row r="13242" spans="2:8" x14ac:dyDescent="0.25">
      <c r="B13242" t="s">
        <v>477</v>
      </c>
      <c r="C13242">
        <f>INDEX(NationalTeams!B:B,MATCH(B13242,NationalTeams!C:C,0))</f>
        <v>83</v>
      </c>
      <c r="D13242" t="s">
        <v>1256</v>
      </c>
      <c r="E13242">
        <f>INDEX(TeamSports!B:B,MATCH(D13242,TeamSports!C:C,0))</f>
        <v>67</v>
      </c>
      <c r="F13242">
        <f>INDEX(RanksTable!BI:BI,MATCH(B13242,RanksTable!B:B,0))</f>
        <v>3</v>
      </c>
      <c r="H13242" t="str">
        <f t="shared" si="206"/>
        <v>INSERT INTO "TeamRanks" (team_id,team_sport_id,team_rank) VALUES (83,67,3);</v>
      </c>
    </row>
    <row r="13243" spans="2:8" x14ac:dyDescent="0.25">
      <c r="B13243" t="s">
        <v>396</v>
      </c>
      <c r="C13243">
        <f>INDEX(NationalTeams!B:B,MATCH(B13243,NationalTeams!C:C,0))</f>
        <v>84</v>
      </c>
      <c r="D13243" t="s">
        <v>1256</v>
      </c>
      <c r="E13243">
        <f>INDEX(TeamSports!B:B,MATCH(D13243,TeamSports!C:C,0))</f>
        <v>67</v>
      </c>
      <c r="F13243">
        <f>INDEX(RanksTable!BI:BI,MATCH(B13243,RanksTable!B:B,0))</f>
        <v>3</v>
      </c>
      <c r="H13243" t="str">
        <f t="shared" si="206"/>
        <v>INSERT INTO "TeamRanks" (team_id,team_sport_id,team_rank) VALUES (84,67,3);</v>
      </c>
    </row>
    <row r="13244" spans="2:8" x14ac:dyDescent="0.25">
      <c r="B13244" t="s">
        <v>382</v>
      </c>
      <c r="C13244">
        <f>INDEX(NationalTeams!B:B,MATCH(B13244,NationalTeams!C:C,0))</f>
        <v>85</v>
      </c>
      <c r="D13244" t="s">
        <v>1256</v>
      </c>
      <c r="E13244">
        <f>INDEX(TeamSports!B:B,MATCH(D13244,TeamSports!C:C,0))</f>
        <v>67</v>
      </c>
      <c r="F13244">
        <f>INDEX(RanksTable!BI:BI,MATCH(B13244,RanksTable!B:B,0))</f>
        <v>3</v>
      </c>
      <c r="H13244" t="str">
        <f t="shared" si="206"/>
        <v>INSERT INTO "TeamRanks" (team_id,team_sport_id,team_rank) VALUES (85,67,3);</v>
      </c>
    </row>
    <row r="13245" spans="2:8" x14ac:dyDescent="0.25">
      <c r="B13245" t="s">
        <v>338</v>
      </c>
      <c r="C13245">
        <f>INDEX(NationalTeams!B:B,MATCH(B13245,NationalTeams!C:C,0))</f>
        <v>86</v>
      </c>
      <c r="D13245" t="s">
        <v>1256</v>
      </c>
      <c r="E13245">
        <f>INDEX(TeamSports!B:B,MATCH(D13245,TeamSports!C:C,0))</f>
        <v>67</v>
      </c>
      <c r="F13245">
        <f>INDEX(RanksTable!BI:BI,MATCH(B13245,RanksTable!B:B,0))</f>
        <v>3</v>
      </c>
      <c r="H13245" t="str">
        <f t="shared" si="206"/>
        <v>INSERT INTO "TeamRanks" (team_id,team_sport_id,team_rank) VALUES (86,67,3);</v>
      </c>
    </row>
    <row r="13246" spans="2:8" x14ac:dyDescent="0.25">
      <c r="B13246" t="s">
        <v>392</v>
      </c>
      <c r="C13246">
        <f>INDEX(NationalTeams!B:B,MATCH(B13246,NationalTeams!C:C,0))</f>
        <v>87</v>
      </c>
      <c r="D13246" t="s">
        <v>1256</v>
      </c>
      <c r="E13246">
        <f>INDEX(TeamSports!B:B,MATCH(D13246,TeamSports!C:C,0))</f>
        <v>67</v>
      </c>
      <c r="F13246">
        <f>INDEX(RanksTable!BI:BI,MATCH(B13246,RanksTable!B:B,0))</f>
        <v>3</v>
      </c>
      <c r="H13246" t="str">
        <f t="shared" si="206"/>
        <v>INSERT INTO "TeamRanks" (team_id,team_sport_id,team_rank) VALUES (87,67,3);</v>
      </c>
    </row>
    <row r="13247" spans="2:8" x14ac:dyDescent="0.25">
      <c r="B13247" t="s">
        <v>335</v>
      </c>
      <c r="C13247">
        <f>INDEX(NationalTeams!B:B,MATCH(B13247,NationalTeams!C:C,0))</f>
        <v>88</v>
      </c>
      <c r="D13247" t="s">
        <v>1256</v>
      </c>
      <c r="E13247">
        <f>INDEX(TeamSports!B:B,MATCH(D13247,TeamSports!C:C,0))</f>
        <v>67</v>
      </c>
      <c r="F13247">
        <f>INDEX(RanksTable!BI:BI,MATCH(B13247,RanksTable!B:B,0))</f>
        <v>3</v>
      </c>
      <c r="H13247" t="str">
        <f t="shared" si="206"/>
        <v>INSERT INTO "TeamRanks" (team_id,team_sport_id,team_rank) VALUES (88,67,3);</v>
      </c>
    </row>
    <row r="13248" spans="2:8" x14ac:dyDescent="0.25">
      <c r="B13248" t="s">
        <v>333</v>
      </c>
      <c r="C13248">
        <f>INDEX(NationalTeams!B:B,MATCH(B13248,NationalTeams!C:C,0))</f>
        <v>89</v>
      </c>
      <c r="D13248" t="s">
        <v>1256</v>
      </c>
      <c r="E13248">
        <f>INDEX(TeamSports!B:B,MATCH(D13248,TeamSports!C:C,0))</f>
        <v>67</v>
      </c>
      <c r="F13248">
        <f>INDEX(RanksTable!BI:BI,MATCH(B13248,RanksTable!B:B,0))</f>
        <v>3</v>
      </c>
      <c r="H13248" t="str">
        <f t="shared" si="206"/>
        <v>INSERT INTO "TeamRanks" (team_id,team_sport_id,team_rank) VALUES (89,67,3);</v>
      </c>
    </row>
    <row r="13249" spans="2:8" x14ac:dyDescent="0.25">
      <c r="B13249" t="s">
        <v>397</v>
      </c>
      <c r="C13249">
        <f>INDEX(NationalTeams!B:B,MATCH(B13249,NationalTeams!C:C,0))</f>
        <v>90</v>
      </c>
      <c r="D13249" t="s">
        <v>1256</v>
      </c>
      <c r="E13249">
        <f>INDEX(TeamSports!B:B,MATCH(D13249,TeamSports!C:C,0))</f>
        <v>67</v>
      </c>
      <c r="F13249">
        <f>INDEX(RanksTable!BI:BI,MATCH(B13249,RanksTable!B:B,0))</f>
        <v>3</v>
      </c>
      <c r="H13249" t="str">
        <f t="shared" si="206"/>
        <v>INSERT INTO "TeamRanks" (team_id,team_sport_id,team_rank) VALUES (90,67,3);</v>
      </c>
    </row>
    <row r="13250" spans="2:8" x14ac:dyDescent="0.25">
      <c r="B13250" t="s">
        <v>469</v>
      </c>
      <c r="C13250">
        <f>INDEX(NationalTeams!B:B,MATCH(B13250,NationalTeams!C:C,0))</f>
        <v>91</v>
      </c>
      <c r="D13250" t="s">
        <v>1256</v>
      </c>
      <c r="E13250">
        <f>INDEX(TeamSports!B:B,MATCH(D13250,TeamSports!C:C,0))</f>
        <v>67</v>
      </c>
      <c r="F13250">
        <f>INDEX(RanksTable!BI:BI,MATCH(B13250,RanksTable!B:B,0))</f>
        <v>3</v>
      </c>
      <c r="H13250" t="str">
        <f t="shared" si="206"/>
        <v>INSERT INTO "TeamRanks" (team_id,team_sport_id,team_rank) VALUES (91,67,3);</v>
      </c>
    </row>
    <row r="13251" spans="2:8" x14ac:dyDescent="0.25">
      <c r="B13251" t="s">
        <v>512</v>
      </c>
      <c r="C13251">
        <f>INDEX(NationalTeams!B:B,MATCH(B13251,NationalTeams!C:C,0))</f>
        <v>92</v>
      </c>
      <c r="D13251" t="s">
        <v>1256</v>
      </c>
      <c r="E13251">
        <f>INDEX(TeamSports!B:B,MATCH(D13251,TeamSports!C:C,0))</f>
        <v>67</v>
      </c>
      <c r="F13251">
        <f>INDEX(RanksTable!BI:BI,MATCH(B13251,RanksTable!B:B,0))</f>
        <v>3</v>
      </c>
      <c r="H13251" t="str">
        <f t="shared" si="206"/>
        <v>INSERT INTO "TeamRanks" (team_id,team_sport_id,team_rank) VALUES (92,67,3);</v>
      </c>
    </row>
    <row r="13252" spans="2:8" x14ac:dyDescent="0.25">
      <c r="B13252" t="s">
        <v>458</v>
      </c>
      <c r="C13252">
        <f>INDEX(NationalTeams!B:B,MATCH(B13252,NationalTeams!C:C,0))</f>
        <v>93</v>
      </c>
      <c r="D13252" t="s">
        <v>1256</v>
      </c>
      <c r="E13252">
        <f>INDEX(TeamSports!B:B,MATCH(D13252,TeamSports!C:C,0))</f>
        <v>67</v>
      </c>
      <c r="F13252">
        <f>INDEX(RanksTable!BI:BI,MATCH(B13252,RanksTable!B:B,0))</f>
        <v>3</v>
      </c>
      <c r="H13252" t="str">
        <f t="shared" ref="H13252:H13315" si="207">_xlfn.CONCAT($H$1,$L$1,$C$1,$L$1," ",$J$1,$C$2,$N$1,$E$2,$N$1,$F$2,$K$1,$I$1,$J$1,C13252,$N$1,E13252,$N$1,F13252,$K$1,$O$1)</f>
        <v>INSERT INTO "TeamRanks" (team_id,team_sport_id,team_rank) VALUES (93,67,3);</v>
      </c>
    </row>
    <row r="13253" spans="2:8" x14ac:dyDescent="0.25">
      <c r="B13253" t="s">
        <v>444</v>
      </c>
      <c r="C13253">
        <f>INDEX(NationalTeams!B:B,MATCH(B13253,NationalTeams!C:C,0))</f>
        <v>94</v>
      </c>
      <c r="D13253" t="s">
        <v>1256</v>
      </c>
      <c r="E13253">
        <f>INDEX(TeamSports!B:B,MATCH(D13253,TeamSports!C:C,0))</f>
        <v>67</v>
      </c>
      <c r="F13253">
        <f>INDEX(RanksTable!BI:BI,MATCH(B13253,RanksTable!B:B,0))</f>
        <v>3</v>
      </c>
      <c r="H13253" t="str">
        <f t="shared" si="207"/>
        <v>INSERT INTO "TeamRanks" (team_id,team_sport_id,team_rank) VALUES (94,67,3);</v>
      </c>
    </row>
    <row r="13254" spans="2:8" x14ac:dyDescent="0.25">
      <c r="B13254" t="s">
        <v>493</v>
      </c>
      <c r="C13254">
        <f>INDEX(NationalTeams!B:B,MATCH(B13254,NationalTeams!C:C,0))</f>
        <v>95</v>
      </c>
      <c r="D13254" t="s">
        <v>1256</v>
      </c>
      <c r="E13254">
        <f>INDEX(TeamSports!B:B,MATCH(D13254,TeamSports!C:C,0))</f>
        <v>67</v>
      </c>
      <c r="F13254">
        <f>INDEX(RanksTable!BI:BI,MATCH(B13254,RanksTable!B:B,0))</f>
        <v>3</v>
      </c>
      <c r="H13254" t="str">
        <f t="shared" si="207"/>
        <v>INSERT INTO "TeamRanks" (team_id,team_sport_id,team_rank) VALUES (95,67,3);</v>
      </c>
    </row>
    <row r="13255" spans="2:8" x14ac:dyDescent="0.25">
      <c r="B13255" t="s">
        <v>431</v>
      </c>
      <c r="C13255">
        <f>INDEX(NationalTeams!B:B,MATCH(B13255,NationalTeams!C:C,0))</f>
        <v>96</v>
      </c>
      <c r="D13255" t="s">
        <v>1256</v>
      </c>
      <c r="E13255">
        <f>INDEX(TeamSports!B:B,MATCH(D13255,TeamSports!C:C,0))</f>
        <v>67</v>
      </c>
      <c r="F13255">
        <f>INDEX(RanksTable!BI:BI,MATCH(B13255,RanksTable!B:B,0))</f>
        <v>3</v>
      </c>
      <c r="H13255" t="str">
        <f t="shared" si="207"/>
        <v>INSERT INTO "TeamRanks" (team_id,team_sport_id,team_rank) VALUES (96,67,3);</v>
      </c>
    </row>
    <row r="13256" spans="2:8" x14ac:dyDescent="0.25">
      <c r="B13256" t="s">
        <v>427</v>
      </c>
      <c r="C13256">
        <f>INDEX(NationalTeams!B:B,MATCH(B13256,NationalTeams!C:C,0))</f>
        <v>97</v>
      </c>
      <c r="D13256" t="s">
        <v>1256</v>
      </c>
      <c r="E13256">
        <f>INDEX(TeamSports!B:B,MATCH(D13256,TeamSports!C:C,0))</f>
        <v>67</v>
      </c>
      <c r="F13256">
        <f>INDEX(RanksTable!BI:BI,MATCH(B13256,RanksTable!B:B,0))</f>
        <v>3</v>
      </c>
      <c r="H13256" t="str">
        <f t="shared" si="207"/>
        <v>INSERT INTO "TeamRanks" (team_id,team_sport_id,team_rank) VALUES (97,67,3);</v>
      </c>
    </row>
    <row r="13257" spans="2:8" x14ac:dyDescent="0.25">
      <c r="B13257" t="s">
        <v>513</v>
      </c>
      <c r="C13257">
        <f>INDEX(NationalTeams!B:B,MATCH(B13257,NationalTeams!C:C,0))</f>
        <v>98</v>
      </c>
      <c r="D13257" t="s">
        <v>1256</v>
      </c>
      <c r="E13257">
        <f>INDEX(TeamSports!B:B,MATCH(D13257,TeamSports!C:C,0))</f>
        <v>67</v>
      </c>
      <c r="F13257">
        <f>INDEX(RanksTable!BI:BI,MATCH(B13257,RanksTable!B:B,0))</f>
        <v>3</v>
      </c>
      <c r="H13257" t="str">
        <f t="shared" si="207"/>
        <v>INSERT INTO "TeamRanks" (team_id,team_sport_id,team_rank) VALUES (98,67,3);</v>
      </c>
    </row>
    <row r="13258" spans="2:8" x14ac:dyDescent="0.25">
      <c r="B13258" t="s">
        <v>503</v>
      </c>
      <c r="C13258">
        <f>INDEX(NationalTeams!B:B,MATCH(B13258,NationalTeams!C:C,0))</f>
        <v>99</v>
      </c>
      <c r="D13258" t="s">
        <v>1256</v>
      </c>
      <c r="E13258">
        <f>INDEX(TeamSports!B:B,MATCH(D13258,TeamSports!C:C,0))</f>
        <v>67</v>
      </c>
      <c r="F13258">
        <f>INDEX(RanksTable!BI:BI,MATCH(B13258,RanksTable!B:B,0))</f>
        <v>3</v>
      </c>
      <c r="H13258" t="str">
        <f t="shared" si="207"/>
        <v>INSERT INTO "TeamRanks" (team_id,team_sport_id,team_rank) VALUES (99,67,3);</v>
      </c>
    </row>
    <row r="13259" spans="2:8" x14ac:dyDescent="0.25">
      <c r="B13259" t="s">
        <v>519</v>
      </c>
      <c r="C13259">
        <f>INDEX(NationalTeams!B:B,MATCH(B13259,NationalTeams!C:C,0))</f>
        <v>100</v>
      </c>
      <c r="D13259" t="s">
        <v>1256</v>
      </c>
      <c r="E13259">
        <f>INDEX(TeamSports!B:B,MATCH(D13259,TeamSports!C:C,0))</f>
        <v>67</v>
      </c>
      <c r="F13259">
        <f>INDEX(RanksTable!BI:BI,MATCH(B13259,RanksTable!B:B,0))</f>
        <v>3</v>
      </c>
      <c r="H13259" t="str">
        <f t="shared" si="207"/>
        <v>INSERT INTO "TeamRanks" (team_id,team_sport_id,team_rank) VALUES (100,67,3);</v>
      </c>
    </row>
    <row r="13260" spans="2:8" x14ac:dyDescent="0.25">
      <c r="B13260" t="s">
        <v>410</v>
      </c>
      <c r="C13260">
        <f>INDEX(NationalTeams!B:B,MATCH(B13260,NationalTeams!C:C,0))</f>
        <v>101</v>
      </c>
      <c r="D13260" t="s">
        <v>1256</v>
      </c>
      <c r="E13260">
        <f>INDEX(TeamSports!B:B,MATCH(D13260,TeamSports!C:C,0))</f>
        <v>67</v>
      </c>
      <c r="F13260">
        <f>INDEX(RanksTable!BI:BI,MATCH(B13260,RanksTable!B:B,0))</f>
        <v>3</v>
      </c>
      <c r="H13260" t="str">
        <f t="shared" si="207"/>
        <v>INSERT INTO "TeamRanks" (team_id,team_sport_id,team_rank) VALUES (101,67,3);</v>
      </c>
    </row>
    <row r="13261" spans="2:8" x14ac:dyDescent="0.25">
      <c r="B13261" t="s">
        <v>486</v>
      </c>
      <c r="C13261">
        <f>INDEX(NationalTeams!B:B,MATCH(B13261,NationalTeams!C:C,0))</f>
        <v>102</v>
      </c>
      <c r="D13261" t="s">
        <v>1256</v>
      </c>
      <c r="E13261">
        <f>INDEX(TeamSports!B:B,MATCH(D13261,TeamSports!C:C,0))</f>
        <v>67</v>
      </c>
      <c r="F13261">
        <f>INDEX(RanksTable!BI:BI,MATCH(B13261,RanksTable!B:B,0))</f>
        <v>3</v>
      </c>
      <c r="H13261" t="str">
        <f t="shared" si="207"/>
        <v>INSERT INTO "TeamRanks" (team_id,team_sport_id,team_rank) VALUES (102,67,3);</v>
      </c>
    </row>
    <row r="13262" spans="2:8" x14ac:dyDescent="0.25">
      <c r="B13262" t="s">
        <v>526</v>
      </c>
      <c r="C13262">
        <f>INDEX(NationalTeams!B:B,MATCH(B13262,NationalTeams!C:C,0))</f>
        <v>103</v>
      </c>
      <c r="D13262" t="s">
        <v>1256</v>
      </c>
      <c r="E13262">
        <f>INDEX(TeamSports!B:B,MATCH(D13262,TeamSports!C:C,0))</f>
        <v>67</v>
      </c>
      <c r="F13262">
        <f>INDEX(RanksTable!BI:BI,MATCH(B13262,RanksTable!B:B,0))</f>
        <v>3</v>
      </c>
      <c r="H13262" t="str">
        <f t="shared" si="207"/>
        <v>INSERT INTO "TeamRanks" (team_id,team_sport_id,team_rank) VALUES (103,67,3);</v>
      </c>
    </row>
    <row r="13263" spans="2:8" x14ac:dyDescent="0.25">
      <c r="B13263" t="s">
        <v>470</v>
      </c>
      <c r="C13263">
        <f>INDEX(NationalTeams!B:B,MATCH(B13263,NationalTeams!C:C,0))</f>
        <v>104</v>
      </c>
      <c r="D13263" t="s">
        <v>1256</v>
      </c>
      <c r="E13263">
        <f>INDEX(TeamSports!B:B,MATCH(D13263,TeamSports!C:C,0))</f>
        <v>67</v>
      </c>
      <c r="F13263">
        <f>INDEX(RanksTable!BI:BI,MATCH(B13263,RanksTable!B:B,0))</f>
        <v>3</v>
      </c>
      <c r="H13263" t="str">
        <f t="shared" si="207"/>
        <v>INSERT INTO "TeamRanks" (team_id,team_sport_id,team_rank) VALUES (104,67,3);</v>
      </c>
    </row>
    <row r="13264" spans="2:8" x14ac:dyDescent="0.25">
      <c r="B13264" t="s">
        <v>461</v>
      </c>
      <c r="C13264">
        <f>INDEX(NationalTeams!B:B,MATCH(B13264,NationalTeams!C:C,0))</f>
        <v>105</v>
      </c>
      <c r="D13264" t="s">
        <v>1256</v>
      </c>
      <c r="E13264">
        <f>INDEX(TeamSports!B:B,MATCH(D13264,TeamSports!C:C,0))</f>
        <v>67</v>
      </c>
      <c r="F13264">
        <f>INDEX(RanksTable!BI:BI,MATCH(B13264,RanksTable!B:B,0))</f>
        <v>3</v>
      </c>
      <c r="H13264" t="str">
        <f t="shared" si="207"/>
        <v>INSERT INTO "TeamRanks" (team_id,team_sport_id,team_rank) VALUES (105,67,3);</v>
      </c>
    </row>
    <row r="13265" spans="2:8" x14ac:dyDescent="0.25">
      <c r="B13265" t="s">
        <v>418</v>
      </c>
      <c r="C13265">
        <f>INDEX(NationalTeams!B:B,MATCH(B13265,NationalTeams!C:C,0))</f>
        <v>106</v>
      </c>
      <c r="D13265" t="s">
        <v>1256</v>
      </c>
      <c r="E13265">
        <f>INDEX(TeamSports!B:B,MATCH(D13265,TeamSports!C:C,0))</f>
        <v>67</v>
      </c>
      <c r="F13265">
        <f>INDEX(RanksTable!BI:BI,MATCH(B13265,RanksTable!B:B,0))</f>
        <v>3</v>
      </c>
      <c r="H13265" t="str">
        <f t="shared" si="207"/>
        <v>INSERT INTO "TeamRanks" (team_id,team_sport_id,team_rank) VALUES (106,67,3);</v>
      </c>
    </row>
    <row r="13266" spans="2:8" x14ac:dyDescent="0.25">
      <c r="B13266" t="s">
        <v>417</v>
      </c>
      <c r="C13266">
        <f>INDEX(NationalTeams!B:B,MATCH(B13266,NationalTeams!C:C,0))</f>
        <v>107</v>
      </c>
      <c r="D13266" t="s">
        <v>1256</v>
      </c>
      <c r="E13266">
        <f>INDEX(TeamSports!B:B,MATCH(D13266,TeamSports!C:C,0))</f>
        <v>67</v>
      </c>
      <c r="F13266">
        <f>INDEX(RanksTable!BI:BI,MATCH(B13266,RanksTable!B:B,0))</f>
        <v>3</v>
      </c>
      <c r="H13266" t="str">
        <f t="shared" si="207"/>
        <v>INSERT INTO "TeamRanks" (team_id,team_sport_id,team_rank) VALUES (107,67,3);</v>
      </c>
    </row>
    <row r="13267" spans="2:8" x14ac:dyDescent="0.25">
      <c r="B13267" t="s">
        <v>421</v>
      </c>
      <c r="C13267">
        <f>INDEX(NationalTeams!B:B,MATCH(B13267,NationalTeams!C:C,0))</f>
        <v>108</v>
      </c>
      <c r="D13267" t="s">
        <v>1256</v>
      </c>
      <c r="E13267">
        <f>INDEX(TeamSports!B:B,MATCH(D13267,TeamSports!C:C,0))</f>
        <v>67</v>
      </c>
      <c r="F13267">
        <f>INDEX(RanksTable!BI:BI,MATCH(B13267,RanksTable!B:B,0))</f>
        <v>3</v>
      </c>
      <c r="H13267" t="str">
        <f t="shared" si="207"/>
        <v>INSERT INTO "TeamRanks" (team_id,team_sport_id,team_rank) VALUES (108,67,3);</v>
      </c>
    </row>
    <row r="13268" spans="2:8" x14ac:dyDescent="0.25">
      <c r="B13268" t="s">
        <v>530</v>
      </c>
      <c r="C13268">
        <f>INDEX(NationalTeams!B:B,MATCH(B13268,NationalTeams!C:C,0))</f>
        <v>109</v>
      </c>
      <c r="D13268" t="s">
        <v>1256</v>
      </c>
      <c r="E13268">
        <f>INDEX(TeamSports!B:B,MATCH(D13268,TeamSports!C:C,0))</f>
        <v>67</v>
      </c>
      <c r="F13268">
        <f>INDEX(RanksTable!BI:BI,MATCH(B13268,RanksTable!B:B,0))</f>
        <v>3</v>
      </c>
      <c r="H13268" t="str">
        <f t="shared" si="207"/>
        <v>INSERT INTO "TeamRanks" (team_id,team_sport_id,team_rank) VALUES (109,67,3);</v>
      </c>
    </row>
    <row r="13269" spans="2:8" x14ac:dyDescent="0.25">
      <c r="B13269" t="s">
        <v>488</v>
      </c>
      <c r="C13269">
        <f>INDEX(NationalTeams!B:B,MATCH(B13269,NationalTeams!C:C,0))</f>
        <v>110</v>
      </c>
      <c r="D13269" t="s">
        <v>1256</v>
      </c>
      <c r="E13269">
        <f>INDEX(TeamSports!B:B,MATCH(D13269,TeamSports!C:C,0))</f>
        <v>67</v>
      </c>
      <c r="F13269">
        <f>INDEX(RanksTable!BI:BI,MATCH(B13269,RanksTable!B:B,0))</f>
        <v>3</v>
      </c>
      <c r="H13269" t="str">
        <f t="shared" si="207"/>
        <v>INSERT INTO "TeamRanks" (team_id,team_sport_id,team_rank) VALUES (110,67,3);</v>
      </c>
    </row>
    <row r="13270" spans="2:8" x14ac:dyDescent="0.25">
      <c r="B13270" t="s">
        <v>352</v>
      </c>
      <c r="C13270">
        <f>INDEX(NationalTeams!B:B,MATCH(B13270,NationalTeams!C:C,0))</f>
        <v>111</v>
      </c>
      <c r="D13270" t="s">
        <v>1256</v>
      </c>
      <c r="E13270">
        <f>INDEX(TeamSports!B:B,MATCH(D13270,TeamSports!C:C,0))</f>
        <v>67</v>
      </c>
      <c r="F13270">
        <f>INDEX(RanksTable!BI:BI,MATCH(B13270,RanksTable!B:B,0))</f>
        <v>3</v>
      </c>
      <c r="H13270" t="str">
        <f t="shared" si="207"/>
        <v>INSERT INTO "TeamRanks" (team_id,team_sport_id,team_rank) VALUES (111,67,3);</v>
      </c>
    </row>
    <row r="13271" spans="2:8" x14ac:dyDescent="0.25">
      <c r="B13271" t="s">
        <v>422</v>
      </c>
      <c r="C13271">
        <f>INDEX(NationalTeams!B:B,MATCH(B13271,NationalTeams!C:C,0))</f>
        <v>112</v>
      </c>
      <c r="D13271" t="s">
        <v>1256</v>
      </c>
      <c r="E13271">
        <f>INDEX(TeamSports!B:B,MATCH(D13271,TeamSports!C:C,0))</f>
        <v>67</v>
      </c>
      <c r="F13271">
        <f>INDEX(RanksTable!BI:BI,MATCH(B13271,RanksTable!B:B,0))</f>
        <v>3</v>
      </c>
      <c r="H13271" t="str">
        <f t="shared" si="207"/>
        <v>INSERT INTO "TeamRanks" (team_id,team_sport_id,team_rank) VALUES (112,67,3);</v>
      </c>
    </row>
    <row r="13272" spans="2:8" x14ac:dyDescent="0.25">
      <c r="B13272" t="s">
        <v>451</v>
      </c>
      <c r="C13272">
        <f>INDEX(NationalTeams!B:B,MATCH(B13272,NationalTeams!C:C,0))</f>
        <v>113</v>
      </c>
      <c r="D13272" t="s">
        <v>1256</v>
      </c>
      <c r="E13272">
        <f>INDEX(TeamSports!B:B,MATCH(D13272,TeamSports!C:C,0))</f>
        <v>67</v>
      </c>
      <c r="F13272">
        <f>INDEX(RanksTable!BI:BI,MATCH(B13272,RanksTable!B:B,0))</f>
        <v>3</v>
      </c>
      <c r="H13272" t="str">
        <f t="shared" si="207"/>
        <v>INSERT INTO "TeamRanks" (team_id,team_sport_id,team_rank) VALUES (113,67,3);</v>
      </c>
    </row>
    <row r="13273" spans="2:8" x14ac:dyDescent="0.25">
      <c r="B13273" t="s">
        <v>430</v>
      </c>
      <c r="C13273">
        <f>INDEX(NationalTeams!B:B,MATCH(B13273,NationalTeams!C:C,0))</f>
        <v>114</v>
      </c>
      <c r="D13273" t="s">
        <v>1256</v>
      </c>
      <c r="E13273">
        <f>INDEX(TeamSports!B:B,MATCH(D13273,TeamSports!C:C,0))</f>
        <v>67</v>
      </c>
      <c r="F13273">
        <f>INDEX(RanksTable!BI:BI,MATCH(B13273,RanksTable!B:B,0))</f>
        <v>3</v>
      </c>
      <c r="H13273" t="str">
        <f t="shared" si="207"/>
        <v>INSERT INTO "TeamRanks" (team_id,team_sport_id,team_rank) VALUES (114,67,3);</v>
      </c>
    </row>
    <row r="13274" spans="2:8" x14ac:dyDescent="0.25">
      <c r="B13274" t="s">
        <v>381</v>
      </c>
      <c r="C13274">
        <f>INDEX(NationalTeams!B:B,MATCH(B13274,NationalTeams!C:C,0))</f>
        <v>115</v>
      </c>
      <c r="D13274" t="s">
        <v>1256</v>
      </c>
      <c r="E13274">
        <f>INDEX(TeamSports!B:B,MATCH(D13274,TeamSports!C:C,0))</f>
        <v>67</v>
      </c>
      <c r="F13274">
        <f>INDEX(RanksTable!BI:BI,MATCH(B13274,RanksTable!B:B,0))</f>
        <v>3</v>
      </c>
      <c r="H13274" t="str">
        <f t="shared" si="207"/>
        <v>INSERT INTO "TeamRanks" (team_id,team_sport_id,team_rank) VALUES (115,67,3);</v>
      </c>
    </row>
    <row r="13275" spans="2:8" x14ac:dyDescent="0.25">
      <c r="B13275" t="s">
        <v>434</v>
      </c>
      <c r="C13275">
        <f>INDEX(NationalTeams!B:B,MATCH(B13275,NationalTeams!C:C,0))</f>
        <v>116</v>
      </c>
      <c r="D13275" t="s">
        <v>1256</v>
      </c>
      <c r="E13275">
        <f>INDEX(TeamSports!B:B,MATCH(D13275,TeamSports!C:C,0))</f>
        <v>67</v>
      </c>
      <c r="F13275">
        <f>INDEX(RanksTable!BI:BI,MATCH(B13275,RanksTable!B:B,0))</f>
        <v>3</v>
      </c>
      <c r="H13275" t="str">
        <f t="shared" si="207"/>
        <v>INSERT INTO "TeamRanks" (team_id,team_sport_id,team_rank) VALUES (116,67,3);</v>
      </c>
    </row>
    <row r="13276" spans="2:8" x14ac:dyDescent="0.25">
      <c r="B13276" t="s">
        <v>475</v>
      </c>
      <c r="C13276">
        <f>INDEX(NationalTeams!B:B,MATCH(B13276,NationalTeams!C:C,0))</f>
        <v>117</v>
      </c>
      <c r="D13276" t="s">
        <v>1256</v>
      </c>
      <c r="E13276">
        <f>INDEX(TeamSports!B:B,MATCH(D13276,TeamSports!C:C,0))</f>
        <v>67</v>
      </c>
      <c r="F13276">
        <f>INDEX(RanksTable!BI:BI,MATCH(B13276,RanksTable!B:B,0))</f>
        <v>3</v>
      </c>
      <c r="H13276" t="str">
        <f t="shared" si="207"/>
        <v>INSERT INTO "TeamRanks" (team_id,team_sport_id,team_rank) VALUES (117,67,3);</v>
      </c>
    </row>
    <row r="13277" spans="2:8" x14ac:dyDescent="0.25">
      <c r="B13277" t="s">
        <v>528</v>
      </c>
      <c r="C13277">
        <f>INDEX(NationalTeams!B:B,MATCH(B13277,NationalTeams!C:C,0))</f>
        <v>118</v>
      </c>
      <c r="D13277" t="s">
        <v>1256</v>
      </c>
      <c r="E13277">
        <f>INDEX(TeamSports!B:B,MATCH(D13277,TeamSports!C:C,0))</f>
        <v>67</v>
      </c>
      <c r="F13277">
        <f>INDEX(RanksTable!BI:BI,MATCH(B13277,RanksTable!B:B,0))</f>
        <v>3</v>
      </c>
      <c r="H13277" t="str">
        <f t="shared" si="207"/>
        <v>INSERT INTO "TeamRanks" (team_id,team_sport_id,team_rank) VALUES (118,67,3);</v>
      </c>
    </row>
    <row r="13278" spans="2:8" x14ac:dyDescent="0.25">
      <c r="B13278" t="s">
        <v>436</v>
      </c>
      <c r="C13278">
        <f>INDEX(NationalTeams!B:B,MATCH(B13278,NationalTeams!C:C,0))</f>
        <v>119</v>
      </c>
      <c r="D13278" t="s">
        <v>1256</v>
      </c>
      <c r="E13278">
        <f>INDEX(TeamSports!B:B,MATCH(D13278,TeamSports!C:C,0))</f>
        <v>67</v>
      </c>
      <c r="F13278">
        <f>INDEX(RanksTable!BI:BI,MATCH(B13278,RanksTable!B:B,0))</f>
        <v>3</v>
      </c>
      <c r="H13278" t="str">
        <f t="shared" si="207"/>
        <v>INSERT INTO "TeamRanks" (team_id,team_sport_id,team_rank) VALUES (119,67,3);</v>
      </c>
    </row>
    <row r="13279" spans="2:8" x14ac:dyDescent="0.25">
      <c r="B13279" t="s">
        <v>455</v>
      </c>
      <c r="C13279">
        <f>INDEX(NationalTeams!B:B,MATCH(B13279,NationalTeams!C:C,0))</f>
        <v>120</v>
      </c>
      <c r="D13279" t="s">
        <v>1256</v>
      </c>
      <c r="E13279">
        <f>INDEX(TeamSports!B:B,MATCH(D13279,TeamSports!C:C,0))</f>
        <v>67</v>
      </c>
      <c r="F13279">
        <f>INDEX(RanksTable!BI:BI,MATCH(B13279,RanksTable!B:B,0))</f>
        <v>3</v>
      </c>
      <c r="H13279" t="str">
        <f t="shared" si="207"/>
        <v>INSERT INTO "TeamRanks" (team_id,team_sport_id,team_rank) VALUES (120,67,3);</v>
      </c>
    </row>
    <row r="13280" spans="2:8" x14ac:dyDescent="0.25">
      <c r="B13280" t="s">
        <v>345</v>
      </c>
      <c r="C13280">
        <f>INDEX(NationalTeams!B:B,MATCH(B13280,NationalTeams!C:C,0))</f>
        <v>121</v>
      </c>
      <c r="D13280" t="s">
        <v>1256</v>
      </c>
      <c r="E13280">
        <f>INDEX(TeamSports!B:B,MATCH(D13280,TeamSports!C:C,0))</f>
        <v>67</v>
      </c>
      <c r="F13280">
        <f>INDEX(RanksTable!BI:BI,MATCH(B13280,RanksTable!B:B,0))</f>
        <v>3</v>
      </c>
      <c r="H13280" t="str">
        <f t="shared" si="207"/>
        <v>INSERT INTO "TeamRanks" (team_id,team_sport_id,team_rank) VALUES (121,67,3);</v>
      </c>
    </row>
    <row r="13281" spans="2:8" x14ac:dyDescent="0.25">
      <c r="B13281" t="s">
        <v>532</v>
      </c>
      <c r="C13281">
        <f>INDEX(NationalTeams!B:B,MATCH(B13281,NationalTeams!C:C,0))</f>
        <v>122</v>
      </c>
      <c r="D13281" t="s">
        <v>1256</v>
      </c>
      <c r="E13281">
        <f>INDEX(TeamSports!B:B,MATCH(D13281,TeamSports!C:C,0))</f>
        <v>67</v>
      </c>
      <c r="F13281">
        <f>INDEX(RanksTable!BI:BI,MATCH(B13281,RanksTable!B:B,0))</f>
        <v>3</v>
      </c>
      <c r="H13281" t="str">
        <f t="shared" si="207"/>
        <v>INSERT INTO "TeamRanks" (team_id,team_sport_id,team_rank) VALUES (122,67,3);</v>
      </c>
    </row>
    <row r="13282" spans="2:8" x14ac:dyDescent="0.25">
      <c r="B13282" t="s">
        <v>468</v>
      </c>
      <c r="C13282">
        <f>INDEX(NationalTeams!B:B,MATCH(B13282,NationalTeams!C:C,0))</f>
        <v>123</v>
      </c>
      <c r="D13282" t="s">
        <v>1256</v>
      </c>
      <c r="E13282">
        <f>INDEX(TeamSports!B:B,MATCH(D13282,TeamSports!C:C,0))</f>
        <v>67</v>
      </c>
      <c r="F13282">
        <f>INDEX(RanksTable!BI:BI,MATCH(B13282,RanksTable!B:B,0))</f>
        <v>3</v>
      </c>
      <c r="H13282" t="str">
        <f t="shared" si="207"/>
        <v>INSERT INTO "TeamRanks" (team_id,team_sport_id,team_rank) VALUES (123,67,3);</v>
      </c>
    </row>
    <row r="13283" spans="2:8" x14ac:dyDescent="0.25">
      <c r="B13283" t="s">
        <v>347</v>
      </c>
      <c r="C13283">
        <f>INDEX(NationalTeams!B:B,MATCH(B13283,NationalTeams!C:C,0))</f>
        <v>124</v>
      </c>
      <c r="D13283" t="s">
        <v>1256</v>
      </c>
      <c r="E13283">
        <f>INDEX(TeamSports!B:B,MATCH(D13283,TeamSports!C:C,0))</f>
        <v>67</v>
      </c>
      <c r="F13283">
        <f>INDEX(RanksTable!BI:BI,MATCH(B13283,RanksTable!B:B,0))</f>
        <v>3</v>
      </c>
      <c r="H13283" t="str">
        <f t="shared" si="207"/>
        <v>INSERT INTO "TeamRanks" (team_id,team_sport_id,team_rank) VALUES (124,67,3);</v>
      </c>
    </row>
    <row r="13284" spans="2:8" x14ac:dyDescent="0.25">
      <c r="B13284" t="s">
        <v>390</v>
      </c>
      <c r="C13284">
        <f>INDEX(NationalTeams!B:B,MATCH(B13284,NationalTeams!C:C,0))</f>
        <v>125</v>
      </c>
      <c r="D13284" t="s">
        <v>1256</v>
      </c>
      <c r="E13284">
        <f>INDEX(TeamSports!B:B,MATCH(D13284,TeamSports!C:C,0))</f>
        <v>67</v>
      </c>
      <c r="F13284">
        <f>INDEX(RanksTable!BI:BI,MATCH(B13284,RanksTable!B:B,0))</f>
        <v>3</v>
      </c>
      <c r="H13284" t="str">
        <f t="shared" si="207"/>
        <v>INSERT INTO "TeamRanks" (team_id,team_sport_id,team_rank) VALUES (125,67,3);</v>
      </c>
    </row>
    <row r="13285" spans="2:8" x14ac:dyDescent="0.25">
      <c r="B13285" t="s">
        <v>540</v>
      </c>
      <c r="C13285">
        <f>INDEX(NationalTeams!B:B,MATCH(B13285,NationalTeams!C:C,0))</f>
        <v>126</v>
      </c>
      <c r="D13285" t="s">
        <v>1256</v>
      </c>
      <c r="E13285">
        <f>INDEX(TeamSports!B:B,MATCH(D13285,TeamSports!C:C,0))</f>
        <v>67</v>
      </c>
      <c r="F13285">
        <f>INDEX(RanksTable!BI:BI,MATCH(B13285,RanksTable!B:B,0))</f>
        <v>3</v>
      </c>
      <c r="H13285" t="str">
        <f t="shared" si="207"/>
        <v>INSERT INTO "TeamRanks" (team_id,team_sport_id,team_rank) VALUES (126,67,3);</v>
      </c>
    </row>
    <row r="13286" spans="2:8" x14ac:dyDescent="0.25">
      <c r="B13286" t="s">
        <v>527</v>
      </c>
      <c r="C13286">
        <f>INDEX(NationalTeams!B:B,MATCH(B13286,NationalTeams!C:C,0))</f>
        <v>127</v>
      </c>
      <c r="D13286" t="s">
        <v>1256</v>
      </c>
      <c r="E13286">
        <f>INDEX(TeamSports!B:B,MATCH(D13286,TeamSports!C:C,0))</f>
        <v>67</v>
      </c>
      <c r="F13286">
        <f>INDEX(RanksTable!BI:BI,MATCH(B13286,RanksTable!B:B,0))</f>
        <v>3</v>
      </c>
      <c r="H13286" t="str">
        <f t="shared" si="207"/>
        <v>INSERT INTO "TeamRanks" (team_id,team_sport_id,team_rank) VALUES (127,67,3);</v>
      </c>
    </row>
    <row r="13287" spans="2:8" x14ac:dyDescent="0.25">
      <c r="B13287" t="s">
        <v>523</v>
      </c>
      <c r="C13287">
        <f>INDEX(NationalTeams!B:B,MATCH(B13287,NationalTeams!C:C,0))</f>
        <v>128</v>
      </c>
      <c r="D13287" t="s">
        <v>1256</v>
      </c>
      <c r="E13287">
        <f>INDEX(TeamSports!B:B,MATCH(D13287,TeamSports!C:C,0))</f>
        <v>67</v>
      </c>
      <c r="F13287">
        <f>INDEX(RanksTable!BI:BI,MATCH(B13287,RanksTable!B:B,0))</f>
        <v>3</v>
      </c>
      <c r="H13287" t="str">
        <f t="shared" si="207"/>
        <v>INSERT INTO "TeamRanks" (team_id,team_sport_id,team_rank) VALUES (128,67,3);</v>
      </c>
    </row>
    <row r="13288" spans="2:8" x14ac:dyDescent="0.25">
      <c r="B13288" t="s">
        <v>484</v>
      </c>
      <c r="C13288">
        <f>INDEX(NationalTeams!B:B,MATCH(B13288,NationalTeams!C:C,0))</f>
        <v>129</v>
      </c>
      <c r="D13288" t="s">
        <v>1256</v>
      </c>
      <c r="E13288">
        <f>INDEX(TeamSports!B:B,MATCH(D13288,TeamSports!C:C,0))</f>
        <v>67</v>
      </c>
      <c r="F13288">
        <f>INDEX(RanksTable!BI:BI,MATCH(B13288,RanksTable!B:B,0))</f>
        <v>3</v>
      </c>
      <c r="H13288" t="str">
        <f t="shared" si="207"/>
        <v>INSERT INTO "TeamRanks" (team_id,team_sport_id,team_rank) VALUES (129,67,3);</v>
      </c>
    </row>
    <row r="13289" spans="2:8" x14ac:dyDescent="0.25">
      <c r="B13289" t="s">
        <v>522</v>
      </c>
      <c r="C13289">
        <f>INDEX(NationalTeams!B:B,MATCH(B13289,NationalTeams!C:C,0))</f>
        <v>130</v>
      </c>
      <c r="D13289" t="s">
        <v>1256</v>
      </c>
      <c r="E13289">
        <f>INDEX(TeamSports!B:B,MATCH(D13289,TeamSports!C:C,0))</f>
        <v>67</v>
      </c>
      <c r="F13289">
        <f>INDEX(RanksTable!BI:BI,MATCH(B13289,RanksTable!B:B,0))</f>
        <v>3</v>
      </c>
      <c r="H13289" t="str">
        <f t="shared" si="207"/>
        <v>INSERT INTO "TeamRanks" (team_id,team_sport_id,team_rank) VALUES (130,67,3);</v>
      </c>
    </row>
    <row r="13290" spans="2:8" x14ac:dyDescent="0.25">
      <c r="B13290" t="s">
        <v>386</v>
      </c>
      <c r="C13290">
        <f>INDEX(NationalTeams!B:B,MATCH(B13290,NationalTeams!C:C,0))</f>
        <v>131</v>
      </c>
      <c r="D13290" t="s">
        <v>1256</v>
      </c>
      <c r="E13290">
        <f>INDEX(TeamSports!B:B,MATCH(D13290,TeamSports!C:C,0))</f>
        <v>67</v>
      </c>
      <c r="F13290">
        <f>INDEX(RanksTable!BI:BI,MATCH(B13290,RanksTable!B:B,0))</f>
        <v>3</v>
      </c>
      <c r="H13290" t="str">
        <f t="shared" si="207"/>
        <v>INSERT INTO "TeamRanks" (team_id,team_sport_id,team_rank) VALUES (131,67,3);</v>
      </c>
    </row>
    <row r="13291" spans="2:8" x14ac:dyDescent="0.25">
      <c r="B13291" t="s">
        <v>463</v>
      </c>
      <c r="C13291">
        <f>INDEX(NationalTeams!B:B,MATCH(B13291,NationalTeams!C:C,0))</f>
        <v>132</v>
      </c>
      <c r="D13291" t="s">
        <v>1256</v>
      </c>
      <c r="E13291">
        <f>INDEX(TeamSports!B:B,MATCH(D13291,TeamSports!C:C,0))</f>
        <v>67</v>
      </c>
      <c r="F13291">
        <f>INDEX(RanksTable!BI:BI,MATCH(B13291,RanksTable!B:B,0))</f>
        <v>3</v>
      </c>
      <c r="H13291" t="str">
        <f t="shared" si="207"/>
        <v>INSERT INTO "TeamRanks" (team_id,team_sport_id,team_rank) VALUES (132,67,3);</v>
      </c>
    </row>
    <row r="13292" spans="2:8" x14ac:dyDescent="0.25">
      <c r="B13292" t="s">
        <v>339</v>
      </c>
      <c r="C13292">
        <f>INDEX(NationalTeams!B:B,MATCH(B13292,NationalTeams!C:C,0))</f>
        <v>133</v>
      </c>
      <c r="D13292" t="s">
        <v>1256</v>
      </c>
      <c r="E13292">
        <f>INDEX(TeamSports!B:B,MATCH(D13292,TeamSports!C:C,0))</f>
        <v>67</v>
      </c>
      <c r="F13292">
        <f>INDEX(RanksTable!BI:BI,MATCH(B13292,RanksTable!B:B,0))</f>
        <v>3</v>
      </c>
      <c r="H13292" t="str">
        <f t="shared" si="207"/>
        <v>INSERT INTO "TeamRanks" (team_id,team_sport_id,team_rank) VALUES (133,67,3);</v>
      </c>
    </row>
    <row r="13293" spans="2:8" x14ac:dyDescent="0.25">
      <c r="B13293" t="s">
        <v>464</v>
      </c>
      <c r="C13293">
        <f>INDEX(NationalTeams!B:B,MATCH(B13293,NationalTeams!C:C,0))</f>
        <v>134</v>
      </c>
      <c r="D13293" t="s">
        <v>1256</v>
      </c>
      <c r="E13293">
        <f>INDEX(TeamSports!B:B,MATCH(D13293,TeamSports!C:C,0))</f>
        <v>67</v>
      </c>
      <c r="F13293">
        <f>INDEX(RanksTable!BI:BI,MATCH(B13293,RanksTable!B:B,0))</f>
        <v>3</v>
      </c>
      <c r="H13293" t="str">
        <f t="shared" si="207"/>
        <v>INSERT INTO "TeamRanks" (team_id,team_sport_id,team_rank) VALUES (134,67,3);</v>
      </c>
    </row>
    <row r="13294" spans="2:8" x14ac:dyDescent="0.25">
      <c r="B13294" t="s">
        <v>379</v>
      </c>
      <c r="C13294">
        <f>INDEX(NationalTeams!B:B,MATCH(B13294,NationalTeams!C:C,0))</f>
        <v>135</v>
      </c>
      <c r="D13294" t="s">
        <v>1256</v>
      </c>
      <c r="E13294">
        <f>INDEX(TeamSports!B:B,MATCH(D13294,TeamSports!C:C,0))</f>
        <v>67</v>
      </c>
      <c r="F13294">
        <f>INDEX(RanksTable!BI:BI,MATCH(B13294,RanksTable!B:B,0))</f>
        <v>3</v>
      </c>
      <c r="H13294" t="str">
        <f t="shared" si="207"/>
        <v>INSERT INTO "TeamRanks" (team_id,team_sport_id,team_rank) VALUES (135,67,3);</v>
      </c>
    </row>
    <row r="13295" spans="2:8" x14ac:dyDescent="0.25">
      <c r="B13295" t="s">
        <v>539</v>
      </c>
      <c r="C13295">
        <f>INDEX(NationalTeams!B:B,MATCH(B13295,NationalTeams!C:C,0))</f>
        <v>136</v>
      </c>
      <c r="D13295" t="s">
        <v>1256</v>
      </c>
      <c r="E13295">
        <f>INDEX(TeamSports!B:B,MATCH(D13295,TeamSports!C:C,0))</f>
        <v>67</v>
      </c>
      <c r="F13295">
        <f>INDEX(RanksTable!BI:BI,MATCH(B13295,RanksTable!B:B,0))</f>
        <v>3</v>
      </c>
      <c r="H13295" t="str">
        <f t="shared" si="207"/>
        <v>INSERT INTO "TeamRanks" (team_id,team_sport_id,team_rank) VALUES (136,67,3);</v>
      </c>
    </row>
    <row r="13296" spans="2:8" x14ac:dyDescent="0.25">
      <c r="B13296" t="s">
        <v>342</v>
      </c>
      <c r="C13296">
        <f>INDEX(NationalTeams!B:B,MATCH(B13296,NationalTeams!C:C,0))</f>
        <v>137</v>
      </c>
      <c r="D13296" t="s">
        <v>1256</v>
      </c>
      <c r="E13296">
        <f>INDEX(TeamSports!B:B,MATCH(D13296,TeamSports!C:C,0))</f>
        <v>67</v>
      </c>
      <c r="F13296">
        <f>INDEX(RanksTable!BI:BI,MATCH(B13296,RanksTable!B:B,0))</f>
        <v>3</v>
      </c>
      <c r="H13296" t="str">
        <f t="shared" si="207"/>
        <v>INSERT INTO "TeamRanks" (team_id,team_sport_id,team_rank) VALUES (137,67,3);</v>
      </c>
    </row>
    <row r="13297" spans="2:8" x14ac:dyDescent="0.25">
      <c r="B13297" t="s">
        <v>343</v>
      </c>
      <c r="C13297">
        <f>INDEX(NationalTeams!B:B,MATCH(B13297,NationalTeams!C:C,0))</f>
        <v>138</v>
      </c>
      <c r="D13297" t="s">
        <v>1256</v>
      </c>
      <c r="E13297">
        <f>INDEX(TeamSports!B:B,MATCH(D13297,TeamSports!C:C,0))</f>
        <v>67</v>
      </c>
      <c r="F13297">
        <f>INDEX(RanksTable!BI:BI,MATCH(B13297,RanksTable!B:B,0))</f>
        <v>3</v>
      </c>
      <c r="H13297" t="str">
        <f t="shared" si="207"/>
        <v>INSERT INTO "TeamRanks" (team_id,team_sport_id,team_rank) VALUES (138,67,3);</v>
      </c>
    </row>
    <row r="13298" spans="2:8" x14ac:dyDescent="0.25">
      <c r="B13298" t="s">
        <v>360</v>
      </c>
      <c r="C13298">
        <f>INDEX(NationalTeams!B:B,MATCH(B13298,NationalTeams!C:C,0))</f>
        <v>139</v>
      </c>
      <c r="D13298" t="s">
        <v>1256</v>
      </c>
      <c r="E13298">
        <f>INDEX(TeamSports!B:B,MATCH(D13298,TeamSports!C:C,0))</f>
        <v>67</v>
      </c>
      <c r="F13298">
        <f>INDEX(RanksTable!BI:BI,MATCH(B13298,RanksTable!B:B,0))</f>
        <v>3</v>
      </c>
      <c r="H13298" t="str">
        <f t="shared" si="207"/>
        <v>INSERT INTO "TeamRanks" (team_id,team_sport_id,team_rank) VALUES (139,67,3);</v>
      </c>
    </row>
    <row r="13299" spans="2:8" x14ac:dyDescent="0.25">
      <c r="B13299" t="s">
        <v>378</v>
      </c>
      <c r="C13299">
        <f>INDEX(NationalTeams!B:B,MATCH(B13299,NationalTeams!C:C,0))</f>
        <v>140</v>
      </c>
      <c r="D13299" t="s">
        <v>1256</v>
      </c>
      <c r="E13299">
        <f>INDEX(TeamSports!B:B,MATCH(D13299,TeamSports!C:C,0))</f>
        <v>67</v>
      </c>
      <c r="F13299">
        <f>INDEX(RanksTable!BI:BI,MATCH(B13299,RanksTable!B:B,0))</f>
        <v>3</v>
      </c>
      <c r="H13299" t="str">
        <f t="shared" si="207"/>
        <v>INSERT INTO "TeamRanks" (team_id,team_sport_id,team_rank) VALUES (140,67,3);</v>
      </c>
    </row>
    <row r="13300" spans="2:8" x14ac:dyDescent="0.25">
      <c r="B13300" t="s">
        <v>456</v>
      </c>
      <c r="C13300">
        <f>INDEX(NationalTeams!B:B,MATCH(B13300,NationalTeams!C:C,0))</f>
        <v>141</v>
      </c>
      <c r="D13300" t="s">
        <v>1256</v>
      </c>
      <c r="E13300">
        <f>INDEX(TeamSports!B:B,MATCH(D13300,TeamSports!C:C,0))</f>
        <v>67</v>
      </c>
      <c r="F13300">
        <f>INDEX(RanksTable!BI:BI,MATCH(B13300,RanksTable!B:B,0))</f>
        <v>3</v>
      </c>
      <c r="H13300" t="str">
        <f t="shared" si="207"/>
        <v>INSERT INTO "TeamRanks" (team_id,team_sport_id,team_rank) VALUES (141,67,3);</v>
      </c>
    </row>
    <row r="13301" spans="2:8" x14ac:dyDescent="0.25">
      <c r="B13301" t="s">
        <v>537</v>
      </c>
      <c r="C13301">
        <f>INDEX(NationalTeams!B:B,MATCH(B13301,NationalTeams!C:C,0))</f>
        <v>142</v>
      </c>
      <c r="D13301" t="s">
        <v>1256</v>
      </c>
      <c r="E13301">
        <f>INDEX(TeamSports!B:B,MATCH(D13301,TeamSports!C:C,0))</f>
        <v>67</v>
      </c>
      <c r="F13301">
        <f>INDEX(RanksTable!BI:BI,MATCH(B13301,RanksTable!B:B,0))</f>
        <v>3</v>
      </c>
      <c r="H13301" t="str">
        <f t="shared" si="207"/>
        <v>INSERT INTO "TeamRanks" (team_id,team_sport_id,team_rank) VALUES (142,67,3);</v>
      </c>
    </row>
    <row r="13302" spans="2:8" x14ac:dyDescent="0.25">
      <c r="B13302" t="s">
        <v>533</v>
      </c>
      <c r="C13302">
        <f>INDEX(NationalTeams!B:B,MATCH(B13302,NationalTeams!C:C,0))</f>
        <v>143</v>
      </c>
      <c r="D13302" t="s">
        <v>1256</v>
      </c>
      <c r="E13302">
        <f>INDEX(TeamSports!B:B,MATCH(D13302,TeamSports!C:C,0))</f>
        <v>67</v>
      </c>
      <c r="F13302">
        <f>INDEX(RanksTable!BI:BI,MATCH(B13302,RanksTable!B:B,0))</f>
        <v>3</v>
      </c>
      <c r="H13302" t="str">
        <f t="shared" si="207"/>
        <v>INSERT INTO "TeamRanks" (team_id,team_sport_id,team_rank) VALUES (143,67,3);</v>
      </c>
    </row>
    <row r="13303" spans="2:8" x14ac:dyDescent="0.25">
      <c r="B13303" t="s">
        <v>460</v>
      </c>
      <c r="C13303">
        <f>INDEX(NationalTeams!B:B,MATCH(B13303,NationalTeams!C:C,0))</f>
        <v>144</v>
      </c>
      <c r="D13303" t="s">
        <v>1256</v>
      </c>
      <c r="E13303">
        <f>INDEX(TeamSports!B:B,MATCH(D13303,TeamSports!C:C,0))</f>
        <v>67</v>
      </c>
      <c r="F13303">
        <f>INDEX(RanksTable!BI:BI,MATCH(B13303,RanksTable!B:B,0))</f>
        <v>3</v>
      </c>
      <c r="H13303" t="str">
        <f t="shared" si="207"/>
        <v>INSERT INTO "TeamRanks" (team_id,team_sport_id,team_rank) VALUES (144,67,3);</v>
      </c>
    </row>
    <row r="13304" spans="2:8" x14ac:dyDescent="0.25">
      <c r="B13304" t="s">
        <v>521</v>
      </c>
      <c r="C13304">
        <f>INDEX(NationalTeams!B:B,MATCH(B13304,NationalTeams!C:C,0))</f>
        <v>145</v>
      </c>
      <c r="D13304" t="s">
        <v>1256</v>
      </c>
      <c r="E13304">
        <f>INDEX(TeamSports!B:B,MATCH(D13304,TeamSports!C:C,0))</f>
        <v>67</v>
      </c>
      <c r="F13304">
        <f>INDEX(RanksTable!BI:BI,MATCH(B13304,RanksTable!B:B,0))</f>
        <v>3</v>
      </c>
      <c r="H13304" t="str">
        <f t="shared" si="207"/>
        <v>INSERT INTO "TeamRanks" (team_id,team_sport_id,team_rank) VALUES (145,67,3);</v>
      </c>
    </row>
    <row r="13305" spans="2:8" x14ac:dyDescent="0.25">
      <c r="B13305" t="s">
        <v>416</v>
      </c>
      <c r="C13305">
        <f>INDEX(NationalTeams!B:B,MATCH(B13305,NationalTeams!C:C,0))</f>
        <v>146</v>
      </c>
      <c r="D13305" t="s">
        <v>1256</v>
      </c>
      <c r="E13305">
        <f>INDEX(TeamSports!B:B,MATCH(D13305,TeamSports!C:C,0))</f>
        <v>67</v>
      </c>
      <c r="F13305">
        <f>INDEX(RanksTable!BI:BI,MATCH(B13305,RanksTable!B:B,0))</f>
        <v>3</v>
      </c>
      <c r="H13305" t="str">
        <f t="shared" si="207"/>
        <v>INSERT INTO "TeamRanks" (team_id,team_sport_id,team_rank) VALUES (146,67,3);</v>
      </c>
    </row>
    <row r="13306" spans="2:8" x14ac:dyDescent="0.25">
      <c r="B13306" t="s">
        <v>393</v>
      </c>
      <c r="C13306">
        <f>INDEX(NationalTeams!B:B,MATCH(B13306,NationalTeams!C:C,0))</f>
        <v>147</v>
      </c>
      <c r="D13306" t="s">
        <v>1256</v>
      </c>
      <c r="E13306">
        <f>INDEX(TeamSports!B:B,MATCH(D13306,TeamSports!C:C,0))</f>
        <v>67</v>
      </c>
      <c r="F13306">
        <f>INDEX(RanksTable!BI:BI,MATCH(B13306,RanksTable!B:B,0))</f>
        <v>3</v>
      </c>
      <c r="H13306" t="str">
        <f t="shared" si="207"/>
        <v>INSERT INTO "TeamRanks" (team_id,team_sport_id,team_rank) VALUES (147,67,3);</v>
      </c>
    </row>
    <row r="13307" spans="2:8" x14ac:dyDescent="0.25">
      <c r="B13307" t="s">
        <v>372</v>
      </c>
      <c r="C13307">
        <f>INDEX(NationalTeams!B:B,MATCH(B13307,NationalTeams!C:C,0))</f>
        <v>148</v>
      </c>
      <c r="D13307" t="s">
        <v>1256</v>
      </c>
      <c r="E13307">
        <f>INDEX(TeamSports!B:B,MATCH(D13307,TeamSports!C:C,0))</f>
        <v>67</v>
      </c>
      <c r="F13307">
        <f>INDEX(RanksTable!BI:BI,MATCH(B13307,RanksTable!B:B,0))</f>
        <v>3</v>
      </c>
      <c r="H13307" t="str">
        <f t="shared" si="207"/>
        <v>INSERT INTO "TeamRanks" (team_id,team_sport_id,team_rank) VALUES (148,67,3);</v>
      </c>
    </row>
    <row r="13308" spans="2:8" x14ac:dyDescent="0.25">
      <c r="B13308" t="s">
        <v>480</v>
      </c>
      <c r="C13308">
        <f>INDEX(NationalTeams!B:B,MATCH(B13308,NationalTeams!C:C,0))</f>
        <v>149</v>
      </c>
      <c r="D13308" t="s">
        <v>1256</v>
      </c>
      <c r="E13308">
        <f>INDEX(TeamSports!B:B,MATCH(D13308,TeamSports!C:C,0))</f>
        <v>67</v>
      </c>
      <c r="F13308">
        <f>INDEX(RanksTable!BI:BI,MATCH(B13308,RanksTable!B:B,0))</f>
        <v>3</v>
      </c>
      <c r="H13308" t="str">
        <f t="shared" si="207"/>
        <v>INSERT INTO "TeamRanks" (team_id,team_sport_id,team_rank) VALUES (149,67,3);</v>
      </c>
    </row>
    <row r="13309" spans="2:8" x14ac:dyDescent="0.25">
      <c r="B13309" t="s">
        <v>446</v>
      </c>
      <c r="C13309">
        <f>INDEX(NationalTeams!B:B,MATCH(B13309,NationalTeams!C:C,0))</f>
        <v>150</v>
      </c>
      <c r="D13309" t="s">
        <v>1256</v>
      </c>
      <c r="E13309">
        <f>INDEX(TeamSports!B:B,MATCH(D13309,TeamSports!C:C,0))</f>
        <v>67</v>
      </c>
      <c r="F13309">
        <f>INDEX(RanksTable!BI:BI,MATCH(B13309,RanksTable!B:B,0))</f>
        <v>3</v>
      </c>
      <c r="H13309" t="str">
        <f t="shared" si="207"/>
        <v>INSERT INTO "TeamRanks" (team_id,team_sport_id,team_rank) VALUES (150,67,3);</v>
      </c>
    </row>
    <row r="13310" spans="2:8" x14ac:dyDescent="0.25">
      <c r="B13310" t="s">
        <v>356</v>
      </c>
      <c r="C13310">
        <f>INDEX(NationalTeams!B:B,MATCH(B13310,NationalTeams!C:C,0))</f>
        <v>151</v>
      </c>
      <c r="D13310" t="s">
        <v>1256</v>
      </c>
      <c r="E13310">
        <f>INDEX(TeamSports!B:B,MATCH(D13310,TeamSports!C:C,0))</f>
        <v>67</v>
      </c>
      <c r="F13310">
        <f>INDEX(RanksTable!BI:BI,MATCH(B13310,RanksTable!B:B,0))</f>
        <v>3</v>
      </c>
      <c r="H13310" t="str">
        <f t="shared" si="207"/>
        <v>INSERT INTO "TeamRanks" (team_id,team_sport_id,team_rank) VALUES (151,67,3);</v>
      </c>
    </row>
    <row r="13311" spans="2:8" x14ac:dyDescent="0.25">
      <c r="B13311" t="s">
        <v>387</v>
      </c>
      <c r="C13311">
        <f>INDEX(NationalTeams!B:B,MATCH(B13311,NationalTeams!C:C,0))</f>
        <v>152</v>
      </c>
      <c r="D13311" t="s">
        <v>1256</v>
      </c>
      <c r="E13311">
        <f>INDEX(TeamSports!B:B,MATCH(D13311,TeamSports!C:C,0))</f>
        <v>67</v>
      </c>
      <c r="F13311">
        <f>INDEX(RanksTable!BI:BI,MATCH(B13311,RanksTable!B:B,0))</f>
        <v>3</v>
      </c>
      <c r="H13311" t="str">
        <f t="shared" si="207"/>
        <v>INSERT INTO "TeamRanks" (team_id,team_sport_id,team_rank) VALUES (152,67,3);</v>
      </c>
    </row>
    <row r="13312" spans="2:8" x14ac:dyDescent="0.25">
      <c r="B13312" t="s">
        <v>361</v>
      </c>
      <c r="C13312">
        <f>INDEX(NationalTeams!B:B,MATCH(B13312,NationalTeams!C:C,0))</f>
        <v>153</v>
      </c>
      <c r="D13312" t="s">
        <v>1256</v>
      </c>
      <c r="E13312">
        <f>INDEX(TeamSports!B:B,MATCH(D13312,TeamSports!C:C,0))</f>
        <v>67</v>
      </c>
      <c r="F13312">
        <f>INDEX(RanksTable!BI:BI,MATCH(B13312,RanksTable!B:B,0))</f>
        <v>3</v>
      </c>
      <c r="H13312" t="str">
        <f t="shared" si="207"/>
        <v>INSERT INTO "TeamRanks" (team_id,team_sport_id,team_rank) VALUES (153,67,3);</v>
      </c>
    </row>
    <row r="13313" spans="2:8" x14ac:dyDescent="0.25">
      <c r="B13313" t="s">
        <v>492</v>
      </c>
      <c r="C13313">
        <f>INDEX(NationalTeams!B:B,MATCH(B13313,NationalTeams!C:C,0))</f>
        <v>154</v>
      </c>
      <c r="D13313" t="s">
        <v>1256</v>
      </c>
      <c r="E13313">
        <f>INDEX(TeamSports!B:B,MATCH(D13313,TeamSports!C:C,0))</f>
        <v>67</v>
      </c>
      <c r="F13313">
        <f>INDEX(RanksTable!BI:BI,MATCH(B13313,RanksTable!B:B,0))</f>
        <v>3</v>
      </c>
      <c r="H13313" t="str">
        <f t="shared" si="207"/>
        <v>INSERT INTO "TeamRanks" (team_id,team_sport_id,team_rank) VALUES (154,67,3);</v>
      </c>
    </row>
    <row r="13314" spans="2:8" x14ac:dyDescent="0.25">
      <c r="B13314" t="s">
        <v>485</v>
      </c>
      <c r="C13314">
        <f>INDEX(NationalTeams!B:B,MATCH(B13314,NationalTeams!C:C,0))</f>
        <v>155</v>
      </c>
      <c r="D13314" t="s">
        <v>1256</v>
      </c>
      <c r="E13314">
        <f>INDEX(TeamSports!B:B,MATCH(D13314,TeamSports!C:C,0))</f>
        <v>67</v>
      </c>
      <c r="F13314">
        <f>INDEX(RanksTable!BI:BI,MATCH(B13314,RanksTable!B:B,0))</f>
        <v>3</v>
      </c>
      <c r="H13314" t="str">
        <f t="shared" si="207"/>
        <v>INSERT INTO "TeamRanks" (team_id,team_sport_id,team_rank) VALUES (155,67,3);</v>
      </c>
    </row>
    <row r="13315" spans="2:8" x14ac:dyDescent="0.25">
      <c r="B13315" t="s">
        <v>423</v>
      </c>
      <c r="C13315">
        <f>INDEX(NationalTeams!B:B,MATCH(B13315,NationalTeams!C:C,0))</f>
        <v>156</v>
      </c>
      <c r="D13315" t="s">
        <v>1256</v>
      </c>
      <c r="E13315">
        <f>INDEX(TeamSports!B:B,MATCH(D13315,TeamSports!C:C,0))</f>
        <v>67</v>
      </c>
      <c r="F13315">
        <f>INDEX(RanksTable!BI:BI,MATCH(B13315,RanksTable!B:B,0))</f>
        <v>3</v>
      </c>
      <c r="H13315" t="str">
        <f t="shared" si="207"/>
        <v>INSERT INTO "TeamRanks" (team_id,team_sport_id,team_rank) VALUES (156,67,3);</v>
      </c>
    </row>
    <row r="13316" spans="2:8" x14ac:dyDescent="0.25">
      <c r="B13316" t="s">
        <v>457</v>
      </c>
      <c r="C13316">
        <f>INDEX(NationalTeams!B:B,MATCH(B13316,NationalTeams!C:C,0))</f>
        <v>157</v>
      </c>
      <c r="D13316" t="s">
        <v>1256</v>
      </c>
      <c r="E13316">
        <f>INDEX(TeamSports!B:B,MATCH(D13316,TeamSports!C:C,0))</f>
        <v>67</v>
      </c>
      <c r="F13316">
        <f>INDEX(RanksTable!BI:BI,MATCH(B13316,RanksTable!B:B,0))</f>
        <v>3</v>
      </c>
      <c r="H13316" t="str">
        <f t="shared" ref="H13316:H13379" si="208">_xlfn.CONCAT($H$1,$L$1,$C$1,$L$1," ",$J$1,$C$2,$N$1,$E$2,$N$1,$F$2,$K$1,$I$1,$J$1,C13316,$N$1,E13316,$N$1,F13316,$K$1,$O$1)</f>
        <v>INSERT INTO "TeamRanks" (team_id,team_sport_id,team_rank) VALUES (157,67,3);</v>
      </c>
    </row>
    <row r="13317" spans="2:8" x14ac:dyDescent="0.25">
      <c r="B13317" t="s">
        <v>491</v>
      </c>
      <c r="C13317">
        <f>INDEX(NationalTeams!B:B,MATCH(B13317,NationalTeams!C:C,0))</f>
        <v>158</v>
      </c>
      <c r="D13317" t="s">
        <v>1256</v>
      </c>
      <c r="E13317">
        <f>INDEX(TeamSports!B:B,MATCH(D13317,TeamSports!C:C,0))</f>
        <v>67</v>
      </c>
      <c r="F13317">
        <f>INDEX(RanksTable!BI:BI,MATCH(B13317,RanksTable!B:B,0))</f>
        <v>3</v>
      </c>
      <c r="H13317" t="str">
        <f t="shared" si="208"/>
        <v>INSERT INTO "TeamRanks" (team_id,team_sport_id,team_rank) VALUES (158,67,3);</v>
      </c>
    </row>
    <row r="13318" spans="2:8" x14ac:dyDescent="0.25">
      <c r="B13318" t="s">
        <v>474</v>
      </c>
      <c r="C13318">
        <f>INDEX(NationalTeams!B:B,MATCH(B13318,NationalTeams!C:C,0))</f>
        <v>159</v>
      </c>
      <c r="D13318" t="s">
        <v>1256</v>
      </c>
      <c r="E13318">
        <f>INDEX(TeamSports!B:B,MATCH(D13318,TeamSports!C:C,0))</f>
        <v>67</v>
      </c>
      <c r="F13318">
        <f>INDEX(RanksTable!BI:BI,MATCH(B13318,RanksTable!B:B,0))</f>
        <v>3</v>
      </c>
      <c r="H13318" t="str">
        <f t="shared" si="208"/>
        <v>INSERT INTO "TeamRanks" (team_id,team_sport_id,team_rank) VALUES (159,67,3);</v>
      </c>
    </row>
    <row r="13319" spans="2:8" x14ac:dyDescent="0.25">
      <c r="B13319" t="s">
        <v>479</v>
      </c>
      <c r="C13319">
        <f>INDEX(NationalTeams!B:B,MATCH(B13319,NationalTeams!C:C,0))</f>
        <v>160</v>
      </c>
      <c r="D13319" t="s">
        <v>1256</v>
      </c>
      <c r="E13319">
        <f>INDEX(TeamSports!B:B,MATCH(D13319,TeamSports!C:C,0))</f>
        <v>67</v>
      </c>
      <c r="F13319">
        <f>INDEX(RanksTable!BI:BI,MATCH(B13319,RanksTable!B:B,0))</f>
        <v>3</v>
      </c>
      <c r="H13319" t="str">
        <f t="shared" si="208"/>
        <v>INSERT INTO "TeamRanks" (team_id,team_sport_id,team_rank) VALUES (160,67,3);</v>
      </c>
    </row>
    <row r="13320" spans="2:8" x14ac:dyDescent="0.25">
      <c r="B13320" t="s">
        <v>449</v>
      </c>
      <c r="C13320">
        <f>INDEX(NationalTeams!B:B,MATCH(B13320,NationalTeams!C:C,0))</f>
        <v>161</v>
      </c>
      <c r="D13320" t="s">
        <v>1256</v>
      </c>
      <c r="E13320">
        <f>INDEX(TeamSports!B:B,MATCH(D13320,TeamSports!C:C,0))</f>
        <v>67</v>
      </c>
      <c r="F13320">
        <f>INDEX(RanksTable!BI:BI,MATCH(B13320,RanksTable!B:B,0))</f>
        <v>3</v>
      </c>
      <c r="H13320" t="str">
        <f t="shared" si="208"/>
        <v>INSERT INTO "TeamRanks" (team_id,team_sport_id,team_rank) VALUES (161,67,3);</v>
      </c>
    </row>
    <row r="13321" spans="2:8" x14ac:dyDescent="0.25">
      <c r="B13321" t="s">
        <v>398</v>
      </c>
      <c r="C13321">
        <f>INDEX(NationalTeams!B:B,MATCH(B13321,NationalTeams!C:C,0))</f>
        <v>162</v>
      </c>
      <c r="D13321" t="s">
        <v>1256</v>
      </c>
      <c r="E13321">
        <f>INDEX(TeamSports!B:B,MATCH(D13321,TeamSports!C:C,0))</f>
        <v>67</v>
      </c>
      <c r="F13321">
        <f>INDEX(RanksTable!BI:BI,MATCH(B13321,RanksTable!B:B,0))</f>
        <v>3</v>
      </c>
      <c r="H13321" t="str">
        <f t="shared" si="208"/>
        <v>INSERT INTO "TeamRanks" (team_id,team_sport_id,team_rank) VALUES (162,67,3);</v>
      </c>
    </row>
    <row r="13322" spans="2:8" x14ac:dyDescent="0.25">
      <c r="B13322" t="s">
        <v>441</v>
      </c>
      <c r="C13322">
        <f>INDEX(NationalTeams!B:B,MATCH(B13322,NationalTeams!C:C,0))</f>
        <v>163</v>
      </c>
      <c r="D13322" t="s">
        <v>1256</v>
      </c>
      <c r="E13322">
        <f>INDEX(TeamSports!B:B,MATCH(D13322,TeamSports!C:C,0))</f>
        <v>67</v>
      </c>
      <c r="F13322">
        <f>INDEX(RanksTable!BI:BI,MATCH(B13322,RanksTable!B:B,0))</f>
        <v>3</v>
      </c>
      <c r="H13322" t="str">
        <f t="shared" si="208"/>
        <v>INSERT INTO "TeamRanks" (team_id,team_sport_id,team_rank) VALUES (163,67,3);</v>
      </c>
    </row>
    <row r="13323" spans="2:8" x14ac:dyDescent="0.25">
      <c r="B13323" t="s">
        <v>348</v>
      </c>
      <c r="C13323">
        <f>INDEX(NationalTeams!B:B,MATCH(B13323,NationalTeams!C:C,0))</f>
        <v>164</v>
      </c>
      <c r="D13323" t="s">
        <v>1256</v>
      </c>
      <c r="E13323">
        <f>INDEX(TeamSports!B:B,MATCH(D13323,TeamSports!C:C,0))</f>
        <v>67</v>
      </c>
      <c r="F13323">
        <f>INDEX(RanksTable!BI:BI,MATCH(B13323,RanksTable!B:B,0))</f>
        <v>3</v>
      </c>
      <c r="H13323" t="str">
        <f t="shared" si="208"/>
        <v>INSERT INTO "TeamRanks" (team_id,team_sport_id,team_rank) VALUES (164,67,3);</v>
      </c>
    </row>
    <row r="13324" spans="2:8" x14ac:dyDescent="0.25">
      <c r="B13324" t="s">
        <v>350</v>
      </c>
      <c r="C13324">
        <f>INDEX(NationalTeams!B:B,MATCH(B13324,NationalTeams!C:C,0))</f>
        <v>165</v>
      </c>
      <c r="D13324" t="s">
        <v>1256</v>
      </c>
      <c r="E13324">
        <f>INDEX(TeamSports!B:B,MATCH(D13324,TeamSports!C:C,0))</f>
        <v>67</v>
      </c>
      <c r="F13324">
        <f>INDEX(RanksTable!BI:BI,MATCH(B13324,RanksTable!B:B,0))</f>
        <v>3</v>
      </c>
      <c r="H13324" t="str">
        <f t="shared" si="208"/>
        <v>INSERT INTO "TeamRanks" (team_id,team_sport_id,team_rank) VALUES (165,67,3);</v>
      </c>
    </row>
    <row r="13325" spans="2:8" x14ac:dyDescent="0.25">
      <c r="B13325" t="s">
        <v>494</v>
      </c>
      <c r="C13325">
        <f>INDEX(NationalTeams!B:B,MATCH(B13325,NationalTeams!C:C,0))</f>
        <v>166</v>
      </c>
      <c r="D13325" t="s">
        <v>1256</v>
      </c>
      <c r="E13325">
        <f>INDEX(TeamSports!B:B,MATCH(D13325,TeamSports!C:C,0))</f>
        <v>67</v>
      </c>
      <c r="F13325">
        <f>INDEX(RanksTable!BI:BI,MATCH(B13325,RanksTable!B:B,0))</f>
        <v>3</v>
      </c>
      <c r="H13325" t="str">
        <f t="shared" si="208"/>
        <v>INSERT INTO "TeamRanks" (team_id,team_sport_id,team_rank) VALUES (166,67,3);</v>
      </c>
    </row>
    <row r="13326" spans="2:8" x14ac:dyDescent="0.25">
      <c r="B13326" t="s">
        <v>504</v>
      </c>
      <c r="C13326">
        <f>INDEX(NationalTeams!B:B,MATCH(B13326,NationalTeams!C:C,0))</f>
        <v>167</v>
      </c>
      <c r="D13326" t="s">
        <v>1256</v>
      </c>
      <c r="E13326">
        <f>INDEX(TeamSports!B:B,MATCH(D13326,TeamSports!C:C,0))</f>
        <v>67</v>
      </c>
      <c r="F13326">
        <f>INDEX(RanksTable!BI:BI,MATCH(B13326,RanksTable!B:B,0))</f>
        <v>3</v>
      </c>
      <c r="H13326" t="str">
        <f t="shared" si="208"/>
        <v>INSERT INTO "TeamRanks" (team_id,team_sport_id,team_rank) VALUES (167,67,3);</v>
      </c>
    </row>
    <row r="13327" spans="2:8" x14ac:dyDescent="0.25">
      <c r="B13327" t="s">
        <v>401</v>
      </c>
      <c r="C13327">
        <f>INDEX(NationalTeams!B:B,MATCH(B13327,NationalTeams!C:C,0))</f>
        <v>168</v>
      </c>
      <c r="D13327" t="s">
        <v>1256</v>
      </c>
      <c r="E13327">
        <f>INDEX(TeamSports!B:B,MATCH(D13327,TeamSports!C:C,0))</f>
        <v>67</v>
      </c>
      <c r="F13327">
        <f>INDEX(RanksTable!BI:BI,MATCH(B13327,RanksTable!B:B,0))</f>
        <v>3</v>
      </c>
      <c r="H13327" t="str">
        <f t="shared" si="208"/>
        <v>INSERT INTO "TeamRanks" (team_id,team_sport_id,team_rank) VALUES (168,67,3);</v>
      </c>
    </row>
    <row r="13328" spans="2:8" x14ac:dyDescent="0.25">
      <c r="B13328" t="s">
        <v>432</v>
      </c>
      <c r="C13328">
        <f>INDEX(NationalTeams!B:B,MATCH(B13328,NationalTeams!C:C,0))</f>
        <v>169</v>
      </c>
      <c r="D13328" t="s">
        <v>1256</v>
      </c>
      <c r="E13328">
        <f>INDEX(TeamSports!B:B,MATCH(D13328,TeamSports!C:C,0))</f>
        <v>67</v>
      </c>
      <c r="F13328">
        <f>INDEX(RanksTable!BI:BI,MATCH(B13328,RanksTable!B:B,0))</f>
        <v>3</v>
      </c>
      <c r="H13328" t="str">
        <f t="shared" si="208"/>
        <v>INSERT INTO "TeamRanks" (team_id,team_sport_id,team_rank) VALUES (169,67,3);</v>
      </c>
    </row>
    <row r="13329" spans="2:8" x14ac:dyDescent="0.25">
      <c r="B13329" t="s">
        <v>336</v>
      </c>
      <c r="C13329">
        <f>INDEX(NationalTeams!B:B,MATCH(B13329,NationalTeams!C:C,0))</f>
        <v>170</v>
      </c>
      <c r="D13329" t="s">
        <v>1256</v>
      </c>
      <c r="E13329">
        <f>INDEX(TeamSports!B:B,MATCH(D13329,TeamSports!C:C,0))</f>
        <v>67</v>
      </c>
      <c r="F13329">
        <f>INDEX(RanksTable!BI:BI,MATCH(B13329,RanksTable!B:B,0))</f>
        <v>3</v>
      </c>
      <c r="H13329" t="str">
        <f t="shared" si="208"/>
        <v>INSERT INTO "TeamRanks" (team_id,team_sport_id,team_rank) VALUES (170,67,3);</v>
      </c>
    </row>
    <row r="13330" spans="2:8" x14ac:dyDescent="0.25">
      <c r="B13330" t="s">
        <v>497</v>
      </c>
      <c r="C13330">
        <f>INDEX(NationalTeams!B:B,MATCH(B13330,NationalTeams!C:C,0))</f>
        <v>171</v>
      </c>
      <c r="D13330" t="s">
        <v>1256</v>
      </c>
      <c r="E13330">
        <f>INDEX(TeamSports!B:B,MATCH(D13330,TeamSports!C:C,0))</f>
        <v>67</v>
      </c>
      <c r="F13330">
        <f>INDEX(RanksTable!BI:BI,MATCH(B13330,RanksTable!B:B,0))</f>
        <v>3</v>
      </c>
      <c r="H13330" t="str">
        <f t="shared" si="208"/>
        <v>INSERT INTO "TeamRanks" (team_id,team_sport_id,team_rank) VALUES (171,67,3);</v>
      </c>
    </row>
    <row r="13331" spans="2:8" x14ac:dyDescent="0.25">
      <c r="B13331" t="s">
        <v>380</v>
      </c>
      <c r="C13331">
        <f>INDEX(NationalTeams!B:B,MATCH(B13331,NationalTeams!C:C,0))</f>
        <v>172</v>
      </c>
      <c r="D13331" t="s">
        <v>1256</v>
      </c>
      <c r="E13331">
        <f>INDEX(TeamSports!B:B,MATCH(D13331,TeamSports!C:C,0))</f>
        <v>67</v>
      </c>
      <c r="F13331">
        <f>INDEX(RanksTable!BI:BI,MATCH(B13331,RanksTable!B:B,0))</f>
        <v>3</v>
      </c>
      <c r="H13331" t="str">
        <f t="shared" si="208"/>
        <v>INSERT INTO "TeamRanks" (team_id,team_sport_id,team_rank) VALUES (172,67,3);</v>
      </c>
    </row>
    <row r="13332" spans="2:8" x14ac:dyDescent="0.25">
      <c r="B13332" t="s">
        <v>402</v>
      </c>
      <c r="C13332">
        <f>INDEX(NationalTeams!B:B,MATCH(B13332,NationalTeams!C:C,0))</f>
        <v>173</v>
      </c>
      <c r="D13332" t="s">
        <v>1256</v>
      </c>
      <c r="E13332">
        <f>INDEX(TeamSports!B:B,MATCH(D13332,TeamSports!C:C,0))</f>
        <v>67</v>
      </c>
      <c r="F13332">
        <f>INDEX(RanksTable!BI:BI,MATCH(B13332,RanksTable!B:B,0))</f>
        <v>3</v>
      </c>
      <c r="H13332" t="str">
        <f t="shared" si="208"/>
        <v>INSERT INTO "TeamRanks" (team_id,team_sport_id,team_rank) VALUES (173,67,3);</v>
      </c>
    </row>
    <row r="13333" spans="2:8" x14ac:dyDescent="0.25">
      <c r="B13333" t="s">
        <v>370</v>
      </c>
      <c r="C13333">
        <f>INDEX(NationalTeams!B:B,MATCH(B13333,NationalTeams!C:C,0))</f>
        <v>174</v>
      </c>
      <c r="D13333" t="s">
        <v>1256</v>
      </c>
      <c r="E13333">
        <f>INDEX(TeamSports!B:B,MATCH(D13333,TeamSports!C:C,0))</f>
        <v>67</v>
      </c>
      <c r="F13333">
        <f>INDEX(RanksTable!BI:BI,MATCH(B13333,RanksTable!B:B,0))</f>
        <v>3</v>
      </c>
      <c r="H13333" t="str">
        <f t="shared" si="208"/>
        <v>INSERT INTO "TeamRanks" (team_id,team_sport_id,team_rank) VALUES (174,67,3);</v>
      </c>
    </row>
    <row r="13334" spans="2:8" x14ac:dyDescent="0.25">
      <c r="B13334" t="s">
        <v>506</v>
      </c>
      <c r="C13334">
        <f>INDEX(NationalTeams!B:B,MATCH(B13334,NationalTeams!C:C,0))</f>
        <v>175</v>
      </c>
      <c r="D13334" t="s">
        <v>1256</v>
      </c>
      <c r="E13334">
        <f>INDEX(TeamSports!B:B,MATCH(D13334,TeamSports!C:C,0))</f>
        <v>67</v>
      </c>
      <c r="F13334">
        <f>INDEX(RanksTable!BI:BI,MATCH(B13334,RanksTable!B:B,0))</f>
        <v>3</v>
      </c>
      <c r="H13334" t="str">
        <f t="shared" si="208"/>
        <v>INSERT INTO "TeamRanks" (team_id,team_sport_id,team_rank) VALUES (175,67,3);</v>
      </c>
    </row>
    <row r="13335" spans="2:8" x14ac:dyDescent="0.25">
      <c r="B13335" t="s">
        <v>500</v>
      </c>
      <c r="C13335">
        <f>INDEX(NationalTeams!B:B,MATCH(B13335,NationalTeams!C:C,0))</f>
        <v>176</v>
      </c>
      <c r="D13335" t="s">
        <v>1256</v>
      </c>
      <c r="E13335">
        <f>INDEX(TeamSports!B:B,MATCH(D13335,TeamSports!C:C,0))</f>
        <v>67</v>
      </c>
      <c r="F13335">
        <f>INDEX(RanksTable!BI:BI,MATCH(B13335,RanksTable!B:B,0))</f>
        <v>3</v>
      </c>
      <c r="H13335" t="str">
        <f t="shared" si="208"/>
        <v>INSERT INTO "TeamRanks" (team_id,team_sport_id,team_rank) VALUES (176,67,3);</v>
      </c>
    </row>
    <row r="13336" spans="2:8" x14ac:dyDescent="0.25">
      <c r="B13336" t="s">
        <v>473</v>
      </c>
      <c r="C13336">
        <f>INDEX(NationalTeams!B:B,MATCH(B13336,NationalTeams!C:C,0))</f>
        <v>177</v>
      </c>
      <c r="D13336" t="s">
        <v>1256</v>
      </c>
      <c r="E13336">
        <f>INDEX(TeamSports!B:B,MATCH(D13336,TeamSports!C:C,0))</f>
        <v>67</v>
      </c>
      <c r="F13336">
        <f>INDEX(RanksTable!BI:BI,MATCH(B13336,RanksTable!B:B,0))</f>
        <v>3</v>
      </c>
      <c r="H13336" t="str">
        <f t="shared" si="208"/>
        <v>INSERT INTO "TeamRanks" (team_id,team_sport_id,team_rank) VALUES (177,67,3);</v>
      </c>
    </row>
    <row r="13337" spans="2:8" x14ac:dyDescent="0.25">
      <c r="B13337" t="s">
        <v>482</v>
      </c>
      <c r="C13337">
        <f>INDEX(NationalTeams!B:B,MATCH(B13337,NationalTeams!C:C,0))</f>
        <v>178</v>
      </c>
      <c r="D13337" t="s">
        <v>1256</v>
      </c>
      <c r="E13337">
        <f>INDEX(TeamSports!B:B,MATCH(D13337,TeamSports!C:C,0))</f>
        <v>67</v>
      </c>
      <c r="F13337">
        <f>INDEX(RanksTable!BI:BI,MATCH(B13337,RanksTable!B:B,0))</f>
        <v>3</v>
      </c>
      <c r="H13337" t="str">
        <f t="shared" si="208"/>
        <v>INSERT INTO "TeamRanks" (team_id,team_sport_id,team_rank) VALUES (178,67,3);</v>
      </c>
    </row>
    <row r="13338" spans="2:8" x14ac:dyDescent="0.25">
      <c r="B13338" t="s">
        <v>411</v>
      </c>
      <c r="C13338">
        <f>INDEX(NationalTeams!B:B,MATCH(B13338,NationalTeams!C:C,0))</f>
        <v>179</v>
      </c>
      <c r="D13338" t="s">
        <v>1256</v>
      </c>
      <c r="E13338">
        <f>INDEX(TeamSports!B:B,MATCH(D13338,TeamSports!C:C,0))</f>
        <v>67</v>
      </c>
      <c r="F13338">
        <f>INDEX(RanksTable!BI:BI,MATCH(B13338,RanksTable!B:B,0))</f>
        <v>3</v>
      </c>
      <c r="H13338" t="str">
        <f t="shared" si="208"/>
        <v>INSERT INTO "TeamRanks" (team_id,team_sport_id,team_rank) VALUES (179,67,3);</v>
      </c>
    </row>
    <row r="13339" spans="2:8" x14ac:dyDescent="0.25">
      <c r="B13339" t="s">
        <v>541</v>
      </c>
      <c r="C13339">
        <f>INDEX(NationalTeams!B:B,MATCH(B13339,NationalTeams!C:C,0))</f>
        <v>180</v>
      </c>
      <c r="D13339" t="s">
        <v>1256</v>
      </c>
      <c r="E13339">
        <f>INDEX(TeamSports!B:B,MATCH(D13339,TeamSports!C:C,0))</f>
        <v>67</v>
      </c>
      <c r="F13339">
        <f>INDEX(RanksTable!BI:BI,MATCH(B13339,RanksTable!B:B,0))</f>
        <v>3</v>
      </c>
      <c r="H13339" t="str">
        <f t="shared" si="208"/>
        <v>INSERT INTO "TeamRanks" (team_id,team_sport_id,team_rank) VALUES (180,67,3);</v>
      </c>
    </row>
    <row r="13340" spans="2:8" x14ac:dyDescent="0.25">
      <c r="B13340" t="s">
        <v>412</v>
      </c>
      <c r="C13340">
        <f>INDEX(NationalTeams!B:B,MATCH(B13340,NationalTeams!C:C,0))</f>
        <v>181</v>
      </c>
      <c r="D13340" t="s">
        <v>1256</v>
      </c>
      <c r="E13340">
        <f>INDEX(TeamSports!B:B,MATCH(D13340,TeamSports!C:C,0))</f>
        <v>67</v>
      </c>
      <c r="F13340">
        <f>INDEX(RanksTable!BI:BI,MATCH(B13340,RanksTable!B:B,0))</f>
        <v>3</v>
      </c>
      <c r="H13340" t="str">
        <f t="shared" si="208"/>
        <v>INSERT INTO "TeamRanks" (team_id,team_sport_id,team_rank) VALUES (181,67,3);</v>
      </c>
    </row>
    <row r="13341" spans="2:8" x14ac:dyDescent="0.25">
      <c r="B13341" t="s">
        <v>409</v>
      </c>
      <c r="C13341">
        <f>INDEX(NationalTeams!B:B,MATCH(B13341,NationalTeams!C:C,0))</f>
        <v>182</v>
      </c>
      <c r="D13341" t="s">
        <v>1256</v>
      </c>
      <c r="E13341">
        <f>INDEX(TeamSports!B:B,MATCH(D13341,TeamSports!C:C,0))</f>
        <v>67</v>
      </c>
      <c r="F13341">
        <f>INDEX(RanksTable!BI:BI,MATCH(B13341,RanksTable!B:B,0))</f>
        <v>3</v>
      </c>
      <c r="H13341" t="str">
        <f t="shared" si="208"/>
        <v>INSERT INTO "TeamRanks" (team_id,team_sport_id,team_rank) VALUES (182,67,3);</v>
      </c>
    </row>
    <row r="13342" spans="2:8" x14ac:dyDescent="0.25">
      <c r="B13342" t="s">
        <v>414</v>
      </c>
      <c r="C13342">
        <f>INDEX(NationalTeams!B:B,MATCH(B13342,NationalTeams!C:C,0))</f>
        <v>183</v>
      </c>
      <c r="D13342" t="s">
        <v>1256</v>
      </c>
      <c r="E13342">
        <f>INDEX(TeamSports!B:B,MATCH(D13342,TeamSports!C:C,0))</f>
        <v>67</v>
      </c>
      <c r="F13342">
        <f>INDEX(RanksTable!BI:BI,MATCH(B13342,RanksTable!B:B,0))</f>
        <v>3</v>
      </c>
      <c r="H13342" t="str">
        <f t="shared" si="208"/>
        <v>INSERT INTO "TeamRanks" (team_id,team_sport_id,team_rank) VALUES (183,67,3);</v>
      </c>
    </row>
    <row r="13343" spans="2:8" x14ac:dyDescent="0.25">
      <c r="B13343" t="s">
        <v>362</v>
      </c>
      <c r="C13343">
        <f>INDEX(NationalTeams!B:B,MATCH(B13343,NationalTeams!C:C,0))</f>
        <v>184</v>
      </c>
      <c r="D13343" t="s">
        <v>1256</v>
      </c>
      <c r="E13343">
        <f>INDEX(TeamSports!B:B,MATCH(D13343,TeamSports!C:C,0))</f>
        <v>67</v>
      </c>
      <c r="F13343">
        <f>INDEX(RanksTable!BI:BI,MATCH(B13343,RanksTable!B:B,0))</f>
        <v>3</v>
      </c>
      <c r="H13343" t="str">
        <f t="shared" si="208"/>
        <v>INSERT INTO "TeamRanks" (team_id,team_sport_id,team_rank) VALUES (184,67,3);</v>
      </c>
    </row>
    <row r="13344" spans="2:8" x14ac:dyDescent="0.25">
      <c r="B13344" t="s">
        <v>499</v>
      </c>
      <c r="C13344">
        <f>INDEX(NationalTeams!B:B,MATCH(B13344,NationalTeams!C:C,0))</f>
        <v>185</v>
      </c>
      <c r="D13344" t="s">
        <v>1256</v>
      </c>
      <c r="E13344">
        <f>INDEX(TeamSports!B:B,MATCH(D13344,TeamSports!C:C,0))</f>
        <v>67</v>
      </c>
      <c r="F13344">
        <f>INDEX(RanksTable!BI:BI,MATCH(B13344,RanksTable!B:B,0))</f>
        <v>3</v>
      </c>
      <c r="H13344" t="str">
        <f t="shared" si="208"/>
        <v>INSERT INTO "TeamRanks" (team_id,team_sport_id,team_rank) VALUES (185,67,3);</v>
      </c>
    </row>
    <row r="13345" spans="2:8" x14ac:dyDescent="0.25">
      <c r="B13345" t="s">
        <v>374</v>
      </c>
      <c r="C13345">
        <f>INDEX(NationalTeams!B:B,MATCH(B13345,NationalTeams!C:C,0))</f>
        <v>186</v>
      </c>
      <c r="D13345" t="s">
        <v>1256</v>
      </c>
      <c r="E13345">
        <f>INDEX(TeamSports!B:B,MATCH(D13345,TeamSports!C:C,0))</f>
        <v>67</v>
      </c>
      <c r="F13345">
        <f>INDEX(RanksTable!BI:BI,MATCH(B13345,RanksTable!B:B,0))</f>
        <v>3</v>
      </c>
      <c r="H13345" t="str">
        <f t="shared" si="208"/>
        <v>INSERT INTO "TeamRanks" (team_id,team_sport_id,team_rank) VALUES (186,67,3);</v>
      </c>
    </row>
    <row r="13346" spans="2:8" x14ac:dyDescent="0.25">
      <c r="B13346" t="s">
        <v>385</v>
      </c>
      <c r="C13346">
        <f>INDEX(NationalTeams!B:B,MATCH(B13346,NationalTeams!C:C,0))</f>
        <v>187</v>
      </c>
      <c r="D13346" t="s">
        <v>1256</v>
      </c>
      <c r="E13346">
        <f>INDEX(TeamSports!B:B,MATCH(D13346,TeamSports!C:C,0))</f>
        <v>67</v>
      </c>
      <c r="F13346">
        <f>INDEX(RanksTable!BI:BI,MATCH(B13346,RanksTable!B:B,0))</f>
        <v>3</v>
      </c>
      <c r="H13346" t="str">
        <f t="shared" si="208"/>
        <v>INSERT INTO "TeamRanks" (team_id,team_sport_id,team_rank) VALUES (187,67,3);</v>
      </c>
    </row>
    <row r="13347" spans="2:8" x14ac:dyDescent="0.25">
      <c r="B13347" t="s">
        <v>450</v>
      </c>
      <c r="C13347">
        <f>INDEX(NationalTeams!B:B,MATCH(B13347,NationalTeams!C:C,0))</f>
        <v>188</v>
      </c>
      <c r="D13347" t="s">
        <v>1256</v>
      </c>
      <c r="E13347">
        <f>INDEX(TeamSports!B:B,MATCH(D13347,TeamSports!C:C,0))</f>
        <v>67</v>
      </c>
      <c r="F13347">
        <f>INDEX(RanksTable!BI:BI,MATCH(B13347,RanksTable!B:B,0))</f>
        <v>3</v>
      </c>
      <c r="H13347" t="str">
        <f t="shared" si="208"/>
        <v>INSERT INTO "TeamRanks" (team_id,team_sport_id,team_rank) VALUES (188,67,3);</v>
      </c>
    </row>
    <row r="13348" spans="2:8" x14ac:dyDescent="0.25">
      <c r="B13348" t="s">
        <v>448</v>
      </c>
      <c r="C13348">
        <f>INDEX(NationalTeams!B:B,MATCH(B13348,NationalTeams!C:C,0))</f>
        <v>189</v>
      </c>
      <c r="D13348" t="s">
        <v>1256</v>
      </c>
      <c r="E13348">
        <f>INDEX(TeamSports!B:B,MATCH(D13348,TeamSports!C:C,0))</f>
        <v>67</v>
      </c>
      <c r="F13348">
        <f>INDEX(RanksTable!BI:BI,MATCH(B13348,RanksTable!B:B,0))</f>
        <v>3</v>
      </c>
      <c r="H13348" t="str">
        <f t="shared" si="208"/>
        <v>INSERT INTO "TeamRanks" (team_id,team_sport_id,team_rank) VALUES (189,67,3);</v>
      </c>
    </row>
    <row r="13349" spans="2:8" x14ac:dyDescent="0.25">
      <c r="B13349" t="s">
        <v>375</v>
      </c>
      <c r="C13349">
        <f>INDEX(NationalTeams!B:B,MATCH(B13349,NationalTeams!C:C,0))</f>
        <v>190</v>
      </c>
      <c r="D13349" t="s">
        <v>1256</v>
      </c>
      <c r="E13349">
        <f>INDEX(TeamSports!B:B,MATCH(D13349,TeamSports!C:C,0))</f>
        <v>67</v>
      </c>
      <c r="F13349">
        <f>INDEX(RanksTable!BI:BI,MATCH(B13349,RanksTable!B:B,0))</f>
        <v>3</v>
      </c>
      <c r="H13349" t="str">
        <f t="shared" si="208"/>
        <v>INSERT INTO "TeamRanks" (team_id,team_sport_id,team_rank) VALUES (190,67,3);</v>
      </c>
    </row>
    <row r="13350" spans="2:8" x14ac:dyDescent="0.25">
      <c r="B13350" t="s">
        <v>483</v>
      </c>
      <c r="C13350">
        <f>INDEX(NationalTeams!B:B,MATCH(B13350,NationalTeams!C:C,0))</f>
        <v>191</v>
      </c>
      <c r="D13350" t="s">
        <v>1256</v>
      </c>
      <c r="E13350">
        <f>INDEX(TeamSports!B:B,MATCH(D13350,TeamSports!C:C,0))</f>
        <v>67</v>
      </c>
      <c r="F13350">
        <f>INDEX(RanksTable!BI:BI,MATCH(B13350,RanksTable!B:B,0))</f>
        <v>3</v>
      </c>
      <c r="H13350" t="str">
        <f t="shared" si="208"/>
        <v>INSERT INTO "TeamRanks" (team_id,team_sport_id,team_rank) VALUES (191,67,3);</v>
      </c>
    </row>
    <row r="13351" spans="2:8" x14ac:dyDescent="0.25">
      <c r="B13351" t="s">
        <v>395</v>
      </c>
      <c r="C13351">
        <f>INDEX(NationalTeams!B:B,MATCH(B13351,NationalTeams!C:C,0))</f>
        <v>192</v>
      </c>
      <c r="D13351" t="s">
        <v>1256</v>
      </c>
      <c r="E13351">
        <f>INDEX(TeamSports!B:B,MATCH(D13351,TeamSports!C:C,0))</f>
        <v>67</v>
      </c>
      <c r="F13351">
        <f>INDEX(RanksTable!BI:BI,MATCH(B13351,RanksTable!B:B,0))</f>
        <v>3</v>
      </c>
      <c r="H13351" t="str">
        <f t="shared" si="208"/>
        <v>INSERT INTO "TeamRanks" (team_id,team_sport_id,team_rank) VALUES (192,67,3);</v>
      </c>
    </row>
    <row r="13352" spans="2:8" x14ac:dyDescent="0.25">
      <c r="B13352" t="s">
        <v>363</v>
      </c>
      <c r="C13352">
        <f>INDEX(NationalTeams!B:B,MATCH(B13352,NationalTeams!C:C,0))</f>
        <v>193</v>
      </c>
      <c r="D13352" t="s">
        <v>1256</v>
      </c>
      <c r="E13352">
        <f>INDEX(TeamSports!B:B,MATCH(D13352,TeamSports!C:C,0))</f>
        <v>67</v>
      </c>
      <c r="F13352">
        <f>INDEX(RanksTable!BI:BI,MATCH(B13352,RanksTable!B:B,0))</f>
        <v>3</v>
      </c>
      <c r="H13352" t="str">
        <f t="shared" si="208"/>
        <v>INSERT INTO "TeamRanks" (team_id,team_sport_id,team_rank) VALUES (193,67,3);</v>
      </c>
    </row>
    <row r="13353" spans="2:8" x14ac:dyDescent="0.25">
      <c r="B13353" t="s">
        <v>394</v>
      </c>
      <c r="C13353">
        <f>INDEX(NationalTeams!B:B,MATCH(B13353,NationalTeams!C:C,0))</f>
        <v>194</v>
      </c>
      <c r="D13353" t="s">
        <v>1256</v>
      </c>
      <c r="E13353">
        <f>INDEX(TeamSports!B:B,MATCH(D13353,TeamSports!C:C,0))</f>
        <v>67</v>
      </c>
      <c r="F13353">
        <f>INDEX(RanksTable!BI:BI,MATCH(B13353,RanksTable!B:B,0))</f>
        <v>3</v>
      </c>
      <c r="H13353" t="str">
        <f t="shared" si="208"/>
        <v>INSERT INTO "TeamRanks" (team_id,team_sport_id,team_rank) VALUES (194,67,3);</v>
      </c>
    </row>
    <row r="13354" spans="2:8" x14ac:dyDescent="0.25">
      <c r="B13354" t="s">
        <v>389</v>
      </c>
      <c r="C13354">
        <f>INDEX(NationalTeams!B:B,MATCH(B13354,NationalTeams!C:C,0))</f>
        <v>195</v>
      </c>
      <c r="D13354" t="s">
        <v>1256</v>
      </c>
      <c r="E13354">
        <f>INDEX(TeamSports!B:B,MATCH(D13354,TeamSports!C:C,0))</f>
        <v>67</v>
      </c>
      <c r="F13354">
        <f>INDEX(RanksTable!BI:BI,MATCH(B13354,RanksTable!B:B,0))</f>
        <v>3</v>
      </c>
      <c r="H13354" t="str">
        <f t="shared" si="208"/>
        <v>INSERT INTO "TeamRanks" (team_id,team_sport_id,team_rank) VALUES (195,67,3);</v>
      </c>
    </row>
    <row r="13355" spans="2:8" x14ac:dyDescent="0.25">
      <c r="B13355" t="s">
        <v>496</v>
      </c>
      <c r="C13355">
        <f>INDEX(NationalTeams!B:B,MATCH(B13355,NationalTeams!C:C,0))</f>
        <v>196</v>
      </c>
      <c r="D13355" t="s">
        <v>1256</v>
      </c>
      <c r="E13355">
        <f>INDEX(TeamSports!B:B,MATCH(D13355,TeamSports!C:C,0))</f>
        <v>67</v>
      </c>
      <c r="F13355">
        <f>INDEX(RanksTable!BI:BI,MATCH(B13355,RanksTable!B:B,0))</f>
        <v>3</v>
      </c>
      <c r="H13355" t="str">
        <f t="shared" si="208"/>
        <v>INSERT INTO "TeamRanks" (team_id,team_sport_id,team_rank) VALUES (196,67,3);</v>
      </c>
    </row>
    <row r="13356" spans="2:8" x14ac:dyDescent="0.25">
      <c r="B13356" t="s">
        <v>507</v>
      </c>
      <c r="C13356">
        <f>INDEX(NationalTeams!B:B,MATCH(B13356,NationalTeams!C:C,0))</f>
        <v>197</v>
      </c>
      <c r="D13356" t="s">
        <v>1256</v>
      </c>
      <c r="E13356">
        <f>INDEX(TeamSports!B:B,MATCH(D13356,TeamSports!C:C,0))</f>
        <v>67</v>
      </c>
      <c r="F13356">
        <f>INDEX(RanksTable!BI:BI,MATCH(B13356,RanksTable!B:B,0))</f>
        <v>3</v>
      </c>
      <c r="H13356" t="str">
        <f t="shared" si="208"/>
        <v>INSERT INTO "TeamRanks" (team_id,team_sport_id,team_rank) VALUES (197,67,3);</v>
      </c>
    </row>
    <row r="13357" spans="2:8" x14ac:dyDescent="0.25">
      <c r="B13357" t="s">
        <v>399</v>
      </c>
      <c r="C13357">
        <f>INDEX(NationalTeams!B:B,MATCH(B13357,NationalTeams!C:C,0))</f>
        <v>198</v>
      </c>
      <c r="D13357" t="s">
        <v>1256</v>
      </c>
      <c r="E13357">
        <f>INDEX(TeamSports!B:B,MATCH(D13357,TeamSports!C:C,0))</f>
        <v>67</v>
      </c>
      <c r="F13357">
        <f>INDEX(RanksTable!BI:BI,MATCH(B13357,RanksTable!B:B,0))</f>
        <v>3</v>
      </c>
      <c r="H13357" t="str">
        <f t="shared" si="208"/>
        <v>INSERT INTO "TeamRanks" (team_id,team_sport_id,team_rank) VALUES (198,67,3);</v>
      </c>
    </row>
    <row r="13358" spans="2:8" x14ac:dyDescent="0.25">
      <c r="B13358" t="s">
        <v>467</v>
      </c>
      <c r="C13358">
        <f>INDEX(NationalTeams!B:B,MATCH(B13358,NationalTeams!C:C,0))</f>
        <v>199</v>
      </c>
      <c r="D13358" t="s">
        <v>1256</v>
      </c>
      <c r="E13358">
        <f>INDEX(TeamSports!B:B,MATCH(D13358,TeamSports!C:C,0))</f>
        <v>67</v>
      </c>
      <c r="F13358">
        <f>INDEX(RanksTable!BI:BI,MATCH(B13358,RanksTable!B:B,0))</f>
        <v>3</v>
      </c>
      <c r="H13358" t="str">
        <f t="shared" si="208"/>
        <v>INSERT INTO "TeamRanks" (team_id,team_sport_id,team_rank) VALUES (199,67,3);</v>
      </c>
    </row>
    <row r="13359" spans="2:8" x14ac:dyDescent="0.25">
      <c r="B13359" t="s">
        <v>437</v>
      </c>
      <c r="C13359">
        <f>INDEX(NationalTeams!B:B,MATCH(B13359,NationalTeams!C:C,0))</f>
        <v>200</v>
      </c>
      <c r="D13359" t="s">
        <v>1256</v>
      </c>
      <c r="E13359">
        <f>INDEX(TeamSports!B:B,MATCH(D13359,TeamSports!C:C,0))</f>
        <v>67</v>
      </c>
      <c r="F13359">
        <f>INDEX(RanksTable!BI:BI,MATCH(B13359,RanksTable!B:B,0))</f>
        <v>3</v>
      </c>
      <c r="H13359" t="str">
        <f t="shared" si="208"/>
        <v>INSERT INTO "TeamRanks" (team_id,team_sport_id,team_rank) VALUES (200,67,3);</v>
      </c>
    </row>
    <row r="13360" spans="2:8" x14ac:dyDescent="0.25">
      <c r="B13360" t="s">
        <v>452</v>
      </c>
      <c r="C13360">
        <f>INDEX(NationalTeams!B:B,MATCH(B13360,NationalTeams!C:C,0))</f>
        <v>201</v>
      </c>
      <c r="D13360" t="s">
        <v>1256</v>
      </c>
      <c r="E13360">
        <f>INDEX(TeamSports!B:B,MATCH(D13360,TeamSports!C:C,0))</f>
        <v>67</v>
      </c>
      <c r="F13360">
        <f>INDEX(RanksTable!BI:BI,MATCH(B13360,RanksTable!B:B,0))</f>
        <v>3</v>
      </c>
      <c r="H13360" t="str">
        <f t="shared" si="208"/>
        <v>INSERT INTO "TeamRanks" (team_id,team_sport_id,team_rank) VALUES (201,67,3);</v>
      </c>
    </row>
    <row r="13361" spans="2:8" x14ac:dyDescent="0.25">
      <c r="B13361" t="s">
        <v>384</v>
      </c>
      <c r="C13361">
        <f>INDEX(NationalTeams!B:B,MATCH(B13361,NationalTeams!C:C,0))</f>
        <v>202</v>
      </c>
      <c r="D13361" t="s">
        <v>1256</v>
      </c>
      <c r="E13361">
        <f>INDEX(TeamSports!B:B,MATCH(D13361,TeamSports!C:C,0))</f>
        <v>67</v>
      </c>
      <c r="F13361">
        <f>INDEX(RanksTable!BI:BI,MATCH(B13361,RanksTable!B:B,0))</f>
        <v>3</v>
      </c>
      <c r="H13361" t="str">
        <f t="shared" si="208"/>
        <v>INSERT INTO "TeamRanks" (team_id,team_sport_id,team_rank) VALUES (202,67,3);</v>
      </c>
    </row>
    <row r="13362" spans="2:8" x14ac:dyDescent="0.25">
      <c r="B13362" t="s">
        <v>442</v>
      </c>
      <c r="C13362">
        <f>INDEX(NationalTeams!B:B,MATCH(B13362,NationalTeams!C:C,0))</f>
        <v>203</v>
      </c>
      <c r="D13362" t="s">
        <v>1256</v>
      </c>
      <c r="E13362">
        <f>INDEX(TeamSports!B:B,MATCH(D13362,TeamSports!C:C,0))</f>
        <v>67</v>
      </c>
      <c r="F13362">
        <f>INDEX(RanksTable!BI:BI,MATCH(B13362,RanksTable!B:B,0))</f>
        <v>3</v>
      </c>
      <c r="H13362" t="str">
        <f t="shared" si="208"/>
        <v>INSERT INTO "TeamRanks" (team_id,team_sport_id,team_rank) VALUES (203,67,3);</v>
      </c>
    </row>
    <row r="13363" spans="2:8" x14ac:dyDescent="0.25">
      <c r="B13363" t="s">
        <v>472</v>
      </c>
      <c r="C13363">
        <f>INDEX(NationalTeams!B:B,MATCH(B13363,NationalTeams!C:C,0))</f>
        <v>204</v>
      </c>
      <c r="D13363" t="s">
        <v>1256</v>
      </c>
      <c r="E13363">
        <f>INDEX(TeamSports!B:B,MATCH(D13363,TeamSports!C:C,0))</f>
        <v>67</v>
      </c>
      <c r="F13363">
        <f>INDEX(RanksTable!BI:BI,MATCH(B13363,RanksTable!B:B,0))</f>
        <v>3</v>
      </c>
      <c r="H13363" t="str">
        <f t="shared" si="208"/>
        <v>INSERT INTO "TeamRanks" (team_id,team_sport_id,team_rank) VALUES (204,67,3);</v>
      </c>
    </row>
    <row r="13364" spans="2:8" x14ac:dyDescent="0.25">
      <c r="B13364" t="s">
        <v>388</v>
      </c>
      <c r="C13364">
        <f>INDEX(NationalTeams!B:B,MATCH(B13364,NationalTeams!C:C,0))</f>
        <v>205</v>
      </c>
      <c r="D13364" t="s">
        <v>1256</v>
      </c>
      <c r="E13364">
        <f>INDEX(TeamSports!B:B,MATCH(D13364,TeamSports!C:C,0))</f>
        <v>67</v>
      </c>
      <c r="F13364">
        <f>INDEX(RanksTable!BI:BI,MATCH(B13364,RanksTable!B:B,0))</f>
        <v>3</v>
      </c>
      <c r="H13364" t="str">
        <f t="shared" si="208"/>
        <v>INSERT INTO "TeamRanks" (team_id,team_sport_id,team_rank) VALUES (205,67,3);</v>
      </c>
    </row>
    <row r="13365" spans="2:8" x14ac:dyDescent="0.25">
      <c r="B13365" t="s">
        <v>476</v>
      </c>
      <c r="C13365">
        <f>INDEX(NationalTeams!B:B,MATCH(B13365,NationalTeams!C:C,0))</f>
        <v>206</v>
      </c>
      <c r="D13365" t="s">
        <v>1256</v>
      </c>
      <c r="E13365">
        <f>INDEX(TeamSports!B:B,MATCH(D13365,TeamSports!C:C,0))</f>
        <v>67</v>
      </c>
      <c r="F13365">
        <f>INDEX(RanksTable!BI:BI,MATCH(B13365,RanksTable!B:B,0))</f>
        <v>3</v>
      </c>
      <c r="H13365" t="str">
        <f t="shared" si="208"/>
        <v>INSERT INTO "TeamRanks" (team_id,team_sport_id,team_rank) VALUES (206,67,3);</v>
      </c>
    </row>
    <row r="13366" spans="2:8" x14ac:dyDescent="0.25">
      <c r="B13366" t="s">
        <v>407</v>
      </c>
      <c r="C13366">
        <f>INDEX(NationalTeams!B:B,MATCH(B13366,NationalTeams!C:C,0))</f>
        <v>207</v>
      </c>
      <c r="D13366" t="s">
        <v>1256</v>
      </c>
      <c r="E13366">
        <f>INDEX(TeamSports!B:B,MATCH(D13366,TeamSports!C:C,0))</f>
        <v>67</v>
      </c>
      <c r="F13366">
        <f>INDEX(RanksTable!BI:BI,MATCH(B13366,RanksTable!B:B,0))</f>
        <v>3</v>
      </c>
      <c r="H13366" t="str">
        <f t="shared" si="208"/>
        <v>INSERT INTO "TeamRanks" (team_id,team_sport_id,team_rank) VALUES (207,67,3);</v>
      </c>
    </row>
    <row r="13367" spans="2:8" x14ac:dyDescent="0.25">
      <c r="B13367" t="s">
        <v>364</v>
      </c>
      <c r="C13367">
        <f>INDEX(NationalTeams!B:B,MATCH(B13367,NationalTeams!C:C,0))</f>
        <v>208</v>
      </c>
      <c r="D13367" t="s">
        <v>1256</v>
      </c>
      <c r="E13367">
        <f>INDEX(TeamSports!B:B,MATCH(D13367,TeamSports!C:C,0))</f>
        <v>67</v>
      </c>
      <c r="F13367">
        <f>INDEX(RanksTable!BI:BI,MATCH(B13367,RanksTable!B:B,0))</f>
        <v>3</v>
      </c>
      <c r="H13367" t="str">
        <f t="shared" si="208"/>
        <v>INSERT INTO "TeamRanks" (team_id,team_sport_id,team_rank) VALUES (208,67,3);</v>
      </c>
    </row>
    <row r="13368" spans="2:8" x14ac:dyDescent="0.25">
      <c r="B13368" t="s">
        <v>439</v>
      </c>
      <c r="C13368">
        <f>INDEX(NationalTeams!B:B,MATCH(B13368,NationalTeams!C:C,0))</f>
        <v>209</v>
      </c>
      <c r="D13368" t="s">
        <v>1256</v>
      </c>
      <c r="E13368">
        <f>INDEX(TeamSports!B:B,MATCH(D13368,TeamSports!C:C,0))</f>
        <v>67</v>
      </c>
      <c r="F13368">
        <f>INDEX(RanksTable!BI:BI,MATCH(B13368,RanksTable!B:B,0))</f>
        <v>3</v>
      </c>
      <c r="H13368" t="str">
        <f t="shared" si="208"/>
        <v>INSERT INTO "TeamRanks" (team_id,team_sport_id,team_rank) VALUES (209,67,3);</v>
      </c>
    </row>
    <row r="13369" spans="2:8" x14ac:dyDescent="0.25">
      <c r="B13369" t="s">
        <v>501</v>
      </c>
      <c r="C13369">
        <f>INDEX(NationalTeams!B:B,MATCH(B13369,NationalTeams!C:C,0))</f>
        <v>210</v>
      </c>
      <c r="D13369" t="s">
        <v>1256</v>
      </c>
      <c r="E13369">
        <f>INDEX(TeamSports!B:B,MATCH(D13369,TeamSports!C:C,0))</f>
        <v>67</v>
      </c>
      <c r="F13369">
        <f>INDEX(RanksTable!BI:BI,MATCH(B13369,RanksTable!B:B,0))</f>
        <v>3</v>
      </c>
      <c r="H13369" t="str">
        <f t="shared" si="208"/>
        <v>INSERT INTO "TeamRanks" (team_id,team_sport_id,team_rank) VALUES (210,67,3);</v>
      </c>
    </row>
    <row r="13370" spans="2:8" x14ac:dyDescent="0.25">
      <c r="B13370" t="s">
        <v>466</v>
      </c>
      <c r="C13370">
        <f>INDEX(NationalTeams!B:B,MATCH(B13370,NationalTeams!C:C,0))</f>
        <v>211</v>
      </c>
      <c r="D13370" t="s">
        <v>1256</v>
      </c>
      <c r="E13370">
        <f>INDEX(TeamSports!B:B,MATCH(D13370,TeamSports!C:C,0))</f>
        <v>67</v>
      </c>
      <c r="F13370">
        <f>INDEX(RanksTable!BI:BI,MATCH(B13370,RanksTable!B:B,0))</f>
        <v>3</v>
      </c>
      <c r="H13370" t="str">
        <f t="shared" si="208"/>
        <v>INSERT INTO "TeamRanks" (team_id,team_sport_id,team_rank) VALUES (211,67,3);</v>
      </c>
    </row>
    <row r="13371" spans="2:8" x14ac:dyDescent="0.25">
      <c r="B13371" t="s">
        <v>502</v>
      </c>
      <c r="C13371">
        <f>INDEX(NationalTeams!B:B,MATCH(B13371,NationalTeams!C:C,0))</f>
        <v>212</v>
      </c>
      <c r="D13371" t="s">
        <v>1256</v>
      </c>
      <c r="E13371">
        <f>INDEX(TeamSports!B:B,MATCH(D13371,TeamSports!C:C,0))</f>
        <v>67</v>
      </c>
      <c r="F13371">
        <f>INDEX(RanksTable!BI:BI,MATCH(B13371,RanksTable!B:B,0))</f>
        <v>3</v>
      </c>
      <c r="H13371" t="str">
        <f t="shared" si="208"/>
        <v>INSERT INTO "TeamRanks" (team_id,team_sport_id,team_rank) VALUES (212,67,3);</v>
      </c>
    </row>
    <row r="13372" spans="2:8" x14ac:dyDescent="0.25">
      <c r="B13372" t="s">
        <v>359</v>
      </c>
      <c r="C13372">
        <f>INDEX(NationalTeams!B:B,MATCH(B13372,NationalTeams!C:C,0))</f>
        <v>213</v>
      </c>
      <c r="D13372" t="s">
        <v>1256</v>
      </c>
      <c r="E13372">
        <f>INDEX(TeamSports!B:B,MATCH(D13372,TeamSports!C:C,0))</f>
        <v>67</v>
      </c>
      <c r="F13372">
        <f>INDEX(RanksTable!BI:BI,MATCH(B13372,RanksTable!B:B,0))</f>
        <v>3</v>
      </c>
      <c r="H13372" t="str">
        <f t="shared" si="208"/>
        <v>INSERT INTO "TeamRanks" (team_id,team_sport_id,team_rank) VALUES (213,67,3);</v>
      </c>
    </row>
    <row r="13373" spans="2:8" x14ac:dyDescent="0.25">
      <c r="B13373" t="s">
        <v>377</v>
      </c>
      <c r="C13373">
        <f>INDEX(NationalTeams!B:B,MATCH(B13373,NationalTeams!C:C,0))</f>
        <v>214</v>
      </c>
      <c r="D13373" t="s">
        <v>1256</v>
      </c>
      <c r="E13373">
        <f>INDEX(TeamSports!B:B,MATCH(D13373,TeamSports!C:C,0))</f>
        <v>67</v>
      </c>
      <c r="F13373">
        <f>INDEX(RanksTable!BI:BI,MATCH(B13373,RanksTable!B:B,0))</f>
        <v>3</v>
      </c>
      <c r="H13373" t="str">
        <f t="shared" si="208"/>
        <v>INSERT INTO "TeamRanks" (team_id,team_sport_id,team_rank) VALUES (214,67,3);</v>
      </c>
    </row>
    <row r="13374" spans="2:8" x14ac:dyDescent="0.25">
      <c r="B13374" t="s">
        <v>443</v>
      </c>
      <c r="C13374">
        <f>INDEX(NationalTeams!B:B,MATCH(B13374,NationalTeams!C:C,0))</f>
        <v>215</v>
      </c>
      <c r="D13374" t="s">
        <v>1256</v>
      </c>
      <c r="E13374">
        <f>INDEX(TeamSports!B:B,MATCH(D13374,TeamSports!C:C,0))</f>
        <v>67</v>
      </c>
      <c r="F13374">
        <f>INDEX(RanksTable!BI:BI,MATCH(B13374,RanksTable!B:B,0))</f>
        <v>3</v>
      </c>
      <c r="H13374" t="str">
        <f t="shared" si="208"/>
        <v>INSERT INTO "TeamRanks" (team_id,team_sport_id,team_rank) VALUES (215,67,3);</v>
      </c>
    </row>
    <row r="13375" spans="2:8" x14ac:dyDescent="0.25">
      <c r="B13375" t="s">
        <v>481</v>
      </c>
      <c r="C13375">
        <f>INDEX(NationalTeams!B:B,MATCH(B13375,NationalTeams!C:C,0))</f>
        <v>216</v>
      </c>
      <c r="D13375" t="s">
        <v>1256</v>
      </c>
      <c r="E13375">
        <f>INDEX(TeamSports!B:B,MATCH(D13375,TeamSports!C:C,0))</f>
        <v>67</v>
      </c>
      <c r="F13375">
        <f>INDEX(RanksTable!BI:BI,MATCH(B13375,RanksTable!B:B,0))</f>
        <v>3</v>
      </c>
      <c r="H13375" t="str">
        <f t="shared" si="208"/>
        <v>INSERT INTO "TeamRanks" (team_id,team_sport_id,team_rank) VALUES (216,67,3);</v>
      </c>
    </row>
    <row r="13376" spans="2:8" x14ac:dyDescent="0.25">
      <c r="B13376" t="s">
        <v>351</v>
      </c>
      <c r="C13376">
        <f>INDEX(NationalTeams!B:B,MATCH(B13376,NationalTeams!C:C,0))</f>
        <v>217</v>
      </c>
      <c r="D13376" t="s">
        <v>1256</v>
      </c>
      <c r="E13376">
        <f>INDEX(TeamSports!B:B,MATCH(D13376,TeamSports!C:C,0))</f>
        <v>67</v>
      </c>
      <c r="F13376">
        <f>INDEX(RanksTable!BI:BI,MATCH(B13376,RanksTable!B:B,0))</f>
        <v>3</v>
      </c>
      <c r="H13376" t="str">
        <f t="shared" si="208"/>
        <v>INSERT INTO "TeamRanks" (team_id,team_sport_id,team_rank) VALUES (217,67,3);</v>
      </c>
    </row>
    <row r="13377" spans="2:8" x14ac:dyDescent="0.25">
      <c r="B13377" t="s">
        <v>438</v>
      </c>
      <c r="C13377">
        <f>INDEX(NationalTeams!B:B,MATCH(B13377,NationalTeams!C:C,0))</f>
        <v>218</v>
      </c>
      <c r="D13377" t="s">
        <v>1256</v>
      </c>
      <c r="E13377">
        <f>INDEX(TeamSports!B:B,MATCH(D13377,TeamSports!C:C,0))</f>
        <v>67</v>
      </c>
      <c r="F13377">
        <f>INDEX(RanksTable!BI:BI,MATCH(B13377,RanksTable!B:B,0))</f>
        <v>3</v>
      </c>
      <c r="H13377" t="str">
        <f t="shared" si="208"/>
        <v>INSERT INTO "TeamRanks" (team_id,team_sport_id,team_rank) VALUES (218,67,3);</v>
      </c>
    </row>
    <row r="13378" spans="2:8" x14ac:dyDescent="0.25">
      <c r="B13378" t="s">
        <v>319</v>
      </c>
      <c r="C13378">
        <f>INDEX(NationalTeams!B:B,MATCH(B13378,NationalTeams!C:C,0))</f>
        <v>219</v>
      </c>
      <c r="D13378" t="s">
        <v>1256</v>
      </c>
      <c r="E13378">
        <f>INDEX(TeamSports!B:B,MATCH(D13378,TeamSports!C:C,0))</f>
        <v>67</v>
      </c>
      <c r="F13378">
        <f>INDEX(RanksTable!BI:BI,MATCH(B13378,RanksTable!B:B,0))</f>
        <v>3</v>
      </c>
      <c r="H13378" t="str">
        <f t="shared" si="208"/>
        <v>INSERT INTO "TeamRanks" (team_id,team_sport_id,team_rank) VALUES (219,67,3);</v>
      </c>
    </row>
    <row r="13379" spans="2:8" x14ac:dyDescent="0.25">
      <c r="B13379" t="s">
        <v>471</v>
      </c>
      <c r="C13379">
        <f>INDEX(NationalTeams!B:B,MATCH(B13379,NationalTeams!C:C,0))</f>
        <v>220</v>
      </c>
      <c r="D13379" t="s">
        <v>1256</v>
      </c>
      <c r="E13379">
        <f>INDEX(TeamSports!B:B,MATCH(D13379,TeamSports!C:C,0))</f>
        <v>67</v>
      </c>
      <c r="F13379">
        <f>INDEX(RanksTable!BI:BI,MATCH(B13379,RanksTable!B:B,0))</f>
        <v>3</v>
      </c>
      <c r="H13379" t="str">
        <f t="shared" si="208"/>
        <v>INSERT INTO "TeamRanks" (team_id,team_sport_id,team_rank) VALUES (220,67,3);</v>
      </c>
    </row>
    <row r="13380" spans="2:8" x14ac:dyDescent="0.25">
      <c r="B13380" t="s">
        <v>373</v>
      </c>
      <c r="C13380">
        <f>INDEX(NationalTeams!B:B,MATCH(B13380,NationalTeams!C:C,0))</f>
        <v>221</v>
      </c>
      <c r="D13380" t="s">
        <v>1256</v>
      </c>
      <c r="E13380">
        <f>INDEX(TeamSports!B:B,MATCH(D13380,TeamSports!C:C,0))</f>
        <v>67</v>
      </c>
      <c r="F13380">
        <f>INDEX(RanksTable!BI:BI,MATCH(B13380,RanksTable!B:B,0))</f>
        <v>3</v>
      </c>
      <c r="H13380" t="str">
        <f t="shared" ref="H13380:H13443" si="209">_xlfn.CONCAT($H$1,$L$1,$C$1,$L$1," ",$J$1,$C$2,$N$1,$E$2,$N$1,$F$2,$K$1,$I$1,$J$1,C13380,$N$1,E13380,$N$1,F13380,$K$1,$O$1)</f>
        <v>INSERT INTO "TeamRanks" (team_id,team_sport_id,team_rank) VALUES (221,67,3);</v>
      </c>
    </row>
    <row r="13381" spans="2:8" x14ac:dyDescent="0.25">
      <c r="B13381" t="s">
        <v>367</v>
      </c>
      <c r="C13381">
        <f>INDEX(NationalTeams!B:B,MATCH(B13381,NationalTeams!C:C,0))</f>
        <v>222</v>
      </c>
      <c r="D13381" t="s">
        <v>1256</v>
      </c>
      <c r="E13381">
        <f>INDEX(TeamSports!B:B,MATCH(D13381,TeamSports!C:C,0))</f>
        <v>67</v>
      </c>
      <c r="F13381">
        <f>INDEX(RanksTable!BI:BI,MATCH(B13381,RanksTable!B:B,0))</f>
        <v>3</v>
      </c>
      <c r="H13381" t="str">
        <f t="shared" si="209"/>
        <v>INSERT INTO "TeamRanks" (team_id,team_sport_id,team_rank) VALUES (222,67,3);</v>
      </c>
    </row>
    <row r="13382" spans="2:8" x14ac:dyDescent="0.25">
      <c r="B13382" t="s">
        <v>358</v>
      </c>
      <c r="C13382">
        <f>INDEX(NationalTeams!B:B,MATCH(B13382,NationalTeams!C:C,0))</f>
        <v>223</v>
      </c>
      <c r="D13382" t="s">
        <v>1256</v>
      </c>
      <c r="E13382">
        <f>INDEX(TeamSports!B:B,MATCH(D13382,TeamSports!C:C,0))</f>
        <v>67</v>
      </c>
      <c r="F13382">
        <f>INDEX(RanksTable!BI:BI,MATCH(B13382,RanksTable!B:B,0))</f>
        <v>3</v>
      </c>
      <c r="H13382" t="str">
        <f t="shared" si="209"/>
        <v>INSERT INTO "TeamRanks" (team_id,team_sport_id,team_rank) VALUES (223,67,3);</v>
      </c>
    </row>
    <row r="13383" spans="2:8" x14ac:dyDescent="0.25">
      <c r="B13383" t="s">
        <v>440</v>
      </c>
      <c r="C13383">
        <f>INDEX(NationalTeams!B:B,MATCH(B13383,NationalTeams!C:C,0))</f>
        <v>1</v>
      </c>
      <c r="D13383" t="s">
        <v>8499</v>
      </c>
      <c r="E13383">
        <f>INDEX(TeamSports!B:B,MATCH(D13383,TeamSports!C:C,0))</f>
        <v>73</v>
      </c>
      <c r="F13383">
        <f>INDEX(RanksTable!BL:BL,MATCH(B13383,RanksTable!B:B,0))</f>
        <v>7</v>
      </c>
      <c r="H13383" t="str">
        <f t="shared" si="209"/>
        <v>INSERT INTO "TeamRanks" (team_id,team_sport_id,team_rank) VALUES (1,73,7);</v>
      </c>
    </row>
    <row r="13384" spans="2:8" x14ac:dyDescent="0.25">
      <c r="B13384" t="s">
        <v>321</v>
      </c>
      <c r="C13384">
        <f>INDEX(NationalTeams!B:B,MATCH(B13384,NationalTeams!C:C,0))</f>
        <v>2</v>
      </c>
      <c r="D13384" t="s">
        <v>8499</v>
      </c>
      <c r="E13384">
        <f>INDEX(TeamSports!B:B,MATCH(D13384,TeamSports!C:C,0))</f>
        <v>73</v>
      </c>
      <c r="F13384">
        <f>INDEX(RanksTable!BL:BL,MATCH(B13384,RanksTable!B:B,0))</f>
        <v>7</v>
      </c>
      <c r="H13384" t="str">
        <f t="shared" si="209"/>
        <v>INSERT INTO "TeamRanks" (team_id,team_sport_id,team_rank) VALUES (2,73,7);</v>
      </c>
    </row>
    <row r="13385" spans="2:8" x14ac:dyDescent="0.25">
      <c r="B13385" t="s">
        <v>520</v>
      </c>
      <c r="C13385">
        <f>INDEX(NationalTeams!B:B,MATCH(B13385,NationalTeams!C:C,0))</f>
        <v>3</v>
      </c>
      <c r="D13385" t="s">
        <v>8499</v>
      </c>
      <c r="E13385">
        <f>INDEX(TeamSports!B:B,MATCH(D13385,TeamSports!C:C,0))</f>
        <v>73</v>
      </c>
      <c r="F13385">
        <f>INDEX(RanksTable!BL:BL,MATCH(B13385,RanksTable!B:B,0))</f>
        <v>7</v>
      </c>
      <c r="H13385" t="str">
        <f t="shared" si="209"/>
        <v>INSERT INTO "TeamRanks" (team_id,team_sport_id,team_rank) VALUES (3,73,7);</v>
      </c>
    </row>
    <row r="13386" spans="2:8" x14ac:dyDescent="0.25">
      <c r="B13386" t="s">
        <v>489</v>
      </c>
      <c r="C13386">
        <f>INDEX(NationalTeams!B:B,MATCH(B13386,NationalTeams!C:C,0))</f>
        <v>4</v>
      </c>
      <c r="D13386" t="s">
        <v>8499</v>
      </c>
      <c r="E13386">
        <f>INDEX(TeamSports!B:B,MATCH(D13386,TeamSports!C:C,0))</f>
        <v>73</v>
      </c>
      <c r="F13386">
        <f>INDEX(RanksTable!BL:BL,MATCH(B13386,RanksTable!B:B,0))</f>
        <v>2</v>
      </c>
      <c r="H13386" t="str">
        <f t="shared" si="209"/>
        <v>INSERT INTO "TeamRanks" (team_id,team_sport_id,team_rank) VALUES (4,73,2);</v>
      </c>
    </row>
    <row r="13387" spans="2:8" x14ac:dyDescent="0.25">
      <c r="B13387" t="s">
        <v>329</v>
      </c>
      <c r="C13387">
        <f>INDEX(NationalTeams!B:B,MATCH(B13387,NationalTeams!C:C,0))</f>
        <v>5</v>
      </c>
      <c r="D13387" t="s">
        <v>8499</v>
      </c>
      <c r="E13387">
        <f>INDEX(TeamSports!B:B,MATCH(D13387,TeamSports!C:C,0))</f>
        <v>73</v>
      </c>
      <c r="F13387">
        <f>INDEX(RanksTable!BL:BL,MATCH(B13387,RanksTable!B:B,0))</f>
        <v>7</v>
      </c>
      <c r="H13387" t="str">
        <f t="shared" si="209"/>
        <v>INSERT INTO "TeamRanks" (team_id,team_sport_id,team_rank) VALUES (5,73,7);</v>
      </c>
    </row>
    <row r="13388" spans="2:8" x14ac:dyDescent="0.25">
      <c r="B13388" t="s">
        <v>538</v>
      </c>
      <c r="C13388">
        <f>INDEX(NationalTeams!B:B,MATCH(B13388,NationalTeams!C:C,0))</f>
        <v>6</v>
      </c>
      <c r="D13388" t="s">
        <v>8499</v>
      </c>
      <c r="E13388">
        <f>INDEX(TeamSports!B:B,MATCH(D13388,TeamSports!C:C,0))</f>
        <v>73</v>
      </c>
      <c r="F13388">
        <f>INDEX(RanksTable!BL:BL,MATCH(B13388,RanksTable!B:B,0))</f>
        <v>7</v>
      </c>
      <c r="H13388" t="str">
        <f t="shared" si="209"/>
        <v>INSERT INTO "TeamRanks" (team_id,team_sport_id,team_rank) VALUES (6,73,7);</v>
      </c>
    </row>
    <row r="13389" spans="2:8" x14ac:dyDescent="0.25">
      <c r="B13389" t="s">
        <v>357</v>
      </c>
      <c r="C13389">
        <f>INDEX(NationalTeams!B:B,MATCH(B13389,NationalTeams!C:C,0))</f>
        <v>7</v>
      </c>
      <c r="D13389" t="s">
        <v>8499</v>
      </c>
      <c r="E13389">
        <f>INDEX(TeamSports!B:B,MATCH(D13389,TeamSports!C:C,0))</f>
        <v>73</v>
      </c>
      <c r="F13389">
        <f>INDEX(RanksTable!BL:BL,MATCH(B13389,RanksTable!B:B,0))</f>
        <v>7</v>
      </c>
      <c r="H13389" t="str">
        <f t="shared" si="209"/>
        <v>INSERT INTO "TeamRanks" (team_id,team_sport_id,team_rank) VALUES (7,73,7);</v>
      </c>
    </row>
    <row r="13390" spans="2:8" x14ac:dyDescent="0.25">
      <c r="B13390" t="s">
        <v>420</v>
      </c>
      <c r="C13390">
        <f>INDEX(NationalTeams!B:B,MATCH(B13390,NationalTeams!C:C,0))</f>
        <v>8</v>
      </c>
      <c r="D13390" t="s">
        <v>8499</v>
      </c>
      <c r="E13390">
        <f>INDEX(TeamSports!B:B,MATCH(D13390,TeamSports!C:C,0))</f>
        <v>73</v>
      </c>
      <c r="F13390">
        <f>INDEX(RanksTable!BL:BL,MATCH(B13390,RanksTable!B:B,0))</f>
        <v>7</v>
      </c>
      <c r="H13390" t="str">
        <f t="shared" si="209"/>
        <v>INSERT INTO "TeamRanks" (team_id,team_sport_id,team_rank) VALUES (8,73,7);</v>
      </c>
    </row>
    <row r="13391" spans="2:8" x14ac:dyDescent="0.25">
      <c r="B13391" t="s">
        <v>400</v>
      </c>
      <c r="C13391">
        <f>INDEX(NationalTeams!B:B,MATCH(B13391,NationalTeams!C:C,0))</f>
        <v>9</v>
      </c>
      <c r="D13391" t="s">
        <v>8499</v>
      </c>
      <c r="E13391">
        <f>INDEX(TeamSports!B:B,MATCH(D13391,TeamSports!C:C,0))</f>
        <v>73</v>
      </c>
      <c r="F13391">
        <f>INDEX(RanksTable!BL:BL,MATCH(B13391,RanksTable!B:B,0))</f>
        <v>7</v>
      </c>
      <c r="H13391" t="str">
        <f t="shared" si="209"/>
        <v>INSERT INTO "TeamRanks" (team_id,team_sport_id,team_rank) VALUES (9,73,7);</v>
      </c>
    </row>
    <row r="13392" spans="2:8" x14ac:dyDescent="0.25">
      <c r="B13392" t="s">
        <v>428</v>
      </c>
      <c r="C13392">
        <f>INDEX(NationalTeams!B:B,MATCH(B13392,NationalTeams!C:C,0))</f>
        <v>10</v>
      </c>
      <c r="D13392" t="s">
        <v>8499</v>
      </c>
      <c r="E13392">
        <f>INDEX(TeamSports!B:B,MATCH(D13392,TeamSports!C:C,0))</f>
        <v>73</v>
      </c>
      <c r="F13392">
        <f>INDEX(RanksTable!BL:BL,MATCH(B13392,RanksTable!B:B,0))</f>
        <v>7</v>
      </c>
      <c r="H13392" t="str">
        <f t="shared" si="209"/>
        <v>INSERT INTO "TeamRanks" (team_id,team_sport_id,team_rank) VALUES (10,73,7);</v>
      </c>
    </row>
    <row r="13393" spans="2:8" x14ac:dyDescent="0.25">
      <c r="B13393" t="s">
        <v>324</v>
      </c>
      <c r="C13393">
        <f>INDEX(NationalTeams!B:B,MATCH(B13393,NationalTeams!C:C,0))</f>
        <v>11</v>
      </c>
      <c r="D13393" t="s">
        <v>8499</v>
      </c>
      <c r="E13393">
        <f>INDEX(TeamSports!B:B,MATCH(D13393,TeamSports!C:C,0))</f>
        <v>73</v>
      </c>
      <c r="F13393">
        <f>INDEX(RanksTable!BL:BL,MATCH(B13393,RanksTable!B:B,0))</f>
        <v>7</v>
      </c>
      <c r="H13393" t="str">
        <f t="shared" si="209"/>
        <v>INSERT INTO "TeamRanks" (team_id,team_sport_id,team_rank) VALUES (11,73,7);</v>
      </c>
    </row>
    <row r="13394" spans="2:8" x14ac:dyDescent="0.25">
      <c r="B13394" t="s">
        <v>376</v>
      </c>
      <c r="C13394">
        <f>INDEX(NationalTeams!B:B,MATCH(B13394,NationalTeams!C:C,0))</f>
        <v>12</v>
      </c>
      <c r="D13394" t="s">
        <v>8499</v>
      </c>
      <c r="E13394">
        <f>INDEX(TeamSports!B:B,MATCH(D13394,TeamSports!C:C,0))</f>
        <v>73</v>
      </c>
      <c r="F13394">
        <f>INDEX(RanksTable!BL:BL,MATCH(B13394,RanksTable!B:B,0))</f>
        <v>7</v>
      </c>
      <c r="H13394" t="str">
        <f t="shared" si="209"/>
        <v>INSERT INTO "TeamRanks" (team_id,team_sport_id,team_rank) VALUES (12,73,7);</v>
      </c>
    </row>
    <row r="13395" spans="2:8" x14ac:dyDescent="0.25">
      <c r="B13395" t="s">
        <v>529</v>
      </c>
      <c r="C13395">
        <f>INDEX(NationalTeams!B:B,MATCH(B13395,NationalTeams!C:C,0))</f>
        <v>13</v>
      </c>
      <c r="D13395" t="s">
        <v>8499</v>
      </c>
      <c r="E13395">
        <f>INDEX(TeamSports!B:B,MATCH(D13395,TeamSports!C:C,0))</f>
        <v>73</v>
      </c>
      <c r="F13395">
        <f>INDEX(RanksTable!BL:BL,MATCH(B13395,RanksTable!B:B,0))</f>
        <v>7</v>
      </c>
      <c r="H13395" t="str">
        <f t="shared" si="209"/>
        <v>INSERT INTO "TeamRanks" (team_id,team_sport_id,team_rank) VALUES (13,73,7);</v>
      </c>
    </row>
    <row r="13396" spans="2:8" x14ac:dyDescent="0.25">
      <c r="B13396" t="s">
        <v>415</v>
      </c>
      <c r="C13396">
        <f>INDEX(NationalTeams!B:B,MATCH(B13396,NationalTeams!C:C,0))</f>
        <v>14</v>
      </c>
      <c r="D13396" t="s">
        <v>8499</v>
      </c>
      <c r="E13396">
        <f>INDEX(TeamSports!B:B,MATCH(D13396,TeamSports!C:C,0))</f>
        <v>73</v>
      </c>
      <c r="F13396">
        <f>INDEX(RanksTable!BL:BL,MATCH(B13396,RanksTable!B:B,0))</f>
        <v>7</v>
      </c>
      <c r="H13396" t="str">
        <f t="shared" si="209"/>
        <v>INSERT INTO "TeamRanks" (team_id,team_sport_id,team_rank) VALUES (14,73,7);</v>
      </c>
    </row>
    <row r="13397" spans="2:8" x14ac:dyDescent="0.25">
      <c r="B13397" t="s">
        <v>424</v>
      </c>
      <c r="C13397">
        <f>INDEX(NationalTeams!B:B,MATCH(B13397,NationalTeams!C:C,0))</f>
        <v>15</v>
      </c>
      <c r="D13397" t="s">
        <v>8499</v>
      </c>
      <c r="E13397">
        <f>INDEX(TeamSports!B:B,MATCH(D13397,TeamSports!C:C,0))</f>
        <v>73</v>
      </c>
      <c r="F13397">
        <f>INDEX(RanksTable!BL:BL,MATCH(B13397,RanksTable!B:B,0))</f>
        <v>7</v>
      </c>
      <c r="H13397" t="str">
        <f t="shared" si="209"/>
        <v>INSERT INTO "TeamRanks" (team_id,team_sport_id,team_rank) VALUES (15,73,7);</v>
      </c>
    </row>
    <row r="13398" spans="2:8" x14ac:dyDescent="0.25">
      <c r="B13398" t="s">
        <v>426</v>
      </c>
      <c r="C13398">
        <f>INDEX(NationalTeams!B:B,MATCH(B13398,NationalTeams!C:C,0))</f>
        <v>16</v>
      </c>
      <c r="D13398" t="s">
        <v>8499</v>
      </c>
      <c r="E13398">
        <f>INDEX(TeamSports!B:B,MATCH(D13398,TeamSports!C:C,0))</f>
        <v>73</v>
      </c>
      <c r="F13398">
        <f>INDEX(RanksTable!BL:BL,MATCH(B13398,RanksTable!B:B,0))</f>
        <v>7</v>
      </c>
      <c r="H13398" t="str">
        <f t="shared" si="209"/>
        <v>INSERT INTO "TeamRanks" (team_id,team_sport_id,team_rank) VALUES (16,73,7);</v>
      </c>
    </row>
    <row r="13399" spans="2:8" x14ac:dyDescent="0.25">
      <c r="B13399" t="s">
        <v>514</v>
      </c>
      <c r="C13399">
        <f>INDEX(NationalTeams!B:B,MATCH(B13399,NationalTeams!C:C,0))</f>
        <v>17</v>
      </c>
      <c r="D13399" t="s">
        <v>8499</v>
      </c>
      <c r="E13399">
        <f>INDEX(TeamSports!B:B,MATCH(D13399,TeamSports!C:C,0))</f>
        <v>73</v>
      </c>
      <c r="F13399">
        <f>INDEX(RanksTable!BL:BL,MATCH(B13399,RanksTable!B:B,0))</f>
        <v>2</v>
      </c>
      <c r="H13399" t="str">
        <f t="shared" si="209"/>
        <v>INSERT INTO "TeamRanks" (team_id,team_sport_id,team_rank) VALUES (17,73,2);</v>
      </c>
    </row>
    <row r="13400" spans="2:8" x14ac:dyDescent="0.25">
      <c r="B13400" t="s">
        <v>535</v>
      </c>
      <c r="C13400">
        <f>INDEX(NationalTeams!B:B,MATCH(B13400,NationalTeams!C:C,0))</f>
        <v>18</v>
      </c>
      <c r="D13400" t="s">
        <v>8499</v>
      </c>
      <c r="E13400">
        <f>INDEX(TeamSports!B:B,MATCH(D13400,TeamSports!C:C,0))</f>
        <v>73</v>
      </c>
      <c r="F13400">
        <f>INDEX(RanksTable!BL:BL,MATCH(B13400,RanksTable!B:B,0))</f>
        <v>7</v>
      </c>
      <c r="H13400" t="str">
        <f t="shared" si="209"/>
        <v>INSERT INTO "TeamRanks" (team_id,team_sport_id,team_rank) VALUES (18,73,7);</v>
      </c>
    </row>
    <row r="13401" spans="2:8" x14ac:dyDescent="0.25">
      <c r="B13401" t="s">
        <v>419</v>
      </c>
      <c r="C13401">
        <f>INDEX(NationalTeams!B:B,MATCH(B13401,NationalTeams!C:C,0))</f>
        <v>19</v>
      </c>
      <c r="D13401" t="s">
        <v>8499</v>
      </c>
      <c r="E13401">
        <f>INDEX(TeamSports!B:B,MATCH(D13401,TeamSports!C:C,0))</f>
        <v>73</v>
      </c>
      <c r="F13401">
        <f>INDEX(RanksTable!BL:BL,MATCH(B13401,RanksTable!B:B,0))</f>
        <v>7</v>
      </c>
      <c r="H13401" t="str">
        <f t="shared" si="209"/>
        <v>INSERT INTO "TeamRanks" (team_id,team_sport_id,team_rank) VALUES (19,73,7);</v>
      </c>
    </row>
    <row r="13402" spans="2:8" x14ac:dyDescent="0.25">
      <c r="B13402" t="s">
        <v>433</v>
      </c>
      <c r="C13402">
        <f>INDEX(NationalTeams!B:B,MATCH(B13402,NationalTeams!C:C,0))</f>
        <v>20</v>
      </c>
      <c r="D13402" t="s">
        <v>8499</v>
      </c>
      <c r="E13402">
        <f>INDEX(TeamSports!B:B,MATCH(D13402,TeamSports!C:C,0))</f>
        <v>73</v>
      </c>
      <c r="F13402">
        <f>INDEX(RanksTable!BL:BL,MATCH(B13402,RanksTable!B:B,0))</f>
        <v>7</v>
      </c>
      <c r="H13402" t="str">
        <f t="shared" si="209"/>
        <v>INSERT INTO "TeamRanks" (team_id,team_sport_id,team_rank) VALUES (20,73,7);</v>
      </c>
    </row>
    <row r="13403" spans="2:8" x14ac:dyDescent="0.25">
      <c r="B13403" t="s">
        <v>465</v>
      </c>
      <c r="C13403">
        <f>INDEX(NationalTeams!B:B,MATCH(B13403,NationalTeams!C:C,0))</f>
        <v>21</v>
      </c>
      <c r="D13403" t="s">
        <v>8499</v>
      </c>
      <c r="E13403">
        <f>INDEX(TeamSports!B:B,MATCH(D13403,TeamSports!C:C,0))</f>
        <v>73</v>
      </c>
      <c r="F13403">
        <f>INDEX(RanksTable!BL:BL,MATCH(B13403,RanksTable!B:B,0))</f>
        <v>7</v>
      </c>
      <c r="H13403" t="str">
        <f t="shared" si="209"/>
        <v>INSERT INTO "TeamRanks" (team_id,team_sport_id,team_rank) VALUES (21,73,7);</v>
      </c>
    </row>
    <row r="13404" spans="2:8" x14ac:dyDescent="0.25">
      <c r="B13404" t="s">
        <v>408</v>
      </c>
      <c r="C13404">
        <f>INDEX(NationalTeams!B:B,MATCH(B13404,NationalTeams!C:C,0))</f>
        <v>22</v>
      </c>
      <c r="D13404" t="s">
        <v>8499</v>
      </c>
      <c r="E13404">
        <f>INDEX(TeamSports!B:B,MATCH(D13404,TeamSports!C:C,0))</f>
        <v>73</v>
      </c>
      <c r="F13404">
        <f>INDEX(RanksTable!BL:BL,MATCH(B13404,RanksTable!B:B,0))</f>
        <v>7</v>
      </c>
      <c r="H13404" t="str">
        <f t="shared" si="209"/>
        <v>INSERT INTO "TeamRanks" (team_id,team_sport_id,team_rank) VALUES (22,73,7);</v>
      </c>
    </row>
    <row r="13405" spans="2:8" x14ac:dyDescent="0.25">
      <c r="B13405" t="s">
        <v>505</v>
      </c>
      <c r="C13405">
        <f>INDEX(NationalTeams!B:B,MATCH(B13405,NationalTeams!C:C,0))</f>
        <v>23</v>
      </c>
      <c r="D13405" t="s">
        <v>8499</v>
      </c>
      <c r="E13405">
        <f>INDEX(TeamSports!B:B,MATCH(D13405,TeamSports!C:C,0))</f>
        <v>73</v>
      </c>
      <c r="F13405">
        <f>INDEX(RanksTable!BL:BL,MATCH(B13405,RanksTable!B:B,0))</f>
        <v>7</v>
      </c>
      <c r="H13405" t="str">
        <f t="shared" si="209"/>
        <v>INSERT INTO "TeamRanks" (team_id,team_sport_id,team_rank) VALUES (23,73,7);</v>
      </c>
    </row>
    <row r="13406" spans="2:8" x14ac:dyDescent="0.25">
      <c r="B13406" t="s">
        <v>334</v>
      </c>
      <c r="C13406">
        <f>INDEX(NationalTeams!B:B,MATCH(B13406,NationalTeams!C:C,0))</f>
        <v>24</v>
      </c>
      <c r="D13406" t="s">
        <v>8499</v>
      </c>
      <c r="E13406">
        <f>INDEX(TeamSports!B:B,MATCH(D13406,TeamSports!C:C,0))</f>
        <v>73</v>
      </c>
      <c r="F13406">
        <f>INDEX(RanksTable!BL:BL,MATCH(B13406,RanksTable!B:B,0))</f>
        <v>7</v>
      </c>
      <c r="H13406" t="str">
        <f t="shared" si="209"/>
        <v>INSERT INTO "TeamRanks" (team_id,team_sport_id,team_rank) VALUES (24,73,7);</v>
      </c>
    </row>
    <row r="13407" spans="2:8" x14ac:dyDescent="0.25">
      <c r="B13407" t="s">
        <v>337</v>
      </c>
      <c r="C13407">
        <f>INDEX(NationalTeams!B:B,MATCH(B13407,NationalTeams!C:C,0))</f>
        <v>25</v>
      </c>
      <c r="D13407" t="s">
        <v>8499</v>
      </c>
      <c r="E13407">
        <f>INDEX(TeamSports!B:B,MATCH(D13407,TeamSports!C:C,0))</f>
        <v>73</v>
      </c>
      <c r="F13407">
        <f>INDEX(RanksTable!BL:BL,MATCH(B13407,RanksTable!B:B,0))</f>
        <v>7</v>
      </c>
      <c r="H13407" t="str">
        <f t="shared" si="209"/>
        <v>INSERT INTO "TeamRanks" (team_id,team_sport_id,team_rank) VALUES (25,73,7);</v>
      </c>
    </row>
    <row r="13408" spans="2:8" x14ac:dyDescent="0.25">
      <c r="B13408" t="s">
        <v>403</v>
      </c>
      <c r="C13408">
        <f>INDEX(NationalTeams!B:B,MATCH(B13408,NationalTeams!C:C,0))</f>
        <v>26</v>
      </c>
      <c r="D13408" t="s">
        <v>8499</v>
      </c>
      <c r="E13408">
        <f>INDEX(TeamSports!B:B,MATCH(D13408,TeamSports!C:C,0))</f>
        <v>73</v>
      </c>
      <c r="F13408">
        <f>INDEX(RanksTable!BL:BL,MATCH(B13408,RanksTable!B:B,0))</f>
        <v>7</v>
      </c>
      <c r="H13408" t="str">
        <f t="shared" si="209"/>
        <v>INSERT INTO "TeamRanks" (team_id,team_sport_id,team_rank) VALUES (26,73,7);</v>
      </c>
    </row>
    <row r="13409" spans="2:8" x14ac:dyDescent="0.25">
      <c r="B13409" t="s">
        <v>525</v>
      </c>
      <c r="C13409">
        <f>INDEX(NationalTeams!B:B,MATCH(B13409,NationalTeams!C:C,0))</f>
        <v>27</v>
      </c>
      <c r="D13409" t="s">
        <v>8499</v>
      </c>
      <c r="E13409">
        <f>INDEX(TeamSports!B:B,MATCH(D13409,TeamSports!C:C,0))</f>
        <v>73</v>
      </c>
      <c r="F13409">
        <f>INDEX(RanksTable!BL:BL,MATCH(B13409,RanksTable!B:B,0))</f>
        <v>6</v>
      </c>
      <c r="H13409" t="str">
        <f t="shared" si="209"/>
        <v>INSERT INTO "TeamRanks" (team_id,team_sport_id,team_rank) VALUES (27,73,6);</v>
      </c>
    </row>
    <row r="13410" spans="2:8" x14ac:dyDescent="0.25">
      <c r="B13410" t="s">
        <v>453</v>
      </c>
      <c r="C13410">
        <f>INDEX(NationalTeams!B:B,MATCH(B13410,NationalTeams!C:C,0))</f>
        <v>28</v>
      </c>
      <c r="D13410" t="s">
        <v>8499</v>
      </c>
      <c r="E13410">
        <f>INDEX(TeamSports!B:B,MATCH(D13410,TeamSports!C:C,0))</f>
        <v>73</v>
      </c>
      <c r="F13410">
        <f>INDEX(RanksTable!BL:BL,MATCH(B13410,RanksTable!B:B,0))</f>
        <v>7</v>
      </c>
      <c r="H13410" t="str">
        <f t="shared" si="209"/>
        <v>INSERT INTO "TeamRanks" (team_id,team_sport_id,team_rank) VALUES (28,73,7);</v>
      </c>
    </row>
    <row r="13411" spans="2:8" x14ac:dyDescent="0.25">
      <c r="B13411" t="s">
        <v>353</v>
      </c>
      <c r="C13411">
        <f>INDEX(NationalTeams!B:B,MATCH(B13411,NationalTeams!C:C,0))</f>
        <v>29</v>
      </c>
      <c r="D13411" t="s">
        <v>8499</v>
      </c>
      <c r="E13411">
        <f>INDEX(TeamSports!B:B,MATCH(D13411,TeamSports!C:C,0))</f>
        <v>73</v>
      </c>
      <c r="F13411">
        <f>INDEX(RanksTable!BL:BL,MATCH(B13411,RanksTable!B:B,0))</f>
        <v>7</v>
      </c>
      <c r="H13411" t="str">
        <f t="shared" si="209"/>
        <v>INSERT INTO "TeamRanks" (team_id,team_sport_id,team_rank) VALUES (29,73,7);</v>
      </c>
    </row>
    <row r="13412" spans="2:8" x14ac:dyDescent="0.25">
      <c r="B13412" t="s">
        <v>516</v>
      </c>
      <c r="C13412">
        <f>INDEX(NationalTeams!B:B,MATCH(B13412,NationalTeams!C:C,0))</f>
        <v>30</v>
      </c>
      <c r="D13412" t="s">
        <v>8499</v>
      </c>
      <c r="E13412">
        <f>INDEX(TeamSports!B:B,MATCH(D13412,TeamSports!C:C,0))</f>
        <v>73</v>
      </c>
      <c r="F13412">
        <f>INDEX(RanksTable!BL:BL,MATCH(B13412,RanksTable!B:B,0))</f>
        <v>7</v>
      </c>
      <c r="H13412" t="str">
        <f t="shared" si="209"/>
        <v>INSERT INTO "TeamRanks" (team_id,team_sport_id,team_rank) VALUES (30,73,7);</v>
      </c>
    </row>
    <row r="13413" spans="2:8" x14ac:dyDescent="0.25">
      <c r="B13413" t="s">
        <v>340</v>
      </c>
      <c r="C13413">
        <f>INDEX(NationalTeams!B:B,MATCH(B13413,NationalTeams!C:C,0))</f>
        <v>31</v>
      </c>
      <c r="D13413" t="s">
        <v>8499</v>
      </c>
      <c r="E13413">
        <f>INDEX(TeamSports!B:B,MATCH(D13413,TeamSports!C:C,0))</f>
        <v>73</v>
      </c>
      <c r="F13413">
        <f>INDEX(RanksTable!BL:BL,MATCH(B13413,RanksTable!B:B,0))</f>
        <v>7</v>
      </c>
      <c r="H13413" t="str">
        <f t="shared" si="209"/>
        <v>INSERT INTO "TeamRanks" (team_id,team_sport_id,team_rank) VALUES (31,73,7);</v>
      </c>
    </row>
    <row r="13414" spans="2:8" x14ac:dyDescent="0.25">
      <c r="B13414" t="s">
        <v>327</v>
      </c>
      <c r="C13414">
        <f>INDEX(NationalTeams!B:B,MATCH(B13414,NationalTeams!C:C,0))</f>
        <v>32</v>
      </c>
      <c r="D13414" t="s">
        <v>8499</v>
      </c>
      <c r="E13414">
        <f>INDEX(TeamSports!B:B,MATCH(D13414,TeamSports!C:C,0))</f>
        <v>73</v>
      </c>
      <c r="F13414">
        <f>INDEX(RanksTable!BL:BL,MATCH(B13414,RanksTable!B:B,0))</f>
        <v>7</v>
      </c>
      <c r="H13414" t="str">
        <f t="shared" si="209"/>
        <v>INSERT INTO "TeamRanks" (team_id,team_sport_id,team_rank) VALUES (32,73,7);</v>
      </c>
    </row>
    <row r="13415" spans="2:8" x14ac:dyDescent="0.25">
      <c r="B13415" t="s">
        <v>478</v>
      </c>
      <c r="C13415">
        <f>INDEX(NationalTeams!B:B,MATCH(B13415,NationalTeams!C:C,0))</f>
        <v>33</v>
      </c>
      <c r="D13415" t="s">
        <v>8499</v>
      </c>
      <c r="E13415">
        <f>INDEX(TeamSports!B:B,MATCH(D13415,TeamSports!C:C,0))</f>
        <v>73</v>
      </c>
      <c r="F13415">
        <f>INDEX(RanksTable!BL:BL,MATCH(B13415,RanksTable!B:B,0))</f>
        <v>7</v>
      </c>
      <c r="H13415" t="str">
        <f t="shared" si="209"/>
        <v>INSERT INTO "TeamRanks" (team_id,team_sport_id,team_rank) VALUES (33,73,7);</v>
      </c>
    </row>
    <row r="13416" spans="2:8" x14ac:dyDescent="0.25">
      <c r="B13416" t="s">
        <v>510</v>
      </c>
      <c r="C13416">
        <f>INDEX(NationalTeams!B:B,MATCH(B13416,NationalTeams!C:C,0))</f>
        <v>34</v>
      </c>
      <c r="D13416" t="s">
        <v>8499</v>
      </c>
      <c r="E13416">
        <f>INDEX(TeamSports!B:B,MATCH(D13416,TeamSports!C:C,0))</f>
        <v>73</v>
      </c>
      <c r="F13416">
        <f>INDEX(RanksTable!BL:BL,MATCH(B13416,RanksTable!B:B,0))</f>
        <v>6</v>
      </c>
      <c r="H13416" t="str">
        <f t="shared" si="209"/>
        <v>INSERT INTO "TeamRanks" (team_id,team_sport_id,team_rank) VALUES (34,73,6);</v>
      </c>
    </row>
    <row r="13417" spans="2:8" x14ac:dyDescent="0.25">
      <c r="B13417" t="s">
        <v>366</v>
      </c>
      <c r="C13417">
        <f>INDEX(NationalTeams!B:B,MATCH(B13417,NationalTeams!C:C,0))</f>
        <v>35</v>
      </c>
      <c r="D13417" t="s">
        <v>8499</v>
      </c>
      <c r="E13417">
        <f>INDEX(TeamSports!B:B,MATCH(D13417,TeamSports!C:C,0))</f>
        <v>73</v>
      </c>
      <c r="F13417">
        <f>INDEX(RanksTable!BL:BL,MATCH(B13417,RanksTable!B:B,0))</f>
        <v>7</v>
      </c>
      <c r="H13417" t="str">
        <f t="shared" si="209"/>
        <v>INSERT INTO "TeamRanks" (team_id,team_sport_id,team_rank) VALUES (35,73,7);</v>
      </c>
    </row>
    <row r="13418" spans="2:8" x14ac:dyDescent="0.25">
      <c r="B13418" t="s">
        <v>341</v>
      </c>
      <c r="C13418">
        <f>INDEX(NationalTeams!B:B,MATCH(B13418,NationalTeams!C:C,0))</f>
        <v>36</v>
      </c>
      <c r="D13418" t="s">
        <v>8499</v>
      </c>
      <c r="E13418">
        <f>INDEX(TeamSports!B:B,MATCH(D13418,TeamSports!C:C,0))</f>
        <v>73</v>
      </c>
      <c r="F13418">
        <f>INDEX(RanksTable!BL:BL,MATCH(B13418,RanksTable!B:B,0))</f>
        <v>7</v>
      </c>
      <c r="H13418" t="str">
        <f t="shared" si="209"/>
        <v>INSERT INTO "TeamRanks" (team_id,team_sport_id,team_rank) VALUES (36,73,7);</v>
      </c>
    </row>
    <row r="13419" spans="2:8" x14ac:dyDescent="0.25">
      <c r="B13419" t="s">
        <v>454</v>
      </c>
      <c r="C13419">
        <f>INDEX(NationalTeams!B:B,MATCH(B13419,NationalTeams!C:C,0))</f>
        <v>37</v>
      </c>
      <c r="D13419" t="s">
        <v>8499</v>
      </c>
      <c r="E13419">
        <f>INDEX(TeamSports!B:B,MATCH(D13419,TeamSports!C:C,0))</f>
        <v>73</v>
      </c>
      <c r="F13419">
        <f>INDEX(RanksTable!BL:BL,MATCH(B13419,RanksTable!B:B,0))</f>
        <v>7</v>
      </c>
      <c r="H13419" t="str">
        <f t="shared" si="209"/>
        <v>INSERT INTO "TeamRanks" (team_id,team_sport_id,team_rank) VALUES (37,73,7);</v>
      </c>
    </row>
    <row r="13420" spans="2:8" x14ac:dyDescent="0.25">
      <c r="B13420" t="s">
        <v>371</v>
      </c>
      <c r="C13420">
        <f>INDEX(NationalTeams!B:B,MATCH(B13420,NationalTeams!C:C,0))</f>
        <v>38</v>
      </c>
      <c r="D13420" t="s">
        <v>8499</v>
      </c>
      <c r="E13420">
        <f>INDEX(TeamSports!B:B,MATCH(D13420,TeamSports!C:C,0))</f>
        <v>73</v>
      </c>
      <c r="F13420">
        <f>INDEX(RanksTable!BL:BL,MATCH(B13420,RanksTable!B:B,0))</f>
        <v>7</v>
      </c>
      <c r="H13420" t="str">
        <f t="shared" si="209"/>
        <v>INSERT INTO "TeamRanks" (team_id,team_sport_id,team_rank) VALUES (38,73,7);</v>
      </c>
    </row>
    <row r="13421" spans="2:8" x14ac:dyDescent="0.25">
      <c r="B13421" t="s">
        <v>462</v>
      </c>
      <c r="C13421">
        <f>INDEX(NationalTeams!B:B,MATCH(B13421,NationalTeams!C:C,0))</f>
        <v>39</v>
      </c>
      <c r="D13421" t="s">
        <v>8499</v>
      </c>
      <c r="E13421">
        <f>INDEX(TeamSports!B:B,MATCH(D13421,TeamSports!C:C,0))</f>
        <v>73</v>
      </c>
      <c r="F13421">
        <f>INDEX(RanksTable!BL:BL,MATCH(B13421,RanksTable!B:B,0))</f>
        <v>7</v>
      </c>
      <c r="H13421" t="str">
        <f t="shared" si="209"/>
        <v>INSERT INTO "TeamRanks" (team_id,team_sport_id,team_rank) VALUES (39,73,7);</v>
      </c>
    </row>
    <row r="13422" spans="2:8" x14ac:dyDescent="0.25">
      <c r="B13422" t="s">
        <v>322</v>
      </c>
      <c r="C13422">
        <f>INDEX(NationalTeams!B:B,MATCH(B13422,NationalTeams!C:C,0))</f>
        <v>40</v>
      </c>
      <c r="D13422" t="s">
        <v>8499</v>
      </c>
      <c r="E13422">
        <f>INDEX(TeamSports!B:B,MATCH(D13422,TeamSports!C:C,0))</f>
        <v>73</v>
      </c>
      <c r="F13422">
        <f>INDEX(RanksTable!BL:BL,MATCH(B13422,RanksTable!B:B,0))</f>
        <v>7</v>
      </c>
      <c r="H13422" t="str">
        <f t="shared" si="209"/>
        <v>INSERT INTO "TeamRanks" (team_id,team_sport_id,team_rank) VALUES (40,73,7);</v>
      </c>
    </row>
    <row r="13423" spans="2:8" x14ac:dyDescent="0.25">
      <c r="B13423" t="s">
        <v>355</v>
      </c>
      <c r="C13423">
        <f>INDEX(NationalTeams!B:B,MATCH(B13423,NationalTeams!C:C,0))</f>
        <v>41</v>
      </c>
      <c r="D13423" t="s">
        <v>8499</v>
      </c>
      <c r="E13423">
        <f>INDEX(TeamSports!B:B,MATCH(D13423,TeamSports!C:C,0))</f>
        <v>73</v>
      </c>
      <c r="F13423">
        <f>INDEX(RanksTable!BL:BL,MATCH(B13423,RanksTable!B:B,0))</f>
        <v>5</v>
      </c>
      <c r="H13423" t="str">
        <f t="shared" si="209"/>
        <v>INSERT INTO "TeamRanks" (team_id,team_sport_id,team_rank) VALUES (41,73,5);</v>
      </c>
    </row>
    <row r="13424" spans="2:8" x14ac:dyDescent="0.25">
      <c r="B13424" t="s">
        <v>344</v>
      </c>
      <c r="C13424">
        <f>INDEX(NationalTeams!B:B,MATCH(B13424,NationalTeams!C:C,0))</f>
        <v>42</v>
      </c>
      <c r="D13424" t="s">
        <v>8499</v>
      </c>
      <c r="E13424">
        <f>INDEX(TeamSports!B:B,MATCH(D13424,TeamSports!C:C,0))</f>
        <v>73</v>
      </c>
      <c r="F13424">
        <f>INDEX(RanksTable!BL:BL,MATCH(B13424,RanksTable!B:B,0))</f>
        <v>7</v>
      </c>
      <c r="H13424" t="str">
        <f t="shared" si="209"/>
        <v>INSERT INTO "TeamRanks" (team_id,team_sport_id,team_rank) VALUES (42,73,7);</v>
      </c>
    </row>
    <row r="13425" spans="2:8" x14ac:dyDescent="0.25">
      <c r="B13425" t="s">
        <v>330</v>
      </c>
      <c r="C13425">
        <f>INDEX(NationalTeams!B:B,MATCH(B13425,NationalTeams!C:C,0))</f>
        <v>43</v>
      </c>
      <c r="D13425" t="s">
        <v>8499</v>
      </c>
      <c r="E13425">
        <f>INDEX(TeamSports!B:B,MATCH(D13425,TeamSports!C:C,0))</f>
        <v>73</v>
      </c>
      <c r="F13425">
        <f>INDEX(RanksTable!BL:BL,MATCH(B13425,RanksTable!B:B,0))</f>
        <v>7</v>
      </c>
      <c r="H13425" t="str">
        <f t="shared" si="209"/>
        <v>INSERT INTO "TeamRanks" (team_id,team_sport_id,team_rank) VALUES (43,73,7);</v>
      </c>
    </row>
    <row r="13426" spans="2:8" x14ac:dyDescent="0.25">
      <c r="B13426" t="s">
        <v>429</v>
      </c>
      <c r="C13426">
        <f>INDEX(NationalTeams!B:B,MATCH(B13426,NationalTeams!C:C,0))</f>
        <v>44</v>
      </c>
      <c r="D13426" t="s">
        <v>8499</v>
      </c>
      <c r="E13426">
        <f>INDEX(TeamSports!B:B,MATCH(D13426,TeamSports!C:C,0))</f>
        <v>73</v>
      </c>
      <c r="F13426">
        <f>INDEX(RanksTable!BL:BL,MATCH(B13426,RanksTable!B:B,0))</f>
        <v>7</v>
      </c>
      <c r="H13426" t="str">
        <f t="shared" si="209"/>
        <v>INSERT INTO "TeamRanks" (team_id,team_sport_id,team_rank) VALUES (44,73,7);</v>
      </c>
    </row>
    <row r="13427" spans="2:8" x14ac:dyDescent="0.25">
      <c r="B13427" t="s">
        <v>534</v>
      </c>
      <c r="C13427">
        <f>INDEX(NationalTeams!B:B,MATCH(B13427,NationalTeams!C:C,0))</f>
        <v>45</v>
      </c>
      <c r="D13427" t="s">
        <v>8499</v>
      </c>
      <c r="E13427">
        <f>INDEX(TeamSports!B:B,MATCH(D13427,TeamSports!C:C,0))</f>
        <v>73</v>
      </c>
      <c r="F13427">
        <f>INDEX(RanksTable!BL:BL,MATCH(B13427,RanksTable!B:B,0))</f>
        <v>7</v>
      </c>
      <c r="H13427" t="str">
        <f t="shared" si="209"/>
        <v>INSERT INTO "TeamRanks" (team_id,team_sport_id,team_rank) VALUES (45,73,7);</v>
      </c>
    </row>
    <row r="13428" spans="2:8" x14ac:dyDescent="0.25">
      <c r="B13428" t="s">
        <v>328</v>
      </c>
      <c r="C13428">
        <f>INDEX(NationalTeams!B:B,MATCH(B13428,NationalTeams!C:C,0))</f>
        <v>46</v>
      </c>
      <c r="D13428" t="s">
        <v>8499</v>
      </c>
      <c r="E13428">
        <f>INDEX(TeamSports!B:B,MATCH(D13428,TeamSports!C:C,0))</f>
        <v>73</v>
      </c>
      <c r="F13428">
        <f>INDEX(RanksTable!BL:BL,MATCH(B13428,RanksTable!B:B,0))</f>
        <v>7</v>
      </c>
      <c r="H13428" t="str">
        <f t="shared" si="209"/>
        <v>INSERT INTO "TeamRanks" (team_id,team_sport_id,team_rank) VALUES (46,73,7);</v>
      </c>
    </row>
    <row r="13429" spans="2:8" x14ac:dyDescent="0.25">
      <c r="B13429" t="s">
        <v>368</v>
      </c>
      <c r="C13429">
        <f>INDEX(NationalTeams!B:B,MATCH(B13429,NationalTeams!C:C,0))</f>
        <v>47</v>
      </c>
      <c r="D13429" t="s">
        <v>8499</v>
      </c>
      <c r="E13429">
        <f>INDEX(TeamSports!B:B,MATCH(D13429,TeamSports!C:C,0))</f>
        <v>73</v>
      </c>
      <c r="F13429">
        <f>INDEX(RanksTable!BL:BL,MATCH(B13429,RanksTable!B:B,0))</f>
        <v>7</v>
      </c>
      <c r="H13429" t="str">
        <f t="shared" si="209"/>
        <v>INSERT INTO "TeamRanks" (team_id,team_sport_id,team_rank) VALUES (47,73,7);</v>
      </c>
    </row>
    <row r="13430" spans="2:8" x14ac:dyDescent="0.25">
      <c r="B13430" t="s">
        <v>369</v>
      </c>
      <c r="C13430">
        <f>INDEX(NationalTeams!B:B,MATCH(B13430,NationalTeams!C:C,0))</f>
        <v>48</v>
      </c>
      <c r="D13430" t="s">
        <v>8499</v>
      </c>
      <c r="E13430">
        <f>INDEX(TeamSports!B:B,MATCH(D13430,TeamSports!C:C,0))</f>
        <v>73</v>
      </c>
      <c r="F13430">
        <f>INDEX(RanksTable!BL:BL,MATCH(B13430,RanksTable!B:B,0))</f>
        <v>7</v>
      </c>
      <c r="H13430" t="str">
        <f t="shared" si="209"/>
        <v>INSERT INTO "TeamRanks" (team_id,team_sport_id,team_rank) VALUES (48,73,7);</v>
      </c>
    </row>
    <row r="13431" spans="2:8" x14ac:dyDescent="0.25">
      <c r="B13431" t="s">
        <v>447</v>
      </c>
      <c r="C13431">
        <f>INDEX(NationalTeams!B:B,MATCH(B13431,NationalTeams!C:C,0))</f>
        <v>49</v>
      </c>
      <c r="D13431" t="s">
        <v>8499</v>
      </c>
      <c r="E13431">
        <f>INDEX(TeamSports!B:B,MATCH(D13431,TeamSports!C:C,0))</f>
        <v>73</v>
      </c>
      <c r="F13431">
        <f>INDEX(RanksTable!BL:BL,MATCH(B13431,RanksTable!B:B,0))</f>
        <v>7</v>
      </c>
      <c r="H13431" t="str">
        <f t="shared" si="209"/>
        <v>INSERT INTO "TeamRanks" (team_id,team_sport_id,team_rank) VALUES (49,73,7);</v>
      </c>
    </row>
    <row r="13432" spans="2:8" x14ac:dyDescent="0.25">
      <c r="B13432" t="s">
        <v>425</v>
      </c>
      <c r="C13432">
        <f>INDEX(NationalTeams!B:B,MATCH(B13432,NationalTeams!C:C,0))</f>
        <v>50</v>
      </c>
      <c r="D13432" t="s">
        <v>8499</v>
      </c>
      <c r="E13432">
        <f>INDEX(TeamSports!B:B,MATCH(D13432,TeamSports!C:C,0))</f>
        <v>73</v>
      </c>
      <c r="F13432">
        <f>INDEX(RanksTable!BL:BL,MATCH(B13432,RanksTable!B:B,0))</f>
        <v>7</v>
      </c>
      <c r="H13432" t="str">
        <f t="shared" si="209"/>
        <v>INSERT INTO "TeamRanks" (team_id,team_sport_id,team_rank) VALUES (50,73,7);</v>
      </c>
    </row>
    <row r="13433" spans="2:8" x14ac:dyDescent="0.25">
      <c r="B13433" t="s">
        <v>323</v>
      </c>
      <c r="C13433">
        <f>INDEX(NationalTeams!B:B,MATCH(B13433,NationalTeams!C:C,0))</f>
        <v>51</v>
      </c>
      <c r="D13433" t="s">
        <v>8499</v>
      </c>
      <c r="E13433">
        <f>INDEX(TeamSports!B:B,MATCH(D13433,TeamSports!C:C,0))</f>
        <v>73</v>
      </c>
      <c r="F13433">
        <f>INDEX(RanksTable!BL:BL,MATCH(B13433,RanksTable!B:B,0))</f>
        <v>7</v>
      </c>
      <c r="H13433" t="str">
        <f t="shared" si="209"/>
        <v>INSERT INTO "TeamRanks" (team_id,team_sport_id,team_rank) VALUES (51,73,7);</v>
      </c>
    </row>
    <row r="13434" spans="2:8" x14ac:dyDescent="0.25">
      <c r="B13434" t="s">
        <v>354</v>
      </c>
      <c r="C13434">
        <f>INDEX(NationalTeams!B:B,MATCH(B13434,NationalTeams!C:C,0))</f>
        <v>52</v>
      </c>
      <c r="D13434" t="s">
        <v>8499</v>
      </c>
      <c r="E13434">
        <f>INDEX(TeamSports!B:B,MATCH(D13434,TeamSports!C:C,0))</f>
        <v>73</v>
      </c>
      <c r="F13434">
        <f>INDEX(RanksTable!BL:BL,MATCH(B13434,RanksTable!B:B,0))</f>
        <v>7</v>
      </c>
      <c r="H13434" t="str">
        <f t="shared" si="209"/>
        <v>INSERT INTO "TeamRanks" (team_id,team_sport_id,team_rank) VALUES (52,73,7);</v>
      </c>
    </row>
    <row r="13435" spans="2:8" x14ac:dyDescent="0.25">
      <c r="B13435" t="s">
        <v>498</v>
      </c>
      <c r="C13435">
        <f>INDEX(NationalTeams!B:B,MATCH(B13435,NationalTeams!C:C,0))</f>
        <v>53</v>
      </c>
      <c r="D13435" t="s">
        <v>8499</v>
      </c>
      <c r="E13435">
        <f>INDEX(TeamSports!B:B,MATCH(D13435,TeamSports!C:C,0))</f>
        <v>73</v>
      </c>
      <c r="F13435">
        <f>INDEX(RanksTable!BL:BL,MATCH(B13435,RanksTable!B:B,0))</f>
        <v>7</v>
      </c>
      <c r="H13435" t="str">
        <f t="shared" si="209"/>
        <v>INSERT INTO "TeamRanks" (team_id,team_sport_id,team_rank) VALUES (53,73,7);</v>
      </c>
    </row>
    <row r="13436" spans="2:8" x14ac:dyDescent="0.25">
      <c r="B13436" t="s">
        <v>406</v>
      </c>
      <c r="C13436">
        <f>INDEX(NationalTeams!B:B,MATCH(B13436,NationalTeams!C:C,0))</f>
        <v>54</v>
      </c>
      <c r="D13436" t="s">
        <v>8499</v>
      </c>
      <c r="E13436">
        <f>INDEX(TeamSports!B:B,MATCH(D13436,TeamSports!C:C,0))</f>
        <v>73</v>
      </c>
      <c r="F13436">
        <f>INDEX(RanksTable!BL:BL,MATCH(B13436,RanksTable!B:B,0))</f>
        <v>7</v>
      </c>
      <c r="H13436" t="str">
        <f t="shared" si="209"/>
        <v>INSERT INTO "TeamRanks" (team_id,team_sport_id,team_rank) VALUES (54,73,7);</v>
      </c>
    </row>
    <row r="13437" spans="2:8" x14ac:dyDescent="0.25">
      <c r="B13437" t="s">
        <v>404</v>
      </c>
      <c r="C13437">
        <f>INDEX(NationalTeams!B:B,MATCH(B13437,NationalTeams!C:C,0))</f>
        <v>55</v>
      </c>
      <c r="D13437" t="s">
        <v>8499</v>
      </c>
      <c r="E13437">
        <f>INDEX(TeamSports!B:B,MATCH(D13437,TeamSports!C:C,0))</f>
        <v>73</v>
      </c>
      <c r="F13437">
        <f>INDEX(RanksTable!BL:BL,MATCH(B13437,RanksTable!B:B,0))</f>
        <v>7</v>
      </c>
      <c r="H13437" t="str">
        <f t="shared" si="209"/>
        <v>INSERT INTO "TeamRanks" (team_id,team_sport_id,team_rank) VALUES (55,73,7);</v>
      </c>
    </row>
    <row r="13438" spans="2:8" x14ac:dyDescent="0.25">
      <c r="B13438" t="s">
        <v>495</v>
      </c>
      <c r="C13438">
        <f>INDEX(NationalTeams!B:B,MATCH(B13438,NationalTeams!C:C,0))</f>
        <v>56</v>
      </c>
      <c r="D13438" t="s">
        <v>8499</v>
      </c>
      <c r="E13438">
        <f>INDEX(TeamSports!B:B,MATCH(D13438,TeamSports!C:C,0))</f>
        <v>73</v>
      </c>
      <c r="F13438">
        <f>INDEX(RanksTable!BL:BL,MATCH(B13438,RanksTable!B:B,0))</f>
        <v>7</v>
      </c>
      <c r="H13438" t="str">
        <f t="shared" si="209"/>
        <v>INSERT INTO "TeamRanks" (team_id,team_sport_id,team_rank) VALUES (56,73,7);</v>
      </c>
    </row>
    <row r="13439" spans="2:8" x14ac:dyDescent="0.25">
      <c r="B13439" t="s">
        <v>413</v>
      </c>
      <c r="C13439">
        <f>INDEX(NationalTeams!B:B,MATCH(B13439,NationalTeams!C:C,0))</f>
        <v>57</v>
      </c>
      <c r="D13439" t="s">
        <v>8499</v>
      </c>
      <c r="E13439">
        <f>INDEX(TeamSports!B:B,MATCH(D13439,TeamSports!C:C,0))</f>
        <v>73</v>
      </c>
      <c r="F13439">
        <f>INDEX(RanksTable!BL:BL,MATCH(B13439,RanksTable!B:B,0))</f>
        <v>7</v>
      </c>
      <c r="H13439" t="str">
        <f t="shared" si="209"/>
        <v>INSERT INTO "TeamRanks" (team_id,team_sport_id,team_rank) VALUES (57,73,7);</v>
      </c>
    </row>
    <row r="13440" spans="2:8" x14ac:dyDescent="0.25">
      <c r="B13440" t="s">
        <v>331</v>
      </c>
      <c r="C13440">
        <f>INDEX(NationalTeams!B:B,MATCH(B13440,NationalTeams!C:C,0))</f>
        <v>58</v>
      </c>
      <c r="D13440" t="s">
        <v>8499</v>
      </c>
      <c r="E13440">
        <f>INDEX(TeamSports!B:B,MATCH(D13440,TeamSports!C:C,0))</f>
        <v>73</v>
      </c>
      <c r="F13440">
        <f>INDEX(RanksTable!BL:BL,MATCH(B13440,RanksTable!B:B,0))</f>
        <v>7</v>
      </c>
      <c r="H13440" t="str">
        <f t="shared" si="209"/>
        <v>INSERT INTO "TeamRanks" (team_id,team_sport_id,team_rank) VALUES (58,73,7);</v>
      </c>
    </row>
    <row r="13441" spans="2:8" x14ac:dyDescent="0.25">
      <c r="B13441" t="s">
        <v>365</v>
      </c>
      <c r="C13441">
        <f>INDEX(NationalTeams!B:B,MATCH(B13441,NationalTeams!C:C,0))</f>
        <v>59</v>
      </c>
      <c r="D13441" t="s">
        <v>8499</v>
      </c>
      <c r="E13441">
        <f>INDEX(TeamSports!B:B,MATCH(D13441,TeamSports!C:C,0))</f>
        <v>73</v>
      </c>
      <c r="F13441">
        <f>INDEX(RanksTable!BL:BL,MATCH(B13441,RanksTable!B:B,0))</f>
        <v>7</v>
      </c>
      <c r="H13441" t="str">
        <f t="shared" si="209"/>
        <v>INSERT INTO "TeamRanks" (team_id,team_sport_id,team_rank) VALUES (59,73,7);</v>
      </c>
    </row>
    <row r="13442" spans="2:8" x14ac:dyDescent="0.25">
      <c r="B13442" t="s">
        <v>332</v>
      </c>
      <c r="C13442">
        <f>INDEX(NationalTeams!B:B,MATCH(B13442,NationalTeams!C:C,0))</f>
        <v>60</v>
      </c>
      <c r="D13442" t="s">
        <v>8499</v>
      </c>
      <c r="E13442">
        <f>INDEX(TeamSports!B:B,MATCH(D13442,TeamSports!C:C,0))</f>
        <v>73</v>
      </c>
      <c r="F13442">
        <f>INDEX(RanksTable!BL:BL,MATCH(B13442,RanksTable!B:B,0))</f>
        <v>7</v>
      </c>
      <c r="H13442" t="str">
        <f t="shared" si="209"/>
        <v>INSERT INTO "TeamRanks" (team_id,team_sport_id,team_rank) VALUES (60,73,7);</v>
      </c>
    </row>
    <row r="13443" spans="2:8" x14ac:dyDescent="0.25">
      <c r="B13443" t="s">
        <v>435</v>
      </c>
      <c r="C13443">
        <f>INDEX(NationalTeams!B:B,MATCH(B13443,NationalTeams!C:C,0))</f>
        <v>61</v>
      </c>
      <c r="D13443" t="s">
        <v>8499</v>
      </c>
      <c r="E13443">
        <f>INDEX(TeamSports!B:B,MATCH(D13443,TeamSports!C:C,0))</f>
        <v>73</v>
      </c>
      <c r="F13443">
        <f>INDEX(RanksTable!BL:BL,MATCH(B13443,RanksTable!B:B,0))</f>
        <v>7</v>
      </c>
      <c r="H13443" t="str">
        <f t="shared" si="209"/>
        <v>INSERT INTO "TeamRanks" (team_id,team_sport_id,team_rank) VALUES (61,73,7);</v>
      </c>
    </row>
    <row r="13444" spans="2:8" x14ac:dyDescent="0.25">
      <c r="B13444" t="s">
        <v>346</v>
      </c>
      <c r="C13444">
        <f>INDEX(NationalTeams!B:B,MATCH(B13444,NationalTeams!C:C,0))</f>
        <v>62</v>
      </c>
      <c r="D13444" t="s">
        <v>8499</v>
      </c>
      <c r="E13444">
        <f>INDEX(TeamSports!B:B,MATCH(D13444,TeamSports!C:C,0))</f>
        <v>73</v>
      </c>
      <c r="F13444">
        <f>INDEX(RanksTable!BL:BL,MATCH(B13444,RanksTable!B:B,0))</f>
        <v>7</v>
      </c>
      <c r="H13444" t="str">
        <f t="shared" ref="H13444:H13507" si="210">_xlfn.CONCAT($H$1,$L$1,$C$1,$L$1," ",$J$1,$C$2,$N$1,$E$2,$N$1,$F$2,$K$1,$I$1,$J$1,C13444,$N$1,E13444,$N$1,F13444,$K$1,$O$1)</f>
        <v>INSERT INTO "TeamRanks" (team_id,team_sport_id,team_rank) VALUES (62,73,7);</v>
      </c>
    </row>
    <row r="13445" spans="2:8" x14ac:dyDescent="0.25">
      <c r="B13445" t="s">
        <v>515</v>
      </c>
      <c r="C13445">
        <f>INDEX(NationalTeams!B:B,MATCH(B13445,NationalTeams!C:C,0))</f>
        <v>63</v>
      </c>
      <c r="D13445" t="s">
        <v>8499</v>
      </c>
      <c r="E13445">
        <f>INDEX(TeamSports!B:B,MATCH(D13445,TeamSports!C:C,0))</f>
        <v>73</v>
      </c>
      <c r="F13445">
        <f>INDEX(RanksTable!BL:BL,MATCH(B13445,RanksTable!B:B,0))</f>
        <v>7</v>
      </c>
      <c r="H13445" t="str">
        <f t="shared" si="210"/>
        <v>INSERT INTO "TeamRanks" (team_id,team_sport_id,team_rank) VALUES (63,73,7);</v>
      </c>
    </row>
    <row r="13446" spans="2:8" x14ac:dyDescent="0.25">
      <c r="B13446" t="s">
        <v>509</v>
      </c>
      <c r="C13446">
        <f>INDEX(NationalTeams!B:B,MATCH(B13446,NationalTeams!C:C,0))</f>
        <v>64</v>
      </c>
      <c r="D13446" t="s">
        <v>8499</v>
      </c>
      <c r="E13446">
        <f>INDEX(TeamSports!B:B,MATCH(D13446,TeamSports!C:C,0))</f>
        <v>73</v>
      </c>
      <c r="F13446">
        <f>INDEX(RanksTable!BL:BL,MATCH(B13446,RanksTable!B:B,0))</f>
        <v>7</v>
      </c>
      <c r="H13446" t="str">
        <f t="shared" si="210"/>
        <v>INSERT INTO "TeamRanks" (team_id,team_sport_id,team_rank) VALUES (64,73,7);</v>
      </c>
    </row>
    <row r="13447" spans="2:8" x14ac:dyDescent="0.25">
      <c r="B13447" t="s">
        <v>518</v>
      </c>
      <c r="C13447">
        <f>INDEX(NationalTeams!B:B,MATCH(B13447,NationalTeams!C:C,0))</f>
        <v>65</v>
      </c>
      <c r="D13447" t="s">
        <v>8499</v>
      </c>
      <c r="E13447">
        <f>INDEX(TeamSports!B:B,MATCH(D13447,TeamSports!C:C,0))</f>
        <v>73</v>
      </c>
      <c r="F13447">
        <f>INDEX(RanksTable!BL:BL,MATCH(B13447,RanksTable!B:B,0))</f>
        <v>4</v>
      </c>
      <c r="H13447" t="str">
        <f t="shared" si="210"/>
        <v>INSERT INTO "TeamRanks" (team_id,team_sport_id,team_rank) VALUES (65,73,4);</v>
      </c>
    </row>
    <row r="13448" spans="2:8" x14ac:dyDescent="0.25">
      <c r="B13448" t="s">
        <v>490</v>
      </c>
      <c r="C13448">
        <f>INDEX(NationalTeams!B:B,MATCH(B13448,NationalTeams!C:C,0))</f>
        <v>66</v>
      </c>
      <c r="D13448" t="s">
        <v>8499</v>
      </c>
      <c r="E13448">
        <f>INDEX(TeamSports!B:B,MATCH(D13448,TeamSports!C:C,0))</f>
        <v>73</v>
      </c>
      <c r="F13448">
        <f>INDEX(RanksTable!BL:BL,MATCH(B13448,RanksTable!B:B,0))</f>
        <v>5</v>
      </c>
      <c r="H13448" t="str">
        <f t="shared" si="210"/>
        <v>INSERT INTO "TeamRanks" (team_id,team_sport_id,team_rank) VALUES (66,73,5);</v>
      </c>
    </row>
    <row r="13449" spans="2:8" x14ac:dyDescent="0.25">
      <c r="B13449" t="s">
        <v>349</v>
      </c>
      <c r="C13449">
        <f>INDEX(NationalTeams!B:B,MATCH(B13449,NationalTeams!C:C,0))</f>
        <v>67</v>
      </c>
      <c r="D13449" t="s">
        <v>8499</v>
      </c>
      <c r="E13449">
        <f>INDEX(TeamSports!B:B,MATCH(D13449,TeamSports!C:C,0))</f>
        <v>73</v>
      </c>
      <c r="F13449">
        <f>INDEX(RanksTable!BL:BL,MATCH(B13449,RanksTable!B:B,0))</f>
        <v>4</v>
      </c>
      <c r="H13449" t="str">
        <f t="shared" si="210"/>
        <v>INSERT INTO "TeamRanks" (team_id,team_sport_id,team_rank) VALUES (67,73,4);</v>
      </c>
    </row>
    <row r="13450" spans="2:8" x14ac:dyDescent="0.25">
      <c r="B13450" t="s">
        <v>531</v>
      </c>
      <c r="C13450">
        <f>INDEX(NationalTeams!B:B,MATCH(B13450,NationalTeams!C:C,0))</f>
        <v>68</v>
      </c>
      <c r="D13450" t="s">
        <v>8499</v>
      </c>
      <c r="E13450">
        <f>INDEX(TeamSports!B:B,MATCH(D13450,TeamSports!C:C,0))</f>
        <v>73</v>
      </c>
      <c r="F13450">
        <f>INDEX(RanksTable!BL:BL,MATCH(B13450,RanksTable!B:B,0))</f>
        <v>4</v>
      </c>
      <c r="H13450" t="str">
        <f t="shared" si="210"/>
        <v>INSERT INTO "TeamRanks" (team_id,team_sport_id,team_rank) VALUES (68,73,4);</v>
      </c>
    </row>
    <row r="13451" spans="2:8" x14ac:dyDescent="0.25">
      <c r="B13451" t="s">
        <v>326</v>
      </c>
      <c r="C13451">
        <f>INDEX(NationalTeams!B:B,MATCH(B13451,NationalTeams!C:C,0))</f>
        <v>69</v>
      </c>
      <c r="D13451" t="s">
        <v>8499</v>
      </c>
      <c r="E13451">
        <f>INDEX(TeamSports!B:B,MATCH(D13451,TeamSports!C:C,0))</f>
        <v>73</v>
      </c>
      <c r="F13451">
        <f>INDEX(RanksTable!BL:BL,MATCH(B13451,RanksTable!B:B,0))</f>
        <v>7</v>
      </c>
      <c r="H13451" t="str">
        <f t="shared" si="210"/>
        <v>INSERT INTO "TeamRanks" (team_id,team_sport_id,team_rank) VALUES (69,73,7);</v>
      </c>
    </row>
    <row r="13452" spans="2:8" x14ac:dyDescent="0.25">
      <c r="B13452" t="s">
        <v>320</v>
      </c>
      <c r="C13452">
        <f>INDEX(NationalTeams!B:B,MATCH(B13452,NationalTeams!C:C,0))</f>
        <v>70</v>
      </c>
      <c r="D13452" t="s">
        <v>8499</v>
      </c>
      <c r="E13452">
        <f>INDEX(TeamSports!B:B,MATCH(D13452,TeamSports!C:C,0))</f>
        <v>73</v>
      </c>
      <c r="F13452">
        <f>INDEX(RanksTable!BL:BL,MATCH(B13452,RanksTable!B:B,0))</f>
        <v>7</v>
      </c>
      <c r="H13452" t="str">
        <f t="shared" si="210"/>
        <v>INSERT INTO "TeamRanks" (team_id,team_sport_id,team_rank) VALUES (70,73,7);</v>
      </c>
    </row>
    <row r="13453" spans="2:8" x14ac:dyDescent="0.25">
      <c r="B13453" t="s">
        <v>459</v>
      </c>
      <c r="C13453">
        <f>INDEX(NationalTeams!B:B,MATCH(B13453,NationalTeams!C:C,0))</f>
        <v>71</v>
      </c>
      <c r="D13453" t="s">
        <v>8499</v>
      </c>
      <c r="E13453">
        <f>INDEX(TeamSports!B:B,MATCH(D13453,TeamSports!C:C,0))</f>
        <v>73</v>
      </c>
      <c r="F13453">
        <f>INDEX(RanksTable!BL:BL,MATCH(B13453,RanksTable!B:B,0))</f>
        <v>7</v>
      </c>
      <c r="H13453" t="str">
        <f t="shared" si="210"/>
        <v>INSERT INTO "TeamRanks" (team_id,team_sport_id,team_rank) VALUES (71,73,7);</v>
      </c>
    </row>
    <row r="13454" spans="2:8" x14ac:dyDescent="0.25">
      <c r="B13454" t="s">
        <v>445</v>
      </c>
      <c r="C13454">
        <f>INDEX(NationalTeams!B:B,MATCH(B13454,NationalTeams!C:C,0))</f>
        <v>72</v>
      </c>
      <c r="D13454" t="s">
        <v>8499</v>
      </c>
      <c r="E13454">
        <f>INDEX(TeamSports!B:B,MATCH(D13454,TeamSports!C:C,0))</f>
        <v>73</v>
      </c>
      <c r="F13454">
        <f>INDEX(RanksTable!BL:BL,MATCH(B13454,RanksTable!B:B,0))</f>
        <v>7</v>
      </c>
      <c r="H13454" t="str">
        <f t="shared" si="210"/>
        <v>INSERT INTO "TeamRanks" (team_id,team_sport_id,team_rank) VALUES (72,73,7);</v>
      </c>
    </row>
    <row r="13455" spans="2:8" x14ac:dyDescent="0.25">
      <c r="B13455" t="s">
        <v>511</v>
      </c>
      <c r="C13455">
        <f>INDEX(NationalTeams!B:B,MATCH(B13455,NationalTeams!C:C,0))</f>
        <v>73</v>
      </c>
      <c r="D13455" t="s">
        <v>8499</v>
      </c>
      <c r="E13455">
        <f>INDEX(TeamSports!B:B,MATCH(D13455,TeamSports!C:C,0))</f>
        <v>73</v>
      </c>
      <c r="F13455">
        <f>INDEX(RanksTable!BL:BL,MATCH(B13455,RanksTable!B:B,0))</f>
        <v>1</v>
      </c>
      <c r="H13455" t="str">
        <f t="shared" si="210"/>
        <v>INSERT INTO "TeamRanks" (team_id,team_sport_id,team_rank) VALUES (73,73,1);</v>
      </c>
    </row>
    <row r="13456" spans="2:8" x14ac:dyDescent="0.25">
      <c r="B13456" t="s">
        <v>487</v>
      </c>
      <c r="C13456">
        <f>INDEX(NationalTeams!B:B,MATCH(B13456,NationalTeams!C:C,0))</f>
        <v>74</v>
      </c>
      <c r="D13456" t="s">
        <v>8499</v>
      </c>
      <c r="E13456">
        <f>INDEX(TeamSports!B:B,MATCH(D13456,TeamSports!C:C,0))</f>
        <v>73</v>
      </c>
      <c r="F13456">
        <f>INDEX(RanksTable!BL:BL,MATCH(B13456,RanksTable!B:B,0))</f>
        <v>4</v>
      </c>
      <c r="H13456" t="str">
        <f t="shared" si="210"/>
        <v>INSERT INTO "TeamRanks" (team_id,team_sport_id,team_rank) VALUES (74,73,4);</v>
      </c>
    </row>
    <row r="13457" spans="2:8" x14ac:dyDescent="0.25">
      <c r="B13457" t="s">
        <v>383</v>
      </c>
      <c r="C13457">
        <f>INDEX(NationalTeams!B:B,MATCH(B13457,NationalTeams!C:C,0))</f>
        <v>75</v>
      </c>
      <c r="D13457" t="s">
        <v>8499</v>
      </c>
      <c r="E13457">
        <f>INDEX(TeamSports!B:B,MATCH(D13457,TeamSports!C:C,0))</f>
        <v>73</v>
      </c>
      <c r="F13457">
        <f>INDEX(RanksTable!BL:BL,MATCH(B13457,RanksTable!B:B,0))</f>
        <v>7</v>
      </c>
      <c r="H13457" t="str">
        <f t="shared" si="210"/>
        <v>INSERT INTO "TeamRanks" (team_id,team_sport_id,team_rank) VALUES (75,73,7);</v>
      </c>
    </row>
    <row r="13458" spans="2:8" x14ac:dyDescent="0.25">
      <c r="B13458" t="s">
        <v>517</v>
      </c>
      <c r="C13458">
        <f>INDEX(NationalTeams!B:B,MATCH(B13458,NationalTeams!C:C,0))</f>
        <v>76</v>
      </c>
      <c r="D13458" t="s">
        <v>8499</v>
      </c>
      <c r="E13458">
        <f>INDEX(TeamSports!B:B,MATCH(D13458,TeamSports!C:C,0))</f>
        <v>73</v>
      </c>
      <c r="F13458">
        <f>INDEX(RanksTable!BL:BL,MATCH(B13458,RanksTable!B:B,0))</f>
        <v>7</v>
      </c>
      <c r="H13458" t="str">
        <f t="shared" si="210"/>
        <v>INSERT INTO "TeamRanks" (team_id,team_sport_id,team_rank) VALUES (76,73,7);</v>
      </c>
    </row>
    <row r="13459" spans="2:8" x14ac:dyDescent="0.25">
      <c r="B13459" t="s">
        <v>391</v>
      </c>
      <c r="C13459">
        <f>INDEX(NationalTeams!B:B,MATCH(B13459,NationalTeams!C:C,0))</f>
        <v>77</v>
      </c>
      <c r="D13459" t="s">
        <v>8499</v>
      </c>
      <c r="E13459">
        <f>INDEX(TeamSports!B:B,MATCH(D13459,TeamSports!C:C,0))</f>
        <v>73</v>
      </c>
      <c r="F13459">
        <f>INDEX(RanksTable!BL:BL,MATCH(B13459,RanksTable!B:B,0))</f>
        <v>7</v>
      </c>
      <c r="H13459" t="str">
        <f t="shared" si="210"/>
        <v>INSERT INTO "TeamRanks" (team_id,team_sport_id,team_rank) VALUES (77,73,7);</v>
      </c>
    </row>
    <row r="13460" spans="2:8" x14ac:dyDescent="0.25">
      <c r="B13460" t="s">
        <v>524</v>
      </c>
      <c r="C13460">
        <f>INDEX(NationalTeams!B:B,MATCH(B13460,NationalTeams!C:C,0))</f>
        <v>78</v>
      </c>
      <c r="D13460" t="s">
        <v>8499</v>
      </c>
      <c r="E13460">
        <f>INDEX(TeamSports!B:B,MATCH(D13460,TeamSports!C:C,0))</f>
        <v>73</v>
      </c>
      <c r="F13460">
        <f>INDEX(RanksTable!BL:BL,MATCH(B13460,RanksTable!B:B,0))</f>
        <v>7</v>
      </c>
      <c r="H13460" t="str">
        <f t="shared" si="210"/>
        <v>INSERT INTO "TeamRanks" (team_id,team_sport_id,team_rank) VALUES (78,73,7);</v>
      </c>
    </row>
    <row r="13461" spans="2:8" x14ac:dyDescent="0.25">
      <c r="B13461" t="s">
        <v>325</v>
      </c>
      <c r="C13461">
        <f>INDEX(NationalTeams!B:B,MATCH(B13461,NationalTeams!C:C,0))</f>
        <v>79</v>
      </c>
      <c r="D13461" t="s">
        <v>8499</v>
      </c>
      <c r="E13461">
        <f>INDEX(TeamSports!B:B,MATCH(D13461,TeamSports!C:C,0))</f>
        <v>73</v>
      </c>
      <c r="F13461">
        <f>INDEX(RanksTable!BL:BL,MATCH(B13461,RanksTable!B:B,0))</f>
        <v>7</v>
      </c>
      <c r="H13461" t="str">
        <f t="shared" si="210"/>
        <v>INSERT INTO "TeamRanks" (team_id,team_sport_id,team_rank) VALUES (79,73,7);</v>
      </c>
    </row>
    <row r="13462" spans="2:8" x14ac:dyDescent="0.25">
      <c r="B13462" t="s">
        <v>536</v>
      </c>
      <c r="C13462">
        <f>INDEX(NationalTeams!B:B,MATCH(B13462,NationalTeams!C:C,0))</f>
        <v>80</v>
      </c>
      <c r="D13462" t="s">
        <v>8499</v>
      </c>
      <c r="E13462">
        <f>INDEX(TeamSports!B:B,MATCH(D13462,TeamSports!C:C,0))</f>
        <v>73</v>
      </c>
      <c r="F13462">
        <f>INDEX(RanksTable!BL:BL,MATCH(B13462,RanksTable!B:B,0))</f>
        <v>7</v>
      </c>
      <c r="H13462" t="str">
        <f t="shared" si="210"/>
        <v>INSERT INTO "TeamRanks" (team_id,team_sport_id,team_rank) VALUES (80,73,7);</v>
      </c>
    </row>
    <row r="13463" spans="2:8" x14ac:dyDescent="0.25">
      <c r="B13463" t="s">
        <v>405</v>
      </c>
      <c r="C13463">
        <f>INDEX(NationalTeams!B:B,MATCH(B13463,NationalTeams!C:C,0))</f>
        <v>81</v>
      </c>
      <c r="D13463" t="s">
        <v>8499</v>
      </c>
      <c r="E13463">
        <f>INDEX(TeamSports!B:B,MATCH(D13463,TeamSports!C:C,0))</f>
        <v>73</v>
      </c>
      <c r="F13463">
        <f>INDEX(RanksTable!BL:BL,MATCH(B13463,RanksTable!B:B,0))</f>
        <v>7</v>
      </c>
      <c r="H13463" t="str">
        <f t="shared" si="210"/>
        <v>INSERT INTO "TeamRanks" (team_id,team_sport_id,team_rank) VALUES (81,73,7);</v>
      </c>
    </row>
    <row r="13464" spans="2:8" x14ac:dyDescent="0.25">
      <c r="B13464" t="s">
        <v>508</v>
      </c>
      <c r="C13464">
        <f>INDEX(NationalTeams!B:B,MATCH(B13464,NationalTeams!C:C,0))</f>
        <v>82</v>
      </c>
      <c r="D13464" t="s">
        <v>8499</v>
      </c>
      <c r="E13464">
        <f>INDEX(TeamSports!B:B,MATCH(D13464,TeamSports!C:C,0))</f>
        <v>73</v>
      </c>
      <c r="F13464">
        <f>INDEX(RanksTable!BL:BL,MATCH(B13464,RanksTable!B:B,0))</f>
        <v>7</v>
      </c>
      <c r="H13464" t="str">
        <f t="shared" si="210"/>
        <v>INSERT INTO "TeamRanks" (team_id,team_sport_id,team_rank) VALUES (82,73,7);</v>
      </c>
    </row>
    <row r="13465" spans="2:8" x14ac:dyDescent="0.25">
      <c r="B13465" t="s">
        <v>477</v>
      </c>
      <c r="C13465">
        <f>INDEX(NationalTeams!B:B,MATCH(B13465,NationalTeams!C:C,0))</f>
        <v>83</v>
      </c>
      <c r="D13465" t="s">
        <v>8499</v>
      </c>
      <c r="E13465">
        <f>INDEX(TeamSports!B:B,MATCH(D13465,TeamSports!C:C,0))</f>
        <v>73</v>
      </c>
      <c r="F13465">
        <f>INDEX(RanksTable!BL:BL,MATCH(B13465,RanksTable!B:B,0))</f>
        <v>7</v>
      </c>
      <c r="H13465" t="str">
        <f t="shared" si="210"/>
        <v>INSERT INTO "TeamRanks" (team_id,team_sport_id,team_rank) VALUES (83,73,7);</v>
      </c>
    </row>
    <row r="13466" spans="2:8" x14ac:dyDescent="0.25">
      <c r="B13466" t="s">
        <v>396</v>
      </c>
      <c r="C13466">
        <f>INDEX(NationalTeams!B:B,MATCH(B13466,NationalTeams!C:C,0))</f>
        <v>84</v>
      </c>
      <c r="D13466" t="s">
        <v>8499</v>
      </c>
      <c r="E13466">
        <f>INDEX(TeamSports!B:B,MATCH(D13466,TeamSports!C:C,0))</f>
        <v>73</v>
      </c>
      <c r="F13466">
        <f>INDEX(RanksTable!BL:BL,MATCH(B13466,RanksTable!B:B,0))</f>
        <v>7</v>
      </c>
      <c r="H13466" t="str">
        <f t="shared" si="210"/>
        <v>INSERT INTO "TeamRanks" (team_id,team_sport_id,team_rank) VALUES (84,73,7);</v>
      </c>
    </row>
    <row r="13467" spans="2:8" x14ac:dyDescent="0.25">
      <c r="B13467" t="s">
        <v>382</v>
      </c>
      <c r="C13467">
        <f>INDEX(NationalTeams!B:B,MATCH(B13467,NationalTeams!C:C,0))</f>
        <v>85</v>
      </c>
      <c r="D13467" t="s">
        <v>8499</v>
      </c>
      <c r="E13467">
        <f>INDEX(TeamSports!B:B,MATCH(D13467,TeamSports!C:C,0))</f>
        <v>73</v>
      </c>
      <c r="F13467">
        <f>INDEX(RanksTable!BL:BL,MATCH(B13467,RanksTable!B:B,0))</f>
        <v>7</v>
      </c>
      <c r="H13467" t="str">
        <f t="shared" si="210"/>
        <v>INSERT INTO "TeamRanks" (team_id,team_sport_id,team_rank) VALUES (85,73,7);</v>
      </c>
    </row>
    <row r="13468" spans="2:8" x14ac:dyDescent="0.25">
      <c r="B13468" t="s">
        <v>338</v>
      </c>
      <c r="C13468">
        <f>INDEX(NationalTeams!B:B,MATCH(B13468,NationalTeams!C:C,0))</f>
        <v>86</v>
      </c>
      <c r="D13468" t="s">
        <v>8499</v>
      </c>
      <c r="E13468">
        <f>INDEX(TeamSports!B:B,MATCH(D13468,TeamSports!C:C,0))</f>
        <v>73</v>
      </c>
      <c r="F13468">
        <f>INDEX(RanksTable!BL:BL,MATCH(B13468,RanksTable!B:B,0))</f>
        <v>7</v>
      </c>
      <c r="H13468" t="str">
        <f t="shared" si="210"/>
        <v>INSERT INTO "TeamRanks" (team_id,team_sport_id,team_rank) VALUES (86,73,7);</v>
      </c>
    </row>
    <row r="13469" spans="2:8" x14ac:dyDescent="0.25">
      <c r="B13469" t="s">
        <v>392</v>
      </c>
      <c r="C13469">
        <f>INDEX(NationalTeams!B:B,MATCH(B13469,NationalTeams!C:C,0))</f>
        <v>87</v>
      </c>
      <c r="D13469" t="s">
        <v>8499</v>
      </c>
      <c r="E13469">
        <f>INDEX(TeamSports!B:B,MATCH(D13469,TeamSports!C:C,0))</f>
        <v>73</v>
      </c>
      <c r="F13469">
        <f>INDEX(RanksTable!BL:BL,MATCH(B13469,RanksTable!B:B,0))</f>
        <v>7</v>
      </c>
      <c r="H13469" t="str">
        <f t="shared" si="210"/>
        <v>INSERT INTO "TeamRanks" (team_id,team_sport_id,team_rank) VALUES (87,73,7);</v>
      </c>
    </row>
    <row r="13470" spans="2:8" x14ac:dyDescent="0.25">
      <c r="B13470" t="s">
        <v>335</v>
      </c>
      <c r="C13470">
        <f>INDEX(NationalTeams!B:B,MATCH(B13470,NationalTeams!C:C,0))</f>
        <v>88</v>
      </c>
      <c r="D13470" t="s">
        <v>8499</v>
      </c>
      <c r="E13470">
        <f>INDEX(TeamSports!B:B,MATCH(D13470,TeamSports!C:C,0))</f>
        <v>73</v>
      </c>
      <c r="F13470">
        <f>INDEX(RanksTable!BL:BL,MATCH(B13470,RanksTable!B:B,0))</f>
        <v>7</v>
      </c>
      <c r="H13470" t="str">
        <f t="shared" si="210"/>
        <v>INSERT INTO "TeamRanks" (team_id,team_sport_id,team_rank) VALUES (88,73,7);</v>
      </c>
    </row>
    <row r="13471" spans="2:8" x14ac:dyDescent="0.25">
      <c r="B13471" t="s">
        <v>333</v>
      </c>
      <c r="C13471">
        <f>INDEX(NationalTeams!B:B,MATCH(B13471,NationalTeams!C:C,0))</f>
        <v>89</v>
      </c>
      <c r="D13471" t="s">
        <v>8499</v>
      </c>
      <c r="E13471">
        <f>INDEX(TeamSports!B:B,MATCH(D13471,TeamSports!C:C,0))</f>
        <v>73</v>
      </c>
      <c r="F13471">
        <f>INDEX(RanksTable!BL:BL,MATCH(B13471,RanksTable!B:B,0))</f>
        <v>7</v>
      </c>
      <c r="H13471" t="str">
        <f t="shared" si="210"/>
        <v>INSERT INTO "TeamRanks" (team_id,team_sport_id,team_rank) VALUES (89,73,7);</v>
      </c>
    </row>
    <row r="13472" spans="2:8" x14ac:dyDescent="0.25">
      <c r="B13472" t="s">
        <v>397</v>
      </c>
      <c r="C13472">
        <f>INDEX(NationalTeams!B:B,MATCH(B13472,NationalTeams!C:C,0))</f>
        <v>90</v>
      </c>
      <c r="D13472" t="s">
        <v>8499</v>
      </c>
      <c r="E13472">
        <f>INDEX(TeamSports!B:B,MATCH(D13472,TeamSports!C:C,0))</f>
        <v>73</v>
      </c>
      <c r="F13472">
        <f>INDEX(RanksTable!BL:BL,MATCH(B13472,RanksTable!B:B,0))</f>
        <v>7</v>
      </c>
      <c r="H13472" t="str">
        <f t="shared" si="210"/>
        <v>INSERT INTO "TeamRanks" (team_id,team_sport_id,team_rank) VALUES (90,73,7);</v>
      </c>
    </row>
    <row r="13473" spans="2:8" x14ac:dyDescent="0.25">
      <c r="B13473" t="s">
        <v>469</v>
      </c>
      <c r="C13473">
        <f>INDEX(NationalTeams!B:B,MATCH(B13473,NationalTeams!C:C,0))</f>
        <v>91</v>
      </c>
      <c r="D13473" t="s">
        <v>8499</v>
      </c>
      <c r="E13473">
        <f>INDEX(TeamSports!B:B,MATCH(D13473,TeamSports!C:C,0))</f>
        <v>73</v>
      </c>
      <c r="F13473">
        <f>INDEX(RanksTable!BL:BL,MATCH(B13473,RanksTable!B:B,0))</f>
        <v>7</v>
      </c>
      <c r="H13473" t="str">
        <f t="shared" si="210"/>
        <v>INSERT INTO "TeamRanks" (team_id,team_sport_id,team_rank) VALUES (91,73,7);</v>
      </c>
    </row>
    <row r="13474" spans="2:8" x14ac:dyDescent="0.25">
      <c r="B13474" t="s">
        <v>512</v>
      </c>
      <c r="C13474">
        <f>INDEX(NationalTeams!B:B,MATCH(B13474,NationalTeams!C:C,0))</f>
        <v>92</v>
      </c>
      <c r="D13474" t="s">
        <v>8499</v>
      </c>
      <c r="E13474">
        <f>INDEX(TeamSports!B:B,MATCH(D13474,TeamSports!C:C,0))</f>
        <v>73</v>
      </c>
      <c r="F13474">
        <f>INDEX(RanksTable!BL:BL,MATCH(B13474,RanksTable!B:B,0))</f>
        <v>7</v>
      </c>
      <c r="H13474" t="str">
        <f t="shared" si="210"/>
        <v>INSERT INTO "TeamRanks" (team_id,team_sport_id,team_rank) VALUES (92,73,7);</v>
      </c>
    </row>
    <row r="13475" spans="2:8" x14ac:dyDescent="0.25">
      <c r="B13475" t="s">
        <v>458</v>
      </c>
      <c r="C13475">
        <f>INDEX(NationalTeams!B:B,MATCH(B13475,NationalTeams!C:C,0))</f>
        <v>93</v>
      </c>
      <c r="D13475" t="s">
        <v>8499</v>
      </c>
      <c r="E13475">
        <f>INDEX(TeamSports!B:B,MATCH(D13475,TeamSports!C:C,0))</f>
        <v>73</v>
      </c>
      <c r="F13475">
        <f>INDEX(RanksTable!BL:BL,MATCH(B13475,RanksTable!B:B,0))</f>
        <v>7</v>
      </c>
      <c r="H13475" t="str">
        <f t="shared" si="210"/>
        <v>INSERT INTO "TeamRanks" (team_id,team_sport_id,team_rank) VALUES (93,73,7);</v>
      </c>
    </row>
    <row r="13476" spans="2:8" x14ac:dyDescent="0.25">
      <c r="B13476" t="s">
        <v>444</v>
      </c>
      <c r="C13476">
        <f>INDEX(NationalTeams!B:B,MATCH(B13476,NationalTeams!C:C,0))</f>
        <v>94</v>
      </c>
      <c r="D13476" t="s">
        <v>8499</v>
      </c>
      <c r="E13476">
        <f>INDEX(TeamSports!B:B,MATCH(D13476,TeamSports!C:C,0))</f>
        <v>73</v>
      </c>
      <c r="F13476">
        <f>INDEX(RanksTable!BL:BL,MATCH(B13476,RanksTable!B:B,0))</f>
        <v>7</v>
      </c>
      <c r="H13476" t="str">
        <f t="shared" si="210"/>
        <v>INSERT INTO "TeamRanks" (team_id,team_sport_id,team_rank) VALUES (94,73,7);</v>
      </c>
    </row>
    <row r="13477" spans="2:8" x14ac:dyDescent="0.25">
      <c r="B13477" t="s">
        <v>493</v>
      </c>
      <c r="C13477">
        <f>INDEX(NationalTeams!B:B,MATCH(B13477,NationalTeams!C:C,0))</f>
        <v>95</v>
      </c>
      <c r="D13477" t="s">
        <v>8499</v>
      </c>
      <c r="E13477">
        <f>INDEX(TeamSports!B:B,MATCH(D13477,TeamSports!C:C,0))</f>
        <v>73</v>
      </c>
      <c r="F13477">
        <f>INDEX(RanksTable!BL:BL,MATCH(B13477,RanksTable!B:B,0))</f>
        <v>7</v>
      </c>
      <c r="H13477" t="str">
        <f t="shared" si="210"/>
        <v>INSERT INTO "TeamRanks" (team_id,team_sport_id,team_rank) VALUES (95,73,7);</v>
      </c>
    </row>
    <row r="13478" spans="2:8" x14ac:dyDescent="0.25">
      <c r="B13478" t="s">
        <v>431</v>
      </c>
      <c r="C13478">
        <f>INDEX(NationalTeams!B:B,MATCH(B13478,NationalTeams!C:C,0))</f>
        <v>96</v>
      </c>
      <c r="D13478" t="s">
        <v>8499</v>
      </c>
      <c r="E13478">
        <f>INDEX(TeamSports!B:B,MATCH(D13478,TeamSports!C:C,0))</f>
        <v>73</v>
      </c>
      <c r="F13478">
        <f>INDEX(RanksTable!BL:BL,MATCH(B13478,RanksTable!B:B,0))</f>
        <v>7</v>
      </c>
      <c r="H13478" t="str">
        <f t="shared" si="210"/>
        <v>INSERT INTO "TeamRanks" (team_id,team_sport_id,team_rank) VALUES (96,73,7);</v>
      </c>
    </row>
    <row r="13479" spans="2:8" x14ac:dyDescent="0.25">
      <c r="B13479" t="s">
        <v>427</v>
      </c>
      <c r="C13479">
        <f>INDEX(NationalTeams!B:B,MATCH(B13479,NationalTeams!C:C,0))</f>
        <v>97</v>
      </c>
      <c r="D13479" t="s">
        <v>8499</v>
      </c>
      <c r="E13479">
        <f>INDEX(TeamSports!B:B,MATCH(D13479,TeamSports!C:C,0))</f>
        <v>73</v>
      </c>
      <c r="F13479">
        <f>INDEX(RanksTable!BL:BL,MATCH(B13479,RanksTable!B:B,0))</f>
        <v>7</v>
      </c>
      <c r="H13479" t="str">
        <f t="shared" si="210"/>
        <v>INSERT INTO "TeamRanks" (team_id,team_sport_id,team_rank) VALUES (97,73,7);</v>
      </c>
    </row>
    <row r="13480" spans="2:8" x14ac:dyDescent="0.25">
      <c r="B13480" t="s">
        <v>513</v>
      </c>
      <c r="C13480">
        <f>INDEX(NationalTeams!B:B,MATCH(B13480,NationalTeams!C:C,0))</f>
        <v>98</v>
      </c>
      <c r="D13480" t="s">
        <v>8499</v>
      </c>
      <c r="E13480">
        <f>INDEX(TeamSports!B:B,MATCH(D13480,TeamSports!C:C,0))</f>
        <v>73</v>
      </c>
      <c r="F13480">
        <f>INDEX(RanksTable!BL:BL,MATCH(B13480,RanksTable!B:B,0))</f>
        <v>7</v>
      </c>
      <c r="H13480" t="str">
        <f t="shared" si="210"/>
        <v>INSERT INTO "TeamRanks" (team_id,team_sport_id,team_rank) VALUES (98,73,7);</v>
      </c>
    </row>
    <row r="13481" spans="2:8" x14ac:dyDescent="0.25">
      <c r="B13481" t="s">
        <v>503</v>
      </c>
      <c r="C13481">
        <f>INDEX(NationalTeams!B:B,MATCH(B13481,NationalTeams!C:C,0))</f>
        <v>99</v>
      </c>
      <c r="D13481" t="s">
        <v>8499</v>
      </c>
      <c r="E13481">
        <f>INDEX(TeamSports!B:B,MATCH(D13481,TeamSports!C:C,0))</f>
        <v>73</v>
      </c>
      <c r="F13481">
        <f>INDEX(RanksTable!BL:BL,MATCH(B13481,RanksTable!B:B,0))</f>
        <v>7</v>
      </c>
      <c r="H13481" t="str">
        <f t="shared" si="210"/>
        <v>INSERT INTO "TeamRanks" (team_id,team_sport_id,team_rank) VALUES (99,73,7);</v>
      </c>
    </row>
    <row r="13482" spans="2:8" x14ac:dyDescent="0.25">
      <c r="B13482" t="s">
        <v>519</v>
      </c>
      <c r="C13482">
        <f>INDEX(NationalTeams!B:B,MATCH(B13482,NationalTeams!C:C,0))</f>
        <v>100</v>
      </c>
      <c r="D13482" t="s">
        <v>8499</v>
      </c>
      <c r="E13482">
        <f>INDEX(TeamSports!B:B,MATCH(D13482,TeamSports!C:C,0))</f>
        <v>73</v>
      </c>
      <c r="F13482">
        <f>INDEX(RanksTable!BL:BL,MATCH(B13482,RanksTable!B:B,0))</f>
        <v>7</v>
      </c>
      <c r="H13482" t="str">
        <f t="shared" si="210"/>
        <v>INSERT INTO "TeamRanks" (team_id,team_sport_id,team_rank) VALUES (100,73,7);</v>
      </c>
    </row>
    <row r="13483" spans="2:8" x14ac:dyDescent="0.25">
      <c r="B13483" t="s">
        <v>410</v>
      </c>
      <c r="C13483">
        <f>INDEX(NationalTeams!B:B,MATCH(B13483,NationalTeams!C:C,0))</f>
        <v>101</v>
      </c>
      <c r="D13483" t="s">
        <v>8499</v>
      </c>
      <c r="E13483">
        <f>INDEX(TeamSports!B:B,MATCH(D13483,TeamSports!C:C,0))</f>
        <v>73</v>
      </c>
      <c r="F13483">
        <f>INDEX(RanksTable!BL:BL,MATCH(B13483,RanksTable!B:B,0))</f>
        <v>7</v>
      </c>
      <c r="H13483" t="str">
        <f t="shared" si="210"/>
        <v>INSERT INTO "TeamRanks" (team_id,team_sport_id,team_rank) VALUES (101,73,7);</v>
      </c>
    </row>
    <row r="13484" spans="2:8" x14ac:dyDescent="0.25">
      <c r="B13484" t="s">
        <v>486</v>
      </c>
      <c r="C13484">
        <f>INDEX(NationalTeams!B:B,MATCH(B13484,NationalTeams!C:C,0))</f>
        <v>102</v>
      </c>
      <c r="D13484" t="s">
        <v>8499</v>
      </c>
      <c r="E13484">
        <f>INDEX(TeamSports!B:B,MATCH(D13484,TeamSports!C:C,0))</f>
        <v>73</v>
      </c>
      <c r="F13484">
        <f>INDEX(RanksTable!BL:BL,MATCH(B13484,RanksTable!B:B,0))</f>
        <v>7</v>
      </c>
      <c r="H13484" t="str">
        <f t="shared" si="210"/>
        <v>INSERT INTO "TeamRanks" (team_id,team_sport_id,team_rank) VALUES (102,73,7);</v>
      </c>
    </row>
    <row r="13485" spans="2:8" x14ac:dyDescent="0.25">
      <c r="B13485" t="s">
        <v>526</v>
      </c>
      <c r="C13485">
        <f>INDEX(NationalTeams!B:B,MATCH(B13485,NationalTeams!C:C,0))</f>
        <v>103</v>
      </c>
      <c r="D13485" t="s">
        <v>8499</v>
      </c>
      <c r="E13485">
        <f>INDEX(TeamSports!B:B,MATCH(D13485,TeamSports!C:C,0))</f>
        <v>73</v>
      </c>
      <c r="F13485">
        <f>INDEX(RanksTable!BL:BL,MATCH(B13485,RanksTable!B:B,0))</f>
        <v>7</v>
      </c>
      <c r="H13485" t="str">
        <f t="shared" si="210"/>
        <v>INSERT INTO "TeamRanks" (team_id,team_sport_id,team_rank) VALUES (103,73,7);</v>
      </c>
    </row>
    <row r="13486" spans="2:8" x14ac:dyDescent="0.25">
      <c r="B13486" t="s">
        <v>470</v>
      </c>
      <c r="C13486">
        <f>INDEX(NationalTeams!B:B,MATCH(B13486,NationalTeams!C:C,0))</f>
        <v>104</v>
      </c>
      <c r="D13486" t="s">
        <v>8499</v>
      </c>
      <c r="E13486">
        <f>INDEX(TeamSports!B:B,MATCH(D13486,TeamSports!C:C,0))</f>
        <v>73</v>
      </c>
      <c r="F13486">
        <f>INDEX(RanksTable!BL:BL,MATCH(B13486,RanksTable!B:B,0))</f>
        <v>7</v>
      </c>
      <c r="H13486" t="str">
        <f t="shared" si="210"/>
        <v>INSERT INTO "TeamRanks" (team_id,team_sport_id,team_rank) VALUES (104,73,7);</v>
      </c>
    </row>
    <row r="13487" spans="2:8" x14ac:dyDescent="0.25">
      <c r="B13487" t="s">
        <v>461</v>
      </c>
      <c r="C13487">
        <f>INDEX(NationalTeams!B:B,MATCH(B13487,NationalTeams!C:C,0))</f>
        <v>105</v>
      </c>
      <c r="D13487" t="s">
        <v>8499</v>
      </c>
      <c r="E13487">
        <f>INDEX(TeamSports!B:B,MATCH(D13487,TeamSports!C:C,0))</f>
        <v>73</v>
      </c>
      <c r="F13487">
        <f>INDEX(RanksTable!BL:BL,MATCH(B13487,RanksTable!B:B,0))</f>
        <v>7</v>
      </c>
      <c r="H13487" t="str">
        <f t="shared" si="210"/>
        <v>INSERT INTO "TeamRanks" (team_id,team_sport_id,team_rank) VALUES (105,73,7);</v>
      </c>
    </row>
    <row r="13488" spans="2:8" x14ac:dyDescent="0.25">
      <c r="B13488" t="s">
        <v>418</v>
      </c>
      <c r="C13488">
        <f>INDEX(NationalTeams!B:B,MATCH(B13488,NationalTeams!C:C,0))</f>
        <v>106</v>
      </c>
      <c r="D13488" t="s">
        <v>8499</v>
      </c>
      <c r="E13488">
        <f>INDEX(TeamSports!B:B,MATCH(D13488,TeamSports!C:C,0))</f>
        <v>73</v>
      </c>
      <c r="F13488">
        <f>INDEX(RanksTable!BL:BL,MATCH(B13488,RanksTable!B:B,0))</f>
        <v>7</v>
      </c>
      <c r="H13488" t="str">
        <f t="shared" si="210"/>
        <v>INSERT INTO "TeamRanks" (team_id,team_sport_id,team_rank) VALUES (106,73,7);</v>
      </c>
    </row>
    <row r="13489" spans="2:8" x14ac:dyDescent="0.25">
      <c r="B13489" t="s">
        <v>417</v>
      </c>
      <c r="C13489">
        <f>INDEX(NationalTeams!B:B,MATCH(B13489,NationalTeams!C:C,0))</f>
        <v>107</v>
      </c>
      <c r="D13489" t="s">
        <v>8499</v>
      </c>
      <c r="E13489">
        <f>INDEX(TeamSports!B:B,MATCH(D13489,TeamSports!C:C,0))</f>
        <v>73</v>
      </c>
      <c r="F13489">
        <f>INDEX(RanksTable!BL:BL,MATCH(B13489,RanksTable!B:B,0))</f>
        <v>7</v>
      </c>
      <c r="H13489" t="str">
        <f t="shared" si="210"/>
        <v>INSERT INTO "TeamRanks" (team_id,team_sport_id,team_rank) VALUES (107,73,7);</v>
      </c>
    </row>
    <row r="13490" spans="2:8" x14ac:dyDescent="0.25">
      <c r="B13490" t="s">
        <v>421</v>
      </c>
      <c r="C13490">
        <f>INDEX(NationalTeams!B:B,MATCH(B13490,NationalTeams!C:C,0))</f>
        <v>108</v>
      </c>
      <c r="D13490" t="s">
        <v>8499</v>
      </c>
      <c r="E13490">
        <f>INDEX(TeamSports!B:B,MATCH(D13490,TeamSports!C:C,0))</f>
        <v>73</v>
      </c>
      <c r="F13490">
        <f>INDEX(RanksTable!BL:BL,MATCH(B13490,RanksTable!B:B,0))</f>
        <v>7</v>
      </c>
      <c r="H13490" t="str">
        <f t="shared" si="210"/>
        <v>INSERT INTO "TeamRanks" (team_id,team_sport_id,team_rank) VALUES (108,73,7);</v>
      </c>
    </row>
    <row r="13491" spans="2:8" x14ac:dyDescent="0.25">
      <c r="B13491" t="s">
        <v>530</v>
      </c>
      <c r="C13491">
        <f>INDEX(NationalTeams!B:B,MATCH(B13491,NationalTeams!C:C,0))</f>
        <v>109</v>
      </c>
      <c r="D13491" t="s">
        <v>8499</v>
      </c>
      <c r="E13491">
        <f>INDEX(TeamSports!B:B,MATCH(D13491,TeamSports!C:C,0))</f>
        <v>73</v>
      </c>
      <c r="F13491">
        <f>INDEX(RanksTable!BL:BL,MATCH(B13491,RanksTable!B:B,0))</f>
        <v>7</v>
      </c>
      <c r="H13491" t="str">
        <f t="shared" si="210"/>
        <v>INSERT INTO "TeamRanks" (team_id,team_sport_id,team_rank) VALUES (109,73,7);</v>
      </c>
    </row>
    <row r="13492" spans="2:8" x14ac:dyDescent="0.25">
      <c r="B13492" t="s">
        <v>488</v>
      </c>
      <c r="C13492">
        <f>INDEX(NationalTeams!B:B,MATCH(B13492,NationalTeams!C:C,0))</f>
        <v>110</v>
      </c>
      <c r="D13492" t="s">
        <v>8499</v>
      </c>
      <c r="E13492">
        <f>INDEX(TeamSports!B:B,MATCH(D13492,TeamSports!C:C,0))</f>
        <v>73</v>
      </c>
      <c r="F13492">
        <f>INDEX(RanksTable!BL:BL,MATCH(B13492,RanksTable!B:B,0))</f>
        <v>2</v>
      </c>
      <c r="H13492" t="str">
        <f t="shared" si="210"/>
        <v>INSERT INTO "TeamRanks" (team_id,team_sport_id,team_rank) VALUES (110,73,2);</v>
      </c>
    </row>
    <row r="13493" spans="2:8" x14ac:dyDescent="0.25">
      <c r="B13493" t="s">
        <v>352</v>
      </c>
      <c r="C13493">
        <f>INDEX(NationalTeams!B:B,MATCH(B13493,NationalTeams!C:C,0))</f>
        <v>111</v>
      </c>
      <c r="D13493" t="s">
        <v>8499</v>
      </c>
      <c r="E13493">
        <f>INDEX(TeamSports!B:B,MATCH(D13493,TeamSports!C:C,0))</f>
        <v>73</v>
      </c>
      <c r="F13493">
        <f>INDEX(RanksTable!BL:BL,MATCH(B13493,RanksTable!B:B,0))</f>
        <v>7</v>
      </c>
      <c r="H13493" t="str">
        <f t="shared" si="210"/>
        <v>INSERT INTO "TeamRanks" (team_id,team_sport_id,team_rank) VALUES (111,73,7);</v>
      </c>
    </row>
    <row r="13494" spans="2:8" x14ac:dyDescent="0.25">
      <c r="B13494" t="s">
        <v>422</v>
      </c>
      <c r="C13494">
        <f>INDEX(NationalTeams!B:B,MATCH(B13494,NationalTeams!C:C,0))</f>
        <v>112</v>
      </c>
      <c r="D13494" t="s">
        <v>8499</v>
      </c>
      <c r="E13494">
        <f>INDEX(TeamSports!B:B,MATCH(D13494,TeamSports!C:C,0))</f>
        <v>73</v>
      </c>
      <c r="F13494">
        <f>INDEX(RanksTable!BL:BL,MATCH(B13494,RanksTable!B:B,0))</f>
        <v>3</v>
      </c>
      <c r="H13494" t="str">
        <f t="shared" si="210"/>
        <v>INSERT INTO "TeamRanks" (team_id,team_sport_id,team_rank) VALUES (112,73,3);</v>
      </c>
    </row>
    <row r="13495" spans="2:8" x14ac:dyDescent="0.25">
      <c r="B13495" t="s">
        <v>451</v>
      </c>
      <c r="C13495">
        <f>INDEX(NationalTeams!B:B,MATCH(B13495,NationalTeams!C:C,0))</f>
        <v>113</v>
      </c>
      <c r="D13495" t="s">
        <v>8499</v>
      </c>
      <c r="E13495">
        <f>INDEX(TeamSports!B:B,MATCH(D13495,TeamSports!C:C,0))</f>
        <v>73</v>
      </c>
      <c r="F13495">
        <f>INDEX(RanksTable!BL:BL,MATCH(B13495,RanksTable!B:B,0))</f>
        <v>7</v>
      </c>
      <c r="H13495" t="str">
        <f t="shared" si="210"/>
        <v>INSERT INTO "TeamRanks" (team_id,team_sport_id,team_rank) VALUES (113,73,7);</v>
      </c>
    </row>
    <row r="13496" spans="2:8" x14ac:dyDescent="0.25">
      <c r="B13496" t="s">
        <v>430</v>
      </c>
      <c r="C13496">
        <f>INDEX(NationalTeams!B:B,MATCH(B13496,NationalTeams!C:C,0))</f>
        <v>114</v>
      </c>
      <c r="D13496" t="s">
        <v>8499</v>
      </c>
      <c r="E13496">
        <f>INDEX(TeamSports!B:B,MATCH(D13496,TeamSports!C:C,0))</f>
        <v>73</v>
      </c>
      <c r="F13496">
        <f>INDEX(RanksTable!BL:BL,MATCH(B13496,RanksTable!B:B,0))</f>
        <v>5</v>
      </c>
      <c r="H13496" t="str">
        <f t="shared" si="210"/>
        <v>INSERT INTO "TeamRanks" (team_id,team_sport_id,team_rank) VALUES (114,73,5);</v>
      </c>
    </row>
    <row r="13497" spans="2:8" x14ac:dyDescent="0.25">
      <c r="B13497" t="s">
        <v>381</v>
      </c>
      <c r="C13497">
        <f>INDEX(NationalTeams!B:B,MATCH(B13497,NationalTeams!C:C,0))</f>
        <v>115</v>
      </c>
      <c r="D13497" t="s">
        <v>8499</v>
      </c>
      <c r="E13497">
        <f>INDEX(TeamSports!B:B,MATCH(D13497,TeamSports!C:C,0))</f>
        <v>73</v>
      </c>
      <c r="F13497">
        <f>INDEX(RanksTable!BL:BL,MATCH(B13497,RanksTable!B:B,0))</f>
        <v>7</v>
      </c>
      <c r="H13497" t="str">
        <f t="shared" si="210"/>
        <v>INSERT INTO "TeamRanks" (team_id,team_sport_id,team_rank) VALUES (115,73,7);</v>
      </c>
    </row>
    <row r="13498" spans="2:8" x14ac:dyDescent="0.25">
      <c r="B13498" t="s">
        <v>434</v>
      </c>
      <c r="C13498">
        <f>INDEX(NationalTeams!B:B,MATCH(B13498,NationalTeams!C:C,0))</f>
        <v>116</v>
      </c>
      <c r="D13498" t="s">
        <v>8499</v>
      </c>
      <c r="E13498">
        <f>INDEX(TeamSports!B:B,MATCH(D13498,TeamSports!C:C,0))</f>
        <v>73</v>
      </c>
      <c r="F13498">
        <f>INDEX(RanksTable!BL:BL,MATCH(B13498,RanksTable!B:B,0))</f>
        <v>7</v>
      </c>
      <c r="H13498" t="str">
        <f t="shared" si="210"/>
        <v>INSERT INTO "TeamRanks" (team_id,team_sport_id,team_rank) VALUES (116,73,7);</v>
      </c>
    </row>
    <row r="13499" spans="2:8" x14ac:dyDescent="0.25">
      <c r="B13499" t="s">
        <v>475</v>
      </c>
      <c r="C13499">
        <f>INDEX(NationalTeams!B:B,MATCH(B13499,NationalTeams!C:C,0))</f>
        <v>117</v>
      </c>
      <c r="D13499" t="s">
        <v>8499</v>
      </c>
      <c r="E13499">
        <f>INDEX(TeamSports!B:B,MATCH(D13499,TeamSports!C:C,0))</f>
        <v>73</v>
      </c>
      <c r="F13499">
        <f>INDEX(RanksTable!BL:BL,MATCH(B13499,RanksTable!B:B,0))</f>
        <v>7</v>
      </c>
      <c r="H13499" t="str">
        <f t="shared" si="210"/>
        <v>INSERT INTO "TeamRanks" (team_id,team_sport_id,team_rank) VALUES (117,73,7);</v>
      </c>
    </row>
    <row r="13500" spans="2:8" x14ac:dyDescent="0.25">
      <c r="B13500" t="s">
        <v>528</v>
      </c>
      <c r="C13500">
        <f>INDEX(NationalTeams!B:B,MATCH(B13500,NationalTeams!C:C,0))</f>
        <v>118</v>
      </c>
      <c r="D13500" t="s">
        <v>8499</v>
      </c>
      <c r="E13500">
        <f>INDEX(TeamSports!B:B,MATCH(D13500,TeamSports!C:C,0))</f>
        <v>73</v>
      </c>
      <c r="F13500">
        <f>INDEX(RanksTable!BL:BL,MATCH(B13500,RanksTable!B:B,0))</f>
        <v>7</v>
      </c>
      <c r="H13500" t="str">
        <f t="shared" si="210"/>
        <v>INSERT INTO "TeamRanks" (team_id,team_sport_id,team_rank) VALUES (118,73,7);</v>
      </c>
    </row>
    <row r="13501" spans="2:8" x14ac:dyDescent="0.25">
      <c r="B13501" t="s">
        <v>436</v>
      </c>
      <c r="C13501">
        <f>INDEX(NationalTeams!B:B,MATCH(B13501,NationalTeams!C:C,0))</f>
        <v>119</v>
      </c>
      <c r="D13501" t="s">
        <v>8499</v>
      </c>
      <c r="E13501">
        <f>INDEX(TeamSports!B:B,MATCH(D13501,TeamSports!C:C,0))</f>
        <v>73</v>
      </c>
      <c r="F13501">
        <f>INDEX(RanksTable!BL:BL,MATCH(B13501,RanksTable!B:B,0))</f>
        <v>7</v>
      </c>
      <c r="H13501" t="str">
        <f t="shared" si="210"/>
        <v>INSERT INTO "TeamRanks" (team_id,team_sport_id,team_rank) VALUES (119,73,7);</v>
      </c>
    </row>
    <row r="13502" spans="2:8" x14ac:dyDescent="0.25">
      <c r="B13502" t="s">
        <v>455</v>
      </c>
      <c r="C13502">
        <f>INDEX(NationalTeams!B:B,MATCH(B13502,NationalTeams!C:C,0))</f>
        <v>120</v>
      </c>
      <c r="D13502" t="s">
        <v>8499</v>
      </c>
      <c r="E13502">
        <f>INDEX(TeamSports!B:B,MATCH(D13502,TeamSports!C:C,0))</f>
        <v>73</v>
      </c>
      <c r="F13502">
        <f>INDEX(RanksTable!BL:BL,MATCH(B13502,RanksTable!B:B,0))</f>
        <v>7</v>
      </c>
      <c r="H13502" t="str">
        <f t="shared" si="210"/>
        <v>INSERT INTO "TeamRanks" (team_id,team_sport_id,team_rank) VALUES (120,73,7);</v>
      </c>
    </row>
    <row r="13503" spans="2:8" x14ac:dyDescent="0.25">
      <c r="B13503" t="s">
        <v>345</v>
      </c>
      <c r="C13503">
        <f>INDEX(NationalTeams!B:B,MATCH(B13503,NationalTeams!C:C,0))</f>
        <v>121</v>
      </c>
      <c r="D13503" t="s">
        <v>8499</v>
      </c>
      <c r="E13503">
        <f>INDEX(TeamSports!B:B,MATCH(D13503,TeamSports!C:C,0))</f>
        <v>73</v>
      </c>
      <c r="F13503">
        <f>INDEX(RanksTable!BL:BL,MATCH(B13503,RanksTable!B:B,0))</f>
        <v>7</v>
      </c>
      <c r="H13503" t="str">
        <f t="shared" si="210"/>
        <v>INSERT INTO "TeamRanks" (team_id,team_sport_id,team_rank) VALUES (121,73,7);</v>
      </c>
    </row>
    <row r="13504" spans="2:8" x14ac:dyDescent="0.25">
      <c r="B13504" t="s">
        <v>532</v>
      </c>
      <c r="C13504">
        <f>INDEX(NationalTeams!B:B,MATCH(B13504,NationalTeams!C:C,0))</f>
        <v>122</v>
      </c>
      <c r="D13504" t="s">
        <v>8499</v>
      </c>
      <c r="E13504">
        <f>INDEX(TeamSports!B:B,MATCH(D13504,TeamSports!C:C,0))</f>
        <v>73</v>
      </c>
      <c r="F13504">
        <f>INDEX(RanksTable!BL:BL,MATCH(B13504,RanksTable!B:B,0))</f>
        <v>7</v>
      </c>
      <c r="H13504" t="str">
        <f t="shared" si="210"/>
        <v>INSERT INTO "TeamRanks" (team_id,team_sport_id,team_rank) VALUES (122,73,7);</v>
      </c>
    </row>
    <row r="13505" spans="2:8" x14ac:dyDescent="0.25">
      <c r="B13505" t="s">
        <v>468</v>
      </c>
      <c r="C13505">
        <f>INDEX(NationalTeams!B:B,MATCH(B13505,NationalTeams!C:C,0))</f>
        <v>123</v>
      </c>
      <c r="D13505" t="s">
        <v>8499</v>
      </c>
      <c r="E13505">
        <f>INDEX(TeamSports!B:B,MATCH(D13505,TeamSports!C:C,0))</f>
        <v>73</v>
      </c>
      <c r="F13505">
        <f>INDEX(RanksTable!BL:BL,MATCH(B13505,RanksTable!B:B,0))</f>
        <v>7</v>
      </c>
      <c r="H13505" t="str">
        <f t="shared" si="210"/>
        <v>INSERT INTO "TeamRanks" (team_id,team_sport_id,team_rank) VALUES (123,73,7);</v>
      </c>
    </row>
    <row r="13506" spans="2:8" x14ac:dyDescent="0.25">
      <c r="B13506" t="s">
        <v>347</v>
      </c>
      <c r="C13506">
        <f>INDEX(NationalTeams!B:B,MATCH(B13506,NationalTeams!C:C,0))</f>
        <v>124</v>
      </c>
      <c r="D13506" t="s">
        <v>8499</v>
      </c>
      <c r="E13506">
        <f>INDEX(TeamSports!B:B,MATCH(D13506,TeamSports!C:C,0))</f>
        <v>73</v>
      </c>
      <c r="F13506">
        <f>INDEX(RanksTable!BL:BL,MATCH(B13506,RanksTable!B:B,0))</f>
        <v>7</v>
      </c>
      <c r="H13506" t="str">
        <f t="shared" si="210"/>
        <v>INSERT INTO "TeamRanks" (team_id,team_sport_id,team_rank) VALUES (124,73,7);</v>
      </c>
    </row>
    <row r="13507" spans="2:8" x14ac:dyDescent="0.25">
      <c r="B13507" t="s">
        <v>390</v>
      </c>
      <c r="C13507">
        <f>INDEX(NationalTeams!B:B,MATCH(B13507,NationalTeams!C:C,0))</f>
        <v>125</v>
      </c>
      <c r="D13507" t="s">
        <v>8499</v>
      </c>
      <c r="E13507">
        <f>INDEX(TeamSports!B:B,MATCH(D13507,TeamSports!C:C,0))</f>
        <v>73</v>
      </c>
      <c r="F13507">
        <f>INDEX(RanksTable!BL:BL,MATCH(B13507,RanksTable!B:B,0))</f>
        <v>7</v>
      </c>
      <c r="H13507" t="str">
        <f t="shared" si="210"/>
        <v>INSERT INTO "TeamRanks" (team_id,team_sport_id,team_rank) VALUES (125,73,7);</v>
      </c>
    </row>
    <row r="13508" spans="2:8" x14ac:dyDescent="0.25">
      <c r="B13508" t="s">
        <v>540</v>
      </c>
      <c r="C13508">
        <f>INDEX(NationalTeams!B:B,MATCH(B13508,NationalTeams!C:C,0))</f>
        <v>126</v>
      </c>
      <c r="D13508" t="s">
        <v>8499</v>
      </c>
      <c r="E13508">
        <f>INDEX(TeamSports!B:B,MATCH(D13508,TeamSports!C:C,0))</f>
        <v>73</v>
      </c>
      <c r="F13508">
        <f>INDEX(RanksTable!BL:BL,MATCH(B13508,RanksTable!B:B,0))</f>
        <v>7</v>
      </c>
      <c r="H13508" t="str">
        <f t="shared" ref="H13508:H13571" si="211">_xlfn.CONCAT($H$1,$L$1,$C$1,$L$1," ",$J$1,$C$2,$N$1,$E$2,$N$1,$F$2,$K$1,$I$1,$J$1,C13508,$N$1,E13508,$N$1,F13508,$K$1,$O$1)</f>
        <v>INSERT INTO "TeamRanks" (team_id,team_sport_id,team_rank) VALUES (126,73,7);</v>
      </c>
    </row>
    <row r="13509" spans="2:8" x14ac:dyDescent="0.25">
      <c r="B13509" t="s">
        <v>527</v>
      </c>
      <c r="C13509">
        <f>INDEX(NationalTeams!B:B,MATCH(B13509,NationalTeams!C:C,0))</f>
        <v>127</v>
      </c>
      <c r="D13509" t="s">
        <v>8499</v>
      </c>
      <c r="E13509">
        <f>INDEX(TeamSports!B:B,MATCH(D13509,TeamSports!C:C,0))</f>
        <v>73</v>
      </c>
      <c r="F13509">
        <f>INDEX(RanksTable!BL:BL,MATCH(B13509,RanksTable!B:B,0))</f>
        <v>5</v>
      </c>
      <c r="H13509" t="str">
        <f t="shared" si="211"/>
        <v>INSERT INTO "TeamRanks" (team_id,team_sport_id,team_rank) VALUES (127,73,5);</v>
      </c>
    </row>
    <row r="13510" spans="2:8" x14ac:dyDescent="0.25">
      <c r="B13510" t="s">
        <v>523</v>
      </c>
      <c r="C13510">
        <f>INDEX(NationalTeams!B:B,MATCH(B13510,NationalTeams!C:C,0))</f>
        <v>128</v>
      </c>
      <c r="D13510" t="s">
        <v>8499</v>
      </c>
      <c r="E13510">
        <f>INDEX(TeamSports!B:B,MATCH(D13510,TeamSports!C:C,0))</f>
        <v>73</v>
      </c>
      <c r="F13510">
        <f>INDEX(RanksTable!BL:BL,MATCH(B13510,RanksTable!B:B,0))</f>
        <v>7</v>
      </c>
      <c r="H13510" t="str">
        <f t="shared" si="211"/>
        <v>INSERT INTO "TeamRanks" (team_id,team_sport_id,team_rank) VALUES (128,73,7);</v>
      </c>
    </row>
    <row r="13511" spans="2:8" x14ac:dyDescent="0.25">
      <c r="B13511" t="s">
        <v>484</v>
      </c>
      <c r="C13511">
        <f>INDEX(NationalTeams!B:B,MATCH(B13511,NationalTeams!C:C,0))</f>
        <v>129</v>
      </c>
      <c r="D13511" t="s">
        <v>8499</v>
      </c>
      <c r="E13511">
        <f>INDEX(TeamSports!B:B,MATCH(D13511,TeamSports!C:C,0))</f>
        <v>73</v>
      </c>
      <c r="F13511">
        <f>INDEX(RanksTable!BL:BL,MATCH(B13511,RanksTable!B:B,0))</f>
        <v>7</v>
      </c>
      <c r="H13511" t="str">
        <f t="shared" si="211"/>
        <v>INSERT INTO "TeamRanks" (team_id,team_sport_id,team_rank) VALUES (129,73,7);</v>
      </c>
    </row>
    <row r="13512" spans="2:8" x14ac:dyDescent="0.25">
      <c r="B13512" t="s">
        <v>522</v>
      </c>
      <c r="C13512">
        <f>INDEX(NationalTeams!B:B,MATCH(B13512,NationalTeams!C:C,0))</f>
        <v>130</v>
      </c>
      <c r="D13512" t="s">
        <v>8499</v>
      </c>
      <c r="E13512">
        <f>INDEX(TeamSports!B:B,MATCH(D13512,TeamSports!C:C,0))</f>
        <v>73</v>
      </c>
      <c r="F13512">
        <f>INDEX(RanksTable!BL:BL,MATCH(B13512,RanksTable!B:B,0))</f>
        <v>7</v>
      </c>
      <c r="H13512" t="str">
        <f t="shared" si="211"/>
        <v>INSERT INTO "TeamRanks" (team_id,team_sport_id,team_rank) VALUES (130,73,7);</v>
      </c>
    </row>
    <row r="13513" spans="2:8" x14ac:dyDescent="0.25">
      <c r="B13513" t="s">
        <v>386</v>
      </c>
      <c r="C13513">
        <f>INDEX(NationalTeams!B:B,MATCH(B13513,NationalTeams!C:C,0))</f>
        <v>131</v>
      </c>
      <c r="D13513" t="s">
        <v>8499</v>
      </c>
      <c r="E13513">
        <f>INDEX(TeamSports!B:B,MATCH(D13513,TeamSports!C:C,0))</f>
        <v>73</v>
      </c>
      <c r="F13513">
        <f>INDEX(RanksTable!BL:BL,MATCH(B13513,RanksTable!B:B,0))</f>
        <v>7</v>
      </c>
      <c r="H13513" t="str">
        <f t="shared" si="211"/>
        <v>INSERT INTO "TeamRanks" (team_id,team_sport_id,team_rank) VALUES (131,73,7);</v>
      </c>
    </row>
    <row r="13514" spans="2:8" x14ac:dyDescent="0.25">
      <c r="B13514" t="s">
        <v>463</v>
      </c>
      <c r="C13514">
        <f>INDEX(NationalTeams!B:B,MATCH(B13514,NationalTeams!C:C,0))</f>
        <v>132</v>
      </c>
      <c r="D13514" t="s">
        <v>8499</v>
      </c>
      <c r="E13514">
        <f>INDEX(TeamSports!B:B,MATCH(D13514,TeamSports!C:C,0))</f>
        <v>73</v>
      </c>
      <c r="F13514">
        <f>INDEX(RanksTable!BL:BL,MATCH(B13514,RanksTable!B:B,0))</f>
        <v>7</v>
      </c>
      <c r="H13514" t="str">
        <f t="shared" si="211"/>
        <v>INSERT INTO "TeamRanks" (team_id,team_sport_id,team_rank) VALUES (132,73,7);</v>
      </c>
    </row>
    <row r="13515" spans="2:8" x14ac:dyDescent="0.25">
      <c r="B13515" t="s">
        <v>339</v>
      </c>
      <c r="C13515">
        <f>INDEX(NationalTeams!B:B,MATCH(B13515,NationalTeams!C:C,0))</f>
        <v>133</v>
      </c>
      <c r="D13515" t="s">
        <v>8499</v>
      </c>
      <c r="E13515">
        <f>INDEX(TeamSports!B:B,MATCH(D13515,TeamSports!C:C,0))</f>
        <v>73</v>
      </c>
      <c r="F13515">
        <f>INDEX(RanksTable!BL:BL,MATCH(B13515,RanksTable!B:B,0))</f>
        <v>7</v>
      </c>
      <c r="H13515" t="str">
        <f t="shared" si="211"/>
        <v>INSERT INTO "TeamRanks" (team_id,team_sport_id,team_rank) VALUES (133,73,7);</v>
      </c>
    </row>
    <row r="13516" spans="2:8" x14ac:dyDescent="0.25">
      <c r="B13516" t="s">
        <v>464</v>
      </c>
      <c r="C13516">
        <f>INDEX(NationalTeams!B:B,MATCH(B13516,NationalTeams!C:C,0))</f>
        <v>134</v>
      </c>
      <c r="D13516" t="s">
        <v>8499</v>
      </c>
      <c r="E13516">
        <f>INDEX(TeamSports!B:B,MATCH(D13516,TeamSports!C:C,0))</f>
        <v>73</v>
      </c>
      <c r="F13516">
        <f>INDEX(RanksTable!BL:BL,MATCH(B13516,RanksTable!B:B,0))</f>
        <v>7</v>
      </c>
      <c r="H13516" t="str">
        <f t="shared" si="211"/>
        <v>INSERT INTO "TeamRanks" (team_id,team_sport_id,team_rank) VALUES (134,73,7);</v>
      </c>
    </row>
    <row r="13517" spans="2:8" x14ac:dyDescent="0.25">
      <c r="B13517" t="s">
        <v>379</v>
      </c>
      <c r="C13517">
        <f>INDEX(NationalTeams!B:B,MATCH(B13517,NationalTeams!C:C,0))</f>
        <v>135</v>
      </c>
      <c r="D13517" t="s">
        <v>8499</v>
      </c>
      <c r="E13517">
        <f>INDEX(TeamSports!B:B,MATCH(D13517,TeamSports!C:C,0))</f>
        <v>73</v>
      </c>
      <c r="F13517">
        <f>INDEX(RanksTable!BL:BL,MATCH(B13517,RanksTable!B:B,0))</f>
        <v>7</v>
      </c>
      <c r="H13517" t="str">
        <f t="shared" si="211"/>
        <v>INSERT INTO "TeamRanks" (team_id,team_sport_id,team_rank) VALUES (135,73,7);</v>
      </c>
    </row>
    <row r="13518" spans="2:8" x14ac:dyDescent="0.25">
      <c r="B13518" t="s">
        <v>539</v>
      </c>
      <c r="C13518">
        <f>INDEX(NationalTeams!B:B,MATCH(B13518,NationalTeams!C:C,0))</f>
        <v>136</v>
      </c>
      <c r="D13518" t="s">
        <v>8499</v>
      </c>
      <c r="E13518">
        <f>INDEX(TeamSports!B:B,MATCH(D13518,TeamSports!C:C,0))</f>
        <v>73</v>
      </c>
      <c r="F13518">
        <f>INDEX(RanksTable!BL:BL,MATCH(B13518,RanksTable!B:B,0))</f>
        <v>7</v>
      </c>
      <c r="H13518" t="str">
        <f t="shared" si="211"/>
        <v>INSERT INTO "TeamRanks" (team_id,team_sport_id,team_rank) VALUES (136,73,7);</v>
      </c>
    </row>
    <row r="13519" spans="2:8" x14ac:dyDescent="0.25">
      <c r="B13519" t="s">
        <v>342</v>
      </c>
      <c r="C13519">
        <f>INDEX(NationalTeams!B:B,MATCH(B13519,NationalTeams!C:C,0))</f>
        <v>137</v>
      </c>
      <c r="D13519" t="s">
        <v>8499</v>
      </c>
      <c r="E13519">
        <f>INDEX(TeamSports!B:B,MATCH(D13519,TeamSports!C:C,0))</f>
        <v>73</v>
      </c>
      <c r="F13519">
        <f>INDEX(RanksTable!BL:BL,MATCH(B13519,RanksTable!B:B,0))</f>
        <v>7</v>
      </c>
      <c r="H13519" t="str">
        <f t="shared" si="211"/>
        <v>INSERT INTO "TeamRanks" (team_id,team_sport_id,team_rank) VALUES (137,73,7);</v>
      </c>
    </row>
    <row r="13520" spans="2:8" x14ac:dyDescent="0.25">
      <c r="B13520" t="s">
        <v>343</v>
      </c>
      <c r="C13520">
        <f>INDEX(NationalTeams!B:B,MATCH(B13520,NationalTeams!C:C,0))</f>
        <v>138</v>
      </c>
      <c r="D13520" t="s">
        <v>8499</v>
      </c>
      <c r="E13520">
        <f>INDEX(TeamSports!B:B,MATCH(D13520,TeamSports!C:C,0))</f>
        <v>73</v>
      </c>
      <c r="F13520">
        <f>INDEX(RanksTable!BL:BL,MATCH(B13520,RanksTable!B:B,0))</f>
        <v>7</v>
      </c>
      <c r="H13520" t="str">
        <f t="shared" si="211"/>
        <v>INSERT INTO "TeamRanks" (team_id,team_sport_id,team_rank) VALUES (138,73,7);</v>
      </c>
    </row>
    <row r="13521" spans="2:8" x14ac:dyDescent="0.25">
      <c r="B13521" t="s">
        <v>360</v>
      </c>
      <c r="C13521">
        <f>INDEX(NationalTeams!B:B,MATCH(B13521,NationalTeams!C:C,0))</f>
        <v>139</v>
      </c>
      <c r="D13521" t="s">
        <v>8499</v>
      </c>
      <c r="E13521">
        <f>INDEX(TeamSports!B:B,MATCH(D13521,TeamSports!C:C,0))</f>
        <v>73</v>
      </c>
      <c r="F13521">
        <f>INDEX(RanksTable!BL:BL,MATCH(B13521,RanksTable!B:B,0))</f>
        <v>7</v>
      </c>
      <c r="H13521" t="str">
        <f t="shared" si="211"/>
        <v>INSERT INTO "TeamRanks" (team_id,team_sport_id,team_rank) VALUES (139,73,7);</v>
      </c>
    </row>
    <row r="13522" spans="2:8" x14ac:dyDescent="0.25">
      <c r="B13522" t="s">
        <v>378</v>
      </c>
      <c r="C13522">
        <f>INDEX(NationalTeams!B:B,MATCH(B13522,NationalTeams!C:C,0))</f>
        <v>140</v>
      </c>
      <c r="D13522" t="s">
        <v>8499</v>
      </c>
      <c r="E13522">
        <f>INDEX(TeamSports!B:B,MATCH(D13522,TeamSports!C:C,0))</f>
        <v>73</v>
      </c>
      <c r="F13522">
        <f>INDEX(RanksTable!BL:BL,MATCH(B13522,RanksTable!B:B,0))</f>
        <v>7</v>
      </c>
      <c r="H13522" t="str">
        <f t="shared" si="211"/>
        <v>INSERT INTO "TeamRanks" (team_id,team_sport_id,team_rank) VALUES (140,73,7);</v>
      </c>
    </row>
    <row r="13523" spans="2:8" x14ac:dyDescent="0.25">
      <c r="B13523" t="s">
        <v>456</v>
      </c>
      <c r="C13523">
        <f>INDEX(NationalTeams!B:B,MATCH(B13523,NationalTeams!C:C,0))</f>
        <v>141</v>
      </c>
      <c r="D13523" t="s">
        <v>8499</v>
      </c>
      <c r="E13523">
        <f>INDEX(TeamSports!B:B,MATCH(D13523,TeamSports!C:C,0))</f>
        <v>73</v>
      </c>
      <c r="F13523">
        <f>INDEX(RanksTable!BL:BL,MATCH(B13523,RanksTable!B:B,0))</f>
        <v>7</v>
      </c>
      <c r="H13523" t="str">
        <f t="shared" si="211"/>
        <v>INSERT INTO "TeamRanks" (team_id,team_sport_id,team_rank) VALUES (141,73,7);</v>
      </c>
    </row>
    <row r="13524" spans="2:8" x14ac:dyDescent="0.25">
      <c r="B13524" t="s">
        <v>537</v>
      </c>
      <c r="C13524">
        <f>INDEX(NationalTeams!B:B,MATCH(B13524,NationalTeams!C:C,0))</f>
        <v>142</v>
      </c>
      <c r="D13524" t="s">
        <v>8499</v>
      </c>
      <c r="E13524">
        <f>INDEX(TeamSports!B:B,MATCH(D13524,TeamSports!C:C,0))</f>
        <v>73</v>
      </c>
      <c r="F13524">
        <f>INDEX(RanksTable!BL:BL,MATCH(B13524,RanksTable!B:B,0))</f>
        <v>7</v>
      </c>
      <c r="H13524" t="str">
        <f t="shared" si="211"/>
        <v>INSERT INTO "TeamRanks" (team_id,team_sport_id,team_rank) VALUES (142,73,7);</v>
      </c>
    </row>
    <row r="13525" spans="2:8" x14ac:dyDescent="0.25">
      <c r="B13525" t="s">
        <v>533</v>
      </c>
      <c r="C13525">
        <f>INDEX(NationalTeams!B:B,MATCH(B13525,NationalTeams!C:C,0))</f>
        <v>143</v>
      </c>
      <c r="D13525" t="s">
        <v>8499</v>
      </c>
      <c r="E13525">
        <f>INDEX(TeamSports!B:B,MATCH(D13525,TeamSports!C:C,0))</f>
        <v>73</v>
      </c>
      <c r="F13525">
        <f>INDEX(RanksTable!BL:BL,MATCH(B13525,RanksTable!B:B,0))</f>
        <v>7</v>
      </c>
      <c r="H13525" t="str">
        <f t="shared" si="211"/>
        <v>INSERT INTO "TeamRanks" (team_id,team_sport_id,team_rank) VALUES (143,73,7);</v>
      </c>
    </row>
    <row r="13526" spans="2:8" x14ac:dyDescent="0.25">
      <c r="B13526" t="s">
        <v>460</v>
      </c>
      <c r="C13526">
        <f>INDEX(NationalTeams!B:B,MATCH(B13526,NationalTeams!C:C,0))</f>
        <v>144</v>
      </c>
      <c r="D13526" t="s">
        <v>8499</v>
      </c>
      <c r="E13526">
        <f>INDEX(TeamSports!B:B,MATCH(D13526,TeamSports!C:C,0))</f>
        <v>73</v>
      </c>
      <c r="F13526">
        <f>INDEX(RanksTable!BL:BL,MATCH(B13526,RanksTable!B:B,0))</f>
        <v>7</v>
      </c>
      <c r="H13526" t="str">
        <f t="shared" si="211"/>
        <v>INSERT INTO "TeamRanks" (team_id,team_sport_id,team_rank) VALUES (144,73,7);</v>
      </c>
    </row>
    <row r="13527" spans="2:8" x14ac:dyDescent="0.25">
      <c r="B13527" t="s">
        <v>521</v>
      </c>
      <c r="C13527">
        <f>INDEX(NationalTeams!B:B,MATCH(B13527,NationalTeams!C:C,0))</f>
        <v>145</v>
      </c>
      <c r="D13527" t="s">
        <v>8499</v>
      </c>
      <c r="E13527">
        <f>INDEX(TeamSports!B:B,MATCH(D13527,TeamSports!C:C,0))</f>
        <v>73</v>
      </c>
      <c r="F13527">
        <f>INDEX(RanksTable!BL:BL,MATCH(B13527,RanksTable!B:B,0))</f>
        <v>7</v>
      </c>
      <c r="H13527" t="str">
        <f t="shared" si="211"/>
        <v>INSERT INTO "TeamRanks" (team_id,team_sport_id,team_rank) VALUES (145,73,7);</v>
      </c>
    </row>
    <row r="13528" spans="2:8" x14ac:dyDescent="0.25">
      <c r="B13528" t="s">
        <v>416</v>
      </c>
      <c r="C13528">
        <f>INDEX(NationalTeams!B:B,MATCH(B13528,NationalTeams!C:C,0))</f>
        <v>146</v>
      </c>
      <c r="D13528" t="s">
        <v>8499</v>
      </c>
      <c r="E13528">
        <f>INDEX(TeamSports!B:B,MATCH(D13528,TeamSports!C:C,0))</f>
        <v>73</v>
      </c>
      <c r="F13528">
        <f>INDEX(RanksTable!BL:BL,MATCH(B13528,RanksTable!B:B,0))</f>
        <v>7</v>
      </c>
      <c r="H13528" t="str">
        <f t="shared" si="211"/>
        <v>INSERT INTO "TeamRanks" (team_id,team_sport_id,team_rank) VALUES (146,73,7);</v>
      </c>
    </row>
    <row r="13529" spans="2:8" x14ac:dyDescent="0.25">
      <c r="B13529" t="s">
        <v>393</v>
      </c>
      <c r="C13529">
        <f>INDEX(NationalTeams!B:B,MATCH(B13529,NationalTeams!C:C,0))</f>
        <v>147</v>
      </c>
      <c r="D13529" t="s">
        <v>8499</v>
      </c>
      <c r="E13529">
        <f>INDEX(TeamSports!B:B,MATCH(D13529,TeamSports!C:C,0))</f>
        <v>73</v>
      </c>
      <c r="F13529">
        <f>INDEX(RanksTable!BL:BL,MATCH(B13529,RanksTable!B:B,0))</f>
        <v>7</v>
      </c>
      <c r="H13529" t="str">
        <f t="shared" si="211"/>
        <v>INSERT INTO "TeamRanks" (team_id,team_sport_id,team_rank) VALUES (147,73,7);</v>
      </c>
    </row>
    <row r="13530" spans="2:8" x14ac:dyDescent="0.25">
      <c r="B13530" t="s">
        <v>372</v>
      </c>
      <c r="C13530">
        <f>INDEX(NationalTeams!B:B,MATCH(B13530,NationalTeams!C:C,0))</f>
        <v>148</v>
      </c>
      <c r="D13530" t="s">
        <v>8499</v>
      </c>
      <c r="E13530">
        <f>INDEX(TeamSports!B:B,MATCH(D13530,TeamSports!C:C,0))</f>
        <v>73</v>
      </c>
      <c r="F13530">
        <f>INDEX(RanksTable!BL:BL,MATCH(B13530,RanksTable!B:B,0))</f>
        <v>7</v>
      </c>
      <c r="H13530" t="str">
        <f t="shared" si="211"/>
        <v>INSERT INTO "TeamRanks" (team_id,team_sport_id,team_rank) VALUES (148,73,7);</v>
      </c>
    </row>
    <row r="13531" spans="2:8" x14ac:dyDescent="0.25">
      <c r="B13531" t="s">
        <v>480</v>
      </c>
      <c r="C13531">
        <f>INDEX(NationalTeams!B:B,MATCH(B13531,NationalTeams!C:C,0))</f>
        <v>149</v>
      </c>
      <c r="D13531" t="s">
        <v>8499</v>
      </c>
      <c r="E13531">
        <f>INDEX(TeamSports!B:B,MATCH(D13531,TeamSports!C:C,0))</f>
        <v>73</v>
      </c>
      <c r="F13531">
        <f>INDEX(RanksTable!BL:BL,MATCH(B13531,RanksTable!B:B,0))</f>
        <v>7</v>
      </c>
      <c r="H13531" t="str">
        <f t="shared" si="211"/>
        <v>INSERT INTO "TeamRanks" (team_id,team_sport_id,team_rank) VALUES (149,73,7);</v>
      </c>
    </row>
    <row r="13532" spans="2:8" x14ac:dyDescent="0.25">
      <c r="B13532" t="s">
        <v>446</v>
      </c>
      <c r="C13532">
        <f>INDEX(NationalTeams!B:B,MATCH(B13532,NationalTeams!C:C,0))</f>
        <v>150</v>
      </c>
      <c r="D13532" t="s">
        <v>8499</v>
      </c>
      <c r="E13532">
        <f>INDEX(TeamSports!B:B,MATCH(D13532,TeamSports!C:C,0))</f>
        <v>73</v>
      </c>
      <c r="F13532">
        <f>INDEX(RanksTable!BL:BL,MATCH(B13532,RanksTable!B:B,0))</f>
        <v>7</v>
      </c>
      <c r="H13532" t="str">
        <f t="shared" si="211"/>
        <v>INSERT INTO "TeamRanks" (team_id,team_sport_id,team_rank) VALUES (150,73,7);</v>
      </c>
    </row>
    <row r="13533" spans="2:8" x14ac:dyDescent="0.25">
      <c r="B13533" t="s">
        <v>356</v>
      </c>
      <c r="C13533">
        <f>INDEX(NationalTeams!B:B,MATCH(B13533,NationalTeams!C:C,0))</f>
        <v>151</v>
      </c>
      <c r="D13533" t="s">
        <v>8499</v>
      </c>
      <c r="E13533">
        <f>INDEX(TeamSports!B:B,MATCH(D13533,TeamSports!C:C,0))</f>
        <v>73</v>
      </c>
      <c r="F13533">
        <f>INDEX(RanksTable!BL:BL,MATCH(B13533,RanksTable!B:B,0))</f>
        <v>7</v>
      </c>
      <c r="H13533" t="str">
        <f t="shared" si="211"/>
        <v>INSERT INTO "TeamRanks" (team_id,team_sport_id,team_rank) VALUES (151,73,7);</v>
      </c>
    </row>
    <row r="13534" spans="2:8" x14ac:dyDescent="0.25">
      <c r="B13534" t="s">
        <v>387</v>
      </c>
      <c r="C13534">
        <f>INDEX(NationalTeams!B:B,MATCH(B13534,NationalTeams!C:C,0))</f>
        <v>152</v>
      </c>
      <c r="D13534" t="s">
        <v>8499</v>
      </c>
      <c r="E13534">
        <f>INDEX(TeamSports!B:B,MATCH(D13534,TeamSports!C:C,0))</f>
        <v>73</v>
      </c>
      <c r="F13534">
        <f>INDEX(RanksTable!BL:BL,MATCH(B13534,RanksTable!B:B,0))</f>
        <v>7</v>
      </c>
      <c r="H13534" t="str">
        <f t="shared" si="211"/>
        <v>INSERT INTO "TeamRanks" (team_id,team_sport_id,team_rank) VALUES (152,73,7);</v>
      </c>
    </row>
    <row r="13535" spans="2:8" x14ac:dyDescent="0.25">
      <c r="B13535" t="s">
        <v>361</v>
      </c>
      <c r="C13535">
        <f>INDEX(NationalTeams!B:B,MATCH(B13535,NationalTeams!C:C,0))</f>
        <v>153</v>
      </c>
      <c r="D13535" t="s">
        <v>8499</v>
      </c>
      <c r="E13535">
        <f>INDEX(TeamSports!B:B,MATCH(D13535,TeamSports!C:C,0))</f>
        <v>73</v>
      </c>
      <c r="F13535">
        <f>INDEX(RanksTable!BL:BL,MATCH(B13535,RanksTable!B:B,0))</f>
        <v>7</v>
      </c>
      <c r="H13535" t="str">
        <f t="shared" si="211"/>
        <v>INSERT INTO "TeamRanks" (team_id,team_sport_id,team_rank) VALUES (153,73,7);</v>
      </c>
    </row>
    <row r="13536" spans="2:8" x14ac:dyDescent="0.25">
      <c r="B13536" t="s">
        <v>492</v>
      </c>
      <c r="C13536">
        <f>INDEX(NationalTeams!B:B,MATCH(B13536,NationalTeams!C:C,0))</f>
        <v>154</v>
      </c>
      <c r="D13536" t="s">
        <v>8499</v>
      </c>
      <c r="E13536">
        <f>INDEX(TeamSports!B:B,MATCH(D13536,TeamSports!C:C,0))</f>
        <v>73</v>
      </c>
      <c r="F13536">
        <f>INDEX(RanksTable!BL:BL,MATCH(B13536,RanksTable!B:B,0))</f>
        <v>1</v>
      </c>
      <c r="H13536" t="str">
        <f t="shared" si="211"/>
        <v>INSERT INTO "TeamRanks" (team_id,team_sport_id,team_rank) VALUES (154,73,1);</v>
      </c>
    </row>
    <row r="13537" spans="2:8" x14ac:dyDescent="0.25">
      <c r="B13537" t="s">
        <v>485</v>
      </c>
      <c r="C13537">
        <f>INDEX(NationalTeams!B:B,MATCH(B13537,NationalTeams!C:C,0))</f>
        <v>155</v>
      </c>
      <c r="D13537" t="s">
        <v>8499</v>
      </c>
      <c r="E13537">
        <f>INDEX(TeamSports!B:B,MATCH(D13537,TeamSports!C:C,0))</f>
        <v>73</v>
      </c>
      <c r="F13537">
        <f>INDEX(RanksTable!BL:BL,MATCH(B13537,RanksTable!B:B,0))</f>
        <v>7</v>
      </c>
      <c r="H13537" t="str">
        <f t="shared" si="211"/>
        <v>INSERT INTO "TeamRanks" (team_id,team_sport_id,team_rank) VALUES (155,73,7);</v>
      </c>
    </row>
    <row r="13538" spans="2:8" x14ac:dyDescent="0.25">
      <c r="B13538" t="s">
        <v>423</v>
      </c>
      <c r="C13538">
        <f>INDEX(NationalTeams!B:B,MATCH(B13538,NationalTeams!C:C,0))</f>
        <v>156</v>
      </c>
      <c r="D13538" t="s">
        <v>8499</v>
      </c>
      <c r="E13538">
        <f>INDEX(TeamSports!B:B,MATCH(D13538,TeamSports!C:C,0))</f>
        <v>73</v>
      </c>
      <c r="F13538">
        <f>INDEX(RanksTable!BL:BL,MATCH(B13538,RanksTable!B:B,0))</f>
        <v>7</v>
      </c>
      <c r="H13538" t="str">
        <f t="shared" si="211"/>
        <v>INSERT INTO "TeamRanks" (team_id,team_sport_id,team_rank) VALUES (156,73,7);</v>
      </c>
    </row>
    <row r="13539" spans="2:8" x14ac:dyDescent="0.25">
      <c r="B13539" t="s">
        <v>457</v>
      </c>
      <c r="C13539">
        <f>INDEX(NationalTeams!B:B,MATCH(B13539,NationalTeams!C:C,0))</f>
        <v>157</v>
      </c>
      <c r="D13539" t="s">
        <v>8499</v>
      </c>
      <c r="E13539">
        <f>INDEX(TeamSports!B:B,MATCH(D13539,TeamSports!C:C,0))</f>
        <v>73</v>
      </c>
      <c r="F13539">
        <f>INDEX(RanksTable!BL:BL,MATCH(B13539,RanksTable!B:B,0))</f>
        <v>7</v>
      </c>
      <c r="H13539" t="str">
        <f t="shared" si="211"/>
        <v>INSERT INTO "TeamRanks" (team_id,team_sport_id,team_rank) VALUES (157,73,7);</v>
      </c>
    </row>
    <row r="13540" spans="2:8" x14ac:dyDescent="0.25">
      <c r="B13540" t="s">
        <v>491</v>
      </c>
      <c r="C13540">
        <f>INDEX(NationalTeams!B:B,MATCH(B13540,NationalTeams!C:C,0))</f>
        <v>158</v>
      </c>
      <c r="D13540" t="s">
        <v>8499</v>
      </c>
      <c r="E13540">
        <f>INDEX(TeamSports!B:B,MATCH(D13540,TeamSports!C:C,0))</f>
        <v>73</v>
      </c>
      <c r="F13540">
        <f>INDEX(RanksTable!BL:BL,MATCH(B13540,RanksTable!B:B,0))</f>
        <v>7</v>
      </c>
      <c r="H13540" t="str">
        <f t="shared" si="211"/>
        <v>INSERT INTO "TeamRanks" (team_id,team_sport_id,team_rank) VALUES (158,73,7);</v>
      </c>
    </row>
    <row r="13541" spans="2:8" x14ac:dyDescent="0.25">
      <c r="B13541" t="s">
        <v>474</v>
      </c>
      <c r="C13541">
        <f>INDEX(NationalTeams!B:B,MATCH(B13541,NationalTeams!C:C,0))</f>
        <v>159</v>
      </c>
      <c r="D13541" t="s">
        <v>8499</v>
      </c>
      <c r="E13541">
        <f>INDEX(TeamSports!B:B,MATCH(D13541,TeamSports!C:C,0))</f>
        <v>73</v>
      </c>
      <c r="F13541">
        <f>INDEX(RanksTable!BL:BL,MATCH(B13541,RanksTable!B:B,0))</f>
        <v>7</v>
      </c>
      <c r="H13541" t="str">
        <f t="shared" si="211"/>
        <v>INSERT INTO "TeamRanks" (team_id,team_sport_id,team_rank) VALUES (159,73,7);</v>
      </c>
    </row>
    <row r="13542" spans="2:8" x14ac:dyDescent="0.25">
      <c r="B13542" t="s">
        <v>479</v>
      </c>
      <c r="C13542">
        <f>INDEX(NationalTeams!B:B,MATCH(B13542,NationalTeams!C:C,0))</f>
        <v>160</v>
      </c>
      <c r="D13542" t="s">
        <v>8499</v>
      </c>
      <c r="E13542">
        <f>INDEX(TeamSports!B:B,MATCH(D13542,TeamSports!C:C,0))</f>
        <v>73</v>
      </c>
      <c r="F13542">
        <f>INDEX(RanksTable!BL:BL,MATCH(B13542,RanksTable!B:B,0))</f>
        <v>7</v>
      </c>
      <c r="H13542" t="str">
        <f t="shared" si="211"/>
        <v>INSERT INTO "TeamRanks" (team_id,team_sport_id,team_rank) VALUES (160,73,7);</v>
      </c>
    </row>
    <row r="13543" spans="2:8" x14ac:dyDescent="0.25">
      <c r="B13543" t="s">
        <v>449</v>
      </c>
      <c r="C13543">
        <f>INDEX(NationalTeams!B:B,MATCH(B13543,NationalTeams!C:C,0))</f>
        <v>161</v>
      </c>
      <c r="D13543" t="s">
        <v>8499</v>
      </c>
      <c r="E13543">
        <f>INDEX(TeamSports!B:B,MATCH(D13543,TeamSports!C:C,0))</f>
        <v>73</v>
      </c>
      <c r="F13543">
        <f>INDEX(RanksTable!BL:BL,MATCH(B13543,RanksTable!B:B,0))</f>
        <v>7</v>
      </c>
      <c r="H13543" t="str">
        <f t="shared" si="211"/>
        <v>INSERT INTO "TeamRanks" (team_id,team_sport_id,team_rank) VALUES (161,73,7);</v>
      </c>
    </row>
    <row r="13544" spans="2:8" x14ac:dyDescent="0.25">
      <c r="B13544" t="s">
        <v>398</v>
      </c>
      <c r="C13544">
        <f>INDEX(NationalTeams!B:B,MATCH(B13544,NationalTeams!C:C,0))</f>
        <v>162</v>
      </c>
      <c r="D13544" t="s">
        <v>8499</v>
      </c>
      <c r="E13544">
        <f>INDEX(TeamSports!B:B,MATCH(D13544,TeamSports!C:C,0))</f>
        <v>73</v>
      </c>
      <c r="F13544">
        <f>INDEX(RanksTable!BL:BL,MATCH(B13544,RanksTable!B:B,0))</f>
        <v>7</v>
      </c>
      <c r="H13544" t="str">
        <f t="shared" si="211"/>
        <v>INSERT INTO "TeamRanks" (team_id,team_sport_id,team_rank) VALUES (162,73,7);</v>
      </c>
    </row>
    <row r="13545" spans="2:8" x14ac:dyDescent="0.25">
      <c r="B13545" t="s">
        <v>441</v>
      </c>
      <c r="C13545">
        <f>INDEX(NationalTeams!B:B,MATCH(B13545,NationalTeams!C:C,0))</f>
        <v>163</v>
      </c>
      <c r="D13545" t="s">
        <v>8499</v>
      </c>
      <c r="E13545">
        <f>INDEX(TeamSports!B:B,MATCH(D13545,TeamSports!C:C,0))</f>
        <v>73</v>
      </c>
      <c r="F13545">
        <f>INDEX(RanksTable!BL:BL,MATCH(B13545,RanksTable!B:B,0))</f>
        <v>7</v>
      </c>
      <c r="H13545" t="str">
        <f t="shared" si="211"/>
        <v>INSERT INTO "TeamRanks" (team_id,team_sport_id,team_rank) VALUES (163,73,7);</v>
      </c>
    </row>
    <row r="13546" spans="2:8" x14ac:dyDescent="0.25">
      <c r="B13546" t="s">
        <v>348</v>
      </c>
      <c r="C13546">
        <f>INDEX(NationalTeams!B:B,MATCH(B13546,NationalTeams!C:C,0))</f>
        <v>164</v>
      </c>
      <c r="D13546" t="s">
        <v>8499</v>
      </c>
      <c r="E13546">
        <f>INDEX(TeamSports!B:B,MATCH(D13546,TeamSports!C:C,0))</f>
        <v>73</v>
      </c>
      <c r="F13546">
        <f>INDEX(RanksTable!BL:BL,MATCH(B13546,RanksTable!B:B,0))</f>
        <v>7</v>
      </c>
      <c r="H13546" t="str">
        <f t="shared" si="211"/>
        <v>INSERT INTO "TeamRanks" (team_id,team_sport_id,team_rank) VALUES (164,73,7);</v>
      </c>
    </row>
    <row r="13547" spans="2:8" x14ac:dyDescent="0.25">
      <c r="B13547" t="s">
        <v>350</v>
      </c>
      <c r="C13547">
        <f>INDEX(NationalTeams!B:B,MATCH(B13547,NationalTeams!C:C,0))</f>
        <v>165</v>
      </c>
      <c r="D13547" t="s">
        <v>8499</v>
      </c>
      <c r="E13547">
        <f>INDEX(TeamSports!B:B,MATCH(D13547,TeamSports!C:C,0))</f>
        <v>73</v>
      </c>
      <c r="F13547">
        <f>INDEX(RanksTable!BL:BL,MATCH(B13547,RanksTable!B:B,0))</f>
        <v>7</v>
      </c>
      <c r="H13547" t="str">
        <f t="shared" si="211"/>
        <v>INSERT INTO "TeamRanks" (team_id,team_sport_id,team_rank) VALUES (165,73,7);</v>
      </c>
    </row>
    <row r="13548" spans="2:8" x14ac:dyDescent="0.25">
      <c r="B13548" t="s">
        <v>494</v>
      </c>
      <c r="C13548">
        <f>INDEX(NationalTeams!B:B,MATCH(B13548,NationalTeams!C:C,0))</f>
        <v>166</v>
      </c>
      <c r="D13548" t="s">
        <v>8499</v>
      </c>
      <c r="E13548">
        <f>INDEX(TeamSports!B:B,MATCH(D13548,TeamSports!C:C,0))</f>
        <v>73</v>
      </c>
      <c r="F13548">
        <f>INDEX(RanksTable!BL:BL,MATCH(B13548,RanksTable!B:B,0))</f>
        <v>3</v>
      </c>
      <c r="H13548" t="str">
        <f t="shared" si="211"/>
        <v>INSERT INTO "TeamRanks" (team_id,team_sport_id,team_rank) VALUES (166,73,3);</v>
      </c>
    </row>
    <row r="13549" spans="2:8" x14ac:dyDescent="0.25">
      <c r="B13549" t="s">
        <v>504</v>
      </c>
      <c r="C13549">
        <f>INDEX(NationalTeams!B:B,MATCH(B13549,NationalTeams!C:C,0))</f>
        <v>167</v>
      </c>
      <c r="D13549" t="s">
        <v>8499</v>
      </c>
      <c r="E13549">
        <f>INDEX(TeamSports!B:B,MATCH(D13549,TeamSports!C:C,0))</f>
        <v>73</v>
      </c>
      <c r="F13549">
        <f>INDEX(RanksTable!BL:BL,MATCH(B13549,RanksTable!B:B,0))</f>
        <v>7</v>
      </c>
      <c r="H13549" t="str">
        <f t="shared" si="211"/>
        <v>INSERT INTO "TeamRanks" (team_id,team_sport_id,team_rank) VALUES (167,73,7);</v>
      </c>
    </row>
    <row r="13550" spans="2:8" x14ac:dyDescent="0.25">
      <c r="B13550" t="s">
        <v>401</v>
      </c>
      <c r="C13550">
        <f>INDEX(NationalTeams!B:B,MATCH(B13550,NationalTeams!C:C,0))</f>
        <v>168</v>
      </c>
      <c r="D13550" t="s">
        <v>8499</v>
      </c>
      <c r="E13550">
        <f>INDEX(TeamSports!B:B,MATCH(D13550,TeamSports!C:C,0))</f>
        <v>73</v>
      </c>
      <c r="F13550">
        <f>INDEX(RanksTable!BL:BL,MATCH(B13550,RanksTable!B:B,0))</f>
        <v>7</v>
      </c>
      <c r="H13550" t="str">
        <f t="shared" si="211"/>
        <v>INSERT INTO "TeamRanks" (team_id,team_sport_id,team_rank) VALUES (168,73,7);</v>
      </c>
    </row>
    <row r="13551" spans="2:8" x14ac:dyDescent="0.25">
      <c r="B13551" t="s">
        <v>432</v>
      </c>
      <c r="C13551">
        <f>INDEX(NationalTeams!B:B,MATCH(B13551,NationalTeams!C:C,0))</f>
        <v>169</v>
      </c>
      <c r="D13551" t="s">
        <v>8499</v>
      </c>
      <c r="E13551">
        <f>INDEX(TeamSports!B:B,MATCH(D13551,TeamSports!C:C,0))</f>
        <v>73</v>
      </c>
      <c r="F13551">
        <f>INDEX(RanksTable!BL:BL,MATCH(B13551,RanksTable!B:B,0))</f>
        <v>7</v>
      </c>
      <c r="H13551" t="str">
        <f t="shared" si="211"/>
        <v>INSERT INTO "TeamRanks" (team_id,team_sport_id,team_rank) VALUES (169,73,7);</v>
      </c>
    </row>
    <row r="13552" spans="2:8" x14ac:dyDescent="0.25">
      <c r="B13552" t="s">
        <v>336</v>
      </c>
      <c r="C13552">
        <f>INDEX(NationalTeams!B:B,MATCH(B13552,NationalTeams!C:C,0))</f>
        <v>170</v>
      </c>
      <c r="D13552" t="s">
        <v>8499</v>
      </c>
      <c r="E13552">
        <f>INDEX(TeamSports!B:B,MATCH(D13552,TeamSports!C:C,0))</f>
        <v>73</v>
      </c>
      <c r="F13552">
        <f>INDEX(RanksTable!BL:BL,MATCH(B13552,RanksTable!B:B,0))</f>
        <v>7</v>
      </c>
      <c r="H13552" t="str">
        <f t="shared" si="211"/>
        <v>INSERT INTO "TeamRanks" (team_id,team_sport_id,team_rank) VALUES (170,73,7);</v>
      </c>
    </row>
    <row r="13553" spans="2:8" x14ac:dyDescent="0.25">
      <c r="B13553" t="s">
        <v>497</v>
      </c>
      <c r="C13553">
        <f>INDEX(NationalTeams!B:B,MATCH(B13553,NationalTeams!C:C,0))</f>
        <v>171</v>
      </c>
      <c r="D13553" t="s">
        <v>8499</v>
      </c>
      <c r="E13553">
        <f>INDEX(TeamSports!B:B,MATCH(D13553,TeamSports!C:C,0))</f>
        <v>73</v>
      </c>
      <c r="F13553">
        <f>INDEX(RanksTable!BL:BL,MATCH(B13553,RanksTable!B:B,0))</f>
        <v>3</v>
      </c>
      <c r="H13553" t="str">
        <f t="shared" si="211"/>
        <v>INSERT INTO "TeamRanks" (team_id,team_sport_id,team_rank) VALUES (171,73,3);</v>
      </c>
    </row>
    <row r="13554" spans="2:8" x14ac:dyDescent="0.25">
      <c r="B13554" t="s">
        <v>380</v>
      </c>
      <c r="C13554">
        <f>INDEX(NationalTeams!B:B,MATCH(B13554,NationalTeams!C:C,0))</f>
        <v>172</v>
      </c>
      <c r="D13554" t="s">
        <v>8499</v>
      </c>
      <c r="E13554">
        <f>INDEX(TeamSports!B:B,MATCH(D13554,TeamSports!C:C,0))</f>
        <v>73</v>
      </c>
      <c r="F13554">
        <f>INDEX(RanksTable!BL:BL,MATCH(B13554,RanksTable!B:B,0))</f>
        <v>7</v>
      </c>
      <c r="H13554" t="str">
        <f t="shared" si="211"/>
        <v>INSERT INTO "TeamRanks" (team_id,team_sport_id,team_rank) VALUES (172,73,7);</v>
      </c>
    </row>
    <row r="13555" spans="2:8" x14ac:dyDescent="0.25">
      <c r="B13555" t="s">
        <v>402</v>
      </c>
      <c r="C13555">
        <f>INDEX(NationalTeams!B:B,MATCH(B13555,NationalTeams!C:C,0))</f>
        <v>173</v>
      </c>
      <c r="D13555" t="s">
        <v>8499</v>
      </c>
      <c r="E13555">
        <f>INDEX(TeamSports!B:B,MATCH(D13555,TeamSports!C:C,0))</f>
        <v>73</v>
      </c>
      <c r="F13555">
        <f>INDEX(RanksTable!BL:BL,MATCH(B13555,RanksTable!B:B,0))</f>
        <v>7</v>
      </c>
      <c r="H13555" t="str">
        <f t="shared" si="211"/>
        <v>INSERT INTO "TeamRanks" (team_id,team_sport_id,team_rank) VALUES (173,73,7);</v>
      </c>
    </row>
    <row r="13556" spans="2:8" x14ac:dyDescent="0.25">
      <c r="B13556" t="s">
        <v>370</v>
      </c>
      <c r="C13556">
        <f>INDEX(NationalTeams!B:B,MATCH(B13556,NationalTeams!C:C,0))</f>
        <v>174</v>
      </c>
      <c r="D13556" t="s">
        <v>8499</v>
      </c>
      <c r="E13556">
        <f>INDEX(TeamSports!B:B,MATCH(D13556,TeamSports!C:C,0))</f>
        <v>73</v>
      </c>
      <c r="F13556">
        <f>INDEX(RanksTable!BL:BL,MATCH(B13556,RanksTable!B:B,0))</f>
        <v>7</v>
      </c>
      <c r="H13556" t="str">
        <f t="shared" si="211"/>
        <v>INSERT INTO "TeamRanks" (team_id,team_sport_id,team_rank) VALUES (174,73,7);</v>
      </c>
    </row>
    <row r="13557" spans="2:8" x14ac:dyDescent="0.25">
      <c r="B13557" t="s">
        <v>506</v>
      </c>
      <c r="C13557">
        <f>INDEX(NationalTeams!B:B,MATCH(B13557,NationalTeams!C:C,0))</f>
        <v>175</v>
      </c>
      <c r="D13557" t="s">
        <v>8499</v>
      </c>
      <c r="E13557">
        <f>INDEX(TeamSports!B:B,MATCH(D13557,TeamSports!C:C,0))</f>
        <v>73</v>
      </c>
      <c r="F13557">
        <f>INDEX(RanksTable!BL:BL,MATCH(B13557,RanksTable!B:B,0))</f>
        <v>7</v>
      </c>
      <c r="H13557" t="str">
        <f t="shared" si="211"/>
        <v>INSERT INTO "TeamRanks" (team_id,team_sport_id,team_rank) VALUES (175,73,7);</v>
      </c>
    </row>
    <row r="13558" spans="2:8" x14ac:dyDescent="0.25">
      <c r="B13558" t="s">
        <v>500</v>
      </c>
      <c r="C13558">
        <f>INDEX(NationalTeams!B:B,MATCH(B13558,NationalTeams!C:C,0))</f>
        <v>176</v>
      </c>
      <c r="D13558" t="s">
        <v>8499</v>
      </c>
      <c r="E13558">
        <f>INDEX(TeamSports!B:B,MATCH(D13558,TeamSports!C:C,0))</f>
        <v>73</v>
      </c>
      <c r="F13558">
        <f>INDEX(RanksTable!BL:BL,MATCH(B13558,RanksTable!B:B,0))</f>
        <v>1</v>
      </c>
      <c r="H13558" t="str">
        <f t="shared" si="211"/>
        <v>INSERT INTO "TeamRanks" (team_id,team_sport_id,team_rank) VALUES (176,73,1);</v>
      </c>
    </row>
    <row r="13559" spans="2:8" x14ac:dyDescent="0.25">
      <c r="B13559" t="s">
        <v>473</v>
      </c>
      <c r="C13559">
        <f>INDEX(NationalTeams!B:B,MATCH(B13559,NationalTeams!C:C,0))</f>
        <v>177</v>
      </c>
      <c r="D13559" t="s">
        <v>8499</v>
      </c>
      <c r="E13559">
        <f>INDEX(TeamSports!B:B,MATCH(D13559,TeamSports!C:C,0))</f>
        <v>73</v>
      </c>
      <c r="F13559">
        <f>INDEX(RanksTable!BL:BL,MATCH(B13559,RanksTable!B:B,0))</f>
        <v>7</v>
      </c>
      <c r="H13559" t="str">
        <f t="shared" si="211"/>
        <v>INSERT INTO "TeamRanks" (team_id,team_sport_id,team_rank) VALUES (177,73,7);</v>
      </c>
    </row>
    <row r="13560" spans="2:8" x14ac:dyDescent="0.25">
      <c r="B13560" t="s">
        <v>482</v>
      </c>
      <c r="C13560">
        <f>INDEX(NationalTeams!B:B,MATCH(B13560,NationalTeams!C:C,0))</f>
        <v>178</v>
      </c>
      <c r="D13560" t="s">
        <v>8499</v>
      </c>
      <c r="E13560">
        <f>INDEX(TeamSports!B:B,MATCH(D13560,TeamSports!C:C,0))</f>
        <v>73</v>
      </c>
      <c r="F13560">
        <f>INDEX(RanksTable!BL:BL,MATCH(B13560,RanksTable!B:B,0))</f>
        <v>7</v>
      </c>
      <c r="H13560" t="str">
        <f t="shared" si="211"/>
        <v>INSERT INTO "TeamRanks" (team_id,team_sport_id,team_rank) VALUES (178,73,7);</v>
      </c>
    </row>
    <row r="13561" spans="2:8" x14ac:dyDescent="0.25">
      <c r="B13561" t="s">
        <v>411</v>
      </c>
      <c r="C13561">
        <f>INDEX(NationalTeams!B:B,MATCH(B13561,NationalTeams!C:C,0))</f>
        <v>179</v>
      </c>
      <c r="D13561" t="s">
        <v>8499</v>
      </c>
      <c r="E13561">
        <f>INDEX(TeamSports!B:B,MATCH(D13561,TeamSports!C:C,0))</f>
        <v>73</v>
      </c>
      <c r="F13561">
        <f>INDEX(RanksTable!BL:BL,MATCH(B13561,RanksTable!B:B,0))</f>
        <v>7</v>
      </c>
      <c r="H13561" t="str">
        <f t="shared" si="211"/>
        <v>INSERT INTO "TeamRanks" (team_id,team_sport_id,team_rank) VALUES (179,73,7);</v>
      </c>
    </row>
    <row r="13562" spans="2:8" x14ac:dyDescent="0.25">
      <c r="B13562" t="s">
        <v>541</v>
      </c>
      <c r="C13562">
        <f>INDEX(NationalTeams!B:B,MATCH(B13562,NationalTeams!C:C,0))</f>
        <v>180</v>
      </c>
      <c r="D13562" t="s">
        <v>8499</v>
      </c>
      <c r="E13562">
        <f>INDEX(TeamSports!B:B,MATCH(D13562,TeamSports!C:C,0))</f>
        <v>73</v>
      </c>
      <c r="F13562">
        <f>INDEX(RanksTable!BL:BL,MATCH(B13562,RanksTable!B:B,0))</f>
        <v>7</v>
      </c>
      <c r="H13562" t="str">
        <f t="shared" si="211"/>
        <v>INSERT INTO "TeamRanks" (team_id,team_sport_id,team_rank) VALUES (180,73,7);</v>
      </c>
    </row>
    <row r="13563" spans="2:8" x14ac:dyDescent="0.25">
      <c r="B13563" t="s">
        <v>412</v>
      </c>
      <c r="C13563">
        <f>INDEX(NationalTeams!B:B,MATCH(B13563,NationalTeams!C:C,0))</f>
        <v>181</v>
      </c>
      <c r="D13563" t="s">
        <v>8499</v>
      </c>
      <c r="E13563">
        <f>INDEX(TeamSports!B:B,MATCH(D13563,TeamSports!C:C,0))</f>
        <v>73</v>
      </c>
      <c r="F13563">
        <f>INDEX(RanksTable!BL:BL,MATCH(B13563,RanksTable!B:B,0))</f>
        <v>7</v>
      </c>
      <c r="H13563" t="str">
        <f t="shared" si="211"/>
        <v>INSERT INTO "TeamRanks" (team_id,team_sport_id,team_rank) VALUES (181,73,7);</v>
      </c>
    </row>
    <row r="13564" spans="2:8" x14ac:dyDescent="0.25">
      <c r="B13564" t="s">
        <v>409</v>
      </c>
      <c r="C13564">
        <f>INDEX(NationalTeams!B:B,MATCH(B13564,NationalTeams!C:C,0))</f>
        <v>182</v>
      </c>
      <c r="D13564" t="s">
        <v>8499</v>
      </c>
      <c r="E13564">
        <f>INDEX(TeamSports!B:B,MATCH(D13564,TeamSports!C:C,0))</f>
        <v>73</v>
      </c>
      <c r="F13564">
        <f>INDEX(RanksTable!BL:BL,MATCH(B13564,RanksTable!B:B,0))</f>
        <v>7</v>
      </c>
      <c r="H13564" t="str">
        <f t="shared" si="211"/>
        <v>INSERT INTO "TeamRanks" (team_id,team_sport_id,team_rank) VALUES (182,73,7);</v>
      </c>
    </row>
    <row r="13565" spans="2:8" x14ac:dyDescent="0.25">
      <c r="B13565" t="s">
        <v>414</v>
      </c>
      <c r="C13565">
        <f>INDEX(NationalTeams!B:B,MATCH(B13565,NationalTeams!C:C,0))</f>
        <v>183</v>
      </c>
      <c r="D13565" t="s">
        <v>8499</v>
      </c>
      <c r="E13565">
        <f>INDEX(TeamSports!B:B,MATCH(D13565,TeamSports!C:C,0))</f>
        <v>73</v>
      </c>
      <c r="F13565">
        <f>INDEX(RanksTable!BL:BL,MATCH(B13565,RanksTable!B:B,0))</f>
        <v>7</v>
      </c>
      <c r="H13565" t="str">
        <f t="shared" si="211"/>
        <v>INSERT INTO "TeamRanks" (team_id,team_sport_id,team_rank) VALUES (183,73,7);</v>
      </c>
    </row>
    <row r="13566" spans="2:8" x14ac:dyDescent="0.25">
      <c r="B13566" t="s">
        <v>362</v>
      </c>
      <c r="C13566">
        <f>INDEX(NationalTeams!B:B,MATCH(B13566,NationalTeams!C:C,0))</f>
        <v>184</v>
      </c>
      <c r="D13566" t="s">
        <v>8499</v>
      </c>
      <c r="E13566">
        <f>INDEX(TeamSports!B:B,MATCH(D13566,TeamSports!C:C,0))</f>
        <v>73</v>
      </c>
      <c r="F13566">
        <f>INDEX(RanksTable!BL:BL,MATCH(B13566,RanksTable!B:B,0))</f>
        <v>7</v>
      </c>
      <c r="H13566" t="str">
        <f t="shared" si="211"/>
        <v>INSERT INTO "TeamRanks" (team_id,team_sport_id,team_rank) VALUES (184,73,7);</v>
      </c>
    </row>
    <row r="13567" spans="2:8" x14ac:dyDescent="0.25">
      <c r="B13567" t="s">
        <v>499</v>
      </c>
      <c r="C13567">
        <f>INDEX(NationalTeams!B:B,MATCH(B13567,NationalTeams!C:C,0))</f>
        <v>185</v>
      </c>
      <c r="D13567" t="s">
        <v>8499</v>
      </c>
      <c r="E13567">
        <f>INDEX(TeamSports!B:B,MATCH(D13567,TeamSports!C:C,0))</f>
        <v>73</v>
      </c>
      <c r="F13567">
        <f>INDEX(RanksTable!BL:BL,MATCH(B13567,RanksTable!B:B,0))</f>
        <v>6</v>
      </c>
      <c r="H13567" t="str">
        <f t="shared" si="211"/>
        <v>INSERT INTO "TeamRanks" (team_id,team_sport_id,team_rank) VALUES (185,73,6);</v>
      </c>
    </row>
    <row r="13568" spans="2:8" x14ac:dyDescent="0.25">
      <c r="B13568" t="s">
        <v>374</v>
      </c>
      <c r="C13568">
        <f>INDEX(NationalTeams!B:B,MATCH(B13568,NationalTeams!C:C,0))</f>
        <v>186</v>
      </c>
      <c r="D13568" t="s">
        <v>8499</v>
      </c>
      <c r="E13568">
        <f>INDEX(TeamSports!B:B,MATCH(D13568,TeamSports!C:C,0))</f>
        <v>73</v>
      </c>
      <c r="F13568">
        <f>INDEX(RanksTable!BL:BL,MATCH(B13568,RanksTable!B:B,0))</f>
        <v>7</v>
      </c>
      <c r="H13568" t="str">
        <f t="shared" si="211"/>
        <v>INSERT INTO "TeamRanks" (team_id,team_sport_id,team_rank) VALUES (186,73,7);</v>
      </c>
    </row>
    <row r="13569" spans="2:8" x14ac:dyDescent="0.25">
      <c r="B13569" t="s">
        <v>385</v>
      </c>
      <c r="C13569">
        <f>INDEX(NationalTeams!B:B,MATCH(B13569,NationalTeams!C:C,0))</f>
        <v>187</v>
      </c>
      <c r="D13569" t="s">
        <v>8499</v>
      </c>
      <c r="E13569">
        <f>INDEX(TeamSports!B:B,MATCH(D13569,TeamSports!C:C,0))</f>
        <v>73</v>
      </c>
      <c r="F13569">
        <f>INDEX(RanksTable!BL:BL,MATCH(B13569,RanksTable!B:B,0))</f>
        <v>7</v>
      </c>
      <c r="H13569" t="str">
        <f t="shared" si="211"/>
        <v>INSERT INTO "TeamRanks" (team_id,team_sport_id,team_rank) VALUES (187,73,7);</v>
      </c>
    </row>
    <row r="13570" spans="2:8" x14ac:dyDescent="0.25">
      <c r="B13570" t="s">
        <v>450</v>
      </c>
      <c r="C13570">
        <f>INDEX(NationalTeams!B:B,MATCH(B13570,NationalTeams!C:C,0))</f>
        <v>188</v>
      </c>
      <c r="D13570" t="s">
        <v>8499</v>
      </c>
      <c r="E13570">
        <f>INDEX(TeamSports!B:B,MATCH(D13570,TeamSports!C:C,0))</f>
        <v>73</v>
      </c>
      <c r="F13570">
        <f>INDEX(RanksTable!BL:BL,MATCH(B13570,RanksTable!B:B,0))</f>
        <v>7</v>
      </c>
      <c r="H13570" t="str">
        <f t="shared" si="211"/>
        <v>INSERT INTO "TeamRanks" (team_id,team_sport_id,team_rank) VALUES (188,73,7);</v>
      </c>
    </row>
    <row r="13571" spans="2:8" x14ac:dyDescent="0.25">
      <c r="B13571" t="s">
        <v>448</v>
      </c>
      <c r="C13571">
        <f>INDEX(NationalTeams!B:B,MATCH(B13571,NationalTeams!C:C,0))</f>
        <v>189</v>
      </c>
      <c r="D13571" t="s">
        <v>8499</v>
      </c>
      <c r="E13571">
        <f>INDEX(TeamSports!B:B,MATCH(D13571,TeamSports!C:C,0))</f>
        <v>73</v>
      </c>
      <c r="F13571">
        <f>INDEX(RanksTable!BL:BL,MATCH(B13571,RanksTable!B:B,0))</f>
        <v>7</v>
      </c>
      <c r="H13571" t="str">
        <f t="shared" si="211"/>
        <v>INSERT INTO "TeamRanks" (team_id,team_sport_id,team_rank) VALUES (189,73,7);</v>
      </c>
    </row>
    <row r="13572" spans="2:8" x14ac:dyDescent="0.25">
      <c r="B13572" t="s">
        <v>375</v>
      </c>
      <c r="C13572">
        <f>INDEX(NationalTeams!B:B,MATCH(B13572,NationalTeams!C:C,0))</f>
        <v>190</v>
      </c>
      <c r="D13572" t="s">
        <v>8499</v>
      </c>
      <c r="E13572">
        <f>INDEX(TeamSports!B:B,MATCH(D13572,TeamSports!C:C,0))</f>
        <v>73</v>
      </c>
      <c r="F13572">
        <f>INDEX(RanksTable!BL:BL,MATCH(B13572,RanksTable!B:B,0))</f>
        <v>7</v>
      </c>
      <c r="H13572" t="str">
        <f t="shared" ref="H13572:H13635" si="212">_xlfn.CONCAT($H$1,$L$1,$C$1,$L$1," ",$J$1,$C$2,$N$1,$E$2,$N$1,$F$2,$K$1,$I$1,$J$1,C13572,$N$1,E13572,$N$1,F13572,$K$1,$O$1)</f>
        <v>INSERT INTO "TeamRanks" (team_id,team_sport_id,team_rank) VALUES (190,73,7);</v>
      </c>
    </row>
    <row r="13573" spans="2:8" x14ac:dyDescent="0.25">
      <c r="B13573" t="s">
        <v>483</v>
      </c>
      <c r="C13573">
        <f>INDEX(NationalTeams!B:B,MATCH(B13573,NationalTeams!C:C,0))</f>
        <v>191</v>
      </c>
      <c r="D13573" t="s">
        <v>8499</v>
      </c>
      <c r="E13573">
        <f>INDEX(TeamSports!B:B,MATCH(D13573,TeamSports!C:C,0))</f>
        <v>73</v>
      </c>
      <c r="F13573">
        <f>INDEX(RanksTable!BL:BL,MATCH(B13573,RanksTable!B:B,0))</f>
        <v>7</v>
      </c>
      <c r="H13573" t="str">
        <f t="shared" si="212"/>
        <v>INSERT INTO "TeamRanks" (team_id,team_sport_id,team_rank) VALUES (191,73,7);</v>
      </c>
    </row>
    <row r="13574" spans="2:8" x14ac:dyDescent="0.25">
      <c r="B13574" t="s">
        <v>395</v>
      </c>
      <c r="C13574">
        <f>INDEX(NationalTeams!B:B,MATCH(B13574,NationalTeams!C:C,0))</f>
        <v>192</v>
      </c>
      <c r="D13574" t="s">
        <v>8499</v>
      </c>
      <c r="E13574">
        <f>INDEX(TeamSports!B:B,MATCH(D13574,TeamSports!C:C,0))</f>
        <v>73</v>
      </c>
      <c r="F13574">
        <f>INDEX(RanksTable!BL:BL,MATCH(B13574,RanksTable!B:B,0))</f>
        <v>7</v>
      </c>
      <c r="H13574" t="str">
        <f t="shared" si="212"/>
        <v>INSERT INTO "TeamRanks" (team_id,team_sport_id,team_rank) VALUES (192,73,7);</v>
      </c>
    </row>
    <row r="13575" spans="2:8" x14ac:dyDescent="0.25">
      <c r="B13575" t="s">
        <v>363</v>
      </c>
      <c r="C13575">
        <f>INDEX(NationalTeams!B:B,MATCH(B13575,NationalTeams!C:C,0))</f>
        <v>193</v>
      </c>
      <c r="D13575" t="s">
        <v>8499</v>
      </c>
      <c r="E13575">
        <f>INDEX(TeamSports!B:B,MATCH(D13575,TeamSports!C:C,0))</f>
        <v>73</v>
      </c>
      <c r="F13575">
        <f>INDEX(RanksTable!BL:BL,MATCH(B13575,RanksTable!B:B,0))</f>
        <v>7</v>
      </c>
      <c r="H13575" t="str">
        <f t="shared" si="212"/>
        <v>INSERT INTO "TeamRanks" (team_id,team_sport_id,team_rank) VALUES (193,73,7);</v>
      </c>
    </row>
    <row r="13576" spans="2:8" x14ac:dyDescent="0.25">
      <c r="B13576" t="s">
        <v>394</v>
      </c>
      <c r="C13576">
        <f>INDEX(NationalTeams!B:B,MATCH(B13576,NationalTeams!C:C,0))</f>
        <v>194</v>
      </c>
      <c r="D13576" t="s">
        <v>8499</v>
      </c>
      <c r="E13576">
        <f>INDEX(TeamSports!B:B,MATCH(D13576,TeamSports!C:C,0))</f>
        <v>73</v>
      </c>
      <c r="F13576">
        <f>INDEX(RanksTable!BL:BL,MATCH(B13576,RanksTable!B:B,0))</f>
        <v>7</v>
      </c>
      <c r="H13576" t="str">
        <f t="shared" si="212"/>
        <v>INSERT INTO "TeamRanks" (team_id,team_sport_id,team_rank) VALUES (194,73,7);</v>
      </c>
    </row>
    <row r="13577" spans="2:8" x14ac:dyDescent="0.25">
      <c r="B13577" t="s">
        <v>389</v>
      </c>
      <c r="C13577">
        <f>INDEX(NationalTeams!B:B,MATCH(B13577,NationalTeams!C:C,0))</f>
        <v>195</v>
      </c>
      <c r="D13577" t="s">
        <v>8499</v>
      </c>
      <c r="E13577">
        <f>INDEX(TeamSports!B:B,MATCH(D13577,TeamSports!C:C,0))</f>
        <v>73</v>
      </c>
      <c r="F13577">
        <f>INDEX(RanksTable!BL:BL,MATCH(B13577,RanksTable!B:B,0))</f>
        <v>7</v>
      </c>
      <c r="H13577" t="str">
        <f t="shared" si="212"/>
        <v>INSERT INTO "TeamRanks" (team_id,team_sport_id,team_rank) VALUES (195,73,7);</v>
      </c>
    </row>
    <row r="13578" spans="2:8" x14ac:dyDescent="0.25">
      <c r="B13578" t="s">
        <v>496</v>
      </c>
      <c r="C13578">
        <f>INDEX(NationalTeams!B:B,MATCH(B13578,NationalTeams!C:C,0))</f>
        <v>196</v>
      </c>
      <c r="D13578" t="s">
        <v>8499</v>
      </c>
      <c r="E13578">
        <f>INDEX(TeamSports!B:B,MATCH(D13578,TeamSports!C:C,0))</f>
        <v>73</v>
      </c>
      <c r="F13578">
        <f>INDEX(RanksTable!BL:BL,MATCH(B13578,RanksTable!B:B,0))</f>
        <v>2</v>
      </c>
      <c r="H13578" t="str">
        <f t="shared" si="212"/>
        <v>INSERT INTO "TeamRanks" (team_id,team_sport_id,team_rank) VALUES (196,73,2);</v>
      </c>
    </row>
    <row r="13579" spans="2:8" x14ac:dyDescent="0.25">
      <c r="B13579" t="s">
        <v>507</v>
      </c>
      <c r="C13579">
        <f>INDEX(NationalTeams!B:B,MATCH(B13579,NationalTeams!C:C,0))</f>
        <v>197</v>
      </c>
      <c r="D13579" t="s">
        <v>8499</v>
      </c>
      <c r="E13579">
        <f>INDEX(TeamSports!B:B,MATCH(D13579,TeamSports!C:C,0))</f>
        <v>73</v>
      </c>
      <c r="F13579">
        <f>INDEX(RanksTable!BL:BL,MATCH(B13579,RanksTable!B:B,0))</f>
        <v>3</v>
      </c>
      <c r="H13579" t="str">
        <f t="shared" si="212"/>
        <v>INSERT INTO "TeamRanks" (team_id,team_sport_id,team_rank) VALUES (197,73,3);</v>
      </c>
    </row>
    <row r="13580" spans="2:8" x14ac:dyDescent="0.25">
      <c r="B13580" t="s">
        <v>399</v>
      </c>
      <c r="C13580">
        <f>INDEX(NationalTeams!B:B,MATCH(B13580,NationalTeams!C:C,0))</f>
        <v>198</v>
      </c>
      <c r="D13580" t="s">
        <v>8499</v>
      </c>
      <c r="E13580">
        <f>INDEX(TeamSports!B:B,MATCH(D13580,TeamSports!C:C,0))</f>
        <v>73</v>
      </c>
      <c r="F13580">
        <f>INDEX(RanksTable!BL:BL,MATCH(B13580,RanksTable!B:B,0))</f>
        <v>7</v>
      </c>
      <c r="H13580" t="str">
        <f t="shared" si="212"/>
        <v>INSERT INTO "TeamRanks" (team_id,team_sport_id,team_rank) VALUES (198,73,7);</v>
      </c>
    </row>
    <row r="13581" spans="2:8" x14ac:dyDescent="0.25">
      <c r="B13581" t="s">
        <v>467</v>
      </c>
      <c r="C13581">
        <f>INDEX(NationalTeams!B:B,MATCH(B13581,NationalTeams!C:C,0))</f>
        <v>199</v>
      </c>
      <c r="D13581" t="s">
        <v>8499</v>
      </c>
      <c r="E13581">
        <f>INDEX(TeamSports!B:B,MATCH(D13581,TeamSports!C:C,0))</f>
        <v>73</v>
      </c>
      <c r="F13581">
        <f>INDEX(RanksTable!BL:BL,MATCH(B13581,RanksTable!B:B,0))</f>
        <v>7</v>
      </c>
      <c r="H13581" t="str">
        <f t="shared" si="212"/>
        <v>INSERT INTO "TeamRanks" (team_id,team_sport_id,team_rank) VALUES (199,73,7);</v>
      </c>
    </row>
    <row r="13582" spans="2:8" x14ac:dyDescent="0.25">
      <c r="B13582" t="s">
        <v>437</v>
      </c>
      <c r="C13582">
        <f>INDEX(NationalTeams!B:B,MATCH(B13582,NationalTeams!C:C,0))</f>
        <v>200</v>
      </c>
      <c r="D13582" t="s">
        <v>8499</v>
      </c>
      <c r="E13582">
        <f>INDEX(TeamSports!B:B,MATCH(D13582,TeamSports!C:C,0))</f>
        <v>73</v>
      </c>
      <c r="F13582">
        <f>INDEX(RanksTable!BL:BL,MATCH(B13582,RanksTable!B:B,0))</f>
        <v>7</v>
      </c>
      <c r="H13582" t="str">
        <f t="shared" si="212"/>
        <v>INSERT INTO "TeamRanks" (team_id,team_sport_id,team_rank) VALUES (200,73,7);</v>
      </c>
    </row>
    <row r="13583" spans="2:8" x14ac:dyDescent="0.25">
      <c r="B13583" t="s">
        <v>452</v>
      </c>
      <c r="C13583">
        <f>INDEX(NationalTeams!B:B,MATCH(B13583,NationalTeams!C:C,0))</f>
        <v>201</v>
      </c>
      <c r="D13583" t="s">
        <v>8499</v>
      </c>
      <c r="E13583">
        <f>INDEX(TeamSports!B:B,MATCH(D13583,TeamSports!C:C,0))</f>
        <v>73</v>
      </c>
      <c r="F13583">
        <f>INDEX(RanksTable!BL:BL,MATCH(B13583,RanksTable!B:B,0))</f>
        <v>7</v>
      </c>
      <c r="H13583" t="str">
        <f t="shared" si="212"/>
        <v>INSERT INTO "TeamRanks" (team_id,team_sport_id,team_rank) VALUES (201,73,7);</v>
      </c>
    </row>
    <row r="13584" spans="2:8" x14ac:dyDescent="0.25">
      <c r="B13584" t="s">
        <v>384</v>
      </c>
      <c r="C13584">
        <f>INDEX(NationalTeams!B:B,MATCH(B13584,NationalTeams!C:C,0))</f>
        <v>202</v>
      </c>
      <c r="D13584" t="s">
        <v>8499</v>
      </c>
      <c r="E13584">
        <f>INDEX(TeamSports!B:B,MATCH(D13584,TeamSports!C:C,0))</f>
        <v>73</v>
      </c>
      <c r="F13584">
        <f>INDEX(RanksTable!BL:BL,MATCH(B13584,RanksTable!B:B,0))</f>
        <v>7</v>
      </c>
      <c r="H13584" t="str">
        <f t="shared" si="212"/>
        <v>INSERT INTO "TeamRanks" (team_id,team_sport_id,team_rank) VALUES (202,73,7);</v>
      </c>
    </row>
    <row r="13585" spans="2:8" x14ac:dyDescent="0.25">
      <c r="B13585" t="s">
        <v>442</v>
      </c>
      <c r="C13585">
        <f>INDEX(NationalTeams!B:B,MATCH(B13585,NationalTeams!C:C,0))</f>
        <v>203</v>
      </c>
      <c r="D13585" t="s">
        <v>8499</v>
      </c>
      <c r="E13585">
        <f>INDEX(TeamSports!B:B,MATCH(D13585,TeamSports!C:C,0))</f>
        <v>73</v>
      </c>
      <c r="F13585">
        <f>INDEX(RanksTable!BL:BL,MATCH(B13585,RanksTable!B:B,0))</f>
        <v>7</v>
      </c>
      <c r="H13585" t="str">
        <f t="shared" si="212"/>
        <v>INSERT INTO "TeamRanks" (team_id,team_sport_id,team_rank) VALUES (203,73,7);</v>
      </c>
    </row>
    <row r="13586" spans="2:8" x14ac:dyDescent="0.25">
      <c r="B13586" t="s">
        <v>472</v>
      </c>
      <c r="C13586">
        <f>INDEX(NationalTeams!B:B,MATCH(B13586,NationalTeams!C:C,0))</f>
        <v>204</v>
      </c>
      <c r="D13586" t="s">
        <v>8499</v>
      </c>
      <c r="E13586">
        <f>INDEX(TeamSports!B:B,MATCH(D13586,TeamSports!C:C,0))</f>
        <v>73</v>
      </c>
      <c r="F13586">
        <f>INDEX(RanksTable!BL:BL,MATCH(B13586,RanksTable!B:B,0))</f>
        <v>7</v>
      </c>
      <c r="H13586" t="str">
        <f t="shared" si="212"/>
        <v>INSERT INTO "TeamRanks" (team_id,team_sport_id,team_rank) VALUES (204,73,7);</v>
      </c>
    </row>
    <row r="13587" spans="2:8" x14ac:dyDescent="0.25">
      <c r="B13587" t="s">
        <v>388</v>
      </c>
      <c r="C13587">
        <f>INDEX(NationalTeams!B:B,MATCH(B13587,NationalTeams!C:C,0))</f>
        <v>205</v>
      </c>
      <c r="D13587" t="s">
        <v>8499</v>
      </c>
      <c r="E13587">
        <f>INDEX(TeamSports!B:B,MATCH(D13587,TeamSports!C:C,0))</f>
        <v>73</v>
      </c>
      <c r="F13587">
        <f>INDEX(RanksTable!BL:BL,MATCH(B13587,RanksTable!B:B,0))</f>
        <v>7</v>
      </c>
      <c r="H13587" t="str">
        <f t="shared" si="212"/>
        <v>INSERT INTO "TeamRanks" (team_id,team_sport_id,team_rank) VALUES (205,73,7);</v>
      </c>
    </row>
    <row r="13588" spans="2:8" x14ac:dyDescent="0.25">
      <c r="B13588" t="s">
        <v>476</v>
      </c>
      <c r="C13588">
        <f>INDEX(NationalTeams!B:B,MATCH(B13588,NationalTeams!C:C,0))</f>
        <v>206</v>
      </c>
      <c r="D13588" t="s">
        <v>8499</v>
      </c>
      <c r="E13588">
        <f>INDEX(TeamSports!B:B,MATCH(D13588,TeamSports!C:C,0))</f>
        <v>73</v>
      </c>
      <c r="F13588">
        <f>INDEX(RanksTable!BL:BL,MATCH(B13588,RanksTable!B:B,0))</f>
        <v>7</v>
      </c>
      <c r="H13588" t="str">
        <f t="shared" si="212"/>
        <v>INSERT INTO "TeamRanks" (team_id,team_sport_id,team_rank) VALUES (206,73,7);</v>
      </c>
    </row>
    <row r="13589" spans="2:8" x14ac:dyDescent="0.25">
      <c r="B13589" t="s">
        <v>407</v>
      </c>
      <c r="C13589">
        <f>INDEX(NationalTeams!B:B,MATCH(B13589,NationalTeams!C:C,0))</f>
        <v>207</v>
      </c>
      <c r="D13589" t="s">
        <v>8499</v>
      </c>
      <c r="E13589">
        <f>INDEX(TeamSports!B:B,MATCH(D13589,TeamSports!C:C,0))</f>
        <v>73</v>
      </c>
      <c r="F13589">
        <f>INDEX(RanksTable!BL:BL,MATCH(B13589,RanksTable!B:B,0))</f>
        <v>7</v>
      </c>
      <c r="H13589" t="str">
        <f t="shared" si="212"/>
        <v>INSERT INTO "TeamRanks" (team_id,team_sport_id,team_rank) VALUES (207,73,7);</v>
      </c>
    </row>
    <row r="13590" spans="2:8" x14ac:dyDescent="0.25">
      <c r="B13590" t="s">
        <v>364</v>
      </c>
      <c r="C13590">
        <f>INDEX(NationalTeams!B:B,MATCH(B13590,NationalTeams!C:C,0))</f>
        <v>208</v>
      </c>
      <c r="D13590" t="s">
        <v>8499</v>
      </c>
      <c r="E13590">
        <f>INDEX(TeamSports!B:B,MATCH(D13590,TeamSports!C:C,0))</f>
        <v>73</v>
      </c>
      <c r="F13590">
        <f>INDEX(RanksTable!BL:BL,MATCH(B13590,RanksTable!B:B,0))</f>
        <v>7</v>
      </c>
      <c r="H13590" t="str">
        <f t="shared" si="212"/>
        <v>INSERT INTO "TeamRanks" (team_id,team_sport_id,team_rank) VALUES (208,73,7);</v>
      </c>
    </row>
    <row r="13591" spans="2:8" x14ac:dyDescent="0.25">
      <c r="B13591" t="s">
        <v>439</v>
      </c>
      <c r="C13591">
        <f>INDEX(NationalTeams!B:B,MATCH(B13591,NationalTeams!C:C,0))</f>
        <v>209</v>
      </c>
      <c r="D13591" t="s">
        <v>8499</v>
      </c>
      <c r="E13591">
        <f>INDEX(TeamSports!B:B,MATCH(D13591,TeamSports!C:C,0))</f>
        <v>73</v>
      </c>
      <c r="F13591">
        <f>INDEX(RanksTable!BL:BL,MATCH(B13591,RanksTable!B:B,0))</f>
        <v>7</v>
      </c>
      <c r="H13591" t="str">
        <f t="shared" si="212"/>
        <v>INSERT INTO "TeamRanks" (team_id,team_sport_id,team_rank) VALUES (209,73,7);</v>
      </c>
    </row>
    <row r="13592" spans="2:8" x14ac:dyDescent="0.25">
      <c r="B13592" t="s">
        <v>501</v>
      </c>
      <c r="C13592">
        <f>INDEX(NationalTeams!B:B,MATCH(B13592,NationalTeams!C:C,0))</f>
        <v>210</v>
      </c>
      <c r="D13592" t="s">
        <v>8499</v>
      </c>
      <c r="E13592">
        <f>INDEX(TeamSports!B:B,MATCH(D13592,TeamSports!C:C,0))</f>
        <v>73</v>
      </c>
      <c r="F13592">
        <f>INDEX(RanksTable!BL:BL,MATCH(B13592,RanksTable!B:B,0))</f>
        <v>7</v>
      </c>
      <c r="H13592" t="str">
        <f t="shared" si="212"/>
        <v>INSERT INTO "TeamRanks" (team_id,team_sport_id,team_rank) VALUES (210,73,7);</v>
      </c>
    </row>
    <row r="13593" spans="2:8" x14ac:dyDescent="0.25">
      <c r="B13593" t="s">
        <v>466</v>
      </c>
      <c r="C13593">
        <f>INDEX(NationalTeams!B:B,MATCH(B13593,NationalTeams!C:C,0))</f>
        <v>211</v>
      </c>
      <c r="D13593" t="s">
        <v>8499</v>
      </c>
      <c r="E13593">
        <f>INDEX(TeamSports!B:B,MATCH(D13593,TeamSports!C:C,0))</f>
        <v>73</v>
      </c>
      <c r="F13593">
        <f>INDEX(RanksTable!BL:BL,MATCH(B13593,RanksTable!B:B,0))</f>
        <v>7</v>
      </c>
      <c r="H13593" t="str">
        <f t="shared" si="212"/>
        <v>INSERT INTO "TeamRanks" (team_id,team_sport_id,team_rank) VALUES (211,73,7);</v>
      </c>
    </row>
    <row r="13594" spans="2:8" x14ac:dyDescent="0.25">
      <c r="B13594" t="s">
        <v>502</v>
      </c>
      <c r="C13594">
        <f>INDEX(NationalTeams!B:B,MATCH(B13594,NationalTeams!C:C,0))</f>
        <v>212</v>
      </c>
      <c r="D13594" t="s">
        <v>8499</v>
      </c>
      <c r="E13594">
        <f>INDEX(TeamSports!B:B,MATCH(D13594,TeamSports!C:C,0))</f>
        <v>73</v>
      </c>
      <c r="F13594">
        <f>INDEX(RanksTable!BL:BL,MATCH(B13594,RanksTable!B:B,0))</f>
        <v>6</v>
      </c>
      <c r="H13594" t="str">
        <f t="shared" si="212"/>
        <v>INSERT INTO "TeamRanks" (team_id,team_sport_id,team_rank) VALUES (212,73,6);</v>
      </c>
    </row>
    <row r="13595" spans="2:8" x14ac:dyDescent="0.25">
      <c r="B13595" t="s">
        <v>359</v>
      </c>
      <c r="C13595">
        <f>INDEX(NationalTeams!B:B,MATCH(B13595,NationalTeams!C:C,0))</f>
        <v>213</v>
      </c>
      <c r="D13595" t="s">
        <v>8499</v>
      </c>
      <c r="E13595">
        <f>INDEX(TeamSports!B:B,MATCH(D13595,TeamSports!C:C,0))</f>
        <v>73</v>
      </c>
      <c r="F13595">
        <f>INDEX(RanksTable!BL:BL,MATCH(B13595,RanksTable!B:B,0))</f>
        <v>7</v>
      </c>
      <c r="H13595" t="str">
        <f t="shared" si="212"/>
        <v>INSERT INTO "TeamRanks" (team_id,team_sport_id,team_rank) VALUES (213,73,7);</v>
      </c>
    </row>
    <row r="13596" spans="2:8" x14ac:dyDescent="0.25">
      <c r="B13596" t="s">
        <v>377</v>
      </c>
      <c r="C13596">
        <f>INDEX(NationalTeams!B:B,MATCH(B13596,NationalTeams!C:C,0))</f>
        <v>214</v>
      </c>
      <c r="D13596" t="s">
        <v>8499</v>
      </c>
      <c r="E13596">
        <f>INDEX(TeamSports!B:B,MATCH(D13596,TeamSports!C:C,0))</f>
        <v>73</v>
      </c>
      <c r="F13596">
        <f>INDEX(RanksTable!BL:BL,MATCH(B13596,RanksTable!B:B,0))</f>
        <v>7</v>
      </c>
      <c r="H13596" t="str">
        <f t="shared" si="212"/>
        <v>INSERT INTO "TeamRanks" (team_id,team_sport_id,team_rank) VALUES (214,73,7);</v>
      </c>
    </row>
    <row r="13597" spans="2:8" x14ac:dyDescent="0.25">
      <c r="B13597" t="s">
        <v>443</v>
      </c>
      <c r="C13597">
        <f>INDEX(NationalTeams!B:B,MATCH(B13597,NationalTeams!C:C,0))</f>
        <v>215</v>
      </c>
      <c r="D13597" t="s">
        <v>8499</v>
      </c>
      <c r="E13597">
        <f>INDEX(TeamSports!B:B,MATCH(D13597,TeamSports!C:C,0))</f>
        <v>73</v>
      </c>
      <c r="F13597">
        <f>INDEX(RanksTable!BL:BL,MATCH(B13597,RanksTable!B:B,0))</f>
        <v>7</v>
      </c>
      <c r="H13597" t="str">
        <f t="shared" si="212"/>
        <v>INSERT INTO "TeamRanks" (team_id,team_sport_id,team_rank) VALUES (215,73,7);</v>
      </c>
    </row>
    <row r="13598" spans="2:8" x14ac:dyDescent="0.25">
      <c r="B13598" t="s">
        <v>481</v>
      </c>
      <c r="C13598">
        <f>INDEX(NationalTeams!B:B,MATCH(B13598,NationalTeams!C:C,0))</f>
        <v>216</v>
      </c>
      <c r="D13598" t="s">
        <v>8499</v>
      </c>
      <c r="E13598">
        <f>INDEX(TeamSports!B:B,MATCH(D13598,TeamSports!C:C,0))</f>
        <v>73</v>
      </c>
      <c r="F13598">
        <f>INDEX(RanksTable!BL:BL,MATCH(B13598,RanksTable!B:B,0))</f>
        <v>7</v>
      </c>
      <c r="H13598" t="str">
        <f t="shared" si="212"/>
        <v>INSERT INTO "TeamRanks" (team_id,team_sport_id,team_rank) VALUES (216,73,7);</v>
      </c>
    </row>
    <row r="13599" spans="2:8" x14ac:dyDescent="0.25">
      <c r="B13599" t="s">
        <v>351</v>
      </c>
      <c r="C13599">
        <f>INDEX(NationalTeams!B:B,MATCH(B13599,NationalTeams!C:C,0))</f>
        <v>217</v>
      </c>
      <c r="D13599" t="s">
        <v>8499</v>
      </c>
      <c r="E13599">
        <f>INDEX(TeamSports!B:B,MATCH(D13599,TeamSports!C:C,0))</f>
        <v>73</v>
      </c>
      <c r="F13599">
        <f>INDEX(RanksTable!BL:BL,MATCH(B13599,RanksTable!B:B,0))</f>
        <v>7</v>
      </c>
      <c r="H13599" t="str">
        <f t="shared" si="212"/>
        <v>INSERT INTO "TeamRanks" (team_id,team_sport_id,team_rank) VALUES (217,73,7);</v>
      </c>
    </row>
    <row r="13600" spans="2:8" x14ac:dyDescent="0.25">
      <c r="B13600" t="s">
        <v>438</v>
      </c>
      <c r="C13600">
        <f>INDEX(NationalTeams!B:B,MATCH(B13600,NationalTeams!C:C,0))</f>
        <v>218</v>
      </c>
      <c r="D13600" t="s">
        <v>8499</v>
      </c>
      <c r="E13600">
        <f>INDEX(TeamSports!B:B,MATCH(D13600,TeamSports!C:C,0))</f>
        <v>73</v>
      </c>
      <c r="F13600">
        <f>INDEX(RanksTable!BL:BL,MATCH(B13600,RanksTable!B:B,0))</f>
        <v>7</v>
      </c>
      <c r="H13600" t="str">
        <f t="shared" si="212"/>
        <v>INSERT INTO "TeamRanks" (team_id,team_sport_id,team_rank) VALUES (218,73,7);</v>
      </c>
    </row>
    <row r="13601" spans="2:8" x14ac:dyDescent="0.25">
      <c r="B13601" t="s">
        <v>319</v>
      </c>
      <c r="C13601">
        <f>INDEX(NationalTeams!B:B,MATCH(B13601,NationalTeams!C:C,0))</f>
        <v>219</v>
      </c>
      <c r="D13601" t="s">
        <v>8499</v>
      </c>
      <c r="E13601">
        <f>INDEX(TeamSports!B:B,MATCH(D13601,TeamSports!C:C,0))</f>
        <v>73</v>
      </c>
      <c r="F13601">
        <f>INDEX(RanksTable!BL:BL,MATCH(B13601,RanksTable!B:B,0))</f>
        <v>7</v>
      </c>
      <c r="H13601" t="str">
        <f t="shared" si="212"/>
        <v>INSERT INTO "TeamRanks" (team_id,team_sport_id,team_rank) VALUES (219,73,7);</v>
      </c>
    </row>
    <row r="13602" spans="2:8" x14ac:dyDescent="0.25">
      <c r="B13602" t="s">
        <v>471</v>
      </c>
      <c r="C13602">
        <f>INDEX(NationalTeams!B:B,MATCH(B13602,NationalTeams!C:C,0))</f>
        <v>220</v>
      </c>
      <c r="D13602" t="s">
        <v>8499</v>
      </c>
      <c r="E13602">
        <f>INDEX(TeamSports!B:B,MATCH(D13602,TeamSports!C:C,0))</f>
        <v>73</v>
      </c>
      <c r="F13602">
        <f>INDEX(RanksTable!BL:BL,MATCH(B13602,RanksTable!B:B,0))</f>
        <v>7</v>
      </c>
      <c r="H13602" t="str">
        <f t="shared" si="212"/>
        <v>INSERT INTO "TeamRanks" (team_id,team_sport_id,team_rank) VALUES (220,73,7);</v>
      </c>
    </row>
    <row r="13603" spans="2:8" x14ac:dyDescent="0.25">
      <c r="B13603" t="s">
        <v>373</v>
      </c>
      <c r="C13603">
        <f>INDEX(NationalTeams!B:B,MATCH(B13603,NationalTeams!C:C,0))</f>
        <v>221</v>
      </c>
      <c r="D13603" t="s">
        <v>8499</v>
      </c>
      <c r="E13603">
        <f>INDEX(TeamSports!B:B,MATCH(D13603,TeamSports!C:C,0))</f>
        <v>73</v>
      </c>
      <c r="F13603">
        <f>INDEX(RanksTable!BL:BL,MATCH(B13603,RanksTable!B:B,0))</f>
        <v>7</v>
      </c>
      <c r="H13603" t="str">
        <f t="shared" si="212"/>
        <v>INSERT INTO "TeamRanks" (team_id,team_sport_id,team_rank) VALUES (221,73,7);</v>
      </c>
    </row>
    <row r="13604" spans="2:8" x14ac:dyDescent="0.25">
      <c r="B13604" t="s">
        <v>367</v>
      </c>
      <c r="C13604">
        <f>INDEX(NationalTeams!B:B,MATCH(B13604,NationalTeams!C:C,0))</f>
        <v>222</v>
      </c>
      <c r="D13604" t="s">
        <v>8499</v>
      </c>
      <c r="E13604">
        <f>INDEX(TeamSports!B:B,MATCH(D13604,TeamSports!C:C,0))</f>
        <v>73</v>
      </c>
      <c r="F13604">
        <f>INDEX(RanksTable!BL:BL,MATCH(B13604,RanksTable!B:B,0))</f>
        <v>7</v>
      </c>
      <c r="H13604" t="str">
        <f t="shared" si="212"/>
        <v>INSERT INTO "TeamRanks" (team_id,team_sport_id,team_rank) VALUES (222,73,7);</v>
      </c>
    </row>
    <row r="13605" spans="2:8" x14ac:dyDescent="0.25">
      <c r="B13605" t="s">
        <v>358</v>
      </c>
      <c r="C13605">
        <f>INDEX(NationalTeams!B:B,MATCH(B13605,NationalTeams!C:C,0))</f>
        <v>223</v>
      </c>
      <c r="D13605" t="s">
        <v>8499</v>
      </c>
      <c r="E13605">
        <f>INDEX(TeamSports!B:B,MATCH(D13605,TeamSports!C:C,0))</f>
        <v>73</v>
      </c>
      <c r="F13605">
        <f>INDEX(RanksTable!BL:BL,MATCH(B13605,RanksTable!B:B,0))</f>
        <v>7</v>
      </c>
      <c r="H13605" t="str">
        <f t="shared" si="212"/>
        <v>INSERT INTO "TeamRanks" (team_id,team_sport_id,team_rank) VALUES (223,73,7);</v>
      </c>
    </row>
    <row r="13606" spans="2:8" x14ac:dyDescent="0.25">
      <c r="B13606" t="s">
        <v>440</v>
      </c>
      <c r="C13606">
        <f>INDEX(NationalTeams!B:B,MATCH(B13606,NationalTeams!C:C,0))</f>
        <v>1</v>
      </c>
      <c r="D13606" t="s">
        <v>8508</v>
      </c>
      <c r="E13606">
        <f>INDEX(TeamSports!B:B,MATCH(D13606,TeamSports!C:C,0))</f>
        <v>74</v>
      </c>
      <c r="F13606">
        <f>INDEX(RanksTable!BM:BM,MATCH(B13606,RanksTable!B:B,0))</f>
        <v>7</v>
      </c>
      <c r="H13606" t="str">
        <f t="shared" si="212"/>
        <v>INSERT INTO "TeamRanks" (team_id,team_sport_id,team_rank) VALUES (1,74,7);</v>
      </c>
    </row>
    <row r="13607" spans="2:8" x14ac:dyDescent="0.25">
      <c r="B13607" t="s">
        <v>321</v>
      </c>
      <c r="C13607">
        <f>INDEX(NationalTeams!B:B,MATCH(B13607,NationalTeams!C:C,0))</f>
        <v>2</v>
      </c>
      <c r="D13607" t="s">
        <v>8508</v>
      </c>
      <c r="E13607">
        <f>INDEX(TeamSports!B:B,MATCH(D13607,TeamSports!C:C,0))</f>
        <v>74</v>
      </c>
      <c r="F13607">
        <f>INDEX(RanksTable!BM:BM,MATCH(B13607,RanksTable!B:B,0))</f>
        <v>7</v>
      </c>
      <c r="H13607" t="str">
        <f t="shared" si="212"/>
        <v>INSERT INTO "TeamRanks" (team_id,team_sport_id,team_rank) VALUES (2,74,7);</v>
      </c>
    </row>
    <row r="13608" spans="2:8" x14ac:dyDescent="0.25">
      <c r="B13608" t="s">
        <v>520</v>
      </c>
      <c r="C13608">
        <f>INDEX(NationalTeams!B:B,MATCH(B13608,NationalTeams!C:C,0))</f>
        <v>3</v>
      </c>
      <c r="D13608" t="s">
        <v>8508</v>
      </c>
      <c r="E13608">
        <f>INDEX(TeamSports!B:B,MATCH(D13608,TeamSports!C:C,0))</f>
        <v>74</v>
      </c>
      <c r="F13608">
        <f>INDEX(RanksTable!BM:BM,MATCH(B13608,RanksTable!B:B,0))</f>
        <v>7</v>
      </c>
      <c r="H13608" t="str">
        <f t="shared" si="212"/>
        <v>INSERT INTO "TeamRanks" (team_id,team_sport_id,team_rank) VALUES (3,74,7);</v>
      </c>
    </row>
    <row r="13609" spans="2:8" x14ac:dyDescent="0.25">
      <c r="B13609" t="s">
        <v>489</v>
      </c>
      <c r="C13609">
        <f>INDEX(NationalTeams!B:B,MATCH(B13609,NationalTeams!C:C,0))</f>
        <v>4</v>
      </c>
      <c r="D13609" t="s">
        <v>8508</v>
      </c>
      <c r="E13609">
        <f>INDEX(TeamSports!B:B,MATCH(D13609,TeamSports!C:C,0))</f>
        <v>74</v>
      </c>
      <c r="F13609">
        <f>INDEX(RanksTable!BM:BM,MATCH(B13609,RanksTable!B:B,0))</f>
        <v>1</v>
      </c>
      <c r="H13609" t="str">
        <f t="shared" si="212"/>
        <v>INSERT INTO "TeamRanks" (team_id,team_sport_id,team_rank) VALUES (4,74,1);</v>
      </c>
    </row>
    <row r="13610" spans="2:8" x14ac:dyDescent="0.25">
      <c r="B13610" t="s">
        <v>329</v>
      </c>
      <c r="C13610">
        <f>INDEX(NationalTeams!B:B,MATCH(B13610,NationalTeams!C:C,0))</f>
        <v>5</v>
      </c>
      <c r="D13610" t="s">
        <v>8508</v>
      </c>
      <c r="E13610">
        <f>INDEX(TeamSports!B:B,MATCH(D13610,TeamSports!C:C,0))</f>
        <v>74</v>
      </c>
      <c r="F13610">
        <f>INDEX(RanksTable!BM:BM,MATCH(B13610,RanksTable!B:B,0))</f>
        <v>7</v>
      </c>
      <c r="H13610" t="str">
        <f t="shared" si="212"/>
        <v>INSERT INTO "TeamRanks" (team_id,team_sport_id,team_rank) VALUES (5,74,7);</v>
      </c>
    </row>
    <row r="13611" spans="2:8" x14ac:dyDescent="0.25">
      <c r="B13611" t="s">
        <v>538</v>
      </c>
      <c r="C13611">
        <f>INDEX(NationalTeams!B:B,MATCH(B13611,NationalTeams!C:C,0))</f>
        <v>6</v>
      </c>
      <c r="D13611" t="s">
        <v>8508</v>
      </c>
      <c r="E13611">
        <f>INDEX(TeamSports!B:B,MATCH(D13611,TeamSports!C:C,0))</f>
        <v>74</v>
      </c>
      <c r="F13611">
        <f>INDEX(RanksTable!BM:BM,MATCH(B13611,RanksTable!B:B,0))</f>
        <v>7</v>
      </c>
      <c r="H13611" t="str">
        <f t="shared" si="212"/>
        <v>INSERT INTO "TeamRanks" (team_id,team_sport_id,team_rank) VALUES (6,74,7);</v>
      </c>
    </row>
    <row r="13612" spans="2:8" x14ac:dyDescent="0.25">
      <c r="B13612" t="s">
        <v>357</v>
      </c>
      <c r="C13612">
        <f>INDEX(NationalTeams!B:B,MATCH(B13612,NationalTeams!C:C,0))</f>
        <v>7</v>
      </c>
      <c r="D13612" t="s">
        <v>8508</v>
      </c>
      <c r="E13612">
        <f>INDEX(TeamSports!B:B,MATCH(D13612,TeamSports!C:C,0))</f>
        <v>74</v>
      </c>
      <c r="F13612">
        <f>INDEX(RanksTable!BM:BM,MATCH(B13612,RanksTable!B:B,0))</f>
        <v>7</v>
      </c>
      <c r="H13612" t="str">
        <f t="shared" si="212"/>
        <v>INSERT INTO "TeamRanks" (team_id,team_sport_id,team_rank) VALUES (7,74,7);</v>
      </c>
    </row>
    <row r="13613" spans="2:8" x14ac:dyDescent="0.25">
      <c r="B13613" t="s">
        <v>420</v>
      </c>
      <c r="C13613">
        <f>INDEX(NationalTeams!B:B,MATCH(B13613,NationalTeams!C:C,0))</f>
        <v>8</v>
      </c>
      <c r="D13613" t="s">
        <v>8508</v>
      </c>
      <c r="E13613">
        <f>INDEX(TeamSports!B:B,MATCH(D13613,TeamSports!C:C,0))</f>
        <v>74</v>
      </c>
      <c r="F13613">
        <f>INDEX(RanksTable!BM:BM,MATCH(B13613,RanksTable!B:B,0))</f>
        <v>7</v>
      </c>
      <c r="H13613" t="str">
        <f t="shared" si="212"/>
        <v>INSERT INTO "TeamRanks" (team_id,team_sport_id,team_rank) VALUES (8,74,7);</v>
      </c>
    </row>
    <row r="13614" spans="2:8" x14ac:dyDescent="0.25">
      <c r="B13614" t="s">
        <v>400</v>
      </c>
      <c r="C13614">
        <f>INDEX(NationalTeams!B:B,MATCH(B13614,NationalTeams!C:C,0))</f>
        <v>9</v>
      </c>
      <c r="D13614" t="s">
        <v>8508</v>
      </c>
      <c r="E13614">
        <f>INDEX(TeamSports!B:B,MATCH(D13614,TeamSports!C:C,0))</f>
        <v>74</v>
      </c>
      <c r="F13614">
        <f>INDEX(RanksTable!BM:BM,MATCH(B13614,RanksTable!B:B,0))</f>
        <v>7</v>
      </c>
      <c r="H13614" t="str">
        <f t="shared" si="212"/>
        <v>INSERT INTO "TeamRanks" (team_id,team_sport_id,team_rank) VALUES (9,74,7);</v>
      </c>
    </row>
    <row r="13615" spans="2:8" x14ac:dyDescent="0.25">
      <c r="B13615" t="s">
        <v>428</v>
      </c>
      <c r="C13615">
        <f>INDEX(NationalTeams!B:B,MATCH(B13615,NationalTeams!C:C,0))</f>
        <v>10</v>
      </c>
      <c r="D13615" t="s">
        <v>8508</v>
      </c>
      <c r="E13615">
        <f>INDEX(TeamSports!B:B,MATCH(D13615,TeamSports!C:C,0))</f>
        <v>74</v>
      </c>
      <c r="F13615">
        <f>INDEX(RanksTable!BM:BM,MATCH(B13615,RanksTable!B:B,0))</f>
        <v>7</v>
      </c>
      <c r="H13615" t="str">
        <f t="shared" si="212"/>
        <v>INSERT INTO "TeamRanks" (team_id,team_sport_id,team_rank) VALUES (10,74,7);</v>
      </c>
    </row>
    <row r="13616" spans="2:8" x14ac:dyDescent="0.25">
      <c r="B13616" t="s">
        <v>324</v>
      </c>
      <c r="C13616">
        <f>INDEX(NationalTeams!B:B,MATCH(B13616,NationalTeams!C:C,0))</f>
        <v>11</v>
      </c>
      <c r="D13616" t="s">
        <v>8508</v>
      </c>
      <c r="E13616">
        <f>INDEX(TeamSports!B:B,MATCH(D13616,TeamSports!C:C,0))</f>
        <v>74</v>
      </c>
      <c r="F13616">
        <f>INDEX(RanksTable!BM:BM,MATCH(B13616,RanksTable!B:B,0))</f>
        <v>7</v>
      </c>
      <c r="H13616" t="str">
        <f t="shared" si="212"/>
        <v>INSERT INTO "TeamRanks" (team_id,team_sport_id,team_rank) VALUES (11,74,7);</v>
      </c>
    </row>
    <row r="13617" spans="2:8" x14ac:dyDescent="0.25">
      <c r="B13617" t="s">
        <v>376</v>
      </c>
      <c r="C13617">
        <f>INDEX(NationalTeams!B:B,MATCH(B13617,NationalTeams!C:C,0))</f>
        <v>12</v>
      </c>
      <c r="D13617" t="s">
        <v>8508</v>
      </c>
      <c r="E13617">
        <f>INDEX(TeamSports!B:B,MATCH(D13617,TeamSports!C:C,0))</f>
        <v>74</v>
      </c>
      <c r="F13617">
        <f>INDEX(RanksTable!BM:BM,MATCH(B13617,RanksTable!B:B,0))</f>
        <v>7</v>
      </c>
      <c r="H13617" t="str">
        <f t="shared" si="212"/>
        <v>INSERT INTO "TeamRanks" (team_id,team_sport_id,team_rank) VALUES (12,74,7);</v>
      </c>
    </row>
    <row r="13618" spans="2:8" x14ac:dyDescent="0.25">
      <c r="B13618" t="s">
        <v>529</v>
      </c>
      <c r="C13618">
        <f>INDEX(NationalTeams!B:B,MATCH(B13618,NationalTeams!C:C,0))</f>
        <v>13</v>
      </c>
      <c r="D13618" t="s">
        <v>8508</v>
      </c>
      <c r="E13618">
        <f>INDEX(TeamSports!B:B,MATCH(D13618,TeamSports!C:C,0))</f>
        <v>74</v>
      </c>
      <c r="F13618">
        <f>INDEX(RanksTable!BM:BM,MATCH(B13618,RanksTable!B:B,0))</f>
        <v>7</v>
      </c>
      <c r="H13618" t="str">
        <f t="shared" si="212"/>
        <v>INSERT INTO "TeamRanks" (team_id,team_sport_id,team_rank) VALUES (13,74,7);</v>
      </c>
    </row>
    <row r="13619" spans="2:8" x14ac:dyDescent="0.25">
      <c r="B13619" t="s">
        <v>415</v>
      </c>
      <c r="C13619">
        <f>INDEX(NationalTeams!B:B,MATCH(B13619,NationalTeams!C:C,0))</f>
        <v>14</v>
      </c>
      <c r="D13619" t="s">
        <v>8508</v>
      </c>
      <c r="E13619">
        <f>INDEX(TeamSports!B:B,MATCH(D13619,TeamSports!C:C,0))</f>
        <v>74</v>
      </c>
      <c r="F13619">
        <f>INDEX(RanksTable!BM:BM,MATCH(B13619,RanksTable!B:B,0))</f>
        <v>7</v>
      </c>
      <c r="H13619" t="str">
        <f t="shared" si="212"/>
        <v>INSERT INTO "TeamRanks" (team_id,team_sport_id,team_rank) VALUES (14,74,7);</v>
      </c>
    </row>
    <row r="13620" spans="2:8" x14ac:dyDescent="0.25">
      <c r="B13620" t="s">
        <v>424</v>
      </c>
      <c r="C13620">
        <f>INDEX(NationalTeams!B:B,MATCH(B13620,NationalTeams!C:C,0))</f>
        <v>15</v>
      </c>
      <c r="D13620" t="s">
        <v>8508</v>
      </c>
      <c r="E13620">
        <f>INDEX(TeamSports!B:B,MATCH(D13620,TeamSports!C:C,0))</f>
        <v>74</v>
      </c>
      <c r="F13620">
        <f>INDEX(RanksTable!BM:BM,MATCH(B13620,RanksTable!B:B,0))</f>
        <v>7</v>
      </c>
      <c r="H13620" t="str">
        <f t="shared" si="212"/>
        <v>INSERT INTO "TeamRanks" (team_id,team_sport_id,team_rank) VALUES (15,74,7);</v>
      </c>
    </row>
    <row r="13621" spans="2:8" x14ac:dyDescent="0.25">
      <c r="B13621" t="s">
        <v>426</v>
      </c>
      <c r="C13621">
        <f>INDEX(NationalTeams!B:B,MATCH(B13621,NationalTeams!C:C,0))</f>
        <v>16</v>
      </c>
      <c r="D13621" t="s">
        <v>8508</v>
      </c>
      <c r="E13621">
        <f>INDEX(TeamSports!B:B,MATCH(D13621,TeamSports!C:C,0))</f>
        <v>74</v>
      </c>
      <c r="F13621">
        <f>INDEX(RanksTable!BM:BM,MATCH(B13621,RanksTable!B:B,0))</f>
        <v>7</v>
      </c>
      <c r="H13621" t="str">
        <f t="shared" si="212"/>
        <v>INSERT INTO "TeamRanks" (team_id,team_sport_id,team_rank) VALUES (16,74,7);</v>
      </c>
    </row>
    <row r="13622" spans="2:8" x14ac:dyDescent="0.25">
      <c r="B13622" t="s">
        <v>514</v>
      </c>
      <c r="C13622">
        <f>INDEX(NationalTeams!B:B,MATCH(B13622,NationalTeams!C:C,0))</f>
        <v>17</v>
      </c>
      <c r="D13622" t="s">
        <v>8508</v>
      </c>
      <c r="E13622">
        <f>INDEX(TeamSports!B:B,MATCH(D13622,TeamSports!C:C,0))</f>
        <v>74</v>
      </c>
      <c r="F13622">
        <f>INDEX(RanksTable!BM:BM,MATCH(B13622,RanksTable!B:B,0))</f>
        <v>3</v>
      </c>
      <c r="H13622" t="str">
        <f t="shared" si="212"/>
        <v>INSERT INTO "TeamRanks" (team_id,team_sport_id,team_rank) VALUES (17,74,3);</v>
      </c>
    </row>
    <row r="13623" spans="2:8" x14ac:dyDescent="0.25">
      <c r="B13623" t="s">
        <v>535</v>
      </c>
      <c r="C13623">
        <f>INDEX(NationalTeams!B:B,MATCH(B13623,NationalTeams!C:C,0))</f>
        <v>18</v>
      </c>
      <c r="D13623" t="s">
        <v>8508</v>
      </c>
      <c r="E13623">
        <f>INDEX(TeamSports!B:B,MATCH(D13623,TeamSports!C:C,0))</f>
        <v>74</v>
      </c>
      <c r="F13623">
        <f>INDEX(RanksTable!BM:BM,MATCH(B13623,RanksTable!B:B,0))</f>
        <v>7</v>
      </c>
      <c r="H13623" t="str">
        <f t="shared" si="212"/>
        <v>INSERT INTO "TeamRanks" (team_id,team_sport_id,team_rank) VALUES (18,74,7);</v>
      </c>
    </row>
    <row r="13624" spans="2:8" x14ac:dyDescent="0.25">
      <c r="B13624" t="s">
        <v>419</v>
      </c>
      <c r="C13624">
        <f>INDEX(NationalTeams!B:B,MATCH(B13624,NationalTeams!C:C,0))</f>
        <v>19</v>
      </c>
      <c r="D13624" t="s">
        <v>8508</v>
      </c>
      <c r="E13624">
        <f>INDEX(TeamSports!B:B,MATCH(D13624,TeamSports!C:C,0))</f>
        <v>74</v>
      </c>
      <c r="F13624">
        <f>INDEX(RanksTable!BM:BM,MATCH(B13624,RanksTable!B:B,0))</f>
        <v>7</v>
      </c>
      <c r="H13624" t="str">
        <f t="shared" si="212"/>
        <v>INSERT INTO "TeamRanks" (team_id,team_sport_id,team_rank) VALUES (19,74,7);</v>
      </c>
    </row>
    <row r="13625" spans="2:8" x14ac:dyDescent="0.25">
      <c r="B13625" t="s">
        <v>433</v>
      </c>
      <c r="C13625">
        <f>INDEX(NationalTeams!B:B,MATCH(B13625,NationalTeams!C:C,0))</f>
        <v>20</v>
      </c>
      <c r="D13625" t="s">
        <v>8508</v>
      </c>
      <c r="E13625">
        <f>INDEX(TeamSports!B:B,MATCH(D13625,TeamSports!C:C,0))</f>
        <v>74</v>
      </c>
      <c r="F13625">
        <f>INDEX(RanksTable!BM:BM,MATCH(B13625,RanksTable!B:B,0))</f>
        <v>7</v>
      </c>
      <c r="H13625" t="str">
        <f t="shared" si="212"/>
        <v>INSERT INTO "TeamRanks" (team_id,team_sport_id,team_rank) VALUES (20,74,7);</v>
      </c>
    </row>
    <row r="13626" spans="2:8" x14ac:dyDescent="0.25">
      <c r="B13626" t="s">
        <v>465</v>
      </c>
      <c r="C13626">
        <f>INDEX(NationalTeams!B:B,MATCH(B13626,NationalTeams!C:C,0))</f>
        <v>21</v>
      </c>
      <c r="D13626" t="s">
        <v>8508</v>
      </c>
      <c r="E13626">
        <f>INDEX(TeamSports!B:B,MATCH(D13626,TeamSports!C:C,0))</f>
        <v>74</v>
      </c>
      <c r="F13626">
        <f>INDEX(RanksTable!BM:BM,MATCH(B13626,RanksTable!B:B,0))</f>
        <v>7</v>
      </c>
      <c r="H13626" t="str">
        <f t="shared" si="212"/>
        <v>INSERT INTO "TeamRanks" (team_id,team_sport_id,team_rank) VALUES (21,74,7);</v>
      </c>
    </row>
    <row r="13627" spans="2:8" x14ac:dyDescent="0.25">
      <c r="B13627" t="s">
        <v>408</v>
      </c>
      <c r="C13627">
        <f>INDEX(NationalTeams!B:B,MATCH(B13627,NationalTeams!C:C,0))</f>
        <v>22</v>
      </c>
      <c r="D13627" t="s">
        <v>8508</v>
      </c>
      <c r="E13627">
        <f>INDEX(TeamSports!B:B,MATCH(D13627,TeamSports!C:C,0))</f>
        <v>74</v>
      </c>
      <c r="F13627">
        <f>INDEX(RanksTable!BM:BM,MATCH(B13627,RanksTable!B:B,0))</f>
        <v>7</v>
      </c>
      <c r="H13627" t="str">
        <f t="shared" si="212"/>
        <v>INSERT INTO "TeamRanks" (team_id,team_sport_id,team_rank) VALUES (22,74,7);</v>
      </c>
    </row>
    <row r="13628" spans="2:8" x14ac:dyDescent="0.25">
      <c r="B13628" t="s">
        <v>505</v>
      </c>
      <c r="C13628">
        <f>INDEX(NationalTeams!B:B,MATCH(B13628,NationalTeams!C:C,0))</f>
        <v>23</v>
      </c>
      <c r="D13628" t="s">
        <v>8508</v>
      </c>
      <c r="E13628">
        <f>INDEX(TeamSports!B:B,MATCH(D13628,TeamSports!C:C,0))</f>
        <v>74</v>
      </c>
      <c r="F13628">
        <f>INDEX(RanksTable!BM:BM,MATCH(B13628,RanksTable!B:B,0))</f>
        <v>7</v>
      </c>
      <c r="H13628" t="str">
        <f t="shared" si="212"/>
        <v>INSERT INTO "TeamRanks" (team_id,team_sport_id,team_rank) VALUES (23,74,7);</v>
      </c>
    </row>
    <row r="13629" spans="2:8" x14ac:dyDescent="0.25">
      <c r="B13629" t="s">
        <v>334</v>
      </c>
      <c r="C13629">
        <f>INDEX(NationalTeams!B:B,MATCH(B13629,NationalTeams!C:C,0))</f>
        <v>24</v>
      </c>
      <c r="D13629" t="s">
        <v>8508</v>
      </c>
      <c r="E13629">
        <f>INDEX(TeamSports!B:B,MATCH(D13629,TeamSports!C:C,0))</f>
        <v>74</v>
      </c>
      <c r="F13629">
        <f>INDEX(RanksTable!BM:BM,MATCH(B13629,RanksTable!B:B,0))</f>
        <v>7</v>
      </c>
      <c r="H13629" t="str">
        <f t="shared" si="212"/>
        <v>INSERT INTO "TeamRanks" (team_id,team_sport_id,team_rank) VALUES (24,74,7);</v>
      </c>
    </row>
    <row r="13630" spans="2:8" x14ac:dyDescent="0.25">
      <c r="B13630" t="s">
        <v>337</v>
      </c>
      <c r="C13630">
        <f>INDEX(NationalTeams!B:B,MATCH(B13630,NationalTeams!C:C,0))</f>
        <v>25</v>
      </c>
      <c r="D13630" t="s">
        <v>8508</v>
      </c>
      <c r="E13630">
        <f>INDEX(TeamSports!B:B,MATCH(D13630,TeamSports!C:C,0))</f>
        <v>74</v>
      </c>
      <c r="F13630">
        <f>INDEX(RanksTable!BM:BM,MATCH(B13630,RanksTable!B:B,0))</f>
        <v>7</v>
      </c>
      <c r="H13630" t="str">
        <f t="shared" si="212"/>
        <v>INSERT INTO "TeamRanks" (team_id,team_sport_id,team_rank) VALUES (25,74,7);</v>
      </c>
    </row>
    <row r="13631" spans="2:8" x14ac:dyDescent="0.25">
      <c r="B13631" t="s">
        <v>403</v>
      </c>
      <c r="C13631">
        <f>INDEX(NationalTeams!B:B,MATCH(B13631,NationalTeams!C:C,0))</f>
        <v>26</v>
      </c>
      <c r="D13631" t="s">
        <v>8508</v>
      </c>
      <c r="E13631">
        <f>INDEX(TeamSports!B:B,MATCH(D13631,TeamSports!C:C,0))</f>
        <v>74</v>
      </c>
      <c r="F13631">
        <f>INDEX(RanksTable!BM:BM,MATCH(B13631,RanksTable!B:B,0))</f>
        <v>7</v>
      </c>
      <c r="H13631" t="str">
        <f t="shared" si="212"/>
        <v>INSERT INTO "TeamRanks" (team_id,team_sport_id,team_rank) VALUES (26,74,7);</v>
      </c>
    </row>
    <row r="13632" spans="2:8" x14ac:dyDescent="0.25">
      <c r="B13632" t="s">
        <v>525</v>
      </c>
      <c r="C13632">
        <f>INDEX(NationalTeams!B:B,MATCH(B13632,NationalTeams!C:C,0))</f>
        <v>27</v>
      </c>
      <c r="D13632" t="s">
        <v>8508</v>
      </c>
      <c r="E13632">
        <f>INDEX(TeamSports!B:B,MATCH(D13632,TeamSports!C:C,0))</f>
        <v>74</v>
      </c>
      <c r="F13632">
        <f>INDEX(RanksTable!BM:BM,MATCH(B13632,RanksTable!B:B,0))</f>
        <v>2</v>
      </c>
      <c r="H13632" t="str">
        <f t="shared" si="212"/>
        <v>INSERT INTO "TeamRanks" (team_id,team_sport_id,team_rank) VALUES (27,74,2);</v>
      </c>
    </row>
    <row r="13633" spans="2:8" x14ac:dyDescent="0.25">
      <c r="B13633" t="s">
        <v>453</v>
      </c>
      <c r="C13633">
        <f>INDEX(NationalTeams!B:B,MATCH(B13633,NationalTeams!C:C,0))</f>
        <v>28</v>
      </c>
      <c r="D13633" t="s">
        <v>8508</v>
      </c>
      <c r="E13633">
        <f>INDEX(TeamSports!B:B,MATCH(D13633,TeamSports!C:C,0))</f>
        <v>74</v>
      </c>
      <c r="F13633">
        <f>INDEX(RanksTable!BM:BM,MATCH(B13633,RanksTable!B:B,0))</f>
        <v>7</v>
      </c>
      <c r="H13633" t="str">
        <f t="shared" si="212"/>
        <v>INSERT INTO "TeamRanks" (team_id,team_sport_id,team_rank) VALUES (28,74,7);</v>
      </c>
    </row>
    <row r="13634" spans="2:8" x14ac:dyDescent="0.25">
      <c r="B13634" t="s">
        <v>353</v>
      </c>
      <c r="C13634">
        <f>INDEX(NationalTeams!B:B,MATCH(B13634,NationalTeams!C:C,0))</f>
        <v>29</v>
      </c>
      <c r="D13634" t="s">
        <v>8508</v>
      </c>
      <c r="E13634">
        <f>INDEX(TeamSports!B:B,MATCH(D13634,TeamSports!C:C,0))</f>
        <v>74</v>
      </c>
      <c r="F13634">
        <f>INDEX(RanksTable!BM:BM,MATCH(B13634,RanksTable!B:B,0))</f>
        <v>7</v>
      </c>
      <c r="H13634" t="str">
        <f t="shared" si="212"/>
        <v>INSERT INTO "TeamRanks" (team_id,team_sport_id,team_rank) VALUES (29,74,7);</v>
      </c>
    </row>
    <row r="13635" spans="2:8" x14ac:dyDescent="0.25">
      <c r="B13635" t="s">
        <v>516</v>
      </c>
      <c r="C13635">
        <f>INDEX(NationalTeams!B:B,MATCH(B13635,NationalTeams!C:C,0))</f>
        <v>30</v>
      </c>
      <c r="D13635" t="s">
        <v>8508</v>
      </c>
      <c r="E13635">
        <f>INDEX(TeamSports!B:B,MATCH(D13635,TeamSports!C:C,0))</f>
        <v>74</v>
      </c>
      <c r="F13635">
        <f>INDEX(RanksTable!BM:BM,MATCH(B13635,RanksTable!B:B,0))</f>
        <v>7</v>
      </c>
      <c r="H13635" t="str">
        <f t="shared" si="212"/>
        <v>INSERT INTO "TeamRanks" (team_id,team_sport_id,team_rank) VALUES (30,74,7);</v>
      </c>
    </row>
    <row r="13636" spans="2:8" x14ac:dyDescent="0.25">
      <c r="B13636" t="s">
        <v>340</v>
      </c>
      <c r="C13636">
        <f>INDEX(NationalTeams!B:B,MATCH(B13636,NationalTeams!C:C,0))</f>
        <v>31</v>
      </c>
      <c r="D13636" t="s">
        <v>8508</v>
      </c>
      <c r="E13636">
        <f>INDEX(TeamSports!B:B,MATCH(D13636,TeamSports!C:C,0))</f>
        <v>74</v>
      </c>
      <c r="F13636">
        <f>INDEX(RanksTable!BM:BM,MATCH(B13636,RanksTable!B:B,0))</f>
        <v>7</v>
      </c>
      <c r="H13636" t="str">
        <f t="shared" ref="H13636:H13699" si="213">_xlfn.CONCAT($H$1,$L$1,$C$1,$L$1," ",$J$1,$C$2,$N$1,$E$2,$N$1,$F$2,$K$1,$I$1,$J$1,C13636,$N$1,E13636,$N$1,F13636,$K$1,$O$1)</f>
        <v>INSERT INTO "TeamRanks" (team_id,team_sport_id,team_rank) VALUES (31,74,7);</v>
      </c>
    </row>
    <row r="13637" spans="2:8" x14ac:dyDescent="0.25">
      <c r="B13637" t="s">
        <v>327</v>
      </c>
      <c r="C13637">
        <f>INDEX(NationalTeams!B:B,MATCH(B13637,NationalTeams!C:C,0))</f>
        <v>32</v>
      </c>
      <c r="D13637" t="s">
        <v>8508</v>
      </c>
      <c r="E13637">
        <f>INDEX(TeamSports!B:B,MATCH(D13637,TeamSports!C:C,0))</f>
        <v>74</v>
      </c>
      <c r="F13637">
        <f>INDEX(RanksTable!BM:BM,MATCH(B13637,RanksTable!B:B,0))</f>
        <v>7</v>
      </c>
      <c r="H13637" t="str">
        <f t="shared" si="213"/>
        <v>INSERT INTO "TeamRanks" (team_id,team_sport_id,team_rank) VALUES (32,74,7);</v>
      </c>
    </row>
    <row r="13638" spans="2:8" x14ac:dyDescent="0.25">
      <c r="B13638" t="s">
        <v>478</v>
      </c>
      <c r="C13638">
        <f>INDEX(NationalTeams!B:B,MATCH(B13638,NationalTeams!C:C,0))</f>
        <v>33</v>
      </c>
      <c r="D13638" t="s">
        <v>8508</v>
      </c>
      <c r="E13638">
        <f>INDEX(TeamSports!B:B,MATCH(D13638,TeamSports!C:C,0))</f>
        <v>74</v>
      </c>
      <c r="F13638">
        <f>INDEX(RanksTable!BM:BM,MATCH(B13638,RanksTable!B:B,0))</f>
        <v>7</v>
      </c>
      <c r="H13638" t="str">
        <f t="shared" si="213"/>
        <v>INSERT INTO "TeamRanks" (team_id,team_sport_id,team_rank) VALUES (33,74,7);</v>
      </c>
    </row>
    <row r="13639" spans="2:8" x14ac:dyDescent="0.25">
      <c r="B13639" t="s">
        <v>510</v>
      </c>
      <c r="C13639">
        <f>INDEX(NationalTeams!B:B,MATCH(B13639,NationalTeams!C:C,0))</f>
        <v>34</v>
      </c>
      <c r="D13639" t="s">
        <v>8508</v>
      </c>
      <c r="E13639">
        <f>INDEX(TeamSports!B:B,MATCH(D13639,TeamSports!C:C,0))</f>
        <v>74</v>
      </c>
      <c r="F13639">
        <f>INDEX(RanksTable!BM:BM,MATCH(B13639,RanksTable!B:B,0))</f>
        <v>5</v>
      </c>
      <c r="H13639" t="str">
        <f t="shared" si="213"/>
        <v>INSERT INTO "TeamRanks" (team_id,team_sport_id,team_rank) VALUES (34,74,5);</v>
      </c>
    </row>
    <row r="13640" spans="2:8" x14ac:dyDescent="0.25">
      <c r="B13640" t="s">
        <v>366</v>
      </c>
      <c r="C13640">
        <f>INDEX(NationalTeams!B:B,MATCH(B13640,NationalTeams!C:C,0))</f>
        <v>35</v>
      </c>
      <c r="D13640" t="s">
        <v>8508</v>
      </c>
      <c r="E13640">
        <f>INDEX(TeamSports!B:B,MATCH(D13640,TeamSports!C:C,0))</f>
        <v>74</v>
      </c>
      <c r="F13640">
        <f>INDEX(RanksTable!BM:BM,MATCH(B13640,RanksTable!B:B,0))</f>
        <v>7</v>
      </c>
      <c r="H13640" t="str">
        <f t="shared" si="213"/>
        <v>INSERT INTO "TeamRanks" (team_id,team_sport_id,team_rank) VALUES (35,74,7);</v>
      </c>
    </row>
    <row r="13641" spans="2:8" x14ac:dyDescent="0.25">
      <c r="B13641" t="s">
        <v>341</v>
      </c>
      <c r="C13641">
        <f>INDEX(NationalTeams!B:B,MATCH(B13641,NationalTeams!C:C,0))</f>
        <v>36</v>
      </c>
      <c r="D13641" t="s">
        <v>8508</v>
      </c>
      <c r="E13641">
        <f>INDEX(TeamSports!B:B,MATCH(D13641,TeamSports!C:C,0))</f>
        <v>74</v>
      </c>
      <c r="F13641">
        <f>INDEX(RanksTable!BM:BM,MATCH(B13641,RanksTable!B:B,0))</f>
        <v>7</v>
      </c>
      <c r="H13641" t="str">
        <f t="shared" si="213"/>
        <v>INSERT INTO "TeamRanks" (team_id,team_sport_id,team_rank) VALUES (36,74,7);</v>
      </c>
    </row>
    <row r="13642" spans="2:8" x14ac:dyDescent="0.25">
      <c r="B13642" t="s">
        <v>454</v>
      </c>
      <c r="C13642">
        <f>INDEX(NationalTeams!B:B,MATCH(B13642,NationalTeams!C:C,0))</f>
        <v>37</v>
      </c>
      <c r="D13642" t="s">
        <v>8508</v>
      </c>
      <c r="E13642">
        <f>INDEX(TeamSports!B:B,MATCH(D13642,TeamSports!C:C,0))</f>
        <v>74</v>
      </c>
      <c r="F13642">
        <f>INDEX(RanksTable!BM:BM,MATCH(B13642,RanksTable!B:B,0))</f>
        <v>7</v>
      </c>
      <c r="H13642" t="str">
        <f t="shared" si="213"/>
        <v>INSERT INTO "TeamRanks" (team_id,team_sport_id,team_rank) VALUES (37,74,7);</v>
      </c>
    </row>
    <row r="13643" spans="2:8" x14ac:dyDescent="0.25">
      <c r="B13643" t="s">
        <v>371</v>
      </c>
      <c r="C13643">
        <f>INDEX(NationalTeams!B:B,MATCH(B13643,NationalTeams!C:C,0))</f>
        <v>38</v>
      </c>
      <c r="D13643" t="s">
        <v>8508</v>
      </c>
      <c r="E13643">
        <f>INDEX(TeamSports!B:B,MATCH(D13643,TeamSports!C:C,0))</f>
        <v>74</v>
      </c>
      <c r="F13643">
        <f>INDEX(RanksTable!BM:BM,MATCH(B13643,RanksTable!B:B,0))</f>
        <v>7</v>
      </c>
      <c r="H13643" t="str">
        <f t="shared" si="213"/>
        <v>INSERT INTO "TeamRanks" (team_id,team_sport_id,team_rank) VALUES (38,74,7);</v>
      </c>
    </row>
    <row r="13644" spans="2:8" x14ac:dyDescent="0.25">
      <c r="B13644" t="s">
        <v>462</v>
      </c>
      <c r="C13644">
        <f>INDEX(NationalTeams!B:B,MATCH(B13644,NationalTeams!C:C,0))</f>
        <v>39</v>
      </c>
      <c r="D13644" t="s">
        <v>8508</v>
      </c>
      <c r="E13644">
        <f>INDEX(TeamSports!B:B,MATCH(D13644,TeamSports!C:C,0))</f>
        <v>74</v>
      </c>
      <c r="F13644">
        <f>INDEX(RanksTable!BM:BM,MATCH(B13644,RanksTable!B:B,0))</f>
        <v>7</v>
      </c>
      <c r="H13644" t="str">
        <f t="shared" si="213"/>
        <v>INSERT INTO "TeamRanks" (team_id,team_sport_id,team_rank) VALUES (39,74,7);</v>
      </c>
    </row>
    <row r="13645" spans="2:8" x14ac:dyDescent="0.25">
      <c r="B13645" t="s">
        <v>322</v>
      </c>
      <c r="C13645">
        <f>INDEX(NationalTeams!B:B,MATCH(B13645,NationalTeams!C:C,0))</f>
        <v>40</v>
      </c>
      <c r="D13645" t="s">
        <v>8508</v>
      </c>
      <c r="E13645">
        <f>INDEX(TeamSports!B:B,MATCH(D13645,TeamSports!C:C,0))</f>
        <v>74</v>
      </c>
      <c r="F13645">
        <f>INDEX(RanksTable!BM:BM,MATCH(B13645,RanksTable!B:B,0))</f>
        <v>7</v>
      </c>
      <c r="H13645" t="str">
        <f t="shared" si="213"/>
        <v>INSERT INTO "TeamRanks" (team_id,team_sport_id,team_rank) VALUES (40,74,7);</v>
      </c>
    </row>
    <row r="13646" spans="2:8" x14ac:dyDescent="0.25">
      <c r="B13646" t="s">
        <v>355</v>
      </c>
      <c r="C13646">
        <f>INDEX(NationalTeams!B:B,MATCH(B13646,NationalTeams!C:C,0))</f>
        <v>41</v>
      </c>
      <c r="D13646" t="s">
        <v>8508</v>
      </c>
      <c r="E13646">
        <f>INDEX(TeamSports!B:B,MATCH(D13646,TeamSports!C:C,0))</f>
        <v>74</v>
      </c>
      <c r="F13646">
        <f>INDEX(RanksTable!BM:BM,MATCH(B13646,RanksTable!B:B,0))</f>
        <v>4</v>
      </c>
      <c r="H13646" t="str">
        <f t="shared" si="213"/>
        <v>INSERT INTO "TeamRanks" (team_id,team_sport_id,team_rank) VALUES (41,74,4);</v>
      </c>
    </row>
    <row r="13647" spans="2:8" x14ac:dyDescent="0.25">
      <c r="B13647" t="s">
        <v>344</v>
      </c>
      <c r="C13647">
        <f>INDEX(NationalTeams!B:B,MATCH(B13647,NationalTeams!C:C,0))</f>
        <v>42</v>
      </c>
      <c r="D13647" t="s">
        <v>8508</v>
      </c>
      <c r="E13647">
        <f>INDEX(TeamSports!B:B,MATCH(D13647,TeamSports!C:C,0))</f>
        <v>74</v>
      </c>
      <c r="F13647">
        <f>INDEX(RanksTable!BM:BM,MATCH(B13647,RanksTable!B:B,0))</f>
        <v>7</v>
      </c>
      <c r="H13647" t="str">
        <f t="shared" si="213"/>
        <v>INSERT INTO "TeamRanks" (team_id,team_sport_id,team_rank) VALUES (42,74,7);</v>
      </c>
    </row>
    <row r="13648" spans="2:8" x14ac:dyDescent="0.25">
      <c r="B13648" t="s">
        <v>330</v>
      </c>
      <c r="C13648">
        <f>INDEX(NationalTeams!B:B,MATCH(B13648,NationalTeams!C:C,0))</f>
        <v>43</v>
      </c>
      <c r="D13648" t="s">
        <v>8508</v>
      </c>
      <c r="E13648">
        <f>INDEX(TeamSports!B:B,MATCH(D13648,TeamSports!C:C,0))</f>
        <v>74</v>
      </c>
      <c r="F13648">
        <f>INDEX(RanksTable!BM:BM,MATCH(B13648,RanksTable!B:B,0))</f>
        <v>7</v>
      </c>
      <c r="H13648" t="str">
        <f t="shared" si="213"/>
        <v>INSERT INTO "TeamRanks" (team_id,team_sport_id,team_rank) VALUES (43,74,7);</v>
      </c>
    </row>
    <row r="13649" spans="2:8" x14ac:dyDescent="0.25">
      <c r="B13649" t="s">
        <v>429</v>
      </c>
      <c r="C13649">
        <f>INDEX(NationalTeams!B:B,MATCH(B13649,NationalTeams!C:C,0))</f>
        <v>44</v>
      </c>
      <c r="D13649" t="s">
        <v>8508</v>
      </c>
      <c r="E13649">
        <f>INDEX(TeamSports!B:B,MATCH(D13649,TeamSports!C:C,0))</f>
        <v>74</v>
      </c>
      <c r="F13649">
        <f>INDEX(RanksTable!BM:BM,MATCH(B13649,RanksTable!B:B,0))</f>
        <v>5</v>
      </c>
      <c r="H13649" t="str">
        <f t="shared" si="213"/>
        <v>INSERT INTO "TeamRanks" (team_id,team_sport_id,team_rank) VALUES (44,74,5);</v>
      </c>
    </row>
    <row r="13650" spans="2:8" x14ac:dyDescent="0.25">
      <c r="B13650" t="s">
        <v>534</v>
      </c>
      <c r="C13650">
        <f>INDEX(NationalTeams!B:B,MATCH(B13650,NationalTeams!C:C,0))</f>
        <v>45</v>
      </c>
      <c r="D13650" t="s">
        <v>8508</v>
      </c>
      <c r="E13650">
        <f>INDEX(TeamSports!B:B,MATCH(D13650,TeamSports!C:C,0))</f>
        <v>74</v>
      </c>
      <c r="F13650">
        <f>INDEX(RanksTable!BM:BM,MATCH(B13650,RanksTable!B:B,0))</f>
        <v>7</v>
      </c>
      <c r="H13650" t="str">
        <f t="shared" si="213"/>
        <v>INSERT INTO "TeamRanks" (team_id,team_sport_id,team_rank) VALUES (45,74,7);</v>
      </c>
    </row>
    <row r="13651" spans="2:8" x14ac:dyDescent="0.25">
      <c r="B13651" t="s">
        <v>328</v>
      </c>
      <c r="C13651">
        <f>INDEX(NationalTeams!B:B,MATCH(B13651,NationalTeams!C:C,0))</f>
        <v>46</v>
      </c>
      <c r="D13651" t="s">
        <v>8508</v>
      </c>
      <c r="E13651">
        <f>INDEX(TeamSports!B:B,MATCH(D13651,TeamSports!C:C,0))</f>
        <v>74</v>
      </c>
      <c r="F13651">
        <f>INDEX(RanksTable!BM:BM,MATCH(B13651,RanksTable!B:B,0))</f>
        <v>7</v>
      </c>
      <c r="H13651" t="str">
        <f t="shared" si="213"/>
        <v>INSERT INTO "TeamRanks" (team_id,team_sport_id,team_rank) VALUES (46,74,7);</v>
      </c>
    </row>
    <row r="13652" spans="2:8" x14ac:dyDescent="0.25">
      <c r="B13652" t="s">
        <v>368</v>
      </c>
      <c r="C13652">
        <f>INDEX(NationalTeams!B:B,MATCH(B13652,NationalTeams!C:C,0))</f>
        <v>47</v>
      </c>
      <c r="D13652" t="s">
        <v>8508</v>
      </c>
      <c r="E13652">
        <f>INDEX(TeamSports!B:B,MATCH(D13652,TeamSports!C:C,0))</f>
        <v>74</v>
      </c>
      <c r="F13652">
        <f>INDEX(RanksTable!BM:BM,MATCH(B13652,RanksTable!B:B,0))</f>
        <v>7</v>
      </c>
      <c r="H13652" t="str">
        <f t="shared" si="213"/>
        <v>INSERT INTO "TeamRanks" (team_id,team_sport_id,team_rank) VALUES (47,74,7);</v>
      </c>
    </row>
    <row r="13653" spans="2:8" x14ac:dyDescent="0.25">
      <c r="B13653" t="s">
        <v>369</v>
      </c>
      <c r="C13653">
        <f>INDEX(NationalTeams!B:B,MATCH(B13653,NationalTeams!C:C,0))</f>
        <v>48</v>
      </c>
      <c r="D13653" t="s">
        <v>8508</v>
      </c>
      <c r="E13653">
        <f>INDEX(TeamSports!B:B,MATCH(D13653,TeamSports!C:C,0))</f>
        <v>74</v>
      </c>
      <c r="F13653">
        <f>INDEX(RanksTable!BM:BM,MATCH(B13653,RanksTable!B:B,0))</f>
        <v>7</v>
      </c>
      <c r="H13653" t="str">
        <f t="shared" si="213"/>
        <v>INSERT INTO "TeamRanks" (team_id,team_sport_id,team_rank) VALUES (48,74,7);</v>
      </c>
    </row>
    <row r="13654" spans="2:8" x14ac:dyDescent="0.25">
      <c r="B13654" t="s">
        <v>447</v>
      </c>
      <c r="C13654">
        <f>INDEX(NationalTeams!B:B,MATCH(B13654,NationalTeams!C:C,0))</f>
        <v>49</v>
      </c>
      <c r="D13654" t="s">
        <v>8508</v>
      </c>
      <c r="E13654">
        <f>INDEX(TeamSports!B:B,MATCH(D13654,TeamSports!C:C,0))</f>
        <v>74</v>
      </c>
      <c r="F13654">
        <f>INDEX(RanksTable!BM:BM,MATCH(B13654,RanksTable!B:B,0))</f>
        <v>7</v>
      </c>
      <c r="H13654" t="str">
        <f t="shared" si="213"/>
        <v>INSERT INTO "TeamRanks" (team_id,team_sport_id,team_rank) VALUES (49,74,7);</v>
      </c>
    </row>
    <row r="13655" spans="2:8" x14ac:dyDescent="0.25">
      <c r="B13655" t="s">
        <v>425</v>
      </c>
      <c r="C13655">
        <f>INDEX(NationalTeams!B:B,MATCH(B13655,NationalTeams!C:C,0))</f>
        <v>50</v>
      </c>
      <c r="D13655" t="s">
        <v>8508</v>
      </c>
      <c r="E13655">
        <f>INDEX(TeamSports!B:B,MATCH(D13655,TeamSports!C:C,0))</f>
        <v>74</v>
      </c>
      <c r="F13655">
        <f>INDEX(RanksTable!BM:BM,MATCH(B13655,RanksTable!B:B,0))</f>
        <v>7</v>
      </c>
      <c r="H13655" t="str">
        <f t="shared" si="213"/>
        <v>INSERT INTO "TeamRanks" (team_id,team_sport_id,team_rank) VALUES (50,74,7);</v>
      </c>
    </row>
    <row r="13656" spans="2:8" x14ac:dyDescent="0.25">
      <c r="B13656" t="s">
        <v>323</v>
      </c>
      <c r="C13656">
        <f>INDEX(NationalTeams!B:B,MATCH(B13656,NationalTeams!C:C,0))</f>
        <v>51</v>
      </c>
      <c r="D13656" t="s">
        <v>8508</v>
      </c>
      <c r="E13656">
        <f>INDEX(TeamSports!B:B,MATCH(D13656,TeamSports!C:C,0))</f>
        <v>74</v>
      </c>
      <c r="F13656">
        <f>INDEX(RanksTable!BM:BM,MATCH(B13656,RanksTable!B:B,0))</f>
        <v>7</v>
      </c>
      <c r="H13656" t="str">
        <f t="shared" si="213"/>
        <v>INSERT INTO "TeamRanks" (team_id,team_sport_id,team_rank) VALUES (51,74,7);</v>
      </c>
    </row>
    <row r="13657" spans="2:8" x14ac:dyDescent="0.25">
      <c r="B13657" t="s">
        <v>354</v>
      </c>
      <c r="C13657">
        <f>INDEX(NationalTeams!B:B,MATCH(B13657,NationalTeams!C:C,0))</f>
        <v>52</v>
      </c>
      <c r="D13657" t="s">
        <v>8508</v>
      </c>
      <c r="E13657">
        <f>INDEX(TeamSports!B:B,MATCH(D13657,TeamSports!C:C,0))</f>
        <v>74</v>
      </c>
      <c r="F13657">
        <f>INDEX(RanksTable!BM:BM,MATCH(B13657,RanksTable!B:B,0))</f>
        <v>7</v>
      </c>
      <c r="H13657" t="str">
        <f t="shared" si="213"/>
        <v>INSERT INTO "TeamRanks" (team_id,team_sport_id,team_rank) VALUES (52,74,7);</v>
      </c>
    </row>
    <row r="13658" spans="2:8" x14ac:dyDescent="0.25">
      <c r="B13658" t="s">
        <v>498</v>
      </c>
      <c r="C13658">
        <f>INDEX(NationalTeams!B:B,MATCH(B13658,NationalTeams!C:C,0))</f>
        <v>53</v>
      </c>
      <c r="D13658" t="s">
        <v>8508</v>
      </c>
      <c r="E13658">
        <f>INDEX(TeamSports!B:B,MATCH(D13658,TeamSports!C:C,0))</f>
        <v>74</v>
      </c>
      <c r="F13658">
        <f>INDEX(RanksTable!BM:BM,MATCH(B13658,RanksTable!B:B,0))</f>
        <v>6</v>
      </c>
      <c r="H13658" t="str">
        <f t="shared" si="213"/>
        <v>INSERT INTO "TeamRanks" (team_id,team_sport_id,team_rank) VALUES (53,74,6);</v>
      </c>
    </row>
    <row r="13659" spans="2:8" x14ac:dyDescent="0.25">
      <c r="B13659" t="s">
        <v>406</v>
      </c>
      <c r="C13659">
        <f>INDEX(NationalTeams!B:B,MATCH(B13659,NationalTeams!C:C,0))</f>
        <v>54</v>
      </c>
      <c r="D13659" t="s">
        <v>8508</v>
      </c>
      <c r="E13659">
        <f>INDEX(TeamSports!B:B,MATCH(D13659,TeamSports!C:C,0))</f>
        <v>74</v>
      </c>
      <c r="F13659">
        <f>INDEX(RanksTable!BM:BM,MATCH(B13659,RanksTable!B:B,0))</f>
        <v>7</v>
      </c>
      <c r="H13659" t="str">
        <f t="shared" si="213"/>
        <v>INSERT INTO "TeamRanks" (team_id,team_sport_id,team_rank) VALUES (54,74,7);</v>
      </c>
    </row>
    <row r="13660" spans="2:8" x14ac:dyDescent="0.25">
      <c r="B13660" t="s">
        <v>404</v>
      </c>
      <c r="C13660">
        <f>INDEX(NationalTeams!B:B,MATCH(B13660,NationalTeams!C:C,0))</f>
        <v>55</v>
      </c>
      <c r="D13660" t="s">
        <v>8508</v>
      </c>
      <c r="E13660">
        <f>INDEX(TeamSports!B:B,MATCH(D13660,TeamSports!C:C,0))</f>
        <v>74</v>
      </c>
      <c r="F13660">
        <f>INDEX(RanksTable!BM:BM,MATCH(B13660,RanksTable!B:B,0))</f>
        <v>7</v>
      </c>
      <c r="H13660" t="str">
        <f t="shared" si="213"/>
        <v>INSERT INTO "TeamRanks" (team_id,team_sport_id,team_rank) VALUES (55,74,7);</v>
      </c>
    </row>
    <row r="13661" spans="2:8" x14ac:dyDescent="0.25">
      <c r="B13661" t="s">
        <v>495</v>
      </c>
      <c r="C13661">
        <f>INDEX(NationalTeams!B:B,MATCH(B13661,NationalTeams!C:C,0))</f>
        <v>56</v>
      </c>
      <c r="D13661" t="s">
        <v>8508</v>
      </c>
      <c r="E13661">
        <f>INDEX(TeamSports!B:B,MATCH(D13661,TeamSports!C:C,0))</f>
        <v>74</v>
      </c>
      <c r="F13661">
        <f>INDEX(RanksTable!BM:BM,MATCH(B13661,RanksTable!B:B,0))</f>
        <v>7</v>
      </c>
      <c r="H13661" t="str">
        <f t="shared" si="213"/>
        <v>INSERT INTO "TeamRanks" (team_id,team_sport_id,team_rank) VALUES (56,74,7);</v>
      </c>
    </row>
    <row r="13662" spans="2:8" x14ac:dyDescent="0.25">
      <c r="B13662" t="s">
        <v>413</v>
      </c>
      <c r="C13662">
        <f>INDEX(NationalTeams!B:B,MATCH(B13662,NationalTeams!C:C,0))</f>
        <v>57</v>
      </c>
      <c r="D13662" t="s">
        <v>8508</v>
      </c>
      <c r="E13662">
        <f>INDEX(TeamSports!B:B,MATCH(D13662,TeamSports!C:C,0))</f>
        <v>74</v>
      </c>
      <c r="F13662">
        <f>INDEX(RanksTable!BM:BM,MATCH(B13662,RanksTable!B:B,0))</f>
        <v>7</v>
      </c>
      <c r="H13662" t="str">
        <f t="shared" si="213"/>
        <v>INSERT INTO "TeamRanks" (team_id,team_sport_id,team_rank) VALUES (57,74,7);</v>
      </c>
    </row>
    <row r="13663" spans="2:8" x14ac:dyDescent="0.25">
      <c r="B13663" t="s">
        <v>331</v>
      </c>
      <c r="C13663">
        <f>INDEX(NationalTeams!B:B,MATCH(B13663,NationalTeams!C:C,0))</f>
        <v>58</v>
      </c>
      <c r="D13663" t="s">
        <v>8508</v>
      </c>
      <c r="E13663">
        <f>INDEX(TeamSports!B:B,MATCH(D13663,TeamSports!C:C,0))</f>
        <v>74</v>
      </c>
      <c r="F13663">
        <f>INDEX(RanksTable!BM:BM,MATCH(B13663,RanksTable!B:B,0))</f>
        <v>7</v>
      </c>
      <c r="H13663" t="str">
        <f t="shared" si="213"/>
        <v>INSERT INTO "TeamRanks" (team_id,team_sport_id,team_rank) VALUES (58,74,7);</v>
      </c>
    </row>
    <row r="13664" spans="2:8" x14ac:dyDescent="0.25">
      <c r="B13664" t="s">
        <v>365</v>
      </c>
      <c r="C13664">
        <f>INDEX(NationalTeams!B:B,MATCH(B13664,NationalTeams!C:C,0))</f>
        <v>59</v>
      </c>
      <c r="D13664" t="s">
        <v>8508</v>
      </c>
      <c r="E13664">
        <f>INDEX(TeamSports!B:B,MATCH(D13664,TeamSports!C:C,0))</f>
        <v>74</v>
      </c>
      <c r="F13664">
        <f>INDEX(RanksTable!BM:BM,MATCH(B13664,RanksTable!B:B,0))</f>
        <v>7</v>
      </c>
      <c r="H13664" t="str">
        <f t="shared" si="213"/>
        <v>INSERT INTO "TeamRanks" (team_id,team_sport_id,team_rank) VALUES (59,74,7);</v>
      </c>
    </row>
    <row r="13665" spans="2:8" x14ac:dyDescent="0.25">
      <c r="B13665" t="s">
        <v>332</v>
      </c>
      <c r="C13665">
        <f>INDEX(NationalTeams!B:B,MATCH(B13665,NationalTeams!C:C,0))</f>
        <v>60</v>
      </c>
      <c r="D13665" t="s">
        <v>8508</v>
      </c>
      <c r="E13665">
        <f>INDEX(TeamSports!B:B,MATCH(D13665,TeamSports!C:C,0))</f>
        <v>74</v>
      </c>
      <c r="F13665">
        <f>INDEX(RanksTable!BM:BM,MATCH(B13665,RanksTable!B:B,0))</f>
        <v>7</v>
      </c>
      <c r="H13665" t="str">
        <f t="shared" si="213"/>
        <v>INSERT INTO "TeamRanks" (team_id,team_sport_id,team_rank) VALUES (60,74,7);</v>
      </c>
    </row>
    <row r="13666" spans="2:8" x14ac:dyDescent="0.25">
      <c r="B13666" t="s">
        <v>435</v>
      </c>
      <c r="C13666">
        <f>INDEX(NationalTeams!B:B,MATCH(B13666,NationalTeams!C:C,0))</f>
        <v>61</v>
      </c>
      <c r="D13666" t="s">
        <v>8508</v>
      </c>
      <c r="E13666">
        <f>INDEX(TeamSports!B:B,MATCH(D13666,TeamSports!C:C,0))</f>
        <v>74</v>
      </c>
      <c r="F13666">
        <f>INDEX(RanksTable!BM:BM,MATCH(B13666,RanksTable!B:B,0))</f>
        <v>7</v>
      </c>
      <c r="H13666" t="str">
        <f t="shared" si="213"/>
        <v>INSERT INTO "TeamRanks" (team_id,team_sport_id,team_rank) VALUES (61,74,7);</v>
      </c>
    </row>
    <row r="13667" spans="2:8" x14ac:dyDescent="0.25">
      <c r="B13667" t="s">
        <v>346</v>
      </c>
      <c r="C13667">
        <f>INDEX(NationalTeams!B:B,MATCH(B13667,NationalTeams!C:C,0))</f>
        <v>62</v>
      </c>
      <c r="D13667" t="s">
        <v>8508</v>
      </c>
      <c r="E13667">
        <f>INDEX(TeamSports!B:B,MATCH(D13667,TeamSports!C:C,0))</f>
        <v>74</v>
      </c>
      <c r="F13667">
        <f>INDEX(RanksTable!BM:BM,MATCH(B13667,RanksTable!B:B,0))</f>
        <v>7</v>
      </c>
      <c r="H13667" t="str">
        <f t="shared" si="213"/>
        <v>INSERT INTO "TeamRanks" (team_id,team_sport_id,team_rank) VALUES (62,74,7);</v>
      </c>
    </row>
    <row r="13668" spans="2:8" x14ac:dyDescent="0.25">
      <c r="B13668" t="s">
        <v>515</v>
      </c>
      <c r="C13668">
        <f>INDEX(NationalTeams!B:B,MATCH(B13668,NationalTeams!C:C,0))</f>
        <v>63</v>
      </c>
      <c r="D13668" t="s">
        <v>8508</v>
      </c>
      <c r="E13668">
        <f>INDEX(TeamSports!B:B,MATCH(D13668,TeamSports!C:C,0))</f>
        <v>74</v>
      </c>
      <c r="F13668">
        <f>INDEX(RanksTable!BM:BM,MATCH(B13668,RanksTable!B:B,0))</f>
        <v>7</v>
      </c>
      <c r="H13668" t="str">
        <f t="shared" si="213"/>
        <v>INSERT INTO "TeamRanks" (team_id,team_sport_id,team_rank) VALUES (63,74,7);</v>
      </c>
    </row>
    <row r="13669" spans="2:8" x14ac:dyDescent="0.25">
      <c r="B13669" t="s">
        <v>509</v>
      </c>
      <c r="C13669">
        <f>INDEX(NationalTeams!B:B,MATCH(B13669,NationalTeams!C:C,0))</f>
        <v>64</v>
      </c>
      <c r="D13669" t="s">
        <v>8508</v>
      </c>
      <c r="E13669">
        <f>INDEX(TeamSports!B:B,MATCH(D13669,TeamSports!C:C,0))</f>
        <v>74</v>
      </c>
      <c r="F13669">
        <f>INDEX(RanksTable!BM:BM,MATCH(B13669,RanksTable!B:B,0))</f>
        <v>3</v>
      </c>
      <c r="H13669" t="str">
        <f t="shared" si="213"/>
        <v>INSERT INTO "TeamRanks" (team_id,team_sport_id,team_rank) VALUES (64,74,3);</v>
      </c>
    </row>
    <row r="13670" spans="2:8" x14ac:dyDescent="0.25">
      <c r="B13670" t="s">
        <v>518</v>
      </c>
      <c r="C13670">
        <f>INDEX(NationalTeams!B:B,MATCH(B13670,NationalTeams!C:C,0))</f>
        <v>65</v>
      </c>
      <c r="D13670" t="s">
        <v>8508</v>
      </c>
      <c r="E13670">
        <f>INDEX(TeamSports!B:B,MATCH(D13670,TeamSports!C:C,0))</f>
        <v>74</v>
      </c>
      <c r="F13670">
        <f>INDEX(RanksTable!BM:BM,MATCH(B13670,RanksTable!B:B,0))</f>
        <v>4</v>
      </c>
      <c r="H13670" t="str">
        <f t="shared" si="213"/>
        <v>INSERT INTO "TeamRanks" (team_id,team_sport_id,team_rank) VALUES (65,74,4);</v>
      </c>
    </row>
    <row r="13671" spans="2:8" x14ac:dyDescent="0.25">
      <c r="B13671" t="s">
        <v>490</v>
      </c>
      <c r="C13671">
        <f>INDEX(NationalTeams!B:B,MATCH(B13671,NationalTeams!C:C,0))</f>
        <v>66</v>
      </c>
      <c r="D13671" t="s">
        <v>8508</v>
      </c>
      <c r="E13671">
        <f>INDEX(TeamSports!B:B,MATCH(D13671,TeamSports!C:C,0))</f>
        <v>74</v>
      </c>
      <c r="F13671">
        <f>INDEX(RanksTable!BM:BM,MATCH(B13671,RanksTable!B:B,0))</f>
        <v>7</v>
      </c>
      <c r="H13671" t="str">
        <f t="shared" si="213"/>
        <v>INSERT INTO "TeamRanks" (team_id,team_sport_id,team_rank) VALUES (66,74,7);</v>
      </c>
    </row>
    <row r="13672" spans="2:8" x14ac:dyDescent="0.25">
      <c r="B13672" t="s">
        <v>349</v>
      </c>
      <c r="C13672">
        <f>INDEX(NationalTeams!B:B,MATCH(B13672,NationalTeams!C:C,0))</f>
        <v>67</v>
      </c>
      <c r="D13672" t="s">
        <v>8508</v>
      </c>
      <c r="E13672">
        <f>INDEX(TeamSports!B:B,MATCH(D13672,TeamSports!C:C,0))</f>
        <v>74</v>
      </c>
      <c r="F13672">
        <f>INDEX(RanksTable!BM:BM,MATCH(B13672,RanksTable!B:B,0))</f>
        <v>5</v>
      </c>
      <c r="H13672" t="str">
        <f t="shared" si="213"/>
        <v>INSERT INTO "TeamRanks" (team_id,team_sport_id,team_rank) VALUES (67,74,5);</v>
      </c>
    </row>
    <row r="13673" spans="2:8" x14ac:dyDescent="0.25">
      <c r="B13673" t="s">
        <v>531</v>
      </c>
      <c r="C13673">
        <f>INDEX(NationalTeams!B:B,MATCH(B13673,NationalTeams!C:C,0))</f>
        <v>68</v>
      </c>
      <c r="D13673" t="s">
        <v>8508</v>
      </c>
      <c r="E13673">
        <f>INDEX(TeamSports!B:B,MATCH(D13673,TeamSports!C:C,0))</f>
        <v>74</v>
      </c>
      <c r="F13673">
        <f>INDEX(RanksTable!BM:BM,MATCH(B13673,RanksTable!B:B,0))</f>
        <v>4</v>
      </c>
      <c r="H13673" t="str">
        <f t="shared" si="213"/>
        <v>INSERT INTO "TeamRanks" (team_id,team_sport_id,team_rank) VALUES (68,74,4);</v>
      </c>
    </row>
    <row r="13674" spans="2:8" x14ac:dyDescent="0.25">
      <c r="B13674" t="s">
        <v>326</v>
      </c>
      <c r="C13674">
        <f>INDEX(NationalTeams!B:B,MATCH(B13674,NationalTeams!C:C,0))</f>
        <v>69</v>
      </c>
      <c r="D13674" t="s">
        <v>8508</v>
      </c>
      <c r="E13674">
        <f>INDEX(TeamSports!B:B,MATCH(D13674,TeamSports!C:C,0))</f>
        <v>74</v>
      </c>
      <c r="F13674">
        <f>INDEX(RanksTable!BM:BM,MATCH(B13674,RanksTable!B:B,0))</f>
        <v>7</v>
      </c>
      <c r="H13674" t="str">
        <f t="shared" si="213"/>
        <v>INSERT INTO "TeamRanks" (team_id,team_sport_id,team_rank) VALUES (69,74,7);</v>
      </c>
    </row>
    <row r="13675" spans="2:8" x14ac:dyDescent="0.25">
      <c r="B13675" t="s">
        <v>320</v>
      </c>
      <c r="C13675">
        <f>INDEX(NationalTeams!B:B,MATCH(B13675,NationalTeams!C:C,0))</f>
        <v>70</v>
      </c>
      <c r="D13675" t="s">
        <v>8508</v>
      </c>
      <c r="E13675">
        <f>INDEX(TeamSports!B:B,MATCH(D13675,TeamSports!C:C,0))</f>
        <v>74</v>
      </c>
      <c r="F13675">
        <f>INDEX(RanksTable!BM:BM,MATCH(B13675,RanksTable!B:B,0))</f>
        <v>7</v>
      </c>
      <c r="H13675" t="str">
        <f t="shared" si="213"/>
        <v>INSERT INTO "TeamRanks" (team_id,team_sport_id,team_rank) VALUES (70,74,7);</v>
      </c>
    </row>
    <row r="13676" spans="2:8" x14ac:dyDescent="0.25">
      <c r="B13676" t="s">
        <v>459</v>
      </c>
      <c r="C13676">
        <f>INDEX(NationalTeams!B:B,MATCH(B13676,NationalTeams!C:C,0))</f>
        <v>71</v>
      </c>
      <c r="D13676" t="s">
        <v>8508</v>
      </c>
      <c r="E13676">
        <f>INDEX(TeamSports!B:B,MATCH(D13676,TeamSports!C:C,0))</f>
        <v>74</v>
      </c>
      <c r="F13676">
        <f>INDEX(RanksTable!BM:BM,MATCH(B13676,RanksTable!B:B,0))</f>
        <v>7</v>
      </c>
      <c r="H13676" t="str">
        <f t="shared" si="213"/>
        <v>INSERT INTO "TeamRanks" (team_id,team_sport_id,team_rank) VALUES (71,74,7);</v>
      </c>
    </row>
    <row r="13677" spans="2:8" x14ac:dyDescent="0.25">
      <c r="B13677" t="s">
        <v>445</v>
      </c>
      <c r="C13677">
        <f>INDEX(NationalTeams!B:B,MATCH(B13677,NationalTeams!C:C,0))</f>
        <v>72</v>
      </c>
      <c r="D13677" t="s">
        <v>8508</v>
      </c>
      <c r="E13677">
        <f>INDEX(TeamSports!B:B,MATCH(D13677,TeamSports!C:C,0))</f>
        <v>74</v>
      </c>
      <c r="F13677">
        <f>INDEX(RanksTable!BM:BM,MATCH(B13677,RanksTable!B:B,0))</f>
        <v>7</v>
      </c>
      <c r="H13677" t="str">
        <f t="shared" si="213"/>
        <v>INSERT INTO "TeamRanks" (team_id,team_sport_id,team_rank) VALUES (72,74,7);</v>
      </c>
    </row>
    <row r="13678" spans="2:8" x14ac:dyDescent="0.25">
      <c r="B13678" t="s">
        <v>511</v>
      </c>
      <c r="C13678">
        <f>INDEX(NationalTeams!B:B,MATCH(B13678,NationalTeams!C:C,0))</f>
        <v>73</v>
      </c>
      <c r="D13678" t="s">
        <v>8508</v>
      </c>
      <c r="E13678">
        <f>INDEX(TeamSports!B:B,MATCH(D13678,TeamSports!C:C,0))</f>
        <v>74</v>
      </c>
      <c r="F13678">
        <f>INDEX(RanksTable!BM:BM,MATCH(B13678,RanksTable!B:B,0))</f>
        <v>2</v>
      </c>
      <c r="H13678" t="str">
        <f t="shared" si="213"/>
        <v>INSERT INTO "TeamRanks" (team_id,team_sport_id,team_rank) VALUES (73,74,2);</v>
      </c>
    </row>
    <row r="13679" spans="2:8" x14ac:dyDescent="0.25">
      <c r="B13679" t="s">
        <v>487</v>
      </c>
      <c r="C13679">
        <f>INDEX(NationalTeams!B:B,MATCH(B13679,NationalTeams!C:C,0))</f>
        <v>74</v>
      </c>
      <c r="D13679" t="s">
        <v>8508</v>
      </c>
      <c r="E13679">
        <f>INDEX(TeamSports!B:B,MATCH(D13679,TeamSports!C:C,0))</f>
        <v>74</v>
      </c>
      <c r="F13679">
        <f>INDEX(RanksTable!BM:BM,MATCH(B13679,RanksTable!B:B,0))</f>
        <v>1</v>
      </c>
      <c r="H13679" t="str">
        <f t="shared" si="213"/>
        <v>INSERT INTO "TeamRanks" (team_id,team_sport_id,team_rank) VALUES (74,74,1);</v>
      </c>
    </row>
    <row r="13680" spans="2:8" x14ac:dyDescent="0.25">
      <c r="B13680" t="s">
        <v>383</v>
      </c>
      <c r="C13680">
        <f>INDEX(NationalTeams!B:B,MATCH(B13680,NationalTeams!C:C,0))</f>
        <v>75</v>
      </c>
      <c r="D13680" t="s">
        <v>8508</v>
      </c>
      <c r="E13680">
        <f>INDEX(TeamSports!B:B,MATCH(D13680,TeamSports!C:C,0))</f>
        <v>74</v>
      </c>
      <c r="F13680">
        <f>INDEX(RanksTable!BM:BM,MATCH(B13680,RanksTable!B:B,0))</f>
        <v>7</v>
      </c>
      <c r="H13680" t="str">
        <f t="shared" si="213"/>
        <v>INSERT INTO "TeamRanks" (team_id,team_sport_id,team_rank) VALUES (75,74,7);</v>
      </c>
    </row>
    <row r="13681" spans="2:8" x14ac:dyDescent="0.25">
      <c r="B13681" t="s">
        <v>517</v>
      </c>
      <c r="C13681">
        <f>INDEX(NationalTeams!B:B,MATCH(B13681,NationalTeams!C:C,0))</f>
        <v>76</v>
      </c>
      <c r="D13681" t="s">
        <v>8508</v>
      </c>
      <c r="E13681">
        <f>INDEX(TeamSports!B:B,MATCH(D13681,TeamSports!C:C,0))</f>
        <v>74</v>
      </c>
      <c r="F13681">
        <f>INDEX(RanksTable!BM:BM,MATCH(B13681,RanksTable!B:B,0))</f>
        <v>7</v>
      </c>
      <c r="H13681" t="str">
        <f t="shared" si="213"/>
        <v>INSERT INTO "TeamRanks" (team_id,team_sport_id,team_rank) VALUES (76,74,7);</v>
      </c>
    </row>
    <row r="13682" spans="2:8" x14ac:dyDescent="0.25">
      <c r="B13682" t="s">
        <v>391</v>
      </c>
      <c r="C13682">
        <f>INDEX(NationalTeams!B:B,MATCH(B13682,NationalTeams!C:C,0))</f>
        <v>77</v>
      </c>
      <c r="D13682" t="s">
        <v>8508</v>
      </c>
      <c r="E13682">
        <f>INDEX(TeamSports!B:B,MATCH(D13682,TeamSports!C:C,0))</f>
        <v>74</v>
      </c>
      <c r="F13682">
        <f>INDEX(RanksTable!BM:BM,MATCH(B13682,RanksTable!B:B,0))</f>
        <v>7</v>
      </c>
      <c r="H13682" t="str">
        <f t="shared" si="213"/>
        <v>INSERT INTO "TeamRanks" (team_id,team_sport_id,team_rank) VALUES (77,74,7);</v>
      </c>
    </row>
    <row r="13683" spans="2:8" x14ac:dyDescent="0.25">
      <c r="B13683" t="s">
        <v>524</v>
      </c>
      <c r="C13683">
        <f>INDEX(NationalTeams!B:B,MATCH(B13683,NationalTeams!C:C,0))</f>
        <v>78</v>
      </c>
      <c r="D13683" t="s">
        <v>8508</v>
      </c>
      <c r="E13683">
        <f>INDEX(TeamSports!B:B,MATCH(D13683,TeamSports!C:C,0))</f>
        <v>74</v>
      </c>
      <c r="F13683">
        <f>INDEX(RanksTable!BM:BM,MATCH(B13683,RanksTable!B:B,0))</f>
        <v>7</v>
      </c>
      <c r="H13683" t="str">
        <f t="shared" si="213"/>
        <v>INSERT INTO "TeamRanks" (team_id,team_sport_id,team_rank) VALUES (78,74,7);</v>
      </c>
    </row>
    <row r="13684" spans="2:8" x14ac:dyDescent="0.25">
      <c r="B13684" t="s">
        <v>325</v>
      </c>
      <c r="C13684">
        <f>INDEX(NationalTeams!B:B,MATCH(B13684,NationalTeams!C:C,0))</f>
        <v>79</v>
      </c>
      <c r="D13684" t="s">
        <v>8508</v>
      </c>
      <c r="E13684">
        <f>INDEX(TeamSports!B:B,MATCH(D13684,TeamSports!C:C,0))</f>
        <v>74</v>
      </c>
      <c r="F13684">
        <f>INDEX(RanksTable!BM:BM,MATCH(B13684,RanksTable!B:B,0))</f>
        <v>7</v>
      </c>
      <c r="H13684" t="str">
        <f t="shared" si="213"/>
        <v>INSERT INTO "TeamRanks" (team_id,team_sport_id,team_rank) VALUES (79,74,7);</v>
      </c>
    </row>
    <row r="13685" spans="2:8" x14ac:dyDescent="0.25">
      <c r="B13685" t="s">
        <v>536</v>
      </c>
      <c r="C13685">
        <f>INDEX(NationalTeams!B:B,MATCH(B13685,NationalTeams!C:C,0))</f>
        <v>80</v>
      </c>
      <c r="D13685" t="s">
        <v>8508</v>
      </c>
      <c r="E13685">
        <f>INDEX(TeamSports!B:B,MATCH(D13685,TeamSports!C:C,0))</f>
        <v>74</v>
      </c>
      <c r="F13685">
        <f>INDEX(RanksTable!BM:BM,MATCH(B13685,RanksTable!B:B,0))</f>
        <v>7</v>
      </c>
      <c r="H13685" t="str">
        <f t="shared" si="213"/>
        <v>INSERT INTO "TeamRanks" (team_id,team_sport_id,team_rank) VALUES (80,74,7);</v>
      </c>
    </row>
    <row r="13686" spans="2:8" x14ac:dyDescent="0.25">
      <c r="B13686" t="s">
        <v>405</v>
      </c>
      <c r="C13686">
        <f>INDEX(NationalTeams!B:B,MATCH(B13686,NationalTeams!C:C,0))</f>
        <v>81</v>
      </c>
      <c r="D13686" t="s">
        <v>8508</v>
      </c>
      <c r="E13686">
        <f>INDEX(TeamSports!B:B,MATCH(D13686,TeamSports!C:C,0))</f>
        <v>74</v>
      </c>
      <c r="F13686">
        <f>INDEX(RanksTable!BM:BM,MATCH(B13686,RanksTable!B:B,0))</f>
        <v>7</v>
      </c>
      <c r="H13686" t="str">
        <f t="shared" si="213"/>
        <v>INSERT INTO "TeamRanks" (team_id,team_sport_id,team_rank) VALUES (81,74,7);</v>
      </c>
    </row>
    <row r="13687" spans="2:8" x14ac:dyDescent="0.25">
      <c r="B13687" t="s">
        <v>508</v>
      </c>
      <c r="C13687">
        <f>INDEX(NationalTeams!B:B,MATCH(B13687,NationalTeams!C:C,0))</f>
        <v>82</v>
      </c>
      <c r="D13687" t="s">
        <v>8508</v>
      </c>
      <c r="E13687">
        <f>INDEX(TeamSports!B:B,MATCH(D13687,TeamSports!C:C,0))</f>
        <v>74</v>
      </c>
      <c r="F13687">
        <f>INDEX(RanksTable!BM:BM,MATCH(B13687,RanksTable!B:B,0))</f>
        <v>7</v>
      </c>
      <c r="H13687" t="str">
        <f t="shared" si="213"/>
        <v>INSERT INTO "TeamRanks" (team_id,team_sport_id,team_rank) VALUES (82,74,7);</v>
      </c>
    </row>
    <row r="13688" spans="2:8" x14ac:dyDescent="0.25">
      <c r="B13688" t="s">
        <v>477</v>
      </c>
      <c r="C13688">
        <f>INDEX(NationalTeams!B:B,MATCH(B13688,NationalTeams!C:C,0))</f>
        <v>83</v>
      </c>
      <c r="D13688" t="s">
        <v>8508</v>
      </c>
      <c r="E13688">
        <f>INDEX(TeamSports!B:B,MATCH(D13688,TeamSports!C:C,0))</f>
        <v>74</v>
      </c>
      <c r="F13688">
        <f>INDEX(RanksTable!BM:BM,MATCH(B13688,RanksTable!B:B,0))</f>
        <v>7</v>
      </c>
      <c r="H13688" t="str">
        <f t="shared" si="213"/>
        <v>INSERT INTO "TeamRanks" (team_id,team_sport_id,team_rank) VALUES (83,74,7);</v>
      </c>
    </row>
    <row r="13689" spans="2:8" x14ac:dyDescent="0.25">
      <c r="B13689" t="s">
        <v>396</v>
      </c>
      <c r="C13689">
        <f>INDEX(NationalTeams!B:B,MATCH(B13689,NationalTeams!C:C,0))</f>
        <v>84</v>
      </c>
      <c r="D13689" t="s">
        <v>8508</v>
      </c>
      <c r="E13689">
        <f>INDEX(TeamSports!B:B,MATCH(D13689,TeamSports!C:C,0))</f>
        <v>74</v>
      </c>
      <c r="F13689">
        <f>INDEX(RanksTable!BM:BM,MATCH(B13689,RanksTable!B:B,0))</f>
        <v>7</v>
      </c>
      <c r="H13689" t="str">
        <f t="shared" si="213"/>
        <v>INSERT INTO "TeamRanks" (team_id,team_sport_id,team_rank) VALUES (84,74,7);</v>
      </c>
    </row>
    <row r="13690" spans="2:8" x14ac:dyDescent="0.25">
      <c r="B13690" t="s">
        <v>382</v>
      </c>
      <c r="C13690">
        <f>INDEX(NationalTeams!B:B,MATCH(B13690,NationalTeams!C:C,0))</f>
        <v>85</v>
      </c>
      <c r="D13690" t="s">
        <v>8508</v>
      </c>
      <c r="E13690">
        <f>INDEX(TeamSports!B:B,MATCH(D13690,TeamSports!C:C,0))</f>
        <v>74</v>
      </c>
      <c r="F13690">
        <f>INDEX(RanksTable!BM:BM,MATCH(B13690,RanksTable!B:B,0))</f>
        <v>7</v>
      </c>
      <c r="H13690" t="str">
        <f t="shared" si="213"/>
        <v>INSERT INTO "TeamRanks" (team_id,team_sport_id,team_rank) VALUES (85,74,7);</v>
      </c>
    </row>
    <row r="13691" spans="2:8" x14ac:dyDescent="0.25">
      <c r="B13691" t="s">
        <v>338</v>
      </c>
      <c r="C13691">
        <f>INDEX(NationalTeams!B:B,MATCH(B13691,NationalTeams!C:C,0))</f>
        <v>86</v>
      </c>
      <c r="D13691" t="s">
        <v>8508</v>
      </c>
      <c r="E13691">
        <f>INDEX(TeamSports!B:B,MATCH(D13691,TeamSports!C:C,0))</f>
        <v>74</v>
      </c>
      <c r="F13691">
        <f>INDEX(RanksTable!BM:BM,MATCH(B13691,RanksTable!B:B,0))</f>
        <v>7</v>
      </c>
      <c r="H13691" t="str">
        <f t="shared" si="213"/>
        <v>INSERT INTO "TeamRanks" (team_id,team_sport_id,team_rank) VALUES (86,74,7);</v>
      </c>
    </row>
    <row r="13692" spans="2:8" x14ac:dyDescent="0.25">
      <c r="B13692" t="s">
        <v>392</v>
      </c>
      <c r="C13692">
        <f>INDEX(NationalTeams!B:B,MATCH(B13692,NationalTeams!C:C,0))</f>
        <v>87</v>
      </c>
      <c r="D13692" t="s">
        <v>8508</v>
      </c>
      <c r="E13692">
        <f>INDEX(TeamSports!B:B,MATCH(D13692,TeamSports!C:C,0))</f>
        <v>74</v>
      </c>
      <c r="F13692">
        <f>INDEX(RanksTable!BM:BM,MATCH(B13692,RanksTable!B:B,0))</f>
        <v>7</v>
      </c>
      <c r="H13692" t="str">
        <f t="shared" si="213"/>
        <v>INSERT INTO "TeamRanks" (team_id,team_sport_id,team_rank) VALUES (87,74,7);</v>
      </c>
    </row>
    <row r="13693" spans="2:8" x14ac:dyDescent="0.25">
      <c r="B13693" t="s">
        <v>335</v>
      </c>
      <c r="C13693">
        <f>INDEX(NationalTeams!B:B,MATCH(B13693,NationalTeams!C:C,0))</f>
        <v>88</v>
      </c>
      <c r="D13693" t="s">
        <v>8508</v>
      </c>
      <c r="E13693">
        <f>INDEX(TeamSports!B:B,MATCH(D13693,TeamSports!C:C,0))</f>
        <v>74</v>
      </c>
      <c r="F13693">
        <f>INDEX(RanksTable!BM:BM,MATCH(B13693,RanksTable!B:B,0))</f>
        <v>7</v>
      </c>
      <c r="H13693" t="str">
        <f t="shared" si="213"/>
        <v>INSERT INTO "TeamRanks" (team_id,team_sport_id,team_rank) VALUES (88,74,7);</v>
      </c>
    </row>
    <row r="13694" spans="2:8" x14ac:dyDescent="0.25">
      <c r="B13694" t="s">
        <v>333</v>
      </c>
      <c r="C13694">
        <f>INDEX(NationalTeams!B:B,MATCH(B13694,NationalTeams!C:C,0))</f>
        <v>89</v>
      </c>
      <c r="D13694" t="s">
        <v>8508</v>
      </c>
      <c r="E13694">
        <f>INDEX(TeamSports!B:B,MATCH(D13694,TeamSports!C:C,0))</f>
        <v>74</v>
      </c>
      <c r="F13694">
        <f>INDEX(RanksTable!BM:BM,MATCH(B13694,RanksTable!B:B,0))</f>
        <v>7</v>
      </c>
      <c r="H13694" t="str">
        <f t="shared" si="213"/>
        <v>INSERT INTO "TeamRanks" (team_id,team_sport_id,team_rank) VALUES (89,74,7);</v>
      </c>
    </row>
    <row r="13695" spans="2:8" x14ac:dyDescent="0.25">
      <c r="B13695" t="s">
        <v>397</v>
      </c>
      <c r="C13695">
        <f>INDEX(NationalTeams!B:B,MATCH(B13695,NationalTeams!C:C,0))</f>
        <v>90</v>
      </c>
      <c r="D13695" t="s">
        <v>8508</v>
      </c>
      <c r="E13695">
        <f>INDEX(TeamSports!B:B,MATCH(D13695,TeamSports!C:C,0))</f>
        <v>74</v>
      </c>
      <c r="F13695">
        <f>INDEX(RanksTable!BM:BM,MATCH(B13695,RanksTable!B:B,0))</f>
        <v>7</v>
      </c>
      <c r="H13695" t="str">
        <f t="shared" si="213"/>
        <v>INSERT INTO "TeamRanks" (team_id,team_sport_id,team_rank) VALUES (90,74,7);</v>
      </c>
    </row>
    <row r="13696" spans="2:8" x14ac:dyDescent="0.25">
      <c r="B13696" t="s">
        <v>469</v>
      </c>
      <c r="C13696">
        <f>INDEX(NationalTeams!B:B,MATCH(B13696,NationalTeams!C:C,0))</f>
        <v>91</v>
      </c>
      <c r="D13696" t="s">
        <v>8508</v>
      </c>
      <c r="E13696">
        <f>INDEX(TeamSports!B:B,MATCH(D13696,TeamSports!C:C,0))</f>
        <v>74</v>
      </c>
      <c r="F13696">
        <f>INDEX(RanksTable!BM:BM,MATCH(B13696,RanksTable!B:B,0))</f>
        <v>7</v>
      </c>
      <c r="H13696" t="str">
        <f t="shared" si="213"/>
        <v>INSERT INTO "TeamRanks" (team_id,team_sport_id,team_rank) VALUES (91,74,7);</v>
      </c>
    </row>
    <row r="13697" spans="2:8" x14ac:dyDescent="0.25">
      <c r="B13697" t="s">
        <v>512</v>
      </c>
      <c r="C13697">
        <f>INDEX(NationalTeams!B:B,MATCH(B13697,NationalTeams!C:C,0))</f>
        <v>92</v>
      </c>
      <c r="D13697" t="s">
        <v>8508</v>
      </c>
      <c r="E13697">
        <f>INDEX(TeamSports!B:B,MATCH(D13697,TeamSports!C:C,0))</f>
        <v>74</v>
      </c>
      <c r="F13697">
        <f>INDEX(RanksTable!BM:BM,MATCH(B13697,RanksTable!B:B,0))</f>
        <v>7</v>
      </c>
      <c r="H13697" t="str">
        <f t="shared" si="213"/>
        <v>INSERT INTO "TeamRanks" (team_id,team_sport_id,team_rank) VALUES (92,74,7);</v>
      </c>
    </row>
    <row r="13698" spans="2:8" x14ac:dyDescent="0.25">
      <c r="B13698" t="s">
        <v>458</v>
      </c>
      <c r="C13698">
        <f>INDEX(NationalTeams!B:B,MATCH(B13698,NationalTeams!C:C,0))</f>
        <v>93</v>
      </c>
      <c r="D13698" t="s">
        <v>8508</v>
      </c>
      <c r="E13698">
        <f>INDEX(TeamSports!B:B,MATCH(D13698,TeamSports!C:C,0))</f>
        <v>74</v>
      </c>
      <c r="F13698">
        <f>INDEX(RanksTable!BM:BM,MATCH(B13698,RanksTable!B:B,0))</f>
        <v>7</v>
      </c>
      <c r="H13698" t="str">
        <f t="shared" si="213"/>
        <v>INSERT INTO "TeamRanks" (team_id,team_sport_id,team_rank) VALUES (93,74,7);</v>
      </c>
    </row>
    <row r="13699" spans="2:8" x14ac:dyDescent="0.25">
      <c r="B13699" t="s">
        <v>444</v>
      </c>
      <c r="C13699">
        <f>INDEX(NationalTeams!B:B,MATCH(B13699,NationalTeams!C:C,0))</f>
        <v>94</v>
      </c>
      <c r="D13699" t="s">
        <v>8508</v>
      </c>
      <c r="E13699">
        <f>INDEX(TeamSports!B:B,MATCH(D13699,TeamSports!C:C,0))</f>
        <v>74</v>
      </c>
      <c r="F13699">
        <f>INDEX(RanksTable!BM:BM,MATCH(B13699,RanksTable!B:B,0))</f>
        <v>7</v>
      </c>
      <c r="H13699" t="str">
        <f t="shared" si="213"/>
        <v>INSERT INTO "TeamRanks" (team_id,team_sport_id,team_rank) VALUES (94,74,7);</v>
      </c>
    </row>
    <row r="13700" spans="2:8" x14ac:dyDescent="0.25">
      <c r="B13700" t="s">
        <v>493</v>
      </c>
      <c r="C13700">
        <f>INDEX(NationalTeams!B:B,MATCH(B13700,NationalTeams!C:C,0))</f>
        <v>95</v>
      </c>
      <c r="D13700" t="s">
        <v>8508</v>
      </c>
      <c r="E13700">
        <f>INDEX(TeamSports!B:B,MATCH(D13700,TeamSports!C:C,0))</f>
        <v>74</v>
      </c>
      <c r="F13700">
        <f>INDEX(RanksTable!BM:BM,MATCH(B13700,RanksTable!B:B,0))</f>
        <v>7</v>
      </c>
      <c r="H13700" t="str">
        <f t="shared" ref="H13700:H13763" si="214">_xlfn.CONCAT($H$1,$L$1,$C$1,$L$1," ",$J$1,$C$2,$N$1,$E$2,$N$1,$F$2,$K$1,$I$1,$J$1,C13700,$N$1,E13700,$N$1,F13700,$K$1,$O$1)</f>
        <v>INSERT INTO "TeamRanks" (team_id,team_sport_id,team_rank) VALUES (95,74,7);</v>
      </c>
    </row>
    <row r="13701" spans="2:8" x14ac:dyDescent="0.25">
      <c r="B13701" t="s">
        <v>431</v>
      </c>
      <c r="C13701">
        <f>INDEX(NationalTeams!B:B,MATCH(B13701,NationalTeams!C:C,0))</f>
        <v>96</v>
      </c>
      <c r="D13701" t="s">
        <v>8508</v>
      </c>
      <c r="E13701">
        <f>INDEX(TeamSports!B:B,MATCH(D13701,TeamSports!C:C,0))</f>
        <v>74</v>
      </c>
      <c r="F13701">
        <f>INDEX(RanksTable!BM:BM,MATCH(B13701,RanksTable!B:B,0))</f>
        <v>7</v>
      </c>
      <c r="H13701" t="str">
        <f t="shared" si="214"/>
        <v>INSERT INTO "TeamRanks" (team_id,team_sport_id,team_rank) VALUES (96,74,7);</v>
      </c>
    </row>
    <row r="13702" spans="2:8" x14ac:dyDescent="0.25">
      <c r="B13702" t="s">
        <v>427</v>
      </c>
      <c r="C13702">
        <f>INDEX(NationalTeams!B:B,MATCH(B13702,NationalTeams!C:C,0))</f>
        <v>97</v>
      </c>
      <c r="D13702" t="s">
        <v>8508</v>
      </c>
      <c r="E13702">
        <f>INDEX(TeamSports!B:B,MATCH(D13702,TeamSports!C:C,0))</f>
        <v>74</v>
      </c>
      <c r="F13702">
        <f>INDEX(RanksTable!BM:BM,MATCH(B13702,RanksTable!B:B,0))</f>
        <v>7</v>
      </c>
      <c r="H13702" t="str">
        <f t="shared" si="214"/>
        <v>INSERT INTO "TeamRanks" (team_id,team_sport_id,team_rank) VALUES (97,74,7);</v>
      </c>
    </row>
    <row r="13703" spans="2:8" x14ac:dyDescent="0.25">
      <c r="B13703" t="s">
        <v>513</v>
      </c>
      <c r="C13703">
        <f>INDEX(NationalTeams!B:B,MATCH(B13703,NationalTeams!C:C,0))</f>
        <v>98</v>
      </c>
      <c r="D13703" t="s">
        <v>8508</v>
      </c>
      <c r="E13703">
        <f>INDEX(TeamSports!B:B,MATCH(D13703,TeamSports!C:C,0))</f>
        <v>74</v>
      </c>
      <c r="F13703">
        <f>INDEX(RanksTable!BM:BM,MATCH(B13703,RanksTable!B:B,0))</f>
        <v>7</v>
      </c>
      <c r="H13703" t="str">
        <f t="shared" si="214"/>
        <v>INSERT INTO "TeamRanks" (team_id,team_sport_id,team_rank) VALUES (98,74,7);</v>
      </c>
    </row>
    <row r="13704" spans="2:8" x14ac:dyDescent="0.25">
      <c r="B13704" t="s">
        <v>503</v>
      </c>
      <c r="C13704">
        <f>INDEX(NationalTeams!B:B,MATCH(B13704,NationalTeams!C:C,0))</f>
        <v>99</v>
      </c>
      <c r="D13704" t="s">
        <v>8508</v>
      </c>
      <c r="E13704">
        <f>INDEX(TeamSports!B:B,MATCH(D13704,TeamSports!C:C,0))</f>
        <v>74</v>
      </c>
      <c r="F13704">
        <f>INDEX(RanksTable!BM:BM,MATCH(B13704,RanksTable!B:B,0))</f>
        <v>7</v>
      </c>
      <c r="H13704" t="str">
        <f t="shared" si="214"/>
        <v>INSERT INTO "TeamRanks" (team_id,team_sport_id,team_rank) VALUES (99,74,7);</v>
      </c>
    </row>
    <row r="13705" spans="2:8" x14ac:dyDescent="0.25">
      <c r="B13705" t="s">
        <v>519</v>
      </c>
      <c r="C13705">
        <f>INDEX(NationalTeams!B:B,MATCH(B13705,NationalTeams!C:C,0))</f>
        <v>100</v>
      </c>
      <c r="D13705" t="s">
        <v>8508</v>
      </c>
      <c r="E13705">
        <f>INDEX(TeamSports!B:B,MATCH(D13705,TeamSports!C:C,0))</f>
        <v>74</v>
      </c>
      <c r="F13705">
        <f>INDEX(RanksTable!BM:BM,MATCH(B13705,RanksTable!B:B,0))</f>
        <v>7</v>
      </c>
      <c r="H13705" t="str">
        <f t="shared" si="214"/>
        <v>INSERT INTO "TeamRanks" (team_id,team_sport_id,team_rank) VALUES (100,74,7);</v>
      </c>
    </row>
    <row r="13706" spans="2:8" x14ac:dyDescent="0.25">
      <c r="B13706" t="s">
        <v>410</v>
      </c>
      <c r="C13706">
        <f>INDEX(NationalTeams!B:B,MATCH(B13706,NationalTeams!C:C,0))</f>
        <v>101</v>
      </c>
      <c r="D13706" t="s">
        <v>8508</v>
      </c>
      <c r="E13706">
        <f>INDEX(TeamSports!B:B,MATCH(D13706,TeamSports!C:C,0))</f>
        <v>74</v>
      </c>
      <c r="F13706">
        <f>INDEX(RanksTable!BM:BM,MATCH(B13706,RanksTable!B:B,0))</f>
        <v>7</v>
      </c>
      <c r="H13706" t="str">
        <f t="shared" si="214"/>
        <v>INSERT INTO "TeamRanks" (team_id,team_sport_id,team_rank) VALUES (101,74,7);</v>
      </c>
    </row>
    <row r="13707" spans="2:8" x14ac:dyDescent="0.25">
      <c r="B13707" t="s">
        <v>486</v>
      </c>
      <c r="C13707">
        <f>INDEX(NationalTeams!B:B,MATCH(B13707,NationalTeams!C:C,0))</f>
        <v>102</v>
      </c>
      <c r="D13707" t="s">
        <v>8508</v>
      </c>
      <c r="E13707">
        <f>INDEX(TeamSports!B:B,MATCH(D13707,TeamSports!C:C,0))</f>
        <v>74</v>
      </c>
      <c r="F13707">
        <f>INDEX(RanksTable!BM:BM,MATCH(B13707,RanksTable!B:B,0))</f>
        <v>7</v>
      </c>
      <c r="H13707" t="str">
        <f t="shared" si="214"/>
        <v>INSERT INTO "TeamRanks" (team_id,team_sport_id,team_rank) VALUES (102,74,7);</v>
      </c>
    </row>
    <row r="13708" spans="2:8" x14ac:dyDescent="0.25">
      <c r="B13708" t="s">
        <v>526</v>
      </c>
      <c r="C13708">
        <f>INDEX(NationalTeams!B:B,MATCH(B13708,NationalTeams!C:C,0))</f>
        <v>103</v>
      </c>
      <c r="D13708" t="s">
        <v>8508</v>
      </c>
      <c r="E13708">
        <f>INDEX(TeamSports!B:B,MATCH(D13708,TeamSports!C:C,0))</f>
        <v>74</v>
      </c>
      <c r="F13708">
        <f>INDEX(RanksTable!BM:BM,MATCH(B13708,RanksTable!B:B,0))</f>
        <v>7</v>
      </c>
      <c r="H13708" t="str">
        <f t="shared" si="214"/>
        <v>INSERT INTO "TeamRanks" (team_id,team_sport_id,team_rank) VALUES (103,74,7);</v>
      </c>
    </row>
    <row r="13709" spans="2:8" x14ac:dyDescent="0.25">
      <c r="B13709" t="s">
        <v>470</v>
      </c>
      <c r="C13709">
        <f>INDEX(NationalTeams!B:B,MATCH(B13709,NationalTeams!C:C,0))</f>
        <v>104</v>
      </c>
      <c r="D13709" t="s">
        <v>8508</v>
      </c>
      <c r="E13709">
        <f>INDEX(TeamSports!B:B,MATCH(D13709,TeamSports!C:C,0))</f>
        <v>74</v>
      </c>
      <c r="F13709">
        <f>INDEX(RanksTable!BM:BM,MATCH(B13709,RanksTable!B:B,0))</f>
        <v>7</v>
      </c>
      <c r="H13709" t="str">
        <f t="shared" si="214"/>
        <v>INSERT INTO "TeamRanks" (team_id,team_sport_id,team_rank) VALUES (104,74,7);</v>
      </c>
    </row>
    <row r="13710" spans="2:8" x14ac:dyDescent="0.25">
      <c r="B13710" t="s">
        <v>461</v>
      </c>
      <c r="C13710">
        <f>INDEX(NationalTeams!B:B,MATCH(B13710,NationalTeams!C:C,0))</f>
        <v>105</v>
      </c>
      <c r="D13710" t="s">
        <v>8508</v>
      </c>
      <c r="E13710">
        <f>INDEX(TeamSports!B:B,MATCH(D13710,TeamSports!C:C,0))</f>
        <v>74</v>
      </c>
      <c r="F13710">
        <f>INDEX(RanksTable!BM:BM,MATCH(B13710,RanksTable!B:B,0))</f>
        <v>7</v>
      </c>
      <c r="H13710" t="str">
        <f t="shared" si="214"/>
        <v>INSERT INTO "TeamRanks" (team_id,team_sport_id,team_rank) VALUES (105,74,7);</v>
      </c>
    </row>
    <row r="13711" spans="2:8" x14ac:dyDescent="0.25">
      <c r="B13711" t="s">
        <v>418</v>
      </c>
      <c r="C13711">
        <f>INDEX(NationalTeams!B:B,MATCH(B13711,NationalTeams!C:C,0))</f>
        <v>106</v>
      </c>
      <c r="D13711" t="s">
        <v>8508</v>
      </c>
      <c r="E13711">
        <f>INDEX(TeamSports!B:B,MATCH(D13711,TeamSports!C:C,0))</f>
        <v>74</v>
      </c>
      <c r="F13711">
        <f>INDEX(RanksTable!BM:BM,MATCH(B13711,RanksTable!B:B,0))</f>
        <v>7</v>
      </c>
      <c r="H13711" t="str">
        <f t="shared" si="214"/>
        <v>INSERT INTO "TeamRanks" (team_id,team_sport_id,team_rank) VALUES (106,74,7);</v>
      </c>
    </row>
    <row r="13712" spans="2:8" x14ac:dyDescent="0.25">
      <c r="B13712" t="s">
        <v>417</v>
      </c>
      <c r="C13712">
        <f>INDEX(NationalTeams!B:B,MATCH(B13712,NationalTeams!C:C,0))</f>
        <v>107</v>
      </c>
      <c r="D13712" t="s">
        <v>8508</v>
      </c>
      <c r="E13712">
        <f>INDEX(TeamSports!B:B,MATCH(D13712,TeamSports!C:C,0))</f>
        <v>74</v>
      </c>
      <c r="F13712">
        <f>INDEX(RanksTable!BM:BM,MATCH(B13712,RanksTable!B:B,0))</f>
        <v>7</v>
      </c>
      <c r="H13712" t="str">
        <f t="shared" si="214"/>
        <v>INSERT INTO "TeamRanks" (team_id,team_sport_id,team_rank) VALUES (107,74,7);</v>
      </c>
    </row>
    <row r="13713" spans="2:8" x14ac:dyDescent="0.25">
      <c r="B13713" t="s">
        <v>421</v>
      </c>
      <c r="C13713">
        <f>INDEX(NationalTeams!B:B,MATCH(B13713,NationalTeams!C:C,0))</f>
        <v>108</v>
      </c>
      <c r="D13713" t="s">
        <v>8508</v>
      </c>
      <c r="E13713">
        <f>INDEX(TeamSports!B:B,MATCH(D13713,TeamSports!C:C,0))</f>
        <v>74</v>
      </c>
      <c r="F13713">
        <f>INDEX(RanksTable!BM:BM,MATCH(B13713,RanksTable!B:B,0))</f>
        <v>7</v>
      </c>
      <c r="H13713" t="str">
        <f t="shared" si="214"/>
        <v>INSERT INTO "TeamRanks" (team_id,team_sport_id,team_rank) VALUES (108,74,7);</v>
      </c>
    </row>
    <row r="13714" spans="2:8" x14ac:dyDescent="0.25">
      <c r="B13714" t="s">
        <v>530</v>
      </c>
      <c r="C13714">
        <f>INDEX(NationalTeams!B:B,MATCH(B13714,NationalTeams!C:C,0))</f>
        <v>109</v>
      </c>
      <c r="D13714" t="s">
        <v>8508</v>
      </c>
      <c r="E13714">
        <f>INDEX(TeamSports!B:B,MATCH(D13714,TeamSports!C:C,0))</f>
        <v>74</v>
      </c>
      <c r="F13714">
        <f>INDEX(RanksTable!BM:BM,MATCH(B13714,RanksTable!B:B,0))</f>
        <v>7</v>
      </c>
      <c r="H13714" t="str">
        <f t="shared" si="214"/>
        <v>INSERT INTO "TeamRanks" (team_id,team_sport_id,team_rank) VALUES (109,74,7);</v>
      </c>
    </row>
    <row r="13715" spans="2:8" x14ac:dyDescent="0.25">
      <c r="B13715" t="s">
        <v>488</v>
      </c>
      <c r="C13715">
        <f>INDEX(NationalTeams!B:B,MATCH(B13715,NationalTeams!C:C,0))</f>
        <v>110</v>
      </c>
      <c r="D13715" t="s">
        <v>8508</v>
      </c>
      <c r="E13715">
        <f>INDEX(TeamSports!B:B,MATCH(D13715,TeamSports!C:C,0))</f>
        <v>74</v>
      </c>
      <c r="F13715">
        <f>INDEX(RanksTable!BM:BM,MATCH(B13715,RanksTable!B:B,0))</f>
        <v>2</v>
      </c>
      <c r="H13715" t="str">
        <f t="shared" si="214"/>
        <v>INSERT INTO "TeamRanks" (team_id,team_sport_id,team_rank) VALUES (110,74,2);</v>
      </c>
    </row>
    <row r="13716" spans="2:8" x14ac:dyDescent="0.25">
      <c r="B13716" t="s">
        <v>352</v>
      </c>
      <c r="C13716">
        <f>INDEX(NationalTeams!B:B,MATCH(B13716,NationalTeams!C:C,0))</f>
        <v>111</v>
      </c>
      <c r="D13716" t="s">
        <v>8508</v>
      </c>
      <c r="E13716">
        <f>INDEX(TeamSports!B:B,MATCH(D13716,TeamSports!C:C,0))</f>
        <v>74</v>
      </c>
      <c r="F13716">
        <f>INDEX(RanksTable!BM:BM,MATCH(B13716,RanksTable!B:B,0))</f>
        <v>7</v>
      </c>
      <c r="H13716" t="str">
        <f t="shared" si="214"/>
        <v>INSERT INTO "TeamRanks" (team_id,team_sport_id,team_rank) VALUES (111,74,7);</v>
      </c>
    </row>
    <row r="13717" spans="2:8" x14ac:dyDescent="0.25">
      <c r="B13717" t="s">
        <v>422</v>
      </c>
      <c r="C13717">
        <f>INDEX(NationalTeams!B:B,MATCH(B13717,NationalTeams!C:C,0))</f>
        <v>112</v>
      </c>
      <c r="D13717" t="s">
        <v>8508</v>
      </c>
      <c r="E13717">
        <f>INDEX(TeamSports!B:B,MATCH(D13717,TeamSports!C:C,0))</f>
        <v>74</v>
      </c>
      <c r="F13717">
        <f>INDEX(RanksTable!BM:BM,MATCH(B13717,RanksTable!B:B,0))</f>
        <v>7</v>
      </c>
      <c r="H13717" t="str">
        <f t="shared" si="214"/>
        <v>INSERT INTO "TeamRanks" (team_id,team_sport_id,team_rank) VALUES (112,74,7);</v>
      </c>
    </row>
    <row r="13718" spans="2:8" x14ac:dyDescent="0.25">
      <c r="B13718" t="s">
        <v>451</v>
      </c>
      <c r="C13718">
        <f>INDEX(NationalTeams!B:B,MATCH(B13718,NationalTeams!C:C,0))</f>
        <v>113</v>
      </c>
      <c r="D13718" t="s">
        <v>8508</v>
      </c>
      <c r="E13718">
        <f>INDEX(TeamSports!B:B,MATCH(D13718,TeamSports!C:C,0))</f>
        <v>74</v>
      </c>
      <c r="F13718">
        <f>INDEX(RanksTable!BM:BM,MATCH(B13718,RanksTable!B:B,0))</f>
        <v>7</v>
      </c>
      <c r="H13718" t="str">
        <f t="shared" si="214"/>
        <v>INSERT INTO "TeamRanks" (team_id,team_sport_id,team_rank) VALUES (113,74,7);</v>
      </c>
    </row>
    <row r="13719" spans="2:8" x14ac:dyDescent="0.25">
      <c r="B13719" t="s">
        <v>430</v>
      </c>
      <c r="C13719">
        <f>INDEX(NationalTeams!B:B,MATCH(B13719,NationalTeams!C:C,0))</f>
        <v>114</v>
      </c>
      <c r="D13719" t="s">
        <v>8508</v>
      </c>
      <c r="E13719">
        <f>INDEX(TeamSports!B:B,MATCH(D13719,TeamSports!C:C,0))</f>
        <v>74</v>
      </c>
      <c r="F13719">
        <f>INDEX(RanksTable!BM:BM,MATCH(B13719,RanksTable!B:B,0))</f>
        <v>5</v>
      </c>
      <c r="H13719" t="str">
        <f t="shared" si="214"/>
        <v>INSERT INTO "TeamRanks" (team_id,team_sport_id,team_rank) VALUES (114,74,5);</v>
      </c>
    </row>
    <row r="13720" spans="2:8" x14ac:dyDescent="0.25">
      <c r="B13720" t="s">
        <v>381</v>
      </c>
      <c r="C13720">
        <f>INDEX(NationalTeams!B:B,MATCH(B13720,NationalTeams!C:C,0))</f>
        <v>115</v>
      </c>
      <c r="D13720" t="s">
        <v>8508</v>
      </c>
      <c r="E13720">
        <f>INDEX(TeamSports!B:B,MATCH(D13720,TeamSports!C:C,0))</f>
        <v>74</v>
      </c>
      <c r="F13720">
        <f>INDEX(RanksTable!BM:BM,MATCH(B13720,RanksTable!B:B,0))</f>
        <v>7</v>
      </c>
      <c r="H13720" t="str">
        <f t="shared" si="214"/>
        <v>INSERT INTO "TeamRanks" (team_id,team_sport_id,team_rank) VALUES (115,74,7);</v>
      </c>
    </row>
    <row r="13721" spans="2:8" x14ac:dyDescent="0.25">
      <c r="B13721" t="s">
        <v>434</v>
      </c>
      <c r="C13721">
        <f>INDEX(NationalTeams!B:B,MATCH(B13721,NationalTeams!C:C,0))</f>
        <v>116</v>
      </c>
      <c r="D13721" t="s">
        <v>8508</v>
      </c>
      <c r="E13721">
        <f>INDEX(TeamSports!B:B,MATCH(D13721,TeamSports!C:C,0))</f>
        <v>74</v>
      </c>
      <c r="F13721">
        <f>INDEX(RanksTable!BM:BM,MATCH(B13721,RanksTable!B:B,0))</f>
        <v>7</v>
      </c>
      <c r="H13721" t="str">
        <f t="shared" si="214"/>
        <v>INSERT INTO "TeamRanks" (team_id,team_sport_id,team_rank) VALUES (116,74,7);</v>
      </c>
    </row>
    <row r="13722" spans="2:8" x14ac:dyDescent="0.25">
      <c r="B13722" t="s">
        <v>475</v>
      </c>
      <c r="C13722">
        <f>INDEX(NationalTeams!B:B,MATCH(B13722,NationalTeams!C:C,0))</f>
        <v>117</v>
      </c>
      <c r="D13722" t="s">
        <v>8508</v>
      </c>
      <c r="E13722">
        <f>INDEX(TeamSports!B:B,MATCH(D13722,TeamSports!C:C,0))</f>
        <v>74</v>
      </c>
      <c r="F13722">
        <f>INDEX(RanksTable!BM:BM,MATCH(B13722,RanksTable!B:B,0))</f>
        <v>7</v>
      </c>
      <c r="H13722" t="str">
        <f t="shared" si="214"/>
        <v>INSERT INTO "TeamRanks" (team_id,team_sport_id,team_rank) VALUES (117,74,7);</v>
      </c>
    </row>
    <row r="13723" spans="2:8" x14ac:dyDescent="0.25">
      <c r="B13723" t="s">
        <v>528</v>
      </c>
      <c r="C13723">
        <f>INDEX(NationalTeams!B:B,MATCH(B13723,NationalTeams!C:C,0))</f>
        <v>118</v>
      </c>
      <c r="D13723" t="s">
        <v>8508</v>
      </c>
      <c r="E13723">
        <f>INDEX(TeamSports!B:B,MATCH(D13723,TeamSports!C:C,0))</f>
        <v>74</v>
      </c>
      <c r="F13723">
        <f>INDEX(RanksTable!BM:BM,MATCH(B13723,RanksTable!B:B,0))</f>
        <v>7</v>
      </c>
      <c r="H13723" t="str">
        <f t="shared" si="214"/>
        <v>INSERT INTO "TeamRanks" (team_id,team_sport_id,team_rank) VALUES (118,74,7);</v>
      </c>
    </row>
    <row r="13724" spans="2:8" x14ac:dyDescent="0.25">
      <c r="B13724" t="s">
        <v>436</v>
      </c>
      <c r="C13724">
        <f>INDEX(NationalTeams!B:B,MATCH(B13724,NationalTeams!C:C,0))</f>
        <v>119</v>
      </c>
      <c r="D13724" t="s">
        <v>8508</v>
      </c>
      <c r="E13724">
        <f>INDEX(TeamSports!B:B,MATCH(D13724,TeamSports!C:C,0))</f>
        <v>74</v>
      </c>
      <c r="F13724">
        <f>INDEX(RanksTable!BM:BM,MATCH(B13724,RanksTable!B:B,0))</f>
        <v>7</v>
      </c>
      <c r="H13724" t="str">
        <f t="shared" si="214"/>
        <v>INSERT INTO "TeamRanks" (team_id,team_sport_id,team_rank) VALUES (119,74,7);</v>
      </c>
    </row>
    <row r="13725" spans="2:8" x14ac:dyDescent="0.25">
      <c r="B13725" t="s">
        <v>455</v>
      </c>
      <c r="C13725">
        <f>INDEX(NationalTeams!B:B,MATCH(B13725,NationalTeams!C:C,0))</f>
        <v>120</v>
      </c>
      <c r="D13725" t="s">
        <v>8508</v>
      </c>
      <c r="E13725">
        <f>INDEX(TeamSports!B:B,MATCH(D13725,TeamSports!C:C,0))</f>
        <v>74</v>
      </c>
      <c r="F13725">
        <f>INDEX(RanksTable!BM:BM,MATCH(B13725,RanksTable!B:B,0))</f>
        <v>7</v>
      </c>
      <c r="H13725" t="str">
        <f t="shared" si="214"/>
        <v>INSERT INTO "TeamRanks" (team_id,team_sport_id,team_rank) VALUES (120,74,7);</v>
      </c>
    </row>
    <row r="13726" spans="2:8" x14ac:dyDescent="0.25">
      <c r="B13726" t="s">
        <v>345</v>
      </c>
      <c r="C13726">
        <f>INDEX(NationalTeams!B:B,MATCH(B13726,NationalTeams!C:C,0))</f>
        <v>121</v>
      </c>
      <c r="D13726" t="s">
        <v>8508</v>
      </c>
      <c r="E13726">
        <f>INDEX(TeamSports!B:B,MATCH(D13726,TeamSports!C:C,0))</f>
        <v>74</v>
      </c>
      <c r="F13726">
        <f>INDEX(RanksTable!BM:BM,MATCH(B13726,RanksTable!B:B,0))</f>
        <v>7</v>
      </c>
      <c r="H13726" t="str">
        <f t="shared" si="214"/>
        <v>INSERT INTO "TeamRanks" (team_id,team_sport_id,team_rank) VALUES (121,74,7);</v>
      </c>
    </row>
    <row r="13727" spans="2:8" x14ac:dyDescent="0.25">
      <c r="B13727" t="s">
        <v>532</v>
      </c>
      <c r="C13727">
        <f>INDEX(NationalTeams!B:B,MATCH(B13727,NationalTeams!C:C,0))</f>
        <v>122</v>
      </c>
      <c r="D13727" t="s">
        <v>8508</v>
      </c>
      <c r="E13727">
        <f>INDEX(TeamSports!B:B,MATCH(D13727,TeamSports!C:C,0))</f>
        <v>74</v>
      </c>
      <c r="F13727">
        <f>INDEX(RanksTable!BM:BM,MATCH(B13727,RanksTable!B:B,0))</f>
        <v>6</v>
      </c>
      <c r="H13727" t="str">
        <f t="shared" si="214"/>
        <v>INSERT INTO "TeamRanks" (team_id,team_sport_id,team_rank) VALUES (122,74,6);</v>
      </c>
    </row>
    <row r="13728" spans="2:8" x14ac:dyDescent="0.25">
      <c r="B13728" t="s">
        <v>468</v>
      </c>
      <c r="C13728">
        <f>INDEX(NationalTeams!B:B,MATCH(B13728,NationalTeams!C:C,0))</f>
        <v>123</v>
      </c>
      <c r="D13728" t="s">
        <v>8508</v>
      </c>
      <c r="E13728">
        <f>INDEX(TeamSports!B:B,MATCH(D13728,TeamSports!C:C,0))</f>
        <v>74</v>
      </c>
      <c r="F13728">
        <f>INDEX(RanksTable!BM:BM,MATCH(B13728,RanksTable!B:B,0))</f>
        <v>7</v>
      </c>
      <c r="H13728" t="str">
        <f t="shared" si="214"/>
        <v>INSERT INTO "TeamRanks" (team_id,team_sport_id,team_rank) VALUES (123,74,7);</v>
      </c>
    </row>
    <row r="13729" spans="2:8" x14ac:dyDescent="0.25">
      <c r="B13729" t="s">
        <v>347</v>
      </c>
      <c r="C13729">
        <f>INDEX(NationalTeams!B:B,MATCH(B13729,NationalTeams!C:C,0))</f>
        <v>124</v>
      </c>
      <c r="D13729" t="s">
        <v>8508</v>
      </c>
      <c r="E13729">
        <f>INDEX(TeamSports!B:B,MATCH(D13729,TeamSports!C:C,0))</f>
        <v>74</v>
      </c>
      <c r="F13729">
        <f>INDEX(RanksTable!BM:BM,MATCH(B13729,RanksTable!B:B,0))</f>
        <v>7</v>
      </c>
      <c r="H13729" t="str">
        <f t="shared" si="214"/>
        <v>INSERT INTO "TeamRanks" (team_id,team_sport_id,team_rank) VALUES (124,74,7);</v>
      </c>
    </row>
    <row r="13730" spans="2:8" x14ac:dyDescent="0.25">
      <c r="B13730" t="s">
        <v>390</v>
      </c>
      <c r="C13730">
        <f>INDEX(NationalTeams!B:B,MATCH(B13730,NationalTeams!C:C,0))</f>
        <v>125</v>
      </c>
      <c r="D13730" t="s">
        <v>8508</v>
      </c>
      <c r="E13730">
        <f>INDEX(TeamSports!B:B,MATCH(D13730,TeamSports!C:C,0))</f>
        <v>74</v>
      </c>
      <c r="F13730">
        <f>INDEX(RanksTable!BM:BM,MATCH(B13730,RanksTable!B:B,0))</f>
        <v>7</v>
      </c>
      <c r="H13730" t="str">
        <f t="shared" si="214"/>
        <v>INSERT INTO "TeamRanks" (team_id,team_sport_id,team_rank) VALUES (125,74,7);</v>
      </c>
    </row>
    <row r="13731" spans="2:8" x14ac:dyDescent="0.25">
      <c r="B13731" t="s">
        <v>540</v>
      </c>
      <c r="C13731">
        <f>INDEX(NationalTeams!B:B,MATCH(B13731,NationalTeams!C:C,0))</f>
        <v>126</v>
      </c>
      <c r="D13731" t="s">
        <v>8508</v>
      </c>
      <c r="E13731">
        <f>INDEX(TeamSports!B:B,MATCH(D13731,TeamSports!C:C,0))</f>
        <v>74</v>
      </c>
      <c r="F13731">
        <f>INDEX(RanksTable!BM:BM,MATCH(B13731,RanksTable!B:B,0))</f>
        <v>7</v>
      </c>
      <c r="H13731" t="str">
        <f t="shared" si="214"/>
        <v>INSERT INTO "TeamRanks" (team_id,team_sport_id,team_rank) VALUES (126,74,7);</v>
      </c>
    </row>
    <row r="13732" spans="2:8" x14ac:dyDescent="0.25">
      <c r="B13732" t="s">
        <v>527</v>
      </c>
      <c r="C13732">
        <f>INDEX(NationalTeams!B:B,MATCH(B13732,NationalTeams!C:C,0))</f>
        <v>127</v>
      </c>
      <c r="D13732" t="s">
        <v>8508</v>
      </c>
      <c r="E13732">
        <f>INDEX(TeamSports!B:B,MATCH(D13732,TeamSports!C:C,0))</f>
        <v>74</v>
      </c>
      <c r="F13732">
        <f>INDEX(RanksTable!BM:BM,MATCH(B13732,RanksTable!B:B,0))</f>
        <v>7</v>
      </c>
      <c r="H13732" t="str">
        <f t="shared" si="214"/>
        <v>INSERT INTO "TeamRanks" (team_id,team_sport_id,team_rank) VALUES (127,74,7);</v>
      </c>
    </row>
    <row r="13733" spans="2:8" x14ac:dyDescent="0.25">
      <c r="B13733" t="s">
        <v>523</v>
      </c>
      <c r="C13733">
        <f>INDEX(NationalTeams!B:B,MATCH(B13733,NationalTeams!C:C,0))</f>
        <v>128</v>
      </c>
      <c r="D13733" t="s">
        <v>8508</v>
      </c>
      <c r="E13733">
        <f>INDEX(TeamSports!B:B,MATCH(D13733,TeamSports!C:C,0))</f>
        <v>74</v>
      </c>
      <c r="F13733">
        <f>INDEX(RanksTable!BM:BM,MATCH(B13733,RanksTable!B:B,0))</f>
        <v>7</v>
      </c>
      <c r="H13733" t="str">
        <f t="shared" si="214"/>
        <v>INSERT INTO "TeamRanks" (team_id,team_sport_id,team_rank) VALUES (128,74,7);</v>
      </c>
    </row>
    <row r="13734" spans="2:8" x14ac:dyDescent="0.25">
      <c r="B13734" t="s">
        <v>484</v>
      </c>
      <c r="C13734">
        <f>INDEX(NationalTeams!B:B,MATCH(B13734,NationalTeams!C:C,0))</f>
        <v>129</v>
      </c>
      <c r="D13734" t="s">
        <v>8508</v>
      </c>
      <c r="E13734">
        <f>INDEX(TeamSports!B:B,MATCH(D13734,TeamSports!C:C,0))</f>
        <v>74</v>
      </c>
      <c r="F13734">
        <f>INDEX(RanksTable!BM:BM,MATCH(B13734,RanksTable!B:B,0))</f>
        <v>7</v>
      </c>
      <c r="H13734" t="str">
        <f t="shared" si="214"/>
        <v>INSERT INTO "TeamRanks" (team_id,team_sport_id,team_rank) VALUES (129,74,7);</v>
      </c>
    </row>
    <row r="13735" spans="2:8" x14ac:dyDescent="0.25">
      <c r="B13735" t="s">
        <v>522</v>
      </c>
      <c r="C13735">
        <f>INDEX(NationalTeams!B:B,MATCH(B13735,NationalTeams!C:C,0))</f>
        <v>130</v>
      </c>
      <c r="D13735" t="s">
        <v>8508</v>
      </c>
      <c r="E13735">
        <f>INDEX(TeamSports!B:B,MATCH(D13735,TeamSports!C:C,0))</f>
        <v>74</v>
      </c>
      <c r="F13735">
        <f>INDEX(RanksTable!BM:BM,MATCH(B13735,RanksTable!B:B,0))</f>
        <v>7</v>
      </c>
      <c r="H13735" t="str">
        <f t="shared" si="214"/>
        <v>INSERT INTO "TeamRanks" (team_id,team_sport_id,team_rank) VALUES (130,74,7);</v>
      </c>
    </row>
    <row r="13736" spans="2:8" x14ac:dyDescent="0.25">
      <c r="B13736" t="s">
        <v>386</v>
      </c>
      <c r="C13736">
        <f>INDEX(NationalTeams!B:B,MATCH(B13736,NationalTeams!C:C,0))</f>
        <v>131</v>
      </c>
      <c r="D13736" t="s">
        <v>8508</v>
      </c>
      <c r="E13736">
        <f>INDEX(TeamSports!B:B,MATCH(D13736,TeamSports!C:C,0))</f>
        <v>74</v>
      </c>
      <c r="F13736">
        <f>INDEX(RanksTable!BM:BM,MATCH(B13736,RanksTable!B:B,0))</f>
        <v>7</v>
      </c>
      <c r="H13736" t="str">
        <f t="shared" si="214"/>
        <v>INSERT INTO "TeamRanks" (team_id,team_sport_id,team_rank) VALUES (131,74,7);</v>
      </c>
    </row>
    <row r="13737" spans="2:8" x14ac:dyDescent="0.25">
      <c r="B13737" t="s">
        <v>463</v>
      </c>
      <c r="C13737">
        <f>INDEX(NationalTeams!B:B,MATCH(B13737,NationalTeams!C:C,0))</f>
        <v>132</v>
      </c>
      <c r="D13737" t="s">
        <v>8508</v>
      </c>
      <c r="E13737">
        <f>INDEX(TeamSports!B:B,MATCH(D13737,TeamSports!C:C,0))</f>
        <v>74</v>
      </c>
      <c r="F13737">
        <f>INDEX(RanksTable!BM:BM,MATCH(B13737,RanksTable!B:B,0))</f>
        <v>7</v>
      </c>
      <c r="H13737" t="str">
        <f t="shared" si="214"/>
        <v>INSERT INTO "TeamRanks" (team_id,team_sport_id,team_rank) VALUES (132,74,7);</v>
      </c>
    </row>
    <row r="13738" spans="2:8" x14ac:dyDescent="0.25">
      <c r="B13738" t="s">
        <v>339</v>
      </c>
      <c r="C13738">
        <f>INDEX(NationalTeams!B:B,MATCH(B13738,NationalTeams!C:C,0))</f>
        <v>133</v>
      </c>
      <c r="D13738" t="s">
        <v>8508</v>
      </c>
      <c r="E13738">
        <f>INDEX(TeamSports!B:B,MATCH(D13738,TeamSports!C:C,0))</f>
        <v>74</v>
      </c>
      <c r="F13738">
        <f>INDEX(RanksTable!BM:BM,MATCH(B13738,RanksTable!B:B,0))</f>
        <v>7</v>
      </c>
      <c r="H13738" t="str">
        <f t="shared" si="214"/>
        <v>INSERT INTO "TeamRanks" (team_id,team_sport_id,team_rank) VALUES (133,74,7);</v>
      </c>
    </row>
    <row r="13739" spans="2:8" x14ac:dyDescent="0.25">
      <c r="B13739" t="s">
        <v>464</v>
      </c>
      <c r="C13739">
        <f>INDEX(NationalTeams!B:B,MATCH(B13739,NationalTeams!C:C,0))</f>
        <v>134</v>
      </c>
      <c r="D13739" t="s">
        <v>8508</v>
      </c>
      <c r="E13739">
        <f>INDEX(TeamSports!B:B,MATCH(D13739,TeamSports!C:C,0))</f>
        <v>74</v>
      </c>
      <c r="F13739">
        <f>INDEX(RanksTable!BM:BM,MATCH(B13739,RanksTable!B:B,0))</f>
        <v>7</v>
      </c>
      <c r="H13739" t="str">
        <f t="shared" si="214"/>
        <v>INSERT INTO "TeamRanks" (team_id,team_sport_id,team_rank) VALUES (134,74,7);</v>
      </c>
    </row>
    <row r="13740" spans="2:8" x14ac:dyDescent="0.25">
      <c r="B13740" t="s">
        <v>379</v>
      </c>
      <c r="C13740">
        <f>INDEX(NationalTeams!B:B,MATCH(B13740,NationalTeams!C:C,0))</f>
        <v>135</v>
      </c>
      <c r="D13740" t="s">
        <v>8508</v>
      </c>
      <c r="E13740">
        <f>INDEX(TeamSports!B:B,MATCH(D13740,TeamSports!C:C,0))</f>
        <v>74</v>
      </c>
      <c r="F13740">
        <f>INDEX(RanksTable!BM:BM,MATCH(B13740,RanksTable!B:B,0))</f>
        <v>7</v>
      </c>
      <c r="H13740" t="str">
        <f t="shared" si="214"/>
        <v>INSERT INTO "TeamRanks" (team_id,team_sport_id,team_rank) VALUES (135,74,7);</v>
      </c>
    </row>
    <row r="13741" spans="2:8" x14ac:dyDescent="0.25">
      <c r="B13741" t="s">
        <v>539</v>
      </c>
      <c r="C13741">
        <f>INDEX(NationalTeams!B:B,MATCH(B13741,NationalTeams!C:C,0))</f>
        <v>136</v>
      </c>
      <c r="D13741" t="s">
        <v>8508</v>
      </c>
      <c r="E13741">
        <f>INDEX(TeamSports!B:B,MATCH(D13741,TeamSports!C:C,0))</f>
        <v>74</v>
      </c>
      <c r="F13741">
        <f>INDEX(RanksTable!BM:BM,MATCH(B13741,RanksTable!B:B,0))</f>
        <v>7</v>
      </c>
      <c r="H13741" t="str">
        <f t="shared" si="214"/>
        <v>INSERT INTO "TeamRanks" (team_id,team_sport_id,team_rank) VALUES (136,74,7);</v>
      </c>
    </row>
    <row r="13742" spans="2:8" x14ac:dyDescent="0.25">
      <c r="B13742" t="s">
        <v>342</v>
      </c>
      <c r="C13742">
        <f>INDEX(NationalTeams!B:B,MATCH(B13742,NationalTeams!C:C,0))</f>
        <v>137</v>
      </c>
      <c r="D13742" t="s">
        <v>8508</v>
      </c>
      <c r="E13742">
        <f>INDEX(TeamSports!B:B,MATCH(D13742,TeamSports!C:C,0))</f>
        <v>74</v>
      </c>
      <c r="F13742">
        <f>INDEX(RanksTable!BM:BM,MATCH(B13742,RanksTable!B:B,0))</f>
        <v>7</v>
      </c>
      <c r="H13742" t="str">
        <f t="shared" si="214"/>
        <v>INSERT INTO "TeamRanks" (team_id,team_sport_id,team_rank) VALUES (137,74,7);</v>
      </c>
    </row>
    <row r="13743" spans="2:8" x14ac:dyDescent="0.25">
      <c r="B13743" t="s">
        <v>343</v>
      </c>
      <c r="C13743">
        <f>INDEX(NationalTeams!B:B,MATCH(B13743,NationalTeams!C:C,0))</f>
        <v>138</v>
      </c>
      <c r="D13743" t="s">
        <v>8508</v>
      </c>
      <c r="E13743">
        <f>INDEX(TeamSports!B:B,MATCH(D13743,TeamSports!C:C,0))</f>
        <v>74</v>
      </c>
      <c r="F13743">
        <f>INDEX(RanksTable!BM:BM,MATCH(B13743,RanksTable!B:B,0))</f>
        <v>7</v>
      </c>
      <c r="H13743" t="str">
        <f t="shared" si="214"/>
        <v>INSERT INTO "TeamRanks" (team_id,team_sport_id,team_rank) VALUES (138,74,7);</v>
      </c>
    </row>
    <row r="13744" spans="2:8" x14ac:dyDescent="0.25">
      <c r="B13744" t="s">
        <v>360</v>
      </c>
      <c r="C13744">
        <f>INDEX(NationalTeams!B:B,MATCH(B13744,NationalTeams!C:C,0))</f>
        <v>139</v>
      </c>
      <c r="D13744" t="s">
        <v>8508</v>
      </c>
      <c r="E13744">
        <f>INDEX(TeamSports!B:B,MATCH(D13744,TeamSports!C:C,0))</f>
        <v>74</v>
      </c>
      <c r="F13744">
        <f>INDEX(RanksTable!BM:BM,MATCH(B13744,RanksTable!B:B,0))</f>
        <v>7</v>
      </c>
      <c r="H13744" t="str">
        <f t="shared" si="214"/>
        <v>INSERT INTO "TeamRanks" (team_id,team_sport_id,team_rank) VALUES (139,74,7);</v>
      </c>
    </row>
    <row r="13745" spans="2:8" x14ac:dyDescent="0.25">
      <c r="B13745" t="s">
        <v>378</v>
      </c>
      <c r="C13745">
        <f>INDEX(NationalTeams!B:B,MATCH(B13745,NationalTeams!C:C,0))</f>
        <v>140</v>
      </c>
      <c r="D13745" t="s">
        <v>8508</v>
      </c>
      <c r="E13745">
        <f>INDEX(TeamSports!B:B,MATCH(D13745,TeamSports!C:C,0))</f>
        <v>74</v>
      </c>
      <c r="F13745">
        <f>INDEX(RanksTable!BM:BM,MATCH(B13745,RanksTable!B:B,0))</f>
        <v>7</v>
      </c>
      <c r="H13745" t="str">
        <f t="shared" si="214"/>
        <v>INSERT INTO "TeamRanks" (team_id,team_sport_id,team_rank) VALUES (140,74,7);</v>
      </c>
    </row>
    <row r="13746" spans="2:8" x14ac:dyDescent="0.25">
      <c r="B13746" t="s">
        <v>456</v>
      </c>
      <c r="C13746">
        <f>INDEX(NationalTeams!B:B,MATCH(B13746,NationalTeams!C:C,0))</f>
        <v>141</v>
      </c>
      <c r="D13746" t="s">
        <v>8508</v>
      </c>
      <c r="E13746">
        <f>INDEX(TeamSports!B:B,MATCH(D13746,TeamSports!C:C,0))</f>
        <v>74</v>
      </c>
      <c r="F13746">
        <f>INDEX(RanksTable!BM:BM,MATCH(B13746,RanksTable!B:B,0))</f>
        <v>7</v>
      </c>
      <c r="H13746" t="str">
        <f t="shared" si="214"/>
        <v>INSERT INTO "TeamRanks" (team_id,team_sport_id,team_rank) VALUES (141,74,7);</v>
      </c>
    </row>
    <row r="13747" spans="2:8" x14ac:dyDescent="0.25">
      <c r="B13747" t="s">
        <v>537</v>
      </c>
      <c r="C13747">
        <f>INDEX(NationalTeams!B:B,MATCH(B13747,NationalTeams!C:C,0))</f>
        <v>142</v>
      </c>
      <c r="D13747" t="s">
        <v>8508</v>
      </c>
      <c r="E13747">
        <f>INDEX(TeamSports!B:B,MATCH(D13747,TeamSports!C:C,0))</f>
        <v>74</v>
      </c>
      <c r="F13747">
        <f>INDEX(RanksTable!BM:BM,MATCH(B13747,RanksTable!B:B,0))</f>
        <v>7</v>
      </c>
      <c r="H13747" t="str">
        <f t="shared" si="214"/>
        <v>INSERT INTO "TeamRanks" (team_id,team_sport_id,team_rank) VALUES (142,74,7);</v>
      </c>
    </row>
    <row r="13748" spans="2:8" x14ac:dyDescent="0.25">
      <c r="B13748" t="s">
        <v>533</v>
      </c>
      <c r="C13748">
        <f>INDEX(NationalTeams!B:B,MATCH(B13748,NationalTeams!C:C,0))</f>
        <v>143</v>
      </c>
      <c r="D13748" t="s">
        <v>8508</v>
      </c>
      <c r="E13748">
        <f>INDEX(TeamSports!B:B,MATCH(D13748,TeamSports!C:C,0))</f>
        <v>74</v>
      </c>
      <c r="F13748">
        <f>INDEX(RanksTable!BM:BM,MATCH(B13748,RanksTable!B:B,0))</f>
        <v>7</v>
      </c>
      <c r="H13748" t="str">
        <f t="shared" si="214"/>
        <v>INSERT INTO "TeamRanks" (team_id,team_sport_id,team_rank) VALUES (143,74,7);</v>
      </c>
    </row>
    <row r="13749" spans="2:8" x14ac:dyDescent="0.25">
      <c r="B13749" t="s">
        <v>460</v>
      </c>
      <c r="C13749">
        <f>INDEX(NationalTeams!B:B,MATCH(B13749,NationalTeams!C:C,0))</f>
        <v>144</v>
      </c>
      <c r="D13749" t="s">
        <v>8508</v>
      </c>
      <c r="E13749">
        <f>INDEX(TeamSports!B:B,MATCH(D13749,TeamSports!C:C,0))</f>
        <v>74</v>
      </c>
      <c r="F13749">
        <f>INDEX(RanksTable!BM:BM,MATCH(B13749,RanksTable!B:B,0))</f>
        <v>7</v>
      </c>
      <c r="H13749" t="str">
        <f t="shared" si="214"/>
        <v>INSERT INTO "TeamRanks" (team_id,team_sport_id,team_rank) VALUES (144,74,7);</v>
      </c>
    </row>
    <row r="13750" spans="2:8" x14ac:dyDescent="0.25">
      <c r="B13750" t="s">
        <v>521</v>
      </c>
      <c r="C13750">
        <f>INDEX(NationalTeams!B:B,MATCH(B13750,NationalTeams!C:C,0))</f>
        <v>145</v>
      </c>
      <c r="D13750" t="s">
        <v>8508</v>
      </c>
      <c r="E13750">
        <f>INDEX(TeamSports!B:B,MATCH(D13750,TeamSports!C:C,0))</f>
        <v>74</v>
      </c>
      <c r="F13750">
        <f>INDEX(RanksTable!BM:BM,MATCH(B13750,RanksTable!B:B,0))</f>
        <v>7</v>
      </c>
      <c r="H13750" t="str">
        <f t="shared" si="214"/>
        <v>INSERT INTO "TeamRanks" (team_id,team_sport_id,team_rank) VALUES (145,74,7);</v>
      </c>
    </row>
    <row r="13751" spans="2:8" x14ac:dyDescent="0.25">
      <c r="B13751" t="s">
        <v>416</v>
      </c>
      <c r="C13751">
        <f>INDEX(NationalTeams!B:B,MATCH(B13751,NationalTeams!C:C,0))</f>
        <v>146</v>
      </c>
      <c r="D13751" t="s">
        <v>8508</v>
      </c>
      <c r="E13751">
        <f>INDEX(TeamSports!B:B,MATCH(D13751,TeamSports!C:C,0))</f>
        <v>74</v>
      </c>
      <c r="F13751">
        <f>INDEX(RanksTable!BM:BM,MATCH(B13751,RanksTable!B:B,0))</f>
        <v>7</v>
      </c>
      <c r="H13751" t="str">
        <f t="shared" si="214"/>
        <v>INSERT INTO "TeamRanks" (team_id,team_sport_id,team_rank) VALUES (146,74,7);</v>
      </c>
    </row>
    <row r="13752" spans="2:8" x14ac:dyDescent="0.25">
      <c r="B13752" t="s">
        <v>393</v>
      </c>
      <c r="C13752">
        <f>INDEX(NationalTeams!B:B,MATCH(B13752,NationalTeams!C:C,0))</f>
        <v>147</v>
      </c>
      <c r="D13752" t="s">
        <v>8508</v>
      </c>
      <c r="E13752">
        <f>INDEX(TeamSports!B:B,MATCH(D13752,TeamSports!C:C,0))</f>
        <v>74</v>
      </c>
      <c r="F13752">
        <f>INDEX(RanksTable!BM:BM,MATCH(B13752,RanksTable!B:B,0))</f>
        <v>7</v>
      </c>
      <c r="H13752" t="str">
        <f t="shared" si="214"/>
        <v>INSERT INTO "TeamRanks" (team_id,team_sport_id,team_rank) VALUES (147,74,7);</v>
      </c>
    </row>
    <row r="13753" spans="2:8" x14ac:dyDescent="0.25">
      <c r="B13753" t="s">
        <v>372</v>
      </c>
      <c r="C13753">
        <f>INDEX(NationalTeams!B:B,MATCH(B13753,NationalTeams!C:C,0))</f>
        <v>148</v>
      </c>
      <c r="D13753" t="s">
        <v>8508</v>
      </c>
      <c r="E13753">
        <f>INDEX(TeamSports!B:B,MATCH(D13753,TeamSports!C:C,0))</f>
        <v>74</v>
      </c>
      <c r="F13753">
        <f>INDEX(RanksTable!BM:BM,MATCH(B13753,RanksTable!B:B,0))</f>
        <v>7</v>
      </c>
      <c r="H13753" t="str">
        <f t="shared" si="214"/>
        <v>INSERT INTO "TeamRanks" (team_id,team_sport_id,team_rank) VALUES (148,74,7);</v>
      </c>
    </row>
    <row r="13754" spans="2:8" x14ac:dyDescent="0.25">
      <c r="B13754" t="s">
        <v>480</v>
      </c>
      <c r="C13754">
        <f>INDEX(NationalTeams!B:B,MATCH(B13754,NationalTeams!C:C,0))</f>
        <v>149</v>
      </c>
      <c r="D13754" t="s">
        <v>8508</v>
      </c>
      <c r="E13754">
        <f>INDEX(TeamSports!B:B,MATCH(D13754,TeamSports!C:C,0))</f>
        <v>74</v>
      </c>
      <c r="F13754">
        <f>INDEX(RanksTable!BM:BM,MATCH(B13754,RanksTable!B:B,0))</f>
        <v>7</v>
      </c>
      <c r="H13754" t="str">
        <f t="shared" si="214"/>
        <v>INSERT INTO "TeamRanks" (team_id,team_sport_id,team_rank) VALUES (149,74,7);</v>
      </c>
    </row>
    <row r="13755" spans="2:8" x14ac:dyDescent="0.25">
      <c r="B13755" t="s">
        <v>446</v>
      </c>
      <c r="C13755">
        <f>INDEX(NationalTeams!B:B,MATCH(B13755,NationalTeams!C:C,0))</f>
        <v>150</v>
      </c>
      <c r="D13755" t="s">
        <v>8508</v>
      </c>
      <c r="E13755">
        <f>INDEX(TeamSports!B:B,MATCH(D13755,TeamSports!C:C,0))</f>
        <v>74</v>
      </c>
      <c r="F13755">
        <f>INDEX(RanksTable!BM:BM,MATCH(B13755,RanksTable!B:B,0))</f>
        <v>7</v>
      </c>
      <c r="H13755" t="str">
        <f t="shared" si="214"/>
        <v>INSERT INTO "TeamRanks" (team_id,team_sport_id,team_rank) VALUES (150,74,7);</v>
      </c>
    </row>
    <row r="13756" spans="2:8" x14ac:dyDescent="0.25">
      <c r="B13756" t="s">
        <v>356</v>
      </c>
      <c r="C13756">
        <f>INDEX(NationalTeams!B:B,MATCH(B13756,NationalTeams!C:C,0))</f>
        <v>151</v>
      </c>
      <c r="D13756" t="s">
        <v>8508</v>
      </c>
      <c r="E13756">
        <f>INDEX(TeamSports!B:B,MATCH(D13756,TeamSports!C:C,0))</f>
        <v>74</v>
      </c>
      <c r="F13756">
        <f>INDEX(RanksTable!BM:BM,MATCH(B13756,RanksTable!B:B,0))</f>
        <v>7</v>
      </c>
      <c r="H13756" t="str">
        <f t="shared" si="214"/>
        <v>INSERT INTO "TeamRanks" (team_id,team_sport_id,team_rank) VALUES (151,74,7);</v>
      </c>
    </row>
    <row r="13757" spans="2:8" x14ac:dyDescent="0.25">
      <c r="B13757" t="s">
        <v>387</v>
      </c>
      <c r="C13757">
        <f>INDEX(NationalTeams!B:B,MATCH(B13757,NationalTeams!C:C,0))</f>
        <v>152</v>
      </c>
      <c r="D13757" t="s">
        <v>8508</v>
      </c>
      <c r="E13757">
        <f>INDEX(TeamSports!B:B,MATCH(D13757,TeamSports!C:C,0))</f>
        <v>74</v>
      </c>
      <c r="F13757">
        <f>INDEX(RanksTable!BM:BM,MATCH(B13757,RanksTable!B:B,0))</f>
        <v>7</v>
      </c>
      <c r="H13757" t="str">
        <f t="shared" si="214"/>
        <v>INSERT INTO "TeamRanks" (team_id,team_sport_id,team_rank) VALUES (152,74,7);</v>
      </c>
    </row>
    <row r="13758" spans="2:8" x14ac:dyDescent="0.25">
      <c r="B13758" t="s">
        <v>361</v>
      </c>
      <c r="C13758">
        <f>INDEX(NationalTeams!B:B,MATCH(B13758,NationalTeams!C:C,0))</f>
        <v>153</v>
      </c>
      <c r="D13758" t="s">
        <v>8508</v>
      </c>
      <c r="E13758">
        <f>INDEX(TeamSports!B:B,MATCH(D13758,TeamSports!C:C,0))</f>
        <v>74</v>
      </c>
      <c r="F13758">
        <f>INDEX(RanksTable!BM:BM,MATCH(B13758,RanksTable!B:B,0))</f>
        <v>7</v>
      </c>
      <c r="H13758" t="str">
        <f t="shared" si="214"/>
        <v>INSERT INTO "TeamRanks" (team_id,team_sport_id,team_rank) VALUES (153,74,7);</v>
      </c>
    </row>
    <row r="13759" spans="2:8" x14ac:dyDescent="0.25">
      <c r="B13759" t="s">
        <v>492</v>
      </c>
      <c r="C13759">
        <f>INDEX(NationalTeams!B:B,MATCH(B13759,NationalTeams!C:C,0))</f>
        <v>154</v>
      </c>
      <c r="D13759" t="s">
        <v>8508</v>
      </c>
      <c r="E13759">
        <f>INDEX(TeamSports!B:B,MATCH(D13759,TeamSports!C:C,0))</f>
        <v>74</v>
      </c>
      <c r="F13759">
        <f>INDEX(RanksTable!BM:BM,MATCH(B13759,RanksTable!B:B,0))</f>
        <v>1</v>
      </c>
      <c r="H13759" t="str">
        <f t="shared" si="214"/>
        <v>INSERT INTO "TeamRanks" (team_id,team_sport_id,team_rank) VALUES (154,74,1);</v>
      </c>
    </row>
    <row r="13760" spans="2:8" x14ac:dyDescent="0.25">
      <c r="B13760" t="s">
        <v>485</v>
      </c>
      <c r="C13760">
        <f>INDEX(NationalTeams!B:B,MATCH(B13760,NationalTeams!C:C,0))</f>
        <v>155</v>
      </c>
      <c r="D13760" t="s">
        <v>8508</v>
      </c>
      <c r="E13760">
        <f>INDEX(TeamSports!B:B,MATCH(D13760,TeamSports!C:C,0))</f>
        <v>74</v>
      </c>
      <c r="F13760">
        <f>INDEX(RanksTable!BM:BM,MATCH(B13760,RanksTable!B:B,0))</f>
        <v>7</v>
      </c>
      <c r="H13760" t="str">
        <f t="shared" si="214"/>
        <v>INSERT INTO "TeamRanks" (team_id,team_sport_id,team_rank) VALUES (155,74,7);</v>
      </c>
    </row>
    <row r="13761" spans="2:8" x14ac:dyDescent="0.25">
      <c r="B13761" t="s">
        <v>423</v>
      </c>
      <c r="C13761">
        <f>INDEX(NationalTeams!B:B,MATCH(B13761,NationalTeams!C:C,0))</f>
        <v>156</v>
      </c>
      <c r="D13761" t="s">
        <v>8508</v>
      </c>
      <c r="E13761">
        <f>INDEX(TeamSports!B:B,MATCH(D13761,TeamSports!C:C,0))</f>
        <v>74</v>
      </c>
      <c r="F13761">
        <f>INDEX(RanksTable!BM:BM,MATCH(B13761,RanksTable!B:B,0))</f>
        <v>7</v>
      </c>
      <c r="H13761" t="str">
        <f t="shared" si="214"/>
        <v>INSERT INTO "TeamRanks" (team_id,team_sport_id,team_rank) VALUES (156,74,7);</v>
      </c>
    </row>
    <row r="13762" spans="2:8" x14ac:dyDescent="0.25">
      <c r="B13762" t="s">
        <v>457</v>
      </c>
      <c r="C13762">
        <f>INDEX(NationalTeams!B:B,MATCH(B13762,NationalTeams!C:C,0))</f>
        <v>157</v>
      </c>
      <c r="D13762" t="s">
        <v>8508</v>
      </c>
      <c r="E13762">
        <f>INDEX(TeamSports!B:B,MATCH(D13762,TeamSports!C:C,0))</f>
        <v>74</v>
      </c>
      <c r="F13762">
        <f>INDEX(RanksTable!BM:BM,MATCH(B13762,RanksTable!B:B,0))</f>
        <v>7</v>
      </c>
      <c r="H13762" t="str">
        <f t="shared" si="214"/>
        <v>INSERT INTO "TeamRanks" (team_id,team_sport_id,team_rank) VALUES (157,74,7);</v>
      </c>
    </row>
    <row r="13763" spans="2:8" x14ac:dyDescent="0.25">
      <c r="B13763" t="s">
        <v>491</v>
      </c>
      <c r="C13763">
        <f>INDEX(NationalTeams!B:B,MATCH(B13763,NationalTeams!C:C,0))</f>
        <v>158</v>
      </c>
      <c r="D13763" t="s">
        <v>8508</v>
      </c>
      <c r="E13763">
        <f>INDEX(TeamSports!B:B,MATCH(D13763,TeamSports!C:C,0))</f>
        <v>74</v>
      </c>
      <c r="F13763">
        <f>INDEX(RanksTable!BM:BM,MATCH(B13763,RanksTable!B:B,0))</f>
        <v>7</v>
      </c>
      <c r="H13763" t="str">
        <f t="shared" si="214"/>
        <v>INSERT INTO "TeamRanks" (team_id,team_sport_id,team_rank) VALUES (158,74,7);</v>
      </c>
    </row>
    <row r="13764" spans="2:8" x14ac:dyDescent="0.25">
      <c r="B13764" t="s">
        <v>474</v>
      </c>
      <c r="C13764">
        <f>INDEX(NationalTeams!B:B,MATCH(B13764,NationalTeams!C:C,0))</f>
        <v>159</v>
      </c>
      <c r="D13764" t="s">
        <v>8508</v>
      </c>
      <c r="E13764">
        <f>INDEX(TeamSports!B:B,MATCH(D13764,TeamSports!C:C,0))</f>
        <v>74</v>
      </c>
      <c r="F13764">
        <f>INDEX(RanksTable!BM:BM,MATCH(B13764,RanksTable!B:B,0))</f>
        <v>7</v>
      </c>
      <c r="H13764" t="str">
        <f t="shared" ref="H13764:H13827" si="215">_xlfn.CONCAT($H$1,$L$1,$C$1,$L$1," ",$J$1,$C$2,$N$1,$E$2,$N$1,$F$2,$K$1,$I$1,$J$1,C13764,$N$1,E13764,$N$1,F13764,$K$1,$O$1)</f>
        <v>INSERT INTO "TeamRanks" (team_id,team_sport_id,team_rank) VALUES (159,74,7);</v>
      </c>
    </row>
    <row r="13765" spans="2:8" x14ac:dyDescent="0.25">
      <c r="B13765" t="s">
        <v>479</v>
      </c>
      <c r="C13765">
        <f>INDEX(NationalTeams!B:B,MATCH(B13765,NationalTeams!C:C,0))</f>
        <v>160</v>
      </c>
      <c r="D13765" t="s">
        <v>8508</v>
      </c>
      <c r="E13765">
        <f>INDEX(TeamSports!B:B,MATCH(D13765,TeamSports!C:C,0))</f>
        <v>74</v>
      </c>
      <c r="F13765">
        <f>INDEX(RanksTable!BM:BM,MATCH(B13765,RanksTable!B:B,0))</f>
        <v>7</v>
      </c>
      <c r="H13765" t="str">
        <f t="shared" si="215"/>
        <v>INSERT INTO "TeamRanks" (team_id,team_sport_id,team_rank) VALUES (160,74,7);</v>
      </c>
    </row>
    <row r="13766" spans="2:8" x14ac:dyDescent="0.25">
      <c r="B13766" t="s">
        <v>449</v>
      </c>
      <c r="C13766">
        <f>INDEX(NationalTeams!B:B,MATCH(B13766,NationalTeams!C:C,0))</f>
        <v>161</v>
      </c>
      <c r="D13766" t="s">
        <v>8508</v>
      </c>
      <c r="E13766">
        <f>INDEX(TeamSports!B:B,MATCH(D13766,TeamSports!C:C,0))</f>
        <v>74</v>
      </c>
      <c r="F13766">
        <f>INDEX(RanksTable!BM:BM,MATCH(B13766,RanksTable!B:B,0))</f>
        <v>7</v>
      </c>
      <c r="H13766" t="str">
        <f t="shared" si="215"/>
        <v>INSERT INTO "TeamRanks" (team_id,team_sport_id,team_rank) VALUES (161,74,7);</v>
      </c>
    </row>
    <row r="13767" spans="2:8" x14ac:dyDescent="0.25">
      <c r="B13767" t="s">
        <v>398</v>
      </c>
      <c r="C13767">
        <f>INDEX(NationalTeams!B:B,MATCH(B13767,NationalTeams!C:C,0))</f>
        <v>162</v>
      </c>
      <c r="D13767" t="s">
        <v>8508</v>
      </c>
      <c r="E13767">
        <f>INDEX(TeamSports!B:B,MATCH(D13767,TeamSports!C:C,0))</f>
        <v>74</v>
      </c>
      <c r="F13767">
        <f>INDEX(RanksTable!BM:BM,MATCH(B13767,RanksTable!B:B,0))</f>
        <v>7</v>
      </c>
      <c r="H13767" t="str">
        <f t="shared" si="215"/>
        <v>INSERT INTO "TeamRanks" (team_id,team_sport_id,team_rank) VALUES (162,74,7);</v>
      </c>
    </row>
    <row r="13768" spans="2:8" x14ac:dyDescent="0.25">
      <c r="B13768" t="s">
        <v>441</v>
      </c>
      <c r="C13768">
        <f>INDEX(NationalTeams!B:B,MATCH(B13768,NationalTeams!C:C,0))</f>
        <v>163</v>
      </c>
      <c r="D13768" t="s">
        <v>8508</v>
      </c>
      <c r="E13768">
        <f>INDEX(TeamSports!B:B,MATCH(D13768,TeamSports!C:C,0))</f>
        <v>74</v>
      </c>
      <c r="F13768">
        <f>INDEX(RanksTable!BM:BM,MATCH(B13768,RanksTable!B:B,0))</f>
        <v>7</v>
      </c>
      <c r="H13768" t="str">
        <f t="shared" si="215"/>
        <v>INSERT INTO "TeamRanks" (team_id,team_sport_id,team_rank) VALUES (163,74,7);</v>
      </c>
    </row>
    <row r="13769" spans="2:8" x14ac:dyDescent="0.25">
      <c r="B13769" t="s">
        <v>348</v>
      </c>
      <c r="C13769">
        <f>INDEX(NationalTeams!B:B,MATCH(B13769,NationalTeams!C:C,0))</f>
        <v>164</v>
      </c>
      <c r="D13769" t="s">
        <v>8508</v>
      </c>
      <c r="E13769">
        <f>INDEX(TeamSports!B:B,MATCH(D13769,TeamSports!C:C,0))</f>
        <v>74</v>
      </c>
      <c r="F13769">
        <f>INDEX(RanksTable!BM:BM,MATCH(B13769,RanksTable!B:B,0))</f>
        <v>7</v>
      </c>
      <c r="H13769" t="str">
        <f t="shared" si="215"/>
        <v>INSERT INTO "TeamRanks" (team_id,team_sport_id,team_rank) VALUES (164,74,7);</v>
      </c>
    </row>
    <row r="13770" spans="2:8" x14ac:dyDescent="0.25">
      <c r="B13770" t="s">
        <v>350</v>
      </c>
      <c r="C13770">
        <f>INDEX(NationalTeams!B:B,MATCH(B13770,NationalTeams!C:C,0))</f>
        <v>165</v>
      </c>
      <c r="D13770" t="s">
        <v>8508</v>
      </c>
      <c r="E13770">
        <f>INDEX(TeamSports!B:B,MATCH(D13770,TeamSports!C:C,0))</f>
        <v>74</v>
      </c>
      <c r="F13770">
        <f>INDEX(RanksTable!BM:BM,MATCH(B13770,RanksTable!B:B,0))</f>
        <v>7</v>
      </c>
      <c r="H13770" t="str">
        <f t="shared" si="215"/>
        <v>INSERT INTO "TeamRanks" (team_id,team_sport_id,team_rank) VALUES (165,74,7);</v>
      </c>
    </row>
    <row r="13771" spans="2:8" x14ac:dyDescent="0.25">
      <c r="B13771" t="s">
        <v>494</v>
      </c>
      <c r="C13771">
        <f>INDEX(NationalTeams!B:B,MATCH(B13771,NationalTeams!C:C,0))</f>
        <v>166</v>
      </c>
      <c r="D13771" t="s">
        <v>8508</v>
      </c>
      <c r="E13771">
        <f>INDEX(TeamSports!B:B,MATCH(D13771,TeamSports!C:C,0))</f>
        <v>74</v>
      </c>
      <c r="F13771">
        <f>INDEX(RanksTable!BM:BM,MATCH(B13771,RanksTable!B:B,0))</f>
        <v>4</v>
      </c>
      <c r="H13771" t="str">
        <f t="shared" si="215"/>
        <v>INSERT INTO "TeamRanks" (team_id,team_sport_id,team_rank) VALUES (166,74,4);</v>
      </c>
    </row>
    <row r="13772" spans="2:8" x14ac:dyDescent="0.25">
      <c r="B13772" t="s">
        <v>504</v>
      </c>
      <c r="C13772">
        <f>INDEX(NationalTeams!B:B,MATCH(B13772,NationalTeams!C:C,0))</f>
        <v>167</v>
      </c>
      <c r="D13772" t="s">
        <v>8508</v>
      </c>
      <c r="E13772">
        <f>INDEX(TeamSports!B:B,MATCH(D13772,TeamSports!C:C,0))</f>
        <v>74</v>
      </c>
      <c r="F13772">
        <f>INDEX(RanksTable!BM:BM,MATCH(B13772,RanksTable!B:B,0))</f>
        <v>7</v>
      </c>
      <c r="H13772" t="str">
        <f t="shared" si="215"/>
        <v>INSERT INTO "TeamRanks" (team_id,team_sport_id,team_rank) VALUES (167,74,7);</v>
      </c>
    </row>
    <row r="13773" spans="2:8" x14ac:dyDescent="0.25">
      <c r="B13773" t="s">
        <v>401</v>
      </c>
      <c r="C13773">
        <f>INDEX(NationalTeams!B:B,MATCH(B13773,NationalTeams!C:C,0))</f>
        <v>168</v>
      </c>
      <c r="D13773" t="s">
        <v>8508</v>
      </c>
      <c r="E13773">
        <f>INDEX(TeamSports!B:B,MATCH(D13773,TeamSports!C:C,0))</f>
        <v>74</v>
      </c>
      <c r="F13773">
        <f>INDEX(RanksTable!BM:BM,MATCH(B13773,RanksTable!B:B,0))</f>
        <v>7</v>
      </c>
      <c r="H13773" t="str">
        <f t="shared" si="215"/>
        <v>INSERT INTO "TeamRanks" (team_id,team_sport_id,team_rank) VALUES (168,74,7);</v>
      </c>
    </row>
    <row r="13774" spans="2:8" x14ac:dyDescent="0.25">
      <c r="B13774" t="s">
        <v>432</v>
      </c>
      <c r="C13774">
        <f>INDEX(NationalTeams!B:B,MATCH(B13774,NationalTeams!C:C,0))</f>
        <v>169</v>
      </c>
      <c r="D13774" t="s">
        <v>8508</v>
      </c>
      <c r="E13774">
        <f>INDEX(TeamSports!B:B,MATCH(D13774,TeamSports!C:C,0))</f>
        <v>74</v>
      </c>
      <c r="F13774">
        <f>INDEX(RanksTable!BM:BM,MATCH(B13774,RanksTable!B:B,0))</f>
        <v>7</v>
      </c>
      <c r="H13774" t="str">
        <f t="shared" si="215"/>
        <v>INSERT INTO "TeamRanks" (team_id,team_sport_id,team_rank) VALUES (169,74,7);</v>
      </c>
    </row>
    <row r="13775" spans="2:8" x14ac:dyDescent="0.25">
      <c r="B13775" t="s">
        <v>336</v>
      </c>
      <c r="C13775">
        <f>INDEX(NationalTeams!B:B,MATCH(B13775,NationalTeams!C:C,0))</f>
        <v>170</v>
      </c>
      <c r="D13775" t="s">
        <v>8508</v>
      </c>
      <c r="E13775">
        <f>INDEX(TeamSports!B:B,MATCH(D13775,TeamSports!C:C,0))</f>
        <v>74</v>
      </c>
      <c r="F13775">
        <f>INDEX(RanksTable!BM:BM,MATCH(B13775,RanksTable!B:B,0))</f>
        <v>7</v>
      </c>
      <c r="H13775" t="str">
        <f t="shared" si="215"/>
        <v>INSERT INTO "TeamRanks" (team_id,team_sport_id,team_rank) VALUES (170,74,7);</v>
      </c>
    </row>
    <row r="13776" spans="2:8" x14ac:dyDescent="0.25">
      <c r="B13776" t="s">
        <v>497</v>
      </c>
      <c r="C13776">
        <f>INDEX(NationalTeams!B:B,MATCH(B13776,NationalTeams!C:C,0))</f>
        <v>171</v>
      </c>
      <c r="D13776" t="s">
        <v>8508</v>
      </c>
      <c r="E13776">
        <f>INDEX(TeamSports!B:B,MATCH(D13776,TeamSports!C:C,0))</f>
        <v>74</v>
      </c>
      <c r="F13776">
        <f>INDEX(RanksTable!BM:BM,MATCH(B13776,RanksTable!B:B,0))</f>
        <v>3</v>
      </c>
      <c r="H13776" t="str">
        <f t="shared" si="215"/>
        <v>INSERT INTO "TeamRanks" (team_id,team_sport_id,team_rank) VALUES (171,74,3);</v>
      </c>
    </row>
    <row r="13777" spans="2:8" x14ac:dyDescent="0.25">
      <c r="B13777" t="s">
        <v>380</v>
      </c>
      <c r="C13777">
        <f>INDEX(NationalTeams!B:B,MATCH(B13777,NationalTeams!C:C,0))</f>
        <v>172</v>
      </c>
      <c r="D13777" t="s">
        <v>8508</v>
      </c>
      <c r="E13777">
        <f>INDEX(TeamSports!B:B,MATCH(D13777,TeamSports!C:C,0))</f>
        <v>74</v>
      </c>
      <c r="F13777">
        <f>INDEX(RanksTable!BM:BM,MATCH(B13777,RanksTable!B:B,0))</f>
        <v>7</v>
      </c>
      <c r="H13777" t="str">
        <f t="shared" si="215"/>
        <v>INSERT INTO "TeamRanks" (team_id,team_sport_id,team_rank) VALUES (172,74,7);</v>
      </c>
    </row>
    <row r="13778" spans="2:8" x14ac:dyDescent="0.25">
      <c r="B13778" t="s">
        <v>402</v>
      </c>
      <c r="C13778">
        <f>INDEX(NationalTeams!B:B,MATCH(B13778,NationalTeams!C:C,0))</f>
        <v>173</v>
      </c>
      <c r="D13778" t="s">
        <v>8508</v>
      </c>
      <c r="E13778">
        <f>INDEX(TeamSports!B:B,MATCH(D13778,TeamSports!C:C,0))</f>
        <v>74</v>
      </c>
      <c r="F13778">
        <f>INDEX(RanksTable!BM:BM,MATCH(B13778,RanksTable!B:B,0))</f>
        <v>7</v>
      </c>
      <c r="H13778" t="str">
        <f t="shared" si="215"/>
        <v>INSERT INTO "TeamRanks" (team_id,team_sport_id,team_rank) VALUES (173,74,7);</v>
      </c>
    </row>
    <row r="13779" spans="2:8" x14ac:dyDescent="0.25">
      <c r="B13779" t="s">
        <v>370</v>
      </c>
      <c r="C13779">
        <f>INDEX(NationalTeams!B:B,MATCH(B13779,NationalTeams!C:C,0))</f>
        <v>174</v>
      </c>
      <c r="D13779" t="s">
        <v>8508</v>
      </c>
      <c r="E13779">
        <f>INDEX(TeamSports!B:B,MATCH(D13779,TeamSports!C:C,0))</f>
        <v>74</v>
      </c>
      <c r="F13779">
        <f>INDEX(RanksTable!BM:BM,MATCH(B13779,RanksTable!B:B,0))</f>
        <v>7</v>
      </c>
      <c r="H13779" t="str">
        <f t="shared" si="215"/>
        <v>INSERT INTO "TeamRanks" (team_id,team_sport_id,team_rank) VALUES (174,74,7);</v>
      </c>
    </row>
    <row r="13780" spans="2:8" x14ac:dyDescent="0.25">
      <c r="B13780" t="s">
        <v>506</v>
      </c>
      <c r="C13780">
        <f>INDEX(NationalTeams!B:B,MATCH(B13780,NationalTeams!C:C,0))</f>
        <v>175</v>
      </c>
      <c r="D13780" t="s">
        <v>8508</v>
      </c>
      <c r="E13780">
        <f>INDEX(TeamSports!B:B,MATCH(D13780,TeamSports!C:C,0))</f>
        <v>74</v>
      </c>
      <c r="F13780">
        <f>INDEX(RanksTable!BM:BM,MATCH(B13780,RanksTable!B:B,0))</f>
        <v>7</v>
      </c>
      <c r="H13780" t="str">
        <f t="shared" si="215"/>
        <v>INSERT INTO "TeamRanks" (team_id,team_sport_id,team_rank) VALUES (175,74,7);</v>
      </c>
    </row>
    <row r="13781" spans="2:8" x14ac:dyDescent="0.25">
      <c r="B13781" t="s">
        <v>500</v>
      </c>
      <c r="C13781">
        <f>INDEX(NationalTeams!B:B,MATCH(B13781,NationalTeams!C:C,0))</f>
        <v>176</v>
      </c>
      <c r="D13781" t="s">
        <v>8508</v>
      </c>
      <c r="E13781">
        <f>INDEX(TeamSports!B:B,MATCH(D13781,TeamSports!C:C,0))</f>
        <v>74</v>
      </c>
      <c r="F13781">
        <f>INDEX(RanksTable!BM:BM,MATCH(B13781,RanksTable!B:B,0))</f>
        <v>1</v>
      </c>
      <c r="H13781" t="str">
        <f t="shared" si="215"/>
        <v>INSERT INTO "TeamRanks" (team_id,team_sport_id,team_rank) VALUES (176,74,1);</v>
      </c>
    </row>
    <row r="13782" spans="2:8" x14ac:dyDescent="0.25">
      <c r="B13782" t="s">
        <v>473</v>
      </c>
      <c r="C13782">
        <f>INDEX(NationalTeams!B:B,MATCH(B13782,NationalTeams!C:C,0))</f>
        <v>177</v>
      </c>
      <c r="D13782" t="s">
        <v>8508</v>
      </c>
      <c r="E13782">
        <f>INDEX(TeamSports!B:B,MATCH(D13782,TeamSports!C:C,0))</f>
        <v>74</v>
      </c>
      <c r="F13782">
        <f>INDEX(RanksTable!BM:BM,MATCH(B13782,RanksTable!B:B,0))</f>
        <v>7</v>
      </c>
      <c r="H13782" t="str">
        <f t="shared" si="215"/>
        <v>INSERT INTO "TeamRanks" (team_id,team_sport_id,team_rank) VALUES (177,74,7);</v>
      </c>
    </row>
    <row r="13783" spans="2:8" x14ac:dyDescent="0.25">
      <c r="B13783" t="s">
        <v>482</v>
      </c>
      <c r="C13783">
        <f>INDEX(NationalTeams!B:B,MATCH(B13783,NationalTeams!C:C,0))</f>
        <v>178</v>
      </c>
      <c r="D13783" t="s">
        <v>8508</v>
      </c>
      <c r="E13783">
        <f>INDEX(TeamSports!B:B,MATCH(D13783,TeamSports!C:C,0))</f>
        <v>74</v>
      </c>
      <c r="F13783">
        <f>INDEX(RanksTable!BM:BM,MATCH(B13783,RanksTable!B:B,0))</f>
        <v>7</v>
      </c>
      <c r="H13783" t="str">
        <f t="shared" si="215"/>
        <v>INSERT INTO "TeamRanks" (team_id,team_sport_id,team_rank) VALUES (178,74,7);</v>
      </c>
    </row>
    <row r="13784" spans="2:8" x14ac:dyDescent="0.25">
      <c r="B13784" t="s">
        <v>411</v>
      </c>
      <c r="C13784">
        <f>INDEX(NationalTeams!B:B,MATCH(B13784,NationalTeams!C:C,0))</f>
        <v>179</v>
      </c>
      <c r="D13784" t="s">
        <v>8508</v>
      </c>
      <c r="E13784">
        <f>INDEX(TeamSports!B:B,MATCH(D13784,TeamSports!C:C,0))</f>
        <v>74</v>
      </c>
      <c r="F13784">
        <f>INDEX(RanksTable!BM:BM,MATCH(B13784,RanksTable!B:B,0))</f>
        <v>7</v>
      </c>
      <c r="H13784" t="str">
        <f t="shared" si="215"/>
        <v>INSERT INTO "TeamRanks" (team_id,team_sport_id,team_rank) VALUES (179,74,7);</v>
      </c>
    </row>
    <row r="13785" spans="2:8" x14ac:dyDescent="0.25">
      <c r="B13785" t="s">
        <v>541</v>
      </c>
      <c r="C13785">
        <f>INDEX(NationalTeams!B:B,MATCH(B13785,NationalTeams!C:C,0))</f>
        <v>180</v>
      </c>
      <c r="D13785" t="s">
        <v>8508</v>
      </c>
      <c r="E13785">
        <f>INDEX(TeamSports!B:B,MATCH(D13785,TeamSports!C:C,0))</f>
        <v>74</v>
      </c>
      <c r="F13785">
        <f>INDEX(RanksTable!BM:BM,MATCH(B13785,RanksTable!B:B,0))</f>
        <v>7</v>
      </c>
      <c r="H13785" t="str">
        <f t="shared" si="215"/>
        <v>INSERT INTO "TeamRanks" (team_id,team_sport_id,team_rank) VALUES (180,74,7);</v>
      </c>
    </row>
    <row r="13786" spans="2:8" x14ac:dyDescent="0.25">
      <c r="B13786" t="s">
        <v>412</v>
      </c>
      <c r="C13786">
        <f>INDEX(NationalTeams!B:B,MATCH(B13786,NationalTeams!C:C,0))</f>
        <v>181</v>
      </c>
      <c r="D13786" t="s">
        <v>8508</v>
      </c>
      <c r="E13786">
        <f>INDEX(TeamSports!B:B,MATCH(D13786,TeamSports!C:C,0))</f>
        <v>74</v>
      </c>
      <c r="F13786">
        <f>INDEX(RanksTable!BM:BM,MATCH(B13786,RanksTable!B:B,0))</f>
        <v>7</v>
      </c>
      <c r="H13786" t="str">
        <f t="shared" si="215"/>
        <v>INSERT INTO "TeamRanks" (team_id,team_sport_id,team_rank) VALUES (181,74,7);</v>
      </c>
    </row>
    <row r="13787" spans="2:8" x14ac:dyDescent="0.25">
      <c r="B13787" t="s">
        <v>409</v>
      </c>
      <c r="C13787">
        <f>INDEX(NationalTeams!B:B,MATCH(B13787,NationalTeams!C:C,0))</f>
        <v>182</v>
      </c>
      <c r="D13787" t="s">
        <v>8508</v>
      </c>
      <c r="E13787">
        <f>INDEX(TeamSports!B:B,MATCH(D13787,TeamSports!C:C,0))</f>
        <v>74</v>
      </c>
      <c r="F13787">
        <f>INDEX(RanksTable!BM:BM,MATCH(B13787,RanksTable!B:B,0))</f>
        <v>7</v>
      </c>
      <c r="H13787" t="str">
        <f t="shared" si="215"/>
        <v>INSERT INTO "TeamRanks" (team_id,team_sport_id,team_rank) VALUES (182,74,7);</v>
      </c>
    </row>
    <row r="13788" spans="2:8" x14ac:dyDescent="0.25">
      <c r="B13788" t="s">
        <v>414</v>
      </c>
      <c r="C13788">
        <f>INDEX(NationalTeams!B:B,MATCH(B13788,NationalTeams!C:C,0))</f>
        <v>183</v>
      </c>
      <c r="D13788" t="s">
        <v>8508</v>
      </c>
      <c r="E13788">
        <f>INDEX(TeamSports!B:B,MATCH(D13788,TeamSports!C:C,0))</f>
        <v>74</v>
      </c>
      <c r="F13788">
        <f>INDEX(RanksTable!BM:BM,MATCH(B13788,RanksTable!B:B,0))</f>
        <v>7</v>
      </c>
      <c r="H13788" t="str">
        <f t="shared" si="215"/>
        <v>INSERT INTO "TeamRanks" (team_id,team_sport_id,team_rank) VALUES (183,74,7);</v>
      </c>
    </row>
    <row r="13789" spans="2:8" x14ac:dyDescent="0.25">
      <c r="B13789" t="s">
        <v>362</v>
      </c>
      <c r="C13789">
        <f>INDEX(NationalTeams!B:B,MATCH(B13789,NationalTeams!C:C,0))</f>
        <v>184</v>
      </c>
      <c r="D13789" t="s">
        <v>8508</v>
      </c>
      <c r="E13789">
        <f>INDEX(TeamSports!B:B,MATCH(D13789,TeamSports!C:C,0))</f>
        <v>74</v>
      </c>
      <c r="F13789">
        <f>INDEX(RanksTable!BM:BM,MATCH(B13789,RanksTable!B:B,0))</f>
        <v>7</v>
      </c>
      <c r="H13789" t="str">
        <f t="shared" si="215"/>
        <v>INSERT INTO "TeamRanks" (team_id,team_sport_id,team_rank) VALUES (184,74,7);</v>
      </c>
    </row>
    <row r="13790" spans="2:8" x14ac:dyDescent="0.25">
      <c r="B13790" t="s">
        <v>499</v>
      </c>
      <c r="C13790">
        <f>INDEX(NationalTeams!B:B,MATCH(B13790,NationalTeams!C:C,0))</f>
        <v>185</v>
      </c>
      <c r="D13790" t="s">
        <v>8508</v>
      </c>
      <c r="E13790">
        <f>INDEX(TeamSports!B:B,MATCH(D13790,TeamSports!C:C,0))</f>
        <v>74</v>
      </c>
      <c r="F13790">
        <f>INDEX(RanksTable!BM:BM,MATCH(B13790,RanksTable!B:B,0))</f>
        <v>7</v>
      </c>
      <c r="H13790" t="str">
        <f t="shared" si="215"/>
        <v>INSERT INTO "TeamRanks" (team_id,team_sport_id,team_rank) VALUES (185,74,7);</v>
      </c>
    </row>
    <row r="13791" spans="2:8" x14ac:dyDescent="0.25">
      <c r="B13791" t="s">
        <v>374</v>
      </c>
      <c r="C13791">
        <f>INDEX(NationalTeams!B:B,MATCH(B13791,NationalTeams!C:C,0))</f>
        <v>186</v>
      </c>
      <c r="D13791" t="s">
        <v>8508</v>
      </c>
      <c r="E13791">
        <f>INDEX(TeamSports!B:B,MATCH(D13791,TeamSports!C:C,0))</f>
        <v>74</v>
      </c>
      <c r="F13791">
        <f>INDEX(RanksTable!BM:BM,MATCH(B13791,RanksTable!B:B,0))</f>
        <v>7</v>
      </c>
      <c r="H13791" t="str">
        <f t="shared" si="215"/>
        <v>INSERT INTO "TeamRanks" (team_id,team_sport_id,team_rank) VALUES (186,74,7);</v>
      </c>
    </row>
    <row r="13792" spans="2:8" x14ac:dyDescent="0.25">
      <c r="B13792" t="s">
        <v>385</v>
      </c>
      <c r="C13792">
        <f>INDEX(NationalTeams!B:B,MATCH(B13792,NationalTeams!C:C,0))</f>
        <v>187</v>
      </c>
      <c r="D13792" t="s">
        <v>8508</v>
      </c>
      <c r="E13792">
        <f>INDEX(TeamSports!B:B,MATCH(D13792,TeamSports!C:C,0))</f>
        <v>74</v>
      </c>
      <c r="F13792">
        <f>INDEX(RanksTable!BM:BM,MATCH(B13792,RanksTable!B:B,0))</f>
        <v>7</v>
      </c>
      <c r="H13792" t="str">
        <f t="shared" si="215"/>
        <v>INSERT INTO "TeamRanks" (team_id,team_sport_id,team_rank) VALUES (187,74,7);</v>
      </c>
    </row>
    <row r="13793" spans="2:8" x14ac:dyDescent="0.25">
      <c r="B13793" t="s">
        <v>450</v>
      </c>
      <c r="C13793">
        <f>INDEX(NationalTeams!B:B,MATCH(B13793,NationalTeams!C:C,0))</f>
        <v>188</v>
      </c>
      <c r="D13793" t="s">
        <v>8508</v>
      </c>
      <c r="E13793">
        <f>INDEX(TeamSports!B:B,MATCH(D13793,TeamSports!C:C,0))</f>
        <v>74</v>
      </c>
      <c r="F13793">
        <f>INDEX(RanksTable!BM:BM,MATCH(B13793,RanksTable!B:B,0))</f>
        <v>7</v>
      </c>
      <c r="H13793" t="str">
        <f t="shared" si="215"/>
        <v>INSERT INTO "TeamRanks" (team_id,team_sport_id,team_rank) VALUES (188,74,7);</v>
      </c>
    </row>
    <row r="13794" spans="2:8" x14ac:dyDescent="0.25">
      <c r="B13794" t="s">
        <v>448</v>
      </c>
      <c r="C13794">
        <f>INDEX(NationalTeams!B:B,MATCH(B13794,NationalTeams!C:C,0))</f>
        <v>189</v>
      </c>
      <c r="D13794" t="s">
        <v>8508</v>
      </c>
      <c r="E13794">
        <f>INDEX(TeamSports!B:B,MATCH(D13794,TeamSports!C:C,0))</f>
        <v>74</v>
      </c>
      <c r="F13794">
        <f>INDEX(RanksTable!BM:BM,MATCH(B13794,RanksTable!B:B,0))</f>
        <v>7</v>
      </c>
      <c r="H13794" t="str">
        <f t="shared" si="215"/>
        <v>INSERT INTO "TeamRanks" (team_id,team_sport_id,team_rank) VALUES (189,74,7);</v>
      </c>
    </row>
    <row r="13795" spans="2:8" x14ac:dyDescent="0.25">
      <c r="B13795" t="s">
        <v>375</v>
      </c>
      <c r="C13795">
        <f>INDEX(NationalTeams!B:B,MATCH(B13795,NationalTeams!C:C,0))</f>
        <v>190</v>
      </c>
      <c r="D13795" t="s">
        <v>8508</v>
      </c>
      <c r="E13795">
        <f>INDEX(TeamSports!B:B,MATCH(D13795,TeamSports!C:C,0))</f>
        <v>74</v>
      </c>
      <c r="F13795">
        <f>INDEX(RanksTable!BM:BM,MATCH(B13795,RanksTable!B:B,0))</f>
        <v>7</v>
      </c>
      <c r="H13795" t="str">
        <f t="shared" si="215"/>
        <v>INSERT INTO "TeamRanks" (team_id,team_sport_id,team_rank) VALUES (190,74,7);</v>
      </c>
    </row>
    <row r="13796" spans="2:8" x14ac:dyDescent="0.25">
      <c r="B13796" t="s">
        <v>483</v>
      </c>
      <c r="C13796">
        <f>INDEX(NationalTeams!B:B,MATCH(B13796,NationalTeams!C:C,0))</f>
        <v>191</v>
      </c>
      <c r="D13796" t="s">
        <v>8508</v>
      </c>
      <c r="E13796">
        <f>INDEX(TeamSports!B:B,MATCH(D13796,TeamSports!C:C,0))</f>
        <v>74</v>
      </c>
      <c r="F13796">
        <f>INDEX(RanksTable!BM:BM,MATCH(B13796,RanksTable!B:B,0))</f>
        <v>7</v>
      </c>
      <c r="H13796" t="str">
        <f t="shared" si="215"/>
        <v>INSERT INTO "TeamRanks" (team_id,team_sport_id,team_rank) VALUES (191,74,7);</v>
      </c>
    </row>
    <row r="13797" spans="2:8" x14ac:dyDescent="0.25">
      <c r="B13797" t="s">
        <v>395</v>
      </c>
      <c r="C13797">
        <f>INDEX(NationalTeams!B:B,MATCH(B13797,NationalTeams!C:C,0))</f>
        <v>192</v>
      </c>
      <c r="D13797" t="s">
        <v>8508</v>
      </c>
      <c r="E13797">
        <f>INDEX(TeamSports!B:B,MATCH(D13797,TeamSports!C:C,0))</f>
        <v>74</v>
      </c>
      <c r="F13797">
        <f>INDEX(RanksTable!BM:BM,MATCH(B13797,RanksTable!B:B,0))</f>
        <v>7</v>
      </c>
      <c r="H13797" t="str">
        <f t="shared" si="215"/>
        <v>INSERT INTO "TeamRanks" (team_id,team_sport_id,team_rank) VALUES (192,74,7);</v>
      </c>
    </row>
    <row r="13798" spans="2:8" x14ac:dyDescent="0.25">
      <c r="B13798" t="s">
        <v>363</v>
      </c>
      <c r="C13798">
        <f>INDEX(NationalTeams!B:B,MATCH(B13798,NationalTeams!C:C,0))</f>
        <v>193</v>
      </c>
      <c r="D13798" t="s">
        <v>8508</v>
      </c>
      <c r="E13798">
        <f>INDEX(TeamSports!B:B,MATCH(D13798,TeamSports!C:C,0))</f>
        <v>74</v>
      </c>
      <c r="F13798">
        <f>INDEX(RanksTable!BM:BM,MATCH(B13798,RanksTable!B:B,0))</f>
        <v>7</v>
      </c>
      <c r="H13798" t="str">
        <f t="shared" si="215"/>
        <v>INSERT INTO "TeamRanks" (team_id,team_sport_id,team_rank) VALUES (193,74,7);</v>
      </c>
    </row>
    <row r="13799" spans="2:8" x14ac:dyDescent="0.25">
      <c r="B13799" t="s">
        <v>394</v>
      </c>
      <c r="C13799">
        <f>INDEX(NationalTeams!B:B,MATCH(B13799,NationalTeams!C:C,0))</f>
        <v>194</v>
      </c>
      <c r="D13799" t="s">
        <v>8508</v>
      </c>
      <c r="E13799">
        <f>INDEX(TeamSports!B:B,MATCH(D13799,TeamSports!C:C,0))</f>
        <v>74</v>
      </c>
      <c r="F13799">
        <f>INDEX(RanksTable!BM:BM,MATCH(B13799,RanksTable!B:B,0))</f>
        <v>7</v>
      </c>
      <c r="H13799" t="str">
        <f t="shared" si="215"/>
        <v>INSERT INTO "TeamRanks" (team_id,team_sport_id,team_rank) VALUES (194,74,7);</v>
      </c>
    </row>
    <row r="13800" spans="2:8" x14ac:dyDescent="0.25">
      <c r="B13800" t="s">
        <v>389</v>
      </c>
      <c r="C13800">
        <f>INDEX(NationalTeams!B:B,MATCH(B13800,NationalTeams!C:C,0))</f>
        <v>195</v>
      </c>
      <c r="D13800" t="s">
        <v>8508</v>
      </c>
      <c r="E13800">
        <f>INDEX(TeamSports!B:B,MATCH(D13800,TeamSports!C:C,0))</f>
        <v>74</v>
      </c>
      <c r="F13800">
        <f>INDEX(RanksTable!BM:BM,MATCH(B13800,RanksTable!B:B,0))</f>
        <v>7</v>
      </c>
      <c r="H13800" t="str">
        <f t="shared" si="215"/>
        <v>INSERT INTO "TeamRanks" (team_id,team_sport_id,team_rank) VALUES (195,74,7);</v>
      </c>
    </row>
    <row r="13801" spans="2:8" x14ac:dyDescent="0.25">
      <c r="B13801" t="s">
        <v>496</v>
      </c>
      <c r="C13801">
        <f>INDEX(NationalTeams!B:B,MATCH(B13801,NationalTeams!C:C,0))</f>
        <v>196</v>
      </c>
      <c r="D13801" t="s">
        <v>8508</v>
      </c>
      <c r="E13801">
        <f>INDEX(TeamSports!B:B,MATCH(D13801,TeamSports!C:C,0))</f>
        <v>74</v>
      </c>
      <c r="F13801">
        <f>INDEX(RanksTable!BM:BM,MATCH(B13801,RanksTable!B:B,0))</f>
        <v>2</v>
      </c>
      <c r="H13801" t="str">
        <f t="shared" si="215"/>
        <v>INSERT INTO "TeamRanks" (team_id,team_sport_id,team_rank) VALUES (196,74,2);</v>
      </c>
    </row>
    <row r="13802" spans="2:8" x14ac:dyDescent="0.25">
      <c r="B13802" t="s">
        <v>507</v>
      </c>
      <c r="C13802">
        <f>INDEX(NationalTeams!B:B,MATCH(B13802,NationalTeams!C:C,0))</f>
        <v>197</v>
      </c>
      <c r="D13802" t="s">
        <v>8508</v>
      </c>
      <c r="E13802">
        <f>INDEX(TeamSports!B:B,MATCH(D13802,TeamSports!C:C,0))</f>
        <v>74</v>
      </c>
      <c r="F13802">
        <f>INDEX(RanksTable!BM:BM,MATCH(B13802,RanksTable!B:B,0))</f>
        <v>6</v>
      </c>
      <c r="H13802" t="str">
        <f t="shared" si="215"/>
        <v>INSERT INTO "TeamRanks" (team_id,team_sport_id,team_rank) VALUES (197,74,6);</v>
      </c>
    </row>
    <row r="13803" spans="2:8" x14ac:dyDescent="0.25">
      <c r="B13803" t="s">
        <v>399</v>
      </c>
      <c r="C13803">
        <f>INDEX(NationalTeams!B:B,MATCH(B13803,NationalTeams!C:C,0))</f>
        <v>198</v>
      </c>
      <c r="D13803" t="s">
        <v>8508</v>
      </c>
      <c r="E13803">
        <f>INDEX(TeamSports!B:B,MATCH(D13803,TeamSports!C:C,0))</f>
        <v>74</v>
      </c>
      <c r="F13803">
        <f>INDEX(RanksTable!BM:BM,MATCH(B13803,RanksTable!B:B,0))</f>
        <v>7</v>
      </c>
      <c r="H13803" t="str">
        <f t="shared" si="215"/>
        <v>INSERT INTO "TeamRanks" (team_id,team_sport_id,team_rank) VALUES (198,74,7);</v>
      </c>
    </row>
    <row r="13804" spans="2:8" x14ac:dyDescent="0.25">
      <c r="B13804" t="s">
        <v>467</v>
      </c>
      <c r="C13804">
        <f>INDEX(NationalTeams!B:B,MATCH(B13804,NationalTeams!C:C,0))</f>
        <v>199</v>
      </c>
      <c r="D13804" t="s">
        <v>8508</v>
      </c>
      <c r="E13804">
        <f>INDEX(TeamSports!B:B,MATCH(D13804,TeamSports!C:C,0))</f>
        <v>74</v>
      </c>
      <c r="F13804">
        <f>INDEX(RanksTable!BM:BM,MATCH(B13804,RanksTable!B:B,0))</f>
        <v>7</v>
      </c>
      <c r="H13804" t="str">
        <f t="shared" si="215"/>
        <v>INSERT INTO "TeamRanks" (team_id,team_sport_id,team_rank) VALUES (199,74,7);</v>
      </c>
    </row>
    <row r="13805" spans="2:8" x14ac:dyDescent="0.25">
      <c r="B13805" t="s">
        <v>437</v>
      </c>
      <c r="C13805">
        <f>INDEX(NationalTeams!B:B,MATCH(B13805,NationalTeams!C:C,0))</f>
        <v>200</v>
      </c>
      <c r="D13805" t="s">
        <v>8508</v>
      </c>
      <c r="E13805">
        <f>INDEX(TeamSports!B:B,MATCH(D13805,TeamSports!C:C,0))</f>
        <v>74</v>
      </c>
      <c r="F13805">
        <f>INDEX(RanksTable!BM:BM,MATCH(B13805,RanksTable!B:B,0))</f>
        <v>7</v>
      </c>
      <c r="H13805" t="str">
        <f t="shared" si="215"/>
        <v>INSERT INTO "TeamRanks" (team_id,team_sport_id,team_rank) VALUES (200,74,7);</v>
      </c>
    </row>
    <row r="13806" spans="2:8" x14ac:dyDescent="0.25">
      <c r="B13806" t="s">
        <v>452</v>
      </c>
      <c r="C13806">
        <f>INDEX(NationalTeams!B:B,MATCH(B13806,NationalTeams!C:C,0))</f>
        <v>201</v>
      </c>
      <c r="D13806" t="s">
        <v>8508</v>
      </c>
      <c r="E13806">
        <f>INDEX(TeamSports!B:B,MATCH(D13806,TeamSports!C:C,0))</f>
        <v>74</v>
      </c>
      <c r="F13806">
        <f>INDEX(RanksTable!BM:BM,MATCH(B13806,RanksTable!B:B,0))</f>
        <v>7</v>
      </c>
      <c r="H13806" t="str">
        <f t="shared" si="215"/>
        <v>INSERT INTO "TeamRanks" (team_id,team_sport_id,team_rank) VALUES (201,74,7);</v>
      </c>
    </row>
    <row r="13807" spans="2:8" x14ac:dyDescent="0.25">
      <c r="B13807" t="s">
        <v>384</v>
      </c>
      <c r="C13807">
        <f>INDEX(NationalTeams!B:B,MATCH(B13807,NationalTeams!C:C,0))</f>
        <v>202</v>
      </c>
      <c r="D13807" t="s">
        <v>8508</v>
      </c>
      <c r="E13807">
        <f>INDEX(TeamSports!B:B,MATCH(D13807,TeamSports!C:C,0))</f>
        <v>74</v>
      </c>
      <c r="F13807">
        <f>INDEX(RanksTable!BM:BM,MATCH(B13807,RanksTable!B:B,0))</f>
        <v>7</v>
      </c>
      <c r="H13807" t="str">
        <f t="shared" si="215"/>
        <v>INSERT INTO "TeamRanks" (team_id,team_sport_id,team_rank) VALUES (202,74,7);</v>
      </c>
    </row>
    <row r="13808" spans="2:8" x14ac:dyDescent="0.25">
      <c r="B13808" t="s">
        <v>442</v>
      </c>
      <c r="C13808">
        <f>INDEX(NationalTeams!B:B,MATCH(B13808,NationalTeams!C:C,0))</f>
        <v>203</v>
      </c>
      <c r="D13808" t="s">
        <v>8508</v>
      </c>
      <c r="E13808">
        <f>INDEX(TeamSports!B:B,MATCH(D13808,TeamSports!C:C,0))</f>
        <v>74</v>
      </c>
      <c r="F13808">
        <f>INDEX(RanksTable!BM:BM,MATCH(B13808,RanksTable!B:B,0))</f>
        <v>7</v>
      </c>
      <c r="H13808" t="str">
        <f t="shared" si="215"/>
        <v>INSERT INTO "TeamRanks" (team_id,team_sport_id,team_rank) VALUES (203,74,7);</v>
      </c>
    </row>
    <row r="13809" spans="2:8" x14ac:dyDescent="0.25">
      <c r="B13809" t="s">
        <v>472</v>
      </c>
      <c r="C13809">
        <f>INDEX(NationalTeams!B:B,MATCH(B13809,NationalTeams!C:C,0))</f>
        <v>204</v>
      </c>
      <c r="D13809" t="s">
        <v>8508</v>
      </c>
      <c r="E13809">
        <f>INDEX(TeamSports!B:B,MATCH(D13809,TeamSports!C:C,0))</f>
        <v>74</v>
      </c>
      <c r="F13809">
        <f>INDEX(RanksTable!BM:BM,MATCH(B13809,RanksTable!B:B,0))</f>
        <v>7</v>
      </c>
      <c r="H13809" t="str">
        <f t="shared" si="215"/>
        <v>INSERT INTO "TeamRanks" (team_id,team_sport_id,team_rank) VALUES (204,74,7);</v>
      </c>
    </row>
    <row r="13810" spans="2:8" x14ac:dyDescent="0.25">
      <c r="B13810" t="s">
        <v>388</v>
      </c>
      <c r="C13810">
        <f>INDEX(NationalTeams!B:B,MATCH(B13810,NationalTeams!C:C,0))</f>
        <v>205</v>
      </c>
      <c r="D13810" t="s">
        <v>8508</v>
      </c>
      <c r="E13810">
        <f>INDEX(TeamSports!B:B,MATCH(D13810,TeamSports!C:C,0))</f>
        <v>74</v>
      </c>
      <c r="F13810">
        <f>INDEX(RanksTable!BM:BM,MATCH(B13810,RanksTable!B:B,0))</f>
        <v>7</v>
      </c>
      <c r="H13810" t="str">
        <f t="shared" si="215"/>
        <v>INSERT INTO "TeamRanks" (team_id,team_sport_id,team_rank) VALUES (205,74,7);</v>
      </c>
    </row>
    <row r="13811" spans="2:8" x14ac:dyDescent="0.25">
      <c r="B13811" t="s">
        <v>476</v>
      </c>
      <c r="C13811">
        <f>INDEX(NationalTeams!B:B,MATCH(B13811,NationalTeams!C:C,0))</f>
        <v>206</v>
      </c>
      <c r="D13811" t="s">
        <v>8508</v>
      </c>
      <c r="E13811">
        <f>INDEX(TeamSports!B:B,MATCH(D13811,TeamSports!C:C,0))</f>
        <v>74</v>
      </c>
      <c r="F13811">
        <f>INDEX(RanksTable!BM:BM,MATCH(B13811,RanksTable!B:B,0))</f>
        <v>7</v>
      </c>
      <c r="H13811" t="str">
        <f t="shared" si="215"/>
        <v>INSERT INTO "TeamRanks" (team_id,team_sport_id,team_rank) VALUES (206,74,7);</v>
      </c>
    </row>
    <row r="13812" spans="2:8" x14ac:dyDescent="0.25">
      <c r="B13812" t="s">
        <v>407</v>
      </c>
      <c r="C13812">
        <f>INDEX(NationalTeams!B:B,MATCH(B13812,NationalTeams!C:C,0))</f>
        <v>207</v>
      </c>
      <c r="D13812" t="s">
        <v>8508</v>
      </c>
      <c r="E13812">
        <f>INDEX(TeamSports!B:B,MATCH(D13812,TeamSports!C:C,0))</f>
        <v>74</v>
      </c>
      <c r="F13812">
        <f>INDEX(RanksTable!BM:BM,MATCH(B13812,RanksTable!B:B,0))</f>
        <v>7</v>
      </c>
      <c r="H13812" t="str">
        <f t="shared" si="215"/>
        <v>INSERT INTO "TeamRanks" (team_id,team_sport_id,team_rank) VALUES (207,74,7);</v>
      </c>
    </row>
    <row r="13813" spans="2:8" x14ac:dyDescent="0.25">
      <c r="B13813" t="s">
        <v>364</v>
      </c>
      <c r="C13813">
        <f>INDEX(NationalTeams!B:B,MATCH(B13813,NationalTeams!C:C,0))</f>
        <v>208</v>
      </c>
      <c r="D13813" t="s">
        <v>8508</v>
      </c>
      <c r="E13813">
        <f>INDEX(TeamSports!B:B,MATCH(D13813,TeamSports!C:C,0))</f>
        <v>74</v>
      </c>
      <c r="F13813">
        <f>INDEX(RanksTable!BM:BM,MATCH(B13813,RanksTable!B:B,0))</f>
        <v>7</v>
      </c>
      <c r="H13813" t="str">
        <f t="shared" si="215"/>
        <v>INSERT INTO "TeamRanks" (team_id,team_sport_id,team_rank) VALUES (208,74,7);</v>
      </c>
    </row>
    <row r="13814" spans="2:8" x14ac:dyDescent="0.25">
      <c r="B13814" t="s">
        <v>439</v>
      </c>
      <c r="C13814">
        <f>INDEX(NationalTeams!B:B,MATCH(B13814,NationalTeams!C:C,0))</f>
        <v>209</v>
      </c>
      <c r="D13814" t="s">
        <v>8508</v>
      </c>
      <c r="E13814">
        <f>INDEX(TeamSports!B:B,MATCH(D13814,TeamSports!C:C,0))</f>
        <v>74</v>
      </c>
      <c r="F13814">
        <f>INDEX(RanksTable!BM:BM,MATCH(B13814,RanksTable!B:B,0))</f>
        <v>7</v>
      </c>
      <c r="H13814" t="str">
        <f t="shared" si="215"/>
        <v>INSERT INTO "TeamRanks" (team_id,team_sport_id,team_rank) VALUES (209,74,7);</v>
      </c>
    </row>
    <row r="13815" spans="2:8" x14ac:dyDescent="0.25">
      <c r="B13815" t="s">
        <v>501</v>
      </c>
      <c r="C13815">
        <f>INDEX(NationalTeams!B:B,MATCH(B13815,NationalTeams!C:C,0))</f>
        <v>210</v>
      </c>
      <c r="D13815" t="s">
        <v>8508</v>
      </c>
      <c r="E13815">
        <f>INDEX(TeamSports!B:B,MATCH(D13815,TeamSports!C:C,0))</f>
        <v>74</v>
      </c>
      <c r="F13815">
        <f>INDEX(RanksTable!BM:BM,MATCH(B13815,RanksTable!B:B,0))</f>
        <v>7</v>
      </c>
      <c r="H13815" t="str">
        <f t="shared" si="215"/>
        <v>INSERT INTO "TeamRanks" (team_id,team_sport_id,team_rank) VALUES (210,74,7);</v>
      </c>
    </row>
    <row r="13816" spans="2:8" x14ac:dyDescent="0.25">
      <c r="B13816" t="s">
        <v>466</v>
      </c>
      <c r="C13816">
        <f>INDEX(NationalTeams!B:B,MATCH(B13816,NationalTeams!C:C,0))</f>
        <v>211</v>
      </c>
      <c r="D13816" t="s">
        <v>8508</v>
      </c>
      <c r="E13816">
        <f>INDEX(TeamSports!B:B,MATCH(D13816,TeamSports!C:C,0))</f>
        <v>74</v>
      </c>
      <c r="F13816">
        <f>INDEX(RanksTable!BM:BM,MATCH(B13816,RanksTable!B:B,0))</f>
        <v>7</v>
      </c>
      <c r="H13816" t="str">
        <f t="shared" si="215"/>
        <v>INSERT INTO "TeamRanks" (team_id,team_sport_id,team_rank) VALUES (211,74,7);</v>
      </c>
    </row>
    <row r="13817" spans="2:8" x14ac:dyDescent="0.25">
      <c r="B13817" t="s">
        <v>502</v>
      </c>
      <c r="C13817">
        <f>INDEX(NationalTeams!B:B,MATCH(B13817,NationalTeams!C:C,0))</f>
        <v>212</v>
      </c>
      <c r="D13817" t="s">
        <v>8508</v>
      </c>
      <c r="E13817">
        <f>INDEX(TeamSports!B:B,MATCH(D13817,TeamSports!C:C,0))</f>
        <v>74</v>
      </c>
      <c r="F13817">
        <f>INDEX(RanksTable!BM:BM,MATCH(B13817,RanksTable!B:B,0))</f>
        <v>3</v>
      </c>
      <c r="H13817" t="str">
        <f t="shared" si="215"/>
        <v>INSERT INTO "TeamRanks" (team_id,team_sport_id,team_rank) VALUES (212,74,3);</v>
      </c>
    </row>
    <row r="13818" spans="2:8" x14ac:dyDescent="0.25">
      <c r="B13818" t="s">
        <v>359</v>
      </c>
      <c r="C13818">
        <f>INDEX(NationalTeams!B:B,MATCH(B13818,NationalTeams!C:C,0))</f>
        <v>213</v>
      </c>
      <c r="D13818" t="s">
        <v>8508</v>
      </c>
      <c r="E13818">
        <f>INDEX(TeamSports!B:B,MATCH(D13818,TeamSports!C:C,0))</f>
        <v>74</v>
      </c>
      <c r="F13818">
        <f>INDEX(RanksTable!BM:BM,MATCH(B13818,RanksTable!B:B,0))</f>
        <v>7</v>
      </c>
      <c r="H13818" t="str">
        <f t="shared" si="215"/>
        <v>INSERT INTO "TeamRanks" (team_id,team_sport_id,team_rank) VALUES (213,74,7);</v>
      </c>
    </row>
    <row r="13819" spans="2:8" x14ac:dyDescent="0.25">
      <c r="B13819" t="s">
        <v>377</v>
      </c>
      <c r="C13819">
        <f>INDEX(NationalTeams!B:B,MATCH(B13819,NationalTeams!C:C,0))</f>
        <v>214</v>
      </c>
      <c r="D13819" t="s">
        <v>8508</v>
      </c>
      <c r="E13819">
        <f>INDEX(TeamSports!B:B,MATCH(D13819,TeamSports!C:C,0))</f>
        <v>74</v>
      </c>
      <c r="F13819">
        <f>INDEX(RanksTable!BM:BM,MATCH(B13819,RanksTable!B:B,0))</f>
        <v>7</v>
      </c>
      <c r="H13819" t="str">
        <f t="shared" si="215"/>
        <v>INSERT INTO "TeamRanks" (team_id,team_sport_id,team_rank) VALUES (214,74,7);</v>
      </c>
    </row>
    <row r="13820" spans="2:8" x14ac:dyDescent="0.25">
      <c r="B13820" t="s">
        <v>443</v>
      </c>
      <c r="C13820">
        <f>INDEX(NationalTeams!B:B,MATCH(B13820,NationalTeams!C:C,0))</f>
        <v>215</v>
      </c>
      <c r="D13820" t="s">
        <v>8508</v>
      </c>
      <c r="E13820">
        <f>INDEX(TeamSports!B:B,MATCH(D13820,TeamSports!C:C,0))</f>
        <v>74</v>
      </c>
      <c r="F13820">
        <f>INDEX(RanksTable!BM:BM,MATCH(B13820,RanksTable!B:B,0))</f>
        <v>7</v>
      </c>
      <c r="H13820" t="str">
        <f t="shared" si="215"/>
        <v>INSERT INTO "TeamRanks" (team_id,team_sport_id,team_rank) VALUES (215,74,7);</v>
      </c>
    </row>
    <row r="13821" spans="2:8" x14ac:dyDescent="0.25">
      <c r="B13821" t="s">
        <v>481</v>
      </c>
      <c r="C13821">
        <f>INDEX(NationalTeams!B:B,MATCH(B13821,NationalTeams!C:C,0))</f>
        <v>216</v>
      </c>
      <c r="D13821" t="s">
        <v>8508</v>
      </c>
      <c r="E13821">
        <f>INDEX(TeamSports!B:B,MATCH(D13821,TeamSports!C:C,0))</f>
        <v>74</v>
      </c>
      <c r="F13821">
        <f>INDEX(RanksTable!BM:BM,MATCH(B13821,RanksTable!B:B,0))</f>
        <v>7</v>
      </c>
      <c r="H13821" t="str">
        <f t="shared" si="215"/>
        <v>INSERT INTO "TeamRanks" (team_id,team_sport_id,team_rank) VALUES (216,74,7);</v>
      </c>
    </row>
    <row r="13822" spans="2:8" x14ac:dyDescent="0.25">
      <c r="B13822" t="s">
        <v>351</v>
      </c>
      <c r="C13822">
        <f>INDEX(NationalTeams!B:B,MATCH(B13822,NationalTeams!C:C,0))</f>
        <v>217</v>
      </c>
      <c r="D13822" t="s">
        <v>8508</v>
      </c>
      <c r="E13822">
        <f>INDEX(TeamSports!B:B,MATCH(D13822,TeamSports!C:C,0))</f>
        <v>74</v>
      </c>
      <c r="F13822">
        <f>INDEX(RanksTable!BM:BM,MATCH(B13822,RanksTable!B:B,0))</f>
        <v>7</v>
      </c>
      <c r="H13822" t="str">
        <f t="shared" si="215"/>
        <v>INSERT INTO "TeamRanks" (team_id,team_sport_id,team_rank) VALUES (217,74,7);</v>
      </c>
    </row>
    <row r="13823" spans="2:8" x14ac:dyDescent="0.25">
      <c r="B13823" t="s">
        <v>438</v>
      </c>
      <c r="C13823">
        <f>INDEX(NationalTeams!B:B,MATCH(B13823,NationalTeams!C:C,0))</f>
        <v>218</v>
      </c>
      <c r="D13823" t="s">
        <v>8508</v>
      </c>
      <c r="E13823">
        <f>INDEX(TeamSports!B:B,MATCH(D13823,TeamSports!C:C,0))</f>
        <v>74</v>
      </c>
      <c r="F13823">
        <f>INDEX(RanksTable!BM:BM,MATCH(B13823,RanksTable!B:B,0))</f>
        <v>7</v>
      </c>
      <c r="H13823" t="str">
        <f t="shared" si="215"/>
        <v>INSERT INTO "TeamRanks" (team_id,team_sport_id,team_rank) VALUES (218,74,7);</v>
      </c>
    </row>
    <row r="13824" spans="2:8" x14ac:dyDescent="0.25">
      <c r="B13824" t="s">
        <v>319</v>
      </c>
      <c r="C13824">
        <f>INDEX(NationalTeams!B:B,MATCH(B13824,NationalTeams!C:C,0))</f>
        <v>219</v>
      </c>
      <c r="D13824" t="s">
        <v>8508</v>
      </c>
      <c r="E13824">
        <f>INDEX(TeamSports!B:B,MATCH(D13824,TeamSports!C:C,0))</f>
        <v>74</v>
      </c>
      <c r="F13824">
        <f>INDEX(RanksTable!BM:BM,MATCH(B13824,RanksTable!B:B,0))</f>
        <v>7</v>
      </c>
      <c r="H13824" t="str">
        <f t="shared" si="215"/>
        <v>INSERT INTO "TeamRanks" (team_id,team_sport_id,team_rank) VALUES (219,74,7);</v>
      </c>
    </row>
    <row r="13825" spans="2:8" x14ac:dyDescent="0.25">
      <c r="B13825" t="s">
        <v>471</v>
      </c>
      <c r="C13825">
        <f>INDEX(NationalTeams!B:B,MATCH(B13825,NationalTeams!C:C,0))</f>
        <v>220</v>
      </c>
      <c r="D13825" t="s">
        <v>8508</v>
      </c>
      <c r="E13825">
        <f>INDEX(TeamSports!B:B,MATCH(D13825,TeamSports!C:C,0))</f>
        <v>74</v>
      </c>
      <c r="F13825">
        <f>INDEX(RanksTable!BM:BM,MATCH(B13825,RanksTable!B:B,0))</f>
        <v>7</v>
      </c>
      <c r="H13825" t="str">
        <f t="shared" si="215"/>
        <v>INSERT INTO "TeamRanks" (team_id,team_sport_id,team_rank) VALUES (220,74,7);</v>
      </c>
    </row>
    <row r="13826" spans="2:8" x14ac:dyDescent="0.25">
      <c r="B13826" t="s">
        <v>373</v>
      </c>
      <c r="C13826">
        <f>INDEX(NationalTeams!B:B,MATCH(B13826,NationalTeams!C:C,0))</f>
        <v>221</v>
      </c>
      <c r="D13826" t="s">
        <v>8508</v>
      </c>
      <c r="E13826">
        <f>INDEX(TeamSports!B:B,MATCH(D13826,TeamSports!C:C,0))</f>
        <v>74</v>
      </c>
      <c r="F13826">
        <f>INDEX(RanksTable!BM:BM,MATCH(B13826,RanksTable!B:B,0))</f>
        <v>7</v>
      </c>
      <c r="H13826" t="str">
        <f t="shared" si="215"/>
        <v>INSERT INTO "TeamRanks" (team_id,team_sport_id,team_rank) VALUES (221,74,7);</v>
      </c>
    </row>
    <row r="13827" spans="2:8" x14ac:dyDescent="0.25">
      <c r="B13827" t="s">
        <v>367</v>
      </c>
      <c r="C13827">
        <f>INDEX(NationalTeams!B:B,MATCH(B13827,NationalTeams!C:C,0))</f>
        <v>222</v>
      </c>
      <c r="D13827" t="s">
        <v>8508</v>
      </c>
      <c r="E13827">
        <f>INDEX(TeamSports!B:B,MATCH(D13827,TeamSports!C:C,0))</f>
        <v>74</v>
      </c>
      <c r="F13827">
        <f>INDEX(RanksTable!BM:BM,MATCH(B13827,RanksTable!B:B,0))</f>
        <v>7</v>
      </c>
      <c r="H13827" t="str">
        <f t="shared" si="215"/>
        <v>INSERT INTO "TeamRanks" (team_id,team_sport_id,team_rank) VALUES (222,74,7);</v>
      </c>
    </row>
    <row r="13828" spans="2:8" x14ac:dyDescent="0.25">
      <c r="B13828" t="s">
        <v>358</v>
      </c>
      <c r="C13828">
        <f>INDEX(NationalTeams!B:B,MATCH(B13828,NationalTeams!C:C,0))</f>
        <v>223</v>
      </c>
      <c r="D13828" t="s">
        <v>8508</v>
      </c>
      <c r="E13828">
        <f>INDEX(TeamSports!B:B,MATCH(D13828,TeamSports!C:C,0))</f>
        <v>74</v>
      </c>
      <c r="F13828">
        <f>INDEX(RanksTable!BM:BM,MATCH(B13828,RanksTable!B:B,0))</f>
        <v>7</v>
      </c>
      <c r="H13828" t="str">
        <f t="shared" ref="H13828" si="216">_xlfn.CONCAT($H$1,$L$1,$C$1,$L$1," ",$J$1,$C$2,$N$1,$E$2,$N$1,$F$2,$K$1,$I$1,$J$1,C13828,$N$1,E13828,$N$1,F13828,$K$1,$O$1)</f>
        <v>INSERT INTO "TeamRanks" (team_id,team_sport_id,team_rank) VALUES (223,74,7);</v>
      </c>
    </row>
  </sheetData>
  <mergeCells count="1">
    <mergeCell ref="C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1866-E9CA-4952-9E5A-25B09A185A0F}">
  <dimension ref="B1:V587"/>
  <sheetViews>
    <sheetView tabSelected="1" topLeftCell="A178" workbookViewId="0">
      <selection activeCell="C186" sqref="C186"/>
    </sheetView>
    <sheetView workbookViewId="1"/>
  </sheetViews>
  <sheetFormatPr baseColWidth="10" defaultRowHeight="15" x14ac:dyDescent="0.25"/>
  <cols>
    <col min="2" max="2" width="12.28515625" bestFit="1" customWidth="1"/>
    <col min="3" max="3" width="40.140625" bestFit="1" customWidth="1"/>
    <col min="4" max="4" width="36" hidden="1" customWidth="1"/>
    <col min="5" max="5" width="11.42578125" style="7" customWidth="1"/>
    <col min="6" max="6" width="14.28515625" style="7" hidden="1" customWidth="1"/>
    <col min="7" max="8" width="36" style="7" hidden="1" customWidth="1"/>
    <col min="9" max="9" width="11.5703125" style="7" customWidth="1"/>
    <col min="10" max="10" width="14.5703125" customWidth="1"/>
    <col min="11" max="11" width="11.140625" bestFit="1" customWidth="1"/>
    <col min="12" max="12" width="11.140625" customWidth="1"/>
    <col min="13" max="13" width="13.42578125" bestFit="1" customWidth="1"/>
    <col min="15" max="15" width="162.28515625" bestFit="1" customWidth="1"/>
  </cols>
  <sheetData>
    <row r="1" spans="2:22" x14ac:dyDescent="0.25">
      <c r="B1" s="37" t="s">
        <v>29</v>
      </c>
      <c r="C1" s="37"/>
      <c r="D1" s="37"/>
      <c r="E1" s="37"/>
      <c r="F1" s="37"/>
      <c r="G1" s="37"/>
      <c r="H1" s="37"/>
      <c r="I1" s="37"/>
      <c r="J1" s="37"/>
      <c r="K1" s="10"/>
      <c r="L1" s="10"/>
      <c r="O1" t="s">
        <v>8024</v>
      </c>
      <c r="P1" t="s">
        <v>8025</v>
      </c>
      <c r="Q1" t="s">
        <v>13</v>
      </c>
      <c r="R1" t="s">
        <v>14</v>
      </c>
      <c r="S1" t="s">
        <v>15</v>
      </c>
      <c r="T1" s="1" t="s">
        <v>18</v>
      </c>
      <c r="U1" t="s">
        <v>17</v>
      </c>
      <c r="V1" t="s">
        <v>16</v>
      </c>
    </row>
    <row r="2" spans="2:22" x14ac:dyDescent="0.25">
      <c r="B2" t="s">
        <v>25</v>
      </c>
      <c r="C2" t="s">
        <v>26</v>
      </c>
      <c r="E2" s="7" t="s">
        <v>27</v>
      </c>
      <c r="I2" s="7" t="s">
        <v>28</v>
      </c>
      <c r="J2" t="s">
        <v>276</v>
      </c>
      <c r="K2" t="s">
        <v>8650</v>
      </c>
      <c r="L2" t="s">
        <v>9312</v>
      </c>
      <c r="M2" t="s">
        <v>31</v>
      </c>
    </row>
    <row r="3" spans="2:22" x14ac:dyDescent="0.25">
      <c r="B3" t="s">
        <v>8031</v>
      </c>
      <c r="C3" t="s">
        <v>9267</v>
      </c>
      <c r="D3" s="7"/>
      <c r="E3" s="7">
        <v>9.58</v>
      </c>
      <c r="I3" s="7">
        <v>10.538</v>
      </c>
      <c r="J3" t="s">
        <v>33</v>
      </c>
      <c r="K3" t="s">
        <v>8565</v>
      </c>
      <c r="M3">
        <f>INDEX(TeamSports!B:B,MATCH(J3,TeamSports!C:C,0))</f>
        <v>1</v>
      </c>
      <c r="O3" t="str">
        <f>_xlfn.CONCAT($O$1,$S$1,$B$1,$S$1," ",$Q$1,$B$2,$U$1,$C$2,$U$1,$E$2,$U$1,$I$2,$U$1,$K$2,$U$1,$M$2,$R$1,$P$1,$Q$1,$T$1,B3,$T$1,$U$1,$T$1,C3,$T$1,$U$1,SUBSTITUTE(E3,",","."),$U$1,SUBSTITUTE(I3,",","."),$U$1,$T$1,K3,$T$1,$U$1,M3,$R$1,$V$1)</f>
        <v>INSERT INTO "SportsRecords" (sp_record_id,sp_record_name,sp_record_best,sp_record_last,sport_class,team_sport_id) VALUES ('SP_001','100m Masculino',9.58,10.538,'T',1);</v>
      </c>
    </row>
    <row r="4" spans="2:22" x14ac:dyDescent="0.25">
      <c r="B4" t="s">
        <v>8032</v>
      </c>
      <c r="C4" t="s">
        <v>9268</v>
      </c>
      <c r="D4" s="7"/>
      <c r="E4" s="7">
        <v>19.190000000000001</v>
      </c>
      <c r="I4" s="7">
        <v>21.109000000000002</v>
      </c>
      <c r="J4" t="s">
        <v>33</v>
      </c>
      <c r="K4" t="s">
        <v>8565</v>
      </c>
      <c r="M4">
        <f>INDEX(TeamSports!B:B,MATCH(J4,TeamSports!C:C,0))</f>
        <v>1</v>
      </c>
      <c r="O4" t="str">
        <f t="shared" ref="O4:O67" si="0">_xlfn.CONCAT($O$1,$S$1,$B$1,$S$1," ",$Q$1,$B$2,$U$1,$C$2,$U$1,$E$2,$U$1,$I$2,$U$1,$K$2,$U$1,$M$2,$R$1,$P$1,$Q$1,$T$1,B4,$T$1,$U$1,$T$1,C4,$T$1,$U$1,SUBSTITUTE(E4,",","."),$U$1,SUBSTITUTE(I4,",","."),$U$1,$T$1,K4,$T$1,$U$1,M4,$R$1,$V$1)</f>
        <v>INSERT INTO "SportsRecords" (sp_record_id,sp_record_name,sp_record_best,sp_record_last,sport_class,team_sport_id) VALUES ('SP_002','200m Masculino',19.19,21.109,'T',1);</v>
      </c>
    </row>
    <row r="5" spans="2:22" x14ac:dyDescent="0.25">
      <c r="B5" t="s">
        <v>8033</v>
      </c>
      <c r="C5" t="s">
        <v>9269</v>
      </c>
      <c r="D5" s="7"/>
      <c r="E5" s="7">
        <v>43.03</v>
      </c>
      <c r="I5" s="7">
        <v>47.332999999999998</v>
      </c>
      <c r="J5" t="s">
        <v>33</v>
      </c>
      <c r="K5" t="s">
        <v>8565</v>
      </c>
      <c r="M5">
        <f>INDEX(TeamSports!B:B,MATCH(J5,TeamSports!C:C,0))</f>
        <v>1</v>
      </c>
      <c r="O5" t="str">
        <f t="shared" si="0"/>
        <v>INSERT INTO "SportsRecords" (sp_record_id,sp_record_name,sp_record_best,sp_record_last,sport_class,team_sport_id) VALUES ('SP_003','400m Masculino',43.03,47.333,'T',1);</v>
      </c>
    </row>
    <row r="6" spans="2:22" x14ac:dyDescent="0.25">
      <c r="B6" t="s">
        <v>8034</v>
      </c>
      <c r="C6" t="s">
        <v>9270</v>
      </c>
      <c r="D6" s="7"/>
      <c r="E6" s="7">
        <v>100.91</v>
      </c>
      <c r="I6" s="7">
        <v>111.001</v>
      </c>
      <c r="J6" t="s">
        <v>33</v>
      </c>
      <c r="K6" t="s">
        <v>8565</v>
      </c>
      <c r="M6">
        <f>INDEX(TeamSports!B:B,MATCH(J6,TeamSports!C:C,0))</f>
        <v>1</v>
      </c>
      <c r="O6" t="str">
        <f t="shared" si="0"/>
        <v>INSERT INTO "SportsRecords" (sp_record_id,sp_record_name,sp_record_best,sp_record_last,sport_class,team_sport_id) VALUES ('SP_004','800m Masculino',100.91,111.001,'T',1);</v>
      </c>
    </row>
    <row r="7" spans="2:22" x14ac:dyDescent="0.25">
      <c r="B7" t="s">
        <v>8035</v>
      </c>
      <c r="C7" t="s">
        <v>9271</v>
      </c>
      <c r="D7" s="7"/>
      <c r="E7" s="7">
        <v>206</v>
      </c>
      <c r="I7" s="7">
        <v>226.6</v>
      </c>
      <c r="J7" t="s">
        <v>33</v>
      </c>
      <c r="K7" t="s">
        <v>8565</v>
      </c>
      <c r="M7">
        <f>INDEX(TeamSports!B:B,MATCH(J7,TeamSports!C:C,0))</f>
        <v>1</v>
      </c>
      <c r="O7" t="str">
        <f t="shared" si="0"/>
        <v>INSERT INTO "SportsRecords" (sp_record_id,sp_record_name,sp_record_best,sp_record_last,sport_class,team_sport_id) VALUES ('SP_005','1500m Masculino',206,226.6,'T',1);</v>
      </c>
    </row>
    <row r="8" spans="2:22" x14ac:dyDescent="0.25">
      <c r="B8" t="s">
        <v>8036</v>
      </c>
      <c r="C8" t="s">
        <v>9272</v>
      </c>
      <c r="D8" s="7"/>
      <c r="E8" s="7">
        <v>755.36</v>
      </c>
      <c r="I8" s="7">
        <v>830.89599999999996</v>
      </c>
      <c r="J8" t="s">
        <v>33</v>
      </c>
      <c r="K8" t="s">
        <v>8565</v>
      </c>
      <c r="M8">
        <f>INDEX(TeamSports!B:B,MATCH(J8,TeamSports!C:C,0))</f>
        <v>1</v>
      </c>
      <c r="O8" t="str">
        <f t="shared" si="0"/>
        <v>INSERT INTO "SportsRecords" (sp_record_id,sp_record_name,sp_record_best,sp_record_last,sport_class,team_sport_id) VALUES ('SP_006','5000m Masculino',755.36,830.896,'T',1);</v>
      </c>
    </row>
    <row r="9" spans="2:22" x14ac:dyDescent="0.25">
      <c r="B9" t="s">
        <v>8037</v>
      </c>
      <c r="C9" t="s">
        <v>9273</v>
      </c>
      <c r="D9" s="7"/>
      <c r="E9" s="7">
        <v>1571</v>
      </c>
      <c r="I9" s="7">
        <v>1728.1</v>
      </c>
      <c r="J9" t="s">
        <v>33</v>
      </c>
      <c r="K9" t="s">
        <v>8565</v>
      </c>
      <c r="M9">
        <f>INDEX(TeamSports!B:B,MATCH(J9,TeamSports!C:C,0))</f>
        <v>1</v>
      </c>
      <c r="O9" t="str">
        <f t="shared" si="0"/>
        <v>INSERT INTO "SportsRecords" (sp_record_id,sp_record_name,sp_record_best,sp_record_last,sport_class,team_sport_id) VALUES ('SP_007','10000m Masculino',1571,1728.1,'T',1);</v>
      </c>
    </row>
    <row r="10" spans="2:22" x14ac:dyDescent="0.25">
      <c r="B10" t="s">
        <v>8038</v>
      </c>
      <c r="C10" t="s">
        <v>9274</v>
      </c>
      <c r="D10" s="7"/>
      <c r="E10" s="7">
        <v>12.8</v>
      </c>
      <c r="I10" s="7">
        <v>14.080000000000002</v>
      </c>
      <c r="J10" t="s">
        <v>33</v>
      </c>
      <c r="K10" t="s">
        <v>8565</v>
      </c>
      <c r="M10">
        <f>INDEX(TeamSports!B:B,MATCH(J10,TeamSports!C:C,0))</f>
        <v>1</v>
      </c>
      <c r="O10" t="str">
        <f t="shared" si="0"/>
        <v>INSERT INTO "SportsRecords" (sp_record_id,sp_record_name,sp_record_best,sp_record_last,sport_class,team_sport_id) VALUES ('SP_008','110m Vallas Masculino',12.8,14.08,'T',1);</v>
      </c>
    </row>
    <row r="11" spans="2:22" x14ac:dyDescent="0.25">
      <c r="B11" t="s">
        <v>8039</v>
      </c>
      <c r="C11" t="s">
        <v>9275</v>
      </c>
      <c r="D11" s="7"/>
      <c r="E11" s="7">
        <v>45.94</v>
      </c>
      <c r="I11" s="7">
        <v>50.533999999999999</v>
      </c>
      <c r="J11" t="s">
        <v>33</v>
      </c>
      <c r="K11" t="s">
        <v>8565</v>
      </c>
      <c r="M11">
        <f>INDEX(TeamSports!B:B,MATCH(J11,TeamSports!C:C,0))</f>
        <v>1</v>
      </c>
      <c r="O11" t="str">
        <f t="shared" si="0"/>
        <v>INSERT INTO "SportsRecords" (sp_record_id,sp_record_name,sp_record_best,sp_record_last,sport_class,team_sport_id) VALUES ('SP_009','400m Vallas Masculino',45.94,50.534,'T',1);</v>
      </c>
    </row>
    <row r="12" spans="2:22" x14ac:dyDescent="0.25">
      <c r="B12" t="s">
        <v>8040</v>
      </c>
      <c r="C12" t="s">
        <v>9276</v>
      </c>
      <c r="D12" s="7"/>
      <c r="E12" s="7">
        <v>472.11</v>
      </c>
      <c r="I12" s="7">
        <v>519.32100000000003</v>
      </c>
      <c r="J12" t="s">
        <v>33</v>
      </c>
      <c r="K12" t="s">
        <v>8565</v>
      </c>
      <c r="M12">
        <f>INDEX(TeamSports!B:B,MATCH(J12,TeamSports!C:C,0))</f>
        <v>1</v>
      </c>
      <c r="O12" t="str">
        <f t="shared" si="0"/>
        <v>INSERT INTO "SportsRecords" (sp_record_id,sp_record_name,sp_record_best,sp_record_last,sport_class,team_sport_id) VALUES ('SP_010','3000m Obstáculos Masculino',472.11,519.321,'T',1);</v>
      </c>
    </row>
    <row r="13" spans="2:22" x14ac:dyDescent="0.25">
      <c r="B13" t="s">
        <v>8041</v>
      </c>
      <c r="C13" t="s">
        <v>57</v>
      </c>
      <c r="D13" s="7"/>
      <c r="E13" s="7">
        <v>4570</v>
      </c>
      <c r="I13" s="7">
        <v>5027</v>
      </c>
      <c r="J13" t="s">
        <v>33</v>
      </c>
      <c r="K13" t="s">
        <v>8565</v>
      </c>
      <c r="M13">
        <f>INDEX(TeamSports!B:B,MATCH(J13,TeamSports!C:C,0))</f>
        <v>1</v>
      </c>
      <c r="O13" t="str">
        <f t="shared" si="0"/>
        <v>INSERT INTO "SportsRecords" (sp_record_id,sp_record_name,sp_record_best,sp_record_last,sport_class,team_sport_id) VALUES ('SP_011','20km Marcha Masculino',4570,5027,'T',1);</v>
      </c>
    </row>
    <row r="14" spans="2:22" x14ac:dyDescent="0.25">
      <c r="B14" t="s">
        <v>8042</v>
      </c>
      <c r="C14" t="s">
        <v>9277</v>
      </c>
      <c r="D14" s="7"/>
      <c r="E14" s="7">
        <v>8443</v>
      </c>
      <c r="I14" s="7">
        <v>9287.2999999999993</v>
      </c>
      <c r="J14" t="s">
        <v>33</v>
      </c>
      <c r="K14" t="s">
        <v>8565</v>
      </c>
      <c r="M14">
        <f>INDEX(TeamSports!B:B,MATCH(J14,TeamSports!C:C,0))</f>
        <v>1</v>
      </c>
      <c r="O14" t="str">
        <f t="shared" si="0"/>
        <v>INSERT INTO "SportsRecords" (sp_record_id,sp_record_name,sp_record_best,sp_record_last,sport_class,team_sport_id) VALUES ('SP_012','35km Marcha Masculino',8443,9287.3,'T',1);</v>
      </c>
    </row>
    <row r="15" spans="2:22" x14ac:dyDescent="0.25">
      <c r="B15" t="s">
        <v>8043</v>
      </c>
      <c r="C15" t="s">
        <v>9278</v>
      </c>
      <c r="D15" s="7"/>
      <c r="E15" s="7">
        <v>7235</v>
      </c>
      <c r="I15" s="7">
        <v>7958.5</v>
      </c>
      <c r="J15" t="s">
        <v>33</v>
      </c>
      <c r="K15" t="s">
        <v>8565</v>
      </c>
      <c r="M15">
        <f>INDEX(TeamSports!B:B,MATCH(J15,TeamSports!C:C,0))</f>
        <v>1</v>
      </c>
      <c r="O15" t="str">
        <f t="shared" si="0"/>
        <v>INSERT INTO "SportsRecords" (sp_record_id,sp_record_name,sp_record_best,sp_record_last,sport_class,team_sport_id) VALUES ('SP_013','Maratón Masculino',7235,7958.5,'T',1);</v>
      </c>
    </row>
    <row r="16" spans="2:22" x14ac:dyDescent="0.25">
      <c r="B16" t="s">
        <v>8044</v>
      </c>
      <c r="C16" t="s">
        <v>9279</v>
      </c>
      <c r="D16" s="7"/>
      <c r="E16" s="7">
        <v>2.4500000000000002</v>
      </c>
      <c r="I16" s="7">
        <v>2.2050000000000001</v>
      </c>
      <c r="J16" t="s">
        <v>33</v>
      </c>
      <c r="K16" t="s">
        <v>9319</v>
      </c>
      <c r="M16">
        <f>INDEX(TeamSports!B:B,MATCH(J16,TeamSports!C:C,0))</f>
        <v>1</v>
      </c>
      <c r="O16" t="str">
        <f t="shared" si="0"/>
        <v>INSERT INTO "SportsRecords" (sp_record_id,sp_record_name,sp_record_best,sp_record_last,sport_class,team_sport_id) VALUES ('SP_014','Salto de altura Masculino',2.45,2.205,'E',1);</v>
      </c>
    </row>
    <row r="17" spans="2:15" x14ac:dyDescent="0.25">
      <c r="B17" t="s">
        <v>8045</v>
      </c>
      <c r="C17" t="s">
        <v>9280</v>
      </c>
      <c r="D17" s="7"/>
      <c r="E17" s="7">
        <v>6.31</v>
      </c>
      <c r="I17" s="7">
        <v>5.6789999999999994</v>
      </c>
      <c r="J17" t="s">
        <v>33</v>
      </c>
      <c r="K17" t="s">
        <v>9319</v>
      </c>
      <c r="M17">
        <f>INDEX(TeamSports!B:B,MATCH(J17,TeamSports!C:C,0))</f>
        <v>1</v>
      </c>
      <c r="O17" t="str">
        <f t="shared" si="0"/>
        <v>INSERT INTO "SportsRecords" (sp_record_id,sp_record_name,sp_record_best,sp_record_last,sport_class,team_sport_id) VALUES ('SP_015','Salto con pértiga Masculino',6.31,5.679,'E',1);</v>
      </c>
    </row>
    <row r="18" spans="2:15" x14ac:dyDescent="0.25">
      <c r="B18" t="s">
        <v>8046</v>
      </c>
      <c r="C18" t="s">
        <v>9281</v>
      </c>
      <c r="D18" s="7"/>
      <c r="E18" s="7">
        <v>8.9499999999999993</v>
      </c>
      <c r="I18" s="7">
        <v>8.0549999999999997</v>
      </c>
      <c r="J18" t="s">
        <v>33</v>
      </c>
      <c r="K18" t="s">
        <v>9319</v>
      </c>
      <c r="M18">
        <f>INDEX(TeamSports!B:B,MATCH(J18,TeamSports!C:C,0))</f>
        <v>1</v>
      </c>
      <c r="O18" t="str">
        <f t="shared" si="0"/>
        <v>INSERT INTO "SportsRecords" (sp_record_id,sp_record_name,sp_record_best,sp_record_last,sport_class,team_sport_id) VALUES ('SP_016','Salto de longitud Masculino',8.95,8.055,'E',1);</v>
      </c>
    </row>
    <row r="19" spans="2:15" x14ac:dyDescent="0.25">
      <c r="B19" t="s">
        <v>8047</v>
      </c>
      <c r="C19" t="s">
        <v>68</v>
      </c>
      <c r="D19" s="7"/>
      <c r="E19" s="7">
        <v>18.29</v>
      </c>
      <c r="I19" s="7">
        <v>16.460999999999999</v>
      </c>
      <c r="J19" t="s">
        <v>33</v>
      </c>
      <c r="K19" t="s">
        <v>8651</v>
      </c>
      <c r="M19">
        <f>INDEX(TeamSports!B:B,MATCH(J19,TeamSports!C:C,0))</f>
        <v>1</v>
      </c>
      <c r="O19" t="str">
        <f t="shared" si="0"/>
        <v>INSERT INTO "SportsRecords" (sp_record_id,sp_record_name,sp_record_best,sp_record_last,sport_class,team_sport_id) VALUES ('SP_017','Triple Salto Masculino',18.29,16.461,'R',1);</v>
      </c>
    </row>
    <row r="20" spans="2:15" x14ac:dyDescent="0.25">
      <c r="B20" t="s">
        <v>8048</v>
      </c>
      <c r="C20" t="s">
        <v>9282</v>
      </c>
      <c r="D20" s="7"/>
      <c r="E20" s="7">
        <v>23.56</v>
      </c>
      <c r="I20" s="7">
        <v>21.204000000000001</v>
      </c>
      <c r="J20" t="s">
        <v>33</v>
      </c>
      <c r="K20" t="s">
        <v>8651</v>
      </c>
      <c r="M20">
        <f>INDEX(TeamSports!B:B,MATCH(J20,TeamSports!C:C,0))</f>
        <v>1</v>
      </c>
      <c r="O20" t="str">
        <f t="shared" si="0"/>
        <v>INSERT INTO "SportsRecords" (sp_record_id,sp_record_name,sp_record_best,sp_record_last,sport_class,team_sport_id) VALUES ('SP_018','Peso Masculino',23.56,21.204,'R',1);</v>
      </c>
    </row>
    <row r="21" spans="2:15" x14ac:dyDescent="0.25">
      <c r="B21" t="s">
        <v>8049</v>
      </c>
      <c r="C21" t="s">
        <v>9283</v>
      </c>
      <c r="D21" s="7"/>
      <c r="E21" s="7">
        <v>75.56</v>
      </c>
      <c r="I21" s="7">
        <v>68.004000000000005</v>
      </c>
      <c r="J21" t="s">
        <v>33</v>
      </c>
      <c r="K21" t="s">
        <v>8651</v>
      </c>
      <c r="M21">
        <f>INDEX(TeamSports!B:B,MATCH(J21,TeamSports!C:C,0))</f>
        <v>1</v>
      </c>
      <c r="O21" t="str">
        <f t="shared" si="0"/>
        <v>INSERT INTO "SportsRecords" (sp_record_id,sp_record_name,sp_record_best,sp_record_last,sport_class,team_sport_id) VALUES ('SP_019','Disco Masculino',75.56,68.004,'R',1);</v>
      </c>
    </row>
    <row r="22" spans="2:15" x14ac:dyDescent="0.25">
      <c r="B22" t="s">
        <v>8050</v>
      </c>
      <c r="C22" t="s">
        <v>9284</v>
      </c>
      <c r="D22" s="7"/>
      <c r="E22" s="7">
        <v>86.74</v>
      </c>
      <c r="I22" s="7">
        <v>78.066000000000003</v>
      </c>
      <c r="J22" t="s">
        <v>33</v>
      </c>
      <c r="K22" t="s">
        <v>8651</v>
      </c>
      <c r="M22">
        <f>INDEX(TeamSports!B:B,MATCH(J22,TeamSports!C:C,0))</f>
        <v>1</v>
      </c>
      <c r="O22" t="str">
        <f t="shared" si="0"/>
        <v>INSERT INTO "SportsRecords" (sp_record_id,sp_record_name,sp_record_best,sp_record_last,sport_class,team_sport_id) VALUES ('SP_020','Martillo Masculino',86.74,78.066,'R',1);</v>
      </c>
    </row>
    <row r="23" spans="2:15" x14ac:dyDescent="0.25">
      <c r="B23" t="s">
        <v>8051</v>
      </c>
      <c r="C23" t="s">
        <v>9285</v>
      </c>
      <c r="D23" s="7"/>
      <c r="E23" s="7">
        <v>98.48</v>
      </c>
      <c r="I23" s="7">
        <v>88.632000000000005</v>
      </c>
      <c r="J23" t="s">
        <v>33</v>
      </c>
      <c r="K23" t="s">
        <v>8651</v>
      </c>
      <c r="M23">
        <f>INDEX(TeamSports!B:B,MATCH(J23,TeamSports!C:C,0))</f>
        <v>1</v>
      </c>
      <c r="O23" t="str">
        <f t="shared" si="0"/>
        <v>INSERT INTO "SportsRecords" (sp_record_id,sp_record_name,sp_record_best,sp_record_last,sport_class,team_sport_id) VALUES ('SP_021','Jabalina Masculino',98.48,88.632,'R',1);</v>
      </c>
    </row>
    <row r="24" spans="2:15" x14ac:dyDescent="0.25">
      <c r="B24" t="s">
        <v>8052</v>
      </c>
      <c r="C24" t="s">
        <v>9286</v>
      </c>
      <c r="D24" s="7"/>
      <c r="E24" s="7">
        <v>36.840000000000003</v>
      </c>
      <c r="I24" s="7">
        <v>40.524000000000001</v>
      </c>
      <c r="J24" t="s">
        <v>33</v>
      </c>
      <c r="K24" t="s">
        <v>8565</v>
      </c>
      <c r="M24">
        <f>INDEX(TeamSports!B:B,MATCH(J24,TeamSports!C:C,0))</f>
        <v>1</v>
      </c>
      <c r="O24" t="str">
        <f t="shared" si="0"/>
        <v>INSERT INTO "SportsRecords" (sp_record_id,sp_record_name,sp_record_best,sp_record_last,sport_class,team_sport_id) VALUES ('SP_022','4x100m Masculino',36.84,40.524,'T',1);</v>
      </c>
    </row>
    <row r="25" spans="2:15" x14ac:dyDescent="0.25">
      <c r="B25" t="s">
        <v>8053</v>
      </c>
      <c r="C25" t="s">
        <v>9287</v>
      </c>
      <c r="D25" s="7"/>
      <c r="E25" s="7">
        <v>174.29</v>
      </c>
      <c r="I25" s="7">
        <v>191.71899999999999</v>
      </c>
      <c r="J25" t="s">
        <v>33</v>
      </c>
      <c r="K25" t="s">
        <v>8565</v>
      </c>
      <c r="M25">
        <f>INDEX(TeamSports!B:B,MATCH(J25,TeamSports!C:C,0))</f>
        <v>1</v>
      </c>
      <c r="O25" t="str">
        <f t="shared" si="0"/>
        <v>INSERT INTO "SportsRecords" (sp_record_id,sp_record_name,sp_record_best,sp_record_last,sport_class,team_sport_id) VALUES ('SP_023','4x400m Masculino',174.29,191.719,'T',1);</v>
      </c>
    </row>
    <row r="26" spans="2:15" x14ac:dyDescent="0.25">
      <c r="B26" t="s">
        <v>8054</v>
      </c>
      <c r="C26" t="s">
        <v>9288</v>
      </c>
      <c r="D26" s="7"/>
      <c r="E26" s="7">
        <v>0</v>
      </c>
      <c r="I26" s="7">
        <v>0</v>
      </c>
      <c r="J26" t="s">
        <v>33</v>
      </c>
      <c r="K26" t="s">
        <v>9317</v>
      </c>
      <c r="M26">
        <f>INDEX(TeamSports!B:B,MATCH(J26,TeamSports!C:C,0))</f>
        <v>1</v>
      </c>
      <c r="O26" t="str">
        <f t="shared" si="0"/>
        <v>INSERT INTO "SportsRecords" (sp_record_id,sp_record_name,sp_record_best,sp_record_last,sport_class,team_sport_id) VALUES ('SP_024','Decatlón Masculino',0,0,'P',1);</v>
      </c>
    </row>
    <row r="27" spans="2:15" x14ac:dyDescent="0.25">
      <c r="B27" t="s">
        <v>8055</v>
      </c>
      <c r="C27" t="s">
        <v>9289</v>
      </c>
      <c r="D27" s="7"/>
      <c r="E27" s="7">
        <v>10.49</v>
      </c>
      <c r="I27" s="7">
        <v>11.539</v>
      </c>
      <c r="J27" t="s">
        <v>33</v>
      </c>
      <c r="K27" t="s">
        <v>8565</v>
      </c>
      <c r="M27">
        <f>INDEX(TeamSports!B:B,MATCH(J27,TeamSports!C:C,0))</f>
        <v>1</v>
      </c>
      <c r="O27" t="str">
        <f t="shared" si="0"/>
        <v>INSERT INTO "SportsRecords" (sp_record_id,sp_record_name,sp_record_best,sp_record_last,sport_class,team_sport_id) VALUES ('SP_025','100m Femenino',10.49,11.539,'T',1);</v>
      </c>
    </row>
    <row r="28" spans="2:15" x14ac:dyDescent="0.25">
      <c r="B28" t="s">
        <v>8056</v>
      </c>
      <c r="C28" t="s">
        <v>9290</v>
      </c>
      <c r="D28" s="7"/>
      <c r="E28" s="7">
        <v>21.34</v>
      </c>
      <c r="I28" s="7">
        <v>23.474</v>
      </c>
      <c r="J28" t="s">
        <v>33</v>
      </c>
      <c r="K28" t="s">
        <v>8565</v>
      </c>
      <c r="M28">
        <f>INDEX(TeamSports!B:B,MATCH(J28,TeamSports!C:C,0))</f>
        <v>1</v>
      </c>
      <c r="O28" t="str">
        <f t="shared" si="0"/>
        <v>INSERT INTO "SportsRecords" (sp_record_id,sp_record_name,sp_record_best,sp_record_last,sport_class,team_sport_id) VALUES ('SP_026','200m Femenino',21.34,23.474,'T',1);</v>
      </c>
    </row>
    <row r="29" spans="2:15" x14ac:dyDescent="0.25">
      <c r="B29" t="s">
        <v>8057</v>
      </c>
      <c r="C29" t="s">
        <v>9291</v>
      </c>
      <c r="D29" s="7"/>
      <c r="E29" s="7">
        <v>47.6</v>
      </c>
      <c r="I29" s="7">
        <v>52.36</v>
      </c>
      <c r="J29" t="s">
        <v>33</v>
      </c>
      <c r="K29" t="s">
        <v>8565</v>
      </c>
      <c r="M29">
        <f>INDEX(TeamSports!B:B,MATCH(J29,TeamSports!C:C,0))</f>
        <v>1</v>
      </c>
      <c r="O29" t="str">
        <f t="shared" si="0"/>
        <v>INSERT INTO "SportsRecords" (sp_record_id,sp_record_name,sp_record_best,sp_record_last,sport_class,team_sport_id) VALUES ('SP_027','400m Femenino',47.6,52.36,'T',1);</v>
      </c>
    </row>
    <row r="30" spans="2:15" x14ac:dyDescent="0.25">
      <c r="B30" t="s">
        <v>8058</v>
      </c>
      <c r="C30" t="s">
        <v>9292</v>
      </c>
      <c r="D30" s="7"/>
      <c r="E30" s="7">
        <v>113.28</v>
      </c>
      <c r="I30" s="7">
        <v>124.608</v>
      </c>
      <c r="J30" t="s">
        <v>33</v>
      </c>
      <c r="K30" t="s">
        <v>8565</v>
      </c>
      <c r="M30">
        <f>INDEX(TeamSports!B:B,MATCH(J30,TeamSports!C:C,0))</f>
        <v>1</v>
      </c>
      <c r="O30" t="str">
        <f t="shared" si="0"/>
        <v>INSERT INTO "SportsRecords" (sp_record_id,sp_record_name,sp_record_best,sp_record_last,sport_class,team_sport_id) VALUES ('SP_028','800m Femenino',113.28,124.608,'T',1);</v>
      </c>
    </row>
    <row r="31" spans="2:15" x14ac:dyDescent="0.25">
      <c r="B31" t="s">
        <v>8059</v>
      </c>
      <c r="C31" t="s">
        <v>9293</v>
      </c>
      <c r="D31" s="7"/>
      <c r="E31" s="7">
        <v>228.68</v>
      </c>
      <c r="I31" s="7">
        <v>251.548</v>
      </c>
      <c r="J31" t="s">
        <v>33</v>
      </c>
      <c r="K31" t="s">
        <v>8565</v>
      </c>
      <c r="M31">
        <f>INDEX(TeamSports!B:B,MATCH(J31,TeamSports!C:C,0))</f>
        <v>1</v>
      </c>
      <c r="O31" t="str">
        <f t="shared" si="0"/>
        <v>INSERT INTO "SportsRecords" (sp_record_id,sp_record_name,sp_record_best,sp_record_last,sport_class,team_sport_id) VALUES ('SP_029','1500m Femenino',228.68,251.548,'T',1);</v>
      </c>
    </row>
    <row r="32" spans="2:15" x14ac:dyDescent="0.25">
      <c r="B32" t="s">
        <v>8060</v>
      </c>
      <c r="C32" t="s">
        <v>9294</v>
      </c>
      <c r="D32" s="7"/>
      <c r="E32" s="7">
        <v>838.06</v>
      </c>
      <c r="I32" s="7">
        <v>921.86599999999999</v>
      </c>
      <c r="J32" t="s">
        <v>33</v>
      </c>
      <c r="K32" t="s">
        <v>8565</v>
      </c>
      <c r="M32">
        <f>INDEX(TeamSports!B:B,MATCH(J32,TeamSports!C:C,0))</f>
        <v>1</v>
      </c>
      <c r="O32" t="str">
        <f t="shared" si="0"/>
        <v>INSERT INTO "SportsRecords" (sp_record_id,sp_record_name,sp_record_best,sp_record_last,sport_class,team_sport_id) VALUES ('SP_030','5000m Femenino',838.06,921.866,'T',1);</v>
      </c>
    </row>
    <row r="33" spans="2:15" x14ac:dyDescent="0.25">
      <c r="B33" t="s">
        <v>8061</v>
      </c>
      <c r="C33" t="s">
        <v>9295</v>
      </c>
      <c r="D33" s="7"/>
      <c r="E33" s="7">
        <v>1734.14</v>
      </c>
      <c r="I33" s="7">
        <v>1907.5540000000001</v>
      </c>
      <c r="J33" t="s">
        <v>33</v>
      </c>
      <c r="K33" t="s">
        <v>8565</v>
      </c>
      <c r="M33">
        <f>INDEX(TeamSports!B:B,MATCH(J33,TeamSports!C:C,0))</f>
        <v>1</v>
      </c>
      <c r="O33" t="str">
        <f t="shared" si="0"/>
        <v>INSERT INTO "SportsRecords" (sp_record_id,sp_record_name,sp_record_best,sp_record_last,sport_class,team_sport_id) VALUES ('SP_031','10000m Femenino',1734.14,1907.554,'T',1);</v>
      </c>
    </row>
    <row r="34" spans="2:15" x14ac:dyDescent="0.25">
      <c r="B34" t="s">
        <v>8062</v>
      </c>
      <c r="C34" t="s">
        <v>9296</v>
      </c>
      <c r="D34" s="7"/>
      <c r="E34" s="7">
        <v>12.12</v>
      </c>
      <c r="I34" s="7">
        <v>13.331999999999999</v>
      </c>
      <c r="J34" t="s">
        <v>33</v>
      </c>
      <c r="K34" t="s">
        <v>8565</v>
      </c>
      <c r="M34">
        <f>INDEX(TeamSports!B:B,MATCH(J34,TeamSports!C:C,0))</f>
        <v>1</v>
      </c>
      <c r="O34" t="str">
        <f t="shared" si="0"/>
        <v>INSERT INTO "SportsRecords" (sp_record_id,sp_record_name,sp_record_best,sp_record_last,sport_class,team_sport_id) VALUES ('SP_032','100m Vallas Femenino',12.12,13.332,'T',1);</v>
      </c>
    </row>
    <row r="35" spans="2:15" x14ac:dyDescent="0.25">
      <c r="B35" t="s">
        <v>8063</v>
      </c>
      <c r="C35" t="s">
        <v>9297</v>
      </c>
      <c r="D35" s="7"/>
      <c r="E35" s="7">
        <v>50.37</v>
      </c>
      <c r="I35" s="7">
        <v>55.406999999999996</v>
      </c>
      <c r="J35" t="s">
        <v>33</v>
      </c>
      <c r="K35" t="s">
        <v>8565</v>
      </c>
      <c r="M35">
        <f>INDEX(TeamSports!B:B,MATCH(J35,TeamSports!C:C,0))</f>
        <v>1</v>
      </c>
      <c r="O35" t="str">
        <f t="shared" si="0"/>
        <v>INSERT INTO "SportsRecords" (sp_record_id,sp_record_name,sp_record_best,sp_record_last,sport_class,team_sport_id) VALUES ('SP_033','400m Vallas Femenino',50.37,55.407,'T',1);</v>
      </c>
    </row>
    <row r="36" spans="2:15" x14ac:dyDescent="0.25">
      <c r="B36" t="s">
        <v>8064</v>
      </c>
      <c r="C36" t="s">
        <v>9298</v>
      </c>
      <c r="D36" s="7"/>
      <c r="E36" s="7">
        <v>524.32000000000005</v>
      </c>
      <c r="I36" s="7">
        <v>576.75200000000007</v>
      </c>
      <c r="J36" t="s">
        <v>33</v>
      </c>
      <c r="K36" t="s">
        <v>8565</v>
      </c>
      <c r="M36">
        <f>INDEX(TeamSports!B:B,MATCH(J36,TeamSports!C:C,0))</f>
        <v>1</v>
      </c>
      <c r="O36" t="str">
        <f t="shared" si="0"/>
        <v>INSERT INTO "SportsRecords" (sp_record_id,sp_record_name,sp_record_best,sp_record_last,sport_class,team_sport_id) VALUES ('SP_034','3000m Obstáculos Femenino',524.32,576.752,'T',1);</v>
      </c>
    </row>
    <row r="37" spans="2:15" x14ac:dyDescent="0.25">
      <c r="B37" t="s">
        <v>8065</v>
      </c>
      <c r="C37" t="s">
        <v>56</v>
      </c>
      <c r="D37" s="7"/>
      <c r="E37" s="7">
        <v>4980.49</v>
      </c>
      <c r="I37" s="7">
        <v>5478.5389999999998</v>
      </c>
      <c r="J37" t="s">
        <v>33</v>
      </c>
      <c r="K37" t="s">
        <v>8565</v>
      </c>
      <c r="M37">
        <f>INDEX(TeamSports!B:B,MATCH(J37,TeamSports!C:C,0))</f>
        <v>1</v>
      </c>
      <c r="O37" t="str">
        <f t="shared" si="0"/>
        <v>INSERT INTO "SportsRecords" (sp_record_id,sp_record_name,sp_record_best,sp_record_last,sport_class,team_sport_id) VALUES ('SP_035','20km Marcha Femenino',4980.49,5478.539,'T',1);</v>
      </c>
    </row>
    <row r="38" spans="2:15" x14ac:dyDescent="0.25">
      <c r="B38" t="s">
        <v>8066</v>
      </c>
      <c r="C38" t="s">
        <v>9299</v>
      </c>
      <c r="D38" s="7"/>
      <c r="E38" s="7">
        <v>9420.15</v>
      </c>
      <c r="I38" s="7">
        <v>10362.164999999999</v>
      </c>
      <c r="J38" t="s">
        <v>33</v>
      </c>
      <c r="K38" t="s">
        <v>8565</v>
      </c>
      <c r="M38">
        <f>INDEX(TeamSports!B:B,MATCH(J38,TeamSports!C:C,0))</f>
        <v>1</v>
      </c>
      <c r="O38" t="str">
        <f t="shared" si="0"/>
        <v>INSERT INTO "SportsRecords" (sp_record_id,sp_record_name,sp_record_best,sp_record_last,sport_class,team_sport_id) VALUES ('SP_036','35km Marcha Femenino',9420.15,10362.165,'T',1);</v>
      </c>
    </row>
    <row r="39" spans="2:15" x14ac:dyDescent="0.25">
      <c r="B39" t="s">
        <v>8067</v>
      </c>
      <c r="C39" t="s">
        <v>9300</v>
      </c>
      <c r="D39" s="7"/>
      <c r="E39" s="7">
        <v>8100.5</v>
      </c>
      <c r="I39" s="7">
        <v>8910.5499999999993</v>
      </c>
      <c r="J39" t="s">
        <v>33</v>
      </c>
      <c r="K39" t="s">
        <v>8565</v>
      </c>
      <c r="M39">
        <f>INDEX(TeamSports!B:B,MATCH(J39,TeamSports!C:C,0))</f>
        <v>1</v>
      </c>
      <c r="O39" t="str">
        <f t="shared" si="0"/>
        <v>INSERT INTO "SportsRecords" (sp_record_id,sp_record_name,sp_record_best,sp_record_last,sport_class,team_sport_id) VALUES ('SP_037','Maratón Femenino',8100.5,8910.55,'T',1);</v>
      </c>
    </row>
    <row r="40" spans="2:15" x14ac:dyDescent="0.25">
      <c r="B40" t="s">
        <v>8068</v>
      </c>
      <c r="C40" t="s">
        <v>9301</v>
      </c>
      <c r="D40" s="7"/>
      <c r="E40" s="7">
        <v>2.1</v>
      </c>
      <c r="I40" s="7">
        <v>1.8900000000000001</v>
      </c>
      <c r="J40" t="s">
        <v>33</v>
      </c>
      <c r="K40" t="s">
        <v>9319</v>
      </c>
      <c r="M40">
        <f>INDEX(TeamSports!B:B,MATCH(J40,TeamSports!C:C,0))</f>
        <v>1</v>
      </c>
      <c r="O40" t="str">
        <f t="shared" si="0"/>
        <v>INSERT INTO "SportsRecords" (sp_record_id,sp_record_name,sp_record_best,sp_record_last,sport_class,team_sport_id) VALUES ('SP_038','Salto de altura Femenino',2.1,1.89,'E',1);</v>
      </c>
    </row>
    <row r="41" spans="2:15" x14ac:dyDescent="0.25">
      <c r="B41" t="s">
        <v>8069</v>
      </c>
      <c r="C41" t="s">
        <v>9302</v>
      </c>
      <c r="D41" s="7"/>
      <c r="E41" s="7">
        <v>5.0599999999999996</v>
      </c>
      <c r="I41" s="7">
        <v>4.5539999999999994</v>
      </c>
      <c r="J41" t="s">
        <v>33</v>
      </c>
      <c r="K41" t="s">
        <v>9319</v>
      </c>
      <c r="M41">
        <f>INDEX(TeamSports!B:B,MATCH(J41,TeamSports!C:C,0))</f>
        <v>1</v>
      </c>
      <c r="O41" t="str">
        <f t="shared" si="0"/>
        <v>INSERT INTO "SportsRecords" (sp_record_id,sp_record_name,sp_record_best,sp_record_last,sport_class,team_sport_id) VALUES ('SP_039','Salto con pértiga Femenino',5.06,4.554,'E',1);</v>
      </c>
    </row>
    <row r="42" spans="2:15" x14ac:dyDescent="0.25">
      <c r="B42" t="s">
        <v>8070</v>
      </c>
      <c r="C42" t="s">
        <v>9303</v>
      </c>
      <c r="D42" s="7"/>
      <c r="E42" s="7">
        <v>7.52</v>
      </c>
      <c r="I42" s="7">
        <v>6.7679999999999998</v>
      </c>
      <c r="J42" t="s">
        <v>33</v>
      </c>
      <c r="K42" t="s">
        <v>8651</v>
      </c>
      <c r="M42">
        <f>INDEX(TeamSports!B:B,MATCH(J42,TeamSports!C:C,0))</f>
        <v>1</v>
      </c>
      <c r="O42" t="str">
        <f t="shared" si="0"/>
        <v>INSERT INTO "SportsRecords" (sp_record_id,sp_record_name,sp_record_best,sp_record_last,sport_class,team_sport_id) VALUES ('SP_040','Salto de longitud Femenino',7.52,6.768,'R',1);</v>
      </c>
    </row>
    <row r="43" spans="2:15" x14ac:dyDescent="0.25">
      <c r="B43" t="s">
        <v>8071</v>
      </c>
      <c r="C43" t="s">
        <v>67</v>
      </c>
      <c r="D43" s="7"/>
      <c r="E43" s="7">
        <v>15.74</v>
      </c>
      <c r="I43" s="7">
        <v>14.166</v>
      </c>
      <c r="J43" t="s">
        <v>33</v>
      </c>
      <c r="K43" t="s">
        <v>8651</v>
      </c>
      <c r="M43">
        <f>INDEX(TeamSports!B:B,MATCH(J43,TeamSports!C:C,0))</f>
        <v>1</v>
      </c>
      <c r="O43" t="str">
        <f t="shared" si="0"/>
        <v>INSERT INTO "SportsRecords" (sp_record_id,sp_record_name,sp_record_best,sp_record_last,sport_class,team_sport_id) VALUES ('SP_041','Triple Salto Femenino',15.74,14.166,'R',1);</v>
      </c>
    </row>
    <row r="44" spans="2:15" x14ac:dyDescent="0.25">
      <c r="B44" t="s">
        <v>8072</v>
      </c>
      <c r="C44" t="s">
        <v>9304</v>
      </c>
      <c r="D44" s="7"/>
      <c r="E44" s="7">
        <v>22.63</v>
      </c>
      <c r="I44" s="7">
        <v>20.366999999999997</v>
      </c>
      <c r="J44" t="s">
        <v>33</v>
      </c>
      <c r="K44" t="s">
        <v>8651</v>
      </c>
      <c r="M44">
        <f>INDEX(TeamSports!B:B,MATCH(J44,TeamSports!C:C,0))</f>
        <v>1</v>
      </c>
      <c r="O44" t="str">
        <f t="shared" si="0"/>
        <v>INSERT INTO "SportsRecords" (sp_record_id,sp_record_name,sp_record_best,sp_record_last,sport_class,team_sport_id) VALUES ('SP_042','Peso Femenino',22.63,20.367,'R',1);</v>
      </c>
    </row>
    <row r="45" spans="2:15" x14ac:dyDescent="0.25">
      <c r="B45" t="s">
        <v>8073</v>
      </c>
      <c r="C45" t="s">
        <v>9305</v>
      </c>
      <c r="D45" s="7"/>
      <c r="E45" s="7">
        <v>76.8</v>
      </c>
      <c r="I45" s="7">
        <v>69.12</v>
      </c>
      <c r="J45" t="s">
        <v>33</v>
      </c>
      <c r="K45" t="s">
        <v>8651</v>
      </c>
      <c r="M45">
        <f>INDEX(TeamSports!B:B,MATCH(J45,TeamSports!C:C,0))</f>
        <v>1</v>
      </c>
      <c r="O45" t="str">
        <f t="shared" si="0"/>
        <v>INSERT INTO "SportsRecords" (sp_record_id,sp_record_name,sp_record_best,sp_record_last,sport_class,team_sport_id) VALUES ('SP_043','Disco Femenino',76.8,69.12,'R',1);</v>
      </c>
    </row>
    <row r="46" spans="2:15" x14ac:dyDescent="0.25">
      <c r="B46" t="s">
        <v>8074</v>
      </c>
      <c r="C46" t="s">
        <v>9306</v>
      </c>
      <c r="D46" s="7"/>
      <c r="E46" s="7">
        <v>82.98</v>
      </c>
      <c r="I46" s="7">
        <v>74.682000000000002</v>
      </c>
      <c r="J46" t="s">
        <v>33</v>
      </c>
      <c r="K46" t="s">
        <v>8651</v>
      </c>
      <c r="M46">
        <f>INDEX(TeamSports!B:B,MATCH(J46,TeamSports!C:C,0))</f>
        <v>1</v>
      </c>
      <c r="O46" t="str">
        <f t="shared" si="0"/>
        <v>INSERT INTO "SportsRecords" (sp_record_id,sp_record_name,sp_record_best,sp_record_last,sport_class,team_sport_id) VALUES ('SP_044','Martillo Femenino',82.98,74.682,'R',1);</v>
      </c>
    </row>
    <row r="47" spans="2:15" x14ac:dyDescent="0.25">
      <c r="B47" t="s">
        <v>8075</v>
      </c>
      <c r="C47" t="s">
        <v>9307</v>
      </c>
      <c r="D47" s="7"/>
      <c r="E47" s="7">
        <v>72.28</v>
      </c>
      <c r="I47" s="7">
        <v>65.052000000000007</v>
      </c>
      <c r="J47" t="s">
        <v>33</v>
      </c>
      <c r="K47" t="s">
        <v>8651</v>
      </c>
      <c r="M47">
        <f>INDEX(TeamSports!B:B,MATCH(J47,TeamSports!C:C,0))</f>
        <v>1</v>
      </c>
      <c r="O47" t="str">
        <f t="shared" si="0"/>
        <v>INSERT INTO "SportsRecords" (sp_record_id,sp_record_name,sp_record_best,sp_record_last,sport_class,team_sport_id) VALUES ('SP_045','Jabalina Femenino',72.28,65.052,'R',1);</v>
      </c>
    </row>
    <row r="48" spans="2:15" x14ac:dyDescent="0.25">
      <c r="B48" t="s">
        <v>8076</v>
      </c>
      <c r="C48" t="s">
        <v>9308</v>
      </c>
      <c r="D48" s="7"/>
      <c r="E48" s="7">
        <v>40.82</v>
      </c>
      <c r="I48" s="7">
        <v>44.902000000000001</v>
      </c>
      <c r="J48" t="s">
        <v>33</v>
      </c>
      <c r="K48" t="s">
        <v>8565</v>
      </c>
      <c r="M48">
        <f>INDEX(TeamSports!B:B,MATCH(J48,TeamSports!C:C,0))</f>
        <v>1</v>
      </c>
      <c r="O48" t="str">
        <f t="shared" si="0"/>
        <v>INSERT INTO "SportsRecords" (sp_record_id,sp_record_name,sp_record_best,sp_record_last,sport_class,team_sport_id) VALUES ('SP_046','4x100m Femenino',40.82,44.902,'T',1);</v>
      </c>
    </row>
    <row r="49" spans="2:15" x14ac:dyDescent="0.25">
      <c r="B49" t="s">
        <v>8077</v>
      </c>
      <c r="C49" t="s">
        <v>9309</v>
      </c>
      <c r="D49" s="7"/>
      <c r="E49" s="7">
        <v>195.17</v>
      </c>
      <c r="I49" s="7">
        <v>214.68699999999998</v>
      </c>
      <c r="J49" t="s">
        <v>33</v>
      </c>
      <c r="K49" t="s">
        <v>8565</v>
      </c>
      <c r="M49">
        <f>INDEX(TeamSports!B:B,MATCH(J49,TeamSports!C:C,0))</f>
        <v>1</v>
      </c>
      <c r="O49" t="str">
        <f t="shared" si="0"/>
        <v>INSERT INTO "SportsRecords" (sp_record_id,sp_record_name,sp_record_best,sp_record_last,sport_class,team_sport_id) VALUES ('SP_047','4x400m Femenino',195.17,214.687,'T',1);</v>
      </c>
    </row>
    <row r="50" spans="2:15" x14ac:dyDescent="0.25">
      <c r="B50" t="s">
        <v>8078</v>
      </c>
      <c r="C50" t="s">
        <v>9310</v>
      </c>
      <c r="D50" s="7"/>
      <c r="E50" s="7">
        <v>0</v>
      </c>
      <c r="I50" s="7">
        <v>0</v>
      </c>
      <c r="J50" t="s">
        <v>33</v>
      </c>
      <c r="K50" t="s">
        <v>9317</v>
      </c>
      <c r="M50">
        <f>INDEX(TeamSports!B:B,MATCH(J50,TeamSports!C:C,0))</f>
        <v>1</v>
      </c>
      <c r="O50" t="str">
        <f t="shared" si="0"/>
        <v>INSERT INTO "SportsRecords" (sp_record_id,sp_record_name,sp_record_best,sp_record_last,sport_class,team_sport_id) VALUES ('SP_048','Heptatlón Femenino',0,0,'P',1);</v>
      </c>
    </row>
    <row r="51" spans="2:15" x14ac:dyDescent="0.25">
      <c r="B51" t="s">
        <v>8079</v>
      </c>
      <c r="C51" t="s">
        <v>9311</v>
      </c>
      <c r="D51" s="7"/>
      <c r="E51" s="7">
        <v>187.41</v>
      </c>
      <c r="I51" s="7">
        <v>206.15100000000001</v>
      </c>
      <c r="J51" t="s">
        <v>33</v>
      </c>
      <c r="K51" t="s">
        <v>8565</v>
      </c>
      <c r="M51">
        <f>INDEX(TeamSports!B:B,MATCH(J51,TeamSports!C:C,0))</f>
        <v>1</v>
      </c>
      <c r="O51" t="str">
        <f t="shared" si="0"/>
        <v>INSERT INTO "SportsRecords" (sp_record_id,sp_record_name,sp_record_best,sp_record_last,sport_class,team_sport_id) VALUES ('SP_049','4x400m Mixto',187.41,206.151,'T',1);</v>
      </c>
    </row>
    <row r="52" spans="2:15" x14ac:dyDescent="0.25">
      <c r="B52" t="s">
        <v>8080</v>
      </c>
      <c r="C52" t="s">
        <v>9320</v>
      </c>
      <c r="D52" s="7"/>
      <c r="E52" s="7">
        <v>31.3</v>
      </c>
      <c r="I52" s="7">
        <v>42.255000000000003</v>
      </c>
      <c r="J52" t="s">
        <v>8500</v>
      </c>
      <c r="K52" t="s">
        <v>8565</v>
      </c>
      <c r="M52">
        <f>INDEX(TeamSports!B:B,MATCH(J52,TeamSports!C:C,0))</f>
        <v>2</v>
      </c>
      <c r="O52" t="str">
        <f t="shared" si="0"/>
        <v>INSERT INTO "SportsRecords" (sp_record_id,sp_record_name,sp_record_best,sp_record_last,sport_class,team_sport_id) VALUES ('SP_050','BMX Carrera masculina',31.3,42.255,'T',2);</v>
      </c>
    </row>
    <row r="53" spans="2:15" x14ac:dyDescent="0.25">
      <c r="B53" t="s">
        <v>8081</v>
      </c>
      <c r="C53" t="s">
        <v>9321</v>
      </c>
      <c r="D53" s="7"/>
      <c r="E53" s="7">
        <v>34.200000000000003</v>
      </c>
      <c r="I53" s="7">
        <v>46.17</v>
      </c>
      <c r="J53" t="s">
        <v>8500</v>
      </c>
      <c r="K53" t="s">
        <v>8565</v>
      </c>
      <c r="M53">
        <f>INDEX(TeamSports!B:B,MATCH(J53,TeamSports!C:C,0))</f>
        <v>2</v>
      </c>
      <c r="O53" t="str">
        <f t="shared" si="0"/>
        <v>INSERT INTO "SportsRecords" (sp_record_id,sp_record_name,sp_record_best,sp_record_last,sport_class,team_sport_id) VALUES ('SP_051','BMX Carrera femenina',34.2,46.17,'T',2);</v>
      </c>
    </row>
    <row r="54" spans="2:15" x14ac:dyDescent="0.25">
      <c r="B54" t="s">
        <v>8082</v>
      </c>
      <c r="C54" t="s">
        <v>8725</v>
      </c>
      <c r="D54" s="7"/>
      <c r="E54" s="7">
        <v>690</v>
      </c>
      <c r="I54" s="7">
        <v>793.5</v>
      </c>
      <c r="J54" t="s">
        <v>8501</v>
      </c>
      <c r="K54" t="s">
        <v>8652</v>
      </c>
      <c r="M54">
        <f>INDEX(TeamSports!B:B,MATCH(J54,TeamSports!C:C,0))</f>
        <v>3</v>
      </c>
      <c r="O54" t="str">
        <f t="shared" si="0"/>
        <v>INSERT INTO "SportsRecords" (sp_record_id,sp_record_name,sp_record_best,sp_record_last,sport_class,team_sport_id) VALUES ('SP_052','Campo a través masculino',690,793.5,'H',3);</v>
      </c>
    </row>
    <row r="55" spans="2:15" x14ac:dyDescent="0.25">
      <c r="B55" t="s">
        <v>8083</v>
      </c>
      <c r="C55" t="s">
        <v>8727</v>
      </c>
      <c r="D55" s="7"/>
      <c r="E55" s="7">
        <v>760</v>
      </c>
      <c r="I55" s="7">
        <v>874</v>
      </c>
      <c r="J55" t="s">
        <v>8501</v>
      </c>
      <c r="K55" t="s">
        <v>8652</v>
      </c>
      <c r="M55">
        <f>INDEX(TeamSports!B:B,MATCH(J55,TeamSports!C:C,0))</f>
        <v>3</v>
      </c>
      <c r="O55" t="str">
        <f t="shared" si="0"/>
        <v>INSERT INTO "SportsRecords" (sp_record_id,sp_record_name,sp_record_best,sp_record_last,sport_class,team_sport_id) VALUES ('SP_053','Campo a través femenino',760,874,'H',3);</v>
      </c>
    </row>
    <row r="56" spans="2:15" x14ac:dyDescent="0.25">
      <c r="B56" t="s">
        <v>8084</v>
      </c>
      <c r="C56" t="s">
        <v>8729</v>
      </c>
      <c r="D56" s="7"/>
      <c r="E56" s="7">
        <v>9.5500000000000007</v>
      </c>
      <c r="I56" s="7">
        <v>10.505000000000001</v>
      </c>
      <c r="J56" t="s">
        <v>8502</v>
      </c>
      <c r="K56" t="s">
        <v>8565</v>
      </c>
      <c r="M56">
        <f>INDEX(TeamSports!B:B,MATCH(J56,TeamSports!C:C,0))</f>
        <v>4</v>
      </c>
      <c r="O56" t="str">
        <f t="shared" si="0"/>
        <v>INSERT INTO "SportsRecords" (sp_record_id,sp_record_name,sp_record_best,sp_record_last,sport_class,team_sport_id) VALUES ('SP_054','Velocidad masculina',9.55,10.505,'T',4);</v>
      </c>
    </row>
    <row r="57" spans="2:15" x14ac:dyDescent="0.25">
      <c r="B57" t="s">
        <v>8085</v>
      </c>
      <c r="C57" t="s">
        <v>8730</v>
      </c>
      <c r="D57" s="7"/>
      <c r="E57" s="7">
        <v>40.9</v>
      </c>
      <c r="I57" s="7">
        <v>44.989999999999995</v>
      </c>
      <c r="J57" t="s">
        <v>8502</v>
      </c>
      <c r="K57" t="s">
        <v>8565</v>
      </c>
      <c r="M57">
        <f>INDEX(TeamSports!B:B,MATCH(J57,TeamSports!C:C,0))</f>
        <v>4</v>
      </c>
      <c r="O57" t="str">
        <f t="shared" si="0"/>
        <v>INSERT INTO "SportsRecords" (sp_record_id,sp_record_name,sp_record_best,sp_record_last,sport_class,team_sport_id) VALUES ('SP_055','Velocidad por equipos masculina',40.9,44.99,'T',4);</v>
      </c>
    </row>
    <row r="58" spans="2:15" x14ac:dyDescent="0.25">
      <c r="B58" t="s">
        <v>8086</v>
      </c>
      <c r="C58" t="s">
        <v>8731</v>
      </c>
      <c r="D58" s="7"/>
      <c r="E58" s="7">
        <v>222</v>
      </c>
      <c r="I58" s="7">
        <v>244.2</v>
      </c>
      <c r="J58" t="s">
        <v>8502</v>
      </c>
      <c r="K58" t="s">
        <v>8565</v>
      </c>
      <c r="M58">
        <f>INDEX(TeamSports!B:B,MATCH(J58,TeamSports!C:C,0))</f>
        <v>4</v>
      </c>
      <c r="O58" t="str">
        <f t="shared" si="0"/>
        <v>INSERT INTO "SportsRecords" (sp_record_id,sp_record_name,sp_record_best,sp_record_last,sport_class,team_sport_id) VALUES ('SP_056','Persecución por equipos masculina',222,244.2,'T',4);</v>
      </c>
    </row>
    <row r="59" spans="2:15" x14ac:dyDescent="0.25">
      <c r="B59" t="s">
        <v>8087</v>
      </c>
      <c r="C59" t="s">
        <v>8732</v>
      </c>
      <c r="D59" s="7"/>
      <c r="E59" s="7">
        <v>9.4</v>
      </c>
      <c r="I59" s="7">
        <v>10.34</v>
      </c>
      <c r="J59" t="s">
        <v>8502</v>
      </c>
      <c r="K59" t="s">
        <v>8565</v>
      </c>
      <c r="M59">
        <f>INDEX(TeamSports!B:B,MATCH(J59,TeamSports!C:C,0))</f>
        <v>4</v>
      </c>
      <c r="O59" t="str">
        <f t="shared" si="0"/>
        <v>INSERT INTO "SportsRecords" (sp_record_id,sp_record_name,sp_record_best,sp_record_last,sport_class,team_sport_id) VALUES ('SP_057','Keirin masculino',9.4,10.34,'T',4);</v>
      </c>
    </row>
    <row r="60" spans="2:15" x14ac:dyDescent="0.25">
      <c r="B60" t="s">
        <v>8088</v>
      </c>
      <c r="C60" t="s">
        <v>8733</v>
      </c>
      <c r="D60" s="7"/>
      <c r="E60" s="7">
        <v>191</v>
      </c>
      <c r="I60" s="7">
        <v>210.1</v>
      </c>
      <c r="J60" t="s">
        <v>8502</v>
      </c>
      <c r="K60" t="s">
        <v>9317</v>
      </c>
      <c r="M60">
        <f>INDEX(TeamSports!B:B,MATCH(J60,TeamSports!C:C,0))</f>
        <v>4</v>
      </c>
      <c r="O60" t="str">
        <f t="shared" si="0"/>
        <v>INSERT INTO "SportsRecords" (sp_record_id,sp_record_name,sp_record_best,sp_record_last,sport_class,team_sport_id) VALUES ('SP_058','Madison masculino',191,210.1,'P',4);</v>
      </c>
    </row>
    <row r="61" spans="2:15" x14ac:dyDescent="0.25">
      <c r="B61" t="s">
        <v>8089</v>
      </c>
      <c r="C61" t="s">
        <v>8734</v>
      </c>
      <c r="D61" s="7"/>
      <c r="E61" s="7">
        <v>0</v>
      </c>
      <c r="I61" s="7">
        <v>0</v>
      </c>
      <c r="J61" t="s">
        <v>8502</v>
      </c>
      <c r="K61" t="s">
        <v>9317</v>
      </c>
      <c r="M61">
        <f>INDEX(TeamSports!B:B,MATCH(J61,TeamSports!C:C,0))</f>
        <v>4</v>
      </c>
      <c r="O61" t="str">
        <f t="shared" si="0"/>
        <v>INSERT INTO "SportsRecords" (sp_record_id,sp_record_name,sp_record_best,sp_record_last,sport_class,team_sport_id) VALUES ('SP_059','Ómnium masculino',0,0,'P',4);</v>
      </c>
    </row>
    <row r="62" spans="2:15" x14ac:dyDescent="0.25">
      <c r="B62" t="s">
        <v>8090</v>
      </c>
      <c r="C62" t="s">
        <v>8735</v>
      </c>
      <c r="D62" s="7"/>
      <c r="E62" s="7">
        <v>10.68</v>
      </c>
      <c r="I62" s="7">
        <v>11.747999999999999</v>
      </c>
      <c r="J62" t="s">
        <v>8502</v>
      </c>
      <c r="K62" t="s">
        <v>8565</v>
      </c>
      <c r="M62">
        <f>INDEX(TeamSports!B:B,MATCH(J62,TeamSports!C:C,0))</f>
        <v>4</v>
      </c>
      <c r="O62" t="str">
        <f t="shared" si="0"/>
        <v>INSERT INTO "SportsRecords" (sp_record_id,sp_record_name,sp_record_best,sp_record_last,sport_class,team_sport_id) VALUES ('SP_060','Velocidad femenina',10.68,11.748,'T',4);</v>
      </c>
    </row>
    <row r="63" spans="2:15" x14ac:dyDescent="0.25">
      <c r="B63" t="s">
        <v>8091</v>
      </c>
      <c r="C63" t="s">
        <v>8736</v>
      </c>
      <c r="D63" s="7"/>
      <c r="E63" s="7">
        <v>45.1</v>
      </c>
      <c r="I63" s="7">
        <v>49.61</v>
      </c>
      <c r="J63" t="s">
        <v>8502</v>
      </c>
      <c r="K63" t="s">
        <v>8565</v>
      </c>
      <c r="M63">
        <f>INDEX(TeamSports!B:B,MATCH(J63,TeamSports!C:C,0))</f>
        <v>4</v>
      </c>
      <c r="O63" t="str">
        <f t="shared" si="0"/>
        <v>INSERT INTO "SportsRecords" (sp_record_id,sp_record_name,sp_record_best,sp_record_last,sport_class,team_sport_id) VALUES ('SP_061','Velocidad por equipos femenina',45.1,49.61,'T',4);</v>
      </c>
    </row>
    <row r="64" spans="2:15" x14ac:dyDescent="0.25">
      <c r="B64" t="s">
        <v>8092</v>
      </c>
      <c r="C64" t="s">
        <v>8737</v>
      </c>
      <c r="D64" s="7"/>
      <c r="E64" s="7">
        <v>244.3</v>
      </c>
      <c r="I64" s="7">
        <v>268.73</v>
      </c>
      <c r="J64" t="s">
        <v>8502</v>
      </c>
      <c r="K64" t="s">
        <v>8565</v>
      </c>
      <c r="M64">
        <f>INDEX(TeamSports!B:B,MATCH(J64,TeamSports!C:C,0))</f>
        <v>4</v>
      </c>
      <c r="O64" t="str">
        <f t="shared" si="0"/>
        <v>INSERT INTO "SportsRecords" (sp_record_id,sp_record_name,sp_record_best,sp_record_last,sport_class,team_sport_id) VALUES ('SP_062','Persecución por equipos femenina',244.3,268.73,'T',4);</v>
      </c>
    </row>
    <row r="65" spans="2:15" x14ac:dyDescent="0.25">
      <c r="B65" t="s">
        <v>8093</v>
      </c>
      <c r="C65" t="s">
        <v>8738</v>
      </c>
      <c r="D65" s="7"/>
      <c r="E65" s="7">
        <v>10.8</v>
      </c>
      <c r="I65" s="7">
        <v>11.88</v>
      </c>
      <c r="J65" t="s">
        <v>8502</v>
      </c>
      <c r="K65" t="s">
        <v>8565</v>
      </c>
      <c r="M65">
        <f>INDEX(TeamSports!B:B,MATCH(J65,TeamSports!C:C,0))</f>
        <v>4</v>
      </c>
      <c r="O65" t="str">
        <f t="shared" si="0"/>
        <v>INSERT INTO "SportsRecords" (sp_record_id,sp_record_name,sp_record_best,sp_record_last,sport_class,team_sport_id) VALUES ('SP_063','Keirin femenino',10.8,11.88,'T',4);</v>
      </c>
    </row>
    <row r="66" spans="2:15" x14ac:dyDescent="0.25">
      <c r="B66" t="s">
        <v>8094</v>
      </c>
      <c r="C66" t="s">
        <v>8739</v>
      </c>
      <c r="D66" s="7"/>
      <c r="E66" s="7">
        <v>213.6</v>
      </c>
      <c r="I66" s="7">
        <v>234.95999999999998</v>
      </c>
      <c r="J66" t="s">
        <v>8502</v>
      </c>
      <c r="K66" t="s">
        <v>9317</v>
      </c>
      <c r="M66">
        <f>INDEX(TeamSports!B:B,MATCH(J66,TeamSports!C:C,0))</f>
        <v>4</v>
      </c>
      <c r="O66" t="str">
        <f t="shared" si="0"/>
        <v>INSERT INTO "SportsRecords" (sp_record_id,sp_record_name,sp_record_best,sp_record_last,sport_class,team_sport_id) VALUES ('SP_064','Madison femenino',213.6,234.96,'P',4);</v>
      </c>
    </row>
    <row r="67" spans="2:15" x14ac:dyDescent="0.25">
      <c r="B67" t="s">
        <v>8095</v>
      </c>
      <c r="C67" t="s">
        <v>8740</v>
      </c>
      <c r="D67" s="7"/>
      <c r="E67" s="7">
        <v>0</v>
      </c>
      <c r="I67" s="7">
        <v>0</v>
      </c>
      <c r="J67" t="s">
        <v>8502</v>
      </c>
      <c r="K67" t="s">
        <v>9317</v>
      </c>
      <c r="M67">
        <f>INDEX(TeamSports!B:B,MATCH(J67,TeamSports!C:C,0))</f>
        <v>4</v>
      </c>
      <c r="O67" t="str">
        <f t="shared" si="0"/>
        <v>INSERT INTO "SportsRecords" (sp_record_id,sp_record_name,sp_record_best,sp_record_last,sport_class,team_sport_id) VALUES ('SP_065','Ómnium femenino',0,0,'P',4);</v>
      </c>
    </row>
    <row r="68" spans="2:15" x14ac:dyDescent="0.25">
      <c r="B68" t="s">
        <v>8096</v>
      </c>
      <c r="C68" t="s">
        <v>9322</v>
      </c>
      <c r="D68" s="7"/>
      <c r="E68" s="7">
        <v>22800</v>
      </c>
      <c r="I68" s="7">
        <v>25080</v>
      </c>
      <c r="J68" t="s">
        <v>8503</v>
      </c>
      <c r="K68" t="s">
        <v>8565</v>
      </c>
      <c r="M68">
        <f>INDEX(TeamSports!B:B,MATCH(J68,TeamSports!C:C,0))</f>
        <v>5</v>
      </c>
      <c r="O68" t="str">
        <f t="shared" ref="O68:O131" si="1">_xlfn.CONCAT($O$1,$S$1,$B$1,$S$1," ",$Q$1,$B$2,$U$1,$C$2,$U$1,$E$2,$U$1,$I$2,$U$1,$K$2,$U$1,$M$2,$R$1,$P$1,$Q$1,$T$1,B68,$T$1,$U$1,$T$1,C68,$T$1,$U$1,SUBSTITUTE(E68,",","."),$U$1,SUBSTITUTE(I68,",","."),$U$1,$T$1,K68,$T$1,$U$1,M68,$R$1,$V$1)</f>
        <v>INSERT INTO "SportsRecords" (sp_record_id,sp_record_name,sp_record_best,sp_record_last,sport_class,team_sport_id) VALUES ('SP_066','Ruta Carrera masculina',22800,25080,'T',5);</v>
      </c>
    </row>
    <row r="69" spans="2:15" x14ac:dyDescent="0.25">
      <c r="B69" t="s">
        <v>8097</v>
      </c>
      <c r="C69" t="s">
        <v>8741</v>
      </c>
      <c r="D69" s="7"/>
      <c r="E69" s="7">
        <v>2160</v>
      </c>
      <c r="I69" s="7">
        <v>2376</v>
      </c>
      <c r="J69" t="s">
        <v>8503</v>
      </c>
      <c r="K69" t="s">
        <v>8565</v>
      </c>
      <c r="M69">
        <f>INDEX(TeamSports!B:B,MATCH(J69,TeamSports!C:C,0))</f>
        <v>5</v>
      </c>
      <c r="O69" t="str">
        <f t="shared" si="1"/>
        <v>INSERT INTO "SportsRecords" (sp_record_id,sp_record_name,sp_record_best,sp_record_last,sport_class,team_sport_id) VALUES ('SP_067','Contrarreloj masculino',2160,2376,'T',5);</v>
      </c>
    </row>
    <row r="70" spans="2:15" x14ac:dyDescent="0.25">
      <c r="B70" t="s">
        <v>8098</v>
      </c>
      <c r="C70" t="s">
        <v>9323</v>
      </c>
      <c r="D70" s="7"/>
      <c r="E70" s="7">
        <v>11400</v>
      </c>
      <c r="I70" s="7">
        <v>12540</v>
      </c>
      <c r="J70" t="s">
        <v>8503</v>
      </c>
      <c r="K70" t="s">
        <v>8565</v>
      </c>
      <c r="M70">
        <f>INDEX(TeamSports!B:B,MATCH(J70,TeamSports!C:C,0))</f>
        <v>5</v>
      </c>
      <c r="O70" t="str">
        <f t="shared" si="1"/>
        <v>INSERT INTO "SportsRecords" (sp_record_id,sp_record_name,sp_record_best,sp_record_last,sport_class,team_sport_id) VALUES ('SP_068','Ruta Carrera femenina',11400,12540,'T',5);</v>
      </c>
    </row>
    <row r="71" spans="2:15" x14ac:dyDescent="0.25">
      <c r="B71" t="s">
        <v>8099</v>
      </c>
      <c r="C71" t="s">
        <v>8742</v>
      </c>
      <c r="D71" s="7"/>
      <c r="E71" s="7">
        <v>2340</v>
      </c>
      <c r="I71" s="7">
        <v>2574</v>
      </c>
      <c r="J71" t="s">
        <v>8503</v>
      </c>
      <c r="K71" t="s">
        <v>8565</v>
      </c>
      <c r="M71">
        <f>INDEX(TeamSports!B:B,MATCH(J71,TeamSports!C:C,0))</f>
        <v>5</v>
      </c>
      <c r="O71" t="str">
        <f t="shared" si="1"/>
        <v>INSERT INTO "SportsRecords" (sp_record_id,sp_record_name,sp_record_best,sp_record_last,sport_class,team_sport_id) VALUES ('SP_069','Contrarreloj femenino',2340,2574,'T',5);</v>
      </c>
    </row>
    <row r="72" spans="2:15" x14ac:dyDescent="0.25">
      <c r="B72" t="s">
        <v>8100</v>
      </c>
      <c r="C72" t="s">
        <v>8743</v>
      </c>
      <c r="D72" s="7"/>
      <c r="E72" s="7">
        <v>100</v>
      </c>
      <c r="I72" s="7">
        <v>1</v>
      </c>
      <c r="J72" t="s">
        <v>59</v>
      </c>
      <c r="K72" t="s">
        <v>9317</v>
      </c>
      <c r="M72">
        <f>INDEX(TeamSports!B:B,MATCH(J72,TeamSports!C:C,0))</f>
        <v>6</v>
      </c>
      <c r="O72" t="str">
        <f t="shared" si="1"/>
        <v>INSERT INTO "SportsRecords" (sp_record_id,sp_record_name,sp_record_best,sp_record_last,sport_class,team_sport_id) VALUES ('SP_070','BMX estilo libre parque masculino',100,1,'P',6);</v>
      </c>
    </row>
    <row r="73" spans="2:15" x14ac:dyDescent="0.25">
      <c r="B73" t="s">
        <v>8101</v>
      </c>
      <c r="C73" t="s">
        <v>8744</v>
      </c>
      <c r="D73" s="7"/>
      <c r="E73" s="7">
        <v>100</v>
      </c>
      <c r="I73" s="7">
        <v>1</v>
      </c>
      <c r="J73" t="s">
        <v>59</v>
      </c>
      <c r="K73" t="s">
        <v>9317</v>
      </c>
      <c r="M73">
        <f>INDEX(TeamSports!B:B,MATCH(J73,TeamSports!C:C,0))</f>
        <v>6</v>
      </c>
      <c r="O73" t="str">
        <f t="shared" si="1"/>
        <v>INSERT INTO "SportsRecords" (sp_record_id,sp_record_name,sp_record_best,sp_record_last,sport_class,team_sport_id) VALUES ('SP_071','BMX estilo libre parque femenino',100,1,'P',6);</v>
      </c>
    </row>
    <row r="74" spans="2:15" x14ac:dyDescent="0.25">
      <c r="B74" t="s">
        <v>8102</v>
      </c>
      <c r="C74" t="s">
        <v>8745</v>
      </c>
      <c r="D74" s="7"/>
      <c r="E74" s="7">
        <v>100</v>
      </c>
      <c r="I74" s="7">
        <v>45</v>
      </c>
      <c r="J74" t="s">
        <v>35</v>
      </c>
      <c r="K74" t="s">
        <v>9317</v>
      </c>
      <c r="M74">
        <f>INDEX(TeamSports!B:B,MATCH(J74,TeamSports!C:C,0))</f>
        <v>7</v>
      </c>
      <c r="O74" t="str">
        <f t="shared" si="1"/>
        <v>INSERT INTO "SportsRecords" (sp_record_id,sp_record_name,sp_record_best,sp_record_last,sport_class,team_sport_id) VALUES ('SP_072','Doma clásica individual',100,45,'P',7);</v>
      </c>
    </row>
    <row r="75" spans="2:15" x14ac:dyDescent="0.25">
      <c r="B75" t="s">
        <v>8103</v>
      </c>
      <c r="C75" t="s">
        <v>8746</v>
      </c>
      <c r="D75" s="7"/>
      <c r="E75" s="7">
        <v>100</v>
      </c>
      <c r="I75" s="7">
        <v>50</v>
      </c>
      <c r="J75" t="s">
        <v>35</v>
      </c>
      <c r="K75" t="s">
        <v>9317</v>
      </c>
      <c r="M75">
        <f>INDEX(TeamSports!B:B,MATCH(J75,TeamSports!C:C,0))</f>
        <v>7</v>
      </c>
      <c r="O75" t="str">
        <f t="shared" si="1"/>
        <v>INSERT INTO "SportsRecords" (sp_record_id,sp_record_name,sp_record_best,sp_record_last,sport_class,team_sport_id) VALUES ('SP_073','Doma estilo libre individual',100,50,'P',7);</v>
      </c>
    </row>
    <row r="76" spans="2:15" x14ac:dyDescent="0.25">
      <c r="B76" t="s">
        <v>8104</v>
      </c>
      <c r="C76" t="s">
        <v>8747</v>
      </c>
      <c r="D76" s="7"/>
      <c r="E76" s="7">
        <v>0</v>
      </c>
      <c r="I76" s="7">
        <v>0</v>
      </c>
      <c r="J76" t="s">
        <v>35</v>
      </c>
      <c r="K76" t="s">
        <v>9317</v>
      </c>
      <c r="M76">
        <f>INDEX(TeamSports!B:B,MATCH(J76,TeamSports!C:C,0))</f>
        <v>7</v>
      </c>
      <c r="O76" t="str">
        <f t="shared" si="1"/>
        <v>INSERT INTO "SportsRecords" (sp_record_id,sp_record_name,sp_record_best,sp_record_last,sport_class,team_sport_id) VALUES ('SP_074','Doma por equipos',0,0,'P',7);</v>
      </c>
    </row>
    <row r="77" spans="2:15" x14ac:dyDescent="0.25">
      <c r="B77" t="s">
        <v>8105</v>
      </c>
      <c r="C77" t="s">
        <v>8748</v>
      </c>
      <c r="D77" s="7"/>
      <c r="E77" s="7">
        <v>0</v>
      </c>
      <c r="I77" s="7">
        <v>0</v>
      </c>
      <c r="J77" t="s">
        <v>35</v>
      </c>
      <c r="K77" t="s">
        <v>9317</v>
      </c>
      <c r="M77">
        <f>INDEX(TeamSports!B:B,MATCH(J77,TeamSports!C:C,0))</f>
        <v>7</v>
      </c>
      <c r="O77" t="str">
        <f t="shared" si="1"/>
        <v>INSERT INTO "SportsRecords" (sp_record_id,sp_record_name,sp_record_best,sp_record_last,sport_class,team_sport_id) VALUES ('SP_075','Salto de obstáculos individual',0,0,'P',7);</v>
      </c>
    </row>
    <row r="78" spans="2:15" x14ac:dyDescent="0.25">
      <c r="B78" t="s">
        <v>8106</v>
      </c>
      <c r="C78" t="s">
        <v>8749</v>
      </c>
      <c r="D78" s="7"/>
      <c r="E78" s="7">
        <v>0</v>
      </c>
      <c r="I78" s="7">
        <v>0</v>
      </c>
      <c r="J78" t="s">
        <v>35</v>
      </c>
      <c r="K78" t="s">
        <v>9317</v>
      </c>
      <c r="M78">
        <f>INDEX(TeamSports!B:B,MATCH(J78,TeamSports!C:C,0))</f>
        <v>7</v>
      </c>
      <c r="O78" t="str">
        <f t="shared" si="1"/>
        <v>INSERT INTO "SportsRecords" (sp_record_id,sp_record_name,sp_record_best,sp_record_last,sport_class,team_sport_id) VALUES ('SP_076','Salto de obstáculos por equipos',0,0,'P',7);</v>
      </c>
    </row>
    <row r="79" spans="2:15" x14ac:dyDescent="0.25">
      <c r="B79" t="s">
        <v>8107</v>
      </c>
      <c r="C79" t="s">
        <v>8750</v>
      </c>
      <c r="D79" s="7"/>
      <c r="E79" s="7">
        <v>0</v>
      </c>
      <c r="I79" s="7">
        <v>0</v>
      </c>
      <c r="J79" t="s">
        <v>35</v>
      </c>
      <c r="K79" t="s">
        <v>9317</v>
      </c>
      <c r="M79">
        <f>INDEX(TeamSports!B:B,MATCH(J79,TeamSports!C:C,0))</f>
        <v>7</v>
      </c>
      <c r="O79" t="str">
        <f t="shared" si="1"/>
        <v>INSERT INTO "SportsRecords" (sp_record_id,sp_record_name,sp_record_best,sp_record_last,sport_class,team_sport_id) VALUES ('SP_077','Concurso completo individual',0,0,'P',7);</v>
      </c>
    </row>
    <row r="80" spans="2:15" x14ac:dyDescent="0.25">
      <c r="B80" t="s">
        <v>8108</v>
      </c>
      <c r="C80" t="s">
        <v>8751</v>
      </c>
      <c r="D80" s="7"/>
      <c r="E80" s="7">
        <v>0</v>
      </c>
      <c r="I80" s="7">
        <v>0</v>
      </c>
      <c r="J80" t="s">
        <v>35</v>
      </c>
      <c r="K80" t="s">
        <v>9317</v>
      </c>
      <c r="M80">
        <f>INDEX(TeamSports!B:B,MATCH(J80,TeamSports!C:C,0))</f>
        <v>7</v>
      </c>
      <c r="O80" t="str">
        <f t="shared" si="1"/>
        <v>INSERT INTO "SportsRecords" (sp_record_id,sp_record_name,sp_record_best,sp_record_last,sport_class,team_sport_id) VALUES ('SP_078','Concurso completo por equipos',0,0,'P',7);</v>
      </c>
    </row>
    <row r="81" spans="2:15" x14ac:dyDescent="0.25">
      <c r="B81" t="s">
        <v>8109</v>
      </c>
      <c r="C81" t="s">
        <v>8752</v>
      </c>
      <c r="D81" s="7"/>
      <c r="E81" s="7">
        <v>0</v>
      </c>
      <c r="I81" s="7">
        <v>0</v>
      </c>
      <c r="J81" t="s">
        <v>58</v>
      </c>
      <c r="K81" t="s">
        <v>9317</v>
      </c>
      <c r="M81">
        <f>INDEX(TeamSports!B:B,MATCH(J81,TeamSports!C:C,0))</f>
        <v>8</v>
      </c>
      <c r="O81" t="str">
        <f t="shared" si="1"/>
        <v>INSERT INTO "SportsRecords" (sp_record_id,sp_record_name,sp_record_best,sp_record_last,sport_class,team_sport_id) VALUES ('SP_079','Concurso general individual masculino',0,0,'P',8);</v>
      </c>
    </row>
    <row r="82" spans="2:15" x14ac:dyDescent="0.25">
      <c r="B82" t="s">
        <v>8110</v>
      </c>
      <c r="C82" t="s">
        <v>8753</v>
      </c>
      <c r="D82" s="7"/>
      <c r="E82" s="7">
        <v>0</v>
      </c>
      <c r="I82" s="7">
        <v>0</v>
      </c>
      <c r="J82" t="s">
        <v>58</v>
      </c>
      <c r="K82" t="s">
        <v>9317</v>
      </c>
      <c r="M82">
        <f>INDEX(TeamSports!B:B,MATCH(J82,TeamSports!C:C,0))</f>
        <v>8</v>
      </c>
      <c r="O82" t="str">
        <f t="shared" si="1"/>
        <v>INSERT INTO "SportsRecords" (sp_record_id,sp_record_name,sp_record_best,sp_record_last,sport_class,team_sport_id) VALUES ('SP_080','Concurso general por equipos masculino',0,0,'P',8);</v>
      </c>
    </row>
    <row r="83" spans="2:15" x14ac:dyDescent="0.25">
      <c r="B83" t="s">
        <v>8111</v>
      </c>
      <c r="C83" t="s">
        <v>8754</v>
      </c>
      <c r="D83" s="7"/>
      <c r="E83" s="7">
        <v>0</v>
      </c>
      <c r="I83" s="7">
        <v>0</v>
      </c>
      <c r="J83" t="s">
        <v>58</v>
      </c>
      <c r="K83" t="s">
        <v>9317</v>
      </c>
      <c r="M83">
        <f>INDEX(TeamSports!B:B,MATCH(J83,TeamSports!C:C,0))</f>
        <v>8</v>
      </c>
      <c r="O83" t="str">
        <f t="shared" si="1"/>
        <v>INSERT INTO "SportsRecords" (sp_record_id,sp_record_name,sp_record_best,sp_record_last,sport_class,team_sport_id) VALUES ('SP_081','Barras paralelas masculinas',0,0,'P',8);</v>
      </c>
    </row>
    <row r="84" spans="2:15" x14ac:dyDescent="0.25">
      <c r="B84" t="s">
        <v>8112</v>
      </c>
      <c r="C84" t="s">
        <v>8755</v>
      </c>
      <c r="D84" s="7"/>
      <c r="E84" s="7">
        <v>0</v>
      </c>
      <c r="I84" s="7">
        <v>0</v>
      </c>
      <c r="J84" t="s">
        <v>58</v>
      </c>
      <c r="K84" t="s">
        <v>9317</v>
      </c>
      <c r="M84">
        <f>INDEX(TeamSports!B:B,MATCH(J84,TeamSports!C:C,0))</f>
        <v>8</v>
      </c>
      <c r="O84" t="str">
        <f t="shared" si="1"/>
        <v>INSERT INTO "SportsRecords" (sp_record_id,sp_record_name,sp_record_best,sp_record_last,sport_class,team_sport_id) VALUES ('SP_082','Barra fija masculina',0,0,'P',8);</v>
      </c>
    </row>
    <row r="85" spans="2:15" x14ac:dyDescent="0.25">
      <c r="B85" t="s">
        <v>8113</v>
      </c>
      <c r="C85" t="s">
        <v>8756</v>
      </c>
      <c r="D85" s="7"/>
      <c r="E85" s="7">
        <v>0</v>
      </c>
      <c r="I85" s="7">
        <v>0</v>
      </c>
      <c r="J85" t="s">
        <v>58</v>
      </c>
      <c r="K85" t="s">
        <v>9317</v>
      </c>
      <c r="M85">
        <f>INDEX(TeamSports!B:B,MATCH(J85,TeamSports!C:C,0))</f>
        <v>8</v>
      </c>
      <c r="O85" t="str">
        <f t="shared" si="1"/>
        <v>INSERT INTO "SportsRecords" (sp_record_id,sp_record_name,sp_record_best,sp_record_last,sport_class,team_sport_id) VALUES ('SP_083','Anillas masculinas',0,0,'P',8);</v>
      </c>
    </row>
    <row r="86" spans="2:15" x14ac:dyDescent="0.25">
      <c r="B86" t="s">
        <v>8114</v>
      </c>
      <c r="C86" t="s">
        <v>8757</v>
      </c>
      <c r="D86" s="7"/>
      <c r="E86" s="7">
        <v>0</v>
      </c>
      <c r="I86" s="7">
        <v>0</v>
      </c>
      <c r="J86" t="s">
        <v>58</v>
      </c>
      <c r="K86" t="s">
        <v>9317</v>
      </c>
      <c r="M86">
        <f>INDEX(TeamSports!B:B,MATCH(J86,TeamSports!C:C,0))</f>
        <v>8</v>
      </c>
      <c r="O86" t="str">
        <f t="shared" si="1"/>
        <v>INSERT INTO "SportsRecords" (sp_record_id,sp_record_name,sp_record_best,sp_record_last,sport_class,team_sport_id) VALUES ('SP_084','Caballo con arzones masculino',0,0,'P',8);</v>
      </c>
    </row>
    <row r="87" spans="2:15" x14ac:dyDescent="0.25">
      <c r="B87" t="s">
        <v>8115</v>
      </c>
      <c r="C87" t="s">
        <v>8758</v>
      </c>
      <c r="D87" s="7"/>
      <c r="E87" s="7">
        <v>0</v>
      </c>
      <c r="I87" s="7">
        <v>0</v>
      </c>
      <c r="J87" t="s">
        <v>58</v>
      </c>
      <c r="K87" t="s">
        <v>9317</v>
      </c>
      <c r="M87">
        <f>INDEX(TeamSports!B:B,MATCH(J87,TeamSports!C:C,0))</f>
        <v>8</v>
      </c>
      <c r="O87" t="str">
        <f t="shared" si="1"/>
        <v>INSERT INTO "SportsRecords" (sp_record_id,sp_record_name,sp_record_best,sp_record_last,sport_class,team_sport_id) VALUES ('SP_085','Suelo masculino',0,0,'P',8);</v>
      </c>
    </row>
    <row r="88" spans="2:15" x14ac:dyDescent="0.25">
      <c r="B88" t="s">
        <v>8116</v>
      </c>
      <c r="C88" t="s">
        <v>8759</v>
      </c>
      <c r="D88" s="7"/>
      <c r="E88" s="7">
        <v>0</v>
      </c>
      <c r="I88" s="7">
        <v>0</v>
      </c>
      <c r="J88" t="s">
        <v>58</v>
      </c>
      <c r="K88" t="s">
        <v>9317</v>
      </c>
      <c r="M88">
        <f>INDEX(TeamSports!B:B,MATCH(J88,TeamSports!C:C,0))</f>
        <v>8</v>
      </c>
      <c r="O88" t="str">
        <f t="shared" si="1"/>
        <v>INSERT INTO "SportsRecords" (sp_record_id,sp_record_name,sp_record_best,sp_record_last,sport_class,team_sport_id) VALUES ('SP_086','Salto de potro masculino',0,0,'P',8);</v>
      </c>
    </row>
    <row r="89" spans="2:15" x14ac:dyDescent="0.25">
      <c r="B89" t="s">
        <v>8117</v>
      </c>
      <c r="C89" t="s">
        <v>8760</v>
      </c>
      <c r="D89" s="7"/>
      <c r="E89" s="7">
        <v>0</v>
      </c>
      <c r="I89" s="7">
        <v>0</v>
      </c>
      <c r="J89" t="s">
        <v>58</v>
      </c>
      <c r="K89" t="s">
        <v>9317</v>
      </c>
      <c r="M89">
        <f>INDEX(TeamSports!B:B,MATCH(J89,TeamSports!C:C,0))</f>
        <v>8</v>
      </c>
      <c r="O89" t="str">
        <f t="shared" si="1"/>
        <v>INSERT INTO "SportsRecords" (sp_record_id,sp_record_name,sp_record_best,sp_record_last,sport_class,team_sport_id) VALUES ('SP_087','Concurso general individual femenino',0,0,'P',8);</v>
      </c>
    </row>
    <row r="90" spans="2:15" x14ac:dyDescent="0.25">
      <c r="B90" t="s">
        <v>8118</v>
      </c>
      <c r="C90" t="s">
        <v>8761</v>
      </c>
      <c r="D90" s="7"/>
      <c r="E90" s="7">
        <v>0</v>
      </c>
      <c r="I90" s="7">
        <v>0</v>
      </c>
      <c r="J90" t="s">
        <v>58</v>
      </c>
      <c r="K90" t="s">
        <v>9317</v>
      </c>
      <c r="M90">
        <f>INDEX(TeamSports!B:B,MATCH(J90,TeamSports!C:C,0))</f>
        <v>8</v>
      </c>
      <c r="O90" t="str">
        <f t="shared" si="1"/>
        <v>INSERT INTO "SportsRecords" (sp_record_id,sp_record_name,sp_record_best,sp_record_last,sport_class,team_sport_id) VALUES ('SP_088','Concurso general por equipos femenino',0,0,'P',8);</v>
      </c>
    </row>
    <row r="91" spans="2:15" x14ac:dyDescent="0.25">
      <c r="B91" t="s">
        <v>8119</v>
      </c>
      <c r="C91" t="s">
        <v>8762</v>
      </c>
      <c r="D91" s="7"/>
      <c r="E91" s="7">
        <v>0</v>
      </c>
      <c r="I91" s="7">
        <v>0</v>
      </c>
      <c r="J91" t="s">
        <v>58</v>
      </c>
      <c r="K91" t="s">
        <v>9317</v>
      </c>
      <c r="M91">
        <f>INDEX(TeamSports!B:B,MATCH(J91,TeamSports!C:C,0))</f>
        <v>8</v>
      </c>
      <c r="O91" t="str">
        <f t="shared" si="1"/>
        <v>INSERT INTO "SportsRecords" (sp_record_id,sp_record_name,sp_record_best,sp_record_last,sport_class,team_sport_id) VALUES ('SP_089','Barras asimétricas femeninas',0,0,'P',8);</v>
      </c>
    </row>
    <row r="92" spans="2:15" x14ac:dyDescent="0.25">
      <c r="B92" t="s">
        <v>8120</v>
      </c>
      <c r="C92" t="s">
        <v>8763</v>
      </c>
      <c r="D92" s="7"/>
      <c r="E92" s="7">
        <v>0</v>
      </c>
      <c r="I92" s="7">
        <v>0</v>
      </c>
      <c r="J92" t="s">
        <v>58</v>
      </c>
      <c r="K92" t="s">
        <v>9317</v>
      </c>
      <c r="M92">
        <f>INDEX(TeamSports!B:B,MATCH(J92,TeamSports!C:C,0))</f>
        <v>8</v>
      </c>
      <c r="O92" t="str">
        <f t="shared" si="1"/>
        <v>INSERT INTO "SportsRecords" (sp_record_id,sp_record_name,sp_record_best,sp_record_last,sport_class,team_sport_id) VALUES ('SP_090','Barra fija femenina',0,0,'P',8);</v>
      </c>
    </row>
    <row r="93" spans="2:15" x14ac:dyDescent="0.25">
      <c r="B93" t="s">
        <v>8121</v>
      </c>
      <c r="C93" t="s">
        <v>8764</v>
      </c>
      <c r="D93" s="7"/>
      <c r="E93" s="7">
        <v>0</v>
      </c>
      <c r="I93" s="7">
        <v>0</v>
      </c>
      <c r="J93" t="s">
        <v>58</v>
      </c>
      <c r="K93" t="s">
        <v>9317</v>
      </c>
      <c r="M93">
        <f>INDEX(TeamSports!B:B,MATCH(J93,TeamSports!C:C,0))</f>
        <v>8</v>
      </c>
      <c r="O93" t="str">
        <f t="shared" si="1"/>
        <v>INSERT INTO "SportsRecords" (sp_record_id,sp_record_name,sp_record_best,sp_record_last,sport_class,team_sport_id) VALUES ('SP_091','Suelo femenino',0,0,'P',8);</v>
      </c>
    </row>
    <row r="94" spans="2:15" x14ac:dyDescent="0.25">
      <c r="B94" t="s">
        <v>8122</v>
      </c>
      <c r="C94" t="s">
        <v>8765</v>
      </c>
      <c r="D94" s="7"/>
      <c r="E94" s="7">
        <v>0</v>
      </c>
      <c r="I94" s="7">
        <v>0</v>
      </c>
      <c r="J94" t="s">
        <v>58</v>
      </c>
      <c r="K94" t="s">
        <v>9317</v>
      </c>
      <c r="M94">
        <f>INDEX(TeamSports!B:B,MATCH(J94,TeamSports!C:C,0))</f>
        <v>8</v>
      </c>
      <c r="O94" t="str">
        <f t="shared" si="1"/>
        <v>INSERT INTO "SportsRecords" (sp_record_id,sp_record_name,sp_record_best,sp_record_last,sport_class,team_sport_id) VALUES ('SP_092','Salto de potro femenino',0,0,'P',8);</v>
      </c>
    </row>
    <row r="95" spans="2:15" x14ac:dyDescent="0.25">
      <c r="B95" t="s">
        <v>8123</v>
      </c>
      <c r="C95" t="s">
        <v>8766</v>
      </c>
      <c r="D95" s="7"/>
      <c r="E95" s="7">
        <v>0</v>
      </c>
      <c r="I95" s="7">
        <v>0</v>
      </c>
      <c r="J95" t="s">
        <v>62</v>
      </c>
      <c r="K95" t="s">
        <v>9317</v>
      </c>
      <c r="M95">
        <f>INDEX(TeamSports!B:B,MATCH(J95,TeamSports!C:C,0))</f>
        <v>9</v>
      </c>
      <c r="O95" t="str">
        <f t="shared" si="1"/>
        <v>INSERT INTO "SportsRecords" (sp_record_id,sp_record_name,sp_record_best,sp_record_last,sport_class,team_sport_id) VALUES ('SP_093','Trampolín masculino',0,0,'P',9);</v>
      </c>
    </row>
    <row r="96" spans="2:15" x14ac:dyDescent="0.25">
      <c r="B96" t="s">
        <v>8124</v>
      </c>
      <c r="C96" t="s">
        <v>8767</v>
      </c>
      <c r="D96" s="7"/>
      <c r="E96" s="7">
        <v>0</v>
      </c>
      <c r="F96" s="7">
        <v>0</v>
      </c>
      <c r="G96" s="7">
        <v>0</v>
      </c>
      <c r="H96" s="7">
        <v>0</v>
      </c>
      <c r="I96" s="7">
        <v>0</v>
      </c>
      <c r="J96" t="s">
        <v>62</v>
      </c>
      <c r="K96" t="s">
        <v>9317</v>
      </c>
      <c r="M96">
        <f>INDEX(TeamSports!B:B,MATCH(J96,TeamSports!C:C,0))</f>
        <v>9</v>
      </c>
      <c r="O96" t="str">
        <f t="shared" si="1"/>
        <v>INSERT INTO "SportsRecords" (sp_record_id,sp_record_name,sp_record_best,sp_record_last,sport_class,team_sport_id) VALUES ('SP_094','Trampolín por equipo masculino',0,0,'P',9);</v>
      </c>
    </row>
    <row r="97" spans="2:15" x14ac:dyDescent="0.25">
      <c r="B97" t="s">
        <v>8125</v>
      </c>
      <c r="C97" t="s">
        <v>8768</v>
      </c>
      <c r="D97" s="7"/>
      <c r="E97" s="7">
        <v>0</v>
      </c>
      <c r="F97" s="7">
        <v>0</v>
      </c>
      <c r="G97" s="7">
        <v>0</v>
      </c>
      <c r="H97" s="7">
        <v>0</v>
      </c>
      <c r="I97" s="7">
        <v>0</v>
      </c>
      <c r="J97" t="s">
        <v>62</v>
      </c>
      <c r="K97" t="s">
        <v>9317</v>
      </c>
      <c r="M97">
        <f>INDEX(TeamSports!B:B,MATCH(J97,TeamSports!C:C,0))</f>
        <v>9</v>
      </c>
      <c r="O97" t="str">
        <f t="shared" si="1"/>
        <v>INSERT INTO "SportsRecords" (sp_record_id,sp_record_name,sp_record_best,sp_record_last,sport_class,team_sport_id) VALUES ('SP_095','Trampolín sincronizado masculino',0,0,'P',9);</v>
      </c>
    </row>
    <row r="98" spans="2:15" x14ac:dyDescent="0.25">
      <c r="B98" t="s">
        <v>8126</v>
      </c>
      <c r="C98" t="s">
        <v>8769</v>
      </c>
      <c r="D98" s="7"/>
      <c r="E98" s="7">
        <v>0</v>
      </c>
      <c r="F98" s="7">
        <v>0</v>
      </c>
      <c r="G98" s="7">
        <v>0</v>
      </c>
      <c r="H98" s="7">
        <v>0</v>
      </c>
      <c r="I98" s="7">
        <v>0</v>
      </c>
      <c r="J98" t="s">
        <v>62</v>
      </c>
      <c r="K98" t="s">
        <v>9317</v>
      </c>
      <c r="M98">
        <f>INDEX(TeamSports!B:B,MATCH(J98,TeamSports!C:C,0))</f>
        <v>9</v>
      </c>
      <c r="O98" t="str">
        <f t="shared" si="1"/>
        <v>INSERT INTO "SportsRecords" (sp_record_id,sp_record_name,sp_record_best,sp_record_last,sport_class,team_sport_id) VALUES ('SP_096','Acrobático masculino',0,0,'P',9);</v>
      </c>
    </row>
    <row r="99" spans="2:15" x14ac:dyDescent="0.25">
      <c r="B99" t="s">
        <v>8127</v>
      </c>
      <c r="C99" t="s">
        <v>8770</v>
      </c>
      <c r="D99" s="7"/>
      <c r="E99" s="7">
        <v>0</v>
      </c>
      <c r="F99" s="7">
        <v>0</v>
      </c>
      <c r="G99" s="7">
        <v>0</v>
      </c>
      <c r="H99" s="7">
        <v>0</v>
      </c>
      <c r="I99" s="7">
        <v>0</v>
      </c>
      <c r="J99" t="s">
        <v>62</v>
      </c>
      <c r="K99" t="s">
        <v>9317</v>
      </c>
      <c r="M99">
        <f>INDEX(TeamSports!B:B,MATCH(J99,TeamSports!C:C,0))</f>
        <v>9</v>
      </c>
      <c r="O99" t="str">
        <f t="shared" si="1"/>
        <v>INSERT INTO "SportsRecords" (sp_record_id,sp_record_name,sp_record_best,sp_record_last,sport_class,team_sport_id) VALUES ('SP_097','Acrobático por equipo masculino',0,0,'P',9);</v>
      </c>
    </row>
    <row r="100" spans="2:15" x14ac:dyDescent="0.25">
      <c r="B100" t="s">
        <v>8128</v>
      </c>
      <c r="C100" t="s">
        <v>8771</v>
      </c>
      <c r="D100" s="7"/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t="s">
        <v>62</v>
      </c>
      <c r="K100" t="s">
        <v>9317</v>
      </c>
      <c r="M100">
        <f>INDEX(TeamSports!B:B,MATCH(J100,TeamSports!C:C,0))</f>
        <v>9</v>
      </c>
      <c r="O100" t="str">
        <f t="shared" si="1"/>
        <v>INSERT INTO "SportsRecords" (sp_record_id,sp_record_name,sp_record_best,sp_record_last,sport_class,team_sport_id) VALUES ('SP_098','Trampolín femenino',0,0,'P',9);</v>
      </c>
    </row>
    <row r="101" spans="2:15" x14ac:dyDescent="0.25">
      <c r="B101" t="s">
        <v>8129</v>
      </c>
      <c r="C101" t="s">
        <v>8772</v>
      </c>
      <c r="D101" s="7"/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t="s">
        <v>62</v>
      </c>
      <c r="K101" t="s">
        <v>9317</v>
      </c>
      <c r="M101">
        <f>INDEX(TeamSports!B:B,MATCH(J101,TeamSports!C:C,0))</f>
        <v>9</v>
      </c>
      <c r="O101" t="str">
        <f t="shared" si="1"/>
        <v>INSERT INTO "SportsRecords" (sp_record_id,sp_record_name,sp_record_best,sp_record_last,sport_class,team_sport_id) VALUES ('SP_099','Trampolín por equipo femenino',0,0,'P',9);</v>
      </c>
    </row>
    <row r="102" spans="2:15" x14ac:dyDescent="0.25">
      <c r="B102" t="s">
        <v>8130</v>
      </c>
      <c r="C102" t="s">
        <v>8773</v>
      </c>
      <c r="D102" s="7"/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t="s">
        <v>62</v>
      </c>
      <c r="K102" t="s">
        <v>9317</v>
      </c>
      <c r="M102">
        <f>INDEX(TeamSports!B:B,MATCH(J102,TeamSports!C:C,0))</f>
        <v>9</v>
      </c>
      <c r="O102" t="str">
        <f t="shared" si="1"/>
        <v>INSERT INTO "SportsRecords" (sp_record_id,sp_record_name,sp_record_best,sp_record_last,sport_class,team_sport_id) VALUES ('SP_100','Trampolín sincronizado femenino',0,0,'P',9);</v>
      </c>
    </row>
    <row r="103" spans="2:15" x14ac:dyDescent="0.25">
      <c r="B103" t="s">
        <v>8131</v>
      </c>
      <c r="C103" t="s">
        <v>8774</v>
      </c>
      <c r="D103" s="7"/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t="s">
        <v>62</v>
      </c>
      <c r="K103" t="s">
        <v>9317</v>
      </c>
      <c r="M103">
        <f>INDEX(TeamSports!B:B,MATCH(J103,TeamSports!C:C,0))</f>
        <v>9</v>
      </c>
      <c r="O103" t="str">
        <f t="shared" si="1"/>
        <v>INSERT INTO "SportsRecords" (sp_record_id,sp_record_name,sp_record_best,sp_record_last,sport_class,team_sport_id) VALUES ('SP_101','Acrobático femenino',0,0,'P',9);</v>
      </c>
    </row>
    <row r="104" spans="2:15" x14ac:dyDescent="0.25">
      <c r="B104" t="s">
        <v>8132</v>
      </c>
      <c r="C104" t="s">
        <v>8775</v>
      </c>
      <c r="D104" s="7"/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t="s">
        <v>62</v>
      </c>
      <c r="K104" t="s">
        <v>9317</v>
      </c>
      <c r="M104">
        <f>INDEX(TeamSports!B:B,MATCH(J104,TeamSports!C:C,0))</f>
        <v>9</v>
      </c>
      <c r="O104" t="str">
        <f t="shared" si="1"/>
        <v>INSERT INTO "SportsRecords" (sp_record_id,sp_record_name,sp_record_best,sp_record_last,sport_class,team_sport_id) VALUES ('SP_102','Acrobático por equipo femenino',0,0,'P',9);</v>
      </c>
    </row>
    <row r="105" spans="2:15" x14ac:dyDescent="0.25">
      <c r="B105" t="s">
        <v>8133</v>
      </c>
      <c r="C105" t="s">
        <v>9022</v>
      </c>
      <c r="D105" s="7"/>
      <c r="E105" s="7">
        <v>0</v>
      </c>
      <c r="I105" s="7">
        <v>0</v>
      </c>
      <c r="J105" t="s">
        <v>61</v>
      </c>
      <c r="K105" t="s">
        <v>9317</v>
      </c>
      <c r="M105">
        <f>INDEX(TeamSports!B:B,MATCH(J105,TeamSports!C:C,0))</f>
        <v>10</v>
      </c>
      <c r="O105" t="str">
        <f t="shared" si="1"/>
        <v>INSERT INTO "SportsRecords" (sp_record_id,sp_record_name,sp_record_best,sp_record_last,sport_class,team_sport_id) VALUES ('SP_103','Concurso completo',0,0,'P',10);</v>
      </c>
    </row>
    <row r="106" spans="2:15" x14ac:dyDescent="0.25">
      <c r="B106" t="s">
        <v>8134</v>
      </c>
      <c r="C106" t="s">
        <v>8776</v>
      </c>
      <c r="D106" s="7"/>
      <c r="E106" s="7">
        <v>0</v>
      </c>
      <c r="I106" s="7">
        <v>0</v>
      </c>
      <c r="J106" t="s">
        <v>61</v>
      </c>
      <c r="K106" t="s">
        <v>9317</v>
      </c>
      <c r="M106">
        <f>INDEX(TeamSports!B:B,MATCH(J106,TeamSports!C:C,0))</f>
        <v>10</v>
      </c>
      <c r="O106" t="str">
        <f t="shared" si="1"/>
        <v>INSERT INTO "SportsRecords" (sp_record_id,sp_record_name,sp_record_best,sp_record_last,sport_class,team_sport_id) VALUES ('SP_104','Aro',0,0,'P',10);</v>
      </c>
    </row>
    <row r="107" spans="2:15" x14ac:dyDescent="0.25">
      <c r="B107" t="s">
        <v>8135</v>
      </c>
      <c r="C107" t="s">
        <v>8777</v>
      </c>
      <c r="D107" s="7"/>
      <c r="E107" s="7">
        <v>0</v>
      </c>
      <c r="I107" s="7">
        <v>0</v>
      </c>
      <c r="J107" t="s">
        <v>61</v>
      </c>
      <c r="K107" t="s">
        <v>9317</v>
      </c>
      <c r="M107">
        <f>INDEX(TeamSports!B:B,MATCH(J107,TeamSports!C:C,0))</f>
        <v>10</v>
      </c>
      <c r="O107" t="str">
        <f t="shared" si="1"/>
        <v>INSERT INTO "SportsRecords" (sp_record_id,sp_record_name,sp_record_best,sp_record_last,sport_class,team_sport_id) VALUES ('SP_105','Pelota',0,0,'P',10);</v>
      </c>
    </row>
    <row r="108" spans="2:15" x14ac:dyDescent="0.25">
      <c r="B108" t="s">
        <v>8136</v>
      </c>
      <c r="C108" t="s">
        <v>8778</v>
      </c>
      <c r="D108" s="7"/>
      <c r="E108" s="7">
        <v>0</v>
      </c>
      <c r="I108" s="7">
        <v>0</v>
      </c>
      <c r="J108" t="s">
        <v>61</v>
      </c>
      <c r="K108" t="s">
        <v>9317</v>
      </c>
      <c r="M108">
        <f>INDEX(TeamSports!B:B,MATCH(J108,TeamSports!C:C,0))</f>
        <v>10</v>
      </c>
      <c r="O108" t="str">
        <f t="shared" si="1"/>
        <v>INSERT INTO "SportsRecords" (sp_record_id,sp_record_name,sp_record_best,sp_record_last,sport_class,team_sport_id) VALUES ('SP_106','Mazas',0,0,'P',10);</v>
      </c>
    </row>
    <row r="109" spans="2:15" x14ac:dyDescent="0.25">
      <c r="B109" t="s">
        <v>8137</v>
      </c>
      <c r="C109" t="s">
        <v>8779</v>
      </c>
      <c r="D109" s="7"/>
      <c r="E109" s="7">
        <v>0</v>
      </c>
      <c r="I109" s="7">
        <v>0</v>
      </c>
      <c r="J109" t="s">
        <v>61</v>
      </c>
      <c r="K109" t="s">
        <v>9317</v>
      </c>
      <c r="M109">
        <f>INDEX(TeamSports!B:B,MATCH(J109,TeamSports!C:C,0))</f>
        <v>10</v>
      </c>
      <c r="O109" t="str">
        <f t="shared" si="1"/>
        <v>INSERT INTO "SportsRecords" (sp_record_id,sp_record_name,sp_record_best,sp_record_last,sport_class,team_sport_id) VALUES ('SP_107','Cinta',0,0,'P',10);</v>
      </c>
    </row>
    <row r="110" spans="2:15" x14ac:dyDescent="0.25">
      <c r="B110" t="s">
        <v>8138</v>
      </c>
      <c r="C110" t="s">
        <v>9324</v>
      </c>
      <c r="D110" s="7"/>
      <c r="E110" s="7">
        <v>0</v>
      </c>
      <c r="I110" s="7">
        <v>0</v>
      </c>
      <c r="J110" t="s">
        <v>63</v>
      </c>
      <c r="K110" t="s">
        <v>9317</v>
      </c>
      <c r="M110">
        <f>INDEX(TeamSports!B:B,MATCH(J110,TeamSports!C:C,0))</f>
        <v>12</v>
      </c>
      <c r="O110" t="str">
        <f t="shared" si="1"/>
        <v>INSERT INTO "SportsRecords" (sp_record_id,sp_record_name,sp_record_best,sp_record_last,sport_class,team_sport_id) VALUES ('SP_108','Solo rutina técnica Masculina',0,0,'P',12);</v>
      </c>
    </row>
    <row r="111" spans="2:15" x14ac:dyDescent="0.25">
      <c r="B111" t="s">
        <v>8139</v>
      </c>
      <c r="C111" t="s">
        <v>9325</v>
      </c>
      <c r="D111" s="7"/>
      <c r="E111" s="7">
        <v>0</v>
      </c>
      <c r="I111" s="7">
        <v>0</v>
      </c>
      <c r="J111" t="s">
        <v>63</v>
      </c>
      <c r="K111" t="s">
        <v>9317</v>
      </c>
      <c r="M111">
        <f>INDEX(TeamSports!B:B,MATCH(J111,TeamSports!C:C,0))</f>
        <v>12</v>
      </c>
      <c r="O111" t="str">
        <f t="shared" si="1"/>
        <v>INSERT INTO "SportsRecords" (sp_record_id,sp_record_name,sp_record_best,sp_record_last,sport_class,team_sport_id) VALUES ('SP_109','Solo prueba libre Masculina',0,0,'P',12);</v>
      </c>
    </row>
    <row r="112" spans="2:15" x14ac:dyDescent="0.25">
      <c r="B112" t="s">
        <v>8140</v>
      </c>
      <c r="C112" t="s">
        <v>9326</v>
      </c>
      <c r="D112" s="7"/>
      <c r="E112" s="7">
        <v>0</v>
      </c>
      <c r="I112" s="7">
        <v>0</v>
      </c>
      <c r="J112" t="s">
        <v>63</v>
      </c>
      <c r="K112" t="s">
        <v>9317</v>
      </c>
      <c r="M112">
        <f>INDEX(TeamSports!B:B,MATCH(J112,TeamSports!C:C,0))</f>
        <v>12</v>
      </c>
      <c r="O112" t="str">
        <f t="shared" si="1"/>
        <v>INSERT INTO "SportsRecords" (sp_record_id,sp_record_name,sp_record_best,sp_record_last,sport_class,team_sport_id) VALUES ('SP_110','Solo rutina técnica Femenina',0,0,'P',12);</v>
      </c>
    </row>
    <row r="113" spans="2:15" x14ac:dyDescent="0.25">
      <c r="B113" t="s">
        <v>8141</v>
      </c>
      <c r="C113" t="s">
        <v>9327</v>
      </c>
      <c r="D113" s="7"/>
      <c r="E113" s="7">
        <v>0</v>
      </c>
      <c r="I113" s="7">
        <v>0</v>
      </c>
      <c r="J113" t="s">
        <v>63</v>
      </c>
      <c r="K113" t="s">
        <v>9317</v>
      </c>
      <c r="M113">
        <f>INDEX(TeamSports!B:B,MATCH(J113,TeamSports!C:C,0))</f>
        <v>12</v>
      </c>
      <c r="O113" t="str">
        <f t="shared" si="1"/>
        <v>INSERT INTO "SportsRecords" (sp_record_id,sp_record_name,sp_record_best,sp_record_last,sport_class,team_sport_id) VALUES ('SP_111','Solo prueba libre Femenina',0,0,'P',12);</v>
      </c>
    </row>
    <row r="114" spans="2:15" x14ac:dyDescent="0.25">
      <c r="B114" t="s">
        <v>8142</v>
      </c>
      <c r="C114" t="s">
        <v>9328</v>
      </c>
      <c r="D114" s="7"/>
      <c r="E114" s="7">
        <v>0</v>
      </c>
      <c r="I114" s="7">
        <v>0</v>
      </c>
      <c r="J114" t="s">
        <v>63</v>
      </c>
      <c r="K114" t="s">
        <v>9317</v>
      </c>
      <c r="M114">
        <f>INDEX(TeamSports!B:B,MATCH(J114,TeamSports!C:C,0))</f>
        <v>12</v>
      </c>
      <c r="O114" t="str">
        <f t="shared" si="1"/>
        <v>INSERT INTO "SportsRecords" (sp_record_id,sp_record_name,sp_record_best,sp_record_last,sport_class,team_sport_id) VALUES ('SP_112','Dúo rutina técnica Femenina',0,0,'P',12);</v>
      </c>
    </row>
    <row r="115" spans="2:15" x14ac:dyDescent="0.25">
      <c r="B115" t="s">
        <v>8143</v>
      </c>
      <c r="C115" t="s">
        <v>9329</v>
      </c>
      <c r="D115" s="7"/>
      <c r="E115" s="7">
        <v>0</v>
      </c>
      <c r="I115" s="7">
        <v>0</v>
      </c>
      <c r="J115" t="s">
        <v>63</v>
      </c>
      <c r="K115" t="s">
        <v>9317</v>
      </c>
      <c r="M115">
        <f>INDEX(TeamSports!B:B,MATCH(J115,TeamSports!C:C,0))</f>
        <v>12</v>
      </c>
      <c r="O115" t="str">
        <f t="shared" si="1"/>
        <v>INSERT INTO "SportsRecords" (sp_record_id,sp_record_name,sp_record_best,sp_record_last,sport_class,team_sport_id) VALUES ('SP_113','Dúo prueba libre Femenina',0,0,'P',12);</v>
      </c>
    </row>
    <row r="116" spans="2:15" x14ac:dyDescent="0.25">
      <c r="B116" t="s">
        <v>8144</v>
      </c>
      <c r="C116" t="s">
        <v>9330</v>
      </c>
      <c r="D116" s="7"/>
      <c r="E116" s="7">
        <v>0</v>
      </c>
      <c r="I116" s="7">
        <v>0</v>
      </c>
      <c r="J116" t="s">
        <v>63</v>
      </c>
      <c r="K116" t="s">
        <v>9317</v>
      </c>
      <c r="M116">
        <f>INDEX(TeamSports!B:B,MATCH(J116,TeamSports!C:C,0))</f>
        <v>12</v>
      </c>
      <c r="O116" t="str">
        <f t="shared" si="1"/>
        <v>INSERT INTO "SportsRecords" (sp_record_id,sp_record_name,sp_record_best,sp_record_last,sport_class,team_sport_id) VALUES ('SP_114','Dúo rutina técnica Mixta',0,0,'P',12);</v>
      </c>
    </row>
    <row r="117" spans="2:15" x14ac:dyDescent="0.25">
      <c r="B117" t="s">
        <v>8145</v>
      </c>
      <c r="C117" t="s">
        <v>9331</v>
      </c>
      <c r="D117" s="7"/>
      <c r="E117" s="7">
        <v>0</v>
      </c>
      <c r="I117" s="7">
        <v>0</v>
      </c>
      <c r="J117" t="s">
        <v>63</v>
      </c>
      <c r="K117" t="s">
        <v>9317</v>
      </c>
      <c r="M117">
        <f>INDEX(TeamSports!B:B,MATCH(J117,TeamSports!C:C,0))</f>
        <v>12</v>
      </c>
      <c r="O117" t="str">
        <f t="shared" si="1"/>
        <v>INSERT INTO "SportsRecords" (sp_record_id,sp_record_name,sp_record_best,sp_record_last,sport_class,team_sport_id) VALUES ('SP_115','Dúo prueba libre Mixta',0,0,'P',12);</v>
      </c>
    </row>
    <row r="118" spans="2:15" x14ac:dyDescent="0.25">
      <c r="B118" t="s">
        <v>8146</v>
      </c>
      <c r="C118" t="s">
        <v>9332</v>
      </c>
      <c r="D118" s="7"/>
      <c r="E118" s="7">
        <v>0</v>
      </c>
      <c r="I118" s="7">
        <v>0</v>
      </c>
      <c r="J118" t="s">
        <v>63</v>
      </c>
      <c r="K118" t="s">
        <v>9317</v>
      </c>
      <c r="M118">
        <f>INDEX(TeamSports!B:B,MATCH(J118,TeamSports!C:C,0))</f>
        <v>12</v>
      </c>
      <c r="O118" t="str">
        <f t="shared" si="1"/>
        <v>INSERT INTO "SportsRecords" (sp_record_id,sp_record_name,sp_record_best,sp_record_last,sport_class,team_sport_id) VALUES ('SP_116','Equipo rutina técnica Mixta',0,0,'P',12);</v>
      </c>
    </row>
    <row r="119" spans="2:15" x14ac:dyDescent="0.25">
      <c r="B119" t="s">
        <v>8147</v>
      </c>
      <c r="C119" t="s">
        <v>9333</v>
      </c>
      <c r="D119" s="7"/>
      <c r="E119" s="7">
        <v>0</v>
      </c>
      <c r="I119" s="7">
        <v>0</v>
      </c>
      <c r="J119" t="s">
        <v>63</v>
      </c>
      <c r="K119" t="s">
        <v>9317</v>
      </c>
      <c r="M119">
        <f>INDEX(TeamSports!B:B,MATCH(J119,TeamSports!C:C,0))</f>
        <v>12</v>
      </c>
      <c r="O119" t="str">
        <f t="shared" si="1"/>
        <v>INSERT INTO "SportsRecords" (sp_record_id,sp_record_name,sp_record_best,sp_record_last,sport_class,team_sport_id) VALUES ('SP_117','Equipo prueba libre Mixta',0,0,'P',12);</v>
      </c>
    </row>
    <row r="120" spans="2:15" x14ac:dyDescent="0.25">
      <c r="B120" t="s">
        <v>8148</v>
      </c>
      <c r="C120" t="s">
        <v>9334</v>
      </c>
      <c r="D120" s="7"/>
      <c r="E120" s="7">
        <v>0</v>
      </c>
      <c r="I120" s="7">
        <v>0</v>
      </c>
      <c r="J120" t="s">
        <v>63</v>
      </c>
      <c r="K120" t="s">
        <v>9317</v>
      </c>
      <c r="M120">
        <f>INDEX(TeamSports!B:B,MATCH(J120,TeamSports!C:C,0))</f>
        <v>12</v>
      </c>
      <c r="O120" t="str">
        <f t="shared" si="1"/>
        <v>INSERT INTO "SportsRecords" (sp_record_id,sp_record_name,sp_record_best,sp_record_last,sport_class,team_sport_id) VALUES ('SP_118','Equipo rutina acrobática Mixta',0,0,'P',12);</v>
      </c>
    </row>
    <row r="121" spans="2:15" x14ac:dyDescent="0.25">
      <c r="B121" t="s">
        <v>8149</v>
      </c>
      <c r="C121" t="s">
        <v>9335</v>
      </c>
      <c r="D121" s="7"/>
      <c r="E121" s="7">
        <v>0</v>
      </c>
      <c r="I121" s="7">
        <v>0</v>
      </c>
      <c r="J121" t="s">
        <v>41</v>
      </c>
      <c r="K121" t="s">
        <v>9317</v>
      </c>
      <c r="M121">
        <f>INDEX(TeamSports!B:B,MATCH(J121,TeamSports!C:C,0))</f>
        <v>17</v>
      </c>
      <c r="O121" t="str">
        <f t="shared" si="1"/>
        <v>INSERT INTO "SportsRecords" (sp_record_id,sp_record_name,sp_record_best,sp_record_last,sport_class,team_sport_id) VALUES ('SP_119','Trampolin 3m Masculino',0,0,'P',17);</v>
      </c>
    </row>
    <row r="122" spans="2:15" x14ac:dyDescent="0.25">
      <c r="B122" t="s">
        <v>8150</v>
      </c>
      <c r="C122" t="s">
        <v>9336</v>
      </c>
      <c r="D122" s="7"/>
      <c r="E122" s="7">
        <v>0</v>
      </c>
      <c r="I122" s="7">
        <v>0</v>
      </c>
      <c r="J122" t="s">
        <v>41</v>
      </c>
      <c r="K122" t="s">
        <v>9317</v>
      </c>
      <c r="M122">
        <f>INDEX(TeamSports!B:B,MATCH(J122,TeamSports!C:C,0))</f>
        <v>17</v>
      </c>
      <c r="O122" t="str">
        <f t="shared" si="1"/>
        <v>INSERT INTO "SportsRecords" (sp_record_id,sp_record_name,sp_record_best,sp_record_last,sport_class,team_sport_id) VALUES ('SP_120','Trampolin sincronizado 3m Masculino',0,0,'P',17);</v>
      </c>
    </row>
    <row r="123" spans="2:15" x14ac:dyDescent="0.25">
      <c r="B123" t="s">
        <v>8151</v>
      </c>
      <c r="C123" t="s">
        <v>9337</v>
      </c>
      <c r="D123" s="7"/>
      <c r="E123" s="7">
        <v>0</v>
      </c>
      <c r="I123" s="7">
        <v>0</v>
      </c>
      <c r="J123" t="s">
        <v>41</v>
      </c>
      <c r="K123" t="s">
        <v>9317</v>
      </c>
      <c r="M123">
        <f>INDEX(TeamSports!B:B,MATCH(J123,TeamSports!C:C,0))</f>
        <v>17</v>
      </c>
      <c r="O123" t="str">
        <f t="shared" si="1"/>
        <v>INSERT INTO "SportsRecords" (sp_record_id,sp_record_name,sp_record_best,sp_record_last,sport_class,team_sport_id) VALUES ('SP_121','Plataforma 10m Masculina',0,0,'P',17);</v>
      </c>
    </row>
    <row r="124" spans="2:15" x14ac:dyDescent="0.25">
      <c r="B124" t="s">
        <v>8152</v>
      </c>
      <c r="C124" t="s">
        <v>9338</v>
      </c>
      <c r="D124" s="7"/>
      <c r="E124" s="7">
        <v>0</v>
      </c>
      <c r="I124" s="7">
        <v>0</v>
      </c>
      <c r="J124" t="s">
        <v>41</v>
      </c>
      <c r="K124" t="s">
        <v>9317</v>
      </c>
      <c r="M124">
        <f>INDEX(TeamSports!B:B,MATCH(J124,TeamSports!C:C,0))</f>
        <v>17</v>
      </c>
      <c r="O124" t="str">
        <f t="shared" si="1"/>
        <v>INSERT INTO "SportsRecords" (sp_record_id,sp_record_name,sp_record_best,sp_record_last,sport_class,team_sport_id) VALUES ('SP_122','Plataforma sincronizada 10m Masculina',0,0,'P',17);</v>
      </c>
    </row>
    <row r="125" spans="2:15" x14ac:dyDescent="0.25">
      <c r="B125" t="s">
        <v>8153</v>
      </c>
      <c r="C125" t="s">
        <v>9339</v>
      </c>
      <c r="D125" s="7"/>
      <c r="E125" s="7">
        <v>0</v>
      </c>
      <c r="I125" s="7">
        <v>0</v>
      </c>
      <c r="J125" t="s">
        <v>41</v>
      </c>
      <c r="K125" t="s">
        <v>9317</v>
      </c>
      <c r="M125">
        <f>INDEX(TeamSports!B:B,MATCH(J125,TeamSports!C:C,0))</f>
        <v>17</v>
      </c>
      <c r="O125" t="str">
        <f t="shared" si="1"/>
        <v>INSERT INTO "SportsRecords" (sp_record_id,sp_record_name,sp_record_best,sp_record_last,sport_class,team_sport_id) VALUES ('SP_123','Plataforma 27m Masculina',0,0,'P',17);</v>
      </c>
    </row>
    <row r="126" spans="2:15" x14ac:dyDescent="0.25">
      <c r="B126" t="s">
        <v>8154</v>
      </c>
      <c r="C126" t="s">
        <v>9340</v>
      </c>
      <c r="D126" s="7"/>
      <c r="E126" s="7">
        <v>0</v>
      </c>
      <c r="I126" s="7">
        <v>0</v>
      </c>
      <c r="J126" t="s">
        <v>41</v>
      </c>
      <c r="K126" t="s">
        <v>9317</v>
      </c>
      <c r="M126">
        <f>INDEX(TeamSports!B:B,MATCH(J126,TeamSports!C:C,0))</f>
        <v>17</v>
      </c>
      <c r="O126" t="str">
        <f t="shared" si="1"/>
        <v>INSERT INTO "SportsRecords" (sp_record_id,sp_record_name,sp_record_best,sp_record_last,sport_class,team_sport_id) VALUES ('SP_124','Trampolin 3m Femenino',0,0,'P',17);</v>
      </c>
    </row>
    <row r="127" spans="2:15" x14ac:dyDescent="0.25">
      <c r="B127" t="s">
        <v>8155</v>
      </c>
      <c r="C127" t="s">
        <v>9341</v>
      </c>
      <c r="D127" s="7"/>
      <c r="E127" s="7">
        <v>0</v>
      </c>
      <c r="I127" s="7">
        <v>0</v>
      </c>
      <c r="J127" t="s">
        <v>41</v>
      </c>
      <c r="K127" t="s">
        <v>9317</v>
      </c>
      <c r="M127">
        <f>INDEX(TeamSports!B:B,MATCH(J127,TeamSports!C:C,0))</f>
        <v>17</v>
      </c>
      <c r="O127" t="str">
        <f t="shared" si="1"/>
        <v>INSERT INTO "SportsRecords" (sp_record_id,sp_record_name,sp_record_best,sp_record_last,sport_class,team_sport_id) VALUES ('SP_125','Trampolin sincronizado 3m Femenino',0,0,'P',17);</v>
      </c>
    </row>
    <row r="128" spans="2:15" x14ac:dyDescent="0.25">
      <c r="B128" t="s">
        <v>8156</v>
      </c>
      <c r="C128" t="s">
        <v>9342</v>
      </c>
      <c r="D128" s="7"/>
      <c r="E128" s="7">
        <v>0</v>
      </c>
      <c r="I128" s="7">
        <v>0</v>
      </c>
      <c r="J128" t="s">
        <v>41</v>
      </c>
      <c r="K128" t="s">
        <v>9317</v>
      </c>
      <c r="M128">
        <f>INDEX(TeamSports!B:B,MATCH(J128,TeamSports!C:C,0))</f>
        <v>17</v>
      </c>
      <c r="O128" t="str">
        <f t="shared" si="1"/>
        <v>INSERT INTO "SportsRecords" (sp_record_id,sp_record_name,sp_record_best,sp_record_last,sport_class,team_sport_id) VALUES ('SP_126','Plataforma 10m Femenina',0,0,'P',17);</v>
      </c>
    </row>
    <row r="129" spans="2:15" x14ac:dyDescent="0.25">
      <c r="B129" t="s">
        <v>8157</v>
      </c>
      <c r="C129" t="s">
        <v>9343</v>
      </c>
      <c r="D129" s="7"/>
      <c r="E129" s="7">
        <v>0</v>
      </c>
      <c r="I129" s="7">
        <v>0</v>
      </c>
      <c r="J129" t="s">
        <v>41</v>
      </c>
      <c r="K129" t="s">
        <v>9317</v>
      </c>
      <c r="M129">
        <f>INDEX(TeamSports!B:B,MATCH(J129,TeamSports!C:C,0))</f>
        <v>17</v>
      </c>
      <c r="O129" t="str">
        <f t="shared" si="1"/>
        <v>INSERT INTO "SportsRecords" (sp_record_id,sp_record_name,sp_record_best,sp_record_last,sport_class,team_sport_id) VALUES ('SP_127','Plataforma sincronizada 10m Femenina',0,0,'P',17);</v>
      </c>
    </row>
    <row r="130" spans="2:15" x14ac:dyDescent="0.25">
      <c r="B130" t="s">
        <v>8158</v>
      </c>
      <c r="C130" t="s">
        <v>9344</v>
      </c>
      <c r="D130" s="7"/>
      <c r="E130" s="7">
        <v>0</v>
      </c>
      <c r="I130" s="7">
        <v>0</v>
      </c>
      <c r="J130" t="s">
        <v>41</v>
      </c>
      <c r="K130" t="s">
        <v>9317</v>
      </c>
      <c r="M130">
        <f>INDEX(TeamSports!B:B,MATCH(J130,TeamSports!C:C,0))</f>
        <v>17</v>
      </c>
      <c r="O130" t="str">
        <f t="shared" si="1"/>
        <v>INSERT INTO "SportsRecords" (sp_record_id,sp_record_name,sp_record_best,sp_record_last,sport_class,team_sport_id) VALUES ('SP_128','Plataforma 18m Femenina',0,0,'P',17);</v>
      </c>
    </row>
    <row r="131" spans="2:15" x14ac:dyDescent="0.25">
      <c r="B131" t="s">
        <v>8159</v>
      </c>
      <c r="C131" t="s">
        <v>9345</v>
      </c>
      <c r="D131" s="7"/>
      <c r="E131" s="7">
        <v>0</v>
      </c>
      <c r="I131" s="7">
        <v>0</v>
      </c>
      <c r="J131" t="s">
        <v>41</v>
      </c>
      <c r="K131" t="s">
        <v>9317</v>
      </c>
      <c r="M131">
        <f>INDEX(TeamSports!B:B,MATCH(J131,TeamSports!C:C,0))</f>
        <v>17</v>
      </c>
      <c r="O131" t="str">
        <f t="shared" si="1"/>
        <v>INSERT INTO "SportsRecords" (sp_record_id,sp_record_name,sp_record_best,sp_record_last,sport_class,team_sport_id) VALUES ('SP_129','Trampolin sincronizado 3m Mixto',0,0,'P',17);</v>
      </c>
    </row>
    <row r="132" spans="2:15" x14ac:dyDescent="0.25">
      <c r="B132" t="s">
        <v>8160</v>
      </c>
      <c r="C132" t="s">
        <v>9346</v>
      </c>
      <c r="D132" s="7"/>
      <c r="E132" s="7">
        <v>0</v>
      </c>
      <c r="I132" s="7">
        <v>0</v>
      </c>
      <c r="J132" t="s">
        <v>41</v>
      </c>
      <c r="K132" t="s">
        <v>9317</v>
      </c>
      <c r="M132">
        <f>INDEX(TeamSports!B:B,MATCH(J132,TeamSports!C:C,0))</f>
        <v>17</v>
      </c>
      <c r="O132" t="str">
        <f t="shared" ref="O132:O195" si="2">_xlfn.CONCAT($O$1,$S$1,$B$1,$S$1," ",$Q$1,$B$2,$U$1,$C$2,$U$1,$E$2,$U$1,$I$2,$U$1,$K$2,$U$1,$M$2,$R$1,$P$1,$Q$1,$T$1,B132,$T$1,$U$1,$T$1,C132,$T$1,$U$1,SUBSTITUTE(E132,",","."),$U$1,SUBSTITUTE(I132,",","."),$U$1,$T$1,K132,$T$1,$U$1,M132,$R$1,$V$1)</f>
        <v>INSERT INTO "SportsRecords" (sp_record_id,sp_record_name,sp_record_best,sp_record_last,sport_class,team_sport_id) VALUES ('SP_130','Plataforma sincronizada 10m Mixta',0,0,'P',17);</v>
      </c>
    </row>
    <row r="133" spans="2:15" x14ac:dyDescent="0.25">
      <c r="B133" t="s">
        <v>8161</v>
      </c>
      <c r="C133" t="s">
        <v>8780</v>
      </c>
      <c r="D133" s="7"/>
      <c r="E133" s="7">
        <v>141</v>
      </c>
      <c r="I133" s="7">
        <v>119.85</v>
      </c>
      <c r="J133" t="s">
        <v>36</v>
      </c>
      <c r="K133" t="s">
        <v>8651</v>
      </c>
      <c r="M133">
        <f>INDEX(TeamSports!B:B,MATCH(J133,TeamSports!C:C,0))</f>
        <v>11</v>
      </c>
      <c r="O133" t="str">
        <f t="shared" si="2"/>
        <v>INSERT INTO "SportsRecords" (sp_record_id,sp_record_name,sp_record_best,sp_record_last,sport_class,team_sport_id) VALUES ('SP_131','60 kg arranque masculino',141,119.85,'R',11);</v>
      </c>
    </row>
    <row r="134" spans="2:15" x14ac:dyDescent="0.25">
      <c r="B134" t="s">
        <v>8162</v>
      </c>
      <c r="C134" t="s">
        <v>8781</v>
      </c>
      <c r="D134" s="7"/>
      <c r="E134" s="7">
        <v>173</v>
      </c>
      <c r="I134" s="7">
        <v>147.05000000000001</v>
      </c>
      <c r="J134" t="s">
        <v>36</v>
      </c>
      <c r="K134" t="s">
        <v>8651</v>
      </c>
      <c r="M134">
        <f>INDEX(TeamSports!B:B,MATCH(J134,TeamSports!C:C,0))</f>
        <v>11</v>
      </c>
      <c r="O134" t="str">
        <f t="shared" si="2"/>
        <v>INSERT INTO "SportsRecords" (sp_record_id,sp_record_name,sp_record_best,sp_record_last,sport_class,team_sport_id) VALUES ('SP_132','60 kg envión masculino',173,147.05,'R',11);</v>
      </c>
    </row>
    <row r="135" spans="2:15" x14ac:dyDescent="0.25">
      <c r="B135" t="s">
        <v>8163</v>
      </c>
      <c r="C135" t="s">
        <v>8782</v>
      </c>
      <c r="D135" s="7"/>
      <c r="E135" s="7">
        <v>148</v>
      </c>
      <c r="I135" s="7">
        <v>125.8</v>
      </c>
      <c r="J135" t="s">
        <v>36</v>
      </c>
      <c r="K135" t="s">
        <v>8651</v>
      </c>
      <c r="M135">
        <f>INDEX(TeamSports!B:B,MATCH(J135,TeamSports!C:C,0))</f>
        <v>11</v>
      </c>
      <c r="O135" t="str">
        <f t="shared" si="2"/>
        <v>INSERT INTO "SportsRecords" (sp_record_id,sp_record_name,sp_record_best,sp_record_last,sport_class,team_sport_id) VALUES ('SP_133','65 kg arranque masculino',148,125.8,'R',11);</v>
      </c>
    </row>
    <row r="136" spans="2:15" x14ac:dyDescent="0.25">
      <c r="B136" t="s">
        <v>8164</v>
      </c>
      <c r="C136" t="s">
        <v>8783</v>
      </c>
      <c r="D136" s="7"/>
      <c r="E136" s="7">
        <v>181</v>
      </c>
      <c r="I136" s="7">
        <v>153.85</v>
      </c>
      <c r="J136" t="s">
        <v>36</v>
      </c>
      <c r="K136" t="s">
        <v>8651</v>
      </c>
      <c r="M136">
        <f>INDEX(TeamSports!B:B,MATCH(J136,TeamSports!C:C,0))</f>
        <v>11</v>
      </c>
      <c r="O136" t="str">
        <f t="shared" si="2"/>
        <v>INSERT INTO "SportsRecords" (sp_record_id,sp_record_name,sp_record_best,sp_record_last,sport_class,team_sport_id) VALUES ('SP_134','65 kg envión masculino',181,153.85,'R',11);</v>
      </c>
    </row>
    <row r="137" spans="2:15" x14ac:dyDescent="0.25">
      <c r="B137" t="s">
        <v>8165</v>
      </c>
      <c r="C137" t="s">
        <v>8784</v>
      </c>
      <c r="D137" s="7"/>
      <c r="E137" s="7">
        <v>160</v>
      </c>
      <c r="I137" s="7">
        <v>136</v>
      </c>
      <c r="J137" t="s">
        <v>36</v>
      </c>
      <c r="K137" t="s">
        <v>8651</v>
      </c>
      <c r="M137">
        <f>INDEX(TeamSports!B:B,MATCH(J137,TeamSports!C:C,0))</f>
        <v>11</v>
      </c>
      <c r="O137" t="str">
        <f t="shared" si="2"/>
        <v>INSERT INTO "SportsRecords" (sp_record_id,sp_record_name,sp_record_best,sp_record_last,sport_class,team_sport_id) VALUES ('SP_135','71 kg arranque masculino',160,136,'R',11);</v>
      </c>
    </row>
    <row r="138" spans="2:15" x14ac:dyDescent="0.25">
      <c r="B138" t="s">
        <v>8166</v>
      </c>
      <c r="C138" t="s">
        <v>8785</v>
      </c>
      <c r="D138" s="7"/>
      <c r="E138" s="7">
        <v>195</v>
      </c>
      <c r="I138" s="7">
        <v>165.75</v>
      </c>
      <c r="J138" t="s">
        <v>36</v>
      </c>
      <c r="K138" t="s">
        <v>8651</v>
      </c>
      <c r="M138">
        <f>INDEX(TeamSports!B:B,MATCH(J138,TeamSports!C:C,0))</f>
        <v>11</v>
      </c>
      <c r="O138" t="str">
        <f t="shared" si="2"/>
        <v>INSERT INTO "SportsRecords" (sp_record_id,sp_record_name,sp_record_best,sp_record_last,sport_class,team_sport_id) VALUES ('SP_136','71 kg envión masculino',195,165.75,'R',11);</v>
      </c>
    </row>
    <row r="139" spans="2:15" x14ac:dyDescent="0.25">
      <c r="B139" t="s">
        <v>8167</v>
      </c>
      <c r="C139" t="s">
        <v>8786</v>
      </c>
      <c r="D139" s="7"/>
      <c r="E139" s="7">
        <v>166</v>
      </c>
      <c r="I139" s="7">
        <v>141.1</v>
      </c>
      <c r="J139" t="s">
        <v>36</v>
      </c>
      <c r="K139" t="s">
        <v>8651</v>
      </c>
      <c r="M139">
        <f>INDEX(TeamSports!B:B,MATCH(J139,TeamSports!C:C,0))</f>
        <v>11</v>
      </c>
      <c r="O139" t="str">
        <f t="shared" si="2"/>
        <v>INSERT INTO "SportsRecords" (sp_record_id,sp_record_name,sp_record_best,sp_record_last,sport_class,team_sport_id) VALUES ('SP_137','79 kg arranque masculino',166,141.1,'R',11);</v>
      </c>
    </row>
    <row r="140" spans="2:15" x14ac:dyDescent="0.25">
      <c r="B140" t="s">
        <v>8168</v>
      </c>
      <c r="C140" t="s">
        <v>8787</v>
      </c>
      <c r="D140" s="7"/>
      <c r="E140" s="7">
        <v>205</v>
      </c>
      <c r="I140" s="7">
        <v>174.25</v>
      </c>
      <c r="J140" t="s">
        <v>36</v>
      </c>
      <c r="K140" t="s">
        <v>8651</v>
      </c>
      <c r="M140">
        <f>INDEX(TeamSports!B:B,MATCH(J140,TeamSports!C:C,0))</f>
        <v>11</v>
      </c>
      <c r="O140" t="str">
        <f t="shared" si="2"/>
        <v>INSERT INTO "SportsRecords" (sp_record_id,sp_record_name,sp_record_best,sp_record_last,sport_class,team_sport_id) VALUES ('SP_138','79 kg envión masculino',205,174.25,'R',11);</v>
      </c>
    </row>
    <row r="141" spans="2:15" x14ac:dyDescent="0.25">
      <c r="B141" t="s">
        <v>8169</v>
      </c>
      <c r="C141" t="s">
        <v>8788</v>
      </c>
      <c r="D141" s="7"/>
      <c r="E141" s="7">
        <v>177</v>
      </c>
      <c r="I141" s="7">
        <v>150.44999999999999</v>
      </c>
      <c r="J141" t="s">
        <v>36</v>
      </c>
      <c r="K141" t="s">
        <v>8651</v>
      </c>
      <c r="M141">
        <f>INDEX(TeamSports!B:B,MATCH(J141,TeamSports!C:C,0))</f>
        <v>11</v>
      </c>
      <c r="O141" t="str">
        <f t="shared" si="2"/>
        <v>INSERT INTO "SportsRecords" (sp_record_id,sp_record_name,sp_record_best,sp_record_last,sport_class,team_sport_id) VALUES ('SP_139','88 kg arranque masculino',177,150.45,'R',11);</v>
      </c>
    </row>
    <row r="142" spans="2:15" x14ac:dyDescent="0.25">
      <c r="B142" t="s">
        <v>8170</v>
      </c>
      <c r="C142" t="s">
        <v>8789</v>
      </c>
      <c r="D142" s="7"/>
      <c r="E142" s="7">
        <v>215</v>
      </c>
      <c r="I142" s="7">
        <v>182.75</v>
      </c>
      <c r="J142" t="s">
        <v>36</v>
      </c>
      <c r="K142" t="s">
        <v>8651</v>
      </c>
      <c r="M142">
        <f>INDEX(TeamSports!B:B,MATCH(J142,TeamSports!C:C,0))</f>
        <v>11</v>
      </c>
      <c r="O142" t="str">
        <f t="shared" si="2"/>
        <v>INSERT INTO "SportsRecords" (sp_record_id,sp_record_name,sp_record_best,sp_record_last,sport_class,team_sport_id) VALUES ('SP_140','88 kg envión masculino',215,182.75,'R',11);</v>
      </c>
    </row>
    <row r="143" spans="2:15" x14ac:dyDescent="0.25">
      <c r="B143" t="s">
        <v>8171</v>
      </c>
      <c r="C143" t="s">
        <v>8790</v>
      </c>
      <c r="D143" s="7"/>
      <c r="E143" s="7">
        <v>182</v>
      </c>
      <c r="I143" s="7">
        <v>154.69999999999999</v>
      </c>
      <c r="J143" t="s">
        <v>36</v>
      </c>
      <c r="K143" t="s">
        <v>8651</v>
      </c>
      <c r="M143">
        <f>INDEX(TeamSports!B:B,MATCH(J143,TeamSports!C:C,0))</f>
        <v>11</v>
      </c>
      <c r="O143" t="str">
        <f t="shared" si="2"/>
        <v>INSERT INTO "SportsRecords" (sp_record_id,sp_record_name,sp_record_best,sp_record_last,sport_class,team_sport_id) VALUES ('SP_141','94 kg arranque masculino',182,154.7,'R',11);</v>
      </c>
    </row>
    <row r="144" spans="2:15" x14ac:dyDescent="0.25">
      <c r="B144" t="s">
        <v>8172</v>
      </c>
      <c r="C144" t="s">
        <v>8791</v>
      </c>
      <c r="D144" s="7"/>
      <c r="E144" s="7">
        <v>222</v>
      </c>
      <c r="I144" s="7">
        <v>188.7</v>
      </c>
      <c r="J144" t="s">
        <v>36</v>
      </c>
      <c r="K144" t="s">
        <v>8651</v>
      </c>
      <c r="M144">
        <f>INDEX(TeamSports!B:B,MATCH(J144,TeamSports!C:C,0))</f>
        <v>11</v>
      </c>
      <c r="O144" t="str">
        <f t="shared" si="2"/>
        <v>INSERT INTO "SportsRecords" (sp_record_id,sp_record_name,sp_record_best,sp_record_last,sport_class,team_sport_id) VALUES ('SP_142','94 kg envión masculino',222,188.7,'R',11);</v>
      </c>
    </row>
    <row r="145" spans="2:15" x14ac:dyDescent="0.25">
      <c r="B145" t="s">
        <v>8173</v>
      </c>
      <c r="C145" t="s">
        <v>8792</v>
      </c>
      <c r="D145" s="7"/>
      <c r="E145" s="7">
        <v>196</v>
      </c>
      <c r="I145" s="7">
        <v>166.6</v>
      </c>
      <c r="J145" t="s">
        <v>36</v>
      </c>
      <c r="K145" t="s">
        <v>8651</v>
      </c>
      <c r="M145">
        <f>INDEX(TeamSports!B:B,MATCH(J145,TeamSports!C:C,0))</f>
        <v>11</v>
      </c>
      <c r="O145" t="str">
        <f t="shared" si="2"/>
        <v>INSERT INTO "SportsRecords" (sp_record_id,sp_record_name,sp_record_best,sp_record_last,sport_class,team_sport_id) VALUES ('SP_143','110 kg arranque masculino',196,166.6,'R',11);</v>
      </c>
    </row>
    <row r="146" spans="2:15" x14ac:dyDescent="0.25">
      <c r="B146" t="s">
        <v>8174</v>
      </c>
      <c r="C146" t="s">
        <v>8793</v>
      </c>
      <c r="D146" s="7"/>
      <c r="E146" s="7">
        <v>237</v>
      </c>
      <c r="I146" s="7">
        <v>201.45</v>
      </c>
      <c r="J146" t="s">
        <v>36</v>
      </c>
      <c r="K146" t="s">
        <v>8651</v>
      </c>
      <c r="M146">
        <f>INDEX(TeamSports!B:B,MATCH(J146,TeamSports!C:C,0))</f>
        <v>11</v>
      </c>
      <c r="O146" t="str">
        <f t="shared" si="2"/>
        <v>INSERT INTO "SportsRecords" (sp_record_id,sp_record_name,sp_record_best,sp_record_last,sport_class,team_sport_id) VALUES ('SP_144','110 kg envión masculino',237,201.45,'R',11);</v>
      </c>
    </row>
    <row r="147" spans="2:15" x14ac:dyDescent="0.25">
      <c r="B147" t="s">
        <v>8175</v>
      </c>
      <c r="C147" t="s">
        <v>8794</v>
      </c>
      <c r="D147" s="7"/>
      <c r="E147" s="7">
        <v>218</v>
      </c>
      <c r="I147" s="7">
        <v>185.3</v>
      </c>
      <c r="J147" t="s">
        <v>36</v>
      </c>
      <c r="K147" t="s">
        <v>8651</v>
      </c>
      <c r="M147">
        <f>INDEX(TeamSports!B:B,MATCH(J147,TeamSports!C:C,0))</f>
        <v>11</v>
      </c>
      <c r="O147" t="str">
        <f t="shared" si="2"/>
        <v>INSERT INTO "SportsRecords" (sp_record_id,sp_record_name,sp_record_best,sp_record_last,sport_class,team_sport_id) VALUES ('SP_145','+110 kg arranque masculino',218,185.3,'R',11);</v>
      </c>
    </row>
    <row r="148" spans="2:15" x14ac:dyDescent="0.25">
      <c r="B148" t="s">
        <v>8176</v>
      </c>
      <c r="C148" t="s">
        <v>8795</v>
      </c>
      <c r="D148" s="7"/>
      <c r="E148" s="7">
        <v>260</v>
      </c>
      <c r="I148" s="7">
        <v>221</v>
      </c>
      <c r="J148" t="s">
        <v>36</v>
      </c>
      <c r="K148" t="s">
        <v>8651</v>
      </c>
      <c r="M148">
        <f>INDEX(TeamSports!B:B,MATCH(J148,TeamSports!C:C,0))</f>
        <v>11</v>
      </c>
      <c r="O148" t="str">
        <f t="shared" si="2"/>
        <v>INSERT INTO "SportsRecords" (sp_record_id,sp_record_name,sp_record_best,sp_record_last,sport_class,team_sport_id) VALUES ('SP_146','+110 kg envión masculino',260,221,'R',11);</v>
      </c>
    </row>
    <row r="149" spans="2:15" x14ac:dyDescent="0.25">
      <c r="B149" t="s">
        <v>8177</v>
      </c>
      <c r="C149" t="s">
        <v>8796</v>
      </c>
      <c r="D149" s="7"/>
      <c r="E149" s="7">
        <v>93</v>
      </c>
      <c r="I149" s="7">
        <v>79.05</v>
      </c>
      <c r="J149" t="s">
        <v>36</v>
      </c>
      <c r="K149" t="s">
        <v>8651</v>
      </c>
      <c r="M149">
        <f>INDEX(TeamSports!B:B,MATCH(J149,TeamSports!C:C,0))</f>
        <v>11</v>
      </c>
      <c r="O149" t="str">
        <f t="shared" si="2"/>
        <v>INSERT INTO "SportsRecords" (sp_record_id,sp_record_name,sp_record_best,sp_record_last,sport_class,team_sport_id) VALUES ('SP_147','48 kg arranque femenino',93,79.05,'R',11);</v>
      </c>
    </row>
    <row r="150" spans="2:15" x14ac:dyDescent="0.25">
      <c r="B150" t="s">
        <v>8178</v>
      </c>
      <c r="C150" t="s">
        <v>8797</v>
      </c>
      <c r="D150" s="7"/>
      <c r="E150" s="7">
        <v>122</v>
      </c>
      <c r="I150" s="7">
        <v>103.7</v>
      </c>
      <c r="J150" t="s">
        <v>36</v>
      </c>
      <c r="K150" t="s">
        <v>8651</v>
      </c>
      <c r="M150">
        <f>INDEX(TeamSports!B:B,MATCH(J150,TeamSports!C:C,0))</f>
        <v>11</v>
      </c>
      <c r="O150" t="str">
        <f t="shared" si="2"/>
        <v>INSERT INTO "SportsRecords" (sp_record_id,sp_record_name,sp_record_best,sp_record_last,sport_class,team_sport_id) VALUES ('SP_148','48 kg envión femenino',122,103.7,'R',11);</v>
      </c>
    </row>
    <row r="151" spans="2:15" x14ac:dyDescent="0.25">
      <c r="B151" t="s">
        <v>8179</v>
      </c>
      <c r="C151" t="s">
        <v>8798</v>
      </c>
      <c r="D151" s="7"/>
      <c r="E151" s="7">
        <v>99</v>
      </c>
      <c r="I151" s="7">
        <v>84.15</v>
      </c>
      <c r="J151" t="s">
        <v>36</v>
      </c>
      <c r="K151" t="s">
        <v>8651</v>
      </c>
      <c r="M151">
        <f>INDEX(TeamSports!B:B,MATCH(J151,TeamSports!C:C,0))</f>
        <v>11</v>
      </c>
      <c r="O151" t="str">
        <f t="shared" si="2"/>
        <v>INSERT INTO "SportsRecords" (sp_record_id,sp_record_name,sp_record_best,sp_record_last,sport_class,team_sport_id) VALUES ('SP_149','53 kg arranque femenino',99,84.15,'R',11);</v>
      </c>
    </row>
    <row r="152" spans="2:15" x14ac:dyDescent="0.25">
      <c r="B152" t="s">
        <v>8180</v>
      </c>
      <c r="C152" t="s">
        <v>8799</v>
      </c>
      <c r="D152" s="7"/>
      <c r="E152" s="7">
        <v>126</v>
      </c>
      <c r="I152" s="7">
        <v>107.1</v>
      </c>
      <c r="J152" t="s">
        <v>36</v>
      </c>
      <c r="K152" t="s">
        <v>8651</v>
      </c>
      <c r="M152">
        <f>INDEX(TeamSports!B:B,MATCH(J152,TeamSports!C:C,0))</f>
        <v>11</v>
      </c>
      <c r="O152" t="str">
        <f t="shared" si="2"/>
        <v>INSERT INTO "SportsRecords" (sp_record_id,sp_record_name,sp_record_best,sp_record_last,sport_class,team_sport_id) VALUES ('SP_150','53 kg envión femenino',126,107.1,'R',11);</v>
      </c>
    </row>
    <row r="153" spans="2:15" x14ac:dyDescent="0.25">
      <c r="B153" t="s">
        <v>8181</v>
      </c>
      <c r="C153" t="s">
        <v>8800</v>
      </c>
      <c r="D153" s="7"/>
      <c r="E153" s="7">
        <v>105</v>
      </c>
      <c r="I153" s="7">
        <v>89.25</v>
      </c>
      <c r="J153" t="s">
        <v>36</v>
      </c>
      <c r="K153" t="s">
        <v>8651</v>
      </c>
      <c r="M153">
        <f>INDEX(TeamSports!B:B,MATCH(J153,TeamSports!C:C,0))</f>
        <v>11</v>
      </c>
      <c r="O153" t="str">
        <f t="shared" si="2"/>
        <v>INSERT INTO "SportsRecords" (sp_record_id,sp_record_name,sp_record_best,sp_record_last,sport_class,team_sport_id) VALUES ('SP_151','58 kg arranque femenino',105,89.25,'R',11);</v>
      </c>
    </row>
    <row r="154" spans="2:15" x14ac:dyDescent="0.25">
      <c r="B154" t="s">
        <v>8182</v>
      </c>
      <c r="C154" t="s">
        <v>8801</v>
      </c>
      <c r="D154" s="7"/>
      <c r="E154" s="7">
        <v>132</v>
      </c>
      <c r="I154" s="7">
        <v>112.2</v>
      </c>
      <c r="J154" t="s">
        <v>36</v>
      </c>
      <c r="K154" t="s">
        <v>8651</v>
      </c>
      <c r="M154">
        <f>INDEX(TeamSports!B:B,MATCH(J154,TeamSports!C:C,0))</f>
        <v>11</v>
      </c>
      <c r="O154" t="str">
        <f t="shared" si="2"/>
        <v>INSERT INTO "SportsRecords" (sp_record_id,sp_record_name,sp_record_best,sp_record_last,sport_class,team_sport_id) VALUES ('SP_152','58 kg envión femenino',132,112.2,'R',11);</v>
      </c>
    </row>
    <row r="155" spans="2:15" x14ac:dyDescent="0.25">
      <c r="B155" t="s">
        <v>8183</v>
      </c>
      <c r="C155" t="s">
        <v>8802</v>
      </c>
      <c r="D155" s="7"/>
      <c r="E155" s="7">
        <v>111</v>
      </c>
      <c r="I155" s="7">
        <v>94.35</v>
      </c>
      <c r="J155" t="s">
        <v>36</v>
      </c>
      <c r="K155" t="s">
        <v>8651</v>
      </c>
      <c r="M155">
        <f>INDEX(TeamSports!B:B,MATCH(J155,TeamSports!C:C,0))</f>
        <v>11</v>
      </c>
      <c r="O155" t="str">
        <f t="shared" si="2"/>
        <v>INSERT INTO "SportsRecords" (sp_record_id,sp_record_name,sp_record_best,sp_record_last,sport_class,team_sport_id) VALUES ('SP_153','63 kg arranque femenino',111,94.35,'R',11);</v>
      </c>
    </row>
    <row r="156" spans="2:15" x14ac:dyDescent="0.25">
      <c r="B156" t="s">
        <v>8184</v>
      </c>
      <c r="C156" t="s">
        <v>8803</v>
      </c>
      <c r="D156" s="7"/>
      <c r="E156" s="7">
        <v>142</v>
      </c>
      <c r="I156" s="7">
        <v>120.7</v>
      </c>
      <c r="J156" t="s">
        <v>36</v>
      </c>
      <c r="K156" t="s">
        <v>8651</v>
      </c>
      <c r="M156">
        <f>INDEX(TeamSports!B:B,MATCH(J156,TeamSports!C:C,0))</f>
        <v>11</v>
      </c>
      <c r="O156" t="str">
        <f t="shared" si="2"/>
        <v>INSERT INTO "SportsRecords" (sp_record_id,sp_record_name,sp_record_best,sp_record_last,sport_class,team_sport_id) VALUES ('SP_154','63 kg envión femenino',142,120.7,'R',11);</v>
      </c>
    </row>
    <row r="157" spans="2:15" x14ac:dyDescent="0.25">
      <c r="B157" t="s">
        <v>8185</v>
      </c>
      <c r="C157" t="s">
        <v>8804</v>
      </c>
      <c r="D157" s="7"/>
      <c r="E157" s="7">
        <v>120</v>
      </c>
      <c r="I157" s="7">
        <v>102</v>
      </c>
      <c r="J157" t="s">
        <v>36</v>
      </c>
      <c r="K157" t="s">
        <v>8651</v>
      </c>
      <c r="M157">
        <f>INDEX(TeamSports!B:B,MATCH(J157,TeamSports!C:C,0))</f>
        <v>11</v>
      </c>
      <c r="O157" t="str">
        <f t="shared" si="2"/>
        <v>INSERT INTO "SportsRecords" (sp_record_id,sp_record_name,sp_record_best,sp_record_last,sport_class,team_sport_id) VALUES ('SP_155','69 kg arranque femenino',120,102,'R',11);</v>
      </c>
    </row>
    <row r="158" spans="2:15" x14ac:dyDescent="0.25">
      <c r="B158" t="s">
        <v>8186</v>
      </c>
      <c r="C158" t="s">
        <v>8805</v>
      </c>
      <c r="D158" s="7"/>
      <c r="E158" s="7">
        <v>150</v>
      </c>
      <c r="I158" s="7">
        <v>127.5</v>
      </c>
      <c r="J158" t="s">
        <v>36</v>
      </c>
      <c r="K158" t="s">
        <v>8651</v>
      </c>
      <c r="M158">
        <f>INDEX(TeamSports!B:B,MATCH(J158,TeamSports!C:C,0))</f>
        <v>11</v>
      </c>
      <c r="O158" t="str">
        <f t="shared" si="2"/>
        <v>INSERT INTO "SportsRecords" (sp_record_id,sp_record_name,sp_record_best,sp_record_last,sport_class,team_sport_id) VALUES ('SP_156','69 kg envión femenino',150,127.5,'R',11);</v>
      </c>
    </row>
    <row r="159" spans="2:15" x14ac:dyDescent="0.25">
      <c r="B159" t="s">
        <v>8187</v>
      </c>
      <c r="C159" t="s">
        <v>8806</v>
      </c>
      <c r="D159" s="7"/>
      <c r="E159" s="7">
        <v>123</v>
      </c>
      <c r="I159" s="7">
        <v>104.55</v>
      </c>
      <c r="J159" t="s">
        <v>36</v>
      </c>
      <c r="K159" t="s">
        <v>8651</v>
      </c>
      <c r="M159">
        <f>INDEX(TeamSports!B:B,MATCH(J159,TeamSports!C:C,0))</f>
        <v>11</v>
      </c>
      <c r="O159" t="str">
        <f t="shared" si="2"/>
        <v>INSERT INTO "SportsRecords" (sp_record_id,sp_record_name,sp_record_best,sp_record_last,sport_class,team_sport_id) VALUES ('SP_157','77 kg arranque femenino',123,104.55,'R',11);</v>
      </c>
    </row>
    <row r="160" spans="2:15" x14ac:dyDescent="0.25">
      <c r="B160" t="s">
        <v>8188</v>
      </c>
      <c r="C160" t="s">
        <v>8807</v>
      </c>
      <c r="D160" s="7"/>
      <c r="E160" s="7">
        <v>155</v>
      </c>
      <c r="I160" s="7">
        <v>131.75</v>
      </c>
      <c r="J160" t="s">
        <v>36</v>
      </c>
      <c r="K160" t="s">
        <v>8651</v>
      </c>
      <c r="M160">
        <f>INDEX(TeamSports!B:B,MATCH(J160,TeamSports!C:C,0))</f>
        <v>11</v>
      </c>
      <c r="O160" t="str">
        <f t="shared" si="2"/>
        <v>INSERT INTO "SportsRecords" (sp_record_id,sp_record_name,sp_record_best,sp_record_last,sport_class,team_sport_id) VALUES ('SP_158','77 kg envión femenino',155,131.75,'R',11);</v>
      </c>
    </row>
    <row r="161" spans="2:15" x14ac:dyDescent="0.25">
      <c r="B161" t="s">
        <v>8189</v>
      </c>
      <c r="C161" t="s">
        <v>8808</v>
      </c>
      <c r="D161" s="7"/>
      <c r="E161" s="7">
        <v>129</v>
      </c>
      <c r="I161" s="7">
        <v>109.65</v>
      </c>
      <c r="J161" t="s">
        <v>36</v>
      </c>
      <c r="K161" t="s">
        <v>8651</v>
      </c>
      <c r="M161">
        <f>INDEX(TeamSports!B:B,MATCH(J161,TeamSports!C:C,0))</f>
        <v>11</v>
      </c>
      <c r="O161" t="str">
        <f t="shared" si="2"/>
        <v>INSERT INTO "SportsRecords" (sp_record_id,sp_record_name,sp_record_best,sp_record_last,sport_class,team_sport_id) VALUES ('SP_159','86 kg arranque femenino',129,109.65,'R',11);</v>
      </c>
    </row>
    <row r="162" spans="2:15" x14ac:dyDescent="0.25">
      <c r="B162" t="s">
        <v>8190</v>
      </c>
      <c r="C162" t="s">
        <v>8809</v>
      </c>
      <c r="D162" s="7"/>
      <c r="E162" s="7">
        <v>162</v>
      </c>
      <c r="I162" s="7">
        <v>137.69999999999999</v>
      </c>
      <c r="J162" t="s">
        <v>36</v>
      </c>
      <c r="K162" t="s">
        <v>8651</v>
      </c>
      <c r="M162">
        <f>INDEX(TeamSports!B:B,MATCH(J162,TeamSports!C:C,0))</f>
        <v>11</v>
      </c>
      <c r="O162" t="str">
        <f t="shared" si="2"/>
        <v>INSERT INTO "SportsRecords" (sp_record_id,sp_record_name,sp_record_best,sp_record_last,sport_class,team_sport_id) VALUES ('SP_160','86 kg envión femenino',162,137.7,'R',11);</v>
      </c>
    </row>
    <row r="163" spans="2:15" x14ac:dyDescent="0.25">
      <c r="B163" t="s">
        <v>8191</v>
      </c>
      <c r="C163" t="s">
        <v>8810</v>
      </c>
      <c r="D163" s="7"/>
      <c r="E163" s="7">
        <v>144</v>
      </c>
      <c r="I163" s="7">
        <v>122.4</v>
      </c>
      <c r="J163" t="s">
        <v>36</v>
      </c>
      <c r="K163" t="s">
        <v>8651</v>
      </c>
      <c r="M163">
        <f>INDEX(TeamSports!B:B,MATCH(J163,TeamSports!C:C,0))</f>
        <v>11</v>
      </c>
      <c r="O163" t="str">
        <f t="shared" si="2"/>
        <v>INSERT INTO "SportsRecords" (sp_record_id,sp_record_name,sp_record_best,sp_record_last,sport_class,team_sport_id) VALUES ('SP_161','+86 kg arranque femenino',144,122.4,'R',11);</v>
      </c>
    </row>
    <row r="164" spans="2:15" x14ac:dyDescent="0.25">
      <c r="B164" t="s">
        <v>8192</v>
      </c>
      <c r="C164" t="s">
        <v>8811</v>
      </c>
      <c r="D164" s="7"/>
      <c r="E164" s="7">
        <v>181</v>
      </c>
      <c r="I164" s="7">
        <v>153.85</v>
      </c>
      <c r="J164" t="s">
        <v>36</v>
      </c>
      <c r="K164" t="s">
        <v>8651</v>
      </c>
      <c r="M164">
        <f>INDEX(TeamSports!B:B,MATCH(J164,TeamSports!C:C,0))</f>
        <v>11</v>
      </c>
      <c r="O164" t="str">
        <f t="shared" si="2"/>
        <v>INSERT INTO "SportsRecords" (sp_record_id,sp_record_name,sp_record_best,sp_record_last,sport_class,team_sport_id) VALUES ('SP_162','+86 kg envión femenino',181,153.85,'R',11);</v>
      </c>
    </row>
    <row r="165" spans="2:15" x14ac:dyDescent="0.25">
      <c r="B165" t="s">
        <v>8193</v>
      </c>
      <c r="C165" t="s">
        <v>9347</v>
      </c>
      <c r="D165" s="7"/>
      <c r="E165" s="7">
        <v>20.91</v>
      </c>
      <c r="I165" s="7">
        <v>23.001000000000001</v>
      </c>
      <c r="J165" t="s">
        <v>37</v>
      </c>
      <c r="K165" t="s">
        <v>8565</v>
      </c>
      <c r="M165">
        <f>INDEX(TeamSports!B:B,MATCH(J165,TeamSports!C:C,0))</f>
        <v>13</v>
      </c>
      <c r="O165" t="str">
        <f t="shared" si="2"/>
        <v>INSERT INTO "SportsRecords" (sp_record_id,sp_record_name,sp_record_best,sp_record_last,sport_class,team_sport_id) VALUES ('SP_163','50m Libre Masculino',20.91,23.001,'T',13);</v>
      </c>
    </row>
    <row r="166" spans="2:15" x14ac:dyDescent="0.25">
      <c r="B166" t="s">
        <v>8194</v>
      </c>
      <c r="C166" t="s">
        <v>9348</v>
      </c>
      <c r="D166" s="7"/>
      <c r="E166" s="7">
        <v>46.4</v>
      </c>
      <c r="I166" s="7">
        <v>51.04</v>
      </c>
      <c r="J166" t="s">
        <v>37</v>
      </c>
      <c r="K166" t="s">
        <v>8565</v>
      </c>
      <c r="M166">
        <f>INDEX(TeamSports!B:B,MATCH(J166,TeamSports!C:C,0))</f>
        <v>13</v>
      </c>
      <c r="O166" t="str">
        <f t="shared" si="2"/>
        <v>INSERT INTO "SportsRecords" (sp_record_id,sp_record_name,sp_record_best,sp_record_last,sport_class,team_sport_id) VALUES ('SP_164','100m Libre Masculino',46.4,51.04,'T',13);</v>
      </c>
    </row>
    <row r="167" spans="2:15" x14ac:dyDescent="0.25">
      <c r="B167" t="s">
        <v>8195</v>
      </c>
      <c r="C167" t="s">
        <v>9349</v>
      </c>
      <c r="D167" s="7"/>
      <c r="E167" s="7">
        <v>102</v>
      </c>
      <c r="I167" s="7">
        <v>112.2</v>
      </c>
      <c r="J167" t="s">
        <v>37</v>
      </c>
      <c r="K167" t="s">
        <v>8565</v>
      </c>
      <c r="M167">
        <f>INDEX(TeamSports!B:B,MATCH(J167,TeamSports!C:C,0))</f>
        <v>13</v>
      </c>
      <c r="O167" t="str">
        <f t="shared" si="2"/>
        <v>INSERT INTO "SportsRecords" (sp_record_id,sp_record_name,sp_record_best,sp_record_last,sport_class,team_sport_id) VALUES ('SP_165','200m Libre Masculino',102,112.2,'T',13);</v>
      </c>
    </row>
    <row r="168" spans="2:15" x14ac:dyDescent="0.25">
      <c r="B168" t="s">
        <v>8196</v>
      </c>
      <c r="C168" t="s">
        <v>9350</v>
      </c>
      <c r="D168" s="7"/>
      <c r="E168" s="7">
        <v>219.96</v>
      </c>
      <c r="I168" s="7">
        <v>241.95600000000002</v>
      </c>
      <c r="J168" t="s">
        <v>37</v>
      </c>
      <c r="K168" t="s">
        <v>8565</v>
      </c>
      <c r="M168">
        <f>INDEX(TeamSports!B:B,MATCH(J168,TeamSports!C:C,0))</f>
        <v>13</v>
      </c>
      <c r="O168" t="str">
        <f t="shared" si="2"/>
        <v>INSERT INTO "SportsRecords" (sp_record_id,sp_record_name,sp_record_best,sp_record_last,sport_class,team_sport_id) VALUES ('SP_166','400m Libre Masculino',219.96,241.956,'T',13);</v>
      </c>
    </row>
    <row r="169" spans="2:15" x14ac:dyDescent="0.25">
      <c r="B169" t="s">
        <v>8197</v>
      </c>
      <c r="C169" t="s">
        <v>9351</v>
      </c>
      <c r="D169" s="7"/>
      <c r="E169" s="7">
        <v>452.12</v>
      </c>
      <c r="I169" s="7">
        <v>497.33199999999999</v>
      </c>
      <c r="J169" t="s">
        <v>37</v>
      </c>
      <c r="K169" t="s">
        <v>8565</v>
      </c>
      <c r="M169">
        <f>INDEX(TeamSports!B:B,MATCH(J169,TeamSports!C:C,0))</f>
        <v>13</v>
      </c>
      <c r="O169" t="str">
        <f t="shared" si="2"/>
        <v>INSERT INTO "SportsRecords" (sp_record_id,sp_record_name,sp_record_best,sp_record_last,sport_class,team_sport_id) VALUES ('SP_167','800m Libre Masculino',452.12,497.332,'T',13);</v>
      </c>
    </row>
    <row r="170" spans="2:15" x14ac:dyDescent="0.25">
      <c r="B170" t="s">
        <v>8198</v>
      </c>
      <c r="C170" t="s">
        <v>9352</v>
      </c>
      <c r="D170" s="7"/>
      <c r="E170" s="7">
        <v>870.67</v>
      </c>
      <c r="I170" s="7">
        <v>957.73699999999997</v>
      </c>
      <c r="J170" t="s">
        <v>37</v>
      </c>
      <c r="K170" t="s">
        <v>8565</v>
      </c>
      <c r="M170">
        <f>INDEX(TeamSports!B:B,MATCH(J170,TeamSports!C:C,0))</f>
        <v>13</v>
      </c>
      <c r="O170" t="str">
        <f t="shared" si="2"/>
        <v>INSERT INTO "SportsRecords" (sp_record_id,sp_record_name,sp_record_best,sp_record_last,sport_class,team_sport_id) VALUES ('SP_168','1500m Libre Masculino',870.67,957.737,'T',13);</v>
      </c>
    </row>
    <row r="171" spans="2:15" x14ac:dyDescent="0.25">
      <c r="B171" t="s">
        <v>8199</v>
      </c>
      <c r="C171" t="s">
        <v>9353</v>
      </c>
      <c r="D171" s="7"/>
      <c r="E171" s="7">
        <v>188.24</v>
      </c>
      <c r="I171" s="7">
        <v>207.06400000000002</v>
      </c>
      <c r="J171" t="s">
        <v>37</v>
      </c>
      <c r="K171" t="s">
        <v>8565</v>
      </c>
      <c r="M171">
        <f>INDEX(TeamSports!B:B,MATCH(J171,TeamSports!C:C,0))</f>
        <v>13</v>
      </c>
      <c r="O171" t="str">
        <f t="shared" si="2"/>
        <v>INSERT INTO "SportsRecords" (sp_record_id,sp_record_name,sp_record_best,sp_record_last,sport_class,team_sport_id) VALUES ('SP_169','4x100m Libre Masculino',188.24,207.064,'T',13);</v>
      </c>
    </row>
    <row r="172" spans="2:15" x14ac:dyDescent="0.25">
      <c r="B172" t="s">
        <v>8200</v>
      </c>
      <c r="C172" t="s">
        <v>9354</v>
      </c>
      <c r="D172" s="7"/>
      <c r="E172" s="7">
        <v>418.55</v>
      </c>
      <c r="I172" s="7">
        <v>460.40500000000003</v>
      </c>
      <c r="J172" t="s">
        <v>37</v>
      </c>
      <c r="K172" t="s">
        <v>8565</v>
      </c>
      <c r="M172">
        <f>INDEX(TeamSports!B:B,MATCH(J172,TeamSports!C:C,0))</f>
        <v>13</v>
      </c>
      <c r="O172" t="str">
        <f t="shared" si="2"/>
        <v>INSERT INTO "SportsRecords" (sp_record_id,sp_record_name,sp_record_best,sp_record_last,sport_class,team_sport_id) VALUES ('SP_170','4x200m Libre Masculino',418.55,460.405,'T',13);</v>
      </c>
    </row>
    <row r="173" spans="2:15" x14ac:dyDescent="0.25">
      <c r="B173" t="s">
        <v>8201</v>
      </c>
      <c r="C173" t="s">
        <v>9355</v>
      </c>
      <c r="D173" s="7"/>
      <c r="E173" s="7">
        <v>23.55</v>
      </c>
      <c r="I173" s="7">
        <v>25.905000000000001</v>
      </c>
      <c r="J173" t="s">
        <v>37</v>
      </c>
      <c r="K173" t="s">
        <v>8565</v>
      </c>
      <c r="M173">
        <f>INDEX(TeamSports!B:B,MATCH(J173,TeamSports!C:C,0))</f>
        <v>13</v>
      </c>
      <c r="O173" t="str">
        <f t="shared" si="2"/>
        <v>INSERT INTO "SportsRecords" (sp_record_id,sp_record_name,sp_record_best,sp_record_last,sport_class,team_sport_id) VALUES ('SP_171','50m Espalda Masculino',23.55,25.905,'T',13);</v>
      </c>
    </row>
    <row r="174" spans="2:15" x14ac:dyDescent="0.25">
      <c r="B174" t="s">
        <v>8202</v>
      </c>
      <c r="C174" t="s">
        <v>9356</v>
      </c>
      <c r="D174" s="7"/>
      <c r="E174" s="7">
        <v>51.6</v>
      </c>
      <c r="I174" s="7">
        <v>56.760000000000005</v>
      </c>
      <c r="J174" t="s">
        <v>37</v>
      </c>
      <c r="K174" t="s">
        <v>8565</v>
      </c>
      <c r="M174">
        <f>INDEX(TeamSports!B:B,MATCH(J174,TeamSports!C:C,0))</f>
        <v>13</v>
      </c>
      <c r="O174" t="str">
        <f t="shared" si="2"/>
        <v>INSERT INTO "SportsRecords" (sp_record_id,sp_record_name,sp_record_best,sp_record_last,sport_class,team_sport_id) VALUES ('SP_172','100m Espalda Masculino',51.6,56.76,'T',13);</v>
      </c>
    </row>
    <row r="175" spans="2:15" x14ac:dyDescent="0.25">
      <c r="B175" t="s">
        <v>8203</v>
      </c>
      <c r="C175" t="s">
        <v>9357</v>
      </c>
      <c r="D175" s="7"/>
      <c r="E175" s="7">
        <v>111.92</v>
      </c>
      <c r="I175" s="7">
        <v>123.11199999999999</v>
      </c>
      <c r="J175" t="s">
        <v>37</v>
      </c>
      <c r="K175" t="s">
        <v>8565</v>
      </c>
      <c r="M175">
        <f>INDEX(TeamSports!B:B,MATCH(J175,TeamSports!C:C,0))</f>
        <v>13</v>
      </c>
      <c r="O175" t="str">
        <f t="shared" si="2"/>
        <v>INSERT INTO "SportsRecords" (sp_record_id,sp_record_name,sp_record_best,sp_record_last,sport_class,team_sport_id) VALUES ('SP_173','200m Espalda Masculino',111.92,123.112,'T',13);</v>
      </c>
    </row>
    <row r="176" spans="2:15" x14ac:dyDescent="0.25">
      <c r="B176" t="s">
        <v>8204</v>
      </c>
      <c r="C176" t="s">
        <v>9358</v>
      </c>
      <c r="D176" s="7"/>
      <c r="E176" s="7">
        <v>25.92</v>
      </c>
      <c r="I176" s="7">
        <v>28.512</v>
      </c>
      <c r="J176" t="s">
        <v>37</v>
      </c>
      <c r="K176" t="s">
        <v>8565</v>
      </c>
      <c r="M176">
        <f>INDEX(TeamSports!B:B,MATCH(J176,TeamSports!C:C,0))</f>
        <v>13</v>
      </c>
      <c r="O176" t="str">
        <f t="shared" si="2"/>
        <v>INSERT INTO "SportsRecords" (sp_record_id,sp_record_name,sp_record_best,sp_record_last,sport_class,team_sport_id) VALUES ('SP_174','50m Braza Masculino',25.92,28.512,'T',13);</v>
      </c>
    </row>
    <row r="177" spans="2:15" x14ac:dyDescent="0.25">
      <c r="B177" t="s">
        <v>8205</v>
      </c>
      <c r="C177" t="s">
        <v>9359</v>
      </c>
      <c r="D177" s="7"/>
      <c r="E177" s="7">
        <v>56.88</v>
      </c>
      <c r="I177" s="7">
        <v>62.568000000000005</v>
      </c>
      <c r="J177" t="s">
        <v>37</v>
      </c>
      <c r="K177" t="s">
        <v>8565</v>
      </c>
      <c r="M177">
        <f>INDEX(TeamSports!B:B,MATCH(J177,TeamSports!C:C,0))</f>
        <v>13</v>
      </c>
      <c r="O177" t="str">
        <f t="shared" si="2"/>
        <v>INSERT INTO "SportsRecords" (sp_record_id,sp_record_name,sp_record_best,sp_record_last,sport_class,team_sport_id) VALUES ('SP_175','100m Braza Masculino',56.88,62.568,'T',13);</v>
      </c>
    </row>
    <row r="178" spans="2:15" x14ac:dyDescent="0.25">
      <c r="B178" t="s">
        <v>8206</v>
      </c>
      <c r="C178" t="s">
        <v>9360</v>
      </c>
      <c r="D178" s="7"/>
      <c r="E178" s="7">
        <v>125.48</v>
      </c>
      <c r="I178" s="7">
        <v>138.02800000000002</v>
      </c>
      <c r="J178" t="s">
        <v>37</v>
      </c>
      <c r="K178" t="s">
        <v>8565</v>
      </c>
      <c r="M178">
        <f>INDEX(TeamSports!B:B,MATCH(J178,TeamSports!C:C,0))</f>
        <v>13</v>
      </c>
      <c r="O178" t="str">
        <f t="shared" si="2"/>
        <v>INSERT INTO "SportsRecords" (sp_record_id,sp_record_name,sp_record_best,sp_record_last,sport_class,team_sport_id) VALUES ('SP_176','200m Braza Masculino',125.48,138.028,'T',13);</v>
      </c>
    </row>
    <row r="179" spans="2:15" x14ac:dyDescent="0.25">
      <c r="B179" t="s">
        <v>8207</v>
      </c>
      <c r="C179" t="s">
        <v>9361</v>
      </c>
      <c r="D179" s="7"/>
      <c r="E179" s="7">
        <v>22.27</v>
      </c>
      <c r="I179" s="7">
        <v>24.497</v>
      </c>
      <c r="J179" t="s">
        <v>37</v>
      </c>
      <c r="K179" t="s">
        <v>8565</v>
      </c>
      <c r="M179">
        <f>INDEX(TeamSports!B:B,MATCH(J179,TeamSports!C:C,0))</f>
        <v>13</v>
      </c>
      <c r="O179" t="str">
        <f t="shared" si="2"/>
        <v>INSERT INTO "SportsRecords" (sp_record_id,sp_record_name,sp_record_best,sp_record_last,sport_class,team_sport_id) VALUES ('SP_177','50m Mariposa Masculino',22.27,24.497,'T',13);</v>
      </c>
    </row>
    <row r="180" spans="2:15" x14ac:dyDescent="0.25">
      <c r="B180" t="s">
        <v>8208</v>
      </c>
      <c r="C180" t="s">
        <v>9362</v>
      </c>
      <c r="D180" s="7"/>
      <c r="E180" s="7">
        <v>49.45</v>
      </c>
      <c r="I180" s="7">
        <v>54.395000000000003</v>
      </c>
      <c r="J180" t="s">
        <v>37</v>
      </c>
      <c r="K180" t="s">
        <v>8565</v>
      </c>
      <c r="M180">
        <f>INDEX(TeamSports!B:B,MATCH(J180,TeamSports!C:C,0))</f>
        <v>13</v>
      </c>
      <c r="O180" t="str">
        <f t="shared" si="2"/>
        <v>INSERT INTO "SportsRecords" (sp_record_id,sp_record_name,sp_record_best,sp_record_last,sport_class,team_sport_id) VALUES ('SP_178','100m Mariposa Masculino',49.45,54.395,'T',13);</v>
      </c>
    </row>
    <row r="181" spans="2:15" x14ac:dyDescent="0.25">
      <c r="B181" t="s">
        <v>8209</v>
      </c>
      <c r="C181" t="s">
        <v>9363</v>
      </c>
      <c r="D181" s="7"/>
      <c r="E181" s="7">
        <v>110.34</v>
      </c>
      <c r="I181" s="7">
        <v>121.37400000000001</v>
      </c>
      <c r="J181" t="s">
        <v>37</v>
      </c>
      <c r="K181" t="s">
        <v>8565</v>
      </c>
      <c r="M181">
        <f>INDEX(TeamSports!B:B,MATCH(J181,TeamSports!C:C,0))</f>
        <v>13</v>
      </c>
      <c r="O181" t="str">
        <f t="shared" si="2"/>
        <v>INSERT INTO "SportsRecords" (sp_record_id,sp_record_name,sp_record_best,sp_record_last,sport_class,team_sport_id) VALUES ('SP_179','200m Mariposa Masculino',110.34,121.374,'T',13);</v>
      </c>
    </row>
    <row r="182" spans="2:15" x14ac:dyDescent="0.25">
      <c r="B182" t="s">
        <v>8210</v>
      </c>
      <c r="C182" t="s">
        <v>9364</v>
      </c>
      <c r="D182" s="7"/>
      <c r="E182" s="7">
        <v>112.69</v>
      </c>
      <c r="I182" s="7">
        <v>123.959</v>
      </c>
      <c r="J182" t="s">
        <v>37</v>
      </c>
      <c r="K182" t="s">
        <v>8565</v>
      </c>
      <c r="M182">
        <f>INDEX(TeamSports!B:B,MATCH(J182,TeamSports!C:C,0))</f>
        <v>13</v>
      </c>
      <c r="O182" t="str">
        <f t="shared" si="2"/>
        <v>INSERT INTO "SportsRecords" (sp_record_id,sp_record_name,sp_record_best,sp_record_last,sport_class,team_sport_id) VALUES ('SP_180','200m Combinado Masculino',112.69,123.959,'T',13);</v>
      </c>
    </row>
    <row r="183" spans="2:15" x14ac:dyDescent="0.25">
      <c r="B183" t="s">
        <v>8211</v>
      </c>
      <c r="C183" t="s">
        <v>9365</v>
      </c>
      <c r="D183" s="7"/>
      <c r="E183" s="7">
        <v>242.5</v>
      </c>
      <c r="I183" s="7">
        <v>266.75</v>
      </c>
      <c r="J183" t="s">
        <v>37</v>
      </c>
      <c r="K183" t="s">
        <v>8565</v>
      </c>
      <c r="M183">
        <f>INDEX(TeamSports!B:B,MATCH(J183,TeamSports!C:C,0))</f>
        <v>13</v>
      </c>
      <c r="O183" t="str">
        <f t="shared" si="2"/>
        <v>INSERT INTO "SportsRecords" (sp_record_id,sp_record_name,sp_record_best,sp_record_last,sport_class,team_sport_id) VALUES ('SP_181','400m Combinado Masculino',242.5,266.75,'T',13);</v>
      </c>
    </row>
    <row r="184" spans="2:15" x14ac:dyDescent="0.25">
      <c r="B184" t="s">
        <v>8212</v>
      </c>
      <c r="C184" t="s">
        <v>9366</v>
      </c>
      <c r="D184" s="7"/>
      <c r="E184" s="7">
        <v>346</v>
      </c>
      <c r="I184" s="7">
        <v>380.6</v>
      </c>
      <c r="J184" t="s">
        <v>37</v>
      </c>
      <c r="K184" t="s">
        <v>8565</v>
      </c>
      <c r="M184">
        <f>INDEX(TeamSports!B:B,MATCH(J184,TeamSports!C:C,0))</f>
        <v>13</v>
      </c>
      <c r="O184" t="str">
        <f t="shared" si="2"/>
        <v>INSERT INTO "SportsRecords" (sp_record_id,sp_record_name,sp_record_best,sp_record_last,sport_class,team_sport_id) VALUES ('SP_182','3km eliminacion AA Masculino',346,380.6,'T',13);</v>
      </c>
    </row>
    <row r="185" spans="2:15" x14ac:dyDescent="0.25">
      <c r="B185" t="s">
        <v>8213</v>
      </c>
      <c r="C185" t="s">
        <v>9367</v>
      </c>
      <c r="D185" s="7"/>
      <c r="E185" s="7">
        <v>3446.4</v>
      </c>
      <c r="I185" s="7">
        <v>3791.04</v>
      </c>
      <c r="J185" t="s">
        <v>37</v>
      </c>
      <c r="K185" t="s">
        <v>8565</v>
      </c>
      <c r="M185">
        <f>INDEX(TeamSports!B:B,MATCH(J185,TeamSports!C:C,0))</f>
        <v>13</v>
      </c>
      <c r="O185" t="str">
        <f t="shared" si="2"/>
        <v>INSERT INTO "SportsRecords" (sp_record_id,sp_record_name,sp_record_best,sp_record_last,sport_class,team_sport_id) VALUES ('SP_183','5km AA Masculino',3446.4,3791.04,'T',13);</v>
      </c>
    </row>
    <row r="186" spans="2:15" x14ac:dyDescent="0.25">
      <c r="B186" t="s">
        <v>8214</v>
      </c>
      <c r="C186" t="s">
        <v>9368</v>
      </c>
      <c r="D186" s="7"/>
      <c r="E186" s="7">
        <v>7195.5</v>
      </c>
      <c r="I186" s="7">
        <v>7915.05</v>
      </c>
      <c r="J186" t="s">
        <v>37</v>
      </c>
      <c r="K186" t="s">
        <v>8565</v>
      </c>
      <c r="M186">
        <f>INDEX(TeamSports!B:B,MATCH(J186,TeamSports!C:C,0))</f>
        <v>13</v>
      </c>
      <c r="O186" t="str">
        <f t="shared" si="2"/>
        <v>INSERT INTO "SportsRecords" (sp_record_id,sp_record_name,sp_record_best,sp_record_last,sport_class,team_sport_id) VALUES ('SP_184','10km AA Masculino',7195.5,7915.05,'T',13);</v>
      </c>
    </row>
    <row r="187" spans="2:15" x14ac:dyDescent="0.25">
      <c r="B187" t="s">
        <v>8215</v>
      </c>
      <c r="C187" t="s">
        <v>9369</v>
      </c>
      <c r="D187" s="7"/>
      <c r="E187" s="7">
        <v>23.61</v>
      </c>
      <c r="I187" s="7">
        <v>25.971</v>
      </c>
      <c r="J187" t="s">
        <v>37</v>
      </c>
      <c r="K187" t="s">
        <v>8565</v>
      </c>
      <c r="M187">
        <f>INDEX(TeamSports!B:B,MATCH(J187,TeamSports!C:C,0))</f>
        <v>13</v>
      </c>
      <c r="O187" t="str">
        <f t="shared" si="2"/>
        <v>INSERT INTO "SportsRecords" (sp_record_id,sp_record_name,sp_record_best,sp_record_last,sport_class,team_sport_id) VALUES ('SP_185','50m Libre Femenino',23.61,25.971,'T',13);</v>
      </c>
    </row>
    <row r="188" spans="2:15" x14ac:dyDescent="0.25">
      <c r="B188" t="s">
        <v>8216</v>
      </c>
      <c r="C188" t="s">
        <v>9370</v>
      </c>
      <c r="D188" s="7"/>
      <c r="E188" s="7">
        <v>51.71</v>
      </c>
      <c r="I188" s="7">
        <v>56.881</v>
      </c>
      <c r="J188" t="s">
        <v>37</v>
      </c>
      <c r="K188" t="s">
        <v>8565</v>
      </c>
      <c r="M188">
        <f>INDEX(TeamSports!B:B,MATCH(J188,TeamSports!C:C,0))</f>
        <v>13</v>
      </c>
      <c r="O188" t="str">
        <f t="shared" si="2"/>
        <v>INSERT INTO "SportsRecords" (sp_record_id,sp_record_name,sp_record_best,sp_record_last,sport_class,team_sport_id) VALUES ('SP_186','100m Libre Femenino',51.71,56.881,'T',13);</v>
      </c>
    </row>
    <row r="189" spans="2:15" x14ac:dyDescent="0.25">
      <c r="B189" t="s">
        <v>8217</v>
      </c>
      <c r="C189" t="s">
        <v>9371</v>
      </c>
      <c r="D189" s="7"/>
      <c r="E189" s="7">
        <v>112.23</v>
      </c>
      <c r="I189" s="7">
        <v>123.453</v>
      </c>
      <c r="J189" t="s">
        <v>37</v>
      </c>
      <c r="K189" t="s">
        <v>8565</v>
      </c>
      <c r="M189">
        <f>INDEX(TeamSports!B:B,MATCH(J189,TeamSports!C:C,0))</f>
        <v>13</v>
      </c>
      <c r="O189" t="str">
        <f t="shared" si="2"/>
        <v>INSERT INTO "SportsRecords" (sp_record_id,sp_record_name,sp_record_best,sp_record_last,sport_class,team_sport_id) VALUES ('SP_187','200m Libre Femenino',112.23,123.453,'T',13);</v>
      </c>
    </row>
    <row r="190" spans="2:15" x14ac:dyDescent="0.25">
      <c r="B190" t="s">
        <v>8218</v>
      </c>
      <c r="C190" t="s">
        <v>9372</v>
      </c>
      <c r="D190" s="7"/>
      <c r="E190" s="7">
        <v>214.18</v>
      </c>
      <c r="I190" s="7">
        <v>235.59800000000001</v>
      </c>
      <c r="J190" t="s">
        <v>37</v>
      </c>
      <c r="K190" t="s">
        <v>8565</v>
      </c>
      <c r="M190">
        <f>INDEX(TeamSports!B:B,MATCH(J190,TeamSports!C:C,0))</f>
        <v>13</v>
      </c>
      <c r="O190" t="str">
        <f t="shared" si="2"/>
        <v>INSERT INTO "SportsRecords" (sp_record_id,sp_record_name,sp_record_best,sp_record_last,sport_class,team_sport_id) VALUES ('SP_188','400m Libre Femenino',214.18,235.598,'T',13);</v>
      </c>
    </row>
    <row r="191" spans="2:15" x14ac:dyDescent="0.25">
      <c r="B191" t="s">
        <v>8219</v>
      </c>
      <c r="C191" t="s">
        <v>9373</v>
      </c>
      <c r="D191" s="7"/>
      <c r="E191" s="7">
        <v>484.12</v>
      </c>
      <c r="I191" s="7">
        <v>532.53200000000004</v>
      </c>
      <c r="J191" t="s">
        <v>37</v>
      </c>
      <c r="K191" t="s">
        <v>8565</v>
      </c>
      <c r="M191">
        <f>INDEX(TeamSports!B:B,MATCH(J191,TeamSports!C:C,0))</f>
        <v>13</v>
      </c>
      <c r="O191" t="str">
        <f t="shared" si="2"/>
        <v>INSERT INTO "SportsRecords" (sp_record_id,sp_record_name,sp_record_best,sp_record_last,sport_class,team_sport_id) VALUES ('SP_189','800m Libre Femenino',484.12,532.532,'T',13);</v>
      </c>
    </row>
    <row r="192" spans="2:15" x14ac:dyDescent="0.25">
      <c r="B192" t="s">
        <v>8220</v>
      </c>
      <c r="C192" t="s">
        <v>9374</v>
      </c>
      <c r="D192" s="7"/>
      <c r="E192" s="7">
        <v>920.48</v>
      </c>
      <c r="I192" s="7">
        <v>1012.528</v>
      </c>
      <c r="J192" t="s">
        <v>37</v>
      </c>
      <c r="K192" t="s">
        <v>8565</v>
      </c>
      <c r="M192">
        <f>INDEX(TeamSports!B:B,MATCH(J192,TeamSports!C:C,0))</f>
        <v>13</v>
      </c>
      <c r="O192" t="str">
        <f t="shared" si="2"/>
        <v>INSERT INTO "SportsRecords" (sp_record_id,sp_record_name,sp_record_best,sp_record_last,sport_class,team_sport_id) VALUES ('SP_190','1500m Libre Femenino',920.48,1012.528,'T',13);</v>
      </c>
    </row>
    <row r="193" spans="2:15" x14ac:dyDescent="0.25">
      <c r="B193" t="s">
        <v>8221</v>
      </c>
      <c r="C193" t="s">
        <v>9375</v>
      </c>
      <c r="D193" s="7"/>
      <c r="E193" s="7">
        <v>207.96</v>
      </c>
      <c r="I193" s="7">
        <v>228.756</v>
      </c>
      <c r="J193" t="s">
        <v>37</v>
      </c>
      <c r="K193" t="s">
        <v>8565</v>
      </c>
      <c r="M193">
        <f>INDEX(TeamSports!B:B,MATCH(J193,TeamSports!C:C,0))</f>
        <v>13</v>
      </c>
      <c r="O193" t="str">
        <f t="shared" si="2"/>
        <v>INSERT INTO "SportsRecords" (sp_record_id,sp_record_name,sp_record_best,sp_record_last,sport_class,team_sport_id) VALUES ('SP_191','4x100m Libre Femenino',207.96,228.756,'T',13);</v>
      </c>
    </row>
    <row r="194" spans="2:15" x14ac:dyDescent="0.25">
      <c r="B194" t="s">
        <v>8222</v>
      </c>
      <c r="C194" t="s">
        <v>9376</v>
      </c>
      <c r="D194" s="7"/>
      <c r="E194" s="7">
        <v>457.5</v>
      </c>
      <c r="I194" s="7">
        <v>503.25</v>
      </c>
      <c r="J194" t="s">
        <v>37</v>
      </c>
      <c r="K194" t="s">
        <v>8565</v>
      </c>
      <c r="M194">
        <f>INDEX(TeamSports!B:B,MATCH(J194,TeamSports!C:C,0))</f>
        <v>13</v>
      </c>
      <c r="O194" t="str">
        <f t="shared" si="2"/>
        <v>INSERT INTO "SportsRecords" (sp_record_id,sp_record_name,sp_record_best,sp_record_last,sport_class,team_sport_id) VALUES ('SP_192','4x200m Libre Femenino',457.5,503.25,'T',13);</v>
      </c>
    </row>
    <row r="195" spans="2:15" x14ac:dyDescent="0.25">
      <c r="B195" t="s">
        <v>8223</v>
      </c>
      <c r="C195" t="s">
        <v>9377</v>
      </c>
      <c r="D195" s="7"/>
      <c r="E195" s="7">
        <v>26.86</v>
      </c>
      <c r="I195" s="7">
        <v>29.545999999999999</v>
      </c>
      <c r="J195" t="s">
        <v>37</v>
      </c>
      <c r="K195" t="s">
        <v>8565</v>
      </c>
      <c r="M195">
        <f>INDEX(TeamSports!B:B,MATCH(J195,TeamSports!C:C,0))</f>
        <v>13</v>
      </c>
      <c r="O195" t="str">
        <f t="shared" si="2"/>
        <v>INSERT INTO "SportsRecords" (sp_record_id,sp_record_name,sp_record_best,sp_record_last,sport_class,team_sport_id) VALUES ('SP_193','50m Espalda Femenino',26.86,29.546,'T',13);</v>
      </c>
    </row>
    <row r="196" spans="2:15" x14ac:dyDescent="0.25">
      <c r="B196" t="s">
        <v>8224</v>
      </c>
      <c r="C196" t="s">
        <v>9378</v>
      </c>
      <c r="D196" s="7"/>
      <c r="E196" s="7">
        <v>57.13</v>
      </c>
      <c r="I196" s="7">
        <v>62.843000000000004</v>
      </c>
      <c r="J196" t="s">
        <v>37</v>
      </c>
      <c r="K196" t="s">
        <v>8565</v>
      </c>
      <c r="M196">
        <f>INDEX(TeamSports!B:B,MATCH(J196,TeamSports!C:C,0))</f>
        <v>13</v>
      </c>
      <c r="O196" t="str">
        <f t="shared" ref="O196:O259" si="3">_xlfn.CONCAT($O$1,$S$1,$B$1,$S$1," ",$Q$1,$B$2,$U$1,$C$2,$U$1,$E$2,$U$1,$I$2,$U$1,$K$2,$U$1,$M$2,$R$1,$P$1,$Q$1,$T$1,B196,$T$1,$U$1,$T$1,C196,$T$1,$U$1,SUBSTITUTE(E196,",","."),$U$1,SUBSTITUTE(I196,",","."),$U$1,$T$1,K196,$T$1,$U$1,M196,$R$1,$V$1)</f>
        <v>INSERT INTO "SportsRecords" (sp_record_id,sp_record_name,sp_record_best,sp_record_last,sport_class,team_sport_id) VALUES ('SP_194','100m Espalda Femenino',57.13,62.843,'T',13);</v>
      </c>
    </row>
    <row r="197" spans="2:15" x14ac:dyDescent="0.25">
      <c r="B197" t="s">
        <v>8225</v>
      </c>
      <c r="C197" t="s">
        <v>9379</v>
      </c>
      <c r="D197" s="7"/>
      <c r="E197" s="7">
        <v>123.14</v>
      </c>
      <c r="I197" s="7">
        <v>135.45400000000001</v>
      </c>
      <c r="J197" t="s">
        <v>37</v>
      </c>
      <c r="K197" t="s">
        <v>8565</v>
      </c>
      <c r="M197">
        <f>INDEX(TeamSports!B:B,MATCH(J197,TeamSports!C:C,0))</f>
        <v>13</v>
      </c>
      <c r="O197" t="str">
        <f t="shared" si="3"/>
        <v>INSERT INTO "SportsRecords" (sp_record_id,sp_record_name,sp_record_best,sp_record_last,sport_class,team_sport_id) VALUES ('SP_195','200m Espalda Femenino',123.14,135.454,'T',13);</v>
      </c>
    </row>
    <row r="198" spans="2:15" x14ac:dyDescent="0.25">
      <c r="B198" t="s">
        <v>8226</v>
      </c>
      <c r="C198" t="s">
        <v>9380</v>
      </c>
      <c r="D198" s="7"/>
      <c r="E198" s="7">
        <v>29.16</v>
      </c>
      <c r="I198" s="7">
        <v>32.076000000000001</v>
      </c>
      <c r="J198" t="s">
        <v>37</v>
      </c>
      <c r="K198" t="s">
        <v>8565</v>
      </c>
      <c r="M198">
        <f>INDEX(TeamSports!B:B,MATCH(J198,TeamSports!C:C,0))</f>
        <v>13</v>
      </c>
      <c r="O198" t="str">
        <f t="shared" si="3"/>
        <v>INSERT INTO "SportsRecords" (sp_record_id,sp_record_name,sp_record_best,sp_record_last,sport_class,team_sport_id) VALUES ('SP_196','50m Braza Femenino',29.16,32.076,'T',13);</v>
      </c>
    </row>
    <row r="199" spans="2:15" x14ac:dyDescent="0.25">
      <c r="B199" t="s">
        <v>8227</v>
      </c>
      <c r="C199" t="s">
        <v>9381</v>
      </c>
      <c r="D199" s="7"/>
      <c r="E199" s="7">
        <v>64.13</v>
      </c>
      <c r="I199" s="7">
        <v>70.542999999999992</v>
      </c>
      <c r="J199" t="s">
        <v>37</v>
      </c>
      <c r="K199" t="s">
        <v>8565</v>
      </c>
      <c r="M199">
        <f>INDEX(TeamSports!B:B,MATCH(J199,TeamSports!C:C,0))</f>
        <v>13</v>
      </c>
      <c r="O199" t="str">
        <f t="shared" si="3"/>
        <v>INSERT INTO "SportsRecords" (sp_record_id,sp_record_name,sp_record_best,sp_record_last,sport_class,team_sport_id) VALUES ('SP_197','100m Braza Femenino',64.13,70.543,'T',13);</v>
      </c>
    </row>
    <row r="200" spans="2:15" x14ac:dyDescent="0.25">
      <c r="B200" t="s">
        <v>8228</v>
      </c>
      <c r="C200" t="s">
        <v>9382</v>
      </c>
      <c r="D200" s="7"/>
      <c r="E200" s="7">
        <v>137.55000000000001</v>
      </c>
      <c r="I200" s="7">
        <v>151.30500000000001</v>
      </c>
      <c r="J200" t="s">
        <v>37</v>
      </c>
      <c r="K200" t="s">
        <v>8565</v>
      </c>
      <c r="M200">
        <f>INDEX(TeamSports!B:B,MATCH(J200,TeamSports!C:C,0))</f>
        <v>13</v>
      </c>
      <c r="O200" t="str">
        <f t="shared" si="3"/>
        <v>INSERT INTO "SportsRecords" (sp_record_id,sp_record_name,sp_record_best,sp_record_last,sport_class,team_sport_id) VALUES ('SP_198','200m Braza Femenino',137.55,151.305,'T',13);</v>
      </c>
    </row>
    <row r="201" spans="2:15" x14ac:dyDescent="0.25">
      <c r="B201" t="s">
        <v>8229</v>
      </c>
      <c r="C201" t="s">
        <v>9383</v>
      </c>
      <c r="D201" s="7"/>
      <c r="E201" s="7">
        <v>24.43</v>
      </c>
      <c r="I201" s="7">
        <v>26.873000000000001</v>
      </c>
      <c r="J201" t="s">
        <v>37</v>
      </c>
      <c r="K201" t="s">
        <v>8565</v>
      </c>
      <c r="M201">
        <f>INDEX(TeamSports!B:B,MATCH(J201,TeamSports!C:C,0))</f>
        <v>13</v>
      </c>
      <c r="O201" t="str">
        <f t="shared" si="3"/>
        <v>INSERT INTO "SportsRecords" (sp_record_id,sp_record_name,sp_record_best,sp_record_last,sport_class,team_sport_id) VALUES ('SP_199','50m Mariposa Femenino',24.43,26.873,'T',13);</v>
      </c>
    </row>
    <row r="202" spans="2:15" x14ac:dyDescent="0.25">
      <c r="B202" t="s">
        <v>8230</v>
      </c>
      <c r="C202" t="s">
        <v>9384</v>
      </c>
      <c r="D202" s="7"/>
      <c r="E202" s="7">
        <v>54.6</v>
      </c>
      <c r="I202" s="7">
        <v>60.06</v>
      </c>
      <c r="J202" t="s">
        <v>37</v>
      </c>
      <c r="K202" t="s">
        <v>8565</v>
      </c>
      <c r="M202">
        <f>INDEX(TeamSports!B:B,MATCH(J202,TeamSports!C:C,0))</f>
        <v>13</v>
      </c>
      <c r="O202" t="str">
        <f t="shared" si="3"/>
        <v>INSERT INTO "SportsRecords" (sp_record_id,sp_record_name,sp_record_best,sp_record_last,sport_class,team_sport_id) VALUES ('SP_200','100m Mariposa Femenino',54.6,60.06,'T',13);</v>
      </c>
    </row>
    <row r="203" spans="2:15" x14ac:dyDescent="0.25">
      <c r="B203" t="s">
        <v>8231</v>
      </c>
      <c r="C203" t="s">
        <v>9385</v>
      </c>
      <c r="D203" s="7"/>
      <c r="E203" s="7">
        <v>121.81</v>
      </c>
      <c r="I203" s="7">
        <v>133.99100000000001</v>
      </c>
      <c r="J203" t="s">
        <v>37</v>
      </c>
      <c r="K203" t="s">
        <v>8565</v>
      </c>
      <c r="M203">
        <f>INDEX(TeamSports!B:B,MATCH(J203,TeamSports!C:C,0))</f>
        <v>13</v>
      </c>
      <c r="O203" t="str">
        <f t="shared" si="3"/>
        <v>INSERT INTO "SportsRecords" (sp_record_id,sp_record_name,sp_record_best,sp_record_last,sport_class,team_sport_id) VALUES ('SP_201','200m Mariposa Femenino',121.81,133.991,'T',13);</v>
      </c>
    </row>
    <row r="204" spans="2:15" x14ac:dyDescent="0.25">
      <c r="B204" t="s">
        <v>8232</v>
      </c>
      <c r="C204" t="s">
        <v>9386</v>
      </c>
      <c r="D204" s="7"/>
      <c r="E204" s="7">
        <v>125.7</v>
      </c>
      <c r="I204" s="7">
        <v>138.27000000000001</v>
      </c>
      <c r="J204" t="s">
        <v>37</v>
      </c>
      <c r="K204" t="s">
        <v>8565</v>
      </c>
      <c r="M204">
        <f>INDEX(TeamSports!B:B,MATCH(J204,TeamSports!C:C,0))</f>
        <v>13</v>
      </c>
      <c r="O204" t="str">
        <f t="shared" si="3"/>
        <v>INSERT INTO "SportsRecords" (sp_record_id,sp_record_name,sp_record_best,sp_record_last,sport_class,team_sport_id) VALUES ('SP_202','200m Combinado Femenino',125.7,138.27,'T',13);</v>
      </c>
    </row>
    <row r="205" spans="2:15" x14ac:dyDescent="0.25">
      <c r="B205" t="s">
        <v>8233</v>
      </c>
      <c r="C205" t="s">
        <v>9387</v>
      </c>
      <c r="D205" s="7"/>
      <c r="E205" s="7">
        <v>243.65</v>
      </c>
      <c r="I205" s="7">
        <v>268.01499999999999</v>
      </c>
      <c r="J205" t="s">
        <v>37</v>
      </c>
      <c r="K205" t="s">
        <v>8565</v>
      </c>
      <c r="M205">
        <f>INDEX(TeamSports!B:B,MATCH(J205,TeamSports!C:C,0))</f>
        <v>13</v>
      </c>
      <c r="O205" t="str">
        <f t="shared" si="3"/>
        <v>INSERT INTO "SportsRecords" (sp_record_id,sp_record_name,sp_record_best,sp_record_last,sport_class,team_sport_id) VALUES ('SP_203','400m Combinado Femenino',243.65,268.015,'T',13);</v>
      </c>
    </row>
    <row r="206" spans="2:15" x14ac:dyDescent="0.25">
      <c r="B206" t="s">
        <v>8234</v>
      </c>
      <c r="C206" t="s">
        <v>9388</v>
      </c>
      <c r="D206" s="7"/>
      <c r="E206" s="7">
        <v>379.9</v>
      </c>
      <c r="I206" s="7">
        <v>417.89</v>
      </c>
      <c r="J206" t="s">
        <v>37</v>
      </c>
      <c r="K206" t="s">
        <v>8565</v>
      </c>
      <c r="M206">
        <f>INDEX(TeamSports!B:B,MATCH(J206,TeamSports!C:C,0))</f>
        <v>13</v>
      </c>
      <c r="O206" t="str">
        <f t="shared" si="3"/>
        <v>INSERT INTO "SportsRecords" (sp_record_id,sp_record_name,sp_record_best,sp_record_last,sport_class,team_sport_id) VALUES ('SP_204','3km eliminacion AA Femenino',379.9,417.89,'T',13);</v>
      </c>
    </row>
    <row r="207" spans="2:15" x14ac:dyDescent="0.25">
      <c r="B207" t="s">
        <v>8235</v>
      </c>
      <c r="C207" t="s">
        <v>9389</v>
      </c>
      <c r="D207" s="7"/>
      <c r="E207" s="7">
        <v>3721.3</v>
      </c>
      <c r="I207" s="7">
        <v>4093.4300000000003</v>
      </c>
      <c r="J207" t="s">
        <v>37</v>
      </c>
      <c r="K207" t="s">
        <v>8565</v>
      </c>
      <c r="M207">
        <f>INDEX(TeamSports!B:B,MATCH(J207,TeamSports!C:C,0))</f>
        <v>13</v>
      </c>
      <c r="O207" t="str">
        <f t="shared" si="3"/>
        <v>INSERT INTO "SportsRecords" (sp_record_id,sp_record_name,sp_record_best,sp_record_last,sport_class,team_sport_id) VALUES ('SP_205','5km AA Femenino',3721.3,4093.43,'T',13);</v>
      </c>
    </row>
    <row r="208" spans="2:15" x14ac:dyDescent="0.25">
      <c r="B208" t="s">
        <v>8236</v>
      </c>
      <c r="C208" t="s">
        <v>9390</v>
      </c>
      <c r="D208" s="7"/>
      <c r="E208" s="7">
        <v>7671.3</v>
      </c>
      <c r="I208" s="7">
        <v>8438.43</v>
      </c>
      <c r="J208" t="s">
        <v>37</v>
      </c>
      <c r="K208" t="s">
        <v>8565</v>
      </c>
      <c r="M208">
        <f>INDEX(TeamSports!B:B,MATCH(J208,TeamSports!C:C,0))</f>
        <v>13</v>
      </c>
      <c r="O208" t="str">
        <f t="shared" si="3"/>
        <v>INSERT INTO "SportsRecords" (sp_record_id,sp_record_name,sp_record_best,sp_record_last,sport_class,team_sport_id) VALUES ('SP_206','10km AA Femenino',7671.3,8438.43,'T',13);</v>
      </c>
    </row>
    <row r="209" spans="2:15" x14ac:dyDescent="0.25">
      <c r="B209" t="s">
        <v>8237</v>
      </c>
      <c r="C209" t="s">
        <v>9391</v>
      </c>
      <c r="D209" s="7"/>
      <c r="E209" s="7">
        <v>198.48</v>
      </c>
      <c r="I209" s="7">
        <v>218.32799999999997</v>
      </c>
      <c r="J209" t="s">
        <v>37</v>
      </c>
      <c r="K209" t="s">
        <v>8565</v>
      </c>
      <c r="M209">
        <f>INDEX(TeamSports!B:B,MATCH(J209,TeamSports!C:C,0))</f>
        <v>13</v>
      </c>
      <c r="O209" t="str">
        <f t="shared" si="3"/>
        <v>INSERT INTO "SportsRecords" (sp_record_id,sp_record_name,sp_record_best,sp_record_last,sport_class,team_sport_id) VALUES ('SP_207','4x100m Libre Mixto',198.48,218.328,'T',13);</v>
      </c>
    </row>
    <row r="210" spans="2:15" x14ac:dyDescent="0.25">
      <c r="B210" t="s">
        <v>8238</v>
      </c>
      <c r="C210" t="s">
        <v>9392</v>
      </c>
      <c r="D210" s="7"/>
      <c r="E210" s="7">
        <v>217.43</v>
      </c>
      <c r="I210" s="7">
        <v>239.173</v>
      </c>
      <c r="J210" t="s">
        <v>37</v>
      </c>
      <c r="K210" t="s">
        <v>8565</v>
      </c>
      <c r="M210">
        <f>INDEX(TeamSports!B:B,MATCH(J210,TeamSports!C:C,0))</f>
        <v>13</v>
      </c>
      <c r="O210" t="str">
        <f t="shared" si="3"/>
        <v>INSERT INTO "SportsRecords" (sp_record_id,sp_record_name,sp_record_best,sp_record_last,sport_class,team_sport_id) VALUES ('SP_208','4x100m Combinado Mixto',217.43,239.173,'T',13);</v>
      </c>
    </row>
    <row r="211" spans="2:15" x14ac:dyDescent="0.25">
      <c r="B211" t="s">
        <v>8239</v>
      </c>
      <c r="C211" t="s">
        <v>9393</v>
      </c>
      <c r="D211" s="7"/>
      <c r="E211" s="7">
        <v>4153.3</v>
      </c>
      <c r="I211" s="7">
        <v>4568.63</v>
      </c>
      <c r="J211" t="s">
        <v>37</v>
      </c>
      <c r="K211" t="s">
        <v>8565</v>
      </c>
      <c r="M211">
        <f>INDEX(TeamSports!B:B,MATCH(J211,TeamSports!C:C,0))</f>
        <v>13</v>
      </c>
      <c r="O211" t="str">
        <f t="shared" si="3"/>
        <v>INSERT INTO "SportsRecords" (sp_record_id,sp_record_name,sp_record_best,sp_record_last,sport_class,team_sport_id) VALUES ('SP_209','6km AA Mixto',4153.3,4568.63,'T',13);</v>
      </c>
    </row>
    <row r="212" spans="2:15" x14ac:dyDescent="0.25">
      <c r="B212" t="s">
        <v>8240</v>
      </c>
      <c r="C212" t="s">
        <v>8833</v>
      </c>
      <c r="D212" s="7"/>
      <c r="E212" s="7">
        <v>17.599</v>
      </c>
      <c r="I212" s="7">
        <v>19.358899999999998</v>
      </c>
      <c r="J212" t="s">
        <v>38</v>
      </c>
      <c r="K212" t="s">
        <v>8565</v>
      </c>
      <c r="M212">
        <f>INDEX(TeamSports!B:B,MATCH(J212,TeamSports!C:C,0))</f>
        <v>14</v>
      </c>
      <c r="O212" t="str">
        <f t="shared" si="3"/>
        <v>INSERT INTO "SportsRecords" (sp_record_id,sp_record_name,sp_record_best,sp_record_last,sport_class,team_sport_id) VALUES ('SP_210','200m dual contrarreloj senior masculino',17.599,19.3589,'T',14);</v>
      </c>
    </row>
    <row r="213" spans="2:15" x14ac:dyDescent="0.25">
      <c r="B213" t="s">
        <v>8241</v>
      </c>
      <c r="C213" t="s">
        <v>8834</v>
      </c>
      <c r="D213" s="7"/>
      <c r="E213" s="7">
        <v>42.892000000000003</v>
      </c>
      <c r="I213" s="7">
        <v>47.181200000000004</v>
      </c>
      <c r="J213" t="s">
        <v>38</v>
      </c>
      <c r="K213" t="s">
        <v>8565</v>
      </c>
      <c r="M213">
        <f>INDEX(TeamSports!B:B,MATCH(J213,TeamSports!C:C,0))</f>
        <v>14</v>
      </c>
      <c r="O213" t="str">
        <f t="shared" si="3"/>
        <v>INSERT INTO "SportsRecords" (sp_record_id,sp_record_name,sp_record_best,sp_record_last,sport_class,team_sport_id) VALUES ('SP_211','500m pista sprint senior masculino',42.892,47.1812,'T',14);</v>
      </c>
    </row>
    <row r="214" spans="2:15" x14ac:dyDescent="0.25">
      <c r="B214" t="s">
        <v>8242</v>
      </c>
      <c r="C214" t="s">
        <v>8835</v>
      </c>
      <c r="D214" s="7"/>
      <c r="E214" s="7">
        <v>84.293999999999997</v>
      </c>
      <c r="I214" s="7">
        <v>92.723399999999998</v>
      </c>
      <c r="J214" t="s">
        <v>38</v>
      </c>
      <c r="K214" t="s">
        <v>8565</v>
      </c>
      <c r="M214">
        <f>INDEX(TeamSports!B:B,MATCH(J214,TeamSports!C:C,0))</f>
        <v>14</v>
      </c>
      <c r="O214" t="str">
        <f t="shared" si="3"/>
        <v>INSERT INTO "SportsRecords" (sp_record_id,sp_record_name,sp_record_best,sp_record_last,sport_class,team_sport_id) VALUES ('SP_212','1000m pista sprint senior masculino',84.294,92.7234,'T',14);</v>
      </c>
    </row>
    <row r="215" spans="2:15" x14ac:dyDescent="0.25">
      <c r="B215" t="s">
        <v>8243</v>
      </c>
      <c r="C215" t="s">
        <v>8836</v>
      </c>
      <c r="D215" s="7"/>
      <c r="E215" s="7">
        <v>450.53300000000002</v>
      </c>
      <c r="I215" s="7">
        <v>495.58630000000005</v>
      </c>
      <c r="J215" t="s">
        <v>38</v>
      </c>
      <c r="K215" t="s">
        <v>8565</v>
      </c>
      <c r="M215">
        <f>INDEX(TeamSports!B:B,MATCH(J215,TeamSports!C:C,0))</f>
        <v>14</v>
      </c>
      <c r="O215" t="str">
        <f t="shared" si="3"/>
        <v>INSERT INTO "SportsRecords" (sp_record_id,sp_record_name,sp_record_best,sp_record_last,sport_class,team_sport_id) VALUES ('SP_213','5000m pista puntos senior masculino',450.533,495.5863,'T',14);</v>
      </c>
    </row>
    <row r="216" spans="2:15" x14ac:dyDescent="0.25">
      <c r="B216" t="s">
        <v>8244</v>
      </c>
      <c r="C216" t="s">
        <v>8837</v>
      </c>
      <c r="D216" s="7"/>
      <c r="E216" s="7">
        <v>895.44799999999998</v>
      </c>
      <c r="I216" s="7">
        <v>984.99279999999999</v>
      </c>
      <c r="J216" t="s">
        <v>38</v>
      </c>
      <c r="K216" t="s">
        <v>8565</v>
      </c>
      <c r="M216">
        <f>INDEX(TeamSports!B:B,MATCH(J216,TeamSports!C:C,0))</f>
        <v>14</v>
      </c>
      <c r="O216" t="str">
        <f t="shared" si="3"/>
        <v>INSERT INTO "SportsRecords" (sp_record_id,sp_record_name,sp_record_best,sp_record_last,sport_class,team_sport_id) VALUES ('SP_214','10000m pista eliminación senior masculino',895.448,984.9928,'T',14);</v>
      </c>
    </row>
    <row r="217" spans="2:15" x14ac:dyDescent="0.25">
      <c r="B217" t="s">
        <v>8245</v>
      </c>
      <c r="C217" t="s">
        <v>8838</v>
      </c>
      <c r="D217" s="7"/>
      <c r="E217" s="7">
        <v>242.64599999999999</v>
      </c>
      <c r="I217" s="7">
        <v>266.91059999999999</v>
      </c>
      <c r="J217" t="s">
        <v>38</v>
      </c>
      <c r="K217" t="s">
        <v>8565</v>
      </c>
      <c r="M217">
        <f>INDEX(TeamSports!B:B,MATCH(J217,TeamSports!C:C,0))</f>
        <v>14</v>
      </c>
      <c r="O217" t="str">
        <f t="shared" si="3"/>
        <v>INSERT INTO "SportsRecords" (sp_record_id,sp_record_name,sp_record_best,sp_record_last,sport_class,team_sport_id) VALUES ('SP_215','3000m pista relevos senior masculino',242.646,266.9106,'T',14);</v>
      </c>
    </row>
    <row r="218" spans="2:15" x14ac:dyDescent="0.25">
      <c r="B218" t="s">
        <v>8246</v>
      </c>
      <c r="C218" t="s">
        <v>8839</v>
      </c>
      <c r="D218" s="7"/>
      <c r="E218" s="7">
        <v>9.702</v>
      </c>
      <c r="I218" s="7">
        <v>10.6722</v>
      </c>
      <c r="J218" t="s">
        <v>38</v>
      </c>
      <c r="K218" t="s">
        <v>8565</v>
      </c>
      <c r="M218">
        <f>INDEX(TeamSports!B:B,MATCH(J218,TeamSports!C:C,0))</f>
        <v>14</v>
      </c>
      <c r="O218" t="str">
        <f t="shared" si="3"/>
        <v>INSERT INTO "SportsRecords" (sp_record_id,sp_record_name,sp_record_best,sp_record_last,sport_class,team_sport_id) VALUES ('SP_216','100m ruta sprint senior masculino',9.702,10.6722,'T',14);</v>
      </c>
    </row>
    <row r="219" spans="2:15" x14ac:dyDescent="0.25">
      <c r="B219" t="s">
        <v>8247</v>
      </c>
      <c r="C219" t="s">
        <v>8840</v>
      </c>
      <c r="D219" s="7"/>
      <c r="E219" s="7">
        <v>40.030999999999999</v>
      </c>
      <c r="I219" s="7">
        <v>44.034099999999995</v>
      </c>
      <c r="J219" t="s">
        <v>38</v>
      </c>
      <c r="K219" t="s">
        <v>8565</v>
      </c>
      <c r="M219">
        <f>INDEX(TeamSports!B:B,MATCH(J219,TeamSports!C:C,0))</f>
        <v>14</v>
      </c>
      <c r="O219" t="str">
        <f t="shared" si="3"/>
        <v>INSERT INTO "SportsRecords" (sp_record_id,sp_record_name,sp_record_best,sp_record_last,sport_class,team_sport_id) VALUES ('SP_217','Una vuelta ruta senior masculina',40.031,44.0341,'T',14);</v>
      </c>
    </row>
    <row r="220" spans="2:15" x14ac:dyDescent="0.25">
      <c r="B220" t="s">
        <v>8248</v>
      </c>
      <c r="C220" t="s">
        <v>8841</v>
      </c>
      <c r="D220" s="7"/>
      <c r="E220" s="7">
        <v>871.37199999999996</v>
      </c>
      <c r="I220" s="7">
        <v>958.50919999999996</v>
      </c>
      <c r="J220" t="s">
        <v>38</v>
      </c>
      <c r="K220" t="s">
        <v>8565</v>
      </c>
      <c r="M220">
        <f>INDEX(TeamSports!B:B,MATCH(J220,TeamSports!C:C,0))</f>
        <v>14</v>
      </c>
      <c r="O220" t="str">
        <f t="shared" si="3"/>
        <v>INSERT INTO "SportsRecords" (sp_record_id,sp_record_name,sp_record_best,sp_record_last,sport_class,team_sport_id) VALUES ('SP_218','10000m ruta puntos senior masculino',871.372,958.5092,'T',14);</v>
      </c>
    </row>
    <row r="221" spans="2:15" x14ac:dyDescent="0.25">
      <c r="B221" t="s">
        <v>8249</v>
      </c>
      <c r="C221" t="s">
        <v>8842</v>
      </c>
      <c r="D221" s="7"/>
      <c r="E221" s="7">
        <v>1275.405</v>
      </c>
      <c r="I221" s="7">
        <v>1402.9455</v>
      </c>
      <c r="J221" t="s">
        <v>38</v>
      </c>
      <c r="K221" t="s">
        <v>8565</v>
      </c>
      <c r="M221">
        <f>INDEX(TeamSports!B:B,MATCH(J221,TeamSports!C:C,0))</f>
        <v>14</v>
      </c>
      <c r="O221" t="str">
        <f t="shared" si="3"/>
        <v>INSERT INTO "SportsRecords" (sp_record_id,sp_record_name,sp_record_best,sp_record_last,sport_class,team_sport_id) VALUES ('SP_219','15000m ruta eliminación senior masculino',1275.405,1402.9455,'T',14);</v>
      </c>
    </row>
    <row r="222" spans="2:15" x14ac:dyDescent="0.25">
      <c r="B222" t="s">
        <v>8250</v>
      </c>
      <c r="C222" t="s">
        <v>8843</v>
      </c>
      <c r="D222" s="7"/>
      <c r="E222" s="7">
        <v>3509.7469999999998</v>
      </c>
      <c r="I222" s="7">
        <v>3860.7217000000001</v>
      </c>
      <c r="J222" t="s">
        <v>38</v>
      </c>
      <c r="K222" t="s">
        <v>8565</v>
      </c>
      <c r="M222">
        <f>INDEX(TeamSports!B:B,MATCH(J222,TeamSports!C:C,0))</f>
        <v>14</v>
      </c>
      <c r="O222" t="str">
        <f t="shared" si="3"/>
        <v>INSERT INTO "SportsRecords" (sp_record_id,sp_record_name,sp_record_best,sp_record_last,sport_class,team_sport_id) VALUES ('SP_220','Maratón masculina',3509.747,3860.7217,'T',14);</v>
      </c>
    </row>
    <row r="223" spans="2:15" x14ac:dyDescent="0.25">
      <c r="B223" t="s">
        <v>8251</v>
      </c>
      <c r="C223" t="s">
        <v>8947</v>
      </c>
      <c r="D223" s="7"/>
      <c r="E223" s="7">
        <v>18.896999999999998</v>
      </c>
      <c r="I223" s="7">
        <v>20.7867</v>
      </c>
      <c r="J223" t="s">
        <v>38</v>
      </c>
      <c r="K223" t="s">
        <v>8565</v>
      </c>
      <c r="M223">
        <f>INDEX(TeamSports!B:B,MATCH(J223,TeamSports!C:C,0))</f>
        <v>14</v>
      </c>
      <c r="O223" t="str">
        <f t="shared" si="3"/>
        <v>INSERT INTO "SportsRecords" (sp_record_id,sp_record_name,sp_record_best,sp_record_last,sport_class,team_sport_id) VALUES ('SP_221','200m dual contrarreloj senior femenino',18.897,20.7867,'T',14);</v>
      </c>
    </row>
    <row r="224" spans="2:15" x14ac:dyDescent="0.25">
      <c r="B224" t="s">
        <v>8252</v>
      </c>
      <c r="C224" t="s">
        <v>8948</v>
      </c>
      <c r="D224" s="7"/>
      <c r="E224" s="7">
        <v>44.78</v>
      </c>
      <c r="I224" s="7">
        <v>49.258000000000003</v>
      </c>
      <c r="J224" t="s">
        <v>38</v>
      </c>
      <c r="K224" t="s">
        <v>8565</v>
      </c>
      <c r="M224">
        <f>INDEX(TeamSports!B:B,MATCH(J224,TeamSports!C:C,0))</f>
        <v>14</v>
      </c>
      <c r="O224" t="str">
        <f t="shared" si="3"/>
        <v>INSERT INTO "SportsRecords" (sp_record_id,sp_record_name,sp_record_best,sp_record_last,sport_class,team_sport_id) VALUES ('SP_222','500m pista sprint senior femenino',44.78,49.258,'T',14);</v>
      </c>
    </row>
    <row r="225" spans="2:15" x14ac:dyDescent="0.25">
      <c r="B225" t="s">
        <v>8253</v>
      </c>
      <c r="C225" t="s">
        <v>8949</v>
      </c>
      <c r="D225" s="7"/>
      <c r="E225" s="7">
        <v>91.742999999999995</v>
      </c>
      <c r="I225" s="7">
        <v>100.9173</v>
      </c>
      <c r="J225" t="s">
        <v>38</v>
      </c>
      <c r="K225" t="s">
        <v>8565</v>
      </c>
      <c r="M225">
        <f>INDEX(TeamSports!B:B,MATCH(J225,TeamSports!C:C,0))</f>
        <v>14</v>
      </c>
      <c r="O225" t="str">
        <f t="shared" si="3"/>
        <v>INSERT INTO "SportsRecords" (sp_record_id,sp_record_name,sp_record_best,sp_record_last,sport_class,team_sport_id) VALUES ('SP_223','1000m pista sprint senior femenino',91.743,100.9173,'T',14);</v>
      </c>
    </row>
    <row r="226" spans="2:15" x14ac:dyDescent="0.25">
      <c r="B226" t="s">
        <v>8254</v>
      </c>
      <c r="C226" t="s">
        <v>8950</v>
      </c>
      <c r="D226" s="7"/>
      <c r="E226" s="7">
        <v>471.5</v>
      </c>
      <c r="I226" s="7">
        <v>518.65</v>
      </c>
      <c r="J226" t="s">
        <v>38</v>
      </c>
      <c r="K226" t="s">
        <v>8565</v>
      </c>
      <c r="M226">
        <f>INDEX(TeamSports!B:B,MATCH(J226,TeamSports!C:C,0))</f>
        <v>14</v>
      </c>
      <c r="O226" t="str">
        <f t="shared" si="3"/>
        <v>INSERT INTO "SportsRecords" (sp_record_id,sp_record_name,sp_record_best,sp_record_last,sport_class,team_sport_id) VALUES ('SP_224','5000m pista puntos senior femenino',471.5,518.65,'T',14);</v>
      </c>
    </row>
    <row r="227" spans="2:15" x14ac:dyDescent="0.25">
      <c r="B227" t="s">
        <v>8255</v>
      </c>
      <c r="C227" t="s">
        <v>8951</v>
      </c>
      <c r="D227" s="7"/>
      <c r="E227" s="7">
        <v>964.37599999999998</v>
      </c>
      <c r="I227" s="7">
        <v>1060.8136</v>
      </c>
      <c r="J227" t="s">
        <v>38</v>
      </c>
      <c r="K227" t="s">
        <v>8565</v>
      </c>
      <c r="M227">
        <f>INDEX(TeamSports!B:B,MATCH(J227,TeamSports!C:C,0))</f>
        <v>14</v>
      </c>
      <c r="O227" t="str">
        <f t="shared" si="3"/>
        <v>INSERT INTO "SportsRecords" (sp_record_id,sp_record_name,sp_record_best,sp_record_last,sport_class,team_sport_id) VALUES ('SP_225','10000m pista eliminación senior femenino',964.376,1060.8136,'T',14);</v>
      </c>
    </row>
    <row r="228" spans="2:15" x14ac:dyDescent="0.25">
      <c r="B228" t="s">
        <v>8256</v>
      </c>
      <c r="C228" t="s">
        <v>8952</v>
      </c>
      <c r="D228" s="7"/>
      <c r="E228" s="7">
        <v>258.79199999999997</v>
      </c>
      <c r="I228" s="7">
        <v>284.6712</v>
      </c>
      <c r="J228" t="s">
        <v>38</v>
      </c>
      <c r="K228" t="s">
        <v>8565</v>
      </c>
      <c r="M228">
        <f>INDEX(TeamSports!B:B,MATCH(J228,TeamSports!C:C,0))</f>
        <v>14</v>
      </c>
      <c r="O228" t="str">
        <f t="shared" si="3"/>
        <v>INSERT INTO "SportsRecords" (sp_record_id,sp_record_name,sp_record_best,sp_record_last,sport_class,team_sport_id) VALUES ('SP_226','3000m pista relevos senior femenino',258.792,284.6712,'T',14);</v>
      </c>
    </row>
    <row r="229" spans="2:15" x14ac:dyDescent="0.25">
      <c r="B229" t="s">
        <v>8257</v>
      </c>
      <c r="C229" t="s">
        <v>8953</v>
      </c>
      <c r="D229" s="7"/>
      <c r="E229" s="7">
        <v>10.612</v>
      </c>
      <c r="I229" s="7">
        <v>11.6732</v>
      </c>
      <c r="J229" t="s">
        <v>38</v>
      </c>
      <c r="K229" t="s">
        <v>8565</v>
      </c>
      <c r="M229">
        <f>INDEX(TeamSports!B:B,MATCH(J229,TeamSports!C:C,0))</f>
        <v>14</v>
      </c>
      <c r="O229" t="str">
        <f t="shared" si="3"/>
        <v>INSERT INTO "SportsRecords" (sp_record_id,sp_record_name,sp_record_best,sp_record_last,sport_class,team_sport_id) VALUES ('SP_227','100m ruta sprint senior femenino',10.612,11.6732,'T',14);</v>
      </c>
    </row>
    <row r="230" spans="2:15" x14ac:dyDescent="0.25">
      <c r="B230" t="s">
        <v>8258</v>
      </c>
      <c r="C230" t="s">
        <v>8954</v>
      </c>
      <c r="D230" s="7"/>
      <c r="E230" s="7">
        <v>41.665999999999997</v>
      </c>
      <c r="I230" s="7">
        <v>45.832599999999999</v>
      </c>
      <c r="J230" t="s">
        <v>38</v>
      </c>
      <c r="K230" t="s">
        <v>8565</v>
      </c>
      <c r="M230">
        <f>INDEX(TeamSports!B:B,MATCH(J230,TeamSports!C:C,0))</f>
        <v>14</v>
      </c>
      <c r="O230" t="str">
        <f t="shared" si="3"/>
        <v>INSERT INTO "SportsRecords" (sp_record_id,sp_record_name,sp_record_best,sp_record_last,sport_class,team_sport_id) VALUES ('SP_228','Una vuelta ruta senior femenina',41.666,45.8326,'T',14);</v>
      </c>
    </row>
    <row r="231" spans="2:15" x14ac:dyDescent="0.25">
      <c r="B231" t="s">
        <v>8259</v>
      </c>
      <c r="C231" t="s">
        <v>8955</v>
      </c>
      <c r="E231" s="7">
        <v>905.16099999999994</v>
      </c>
      <c r="I231" s="7">
        <v>995.67709999999988</v>
      </c>
      <c r="J231" t="s">
        <v>38</v>
      </c>
      <c r="K231" t="s">
        <v>8565</v>
      </c>
      <c r="M231">
        <f>INDEX(TeamSports!B:B,MATCH(J231,TeamSports!C:C,0))</f>
        <v>14</v>
      </c>
      <c r="O231" t="str">
        <f>_xlfn.CONCAT($O$1,$S$1,$B$1,$S$1," ",$Q$1,$B$2,$U$1,$C$2,$U$1,$E$2,$U$1,$I$2,$U$1,$K$2,$U$1,$M$2,$R$1,$P$1,$Q$1,$T$1,B231,$T$1,$U$1,$T$1,C380,$T$1,$U$1,SUBSTITUTE(E380,",","."),$U$1,SUBSTITUTE(I380,",","."),$U$1,$T$1,K380,$T$1,$U$1,M380,$R$1,$V$1)</f>
        <v>INSERT INTO "SportsRecords" (sp_record_id,sp_record_name,sp_record_best,sp_record_last,sport_class,team_sport_id) VALUES ('SP_229','100M',8.802,13.999,'T',39);</v>
      </c>
    </row>
    <row r="232" spans="2:15" x14ac:dyDescent="0.25">
      <c r="B232" t="s">
        <v>8260</v>
      </c>
      <c r="C232" t="s">
        <v>8956</v>
      </c>
      <c r="E232" s="7">
        <v>1425.5150000000001</v>
      </c>
      <c r="I232" s="7">
        <v>1568.0665000000001</v>
      </c>
      <c r="J232" t="s">
        <v>38</v>
      </c>
      <c r="K232" t="s">
        <v>8565</v>
      </c>
      <c r="M232">
        <f>INDEX(TeamSports!B:B,MATCH(J232,TeamSports!C:C,0))</f>
        <v>14</v>
      </c>
      <c r="O232" t="str">
        <f>_xlfn.CONCAT($O$1,$S$1,$B$1,$S$1," ",$Q$1,$B$2,$U$1,$C$2,$U$1,$E$2,$U$1,$I$2,$U$1,$K$2,$U$1,$M$2,$R$1,$P$1,$Q$1,$T$1,B232,$T$1,$U$1,$T$1,C381,$T$1,$U$1,SUBSTITUTE(E381,",","."),$U$1,SUBSTITUTE(I381,",","."),$U$1,$T$1,K381,$T$1,$U$1,M381,$R$1,$V$1)</f>
        <v>INSERT INTO "SportsRecords" (sp_record_id,sp_record_name,sp_record_best,sp_record_last,sport_class,team_sport_id) VALUES ('SP_230','100ML',39.218,50.999,'T',39);</v>
      </c>
    </row>
    <row r="233" spans="2:15" x14ac:dyDescent="0.25">
      <c r="B233" t="s">
        <v>8261</v>
      </c>
      <c r="C233" t="s">
        <v>8957</v>
      </c>
      <c r="E233" s="7">
        <v>4132.8440000000001</v>
      </c>
      <c r="I233" s="7">
        <v>4546.1283999999996</v>
      </c>
      <c r="J233" t="s">
        <v>38</v>
      </c>
      <c r="K233" t="s">
        <v>8565</v>
      </c>
      <c r="M233">
        <f>INDEX(TeamSports!B:B,MATCH(J233,TeamSports!C:C,0))</f>
        <v>14</v>
      </c>
      <c r="O233" t="str">
        <f>_xlfn.CONCAT($O$1,$S$1,$B$1,$S$1," ",$Q$1,$B$2,$U$1,$C$2,$U$1,$E$2,$U$1,$I$2,$U$1,$K$2,$U$1,$M$2,$R$1,$P$1,$Q$1,$T$1,B233,$T$1,$U$1,$T$1,C382,$T$1,$U$1,SUBSTITUTE(E382,",","."),$U$1,SUBSTITUTE(I382,",","."),$U$1,$T$1,K382,$T$1,$U$1,M382,$R$1,$V$1)</f>
        <v>INSERT INTO "SportsRecords" (sp_record_id,sp_record_name,sp_record_best,sp_record_last,sport_class,team_sport_id) VALUES ('SP_231','110MV',12.025,18.999,'T',39);</v>
      </c>
    </row>
    <row r="234" spans="2:15" x14ac:dyDescent="0.25">
      <c r="B234" t="s">
        <v>8262</v>
      </c>
      <c r="C234" t="s">
        <v>8941</v>
      </c>
      <c r="E234" s="7">
        <v>100</v>
      </c>
      <c r="I234" s="7">
        <v>0</v>
      </c>
      <c r="J234" t="s">
        <v>42</v>
      </c>
      <c r="K234" t="s">
        <v>9317</v>
      </c>
      <c r="M234">
        <f>INDEX(TeamSports!B:B,MATCH(J234,TeamSports!C:C,0))</f>
        <v>18</v>
      </c>
      <c r="O234" t="str">
        <f>_xlfn.CONCAT($O$1,$S$1,$B$1,$S$1," ",$Q$1,$B$2,$U$1,$C$2,$U$1,$E$2,$U$1,$I$2,$U$1,$K$2,$U$1,$M$2,$R$1,$P$1,$Q$1,$T$1,B234,$T$1,$U$1,$T$1,C383,$T$1,$U$1,SUBSTITUTE(E383,",","."),$U$1,SUBSTITUTE(I383,",","."),$U$1,$T$1,K383,$T$1,$U$1,M383,$R$1,$V$1)</f>
        <v>INSERT INTO "SportsRecords" (sp_record_id,sp_record_name,sp_record_best,sp_record_last,sport_class,team_sport_id) VALUES ('SP_232','200MEI',119.451,180.999,'T',39);</v>
      </c>
    </row>
    <row r="235" spans="2:15" x14ac:dyDescent="0.25">
      <c r="B235" t="s">
        <v>8263</v>
      </c>
      <c r="C235" t="s">
        <v>8942</v>
      </c>
      <c r="E235" s="7">
        <v>100</v>
      </c>
      <c r="I235" s="7">
        <v>0</v>
      </c>
      <c r="J235" t="s">
        <v>42</v>
      </c>
      <c r="K235" t="s">
        <v>9317</v>
      </c>
      <c r="M235">
        <f>INDEX(TeamSports!B:B,MATCH(J235,TeamSports!C:C,0))</f>
        <v>18</v>
      </c>
      <c r="O235" t="str">
        <f>_xlfn.CONCAT($O$1,$S$1,$B$1,$S$1," ",$Q$1,$B$2,$U$1,$C$2,$U$1,$E$2,$U$1,$I$2,$U$1,$K$2,$U$1,$M$2,$R$1,$P$1,$Q$1,$T$1,B235,$T$1,$U$1,$T$1,C384,$T$1,$U$1,SUBSTITUTE(E384,",","."),$U$1,SUBSTITUTE(I384,",","."),$U$1,$T$1,K384,$T$1,$U$1,M384,$R$1,$V$1)</f>
        <v>INSERT INTO "SportsRecords" (sp_record_id,sp_record_name,sp_record_best,sp_record_last,sport_class,team_sport_id) VALUES ('SP_233','4X100R',35.513,50.999,'T',39);</v>
      </c>
    </row>
    <row r="236" spans="2:15" x14ac:dyDescent="0.25">
      <c r="B236" t="s">
        <v>8264</v>
      </c>
      <c r="C236" t="s">
        <v>8943</v>
      </c>
      <c r="E236" s="7">
        <v>100</v>
      </c>
      <c r="I236" s="7">
        <v>0</v>
      </c>
      <c r="J236" t="s">
        <v>42</v>
      </c>
      <c r="K236" t="s">
        <v>9317</v>
      </c>
      <c r="M236">
        <f>INDEX(TeamSports!B:B,MATCH(J236,TeamSports!C:C,0))</f>
        <v>18</v>
      </c>
      <c r="O236" t="str">
        <f>_xlfn.CONCAT($O$1,$S$1,$B$1,$S$1," ",$Q$1,$B$2,$U$1,$C$2,$U$1,$E$2,$U$1,$I$2,$U$1,$K$2,$U$1,$M$2,$R$1,$P$1,$Q$1,$T$1,B236,$T$1,$U$1,$T$1,C385,$T$1,$U$1,SUBSTITUTE(E385,",","."),$U$1,SUBSTITUTE(I385,",","."),$U$1,$T$1,K385,$T$1,$U$1,M385,$R$1,$V$1)</f>
        <v>INSERT INTO "SportsRecords" (sp_record_id,sp_record_name,sp_record_best,sp_record_last,sport_class,team_sport_id) VALUES ('SP_234','BMX',40.43,70.999,'T',39);</v>
      </c>
    </row>
    <row r="237" spans="2:15" x14ac:dyDescent="0.25">
      <c r="B237" t="s">
        <v>8265</v>
      </c>
      <c r="C237" t="s">
        <v>8944</v>
      </c>
      <c r="E237" s="7">
        <v>100</v>
      </c>
      <c r="I237" s="7">
        <v>0</v>
      </c>
      <c r="J237" t="s">
        <v>42</v>
      </c>
      <c r="K237" t="s">
        <v>9317</v>
      </c>
      <c r="M237">
        <f>INDEX(TeamSports!B:B,MATCH(J237,TeamSports!C:C,0))</f>
        <v>18</v>
      </c>
      <c r="O237" t="str">
        <f>_xlfn.CONCAT($O$1,$S$1,$B$1,$S$1," ",$Q$1,$B$2,$U$1,$C$2,$U$1,$E$2,$U$1,$I$2,$U$1,$K$2,$U$1,$M$2,$R$1,$P$1,$Q$1,$T$1,B237,$T$1,$U$1,$T$1,C386,$T$1,$U$1,SUBSTITUTE(E386,",","."),$U$1,SUBSTITUTE(I386,",","."),$U$1,$T$1,K386,$T$1,$U$1,M386,$R$1,$V$1)</f>
        <v>INSERT INTO "SportsRecords" (sp_record_id,sp_record_name,sp_record_best,sp_record_last,sport_class,team_sport_id) VALUES ('SP_235','ESCALADA DEPORTIVA',7.803,15.999,'T',39);</v>
      </c>
    </row>
    <row r="238" spans="2:15" x14ac:dyDescent="0.25">
      <c r="B238" t="s">
        <v>8266</v>
      </c>
      <c r="C238" t="s">
        <v>8844</v>
      </c>
      <c r="E238" s="7">
        <v>35</v>
      </c>
      <c r="I238" s="7">
        <v>40.25</v>
      </c>
      <c r="J238" t="s">
        <v>39</v>
      </c>
      <c r="K238" t="s">
        <v>8565</v>
      </c>
      <c r="M238">
        <f>INDEX(TeamSports!B:B,MATCH(J238,TeamSports!C:C,0))</f>
        <v>15</v>
      </c>
      <c r="O238" t="str">
        <f>_xlfn.CONCAT($O$1,$S$1,$B$1,$S$1," ",$Q$1,$B$2,$U$1,$C$2,$U$1,$E$2,$U$1,$I$2,$U$1,$K$2,$U$1,$M$2,$R$1,$P$1,$Q$1,$T$1,B238,$T$1,$U$1,$T$1,C387,$T$1,$U$1,SUBSTITUTE(E387,",","."),$U$1,SUBSTITUTE(I387,",","."),$U$1,$T$1,K387,$T$1,$U$1,M387,$R$1,$V$1)</f>
        <v>INSERT INTO "SportsRecords" (sp_record_id,sp_record_name,sp_record_best,sp_record_last,sport_class,team_sport_id) VALUES ('SP_236','LANZAMIENTO DE MARTILLO',99.221,75,'T',39);</v>
      </c>
    </row>
    <row r="239" spans="2:15" x14ac:dyDescent="0.25">
      <c r="B239" t="s">
        <v>8267</v>
      </c>
      <c r="C239" t="s">
        <v>8845</v>
      </c>
      <c r="E239" s="7">
        <v>96.5</v>
      </c>
      <c r="I239" s="7">
        <v>110.97499999999999</v>
      </c>
      <c r="J239" t="s">
        <v>39</v>
      </c>
      <c r="K239" t="s">
        <v>8565</v>
      </c>
      <c r="M239">
        <f>INDEX(TeamSports!B:B,MATCH(J239,TeamSports!C:C,0))</f>
        <v>15</v>
      </c>
      <c r="O239" t="str">
        <f>_xlfn.CONCAT($O$1,$S$1,$B$1,$S$1," ",$Q$1,$B$2,$U$1,$C$2,$U$1,$E$2,$U$1,$I$2,$U$1,$K$2,$U$1,$M$2,$R$1,$P$1,$Q$1,$T$1,B239,$T$1,$U$1,$T$1,C388,$T$1,$U$1,SUBSTITUTE(E388,",","."),$U$1,SUBSTITUTE(I388,",","."),$U$1,$T$1,K388,$T$1,$U$1,M388,$R$1,$V$1)</f>
        <v>INSERT INTO "SportsRecords" (sp_record_id,sp_record_name,sp_record_best,sp_record_last,sport_class,team_sport_id) VALUES ('SP_237','SALTO DE LONGITUD',10.116,7.5,'T',39);</v>
      </c>
    </row>
    <row r="240" spans="2:15" x14ac:dyDescent="0.25">
      <c r="B240" t="s">
        <v>8268</v>
      </c>
      <c r="C240" t="s">
        <v>8846</v>
      </c>
      <c r="E240" s="7">
        <v>195.25</v>
      </c>
      <c r="I240" s="7">
        <v>224.53749999999999</v>
      </c>
      <c r="J240" t="s">
        <v>39</v>
      </c>
      <c r="K240" t="s">
        <v>8565</v>
      </c>
      <c r="M240">
        <f>INDEX(TeamSports!B:B,MATCH(J240,TeamSports!C:C,0))</f>
        <v>15</v>
      </c>
      <c r="O240" t="str">
        <f>_xlfn.CONCAT($O$1,$S$1,$B$1,$S$1," ",$Q$1,$B$2,$U$1,$C$2,$U$1,$E$2,$U$1,$I$2,$U$1,$K$2,$U$1,$M$2,$R$1,$P$1,$Q$1,$T$1,B240,$T$1,$U$1,$T$1,C389,$T$1,$U$1,SUBSTITUTE(E389,",","."),$U$1,SUBSTITUTE(I389,",","."),$U$1,$T$1,K389,$T$1,$U$1,M389,$R$1,$V$1)</f>
        <v>INSERT INTO "SportsRecords" (sp_record_id,sp_record_name,sp_record_best,sp_record_last,sport_class,team_sport_id) VALUES ('SP_238','Blizzard Blitz',134.56,164.99,'T',40);</v>
      </c>
    </row>
    <row r="241" spans="2:15" x14ac:dyDescent="0.25">
      <c r="B241" t="s">
        <v>8269</v>
      </c>
      <c r="C241" t="s">
        <v>8847</v>
      </c>
      <c r="E241" s="7">
        <v>39.200000000000003</v>
      </c>
      <c r="I241" s="7">
        <v>45.080000000000005</v>
      </c>
      <c r="J241" t="s">
        <v>39</v>
      </c>
      <c r="K241" t="s">
        <v>8565</v>
      </c>
      <c r="M241">
        <f>INDEX(TeamSports!B:B,MATCH(J241,TeamSports!C:C,0))</f>
        <v>15</v>
      </c>
      <c r="O241" t="str">
        <f>_xlfn.CONCAT($O$1,$S$1,$B$1,$S$1," ",$Q$1,$B$2,$U$1,$C$2,$U$1,$E$2,$U$1,$I$2,$U$1,$K$2,$U$1,$M$2,$R$1,$P$1,$Q$1,$T$1,B241,$T$1,$U$1,$T$1,C390,$T$1,$U$1,SUBSTITUTE(E390,",","."),$U$1,SUBSTITUTE(I390,",","."),$U$1,$T$1,K390,$T$1,$U$1,M390,$R$1,$V$1)</f>
        <v>INSERT INTO "SportsRecords" (sp_record_id,sp_record_name,sp_record_best,sp_record_last,sport_class,team_sport_id) VALUES ('SP_239','Canyon Chasm',123.96,153.99,'T',40);</v>
      </c>
    </row>
    <row r="242" spans="2:15" x14ac:dyDescent="0.25">
      <c r="B242" t="s">
        <v>8270</v>
      </c>
      <c r="C242" t="s">
        <v>8848</v>
      </c>
      <c r="E242" s="7">
        <v>99.4</v>
      </c>
      <c r="I242" s="7">
        <v>114.31</v>
      </c>
      <c r="J242" t="s">
        <v>39</v>
      </c>
      <c r="K242" t="s">
        <v>8565</v>
      </c>
      <c r="M242">
        <f>INDEX(TeamSports!B:B,MATCH(J242,TeamSports!C:C,0))</f>
        <v>15</v>
      </c>
      <c r="O242" t="str">
        <f>_xlfn.CONCAT($O$1,$S$1,$B$1,$S$1," ",$Q$1,$B$2,$U$1,$C$2,$U$1,$E$2,$U$1,$I$2,$U$1,$K$2,$U$1,$M$2,$R$1,$P$1,$Q$1,$T$1,B242,$T$1,$U$1,$T$1,C391,$T$1,$U$1,SUBSTITUTE(E391,",","."),$U$1,SUBSTITUTE(I391,",","."),$U$1,$T$1,K391,$T$1,$U$1,M391,$R$1,$V$1)</f>
        <v>INSERT INTO "SportsRecords" (sp_record_id,sp_record_name,sp_record_best,sp_record_last,sport_class,team_sport_id) VALUES ('SP_240','Congo Course',128.48,158.99,'T',40);</v>
      </c>
    </row>
    <row r="243" spans="2:15" x14ac:dyDescent="0.25">
      <c r="B243" t="s">
        <v>8271</v>
      </c>
      <c r="C243" t="s">
        <v>8849</v>
      </c>
      <c r="E243" s="7">
        <v>212.9</v>
      </c>
      <c r="I243" s="7">
        <v>244.83500000000001</v>
      </c>
      <c r="J243" t="s">
        <v>39</v>
      </c>
      <c r="K243" t="s">
        <v>8565</v>
      </c>
      <c r="M243">
        <f>INDEX(TeamSports!B:B,MATCH(J243,TeamSports!C:C,0))</f>
        <v>15</v>
      </c>
      <c r="O243" t="str">
        <f>_xlfn.CONCAT($O$1,$S$1,$B$1,$S$1," ",$Q$1,$B$2,$U$1,$C$2,$U$1,$E$2,$U$1,$I$2,$U$1,$K$2,$U$1,$M$2,$R$1,$P$1,$Q$1,$T$1,B243,$T$1,$U$1,$T$1,C392,$T$1,$U$1,SUBSTITUTE(E392,",","."),$U$1,SUBSTITUTE(I392,",","."),$U$1,$T$1,K392,$T$1,$U$1,M392,$R$1,$V$1)</f>
        <v>INSERT INTO "SportsRecords" (sp_record_id,sp_record_name,sp_record_best,sp_record_last,sport_class,team_sport_id) VALUES ('SP_241','Construction Yard',174.1,204.99,'T',40);</v>
      </c>
    </row>
    <row r="244" spans="2:15" x14ac:dyDescent="0.25">
      <c r="B244" t="s">
        <v>8272</v>
      </c>
      <c r="C244" t="s">
        <v>8850</v>
      </c>
      <c r="E244" s="7">
        <v>38.119999999999997</v>
      </c>
      <c r="I244" s="7">
        <v>43.837999999999994</v>
      </c>
      <c r="J244" t="s">
        <v>39</v>
      </c>
      <c r="K244" t="s">
        <v>8565</v>
      </c>
      <c r="M244">
        <f>INDEX(TeamSports!B:B,MATCH(J244,TeamSports!C:C,0))</f>
        <v>15</v>
      </c>
      <c r="O244" t="str">
        <f>_xlfn.CONCAT($O$1,$S$1,$B$1,$S$1," ",$Q$1,$B$2,$U$1,$C$2,$U$1,$E$2,$U$1,$I$2,$U$1,$K$2,$U$1,$M$2,$R$1,$P$1,$Q$1,$T$1,B244,$T$1,$U$1,$T$1,C393,$T$1,$U$1,SUBSTITUTE(E393,",","."),$U$1,SUBSTITUTE(I393,",","."),$U$1,$T$1,K393,$T$1,$U$1,M393,$R$1,$V$1)</f>
        <v>INSERT INTO "SportsRecords" (sp_record_id,sp_record_name,sp_record_best,sp_record_last,sport_class,team_sport_id) VALUES ('SP_242','Detroit, Michigan',141.73,171.99,'T',40);</v>
      </c>
    </row>
    <row r="245" spans="2:15" x14ac:dyDescent="0.25">
      <c r="B245" t="s">
        <v>8273</v>
      </c>
      <c r="C245" t="s">
        <v>9044</v>
      </c>
      <c r="E245" s="7">
        <v>97.1</v>
      </c>
      <c r="I245" s="7">
        <v>111.66499999999999</v>
      </c>
      <c r="J245" t="s">
        <v>39</v>
      </c>
      <c r="K245" t="s">
        <v>8565</v>
      </c>
      <c r="M245">
        <f>INDEX(TeamSports!B:B,MATCH(J245,TeamSports!C:C,0))</f>
        <v>15</v>
      </c>
      <c r="O245" t="str">
        <f>_xlfn.CONCAT($O$1,$S$1,$B$1,$S$1," ",$Q$1,$B$2,$U$1,$C$2,$U$1,$E$2,$U$1,$I$2,$U$1,$K$2,$U$1,$M$2,$R$1,$P$1,$Q$1,$T$1,B245,$T$1,$U$1,$T$1,C394,$T$1,$U$1,SUBSTITUTE(E394,",","."),$U$1,SUBSTITUTE(I394,",","."),$U$1,$T$1,K394,$T$1,$U$1,M394,$R$1,$V$1)</f>
        <v>INSERT INTO "SportsRecords" (sp_record_id,sp_record_name,sp_record_best,sp_record_last,sport_class,team_sport_id) VALUES ('SP_243','Goldmine Rush',156.35,186.99,'T',40);</v>
      </c>
    </row>
    <row r="246" spans="2:15" x14ac:dyDescent="0.25">
      <c r="B246" t="s">
        <v>8274</v>
      </c>
      <c r="C246" t="s">
        <v>8851</v>
      </c>
      <c r="E246" s="7">
        <v>224.7</v>
      </c>
      <c r="I246" s="7">
        <v>258.40499999999997</v>
      </c>
      <c r="J246" t="s">
        <v>39</v>
      </c>
      <c r="K246" t="s">
        <v>8565</v>
      </c>
      <c r="M246">
        <f>INDEX(TeamSports!B:B,MATCH(J246,TeamSports!C:C,0))</f>
        <v>15</v>
      </c>
      <c r="O246" t="str">
        <f>_xlfn.CONCAT($O$1,$S$1,$B$1,$S$1," ",$Q$1,$B$2,$U$1,$C$2,$U$1,$E$2,$U$1,$I$2,$U$1,$K$2,$U$1,$M$2,$R$1,$P$1,$Q$1,$T$1,B246,$T$1,$U$1,$T$1,C395,$T$1,$U$1,SUBSTITUTE(E395,",","."),$U$1,SUBSTITUTE(I395,",","."),$U$1,$T$1,K395,$T$1,$U$1,M395,$R$1,$V$1)</f>
        <v>INSERT INTO "SportsRecords" (sp_record_id,sp_record_name,sp_record_best,sp_record_last,sport_class,team_sport_id) VALUES ('SP_244','Houston, Texas',115.4,145.99,'T',40);</v>
      </c>
    </row>
    <row r="247" spans="2:15" x14ac:dyDescent="0.25">
      <c r="B247" t="s">
        <v>8275</v>
      </c>
      <c r="C247" t="s">
        <v>8852</v>
      </c>
      <c r="E247" s="7">
        <v>44.1</v>
      </c>
      <c r="I247" s="7">
        <v>50.715000000000003</v>
      </c>
      <c r="J247" t="s">
        <v>39</v>
      </c>
      <c r="K247" t="s">
        <v>8565</v>
      </c>
      <c r="M247">
        <f>INDEX(TeamSports!B:B,MATCH(J247,TeamSports!C:C,0))</f>
        <v>15</v>
      </c>
      <c r="O247" t="str">
        <f>_xlfn.CONCAT($O$1,$S$1,$B$1,$S$1," ",$Q$1,$B$2,$U$1,$C$2,$U$1,$E$2,$U$1,$I$2,$U$1,$K$2,$U$1,$M$2,$R$1,$P$1,$Q$1,$T$1,B247,$T$1,$U$1,$T$1,C396,$T$1,$U$1,SUBSTITUTE(E396,",","."),$U$1,SUBSTITUTE(I396,",","."),$U$1,$T$1,K396,$T$1,$U$1,M396,$R$1,$V$1)</f>
        <v>INSERT INTO "SportsRecords" (sp_record_id,sp_record_name,sp_record_best,sp_record_last,sport_class,team_sport_id) VALUES ('SP_245','Kyoto, Japan',65.01,95.99,'T',40);</v>
      </c>
    </row>
    <row r="248" spans="2:15" x14ac:dyDescent="0.25">
      <c r="B248" t="s">
        <v>8276</v>
      </c>
      <c r="C248" t="s">
        <v>8853</v>
      </c>
      <c r="E248" s="7">
        <v>112.5</v>
      </c>
      <c r="I248" s="7">
        <v>129.375</v>
      </c>
      <c r="J248" t="s">
        <v>39</v>
      </c>
      <c r="K248" t="s">
        <v>8565</v>
      </c>
      <c r="M248">
        <f>INDEX(TeamSports!B:B,MATCH(J248,TeamSports!C:C,0))</f>
        <v>15</v>
      </c>
      <c r="O248" t="str">
        <f>_xlfn.CONCAT($O$1,$S$1,$B$1,$S$1," ",$Q$1,$B$2,$U$1,$C$2,$U$1,$E$2,$U$1,$I$2,$U$1,$K$2,$U$1,$M$2,$R$1,$P$1,$Q$1,$T$1,B248,$T$1,$U$1,$T$1,C397,$T$1,$U$1,SUBSTITUTE(E397,",","."),$U$1,SUBSTITUTE(I397,",","."),$U$1,$T$1,K397,$T$1,$U$1,M397,$R$1,$V$1)</f>
        <v>INSERT INTO "SportsRecords" (sp_record_id,sp_record_name,sp_record_best,sp_record_last,sport_class,team_sport_id) VALUES ('SP_246','Las Vegas, Nevada',99.56,129.99,'T',40);</v>
      </c>
    </row>
    <row r="249" spans="2:15" x14ac:dyDescent="0.25">
      <c r="B249" t="s">
        <v>8277</v>
      </c>
      <c r="C249" t="s">
        <v>8854</v>
      </c>
      <c r="E249" s="7">
        <v>225.1</v>
      </c>
      <c r="I249" s="7">
        <v>258.86500000000001</v>
      </c>
      <c r="J249" t="s">
        <v>39</v>
      </c>
      <c r="K249" t="s">
        <v>8565</v>
      </c>
      <c r="M249">
        <f>INDEX(TeamSports!B:B,MATCH(J249,TeamSports!C:C,0))</f>
        <v>15</v>
      </c>
      <c r="O249" t="str">
        <f>_xlfn.CONCAT($O$1,$S$1,$B$1,$S$1," ",$Q$1,$B$2,$U$1,$C$2,$U$1,$E$2,$U$1,$I$2,$U$1,$K$2,$U$1,$M$2,$R$1,$P$1,$Q$1,$T$1,B249,$T$1,$U$1,$T$1,C398,$T$1,$U$1,SUBSTITUTE(E398,",","."),$U$1,SUBSTITUTE(I398,",","."),$U$1,$T$1,K398,$T$1,$U$1,M398,$R$1,$V$1)</f>
        <v>INSERT INTO "SportsRecords" (sp_record_id,sp_record_name,sp_record_best,sp_record_last,sport_class,team_sport_id) VALUES ('SP_247','Leftys Mill',100.96,130.99,'T',40);</v>
      </c>
    </row>
    <row r="250" spans="2:15" x14ac:dyDescent="0.25">
      <c r="B250" t="s">
        <v>8278</v>
      </c>
      <c r="C250" t="s">
        <v>8856</v>
      </c>
      <c r="E250" s="7">
        <v>99.5</v>
      </c>
      <c r="I250" s="7">
        <v>114.425</v>
      </c>
      <c r="J250" t="s">
        <v>40</v>
      </c>
      <c r="K250" t="s">
        <v>8652</v>
      </c>
      <c r="M250">
        <f>INDEX(TeamSports!B:B,MATCH(J250,TeamSports!C:C,0))</f>
        <v>16</v>
      </c>
      <c r="O250" t="str">
        <f>_xlfn.CONCAT($O$1,$S$1,$B$1,$S$1," ",$Q$1,$B$2,$U$1,$C$2,$U$1,$E$2,$U$1,$I$2,$U$1,$K$2,$U$1,$M$2,$R$1,$P$1,$Q$1,$T$1,B250,$T$1,$U$1,$T$1,C399,$T$1,$U$1,SUBSTITUTE(E399,",","."),$U$1,SUBSTITUTE(I399,",","."),$U$1,$T$1,K399,$T$1,$U$1,M399,$R$1,$V$1)</f>
        <v>INSERT INTO "SportsRecords" (sp_record_id,sp_record_name,sp_record_best,sp_record_last,sport_class,team_sport_id) VALUES ('SP_248','Long Island, New York',120.11,150.99,'T',40);</v>
      </c>
    </row>
    <row r="251" spans="2:15" x14ac:dyDescent="0.25">
      <c r="B251" t="s">
        <v>8279</v>
      </c>
      <c r="C251" t="s">
        <v>8857</v>
      </c>
      <c r="E251" s="7">
        <v>91.3</v>
      </c>
      <c r="I251" s="7">
        <v>104.99499999999999</v>
      </c>
      <c r="J251" t="s">
        <v>40</v>
      </c>
      <c r="K251" t="s">
        <v>8652</v>
      </c>
      <c r="M251">
        <f>INDEX(TeamSports!B:B,MATCH(J251,TeamSports!C:C,0))</f>
        <v>16</v>
      </c>
      <c r="O251" t="str">
        <f>_xlfn.CONCAT($O$1,$S$1,$B$1,$S$1," ",$Q$1,$B$2,$U$1,$C$2,$U$1,$E$2,$U$1,$I$2,$U$1,$K$2,$U$1,$M$2,$R$1,$P$1,$Q$1,$T$1,B251,$T$1,$U$1,$T$1,C400,$T$1,$U$1,SUBSTITUTE(E400,",","."),$U$1,SUBSTITUTE(I400,",","."),$U$1,$T$1,K400,$T$1,$U$1,M400,$R$1,$V$1)</f>
        <v>INSERT INTO "SportsRecords" (sp_record_id,sp_record_name,sp_record_best,sp_record_last,sport_class,team_sport_id) VALUES ('SP_249','Los Angeles, California',195.68,225.99,'T',40);</v>
      </c>
    </row>
    <row r="252" spans="2:15" x14ac:dyDescent="0.25">
      <c r="B252" t="s">
        <v>8280</v>
      </c>
      <c r="C252" t="s">
        <v>8858</v>
      </c>
      <c r="E252" s="7">
        <v>85.5</v>
      </c>
      <c r="I252" s="7">
        <v>98.325000000000003</v>
      </c>
      <c r="J252" t="s">
        <v>40</v>
      </c>
      <c r="K252" t="s">
        <v>8652</v>
      </c>
      <c r="M252">
        <f>INDEX(TeamSports!B:B,MATCH(J252,TeamSports!C:C,0))</f>
        <v>16</v>
      </c>
      <c r="O252" t="str">
        <f>_xlfn.CONCAT($O$1,$S$1,$B$1,$S$1," ",$Q$1,$B$2,$U$1,$C$2,$U$1,$E$2,$U$1,$I$2,$U$1,$K$2,$U$1,$M$2,$R$1,$P$1,$Q$1,$T$1,B252,$T$1,$U$1,$T$1,C401,$T$1,$U$1,SUBSTITUTE(E401,",","."),$U$1,SUBSTITUTE(I401,",","."),$U$1,$T$1,K401,$T$1,$U$1,M401,$R$1,$V$1)</f>
        <v>INSERT INTO "SportsRecords" (sp_record_id,sp_record_name,sp_record_best,sp_record_last,sport_class,team_sport_id) VALUES ('SP_250','Madrid, Espania',161.15,191.99,'T',40);</v>
      </c>
    </row>
    <row r="253" spans="2:15" x14ac:dyDescent="0.25">
      <c r="B253" t="s">
        <v>8281</v>
      </c>
      <c r="C253" t="s">
        <v>8859</v>
      </c>
      <c r="E253" s="7">
        <v>93.1</v>
      </c>
      <c r="I253" s="7">
        <v>107.065</v>
      </c>
      <c r="J253" t="s">
        <v>40</v>
      </c>
      <c r="K253" t="s">
        <v>8652</v>
      </c>
      <c r="M253">
        <f>INDEX(TeamSports!B:B,MATCH(J253,TeamSports!C:C,0))</f>
        <v>16</v>
      </c>
      <c r="O253" t="str">
        <f>_xlfn.CONCAT($O$1,$S$1,$B$1,$S$1," ",$Q$1,$B$2,$U$1,$C$2,$U$1,$E$2,$U$1,$I$2,$U$1,$K$2,$U$1,$M$2,$R$1,$P$1,$Q$1,$T$1,B253,$T$1,$U$1,$T$1,C402,$T$1,$U$1,SUBSTITUTE(E402,",","."),$U$1,SUBSTITUTE(I402,",","."),$U$1,$T$1,K402,$T$1,$U$1,M402,$R$1,$V$1)</f>
        <v>INSERT INTO "SportsRecords" (sp_record_id,sp_record_name,sp_record_best,sp_record_last,sport_class,team_sport_id) VALUES ('SP_251','Mountain Quarry',123.36,153.99,'T',40);</v>
      </c>
    </row>
    <row r="254" spans="2:15" x14ac:dyDescent="0.25">
      <c r="B254" t="s">
        <v>8282</v>
      </c>
      <c r="C254" t="s">
        <v>8860</v>
      </c>
      <c r="E254" s="7">
        <v>86.2</v>
      </c>
      <c r="I254" s="7">
        <v>99.13</v>
      </c>
      <c r="J254" t="s">
        <v>40</v>
      </c>
      <c r="K254" t="s">
        <v>8652</v>
      </c>
      <c r="M254">
        <f>INDEX(TeamSports!B:B,MATCH(J254,TeamSports!C:C,0))</f>
        <v>16</v>
      </c>
      <c r="O254" t="str">
        <f>_xlfn.CONCAT($O$1,$S$1,$B$1,$S$1," ",$Q$1,$B$2,$U$1,$C$2,$U$1,$E$2,$U$1,$I$2,$U$1,$K$2,$U$1,$M$2,$R$1,$P$1,$Q$1,$T$1,B254,$T$1,$U$1,$T$1,C403,$T$1,$U$1,SUBSTITUTE(E403,",","."),$U$1,SUBSTITUTE(I403,",","."),$U$1,$T$1,K403,$T$1,$U$1,M403,$R$1,$V$1)</f>
        <v>INSERT INTO "SportsRecords" (sp_record_id,sp_record_name,sp_record_best,sp_record_last,sport_class,team_sport_id) VALUES ('SP_252','Nashville, Tenesee',97.98,127.99,'T',40);</v>
      </c>
    </row>
    <row r="255" spans="2:15" x14ac:dyDescent="0.25">
      <c r="B255" t="s">
        <v>8283</v>
      </c>
      <c r="C255" t="s">
        <v>8861</v>
      </c>
      <c r="E255" s="7">
        <v>79.099999999999994</v>
      </c>
      <c r="I255" s="7">
        <v>90.964999999999989</v>
      </c>
      <c r="J255" t="s">
        <v>40</v>
      </c>
      <c r="K255" t="s">
        <v>8652</v>
      </c>
      <c r="M255">
        <f>INDEX(TeamSports!B:B,MATCH(J255,TeamSports!C:C,0))</f>
        <v>16</v>
      </c>
      <c r="O255" t="str">
        <f>_xlfn.CONCAT($O$1,$S$1,$B$1,$S$1," ",$Q$1,$B$2,$U$1,$C$2,$U$1,$E$2,$U$1,$I$2,$U$1,$K$2,$U$1,$M$2,$R$1,$P$1,$Q$1,$T$1,B255,$T$1,$U$1,$T$1,C404,$T$1,$U$1,SUBSTITUTE(E404,",","."),$U$1,SUBSTITUTE(I404,",","."),$U$1,$T$1,K404,$T$1,$U$1,M404,$R$1,$V$1)</f>
        <v>INSERT INTO "SportsRecords" (sp_record_id,sp_record_name,sp_record_best,sp_record_last,sport_class,team_sport_id) VALUES ('SP_253','Orlando, Florida',70.76,100.99,'T',40);</v>
      </c>
    </row>
    <row r="256" spans="2:15" x14ac:dyDescent="0.25">
      <c r="B256" t="s">
        <v>8284</v>
      </c>
      <c r="C256" t="s">
        <v>8862</v>
      </c>
      <c r="E256" s="7">
        <v>90.6</v>
      </c>
      <c r="I256" s="7">
        <v>104.19</v>
      </c>
      <c r="J256" t="s">
        <v>40</v>
      </c>
      <c r="K256" t="s">
        <v>8652</v>
      </c>
      <c r="M256">
        <f>INDEX(TeamSports!B:B,MATCH(J256,TeamSports!C:C,0))</f>
        <v>16</v>
      </c>
      <c r="O256" t="str">
        <f>_xlfn.CONCAT($O$1,$S$1,$B$1,$S$1," ",$Q$1,$B$2,$U$1,$C$2,$U$1,$E$2,$U$1,$I$2,$U$1,$K$2,$U$1,$M$2,$R$1,$P$1,$Q$1,$T$1,B256,$T$1,$U$1,$T$1,C405,$T$1,$U$1,SUBSTITUTE(E405,",","."),$U$1,SUBSTITUTE(I405,",","."),$U$1,$T$1,K405,$T$1,$U$1,M405,$R$1,$V$1)</f>
        <v>INSERT INTO "SportsRecords" (sp_record_id,sp_record_name,sp_record_best,sp_record_last,sport_class,team_sport_id) VALUES ('SP_254','Phoenix, Arizona',142.3,172.99,'T',40);</v>
      </c>
    </row>
    <row r="257" spans="2:15" x14ac:dyDescent="0.25">
      <c r="B257" t="s">
        <v>8285</v>
      </c>
      <c r="C257" t="s">
        <v>8863</v>
      </c>
      <c r="E257" s="7">
        <v>105.45</v>
      </c>
      <c r="I257" s="7">
        <v>121.2675</v>
      </c>
      <c r="J257" t="s">
        <v>40</v>
      </c>
      <c r="K257" t="s">
        <v>8652</v>
      </c>
      <c r="M257">
        <f>INDEX(TeamSports!B:B,MATCH(J257,TeamSports!C:C,0))</f>
        <v>16</v>
      </c>
      <c r="O257" t="str">
        <f>_xlfn.CONCAT($O$1,$S$1,$B$1,$S$1," ",$Q$1,$B$2,$U$1,$C$2,$U$1,$E$2,$U$1,$I$2,$U$1,$K$2,$U$1,$M$2,$R$1,$P$1,$Q$1,$T$1,B257,$T$1,$U$1,$T$1,C406,$T$1,$U$1,SUBSTITUTE(E406,",","."),$U$1,SUBSTITUTE(I406,",","."),$U$1,$T$1,K406,$T$1,$U$1,M406,$R$1,$V$1)</f>
        <v>INSERT INTO "SportsRecords" (sp_record_id,sp_record_name,sp_record_best,sp_record_last,sport_class,team_sport_id) VALUES ('SP_255','Rainforest Run',166.83,196.99,'T',40);</v>
      </c>
    </row>
    <row r="258" spans="2:15" x14ac:dyDescent="0.25">
      <c r="B258" t="s">
        <v>8286</v>
      </c>
      <c r="C258" t="s">
        <v>8864</v>
      </c>
      <c r="E258" s="7">
        <v>102.5</v>
      </c>
      <c r="I258" s="7">
        <v>117.875</v>
      </c>
      <c r="J258" t="s">
        <v>40</v>
      </c>
      <c r="K258" t="s">
        <v>8652</v>
      </c>
      <c r="M258">
        <f>INDEX(TeamSports!B:B,MATCH(J258,TeamSports!C:C,0))</f>
        <v>16</v>
      </c>
      <c r="O258" t="str">
        <f>_xlfn.CONCAT($O$1,$S$1,$B$1,$S$1," ",$Q$1,$B$2,$U$1,$C$2,$U$1,$E$2,$U$1,$I$2,$U$1,$K$2,$U$1,$M$2,$R$1,$P$1,$Q$1,$T$1,B258,$T$1,$U$1,$T$1,C407,$T$1,$U$1,SUBSTITUTE(E407,",","."),$U$1,SUBSTITUTE(I407,",","."),$U$1,$T$1,K407,$T$1,$U$1,M407,$R$1,$V$1)</f>
        <v>INSERT INTO "SportsRecords" (sp_record_id,sp_record_name,sp_record_best,sp_record_last,sport_class,team_sport_id) VALUES ('SP_256','Seattle, Washington',182.3,212.99,'T',40);</v>
      </c>
    </row>
    <row r="259" spans="2:15" x14ac:dyDescent="0.25">
      <c r="B259" t="s">
        <v>8287</v>
      </c>
      <c r="C259" t="s">
        <v>8865</v>
      </c>
      <c r="E259" s="7">
        <v>93.5</v>
      </c>
      <c r="I259" s="7">
        <v>107.52500000000001</v>
      </c>
      <c r="J259" t="s">
        <v>40</v>
      </c>
      <c r="K259" t="s">
        <v>8652</v>
      </c>
      <c r="M259">
        <f>INDEX(TeamSports!B:B,MATCH(J259,TeamSports!C:C,0))</f>
        <v>16</v>
      </c>
      <c r="O259" t="str">
        <f>_xlfn.CONCAT($O$1,$S$1,$B$1,$S$1," ",$Q$1,$B$2,$U$1,$C$2,$U$1,$E$2,$U$1,$I$2,$U$1,$K$2,$U$1,$M$2,$R$1,$P$1,$Q$1,$T$1,B259,$T$1,$U$1,$T$1,C408,$T$1,$U$1,SUBSTITUTE(E408,",","."),$U$1,SUBSTITUTE(I408,",","."),$U$1,$T$1,K408,$T$1,$U$1,M408,$R$1,$V$1)</f>
        <v>INSERT INTO "SportsRecords" (sp_record_id,sp_record_name,sp_record_best,sp_record_last,sport_class,team_sport_id) VALUES ('SP_257','The Gravel Pit',176.1,206.99,'T',40);</v>
      </c>
    </row>
    <row r="260" spans="2:15" x14ac:dyDescent="0.25">
      <c r="B260" t="s">
        <v>8288</v>
      </c>
      <c r="C260" t="s">
        <v>8866</v>
      </c>
      <c r="E260" s="7">
        <v>102</v>
      </c>
      <c r="I260" s="7">
        <v>117.3</v>
      </c>
      <c r="J260" t="s">
        <v>40</v>
      </c>
      <c r="K260" t="s">
        <v>8652</v>
      </c>
      <c r="M260">
        <f>INDEX(TeamSports!B:B,MATCH(J260,TeamSports!C:C,0))</f>
        <v>16</v>
      </c>
      <c r="O260" t="str">
        <f>_xlfn.CONCAT($O$1,$S$1,$B$1,$S$1," ",$Q$1,$B$2,$U$1,$C$2,$U$1,$E$2,$U$1,$I$2,$U$1,$K$2,$U$1,$M$2,$R$1,$P$1,$Q$1,$T$1,B260,$T$1,$U$1,$T$1,C409,$T$1,$U$1,SUBSTITUTE(E409,",","."),$U$1,SUBSTITUTE(I409,",","."),$U$1,$T$1,K409,$T$1,$U$1,M409,$R$1,$V$1)</f>
        <v>INSERT INTO "SportsRecords" (sp_record_id,sp_record_name,sp_record_best,sp_record_last,sport_class,team_sport_id) VALUES ('SP_258','A-1 Ring, Austria',294.92,394.99,'T',41);</v>
      </c>
    </row>
    <row r="261" spans="2:15" x14ac:dyDescent="0.25">
      <c r="B261" t="s">
        <v>8289</v>
      </c>
      <c r="C261" t="s">
        <v>8867</v>
      </c>
      <c r="E261" s="7">
        <v>94.4</v>
      </c>
      <c r="I261" s="7">
        <v>108.56</v>
      </c>
      <c r="J261" t="s">
        <v>40</v>
      </c>
      <c r="K261" t="s">
        <v>8652</v>
      </c>
      <c r="M261">
        <f>INDEX(TeamSports!B:B,MATCH(J261,TeamSports!C:C,0))</f>
        <v>16</v>
      </c>
      <c r="O261" t="str">
        <f>_xlfn.CONCAT($O$1,$S$1,$B$1,$S$1," ",$Q$1,$B$2,$U$1,$C$2,$U$1,$E$2,$U$1,$I$2,$U$1,$K$2,$U$1,$M$2,$R$1,$P$1,$Q$1,$T$1,B261,$T$1,$U$1,$T$1,C410,$T$1,$U$1,SUBSTITUTE(E410,",","."),$U$1,SUBSTITUTE(I410,",","."),$U$1,$T$1,K410,$T$1,$U$1,M410,$R$1,$V$1)</f>
        <v>INSERT INTO "SportsRecords" (sp_record_id,sp_record_name,sp_record_best,sp_record_last,sport_class,team_sport_id) VALUES ('SP_259','Albert Park, Australia',358.9,458.99,'T',41);</v>
      </c>
    </row>
    <row r="262" spans="2:15" x14ac:dyDescent="0.25">
      <c r="B262" t="s">
        <v>8290</v>
      </c>
      <c r="C262" t="s">
        <v>8868</v>
      </c>
      <c r="E262" s="7">
        <v>87.4</v>
      </c>
      <c r="I262" s="7">
        <v>100.51</v>
      </c>
      <c r="J262" t="s">
        <v>40</v>
      </c>
      <c r="K262" t="s">
        <v>8652</v>
      </c>
      <c r="M262">
        <f>INDEX(TeamSports!B:B,MATCH(J262,TeamSports!C:C,0))</f>
        <v>16</v>
      </c>
      <c r="O262" t="str">
        <f>_xlfn.CONCAT($O$1,$S$1,$B$1,$S$1," ",$Q$1,$B$2,$U$1,$C$2,$U$1,$E$2,$U$1,$I$2,$U$1,$K$2,$U$1,$M$2,$R$1,$P$1,$Q$1,$T$1,B262,$T$1,$U$1,$T$1,C411,$T$1,$U$1,SUBSTITUTE(E411,",","."),$U$1,SUBSTITUTE(I411,",","."),$U$1,$T$1,K411,$T$1,$U$1,M411,$R$1,$V$1)</f>
        <v>INSERT INTO "SportsRecords" (sp_record_id,sp_record_name,sp_record_best,sp_record_last,sport_class,team_sport_id) VALUES ('SP_260','Barcelona, Espania',337.87,437.99,'T',41);</v>
      </c>
    </row>
    <row r="263" spans="2:15" x14ac:dyDescent="0.25">
      <c r="B263" t="s">
        <v>8291</v>
      </c>
      <c r="C263" t="s">
        <v>8869</v>
      </c>
      <c r="E263" s="7">
        <v>101</v>
      </c>
      <c r="I263" s="7">
        <v>116.15</v>
      </c>
      <c r="J263" t="s">
        <v>40</v>
      </c>
      <c r="K263" t="s">
        <v>8652</v>
      </c>
      <c r="M263">
        <f>INDEX(TeamSports!B:B,MATCH(J263,TeamSports!C:C,0))</f>
        <v>16</v>
      </c>
      <c r="O263" t="str">
        <f>_xlfn.CONCAT($O$1,$S$1,$B$1,$S$1," ",$Q$1,$B$2,$U$1,$C$2,$U$1,$E$2,$U$1,$I$2,$U$1,$K$2,$U$1,$M$2,$R$1,$P$1,$Q$1,$T$1,B263,$T$1,$U$1,$T$1,C412,$T$1,$U$1,SUBSTITUTE(E412,",","."),$U$1,SUBSTITUTE(I412,",","."),$U$1,$T$1,K412,$T$1,$U$1,M412,$R$1,$V$1)</f>
        <v>INSERT INTO "SportsRecords" (sp_record_id,sp_record_name,sp_record_best,sp_record_last,sport_class,team_sport_id) VALUES ('SP_261','Buenos Aires, Argentina',339.02,439.99,'T',41);</v>
      </c>
    </row>
    <row r="264" spans="2:15" x14ac:dyDescent="0.25">
      <c r="B264" t="s">
        <v>8292</v>
      </c>
      <c r="C264" t="s">
        <v>8877</v>
      </c>
      <c r="E264" s="7">
        <v>1650</v>
      </c>
      <c r="I264" s="7">
        <v>1897.5</v>
      </c>
      <c r="J264" t="s">
        <v>43</v>
      </c>
      <c r="K264" t="s">
        <v>9317</v>
      </c>
      <c r="M264">
        <f>INDEX(TeamSports!B:B,MATCH(J264,TeamSports!C:C,0))</f>
        <v>20</v>
      </c>
      <c r="O264" t="str">
        <f>_xlfn.CONCAT($O$1,$S$1,$B$1,$S$1," ",$Q$1,$B$2,$U$1,$C$2,$U$1,$E$2,$U$1,$I$2,$U$1,$K$2,$U$1,$M$2,$R$1,$P$1,$Q$1,$T$1,B264,$T$1,$U$1,$T$1,C413,$T$1,$U$1,SUBSTITUTE(E413,",","."),$U$1,SUBSTITUTE(I413,",","."),$U$1,$T$1,K413,$T$1,$U$1,M413,$R$1,$V$1)</f>
        <v>INSERT INTO "SportsRecords" (sp_record_id,sp_record_name,sp_record_best,sp_record_last,sport_class,team_sport_id) VALUES ('SP_262','Hockenheim, Alemania',408.59,508.99,'T',41);</v>
      </c>
    </row>
    <row r="265" spans="2:15" x14ac:dyDescent="0.25">
      <c r="B265" t="s">
        <v>8293</v>
      </c>
      <c r="C265" t="s">
        <v>8878</v>
      </c>
      <c r="E265" s="7">
        <v>850</v>
      </c>
      <c r="I265" s="7">
        <v>977.5</v>
      </c>
      <c r="J265" t="s">
        <v>43</v>
      </c>
      <c r="K265" t="s">
        <v>9317</v>
      </c>
      <c r="M265">
        <f>INDEX(TeamSports!B:B,MATCH(J265,TeamSports!C:C,0))</f>
        <v>20</v>
      </c>
      <c r="O265" t="str">
        <f>_xlfn.CONCAT($O$1,$S$1,$B$1,$S$1," ",$Q$1,$B$2,$U$1,$C$2,$U$1,$E$2,$U$1,$I$2,$U$1,$K$2,$U$1,$M$2,$R$1,$P$1,$Q$1,$T$1,B265,$T$1,$U$1,$T$1,C414,$T$1,$U$1,SUBSTITUTE(E414,",","."),$U$1,SUBSTITUTE(I414,",","."),$U$1,$T$1,K414,$T$1,$U$1,M414,$R$1,$V$1)</f>
        <v>INSERT INTO "SportsRecords" (sp_record_id,sp_record_name,sp_record_best,sp_record_last,sport_class,team_sport_id) VALUES ('SP_263','Hungaroring, Hungria',300.32,400.99,'T',41);</v>
      </c>
    </row>
    <row r="266" spans="2:15" x14ac:dyDescent="0.25">
      <c r="B266" t="s">
        <v>8294</v>
      </c>
      <c r="C266" t="s">
        <v>8879</v>
      </c>
      <c r="E266" s="7">
        <v>545</v>
      </c>
      <c r="I266" s="7">
        <v>626.75</v>
      </c>
      <c r="J266" t="s">
        <v>43</v>
      </c>
      <c r="K266" t="s">
        <v>9317</v>
      </c>
      <c r="M266">
        <f>INDEX(TeamSports!B:B,MATCH(J266,TeamSports!C:C,0))</f>
        <v>20</v>
      </c>
      <c r="O266" t="str">
        <f>_xlfn.CONCAT($O$1,$S$1,$B$1,$S$1," ",$Q$1,$B$2,$U$1,$C$2,$U$1,$E$2,$U$1,$I$2,$U$1,$K$2,$U$1,$M$2,$R$1,$P$1,$Q$1,$T$1,B266,$T$1,$U$1,$T$1,C415,$T$1,$U$1,SUBSTITUTE(E415,",","."),$U$1,SUBSTITUTE(I415,",","."),$U$1,$T$1,K415,$T$1,$U$1,M415,$R$1,$V$1)</f>
        <v>INSERT INTO "SportsRecords" (sp_record_id,sp_record_name,sp_record_best,sp_record_last,sport_class,team_sport_id) VALUES ('SP_264','Imola, San Marino',375.31,475.99,'T',41);</v>
      </c>
    </row>
    <row r="267" spans="2:15" x14ac:dyDescent="0.25">
      <c r="B267" t="s">
        <v>8295</v>
      </c>
      <c r="C267" t="s">
        <v>8880</v>
      </c>
      <c r="E267" s="7">
        <v>1750</v>
      </c>
      <c r="I267" s="7">
        <v>2012.5</v>
      </c>
      <c r="J267" t="s">
        <v>43</v>
      </c>
      <c r="K267" t="s">
        <v>9317</v>
      </c>
      <c r="M267">
        <f>INDEX(TeamSports!B:B,MATCH(J267,TeamSports!C:C,0))</f>
        <v>20</v>
      </c>
      <c r="O267" t="str">
        <f>_xlfn.CONCAT($O$1,$S$1,$B$1,$S$1," ",$Q$1,$B$2,$U$1,$C$2,$U$1,$E$2,$U$1,$I$2,$U$1,$K$2,$U$1,$M$2,$R$1,$P$1,$Q$1,$T$1,B267,$T$1,$U$1,$T$1,C416,$T$1,$U$1,SUBSTITUTE(E416,",","."),$U$1,SUBSTITUTE(I416,",","."),$U$1,$T$1,K416,$T$1,$U$1,M416,$R$1,$V$1)</f>
        <v>INSERT INTO "SportsRecords" (sp_record_id,sp_record_name,sp_record_best,sp_record_last,sport_class,team_sport_id) VALUES ('SP_265','Interlagos, Brasil',305.38,405.99,'T',41);</v>
      </c>
    </row>
    <row r="268" spans="2:15" x14ac:dyDescent="0.25">
      <c r="B268" t="s">
        <v>8296</v>
      </c>
      <c r="C268" t="s">
        <v>8881</v>
      </c>
      <c r="E268" s="7">
        <v>1650</v>
      </c>
      <c r="I268" s="7">
        <v>1897.5</v>
      </c>
      <c r="J268" t="s">
        <v>43</v>
      </c>
      <c r="K268" t="s">
        <v>9317</v>
      </c>
      <c r="M268">
        <f>INDEX(TeamSports!B:B,MATCH(J268,TeamSports!C:C,0))</f>
        <v>20</v>
      </c>
      <c r="O268" t="str">
        <f>_xlfn.CONCAT($O$1,$S$1,$B$1,$S$1," ",$Q$1,$B$2,$U$1,$C$2,$U$1,$E$2,$U$1,$I$2,$U$1,$K$2,$U$1,$M$2,$R$1,$P$1,$Q$1,$T$1,B268,$T$1,$U$1,$T$1,C417,$T$1,$U$1,SUBSTITUTE(E417,",","."),$U$1,SUBSTITUTE(I417,",","."),$U$1,$T$1,K417,$T$1,$U$1,M417,$R$1,$V$1)</f>
        <v>INSERT INTO "SportsRecords" (sp_record_id,sp_record_name,sp_record_best,sp_record_last,sport_class,team_sport_id) VALUES ('SP_266','Jerez, Espania',325.52,425.99,'T',41);</v>
      </c>
    </row>
    <row r="269" spans="2:15" x14ac:dyDescent="0.25">
      <c r="B269" t="s">
        <v>8297</v>
      </c>
      <c r="C269" t="s">
        <v>8882</v>
      </c>
      <c r="E269" s="7">
        <v>850</v>
      </c>
      <c r="I269" s="7">
        <v>977.5</v>
      </c>
      <c r="J269" t="s">
        <v>43</v>
      </c>
      <c r="K269" t="s">
        <v>9317</v>
      </c>
      <c r="M269">
        <f>INDEX(TeamSports!B:B,MATCH(J269,TeamSports!C:C,0))</f>
        <v>20</v>
      </c>
      <c r="O269" t="str">
        <f>_xlfn.CONCAT($O$1,$S$1,$B$1,$S$1," ",$Q$1,$B$2,$U$1,$C$2,$U$1,$E$2,$U$1,$I$2,$U$1,$K$2,$U$1,$M$2,$R$1,$P$1,$Q$1,$T$1,B269,$T$1,$U$1,$T$1,C418,$T$1,$U$1,SUBSTITUTE(E418,",","."),$U$1,SUBSTITUTE(I418,",","."),$U$1,$T$1,K418,$T$1,$U$1,M418,$R$1,$V$1)</f>
        <v>INSERT INTO "SportsRecords" (sp_record_id,sp_record_name,sp_record_best,sp_record_last,sport_class,team_sport_id) VALUES ('SP_267','Magny-Cours, Francia',299.89,399.99,'T',41);</v>
      </c>
    </row>
    <row r="270" spans="2:15" x14ac:dyDescent="0.25">
      <c r="B270" t="s">
        <v>8298</v>
      </c>
      <c r="C270" t="s">
        <v>8883</v>
      </c>
      <c r="E270" s="7">
        <v>545</v>
      </c>
      <c r="I270" s="7">
        <v>626.75</v>
      </c>
      <c r="J270" t="s">
        <v>43</v>
      </c>
      <c r="K270" t="s">
        <v>9317</v>
      </c>
      <c r="M270">
        <f>INDEX(TeamSports!B:B,MATCH(J270,TeamSports!C:C,0))</f>
        <v>20</v>
      </c>
      <c r="O270" t="str">
        <f>_xlfn.CONCAT($O$1,$S$1,$B$1,$S$1," ",$Q$1,$B$2,$U$1,$C$2,$U$1,$E$2,$U$1,$I$2,$U$1,$K$2,$U$1,$M$2,$R$1,$P$1,$Q$1,$T$1,B270,$T$1,$U$1,$T$1,C419,$T$1,$U$1,SUBSTITUTE(E419,",","."),$U$1,SUBSTITUTE(I419,",","."),$U$1,$T$1,K419,$T$1,$U$1,M419,$R$1,$V$1)</f>
        <v>INSERT INTO "SportsRecords" (sp_record_id,sp_record_name,sp_record_best,sp_record_last,sport_class,team_sport_id) VALUES ('SP_268','Montecarlo, Monaco',335.6,435.99,'T',41);</v>
      </c>
    </row>
    <row r="271" spans="2:15" x14ac:dyDescent="0.25">
      <c r="B271" t="s">
        <v>8299</v>
      </c>
      <c r="C271" t="s">
        <v>8884</v>
      </c>
      <c r="E271" s="7">
        <v>1750</v>
      </c>
      <c r="I271" s="7">
        <v>2012.5</v>
      </c>
      <c r="J271" t="s">
        <v>43</v>
      </c>
      <c r="K271" t="s">
        <v>9317</v>
      </c>
      <c r="M271">
        <f>INDEX(TeamSports!B:B,MATCH(J271,TeamSports!C:C,0))</f>
        <v>20</v>
      </c>
      <c r="O271" t="str">
        <f>_xlfn.CONCAT($O$1,$S$1,$B$1,$S$1," ",$Q$1,$B$2,$U$1,$C$2,$U$1,$E$2,$U$1,$I$2,$U$1,$K$2,$U$1,$M$2,$R$1,$P$1,$Q$1,$T$1,B271,$T$1,$U$1,$T$1,C420,$T$1,$U$1,SUBSTITUTE(E420,",","."),$U$1,SUBSTITUTE(I420,",","."),$U$1,$T$1,K420,$T$1,$U$1,M420,$R$1,$V$1)</f>
        <v>INSERT INTO "SportsRecords" (sp_record_id,sp_record_name,sp_record_best,sp_record_last,sport_class,team_sport_id) VALUES ('SP_269','Montreal, Canada',313.79,413.99,'T',41);</v>
      </c>
    </row>
    <row r="272" spans="2:15" x14ac:dyDescent="0.25">
      <c r="B272" t="s">
        <v>8300</v>
      </c>
      <c r="C272" t="s">
        <v>8885</v>
      </c>
      <c r="E272" s="7">
        <v>2750</v>
      </c>
      <c r="I272" s="7">
        <v>3162.5</v>
      </c>
      <c r="J272" t="s">
        <v>43</v>
      </c>
      <c r="K272" t="s">
        <v>9317</v>
      </c>
      <c r="M272">
        <f>INDEX(TeamSports!B:B,MATCH(J272,TeamSports!C:C,0))</f>
        <v>20</v>
      </c>
      <c r="O272" t="str">
        <f>_xlfn.CONCAT($O$1,$S$1,$B$1,$S$1," ",$Q$1,$B$2,$U$1,$C$2,$U$1,$E$2,$U$1,$I$2,$U$1,$K$2,$U$1,$M$2,$R$1,$P$1,$Q$1,$T$1,B272,$T$1,$U$1,$T$1,C421,$T$1,$U$1,SUBSTITUTE(E421,",","."),$U$1,SUBSTITUTE(I421,",","."),$U$1,$T$1,K421,$T$1,$U$1,M421,$R$1,$V$1)</f>
        <v>INSERT INTO "SportsRecords" (sp_record_id,sp_record_name,sp_record_best,sp_record_last,sport_class,team_sport_id) VALUES ('SP_270','Monza, Italia',333.66,433.99,'T',41);</v>
      </c>
    </row>
    <row r="273" spans="2:15" x14ac:dyDescent="0.25">
      <c r="B273" t="s">
        <v>8301</v>
      </c>
      <c r="C273" t="s">
        <v>8886</v>
      </c>
      <c r="E273" s="7">
        <v>1525</v>
      </c>
      <c r="I273" s="7">
        <v>1753.75</v>
      </c>
      <c r="J273" t="s">
        <v>43</v>
      </c>
      <c r="K273" t="s">
        <v>9317</v>
      </c>
      <c r="M273">
        <f>INDEX(TeamSports!B:B,MATCH(J273,TeamSports!C:C,0))</f>
        <v>20</v>
      </c>
      <c r="O273" t="str">
        <f>_xlfn.CONCAT($O$1,$S$1,$B$1,$S$1," ",$Q$1,$B$2,$U$1,$C$2,$U$1,$E$2,$U$1,$I$2,$U$1,$K$2,$U$1,$M$2,$R$1,$P$1,$Q$1,$T$1,B273,$T$1,$U$1,$T$1,C422,$T$1,$U$1,SUBSTITUTE(E422,",","."),$U$1,SUBSTITUTE(I422,",","."),$U$1,$T$1,K422,$T$1,$U$1,M422,$R$1,$V$1)</f>
        <v>INSERT INTO "SportsRecords" (sp_record_id,sp_record_name,sp_record_best,sp_record_last,sport_class,team_sport_id) VALUES ('SP_271','Nurburgring, Luxemburgo',307.24,407.99,'T',41);</v>
      </c>
    </row>
    <row r="274" spans="2:15" x14ac:dyDescent="0.25">
      <c r="B274" t="s">
        <v>8302</v>
      </c>
      <c r="C274" t="s">
        <v>9045</v>
      </c>
      <c r="E274" s="7">
        <v>10.9</v>
      </c>
      <c r="I274" s="7">
        <v>0</v>
      </c>
      <c r="J274" t="s">
        <v>60</v>
      </c>
      <c r="K274" t="s">
        <v>8652</v>
      </c>
      <c r="M274">
        <f>INDEX(TeamSports!B:B,MATCH(J274,TeamSports!C:C,0))</f>
        <v>19</v>
      </c>
      <c r="O274" t="str">
        <f>_xlfn.CONCAT($O$1,$S$1,$B$1,$S$1," ",$Q$1,$B$2,$U$1,$C$2,$U$1,$E$2,$U$1,$I$2,$U$1,$K$2,$U$1,$M$2,$R$1,$P$1,$Q$1,$T$1,B274,$T$1,$U$1,$T$1,C423,$T$1,$U$1,SUBSTITUTE(E423,",","."),$U$1,SUBSTITUTE(I423,",","."),$U$1,$T$1,K423,$T$1,$U$1,M423,$R$1,$V$1)</f>
        <v>INSERT INTO "SportsRecords" (sp_record_id,sp_record_name,sp_record_best,sp_record_last,sport_class,team_sport_id) VALUES ('SP_272','Silverstone, Reino Unido',315.61,415.99,'T',41);</v>
      </c>
    </row>
    <row r="275" spans="2:15" x14ac:dyDescent="0.25">
      <c r="B275" t="s">
        <v>8303</v>
      </c>
      <c r="C275" t="s">
        <v>9046</v>
      </c>
      <c r="E275" s="7">
        <v>10.9</v>
      </c>
      <c r="I275" s="7">
        <v>0</v>
      </c>
      <c r="J275" t="s">
        <v>60</v>
      </c>
      <c r="K275" t="s">
        <v>8652</v>
      </c>
      <c r="M275">
        <f>INDEX(TeamSports!B:B,MATCH(J275,TeamSports!C:C,0))</f>
        <v>19</v>
      </c>
      <c r="O275" t="str">
        <f>_xlfn.CONCAT($O$1,$S$1,$B$1,$S$1," ",$Q$1,$B$2,$U$1,$C$2,$U$1,$E$2,$U$1,$I$2,$U$1,$K$2,$U$1,$M$2,$R$1,$P$1,$Q$1,$T$1,B275,$T$1,$U$1,$T$1,C424,$T$1,$U$1,SUBSTITUTE(E424,",","."),$U$1,SUBSTITUTE(I424,",","."),$U$1,$T$1,K424,$T$1,$U$1,M424,$R$1,$V$1)</f>
        <v>INSERT INTO "SportsRecords" (sp_record_id,sp_record_name,sp_record_best,sp_record_last,sport_class,team_sport_id) VALUES ('SP_273','Spa Francochamps, Belgica',443.31,543.99,'T',41);</v>
      </c>
    </row>
    <row r="276" spans="2:15" x14ac:dyDescent="0.25">
      <c r="B276" t="s">
        <v>8304</v>
      </c>
      <c r="C276" t="s">
        <v>9047</v>
      </c>
      <c r="E276" s="7">
        <v>1</v>
      </c>
      <c r="I276" s="7">
        <v>0</v>
      </c>
      <c r="J276" t="s">
        <v>60</v>
      </c>
      <c r="K276" t="s">
        <v>8652</v>
      </c>
      <c r="M276">
        <f>INDEX(TeamSports!B:B,MATCH(J276,TeamSports!C:C,0))</f>
        <v>19</v>
      </c>
      <c r="O276" t="str">
        <f>_xlfn.CONCAT($O$1,$S$1,$B$1,$S$1," ",$Q$1,$B$2,$U$1,$C$2,$U$1,$E$2,$U$1,$I$2,$U$1,$K$2,$U$1,$M$2,$R$1,$P$1,$Q$1,$T$1,B276,$T$1,$U$1,$T$1,C425,$T$1,$U$1,SUBSTITUTE(E425,",","."),$U$1,SUBSTITUTE(I425,",","."),$U$1,$T$1,K425,$T$1,$U$1,M425,$R$1,$V$1)</f>
        <v>INSERT INTO "SportsRecords" (sp_record_id,sp_record_name,sp_record_best,sp_record_last,sport_class,team_sport_id) VALUES ('SP_274','Suzuka, Japon',385.31,485.31,'T',41);</v>
      </c>
    </row>
    <row r="277" spans="2:15" x14ac:dyDescent="0.25">
      <c r="B277" t="s">
        <v>8305</v>
      </c>
      <c r="C277" t="s">
        <v>9048</v>
      </c>
      <c r="E277" s="7">
        <v>10.9</v>
      </c>
      <c r="I277" s="7">
        <v>0</v>
      </c>
      <c r="J277" t="s">
        <v>60</v>
      </c>
      <c r="K277" t="s">
        <v>8652</v>
      </c>
      <c r="M277">
        <f>INDEX(TeamSports!B:B,MATCH(J277,TeamSports!C:C,0))</f>
        <v>19</v>
      </c>
      <c r="O277" t="str">
        <f>_xlfn.CONCAT($O$1,$S$1,$B$1,$S$1," ",$Q$1,$B$2,$U$1,$C$2,$U$1,$E$2,$U$1,$I$2,$U$1,$K$2,$U$1,$M$2,$R$1,$P$1,$Q$1,$T$1,B277,$T$1,$U$1,$T$1,C426,$T$1,$U$1,SUBSTITUTE(E426,",","."),$U$1,SUBSTITUTE(I426,",","."),$U$1,$T$1,K426,$T$1,$U$1,M426,$R$1,$V$1)</f>
        <v>INSERT INTO "SportsRecords" (sp_record_id,sp_record_name,sp_record_best,sp_record_last,sport_class,team_sport_id) VALUES ('SP_275','U A-1 Ring, Austria',294.92,324.99,'T',41);</v>
      </c>
    </row>
    <row r="278" spans="2:15" x14ac:dyDescent="0.25">
      <c r="B278" t="s">
        <v>8306</v>
      </c>
      <c r="C278" t="s">
        <v>9049</v>
      </c>
      <c r="E278" s="7">
        <v>1</v>
      </c>
      <c r="I278" s="7">
        <v>0</v>
      </c>
      <c r="J278" t="s">
        <v>60</v>
      </c>
      <c r="K278" t="s">
        <v>8652</v>
      </c>
      <c r="M278">
        <f>INDEX(TeamSports!B:B,MATCH(J278,TeamSports!C:C,0))</f>
        <v>19</v>
      </c>
      <c r="O278" t="str">
        <f>_xlfn.CONCAT($O$1,$S$1,$B$1,$S$1," ",$Q$1,$B$2,$U$1,$C$2,$U$1,$E$2,$U$1,$I$2,$U$1,$K$2,$U$1,$M$2,$R$1,$P$1,$Q$1,$T$1,B278,$T$1,$U$1,$T$1,C427,$T$1,$U$1,SUBSTITUTE(E427,",","."),$U$1,SUBSTITUTE(I427,",","."),$U$1,$T$1,K427,$T$1,$U$1,M427,$R$1,$V$1)</f>
        <v>INSERT INTO "SportsRecords" (sp_record_id,sp_record_name,sp_record_best,sp_record_last,sport_class,team_sport_id) VALUES ('SP_276','U Albert Park, Australia',89.72,119.99,'T',41);</v>
      </c>
    </row>
    <row r="279" spans="2:15" x14ac:dyDescent="0.25">
      <c r="B279" t="s">
        <v>8307</v>
      </c>
      <c r="C279" t="s">
        <v>8876</v>
      </c>
      <c r="E279" s="7">
        <v>1</v>
      </c>
      <c r="I279" s="7">
        <v>0</v>
      </c>
      <c r="J279" t="s">
        <v>60</v>
      </c>
      <c r="K279" t="s">
        <v>8652</v>
      </c>
      <c r="M279">
        <f>INDEX(TeamSports!B:B,MATCH(J279,TeamSports!C:C,0))</f>
        <v>19</v>
      </c>
      <c r="O279" t="str">
        <f>_xlfn.CONCAT($O$1,$S$1,$B$1,$S$1," ",$Q$1,$B$2,$U$1,$C$2,$U$1,$E$2,$U$1,$I$2,$U$1,$K$2,$U$1,$M$2,$R$1,$P$1,$Q$1,$T$1,B279,$T$1,$U$1,$T$1,C428,$T$1,$U$1,SUBSTITUTE(E428,",","."),$U$1,SUBSTITUTE(I428,",","."),$U$1,$T$1,K428,$T$1,$U$1,M428,$R$1,$V$1)</f>
        <v>INSERT INTO "SportsRecords" (sp_record_id,sp_record_name,sp_record_best,sp_record_last,sport_class,team_sport_id) VALUES ('SP_277','U Barcelona, Espania',86.88,116.99,'T',41);</v>
      </c>
    </row>
    <row r="280" spans="2:15" x14ac:dyDescent="0.25">
      <c r="B280" t="s">
        <v>8308</v>
      </c>
      <c r="C280" t="s">
        <v>9050</v>
      </c>
      <c r="E280" s="7">
        <v>10.9</v>
      </c>
      <c r="I280" s="7">
        <v>0</v>
      </c>
      <c r="J280" t="s">
        <v>60</v>
      </c>
      <c r="K280" t="s">
        <v>8652</v>
      </c>
      <c r="M280">
        <f>INDEX(TeamSports!B:B,MATCH(J280,TeamSports!C:C,0))</f>
        <v>19</v>
      </c>
      <c r="O280" t="str">
        <f>_xlfn.CONCAT($O$1,$S$1,$B$1,$S$1," ",$Q$1,$B$2,$U$1,$C$2,$U$1,$E$2,$U$1,$I$2,$U$1,$K$2,$U$1,$M$2,$R$1,$P$1,$Q$1,$T$1,B280,$T$1,$U$1,$T$1,C429,$T$1,$U$1,SUBSTITUTE(E429,",","."),$U$1,SUBSTITUTE(I429,",","."),$U$1,$T$1,K429,$T$1,$U$1,M429,$R$1,$V$1)</f>
        <v>INSERT INTO "SportsRecords" (sp_record_id,sp_record_name,sp_record_best,sp_record_last,sport_class,team_sport_id) VALUES ('SP_278','U Buenos Aires, Argentina',84.75,114.99,'T',41);</v>
      </c>
    </row>
    <row r="281" spans="2:15" x14ac:dyDescent="0.25">
      <c r="B281" t="s">
        <v>8309</v>
      </c>
      <c r="C281" t="s">
        <v>9051</v>
      </c>
      <c r="E281" s="7">
        <v>10.9</v>
      </c>
      <c r="I281" s="7">
        <v>0</v>
      </c>
      <c r="J281" t="s">
        <v>60</v>
      </c>
      <c r="K281" t="s">
        <v>8652</v>
      </c>
      <c r="M281">
        <f>INDEX(TeamSports!B:B,MATCH(J281,TeamSports!C:C,0))</f>
        <v>19</v>
      </c>
      <c r="O281" t="str">
        <f>_xlfn.CONCAT($O$1,$S$1,$B$1,$S$1," ",$Q$1,$B$2,$U$1,$C$2,$U$1,$E$2,$U$1,$I$2,$U$1,$K$2,$U$1,$M$2,$R$1,$P$1,$Q$1,$T$1,B281,$T$1,$U$1,$T$1,C430,$T$1,$U$1,SUBSTITUTE(E430,",","."),$U$1,SUBSTITUTE(I430,",","."),$U$1,$T$1,K430,$T$1,$U$1,M430,$R$1,$V$1)</f>
        <v>INSERT INTO "SportsRecords" (sp_record_id,sp_record_name,sp_record_best,sp_record_last,sport_class,team_sport_id) VALUES ('SP_279','U Hockenheim, Alemania',92.29,122.99,'T',41);</v>
      </c>
    </row>
    <row r="282" spans="2:15" x14ac:dyDescent="0.25">
      <c r="B282" t="s">
        <v>8310</v>
      </c>
      <c r="C282" t="s">
        <v>9052</v>
      </c>
      <c r="E282" s="7">
        <v>10</v>
      </c>
      <c r="I282" s="7">
        <v>0</v>
      </c>
      <c r="J282" t="s">
        <v>60</v>
      </c>
      <c r="K282" t="s">
        <v>8652</v>
      </c>
      <c r="M282">
        <f>INDEX(TeamSports!B:B,MATCH(J282,TeamSports!C:C,0))</f>
        <v>19</v>
      </c>
      <c r="O282" t="str">
        <f>_xlfn.CONCAT($O$1,$S$1,$B$1,$S$1," ",$Q$1,$B$2,$U$1,$C$2,$U$1,$E$2,$U$1,$I$2,$U$1,$K$2,$U$1,$M$2,$R$1,$P$1,$Q$1,$T$1,B282,$T$1,$U$1,$T$1,C431,$T$1,$U$1,SUBSTITUTE(E431,",","."),$U$1,SUBSTITUTE(I431,",","."),$U$1,$T$1,K431,$T$1,$U$1,M431,$R$1,$V$1)</f>
        <v>INSERT INTO "SportsRecords" (sp_record_id,sp_record_name,sp_record_best,sp_record_last,sport_class,team_sport_id) VALUES ('SP_280','U Hungaroring, Hungria',75.08,105.99,'T',41);</v>
      </c>
    </row>
    <row r="283" spans="2:15" x14ac:dyDescent="0.25">
      <c r="B283" t="s">
        <v>8311</v>
      </c>
      <c r="C283" t="s">
        <v>9053</v>
      </c>
      <c r="E283" s="7">
        <v>10.9</v>
      </c>
      <c r="I283" s="7">
        <v>0</v>
      </c>
      <c r="J283" t="s">
        <v>60</v>
      </c>
      <c r="K283" t="s">
        <v>8652</v>
      </c>
      <c r="M283">
        <f>INDEX(TeamSports!B:B,MATCH(J283,TeamSports!C:C,0))</f>
        <v>19</v>
      </c>
      <c r="O283" t="str">
        <f>_xlfn.CONCAT($O$1,$S$1,$B$1,$S$1," ",$Q$1,$B$2,$U$1,$C$2,$U$1,$E$2,$U$1,$I$2,$U$1,$K$2,$U$1,$M$2,$R$1,$P$1,$Q$1,$T$1,B283,$T$1,$U$1,$T$1,C432,$T$1,$U$1,SUBSTITUTE(E432,",","."),$U$1,SUBSTITUTE(I432,",","."),$U$1,$T$1,K432,$T$1,$U$1,M432,$R$1,$V$1)</f>
        <v>INSERT INTO "SportsRecords" (sp_record_id,sp_record_name,sp_record_best,sp_record_last,sport_class,team_sport_id) VALUES ('SP_281','U Imola, San Marino',93.83,123.99,'T',41);</v>
      </c>
    </row>
    <row r="284" spans="2:15" x14ac:dyDescent="0.25">
      <c r="B284" t="s">
        <v>8312</v>
      </c>
      <c r="C284" t="s">
        <v>9054</v>
      </c>
      <c r="E284" s="7">
        <v>1</v>
      </c>
      <c r="I284" s="7">
        <v>0</v>
      </c>
      <c r="J284" t="s">
        <v>60</v>
      </c>
      <c r="K284" t="s">
        <v>8652</v>
      </c>
      <c r="M284">
        <f>INDEX(TeamSports!B:B,MATCH(J284,TeamSports!C:C,0))</f>
        <v>19</v>
      </c>
      <c r="O284" t="str">
        <f>_xlfn.CONCAT($O$1,$S$1,$B$1,$S$1," ",$Q$1,$B$2,$U$1,$C$2,$U$1,$E$2,$U$1,$I$2,$U$1,$K$2,$U$1,$M$2,$R$1,$P$1,$Q$1,$T$1,B284,$T$1,$U$1,$T$1,C433,$T$1,$U$1,SUBSTITUTE(E433,",","."),$U$1,SUBSTITUTE(I433,",","."),$U$1,$T$1,K433,$T$1,$U$1,M433,$R$1,$V$1)</f>
        <v>INSERT INTO "SportsRecords" (sp_record_id,sp_record_name,sp_record_best,sp_record_last,sport_class,team_sport_id) VALUES ('SP_282','U Interlagos, Brasil',76.35,106.99,'T',41);</v>
      </c>
    </row>
    <row r="285" spans="2:15" x14ac:dyDescent="0.25">
      <c r="B285" t="s">
        <v>8313</v>
      </c>
      <c r="C285" t="s">
        <v>9055</v>
      </c>
      <c r="E285" s="7">
        <v>1</v>
      </c>
      <c r="I285" s="7">
        <v>0</v>
      </c>
      <c r="J285" t="s">
        <v>60</v>
      </c>
      <c r="K285" t="s">
        <v>8652</v>
      </c>
      <c r="M285">
        <f>INDEX(TeamSports!B:B,MATCH(J285,TeamSports!C:C,0))</f>
        <v>19</v>
      </c>
      <c r="O285" t="str">
        <f>_xlfn.CONCAT($O$1,$S$1,$B$1,$S$1," ",$Q$1,$B$2,$U$1,$C$2,$U$1,$E$2,$U$1,$I$2,$U$1,$K$2,$U$1,$M$2,$R$1,$P$1,$Q$1,$T$1,B285,$T$1,$U$1,$T$1,C434,$T$1,$U$1,SUBSTITUTE(E434,",","."),$U$1,SUBSTITUTE(I434,",","."),$U$1,$T$1,K434,$T$1,$U$1,M434,$R$1,$V$1)</f>
        <v>INSERT INTO "SportsRecords" (sp_record_id,sp_record_name,sp_record_best,sp_record_last,sport_class,team_sport_id) VALUES ('SP_283','U Jerez, Espania',81.38,111.99,'T',41);</v>
      </c>
    </row>
    <row r="286" spans="2:15" x14ac:dyDescent="0.25">
      <c r="B286" t="s">
        <v>8314</v>
      </c>
      <c r="C286" t="s">
        <v>9056</v>
      </c>
      <c r="E286" s="7">
        <v>10.9</v>
      </c>
      <c r="I286" s="7">
        <v>0</v>
      </c>
      <c r="J286" t="s">
        <v>60</v>
      </c>
      <c r="K286" t="s">
        <v>8652</v>
      </c>
      <c r="M286">
        <f>INDEX(TeamSports!B:B,MATCH(J286,TeamSports!C:C,0))</f>
        <v>19</v>
      </c>
      <c r="O286" t="str">
        <f>_xlfn.CONCAT($O$1,$S$1,$B$1,$S$1," ",$Q$1,$B$2,$U$1,$C$2,$U$1,$E$2,$U$1,$I$2,$U$1,$K$2,$U$1,$M$2,$R$1,$P$1,$Q$1,$T$1,B286,$T$1,$U$1,$T$1,C435,$T$1,$U$1,SUBSTITUTE(E435,",","."),$U$1,SUBSTITUTE(I435,",","."),$U$1,$T$1,K435,$T$1,$U$1,M435,$R$1,$V$1)</f>
        <v>INSERT INTO "SportsRecords" (sp_record_id,sp_record_name,sp_record_best,sp_record_last,sport_class,team_sport_id) VALUES ('SP_284','U Magny-Cours, Francia',74.97,104.99,'T',41);</v>
      </c>
    </row>
    <row r="287" spans="2:15" x14ac:dyDescent="0.25">
      <c r="B287" t="s">
        <v>8315</v>
      </c>
      <c r="C287" t="s">
        <v>9057</v>
      </c>
      <c r="E287" s="7">
        <v>10.9</v>
      </c>
      <c r="I287" s="7">
        <v>0</v>
      </c>
      <c r="J287" t="s">
        <v>60</v>
      </c>
      <c r="K287" t="s">
        <v>8652</v>
      </c>
      <c r="M287">
        <f>INDEX(TeamSports!B:B,MATCH(J287,TeamSports!C:C,0))</f>
        <v>19</v>
      </c>
      <c r="O287" t="str">
        <f>_xlfn.CONCAT($O$1,$S$1,$B$1,$S$1," ",$Q$1,$B$2,$U$1,$C$2,$U$1,$E$2,$U$1,$I$2,$U$1,$K$2,$U$1,$M$2,$R$1,$P$1,$Q$1,$T$1,B287,$T$1,$U$1,$T$1,C436,$T$1,$U$1,SUBSTITUTE(E436,",","."),$U$1,SUBSTITUTE(I436,",","."),$U$1,$T$1,K436,$T$1,$U$1,M436,$R$1,$V$1)</f>
        <v>INSERT INTO "SportsRecords" (sp_record_id,sp_record_name,sp_record_best,sp_record_last,sport_class,team_sport_id) VALUES ('SP_285','U Montecarlo, Monaco',83.9,113.99,'T',41);</v>
      </c>
    </row>
    <row r="288" spans="2:15" x14ac:dyDescent="0.25">
      <c r="B288" t="s">
        <v>8316</v>
      </c>
      <c r="C288" t="s">
        <v>9058</v>
      </c>
      <c r="E288" s="7">
        <v>1</v>
      </c>
      <c r="I288" s="7">
        <v>0</v>
      </c>
      <c r="J288" t="s">
        <v>60</v>
      </c>
      <c r="K288" t="s">
        <v>8652</v>
      </c>
      <c r="M288">
        <f>INDEX(TeamSports!B:B,MATCH(J288,TeamSports!C:C,0))</f>
        <v>19</v>
      </c>
      <c r="O288" t="str">
        <f>_xlfn.CONCAT($O$1,$S$1,$B$1,$S$1," ",$Q$1,$B$2,$U$1,$C$2,$U$1,$E$2,$U$1,$I$2,$U$1,$K$2,$U$1,$M$2,$R$1,$P$1,$Q$1,$T$1,B288,$T$1,$U$1,$T$1,C437,$T$1,$U$1,SUBSTITUTE(E437,",","."),$U$1,SUBSTITUTE(I437,",","."),$U$1,$T$1,K437,$T$1,$U$1,M437,$R$1,$V$1)</f>
        <v>INSERT INTO "SportsRecords" (sp_record_id,sp_record_name,sp_record_best,sp_record_last,sport_class,team_sport_id) VALUES ('SP_286','U Montreal, Canada',78.45,108.99,'T',41);</v>
      </c>
    </row>
    <row r="289" spans="2:15" x14ac:dyDescent="0.25">
      <c r="B289" t="s">
        <v>8317</v>
      </c>
      <c r="C289" t="s">
        <v>8887</v>
      </c>
      <c r="E289" s="7">
        <v>919.5</v>
      </c>
      <c r="I289" s="7">
        <v>1057.425</v>
      </c>
      <c r="J289" t="s">
        <v>8508</v>
      </c>
      <c r="K289" t="s">
        <v>9317</v>
      </c>
      <c r="M289">
        <f>INDEX(TeamSports!B:B,MATCH(J289,TeamSports!C:C,0))</f>
        <v>74</v>
      </c>
      <c r="O289" t="str">
        <f>_xlfn.CONCAT($O$1,$S$1,$B$1,$S$1," ",$Q$1,$B$2,$U$1,$C$2,$U$1,$E$2,$U$1,$I$2,$U$1,$K$2,$U$1,$M$2,$R$1,$P$1,$Q$1,$T$1,B289,$T$1,$U$1,$T$1,C438,$T$1,$U$1,SUBSTITUTE(E438,",","."),$U$1,SUBSTITUTE(I438,",","."),$U$1,$T$1,K438,$T$1,$U$1,M438,$R$1,$V$1)</f>
        <v>INSERT INTO "SportsRecords" (sp_record_id,sp_record_name,sp_record_best,sp_record_last,sport_class,team_sport_id) VALUES ('SP_287','U Monza, Italia',83.41,113.99,'T',41);</v>
      </c>
    </row>
    <row r="290" spans="2:15" x14ac:dyDescent="0.25">
      <c r="B290" t="s">
        <v>8318</v>
      </c>
      <c r="C290" t="s">
        <v>8888</v>
      </c>
      <c r="E290" s="7">
        <v>3091.5</v>
      </c>
      <c r="I290" s="7">
        <v>3555.2249999999999</v>
      </c>
      <c r="J290" t="s">
        <v>8508</v>
      </c>
      <c r="K290" t="s">
        <v>9317</v>
      </c>
      <c r="M290">
        <f>INDEX(TeamSports!B:B,MATCH(J290,TeamSports!C:C,0))</f>
        <v>74</v>
      </c>
      <c r="O290" t="str">
        <f>_xlfn.CONCAT($O$1,$S$1,$B$1,$S$1," ",$Q$1,$B$2,$U$1,$C$2,$U$1,$E$2,$U$1,$I$2,$U$1,$K$2,$U$1,$M$2,$R$1,$P$1,$Q$1,$T$1,B290,$T$1,$U$1,$T$1,C439,$T$1,$U$1,SUBSTITUTE(E439,",","."),$U$1,SUBSTITUTE(I439,",","."),$U$1,$T$1,K439,$T$1,$U$1,M439,$R$1,$V$1)</f>
        <v>INSERT INTO "SportsRecords" (sp_record_id,sp_record_name,sp_record_best,sp_record_last,sport_class,team_sport_id) VALUES ('SP_288','U Nurburgring, Luxemburgo',76.81,106.99,'T',41);</v>
      </c>
    </row>
    <row r="291" spans="2:15" x14ac:dyDescent="0.25">
      <c r="B291" t="s">
        <v>8319</v>
      </c>
      <c r="C291" t="s">
        <v>9120</v>
      </c>
      <c r="E291" s="7">
        <v>1870.5</v>
      </c>
      <c r="I291" s="7">
        <v>2151.0749999999998</v>
      </c>
      <c r="J291" t="s">
        <v>8508</v>
      </c>
      <c r="K291" t="s">
        <v>9317</v>
      </c>
      <c r="M291">
        <f>INDEX(TeamSports!B:B,MATCH(J291,TeamSports!C:C,0))</f>
        <v>74</v>
      </c>
      <c r="O291" t="str">
        <f>_xlfn.CONCAT($O$1,$S$1,$B$1,$S$1," ",$Q$1,$B$2,$U$1,$C$2,$U$1,$E$2,$U$1,$I$2,$U$1,$K$2,$U$1,$M$2,$R$1,$P$1,$Q$1,$T$1,B291,$T$1,$U$1,$T$1,C440,$T$1,$U$1,SUBSTITUTE(E440,",","."),$U$1,SUBSTITUTE(I440,",","."),$U$1,$T$1,K440,$T$1,$U$1,M440,$R$1,$V$1)</f>
        <v>INSERT INTO "SportsRecords" (sp_record_id,sp_record_name,sp_record_best,sp_record_last,sport_class,team_sport_id) VALUES ('SP_289','U Silverstone, Reino Unido',78.9,108.99,'T',41);</v>
      </c>
    </row>
    <row r="292" spans="2:15" x14ac:dyDescent="0.25">
      <c r="B292" t="s">
        <v>8320</v>
      </c>
      <c r="C292" t="s">
        <v>9121</v>
      </c>
      <c r="E292" s="7">
        <v>2957.2</v>
      </c>
      <c r="I292" s="7">
        <v>3400.7799999999997</v>
      </c>
      <c r="J292" t="s">
        <v>8508</v>
      </c>
      <c r="K292" t="s">
        <v>9317</v>
      </c>
      <c r="M292">
        <f>INDEX(TeamSports!B:B,MATCH(J292,TeamSports!C:C,0))</f>
        <v>74</v>
      </c>
      <c r="O292" t="str">
        <f>_xlfn.CONCAT($O$1,$S$1,$B$1,$S$1," ",$Q$1,$B$2,$U$1,$C$2,$U$1,$E$2,$U$1,$I$2,$U$1,$K$2,$U$1,$M$2,$R$1,$P$1,$Q$1,$T$1,B292,$T$1,$U$1,$T$1,C441,$T$1,$U$1,SUBSTITUTE(E441,",","."),$U$1,SUBSTITUTE(I441,",","."),$U$1,$T$1,K441,$T$1,$U$1,M441,$R$1,$V$1)</f>
        <v>INSERT INTO "SportsRecords" (sp_record_id,sp_record_name,sp_record_best,sp_record_last,sport_class,team_sport_id) VALUES ('SP_290','U Spa Francochamps, Belgica',110.82,140.99,'T',41);</v>
      </c>
    </row>
    <row r="293" spans="2:15" x14ac:dyDescent="0.25">
      <c r="B293" t="s">
        <v>8321</v>
      </c>
      <c r="C293" t="s">
        <v>8889</v>
      </c>
      <c r="E293" s="7">
        <v>1170.6500000000001</v>
      </c>
      <c r="I293" s="7">
        <v>1346.2475000000002</v>
      </c>
      <c r="J293" t="s">
        <v>8508</v>
      </c>
      <c r="K293" t="s">
        <v>9317</v>
      </c>
      <c r="M293">
        <f>INDEX(TeamSports!B:B,MATCH(J293,TeamSports!C:C,0))</f>
        <v>74</v>
      </c>
      <c r="O293" t="str">
        <f>_xlfn.CONCAT($O$1,$S$1,$B$1,$S$1," ",$Q$1,$B$2,$U$1,$C$2,$U$1,$E$2,$U$1,$I$2,$U$1,$K$2,$U$1,$M$2,$R$1,$P$1,$Q$1,$T$1,B293,$T$1,$U$1,$T$1,C442,$T$1,$U$1,SUBSTITUTE(E442,",","."),$U$1,SUBSTITUTE(I442,",","."),$U$1,$T$1,K442,$T$1,$U$1,M442,$R$1,$V$1)</f>
        <v>INSERT INTO "SportsRecords" (sp_record_id,sp_record_name,sp_record_best,sp_record_last,sport_class,team_sport_id) VALUES ('SP_291','U Suzuka, Japon',96.32,126.99,'T',41);</v>
      </c>
    </row>
    <row r="294" spans="2:15" x14ac:dyDescent="0.25">
      <c r="B294" t="s">
        <v>8322</v>
      </c>
      <c r="C294" t="s">
        <v>8890</v>
      </c>
      <c r="E294" s="7">
        <v>1240.6500000000001</v>
      </c>
      <c r="I294" s="7">
        <v>1426.7475000000002</v>
      </c>
      <c r="J294" t="s">
        <v>8508</v>
      </c>
      <c r="K294" t="s">
        <v>9317</v>
      </c>
      <c r="M294">
        <f>INDEX(TeamSports!B:B,MATCH(J294,TeamSports!C:C,0))</f>
        <v>74</v>
      </c>
      <c r="O294" t="str">
        <f>_xlfn.CONCAT($O$1,$S$1,$B$1,$S$1," ",$Q$1,$B$2,$U$1,$C$2,$U$1,$E$2,$U$1,$I$2,$U$1,$K$2,$U$1,$M$2,$R$1,$P$1,$Q$1,$T$1,B294,$T$1,$U$1,$T$1,C443,$T$1,$U$1,SUBSTITUTE(E443,",","."),$U$1,SUBSTITUTE(I443,",","."),$U$1,$T$1,K443,$T$1,$U$1,M443,$R$1,$V$1)</f>
        <v>INSERT INTO "SportsRecords" (sp_record_id,sp_record_name,sp_record_best,sp_record_last,sport_class,team_sport_id) VALUES ('SP_292','Big Blue',37.71,47.999,'T',42);</v>
      </c>
    </row>
    <row r="295" spans="2:15" x14ac:dyDescent="0.25">
      <c r="B295" t="s">
        <v>8323</v>
      </c>
      <c r="C295" t="s">
        <v>8891</v>
      </c>
      <c r="E295" s="7">
        <v>2475.65</v>
      </c>
      <c r="I295" s="7">
        <v>2846.9974999999999</v>
      </c>
      <c r="J295" t="s">
        <v>8508</v>
      </c>
      <c r="K295" t="s">
        <v>9317</v>
      </c>
      <c r="M295">
        <f>INDEX(TeamSports!B:B,MATCH(J295,TeamSports!C:C,0))</f>
        <v>74</v>
      </c>
      <c r="O295" t="str">
        <f>_xlfn.CONCAT($O$1,$S$1,$B$1,$S$1," ",$Q$1,$B$2,$U$1,$C$2,$U$1,$E$2,$U$1,$I$2,$U$1,$K$2,$U$1,$M$2,$R$1,$P$1,$Q$1,$T$1,B295,$T$1,$U$1,$T$1,C444,$T$1,$U$1,SUBSTITUTE(E444,",","."),$U$1,SUBSTITUTE(I444,",","."),$U$1,$T$1,K444,$T$1,$U$1,M444,$R$1,$V$1)</f>
        <v>INSERT INTO "SportsRecords" (sp_record_id,sp_record_name,sp_record_best,sp_record_last,sport_class,team_sport_id) VALUES ('SP_293','Big Blue 2',29.365,39.999,'T',42);</v>
      </c>
    </row>
    <row r="296" spans="2:15" x14ac:dyDescent="0.25">
      <c r="B296" t="s">
        <v>8324</v>
      </c>
      <c r="C296" t="s">
        <v>9122</v>
      </c>
      <c r="E296" s="7">
        <v>1811.55</v>
      </c>
      <c r="I296" s="7">
        <v>2083.2824999999998</v>
      </c>
      <c r="J296" t="s">
        <v>8508</v>
      </c>
      <c r="K296" t="s">
        <v>9317</v>
      </c>
      <c r="M296">
        <f>INDEX(TeamSports!B:B,MATCH(J296,TeamSports!C:C,0))</f>
        <v>74</v>
      </c>
      <c r="O296" t="str">
        <f>_xlfn.CONCAT($O$1,$S$1,$B$1,$S$1," ",$Q$1,$B$2,$U$1,$C$2,$U$1,$E$2,$U$1,$I$2,$U$1,$K$2,$U$1,$M$2,$R$1,$P$1,$Q$1,$T$1,B296,$T$1,$U$1,$T$1,C445,$T$1,$U$1,SUBSTITUTE(E445,",","."),$U$1,SUBSTITUTE(I445,",","."),$U$1,$T$1,K445,$T$1,$U$1,M445,$R$1,$V$1)</f>
        <v>INSERT INTO "SportsRecords" (sp_record_id,sp_record_name,sp_record_best,sp_record_last,sport_class,team_sport_id) VALUES ('SP_294','Big Hand',65.565,75.999,'T',42);</v>
      </c>
    </row>
    <row r="297" spans="2:15" x14ac:dyDescent="0.25">
      <c r="B297" t="s">
        <v>8325</v>
      </c>
      <c r="C297" t="s">
        <v>9123</v>
      </c>
      <c r="E297" s="7">
        <v>2237.85</v>
      </c>
      <c r="I297" s="7">
        <v>2573.5274999999997</v>
      </c>
      <c r="J297" t="s">
        <v>8508</v>
      </c>
      <c r="K297" t="s">
        <v>9317</v>
      </c>
      <c r="M297">
        <f>INDEX(TeamSports!B:B,MATCH(J297,TeamSports!C:C,0))</f>
        <v>74</v>
      </c>
      <c r="O297" t="str">
        <f>_xlfn.CONCAT($O$1,$S$1,$B$1,$S$1," ",$Q$1,$B$2,$U$1,$C$2,$U$1,$E$2,$U$1,$I$2,$U$1,$K$2,$U$1,$M$2,$R$1,$P$1,$Q$1,$T$1,B297,$T$1,$U$1,$T$1,C446,$T$1,$U$1,SUBSTITUTE(E446,",","."),$U$1,SUBSTITUTE(I446,",","."),$U$1,$T$1,K446,$T$1,$U$1,M446,$R$1,$V$1)</f>
        <v>INSERT INTO "SportsRecords" (sp_record_id,sp_record_name,sp_record_best,sp_record_last,sport_class,team_sport_id) VALUES ('SP_295','Copas',600,300,'T',42);</v>
      </c>
    </row>
    <row r="298" spans="2:15" x14ac:dyDescent="0.25">
      <c r="B298" t="s">
        <v>8326</v>
      </c>
      <c r="C298" t="s">
        <v>9124</v>
      </c>
      <c r="E298" s="7">
        <v>974.5</v>
      </c>
      <c r="I298" s="7">
        <v>1120.675</v>
      </c>
      <c r="J298" t="s">
        <v>8508</v>
      </c>
      <c r="K298" t="s">
        <v>9317</v>
      </c>
      <c r="M298">
        <f>INDEX(TeamSports!B:B,MATCH(J298,TeamSports!C:C,0))</f>
        <v>74</v>
      </c>
      <c r="O298" t="str">
        <f>_xlfn.CONCAT($O$1,$S$1,$B$1,$S$1," ",$Q$1,$B$2,$U$1,$C$2,$U$1,$E$2,$U$1,$I$2,$U$1,$K$2,$U$1,$M$2,$R$1,$P$1,$Q$1,$T$1,B298,$T$1,$U$1,$T$1,C447,$T$1,$U$1,SUBSTITUTE(E447,",","."),$U$1,SUBSTITUTE(I447,",","."),$U$1,$T$1,K447,$T$1,$U$1,M447,$R$1,$V$1)</f>
        <v>INSERT INTO "SportsRecords" (sp_record_id,sp_record_name,sp_record_best,sp_record_last,sport_class,team_sport_id) VALUES ('SP_296','Death Race E',29,19,'T',42);</v>
      </c>
    </row>
    <row r="299" spans="2:15" x14ac:dyDescent="0.25">
      <c r="B299" t="s">
        <v>8327</v>
      </c>
      <c r="C299" t="s">
        <v>9125</v>
      </c>
      <c r="E299" s="7">
        <v>870.1</v>
      </c>
      <c r="I299" s="7">
        <v>1000.615</v>
      </c>
      <c r="J299" t="s">
        <v>8508</v>
      </c>
      <c r="K299" t="s">
        <v>9317</v>
      </c>
      <c r="M299">
        <f>INDEX(TeamSports!B:B,MATCH(J299,TeamSports!C:C,0))</f>
        <v>74</v>
      </c>
      <c r="O299" t="str">
        <f>_xlfn.CONCAT($O$1,$S$1,$B$1,$S$1," ",$Q$1,$B$2,$U$1,$C$2,$U$1,$E$2,$U$1,$I$2,$U$1,$K$2,$U$1,$M$2,$R$1,$P$1,$Q$1,$T$1,B299,$T$1,$U$1,$T$1,C448,$T$1,$U$1,SUBSTITUTE(E448,",","."),$U$1,SUBSTITUTE(I448,",","."),$U$1,$T$1,K448,$T$1,$U$1,M448,$R$1,$V$1)</f>
        <v>INSERT INTO "SportsRecords" (sp_record_id,sp_record_name,sp_record_best,sp_record_last,sport_class,team_sport_id) VALUES ('SP_297','Death Race T',25.67,35.67,'T',42);</v>
      </c>
    </row>
    <row r="300" spans="2:15" x14ac:dyDescent="0.25">
      <c r="B300" t="s">
        <v>8328</v>
      </c>
      <c r="C300" t="s">
        <v>9394</v>
      </c>
      <c r="E300" s="7">
        <v>54.6</v>
      </c>
      <c r="I300" s="7">
        <v>58.968000000000004</v>
      </c>
      <c r="J300" t="s">
        <v>1253</v>
      </c>
      <c r="K300" t="s">
        <v>8652</v>
      </c>
      <c r="M300">
        <f>INDEX(TeamSports!B:B,MATCH(J300,TeamSports!C:C,0))</f>
        <v>61</v>
      </c>
      <c r="O300" t="str">
        <f>_xlfn.CONCAT($O$1,$S$1,$B$1,$S$1," ",$Q$1,$B$2,$U$1,$C$2,$U$1,$E$2,$U$1,$I$2,$U$1,$K$2,$U$1,$M$2,$R$1,$P$1,$Q$1,$T$1,B300,$T$1,$U$1,$T$1,C449,$T$1,$U$1,SUBSTITUTE(E449,",","."),$U$1,SUBSTITUTE(I449,",","."),$U$1,$T$1,K449,$T$1,$U$1,M449,$R$1,$V$1)</f>
        <v>INSERT INTO "SportsRecords" (sp_record_id,sp_record_name,sp_record_best,sp_record_last,sport_class,team_sport_id) VALUES ('SP_298','Devils Forest',38.075,48.999,'T',42);</v>
      </c>
    </row>
    <row r="301" spans="2:15" x14ac:dyDescent="0.25">
      <c r="B301" t="s">
        <v>8329</v>
      </c>
      <c r="C301" t="s">
        <v>9395</v>
      </c>
      <c r="E301" s="7">
        <v>53.9</v>
      </c>
      <c r="I301" s="7">
        <v>58.211999999999996</v>
      </c>
      <c r="J301" t="s">
        <v>1253</v>
      </c>
      <c r="K301" t="s">
        <v>8652</v>
      </c>
      <c r="M301">
        <f>INDEX(TeamSports!B:B,MATCH(J301,TeamSports!C:C,0))</f>
        <v>61</v>
      </c>
      <c r="O301" t="str">
        <f>_xlfn.CONCAT($O$1,$S$1,$B$1,$S$1," ",$Q$1,$B$2,$U$1,$C$2,$U$1,$E$2,$U$1,$I$2,$U$1,$K$2,$U$1,$M$2,$R$1,$P$1,$Q$1,$T$1,B301,$T$1,$U$1,$T$1,C450,$T$1,$U$1,SUBSTITUTE(E450,",","."),$U$1,SUBSTITUTE(I450,",","."),$U$1,$T$1,K450,$T$1,$U$1,M450,$R$1,$V$1)</f>
        <v>INSERT INTO "SportsRecords" (sp_record_id,sp_record_name,sp_record_best,sp_record_last,sport_class,team_sport_id) VALUES ('SP_299','Devils Forest 2',35.544,45.999,'T',42);</v>
      </c>
    </row>
    <row r="302" spans="2:15" x14ac:dyDescent="0.25">
      <c r="B302" t="s">
        <v>8330</v>
      </c>
      <c r="C302" t="s">
        <v>9396</v>
      </c>
      <c r="E302" s="7">
        <v>59.05</v>
      </c>
      <c r="I302" s="7">
        <v>63.774000000000001</v>
      </c>
      <c r="J302" t="s">
        <v>1253</v>
      </c>
      <c r="K302" t="s">
        <v>8652</v>
      </c>
      <c r="M302">
        <f>INDEX(TeamSports!B:B,MATCH(J302,TeamSports!C:C,0))</f>
        <v>61</v>
      </c>
      <c r="O302" t="str">
        <f>_xlfn.CONCAT($O$1,$S$1,$B$1,$S$1," ",$Q$1,$B$2,$U$1,$C$2,$U$1,$E$2,$U$1,$I$2,$U$1,$K$2,$U$1,$M$2,$R$1,$P$1,$Q$1,$T$1,B302,$T$1,$U$1,$T$1,C451,$T$1,$U$1,SUBSTITUTE(E451,",","."),$U$1,SUBSTITUTE(I451,",","."),$U$1,$T$1,K451,$T$1,$U$1,M451,$R$1,$V$1)</f>
        <v>INSERT INTO "SportsRecords" (sp_record_id,sp_record_name,sp_record_best,sp_record_last,sport_class,team_sport_id) VALUES ('SP_300','Devils Forest 3',40.499,50.999,'T',42);</v>
      </c>
    </row>
    <row r="303" spans="2:15" x14ac:dyDescent="0.25">
      <c r="B303" t="s">
        <v>8331</v>
      </c>
      <c r="C303" t="s">
        <v>9397</v>
      </c>
      <c r="E303" s="7">
        <v>56.9</v>
      </c>
      <c r="I303" s="7">
        <v>61.451999999999998</v>
      </c>
      <c r="J303" t="s">
        <v>1253</v>
      </c>
      <c r="K303" t="s">
        <v>8652</v>
      </c>
      <c r="M303">
        <f>INDEX(TeamSports!B:B,MATCH(J303,TeamSports!C:C,0))</f>
        <v>61</v>
      </c>
      <c r="O303" t="str">
        <f>_xlfn.CONCAT($O$1,$S$1,$B$1,$S$1," ",$Q$1,$B$2,$U$1,$C$2,$U$1,$E$2,$U$1,$I$2,$U$1,$K$2,$U$1,$M$2,$R$1,$P$1,$Q$1,$T$1,B303,$T$1,$U$1,$T$1,C452,$T$1,$U$1,SUBSTITUTE(E452,",","."),$U$1,SUBSTITUTE(I452,",","."),$U$1,$T$1,K452,$T$1,$U$1,M452,$R$1,$V$1)</f>
        <v>INSERT INTO "SportsRecords" (sp_record_id,sp_record_name,sp_record_best,sp_record_last,sport_class,team_sport_id) VALUES ('SP_301','Fire Field',33.633,43.999,'T',42);</v>
      </c>
    </row>
    <row r="304" spans="2:15" x14ac:dyDescent="0.25">
      <c r="B304" t="s">
        <v>8332</v>
      </c>
      <c r="C304" t="s">
        <v>9398</v>
      </c>
      <c r="E304" s="7">
        <v>52.65</v>
      </c>
      <c r="I304" s="7">
        <v>56.861999999999995</v>
      </c>
      <c r="J304" t="s">
        <v>1254</v>
      </c>
      <c r="K304" t="s">
        <v>8652</v>
      </c>
      <c r="M304">
        <f>INDEX(TeamSports!B:B,MATCH(J304,TeamSports!C:C,0))</f>
        <v>62</v>
      </c>
      <c r="O304" t="str">
        <f>_xlfn.CONCAT($O$1,$S$1,$B$1,$S$1," ",$Q$1,$B$2,$U$1,$C$2,$U$1,$E$2,$U$1,$I$2,$U$1,$K$2,$U$1,$M$2,$R$1,$P$1,$Q$1,$T$1,B304,$T$1,$U$1,$T$1,C453,$T$1,$U$1,SUBSTITUTE(E453,",","."),$U$1,SUBSTITUTE(I453,",","."),$U$1,$T$1,K453,$T$1,$U$1,M453,$R$1,$V$1)</f>
        <v>INSERT INTO "SportsRecords" (sp_record_id,sp_record_name,sp_record_best,sp_record_last,sport_class,team_sport_id) VALUES ('SP_302','Mute City',40.645,50.999,'T',42);</v>
      </c>
    </row>
    <row r="305" spans="2:15" x14ac:dyDescent="0.25">
      <c r="B305" t="s">
        <v>8333</v>
      </c>
      <c r="C305" t="s">
        <v>9399</v>
      </c>
      <c r="E305" s="7">
        <v>53.2</v>
      </c>
      <c r="I305" s="7">
        <v>57.456000000000003</v>
      </c>
      <c r="J305" t="s">
        <v>1254</v>
      </c>
      <c r="K305" t="s">
        <v>8652</v>
      </c>
      <c r="M305">
        <f>INDEX(TeamSports!B:B,MATCH(J305,TeamSports!C:C,0))</f>
        <v>62</v>
      </c>
      <c r="O305" t="str">
        <f>_xlfn.CONCAT($O$1,$S$1,$B$1,$S$1," ",$Q$1,$B$2,$U$1,$C$2,$U$1,$E$2,$U$1,$I$2,$U$1,$K$2,$U$1,$M$2,$R$1,$P$1,$Q$1,$T$1,B305,$T$1,$U$1,$T$1,C454,$T$1,$U$1,SUBSTITUTE(E454,",","."),$U$1,SUBSTITUTE(I454,",","."),$U$1,$T$1,K454,$T$1,$U$1,M454,$R$1,$V$1)</f>
        <v>INSERT INTO "SportsRecords" (sp_record_id,sp_record_name,sp_record_best,sp_record_last,sport_class,team_sport_id) VALUES ('SP_303','Mute City 2',34.011,34.999,'T',42);</v>
      </c>
    </row>
    <row r="306" spans="2:15" x14ac:dyDescent="0.25">
      <c r="B306" t="s">
        <v>8334</v>
      </c>
      <c r="C306" t="s">
        <v>9400</v>
      </c>
      <c r="E306" s="7">
        <v>52.5</v>
      </c>
      <c r="I306" s="7">
        <v>56.7</v>
      </c>
      <c r="J306" t="s">
        <v>1254</v>
      </c>
      <c r="K306" t="s">
        <v>8652</v>
      </c>
      <c r="M306">
        <f>INDEX(TeamSports!B:B,MATCH(J306,TeamSports!C:C,0))</f>
        <v>62</v>
      </c>
      <c r="O306" t="str">
        <f>_xlfn.CONCAT($O$1,$S$1,$B$1,$S$1," ",$Q$1,$B$2,$U$1,$C$2,$U$1,$E$2,$U$1,$I$2,$U$1,$K$2,$U$1,$M$2,$R$1,$P$1,$Q$1,$T$1,B306,$T$1,$U$1,$T$1,C455,$T$1,$U$1,SUBSTITUTE(E455,",","."),$U$1,SUBSTITUTE(I455,",","."),$U$1,$T$1,K455,$T$1,$U$1,M455,$R$1,$V$1)</f>
        <v>INSERT INTO "SportsRecords" (sp_record_id,sp_record_name,sp_record_best,sp_record_last,sport_class,team_sport_id) VALUES ('SP_304','Mute City 3',46.635,56.999,'T',42);</v>
      </c>
    </row>
    <row r="307" spans="2:15" x14ac:dyDescent="0.25">
      <c r="B307" t="s">
        <v>8335</v>
      </c>
      <c r="C307" t="s">
        <v>9401</v>
      </c>
      <c r="E307" s="7">
        <v>54.7</v>
      </c>
      <c r="I307" s="7">
        <v>59.076000000000001</v>
      </c>
      <c r="J307" t="s">
        <v>1254</v>
      </c>
      <c r="K307" t="s">
        <v>8652</v>
      </c>
      <c r="M307">
        <f>INDEX(TeamSports!B:B,MATCH(J307,TeamSports!C:C,0))</f>
        <v>62</v>
      </c>
      <c r="O307" t="str">
        <f>_xlfn.CONCAT($O$1,$S$1,$B$1,$S$1," ",$Q$1,$B$2,$U$1,$C$2,$U$1,$E$2,$U$1,$I$2,$U$1,$K$2,$U$1,$M$2,$R$1,$P$1,$Q$1,$T$1,B307,$T$1,$U$1,$T$1,C456,$T$1,$U$1,SUBSTITUTE(E456,",","."),$U$1,SUBSTITUTE(I456,",","."),$U$1,$T$1,K456,$T$1,$U$1,M456,$R$1,$V$1)</f>
        <v>INSERT INTO "SportsRecords" (sp_record_id,sp_record_name,sp_record_best,sp_record_last,sport_class,team_sport_id) VALUES ('SP_305','Port Town',42.933,52.999,'T',42);</v>
      </c>
    </row>
    <row r="308" spans="2:15" x14ac:dyDescent="0.25">
      <c r="B308" t="s">
        <v>8336</v>
      </c>
      <c r="C308" t="s">
        <v>9402</v>
      </c>
      <c r="E308" s="7">
        <v>55.6</v>
      </c>
      <c r="I308" s="7">
        <v>60.048000000000002</v>
      </c>
      <c r="J308" t="s">
        <v>1255</v>
      </c>
      <c r="K308" t="s">
        <v>8652</v>
      </c>
      <c r="M308">
        <f>INDEX(TeamSports!B:B,MATCH(J308,TeamSports!C:C,0))</f>
        <v>63</v>
      </c>
      <c r="O308" t="str">
        <f>_xlfn.CONCAT($O$1,$S$1,$B$1,$S$1," ",$Q$1,$B$2,$U$1,$C$2,$U$1,$E$2,$U$1,$I$2,$U$1,$K$2,$U$1,$M$2,$R$1,$P$1,$Q$1,$T$1,B308,$T$1,$U$1,$T$1,C457,$T$1,$U$1,SUBSTITUTE(E457,",","."),$U$1,SUBSTITUTE(I457,",","."),$U$1,$T$1,K457,$T$1,$U$1,M457,$R$1,$V$1)</f>
        <v>INSERT INTO "SportsRecords" (sp_record_id,sp_record_name,sp_record_best,sp_record_last,sport_class,team_sport_id) VALUES ('SP_306','Port Town 2',45.705,55.999,'T',42);</v>
      </c>
    </row>
    <row r="309" spans="2:15" x14ac:dyDescent="0.25">
      <c r="B309" t="s">
        <v>8337</v>
      </c>
      <c r="C309" t="s">
        <v>9403</v>
      </c>
      <c r="E309" s="7">
        <v>57.2</v>
      </c>
      <c r="I309" s="7">
        <v>61.776000000000003</v>
      </c>
      <c r="J309" t="s">
        <v>1255</v>
      </c>
      <c r="K309" t="s">
        <v>8652</v>
      </c>
      <c r="M309">
        <f>INDEX(TeamSports!B:B,MATCH(J309,TeamSports!C:C,0))</f>
        <v>63</v>
      </c>
      <c r="O309" t="str">
        <f>_xlfn.CONCAT($O$1,$S$1,$B$1,$S$1," ",$Q$1,$B$2,$U$1,$C$2,$U$1,$E$2,$U$1,$I$2,$U$1,$K$2,$U$1,$M$2,$R$1,$P$1,$Q$1,$T$1,B309,$T$1,$U$1,$T$1,C458,$T$1,$U$1,SUBSTITUTE(E458,",","."),$U$1,SUBSTITUTE(I458,",","."),$U$1,$T$1,K458,$T$1,$U$1,M458,$R$1,$V$1)</f>
        <v>INSERT INTO "SportsRecords" (sp_record_id,sp_record_name,sp_record_best,sp_record_last,sport_class,team_sport_id) VALUES ('SP_307','Red Cannyon',32.235,42.999,'T',42);</v>
      </c>
    </row>
    <row r="310" spans="2:15" x14ac:dyDescent="0.25">
      <c r="B310" t="s">
        <v>8338</v>
      </c>
      <c r="C310" t="s">
        <v>8896</v>
      </c>
      <c r="E310" s="7">
        <v>100</v>
      </c>
      <c r="I310" s="7">
        <v>0</v>
      </c>
      <c r="J310" t="s">
        <v>8496</v>
      </c>
      <c r="K310" t="s">
        <v>9317</v>
      </c>
      <c r="M310">
        <f>INDEX(TeamSports!B:B,MATCH(J310,TeamSports!C:C,0))</f>
        <v>65</v>
      </c>
      <c r="O310" t="str">
        <f>_xlfn.CONCAT($O$1,$S$1,$B$1,$S$1," ",$Q$1,$B$2,$U$1,$C$2,$U$1,$E$2,$U$1,$I$2,$U$1,$K$2,$U$1,$M$2,$R$1,$P$1,$Q$1,$T$1,B310,$T$1,$U$1,$T$1,C459,$T$1,$U$1,SUBSTITUTE(E459,",","."),$U$1,SUBSTITUTE(I459,",","."),$U$1,$T$1,K459,$T$1,$U$1,M459,$R$1,$V$1)</f>
        <v>INSERT INTO "SportsRecords" (sp_record_id,sp_record_name,sp_record_best,sp_record_last,sport_class,team_sport_id) VALUES ('SP_308','Red Cannyon 2',44.598,54.999,'T',42);</v>
      </c>
    </row>
    <row r="311" spans="2:15" x14ac:dyDescent="0.25">
      <c r="B311" t="s">
        <v>8339</v>
      </c>
      <c r="C311" t="s">
        <v>8897</v>
      </c>
      <c r="E311" s="7">
        <v>100</v>
      </c>
      <c r="I311" s="7">
        <v>0</v>
      </c>
      <c r="J311" t="s">
        <v>8496</v>
      </c>
      <c r="K311" t="s">
        <v>9317</v>
      </c>
      <c r="M311">
        <f>INDEX(TeamSports!B:B,MATCH(J311,TeamSports!C:C,0))</f>
        <v>65</v>
      </c>
      <c r="O311" t="str">
        <f>_xlfn.CONCAT($O$1,$S$1,$B$1,$S$1," ",$Q$1,$B$2,$U$1,$C$2,$U$1,$E$2,$U$1,$I$2,$U$1,$K$2,$U$1,$M$2,$R$1,$P$1,$Q$1,$T$1,B311,$T$1,$U$1,$T$1,C460,$T$1,$U$1,SUBSTITUTE(E460,",","."),$U$1,SUBSTITUTE(I460,",","."),$U$1,$T$1,K460,$T$1,$U$1,M460,$R$1,$V$1)</f>
        <v>INSERT INTO "SportsRecords" (sp_record_id,sp_record_name,sp_record_best,sp_record_last,sport_class,team_sport_id) VALUES ('SP_309','Sand Ocean',33.01,43.999,'T',42);</v>
      </c>
    </row>
    <row r="312" spans="2:15" x14ac:dyDescent="0.25">
      <c r="B312" t="s">
        <v>8340</v>
      </c>
      <c r="C312" t="s">
        <v>8898</v>
      </c>
      <c r="E312" s="7">
        <v>100</v>
      </c>
      <c r="I312" s="7">
        <v>0</v>
      </c>
      <c r="J312" t="s">
        <v>8496</v>
      </c>
      <c r="K312" t="s">
        <v>9317</v>
      </c>
      <c r="M312">
        <f>INDEX(TeamSports!B:B,MATCH(J312,TeamSports!C:C,0))</f>
        <v>65</v>
      </c>
      <c r="O312" t="str">
        <f>_xlfn.CONCAT($O$1,$S$1,$B$1,$S$1," ",$Q$1,$B$2,$U$1,$C$2,$U$1,$E$2,$U$1,$I$2,$U$1,$K$2,$U$1,$M$2,$R$1,$P$1,$Q$1,$T$1,B312,$T$1,$U$1,$T$1,C461,$T$1,$U$1,SUBSTITUTE(E461,",","."),$U$1,SUBSTITUTE(I461,",","."),$U$1,$T$1,K461,$T$1,$U$1,M461,$R$1,$V$1)</f>
        <v>INSERT INTO "SportsRecords" (sp_record_id,sp_record_name,sp_record_best,sp_record_last,sport_class,team_sport_id) VALUES ('SP_310','Sand Ocean 2',43.92,53.999,'T',42);</v>
      </c>
    </row>
    <row r="313" spans="2:15" x14ac:dyDescent="0.25">
      <c r="B313" t="s">
        <v>8341</v>
      </c>
      <c r="C313" t="s">
        <v>8899</v>
      </c>
      <c r="E313" s="7">
        <v>100</v>
      </c>
      <c r="I313" s="7">
        <v>0</v>
      </c>
      <c r="J313" t="s">
        <v>8496</v>
      </c>
      <c r="K313" t="s">
        <v>9317</v>
      </c>
      <c r="M313">
        <f>INDEX(TeamSports!B:B,MATCH(J313,TeamSports!C:C,0))</f>
        <v>65</v>
      </c>
      <c r="O313" t="str">
        <f>_xlfn.CONCAT($O$1,$S$1,$B$1,$S$1," ",$Q$1,$B$2,$U$1,$C$2,$U$1,$E$2,$U$1,$I$2,$U$1,$K$2,$U$1,$M$2,$R$1,$P$1,$Q$1,$T$1,B313,$T$1,$U$1,$T$1,C462,$T$1,$U$1,SUBSTITUTE(E462,",","."),$U$1,SUBSTITUTE(I462,",","."),$U$1,$T$1,K462,$T$1,$U$1,M462,$R$1,$V$1)</f>
        <v>INSERT INTO "SportsRecords" (sp_record_id,sp_record_name,sp_record_best,sp_record_last,sport_class,team_sport_id) VALUES ('SP_311','Sector Alpha',43.871,53.999,'T',42);</v>
      </c>
    </row>
    <row r="314" spans="2:15" x14ac:dyDescent="0.25">
      <c r="B314" t="s">
        <v>8342</v>
      </c>
      <c r="C314" t="s">
        <v>8900</v>
      </c>
      <c r="E314" s="7">
        <v>100</v>
      </c>
      <c r="I314" s="7">
        <v>0</v>
      </c>
      <c r="J314" t="s">
        <v>8496</v>
      </c>
      <c r="K314" t="s">
        <v>9317</v>
      </c>
      <c r="M314">
        <f>INDEX(TeamSports!B:B,MATCH(J314,TeamSports!C:C,0))</f>
        <v>65</v>
      </c>
      <c r="O314" t="str">
        <f>_xlfn.CONCAT($O$1,$S$1,$B$1,$S$1," ",$Q$1,$B$2,$U$1,$C$2,$U$1,$E$2,$U$1,$I$2,$U$1,$K$2,$U$1,$M$2,$R$1,$P$1,$Q$1,$T$1,B314,$T$1,$U$1,$T$1,C463,$T$1,$U$1,SUBSTITUTE(E463,",","."),$U$1,SUBSTITUTE(I463,",","."),$U$1,$T$1,K463,$T$1,$U$1,M463,$R$1,$V$1)</f>
        <v>INSERT INTO "SportsRecords" (sp_record_id,sp_record_name,sp_record_best,sp_record_last,sport_class,team_sport_id) VALUES ('SP_312','Sector Beta',59.86,69.999,'T',42);</v>
      </c>
    </row>
    <row r="315" spans="2:15" x14ac:dyDescent="0.25">
      <c r="B315" t="s">
        <v>8343</v>
      </c>
      <c r="C315" t="s">
        <v>8725</v>
      </c>
      <c r="E315" s="7">
        <v>100</v>
      </c>
      <c r="I315" s="7">
        <v>0</v>
      </c>
      <c r="J315" t="s">
        <v>8496</v>
      </c>
      <c r="K315" t="s">
        <v>9317</v>
      </c>
      <c r="M315">
        <f>INDEX(TeamSports!B:B,MATCH(J315,TeamSports!C:C,0))</f>
        <v>65</v>
      </c>
      <c r="O315" t="str">
        <f>_xlfn.CONCAT($O$1,$S$1,$B$1,$S$1," ",$Q$1,$B$2,$U$1,$C$2,$U$1,$E$2,$U$1,$I$2,$U$1,$K$2,$U$1,$M$2,$R$1,$P$1,$Q$1,$T$1,B315,$T$1,$U$1,$T$1,C464,$T$1,$U$1,SUBSTITUTE(E464,",","."),$U$1,SUBSTITUTE(I464,",","."),$U$1,$T$1,K464,$T$1,$U$1,M464,$R$1,$V$1)</f>
        <v>INSERT INTO "SportsRecords" (sp_record_id,sp_record_name,sp_record_best,sp_record_last,sport_class,team_sport_id) VALUES ('SP_313','Silence',46.367,56.999,'T',42);</v>
      </c>
    </row>
    <row r="316" spans="2:15" x14ac:dyDescent="0.25">
      <c r="B316" t="s">
        <v>8344</v>
      </c>
      <c r="C316" t="s">
        <v>8901</v>
      </c>
      <c r="E316" s="7">
        <v>100</v>
      </c>
      <c r="I316" s="7">
        <v>0</v>
      </c>
      <c r="J316" t="s">
        <v>8496</v>
      </c>
      <c r="K316" t="s">
        <v>9317</v>
      </c>
      <c r="M316">
        <f>INDEX(TeamSports!B:B,MATCH(J316,TeamSports!C:C,0))</f>
        <v>65</v>
      </c>
      <c r="O316" t="str">
        <f>_xlfn.CONCAT($O$1,$S$1,$B$1,$S$1," ",$Q$1,$B$2,$U$1,$C$2,$U$1,$E$2,$U$1,$I$2,$U$1,$K$2,$U$1,$M$2,$R$1,$P$1,$Q$1,$T$1,B316,$T$1,$U$1,$T$1,C465,$T$1,$U$1,SUBSTITUTE(E465,",","."),$U$1,SUBSTITUTE(I465,",","."),$U$1,$T$1,K465,$T$1,$U$1,M465,$R$1,$V$1)</f>
        <v>INSERT INTO "SportsRecords" (sp_record_id,sp_record_name,sp_record_best,sp_record_last,sport_class,team_sport_id) VALUES ('SP_314','Silence 2',41.171,51.999,'T',42);</v>
      </c>
    </row>
    <row r="317" spans="2:15" x14ac:dyDescent="0.25">
      <c r="B317" t="s">
        <v>8345</v>
      </c>
      <c r="C317" t="s">
        <v>8902</v>
      </c>
      <c r="E317" s="7">
        <v>100</v>
      </c>
      <c r="I317" s="7">
        <v>0</v>
      </c>
      <c r="J317" t="s">
        <v>8496</v>
      </c>
      <c r="K317" t="s">
        <v>9317</v>
      </c>
      <c r="M317">
        <f>INDEX(TeamSports!B:B,MATCH(J317,TeamSports!C:C,0))</f>
        <v>65</v>
      </c>
      <c r="O317" t="str">
        <f>_xlfn.CONCAT($O$1,$S$1,$B$1,$S$1," ",$Q$1,$B$2,$U$1,$C$2,$U$1,$E$2,$U$1,$I$2,$U$1,$K$2,$U$1,$M$2,$R$1,$P$1,$Q$1,$T$1,B317,$T$1,$U$1,$T$1,C466,$T$1,$U$1,SUBSTITUTE(E466,",","."),$U$1,SUBSTITUTE(I466,",","."),$U$1,$T$1,K466,$T$1,$U$1,M466,$R$1,$V$1)</f>
        <v>INSERT INTO "SportsRecords" (sp_record_id,sp_record_name,sp_record_best,sp_record_last,sport_class,team_sport_id) VALUES ('SP_315','Space Plant',62.009,72.999,'T',42);</v>
      </c>
    </row>
    <row r="318" spans="2:15" x14ac:dyDescent="0.25">
      <c r="B318" t="s">
        <v>8346</v>
      </c>
      <c r="C318" t="s">
        <v>8903</v>
      </c>
      <c r="E318" s="7">
        <v>100</v>
      </c>
      <c r="I318" s="7">
        <v>0</v>
      </c>
      <c r="J318" t="s">
        <v>8496</v>
      </c>
      <c r="K318" t="s">
        <v>9317</v>
      </c>
      <c r="M318">
        <f>INDEX(TeamSports!B:B,MATCH(J318,TeamSports!C:C,0))</f>
        <v>65</v>
      </c>
      <c r="O318" t="str">
        <f>_xlfn.CONCAT($O$1,$S$1,$B$1,$S$1," ",$Q$1,$B$2,$U$1,$C$2,$U$1,$E$2,$U$1,$I$2,$U$1,$K$2,$U$1,$M$2,$R$1,$P$1,$Q$1,$T$1,B318,$T$1,$U$1,$T$1,C467,$T$1,$U$1,SUBSTITUTE(E467,",","."),$U$1,SUBSTITUTE(I467,",","."),$U$1,$T$1,K467,$T$1,$U$1,M467,$R$1,$V$1)</f>
        <v>INSERT INTO "SportsRecords" (sp_record_id,sp_record_name,sp_record_best,sp_record_last,sport_class,team_sport_id) VALUES ('SP_316','White Land',45.858,55.999,'T',42);</v>
      </c>
    </row>
    <row r="319" spans="2:15" x14ac:dyDescent="0.25">
      <c r="B319" t="s">
        <v>8347</v>
      </c>
      <c r="C319" t="s">
        <v>8904</v>
      </c>
      <c r="E319" s="7">
        <v>100</v>
      </c>
      <c r="I319" s="7">
        <v>0</v>
      </c>
      <c r="J319" t="s">
        <v>8496</v>
      </c>
      <c r="K319" t="s">
        <v>9317</v>
      </c>
      <c r="M319">
        <f>INDEX(TeamSports!B:B,MATCH(J319,TeamSports!C:C,0))</f>
        <v>65</v>
      </c>
      <c r="O319" t="str">
        <f>_xlfn.CONCAT($O$1,$S$1,$B$1,$S$1," ",$Q$1,$B$2,$U$1,$C$2,$U$1,$E$2,$U$1,$I$2,$U$1,$K$2,$U$1,$M$2,$R$1,$P$1,$Q$1,$T$1,B319,$T$1,$U$1,$T$1,C468,$T$1,$U$1,SUBSTITUTE(E468,",","."),$U$1,SUBSTITUTE(I468,",","."),$U$1,$T$1,K468,$T$1,$U$1,M468,$R$1,$V$1)</f>
        <v>INSERT INTO "SportsRecords" (sp_record_id,sp_record_name,sp_record_best,sp_record_last,sport_class,team_sport_id) VALUES ('SP_317','White Land 2',34.74,44.999,'T',42);</v>
      </c>
    </row>
    <row r="320" spans="2:15" x14ac:dyDescent="0.25">
      <c r="B320" t="s">
        <v>8348</v>
      </c>
      <c r="C320" t="s">
        <v>8905</v>
      </c>
      <c r="E320" s="7">
        <v>100</v>
      </c>
      <c r="I320" s="7">
        <v>0</v>
      </c>
      <c r="J320" t="s">
        <v>8496</v>
      </c>
      <c r="K320" t="s">
        <v>9317</v>
      </c>
      <c r="M320">
        <f>INDEX(TeamSports!B:B,MATCH(J320,TeamSports!C:C,0))</f>
        <v>65</v>
      </c>
      <c r="O320" t="str">
        <f>_xlfn.CONCAT($O$1,$S$1,$B$1,$S$1," ",$Q$1,$B$2,$U$1,$C$2,$U$1,$E$2,$U$1,$I$2,$U$1,$K$2,$U$1,$M$2,$R$1,$P$1,$Q$1,$T$1,B320,$T$1,$U$1,$T$1,C469,$T$1,$U$1,SUBSTITUTE(E469,",","."),$U$1,SUBSTITUTE(I469,",","."),$U$1,$T$1,K469,$T$1,$U$1,M469,$R$1,$V$1)</f>
        <v>INSERT INTO "SportsRecords" (sp_record_id,sp_record_name,sp_record_best,sp_record_last,sport_class,team_sport_id) VALUES ('SP_318','Archivos Dp',14,24,'T',43);</v>
      </c>
    </row>
    <row r="321" spans="2:15" x14ac:dyDescent="0.25">
      <c r="B321" t="s">
        <v>8349</v>
      </c>
      <c r="C321" t="s">
        <v>8727</v>
      </c>
      <c r="E321" s="7">
        <v>100</v>
      </c>
      <c r="I321" s="7">
        <v>0</v>
      </c>
      <c r="J321" t="s">
        <v>8496</v>
      </c>
      <c r="K321" t="s">
        <v>9317</v>
      </c>
      <c r="M321">
        <f>INDEX(TeamSports!B:B,MATCH(J321,TeamSports!C:C,0))</f>
        <v>65</v>
      </c>
      <c r="O321" t="str">
        <f>_xlfn.CONCAT($O$1,$S$1,$B$1,$S$1," ",$Q$1,$B$2,$U$1,$C$2,$U$1,$E$2,$U$1,$I$2,$U$1,$K$2,$U$1,$M$2,$R$1,$P$1,$Q$1,$T$1,B321,$T$1,$U$1,$T$1,C470,$T$1,$U$1,SUBSTITUTE(E470,",","."),$U$1,SUBSTITUTE(I470,",","."),$U$1,$T$1,K470,$T$1,$U$1,M470,$R$1,$V$1)</f>
        <v>INSERT INTO "SportsRecords" (sp_record_id,sp_record_name,sp_record_best,sp_record_last,sport_class,team_sport_id) VALUES ('SP_319','Archivos Mt',17,12,'T',43);</v>
      </c>
    </row>
    <row r="322" spans="2:15" x14ac:dyDescent="0.25">
      <c r="B322" t="s">
        <v>8350</v>
      </c>
      <c r="C322" t="s">
        <v>8906</v>
      </c>
      <c r="E322" s="7">
        <v>100</v>
      </c>
      <c r="I322" s="7">
        <v>0</v>
      </c>
      <c r="J322" t="s">
        <v>8496</v>
      </c>
      <c r="K322" t="s">
        <v>9317</v>
      </c>
      <c r="M322">
        <f>INDEX(TeamSports!B:B,MATCH(J322,TeamSports!C:C,0))</f>
        <v>65</v>
      </c>
      <c r="O322" t="str">
        <f>_xlfn.CONCAT($O$1,$S$1,$B$1,$S$1," ",$Q$1,$B$2,$U$1,$C$2,$U$1,$E$2,$U$1,$I$2,$U$1,$K$2,$U$1,$M$2,$R$1,$P$1,$Q$1,$T$1,B322,$T$1,$U$1,$T$1,C471,$T$1,$U$1,SUBSTITUTE(E471,",","."),$U$1,SUBSTITUTE(I471,",","."),$U$1,$T$1,K471,$T$1,$U$1,M471,$R$1,$V$1)</f>
        <v>INSERT INTO "SportsRecords" (sp_record_id,sp_record_name,sp_record_best,sp_record_last,sport_class,team_sport_id) VALUES ('SP_320','Archivos Pt',100,80,'T',43);</v>
      </c>
    </row>
    <row r="323" spans="2:15" x14ac:dyDescent="0.25">
      <c r="B323" t="s">
        <v>8351</v>
      </c>
      <c r="C323" t="s">
        <v>8724</v>
      </c>
      <c r="E323" s="7">
        <v>91.45</v>
      </c>
      <c r="I323" s="7">
        <v>105.1675</v>
      </c>
      <c r="J323" t="s">
        <v>8495</v>
      </c>
      <c r="K323" t="s">
        <v>8652</v>
      </c>
      <c r="M323">
        <f>INDEX(TeamSports!B:B,MATCH(J323,TeamSports!C:C,0))</f>
        <v>64</v>
      </c>
      <c r="O323" t="str">
        <f>_xlfn.CONCAT($O$1,$S$1,$B$1,$S$1," ",$Q$1,$B$2,$U$1,$C$2,$U$1,$E$2,$U$1,$I$2,$U$1,$K$2,$U$1,$M$2,$R$1,$P$1,$Q$1,$T$1,B323,$T$1,$U$1,$T$1,C472,$T$1,$U$1,SUBSTITUTE(E472,",","."),$U$1,SUBSTITUTE(I472,",","."),$U$1,$T$1,K472,$T$1,$U$1,M472,$R$1,$V$1)</f>
        <v>INSERT INTO "SportsRecords" (sp_record_id,sp_record_name,sp_record_best,sp_record_last,sport_class,team_sport_id) VALUES ('SP_321','Archivos Tm',34,46,'T',43);</v>
      </c>
    </row>
    <row r="324" spans="2:15" x14ac:dyDescent="0.25">
      <c r="B324" t="s">
        <v>8352</v>
      </c>
      <c r="C324" t="s">
        <v>8907</v>
      </c>
      <c r="E324" s="7">
        <v>53.6</v>
      </c>
      <c r="I324" s="7">
        <v>61.64</v>
      </c>
      <c r="J324" t="s">
        <v>8495</v>
      </c>
      <c r="K324" t="s">
        <v>8652</v>
      </c>
      <c r="M324">
        <f>INDEX(TeamSports!B:B,MATCH(J324,TeamSports!C:C,0))</f>
        <v>64</v>
      </c>
      <c r="O324" t="str">
        <f>_xlfn.CONCAT($O$1,$S$1,$B$1,$S$1," ",$Q$1,$B$2,$U$1,$C$2,$U$1,$E$2,$U$1,$I$2,$U$1,$K$2,$U$1,$M$2,$R$1,$P$1,$Q$1,$T$1,B324,$T$1,$U$1,$T$1,C473,$T$1,$U$1,SUBSTITUTE(E473,",","."),$U$1,SUBSTITUTE(I473,",","."),$U$1,$T$1,K473,$T$1,$U$1,M473,$R$1,$V$1)</f>
        <v>INSERT INTO "SportsRecords" (sp_record_id,sp_record_name,sp_record_best,sp_record_last,sport_class,team_sport_id) VALUES ('SP_322','Azteca Dp',54,76,'T',43);</v>
      </c>
    </row>
    <row r="325" spans="2:15" x14ac:dyDescent="0.25">
      <c r="B325" t="s">
        <v>8353</v>
      </c>
      <c r="C325" t="s">
        <v>8908</v>
      </c>
      <c r="E325" s="7">
        <v>70.55</v>
      </c>
      <c r="I325" s="7">
        <v>81.132499999999993</v>
      </c>
      <c r="J325" t="s">
        <v>8495</v>
      </c>
      <c r="K325" t="s">
        <v>8652</v>
      </c>
      <c r="M325">
        <f>INDEX(TeamSports!B:B,MATCH(J325,TeamSports!C:C,0))</f>
        <v>64</v>
      </c>
      <c r="O325" t="str">
        <f>_xlfn.CONCAT($O$1,$S$1,$B$1,$S$1," ",$Q$1,$B$2,$U$1,$C$2,$U$1,$E$2,$U$1,$I$2,$U$1,$K$2,$U$1,$M$2,$R$1,$P$1,$Q$1,$T$1,B325,$T$1,$U$1,$T$1,C474,$T$1,$U$1,SUBSTITUTE(E474,",","."),$U$1,SUBSTITUTE(I474,",","."),$U$1,$T$1,K474,$T$1,$U$1,M474,$R$1,$V$1)</f>
        <v>INSERT INTO "SportsRecords" (sp_record_id,sp_record_name,sp_record_best,sp_record_last,sport_class,team_sport_id) VALUES ('SP_323','Azteca Mt',36,35,'T',43);</v>
      </c>
    </row>
    <row r="326" spans="2:15" x14ac:dyDescent="0.25">
      <c r="B326" t="s">
        <v>8354</v>
      </c>
      <c r="C326" t="s">
        <v>8909</v>
      </c>
      <c r="E326" s="7">
        <v>85.25</v>
      </c>
      <c r="I326" s="7">
        <v>98.037499999999994</v>
      </c>
      <c r="J326" t="s">
        <v>8495</v>
      </c>
      <c r="K326" t="s">
        <v>8652</v>
      </c>
      <c r="M326">
        <f>INDEX(TeamSports!B:B,MATCH(J326,TeamSports!C:C,0))</f>
        <v>64</v>
      </c>
      <c r="O326" t="str">
        <f>_xlfn.CONCAT($O$1,$S$1,$B$1,$S$1," ",$Q$1,$B$2,$U$1,$C$2,$U$1,$E$2,$U$1,$I$2,$U$1,$K$2,$U$1,$M$2,$R$1,$P$1,$Q$1,$T$1,B326,$T$1,$U$1,$T$1,C475,$T$1,$U$1,SUBSTITUTE(E475,",","."),$U$1,SUBSTITUTE(I475,",","."),$U$1,$T$1,K475,$T$1,$U$1,M475,$R$1,$V$1)</f>
        <v>INSERT INTO "SportsRecords" (sp_record_id,sp_record_name,sp_record_best,sp_record_last,sport_class,team_sport_id) VALUES ('SP_324','Azteca Pt',95,75,'T',43);</v>
      </c>
    </row>
    <row r="327" spans="2:15" x14ac:dyDescent="0.25">
      <c r="B327" t="s">
        <v>8355</v>
      </c>
      <c r="C327" t="s">
        <v>8910</v>
      </c>
      <c r="E327" s="7">
        <v>0</v>
      </c>
      <c r="I327" s="7">
        <v>0</v>
      </c>
      <c r="J327" t="s">
        <v>8495</v>
      </c>
      <c r="K327" t="s">
        <v>9317</v>
      </c>
      <c r="M327">
        <f>INDEX(TeamSports!B:B,MATCH(J327,TeamSports!C:C,0))</f>
        <v>64</v>
      </c>
      <c r="O327" t="str">
        <f>_xlfn.CONCAT($O$1,$S$1,$B$1,$S$1," ",$Q$1,$B$2,$U$1,$C$2,$U$1,$E$2,$U$1,$I$2,$U$1,$K$2,$U$1,$M$2,$R$1,$P$1,$Q$1,$T$1,B327,$T$1,$U$1,$T$1,C476,$T$1,$U$1,SUBSTITUTE(E476,",","."),$U$1,SUBSTITUTE(I476,",","."),$U$1,$T$1,K476,$T$1,$U$1,M476,$R$1,$V$1)</f>
        <v>INSERT INTO "SportsRecords" (sp_record_id,sp_record_name,sp_record_best,sp_record_last,sport_class,team_sport_id) VALUES ('SP_325','Azteca Tm',117,120,'T',43);</v>
      </c>
    </row>
    <row r="328" spans="2:15" x14ac:dyDescent="0.25">
      <c r="B328" t="s">
        <v>8356</v>
      </c>
      <c r="C328" t="s">
        <v>8726</v>
      </c>
      <c r="E328" s="7">
        <v>96.05</v>
      </c>
      <c r="I328" s="7">
        <v>110.4575</v>
      </c>
      <c r="J328" t="s">
        <v>8495</v>
      </c>
      <c r="K328" t="s">
        <v>8652</v>
      </c>
      <c r="M328">
        <f>INDEX(TeamSports!B:B,MATCH(J328,TeamSports!C:C,0))</f>
        <v>64</v>
      </c>
      <c r="O328" t="str">
        <f>_xlfn.CONCAT($O$1,$S$1,$B$1,$S$1," ",$Q$1,$B$2,$U$1,$C$2,$U$1,$E$2,$U$1,$I$2,$U$1,$K$2,$U$1,$M$2,$R$1,$P$1,$Q$1,$T$1,B328,$T$1,$U$1,$T$1,C477,$T$1,$U$1,SUBSTITUTE(E477,",","."),$U$1,SUBSTITUTE(I477,",","."),$U$1,$T$1,K477,$T$1,$U$1,M477,$R$1,$V$1)</f>
        <v>INSERT INTO "SportsRecords" (sp_record_id,sp_record_name,sp_record_best,sp_record_last,sport_class,team_sport_id) VALUES ('SP_326','Bunker Dp',10,14,'T',43);</v>
      </c>
    </row>
    <row r="329" spans="2:15" x14ac:dyDescent="0.25">
      <c r="B329" t="s">
        <v>8357</v>
      </c>
      <c r="C329" t="s">
        <v>8911</v>
      </c>
      <c r="E329" s="7">
        <v>49.13</v>
      </c>
      <c r="I329" s="7">
        <v>56.499500000000005</v>
      </c>
      <c r="J329" t="s">
        <v>8495</v>
      </c>
      <c r="K329" t="s">
        <v>8652</v>
      </c>
      <c r="M329">
        <f>INDEX(TeamSports!B:B,MATCH(J329,TeamSports!C:C,0))</f>
        <v>64</v>
      </c>
      <c r="O329" t="str">
        <f>_xlfn.CONCAT($O$1,$S$1,$B$1,$S$1," ",$Q$1,$B$2,$U$1,$C$2,$U$1,$E$2,$U$1,$I$2,$U$1,$K$2,$U$1,$M$2,$R$1,$P$1,$Q$1,$T$1,B329,$T$1,$U$1,$T$1,C478,$T$1,$U$1,SUBSTITUTE(E478,",","."),$U$1,SUBSTITUTE(I478,",","."),$U$1,$T$1,K478,$T$1,$U$1,M478,$R$1,$V$1)</f>
        <v>INSERT INTO "SportsRecords" (sp_record_id,sp_record_name,sp_record_best,sp_record_last,sport_class,team_sport_id) VALUES ('SP_327','Bunker II Dp',0,1,'T',43);</v>
      </c>
    </row>
    <row r="330" spans="2:15" x14ac:dyDescent="0.25">
      <c r="B330" t="s">
        <v>8358</v>
      </c>
      <c r="C330" t="s">
        <v>8912</v>
      </c>
      <c r="E330" s="7">
        <v>63.15</v>
      </c>
      <c r="I330" s="7">
        <v>72.622500000000002</v>
      </c>
      <c r="J330" t="s">
        <v>8495</v>
      </c>
      <c r="K330" t="s">
        <v>8652</v>
      </c>
      <c r="M330">
        <f>INDEX(TeamSports!B:B,MATCH(J330,TeamSports!C:C,0))</f>
        <v>64</v>
      </c>
      <c r="O330" t="str">
        <f>_xlfn.CONCAT($O$1,$S$1,$B$1,$S$1," ",$Q$1,$B$2,$U$1,$C$2,$U$1,$E$2,$U$1,$I$2,$U$1,$K$2,$U$1,$M$2,$R$1,$P$1,$Q$1,$T$1,B330,$T$1,$U$1,$T$1,C479,$T$1,$U$1,SUBSTITUTE(E479,",","."),$U$1,SUBSTITUTE(I479,",","."),$U$1,$T$1,K479,$T$1,$U$1,M479,$R$1,$V$1)</f>
        <v>INSERT INTO "SportsRecords" (sp_record_id,sp_record_name,sp_record_best,sp_record_last,sport_class,team_sport_id) VALUES ('SP_328','Bunker II Mt',1,0,'T',43);</v>
      </c>
    </row>
    <row r="331" spans="2:15" x14ac:dyDescent="0.25">
      <c r="B331" t="s">
        <v>8359</v>
      </c>
      <c r="C331" t="s">
        <v>8913</v>
      </c>
      <c r="E331" s="7">
        <v>83.35</v>
      </c>
      <c r="I331" s="7">
        <v>95.852499999999992</v>
      </c>
      <c r="J331" t="s">
        <v>8495</v>
      </c>
      <c r="K331" t="s">
        <v>8652</v>
      </c>
      <c r="M331">
        <f>INDEX(TeamSports!B:B,MATCH(J331,TeamSports!C:C,0))</f>
        <v>64</v>
      </c>
      <c r="O331" t="str">
        <f>_xlfn.CONCAT($O$1,$S$1,$B$1,$S$1," ",$Q$1,$B$2,$U$1,$C$2,$U$1,$E$2,$U$1,$I$2,$U$1,$K$2,$U$1,$M$2,$R$1,$P$1,$Q$1,$T$1,B331,$T$1,$U$1,$T$1,C480,$T$1,$U$1,SUBSTITUTE(E480,",","."),$U$1,SUBSTITUTE(I480,",","."),$U$1,$T$1,K480,$T$1,$U$1,M480,$R$1,$V$1)</f>
        <v>INSERT INTO "SportsRecords" (sp_record_id,sp_record_name,sp_record_best,sp_record_last,sport_class,team_sport_id) VALUES ('SP_329','Bunker II Pt',100,50,'T',43);</v>
      </c>
    </row>
    <row r="332" spans="2:15" x14ac:dyDescent="0.25">
      <c r="B332" t="s">
        <v>8360</v>
      </c>
      <c r="C332" t="s">
        <v>8914</v>
      </c>
      <c r="E332" s="7">
        <v>0</v>
      </c>
      <c r="I332" s="7">
        <v>0</v>
      </c>
      <c r="J332" t="s">
        <v>8495</v>
      </c>
      <c r="K332" t="s">
        <v>9317</v>
      </c>
      <c r="M332">
        <f>INDEX(TeamSports!B:B,MATCH(J332,TeamSports!C:C,0))</f>
        <v>64</v>
      </c>
      <c r="O332" t="str">
        <f>_xlfn.CONCAT($O$1,$S$1,$B$1,$S$1," ",$Q$1,$B$2,$U$1,$C$2,$U$1,$E$2,$U$1,$I$2,$U$1,$K$2,$U$1,$M$2,$R$1,$P$1,$Q$1,$T$1,B332,$T$1,$U$1,$T$1,C481,$T$1,$U$1,SUBSTITUTE(E481,",","."),$U$1,SUBSTITUTE(I481,",","."),$U$1,$T$1,K481,$T$1,$U$1,M481,$R$1,$V$1)</f>
        <v>INSERT INTO "SportsRecords" (sp_record_id,sp_record_name,sp_record_best,sp_record_last,sport_class,team_sport_id) VALUES ('SP_330','Bunker II Tm',16,21,'T',43);</v>
      </c>
    </row>
    <row r="333" spans="2:15" x14ac:dyDescent="0.25">
      <c r="B333" t="s">
        <v>8361</v>
      </c>
      <c r="C333" t="s">
        <v>8729</v>
      </c>
      <c r="E333" s="7">
        <v>145.5</v>
      </c>
      <c r="I333" s="7">
        <v>167.32499999999999</v>
      </c>
      <c r="J333" t="s">
        <v>8499</v>
      </c>
      <c r="K333" t="s">
        <v>8565</v>
      </c>
      <c r="M333">
        <f>INDEX(TeamSports!B:B,MATCH(J333,TeamSports!C:C,0))</f>
        <v>73</v>
      </c>
      <c r="O333" t="str">
        <f>_xlfn.CONCAT($O$1,$S$1,$B$1,$S$1," ",$Q$1,$B$2,$U$1,$C$2,$U$1,$E$2,$U$1,$I$2,$U$1,$K$2,$U$1,$M$2,$R$1,$P$1,$Q$1,$T$1,B333,$T$1,$U$1,$T$1,C482,$T$1,$U$1,SUBSTITUTE(E482,",","."),$U$1,SUBSTITUTE(I482,",","."),$U$1,$T$1,K482,$T$1,$U$1,M482,$R$1,$V$1)</f>
        <v>INSERT INTO "SportsRecords" (sp_record_id,sp_record_name,sp_record_best,sp_record_last,sport_class,team_sport_id) VALUES ('SP_331','Bunker Mt',10,5,'T',43);</v>
      </c>
    </row>
    <row r="334" spans="2:15" x14ac:dyDescent="0.25">
      <c r="B334" t="s">
        <v>8362</v>
      </c>
      <c r="C334" t="s">
        <v>8730</v>
      </c>
      <c r="E334" s="7">
        <v>146.5</v>
      </c>
      <c r="I334" s="7">
        <v>168.47499999999999</v>
      </c>
      <c r="J334" t="s">
        <v>8499</v>
      </c>
      <c r="K334" t="s">
        <v>8565</v>
      </c>
      <c r="M334">
        <f>INDEX(TeamSports!B:B,MATCH(J334,TeamSports!C:C,0))</f>
        <v>73</v>
      </c>
      <c r="O334" t="str">
        <f>_xlfn.CONCAT($O$1,$S$1,$B$1,$S$1," ",$Q$1,$B$2,$U$1,$C$2,$U$1,$E$2,$U$1,$I$2,$U$1,$K$2,$U$1,$M$2,$R$1,$P$1,$Q$1,$T$1,B334,$T$1,$U$1,$T$1,C483,$T$1,$U$1,SUBSTITUTE(E483,",","."),$U$1,SUBSTITUTE(I483,",","."),$U$1,$T$1,K483,$T$1,$U$1,M483,$R$1,$V$1)</f>
        <v>INSERT INTO "SportsRecords" (sp_record_id,sp_record_name,sp_record_best,sp_record_last,sport_class,team_sport_id) VALUES ('SP_332','Bunker Pt',100,80,'T',43);</v>
      </c>
    </row>
    <row r="335" spans="2:15" x14ac:dyDescent="0.25">
      <c r="B335" t="s">
        <v>8363</v>
      </c>
      <c r="C335" t="s">
        <v>8915</v>
      </c>
      <c r="E335" s="7">
        <v>1645</v>
      </c>
      <c r="I335" s="7">
        <v>1891.75</v>
      </c>
      <c r="J335" t="s">
        <v>8499</v>
      </c>
      <c r="K335" t="s">
        <v>8565</v>
      </c>
      <c r="M335">
        <f>INDEX(TeamSports!B:B,MATCH(J335,TeamSports!C:C,0))</f>
        <v>73</v>
      </c>
      <c r="O335" t="str">
        <f>_xlfn.CONCAT($O$1,$S$1,$B$1,$S$1," ",$Q$1,$B$2,$U$1,$C$2,$U$1,$E$2,$U$1,$I$2,$U$1,$K$2,$U$1,$M$2,$R$1,$P$1,$Q$1,$T$1,B335,$T$1,$U$1,$T$1,C484,$T$1,$U$1,SUBSTITUTE(E484,",","."),$U$1,SUBSTITUTE(I484,",","."),$U$1,$T$1,K484,$T$1,$U$1,M484,$R$1,$V$1)</f>
        <v>INSERT INTO "SportsRecords" (sp_record_id,sp_record_name,sp_record_best,sp_record_last,sport_class,team_sport_id) VALUES ('SP_333','Bunker Tm',28,31,'T',43);</v>
      </c>
    </row>
    <row r="336" spans="2:15" x14ac:dyDescent="0.25">
      <c r="B336" t="s">
        <v>8364</v>
      </c>
      <c r="C336" t="s">
        <v>9126</v>
      </c>
      <c r="E336" s="7">
        <v>3815</v>
      </c>
      <c r="I336" s="7">
        <v>4387.25</v>
      </c>
      <c r="J336" t="s">
        <v>8499</v>
      </c>
      <c r="K336" t="s">
        <v>8565</v>
      </c>
      <c r="M336">
        <f>INDEX(TeamSports!B:B,MATCH(J336,TeamSports!C:C,0))</f>
        <v>73</v>
      </c>
      <c r="O336" t="str">
        <f>_xlfn.CONCAT($O$1,$S$1,$B$1,$S$1," ",$Q$1,$B$2,$U$1,$C$2,$U$1,$E$2,$U$1,$I$2,$U$1,$K$2,$U$1,$M$2,$R$1,$P$1,$Q$1,$T$1,B336,$T$1,$U$1,$T$1,C485,$T$1,$U$1,SUBSTITUTE(E485,",","."),$U$1,SUBSTITUTE(I485,",","."),$U$1,$T$1,K485,$T$1,$U$1,M485,$R$1,$V$1)</f>
        <v>INSERT INTO "SportsRecords" (sp_record_id,sp_record_name,sp_record_best,sp_record_last,sport_class,team_sport_id) VALUES ('SP_334','Calles Dp',3,6,'T',43);</v>
      </c>
    </row>
    <row r="337" spans="2:15" x14ac:dyDescent="0.25">
      <c r="B337" t="s">
        <v>8365</v>
      </c>
      <c r="C337" t="s">
        <v>8916</v>
      </c>
      <c r="E337" s="7">
        <v>6355</v>
      </c>
      <c r="I337" s="7">
        <v>7308.25</v>
      </c>
      <c r="J337" t="s">
        <v>8499</v>
      </c>
      <c r="K337" t="s">
        <v>8565</v>
      </c>
      <c r="M337">
        <f>INDEX(TeamSports!B:B,MATCH(J337,TeamSports!C:C,0))</f>
        <v>73</v>
      </c>
      <c r="O337" t="str">
        <f>_xlfn.CONCAT($O$1,$S$1,$B$1,$S$1," ",$Q$1,$B$2,$U$1,$C$2,$U$1,$E$2,$U$1,$I$2,$U$1,$K$2,$U$1,$M$2,$R$1,$P$1,$Q$1,$T$1,B337,$T$1,$U$1,$T$1,C486,$T$1,$U$1,SUBSTITUTE(E486,",","."),$U$1,SUBSTITUTE(I486,",","."),$U$1,$T$1,K486,$T$1,$U$1,M486,$R$1,$V$1)</f>
        <v>INSERT INTO "SportsRecords" (sp_record_id,sp_record_name,sp_record_best,sp_record_last,sport_class,team_sport_id) VALUES ('SP_335','Calles Mt',19,12,'T',43);</v>
      </c>
    </row>
    <row r="338" spans="2:15" x14ac:dyDescent="0.25">
      <c r="B338" t="s">
        <v>8366</v>
      </c>
      <c r="C338" t="s">
        <v>8917</v>
      </c>
      <c r="E338" s="7">
        <v>1425</v>
      </c>
      <c r="I338" s="7">
        <v>1638.75</v>
      </c>
      <c r="J338" t="s">
        <v>8499</v>
      </c>
      <c r="K338" t="s">
        <v>8565</v>
      </c>
      <c r="M338">
        <f>INDEX(TeamSports!B:B,MATCH(J338,TeamSports!C:C,0))</f>
        <v>73</v>
      </c>
      <c r="O338" t="str">
        <f>_xlfn.CONCAT($O$1,$S$1,$B$1,$S$1," ",$Q$1,$B$2,$U$1,$C$2,$U$1,$E$2,$U$1,$I$2,$U$1,$K$2,$U$1,$M$2,$R$1,$P$1,$Q$1,$T$1,B338,$T$1,$U$1,$T$1,C487,$T$1,$U$1,SUBSTITUTE(E487,",","."),$U$1,SUBSTITUTE(I487,",","."),$U$1,$T$1,K487,$T$1,$U$1,M487,$R$1,$V$1)</f>
        <v>INSERT INTO "SportsRecords" (sp_record_id,sp_record_name,sp_record_best,sp_record_last,sport_class,team_sport_id) VALUES ('SP_336','Calles Pt',100,85,'T',43);</v>
      </c>
    </row>
    <row r="339" spans="2:15" x14ac:dyDescent="0.25">
      <c r="B339" t="s">
        <v>8367</v>
      </c>
      <c r="C339" t="s">
        <v>8735</v>
      </c>
      <c r="E339" s="7">
        <v>155</v>
      </c>
      <c r="I339" s="7">
        <v>178.25</v>
      </c>
      <c r="J339" t="s">
        <v>8499</v>
      </c>
      <c r="K339" t="s">
        <v>8565</v>
      </c>
      <c r="M339">
        <f>INDEX(TeamSports!B:B,MATCH(J339,TeamSports!C:C,0))</f>
        <v>73</v>
      </c>
      <c r="O339" t="str">
        <f>_xlfn.CONCAT($O$1,$S$1,$B$1,$S$1," ",$Q$1,$B$2,$U$1,$C$2,$U$1,$E$2,$U$1,$I$2,$U$1,$K$2,$U$1,$M$2,$R$1,$P$1,$Q$1,$T$1,B339,$T$1,$U$1,$T$1,C488,$T$1,$U$1,SUBSTITUTE(E488,",","."),$U$1,SUBSTITUTE(I488,",","."),$U$1,$T$1,K488,$T$1,$U$1,M488,$R$1,$V$1)</f>
        <v>INSERT INTO "SportsRecords" (sp_record_id,sp_record_name,sp_record_best,sp_record_last,sport_class,team_sport_id) VALUES ('SP_337','Calles Tm',95,102,'T',43);</v>
      </c>
    </row>
    <row r="340" spans="2:15" x14ac:dyDescent="0.25">
      <c r="B340" t="s">
        <v>8368</v>
      </c>
      <c r="C340" t="s">
        <v>8736</v>
      </c>
      <c r="E340" s="7">
        <v>156.5</v>
      </c>
      <c r="I340" s="7">
        <v>179.97499999999999</v>
      </c>
      <c r="J340" t="s">
        <v>8499</v>
      </c>
      <c r="K340" t="s">
        <v>8565</v>
      </c>
      <c r="M340">
        <f>INDEX(TeamSports!B:B,MATCH(J340,TeamSports!C:C,0))</f>
        <v>73</v>
      </c>
      <c r="O340" t="str">
        <f>_xlfn.CONCAT($O$1,$S$1,$B$1,$S$1," ",$Q$1,$B$2,$U$1,$C$2,$U$1,$E$2,$U$1,$I$2,$U$1,$K$2,$U$1,$M$2,$R$1,$P$1,$Q$1,$T$1,B340,$T$1,$U$1,$T$1,C489,$T$1,$U$1,SUBSTITUTE(E489,",","."),$U$1,SUBSTITUTE(I489,",","."),$U$1,$T$1,K489,$T$1,$U$1,M489,$R$1,$V$1)</f>
        <v>INSERT INTO "SportsRecords" (sp_record_id,sp_record_name,sp_record_best,sp_record_last,sport_class,team_sport_id) VALUES ('SP_338','Cavernas Dp',80,110,'T',43);</v>
      </c>
    </row>
    <row r="341" spans="2:15" x14ac:dyDescent="0.25">
      <c r="B341" t="s">
        <v>8369</v>
      </c>
      <c r="C341" t="s">
        <v>8921</v>
      </c>
      <c r="E341" s="7">
        <v>1465</v>
      </c>
      <c r="I341" s="7">
        <v>1684.75</v>
      </c>
      <c r="J341" t="s">
        <v>8499</v>
      </c>
      <c r="K341" t="s">
        <v>8565</v>
      </c>
      <c r="M341">
        <f>INDEX(TeamSports!B:B,MATCH(J341,TeamSports!C:C,0))</f>
        <v>73</v>
      </c>
      <c r="O341" t="str">
        <f>_xlfn.CONCAT($O$1,$S$1,$B$1,$S$1," ",$Q$1,$B$2,$U$1,$C$2,$U$1,$E$2,$U$1,$I$2,$U$1,$K$2,$U$1,$M$2,$R$1,$P$1,$Q$1,$T$1,B341,$T$1,$U$1,$T$1,C490,$T$1,$U$1,SUBSTITUTE(E490,",","."),$U$1,SUBSTITUTE(I490,",","."),$U$1,$T$1,K490,$T$1,$U$1,M490,$R$1,$V$1)</f>
        <v>INSERT INTO "SportsRecords" (sp_record_id,sp_record_name,sp_record_best,sp_record_last,sport_class,team_sport_id) VALUES ('SP_339','Cavernas Mt',28,23,'T',43);</v>
      </c>
    </row>
    <row r="342" spans="2:15" x14ac:dyDescent="0.25">
      <c r="B342" t="s">
        <v>8370</v>
      </c>
      <c r="C342" t="s">
        <v>9127</v>
      </c>
      <c r="E342" s="7">
        <v>1625</v>
      </c>
      <c r="I342" s="7">
        <v>1868.75</v>
      </c>
      <c r="J342" t="s">
        <v>8499</v>
      </c>
      <c r="K342" t="s">
        <v>8565</v>
      </c>
      <c r="M342">
        <f>INDEX(TeamSports!B:B,MATCH(J342,TeamSports!C:C,0))</f>
        <v>73</v>
      </c>
      <c r="O342" t="str">
        <f>_xlfn.CONCAT($O$1,$S$1,$B$1,$S$1," ",$Q$1,$B$2,$U$1,$C$2,$U$1,$E$2,$U$1,$I$2,$U$1,$K$2,$U$1,$M$2,$R$1,$P$1,$Q$1,$T$1,B342,$T$1,$U$1,$T$1,C491,$T$1,$U$1,SUBSTITUTE(E491,",","."),$U$1,SUBSTITUTE(I491,",","."),$U$1,$T$1,K491,$T$1,$U$1,M491,$R$1,$V$1)</f>
        <v>INSERT INTO "SportsRecords" (sp_record_id,sp_record_name,sp_record_best,sp_record_last,sport_class,team_sport_id) VALUES ('SP_340','Cavernas Pt',90,65,'T',43);</v>
      </c>
    </row>
    <row r="343" spans="2:15" x14ac:dyDescent="0.25">
      <c r="B343" t="s">
        <v>8371</v>
      </c>
      <c r="C343" t="s">
        <v>9128</v>
      </c>
      <c r="E343" s="7">
        <v>3850</v>
      </c>
      <c r="I343" s="7">
        <v>4427.5</v>
      </c>
      <c r="J343" t="s">
        <v>8499</v>
      </c>
      <c r="K343" t="s">
        <v>8565</v>
      </c>
      <c r="M343">
        <f>INDEX(TeamSports!B:B,MATCH(J343,TeamSports!C:C,0))</f>
        <v>73</v>
      </c>
      <c r="O343" t="str">
        <f>_xlfn.CONCAT($O$1,$S$1,$B$1,$S$1," ",$Q$1,$B$2,$U$1,$C$2,$U$1,$E$2,$U$1,$I$2,$U$1,$K$2,$U$1,$M$2,$R$1,$P$1,$Q$1,$T$1,B343,$T$1,$U$1,$T$1,C492,$T$1,$U$1,SUBSTITUTE(E492,",","."),$U$1,SUBSTITUTE(I492,",","."),$U$1,$T$1,K492,$T$1,$U$1,M492,$R$1,$V$1)</f>
        <v>INSERT INTO "SportsRecords" (sp_record_id,sp_record_name,sp_record_best,sp_record_last,sport_class,team_sport_id) VALUES ('SP_341','Cavernas Tm',56,61,'T',43);</v>
      </c>
    </row>
    <row r="344" spans="2:15" x14ac:dyDescent="0.25">
      <c r="B344" t="s">
        <v>8372</v>
      </c>
      <c r="C344" t="s">
        <v>8922</v>
      </c>
      <c r="E344" s="7">
        <v>725.25</v>
      </c>
      <c r="I344" s="7">
        <v>834.03750000000002</v>
      </c>
      <c r="J344" t="s">
        <v>8499</v>
      </c>
      <c r="K344" t="s">
        <v>8565</v>
      </c>
      <c r="M344">
        <f>INDEX(TeamSports!B:B,MATCH(J344,TeamSports!C:C,0))</f>
        <v>73</v>
      </c>
      <c r="O344" t="str">
        <f>_xlfn.CONCAT($O$1,$S$1,$B$1,$S$1," ",$Q$1,$B$2,$U$1,$C$2,$U$1,$E$2,$U$1,$I$2,$U$1,$K$2,$U$1,$M$2,$R$1,$P$1,$Q$1,$T$1,B344,$T$1,$U$1,$T$1,C493,$T$1,$U$1,SUBSTITUTE(E493,",","."),$U$1,SUBSTITUTE(I493,",","."),$U$1,$T$1,K493,$T$1,$U$1,M493,$R$1,$V$1)</f>
        <v>INSERT INTO "SportsRecords" (sp_record_id,sp_record_name,sp_record_best,sp_record_last,sport_class,team_sport_id) VALUES ('SP_342','Control Dp',382,428,'T',43);</v>
      </c>
    </row>
    <row r="345" spans="2:15" x14ac:dyDescent="0.25">
      <c r="B345" t="s">
        <v>8373</v>
      </c>
      <c r="C345" t="s">
        <v>8918</v>
      </c>
      <c r="E345" s="7">
        <v>0</v>
      </c>
      <c r="I345" s="7">
        <v>0</v>
      </c>
      <c r="J345" t="s">
        <v>8499</v>
      </c>
      <c r="K345" t="s">
        <v>9317</v>
      </c>
      <c r="M345">
        <f>INDEX(TeamSports!B:B,MATCH(J345,TeamSports!C:C,0))</f>
        <v>73</v>
      </c>
      <c r="O345" t="str">
        <f>_xlfn.CONCAT($O$1,$S$1,$B$1,$S$1," ",$Q$1,$B$2,$U$1,$C$2,$U$1,$E$2,$U$1,$I$2,$U$1,$K$2,$U$1,$M$2,$R$1,$P$1,$Q$1,$T$1,B345,$T$1,$U$1,$T$1,C494,$T$1,$U$1,SUBSTITUTE(E494,",","."),$U$1,SUBSTITUTE(I494,",","."),$U$1,$T$1,K494,$T$1,$U$1,M494,$R$1,$V$1)</f>
        <v>INSERT INTO "SportsRecords" (sp_record_id,sp_record_name,sp_record_best,sp_record_last,sport_class,team_sport_id) VALUES ('SP_343','Control Mt',46,42,'T',43);</v>
      </c>
    </row>
    <row r="346" spans="2:15" x14ac:dyDescent="0.25">
      <c r="B346" t="s">
        <v>8374</v>
      </c>
      <c r="C346" t="s">
        <v>8919</v>
      </c>
      <c r="E346" s="7">
        <v>0</v>
      </c>
      <c r="I346" s="7">
        <v>0</v>
      </c>
      <c r="J346" t="s">
        <v>8499</v>
      </c>
      <c r="K346" t="s">
        <v>9317</v>
      </c>
      <c r="M346">
        <f>INDEX(TeamSports!B:B,MATCH(J346,TeamSports!C:C,0))</f>
        <v>73</v>
      </c>
      <c r="O346" t="str">
        <f>_xlfn.CONCAT($O$1,$S$1,$B$1,$S$1," ",$Q$1,$B$2,$U$1,$C$2,$U$1,$E$2,$U$1,$I$2,$U$1,$K$2,$U$1,$M$2,$R$1,$P$1,$Q$1,$T$1,B346,$T$1,$U$1,$T$1,C495,$T$1,$U$1,SUBSTITUTE(E495,",","."),$U$1,SUBSTITUTE(I495,",","."),$U$1,$T$1,K495,$T$1,$U$1,M495,$R$1,$V$1)</f>
        <v>INSERT INTO "SportsRecords" (sp_record_id,sp_record_name,sp_record_best,sp_record_last,sport_class,team_sport_id) VALUES ('SP_344','Control Pt',98.5,90,'T',43);</v>
      </c>
    </row>
    <row r="347" spans="2:15" x14ac:dyDescent="0.25">
      <c r="B347" t="s">
        <v>8375</v>
      </c>
      <c r="C347" t="s">
        <v>8920</v>
      </c>
      <c r="E347" s="7">
        <v>0</v>
      </c>
      <c r="I347" s="7">
        <v>0</v>
      </c>
      <c r="J347" t="s">
        <v>8499</v>
      </c>
      <c r="K347" t="s">
        <v>9317</v>
      </c>
      <c r="M347">
        <f>INDEX(TeamSports!B:B,MATCH(J347,TeamSports!C:C,0))</f>
        <v>73</v>
      </c>
      <c r="O347" t="str">
        <f>_xlfn.CONCAT($O$1,$S$1,$B$1,$S$1," ",$Q$1,$B$2,$U$1,$C$2,$U$1,$E$2,$U$1,$I$2,$U$1,$K$2,$U$1,$M$2,$R$1,$P$1,$Q$1,$T$1,B347,$T$1,$U$1,$T$1,C496,$T$1,$U$1,SUBSTITUTE(E496,",","."),$U$1,SUBSTITUTE(I496,",","."),$U$1,$T$1,K496,$T$1,$U$1,M496,$R$1,$V$1)</f>
        <v>INSERT INTO "SportsRecords" (sp_record_id,sp_record_name,sp_record_best,sp_record_last,sport_class,team_sport_id) VALUES ('SP_345','Control Tm',300,360,'T',43);</v>
      </c>
    </row>
    <row r="348" spans="2:15" x14ac:dyDescent="0.25">
      <c r="B348" t="s">
        <v>8376</v>
      </c>
      <c r="C348" t="s">
        <v>8923</v>
      </c>
      <c r="E348" s="7">
        <v>0</v>
      </c>
      <c r="I348" s="7">
        <v>0</v>
      </c>
      <c r="J348" t="s">
        <v>8499</v>
      </c>
      <c r="K348" t="s">
        <v>9317</v>
      </c>
      <c r="M348">
        <f>INDEX(TeamSports!B:B,MATCH(J348,TeamSports!C:C,0))</f>
        <v>73</v>
      </c>
      <c r="O348" t="str">
        <f>_xlfn.CONCAT($O$1,$S$1,$B$1,$S$1," ",$Q$1,$B$2,$U$1,$C$2,$U$1,$E$2,$U$1,$I$2,$U$1,$K$2,$U$1,$M$2,$R$1,$P$1,$Q$1,$T$1,B348,$T$1,$U$1,$T$1,C497,$T$1,$U$1,SUBSTITUTE(E497,",","."),$U$1,SUBSTITUTE(I497,",","."),$U$1,$T$1,K497,$T$1,$U$1,M497,$R$1,$V$1)</f>
        <v>INSERT INTO "SportsRecords" (sp_record_id,sp_record_name,sp_record_best,sp_record_last,sport_class,team_sport_id) VALUES ('SP_346','Cuna Dp',44,56,'T',43);</v>
      </c>
    </row>
    <row r="349" spans="2:15" x14ac:dyDescent="0.25">
      <c r="B349" t="s">
        <v>8377</v>
      </c>
      <c r="C349" t="s">
        <v>9129</v>
      </c>
      <c r="E349" s="7">
        <v>0</v>
      </c>
      <c r="I349" s="7">
        <v>0</v>
      </c>
      <c r="J349" t="s">
        <v>8499</v>
      </c>
      <c r="K349" t="s">
        <v>9317</v>
      </c>
      <c r="M349">
        <f>INDEX(TeamSports!B:B,MATCH(J349,TeamSports!C:C,0))</f>
        <v>73</v>
      </c>
      <c r="O349" t="str">
        <f>_xlfn.CONCAT($O$1,$S$1,$B$1,$S$1," ",$Q$1,$B$2,$U$1,$C$2,$U$1,$E$2,$U$1,$I$2,$U$1,$K$2,$U$1,$M$2,$R$1,$P$1,$Q$1,$T$1,B349,$T$1,$U$1,$T$1,C498,$T$1,$U$1,SUBSTITUTE(E498,",","."),$U$1,SUBSTITUTE(I498,",","."),$U$1,$T$1,K498,$T$1,$U$1,M498,$R$1,$V$1)</f>
        <v>INSERT INTO "SportsRecords" (sp_record_id,sp_record_name,sp_record_best,sp_record_last,sport_class,team_sport_id) VALUES ('SP_347','Cuna Mt',8,6,'T',43);</v>
      </c>
    </row>
    <row r="350" spans="2:15" x14ac:dyDescent="0.25">
      <c r="B350" t="s">
        <v>8378</v>
      </c>
      <c r="C350" t="s">
        <v>9130</v>
      </c>
      <c r="E350" s="7">
        <v>0</v>
      </c>
      <c r="I350" s="7">
        <v>0</v>
      </c>
      <c r="J350" t="s">
        <v>8499</v>
      </c>
      <c r="K350" t="s">
        <v>9317</v>
      </c>
      <c r="M350">
        <f>INDEX(TeamSports!B:B,MATCH(J350,TeamSports!C:C,0))</f>
        <v>73</v>
      </c>
      <c r="O350" t="str">
        <f>_xlfn.CONCAT($O$1,$S$1,$B$1,$S$1," ",$Q$1,$B$2,$U$1,$C$2,$U$1,$E$2,$U$1,$I$2,$U$1,$K$2,$U$1,$M$2,$R$1,$P$1,$Q$1,$T$1,B350,$T$1,$U$1,$T$1,C499,$T$1,$U$1,SUBSTITUTE(E499,",","."),$U$1,SUBSTITUTE(I499,",","."),$U$1,$T$1,K499,$T$1,$U$1,M499,$R$1,$V$1)</f>
        <v>INSERT INTO "SportsRecords" (sp_record_id,sp_record_name,sp_record_best,sp_record_last,sport_class,team_sport_id) VALUES ('SP_348','Cuna Pt',85,60,'T',43);</v>
      </c>
    </row>
    <row r="351" spans="2:15" x14ac:dyDescent="0.25">
      <c r="B351" t="s">
        <v>8379</v>
      </c>
      <c r="C351" t="s">
        <v>9131</v>
      </c>
      <c r="E351" s="7">
        <v>0</v>
      </c>
      <c r="I351" s="7">
        <v>0</v>
      </c>
      <c r="J351" t="s">
        <v>8499</v>
      </c>
      <c r="K351" t="s">
        <v>9317</v>
      </c>
      <c r="M351">
        <f>INDEX(TeamSports!B:B,MATCH(J351,TeamSports!C:C,0))</f>
        <v>73</v>
      </c>
      <c r="O351" t="str">
        <f>_xlfn.CONCAT($O$1,$S$1,$B$1,$S$1," ",$Q$1,$B$2,$U$1,$C$2,$U$1,$E$2,$U$1,$I$2,$U$1,$K$2,$U$1,$M$2,$R$1,$P$1,$Q$1,$T$1,B351,$T$1,$U$1,$T$1,C500,$T$1,$U$1,SUBSTITUTE(E500,",","."),$U$1,SUBSTITUTE(I500,",","."),$U$1,$T$1,K500,$T$1,$U$1,M500,$R$1,$V$1)</f>
        <v>INSERT INTO "SportsRecords" (sp_record_id,sp_record_name,sp_record_best,sp_record_last,sport_class,team_sport_id) VALUES ('SP_349','Cuna Tm',64,90,'T',43);</v>
      </c>
    </row>
    <row r="352" spans="2:15" x14ac:dyDescent="0.25">
      <c r="B352" t="s">
        <v>8380</v>
      </c>
      <c r="C352" t="s">
        <v>9132</v>
      </c>
      <c r="E352" s="7">
        <v>0</v>
      </c>
      <c r="I352" s="7">
        <v>0</v>
      </c>
      <c r="J352" t="s">
        <v>8499</v>
      </c>
      <c r="K352" t="s">
        <v>9317</v>
      </c>
      <c r="M352">
        <f>INDEX(TeamSports!B:B,MATCH(J352,TeamSports!C:C,0))</f>
        <v>73</v>
      </c>
      <c r="O352" t="str">
        <f>_xlfn.CONCAT($O$1,$S$1,$B$1,$S$1," ",$Q$1,$B$2,$U$1,$C$2,$U$1,$E$2,$U$1,$I$2,$U$1,$K$2,$U$1,$M$2,$R$1,$P$1,$Q$1,$T$1,B352,$T$1,$U$1,$T$1,C501,$T$1,$U$1,SUBSTITUTE(E501,",","."),$U$1,SUBSTITUTE(I501,",","."),$U$1,$T$1,K501,$T$1,$U$1,M501,$R$1,$V$1)</f>
        <v>INSERT INTO "SportsRecords" (sp_record_id,sp_record_name,sp_record_best,sp_record_last,sport_class,team_sport_id) VALUES ('SP_350','Deposito Dp',5,13,'T',43);</v>
      </c>
    </row>
    <row r="353" spans="2:15" x14ac:dyDescent="0.25">
      <c r="B353" t="s">
        <v>8381</v>
      </c>
      <c r="C353" t="s">
        <v>9404</v>
      </c>
      <c r="E353" s="7">
        <v>0</v>
      </c>
      <c r="I353" s="7">
        <v>0</v>
      </c>
      <c r="J353" t="s">
        <v>8498</v>
      </c>
      <c r="K353" t="s">
        <v>9317</v>
      </c>
      <c r="M353">
        <f>INDEX(TeamSports!B:B,MATCH(J353,TeamSports!C:C,0))</f>
        <v>72</v>
      </c>
      <c r="O353" t="str">
        <f>_xlfn.CONCAT($O$1,$S$1,$B$1,$S$1," ",$Q$1,$B$2,$U$1,$C$2,$U$1,$E$2,$U$1,$I$2,$U$1,$K$2,$U$1,$M$2,$R$1,$P$1,$Q$1,$T$1,B353,$T$1,$U$1,$T$1,C502,$T$1,$U$1,SUBSTITUTE(E502,",","."),$U$1,SUBSTITUTE(I502,",","."),$U$1,$T$1,K502,$T$1,$U$1,M502,$R$1,$V$1)</f>
        <v>INSERT INTO "SportsRecords" (sp_record_id,sp_record_name,sp_record_best,sp_record_last,sport_class,team_sport_id) VALUES ('SP_351','Deposito Mt',5,4,'T',43);</v>
      </c>
    </row>
    <row r="354" spans="2:15" x14ac:dyDescent="0.25">
      <c r="B354" t="s">
        <v>8382</v>
      </c>
      <c r="C354" t="s">
        <v>9405</v>
      </c>
      <c r="E354" s="7">
        <v>0</v>
      </c>
      <c r="I354" s="7">
        <v>0</v>
      </c>
      <c r="J354" t="s">
        <v>8498</v>
      </c>
      <c r="K354" t="s">
        <v>9317</v>
      </c>
      <c r="M354">
        <f>INDEX(TeamSports!B:B,MATCH(J354,TeamSports!C:C,0))</f>
        <v>72</v>
      </c>
      <c r="O354" t="str">
        <f>_xlfn.CONCAT($O$1,$S$1,$B$1,$S$1," ",$Q$1,$B$2,$U$1,$C$2,$U$1,$E$2,$U$1,$I$2,$U$1,$K$2,$U$1,$M$2,$R$1,$P$1,$Q$1,$T$1,B354,$T$1,$U$1,$T$1,C503,$T$1,$U$1,SUBSTITUTE(E503,",","."),$U$1,SUBSTITUTE(I503,",","."),$U$1,$T$1,K503,$T$1,$U$1,M503,$R$1,$V$1)</f>
        <v>INSERT INTO "SportsRecords" (sp_record_id,sp_record_name,sp_record_best,sp_record_last,sport_class,team_sport_id) VALUES ('SP_352','Deposito Pt',100,75,'T',43);</v>
      </c>
    </row>
    <row r="355" spans="2:15" x14ac:dyDescent="0.25">
      <c r="B355" t="s">
        <v>8383</v>
      </c>
      <c r="C355" t="s">
        <v>9406</v>
      </c>
      <c r="E355" s="7">
        <v>0</v>
      </c>
      <c r="I355" s="7">
        <v>0</v>
      </c>
      <c r="J355" t="s">
        <v>8498</v>
      </c>
      <c r="K355" t="s">
        <v>9317</v>
      </c>
      <c r="M355">
        <f>INDEX(TeamSports!B:B,MATCH(J355,TeamSports!C:C,0))</f>
        <v>72</v>
      </c>
      <c r="O355" t="str">
        <f>_xlfn.CONCAT($O$1,$S$1,$B$1,$S$1," ",$Q$1,$B$2,$U$1,$C$2,$U$1,$E$2,$U$1,$I$2,$U$1,$K$2,$U$1,$M$2,$R$1,$P$1,$Q$1,$T$1,B355,$T$1,$U$1,$T$1,C504,$T$1,$U$1,SUBSTITUTE(E504,",","."),$U$1,SUBSTITUTE(I504,",","."),$U$1,$T$1,K504,$T$1,$U$1,M504,$R$1,$V$1)</f>
        <v>INSERT INTO "SportsRecords" (sp_record_id,sp_record_name,sp_record_best,sp_record_last,sport_class,team_sport_id) VALUES ('SP_353','Deposito Tm',26,30,'T',43);</v>
      </c>
    </row>
    <row r="356" spans="2:15" x14ac:dyDescent="0.25">
      <c r="B356" t="s">
        <v>8384</v>
      </c>
      <c r="C356" t="s">
        <v>8927</v>
      </c>
      <c r="E356" s="7">
        <v>0</v>
      </c>
      <c r="I356" s="7">
        <v>0</v>
      </c>
      <c r="J356" t="s">
        <v>8498</v>
      </c>
      <c r="K356" t="s">
        <v>9317</v>
      </c>
      <c r="M356">
        <f>INDEX(TeamSports!B:B,MATCH(J356,TeamSports!C:C,0))</f>
        <v>72</v>
      </c>
      <c r="O356" t="str">
        <f>_xlfn.CONCAT($O$1,$S$1,$B$1,$S$1," ",$Q$1,$B$2,$U$1,$C$2,$U$1,$E$2,$U$1,$I$2,$U$1,$K$2,$U$1,$M$2,$R$1,$P$1,$Q$1,$T$1,B356,$T$1,$U$1,$T$1,C505,$T$1,$U$1,SUBSTITUTE(E505,",","."),$U$1,SUBSTITUTE(I505,",","."),$U$1,$T$1,K505,$T$1,$U$1,M505,$R$1,$V$1)</f>
        <v>INSERT INTO "SportsRecords" (sp_record_id,sp_record_name,sp_record_best,sp_record_last,sport_class,team_sport_id) VALUES ('SP_354','Egipcio Dp',18,23,'T',43);</v>
      </c>
    </row>
    <row r="357" spans="2:15" x14ac:dyDescent="0.25">
      <c r="B357" t="s">
        <v>8385</v>
      </c>
      <c r="C357" t="s">
        <v>9407</v>
      </c>
      <c r="E357" s="7">
        <v>33.61</v>
      </c>
      <c r="I357" s="7">
        <v>36.970999999999997</v>
      </c>
      <c r="J357" t="s">
        <v>8497</v>
      </c>
      <c r="K357" t="s">
        <v>8565</v>
      </c>
      <c r="M357">
        <f>INDEX(TeamSports!B:B,MATCH(J357,TeamSports!C:C,0))</f>
        <v>68</v>
      </c>
      <c r="O357" t="str">
        <f>_xlfn.CONCAT($O$1,$S$1,$B$1,$S$1," ",$Q$1,$B$2,$U$1,$C$2,$U$1,$E$2,$U$1,$I$2,$U$1,$K$2,$U$1,$M$2,$R$1,$P$1,$Q$1,$T$1,B357,$T$1,$U$1,$T$1,C506,$T$1,$U$1,SUBSTITUTE(E506,",","."),$U$1,SUBSTITUTE(I506,",","."),$U$1,$T$1,K506,$T$1,$U$1,M506,$R$1,$V$1)</f>
        <v>INSERT INTO "SportsRecords" (sp_record_id,sp_record_name,sp_record_best,sp_record_last,sport_class,team_sport_id) VALUES ('SP_355','Egipcio Mt',17,15,'T',43);</v>
      </c>
    </row>
    <row r="358" spans="2:15" x14ac:dyDescent="0.25">
      <c r="B358" t="s">
        <v>8386</v>
      </c>
      <c r="C358" t="s">
        <v>9408</v>
      </c>
      <c r="E358" s="7">
        <v>65.37</v>
      </c>
      <c r="I358" s="7">
        <v>71.907000000000011</v>
      </c>
      <c r="J358" t="s">
        <v>8497</v>
      </c>
      <c r="K358" t="s">
        <v>8565</v>
      </c>
      <c r="M358">
        <f>INDEX(TeamSports!B:B,MATCH(J358,TeamSports!C:C,0))</f>
        <v>68</v>
      </c>
      <c r="O358" t="str">
        <f>_xlfn.CONCAT($O$1,$S$1,$B$1,$S$1," ",$Q$1,$B$2,$U$1,$C$2,$U$1,$E$2,$U$1,$I$2,$U$1,$K$2,$U$1,$M$2,$R$1,$P$1,$Q$1,$T$1,B358,$T$1,$U$1,$T$1,C507,$T$1,$U$1,SUBSTITUTE(E507,",","."),$U$1,SUBSTITUTE(I507,",","."),$U$1,$T$1,K507,$T$1,$U$1,M507,$R$1,$V$1)</f>
        <v>INSERT INTO "SportsRecords" (sp_record_id,sp_record_name,sp_record_best,sp_record_last,sport_class,team_sport_id) VALUES ('SP_356','Egipcio Pt',100,85,'T',43);</v>
      </c>
    </row>
    <row r="359" spans="2:15" x14ac:dyDescent="0.25">
      <c r="B359" t="s">
        <v>8387</v>
      </c>
      <c r="C359" t="s">
        <v>9409</v>
      </c>
      <c r="E359" s="7">
        <v>100.17</v>
      </c>
      <c r="I359" s="7">
        <v>110.187</v>
      </c>
      <c r="J359" t="s">
        <v>8497</v>
      </c>
      <c r="K359" t="s">
        <v>8565</v>
      </c>
      <c r="M359">
        <f>INDEX(TeamSports!B:B,MATCH(J359,TeamSports!C:C,0))</f>
        <v>68</v>
      </c>
      <c r="O359" t="str">
        <f>_xlfn.CONCAT($O$1,$S$1,$B$1,$S$1," ",$Q$1,$B$2,$U$1,$C$2,$U$1,$E$2,$U$1,$I$2,$U$1,$K$2,$U$1,$M$2,$R$1,$P$1,$Q$1,$T$1,B359,$T$1,$U$1,$T$1,C508,$T$1,$U$1,SUBSTITUTE(E508,",","."),$U$1,SUBSTITUTE(I508,",","."),$U$1,$T$1,K508,$T$1,$U$1,M508,$R$1,$V$1)</f>
        <v>INSERT INTO "SportsRecords" (sp_record_id,sp_record_name,sp_record_best,sp_record_last,sport_class,team_sport_id) VALUES ('SP_357','Egipcio Tm',65,82,'T',43);</v>
      </c>
    </row>
    <row r="360" spans="2:15" x14ac:dyDescent="0.25">
      <c r="B360" t="s">
        <v>8388</v>
      </c>
      <c r="C360" t="s">
        <v>9410</v>
      </c>
      <c r="E360" s="7">
        <v>358.52</v>
      </c>
      <c r="I360" s="7">
        <v>394.37199999999996</v>
      </c>
      <c r="J360" t="s">
        <v>8497</v>
      </c>
      <c r="K360" t="s">
        <v>8565</v>
      </c>
      <c r="M360">
        <f>INDEX(TeamSports!B:B,MATCH(J360,TeamSports!C:C,0))</f>
        <v>68</v>
      </c>
      <c r="O360" t="str">
        <f>_xlfn.CONCAT($O$1,$S$1,$B$1,$S$1," ",$Q$1,$B$2,$U$1,$C$2,$U$1,$E$2,$U$1,$I$2,$U$1,$K$2,$U$1,$M$2,$R$1,$P$1,$Q$1,$T$1,B360,$T$1,$U$1,$T$1,C509,$T$1,$U$1,SUBSTITUTE(E509,",","."),$U$1,SUBSTITUTE(I509,",","."),$U$1,$T$1,K509,$T$1,$U$1,M509,$R$1,$V$1)</f>
        <v>INSERT INTO "SportsRecords" (sp_record_id,sp_record_name,sp_record_best,sp_record_last,sport_class,team_sport_id) VALUES ('SP_358','Estatua Dp',11,19,'T',43);</v>
      </c>
    </row>
    <row r="361" spans="2:15" x14ac:dyDescent="0.25">
      <c r="B361" t="s">
        <v>8389</v>
      </c>
      <c r="C361" t="s">
        <v>9411</v>
      </c>
      <c r="E361" s="7">
        <v>745.69</v>
      </c>
      <c r="I361" s="7">
        <v>820.25900000000001</v>
      </c>
      <c r="J361" t="s">
        <v>8497</v>
      </c>
      <c r="K361" t="s">
        <v>8565</v>
      </c>
      <c r="M361">
        <f>INDEX(TeamSports!B:B,MATCH(J361,TeamSports!C:C,0))</f>
        <v>68</v>
      </c>
      <c r="O361" t="str">
        <f>_xlfn.CONCAT($O$1,$S$1,$B$1,$S$1," ",$Q$1,$B$2,$U$1,$C$2,$U$1,$E$2,$U$1,$I$2,$U$1,$K$2,$U$1,$M$2,$R$1,$P$1,$Q$1,$T$1,B361,$T$1,$U$1,$T$1,C510,$T$1,$U$1,SUBSTITUTE(E510,",","."),$U$1,SUBSTITUTE(I510,",","."),$U$1,$T$1,K510,$T$1,$U$1,M510,$R$1,$V$1)</f>
        <v>INSERT INTO "SportsRecords" (sp_record_id,sp_record_name,sp_record_best,sp_record_last,sport_class,team_sport_id) VALUES ('SP_359','Estatua Mt',10,6,'T',43);</v>
      </c>
    </row>
    <row r="362" spans="2:15" x14ac:dyDescent="0.25">
      <c r="B362" t="s">
        <v>8390</v>
      </c>
      <c r="C362" t="s">
        <v>8731</v>
      </c>
      <c r="E362" s="7">
        <v>212.49</v>
      </c>
      <c r="I362" s="7">
        <v>233.739</v>
      </c>
      <c r="J362" t="s">
        <v>8497</v>
      </c>
      <c r="K362" t="s">
        <v>8565</v>
      </c>
      <c r="M362">
        <f>INDEX(TeamSports!B:B,MATCH(J362,TeamSports!C:C,0))</f>
        <v>68</v>
      </c>
      <c r="O362" t="str">
        <f>_xlfn.CONCAT($O$1,$S$1,$B$1,$S$1," ",$Q$1,$B$2,$U$1,$C$2,$U$1,$E$2,$U$1,$I$2,$U$1,$K$2,$U$1,$M$2,$R$1,$P$1,$Q$1,$T$1,B362,$T$1,$U$1,$T$1,C511,$T$1,$U$1,SUBSTITUTE(E511,",","."),$U$1,SUBSTITUTE(I511,",","."),$U$1,$T$1,K511,$T$1,$U$1,M511,$R$1,$V$1)</f>
        <v>INSERT INTO "SportsRecords" (sp_record_id,sp_record_name,sp_record_best,sp_record_last,sport_class,team_sport_id) VALUES ('SP_360','Estatua Pt',245,100,'T',43);</v>
      </c>
    </row>
    <row r="363" spans="2:15" x14ac:dyDescent="0.25">
      <c r="B363" t="s">
        <v>8391</v>
      </c>
      <c r="C363" t="s">
        <v>9412</v>
      </c>
      <c r="E363" s="7">
        <v>36.090000000000003</v>
      </c>
      <c r="I363" s="7">
        <v>39.699000000000005</v>
      </c>
      <c r="J363" t="s">
        <v>8497</v>
      </c>
      <c r="K363" t="s">
        <v>8565</v>
      </c>
      <c r="M363">
        <f>INDEX(TeamSports!B:B,MATCH(J363,TeamSports!C:C,0))</f>
        <v>68</v>
      </c>
      <c r="O363" t="str">
        <f>_xlfn.CONCAT($O$1,$S$1,$B$1,$S$1," ",$Q$1,$B$2,$U$1,$C$2,$U$1,$E$2,$U$1,$I$2,$U$1,$K$2,$U$1,$M$2,$R$1,$P$1,$Q$1,$T$1,B363,$T$1,$U$1,$T$1,C512,$T$1,$U$1,SUBSTITUTE(E512,",","."),$U$1,SUBSTITUTE(I512,",","."),$U$1,$T$1,K512,$T$1,$U$1,M512,$R$1,$V$1)</f>
        <v>INSERT INTO "SportsRecords" (sp_record_id,sp_record_name,sp_record_best,sp_record_last,sport_class,team_sport_id) VALUES ('SP_361','Estatua Tm',144,162,'T',43);</v>
      </c>
    </row>
    <row r="364" spans="2:15" x14ac:dyDescent="0.25">
      <c r="B364" t="s">
        <v>8392</v>
      </c>
      <c r="C364" t="s">
        <v>9413</v>
      </c>
      <c r="E364" s="7">
        <v>71.61</v>
      </c>
      <c r="I364" s="7">
        <v>78.771000000000001</v>
      </c>
      <c r="J364" t="s">
        <v>8497</v>
      </c>
      <c r="K364" t="s">
        <v>8565</v>
      </c>
      <c r="M364">
        <f>INDEX(TeamSports!B:B,MATCH(J364,TeamSports!C:C,0))</f>
        <v>68</v>
      </c>
      <c r="O364" t="str">
        <f>_xlfn.CONCAT($O$1,$S$1,$B$1,$S$1," ",$Q$1,$B$2,$U$1,$C$2,$U$1,$E$2,$U$1,$I$2,$U$1,$K$2,$U$1,$M$2,$R$1,$P$1,$Q$1,$T$1,B364,$T$1,$U$1,$T$1,C513,$T$1,$U$1,SUBSTITUTE(E513,",","."),$U$1,SUBSTITUTE(I513,",","."),$U$1,$T$1,K513,$T$1,$U$1,M513,$R$1,$V$1)</f>
        <v>INSERT INTO "SportsRecords" (sp_record_id,sp_record_name,sp_record_best,sp_record_last,sport_class,team_sport_id) VALUES ('SP_362','Fragata Dp',22,39,'T',43);</v>
      </c>
    </row>
    <row r="365" spans="2:15" x14ac:dyDescent="0.25">
      <c r="B365" t="s">
        <v>8393</v>
      </c>
      <c r="C365" t="s">
        <v>9414</v>
      </c>
      <c r="E365" s="7">
        <v>109.83</v>
      </c>
      <c r="I365" s="7">
        <v>120.813</v>
      </c>
      <c r="J365" t="s">
        <v>8497</v>
      </c>
      <c r="K365" t="s">
        <v>8565</v>
      </c>
      <c r="M365">
        <f>INDEX(TeamSports!B:B,MATCH(J365,TeamSports!C:C,0))</f>
        <v>68</v>
      </c>
      <c r="O365" t="str">
        <f>_xlfn.CONCAT($O$1,$S$1,$B$1,$S$1," ",$Q$1,$B$2,$U$1,$C$2,$U$1,$E$2,$U$1,$I$2,$U$1,$K$2,$U$1,$M$2,$R$1,$P$1,$Q$1,$T$1,B365,$T$1,$U$1,$T$1,C514,$T$1,$U$1,SUBSTITUTE(E514,",","."),$U$1,SUBSTITUTE(I514,",","."),$U$1,$T$1,K514,$T$1,$U$1,M514,$R$1,$V$1)</f>
        <v>INSERT INTO "SportsRecords" (sp_record_id,sp_record_name,sp_record_best,sp_record_last,sport_class,team_sport_id) VALUES ('SP_363','Fragata Mt',19,14,'T',43);</v>
      </c>
    </row>
    <row r="366" spans="2:15" x14ac:dyDescent="0.25">
      <c r="B366" t="s">
        <v>8394</v>
      </c>
      <c r="C366" t="s">
        <v>9415</v>
      </c>
      <c r="E366" s="7">
        <v>232.02</v>
      </c>
      <c r="I366" s="7">
        <v>255.22200000000001</v>
      </c>
      <c r="J366" t="s">
        <v>8497</v>
      </c>
      <c r="K366" t="s">
        <v>8565</v>
      </c>
      <c r="M366">
        <f>INDEX(TeamSports!B:B,MATCH(J366,TeamSports!C:C,0))</f>
        <v>68</v>
      </c>
      <c r="O366" t="str">
        <f>_xlfn.CONCAT($O$1,$S$1,$B$1,$S$1," ",$Q$1,$B$2,$U$1,$C$2,$U$1,$E$2,$U$1,$I$2,$U$1,$K$2,$U$1,$M$2,$R$1,$P$1,$Q$1,$T$1,B366,$T$1,$U$1,$T$1,C515,$T$1,$U$1,SUBSTITUTE(E515,",","."),$U$1,SUBSTITUTE(I515,",","."),$U$1,$T$1,K515,$T$1,$U$1,M515,$R$1,$V$1)</f>
        <v>INSERT INTO "SportsRecords" (sp_record_id,sp_record_name,sp_record_best,sp_record_last,sport_class,team_sport_id) VALUES ('SP_364','Fragata Pt',96,75,'T',43);</v>
      </c>
    </row>
    <row r="367" spans="2:15" x14ac:dyDescent="0.25">
      <c r="B367" t="s">
        <v>8395</v>
      </c>
      <c r="C367" t="s">
        <v>9416</v>
      </c>
      <c r="E367" s="7">
        <v>459.02</v>
      </c>
      <c r="I367" s="7">
        <v>504.92199999999997</v>
      </c>
      <c r="J367" t="s">
        <v>8497</v>
      </c>
      <c r="K367" t="s">
        <v>8565</v>
      </c>
      <c r="M367">
        <f>INDEX(TeamSports!B:B,MATCH(J367,TeamSports!C:C,0))</f>
        <v>68</v>
      </c>
      <c r="O367" t="str">
        <f>_xlfn.CONCAT($O$1,$S$1,$B$1,$S$1," ",$Q$1,$B$2,$U$1,$C$2,$U$1,$E$2,$U$1,$I$2,$U$1,$K$2,$U$1,$M$2,$R$1,$P$1,$Q$1,$T$1,B367,$T$1,$U$1,$T$1,C516,$T$1,$U$1,SUBSTITUTE(E516,",","."),$U$1,SUBSTITUTE(I516,",","."),$U$1,$T$1,K516,$T$1,$U$1,M516,$R$1,$V$1)</f>
        <v>INSERT INTO "SportsRecords" (sp_record_id,sp_record_name,sp_record_best,sp_record_last,sport_class,team_sport_id) VALUES ('SP_365','Fragata Tm',51,63,'T',43);</v>
      </c>
    </row>
    <row r="368" spans="2:15" x14ac:dyDescent="0.25">
      <c r="B368" t="s">
        <v>8396</v>
      </c>
      <c r="C368" t="s">
        <v>8737</v>
      </c>
      <c r="E368" s="7">
        <v>170.76</v>
      </c>
      <c r="I368" s="7">
        <v>187.83599999999998</v>
      </c>
      <c r="J368" t="s">
        <v>8497</v>
      </c>
      <c r="K368" t="s">
        <v>8565</v>
      </c>
      <c r="M368">
        <f>INDEX(TeamSports!B:B,MATCH(J368,TeamSports!C:C,0))</f>
        <v>68</v>
      </c>
      <c r="O368" t="str">
        <f>_xlfn.CONCAT($O$1,$S$1,$B$1,$S$1," ",$Q$1,$B$2,$U$1,$C$2,$U$1,$E$2,$U$1,$I$2,$U$1,$K$2,$U$1,$M$2,$R$1,$P$1,$Q$1,$T$1,B368,$T$1,$U$1,$T$1,C517,$T$1,$U$1,SUBSTITUTE(E517,",","."),$U$1,SUBSTITUTE(I517,",","."),$U$1,$T$1,K517,$T$1,$U$1,M517,$R$1,$V$1)</f>
        <v>INSERT INTO "SportsRecords" (sp_record_id,sp_record_name,sp_record_best,sp_record_last,sport_class,team_sport_id) VALUES ('SP_366','Huida Dp',5,9,'T',43);</v>
      </c>
    </row>
    <row r="369" spans="2:15" x14ac:dyDescent="0.25">
      <c r="B369" t="s">
        <v>8397</v>
      </c>
      <c r="C369" t="s">
        <v>9133</v>
      </c>
      <c r="E369" s="7">
        <v>82</v>
      </c>
      <c r="I369" s="7">
        <v>94.3</v>
      </c>
      <c r="J369" t="s">
        <v>8509</v>
      </c>
      <c r="K369" t="s">
        <v>8652</v>
      </c>
      <c r="M369">
        <f>INDEX(TeamSports!B:B,MATCH(J369,TeamSports!C:C,0))</f>
        <v>66</v>
      </c>
      <c r="O369" t="str">
        <f>_xlfn.CONCAT($O$1,$S$1,$B$1,$S$1," ",$Q$1,$B$2,$U$1,$C$2,$U$1,$E$2,$U$1,$I$2,$U$1,$K$2,$U$1,$M$2,$R$1,$P$1,$Q$1,$T$1,B369,$T$1,$U$1,$T$1,C518,$T$1,$U$1,SUBSTITUTE(E518,",","."),$U$1,SUBSTITUTE(I518,",","."),$U$1,$T$1,K518,$T$1,$U$1,M518,$R$1,$V$1)</f>
        <v>INSERT INTO "SportsRecords" (sp_record_id,sp_record_name,sp_record_best,sp_record_last,sport_class,team_sport_id) VALUES ('SP_367','Huida Mt',7,6,'T',43);</v>
      </c>
    </row>
    <row r="370" spans="2:15" x14ac:dyDescent="0.25">
      <c r="B370" t="s">
        <v>8398</v>
      </c>
      <c r="C370" t="s">
        <v>9134</v>
      </c>
      <c r="E370" s="7">
        <v>0</v>
      </c>
      <c r="I370" s="7">
        <v>0</v>
      </c>
      <c r="J370" t="s">
        <v>1256</v>
      </c>
      <c r="K370" t="s">
        <v>9317</v>
      </c>
      <c r="M370">
        <f>INDEX(TeamSports!B:B,MATCH(J370,TeamSports!C:C,0))</f>
        <v>67</v>
      </c>
      <c r="O370" t="str">
        <f>_xlfn.CONCAT($O$1,$S$1,$B$1,$S$1," ",$Q$1,$B$2,$U$1,$C$2,$U$1,$E$2,$U$1,$I$2,$U$1,$K$2,$U$1,$M$2,$R$1,$P$1,$Q$1,$T$1,B370,$T$1,$U$1,$T$1,C519,$T$1,$U$1,SUBSTITUTE(E519,",","."),$U$1,SUBSTITUTE(I519,",","."),$U$1,$T$1,K519,$T$1,$U$1,M519,$R$1,$V$1)</f>
        <v>INSERT INTO "SportsRecords" (sp_record_id,sp_record_name,sp_record_best,sp_record_last,sport_class,team_sport_id) VALUES ('SP_368','Huida Pt',100,85,'T',43);</v>
      </c>
    </row>
    <row r="371" spans="2:15" x14ac:dyDescent="0.25">
      <c r="B371" t="s">
        <v>8399</v>
      </c>
      <c r="C371" t="s">
        <v>9135</v>
      </c>
      <c r="E371" s="7">
        <v>0</v>
      </c>
      <c r="I371" s="7">
        <v>0</v>
      </c>
      <c r="J371" t="s">
        <v>1256</v>
      </c>
      <c r="K371" t="s">
        <v>9317</v>
      </c>
      <c r="M371">
        <f>INDEX(TeamSports!B:B,MATCH(J371,TeamSports!C:C,0))</f>
        <v>67</v>
      </c>
      <c r="O371" t="str">
        <f>_xlfn.CONCAT($O$1,$S$1,$B$1,$S$1," ",$Q$1,$B$2,$U$1,$C$2,$U$1,$E$2,$U$1,$I$2,$U$1,$K$2,$U$1,$M$2,$R$1,$P$1,$Q$1,$T$1,B371,$T$1,$U$1,$T$1,C520,$T$1,$U$1,SUBSTITUTE(E520,",","."),$U$1,SUBSTITUTE(I520,",","."),$U$1,$T$1,K520,$T$1,$U$1,M520,$R$1,$V$1)</f>
        <v>INSERT INTO "SportsRecords" (sp_record_id,sp_record_name,sp_record_best,sp_record_last,sport_class,team_sport_id) VALUES ('SP_369','Huida Tm',21,27,'T',43);</v>
      </c>
    </row>
    <row r="372" spans="2:15" x14ac:dyDescent="0.25">
      <c r="B372" t="s">
        <v>8400</v>
      </c>
      <c r="C372" t="s">
        <v>9136</v>
      </c>
      <c r="E372" s="7">
        <v>64.5</v>
      </c>
      <c r="I372" s="7">
        <v>74.174999999999997</v>
      </c>
      <c r="J372" t="s">
        <v>8509</v>
      </c>
      <c r="K372" t="s">
        <v>8652</v>
      </c>
      <c r="M372">
        <f>INDEX(TeamSports!B:B,MATCH(J372,TeamSports!C:C,0))</f>
        <v>66</v>
      </c>
      <c r="O372" t="str">
        <f>_xlfn.CONCAT($O$1,$S$1,$B$1,$S$1," ",$Q$1,$B$2,$U$1,$C$2,$U$1,$E$2,$U$1,$I$2,$U$1,$K$2,$U$1,$M$2,$R$1,$P$1,$Q$1,$T$1,B372,$T$1,$U$1,$T$1,C521,$T$1,$U$1,SUBSTITUTE(E521,",","."),$U$1,SUBSTITUTE(I521,",","."),$U$1,$T$1,K521,$T$1,$U$1,M521,$R$1,$V$1)</f>
        <v>INSERT INTO "SportsRecords" (sp_record_id,sp_record_name,sp_record_best,sp_record_last,sport_class,team_sport_id) VALUES ('SP_370','Jungla Dp',168,246,'T',43);</v>
      </c>
    </row>
    <row r="373" spans="2:15" x14ac:dyDescent="0.25">
      <c r="B373" t="s">
        <v>8401</v>
      </c>
      <c r="C373" t="s">
        <v>9137</v>
      </c>
      <c r="E373" s="7">
        <v>0</v>
      </c>
      <c r="I373" s="7">
        <v>0</v>
      </c>
      <c r="J373" t="s">
        <v>1256</v>
      </c>
      <c r="K373" t="s">
        <v>9317</v>
      </c>
      <c r="M373">
        <f>INDEX(TeamSports!B:B,MATCH(J373,TeamSports!C:C,0))</f>
        <v>67</v>
      </c>
      <c r="O373" t="str">
        <f>_xlfn.CONCAT($O$1,$S$1,$B$1,$S$1," ",$Q$1,$B$2,$U$1,$C$2,$U$1,$E$2,$U$1,$I$2,$U$1,$K$2,$U$1,$M$2,$R$1,$P$1,$Q$1,$T$1,B373,$T$1,$U$1,$T$1,C522,$T$1,$U$1,SUBSTITUTE(E522,",","."),$U$1,SUBSTITUTE(I522,",","."),$U$1,$T$1,K522,$T$1,$U$1,M522,$R$1,$V$1)</f>
        <v>INSERT INTO "SportsRecords" (sp_record_id,sp_record_name,sp_record_best,sp_record_last,sport_class,team_sport_id) VALUES ('SP_371','Jungla Mt',41,35,'T',43);</v>
      </c>
    </row>
    <row r="374" spans="2:15" x14ac:dyDescent="0.25">
      <c r="B374" t="s">
        <v>8402</v>
      </c>
      <c r="C374" t="s">
        <v>9138</v>
      </c>
      <c r="E374" s="7">
        <v>88.5</v>
      </c>
      <c r="I374" s="7">
        <v>101.77500000000001</v>
      </c>
      <c r="J374" t="s">
        <v>8509</v>
      </c>
      <c r="K374" t="s">
        <v>8652</v>
      </c>
      <c r="M374">
        <f>INDEX(TeamSports!B:B,MATCH(J374,TeamSports!C:C,0))</f>
        <v>66</v>
      </c>
      <c r="O374" t="str">
        <f>_xlfn.CONCAT($O$1,$S$1,$B$1,$S$1," ",$Q$1,$B$2,$U$1,$C$2,$U$1,$E$2,$U$1,$I$2,$U$1,$K$2,$U$1,$M$2,$R$1,$P$1,$Q$1,$T$1,B374,$T$1,$U$1,$T$1,C523,$T$1,$U$1,SUBSTITUTE(E523,",","."),$U$1,SUBSTITUTE(I523,",","."),$U$1,$T$1,K523,$T$1,$U$1,M523,$R$1,$V$1)</f>
        <v>INSERT INTO "SportsRecords" (sp_record_id,sp_record_name,sp_record_best,sp_record_last,sport_class,team_sport_id) VALUES ('SP_372','Jungla Pt',75,60,'T',43);</v>
      </c>
    </row>
    <row r="375" spans="2:15" x14ac:dyDescent="0.25">
      <c r="B375" t="s">
        <v>8403</v>
      </c>
      <c r="C375" t="s">
        <v>9139</v>
      </c>
      <c r="E375" s="7">
        <v>0</v>
      </c>
      <c r="I375" s="7">
        <v>0</v>
      </c>
      <c r="J375" t="s">
        <v>1256</v>
      </c>
      <c r="K375" t="s">
        <v>9317</v>
      </c>
      <c r="M375">
        <f>INDEX(TeamSports!B:B,MATCH(J375,TeamSports!C:C,0))</f>
        <v>67</v>
      </c>
      <c r="O375" t="str">
        <f>_xlfn.CONCAT($O$1,$S$1,$B$1,$S$1," ",$Q$1,$B$2,$U$1,$C$2,$U$1,$E$2,$U$1,$I$2,$U$1,$K$2,$U$1,$M$2,$R$1,$P$1,$Q$1,$T$1,B375,$T$1,$U$1,$T$1,C524,$T$1,$U$1,SUBSTITUTE(E524,",","."),$U$1,SUBSTITUTE(I524,",","."),$U$1,$T$1,K524,$T$1,$U$1,M524,$R$1,$V$1)</f>
        <v>INSERT INTO "SportsRecords" (sp_record_id,sp_record_name,sp_record_best,sp_record_last,sport_class,team_sport_id) VALUES ('SP_373','Jungla Tm',119,148,'T',43);</v>
      </c>
    </row>
    <row r="376" spans="2:15" x14ac:dyDescent="0.25">
      <c r="B376" t="s">
        <v>8404</v>
      </c>
      <c r="C376" t="s">
        <v>9140</v>
      </c>
      <c r="E376" s="7">
        <v>0</v>
      </c>
      <c r="I376" s="7">
        <v>0</v>
      </c>
      <c r="J376" t="s">
        <v>1256</v>
      </c>
      <c r="K376" t="s">
        <v>9317</v>
      </c>
      <c r="M376">
        <f>INDEX(TeamSports!B:B,MATCH(J376,TeamSports!C:C,0))</f>
        <v>67</v>
      </c>
      <c r="O376" t="str">
        <f>_xlfn.CONCAT($O$1,$S$1,$B$1,$S$1," ",$Q$1,$B$2,$U$1,$C$2,$U$1,$E$2,$U$1,$I$2,$U$1,$K$2,$U$1,$M$2,$R$1,$P$1,$Q$1,$T$1,B376,$T$1,$U$1,$T$1,C525,$T$1,$U$1,SUBSTITUTE(E525,",","."),$U$1,SUBSTITUTE(I525,",","."),$U$1,$T$1,K525,$T$1,$U$1,M525,$R$1,$V$1)</f>
        <v>INSERT INTO "SportsRecords" (sp_record_id,sp_record_name,sp_record_best,sp_record_last,sport_class,team_sport_id) VALUES ('SP_374','Planta Dp',24,37,'T',43);</v>
      </c>
    </row>
    <row r="377" spans="2:15" x14ac:dyDescent="0.25">
      <c r="B377" t="s">
        <v>8405</v>
      </c>
      <c r="C377" t="s">
        <v>9141</v>
      </c>
      <c r="E377" s="7">
        <v>70.2</v>
      </c>
      <c r="I377" s="7">
        <v>80.73</v>
      </c>
      <c r="J377" t="s">
        <v>8509</v>
      </c>
      <c r="K377" t="s">
        <v>8652</v>
      </c>
      <c r="M377">
        <f>INDEX(TeamSports!B:B,MATCH(J377,TeamSports!C:C,0))</f>
        <v>66</v>
      </c>
      <c r="O377" t="str">
        <f>_xlfn.CONCAT($O$1,$S$1,$B$1,$S$1," ",$Q$1,$B$2,$U$1,$C$2,$U$1,$E$2,$U$1,$I$2,$U$1,$K$2,$U$1,$M$2,$R$1,$P$1,$Q$1,$T$1,B377,$T$1,$U$1,$T$1,C526,$T$1,$U$1,SUBSTITUTE(E526,",","."),$U$1,SUBSTITUTE(I526,",","."),$U$1,$T$1,K526,$T$1,$U$1,M526,$R$1,$V$1)</f>
        <v>INSERT INTO "SportsRecords" (sp_record_id,sp_record_name,sp_record_best,sp_record_last,sport_class,team_sport_id) VALUES ('SP_375','Planta Mt',19,16,'T',43);</v>
      </c>
    </row>
    <row r="378" spans="2:15" x14ac:dyDescent="0.25">
      <c r="B378" t="s">
        <v>8406</v>
      </c>
      <c r="C378" t="s">
        <v>9142</v>
      </c>
      <c r="E378" s="7">
        <v>0</v>
      </c>
      <c r="I378" s="7">
        <v>0</v>
      </c>
      <c r="J378" t="s">
        <v>1256</v>
      </c>
      <c r="K378" t="s">
        <v>9317</v>
      </c>
      <c r="M378">
        <f>INDEX(TeamSports!B:B,MATCH(J378,TeamSports!C:C,0))</f>
        <v>67</v>
      </c>
      <c r="O378" t="str">
        <f>_xlfn.CONCAT($O$1,$S$1,$B$1,$S$1," ",$Q$1,$B$2,$U$1,$C$2,$U$1,$E$2,$U$1,$I$2,$U$1,$K$2,$U$1,$M$2,$R$1,$P$1,$Q$1,$T$1,B378,$T$1,$U$1,$T$1,C527,$T$1,$U$1,SUBSTITUTE(E527,",","."),$U$1,SUBSTITUTE(I527,",","."),$U$1,$T$1,K527,$T$1,$U$1,M527,$R$1,$V$1)</f>
        <v>INSERT INTO "SportsRecords" (sp_record_id,sp_record_name,sp_record_best,sp_record_last,sport_class,team_sport_id) VALUES ('SP_376','Planta Pt',100,67,'T',43);</v>
      </c>
    </row>
    <row r="379" spans="2:15" x14ac:dyDescent="0.25">
      <c r="B379" t="s">
        <v>8407</v>
      </c>
      <c r="C379" t="s">
        <v>9143</v>
      </c>
      <c r="E379" s="7">
        <v>72.5</v>
      </c>
      <c r="I379" s="7">
        <v>83.375</v>
      </c>
      <c r="J379" t="s">
        <v>8509</v>
      </c>
      <c r="K379" t="s">
        <v>8652</v>
      </c>
      <c r="M379">
        <f>INDEX(TeamSports!B:B,MATCH(J379,TeamSports!C:C,0))</f>
        <v>66</v>
      </c>
      <c r="O379" t="str">
        <f>_xlfn.CONCAT($O$1,$S$1,$B$1,$S$1," ",$Q$1,$B$2,$U$1,$C$2,$U$1,$E$2,$U$1,$I$2,$U$1,$K$2,$U$1,$M$2,$R$1,$P$1,$Q$1,$T$1,B379,$T$1,$U$1,$T$1,C528,$T$1,$U$1,SUBSTITUTE(E528,",","."),$U$1,SUBSTITUTE(I528,",","."),$U$1,$T$1,K528,$T$1,$U$1,M528,$R$1,$V$1)</f>
        <v>INSERT INTO "SportsRecords" (sp_record_id,sp_record_name,sp_record_best,sp_record_last,sport_class,team_sport_id) VALUES ('SP_377','Planta Tm',66,87,'T',43);</v>
      </c>
    </row>
    <row r="380" spans="2:15" x14ac:dyDescent="0.25">
      <c r="B380" t="s">
        <v>8408</v>
      </c>
      <c r="C380" t="s">
        <v>69</v>
      </c>
      <c r="D380" s="7">
        <f t="shared" ref="D380:D407" si="4">VALUE(SUBSTITUTE(F380,".",","))/1000</f>
        <v>8.8019999999999996</v>
      </c>
      <c r="E380" s="7">
        <f t="shared" ref="E380:E408" si="5">D380</f>
        <v>8.8019999999999996</v>
      </c>
      <c r="F380" s="7">
        <v>8802</v>
      </c>
      <c r="G380" s="7">
        <f t="shared" ref="G380:G407" si="6">VALUE(SUBSTITUTE(H380,".",","))/1000</f>
        <v>13.999000000000001</v>
      </c>
      <c r="H380" s="7">
        <v>13999</v>
      </c>
      <c r="I380" s="7">
        <f t="shared" ref="I380:I408" si="7">G380</f>
        <v>13.999000000000001</v>
      </c>
      <c r="J380" t="s">
        <v>70</v>
      </c>
      <c r="K380" t="s">
        <v>8565</v>
      </c>
      <c r="M380">
        <f>INDEX(TeamSports!B:B,MATCH(J380,TeamSports!C:C,0))</f>
        <v>39</v>
      </c>
      <c r="O380" t="str">
        <f>_xlfn.CONCAT($O$1,$S$1,$B$1,$S$1," ",$Q$1,$B$2,$U$1,$C$2,$U$1,$E$2,$U$1,$I$2,$U$1,$K$2,$U$1,$M$2,$R$1,$P$1,$Q$1,$T$1,B380,$T$1,$U$1,$T$1,C529,$T$1,$U$1,SUBSTITUTE(E529,",","."),$U$1,SUBSTITUTE(I529,",","."),$U$1,$T$1,K529,$T$1,$U$1,M529,$R$1,$V$1)</f>
        <v>INSERT INTO "SportsRecords" (sp_record_id,sp_record_name,sp_record_best,sp_record_last,sport_class,team_sport_id) VALUES ('SP_378','Presa Dp',23,29,'T',43);</v>
      </c>
    </row>
    <row r="381" spans="2:15" x14ac:dyDescent="0.25">
      <c r="B381" t="s">
        <v>8409</v>
      </c>
      <c r="C381" t="s">
        <v>71</v>
      </c>
      <c r="D381" s="7">
        <f t="shared" si="4"/>
        <v>39.218000000000004</v>
      </c>
      <c r="E381" s="7">
        <f t="shared" si="5"/>
        <v>39.218000000000004</v>
      </c>
      <c r="F381" s="7">
        <v>39218</v>
      </c>
      <c r="G381" s="7">
        <f t="shared" si="6"/>
        <v>50.999000000000002</v>
      </c>
      <c r="H381" s="7">
        <v>50999</v>
      </c>
      <c r="I381" s="7">
        <f t="shared" si="7"/>
        <v>50.999000000000002</v>
      </c>
      <c r="J381" t="s">
        <v>70</v>
      </c>
      <c r="K381" t="s">
        <v>8565</v>
      </c>
      <c r="M381">
        <f>INDEX(TeamSports!B:B,MATCH(J381,TeamSports!C:C,0))</f>
        <v>39</v>
      </c>
      <c r="O381" t="str">
        <f>_xlfn.CONCAT($O$1,$S$1,$B$1,$S$1," ",$Q$1,$B$2,$U$1,$C$2,$U$1,$E$2,$U$1,$I$2,$U$1,$K$2,$U$1,$M$2,$R$1,$P$1,$Q$1,$T$1,B381,$T$1,$U$1,$T$1,C530,$T$1,$U$1,SUBSTITUTE(E530,",","."),$U$1,SUBSTITUTE(I530,",","."),$U$1,$T$1,K530,$T$1,$U$1,M530,$R$1,$V$1)</f>
        <v>INSERT INTO "SportsRecords" (sp_record_id,sp_record_name,sp_record_best,sp_record_last,sport_class,team_sport_id) VALUES ('SP_379','Presa Mt',14,13,'T',43);</v>
      </c>
    </row>
    <row r="382" spans="2:15" x14ac:dyDescent="0.25">
      <c r="B382" t="s">
        <v>8410</v>
      </c>
      <c r="C382" t="s">
        <v>72</v>
      </c>
      <c r="D382" s="7">
        <f t="shared" si="4"/>
        <v>12.025</v>
      </c>
      <c r="E382" s="7">
        <f t="shared" si="5"/>
        <v>12.025</v>
      </c>
      <c r="F382" s="7">
        <v>12025</v>
      </c>
      <c r="G382" s="7">
        <f t="shared" si="6"/>
        <v>18.998999999999999</v>
      </c>
      <c r="H382" s="7">
        <v>18999</v>
      </c>
      <c r="I382" s="7">
        <f t="shared" si="7"/>
        <v>18.998999999999999</v>
      </c>
      <c r="J382" t="s">
        <v>70</v>
      </c>
      <c r="K382" t="s">
        <v>8565</v>
      </c>
      <c r="M382">
        <f>INDEX(TeamSports!B:B,MATCH(J382,TeamSports!C:C,0))</f>
        <v>39</v>
      </c>
      <c r="O382" t="str">
        <f>_xlfn.CONCAT($O$1,$S$1,$B$1,$S$1," ",$Q$1,$B$2,$U$1,$C$2,$U$1,$E$2,$U$1,$I$2,$U$1,$K$2,$U$1,$M$2,$R$1,$P$1,$Q$1,$T$1,B382,$T$1,$U$1,$T$1,C531,$T$1,$U$1,SUBSTITUTE(E531,",","."),$U$1,SUBSTITUTE(I531,",","."),$U$1,$T$1,K531,$T$1,$U$1,M531,$R$1,$V$1)</f>
        <v>INSERT INTO "SportsRecords" (sp_record_id,sp_record_name,sp_record_best,sp_record_last,sport_class,team_sport_id) VALUES ('SP_380','Presa Pt',100,85,'T',43);</v>
      </c>
    </row>
    <row r="383" spans="2:15" x14ac:dyDescent="0.25">
      <c r="B383" t="s">
        <v>8411</v>
      </c>
      <c r="C383" t="s">
        <v>73</v>
      </c>
      <c r="D383" s="7">
        <f t="shared" si="4"/>
        <v>119.45099999999999</v>
      </c>
      <c r="E383" s="7">
        <f t="shared" si="5"/>
        <v>119.45099999999999</v>
      </c>
      <c r="F383" s="7">
        <v>119451</v>
      </c>
      <c r="G383" s="7">
        <f t="shared" si="6"/>
        <v>180.999</v>
      </c>
      <c r="H383" s="7">
        <v>180999</v>
      </c>
      <c r="I383" s="7">
        <f t="shared" si="7"/>
        <v>180.999</v>
      </c>
      <c r="J383" t="s">
        <v>70</v>
      </c>
      <c r="K383" t="s">
        <v>8565</v>
      </c>
      <c r="M383">
        <f>INDEX(TeamSports!B:B,MATCH(J383,TeamSports!C:C,0))</f>
        <v>39</v>
      </c>
      <c r="O383" t="str">
        <f>_xlfn.CONCAT($O$1,$S$1,$B$1,$S$1," ",$Q$1,$B$2,$U$1,$C$2,$U$1,$E$2,$U$1,$I$2,$U$1,$K$2,$U$1,$M$2,$R$1,$P$1,$Q$1,$T$1,B383,$T$1,$U$1,$T$1,C532,$T$1,$U$1,SUBSTITUTE(E532,",","."),$U$1,SUBSTITUTE(I532,",","."),$U$1,$T$1,K532,$T$1,$U$1,M532,$R$1,$V$1)</f>
        <v>INSERT INTO "SportsRecords" (sp_record_id,sp_record_name,sp_record_best,sp_record_last,sport_class,team_sport_id) VALUES ('SP_381','Presa Tm',60,75,'T',43);</v>
      </c>
    </row>
    <row r="384" spans="2:15" x14ac:dyDescent="0.25">
      <c r="B384" t="s">
        <v>8412</v>
      </c>
      <c r="C384" t="s">
        <v>74</v>
      </c>
      <c r="D384" s="7">
        <f t="shared" si="4"/>
        <v>35.512999999999998</v>
      </c>
      <c r="E384" s="7">
        <f t="shared" si="5"/>
        <v>35.512999999999998</v>
      </c>
      <c r="F384" s="7">
        <v>35513</v>
      </c>
      <c r="G384" s="7">
        <f t="shared" si="6"/>
        <v>50.999000000000002</v>
      </c>
      <c r="H384" s="7">
        <v>50999</v>
      </c>
      <c r="I384" s="7">
        <f t="shared" si="7"/>
        <v>50.999000000000002</v>
      </c>
      <c r="J384" t="s">
        <v>70</v>
      </c>
      <c r="K384" t="s">
        <v>8565</v>
      </c>
      <c r="M384">
        <f>INDEX(TeamSports!B:B,MATCH(J384,TeamSports!C:C,0))</f>
        <v>39</v>
      </c>
      <c r="O384" t="str">
        <f>_xlfn.CONCAT($O$1,$S$1,$B$1,$S$1," ",$Q$1,$B$2,$U$1,$C$2,$U$1,$E$2,$U$1,$I$2,$U$1,$K$2,$U$1,$M$2,$R$1,$P$1,$Q$1,$T$1,B384,$T$1,$U$1,$T$1,C533,$T$1,$U$1,SUBSTITUTE(E533,",","."),$U$1,SUBSTITUTE(I533,",","."),$U$1,$T$1,K533,$T$1,$U$1,M533,$R$1,$V$1)</f>
        <v>INSERT INTO "SportsRecords" (sp_record_id,sp_record_name,sp_record_best,sp_record_last,sport_class,team_sport_id) VALUES ('SP_382','Silo Dp',47,64,'T',43);</v>
      </c>
    </row>
    <row r="385" spans="2:15" x14ac:dyDescent="0.25">
      <c r="B385" t="s">
        <v>8413</v>
      </c>
      <c r="C385" t="s">
        <v>34</v>
      </c>
      <c r="D385" s="7">
        <f t="shared" si="4"/>
        <v>40.43</v>
      </c>
      <c r="E385" s="7">
        <f t="shared" si="5"/>
        <v>40.43</v>
      </c>
      <c r="F385" s="7">
        <v>40430</v>
      </c>
      <c r="G385" s="7">
        <f t="shared" si="6"/>
        <v>70.998999999999995</v>
      </c>
      <c r="H385" s="7">
        <v>70999</v>
      </c>
      <c r="I385" s="7">
        <f t="shared" si="7"/>
        <v>70.998999999999995</v>
      </c>
      <c r="J385" t="s">
        <v>70</v>
      </c>
      <c r="K385" t="s">
        <v>8565</v>
      </c>
      <c r="M385">
        <f>INDEX(TeamSports!B:B,MATCH(J385,TeamSports!C:C,0))</f>
        <v>39</v>
      </c>
      <c r="O385" t="str">
        <f>_xlfn.CONCAT($O$1,$S$1,$B$1,$S$1," ",$Q$1,$B$2,$U$1,$C$2,$U$1,$E$2,$U$1,$I$2,$U$1,$K$2,$U$1,$M$2,$R$1,$P$1,$Q$1,$T$1,B385,$T$1,$U$1,$T$1,C534,$T$1,$U$1,SUBSTITUTE(E534,",","."),$U$1,SUBSTITUTE(I534,",","."),$U$1,$T$1,K534,$T$1,$U$1,M534,$R$1,$V$1)</f>
        <v>INSERT INTO "SportsRecords" (sp_record_id,sp_record_name,sp_record_best,sp_record_last,sport_class,team_sport_id) VALUES ('SP_383','Silo Mt',28,22,'T',43);</v>
      </c>
    </row>
    <row r="386" spans="2:15" x14ac:dyDescent="0.25">
      <c r="B386" t="s">
        <v>8414</v>
      </c>
      <c r="C386" t="s">
        <v>75</v>
      </c>
      <c r="D386" s="7">
        <f t="shared" si="4"/>
        <v>7.8029999999999999</v>
      </c>
      <c r="E386" s="7">
        <f t="shared" si="5"/>
        <v>7.8029999999999999</v>
      </c>
      <c r="F386" s="7">
        <v>7803</v>
      </c>
      <c r="G386" s="7">
        <f t="shared" si="6"/>
        <v>15.999000000000001</v>
      </c>
      <c r="H386" s="7">
        <v>15999</v>
      </c>
      <c r="I386" s="7">
        <f t="shared" si="7"/>
        <v>15.999000000000001</v>
      </c>
      <c r="J386" t="s">
        <v>70</v>
      </c>
      <c r="K386" t="s">
        <v>8565</v>
      </c>
      <c r="M386">
        <f>INDEX(TeamSports!B:B,MATCH(J386,TeamSports!C:C,0))</f>
        <v>39</v>
      </c>
      <c r="O386" t="str">
        <f>_xlfn.CONCAT($O$1,$S$1,$B$1,$S$1," ",$Q$1,$B$2,$U$1,$C$2,$U$1,$E$2,$U$1,$I$2,$U$1,$K$2,$U$1,$M$2,$R$1,$P$1,$Q$1,$T$1,B386,$T$1,$U$1,$T$1,C535,$T$1,$U$1,SUBSTITUTE(E535,",","."),$U$1,SUBSTITUTE(I535,",","."),$U$1,$T$1,K535,$T$1,$U$1,M535,$R$1,$V$1)</f>
        <v>INSERT INTO "SportsRecords" (sp_record_id,sp_record_name,sp_record_best,sp_record_last,sport_class,team_sport_id) VALUES ('SP_384','Silo Pt',89,70,'T',43);</v>
      </c>
    </row>
    <row r="387" spans="2:15" x14ac:dyDescent="0.25">
      <c r="B387" t="s">
        <v>8415</v>
      </c>
      <c r="C387" t="s">
        <v>76</v>
      </c>
      <c r="D387" s="7">
        <f t="shared" si="4"/>
        <v>99.221000000000004</v>
      </c>
      <c r="E387" s="7">
        <f t="shared" si="5"/>
        <v>99.221000000000004</v>
      </c>
      <c r="F387" s="7">
        <v>99221</v>
      </c>
      <c r="G387" s="7">
        <f t="shared" si="6"/>
        <v>75</v>
      </c>
      <c r="H387" s="7">
        <v>75000</v>
      </c>
      <c r="I387" s="7">
        <f t="shared" si="7"/>
        <v>75</v>
      </c>
      <c r="J387" t="s">
        <v>70</v>
      </c>
      <c r="K387" t="s">
        <v>8565</v>
      </c>
      <c r="M387">
        <f>INDEX(TeamSports!B:B,MATCH(J387,TeamSports!C:C,0))</f>
        <v>39</v>
      </c>
      <c r="O387" t="str">
        <f>_xlfn.CONCAT($O$1,$S$1,$B$1,$S$1," ",$Q$1,$B$2,$U$1,$C$2,$U$1,$E$2,$U$1,$I$2,$U$1,$K$2,$U$1,$M$2,$R$1,$P$1,$Q$1,$T$1,B387,$T$1,$U$1,$T$1,C536,$T$1,$U$1,SUBSTITUTE(E536,",","."),$U$1,SUBSTITUTE(I536,",","."),$U$1,$T$1,K536,$T$1,$U$1,M536,$R$1,$V$1)</f>
        <v>INSERT INTO "SportsRecords" (sp_record_id,sp_record_name,sp_record_best,sp_record_last,sport_class,team_sport_id) VALUES ('SP_385','Silo Tm',70,78,'T',43);</v>
      </c>
    </row>
    <row r="388" spans="2:15" x14ac:dyDescent="0.25">
      <c r="B388" t="s">
        <v>8416</v>
      </c>
      <c r="C388" t="s">
        <v>77</v>
      </c>
      <c r="D388" s="7">
        <f t="shared" si="4"/>
        <v>10.116</v>
      </c>
      <c r="E388" s="7">
        <f t="shared" si="5"/>
        <v>10.116</v>
      </c>
      <c r="F388" s="7">
        <v>10116</v>
      </c>
      <c r="G388" s="7">
        <f t="shared" si="6"/>
        <v>7.5</v>
      </c>
      <c r="H388" s="7">
        <v>7500</v>
      </c>
      <c r="I388" s="7">
        <f t="shared" si="7"/>
        <v>7.5</v>
      </c>
      <c r="J388" t="s">
        <v>70</v>
      </c>
      <c r="K388" t="s">
        <v>8565</v>
      </c>
      <c r="M388">
        <f>INDEX(TeamSports!B:B,MATCH(J388,TeamSports!C:C,0))</f>
        <v>39</v>
      </c>
      <c r="O388" t="str">
        <f>_xlfn.CONCAT($O$1,$S$1,$B$1,$S$1," ",$Q$1,$B$2,$U$1,$C$2,$U$1,$E$2,$U$1,$I$2,$U$1,$K$2,$U$1,$M$2,$R$1,$P$1,$Q$1,$T$1,B388,$T$1,$U$1,$T$1,C537,$T$1,$U$1,SUBSTITUTE(E537,",","."),$U$1,SUBSTITUTE(I537,",","."),$U$1,$T$1,K537,$T$1,$U$1,M537,$R$1,$V$1)</f>
        <v>INSERT INTO "SportsRecords" (sp_record_id,sp_record_name,sp_record_best,sp_record_last,sport_class,team_sport_id) VALUES ('SP_386','Superficie Dp',3,5,'T',43);</v>
      </c>
    </row>
    <row r="389" spans="2:15" x14ac:dyDescent="0.25">
      <c r="B389" t="s">
        <v>8417</v>
      </c>
      <c r="C389" t="s">
        <v>78</v>
      </c>
      <c r="D389" s="7">
        <f t="shared" si="4"/>
        <v>134.56</v>
      </c>
      <c r="E389" s="7">
        <f t="shared" si="5"/>
        <v>134.56</v>
      </c>
      <c r="F389" s="7">
        <v>134560</v>
      </c>
      <c r="G389" s="7">
        <f t="shared" si="6"/>
        <v>164.99</v>
      </c>
      <c r="H389" s="7">
        <v>164990</v>
      </c>
      <c r="I389" s="7">
        <f t="shared" si="7"/>
        <v>164.99</v>
      </c>
      <c r="J389" t="s">
        <v>79</v>
      </c>
      <c r="K389" t="s">
        <v>8565</v>
      </c>
      <c r="M389">
        <f>INDEX(TeamSports!B:B,MATCH(J389,TeamSports!C:C,0))</f>
        <v>40</v>
      </c>
      <c r="O389" t="str">
        <f>_xlfn.CONCAT($O$1,$S$1,$B$1,$S$1," ",$Q$1,$B$2,$U$1,$C$2,$U$1,$E$2,$U$1,$I$2,$U$1,$K$2,$U$1,$M$2,$R$1,$P$1,$Q$1,$T$1,B389,$T$1,$U$1,$T$1,C538,$T$1,$U$1,SUBSTITUTE(E538,",","."),$U$1,SUBSTITUTE(I538,",","."),$U$1,$T$1,K538,$T$1,$U$1,M538,$R$1,$V$1)</f>
        <v>INSERT INTO "SportsRecords" (sp_record_id,sp_record_name,sp_record_best,sp_record_last,sport_class,team_sport_id) VALUES ('SP_387','Superficie II Dp',2,6,'T',43);</v>
      </c>
    </row>
    <row r="390" spans="2:15" x14ac:dyDescent="0.25">
      <c r="B390" t="s">
        <v>8418</v>
      </c>
      <c r="C390" t="s">
        <v>80</v>
      </c>
      <c r="D390" s="7">
        <f t="shared" si="4"/>
        <v>123.96</v>
      </c>
      <c r="E390" s="7">
        <f t="shared" si="5"/>
        <v>123.96</v>
      </c>
      <c r="F390" s="7">
        <v>123960</v>
      </c>
      <c r="G390" s="7">
        <f t="shared" si="6"/>
        <v>153.99</v>
      </c>
      <c r="H390" s="7">
        <v>153990</v>
      </c>
      <c r="I390" s="7">
        <f t="shared" si="7"/>
        <v>153.99</v>
      </c>
      <c r="J390" t="s">
        <v>79</v>
      </c>
      <c r="K390" t="s">
        <v>8565</v>
      </c>
      <c r="M390">
        <f>INDEX(TeamSports!B:B,MATCH(J390,TeamSports!C:C,0))</f>
        <v>40</v>
      </c>
      <c r="O390" t="str">
        <f>_xlfn.CONCAT($O$1,$S$1,$B$1,$S$1," ",$Q$1,$B$2,$U$1,$C$2,$U$1,$E$2,$U$1,$I$2,$U$1,$K$2,$U$1,$M$2,$R$1,$P$1,$Q$1,$T$1,B390,$T$1,$U$1,$T$1,C539,$T$1,$U$1,SUBSTITUTE(E539,",","."),$U$1,SUBSTITUTE(I539,",","."),$U$1,$T$1,K539,$T$1,$U$1,M539,$R$1,$V$1)</f>
        <v>INSERT INTO "SportsRecords" (sp_record_id,sp_record_name,sp_record_best,sp_record_last,sport_class,team_sport_id) VALUES ('SP_388','Superficie II Mt',6,2,'T',43);</v>
      </c>
    </row>
    <row r="391" spans="2:15" x14ac:dyDescent="0.25">
      <c r="B391" t="s">
        <v>8419</v>
      </c>
      <c r="C391" t="s">
        <v>81</v>
      </c>
      <c r="D391" s="7">
        <f t="shared" si="4"/>
        <v>128.47999999999999</v>
      </c>
      <c r="E391" s="7">
        <f t="shared" si="5"/>
        <v>128.47999999999999</v>
      </c>
      <c r="F391" s="7">
        <v>128480</v>
      </c>
      <c r="G391" s="7">
        <f t="shared" si="6"/>
        <v>158.99</v>
      </c>
      <c r="H391" s="7">
        <v>158990</v>
      </c>
      <c r="I391" s="7">
        <f t="shared" si="7"/>
        <v>158.99</v>
      </c>
      <c r="J391" t="s">
        <v>79</v>
      </c>
      <c r="K391" t="s">
        <v>8565</v>
      </c>
      <c r="M391">
        <f>INDEX(TeamSports!B:B,MATCH(J391,TeamSports!C:C,0))</f>
        <v>40</v>
      </c>
      <c r="O391" t="str">
        <f>_xlfn.CONCAT($O$1,$S$1,$B$1,$S$1," ",$Q$1,$B$2,$U$1,$C$2,$U$1,$E$2,$U$1,$I$2,$U$1,$K$2,$U$1,$M$2,$R$1,$P$1,$Q$1,$T$1,B391,$T$1,$U$1,$T$1,C540,$T$1,$U$1,SUBSTITUTE(E540,",","."),$U$1,SUBSTITUTE(I540,",","."),$U$1,$T$1,K540,$T$1,$U$1,M540,$R$1,$V$1)</f>
        <v>INSERT INTO "SportsRecords" (sp_record_id,sp_record_name,sp_record_best,sp_record_last,sport_class,team_sport_id) VALUES ('SP_389','Superficie II Pt',87.5,66.7,'T',43);</v>
      </c>
    </row>
    <row r="392" spans="2:15" x14ac:dyDescent="0.25">
      <c r="B392" t="s">
        <v>8420</v>
      </c>
      <c r="C392" t="s">
        <v>82</v>
      </c>
      <c r="D392" s="7">
        <f t="shared" si="4"/>
        <v>174.1</v>
      </c>
      <c r="E392" s="7">
        <f t="shared" si="5"/>
        <v>174.1</v>
      </c>
      <c r="F392" s="7">
        <v>174100</v>
      </c>
      <c r="G392" s="7">
        <f t="shared" si="6"/>
        <v>204.99</v>
      </c>
      <c r="H392" s="7">
        <v>204990</v>
      </c>
      <c r="I392" s="7">
        <f t="shared" si="7"/>
        <v>204.99</v>
      </c>
      <c r="J392" t="s">
        <v>79</v>
      </c>
      <c r="K392" t="s">
        <v>8565</v>
      </c>
      <c r="M392">
        <f>INDEX(TeamSports!B:B,MATCH(J392,TeamSports!C:C,0))</f>
        <v>40</v>
      </c>
      <c r="O392" t="str">
        <f>_xlfn.CONCAT($O$1,$S$1,$B$1,$S$1," ",$Q$1,$B$2,$U$1,$C$2,$U$1,$E$2,$U$1,$I$2,$U$1,$K$2,$U$1,$M$2,$R$1,$P$1,$Q$1,$T$1,B392,$T$1,$U$1,$T$1,C541,$T$1,$U$1,SUBSTITUTE(E541,",","."),$U$1,SUBSTITUTE(I541,",","."),$U$1,$T$1,K541,$T$1,$U$1,M541,$R$1,$V$1)</f>
        <v>INSERT INTO "SportsRecords" (sp_record_id,sp_record_name,sp_record_best,sp_record_last,sport_class,team_sport_id) VALUES ('SP_390','Superficie II Tm',50,56,'T',43);</v>
      </c>
    </row>
    <row r="393" spans="2:15" x14ac:dyDescent="0.25">
      <c r="B393" t="s">
        <v>8421</v>
      </c>
      <c r="C393" t="s">
        <v>83</v>
      </c>
      <c r="D393" s="7">
        <f t="shared" si="4"/>
        <v>141.72999999999999</v>
      </c>
      <c r="E393" s="7">
        <f t="shared" si="5"/>
        <v>141.72999999999999</v>
      </c>
      <c r="F393" s="7">
        <v>141730</v>
      </c>
      <c r="G393" s="7">
        <f t="shared" si="6"/>
        <v>171.99</v>
      </c>
      <c r="H393" s="7">
        <v>171990</v>
      </c>
      <c r="I393" s="7">
        <f t="shared" si="7"/>
        <v>171.99</v>
      </c>
      <c r="J393" t="s">
        <v>79</v>
      </c>
      <c r="K393" t="s">
        <v>8565</v>
      </c>
      <c r="M393">
        <f>INDEX(TeamSports!B:B,MATCH(J393,TeamSports!C:C,0))</f>
        <v>40</v>
      </c>
      <c r="O393" t="str">
        <f>_xlfn.CONCAT($O$1,$S$1,$B$1,$S$1," ",$Q$1,$B$2,$U$1,$C$2,$U$1,$E$2,$U$1,$I$2,$U$1,$K$2,$U$1,$M$2,$R$1,$P$1,$Q$1,$T$1,B393,$T$1,$U$1,$T$1,C542,$T$1,$U$1,SUBSTITUTE(E542,",","."),$U$1,SUBSTITUTE(I542,",","."),$U$1,$T$1,K542,$T$1,$U$1,M542,$R$1,$V$1)</f>
        <v>INSERT INTO "SportsRecords" (sp_record_id,sp_record_name,sp_record_best,sp_record_last,sport_class,team_sport_id) VALUES ('SP_391','Superficie Mt',3,2,'T',43);</v>
      </c>
    </row>
    <row r="394" spans="2:15" x14ac:dyDescent="0.25">
      <c r="B394" t="s">
        <v>8422</v>
      </c>
      <c r="C394" t="s">
        <v>84</v>
      </c>
      <c r="D394" s="7">
        <f t="shared" si="4"/>
        <v>156.35</v>
      </c>
      <c r="E394" s="7">
        <f t="shared" si="5"/>
        <v>156.35</v>
      </c>
      <c r="F394" s="7">
        <v>156350</v>
      </c>
      <c r="G394" s="7">
        <f t="shared" si="6"/>
        <v>186.99</v>
      </c>
      <c r="H394" s="7">
        <v>186990</v>
      </c>
      <c r="I394" s="7">
        <f t="shared" si="7"/>
        <v>186.99</v>
      </c>
      <c r="J394" t="s">
        <v>79</v>
      </c>
      <c r="K394" t="s">
        <v>8565</v>
      </c>
      <c r="M394">
        <f>INDEX(TeamSports!B:B,MATCH(J394,TeamSports!C:C,0))</f>
        <v>40</v>
      </c>
      <c r="O394" t="str">
        <f>_xlfn.CONCAT($O$1,$S$1,$B$1,$S$1," ",$Q$1,$B$2,$U$1,$C$2,$U$1,$E$2,$U$1,$I$2,$U$1,$K$2,$U$1,$M$2,$R$1,$P$1,$Q$1,$T$1,B394,$T$1,$U$1,$T$1,C543,$T$1,$U$1,SUBSTITUTE(E543,",","."),$U$1,SUBSTITUTE(I543,",","."),$U$1,$T$1,K543,$T$1,$U$1,M543,$R$1,$V$1)</f>
        <v>INSERT INTO "SportsRecords" (sp_record_id,sp_record_name,sp_record_best,sp_record_last,sport_class,team_sport_id) VALUES ('SP_392','Superficie Pt',100,80,'T',43);</v>
      </c>
    </row>
    <row r="395" spans="2:15" x14ac:dyDescent="0.25">
      <c r="B395" t="s">
        <v>8423</v>
      </c>
      <c r="C395" t="s">
        <v>85</v>
      </c>
      <c r="D395" s="7">
        <f t="shared" si="4"/>
        <v>115.4</v>
      </c>
      <c r="E395" s="7">
        <f t="shared" si="5"/>
        <v>115.4</v>
      </c>
      <c r="F395" s="7">
        <v>115400</v>
      </c>
      <c r="G395" s="7">
        <f t="shared" si="6"/>
        <v>145.99</v>
      </c>
      <c r="H395" s="7">
        <v>145990</v>
      </c>
      <c r="I395" s="7">
        <f t="shared" si="7"/>
        <v>145.99</v>
      </c>
      <c r="J395" t="s">
        <v>79</v>
      </c>
      <c r="K395" t="s">
        <v>8565</v>
      </c>
      <c r="M395">
        <f>INDEX(TeamSports!B:B,MATCH(J395,TeamSports!C:C,0))</f>
        <v>40</v>
      </c>
      <c r="O395" t="str">
        <f>_xlfn.CONCAT($O$1,$S$1,$B$1,$S$1," ",$Q$1,$B$2,$U$1,$C$2,$U$1,$E$2,$U$1,$I$2,$U$1,$K$2,$U$1,$M$2,$R$1,$P$1,$Q$1,$T$1,B395,$T$1,$U$1,$T$1,C544,$T$1,$U$1,SUBSTITUTE(E544,",","."),$U$1,SUBSTITUTE(I544,",","."),$U$1,$T$1,K544,$T$1,$U$1,M544,$R$1,$V$1)</f>
        <v>INSERT INTO "SportsRecords" (sp_record_id,sp_record_name,sp_record_best,sp_record_last,sport_class,team_sport_id) VALUES ('SP_393','Superficie Tm',43,52,'T',43);</v>
      </c>
    </row>
    <row r="396" spans="2:15" x14ac:dyDescent="0.25">
      <c r="B396" t="s">
        <v>8424</v>
      </c>
      <c r="C396" t="s">
        <v>86</v>
      </c>
      <c r="D396" s="7">
        <f t="shared" si="4"/>
        <v>65.010000000000005</v>
      </c>
      <c r="E396" s="7">
        <f t="shared" si="5"/>
        <v>65.010000000000005</v>
      </c>
      <c r="F396" s="7">
        <v>65010</v>
      </c>
      <c r="G396" s="7">
        <f t="shared" si="6"/>
        <v>95.99</v>
      </c>
      <c r="H396" s="7">
        <v>95990</v>
      </c>
      <c r="I396" s="7">
        <f t="shared" si="7"/>
        <v>95.99</v>
      </c>
      <c r="J396" t="s">
        <v>79</v>
      </c>
      <c r="K396" t="s">
        <v>8565</v>
      </c>
      <c r="M396">
        <f>INDEX(TeamSports!B:B,MATCH(J396,TeamSports!C:C,0))</f>
        <v>40</v>
      </c>
      <c r="O396" t="str">
        <f>_xlfn.CONCAT($O$1,$S$1,$B$1,$S$1," ",$Q$1,$B$2,$U$1,$C$2,$U$1,$E$2,$U$1,$I$2,$U$1,$K$2,$U$1,$M$2,$R$1,$P$1,$Q$1,$T$1,B396,$T$1,$U$1,$T$1,C545,$T$1,$U$1,SUBSTITUTE(E545,",","."),$U$1,SUBSTITUTE(I545,",","."),$U$1,$T$1,K545,$T$1,$U$1,M545,$R$1,$V$1)</f>
        <v>INSERT INTO "SportsRecords" (sp_record_id,sp_record_name,sp_record_best,sp_record_last,sport_class,team_sport_id) VALUES ('SP_394','Tren Dp',247,295,'T',43);</v>
      </c>
    </row>
    <row r="397" spans="2:15" x14ac:dyDescent="0.25">
      <c r="B397" t="s">
        <v>8425</v>
      </c>
      <c r="C397" t="s">
        <v>87</v>
      </c>
      <c r="D397" s="7">
        <f t="shared" si="4"/>
        <v>99.56</v>
      </c>
      <c r="E397" s="7">
        <f t="shared" si="5"/>
        <v>99.56</v>
      </c>
      <c r="F397" s="7">
        <v>99560</v>
      </c>
      <c r="G397" s="7">
        <f t="shared" si="6"/>
        <v>129.99</v>
      </c>
      <c r="H397" s="7">
        <v>129990</v>
      </c>
      <c r="I397" s="7">
        <f t="shared" si="7"/>
        <v>129.99</v>
      </c>
      <c r="J397" t="s">
        <v>79</v>
      </c>
      <c r="K397" t="s">
        <v>8565</v>
      </c>
      <c r="M397">
        <f>INDEX(TeamSports!B:B,MATCH(J397,TeamSports!C:C,0))</f>
        <v>40</v>
      </c>
      <c r="O397" t="str">
        <f>_xlfn.CONCAT($O$1,$S$1,$B$1,$S$1," ",$Q$1,$B$2,$U$1,$C$2,$U$1,$E$2,$U$1,$I$2,$U$1,$K$2,$U$1,$M$2,$R$1,$P$1,$Q$1,$T$1,B397,$T$1,$U$1,$T$1,C546,$T$1,$U$1,SUBSTITUTE(E546,",","."),$U$1,SUBSTITUTE(I546,",","."),$U$1,$T$1,K546,$T$1,$U$1,M546,$R$1,$V$1)</f>
        <v>INSERT INTO "SportsRecords" (sp_record_id,sp_record_name,sp_record_best,sp_record_last,sport_class,team_sport_id) VALUES ('SP_395','Tren Mt',46,45,'T',43);</v>
      </c>
    </row>
    <row r="398" spans="2:15" x14ac:dyDescent="0.25">
      <c r="B398" t="s">
        <v>8426</v>
      </c>
      <c r="C398" t="s">
        <v>88</v>
      </c>
      <c r="D398" s="7">
        <f t="shared" si="4"/>
        <v>100.96</v>
      </c>
      <c r="E398" s="7">
        <f t="shared" si="5"/>
        <v>100.96</v>
      </c>
      <c r="F398" s="7">
        <v>100960</v>
      </c>
      <c r="G398" s="7">
        <f t="shared" si="6"/>
        <v>130.99</v>
      </c>
      <c r="H398" s="7">
        <v>130990</v>
      </c>
      <c r="I398" s="7">
        <f t="shared" si="7"/>
        <v>130.99</v>
      </c>
      <c r="J398" t="s">
        <v>79</v>
      </c>
      <c r="K398" t="s">
        <v>8565</v>
      </c>
      <c r="M398">
        <f>INDEX(TeamSports!B:B,MATCH(J398,TeamSports!C:C,0))</f>
        <v>40</v>
      </c>
      <c r="O398" t="str">
        <f>_xlfn.CONCAT($O$1,$S$1,$B$1,$S$1," ",$Q$1,$B$2,$U$1,$C$2,$U$1,$E$2,$U$1,$I$2,$U$1,$K$2,$U$1,$M$2,$R$1,$P$1,$Q$1,$T$1,B398,$T$1,$U$1,$T$1,C547,$T$1,$U$1,SUBSTITUTE(E547,",","."),$U$1,SUBSTITUTE(I547,",","."),$U$1,$T$1,K547,$T$1,$U$1,M547,$R$1,$V$1)</f>
        <v>INSERT INTO "SportsRecords" (sp_record_id,sp_record_name,sp_record_best,sp_record_last,sport_class,team_sport_id) VALUES ('SP_396','Tren Pt',100,90,'T',43);</v>
      </c>
    </row>
    <row r="399" spans="2:15" x14ac:dyDescent="0.25">
      <c r="B399" t="s">
        <v>8427</v>
      </c>
      <c r="C399" t="s">
        <v>89</v>
      </c>
      <c r="D399" s="7">
        <f t="shared" si="4"/>
        <v>120.11</v>
      </c>
      <c r="E399" s="7">
        <f t="shared" si="5"/>
        <v>120.11</v>
      </c>
      <c r="F399" s="7">
        <v>120110</v>
      </c>
      <c r="G399" s="7">
        <f t="shared" si="6"/>
        <v>150.99</v>
      </c>
      <c r="H399" s="7">
        <v>150990</v>
      </c>
      <c r="I399" s="7">
        <f t="shared" si="7"/>
        <v>150.99</v>
      </c>
      <c r="J399" t="s">
        <v>79</v>
      </c>
      <c r="K399" t="s">
        <v>8565</v>
      </c>
      <c r="M399">
        <f>INDEX(TeamSports!B:B,MATCH(J399,TeamSports!C:C,0))</f>
        <v>40</v>
      </c>
      <c r="O399" t="str">
        <f>_xlfn.CONCAT($O$1,$S$1,$B$1,$S$1," ",$Q$1,$B$2,$U$1,$C$2,$U$1,$E$2,$U$1,$I$2,$U$1,$K$2,$U$1,$M$2,$R$1,$P$1,$Q$1,$T$1,B399,$T$1,$U$1,$T$1,C548,$T$1,$U$1,SUBSTITUTE(E548,",","."),$U$1,SUBSTITUTE(I548,",","."),$U$1,$T$1,K548,$T$1,$U$1,M548,$R$1,$V$1)</f>
        <v>INSERT INTO "SportsRecords" (sp_record_id,sp_record_name,sp_record_best,sp_record_last,sport_class,team_sport_id) VALUES ('SP_397','Tren Tm',112,158,'T',43);</v>
      </c>
    </row>
    <row r="400" spans="2:15" x14ac:dyDescent="0.25">
      <c r="B400" t="s">
        <v>8428</v>
      </c>
      <c r="C400" t="s">
        <v>90</v>
      </c>
      <c r="D400" s="7">
        <f t="shared" si="4"/>
        <v>195.68</v>
      </c>
      <c r="E400" s="7">
        <f t="shared" si="5"/>
        <v>195.68</v>
      </c>
      <c r="F400" s="7">
        <v>195680</v>
      </c>
      <c r="G400" s="7">
        <f t="shared" si="6"/>
        <v>225.99</v>
      </c>
      <c r="H400" s="7">
        <v>225990</v>
      </c>
      <c r="I400" s="7">
        <f t="shared" si="7"/>
        <v>225.99</v>
      </c>
      <c r="J400" t="s">
        <v>79</v>
      </c>
      <c r="K400" t="s">
        <v>8565</v>
      </c>
      <c r="M400">
        <f>INDEX(TeamSports!B:B,MATCH(J400,TeamSports!C:C,0))</f>
        <v>40</v>
      </c>
      <c r="O400" t="str">
        <f>_xlfn.CONCAT($O$1,$S$1,$B$1,$S$1," ",$Q$1,$B$2,$U$1,$C$2,$U$1,$E$2,$U$1,$I$2,$U$1,$K$2,$U$1,$M$2,$R$1,$P$1,$Q$1,$T$1,B400,$T$1,$U$1,$T$1,C549,$T$1,$U$1,SUBSTITUTE(E549,",","."),$U$1,SUBSTITUTE(I549,",","."),$U$1,$T$1,K549,$T$1,$U$1,M549,$R$1,$V$1)</f>
        <v>INSERT INTO "SportsRecords" (sp_record_id,sp_record_name,sp_record_best,sp_record_last,sport_class,team_sport_id) VALUES ('SP_398','Banshee Boardwalk',103.52,133.999,'T',44);</v>
      </c>
    </row>
    <row r="401" spans="2:15" x14ac:dyDescent="0.25">
      <c r="B401" t="s">
        <v>8429</v>
      </c>
      <c r="C401" t="s">
        <v>91</v>
      </c>
      <c r="D401" s="7">
        <f t="shared" si="4"/>
        <v>161.15</v>
      </c>
      <c r="E401" s="7">
        <f t="shared" si="5"/>
        <v>161.15</v>
      </c>
      <c r="F401" s="7">
        <v>161150</v>
      </c>
      <c r="G401" s="7">
        <f t="shared" si="6"/>
        <v>191.99</v>
      </c>
      <c r="H401" s="7">
        <v>191990</v>
      </c>
      <c r="I401" s="7">
        <f t="shared" si="7"/>
        <v>191.99</v>
      </c>
      <c r="J401" t="s">
        <v>79</v>
      </c>
      <c r="K401" t="s">
        <v>8565</v>
      </c>
      <c r="M401">
        <f>INDEX(TeamSports!B:B,MATCH(J401,TeamSports!C:C,0))</f>
        <v>40</v>
      </c>
      <c r="O401" t="str">
        <f>_xlfn.CONCAT($O$1,$S$1,$B$1,$S$1," ",$Q$1,$B$2,$U$1,$C$2,$U$1,$E$2,$U$1,$I$2,$U$1,$K$2,$U$1,$M$2,$R$1,$P$1,$Q$1,$T$1,B401,$T$1,$U$1,$T$1,C550,$T$1,$U$1,SUBSTITUTE(E550,",","."),$U$1,SUBSTITUTE(I550,",","."),$U$1,$T$1,K550,$T$1,$U$1,M550,$R$1,$V$1)</f>
        <v>INSERT INTO "SportsRecords" (sp_record_id,sp_record_name,sp_record_best,sp_record_last,sport_class,team_sport_id) VALUES ('SP_399','Bowsers Castle',109.37,139.999,'T',44);</v>
      </c>
    </row>
    <row r="402" spans="2:15" x14ac:dyDescent="0.25">
      <c r="B402" t="s">
        <v>8430</v>
      </c>
      <c r="C402" t="s">
        <v>92</v>
      </c>
      <c r="D402" s="7">
        <f t="shared" si="4"/>
        <v>123.36</v>
      </c>
      <c r="E402" s="7">
        <f t="shared" si="5"/>
        <v>123.36</v>
      </c>
      <c r="F402" s="7">
        <v>123360</v>
      </c>
      <c r="G402" s="7">
        <f t="shared" si="6"/>
        <v>153.99</v>
      </c>
      <c r="H402" s="7">
        <v>153990</v>
      </c>
      <c r="I402" s="7">
        <f t="shared" si="7"/>
        <v>153.99</v>
      </c>
      <c r="J402" t="s">
        <v>79</v>
      </c>
      <c r="K402" t="s">
        <v>8565</v>
      </c>
      <c r="M402">
        <f>INDEX(TeamSports!B:B,MATCH(J402,TeamSports!C:C,0))</f>
        <v>40</v>
      </c>
      <c r="O402" t="str">
        <f>_xlfn.CONCAT($O$1,$S$1,$B$1,$S$1," ",$Q$1,$B$2,$U$1,$C$2,$U$1,$E$2,$U$1,$I$2,$U$1,$K$2,$U$1,$M$2,$R$1,$P$1,$Q$1,$T$1,B402,$T$1,$U$1,$T$1,C551,$T$1,$U$1,SUBSTITUTE(E551,",","."),$U$1,SUBSTITUTE(I551,",","."),$U$1,$T$1,K551,$T$1,$U$1,M551,$R$1,$V$1)</f>
        <v>INSERT INTO "SportsRecords" (sp_record_id,sp_record_name,sp_record_best,sp_record_last,sport_class,team_sport_id) VALUES ('SP_400','Choco Mountain',96.44,126.999,'T',44);</v>
      </c>
    </row>
    <row r="403" spans="2:15" x14ac:dyDescent="0.25">
      <c r="B403" t="s">
        <v>8431</v>
      </c>
      <c r="C403" t="s">
        <v>93</v>
      </c>
      <c r="D403" s="7">
        <f t="shared" si="4"/>
        <v>97.98</v>
      </c>
      <c r="E403" s="7">
        <f t="shared" si="5"/>
        <v>97.98</v>
      </c>
      <c r="F403" s="7">
        <v>97980</v>
      </c>
      <c r="G403" s="7">
        <f t="shared" si="6"/>
        <v>127.99</v>
      </c>
      <c r="H403" s="7">
        <v>127990</v>
      </c>
      <c r="I403" s="7">
        <f t="shared" si="7"/>
        <v>127.99</v>
      </c>
      <c r="J403" t="s">
        <v>79</v>
      </c>
      <c r="K403" t="s">
        <v>8565</v>
      </c>
      <c r="M403">
        <f>INDEX(TeamSports!B:B,MATCH(J403,TeamSports!C:C,0))</f>
        <v>40</v>
      </c>
      <c r="O403" t="str">
        <f>_xlfn.CONCAT($O$1,$S$1,$B$1,$S$1," ",$Q$1,$B$2,$U$1,$C$2,$U$1,$E$2,$U$1,$I$2,$U$1,$K$2,$U$1,$M$2,$R$1,$P$1,$Q$1,$T$1,B403,$T$1,$U$1,$T$1,C552,$T$1,$U$1,SUBSTITUTE(E552,",","."),$U$1,SUBSTITUTE(I552,",","."),$U$1,$T$1,K552,$T$1,$U$1,M552,$R$1,$V$1)</f>
        <v>INSERT INTO "SportsRecords" (sp_record_id,sp_record_name,sp_record_best,sp_record_last,sport_class,team_sport_id) VALUES ('SP_401','Copas',25,0,'T',44);</v>
      </c>
    </row>
    <row r="404" spans="2:15" x14ac:dyDescent="0.25">
      <c r="B404" t="s">
        <v>8432</v>
      </c>
      <c r="C404" t="s">
        <v>94</v>
      </c>
      <c r="D404" s="7">
        <f t="shared" si="4"/>
        <v>70.760000000000005</v>
      </c>
      <c r="E404" s="7">
        <f t="shared" si="5"/>
        <v>70.760000000000005</v>
      </c>
      <c r="F404" s="7">
        <v>70760</v>
      </c>
      <c r="G404" s="7">
        <f t="shared" si="6"/>
        <v>100.99</v>
      </c>
      <c r="H404" s="7">
        <v>100990</v>
      </c>
      <c r="I404" s="7">
        <f t="shared" si="7"/>
        <v>100.99</v>
      </c>
      <c r="J404" t="s">
        <v>79</v>
      </c>
      <c r="K404" t="s">
        <v>8565</v>
      </c>
      <c r="M404">
        <f>INDEX(TeamSports!B:B,MATCH(J404,TeamSports!C:C,0))</f>
        <v>40</v>
      </c>
      <c r="O404" t="str">
        <f>_xlfn.CONCAT($O$1,$S$1,$B$1,$S$1," ",$Q$1,$B$2,$U$1,$C$2,$U$1,$E$2,$U$1,$I$2,$U$1,$K$2,$U$1,$M$2,$R$1,$P$1,$Q$1,$T$1,B404,$T$1,$U$1,$T$1,C553,$T$1,$U$1,SUBSTITUTE(E553,",","."),$U$1,SUBSTITUTE(I553,",","."),$U$1,$T$1,K553,$T$1,$U$1,M553,$R$1,$V$1)</f>
        <v>INSERT INTO "SportsRecords" (sp_record_id,sp_record_name,sp_record_best,sp_record_last,sport_class,team_sport_id) VALUES ('SP_402','DKs Jungle Parkway',118.32,148.999,'T',44);</v>
      </c>
    </row>
    <row r="405" spans="2:15" x14ac:dyDescent="0.25">
      <c r="B405" t="s">
        <v>8433</v>
      </c>
      <c r="C405" t="s">
        <v>95</v>
      </c>
      <c r="D405" s="7">
        <f t="shared" si="4"/>
        <v>142.30000000000001</v>
      </c>
      <c r="E405" s="7">
        <f t="shared" si="5"/>
        <v>142.30000000000001</v>
      </c>
      <c r="F405" s="7">
        <v>142300</v>
      </c>
      <c r="G405" s="7">
        <f t="shared" si="6"/>
        <v>172.99</v>
      </c>
      <c r="H405" s="7">
        <v>172990</v>
      </c>
      <c r="I405" s="7">
        <f t="shared" si="7"/>
        <v>172.99</v>
      </c>
      <c r="J405" t="s">
        <v>79</v>
      </c>
      <c r="K405" t="s">
        <v>8565</v>
      </c>
      <c r="M405">
        <f>INDEX(TeamSports!B:B,MATCH(J405,TeamSports!C:C,0))</f>
        <v>40</v>
      </c>
      <c r="O405" t="str">
        <f>_xlfn.CONCAT($O$1,$S$1,$B$1,$S$1," ",$Q$1,$B$2,$U$1,$C$2,$U$1,$E$2,$U$1,$I$2,$U$1,$K$2,$U$1,$M$2,$R$1,$P$1,$Q$1,$T$1,B405,$T$1,$U$1,$T$1,C554,$T$1,$U$1,SUBSTITUTE(E554,",","."),$U$1,SUBSTITUTE(I554,",","."),$U$1,$T$1,K554,$T$1,$U$1,M554,$R$1,$V$1)</f>
        <v>INSERT INTO "SportsRecords" (sp_record_id,sp_record_name,sp_record_best,sp_record_last,sport_class,team_sport_id) VALUES ('SP_403','Frappe Snowland',97.274,127.999,'T',44);</v>
      </c>
    </row>
    <row r="406" spans="2:15" x14ac:dyDescent="0.25">
      <c r="B406" t="s">
        <v>8434</v>
      </c>
      <c r="C406" t="s">
        <v>96</v>
      </c>
      <c r="D406" s="7">
        <f t="shared" si="4"/>
        <v>166.83</v>
      </c>
      <c r="E406" s="7">
        <f t="shared" si="5"/>
        <v>166.83</v>
      </c>
      <c r="F406" s="7">
        <v>166830</v>
      </c>
      <c r="G406" s="7">
        <f t="shared" si="6"/>
        <v>196.99</v>
      </c>
      <c r="H406" s="7">
        <v>196990</v>
      </c>
      <c r="I406" s="7">
        <f t="shared" si="7"/>
        <v>196.99</v>
      </c>
      <c r="J406" t="s">
        <v>79</v>
      </c>
      <c r="K406" t="s">
        <v>8565</v>
      </c>
      <c r="M406">
        <f>INDEX(TeamSports!B:B,MATCH(J406,TeamSports!C:C,0))</f>
        <v>40</v>
      </c>
      <c r="O406" t="str">
        <f>_xlfn.CONCAT($O$1,$S$1,$B$1,$S$1," ",$Q$1,$B$2,$U$1,$C$2,$U$1,$E$2,$U$1,$I$2,$U$1,$K$2,$U$1,$M$2,$R$1,$P$1,$Q$1,$T$1,B406,$T$1,$U$1,$T$1,C555,$T$1,$U$1,SUBSTITUTE(E555,",","."),$U$1,SUBSTITUTE(I555,",","."),$U$1,$T$1,K555,$T$1,$U$1,M555,$R$1,$V$1)</f>
        <v>INSERT INTO "SportsRecords" (sp_record_id,sp_record_name,sp_record_best,sp_record_last,sport_class,team_sport_id) VALUES ('SP_404','Kalimari Desert',77.24,107.999,'T',44);</v>
      </c>
    </row>
    <row r="407" spans="2:15" x14ac:dyDescent="0.25">
      <c r="B407" t="s">
        <v>8435</v>
      </c>
      <c r="C407" t="s">
        <v>97</v>
      </c>
      <c r="D407" s="7">
        <f t="shared" si="4"/>
        <v>182.3</v>
      </c>
      <c r="E407" s="7">
        <f t="shared" si="5"/>
        <v>182.3</v>
      </c>
      <c r="F407" s="7">
        <v>182300</v>
      </c>
      <c r="G407" s="7">
        <f t="shared" si="6"/>
        <v>212.99</v>
      </c>
      <c r="H407" s="7">
        <v>212990</v>
      </c>
      <c r="I407" s="7">
        <f t="shared" si="7"/>
        <v>212.99</v>
      </c>
      <c r="J407" t="s">
        <v>79</v>
      </c>
      <c r="K407" t="s">
        <v>8565</v>
      </c>
      <c r="M407">
        <f>INDEX(TeamSports!B:B,MATCH(J407,TeamSports!C:C,0))</f>
        <v>40</v>
      </c>
      <c r="O407" t="str">
        <f>_xlfn.CONCAT($O$1,$S$1,$B$1,$S$1," ",$Q$1,$B$2,$U$1,$C$2,$U$1,$E$2,$U$1,$I$2,$U$1,$K$2,$U$1,$M$2,$R$1,$P$1,$Q$1,$T$1,B407,$T$1,$U$1,$T$1,C556,$T$1,$U$1,SUBSTITUTE(E556,",","."),$U$1,SUBSTITUTE(I556,",","."),$U$1,$T$1,K556,$T$1,$U$1,M556,$R$1,$V$1)</f>
        <v>INSERT INTO "SportsRecords" (sp_record_id,sp_record_name,sp_record_best,sp_record_last,sport_class,team_sport_id) VALUES ('SP_405','Koopa Troopa Beach',76.33,106.999,'T',44);</v>
      </c>
    </row>
    <row r="408" spans="2:15" x14ac:dyDescent="0.25">
      <c r="B408" t="s">
        <v>8436</v>
      </c>
      <c r="C408" t="s">
        <v>98</v>
      </c>
      <c r="D408" s="7">
        <f t="shared" ref="D408:D471" si="8">VALUE(SUBSTITUTE(F408,".",","))/1000</f>
        <v>176.1</v>
      </c>
      <c r="E408" s="7">
        <f t="shared" si="5"/>
        <v>176.1</v>
      </c>
      <c r="F408" s="7">
        <v>176100</v>
      </c>
      <c r="G408" s="7">
        <f t="shared" ref="G408:G471" si="9">VALUE(SUBSTITUTE(H408,".",","))/1000</f>
        <v>206.99</v>
      </c>
      <c r="H408" s="7">
        <v>206990</v>
      </c>
      <c r="I408" s="7">
        <f t="shared" si="7"/>
        <v>206.99</v>
      </c>
      <c r="J408" t="s">
        <v>79</v>
      </c>
      <c r="K408" t="s">
        <v>8565</v>
      </c>
      <c r="M408">
        <f>INDEX(TeamSports!B:B,MATCH(J408,TeamSports!C:C,0))</f>
        <v>40</v>
      </c>
      <c r="O408" t="str">
        <f>_xlfn.CONCAT($O$1,$S$1,$B$1,$S$1," ",$Q$1,$B$2,$U$1,$C$2,$U$1,$E$2,$U$1,$I$2,$U$1,$K$2,$U$1,$M$2,$R$1,$P$1,$Q$1,$T$1,B408,$T$1,$U$1,$T$1,C557,$T$1,$U$1,SUBSTITUTE(E557,",","."),$U$1,SUBSTITUTE(I557,",","."),$U$1,$T$1,K557,$T$1,$U$1,M557,$R$1,$V$1)</f>
        <v>INSERT INTO "SportsRecords" (sp_record_id,sp_record_name,sp_record_best,sp_record_last,sport_class,team_sport_id) VALUES ('SP_406','Luigi Raceway',85.65,115.999,'T',44);</v>
      </c>
    </row>
    <row r="409" spans="2:15" x14ac:dyDescent="0.25">
      <c r="B409" t="s">
        <v>8437</v>
      </c>
      <c r="C409" t="s">
        <v>99</v>
      </c>
      <c r="D409" s="7">
        <f t="shared" si="8"/>
        <v>294.92</v>
      </c>
      <c r="E409" s="7">
        <f t="shared" ref="E409:E472" si="10">D409</f>
        <v>294.92</v>
      </c>
      <c r="F409" s="7">
        <v>294920</v>
      </c>
      <c r="G409" s="7">
        <f t="shared" si="9"/>
        <v>394.99</v>
      </c>
      <c r="H409" s="7">
        <v>394990</v>
      </c>
      <c r="I409" s="7">
        <f t="shared" ref="I409:I472" si="11">G409</f>
        <v>394.99</v>
      </c>
      <c r="J409" t="s">
        <v>277</v>
      </c>
      <c r="K409" t="s">
        <v>8565</v>
      </c>
      <c r="M409">
        <f>INDEX(TeamSports!B:B,MATCH(J409,TeamSports!C:C,0))</f>
        <v>41</v>
      </c>
      <c r="O409" t="str">
        <f>_xlfn.CONCAT($O$1,$S$1,$B$1,$S$1," ",$Q$1,$B$2,$U$1,$C$2,$U$1,$E$2,$U$1,$I$2,$U$1,$K$2,$U$1,$M$2,$R$1,$P$1,$Q$1,$T$1,B409,$T$1,$U$1,$T$1,C558,$T$1,$U$1,SUBSTITUTE(E558,",","."),$U$1,SUBSTITUTE(I558,",","."),$U$1,$T$1,K558,$T$1,$U$1,M558,$R$1,$V$1)</f>
        <v>INSERT INTO "SportsRecords" (sp_record_id,sp_record_name,sp_record_best,sp_record_last,sport_class,team_sport_id) VALUES ('SP_407','Mario Raceway',68.4,98.999,'T',44);</v>
      </c>
    </row>
    <row r="410" spans="2:15" x14ac:dyDescent="0.25">
      <c r="B410" t="s">
        <v>8438</v>
      </c>
      <c r="C410" t="s">
        <v>100</v>
      </c>
      <c r="D410" s="7">
        <f t="shared" si="8"/>
        <v>358.9</v>
      </c>
      <c r="E410" s="7">
        <f t="shared" si="10"/>
        <v>358.9</v>
      </c>
      <c r="F410" s="7">
        <v>358900</v>
      </c>
      <c r="G410" s="7">
        <f t="shared" si="9"/>
        <v>458.99</v>
      </c>
      <c r="H410" s="7">
        <v>458990</v>
      </c>
      <c r="I410" s="7">
        <f t="shared" si="11"/>
        <v>458.99</v>
      </c>
      <c r="J410" t="s">
        <v>277</v>
      </c>
      <c r="K410" t="s">
        <v>8565</v>
      </c>
      <c r="M410">
        <f>INDEX(TeamSports!B:B,MATCH(J410,TeamSports!C:C,0))</f>
        <v>41</v>
      </c>
      <c r="O410" t="str">
        <f>_xlfn.CONCAT($O$1,$S$1,$B$1,$S$1," ",$Q$1,$B$2,$U$1,$C$2,$U$1,$E$2,$U$1,$I$2,$U$1,$K$2,$U$1,$M$2,$R$1,$P$1,$Q$1,$T$1,B410,$T$1,$U$1,$T$1,C559,$T$1,$U$1,SUBSTITUTE(E559,",","."),$U$1,SUBSTITUTE(I559,",","."),$U$1,$T$1,K559,$T$1,$U$1,M559,$R$1,$V$1)</f>
        <v>INSERT INTO "SportsRecords" (sp_record_id,sp_record_name,sp_record_best,sp_record_last,sport_class,team_sport_id) VALUES ('SP_408','Moo Moo Farm',71.37,101.999,'T',44);</v>
      </c>
    </row>
    <row r="411" spans="2:15" x14ac:dyDescent="0.25">
      <c r="B411" t="s">
        <v>8439</v>
      </c>
      <c r="C411" t="s">
        <v>101</v>
      </c>
      <c r="D411" s="7">
        <f t="shared" si="8"/>
        <v>337.87</v>
      </c>
      <c r="E411" s="7">
        <f t="shared" si="10"/>
        <v>337.87</v>
      </c>
      <c r="F411" s="7">
        <v>337870</v>
      </c>
      <c r="G411" s="7">
        <f t="shared" si="9"/>
        <v>437.99</v>
      </c>
      <c r="H411" s="7">
        <v>437990</v>
      </c>
      <c r="I411" s="7">
        <f t="shared" si="11"/>
        <v>437.99</v>
      </c>
      <c r="J411" t="s">
        <v>277</v>
      </c>
      <c r="K411" t="s">
        <v>8565</v>
      </c>
      <c r="M411">
        <f>INDEX(TeamSports!B:B,MATCH(J411,TeamSports!C:C,0))</f>
        <v>41</v>
      </c>
      <c r="O411" t="str">
        <f>_xlfn.CONCAT($O$1,$S$1,$B$1,$S$1," ",$Q$1,$B$2,$U$1,$C$2,$U$1,$E$2,$U$1,$I$2,$U$1,$K$2,$U$1,$M$2,$R$1,$P$1,$Q$1,$T$1,B411,$T$1,$U$1,$T$1,C560,$T$1,$U$1,SUBSTITUTE(E560,",","."),$U$1,SUBSTITUTE(I560,",","."),$U$1,$T$1,K560,$T$1,$U$1,M560,$R$1,$V$1)</f>
        <v>INSERT INTO "SportsRecords" (sp_record_id,sp_record_name,sp_record_best,sp_record_last,sport_class,team_sport_id) VALUES ('SP_409','Rainbow Road',274.44,304.999,'T',44);</v>
      </c>
    </row>
    <row r="412" spans="2:15" x14ac:dyDescent="0.25">
      <c r="B412" t="s">
        <v>8440</v>
      </c>
      <c r="C412" t="s">
        <v>102</v>
      </c>
      <c r="D412" s="7">
        <f t="shared" si="8"/>
        <v>339.02</v>
      </c>
      <c r="E412" s="7">
        <f t="shared" si="10"/>
        <v>339.02</v>
      </c>
      <c r="F412" s="7">
        <v>339020</v>
      </c>
      <c r="G412" s="7">
        <f t="shared" si="9"/>
        <v>439.99</v>
      </c>
      <c r="H412" s="7">
        <v>439990</v>
      </c>
      <c r="I412" s="7">
        <f t="shared" si="11"/>
        <v>439.99</v>
      </c>
      <c r="J412" t="s">
        <v>277</v>
      </c>
      <c r="K412" t="s">
        <v>8565</v>
      </c>
      <c r="M412">
        <f>INDEX(TeamSports!B:B,MATCH(J412,TeamSports!C:C,0))</f>
        <v>41</v>
      </c>
      <c r="O412" t="str">
        <f>_xlfn.CONCAT($O$1,$S$1,$B$1,$S$1," ",$Q$1,$B$2,$U$1,$C$2,$U$1,$E$2,$U$1,$I$2,$U$1,$K$2,$U$1,$M$2,$R$1,$P$1,$Q$1,$T$1,B412,$T$1,$U$1,$T$1,C561,$T$1,$U$1,SUBSTITUTE(E561,",","."),$U$1,SUBSTITUTE(I561,",","."),$U$1,$T$1,K561,$T$1,$U$1,M561,$R$1,$V$1)</f>
        <v>INSERT INTO "SportsRecords" (sp_record_id,sp_record_name,sp_record_best,sp_record_last,sport_class,team_sport_id) VALUES ('SP_410','Royal Raceway',135.08,165.999,'T',44);</v>
      </c>
    </row>
    <row r="413" spans="2:15" x14ac:dyDescent="0.25">
      <c r="B413" t="s">
        <v>8441</v>
      </c>
      <c r="C413" t="s">
        <v>103</v>
      </c>
      <c r="D413" s="7">
        <f t="shared" si="8"/>
        <v>408.59</v>
      </c>
      <c r="E413" s="7">
        <f t="shared" si="10"/>
        <v>408.59</v>
      </c>
      <c r="F413" s="7">
        <v>408590</v>
      </c>
      <c r="G413" s="7">
        <f t="shared" si="9"/>
        <v>508.99</v>
      </c>
      <c r="H413" s="7">
        <v>508990</v>
      </c>
      <c r="I413" s="7">
        <f t="shared" si="11"/>
        <v>508.99</v>
      </c>
      <c r="J413" t="s">
        <v>277</v>
      </c>
      <c r="K413" t="s">
        <v>8565</v>
      </c>
      <c r="M413">
        <f>INDEX(TeamSports!B:B,MATCH(J413,TeamSports!C:C,0))</f>
        <v>41</v>
      </c>
      <c r="O413" t="str">
        <f>_xlfn.CONCAT($O$1,$S$1,$B$1,$S$1," ",$Q$1,$B$2,$U$1,$C$2,$U$1,$E$2,$U$1,$I$2,$U$1,$K$2,$U$1,$M$2,$R$1,$P$1,$Q$1,$T$1,B413,$T$1,$U$1,$T$1,C562,$T$1,$U$1,SUBSTITUTE(E562,",","."),$U$1,SUBSTITUTE(I562,",","."),$U$1,$T$1,K562,$T$1,$U$1,M562,$R$1,$V$1)</f>
        <v>INSERT INTO "SportsRecords" (sp_record_id,sp_record_name,sp_record_best,sp_record_last,sport_class,team_sport_id) VALUES ('SP_411','Sherbet Land',97.48,127.999,'T',44);</v>
      </c>
    </row>
    <row r="414" spans="2:15" x14ac:dyDescent="0.25">
      <c r="B414" t="s">
        <v>8442</v>
      </c>
      <c r="C414" t="s">
        <v>104</v>
      </c>
      <c r="D414" s="7">
        <f t="shared" si="8"/>
        <v>300.32</v>
      </c>
      <c r="E414" s="7">
        <f t="shared" si="10"/>
        <v>300.32</v>
      </c>
      <c r="F414" s="7">
        <v>300320</v>
      </c>
      <c r="G414" s="7">
        <f t="shared" si="9"/>
        <v>400.99</v>
      </c>
      <c r="H414" s="7">
        <v>400990</v>
      </c>
      <c r="I414" s="7">
        <f t="shared" si="11"/>
        <v>400.99</v>
      </c>
      <c r="J414" t="s">
        <v>277</v>
      </c>
      <c r="K414" t="s">
        <v>8565</v>
      </c>
      <c r="M414">
        <f>INDEX(TeamSports!B:B,MATCH(J414,TeamSports!C:C,0))</f>
        <v>41</v>
      </c>
      <c r="O414" t="str">
        <f>_xlfn.CONCAT($O$1,$S$1,$B$1,$S$1," ",$Q$1,$B$2,$U$1,$C$2,$U$1,$E$2,$U$1,$I$2,$U$1,$K$2,$U$1,$M$2,$R$1,$P$1,$Q$1,$T$1,B414,$T$1,$U$1,$T$1,C563,$T$1,$U$1,SUBSTITUTE(E563,",","."),$U$1,SUBSTITUTE(I563,",","."),$U$1,$T$1,K563,$T$1,$U$1,M563,$R$1,$V$1)</f>
        <v>INSERT INTO "SportsRecords" (sp_record_id,sp_record_name,sp_record_best,sp_record_last,sport_class,team_sport_id) VALUES ('SP_412','Toads Turnpike',127.25,157.999,'T',44);</v>
      </c>
    </row>
    <row r="415" spans="2:15" x14ac:dyDescent="0.25">
      <c r="B415" t="s">
        <v>8443</v>
      </c>
      <c r="C415" t="s">
        <v>105</v>
      </c>
      <c r="D415" s="7">
        <f t="shared" si="8"/>
        <v>375.31</v>
      </c>
      <c r="E415" s="7">
        <f t="shared" si="10"/>
        <v>375.31</v>
      </c>
      <c r="F415" s="7">
        <v>375310</v>
      </c>
      <c r="G415" s="7">
        <f t="shared" si="9"/>
        <v>475.99</v>
      </c>
      <c r="H415" s="7">
        <v>475990</v>
      </c>
      <c r="I415" s="7">
        <f t="shared" si="11"/>
        <v>475.99</v>
      </c>
      <c r="J415" t="s">
        <v>277</v>
      </c>
      <c r="K415" t="s">
        <v>8565</v>
      </c>
      <c r="M415">
        <f>INDEX(TeamSports!B:B,MATCH(J415,TeamSports!C:C,0))</f>
        <v>41</v>
      </c>
      <c r="O415" t="str">
        <f>_xlfn.CONCAT($O$1,$S$1,$B$1,$S$1," ",$Q$1,$B$2,$U$1,$C$2,$U$1,$E$2,$U$1,$I$2,$U$1,$K$2,$U$1,$M$2,$R$1,$P$1,$Q$1,$T$1,B415,$T$1,$U$1,$T$1,C564,$T$1,$U$1,SUBSTITUTE(E564,",","."),$U$1,SUBSTITUTE(I564,",","."),$U$1,$T$1,K564,$T$1,$U$1,M564,$R$1,$V$1)</f>
        <v>INSERT INTO "SportsRecords" (sp_record_id,sp_record_name,sp_record_best,sp_record_last,sport_class,team_sport_id) VALUES ('SP_413','Wario Stadium',215.08,245.999,'T',44);</v>
      </c>
    </row>
    <row r="416" spans="2:15" x14ac:dyDescent="0.25">
      <c r="B416" t="s">
        <v>8444</v>
      </c>
      <c r="C416" t="s">
        <v>106</v>
      </c>
      <c r="D416" s="7">
        <f t="shared" si="8"/>
        <v>305.38</v>
      </c>
      <c r="E416" s="7">
        <f t="shared" si="10"/>
        <v>305.38</v>
      </c>
      <c r="F416" s="7">
        <v>305380</v>
      </c>
      <c r="G416" s="7">
        <f t="shared" si="9"/>
        <v>405.99</v>
      </c>
      <c r="H416" s="7">
        <v>405990</v>
      </c>
      <c r="I416" s="7">
        <f t="shared" si="11"/>
        <v>405.99</v>
      </c>
      <c r="J416" t="s">
        <v>277</v>
      </c>
      <c r="K416" t="s">
        <v>8565</v>
      </c>
      <c r="M416">
        <f>INDEX(TeamSports!B:B,MATCH(J416,TeamSports!C:C,0))</f>
        <v>41</v>
      </c>
      <c r="O416" t="str">
        <f>_xlfn.CONCAT($O$1,$S$1,$B$1,$S$1," ",$Q$1,$B$2,$U$1,$C$2,$U$1,$E$2,$U$1,$I$2,$U$1,$K$2,$U$1,$M$2,$R$1,$P$1,$Q$1,$T$1,B416,$T$1,$U$1,$T$1,C565,$T$1,$U$1,SUBSTITUTE(E565,",","."),$U$1,SUBSTITUTE(I565,",","."),$U$1,$T$1,K565,$T$1,$U$1,M565,$R$1,$V$1)</f>
        <v>INSERT INTO "SportsRecords" (sp_record_id,sp_record_name,sp_record_best,sp_record_last,sport_class,team_sport_id) VALUES ('SP_414','Yoshi Valley',97.26,127.999,'T',44);</v>
      </c>
    </row>
    <row r="417" spans="2:15" x14ac:dyDescent="0.25">
      <c r="B417" t="s">
        <v>8445</v>
      </c>
      <c r="C417" t="s">
        <v>107</v>
      </c>
      <c r="D417" s="7">
        <f t="shared" si="8"/>
        <v>325.52</v>
      </c>
      <c r="E417" s="7">
        <f t="shared" si="10"/>
        <v>325.52</v>
      </c>
      <c r="F417" s="7">
        <v>325520</v>
      </c>
      <c r="G417" s="7">
        <f t="shared" si="9"/>
        <v>425.99</v>
      </c>
      <c r="H417" s="7">
        <v>425990</v>
      </c>
      <c r="I417" s="7">
        <f t="shared" si="11"/>
        <v>425.99</v>
      </c>
      <c r="J417" t="s">
        <v>277</v>
      </c>
      <c r="K417" t="s">
        <v>8565</v>
      </c>
      <c r="M417">
        <f>INDEX(TeamSports!B:B,MATCH(J417,TeamSports!C:C,0))</f>
        <v>41</v>
      </c>
      <c r="O417" t="str">
        <f>_xlfn.CONCAT($O$1,$S$1,$B$1,$S$1," ",$Q$1,$B$2,$U$1,$C$2,$U$1,$E$2,$U$1,$I$2,$U$1,$K$2,$U$1,$M$2,$R$1,$P$1,$Q$1,$T$1,B417,$T$1,$U$1,$T$1,C566,$T$1,$U$1,SUBSTITUTE(E566,",","."),$U$1,SUBSTITUTE(I566,",","."),$U$1,$T$1,K566,$T$1,$U$1,M566,$R$1,$V$1)</f>
        <v>INSERT INTO "SportsRecords" (sp_record_id,sp_record_name,sp_record_best,sp_record_last,sport_class,team_sport_id) VALUES ('SP_415','100 METROS',1.15,10.15,'T',46);</v>
      </c>
    </row>
    <row r="418" spans="2:15" x14ac:dyDescent="0.25">
      <c r="B418" t="s">
        <v>8446</v>
      </c>
      <c r="C418" t="s">
        <v>108</v>
      </c>
      <c r="D418" s="7">
        <f t="shared" si="8"/>
        <v>299.89</v>
      </c>
      <c r="E418" s="7">
        <f t="shared" si="10"/>
        <v>299.89</v>
      </c>
      <c r="F418" s="7">
        <v>299890</v>
      </c>
      <c r="G418" s="7">
        <f t="shared" si="9"/>
        <v>399.99</v>
      </c>
      <c r="H418" s="7">
        <v>399990</v>
      </c>
      <c r="I418" s="7">
        <f t="shared" si="11"/>
        <v>399.99</v>
      </c>
      <c r="J418" t="s">
        <v>277</v>
      </c>
      <c r="K418" t="s">
        <v>8565</v>
      </c>
      <c r="M418">
        <f>INDEX(TeamSports!B:B,MATCH(J418,TeamSports!C:C,0))</f>
        <v>41</v>
      </c>
      <c r="O418" t="str">
        <f>_xlfn.CONCAT($O$1,$S$1,$B$1,$S$1," ",$Q$1,$B$2,$U$1,$C$2,$U$1,$E$2,$U$1,$I$2,$U$1,$K$2,$U$1,$M$2,$R$1,$P$1,$Q$1,$T$1,B418,$T$1,$U$1,$T$1,C567,$T$1,$U$1,SUBSTITUTE(E567,",","."),$U$1,SUBSTITUTE(I567,",","."),$U$1,$T$1,K567,$T$1,$U$1,M567,$R$1,$V$1)</f>
        <v>INSERT INTO "SportsRecords" (sp_record_id,sp_record_name,sp_record_best,sp_record_last,sport_class,team_sport_id) VALUES ('SP_416','110M VALLAS',2.4,10.99,'T',46);</v>
      </c>
    </row>
    <row r="419" spans="2:15" x14ac:dyDescent="0.25">
      <c r="B419" t="s">
        <v>8447</v>
      </c>
      <c r="C419" t="s">
        <v>109</v>
      </c>
      <c r="D419" s="7">
        <f t="shared" si="8"/>
        <v>335.6</v>
      </c>
      <c r="E419" s="7">
        <f t="shared" si="10"/>
        <v>335.6</v>
      </c>
      <c r="F419" s="7">
        <v>335600</v>
      </c>
      <c r="G419" s="7">
        <f t="shared" si="9"/>
        <v>435.99</v>
      </c>
      <c r="H419" s="7">
        <v>435990</v>
      </c>
      <c r="I419" s="7">
        <f t="shared" si="11"/>
        <v>435.99</v>
      </c>
      <c r="J419" t="s">
        <v>277</v>
      </c>
      <c r="K419" t="s">
        <v>8565</v>
      </c>
      <c r="M419">
        <f>INDEX(TeamSports!B:B,MATCH(J419,TeamSports!C:C,0))</f>
        <v>41</v>
      </c>
      <c r="O419" t="str">
        <f>_xlfn.CONCAT($O$1,$S$1,$B$1,$S$1," ",$Q$1,$B$2,$U$1,$C$2,$U$1,$E$2,$U$1,$I$2,$U$1,$K$2,$U$1,$M$2,$R$1,$P$1,$Q$1,$T$1,B419,$T$1,$U$1,$T$1,C568,$T$1,$U$1,SUBSTITUTE(E568,",","."),$U$1,SUBSTITUTE(I568,",","."),$U$1,$T$1,K568,$T$1,$U$1,M568,$R$1,$V$1)</f>
        <v>INSERT INTO "SportsRecords" (sp_record_id,sp_record_name,sp_record_best,sp_record_last,sport_class,team_sport_id) VALUES ('SP_417','200 METROS',3.1,15.2,'T',46);</v>
      </c>
    </row>
    <row r="420" spans="2:15" x14ac:dyDescent="0.25">
      <c r="B420" t="s">
        <v>8448</v>
      </c>
      <c r="C420" t="s">
        <v>110</v>
      </c>
      <c r="D420" s="7">
        <f t="shared" si="8"/>
        <v>313.79000000000002</v>
      </c>
      <c r="E420" s="7">
        <f t="shared" si="10"/>
        <v>313.79000000000002</v>
      </c>
      <c r="F420" s="7">
        <v>313790</v>
      </c>
      <c r="G420" s="7">
        <f t="shared" si="9"/>
        <v>413.99</v>
      </c>
      <c r="H420" s="7">
        <v>413990</v>
      </c>
      <c r="I420" s="7">
        <f t="shared" si="11"/>
        <v>413.99</v>
      </c>
      <c r="J420" t="s">
        <v>277</v>
      </c>
      <c r="K420" t="s">
        <v>8565</v>
      </c>
      <c r="M420">
        <f>INDEX(TeamSports!B:B,MATCH(J420,TeamSports!C:C,0))</f>
        <v>41</v>
      </c>
      <c r="O420" t="str">
        <f>_xlfn.CONCAT($O$1,$S$1,$B$1,$S$1," ",$Q$1,$B$2,$U$1,$C$2,$U$1,$E$2,$U$1,$I$2,$U$1,$K$2,$U$1,$M$2,$R$1,$P$1,$Q$1,$T$1,B420,$T$1,$U$1,$T$1,C569,$T$1,$U$1,SUBSTITUTE(E569,",","."),$U$1,SUBSTITUTE(I569,",","."),$U$1,$T$1,K569,$T$1,$U$1,M569,$R$1,$V$1)</f>
        <v>INSERT INTO "SportsRecords" (sp_record_id,sp_record_name,sp_record_best,sp_record_last,sport_class,team_sport_id) VALUES ('SP_418','400 METROS',5.18,20.99,'T',46);</v>
      </c>
    </row>
    <row r="421" spans="2:15" x14ac:dyDescent="0.25">
      <c r="B421" t="s">
        <v>8449</v>
      </c>
      <c r="C421" t="s">
        <v>111</v>
      </c>
      <c r="D421" s="7">
        <f t="shared" si="8"/>
        <v>333.66</v>
      </c>
      <c r="E421" s="7">
        <f t="shared" si="10"/>
        <v>333.66</v>
      </c>
      <c r="F421" s="7">
        <v>333660</v>
      </c>
      <c r="G421" s="7">
        <f t="shared" si="9"/>
        <v>433.99</v>
      </c>
      <c r="H421" s="7">
        <v>433990</v>
      </c>
      <c r="I421" s="7">
        <f t="shared" si="11"/>
        <v>433.99</v>
      </c>
      <c r="J421" t="s">
        <v>277</v>
      </c>
      <c r="K421" t="s">
        <v>8565</v>
      </c>
      <c r="M421">
        <f>INDEX(TeamSports!B:B,MATCH(J421,TeamSports!C:C,0))</f>
        <v>41</v>
      </c>
      <c r="O421" t="str">
        <f>_xlfn.CONCAT($O$1,$S$1,$B$1,$S$1," ",$Q$1,$B$2,$U$1,$C$2,$U$1,$E$2,$U$1,$I$2,$U$1,$K$2,$U$1,$M$2,$R$1,$P$1,$Q$1,$T$1,B421,$T$1,$U$1,$T$1,C570,$T$1,$U$1,SUBSTITUTE(E570,",","."),$U$1,SUBSTITUTE(I570,",","."),$U$1,$T$1,K570,$T$1,$U$1,M570,$R$1,$V$1)</f>
        <v>INSERT INTO "SportsRecords" (sp_record_id,sp_record_name,sp_record_best,sp_record_last,sport_class,team_sport_id) VALUES ('SP_419','800 METROS',17.5,30.99,'T',46);</v>
      </c>
    </row>
    <row r="422" spans="2:15" x14ac:dyDescent="0.25">
      <c r="B422" t="s">
        <v>8450</v>
      </c>
      <c r="C422" t="s">
        <v>112</v>
      </c>
      <c r="D422" s="7">
        <f t="shared" si="8"/>
        <v>307.24</v>
      </c>
      <c r="E422" s="7">
        <f t="shared" si="10"/>
        <v>307.24</v>
      </c>
      <c r="F422" s="7">
        <v>307240</v>
      </c>
      <c r="G422" s="7">
        <f t="shared" si="9"/>
        <v>407.99</v>
      </c>
      <c r="H422" s="7">
        <v>407990</v>
      </c>
      <c r="I422" s="7">
        <f t="shared" si="11"/>
        <v>407.99</v>
      </c>
      <c r="J422" t="s">
        <v>277</v>
      </c>
      <c r="K422" t="s">
        <v>8565</v>
      </c>
      <c r="M422">
        <f>INDEX(TeamSports!B:B,MATCH(J422,TeamSports!C:C,0))</f>
        <v>41</v>
      </c>
      <c r="O422" t="str">
        <f>_xlfn.CONCAT($O$1,$S$1,$B$1,$S$1," ",$Q$1,$B$2,$U$1,$C$2,$U$1,$E$2,$U$1,$I$2,$U$1,$K$2,$U$1,$M$2,$R$1,$P$1,$Q$1,$T$1,B422,$T$1,$U$1,$T$1,C571,$T$1,$U$1,SUBSTITUTE(E571,",","."),$U$1,SUBSTITUTE(I571,",","."),$U$1,$T$1,K571,$T$1,$U$1,M571,$R$1,$V$1)</f>
        <v>INSERT INTO "SportsRecords" (sp_record_id,sp_record_name,sp_record_best,sp_record_last,sport_class,team_sport_id) VALUES ('SP_420','GIMNASIA',285,100.99,'R',46);</v>
      </c>
    </row>
    <row r="423" spans="2:15" x14ac:dyDescent="0.25">
      <c r="B423" t="s">
        <v>8451</v>
      </c>
      <c r="C423" t="s">
        <v>113</v>
      </c>
      <c r="D423" s="7">
        <f t="shared" si="8"/>
        <v>315.61</v>
      </c>
      <c r="E423" s="7">
        <f t="shared" si="10"/>
        <v>315.61</v>
      </c>
      <c r="F423" s="7">
        <v>315610</v>
      </c>
      <c r="G423" s="7">
        <f t="shared" si="9"/>
        <v>415.99</v>
      </c>
      <c r="H423" s="7">
        <v>415990</v>
      </c>
      <c r="I423" s="7">
        <f t="shared" si="11"/>
        <v>415.99</v>
      </c>
      <c r="J423" t="s">
        <v>277</v>
      </c>
      <c r="K423" t="s">
        <v>8565</v>
      </c>
      <c r="M423">
        <f>INDEX(TeamSports!B:B,MATCH(J423,TeamSports!C:C,0))</f>
        <v>41</v>
      </c>
      <c r="O423" t="str">
        <f>_xlfn.CONCAT($O$1,$S$1,$B$1,$S$1," ",$Q$1,$B$2,$U$1,$C$2,$U$1,$E$2,$U$1,$I$2,$U$1,$K$2,$U$1,$M$2,$R$1,$P$1,$Q$1,$T$1,B423,$T$1,$U$1,$T$1,C572,$T$1,$U$1,SUBSTITUTE(E572,",","."),$U$1,SUBSTITUTE(I572,",","."),$U$1,$T$1,K572,$T$1,$U$1,M572,$R$1,$V$1)</f>
        <v>INSERT INTO "SportsRecords" (sp_record_id,sp_record_name,sp_record_best,sp_record_last,sport_class,team_sport_id) VALUES ('SP_421','LANZAMIENTO DE DISCO',155,79.99,'R',46);</v>
      </c>
    </row>
    <row r="424" spans="2:15" x14ac:dyDescent="0.25">
      <c r="B424" t="s">
        <v>8452</v>
      </c>
      <c r="C424" t="s">
        <v>114</v>
      </c>
      <c r="D424" s="7">
        <f t="shared" si="8"/>
        <v>443.31</v>
      </c>
      <c r="E424" s="7">
        <f t="shared" si="10"/>
        <v>443.31</v>
      </c>
      <c r="F424" s="7">
        <v>443310</v>
      </c>
      <c r="G424" s="7">
        <f t="shared" si="9"/>
        <v>543.99</v>
      </c>
      <c r="H424" s="7">
        <v>543990</v>
      </c>
      <c r="I424" s="7">
        <f t="shared" si="11"/>
        <v>543.99</v>
      </c>
      <c r="J424" t="s">
        <v>277</v>
      </c>
      <c r="K424" t="s">
        <v>8565</v>
      </c>
      <c r="M424">
        <f>INDEX(TeamSports!B:B,MATCH(J424,TeamSports!C:C,0))</f>
        <v>41</v>
      </c>
      <c r="O424" t="str">
        <f>_xlfn.CONCAT($O$1,$S$1,$B$1,$S$1," ",$Q$1,$B$2,$U$1,$C$2,$U$1,$E$2,$U$1,$I$2,$U$1,$K$2,$U$1,$M$2,$R$1,$P$1,$Q$1,$T$1,B424,$T$1,$U$1,$T$1,C573,$T$1,$U$1,SUBSTITUTE(E573,",","."),$U$1,SUBSTITUTE(I573,",","."),$U$1,$T$1,K573,$T$1,$U$1,M573,$R$1,$V$1)</f>
        <v>INSERT INTO "SportsRecords" (sp_record_id,sp_record_name,sp_record_best,sp_record_last,sport_class,team_sport_id) VALUES ('SP_422','LANZAMIENTO DE JABALINA',149.99,79.99,'R',46);</v>
      </c>
    </row>
    <row r="425" spans="2:15" x14ac:dyDescent="0.25">
      <c r="B425" t="s">
        <v>8453</v>
      </c>
      <c r="C425" t="s">
        <v>115</v>
      </c>
      <c r="D425" s="7">
        <f t="shared" si="8"/>
        <v>385.31</v>
      </c>
      <c r="E425" s="7">
        <f t="shared" si="10"/>
        <v>385.31</v>
      </c>
      <c r="F425" s="7">
        <v>385310</v>
      </c>
      <c r="G425" s="7">
        <f t="shared" si="9"/>
        <v>485.31</v>
      </c>
      <c r="H425" s="7">
        <v>485310</v>
      </c>
      <c r="I425" s="7">
        <f t="shared" si="11"/>
        <v>485.31</v>
      </c>
      <c r="J425" t="s">
        <v>277</v>
      </c>
      <c r="K425" t="s">
        <v>8565</v>
      </c>
      <c r="M425">
        <f>INDEX(TeamSports!B:B,MATCH(J425,TeamSports!C:C,0))</f>
        <v>41</v>
      </c>
      <c r="O425" t="str">
        <f>_xlfn.CONCAT($O$1,$S$1,$B$1,$S$1," ",$Q$1,$B$2,$U$1,$C$2,$U$1,$E$2,$U$1,$I$2,$U$1,$K$2,$U$1,$M$2,$R$1,$P$1,$Q$1,$T$1,B425,$T$1,$U$1,$T$1,C574,$T$1,$U$1,SUBSTITUTE(E574,",","."),$U$1,SUBSTITUTE(I574,",","."),$U$1,$T$1,K574,$T$1,$U$1,M574,$R$1,$V$1)</f>
        <v>INSERT INTO "SportsRecords" (sp_record_id,sp_record_name,sp_record_best,sp_record_last,sport_class,team_sport_id) VALUES ('SP_423','LANZAMIENTO DE PESO',37.99,19.99,'R',46);</v>
      </c>
    </row>
    <row r="426" spans="2:15" x14ac:dyDescent="0.25">
      <c r="B426" t="s">
        <v>8454</v>
      </c>
      <c r="C426" t="s">
        <v>116</v>
      </c>
      <c r="D426" s="7">
        <f t="shared" si="8"/>
        <v>294.92</v>
      </c>
      <c r="E426" s="7">
        <f t="shared" si="10"/>
        <v>294.92</v>
      </c>
      <c r="F426" s="7">
        <v>294920</v>
      </c>
      <c r="G426" s="7">
        <f t="shared" si="9"/>
        <v>324.99</v>
      </c>
      <c r="H426" s="7">
        <v>324990</v>
      </c>
      <c r="I426" s="7">
        <f t="shared" si="11"/>
        <v>324.99</v>
      </c>
      <c r="J426" t="s">
        <v>277</v>
      </c>
      <c r="K426" t="s">
        <v>8565</v>
      </c>
      <c r="M426">
        <f>INDEX(TeamSports!B:B,MATCH(J426,TeamSports!C:C,0))</f>
        <v>41</v>
      </c>
      <c r="O426" t="str">
        <f>_xlfn.CONCAT($O$1,$S$1,$B$1,$S$1," ",$Q$1,$B$2,$U$1,$C$2,$U$1,$E$2,$U$1,$I$2,$U$1,$K$2,$U$1,$M$2,$R$1,$P$1,$Q$1,$T$1,B426,$T$1,$U$1,$T$1,C575,$T$1,$U$1,SUBSTITUTE(E575,",","."),$U$1,SUBSTITUTE(I575,",","."),$U$1,$T$1,K575,$T$1,$U$1,M575,$R$1,$V$1)</f>
        <v>INSERT INTO "SportsRecords" (sp_record_id,sp_record_name,sp_record_best,sp_record_last,sport_class,team_sport_id) VALUES ('SP_424','SALTO DE ALTURA',1.84,1.39,'R',46);</v>
      </c>
    </row>
    <row r="427" spans="2:15" x14ac:dyDescent="0.25">
      <c r="B427" t="s">
        <v>8455</v>
      </c>
      <c r="C427" t="s">
        <v>117</v>
      </c>
      <c r="D427" s="7">
        <f t="shared" si="8"/>
        <v>89.72</v>
      </c>
      <c r="E427" s="7">
        <f t="shared" si="10"/>
        <v>89.72</v>
      </c>
      <c r="F427" s="7">
        <v>89720</v>
      </c>
      <c r="G427" s="7">
        <f t="shared" si="9"/>
        <v>119.99</v>
      </c>
      <c r="H427" s="7">
        <v>119990</v>
      </c>
      <c r="I427" s="7">
        <f t="shared" si="11"/>
        <v>119.99</v>
      </c>
      <c r="J427" t="s">
        <v>277</v>
      </c>
      <c r="K427" t="s">
        <v>8565</v>
      </c>
      <c r="M427">
        <f>INDEX(TeamSports!B:B,MATCH(J427,TeamSports!C:C,0))</f>
        <v>41</v>
      </c>
      <c r="O427" t="str">
        <f>_xlfn.CONCAT($O$1,$S$1,$B$1,$S$1," ",$Q$1,$B$2,$U$1,$C$2,$U$1,$E$2,$U$1,$I$2,$U$1,$K$2,$U$1,$M$2,$R$1,$P$1,$Q$1,$T$1,B427,$T$1,$U$1,$T$1,C576,$T$1,$U$1,SUBSTITUTE(E576,",","."),$U$1,SUBSTITUTE(I576,",","."),$U$1,$T$1,K576,$T$1,$U$1,M576,$R$1,$V$1)</f>
        <v>INSERT INTO "SportsRecords" (sp_record_id,sp_record_name,sp_record_best,sp_record_last,sport_class,team_sport_id) VALUES ('SP_425','SALTO DE LONGITUD',10.95,6.99,'R',46);</v>
      </c>
    </row>
    <row r="428" spans="2:15" x14ac:dyDescent="0.25">
      <c r="B428" t="s">
        <v>8456</v>
      </c>
      <c r="C428" t="s">
        <v>118</v>
      </c>
      <c r="D428" s="7">
        <f t="shared" si="8"/>
        <v>86.88</v>
      </c>
      <c r="E428" s="7">
        <f t="shared" si="10"/>
        <v>86.88</v>
      </c>
      <c r="F428" s="7">
        <v>86880</v>
      </c>
      <c r="G428" s="7">
        <f t="shared" si="9"/>
        <v>116.99</v>
      </c>
      <c r="H428" s="7">
        <v>116990</v>
      </c>
      <c r="I428" s="7">
        <f t="shared" si="11"/>
        <v>116.99</v>
      </c>
      <c r="J428" t="s">
        <v>277</v>
      </c>
      <c r="K428" t="s">
        <v>8565</v>
      </c>
      <c r="M428">
        <f>INDEX(TeamSports!B:B,MATCH(J428,TeamSports!C:C,0))</f>
        <v>41</v>
      </c>
      <c r="O428" t="str">
        <f>_xlfn.CONCAT($O$1,$S$1,$B$1,$S$1," ",$Q$1,$B$2,$U$1,$C$2,$U$1,$E$2,$U$1,$I$2,$U$1,$K$2,$U$1,$M$2,$R$1,$P$1,$Q$1,$T$1,B428,$T$1,$U$1,$T$1,C577,$T$1,$U$1,SUBSTITUTE(E577,",","."),$U$1,SUBSTITUTE(I577,",","."),$U$1,$T$1,K577,$T$1,$U$1,M577,$R$1,$V$1)</f>
        <v>INSERT INTO "SportsRecords" (sp_record_id,sp_record_name,sp_record_best,sp_record_last,sport_class,team_sport_id) VALUES ('SP_426','TRIPLE SALTO',23.55,14.99,'R',46);</v>
      </c>
    </row>
    <row r="429" spans="2:15" x14ac:dyDescent="0.25">
      <c r="B429" t="s">
        <v>8457</v>
      </c>
      <c r="C429" t="s">
        <v>119</v>
      </c>
      <c r="D429" s="7">
        <f t="shared" si="8"/>
        <v>84.75</v>
      </c>
      <c r="E429" s="7">
        <f t="shared" si="10"/>
        <v>84.75</v>
      </c>
      <c r="F429" s="7">
        <v>84750</v>
      </c>
      <c r="G429" s="7">
        <f t="shared" si="9"/>
        <v>114.99</v>
      </c>
      <c r="H429" s="7">
        <v>114990</v>
      </c>
      <c r="I429" s="7">
        <f t="shared" si="11"/>
        <v>114.99</v>
      </c>
      <c r="J429" t="s">
        <v>277</v>
      </c>
      <c r="K429" t="s">
        <v>8565</v>
      </c>
      <c r="M429">
        <f>INDEX(TeamSports!B:B,MATCH(J429,TeamSports!C:C,0))</f>
        <v>41</v>
      </c>
      <c r="O429" t="str">
        <f>_xlfn.CONCAT($O$1,$S$1,$B$1,$S$1," ",$Q$1,$B$2,$U$1,$C$2,$U$1,$E$2,$U$1,$I$2,$U$1,$K$2,$U$1,$M$2,$R$1,$P$1,$Q$1,$T$1,B429,$T$1,$U$1,$T$1,C578,$T$1,$U$1,SUBSTITUTE(E578,",","."),$U$1,SUBSTITUTE(I578,",","."),$U$1,$T$1,K578,$T$1,$U$1,M578,$R$1,$V$1)</f>
        <v>INSERT INTO "SportsRecords" (sp_record_id,sp_record_name,sp_record_best,sp_record_last,sport_class,team_sport_id) VALUES ('SP_427','10 Multiman',8.36,20.99,'T',45);</v>
      </c>
    </row>
    <row r="430" spans="2:15" x14ac:dyDescent="0.25">
      <c r="B430" t="s">
        <v>8458</v>
      </c>
      <c r="C430" t="s">
        <v>120</v>
      </c>
      <c r="D430" s="7">
        <f t="shared" si="8"/>
        <v>92.29</v>
      </c>
      <c r="E430" s="7">
        <f t="shared" si="10"/>
        <v>92.29</v>
      </c>
      <c r="F430" s="7">
        <v>92290</v>
      </c>
      <c r="G430" s="7">
        <f t="shared" si="9"/>
        <v>122.99</v>
      </c>
      <c r="H430" s="7">
        <v>122990</v>
      </c>
      <c r="I430" s="7">
        <f t="shared" si="11"/>
        <v>122.99</v>
      </c>
      <c r="J430" t="s">
        <v>277</v>
      </c>
      <c r="K430" t="s">
        <v>8565</v>
      </c>
      <c r="M430">
        <f>INDEX(TeamSports!B:B,MATCH(J430,TeamSports!C:C,0))</f>
        <v>41</v>
      </c>
      <c r="O430" t="str">
        <f>_xlfn.CONCAT($O$1,$S$1,$B$1,$S$1," ",$Q$1,$B$2,$U$1,$C$2,$U$1,$E$2,$U$1,$I$2,$U$1,$K$2,$U$1,$M$2,$R$1,$P$1,$Q$1,$T$1,B430,$T$1,$U$1,$T$1,C579,$T$1,$U$1,SUBSTITUTE(E579,",","."),$U$1,SUBSTITUTE(I579,",","."),$U$1,$T$1,K579,$T$1,$U$1,M579,$R$1,$V$1)</f>
        <v>INSERT INTO "SportsRecords" (sp_record_id,sp_record_name,sp_record_best,sp_record_last,sport_class,team_sport_id) VALUES ('SP_428','100 Multiman',139.16,219.99,'T',45);</v>
      </c>
    </row>
    <row r="431" spans="2:15" x14ac:dyDescent="0.25">
      <c r="B431" t="s">
        <v>8459</v>
      </c>
      <c r="C431" t="s">
        <v>121</v>
      </c>
      <c r="D431" s="7">
        <f t="shared" si="8"/>
        <v>75.08</v>
      </c>
      <c r="E431" s="7">
        <f t="shared" si="10"/>
        <v>75.08</v>
      </c>
      <c r="F431" s="7">
        <v>75080</v>
      </c>
      <c r="G431" s="7">
        <f t="shared" si="9"/>
        <v>105.99</v>
      </c>
      <c r="H431" s="7">
        <v>105990</v>
      </c>
      <c r="I431" s="7">
        <f t="shared" si="11"/>
        <v>105.99</v>
      </c>
      <c r="J431" t="s">
        <v>277</v>
      </c>
      <c r="K431" t="s">
        <v>8565</v>
      </c>
      <c r="M431">
        <f>INDEX(TeamSports!B:B,MATCH(J431,TeamSports!C:C,0))</f>
        <v>41</v>
      </c>
      <c r="O431" t="str">
        <f>_xlfn.CONCAT($O$1,$S$1,$B$1,$S$1," ",$Q$1,$B$2,$U$1,$C$2,$U$1,$E$2,$U$1,$I$2,$U$1,$K$2,$U$1,$M$2,$R$1,$P$1,$Q$1,$T$1,B431,$T$1,$U$1,$T$1,C580,$T$1,$U$1,SUBSTITUTE(E580,",","."),$U$1,SUBSTITUTE(I580,",","."),$U$1,$T$1,K580,$T$1,$U$1,M580,$R$1,$V$1)</f>
        <v>INSERT INTO "SportsRecords" (sp_record_id,sp_record_name,sp_record_best,sp_record_last,sport_class,team_sport_id) VALUES ('SP_429','15Min Multiman',723,200,'T',45);</v>
      </c>
    </row>
    <row r="432" spans="2:15" x14ac:dyDescent="0.25">
      <c r="B432" t="s">
        <v>8460</v>
      </c>
      <c r="C432" t="s">
        <v>122</v>
      </c>
      <c r="D432" s="7">
        <f t="shared" si="8"/>
        <v>93.83</v>
      </c>
      <c r="E432" s="7">
        <f t="shared" si="10"/>
        <v>93.83</v>
      </c>
      <c r="F432" s="7">
        <v>93830</v>
      </c>
      <c r="G432" s="7">
        <f t="shared" si="9"/>
        <v>123.99</v>
      </c>
      <c r="H432" s="7">
        <v>123990</v>
      </c>
      <c r="I432" s="7">
        <f t="shared" si="11"/>
        <v>123.99</v>
      </c>
      <c r="J432" t="s">
        <v>277</v>
      </c>
      <c r="K432" t="s">
        <v>8565</v>
      </c>
      <c r="M432">
        <f>INDEX(TeamSports!B:B,MATCH(J432,TeamSports!C:C,0))</f>
        <v>41</v>
      </c>
      <c r="O432" t="str">
        <f>_xlfn.CONCAT($O$1,$S$1,$B$1,$S$1," ",$Q$1,$B$2,$U$1,$C$2,$U$1,$E$2,$U$1,$I$2,$U$1,$K$2,$U$1,$M$2,$R$1,$P$1,$Q$1,$T$1,B432,$T$1,$U$1,$T$1,C581,$T$1,$U$1,SUBSTITUTE(E581,",","."),$U$1,SUBSTITUTE(I581,",","."),$U$1,$T$1,K581,$T$1,$U$1,M581,$R$1,$V$1)</f>
        <v>INSERT INTO "SportsRecords" (sp_record_id,sp_record_name,sp_record_best,sp_record_last,sport_class,team_sport_id) VALUES ('SP_430','3Min Multiman',150,70,'T',45);</v>
      </c>
    </row>
    <row r="433" spans="2:15" x14ac:dyDescent="0.25">
      <c r="B433" t="s">
        <v>8461</v>
      </c>
      <c r="C433" t="s">
        <v>123</v>
      </c>
      <c r="D433" s="7">
        <f t="shared" si="8"/>
        <v>76.349999999999994</v>
      </c>
      <c r="E433" s="7">
        <f t="shared" si="10"/>
        <v>76.349999999999994</v>
      </c>
      <c r="F433" s="7">
        <v>76350</v>
      </c>
      <c r="G433" s="7">
        <f t="shared" si="9"/>
        <v>106.99</v>
      </c>
      <c r="H433" s="7">
        <v>106990</v>
      </c>
      <c r="I433" s="7">
        <f t="shared" si="11"/>
        <v>106.99</v>
      </c>
      <c r="J433" t="s">
        <v>277</v>
      </c>
      <c r="K433" t="s">
        <v>8565</v>
      </c>
      <c r="M433">
        <f>INDEX(TeamSports!B:B,MATCH(J433,TeamSports!C:C,0))</f>
        <v>41</v>
      </c>
      <c r="O433" t="str">
        <f>_xlfn.CONCAT($O$1,$S$1,$B$1,$S$1," ",$Q$1,$B$2,$U$1,$C$2,$U$1,$E$2,$U$1,$I$2,$U$1,$K$2,$U$1,$M$2,$R$1,$P$1,$Q$1,$T$1,B433,$T$1,$U$1,$T$1,C582,$T$1,$U$1,SUBSTITUTE(E582,",","."),$U$1,SUBSTITUTE(I582,",","."),$U$1,$T$1,K582,$T$1,$U$1,M582,$R$1,$V$1)</f>
        <v>INSERT INTO "SportsRecords" (sp_record_id,sp_record_name,sp_record_best,sp_record_last,sport_class,team_sport_id) VALUES ('SP_431','Adventure',3076761,1000000,'T',45);</v>
      </c>
    </row>
    <row r="434" spans="2:15" x14ac:dyDescent="0.25">
      <c r="B434" t="s">
        <v>8462</v>
      </c>
      <c r="C434" t="s">
        <v>124</v>
      </c>
      <c r="D434" s="7">
        <f t="shared" si="8"/>
        <v>81.38</v>
      </c>
      <c r="E434" s="7">
        <f t="shared" si="10"/>
        <v>81.38</v>
      </c>
      <c r="F434" s="7">
        <v>81380</v>
      </c>
      <c r="G434" s="7">
        <f t="shared" si="9"/>
        <v>111.99</v>
      </c>
      <c r="H434" s="7">
        <v>111990</v>
      </c>
      <c r="I434" s="7">
        <f t="shared" si="11"/>
        <v>111.99</v>
      </c>
      <c r="J434" t="s">
        <v>277</v>
      </c>
      <c r="K434" t="s">
        <v>8565</v>
      </c>
      <c r="M434">
        <f>INDEX(TeamSports!B:B,MATCH(J434,TeamSports!C:C,0))</f>
        <v>41</v>
      </c>
      <c r="O434" t="str">
        <f>_xlfn.CONCAT($O$1,$S$1,$B$1,$S$1," ",$Q$1,$B$2,$U$1,$C$2,$U$1,$E$2,$U$1,$I$2,$U$1,$K$2,$U$1,$M$2,$R$1,$P$1,$Q$1,$T$1,B434,$T$1,$U$1,$T$1,C583,$T$1,$U$1,SUBSTITUTE(E583,",","."),$U$1,SUBSTITUTE(I583,",","."),$U$1,$T$1,K583,$T$1,$U$1,M583,$R$1,$V$1)</f>
        <v>INSERT INTO "SportsRecords" (sp_record_id,sp_record_name,sp_record_best,sp_record_last,sport_class,team_sport_id) VALUES ('SP_432','All Star',513100,100000,'T',45);</v>
      </c>
    </row>
    <row r="435" spans="2:15" x14ac:dyDescent="0.25">
      <c r="B435" t="s">
        <v>8463</v>
      </c>
      <c r="C435" t="s">
        <v>125</v>
      </c>
      <c r="D435" s="7">
        <f t="shared" si="8"/>
        <v>74.97</v>
      </c>
      <c r="E435" s="7">
        <f t="shared" si="10"/>
        <v>74.97</v>
      </c>
      <c r="F435" s="7">
        <v>74970</v>
      </c>
      <c r="G435" s="7">
        <f t="shared" si="9"/>
        <v>104.99</v>
      </c>
      <c r="H435" s="7">
        <v>104990</v>
      </c>
      <c r="I435" s="7">
        <f t="shared" si="11"/>
        <v>104.99</v>
      </c>
      <c r="J435" t="s">
        <v>277</v>
      </c>
      <c r="K435" t="s">
        <v>8565</v>
      </c>
      <c r="M435">
        <f>INDEX(TeamSports!B:B,MATCH(J435,TeamSports!C:C,0))</f>
        <v>41</v>
      </c>
      <c r="O435" t="str">
        <f>_xlfn.CONCAT($O$1,$S$1,$B$1,$S$1," ",$Q$1,$B$2,$U$1,$C$2,$U$1,$E$2,$U$1,$I$2,$U$1,$K$2,$U$1,$M$2,$R$1,$P$1,$Q$1,$T$1,B435,$T$1,$U$1,$T$1,C584,$T$1,$U$1,SUBSTITUTE(E584,",","."),$U$1,SUBSTITUTE(I584,",","."),$U$1,$T$1,K584,$T$1,$U$1,M584,$R$1,$V$1)</f>
        <v>INSERT INTO "SportsRecords" (sp_record_id,sp_record_name,sp_record_best,sp_record_last,sport_class,team_sport_id) VALUES ('SP_433','Board the Platforms',20.1,59.99,'T',45);</v>
      </c>
    </row>
    <row r="436" spans="2:15" x14ac:dyDescent="0.25">
      <c r="B436" t="s">
        <v>8464</v>
      </c>
      <c r="C436" t="s">
        <v>126</v>
      </c>
      <c r="D436" s="7">
        <f t="shared" si="8"/>
        <v>83.9</v>
      </c>
      <c r="E436" s="7">
        <f t="shared" si="10"/>
        <v>83.9</v>
      </c>
      <c r="F436" s="7">
        <v>83900</v>
      </c>
      <c r="G436" s="7">
        <f t="shared" si="9"/>
        <v>113.99</v>
      </c>
      <c r="H436" s="7">
        <v>113990</v>
      </c>
      <c r="I436" s="7">
        <f t="shared" si="11"/>
        <v>113.99</v>
      </c>
      <c r="J436" t="s">
        <v>277</v>
      </c>
      <c r="K436" t="s">
        <v>8565</v>
      </c>
      <c r="M436">
        <f>INDEX(TeamSports!B:B,MATCH(J436,TeamSports!C:C,0))</f>
        <v>41</v>
      </c>
      <c r="O436" t="str">
        <f>_xlfn.CONCAT($O$1,$S$1,$B$1,$S$1," ",$Q$1,$B$2,$U$1,$C$2,$U$1,$E$2,$U$1,$I$2,$U$1,$K$2,$U$1,$M$2,$R$1,$P$1,$Q$1,$T$1,B436,$T$1,$U$1,$T$1,C585,$T$1,$U$1,SUBSTITUTE(E585,",","."),$U$1,SUBSTITUTE(I585,",","."),$U$1,$T$1,K585,$T$1,$U$1,M585,$R$1,$V$1)</f>
        <v>INSERT INTO "SportsRecords" (sp_record_id,sp_record_name,sp_record_best,sp_record_last,sport_class,team_sport_id) VALUES ('SP_434','Break the Targets',13.62,59.99,'T',45);</v>
      </c>
    </row>
    <row r="437" spans="2:15" x14ac:dyDescent="0.25">
      <c r="B437" t="s">
        <v>8465</v>
      </c>
      <c r="C437" t="s">
        <v>127</v>
      </c>
      <c r="D437" s="7">
        <f t="shared" si="8"/>
        <v>78.45</v>
      </c>
      <c r="E437" s="7">
        <f t="shared" si="10"/>
        <v>78.45</v>
      </c>
      <c r="F437" s="7">
        <v>78450</v>
      </c>
      <c r="G437" s="7">
        <f t="shared" si="9"/>
        <v>108.99</v>
      </c>
      <c r="H437" s="7">
        <v>108990</v>
      </c>
      <c r="I437" s="7">
        <f t="shared" si="11"/>
        <v>108.99</v>
      </c>
      <c r="J437" t="s">
        <v>277</v>
      </c>
      <c r="K437" t="s">
        <v>8565</v>
      </c>
      <c r="M437">
        <f>INDEX(TeamSports!B:B,MATCH(J437,TeamSports!C:C,0))</f>
        <v>41</v>
      </c>
      <c r="O437" t="str">
        <f>_xlfn.CONCAT($O$1,$S$1,$B$1,$S$1," ",$Q$1,$B$2,$U$1,$C$2,$U$1,$E$2,$U$1,$I$2,$U$1,$K$2,$U$1,$M$2,$R$1,$P$1,$Q$1,$T$1,B437,$T$1,$U$1,$T$1,C586,$T$1,$U$1,SUBSTITUTE(E586,",","."),$U$1,SUBSTITUTE(I586,",","."),$U$1,$T$1,K586,$T$1,$U$1,M586,$R$1,$V$1)</f>
        <v>INSERT INTO "SportsRecords" (sp_record_id,sp_record_name,sp_record_best,sp_record_last,sport_class,team_sport_id) VALUES ('SP_435','Classic',333220,100000,'T',45);</v>
      </c>
    </row>
    <row r="438" spans="2:15" x14ac:dyDescent="0.25">
      <c r="B438" t="s">
        <v>8466</v>
      </c>
      <c r="C438" t="s">
        <v>128</v>
      </c>
      <c r="D438" s="7">
        <f t="shared" si="8"/>
        <v>83.41</v>
      </c>
      <c r="E438" s="7">
        <f t="shared" si="10"/>
        <v>83.41</v>
      </c>
      <c r="F438" s="7">
        <v>83410</v>
      </c>
      <c r="G438" s="7">
        <f t="shared" si="9"/>
        <v>113.99</v>
      </c>
      <c r="H438" s="7">
        <v>113990</v>
      </c>
      <c r="I438" s="7">
        <f t="shared" si="11"/>
        <v>113.99</v>
      </c>
      <c r="J438" t="s">
        <v>277</v>
      </c>
      <c r="K438" t="s">
        <v>8565</v>
      </c>
      <c r="M438">
        <f>INDEX(TeamSports!B:B,MATCH(J438,TeamSports!C:C,0))</f>
        <v>41</v>
      </c>
      <c r="O438" t="str">
        <f>_xlfn.CONCAT($O$1,$S$1,$B$1,$S$1," ",$Q$1,$B$2,$U$1,$C$2,$U$1,$E$2,$U$1,$I$2,$U$1,$K$2,$U$1,$M$2,$R$1,$P$1,$Q$1,$T$1,B438,$T$1,$U$1,$T$1,C587,$T$1,$U$1,SUBSTITUTE(E587,",","."),$U$1,SUBSTITUTE(I587,",","."),$U$1,$T$1,K587,$T$1,$U$1,M587,$R$1,$V$1)</f>
        <v>INSERT INTO "SportsRecords" (sp_record_id,sp_record_name,sp_record_best,sp_record_last,sport_class,team_sport_id) VALUES ('SP_436','Homerun Contest',1655.9,500,'T',45);</v>
      </c>
    </row>
    <row r="439" spans="2:15" x14ac:dyDescent="0.25">
      <c r="B439" t="s">
        <v>9417</v>
      </c>
      <c r="C439" t="s">
        <v>129</v>
      </c>
      <c r="D439" s="7">
        <f t="shared" si="8"/>
        <v>76.81</v>
      </c>
      <c r="E439" s="7">
        <f t="shared" si="10"/>
        <v>76.81</v>
      </c>
      <c r="F439" s="7">
        <v>76810</v>
      </c>
      <c r="G439" s="7">
        <f t="shared" si="9"/>
        <v>106.99</v>
      </c>
      <c r="H439" s="7">
        <v>106990</v>
      </c>
      <c r="I439" s="7">
        <f t="shared" si="11"/>
        <v>106.99</v>
      </c>
      <c r="J439" t="s">
        <v>277</v>
      </c>
      <c r="K439" t="s">
        <v>8565</v>
      </c>
      <c r="M439">
        <f>INDEX(TeamSports!B:B,MATCH(J439,TeamSports!C:C,0))</f>
        <v>41</v>
      </c>
    </row>
    <row r="440" spans="2:15" x14ac:dyDescent="0.25">
      <c r="B440" t="s">
        <v>9418</v>
      </c>
      <c r="C440" t="s">
        <v>130</v>
      </c>
      <c r="D440" s="7">
        <f t="shared" si="8"/>
        <v>78.900000000000006</v>
      </c>
      <c r="E440" s="7">
        <f t="shared" si="10"/>
        <v>78.900000000000006</v>
      </c>
      <c r="F440" s="7">
        <v>78900</v>
      </c>
      <c r="G440" s="7">
        <f t="shared" si="9"/>
        <v>108.99</v>
      </c>
      <c r="H440" s="7">
        <v>108990</v>
      </c>
      <c r="I440" s="7">
        <f t="shared" si="11"/>
        <v>108.99</v>
      </c>
      <c r="J440" t="s">
        <v>277</v>
      </c>
      <c r="K440" t="s">
        <v>8565</v>
      </c>
      <c r="M440">
        <f>INDEX(TeamSports!B:B,MATCH(J440,TeamSports!C:C,0))</f>
        <v>41</v>
      </c>
    </row>
    <row r="441" spans="2:15" x14ac:dyDescent="0.25">
      <c r="B441" t="s">
        <v>9419</v>
      </c>
      <c r="C441" t="s">
        <v>131</v>
      </c>
      <c r="D441" s="7">
        <f t="shared" si="8"/>
        <v>110.82</v>
      </c>
      <c r="E441" s="7">
        <f t="shared" si="10"/>
        <v>110.82</v>
      </c>
      <c r="F441" s="7">
        <v>110820</v>
      </c>
      <c r="G441" s="7">
        <f t="shared" si="9"/>
        <v>140.99</v>
      </c>
      <c r="H441" s="7">
        <v>140990</v>
      </c>
      <c r="I441" s="7">
        <f t="shared" si="11"/>
        <v>140.99</v>
      </c>
      <c r="J441" t="s">
        <v>277</v>
      </c>
      <c r="K441" t="s">
        <v>8565</v>
      </c>
      <c r="M441">
        <f>INDEX(TeamSports!B:B,MATCH(J441,TeamSports!C:C,0))</f>
        <v>41</v>
      </c>
    </row>
    <row r="442" spans="2:15" x14ac:dyDescent="0.25">
      <c r="B442" t="s">
        <v>9420</v>
      </c>
      <c r="C442" t="s">
        <v>132</v>
      </c>
      <c r="D442" s="7">
        <f t="shared" si="8"/>
        <v>96.32</v>
      </c>
      <c r="E442" s="7">
        <f t="shared" si="10"/>
        <v>96.32</v>
      </c>
      <c r="F442" s="7">
        <v>96320</v>
      </c>
      <c r="G442" s="7">
        <f t="shared" si="9"/>
        <v>126.99</v>
      </c>
      <c r="H442" s="7">
        <v>126990</v>
      </c>
      <c r="I442" s="7">
        <f t="shared" si="11"/>
        <v>126.99</v>
      </c>
      <c r="J442" t="s">
        <v>277</v>
      </c>
      <c r="K442" t="s">
        <v>8565</v>
      </c>
      <c r="M442">
        <f>INDEX(TeamSports!B:B,MATCH(J442,TeamSports!C:C,0))</f>
        <v>41</v>
      </c>
    </row>
    <row r="443" spans="2:15" x14ac:dyDescent="0.25">
      <c r="B443" t="s">
        <v>9421</v>
      </c>
      <c r="C443" t="s">
        <v>133</v>
      </c>
      <c r="D443" s="7">
        <f t="shared" si="8"/>
        <v>37.71</v>
      </c>
      <c r="E443" s="7">
        <f t="shared" si="10"/>
        <v>37.71</v>
      </c>
      <c r="F443" s="7">
        <v>37710</v>
      </c>
      <c r="G443" s="7">
        <f t="shared" si="9"/>
        <v>47.999000000000002</v>
      </c>
      <c r="H443" s="7">
        <v>47999</v>
      </c>
      <c r="I443" s="7">
        <f t="shared" si="11"/>
        <v>47.999000000000002</v>
      </c>
      <c r="J443" t="s">
        <v>134</v>
      </c>
      <c r="K443" t="s">
        <v>8565</v>
      </c>
      <c r="M443">
        <f>INDEX(TeamSports!B:B,MATCH(J443,TeamSports!C:C,0))</f>
        <v>42</v>
      </c>
    </row>
    <row r="444" spans="2:15" x14ac:dyDescent="0.25">
      <c r="B444" t="s">
        <v>9422</v>
      </c>
      <c r="C444" t="s">
        <v>135</v>
      </c>
      <c r="D444" s="7">
        <f t="shared" si="8"/>
        <v>29.364999999999998</v>
      </c>
      <c r="E444" s="7">
        <f t="shared" si="10"/>
        <v>29.364999999999998</v>
      </c>
      <c r="F444" s="7">
        <v>29365</v>
      </c>
      <c r="G444" s="7">
        <f t="shared" si="9"/>
        <v>39.999000000000002</v>
      </c>
      <c r="H444" s="7">
        <v>39999</v>
      </c>
      <c r="I444" s="7">
        <f t="shared" si="11"/>
        <v>39.999000000000002</v>
      </c>
      <c r="J444" t="s">
        <v>134</v>
      </c>
      <c r="K444" t="s">
        <v>8565</v>
      </c>
      <c r="M444">
        <f>INDEX(TeamSports!B:B,MATCH(J444,TeamSports!C:C,0))</f>
        <v>42</v>
      </c>
    </row>
    <row r="445" spans="2:15" x14ac:dyDescent="0.25">
      <c r="B445" t="s">
        <v>9423</v>
      </c>
      <c r="C445" t="s">
        <v>136</v>
      </c>
      <c r="D445" s="7">
        <f t="shared" si="8"/>
        <v>65.564999999999998</v>
      </c>
      <c r="E445" s="7">
        <f t="shared" si="10"/>
        <v>65.564999999999998</v>
      </c>
      <c r="F445" s="7">
        <v>65565</v>
      </c>
      <c r="G445" s="7">
        <f t="shared" si="9"/>
        <v>75.998999999999995</v>
      </c>
      <c r="H445" s="7">
        <v>75999</v>
      </c>
      <c r="I445" s="7">
        <f t="shared" si="11"/>
        <v>75.998999999999995</v>
      </c>
      <c r="J445" t="s">
        <v>134</v>
      </c>
      <c r="K445" t="s">
        <v>8565</v>
      </c>
      <c r="M445">
        <f>INDEX(TeamSports!B:B,MATCH(J445,TeamSports!C:C,0))</f>
        <v>42</v>
      </c>
    </row>
    <row r="446" spans="2:15" x14ac:dyDescent="0.25">
      <c r="B446" t="s">
        <v>9424</v>
      </c>
      <c r="C446" t="s">
        <v>137</v>
      </c>
      <c r="D446" s="7">
        <f t="shared" si="8"/>
        <v>600</v>
      </c>
      <c r="E446" s="7">
        <f t="shared" si="10"/>
        <v>600</v>
      </c>
      <c r="F446" s="7">
        <v>600000</v>
      </c>
      <c r="G446" s="7">
        <f t="shared" si="9"/>
        <v>300</v>
      </c>
      <c r="H446" s="7">
        <v>300000</v>
      </c>
      <c r="I446" s="7">
        <f t="shared" si="11"/>
        <v>300</v>
      </c>
      <c r="J446" t="s">
        <v>134</v>
      </c>
      <c r="K446" t="s">
        <v>8565</v>
      </c>
      <c r="M446">
        <f>INDEX(TeamSports!B:B,MATCH(J446,TeamSports!C:C,0))</f>
        <v>42</v>
      </c>
    </row>
    <row r="447" spans="2:15" x14ac:dyDescent="0.25">
      <c r="B447" t="s">
        <v>9425</v>
      </c>
      <c r="C447" t="s">
        <v>138</v>
      </c>
      <c r="D447" s="7">
        <f t="shared" si="8"/>
        <v>29</v>
      </c>
      <c r="E447" s="7">
        <f t="shared" si="10"/>
        <v>29</v>
      </c>
      <c r="F447" s="7">
        <v>29000</v>
      </c>
      <c r="G447" s="7">
        <f t="shared" si="9"/>
        <v>19</v>
      </c>
      <c r="H447" s="7">
        <v>19000</v>
      </c>
      <c r="I447" s="7">
        <f t="shared" si="11"/>
        <v>19</v>
      </c>
      <c r="J447" t="s">
        <v>134</v>
      </c>
      <c r="K447" t="s">
        <v>8565</v>
      </c>
      <c r="M447">
        <f>INDEX(TeamSports!B:B,MATCH(J447,TeamSports!C:C,0))</f>
        <v>42</v>
      </c>
    </row>
    <row r="448" spans="2:15" x14ac:dyDescent="0.25">
      <c r="B448" t="s">
        <v>9426</v>
      </c>
      <c r="C448" t="s">
        <v>139</v>
      </c>
      <c r="D448" s="7">
        <f t="shared" si="8"/>
        <v>25.67</v>
      </c>
      <c r="E448" s="7">
        <f t="shared" si="10"/>
        <v>25.67</v>
      </c>
      <c r="F448" s="7">
        <v>25670</v>
      </c>
      <c r="G448" s="7">
        <f t="shared" si="9"/>
        <v>35.67</v>
      </c>
      <c r="H448" s="7">
        <v>35670</v>
      </c>
      <c r="I448" s="7">
        <f t="shared" si="11"/>
        <v>35.67</v>
      </c>
      <c r="J448" t="s">
        <v>134</v>
      </c>
      <c r="K448" t="s">
        <v>8565</v>
      </c>
      <c r="M448">
        <f>INDEX(TeamSports!B:B,MATCH(J448,TeamSports!C:C,0))</f>
        <v>42</v>
      </c>
    </row>
    <row r="449" spans="2:13" x14ac:dyDescent="0.25">
      <c r="B449" t="s">
        <v>9427</v>
      </c>
      <c r="C449" t="s">
        <v>140</v>
      </c>
      <c r="D449" s="7">
        <f t="shared" si="8"/>
        <v>38.075000000000003</v>
      </c>
      <c r="E449" s="7">
        <f t="shared" si="10"/>
        <v>38.075000000000003</v>
      </c>
      <c r="F449" s="7">
        <v>38075</v>
      </c>
      <c r="G449" s="7">
        <f t="shared" si="9"/>
        <v>48.999000000000002</v>
      </c>
      <c r="H449" s="7">
        <v>48999</v>
      </c>
      <c r="I449" s="7">
        <f t="shared" si="11"/>
        <v>48.999000000000002</v>
      </c>
      <c r="J449" t="s">
        <v>134</v>
      </c>
      <c r="K449" t="s">
        <v>8565</v>
      </c>
      <c r="M449">
        <f>INDEX(TeamSports!B:B,MATCH(J449,TeamSports!C:C,0))</f>
        <v>42</v>
      </c>
    </row>
    <row r="450" spans="2:13" x14ac:dyDescent="0.25">
      <c r="B450" t="s">
        <v>9428</v>
      </c>
      <c r="C450" t="s">
        <v>141</v>
      </c>
      <c r="D450" s="7">
        <f t="shared" si="8"/>
        <v>35.543999999999997</v>
      </c>
      <c r="E450" s="7">
        <f t="shared" si="10"/>
        <v>35.543999999999997</v>
      </c>
      <c r="F450" s="7">
        <v>35544</v>
      </c>
      <c r="G450" s="7">
        <f t="shared" si="9"/>
        <v>45.999000000000002</v>
      </c>
      <c r="H450" s="7">
        <v>45999</v>
      </c>
      <c r="I450" s="7">
        <f t="shared" si="11"/>
        <v>45.999000000000002</v>
      </c>
      <c r="J450" t="s">
        <v>134</v>
      </c>
      <c r="K450" t="s">
        <v>8565</v>
      </c>
      <c r="M450">
        <f>INDEX(TeamSports!B:B,MATCH(J450,TeamSports!C:C,0))</f>
        <v>42</v>
      </c>
    </row>
    <row r="451" spans="2:13" x14ac:dyDescent="0.25">
      <c r="B451" t="s">
        <v>9429</v>
      </c>
      <c r="C451" t="s">
        <v>142</v>
      </c>
      <c r="D451" s="7">
        <f t="shared" si="8"/>
        <v>40.499000000000002</v>
      </c>
      <c r="E451" s="7">
        <f t="shared" si="10"/>
        <v>40.499000000000002</v>
      </c>
      <c r="F451" s="7">
        <v>40499</v>
      </c>
      <c r="G451" s="7">
        <f t="shared" si="9"/>
        <v>50.999000000000002</v>
      </c>
      <c r="H451" s="7">
        <v>50999</v>
      </c>
      <c r="I451" s="7">
        <f t="shared" si="11"/>
        <v>50.999000000000002</v>
      </c>
      <c r="J451" t="s">
        <v>134</v>
      </c>
      <c r="K451" t="s">
        <v>8565</v>
      </c>
      <c r="M451">
        <f>INDEX(TeamSports!B:B,MATCH(J451,TeamSports!C:C,0))</f>
        <v>42</v>
      </c>
    </row>
    <row r="452" spans="2:13" x14ac:dyDescent="0.25">
      <c r="B452" t="s">
        <v>9430</v>
      </c>
      <c r="C452" t="s">
        <v>143</v>
      </c>
      <c r="D452" s="7">
        <f t="shared" si="8"/>
        <v>33.633000000000003</v>
      </c>
      <c r="E452" s="7">
        <f t="shared" si="10"/>
        <v>33.633000000000003</v>
      </c>
      <c r="F452" s="7">
        <v>33633</v>
      </c>
      <c r="G452" s="7">
        <f t="shared" si="9"/>
        <v>43.999000000000002</v>
      </c>
      <c r="H452" s="7">
        <v>43999</v>
      </c>
      <c r="I452" s="7">
        <f t="shared" si="11"/>
        <v>43.999000000000002</v>
      </c>
      <c r="J452" t="s">
        <v>134</v>
      </c>
      <c r="K452" t="s">
        <v>8565</v>
      </c>
      <c r="M452">
        <f>INDEX(TeamSports!B:B,MATCH(J452,TeamSports!C:C,0))</f>
        <v>42</v>
      </c>
    </row>
    <row r="453" spans="2:13" x14ac:dyDescent="0.25">
      <c r="B453" t="s">
        <v>9431</v>
      </c>
      <c r="C453" t="s">
        <v>144</v>
      </c>
      <c r="D453" s="7">
        <f t="shared" si="8"/>
        <v>40.645000000000003</v>
      </c>
      <c r="E453" s="7">
        <f t="shared" si="10"/>
        <v>40.645000000000003</v>
      </c>
      <c r="F453" s="7">
        <v>40645</v>
      </c>
      <c r="G453" s="7">
        <f t="shared" si="9"/>
        <v>50.999000000000002</v>
      </c>
      <c r="H453" s="7">
        <v>50999</v>
      </c>
      <c r="I453" s="7">
        <f t="shared" si="11"/>
        <v>50.999000000000002</v>
      </c>
      <c r="J453" t="s">
        <v>134</v>
      </c>
      <c r="K453" t="s">
        <v>8565</v>
      </c>
      <c r="M453">
        <f>INDEX(TeamSports!B:B,MATCH(J453,TeamSports!C:C,0))</f>
        <v>42</v>
      </c>
    </row>
    <row r="454" spans="2:13" x14ac:dyDescent="0.25">
      <c r="B454" t="s">
        <v>9432</v>
      </c>
      <c r="C454" t="s">
        <v>145</v>
      </c>
      <c r="D454" s="7">
        <f t="shared" si="8"/>
        <v>34.011000000000003</v>
      </c>
      <c r="E454" s="7">
        <f t="shared" si="10"/>
        <v>34.011000000000003</v>
      </c>
      <c r="F454" s="7">
        <v>34011</v>
      </c>
      <c r="G454" s="7">
        <f t="shared" si="9"/>
        <v>34.999000000000002</v>
      </c>
      <c r="H454" s="7">
        <v>34999</v>
      </c>
      <c r="I454" s="7">
        <f t="shared" si="11"/>
        <v>34.999000000000002</v>
      </c>
      <c r="J454" t="s">
        <v>134</v>
      </c>
      <c r="K454" t="s">
        <v>8565</v>
      </c>
      <c r="M454">
        <f>INDEX(TeamSports!B:B,MATCH(J454,TeamSports!C:C,0))</f>
        <v>42</v>
      </c>
    </row>
    <row r="455" spans="2:13" x14ac:dyDescent="0.25">
      <c r="B455" t="s">
        <v>9433</v>
      </c>
      <c r="C455" t="s">
        <v>146</v>
      </c>
      <c r="D455" s="7">
        <f t="shared" si="8"/>
        <v>46.634999999999998</v>
      </c>
      <c r="E455" s="7">
        <f t="shared" si="10"/>
        <v>46.634999999999998</v>
      </c>
      <c r="F455" s="7">
        <v>46635</v>
      </c>
      <c r="G455" s="7">
        <f t="shared" si="9"/>
        <v>56.999000000000002</v>
      </c>
      <c r="H455" s="7">
        <v>56999</v>
      </c>
      <c r="I455" s="7">
        <f t="shared" si="11"/>
        <v>56.999000000000002</v>
      </c>
      <c r="J455" t="s">
        <v>134</v>
      </c>
      <c r="K455" t="s">
        <v>8565</v>
      </c>
      <c r="M455">
        <f>INDEX(TeamSports!B:B,MATCH(J455,TeamSports!C:C,0))</f>
        <v>42</v>
      </c>
    </row>
    <row r="456" spans="2:13" x14ac:dyDescent="0.25">
      <c r="B456" t="s">
        <v>9434</v>
      </c>
      <c r="C456" t="s">
        <v>147</v>
      </c>
      <c r="D456" s="7">
        <f t="shared" si="8"/>
        <v>42.933</v>
      </c>
      <c r="E456" s="7">
        <f t="shared" si="10"/>
        <v>42.933</v>
      </c>
      <c r="F456" s="7">
        <v>42933</v>
      </c>
      <c r="G456" s="7">
        <f t="shared" si="9"/>
        <v>52.999000000000002</v>
      </c>
      <c r="H456" s="7">
        <v>52999</v>
      </c>
      <c r="I456" s="7">
        <f t="shared" si="11"/>
        <v>52.999000000000002</v>
      </c>
      <c r="J456" t="s">
        <v>134</v>
      </c>
      <c r="K456" t="s">
        <v>8565</v>
      </c>
      <c r="M456">
        <f>INDEX(TeamSports!B:B,MATCH(J456,TeamSports!C:C,0))</f>
        <v>42</v>
      </c>
    </row>
    <row r="457" spans="2:13" x14ac:dyDescent="0.25">
      <c r="B457" t="s">
        <v>9435</v>
      </c>
      <c r="C457" t="s">
        <v>148</v>
      </c>
      <c r="D457" s="7">
        <f t="shared" si="8"/>
        <v>45.704999999999998</v>
      </c>
      <c r="E457" s="7">
        <f t="shared" si="10"/>
        <v>45.704999999999998</v>
      </c>
      <c r="F457" s="7">
        <v>45705</v>
      </c>
      <c r="G457" s="7">
        <f t="shared" si="9"/>
        <v>55.999000000000002</v>
      </c>
      <c r="H457" s="7">
        <v>55999</v>
      </c>
      <c r="I457" s="7">
        <f t="shared" si="11"/>
        <v>55.999000000000002</v>
      </c>
      <c r="J457" t="s">
        <v>134</v>
      </c>
      <c r="K457" t="s">
        <v>8565</v>
      </c>
      <c r="M457">
        <f>INDEX(TeamSports!B:B,MATCH(J457,TeamSports!C:C,0))</f>
        <v>42</v>
      </c>
    </row>
    <row r="458" spans="2:13" x14ac:dyDescent="0.25">
      <c r="B458" t="s">
        <v>9436</v>
      </c>
      <c r="C458" t="s">
        <v>149</v>
      </c>
      <c r="D458" s="7">
        <f t="shared" si="8"/>
        <v>32.234999999999999</v>
      </c>
      <c r="E458" s="7">
        <f t="shared" si="10"/>
        <v>32.234999999999999</v>
      </c>
      <c r="F458" s="7">
        <v>32235</v>
      </c>
      <c r="G458" s="7">
        <f t="shared" si="9"/>
        <v>42.999000000000002</v>
      </c>
      <c r="H458" s="7">
        <v>42999</v>
      </c>
      <c r="I458" s="7">
        <f t="shared" si="11"/>
        <v>42.999000000000002</v>
      </c>
      <c r="J458" t="s">
        <v>134</v>
      </c>
      <c r="K458" t="s">
        <v>8565</v>
      </c>
      <c r="M458">
        <f>INDEX(TeamSports!B:B,MATCH(J458,TeamSports!C:C,0))</f>
        <v>42</v>
      </c>
    </row>
    <row r="459" spans="2:13" x14ac:dyDescent="0.25">
      <c r="B459" t="s">
        <v>9437</v>
      </c>
      <c r="C459" t="s">
        <v>150</v>
      </c>
      <c r="D459" s="7">
        <f t="shared" si="8"/>
        <v>44.597999999999999</v>
      </c>
      <c r="E459" s="7">
        <f t="shared" si="10"/>
        <v>44.597999999999999</v>
      </c>
      <c r="F459" s="7">
        <v>44598</v>
      </c>
      <c r="G459" s="7">
        <f t="shared" si="9"/>
        <v>54.999000000000002</v>
      </c>
      <c r="H459" s="7">
        <v>54999</v>
      </c>
      <c r="I459" s="7">
        <f t="shared" si="11"/>
        <v>54.999000000000002</v>
      </c>
      <c r="J459" t="s">
        <v>134</v>
      </c>
      <c r="K459" t="s">
        <v>8565</v>
      </c>
      <c r="M459">
        <f>INDEX(TeamSports!B:B,MATCH(J459,TeamSports!C:C,0))</f>
        <v>42</v>
      </c>
    </row>
    <row r="460" spans="2:13" x14ac:dyDescent="0.25">
      <c r="B460" t="s">
        <v>9438</v>
      </c>
      <c r="C460" t="s">
        <v>151</v>
      </c>
      <c r="D460" s="7">
        <f t="shared" si="8"/>
        <v>33.01</v>
      </c>
      <c r="E460" s="7">
        <f t="shared" si="10"/>
        <v>33.01</v>
      </c>
      <c r="F460" s="7">
        <v>33010</v>
      </c>
      <c r="G460" s="7">
        <f t="shared" si="9"/>
        <v>43.999000000000002</v>
      </c>
      <c r="H460" s="7">
        <v>43999</v>
      </c>
      <c r="I460" s="7">
        <f t="shared" si="11"/>
        <v>43.999000000000002</v>
      </c>
      <c r="J460" t="s">
        <v>134</v>
      </c>
      <c r="K460" t="s">
        <v>8565</v>
      </c>
      <c r="M460">
        <f>INDEX(TeamSports!B:B,MATCH(J460,TeamSports!C:C,0))</f>
        <v>42</v>
      </c>
    </row>
    <row r="461" spans="2:13" x14ac:dyDescent="0.25">
      <c r="B461" t="s">
        <v>9439</v>
      </c>
      <c r="C461" t="s">
        <v>152</v>
      </c>
      <c r="D461" s="7">
        <f t="shared" si="8"/>
        <v>43.92</v>
      </c>
      <c r="E461" s="7">
        <f t="shared" si="10"/>
        <v>43.92</v>
      </c>
      <c r="F461" s="7">
        <v>43920</v>
      </c>
      <c r="G461" s="7">
        <f t="shared" si="9"/>
        <v>53.999000000000002</v>
      </c>
      <c r="H461" s="7">
        <v>53999</v>
      </c>
      <c r="I461" s="7">
        <f t="shared" si="11"/>
        <v>53.999000000000002</v>
      </c>
      <c r="J461" t="s">
        <v>134</v>
      </c>
      <c r="K461" t="s">
        <v>8565</v>
      </c>
      <c r="M461">
        <f>INDEX(TeamSports!B:B,MATCH(J461,TeamSports!C:C,0))</f>
        <v>42</v>
      </c>
    </row>
    <row r="462" spans="2:13" x14ac:dyDescent="0.25">
      <c r="B462" t="s">
        <v>9440</v>
      </c>
      <c r="C462" t="s">
        <v>153</v>
      </c>
      <c r="D462" s="7">
        <f t="shared" si="8"/>
        <v>43.871000000000002</v>
      </c>
      <c r="E462" s="7">
        <f t="shared" si="10"/>
        <v>43.871000000000002</v>
      </c>
      <c r="F462" s="7">
        <v>43871</v>
      </c>
      <c r="G462" s="7">
        <f t="shared" si="9"/>
        <v>53.999000000000002</v>
      </c>
      <c r="H462" s="7">
        <v>53999</v>
      </c>
      <c r="I462" s="7">
        <f t="shared" si="11"/>
        <v>53.999000000000002</v>
      </c>
      <c r="J462" t="s">
        <v>134</v>
      </c>
      <c r="K462" t="s">
        <v>8565</v>
      </c>
      <c r="M462">
        <f>INDEX(TeamSports!B:B,MATCH(J462,TeamSports!C:C,0))</f>
        <v>42</v>
      </c>
    </row>
    <row r="463" spans="2:13" x14ac:dyDescent="0.25">
      <c r="B463" t="s">
        <v>9441</v>
      </c>
      <c r="C463" t="s">
        <v>154</v>
      </c>
      <c r="D463" s="7">
        <f t="shared" si="8"/>
        <v>59.86</v>
      </c>
      <c r="E463" s="7">
        <f t="shared" si="10"/>
        <v>59.86</v>
      </c>
      <c r="F463" s="7">
        <v>59860</v>
      </c>
      <c r="G463" s="7">
        <f t="shared" si="9"/>
        <v>69.998999999999995</v>
      </c>
      <c r="H463" s="7">
        <v>69999</v>
      </c>
      <c r="I463" s="7">
        <f t="shared" si="11"/>
        <v>69.998999999999995</v>
      </c>
      <c r="J463" t="s">
        <v>134</v>
      </c>
      <c r="K463" t="s">
        <v>8565</v>
      </c>
      <c r="M463">
        <f>INDEX(TeamSports!B:B,MATCH(J463,TeamSports!C:C,0))</f>
        <v>42</v>
      </c>
    </row>
    <row r="464" spans="2:13" x14ac:dyDescent="0.25">
      <c r="B464" t="s">
        <v>9442</v>
      </c>
      <c r="C464" t="s">
        <v>155</v>
      </c>
      <c r="D464" s="7">
        <f t="shared" si="8"/>
        <v>46.366999999999997</v>
      </c>
      <c r="E464" s="7">
        <f t="shared" si="10"/>
        <v>46.366999999999997</v>
      </c>
      <c r="F464" s="7">
        <v>46367</v>
      </c>
      <c r="G464" s="7">
        <f t="shared" si="9"/>
        <v>56.999000000000002</v>
      </c>
      <c r="H464" s="7">
        <v>56999</v>
      </c>
      <c r="I464" s="7">
        <f t="shared" si="11"/>
        <v>56.999000000000002</v>
      </c>
      <c r="J464" t="s">
        <v>134</v>
      </c>
      <c r="K464" t="s">
        <v>8565</v>
      </c>
      <c r="M464">
        <f>INDEX(TeamSports!B:B,MATCH(J464,TeamSports!C:C,0))</f>
        <v>42</v>
      </c>
    </row>
    <row r="465" spans="2:13" x14ac:dyDescent="0.25">
      <c r="B465" t="s">
        <v>9443</v>
      </c>
      <c r="C465" t="s">
        <v>156</v>
      </c>
      <c r="D465" s="7">
        <f t="shared" si="8"/>
        <v>41.170999999999999</v>
      </c>
      <c r="E465" s="7">
        <f t="shared" si="10"/>
        <v>41.170999999999999</v>
      </c>
      <c r="F465" s="7">
        <v>41171</v>
      </c>
      <c r="G465" s="7">
        <f t="shared" si="9"/>
        <v>51.999000000000002</v>
      </c>
      <c r="H465" s="7">
        <v>51999</v>
      </c>
      <c r="I465" s="7">
        <f t="shared" si="11"/>
        <v>51.999000000000002</v>
      </c>
      <c r="J465" t="s">
        <v>134</v>
      </c>
      <c r="K465" t="s">
        <v>8565</v>
      </c>
      <c r="M465">
        <f>INDEX(TeamSports!B:B,MATCH(J465,TeamSports!C:C,0))</f>
        <v>42</v>
      </c>
    </row>
    <row r="466" spans="2:13" x14ac:dyDescent="0.25">
      <c r="B466" t="s">
        <v>9444</v>
      </c>
      <c r="C466" t="s">
        <v>157</v>
      </c>
      <c r="D466" s="7">
        <f t="shared" si="8"/>
        <v>62.009</v>
      </c>
      <c r="E466" s="7">
        <f t="shared" si="10"/>
        <v>62.009</v>
      </c>
      <c r="F466" s="7">
        <v>62009</v>
      </c>
      <c r="G466" s="7">
        <f t="shared" si="9"/>
        <v>72.998999999999995</v>
      </c>
      <c r="H466" s="7">
        <v>72999</v>
      </c>
      <c r="I466" s="7">
        <f t="shared" si="11"/>
        <v>72.998999999999995</v>
      </c>
      <c r="J466" t="s">
        <v>134</v>
      </c>
      <c r="K466" t="s">
        <v>8565</v>
      </c>
      <c r="M466">
        <f>INDEX(TeamSports!B:B,MATCH(J466,TeamSports!C:C,0))</f>
        <v>42</v>
      </c>
    </row>
    <row r="467" spans="2:13" x14ac:dyDescent="0.25">
      <c r="B467" t="s">
        <v>9445</v>
      </c>
      <c r="C467" t="s">
        <v>158</v>
      </c>
      <c r="D467" s="7">
        <f t="shared" si="8"/>
        <v>45.857999999999997</v>
      </c>
      <c r="E467" s="7">
        <f t="shared" si="10"/>
        <v>45.857999999999997</v>
      </c>
      <c r="F467" s="7">
        <v>45858</v>
      </c>
      <c r="G467" s="7">
        <f t="shared" si="9"/>
        <v>55.999000000000002</v>
      </c>
      <c r="H467" s="7">
        <v>55999</v>
      </c>
      <c r="I467" s="7">
        <f t="shared" si="11"/>
        <v>55.999000000000002</v>
      </c>
      <c r="J467" t="s">
        <v>134</v>
      </c>
      <c r="K467" t="s">
        <v>8565</v>
      </c>
      <c r="M467">
        <f>INDEX(TeamSports!B:B,MATCH(J467,TeamSports!C:C,0))</f>
        <v>42</v>
      </c>
    </row>
    <row r="468" spans="2:13" x14ac:dyDescent="0.25">
      <c r="B468" t="s">
        <v>9446</v>
      </c>
      <c r="C468" t="s">
        <v>159</v>
      </c>
      <c r="D468" s="7">
        <f t="shared" si="8"/>
        <v>34.74</v>
      </c>
      <c r="E468" s="7">
        <f t="shared" si="10"/>
        <v>34.74</v>
      </c>
      <c r="F468" s="7">
        <v>34740</v>
      </c>
      <c r="G468" s="7">
        <f t="shared" si="9"/>
        <v>44.999000000000002</v>
      </c>
      <c r="H468" s="7">
        <v>44999</v>
      </c>
      <c r="I468" s="7">
        <f t="shared" si="11"/>
        <v>44.999000000000002</v>
      </c>
      <c r="J468" t="s">
        <v>134</v>
      </c>
      <c r="K468" t="s">
        <v>8565</v>
      </c>
      <c r="M468">
        <f>INDEX(TeamSports!B:B,MATCH(J468,TeamSports!C:C,0))</f>
        <v>42</v>
      </c>
    </row>
    <row r="469" spans="2:13" x14ac:dyDescent="0.25">
      <c r="B469" t="s">
        <v>9447</v>
      </c>
      <c r="C469" t="s">
        <v>160</v>
      </c>
      <c r="D469" s="7">
        <f t="shared" si="8"/>
        <v>14</v>
      </c>
      <c r="E469" s="7">
        <f t="shared" si="10"/>
        <v>14</v>
      </c>
      <c r="F469" s="7">
        <v>14000</v>
      </c>
      <c r="G469" s="7">
        <f t="shared" si="9"/>
        <v>24</v>
      </c>
      <c r="H469" s="7">
        <v>24000</v>
      </c>
      <c r="I469" s="7">
        <f t="shared" si="11"/>
        <v>24</v>
      </c>
      <c r="J469" t="s">
        <v>161</v>
      </c>
      <c r="K469" t="s">
        <v>8565</v>
      </c>
      <c r="M469">
        <f>INDEX(TeamSports!B:B,MATCH(J469,TeamSports!C:C,0))</f>
        <v>43</v>
      </c>
    </row>
    <row r="470" spans="2:13" x14ac:dyDescent="0.25">
      <c r="B470" t="s">
        <v>9448</v>
      </c>
      <c r="C470" t="s">
        <v>162</v>
      </c>
      <c r="D470" s="7">
        <f t="shared" si="8"/>
        <v>17</v>
      </c>
      <c r="E470" s="7">
        <f t="shared" si="10"/>
        <v>17</v>
      </c>
      <c r="F470" s="7">
        <v>17000</v>
      </c>
      <c r="G470" s="7">
        <f t="shared" si="9"/>
        <v>12</v>
      </c>
      <c r="H470" s="7">
        <v>12000</v>
      </c>
      <c r="I470" s="7">
        <f t="shared" si="11"/>
        <v>12</v>
      </c>
      <c r="J470" t="s">
        <v>161</v>
      </c>
      <c r="K470" t="s">
        <v>8565</v>
      </c>
      <c r="M470">
        <f>INDEX(TeamSports!B:B,MATCH(J470,TeamSports!C:C,0))</f>
        <v>43</v>
      </c>
    </row>
    <row r="471" spans="2:13" x14ac:dyDescent="0.25">
      <c r="B471" t="s">
        <v>9449</v>
      </c>
      <c r="C471" t="s">
        <v>163</v>
      </c>
      <c r="D471" s="7">
        <f t="shared" si="8"/>
        <v>100</v>
      </c>
      <c r="E471" s="7">
        <f t="shared" si="10"/>
        <v>100</v>
      </c>
      <c r="F471" s="7">
        <v>100000</v>
      </c>
      <c r="G471" s="7">
        <f t="shared" si="9"/>
        <v>80</v>
      </c>
      <c r="H471" s="7">
        <v>80000</v>
      </c>
      <c r="I471" s="7">
        <f t="shared" si="11"/>
        <v>80</v>
      </c>
      <c r="J471" t="s">
        <v>161</v>
      </c>
      <c r="K471" t="s">
        <v>8565</v>
      </c>
      <c r="M471">
        <f>INDEX(TeamSports!B:B,MATCH(J471,TeamSports!C:C,0))</f>
        <v>43</v>
      </c>
    </row>
    <row r="472" spans="2:13" x14ac:dyDescent="0.25">
      <c r="B472" t="s">
        <v>9450</v>
      </c>
      <c r="C472" t="s">
        <v>164</v>
      </c>
      <c r="D472" s="7">
        <f t="shared" ref="D472:D535" si="12">VALUE(SUBSTITUTE(F472,".",","))/1000</f>
        <v>34</v>
      </c>
      <c r="E472" s="7">
        <f t="shared" si="10"/>
        <v>34</v>
      </c>
      <c r="F472" s="7">
        <v>34000</v>
      </c>
      <c r="G472" s="7">
        <f t="shared" ref="G472:G535" si="13">VALUE(SUBSTITUTE(H472,".",","))/1000</f>
        <v>46</v>
      </c>
      <c r="H472" s="7">
        <v>46000</v>
      </c>
      <c r="I472" s="7">
        <f t="shared" si="11"/>
        <v>46</v>
      </c>
      <c r="J472" t="s">
        <v>161</v>
      </c>
      <c r="K472" t="s">
        <v>8565</v>
      </c>
      <c r="M472">
        <f>INDEX(TeamSports!B:B,MATCH(J472,TeamSports!C:C,0))</f>
        <v>43</v>
      </c>
    </row>
    <row r="473" spans="2:13" x14ac:dyDescent="0.25">
      <c r="B473" t="s">
        <v>9451</v>
      </c>
      <c r="C473" t="s">
        <v>165</v>
      </c>
      <c r="D473" s="7">
        <f t="shared" si="12"/>
        <v>54</v>
      </c>
      <c r="E473" s="7">
        <f t="shared" ref="E473:E536" si="14">D473</f>
        <v>54</v>
      </c>
      <c r="F473" s="7">
        <v>54000</v>
      </c>
      <c r="G473" s="7">
        <f t="shared" si="13"/>
        <v>76</v>
      </c>
      <c r="H473" s="7">
        <v>76000</v>
      </c>
      <c r="I473" s="7">
        <f t="shared" ref="I473:I536" si="15">G473</f>
        <v>76</v>
      </c>
      <c r="J473" t="s">
        <v>161</v>
      </c>
      <c r="K473" t="s">
        <v>8565</v>
      </c>
      <c r="M473">
        <f>INDEX(TeamSports!B:B,MATCH(J473,TeamSports!C:C,0))</f>
        <v>43</v>
      </c>
    </row>
    <row r="474" spans="2:13" x14ac:dyDescent="0.25">
      <c r="B474" t="s">
        <v>9452</v>
      </c>
      <c r="C474" t="s">
        <v>166</v>
      </c>
      <c r="D474" s="7">
        <f t="shared" si="12"/>
        <v>36</v>
      </c>
      <c r="E474" s="7">
        <f t="shared" si="14"/>
        <v>36</v>
      </c>
      <c r="F474" s="7">
        <v>36000</v>
      </c>
      <c r="G474" s="7">
        <f t="shared" si="13"/>
        <v>35</v>
      </c>
      <c r="H474" s="7">
        <v>35000</v>
      </c>
      <c r="I474" s="7">
        <f t="shared" si="15"/>
        <v>35</v>
      </c>
      <c r="J474" t="s">
        <v>161</v>
      </c>
      <c r="K474" t="s">
        <v>8565</v>
      </c>
      <c r="M474">
        <f>INDEX(TeamSports!B:B,MATCH(J474,TeamSports!C:C,0))</f>
        <v>43</v>
      </c>
    </row>
    <row r="475" spans="2:13" x14ac:dyDescent="0.25">
      <c r="B475" t="s">
        <v>9453</v>
      </c>
      <c r="C475" t="s">
        <v>167</v>
      </c>
      <c r="D475" s="7">
        <f t="shared" si="12"/>
        <v>95</v>
      </c>
      <c r="E475" s="7">
        <f t="shared" si="14"/>
        <v>95</v>
      </c>
      <c r="F475" s="7">
        <v>95000</v>
      </c>
      <c r="G475" s="7">
        <f t="shared" si="13"/>
        <v>75</v>
      </c>
      <c r="H475" s="7">
        <v>75000</v>
      </c>
      <c r="I475" s="7">
        <f t="shared" si="15"/>
        <v>75</v>
      </c>
      <c r="J475" t="s">
        <v>161</v>
      </c>
      <c r="K475" t="s">
        <v>8565</v>
      </c>
      <c r="M475">
        <f>INDEX(TeamSports!B:B,MATCH(J475,TeamSports!C:C,0))</f>
        <v>43</v>
      </c>
    </row>
    <row r="476" spans="2:13" x14ac:dyDescent="0.25">
      <c r="B476" t="s">
        <v>9454</v>
      </c>
      <c r="C476" t="s">
        <v>168</v>
      </c>
      <c r="D476" s="7">
        <f t="shared" si="12"/>
        <v>117</v>
      </c>
      <c r="E476" s="7">
        <f t="shared" si="14"/>
        <v>117</v>
      </c>
      <c r="F476" s="7">
        <v>117000</v>
      </c>
      <c r="G476" s="7">
        <f t="shared" si="13"/>
        <v>120</v>
      </c>
      <c r="H476" s="7">
        <v>120000</v>
      </c>
      <c r="I476" s="7">
        <f t="shared" si="15"/>
        <v>120</v>
      </c>
      <c r="J476" t="s">
        <v>161</v>
      </c>
      <c r="K476" t="s">
        <v>8565</v>
      </c>
      <c r="M476">
        <f>INDEX(TeamSports!B:B,MATCH(J476,TeamSports!C:C,0))</f>
        <v>43</v>
      </c>
    </row>
    <row r="477" spans="2:13" x14ac:dyDescent="0.25">
      <c r="B477" t="s">
        <v>9455</v>
      </c>
      <c r="C477" t="s">
        <v>169</v>
      </c>
      <c r="D477" s="7">
        <f t="shared" si="12"/>
        <v>10</v>
      </c>
      <c r="E477" s="7">
        <f t="shared" si="14"/>
        <v>10</v>
      </c>
      <c r="F477" s="7">
        <v>10000</v>
      </c>
      <c r="G477" s="7">
        <f t="shared" si="13"/>
        <v>14</v>
      </c>
      <c r="H477" s="7">
        <v>14000</v>
      </c>
      <c r="I477" s="7">
        <f t="shared" si="15"/>
        <v>14</v>
      </c>
      <c r="J477" t="s">
        <v>161</v>
      </c>
      <c r="K477" t="s">
        <v>8565</v>
      </c>
      <c r="M477">
        <f>INDEX(TeamSports!B:B,MATCH(J477,TeamSports!C:C,0))</f>
        <v>43</v>
      </c>
    </row>
    <row r="478" spans="2:13" x14ac:dyDescent="0.25">
      <c r="B478" t="s">
        <v>9456</v>
      </c>
      <c r="C478" t="s">
        <v>170</v>
      </c>
      <c r="D478" s="7">
        <f t="shared" si="12"/>
        <v>0</v>
      </c>
      <c r="E478" s="7">
        <f t="shared" si="14"/>
        <v>0</v>
      </c>
      <c r="F478" s="7">
        <v>0</v>
      </c>
      <c r="G478" s="7">
        <f t="shared" si="13"/>
        <v>1</v>
      </c>
      <c r="H478" s="7">
        <v>1000</v>
      </c>
      <c r="I478" s="7">
        <f t="shared" si="15"/>
        <v>1</v>
      </c>
      <c r="J478" t="s">
        <v>161</v>
      </c>
      <c r="K478" t="s">
        <v>8565</v>
      </c>
      <c r="M478">
        <f>INDEX(TeamSports!B:B,MATCH(J478,TeamSports!C:C,0))</f>
        <v>43</v>
      </c>
    </row>
    <row r="479" spans="2:13" x14ac:dyDescent="0.25">
      <c r="B479" t="s">
        <v>9457</v>
      </c>
      <c r="C479" t="s">
        <v>171</v>
      </c>
      <c r="D479" s="7">
        <f t="shared" si="12"/>
        <v>1</v>
      </c>
      <c r="E479" s="7">
        <f t="shared" si="14"/>
        <v>1</v>
      </c>
      <c r="F479" s="7">
        <v>1000</v>
      </c>
      <c r="G479" s="7">
        <f t="shared" si="13"/>
        <v>0</v>
      </c>
      <c r="H479" s="7">
        <v>0</v>
      </c>
      <c r="I479" s="7">
        <f t="shared" si="15"/>
        <v>0</v>
      </c>
      <c r="J479" t="s">
        <v>161</v>
      </c>
      <c r="K479" t="s">
        <v>8565</v>
      </c>
      <c r="M479">
        <f>INDEX(TeamSports!B:B,MATCH(J479,TeamSports!C:C,0))</f>
        <v>43</v>
      </c>
    </row>
    <row r="480" spans="2:13" x14ac:dyDescent="0.25">
      <c r="B480" t="s">
        <v>9458</v>
      </c>
      <c r="C480" t="s">
        <v>172</v>
      </c>
      <c r="D480" s="7">
        <f t="shared" si="12"/>
        <v>100</v>
      </c>
      <c r="E480" s="7">
        <f t="shared" si="14"/>
        <v>100</v>
      </c>
      <c r="F480" s="7">
        <v>100000</v>
      </c>
      <c r="G480" s="7">
        <f t="shared" si="13"/>
        <v>50</v>
      </c>
      <c r="H480" s="7">
        <v>50000</v>
      </c>
      <c r="I480" s="7">
        <f t="shared" si="15"/>
        <v>50</v>
      </c>
      <c r="J480" t="s">
        <v>161</v>
      </c>
      <c r="K480" t="s">
        <v>8565</v>
      </c>
      <c r="M480">
        <f>INDEX(TeamSports!B:B,MATCH(J480,TeamSports!C:C,0))</f>
        <v>43</v>
      </c>
    </row>
    <row r="481" spans="2:13" x14ac:dyDescent="0.25">
      <c r="B481" t="s">
        <v>9459</v>
      </c>
      <c r="C481" t="s">
        <v>173</v>
      </c>
      <c r="D481" s="7">
        <f t="shared" si="12"/>
        <v>16</v>
      </c>
      <c r="E481" s="7">
        <f t="shared" si="14"/>
        <v>16</v>
      </c>
      <c r="F481" s="7">
        <v>16000</v>
      </c>
      <c r="G481" s="7">
        <f t="shared" si="13"/>
        <v>21</v>
      </c>
      <c r="H481" s="7">
        <v>21000</v>
      </c>
      <c r="I481" s="7">
        <f t="shared" si="15"/>
        <v>21</v>
      </c>
      <c r="J481" t="s">
        <v>161</v>
      </c>
      <c r="K481" t="s">
        <v>8565</v>
      </c>
      <c r="M481">
        <f>INDEX(TeamSports!B:B,MATCH(J481,TeamSports!C:C,0))</f>
        <v>43</v>
      </c>
    </row>
    <row r="482" spans="2:13" x14ac:dyDescent="0.25">
      <c r="B482" t="s">
        <v>9460</v>
      </c>
      <c r="C482" t="s">
        <v>174</v>
      </c>
      <c r="D482" s="7">
        <f t="shared" si="12"/>
        <v>10</v>
      </c>
      <c r="E482" s="7">
        <f t="shared" si="14"/>
        <v>10</v>
      </c>
      <c r="F482" s="7">
        <v>10000</v>
      </c>
      <c r="G482" s="7">
        <f t="shared" si="13"/>
        <v>5</v>
      </c>
      <c r="H482" s="7">
        <v>5000</v>
      </c>
      <c r="I482" s="7">
        <f t="shared" si="15"/>
        <v>5</v>
      </c>
      <c r="J482" t="s">
        <v>161</v>
      </c>
      <c r="K482" t="s">
        <v>8565</v>
      </c>
      <c r="M482">
        <f>INDEX(TeamSports!B:B,MATCH(J482,TeamSports!C:C,0))</f>
        <v>43</v>
      </c>
    </row>
    <row r="483" spans="2:13" x14ac:dyDescent="0.25">
      <c r="B483" t="s">
        <v>9461</v>
      </c>
      <c r="C483" t="s">
        <v>175</v>
      </c>
      <c r="D483" s="7">
        <f t="shared" si="12"/>
        <v>100</v>
      </c>
      <c r="E483" s="7">
        <f t="shared" si="14"/>
        <v>100</v>
      </c>
      <c r="F483" s="7">
        <v>100000</v>
      </c>
      <c r="G483" s="7">
        <f t="shared" si="13"/>
        <v>80</v>
      </c>
      <c r="H483" s="7">
        <v>80000</v>
      </c>
      <c r="I483" s="7">
        <f t="shared" si="15"/>
        <v>80</v>
      </c>
      <c r="J483" t="s">
        <v>161</v>
      </c>
      <c r="K483" t="s">
        <v>8565</v>
      </c>
      <c r="M483">
        <f>INDEX(TeamSports!B:B,MATCH(J483,TeamSports!C:C,0))</f>
        <v>43</v>
      </c>
    </row>
    <row r="484" spans="2:13" x14ac:dyDescent="0.25">
      <c r="B484" t="s">
        <v>9462</v>
      </c>
      <c r="C484" t="s">
        <v>176</v>
      </c>
      <c r="D484" s="7">
        <f t="shared" si="12"/>
        <v>28</v>
      </c>
      <c r="E484" s="7">
        <f t="shared" si="14"/>
        <v>28</v>
      </c>
      <c r="F484" s="7">
        <v>28000</v>
      </c>
      <c r="G484" s="7">
        <f t="shared" si="13"/>
        <v>31</v>
      </c>
      <c r="H484" s="7">
        <v>31000</v>
      </c>
      <c r="I484" s="7">
        <f t="shared" si="15"/>
        <v>31</v>
      </c>
      <c r="J484" t="s">
        <v>161</v>
      </c>
      <c r="K484" t="s">
        <v>8565</v>
      </c>
      <c r="M484">
        <f>INDEX(TeamSports!B:B,MATCH(J484,TeamSports!C:C,0))</f>
        <v>43</v>
      </c>
    </row>
    <row r="485" spans="2:13" x14ac:dyDescent="0.25">
      <c r="B485" t="s">
        <v>9463</v>
      </c>
      <c r="C485" t="s">
        <v>177</v>
      </c>
      <c r="D485" s="7">
        <f t="shared" si="12"/>
        <v>3</v>
      </c>
      <c r="E485" s="7">
        <f t="shared" si="14"/>
        <v>3</v>
      </c>
      <c r="F485" s="7">
        <v>3000</v>
      </c>
      <c r="G485" s="7">
        <f t="shared" si="13"/>
        <v>6</v>
      </c>
      <c r="H485" s="7">
        <v>6000</v>
      </c>
      <c r="I485" s="7">
        <f t="shared" si="15"/>
        <v>6</v>
      </c>
      <c r="J485" t="s">
        <v>161</v>
      </c>
      <c r="K485" t="s">
        <v>8565</v>
      </c>
      <c r="M485">
        <f>INDEX(TeamSports!B:B,MATCH(J485,TeamSports!C:C,0))</f>
        <v>43</v>
      </c>
    </row>
    <row r="486" spans="2:13" x14ac:dyDescent="0.25">
      <c r="B486" t="s">
        <v>9464</v>
      </c>
      <c r="C486" t="s">
        <v>178</v>
      </c>
      <c r="D486" s="7">
        <f t="shared" si="12"/>
        <v>19</v>
      </c>
      <c r="E486" s="7">
        <f t="shared" si="14"/>
        <v>19</v>
      </c>
      <c r="F486" s="7">
        <v>19000</v>
      </c>
      <c r="G486" s="7">
        <f t="shared" si="13"/>
        <v>12</v>
      </c>
      <c r="H486" s="7">
        <v>12000</v>
      </c>
      <c r="I486" s="7">
        <f t="shared" si="15"/>
        <v>12</v>
      </c>
      <c r="J486" t="s">
        <v>161</v>
      </c>
      <c r="K486" t="s">
        <v>8565</v>
      </c>
      <c r="M486">
        <f>INDEX(TeamSports!B:B,MATCH(J486,TeamSports!C:C,0))</f>
        <v>43</v>
      </c>
    </row>
    <row r="487" spans="2:13" x14ac:dyDescent="0.25">
      <c r="B487" t="s">
        <v>9465</v>
      </c>
      <c r="C487" t="s">
        <v>179</v>
      </c>
      <c r="D487" s="7">
        <f t="shared" si="12"/>
        <v>100</v>
      </c>
      <c r="E487" s="7">
        <f t="shared" si="14"/>
        <v>100</v>
      </c>
      <c r="F487" s="7">
        <v>100000</v>
      </c>
      <c r="G487" s="7">
        <f t="shared" si="13"/>
        <v>85</v>
      </c>
      <c r="H487" s="7">
        <v>85000</v>
      </c>
      <c r="I487" s="7">
        <f t="shared" si="15"/>
        <v>85</v>
      </c>
      <c r="J487" t="s">
        <v>161</v>
      </c>
      <c r="K487" t="s">
        <v>8565</v>
      </c>
      <c r="M487">
        <f>INDEX(TeamSports!B:B,MATCH(J487,TeamSports!C:C,0))</f>
        <v>43</v>
      </c>
    </row>
    <row r="488" spans="2:13" x14ac:dyDescent="0.25">
      <c r="B488" t="s">
        <v>9466</v>
      </c>
      <c r="C488" t="s">
        <v>180</v>
      </c>
      <c r="D488" s="7">
        <f t="shared" si="12"/>
        <v>95</v>
      </c>
      <c r="E488" s="7">
        <f t="shared" si="14"/>
        <v>95</v>
      </c>
      <c r="F488" s="7">
        <v>95000</v>
      </c>
      <c r="G488" s="7">
        <f t="shared" si="13"/>
        <v>102</v>
      </c>
      <c r="H488" s="7">
        <v>102000</v>
      </c>
      <c r="I488" s="7">
        <f t="shared" si="15"/>
        <v>102</v>
      </c>
      <c r="J488" t="s">
        <v>161</v>
      </c>
      <c r="K488" t="s">
        <v>8565</v>
      </c>
      <c r="M488">
        <f>INDEX(TeamSports!B:B,MATCH(J488,TeamSports!C:C,0))</f>
        <v>43</v>
      </c>
    </row>
    <row r="489" spans="2:13" x14ac:dyDescent="0.25">
      <c r="B489" t="s">
        <v>9467</v>
      </c>
      <c r="C489" t="s">
        <v>181</v>
      </c>
      <c r="D489" s="7">
        <f t="shared" si="12"/>
        <v>80</v>
      </c>
      <c r="E489" s="7">
        <f t="shared" si="14"/>
        <v>80</v>
      </c>
      <c r="F489" s="7">
        <v>80000</v>
      </c>
      <c r="G489" s="7">
        <f t="shared" si="13"/>
        <v>110</v>
      </c>
      <c r="H489" s="7">
        <v>110000</v>
      </c>
      <c r="I489" s="7">
        <f t="shared" si="15"/>
        <v>110</v>
      </c>
      <c r="J489" t="s">
        <v>161</v>
      </c>
      <c r="K489" t="s">
        <v>8565</v>
      </c>
      <c r="M489">
        <f>INDEX(TeamSports!B:B,MATCH(J489,TeamSports!C:C,0))</f>
        <v>43</v>
      </c>
    </row>
    <row r="490" spans="2:13" x14ac:dyDescent="0.25">
      <c r="B490" t="s">
        <v>9468</v>
      </c>
      <c r="C490" t="s">
        <v>182</v>
      </c>
      <c r="D490" s="7">
        <f t="shared" si="12"/>
        <v>28</v>
      </c>
      <c r="E490" s="7">
        <f t="shared" si="14"/>
        <v>28</v>
      </c>
      <c r="F490" s="7">
        <v>28000</v>
      </c>
      <c r="G490" s="7">
        <f t="shared" si="13"/>
        <v>23</v>
      </c>
      <c r="H490" s="7">
        <v>23000</v>
      </c>
      <c r="I490" s="7">
        <f t="shared" si="15"/>
        <v>23</v>
      </c>
      <c r="J490" t="s">
        <v>161</v>
      </c>
      <c r="K490" t="s">
        <v>8565</v>
      </c>
      <c r="M490">
        <f>INDEX(TeamSports!B:B,MATCH(J490,TeamSports!C:C,0))</f>
        <v>43</v>
      </c>
    </row>
    <row r="491" spans="2:13" x14ac:dyDescent="0.25">
      <c r="B491" t="s">
        <v>9469</v>
      </c>
      <c r="C491" t="s">
        <v>183</v>
      </c>
      <c r="D491" s="7">
        <f t="shared" si="12"/>
        <v>90</v>
      </c>
      <c r="E491" s="7">
        <f t="shared" si="14"/>
        <v>90</v>
      </c>
      <c r="F491" s="7">
        <v>90000</v>
      </c>
      <c r="G491" s="7">
        <f t="shared" si="13"/>
        <v>65</v>
      </c>
      <c r="H491" s="7">
        <v>65000</v>
      </c>
      <c r="I491" s="7">
        <f t="shared" si="15"/>
        <v>65</v>
      </c>
      <c r="J491" t="s">
        <v>161</v>
      </c>
      <c r="K491" t="s">
        <v>8565</v>
      </c>
      <c r="M491">
        <f>INDEX(TeamSports!B:B,MATCH(J491,TeamSports!C:C,0))</f>
        <v>43</v>
      </c>
    </row>
    <row r="492" spans="2:13" x14ac:dyDescent="0.25">
      <c r="B492" t="s">
        <v>9470</v>
      </c>
      <c r="C492" t="s">
        <v>184</v>
      </c>
      <c r="D492" s="7">
        <f t="shared" si="12"/>
        <v>56</v>
      </c>
      <c r="E492" s="7">
        <f t="shared" si="14"/>
        <v>56</v>
      </c>
      <c r="F492" s="7">
        <v>56000</v>
      </c>
      <c r="G492" s="7">
        <f t="shared" si="13"/>
        <v>61</v>
      </c>
      <c r="H492" s="7">
        <v>61000</v>
      </c>
      <c r="I492" s="7">
        <f t="shared" si="15"/>
        <v>61</v>
      </c>
      <c r="J492" t="s">
        <v>161</v>
      </c>
      <c r="K492" t="s">
        <v>8565</v>
      </c>
      <c r="M492">
        <f>INDEX(TeamSports!B:B,MATCH(J492,TeamSports!C:C,0))</f>
        <v>43</v>
      </c>
    </row>
    <row r="493" spans="2:13" x14ac:dyDescent="0.25">
      <c r="B493" t="s">
        <v>9471</v>
      </c>
      <c r="C493" t="s">
        <v>185</v>
      </c>
      <c r="D493" s="7">
        <f t="shared" si="12"/>
        <v>382</v>
      </c>
      <c r="E493" s="7">
        <f t="shared" si="14"/>
        <v>382</v>
      </c>
      <c r="F493" s="7">
        <v>382000</v>
      </c>
      <c r="G493" s="7">
        <f t="shared" si="13"/>
        <v>428</v>
      </c>
      <c r="H493" s="7">
        <v>428000</v>
      </c>
      <c r="I493" s="7">
        <f t="shared" si="15"/>
        <v>428</v>
      </c>
      <c r="J493" t="s">
        <v>161</v>
      </c>
      <c r="K493" t="s">
        <v>8565</v>
      </c>
      <c r="M493">
        <f>INDEX(TeamSports!B:B,MATCH(J493,TeamSports!C:C,0))</f>
        <v>43</v>
      </c>
    </row>
    <row r="494" spans="2:13" x14ac:dyDescent="0.25">
      <c r="B494" t="s">
        <v>9472</v>
      </c>
      <c r="C494" t="s">
        <v>186</v>
      </c>
      <c r="D494" s="7">
        <f t="shared" si="12"/>
        <v>46</v>
      </c>
      <c r="E494" s="7">
        <f t="shared" si="14"/>
        <v>46</v>
      </c>
      <c r="F494" s="7">
        <v>46000</v>
      </c>
      <c r="G494" s="7">
        <f t="shared" si="13"/>
        <v>42</v>
      </c>
      <c r="H494" s="7">
        <v>42000</v>
      </c>
      <c r="I494" s="7">
        <f t="shared" si="15"/>
        <v>42</v>
      </c>
      <c r="J494" t="s">
        <v>161</v>
      </c>
      <c r="K494" t="s">
        <v>8565</v>
      </c>
      <c r="M494">
        <f>INDEX(TeamSports!B:B,MATCH(J494,TeamSports!C:C,0))</f>
        <v>43</v>
      </c>
    </row>
    <row r="495" spans="2:13" x14ac:dyDescent="0.25">
      <c r="B495" t="s">
        <v>9473</v>
      </c>
      <c r="C495" t="s">
        <v>187</v>
      </c>
      <c r="D495" s="7">
        <f t="shared" si="12"/>
        <v>98.5</v>
      </c>
      <c r="E495" s="7">
        <f t="shared" si="14"/>
        <v>98.5</v>
      </c>
      <c r="F495" s="7">
        <v>98500</v>
      </c>
      <c r="G495" s="7">
        <f t="shared" si="13"/>
        <v>90</v>
      </c>
      <c r="H495" s="7">
        <v>90000</v>
      </c>
      <c r="I495" s="7">
        <f t="shared" si="15"/>
        <v>90</v>
      </c>
      <c r="J495" t="s">
        <v>161</v>
      </c>
      <c r="K495" t="s">
        <v>8565</v>
      </c>
      <c r="M495">
        <f>INDEX(TeamSports!B:B,MATCH(J495,TeamSports!C:C,0))</f>
        <v>43</v>
      </c>
    </row>
    <row r="496" spans="2:13" x14ac:dyDescent="0.25">
      <c r="B496" t="s">
        <v>9474</v>
      </c>
      <c r="C496" t="s">
        <v>188</v>
      </c>
      <c r="D496" s="7">
        <f t="shared" si="12"/>
        <v>300</v>
      </c>
      <c r="E496" s="7">
        <f t="shared" si="14"/>
        <v>300</v>
      </c>
      <c r="F496" s="7">
        <v>300000</v>
      </c>
      <c r="G496" s="7">
        <f t="shared" si="13"/>
        <v>360</v>
      </c>
      <c r="H496" s="7">
        <v>360000</v>
      </c>
      <c r="I496" s="7">
        <f t="shared" si="15"/>
        <v>360</v>
      </c>
      <c r="J496" t="s">
        <v>161</v>
      </c>
      <c r="K496" t="s">
        <v>8565</v>
      </c>
      <c r="M496">
        <f>INDEX(TeamSports!B:B,MATCH(J496,TeamSports!C:C,0))</f>
        <v>43</v>
      </c>
    </row>
    <row r="497" spans="2:13" x14ac:dyDescent="0.25">
      <c r="B497" t="s">
        <v>9475</v>
      </c>
      <c r="C497" t="s">
        <v>189</v>
      </c>
      <c r="D497" s="7">
        <f t="shared" si="12"/>
        <v>44</v>
      </c>
      <c r="E497" s="7">
        <f t="shared" si="14"/>
        <v>44</v>
      </c>
      <c r="F497" s="7">
        <v>44000</v>
      </c>
      <c r="G497" s="7">
        <f t="shared" si="13"/>
        <v>56</v>
      </c>
      <c r="H497" s="7">
        <v>56000</v>
      </c>
      <c r="I497" s="7">
        <f t="shared" si="15"/>
        <v>56</v>
      </c>
      <c r="J497" t="s">
        <v>161</v>
      </c>
      <c r="K497" t="s">
        <v>8565</v>
      </c>
      <c r="M497">
        <f>INDEX(TeamSports!B:B,MATCH(J497,TeamSports!C:C,0))</f>
        <v>43</v>
      </c>
    </row>
    <row r="498" spans="2:13" x14ac:dyDescent="0.25">
      <c r="B498" t="s">
        <v>9476</v>
      </c>
      <c r="C498" t="s">
        <v>190</v>
      </c>
      <c r="D498" s="7">
        <f t="shared" si="12"/>
        <v>8</v>
      </c>
      <c r="E498" s="7">
        <f t="shared" si="14"/>
        <v>8</v>
      </c>
      <c r="F498" s="7">
        <v>8000</v>
      </c>
      <c r="G498" s="7">
        <f t="shared" si="13"/>
        <v>6</v>
      </c>
      <c r="H498" s="7">
        <v>6000</v>
      </c>
      <c r="I498" s="7">
        <f t="shared" si="15"/>
        <v>6</v>
      </c>
      <c r="J498" t="s">
        <v>161</v>
      </c>
      <c r="K498" t="s">
        <v>8565</v>
      </c>
      <c r="M498">
        <f>INDEX(TeamSports!B:B,MATCH(J498,TeamSports!C:C,0))</f>
        <v>43</v>
      </c>
    </row>
    <row r="499" spans="2:13" x14ac:dyDescent="0.25">
      <c r="B499" t="s">
        <v>9477</v>
      </c>
      <c r="C499" t="s">
        <v>191</v>
      </c>
      <c r="D499" s="7">
        <f t="shared" si="12"/>
        <v>85</v>
      </c>
      <c r="E499" s="7">
        <f t="shared" si="14"/>
        <v>85</v>
      </c>
      <c r="F499" s="7">
        <v>85000</v>
      </c>
      <c r="G499" s="7">
        <f t="shared" si="13"/>
        <v>60</v>
      </c>
      <c r="H499" s="7">
        <v>60000</v>
      </c>
      <c r="I499" s="7">
        <f t="shared" si="15"/>
        <v>60</v>
      </c>
      <c r="J499" t="s">
        <v>161</v>
      </c>
      <c r="K499" t="s">
        <v>8565</v>
      </c>
      <c r="M499">
        <f>INDEX(TeamSports!B:B,MATCH(J499,TeamSports!C:C,0))</f>
        <v>43</v>
      </c>
    </row>
    <row r="500" spans="2:13" x14ac:dyDescent="0.25">
      <c r="B500" t="s">
        <v>9478</v>
      </c>
      <c r="C500" t="s">
        <v>192</v>
      </c>
      <c r="D500" s="7">
        <f t="shared" si="12"/>
        <v>64</v>
      </c>
      <c r="E500" s="7">
        <f t="shared" si="14"/>
        <v>64</v>
      </c>
      <c r="F500" s="7">
        <v>64000</v>
      </c>
      <c r="G500" s="7">
        <f t="shared" si="13"/>
        <v>90</v>
      </c>
      <c r="H500" s="7">
        <v>90000</v>
      </c>
      <c r="I500" s="7">
        <f t="shared" si="15"/>
        <v>90</v>
      </c>
      <c r="J500" t="s">
        <v>161</v>
      </c>
      <c r="K500" t="s">
        <v>8565</v>
      </c>
      <c r="M500">
        <f>INDEX(TeamSports!B:B,MATCH(J500,TeamSports!C:C,0))</f>
        <v>43</v>
      </c>
    </row>
    <row r="501" spans="2:13" x14ac:dyDescent="0.25">
      <c r="B501" t="s">
        <v>9479</v>
      </c>
      <c r="C501" t="s">
        <v>193</v>
      </c>
      <c r="D501" s="7">
        <f t="shared" si="12"/>
        <v>5</v>
      </c>
      <c r="E501" s="7">
        <f t="shared" si="14"/>
        <v>5</v>
      </c>
      <c r="F501" s="7">
        <v>5000</v>
      </c>
      <c r="G501" s="7">
        <f t="shared" si="13"/>
        <v>13</v>
      </c>
      <c r="H501" s="7">
        <v>13000</v>
      </c>
      <c r="I501" s="7">
        <f t="shared" si="15"/>
        <v>13</v>
      </c>
      <c r="J501" t="s">
        <v>161</v>
      </c>
      <c r="K501" t="s">
        <v>8565</v>
      </c>
      <c r="M501">
        <f>INDEX(TeamSports!B:B,MATCH(J501,TeamSports!C:C,0))</f>
        <v>43</v>
      </c>
    </row>
    <row r="502" spans="2:13" x14ac:dyDescent="0.25">
      <c r="B502" t="s">
        <v>9480</v>
      </c>
      <c r="C502" t="s">
        <v>194</v>
      </c>
      <c r="D502" s="7">
        <f t="shared" si="12"/>
        <v>5</v>
      </c>
      <c r="E502" s="7">
        <f t="shared" si="14"/>
        <v>5</v>
      </c>
      <c r="F502" s="7">
        <v>5000</v>
      </c>
      <c r="G502" s="7">
        <f t="shared" si="13"/>
        <v>4</v>
      </c>
      <c r="H502" s="7">
        <v>4000</v>
      </c>
      <c r="I502" s="7">
        <f t="shared" si="15"/>
        <v>4</v>
      </c>
      <c r="J502" t="s">
        <v>161</v>
      </c>
      <c r="K502" t="s">
        <v>8565</v>
      </c>
      <c r="M502">
        <f>INDEX(TeamSports!B:B,MATCH(J502,TeamSports!C:C,0))</f>
        <v>43</v>
      </c>
    </row>
    <row r="503" spans="2:13" x14ac:dyDescent="0.25">
      <c r="B503" t="s">
        <v>9481</v>
      </c>
      <c r="C503" t="s">
        <v>195</v>
      </c>
      <c r="D503" s="7">
        <f t="shared" si="12"/>
        <v>100</v>
      </c>
      <c r="E503" s="7">
        <f t="shared" si="14"/>
        <v>100</v>
      </c>
      <c r="F503" s="7">
        <v>100000</v>
      </c>
      <c r="G503" s="7">
        <f t="shared" si="13"/>
        <v>75</v>
      </c>
      <c r="H503" s="7">
        <v>75000</v>
      </c>
      <c r="I503" s="7">
        <f t="shared" si="15"/>
        <v>75</v>
      </c>
      <c r="J503" t="s">
        <v>161</v>
      </c>
      <c r="K503" t="s">
        <v>8565</v>
      </c>
      <c r="M503">
        <f>INDEX(TeamSports!B:B,MATCH(J503,TeamSports!C:C,0))</f>
        <v>43</v>
      </c>
    </row>
    <row r="504" spans="2:13" x14ac:dyDescent="0.25">
      <c r="B504" t="s">
        <v>9482</v>
      </c>
      <c r="C504" t="s">
        <v>196</v>
      </c>
      <c r="D504" s="7">
        <f t="shared" si="12"/>
        <v>26</v>
      </c>
      <c r="E504" s="7">
        <f t="shared" si="14"/>
        <v>26</v>
      </c>
      <c r="F504" s="7">
        <v>26000</v>
      </c>
      <c r="G504" s="7">
        <f t="shared" si="13"/>
        <v>30</v>
      </c>
      <c r="H504" s="7">
        <v>30000</v>
      </c>
      <c r="I504" s="7">
        <f t="shared" si="15"/>
        <v>30</v>
      </c>
      <c r="J504" t="s">
        <v>161</v>
      </c>
      <c r="K504" t="s">
        <v>8565</v>
      </c>
      <c r="M504">
        <f>INDEX(TeamSports!B:B,MATCH(J504,TeamSports!C:C,0))</f>
        <v>43</v>
      </c>
    </row>
    <row r="505" spans="2:13" x14ac:dyDescent="0.25">
      <c r="B505" t="s">
        <v>9483</v>
      </c>
      <c r="C505" t="s">
        <v>197</v>
      </c>
      <c r="D505" s="7">
        <f t="shared" si="12"/>
        <v>18</v>
      </c>
      <c r="E505" s="7">
        <f t="shared" si="14"/>
        <v>18</v>
      </c>
      <c r="F505" s="7">
        <v>18000</v>
      </c>
      <c r="G505" s="7">
        <f t="shared" si="13"/>
        <v>23</v>
      </c>
      <c r="H505" s="7">
        <v>23000</v>
      </c>
      <c r="I505" s="7">
        <f t="shared" si="15"/>
        <v>23</v>
      </c>
      <c r="J505" t="s">
        <v>161</v>
      </c>
      <c r="K505" t="s">
        <v>8565</v>
      </c>
      <c r="M505">
        <f>INDEX(TeamSports!B:B,MATCH(J505,TeamSports!C:C,0))</f>
        <v>43</v>
      </c>
    </row>
    <row r="506" spans="2:13" x14ac:dyDescent="0.25">
      <c r="B506" t="s">
        <v>9484</v>
      </c>
      <c r="C506" t="s">
        <v>198</v>
      </c>
      <c r="D506" s="7">
        <f t="shared" si="12"/>
        <v>17</v>
      </c>
      <c r="E506" s="7">
        <f t="shared" si="14"/>
        <v>17</v>
      </c>
      <c r="F506" s="7">
        <v>17000</v>
      </c>
      <c r="G506" s="7">
        <f t="shared" si="13"/>
        <v>15</v>
      </c>
      <c r="H506" s="7">
        <v>15000</v>
      </c>
      <c r="I506" s="7">
        <f t="shared" si="15"/>
        <v>15</v>
      </c>
      <c r="J506" t="s">
        <v>161</v>
      </c>
      <c r="K506" t="s">
        <v>8565</v>
      </c>
      <c r="M506">
        <f>INDEX(TeamSports!B:B,MATCH(J506,TeamSports!C:C,0))</f>
        <v>43</v>
      </c>
    </row>
    <row r="507" spans="2:13" x14ac:dyDescent="0.25">
      <c r="B507" t="s">
        <v>9485</v>
      </c>
      <c r="C507" t="s">
        <v>199</v>
      </c>
      <c r="D507" s="7">
        <f t="shared" si="12"/>
        <v>100</v>
      </c>
      <c r="E507" s="7">
        <f t="shared" si="14"/>
        <v>100</v>
      </c>
      <c r="F507" s="7">
        <v>100000</v>
      </c>
      <c r="G507" s="7">
        <f t="shared" si="13"/>
        <v>85</v>
      </c>
      <c r="H507" s="7">
        <v>85000</v>
      </c>
      <c r="I507" s="7">
        <f t="shared" si="15"/>
        <v>85</v>
      </c>
      <c r="J507" t="s">
        <v>161</v>
      </c>
      <c r="K507" t="s">
        <v>8565</v>
      </c>
      <c r="M507">
        <f>INDEX(TeamSports!B:B,MATCH(J507,TeamSports!C:C,0))</f>
        <v>43</v>
      </c>
    </row>
    <row r="508" spans="2:13" x14ac:dyDescent="0.25">
      <c r="B508" t="s">
        <v>9486</v>
      </c>
      <c r="C508" t="s">
        <v>200</v>
      </c>
      <c r="D508" s="7">
        <f t="shared" si="12"/>
        <v>65</v>
      </c>
      <c r="E508" s="7">
        <f t="shared" si="14"/>
        <v>65</v>
      </c>
      <c r="F508" s="7">
        <v>65000</v>
      </c>
      <c r="G508" s="7">
        <f t="shared" si="13"/>
        <v>82</v>
      </c>
      <c r="H508" s="7">
        <v>82000</v>
      </c>
      <c r="I508" s="7">
        <f t="shared" si="15"/>
        <v>82</v>
      </c>
      <c r="J508" t="s">
        <v>161</v>
      </c>
      <c r="K508" t="s">
        <v>8565</v>
      </c>
      <c r="M508">
        <f>INDEX(TeamSports!B:B,MATCH(J508,TeamSports!C:C,0))</f>
        <v>43</v>
      </c>
    </row>
    <row r="509" spans="2:13" x14ac:dyDescent="0.25">
      <c r="B509" t="s">
        <v>9487</v>
      </c>
      <c r="C509" t="s">
        <v>201</v>
      </c>
      <c r="D509" s="7">
        <f t="shared" si="12"/>
        <v>11</v>
      </c>
      <c r="E509" s="7">
        <f t="shared" si="14"/>
        <v>11</v>
      </c>
      <c r="F509" s="7">
        <v>11000</v>
      </c>
      <c r="G509" s="7">
        <f t="shared" si="13"/>
        <v>19</v>
      </c>
      <c r="H509" s="7">
        <v>19000</v>
      </c>
      <c r="I509" s="7">
        <f t="shared" si="15"/>
        <v>19</v>
      </c>
      <c r="J509" t="s">
        <v>161</v>
      </c>
      <c r="K509" t="s">
        <v>8565</v>
      </c>
      <c r="M509">
        <f>INDEX(TeamSports!B:B,MATCH(J509,TeamSports!C:C,0))</f>
        <v>43</v>
      </c>
    </row>
    <row r="510" spans="2:13" x14ac:dyDescent="0.25">
      <c r="B510" t="s">
        <v>9488</v>
      </c>
      <c r="C510" t="s">
        <v>202</v>
      </c>
      <c r="D510" s="7">
        <f t="shared" si="12"/>
        <v>10</v>
      </c>
      <c r="E510" s="7">
        <f t="shared" si="14"/>
        <v>10</v>
      </c>
      <c r="F510" s="7">
        <v>10000</v>
      </c>
      <c r="G510" s="7">
        <f t="shared" si="13"/>
        <v>6</v>
      </c>
      <c r="H510" s="7">
        <v>6000</v>
      </c>
      <c r="I510" s="7">
        <f t="shared" si="15"/>
        <v>6</v>
      </c>
      <c r="J510" t="s">
        <v>161</v>
      </c>
      <c r="K510" t="s">
        <v>8565</v>
      </c>
      <c r="M510">
        <f>INDEX(TeamSports!B:B,MATCH(J510,TeamSports!C:C,0))</f>
        <v>43</v>
      </c>
    </row>
    <row r="511" spans="2:13" x14ac:dyDescent="0.25">
      <c r="B511" t="s">
        <v>9489</v>
      </c>
      <c r="C511" t="s">
        <v>203</v>
      </c>
      <c r="D511" s="7">
        <f t="shared" si="12"/>
        <v>245</v>
      </c>
      <c r="E511" s="7">
        <f t="shared" si="14"/>
        <v>245</v>
      </c>
      <c r="F511" s="7">
        <v>245000</v>
      </c>
      <c r="G511" s="7">
        <f t="shared" si="13"/>
        <v>100</v>
      </c>
      <c r="H511" s="7">
        <v>100000</v>
      </c>
      <c r="I511" s="7">
        <f t="shared" si="15"/>
        <v>100</v>
      </c>
      <c r="J511" t="s">
        <v>161</v>
      </c>
      <c r="K511" t="s">
        <v>8565</v>
      </c>
      <c r="M511">
        <f>INDEX(TeamSports!B:B,MATCH(J511,TeamSports!C:C,0))</f>
        <v>43</v>
      </c>
    </row>
    <row r="512" spans="2:13" x14ac:dyDescent="0.25">
      <c r="B512" t="s">
        <v>9490</v>
      </c>
      <c r="C512" t="s">
        <v>204</v>
      </c>
      <c r="D512" s="7">
        <f t="shared" si="12"/>
        <v>144</v>
      </c>
      <c r="E512" s="7">
        <f t="shared" si="14"/>
        <v>144</v>
      </c>
      <c r="F512" s="7">
        <v>144000</v>
      </c>
      <c r="G512" s="7">
        <f t="shared" si="13"/>
        <v>162</v>
      </c>
      <c r="H512" s="7">
        <v>162000</v>
      </c>
      <c r="I512" s="7">
        <f t="shared" si="15"/>
        <v>162</v>
      </c>
      <c r="J512" t="s">
        <v>161</v>
      </c>
      <c r="K512" t="s">
        <v>8565</v>
      </c>
      <c r="M512">
        <f>INDEX(TeamSports!B:B,MATCH(J512,TeamSports!C:C,0))</f>
        <v>43</v>
      </c>
    </row>
    <row r="513" spans="2:13" x14ac:dyDescent="0.25">
      <c r="B513" t="s">
        <v>9491</v>
      </c>
      <c r="C513" t="s">
        <v>205</v>
      </c>
      <c r="D513" s="7">
        <f t="shared" si="12"/>
        <v>22</v>
      </c>
      <c r="E513" s="7">
        <f t="shared" si="14"/>
        <v>22</v>
      </c>
      <c r="F513" s="7">
        <v>22000</v>
      </c>
      <c r="G513" s="7">
        <f t="shared" si="13"/>
        <v>39</v>
      </c>
      <c r="H513" s="7">
        <v>39000</v>
      </c>
      <c r="I513" s="7">
        <f t="shared" si="15"/>
        <v>39</v>
      </c>
      <c r="J513" t="s">
        <v>161</v>
      </c>
      <c r="K513" t="s">
        <v>8565</v>
      </c>
      <c r="M513">
        <f>INDEX(TeamSports!B:B,MATCH(J513,TeamSports!C:C,0))</f>
        <v>43</v>
      </c>
    </row>
    <row r="514" spans="2:13" x14ac:dyDescent="0.25">
      <c r="B514" t="s">
        <v>9492</v>
      </c>
      <c r="C514" t="s">
        <v>206</v>
      </c>
      <c r="D514" s="7">
        <f t="shared" si="12"/>
        <v>19</v>
      </c>
      <c r="E514" s="7">
        <f t="shared" si="14"/>
        <v>19</v>
      </c>
      <c r="F514" s="7">
        <v>19000</v>
      </c>
      <c r="G514" s="7">
        <f t="shared" si="13"/>
        <v>14</v>
      </c>
      <c r="H514" s="7">
        <v>14000</v>
      </c>
      <c r="I514" s="7">
        <f t="shared" si="15"/>
        <v>14</v>
      </c>
      <c r="J514" t="s">
        <v>161</v>
      </c>
      <c r="K514" t="s">
        <v>8565</v>
      </c>
      <c r="M514">
        <f>INDEX(TeamSports!B:B,MATCH(J514,TeamSports!C:C,0))</f>
        <v>43</v>
      </c>
    </row>
    <row r="515" spans="2:13" x14ac:dyDescent="0.25">
      <c r="B515" t="s">
        <v>9493</v>
      </c>
      <c r="C515" t="s">
        <v>207</v>
      </c>
      <c r="D515" s="7">
        <f t="shared" si="12"/>
        <v>96</v>
      </c>
      <c r="E515" s="7">
        <f t="shared" si="14"/>
        <v>96</v>
      </c>
      <c r="F515" s="7">
        <v>96000</v>
      </c>
      <c r="G515" s="7">
        <f t="shared" si="13"/>
        <v>75</v>
      </c>
      <c r="H515" s="7">
        <v>75000</v>
      </c>
      <c r="I515" s="7">
        <f t="shared" si="15"/>
        <v>75</v>
      </c>
      <c r="J515" t="s">
        <v>161</v>
      </c>
      <c r="K515" t="s">
        <v>8565</v>
      </c>
      <c r="M515">
        <f>INDEX(TeamSports!B:B,MATCH(J515,TeamSports!C:C,0))</f>
        <v>43</v>
      </c>
    </row>
    <row r="516" spans="2:13" x14ac:dyDescent="0.25">
      <c r="B516" t="s">
        <v>9494</v>
      </c>
      <c r="C516" t="s">
        <v>208</v>
      </c>
      <c r="D516" s="7">
        <f t="shared" si="12"/>
        <v>51</v>
      </c>
      <c r="E516" s="7">
        <f t="shared" si="14"/>
        <v>51</v>
      </c>
      <c r="F516" s="7">
        <v>51000</v>
      </c>
      <c r="G516" s="7">
        <f t="shared" si="13"/>
        <v>63</v>
      </c>
      <c r="H516" s="7">
        <v>63000</v>
      </c>
      <c r="I516" s="7">
        <f t="shared" si="15"/>
        <v>63</v>
      </c>
      <c r="J516" t="s">
        <v>161</v>
      </c>
      <c r="K516" t="s">
        <v>8565</v>
      </c>
      <c r="M516">
        <f>INDEX(TeamSports!B:B,MATCH(J516,TeamSports!C:C,0))</f>
        <v>43</v>
      </c>
    </row>
    <row r="517" spans="2:13" x14ac:dyDescent="0.25">
      <c r="B517" t="s">
        <v>9495</v>
      </c>
      <c r="C517" t="s">
        <v>209</v>
      </c>
      <c r="D517" s="7">
        <f t="shared" si="12"/>
        <v>5</v>
      </c>
      <c r="E517" s="7">
        <f t="shared" si="14"/>
        <v>5</v>
      </c>
      <c r="F517" s="7">
        <v>5000</v>
      </c>
      <c r="G517" s="7">
        <f t="shared" si="13"/>
        <v>9</v>
      </c>
      <c r="H517" s="7">
        <v>9000</v>
      </c>
      <c r="I517" s="7">
        <f t="shared" si="15"/>
        <v>9</v>
      </c>
      <c r="J517" t="s">
        <v>161</v>
      </c>
      <c r="K517" t="s">
        <v>8565</v>
      </c>
      <c r="M517">
        <f>INDEX(TeamSports!B:B,MATCH(J517,TeamSports!C:C,0))</f>
        <v>43</v>
      </c>
    </row>
    <row r="518" spans="2:13" x14ac:dyDescent="0.25">
      <c r="B518" t="s">
        <v>9496</v>
      </c>
      <c r="C518" t="s">
        <v>210</v>
      </c>
      <c r="D518" s="7">
        <f t="shared" si="12"/>
        <v>7</v>
      </c>
      <c r="E518" s="7">
        <f t="shared" si="14"/>
        <v>7</v>
      </c>
      <c r="F518" s="7">
        <v>7000</v>
      </c>
      <c r="G518" s="7">
        <f t="shared" si="13"/>
        <v>6</v>
      </c>
      <c r="H518" s="7">
        <v>6000</v>
      </c>
      <c r="I518" s="7">
        <f t="shared" si="15"/>
        <v>6</v>
      </c>
      <c r="J518" t="s">
        <v>161</v>
      </c>
      <c r="K518" t="s">
        <v>8565</v>
      </c>
      <c r="M518">
        <f>INDEX(TeamSports!B:B,MATCH(J518,TeamSports!C:C,0))</f>
        <v>43</v>
      </c>
    </row>
    <row r="519" spans="2:13" x14ac:dyDescent="0.25">
      <c r="B519" t="s">
        <v>9497</v>
      </c>
      <c r="C519" t="s">
        <v>211</v>
      </c>
      <c r="D519" s="7">
        <f t="shared" si="12"/>
        <v>100</v>
      </c>
      <c r="E519" s="7">
        <f t="shared" si="14"/>
        <v>100</v>
      </c>
      <c r="F519" s="7">
        <v>100000</v>
      </c>
      <c r="G519" s="7">
        <f t="shared" si="13"/>
        <v>85</v>
      </c>
      <c r="H519" s="7">
        <v>85000</v>
      </c>
      <c r="I519" s="7">
        <f t="shared" si="15"/>
        <v>85</v>
      </c>
      <c r="J519" t="s">
        <v>161</v>
      </c>
      <c r="K519" t="s">
        <v>8565</v>
      </c>
      <c r="M519">
        <f>INDEX(TeamSports!B:B,MATCH(J519,TeamSports!C:C,0))</f>
        <v>43</v>
      </c>
    </row>
    <row r="520" spans="2:13" x14ac:dyDescent="0.25">
      <c r="B520" t="s">
        <v>9498</v>
      </c>
      <c r="C520" t="s">
        <v>212</v>
      </c>
      <c r="D520" s="7">
        <f t="shared" si="12"/>
        <v>21</v>
      </c>
      <c r="E520" s="7">
        <f t="shared" si="14"/>
        <v>21</v>
      </c>
      <c r="F520" s="7">
        <v>21000</v>
      </c>
      <c r="G520" s="7">
        <f t="shared" si="13"/>
        <v>27</v>
      </c>
      <c r="H520" s="7">
        <v>27000</v>
      </c>
      <c r="I520" s="7">
        <f t="shared" si="15"/>
        <v>27</v>
      </c>
      <c r="J520" t="s">
        <v>161</v>
      </c>
      <c r="K520" t="s">
        <v>8565</v>
      </c>
      <c r="M520">
        <f>INDEX(TeamSports!B:B,MATCH(J520,TeamSports!C:C,0))</f>
        <v>43</v>
      </c>
    </row>
    <row r="521" spans="2:13" x14ac:dyDescent="0.25">
      <c r="B521" t="s">
        <v>9499</v>
      </c>
      <c r="C521" t="s">
        <v>213</v>
      </c>
      <c r="D521" s="7">
        <f t="shared" si="12"/>
        <v>168</v>
      </c>
      <c r="E521" s="7">
        <f t="shared" si="14"/>
        <v>168</v>
      </c>
      <c r="F521" s="7">
        <v>168000</v>
      </c>
      <c r="G521" s="7">
        <f t="shared" si="13"/>
        <v>246</v>
      </c>
      <c r="H521" s="7">
        <v>246000</v>
      </c>
      <c r="I521" s="7">
        <f t="shared" si="15"/>
        <v>246</v>
      </c>
      <c r="J521" t="s">
        <v>161</v>
      </c>
      <c r="K521" t="s">
        <v>8565</v>
      </c>
      <c r="M521">
        <f>INDEX(TeamSports!B:B,MATCH(J521,TeamSports!C:C,0))</f>
        <v>43</v>
      </c>
    </row>
    <row r="522" spans="2:13" x14ac:dyDescent="0.25">
      <c r="B522" t="s">
        <v>9500</v>
      </c>
      <c r="C522" t="s">
        <v>214</v>
      </c>
      <c r="D522" s="7">
        <f t="shared" si="12"/>
        <v>41</v>
      </c>
      <c r="E522" s="7">
        <f t="shared" si="14"/>
        <v>41</v>
      </c>
      <c r="F522" s="7">
        <v>41000</v>
      </c>
      <c r="G522" s="7">
        <f t="shared" si="13"/>
        <v>35</v>
      </c>
      <c r="H522" s="7">
        <v>35000</v>
      </c>
      <c r="I522" s="7">
        <f t="shared" si="15"/>
        <v>35</v>
      </c>
      <c r="J522" t="s">
        <v>161</v>
      </c>
      <c r="K522" t="s">
        <v>8565</v>
      </c>
      <c r="M522">
        <f>INDEX(TeamSports!B:B,MATCH(J522,TeamSports!C:C,0))</f>
        <v>43</v>
      </c>
    </row>
    <row r="523" spans="2:13" x14ac:dyDescent="0.25">
      <c r="B523" t="s">
        <v>9501</v>
      </c>
      <c r="C523" t="s">
        <v>215</v>
      </c>
      <c r="D523" s="7">
        <f t="shared" si="12"/>
        <v>75</v>
      </c>
      <c r="E523" s="7">
        <f t="shared" si="14"/>
        <v>75</v>
      </c>
      <c r="F523" s="7">
        <v>75000</v>
      </c>
      <c r="G523" s="7">
        <f t="shared" si="13"/>
        <v>60</v>
      </c>
      <c r="H523" s="7">
        <v>60000</v>
      </c>
      <c r="I523" s="7">
        <f t="shared" si="15"/>
        <v>60</v>
      </c>
      <c r="J523" t="s">
        <v>161</v>
      </c>
      <c r="K523" t="s">
        <v>8565</v>
      </c>
      <c r="M523">
        <f>INDEX(TeamSports!B:B,MATCH(J523,TeamSports!C:C,0))</f>
        <v>43</v>
      </c>
    </row>
    <row r="524" spans="2:13" x14ac:dyDescent="0.25">
      <c r="B524" t="s">
        <v>9502</v>
      </c>
      <c r="C524" t="s">
        <v>216</v>
      </c>
      <c r="D524" s="7">
        <f t="shared" si="12"/>
        <v>119</v>
      </c>
      <c r="E524" s="7">
        <f t="shared" si="14"/>
        <v>119</v>
      </c>
      <c r="F524" s="7">
        <v>119000</v>
      </c>
      <c r="G524" s="7">
        <f t="shared" si="13"/>
        <v>148</v>
      </c>
      <c r="H524" s="7">
        <v>148000</v>
      </c>
      <c r="I524" s="7">
        <f t="shared" si="15"/>
        <v>148</v>
      </c>
      <c r="J524" t="s">
        <v>161</v>
      </c>
      <c r="K524" t="s">
        <v>8565</v>
      </c>
      <c r="M524">
        <f>INDEX(TeamSports!B:B,MATCH(J524,TeamSports!C:C,0))</f>
        <v>43</v>
      </c>
    </row>
    <row r="525" spans="2:13" x14ac:dyDescent="0.25">
      <c r="B525" t="s">
        <v>9503</v>
      </c>
      <c r="C525" t="s">
        <v>217</v>
      </c>
      <c r="D525" s="7">
        <f t="shared" si="12"/>
        <v>24</v>
      </c>
      <c r="E525" s="7">
        <f t="shared" si="14"/>
        <v>24</v>
      </c>
      <c r="F525" s="7">
        <v>24000</v>
      </c>
      <c r="G525" s="7">
        <f t="shared" si="13"/>
        <v>37</v>
      </c>
      <c r="H525" s="7">
        <v>37000</v>
      </c>
      <c r="I525" s="7">
        <f t="shared" si="15"/>
        <v>37</v>
      </c>
      <c r="J525" t="s">
        <v>161</v>
      </c>
      <c r="K525" t="s">
        <v>8565</v>
      </c>
      <c r="M525">
        <f>INDEX(TeamSports!B:B,MATCH(J525,TeamSports!C:C,0))</f>
        <v>43</v>
      </c>
    </row>
    <row r="526" spans="2:13" x14ac:dyDescent="0.25">
      <c r="B526" t="s">
        <v>9504</v>
      </c>
      <c r="C526" t="s">
        <v>218</v>
      </c>
      <c r="D526" s="7">
        <f t="shared" si="12"/>
        <v>19</v>
      </c>
      <c r="E526" s="7">
        <f t="shared" si="14"/>
        <v>19</v>
      </c>
      <c r="F526" s="7">
        <v>19000</v>
      </c>
      <c r="G526" s="7">
        <f t="shared" si="13"/>
        <v>16</v>
      </c>
      <c r="H526" s="7">
        <v>16000</v>
      </c>
      <c r="I526" s="7">
        <f t="shared" si="15"/>
        <v>16</v>
      </c>
      <c r="J526" t="s">
        <v>161</v>
      </c>
      <c r="K526" t="s">
        <v>8565</v>
      </c>
      <c r="M526">
        <f>INDEX(TeamSports!B:B,MATCH(J526,TeamSports!C:C,0))</f>
        <v>43</v>
      </c>
    </row>
    <row r="527" spans="2:13" x14ac:dyDescent="0.25">
      <c r="B527" t="s">
        <v>9505</v>
      </c>
      <c r="C527" t="s">
        <v>219</v>
      </c>
      <c r="D527" s="7">
        <f t="shared" si="12"/>
        <v>100</v>
      </c>
      <c r="E527" s="7">
        <f t="shared" si="14"/>
        <v>100</v>
      </c>
      <c r="F527" s="7">
        <v>100000</v>
      </c>
      <c r="G527" s="7">
        <f t="shared" si="13"/>
        <v>67</v>
      </c>
      <c r="H527" s="7">
        <v>67000</v>
      </c>
      <c r="I527" s="7">
        <f t="shared" si="15"/>
        <v>67</v>
      </c>
      <c r="J527" t="s">
        <v>161</v>
      </c>
      <c r="K527" t="s">
        <v>8565</v>
      </c>
      <c r="M527">
        <f>INDEX(TeamSports!B:B,MATCH(J527,TeamSports!C:C,0))</f>
        <v>43</v>
      </c>
    </row>
    <row r="528" spans="2:13" x14ac:dyDescent="0.25">
      <c r="B528" t="s">
        <v>9506</v>
      </c>
      <c r="C528" t="s">
        <v>220</v>
      </c>
      <c r="D528" s="7">
        <f t="shared" si="12"/>
        <v>66</v>
      </c>
      <c r="E528" s="7">
        <f t="shared" si="14"/>
        <v>66</v>
      </c>
      <c r="F528" s="7">
        <v>66000</v>
      </c>
      <c r="G528" s="7">
        <f t="shared" si="13"/>
        <v>87</v>
      </c>
      <c r="H528" s="7">
        <v>87000</v>
      </c>
      <c r="I528" s="7">
        <f t="shared" si="15"/>
        <v>87</v>
      </c>
      <c r="J528" t="s">
        <v>161</v>
      </c>
      <c r="K528" t="s">
        <v>8565</v>
      </c>
      <c r="M528">
        <f>INDEX(TeamSports!B:B,MATCH(J528,TeamSports!C:C,0))</f>
        <v>43</v>
      </c>
    </row>
    <row r="529" spans="2:13" x14ac:dyDescent="0.25">
      <c r="B529" t="s">
        <v>9507</v>
      </c>
      <c r="C529" t="s">
        <v>221</v>
      </c>
      <c r="D529" s="7">
        <f t="shared" si="12"/>
        <v>23</v>
      </c>
      <c r="E529" s="7">
        <f t="shared" si="14"/>
        <v>23</v>
      </c>
      <c r="F529" s="7">
        <v>23000</v>
      </c>
      <c r="G529" s="7">
        <f t="shared" si="13"/>
        <v>29</v>
      </c>
      <c r="H529" s="7">
        <v>29000</v>
      </c>
      <c r="I529" s="7">
        <f t="shared" si="15"/>
        <v>29</v>
      </c>
      <c r="J529" t="s">
        <v>161</v>
      </c>
      <c r="K529" t="s">
        <v>8565</v>
      </c>
      <c r="M529">
        <f>INDEX(TeamSports!B:B,MATCH(J529,TeamSports!C:C,0))</f>
        <v>43</v>
      </c>
    </row>
    <row r="530" spans="2:13" x14ac:dyDescent="0.25">
      <c r="B530" t="s">
        <v>9508</v>
      </c>
      <c r="C530" t="s">
        <v>222</v>
      </c>
      <c r="D530" s="7">
        <f t="shared" si="12"/>
        <v>14</v>
      </c>
      <c r="E530" s="7">
        <f t="shared" si="14"/>
        <v>14</v>
      </c>
      <c r="F530" s="7">
        <v>14000</v>
      </c>
      <c r="G530" s="7">
        <f t="shared" si="13"/>
        <v>13</v>
      </c>
      <c r="H530" s="7">
        <v>13000</v>
      </c>
      <c r="I530" s="7">
        <f t="shared" si="15"/>
        <v>13</v>
      </c>
      <c r="J530" t="s">
        <v>161</v>
      </c>
      <c r="K530" t="s">
        <v>8565</v>
      </c>
      <c r="M530">
        <f>INDEX(TeamSports!B:B,MATCH(J530,TeamSports!C:C,0))</f>
        <v>43</v>
      </c>
    </row>
    <row r="531" spans="2:13" x14ac:dyDescent="0.25">
      <c r="B531" t="s">
        <v>9509</v>
      </c>
      <c r="C531" t="s">
        <v>223</v>
      </c>
      <c r="D531" s="7">
        <f t="shared" si="12"/>
        <v>100</v>
      </c>
      <c r="E531" s="7">
        <f t="shared" si="14"/>
        <v>100</v>
      </c>
      <c r="F531" s="7">
        <v>100000</v>
      </c>
      <c r="G531" s="7">
        <f t="shared" si="13"/>
        <v>85</v>
      </c>
      <c r="H531" s="7">
        <v>85000</v>
      </c>
      <c r="I531" s="7">
        <f t="shared" si="15"/>
        <v>85</v>
      </c>
      <c r="J531" t="s">
        <v>161</v>
      </c>
      <c r="K531" t="s">
        <v>8565</v>
      </c>
      <c r="M531">
        <f>INDEX(TeamSports!B:B,MATCH(J531,TeamSports!C:C,0))</f>
        <v>43</v>
      </c>
    </row>
    <row r="532" spans="2:13" x14ac:dyDescent="0.25">
      <c r="B532" t="s">
        <v>9510</v>
      </c>
      <c r="C532" t="s">
        <v>224</v>
      </c>
      <c r="D532" s="7">
        <f t="shared" si="12"/>
        <v>60</v>
      </c>
      <c r="E532" s="7">
        <f t="shared" si="14"/>
        <v>60</v>
      </c>
      <c r="F532" s="7">
        <v>60000</v>
      </c>
      <c r="G532" s="7">
        <f t="shared" si="13"/>
        <v>75</v>
      </c>
      <c r="H532" s="7">
        <v>75000</v>
      </c>
      <c r="I532" s="7">
        <f t="shared" si="15"/>
        <v>75</v>
      </c>
      <c r="J532" t="s">
        <v>161</v>
      </c>
      <c r="K532" t="s">
        <v>8565</v>
      </c>
      <c r="M532">
        <f>INDEX(TeamSports!B:B,MATCH(J532,TeamSports!C:C,0))</f>
        <v>43</v>
      </c>
    </row>
    <row r="533" spans="2:13" x14ac:dyDescent="0.25">
      <c r="B533" t="s">
        <v>9511</v>
      </c>
      <c r="C533" t="s">
        <v>225</v>
      </c>
      <c r="D533" s="7">
        <f t="shared" si="12"/>
        <v>47</v>
      </c>
      <c r="E533" s="7">
        <f t="shared" si="14"/>
        <v>47</v>
      </c>
      <c r="F533" s="7">
        <v>47000</v>
      </c>
      <c r="G533" s="7">
        <f t="shared" si="13"/>
        <v>64</v>
      </c>
      <c r="H533" s="7">
        <v>64000</v>
      </c>
      <c r="I533" s="7">
        <f t="shared" si="15"/>
        <v>64</v>
      </c>
      <c r="J533" t="s">
        <v>161</v>
      </c>
      <c r="K533" t="s">
        <v>8565</v>
      </c>
      <c r="M533">
        <f>INDEX(TeamSports!B:B,MATCH(J533,TeamSports!C:C,0))</f>
        <v>43</v>
      </c>
    </row>
    <row r="534" spans="2:13" x14ac:dyDescent="0.25">
      <c r="B534" t="s">
        <v>9512</v>
      </c>
      <c r="C534" t="s">
        <v>226</v>
      </c>
      <c r="D534" s="7">
        <f t="shared" si="12"/>
        <v>28</v>
      </c>
      <c r="E534" s="7">
        <f t="shared" si="14"/>
        <v>28</v>
      </c>
      <c r="F534" s="7">
        <v>28000</v>
      </c>
      <c r="G534" s="7">
        <f t="shared" si="13"/>
        <v>22</v>
      </c>
      <c r="H534" s="7">
        <v>22000</v>
      </c>
      <c r="I534" s="7">
        <f t="shared" si="15"/>
        <v>22</v>
      </c>
      <c r="J534" t="s">
        <v>161</v>
      </c>
      <c r="K534" t="s">
        <v>8565</v>
      </c>
      <c r="M534">
        <f>INDEX(TeamSports!B:B,MATCH(J534,TeamSports!C:C,0))</f>
        <v>43</v>
      </c>
    </row>
    <row r="535" spans="2:13" x14ac:dyDescent="0.25">
      <c r="B535" t="s">
        <v>9513</v>
      </c>
      <c r="C535" t="s">
        <v>227</v>
      </c>
      <c r="D535" s="7">
        <f t="shared" si="12"/>
        <v>89</v>
      </c>
      <c r="E535" s="7">
        <f t="shared" si="14"/>
        <v>89</v>
      </c>
      <c r="F535" s="7">
        <v>89000</v>
      </c>
      <c r="G535" s="7">
        <f t="shared" si="13"/>
        <v>70</v>
      </c>
      <c r="H535" s="7">
        <v>70000</v>
      </c>
      <c r="I535" s="7">
        <f t="shared" si="15"/>
        <v>70</v>
      </c>
      <c r="J535" t="s">
        <v>161</v>
      </c>
      <c r="K535" t="s">
        <v>8565</v>
      </c>
      <c r="M535">
        <f>INDEX(TeamSports!B:B,MATCH(J535,TeamSports!C:C,0))</f>
        <v>43</v>
      </c>
    </row>
    <row r="536" spans="2:13" x14ac:dyDescent="0.25">
      <c r="B536" t="s">
        <v>9514</v>
      </c>
      <c r="C536" t="s">
        <v>228</v>
      </c>
      <c r="D536" s="7">
        <f t="shared" ref="D536:D587" si="16">VALUE(SUBSTITUTE(F536,".",","))/1000</f>
        <v>70</v>
      </c>
      <c r="E536" s="7">
        <f t="shared" si="14"/>
        <v>70</v>
      </c>
      <c r="F536" s="7">
        <v>70000</v>
      </c>
      <c r="G536" s="7">
        <f t="shared" ref="G536:G587" si="17">VALUE(SUBSTITUTE(H536,".",","))/1000</f>
        <v>78</v>
      </c>
      <c r="H536" s="7">
        <v>78000</v>
      </c>
      <c r="I536" s="7">
        <f t="shared" si="15"/>
        <v>78</v>
      </c>
      <c r="J536" t="s">
        <v>161</v>
      </c>
      <c r="K536" t="s">
        <v>8565</v>
      </c>
      <c r="M536">
        <f>INDEX(TeamSports!B:B,MATCH(J536,TeamSports!C:C,0))</f>
        <v>43</v>
      </c>
    </row>
    <row r="537" spans="2:13" x14ac:dyDescent="0.25">
      <c r="B537" t="s">
        <v>9515</v>
      </c>
      <c r="C537" t="s">
        <v>229</v>
      </c>
      <c r="D537" s="7">
        <f t="shared" si="16"/>
        <v>3</v>
      </c>
      <c r="E537" s="7">
        <f t="shared" ref="E537:E587" si="18">D537</f>
        <v>3</v>
      </c>
      <c r="F537" s="7">
        <v>3000</v>
      </c>
      <c r="G537" s="7">
        <f t="shared" si="17"/>
        <v>5</v>
      </c>
      <c r="H537" s="7">
        <v>5000</v>
      </c>
      <c r="I537" s="7">
        <f t="shared" ref="I537:I587" si="19">G537</f>
        <v>5</v>
      </c>
      <c r="J537" t="s">
        <v>161</v>
      </c>
      <c r="K537" t="s">
        <v>8565</v>
      </c>
      <c r="M537">
        <f>INDEX(TeamSports!B:B,MATCH(J537,TeamSports!C:C,0))</f>
        <v>43</v>
      </c>
    </row>
    <row r="538" spans="2:13" x14ac:dyDescent="0.25">
      <c r="B538" t="s">
        <v>9516</v>
      </c>
      <c r="C538" t="s">
        <v>230</v>
      </c>
      <c r="D538" s="7">
        <f t="shared" si="16"/>
        <v>2</v>
      </c>
      <c r="E538" s="7">
        <f t="shared" si="18"/>
        <v>2</v>
      </c>
      <c r="F538" s="7">
        <v>2000</v>
      </c>
      <c r="G538" s="7">
        <f t="shared" si="17"/>
        <v>6</v>
      </c>
      <c r="H538" s="7">
        <v>6000</v>
      </c>
      <c r="I538" s="7">
        <f t="shared" si="19"/>
        <v>6</v>
      </c>
      <c r="J538" t="s">
        <v>161</v>
      </c>
      <c r="K538" t="s">
        <v>8565</v>
      </c>
      <c r="M538">
        <f>INDEX(TeamSports!B:B,MATCH(J538,TeamSports!C:C,0))</f>
        <v>43</v>
      </c>
    </row>
    <row r="539" spans="2:13" x14ac:dyDescent="0.25">
      <c r="B539" t="s">
        <v>9517</v>
      </c>
      <c r="C539" t="s">
        <v>231</v>
      </c>
      <c r="D539" s="7">
        <f t="shared" si="16"/>
        <v>6</v>
      </c>
      <c r="E539" s="7">
        <f t="shared" si="18"/>
        <v>6</v>
      </c>
      <c r="F539" s="7">
        <v>6000</v>
      </c>
      <c r="G539" s="7">
        <f t="shared" si="17"/>
        <v>2</v>
      </c>
      <c r="H539" s="7">
        <v>2000</v>
      </c>
      <c r="I539" s="7">
        <f t="shared" si="19"/>
        <v>2</v>
      </c>
      <c r="J539" t="s">
        <v>161</v>
      </c>
      <c r="K539" t="s">
        <v>8565</v>
      </c>
      <c r="M539">
        <f>INDEX(TeamSports!B:B,MATCH(J539,TeamSports!C:C,0))</f>
        <v>43</v>
      </c>
    </row>
    <row r="540" spans="2:13" x14ac:dyDescent="0.25">
      <c r="B540" t="s">
        <v>9518</v>
      </c>
      <c r="C540" t="s">
        <v>232</v>
      </c>
      <c r="D540" s="7">
        <f t="shared" si="16"/>
        <v>87.5</v>
      </c>
      <c r="E540" s="7">
        <f t="shared" si="18"/>
        <v>87.5</v>
      </c>
      <c r="F540" s="7">
        <v>87500</v>
      </c>
      <c r="G540" s="7">
        <f t="shared" si="17"/>
        <v>66.7</v>
      </c>
      <c r="H540" s="7">
        <v>66700</v>
      </c>
      <c r="I540" s="7">
        <f t="shared" si="19"/>
        <v>66.7</v>
      </c>
      <c r="J540" t="s">
        <v>161</v>
      </c>
      <c r="K540" t="s">
        <v>8565</v>
      </c>
      <c r="M540">
        <f>INDEX(TeamSports!B:B,MATCH(J540,TeamSports!C:C,0))</f>
        <v>43</v>
      </c>
    </row>
    <row r="541" spans="2:13" x14ac:dyDescent="0.25">
      <c r="B541" t="s">
        <v>9519</v>
      </c>
      <c r="C541" t="s">
        <v>233</v>
      </c>
      <c r="D541" s="7">
        <f t="shared" si="16"/>
        <v>50</v>
      </c>
      <c r="E541" s="7">
        <f t="shared" si="18"/>
        <v>50</v>
      </c>
      <c r="F541" s="7">
        <v>50000</v>
      </c>
      <c r="G541" s="7">
        <f t="shared" si="17"/>
        <v>56</v>
      </c>
      <c r="H541" s="7">
        <v>56000</v>
      </c>
      <c r="I541" s="7">
        <f t="shared" si="19"/>
        <v>56</v>
      </c>
      <c r="J541" t="s">
        <v>161</v>
      </c>
      <c r="K541" t="s">
        <v>8565</v>
      </c>
      <c r="M541">
        <f>INDEX(TeamSports!B:B,MATCH(J541,TeamSports!C:C,0))</f>
        <v>43</v>
      </c>
    </row>
    <row r="542" spans="2:13" x14ac:dyDescent="0.25">
      <c r="B542" t="s">
        <v>9520</v>
      </c>
      <c r="C542" t="s">
        <v>234</v>
      </c>
      <c r="D542" s="7">
        <f t="shared" si="16"/>
        <v>3</v>
      </c>
      <c r="E542" s="7">
        <f t="shared" si="18"/>
        <v>3</v>
      </c>
      <c r="F542" s="7">
        <v>3000</v>
      </c>
      <c r="G542" s="7">
        <f t="shared" si="17"/>
        <v>2</v>
      </c>
      <c r="H542" s="7">
        <v>2000</v>
      </c>
      <c r="I542" s="7">
        <f t="shared" si="19"/>
        <v>2</v>
      </c>
      <c r="J542" t="s">
        <v>161</v>
      </c>
      <c r="K542" t="s">
        <v>8565</v>
      </c>
      <c r="M542">
        <f>INDEX(TeamSports!B:B,MATCH(J542,TeamSports!C:C,0))</f>
        <v>43</v>
      </c>
    </row>
    <row r="543" spans="2:13" x14ac:dyDescent="0.25">
      <c r="B543" t="s">
        <v>9521</v>
      </c>
      <c r="C543" t="s">
        <v>235</v>
      </c>
      <c r="D543" s="7">
        <f t="shared" si="16"/>
        <v>100</v>
      </c>
      <c r="E543" s="7">
        <f t="shared" si="18"/>
        <v>100</v>
      </c>
      <c r="F543" s="7">
        <v>100000</v>
      </c>
      <c r="G543" s="7">
        <f t="shared" si="17"/>
        <v>80</v>
      </c>
      <c r="H543" s="7">
        <v>80000</v>
      </c>
      <c r="I543" s="7">
        <f t="shared" si="19"/>
        <v>80</v>
      </c>
      <c r="J543" t="s">
        <v>161</v>
      </c>
      <c r="K543" t="s">
        <v>8565</v>
      </c>
      <c r="M543">
        <f>INDEX(TeamSports!B:B,MATCH(J543,TeamSports!C:C,0))</f>
        <v>43</v>
      </c>
    </row>
    <row r="544" spans="2:13" x14ac:dyDescent="0.25">
      <c r="B544" t="s">
        <v>9522</v>
      </c>
      <c r="C544" t="s">
        <v>236</v>
      </c>
      <c r="D544" s="7">
        <f t="shared" si="16"/>
        <v>43</v>
      </c>
      <c r="E544" s="7">
        <f t="shared" si="18"/>
        <v>43</v>
      </c>
      <c r="F544" s="7">
        <v>43000</v>
      </c>
      <c r="G544" s="7">
        <f t="shared" si="17"/>
        <v>52</v>
      </c>
      <c r="H544" s="7">
        <v>52000</v>
      </c>
      <c r="I544" s="7">
        <f t="shared" si="19"/>
        <v>52</v>
      </c>
      <c r="J544" t="s">
        <v>161</v>
      </c>
      <c r="K544" t="s">
        <v>8565</v>
      </c>
      <c r="M544">
        <f>INDEX(TeamSports!B:B,MATCH(J544,TeamSports!C:C,0))</f>
        <v>43</v>
      </c>
    </row>
    <row r="545" spans="2:13" x14ac:dyDescent="0.25">
      <c r="B545" t="s">
        <v>9523</v>
      </c>
      <c r="C545" t="s">
        <v>237</v>
      </c>
      <c r="D545" s="7">
        <f t="shared" si="16"/>
        <v>247</v>
      </c>
      <c r="E545" s="7">
        <f t="shared" si="18"/>
        <v>247</v>
      </c>
      <c r="F545" s="7">
        <v>247000</v>
      </c>
      <c r="G545" s="7">
        <f t="shared" si="17"/>
        <v>295</v>
      </c>
      <c r="H545" s="7">
        <v>295000</v>
      </c>
      <c r="I545" s="7">
        <f t="shared" si="19"/>
        <v>295</v>
      </c>
      <c r="J545" t="s">
        <v>161</v>
      </c>
      <c r="K545" t="s">
        <v>8565</v>
      </c>
      <c r="M545">
        <f>INDEX(TeamSports!B:B,MATCH(J545,TeamSports!C:C,0))</f>
        <v>43</v>
      </c>
    </row>
    <row r="546" spans="2:13" x14ac:dyDescent="0.25">
      <c r="B546" t="s">
        <v>9524</v>
      </c>
      <c r="C546" t="s">
        <v>238</v>
      </c>
      <c r="D546" s="7">
        <f t="shared" si="16"/>
        <v>46</v>
      </c>
      <c r="E546" s="7">
        <f t="shared" si="18"/>
        <v>46</v>
      </c>
      <c r="F546" s="7">
        <v>46000</v>
      </c>
      <c r="G546" s="7">
        <f t="shared" si="17"/>
        <v>45</v>
      </c>
      <c r="H546" s="7">
        <v>45000</v>
      </c>
      <c r="I546" s="7">
        <f t="shared" si="19"/>
        <v>45</v>
      </c>
      <c r="J546" t="s">
        <v>161</v>
      </c>
      <c r="K546" t="s">
        <v>8565</v>
      </c>
      <c r="M546">
        <f>INDEX(TeamSports!B:B,MATCH(J546,TeamSports!C:C,0))</f>
        <v>43</v>
      </c>
    </row>
    <row r="547" spans="2:13" x14ac:dyDescent="0.25">
      <c r="B547" t="s">
        <v>9525</v>
      </c>
      <c r="C547" t="s">
        <v>239</v>
      </c>
      <c r="D547" s="7">
        <f t="shared" si="16"/>
        <v>100</v>
      </c>
      <c r="E547" s="7">
        <f t="shared" si="18"/>
        <v>100</v>
      </c>
      <c r="F547" s="7">
        <v>100000</v>
      </c>
      <c r="G547" s="7">
        <f t="shared" si="17"/>
        <v>90</v>
      </c>
      <c r="H547" s="7">
        <v>90000</v>
      </c>
      <c r="I547" s="7">
        <f t="shared" si="19"/>
        <v>90</v>
      </c>
      <c r="J547" t="s">
        <v>161</v>
      </c>
      <c r="K547" t="s">
        <v>8565</v>
      </c>
      <c r="M547">
        <f>INDEX(TeamSports!B:B,MATCH(J547,TeamSports!C:C,0))</f>
        <v>43</v>
      </c>
    </row>
    <row r="548" spans="2:13" x14ac:dyDescent="0.25">
      <c r="B548" t="s">
        <v>9526</v>
      </c>
      <c r="C548" t="s">
        <v>240</v>
      </c>
      <c r="D548" s="7">
        <f t="shared" si="16"/>
        <v>112</v>
      </c>
      <c r="E548" s="7">
        <f t="shared" si="18"/>
        <v>112</v>
      </c>
      <c r="F548" s="7">
        <v>112000</v>
      </c>
      <c r="G548" s="7">
        <f t="shared" si="17"/>
        <v>158</v>
      </c>
      <c r="H548" s="7">
        <v>158000</v>
      </c>
      <c r="I548" s="7">
        <f t="shared" si="19"/>
        <v>158</v>
      </c>
      <c r="J548" t="s">
        <v>161</v>
      </c>
      <c r="K548" t="s">
        <v>8565</v>
      </c>
      <c r="M548">
        <f>INDEX(TeamSports!B:B,MATCH(J548,TeamSports!C:C,0))</f>
        <v>43</v>
      </c>
    </row>
    <row r="549" spans="2:13" x14ac:dyDescent="0.25">
      <c r="B549" t="s">
        <v>9527</v>
      </c>
      <c r="C549" t="s">
        <v>241</v>
      </c>
      <c r="D549" s="7">
        <f t="shared" si="16"/>
        <v>103.52</v>
      </c>
      <c r="E549" s="7">
        <f t="shared" si="18"/>
        <v>103.52</v>
      </c>
      <c r="F549" s="7">
        <v>103520</v>
      </c>
      <c r="G549" s="7">
        <f t="shared" si="17"/>
        <v>133.999</v>
      </c>
      <c r="H549" s="7">
        <v>133999</v>
      </c>
      <c r="I549" s="7">
        <f t="shared" si="19"/>
        <v>133.999</v>
      </c>
      <c r="J549" t="s">
        <v>242</v>
      </c>
      <c r="K549" t="s">
        <v>8565</v>
      </c>
      <c r="M549">
        <f>INDEX(TeamSports!B:B,MATCH(J549,TeamSports!C:C,0))</f>
        <v>44</v>
      </c>
    </row>
    <row r="550" spans="2:13" x14ac:dyDescent="0.25">
      <c r="B550" t="s">
        <v>9528</v>
      </c>
      <c r="C550" t="s">
        <v>243</v>
      </c>
      <c r="D550" s="7">
        <f t="shared" si="16"/>
        <v>109.37</v>
      </c>
      <c r="E550" s="7">
        <f t="shared" si="18"/>
        <v>109.37</v>
      </c>
      <c r="F550" s="7">
        <v>109370</v>
      </c>
      <c r="G550" s="7">
        <f t="shared" si="17"/>
        <v>139.999</v>
      </c>
      <c r="H550" s="7">
        <v>139999</v>
      </c>
      <c r="I550" s="7">
        <f t="shared" si="19"/>
        <v>139.999</v>
      </c>
      <c r="J550" t="s">
        <v>242</v>
      </c>
      <c r="K550" t="s">
        <v>8565</v>
      </c>
      <c r="M550">
        <f>INDEX(TeamSports!B:B,MATCH(J550,TeamSports!C:C,0))</f>
        <v>44</v>
      </c>
    </row>
    <row r="551" spans="2:13" x14ac:dyDescent="0.25">
      <c r="B551" t="s">
        <v>9529</v>
      </c>
      <c r="C551" t="s">
        <v>244</v>
      </c>
      <c r="D551" s="7">
        <f t="shared" si="16"/>
        <v>96.44</v>
      </c>
      <c r="E551" s="7">
        <f t="shared" si="18"/>
        <v>96.44</v>
      </c>
      <c r="F551" s="7">
        <v>96440</v>
      </c>
      <c r="G551" s="7">
        <f t="shared" si="17"/>
        <v>126.999</v>
      </c>
      <c r="H551" s="7">
        <v>126999</v>
      </c>
      <c r="I551" s="7">
        <f t="shared" si="19"/>
        <v>126.999</v>
      </c>
      <c r="J551" t="s">
        <v>242</v>
      </c>
      <c r="K551" t="s">
        <v>8565</v>
      </c>
      <c r="M551">
        <f>INDEX(TeamSports!B:B,MATCH(J551,TeamSports!C:C,0))</f>
        <v>44</v>
      </c>
    </row>
    <row r="552" spans="2:13" x14ac:dyDescent="0.25">
      <c r="B552" t="s">
        <v>9530</v>
      </c>
      <c r="C552" t="s">
        <v>137</v>
      </c>
      <c r="D552" s="7">
        <f t="shared" si="16"/>
        <v>25</v>
      </c>
      <c r="E552" s="7">
        <f t="shared" si="18"/>
        <v>25</v>
      </c>
      <c r="F552" s="7">
        <v>25000</v>
      </c>
      <c r="G552" s="7">
        <f t="shared" si="17"/>
        <v>0</v>
      </c>
      <c r="H552" s="7">
        <v>0</v>
      </c>
      <c r="I552" s="7">
        <f t="shared" si="19"/>
        <v>0</v>
      </c>
      <c r="J552" t="s">
        <v>242</v>
      </c>
      <c r="K552" t="s">
        <v>8565</v>
      </c>
      <c r="M552">
        <f>INDEX(TeamSports!B:B,MATCH(J552,TeamSports!C:C,0))</f>
        <v>44</v>
      </c>
    </row>
    <row r="553" spans="2:13" x14ac:dyDescent="0.25">
      <c r="B553" t="s">
        <v>9531</v>
      </c>
      <c r="C553" t="s">
        <v>245</v>
      </c>
      <c r="D553" s="7">
        <f t="shared" si="16"/>
        <v>118.32</v>
      </c>
      <c r="E553" s="7">
        <f t="shared" si="18"/>
        <v>118.32</v>
      </c>
      <c r="F553" s="7">
        <v>118320</v>
      </c>
      <c r="G553" s="7">
        <f t="shared" si="17"/>
        <v>148.999</v>
      </c>
      <c r="H553" s="7">
        <v>148999</v>
      </c>
      <c r="I553" s="7">
        <f t="shared" si="19"/>
        <v>148.999</v>
      </c>
      <c r="J553" t="s">
        <v>242</v>
      </c>
      <c r="K553" t="s">
        <v>8565</v>
      </c>
      <c r="M553">
        <f>INDEX(TeamSports!B:B,MATCH(J553,TeamSports!C:C,0))</f>
        <v>44</v>
      </c>
    </row>
    <row r="554" spans="2:13" x14ac:dyDescent="0.25">
      <c r="B554" t="s">
        <v>9532</v>
      </c>
      <c r="C554" t="s">
        <v>246</v>
      </c>
      <c r="D554" s="7">
        <f t="shared" si="16"/>
        <v>97.274000000000001</v>
      </c>
      <c r="E554" s="7">
        <f t="shared" si="18"/>
        <v>97.274000000000001</v>
      </c>
      <c r="F554" s="7">
        <v>97274</v>
      </c>
      <c r="G554" s="7">
        <f t="shared" si="17"/>
        <v>127.999</v>
      </c>
      <c r="H554" s="7">
        <v>127999</v>
      </c>
      <c r="I554" s="7">
        <f t="shared" si="19"/>
        <v>127.999</v>
      </c>
      <c r="J554" t="s">
        <v>242</v>
      </c>
      <c r="K554" t="s">
        <v>8565</v>
      </c>
      <c r="M554">
        <f>INDEX(TeamSports!B:B,MATCH(J554,TeamSports!C:C,0))</f>
        <v>44</v>
      </c>
    </row>
    <row r="555" spans="2:13" x14ac:dyDescent="0.25">
      <c r="B555" t="s">
        <v>9533</v>
      </c>
      <c r="C555" t="s">
        <v>247</v>
      </c>
      <c r="D555" s="7">
        <f t="shared" si="16"/>
        <v>77.239999999999995</v>
      </c>
      <c r="E555" s="7">
        <f t="shared" si="18"/>
        <v>77.239999999999995</v>
      </c>
      <c r="F555" s="7">
        <v>77240</v>
      </c>
      <c r="G555" s="7">
        <f t="shared" si="17"/>
        <v>107.999</v>
      </c>
      <c r="H555" s="7">
        <v>107999</v>
      </c>
      <c r="I555" s="7">
        <f t="shared" si="19"/>
        <v>107.999</v>
      </c>
      <c r="J555" t="s">
        <v>242</v>
      </c>
      <c r="K555" t="s">
        <v>8565</v>
      </c>
      <c r="M555">
        <f>INDEX(TeamSports!B:B,MATCH(J555,TeamSports!C:C,0))</f>
        <v>44</v>
      </c>
    </row>
    <row r="556" spans="2:13" x14ac:dyDescent="0.25">
      <c r="B556" t="s">
        <v>9534</v>
      </c>
      <c r="C556" t="s">
        <v>248</v>
      </c>
      <c r="D556" s="7">
        <f t="shared" si="16"/>
        <v>76.33</v>
      </c>
      <c r="E556" s="7">
        <f t="shared" si="18"/>
        <v>76.33</v>
      </c>
      <c r="F556" s="7">
        <v>76330</v>
      </c>
      <c r="G556" s="7">
        <f t="shared" si="17"/>
        <v>106.999</v>
      </c>
      <c r="H556" s="7">
        <v>106999</v>
      </c>
      <c r="I556" s="7">
        <f t="shared" si="19"/>
        <v>106.999</v>
      </c>
      <c r="J556" t="s">
        <v>242</v>
      </c>
      <c r="K556" t="s">
        <v>8565</v>
      </c>
      <c r="M556">
        <f>INDEX(TeamSports!B:B,MATCH(J556,TeamSports!C:C,0))</f>
        <v>44</v>
      </c>
    </row>
    <row r="557" spans="2:13" x14ac:dyDescent="0.25">
      <c r="B557" t="s">
        <v>9535</v>
      </c>
      <c r="C557" t="s">
        <v>249</v>
      </c>
      <c r="D557" s="7">
        <f t="shared" si="16"/>
        <v>85.65</v>
      </c>
      <c r="E557" s="7">
        <f t="shared" si="18"/>
        <v>85.65</v>
      </c>
      <c r="F557" s="7">
        <v>85650</v>
      </c>
      <c r="G557" s="7">
        <f t="shared" si="17"/>
        <v>115.999</v>
      </c>
      <c r="H557" s="7">
        <v>115999</v>
      </c>
      <c r="I557" s="7">
        <f t="shared" si="19"/>
        <v>115.999</v>
      </c>
      <c r="J557" t="s">
        <v>242</v>
      </c>
      <c r="K557" t="s">
        <v>8565</v>
      </c>
      <c r="M557">
        <f>INDEX(TeamSports!B:B,MATCH(J557,TeamSports!C:C,0))</f>
        <v>44</v>
      </c>
    </row>
    <row r="558" spans="2:13" x14ac:dyDescent="0.25">
      <c r="B558" t="s">
        <v>9536</v>
      </c>
      <c r="C558" t="s">
        <v>250</v>
      </c>
      <c r="D558" s="7">
        <f t="shared" si="16"/>
        <v>68.400000000000006</v>
      </c>
      <c r="E558" s="7">
        <f t="shared" si="18"/>
        <v>68.400000000000006</v>
      </c>
      <c r="F558" s="7">
        <v>68400</v>
      </c>
      <c r="G558" s="7">
        <f t="shared" si="17"/>
        <v>98.998999999999995</v>
      </c>
      <c r="H558" s="7">
        <v>98999</v>
      </c>
      <c r="I558" s="7">
        <f t="shared" si="19"/>
        <v>98.998999999999995</v>
      </c>
      <c r="J558" t="s">
        <v>242</v>
      </c>
      <c r="K558" t="s">
        <v>8565</v>
      </c>
      <c r="M558">
        <f>INDEX(TeamSports!B:B,MATCH(J558,TeamSports!C:C,0))</f>
        <v>44</v>
      </c>
    </row>
    <row r="559" spans="2:13" x14ac:dyDescent="0.25">
      <c r="B559" t="s">
        <v>9537</v>
      </c>
      <c r="C559" t="s">
        <v>251</v>
      </c>
      <c r="D559" s="7">
        <f t="shared" si="16"/>
        <v>71.37</v>
      </c>
      <c r="E559" s="7">
        <f t="shared" si="18"/>
        <v>71.37</v>
      </c>
      <c r="F559" s="7">
        <v>71370</v>
      </c>
      <c r="G559" s="7">
        <f t="shared" si="17"/>
        <v>101.999</v>
      </c>
      <c r="H559" s="7">
        <v>101999</v>
      </c>
      <c r="I559" s="7">
        <f t="shared" si="19"/>
        <v>101.999</v>
      </c>
      <c r="J559" t="s">
        <v>242</v>
      </c>
      <c r="K559" t="s">
        <v>8565</v>
      </c>
      <c r="M559">
        <f>INDEX(TeamSports!B:B,MATCH(J559,TeamSports!C:C,0))</f>
        <v>44</v>
      </c>
    </row>
    <row r="560" spans="2:13" x14ac:dyDescent="0.25">
      <c r="B560" t="s">
        <v>9538</v>
      </c>
      <c r="C560" t="s">
        <v>252</v>
      </c>
      <c r="D560" s="7">
        <f t="shared" si="16"/>
        <v>274.44</v>
      </c>
      <c r="E560" s="7">
        <f t="shared" si="18"/>
        <v>274.44</v>
      </c>
      <c r="F560" s="7">
        <v>274440</v>
      </c>
      <c r="G560" s="7">
        <f t="shared" si="17"/>
        <v>304.99900000000002</v>
      </c>
      <c r="H560" s="7">
        <v>304999</v>
      </c>
      <c r="I560" s="7">
        <f t="shared" si="19"/>
        <v>304.99900000000002</v>
      </c>
      <c r="J560" t="s">
        <v>242</v>
      </c>
      <c r="K560" t="s">
        <v>8565</v>
      </c>
      <c r="M560">
        <f>INDEX(TeamSports!B:B,MATCH(J560,TeamSports!C:C,0))</f>
        <v>44</v>
      </c>
    </row>
    <row r="561" spans="2:13" x14ac:dyDescent="0.25">
      <c r="B561" t="s">
        <v>9539</v>
      </c>
      <c r="C561" t="s">
        <v>253</v>
      </c>
      <c r="D561" s="7">
        <f t="shared" si="16"/>
        <v>135.08000000000001</v>
      </c>
      <c r="E561" s="7">
        <f t="shared" si="18"/>
        <v>135.08000000000001</v>
      </c>
      <c r="F561" s="7">
        <v>135080</v>
      </c>
      <c r="G561" s="7">
        <f t="shared" si="17"/>
        <v>165.999</v>
      </c>
      <c r="H561" s="7">
        <v>165999</v>
      </c>
      <c r="I561" s="7">
        <f t="shared" si="19"/>
        <v>165.999</v>
      </c>
      <c r="J561" t="s">
        <v>242</v>
      </c>
      <c r="K561" t="s">
        <v>8565</v>
      </c>
      <c r="M561">
        <f>INDEX(TeamSports!B:B,MATCH(J561,TeamSports!C:C,0))</f>
        <v>44</v>
      </c>
    </row>
    <row r="562" spans="2:13" x14ac:dyDescent="0.25">
      <c r="B562" t="s">
        <v>9540</v>
      </c>
      <c r="C562" t="s">
        <v>254</v>
      </c>
      <c r="D562" s="7">
        <f t="shared" si="16"/>
        <v>97.48</v>
      </c>
      <c r="E562" s="7">
        <f t="shared" si="18"/>
        <v>97.48</v>
      </c>
      <c r="F562" s="7">
        <v>97480</v>
      </c>
      <c r="G562" s="7">
        <f t="shared" si="17"/>
        <v>127.999</v>
      </c>
      <c r="H562" s="7">
        <v>127999</v>
      </c>
      <c r="I562" s="7">
        <f t="shared" si="19"/>
        <v>127.999</v>
      </c>
      <c r="J562" t="s">
        <v>242</v>
      </c>
      <c r="K562" t="s">
        <v>8565</v>
      </c>
      <c r="M562">
        <f>INDEX(TeamSports!B:B,MATCH(J562,TeamSports!C:C,0))</f>
        <v>44</v>
      </c>
    </row>
    <row r="563" spans="2:13" x14ac:dyDescent="0.25">
      <c r="B563" t="s">
        <v>9541</v>
      </c>
      <c r="C563" t="s">
        <v>255</v>
      </c>
      <c r="D563" s="7">
        <f t="shared" si="16"/>
        <v>127.25</v>
      </c>
      <c r="E563" s="7">
        <f t="shared" si="18"/>
        <v>127.25</v>
      </c>
      <c r="F563" s="7">
        <v>127250</v>
      </c>
      <c r="G563" s="7">
        <f t="shared" si="17"/>
        <v>157.999</v>
      </c>
      <c r="H563" s="7">
        <v>157999</v>
      </c>
      <c r="I563" s="7">
        <f t="shared" si="19"/>
        <v>157.999</v>
      </c>
      <c r="J563" t="s">
        <v>242</v>
      </c>
      <c r="K563" t="s">
        <v>8565</v>
      </c>
      <c r="M563">
        <f>INDEX(TeamSports!B:B,MATCH(J563,TeamSports!C:C,0))</f>
        <v>44</v>
      </c>
    </row>
    <row r="564" spans="2:13" x14ac:dyDescent="0.25">
      <c r="B564" t="s">
        <v>9542</v>
      </c>
      <c r="C564" t="s">
        <v>256</v>
      </c>
      <c r="D564" s="7">
        <f t="shared" si="16"/>
        <v>215.08</v>
      </c>
      <c r="E564" s="7">
        <f t="shared" si="18"/>
        <v>215.08</v>
      </c>
      <c r="F564" s="7">
        <v>215080</v>
      </c>
      <c r="G564" s="7">
        <f t="shared" si="17"/>
        <v>245.999</v>
      </c>
      <c r="H564" s="7">
        <v>245999</v>
      </c>
      <c r="I564" s="7">
        <f t="shared" si="19"/>
        <v>245.999</v>
      </c>
      <c r="J564" t="s">
        <v>242</v>
      </c>
      <c r="K564" t="s">
        <v>8565</v>
      </c>
      <c r="M564">
        <f>INDEX(TeamSports!B:B,MATCH(J564,TeamSports!C:C,0))</f>
        <v>44</v>
      </c>
    </row>
    <row r="565" spans="2:13" x14ac:dyDescent="0.25">
      <c r="B565" t="s">
        <v>9543</v>
      </c>
      <c r="C565" t="s">
        <v>257</v>
      </c>
      <c r="D565" s="7">
        <f t="shared" si="16"/>
        <v>97.26</v>
      </c>
      <c r="E565" s="7">
        <f t="shared" si="18"/>
        <v>97.26</v>
      </c>
      <c r="F565" s="7">
        <v>97260</v>
      </c>
      <c r="G565" s="7">
        <f t="shared" si="17"/>
        <v>127.999</v>
      </c>
      <c r="H565" s="7">
        <v>127999</v>
      </c>
      <c r="I565" s="7">
        <f t="shared" si="19"/>
        <v>127.999</v>
      </c>
      <c r="J565" t="s">
        <v>242</v>
      </c>
      <c r="K565" t="s">
        <v>8565</v>
      </c>
      <c r="M565">
        <f>INDEX(TeamSports!B:B,MATCH(J565,TeamSports!C:C,0))</f>
        <v>44</v>
      </c>
    </row>
    <row r="566" spans="2:13" x14ac:dyDescent="0.25">
      <c r="B566" t="s">
        <v>9544</v>
      </c>
      <c r="C566" t="s">
        <v>8653</v>
      </c>
      <c r="D566" s="7">
        <f t="shared" si="16"/>
        <v>1.1499999999999999</v>
      </c>
      <c r="E566" s="7">
        <f t="shared" si="18"/>
        <v>1.1499999999999999</v>
      </c>
      <c r="F566" s="7">
        <v>1150</v>
      </c>
      <c r="G566" s="7">
        <f t="shared" si="17"/>
        <v>10.15</v>
      </c>
      <c r="H566" s="7">
        <v>10150</v>
      </c>
      <c r="I566" s="7">
        <f t="shared" si="19"/>
        <v>10.15</v>
      </c>
      <c r="J566" t="s">
        <v>275</v>
      </c>
      <c r="K566" t="s">
        <v>8565</v>
      </c>
      <c r="M566">
        <f>INDEX(TeamSports!B:B,MATCH(J566,TeamSports!C:C,0))</f>
        <v>46</v>
      </c>
    </row>
    <row r="567" spans="2:13" x14ac:dyDescent="0.25">
      <c r="B567" t="s">
        <v>9545</v>
      </c>
      <c r="C567" t="s">
        <v>258</v>
      </c>
      <c r="D567" s="7">
        <f t="shared" si="16"/>
        <v>2.4</v>
      </c>
      <c r="E567" s="7">
        <f t="shared" si="18"/>
        <v>2.4</v>
      </c>
      <c r="F567" s="7">
        <v>2400</v>
      </c>
      <c r="G567" s="7">
        <f t="shared" si="17"/>
        <v>10.99</v>
      </c>
      <c r="H567" s="7">
        <v>10990</v>
      </c>
      <c r="I567" s="7">
        <f t="shared" si="19"/>
        <v>10.99</v>
      </c>
      <c r="J567" t="s">
        <v>275</v>
      </c>
      <c r="K567" t="s">
        <v>8565</v>
      </c>
      <c r="M567">
        <f>INDEX(TeamSports!B:B,MATCH(J567,TeamSports!C:C,0))</f>
        <v>46</v>
      </c>
    </row>
    <row r="568" spans="2:13" x14ac:dyDescent="0.25">
      <c r="B568" t="s">
        <v>9546</v>
      </c>
      <c r="C568" t="s">
        <v>8654</v>
      </c>
      <c r="D568" s="7">
        <f t="shared" si="16"/>
        <v>3.1</v>
      </c>
      <c r="E568" s="7">
        <f t="shared" si="18"/>
        <v>3.1</v>
      </c>
      <c r="F568" s="7">
        <v>3100</v>
      </c>
      <c r="G568" s="7">
        <f t="shared" si="17"/>
        <v>15.2</v>
      </c>
      <c r="H568" s="7">
        <v>15200</v>
      </c>
      <c r="I568" s="7">
        <f t="shared" si="19"/>
        <v>15.2</v>
      </c>
      <c r="J568" t="s">
        <v>275</v>
      </c>
      <c r="K568" t="s">
        <v>8565</v>
      </c>
      <c r="M568">
        <f>INDEX(TeamSports!B:B,MATCH(J568,TeamSports!C:C,0))</f>
        <v>46</v>
      </c>
    </row>
    <row r="569" spans="2:13" x14ac:dyDescent="0.25">
      <c r="B569" t="s">
        <v>9547</v>
      </c>
      <c r="C569" t="s">
        <v>8655</v>
      </c>
      <c r="D569" s="7">
        <f t="shared" si="16"/>
        <v>5.18</v>
      </c>
      <c r="E569" s="7">
        <f t="shared" si="18"/>
        <v>5.18</v>
      </c>
      <c r="F569" s="7">
        <v>5180</v>
      </c>
      <c r="G569" s="7">
        <f t="shared" si="17"/>
        <v>20.99</v>
      </c>
      <c r="H569" s="7">
        <v>20990</v>
      </c>
      <c r="I569" s="7">
        <f t="shared" si="19"/>
        <v>20.99</v>
      </c>
      <c r="J569" t="s">
        <v>275</v>
      </c>
      <c r="K569" t="s">
        <v>8565</v>
      </c>
      <c r="M569">
        <f>INDEX(TeamSports!B:B,MATCH(J569,TeamSports!C:C,0))</f>
        <v>46</v>
      </c>
    </row>
    <row r="570" spans="2:13" x14ac:dyDescent="0.25">
      <c r="B570" t="s">
        <v>9548</v>
      </c>
      <c r="C570" t="s">
        <v>8656</v>
      </c>
      <c r="D570" s="7">
        <f t="shared" si="16"/>
        <v>17.5</v>
      </c>
      <c r="E570" s="7">
        <f t="shared" si="18"/>
        <v>17.5</v>
      </c>
      <c r="F570" s="7">
        <v>17500</v>
      </c>
      <c r="G570" s="7">
        <f t="shared" si="17"/>
        <v>30.99</v>
      </c>
      <c r="H570" s="7">
        <v>30990</v>
      </c>
      <c r="I570" s="7">
        <f t="shared" si="19"/>
        <v>30.99</v>
      </c>
      <c r="J570" t="s">
        <v>275</v>
      </c>
      <c r="K570" t="s">
        <v>8565</v>
      </c>
      <c r="M570">
        <f>INDEX(TeamSports!B:B,MATCH(J570,TeamSports!C:C,0))</f>
        <v>46</v>
      </c>
    </row>
    <row r="571" spans="2:13" x14ac:dyDescent="0.25">
      <c r="B571" t="s">
        <v>9549</v>
      </c>
      <c r="C571" t="s">
        <v>259</v>
      </c>
      <c r="D571" s="7">
        <f t="shared" si="16"/>
        <v>285</v>
      </c>
      <c r="E571" s="7">
        <f t="shared" si="18"/>
        <v>285</v>
      </c>
      <c r="F571" s="7">
        <v>285000</v>
      </c>
      <c r="G571" s="7">
        <f t="shared" si="17"/>
        <v>100.99</v>
      </c>
      <c r="H571" s="7">
        <v>100990</v>
      </c>
      <c r="I571" s="7">
        <f t="shared" si="19"/>
        <v>100.99</v>
      </c>
      <c r="J571" t="s">
        <v>275</v>
      </c>
      <c r="K571" t="s">
        <v>8651</v>
      </c>
      <c r="M571">
        <f>INDEX(TeamSports!B:B,MATCH(J571,TeamSports!C:C,0))</f>
        <v>46</v>
      </c>
    </row>
    <row r="572" spans="2:13" x14ac:dyDescent="0.25">
      <c r="B572" t="s">
        <v>9550</v>
      </c>
      <c r="C572" t="s">
        <v>260</v>
      </c>
      <c r="D572" s="7">
        <f t="shared" si="16"/>
        <v>155</v>
      </c>
      <c r="E572" s="7">
        <f t="shared" si="18"/>
        <v>155</v>
      </c>
      <c r="F572" s="7">
        <v>155000</v>
      </c>
      <c r="G572" s="7">
        <f t="shared" si="17"/>
        <v>79.989999999999995</v>
      </c>
      <c r="H572" s="7">
        <v>79990</v>
      </c>
      <c r="I572" s="7">
        <f t="shared" si="19"/>
        <v>79.989999999999995</v>
      </c>
      <c r="J572" t="s">
        <v>275</v>
      </c>
      <c r="K572" t="s">
        <v>8651</v>
      </c>
      <c r="M572">
        <f>INDEX(TeamSports!B:B,MATCH(J572,TeamSports!C:C,0))</f>
        <v>46</v>
      </c>
    </row>
    <row r="573" spans="2:13" x14ac:dyDescent="0.25">
      <c r="B573" t="s">
        <v>9551</v>
      </c>
      <c r="C573" t="s">
        <v>261</v>
      </c>
      <c r="D573" s="7">
        <f t="shared" si="16"/>
        <v>149.99</v>
      </c>
      <c r="E573" s="7">
        <f t="shared" si="18"/>
        <v>149.99</v>
      </c>
      <c r="F573" s="7">
        <v>149990</v>
      </c>
      <c r="G573" s="7">
        <f t="shared" si="17"/>
        <v>79.989999999999995</v>
      </c>
      <c r="H573" s="7">
        <v>79990</v>
      </c>
      <c r="I573" s="7">
        <f t="shared" si="19"/>
        <v>79.989999999999995</v>
      </c>
      <c r="J573" t="s">
        <v>275</v>
      </c>
      <c r="K573" t="s">
        <v>8651</v>
      </c>
      <c r="M573">
        <f>INDEX(TeamSports!B:B,MATCH(J573,TeamSports!C:C,0))</f>
        <v>46</v>
      </c>
    </row>
    <row r="574" spans="2:13" x14ac:dyDescent="0.25">
      <c r="B574" t="s">
        <v>9552</v>
      </c>
      <c r="C574" t="s">
        <v>262</v>
      </c>
      <c r="D574" s="7">
        <f t="shared" si="16"/>
        <v>37.99</v>
      </c>
      <c r="E574" s="7">
        <f t="shared" si="18"/>
        <v>37.99</v>
      </c>
      <c r="F574" s="7">
        <v>37990</v>
      </c>
      <c r="G574" s="7">
        <f t="shared" si="17"/>
        <v>19.989999999999998</v>
      </c>
      <c r="H574" s="7">
        <v>19990</v>
      </c>
      <c r="I574" s="7">
        <f t="shared" si="19"/>
        <v>19.989999999999998</v>
      </c>
      <c r="J574" t="s">
        <v>275</v>
      </c>
      <c r="K574" t="s">
        <v>8651</v>
      </c>
      <c r="M574">
        <f>INDEX(TeamSports!B:B,MATCH(J574,TeamSports!C:C,0))</f>
        <v>46</v>
      </c>
    </row>
    <row r="575" spans="2:13" x14ac:dyDescent="0.25">
      <c r="B575" t="s">
        <v>9553</v>
      </c>
      <c r="C575" t="s">
        <v>263</v>
      </c>
      <c r="D575" s="7">
        <f t="shared" si="16"/>
        <v>1.84</v>
      </c>
      <c r="E575" s="7">
        <f t="shared" si="18"/>
        <v>1.84</v>
      </c>
      <c r="F575" s="7">
        <v>1840</v>
      </c>
      <c r="G575" s="7">
        <f t="shared" si="17"/>
        <v>1.39</v>
      </c>
      <c r="H575" s="7">
        <v>1390</v>
      </c>
      <c r="I575" s="7">
        <f t="shared" si="19"/>
        <v>1.39</v>
      </c>
      <c r="J575" t="s">
        <v>275</v>
      </c>
      <c r="K575" t="s">
        <v>8651</v>
      </c>
      <c r="M575">
        <f>INDEX(TeamSports!B:B,MATCH(J575,TeamSports!C:C,0))</f>
        <v>46</v>
      </c>
    </row>
    <row r="576" spans="2:13" x14ac:dyDescent="0.25">
      <c r="B576" t="s">
        <v>9554</v>
      </c>
      <c r="C576" t="s">
        <v>77</v>
      </c>
      <c r="D576" s="7">
        <f t="shared" si="16"/>
        <v>10.95</v>
      </c>
      <c r="E576" s="7">
        <f t="shared" si="18"/>
        <v>10.95</v>
      </c>
      <c r="F576" s="7">
        <v>10950</v>
      </c>
      <c r="G576" s="7">
        <f t="shared" si="17"/>
        <v>6.99</v>
      </c>
      <c r="H576" s="7">
        <v>6990</v>
      </c>
      <c r="I576" s="7">
        <f t="shared" si="19"/>
        <v>6.99</v>
      </c>
      <c r="J576" t="s">
        <v>275</v>
      </c>
      <c r="K576" t="s">
        <v>8651</v>
      </c>
      <c r="M576">
        <f>INDEX(TeamSports!B:B,MATCH(J576,TeamSports!C:C,0))</f>
        <v>46</v>
      </c>
    </row>
    <row r="577" spans="2:13" x14ac:dyDescent="0.25">
      <c r="B577" t="s">
        <v>9555</v>
      </c>
      <c r="C577" t="s">
        <v>264</v>
      </c>
      <c r="D577" s="7">
        <f t="shared" si="16"/>
        <v>23.55</v>
      </c>
      <c r="E577" s="7">
        <f t="shared" si="18"/>
        <v>23.55</v>
      </c>
      <c r="F577" s="7">
        <v>23550</v>
      </c>
      <c r="G577" s="7">
        <f t="shared" si="17"/>
        <v>14.99</v>
      </c>
      <c r="H577" s="7">
        <v>14990</v>
      </c>
      <c r="I577" s="7">
        <f t="shared" si="19"/>
        <v>14.99</v>
      </c>
      <c r="J577" t="s">
        <v>275</v>
      </c>
      <c r="K577" t="s">
        <v>8651</v>
      </c>
      <c r="M577">
        <f>INDEX(TeamSports!B:B,MATCH(J577,TeamSports!C:C,0))</f>
        <v>46</v>
      </c>
    </row>
    <row r="578" spans="2:13" x14ac:dyDescent="0.25">
      <c r="B578" t="s">
        <v>9556</v>
      </c>
      <c r="C578" t="s">
        <v>265</v>
      </c>
      <c r="D578" s="7">
        <f t="shared" si="16"/>
        <v>8.36</v>
      </c>
      <c r="E578" s="7">
        <f t="shared" si="18"/>
        <v>8.36</v>
      </c>
      <c r="F578" s="7">
        <v>8360</v>
      </c>
      <c r="G578" s="7">
        <f t="shared" si="17"/>
        <v>20.99</v>
      </c>
      <c r="H578" s="7">
        <v>20990</v>
      </c>
      <c r="I578" s="7">
        <f t="shared" si="19"/>
        <v>20.99</v>
      </c>
      <c r="J578" t="s">
        <v>278</v>
      </c>
      <c r="K578" t="s">
        <v>8565</v>
      </c>
      <c r="M578">
        <f>INDEX(TeamSports!B:B,MATCH(J578,TeamSports!C:C,0))</f>
        <v>45</v>
      </c>
    </row>
    <row r="579" spans="2:13" x14ac:dyDescent="0.25">
      <c r="B579" t="s">
        <v>9557</v>
      </c>
      <c r="C579" t="s">
        <v>266</v>
      </c>
      <c r="D579" s="7">
        <f t="shared" si="16"/>
        <v>139.16</v>
      </c>
      <c r="E579" s="7">
        <f t="shared" si="18"/>
        <v>139.16</v>
      </c>
      <c r="F579" s="7">
        <v>139160</v>
      </c>
      <c r="G579" s="7">
        <f t="shared" si="17"/>
        <v>219.99</v>
      </c>
      <c r="H579" s="7">
        <v>219990</v>
      </c>
      <c r="I579" s="7">
        <f t="shared" si="19"/>
        <v>219.99</v>
      </c>
      <c r="J579" t="s">
        <v>278</v>
      </c>
      <c r="K579" t="s">
        <v>8565</v>
      </c>
      <c r="M579">
        <f>INDEX(TeamSports!B:B,MATCH(J579,TeamSports!C:C,0))</f>
        <v>45</v>
      </c>
    </row>
    <row r="580" spans="2:13" x14ac:dyDescent="0.25">
      <c r="B580" t="s">
        <v>9558</v>
      </c>
      <c r="C580" t="s">
        <v>267</v>
      </c>
      <c r="D580" s="7">
        <f t="shared" si="16"/>
        <v>723</v>
      </c>
      <c r="E580" s="7">
        <f t="shared" si="18"/>
        <v>723</v>
      </c>
      <c r="F580" s="7">
        <v>723000</v>
      </c>
      <c r="G580" s="7">
        <f t="shared" si="17"/>
        <v>200</v>
      </c>
      <c r="H580" s="7">
        <v>200000</v>
      </c>
      <c r="I580" s="7">
        <f t="shared" si="19"/>
        <v>200</v>
      </c>
      <c r="J580" t="s">
        <v>278</v>
      </c>
      <c r="K580" t="s">
        <v>8565</v>
      </c>
      <c r="M580">
        <f>INDEX(TeamSports!B:B,MATCH(J580,TeamSports!C:C,0))</f>
        <v>45</v>
      </c>
    </row>
    <row r="581" spans="2:13" x14ac:dyDescent="0.25">
      <c r="B581" t="s">
        <v>9559</v>
      </c>
      <c r="C581" t="s">
        <v>268</v>
      </c>
      <c r="D581" s="7">
        <f t="shared" si="16"/>
        <v>150</v>
      </c>
      <c r="E581" s="7">
        <f t="shared" si="18"/>
        <v>150</v>
      </c>
      <c r="F581" s="7">
        <v>150000</v>
      </c>
      <c r="G581" s="7">
        <f t="shared" si="17"/>
        <v>70</v>
      </c>
      <c r="H581" s="7">
        <v>70000</v>
      </c>
      <c r="I581" s="7">
        <f t="shared" si="19"/>
        <v>70</v>
      </c>
      <c r="J581" t="s">
        <v>278</v>
      </c>
      <c r="K581" t="s">
        <v>8565</v>
      </c>
      <c r="M581">
        <f>INDEX(TeamSports!B:B,MATCH(J581,TeamSports!C:C,0))</f>
        <v>45</v>
      </c>
    </row>
    <row r="582" spans="2:13" x14ac:dyDescent="0.25">
      <c r="B582" t="s">
        <v>9560</v>
      </c>
      <c r="C582" t="s">
        <v>269</v>
      </c>
      <c r="D582" s="7">
        <f t="shared" si="16"/>
        <v>3076761</v>
      </c>
      <c r="E582" s="7">
        <f t="shared" si="18"/>
        <v>3076761</v>
      </c>
      <c r="F582" s="7">
        <v>3076761000</v>
      </c>
      <c r="G582" s="7">
        <f t="shared" si="17"/>
        <v>1000000</v>
      </c>
      <c r="H582" s="7">
        <v>1000000000</v>
      </c>
      <c r="I582" s="7">
        <f t="shared" si="19"/>
        <v>1000000</v>
      </c>
      <c r="J582" t="s">
        <v>278</v>
      </c>
      <c r="K582" t="s">
        <v>8565</v>
      </c>
      <c r="M582">
        <f>INDEX(TeamSports!B:B,MATCH(J582,TeamSports!C:C,0))</f>
        <v>45</v>
      </c>
    </row>
    <row r="583" spans="2:13" x14ac:dyDescent="0.25">
      <c r="B583" t="s">
        <v>9561</v>
      </c>
      <c r="C583" t="s">
        <v>270</v>
      </c>
      <c r="D583" s="7">
        <f t="shared" si="16"/>
        <v>513100</v>
      </c>
      <c r="E583" s="7">
        <f t="shared" si="18"/>
        <v>513100</v>
      </c>
      <c r="F583" s="7">
        <v>513100000</v>
      </c>
      <c r="G583" s="7">
        <f t="shared" si="17"/>
        <v>100000</v>
      </c>
      <c r="H583" s="7">
        <v>100000000</v>
      </c>
      <c r="I583" s="7">
        <f t="shared" si="19"/>
        <v>100000</v>
      </c>
      <c r="J583" t="s">
        <v>278</v>
      </c>
      <c r="K583" t="s">
        <v>8565</v>
      </c>
      <c r="M583">
        <f>INDEX(TeamSports!B:B,MATCH(J583,TeamSports!C:C,0))</f>
        <v>45</v>
      </c>
    </row>
    <row r="584" spans="2:13" x14ac:dyDescent="0.25">
      <c r="B584" t="s">
        <v>9562</v>
      </c>
      <c r="C584" t="s">
        <v>271</v>
      </c>
      <c r="D584" s="7">
        <f t="shared" si="16"/>
        <v>20.100000000000001</v>
      </c>
      <c r="E584" s="7">
        <f t="shared" si="18"/>
        <v>20.100000000000001</v>
      </c>
      <c r="F584" s="7">
        <v>20100</v>
      </c>
      <c r="G584" s="7">
        <f t="shared" si="17"/>
        <v>59.99</v>
      </c>
      <c r="H584" s="7">
        <v>59990</v>
      </c>
      <c r="I584" s="7">
        <f t="shared" si="19"/>
        <v>59.99</v>
      </c>
      <c r="J584" t="s">
        <v>278</v>
      </c>
      <c r="K584" t="s">
        <v>8565</v>
      </c>
      <c r="M584">
        <f>INDEX(TeamSports!B:B,MATCH(J584,TeamSports!C:C,0))</f>
        <v>45</v>
      </c>
    </row>
    <row r="585" spans="2:13" x14ac:dyDescent="0.25">
      <c r="B585" t="s">
        <v>9563</v>
      </c>
      <c r="C585" t="s">
        <v>272</v>
      </c>
      <c r="D585" s="7">
        <f t="shared" si="16"/>
        <v>13.62</v>
      </c>
      <c r="E585" s="7">
        <f t="shared" si="18"/>
        <v>13.62</v>
      </c>
      <c r="F585" s="7">
        <v>13620</v>
      </c>
      <c r="G585" s="7">
        <f t="shared" si="17"/>
        <v>59.99</v>
      </c>
      <c r="H585" s="7">
        <v>59990</v>
      </c>
      <c r="I585" s="7">
        <f t="shared" si="19"/>
        <v>59.99</v>
      </c>
      <c r="J585" t="s">
        <v>278</v>
      </c>
      <c r="K585" t="s">
        <v>8565</v>
      </c>
      <c r="M585">
        <f>INDEX(TeamSports!B:B,MATCH(J585,TeamSports!C:C,0))</f>
        <v>45</v>
      </c>
    </row>
    <row r="586" spans="2:13" x14ac:dyDescent="0.25">
      <c r="B586" t="s">
        <v>9564</v>
      </c>
      <c r="C586" t="s">
        <v>273</v>
      </c>
      <c r="D586" s="7">
        <f t="shared" si="16"/>
        <v>333220</v>
      </c>
      <c r="E586" s="7">
        <f t="shared" si="18"/>
        <v>333220</v>
      </c>
      <c r="F586" s="7">
        <v>333220000</v>
      </c>
      <c r="G586" s="7">
        <f t="shared" si="17"/>
        <v>100000</v>
      </c>
      <c r="H586" s="7">
        <v>100000000</v>
      </c>
      <c r="I586" s="7">
        <f t="shared" si="19"/>
        <v>100000</v>
      </c>
      <c r="J586" t="s">
        <v>278</v>
      </c>
      <c r="K586" t="s">
        <v>8565</v>
      </c>
      <c r="M586">
        <f>INDEX(TeamSports!B:B,MATCH(J586,TeamSports!C:C,0))</f>
        <v>45</v>
      </c>
    </row>
    <row r="587" spans="2:13" x14ac:dyDescent="0.25">
      <c r="B587" t="s">
        <v>9565</v>
      </c>
      <c r="C587" t="s">
        <v>274</v>
      </c>
      <c r="D587" s="7">
        <f t="shared" si="16"/>
        <v>1655.9</v>
      </c>
      <c r="E587" s="7">
        <f t="shared" si="18"/>
        <v>1655.9</v>
      </c>
      <c r="F587" s="7">
        <v>1655900</v>
      </c>
      <c r="G587" s="7">
        <f t="shared" si="17"/>
        <v>500</v>
      </c>
      <c r="H587" s="7">
        <v>500000</v>
      </c>
      <c r="I587" s="7">
        <f t="shared" si="19"/>
        <v>500</v>
      </c>
      <c r="J587" t="s">
        <v>278</v>
      </c>
      <c r="K587" t="s">
        <v>8565</v>
      </c>
      <c r="M587">
        <f>INDEX(TeamSports!B:B,MATCH(J587,TeamSports!C:C,0))</f>
        <v>45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4E2E-D498-4236-B64A-824E39F3FDF7}">
  <dimension ref="A1:CT867"/>
  <sheetViews>
    <sheetView workbookViewId="0"/>
    <sheetView workbookViewId="1"/>
  </sheetViews>
  <sheetFormatPr baseColWidth="10" defaultColWidth="0" defaultRowHeight="15" x14ac:dyDescent="0.25"/>
  <cols>
    <col min="1" max="1" width="10.42578125" bestFit="1" customWidth="1"/>
    <col min="2" max="2" width="31.140625" bestFit="1" customWidth="1"/>
    <col min="3" max="3" width="4.7109375" bestFit="1" customWidth="1"/>
    <col min="4" max="4" width="7.140625" customWidth="1"/>
    <col min="5" max="5" width="35.42578125" bestFit="1" customWidth="1"/>
    <col min="6" max="6" width="4.7109375" bestFit="1" customWidth="1"/>
    <col min="7" max="7" width="7.140625" customWidth="1"/>
    <col min="8" max="8" width="31.140625" bestFit="1" customWidth="1"/>
    <col min="9" max="9" width="4.7109375" bestFit="1" customWidth="1"/>
    <col min="10" max="10" width="7.140625" customWidth="1"/>
    <col min="11" max="11" width="26.7109375" bestFit="1" customWidth="1"/>
    <col min="12" max="12" width="4.7109375" bestFit="1" customWidth="1"/>
    <col min="13" max="13" width="7.140625" customWidth="1"/>
    <col min="14" max="14" width="22.42578125" bestFit="1" customWidth="1"/>
    <col min="15" max="15" width="4.7109375" bestFit="1" customWidth="1"/>
    <col min="16" max="16" width="7.140625" customWidth="1"/>
    <col min="17" max="17" width="31.140625" bestFit="1" customWidth="1"/>
    <col min="18" max="18" width="4.7109375" bestFit="1" customWidth="1"/>
    <col min="19" max="19" width="7.140625" customWidth="1"/>
    <col min="20" max="20" width="29.28515625" bestFit="1" customWidth="1"/>
    <col min="21" max="21" width="4.7109375" bestFit="1" customWidth="1"/>
    <col min="22" max="22" width="7.140625" customWidth="1"/>
    <col min="23" max="23" width="14.7109375" bestFit="1" customWidth="1"/>
    <col min="24" max="24" width="4.7109375" bestFit="1" customWidth="1"/>
    <col min="25" max="25" width="7.140625" customWidth="1"/>
    <col min="26" max="26" width="19.7109375" bestFit="1" customWidth="1"/>
    <col min="27" max="27" width="4.7109375" bestFit="1" customWidth="1"/>
    <col min="28" max="28" width="7.140625" customWidth="1"/>
    <col min="29" max="29" width="19.7109375" bestFit="1" customWidth="1"/>
    <col min="30" max="30" width="4.7109375" bestFit="1" customWidth="1"/>
    <col min="31" max="31" width="7.140625" customWidth="1"/>
    <col min="32" max="32" width="26.85546875" bestFit="1" customWidth="1"/>
    <col min="33" max="33" width="4.7109375" bestFit="1" customWidth="1"/>
    <col min="34" max="34" width="7.140625" customWidth="1"/>
    <col min="35" max="35" width="14.7109375" bestFit="1" customWidth="1"/>
    <col min="36" max="36" width="4.7109375" bestFit="1" customWidth="1"/>
    <col min="37" max="37" width="7.140625" customWidth="1"/>
    <col min="38" max="38" width="29.28515625" bestFit="1" customWidth="1"/>
    <col min="39" max="39" width="4.7109375" bestFit="1" customWidth="1"/>
    <col min="40" max="40" width="7.140625" customWidth="1"/>
    <col min="41" max="41" width="16.140625" bestFit="1" customWidth="1"/>
    <col min="42" max="42" width="4.7109375" bestFit="1" customWidth="1"/>
    <col min="43" max="43" width="7.140625" customWidth="1"/>
    <col min="44" max="44" width="15.7109375" bestFit="1" customWidth="1"/>
    <col min="45" max="45" width="4.7109375" bestFit="1" customWidth="1"/>
    <col min="46" max="46" width="7.140625" customWidth="1"/>
    <col min="47" max="47" width="21.42578125" bestFit="1" customWidth="1"/>
    <col min="48" max="48" width="4.7109375" bestFit="1" customWidth="1"/>
    <col min="49" max="49" width="7.140625" customWidth="1"/>
    <col min="50" max="50" width="22.42578125" bestFit="1" customWidth="1"/>
    <col min="51" max="51" width="4.7109375" bestFit="1" customWidth="1"/>
    <col min="52" max="52" width="7.140625" customWidth="1"/>
    <col min="53" max="53" width="22.42578125" bestFit="1" customWidth="1"/>
    <col min="54" max="54" width="4.7109375" bestFit="1" customWidth="1"/>
    <col min="55" max="55" width="7.140625" customWidth="1"/>
    <col min="56" max="56" width="25.5703125" bestFit="1" customWidth="1"/>
    <col min="57" max="57" width="4.7109375" bestFit="1" customWidth="1"/>
    <col min="58" max="58" width="7.140625" customWidth="1"/>
    <col min="59" max="59" width="35.42578125" bestFit="1" customWidth="1"/>
    <col min="60" max="60" width="4.7109375" bestFit="1" customWidth="1"/>
    <col min="61" max="61" width="7.140625" customWidth="1"/>
    <col min="62" max="62" width="25.5703125" bestFit="1" customWidth="1"/>
    <col min="63" max="63" width="4.7109375" bestFit="1" customWidth="1"/>
    <col min="64" max="64" width="7.140625" customWidth="1"/>
    <col min="65" max="65" width="20" bestFit="1" customWidth="1"/>
    <col min="66" max="66" width="4.7109375" bestFit="1" customWidth="1"/>
    <col min="67" max="67" width="7.140625" customWidth="1"/>
    <col min="68" max="68" width="20" bestFit="1" customWidth="1"/>
    <col min="69" max="69" width="4.7109375" bestFit="1" customWidth="1"/>
    <col min="70" max="70" width="7.140625" customWidth="1"/>
    <col min="71" max="71" width="23.7109375" bestFit="1" customWidth="1"/>
    <col min="72" max="72" width="4.7109375" bestFit="1" customWidth="1"/>
    <col min="73" max="73" width="7.140625" customWidth="1"/>
    <col min="74" max="74" width="31" bestFit="1" customWidth="1"/>
    <col min="75" max="75" width="4.7109375" bestFit="1" customWidth="1"/>
    <col min="76" max="76" width="7.140625" customWidth="1"/>
    <col min="77" max="77" width="19" bestFit="1" customWidth="1"/>
    <col min="78" max="78" width="4.7109375" bestFit="1" customWidth="1"/>
    <col min="79" max="79" width="7.140625" customWidth="1"/>
    <col min="80" max="80" width="25.5703125" bestFit="1" customWidth="1"/>
    <col min="81" max="81" width="4.7109375" bestFit="1" customWidth="1"/>
    <col min="82" max="82" width="7.140625" customWidth="1"/>
    <col min="83" max="83" width="35.42578125" bestFit="1" customWidth="1"/>
    <col min="84" max="84" width="4.7109375" bestFit="1" customWidth="1"/>
    <col min="85" max="85" width="7.140625" customWidth="1"/>
    <col min="86" max="86" width="20.5703125" bestFit="1" customWidth="1"/>
    <col min="87" max="87" width="4.7109375" bestFit="1" customWidth="1"/>
    <col min="88" max="88" width="7.140625" customWidth="1"/>
    <col min="89" max="89" width="25.5703125" bestFit="1" customWidth="1"/>
    <col min="90" max="90" width="4.7109375" bestFit="1" customWidth="1"/>
    <col min="91" max="91" width="7.140625" customWidth="1"/>
    <col min="92" max="92" width="26.7109375" bestFit="1" customWidth="1"/>
    <col min="93" max="93" width="4.7109375" bestFit="1" customWidth="1"/>
    <col min="94" max="94" width="7.140625" customWidth="1"/>
    <col min="95" max="95" width="26.7109375" bestFit="1" customWidth="1"/>
    <col min="96" max="96" width="4.7109375" bestFit="1" customWidth="1"/>
    <col min="97" max="97" width="7.140625" customWidth="1"/>
    <col min="98" max="98" width="11.42578125" customWidth="1"/>
    <col min="99" max="16384" width="11.42578125" hidden="1"/>
  </cols>
  <sheetData>
    <row r="1" spans="2:97" x14ac:dyDescent="0.25">
      <c r="B1" t="s">
        <v>1219</v>
      </c>
      <c r="C1" t="s">
        <v>1238</v>
      </c>
      <c r="D1" t="s">
        <v>1218</v>
      </c>
      <c r="E1" t="s">
        <v>1220</v>
      </c>
      <c r="F1" t="s">
        <v>1238</v>
      </c>
      <c r="G1" t="s">
        <v>1218</v>
      </c>
      <c r="H1" t="s">
        <v>1221</v>
      </c>
      <c r="I1" t="s">
        <v>1238</v>
      </c>
      <c r="J1" t="s">
        <v>1218</v>
      </c>
      <c r="K1" t="s">
        <v>1222</v>
      </c>
      <c r="L1" t="s">
        <v>1238</v>
      </c>
      <c r="M1" t="s">
        <v>1218</v>
      </c>
      <c r="N1" t="s">
        <v>44</v>
      </c>
      <c r="O1" t="s">
        <v>1238</v>
      </c>
      <c r="P1" t="s">
        <v>1218</v>
      </c>
      <c r="Q1" t="s">
        <v>45</v>
      </c>
      <c r="R1" t="s">
        <v>1238</v>
      </c>
      <c r="S1" t="s">
        <v>1218</v>
      </c>
      <c r="T1" t="s">
        <v>46</v>
      </c>
      <c r="U1" t="s">
        <v>1238</v>
      </c>
      <c r="V1" t="s">
        <v>1218</v>
      </c>
      <c r="W1" t="s">
        <v>47</v>
      </c>
      <c r="X1" t="s">
        <v>1238</v>
      </c>
      <c r="Y1" t="s">
        <v>1218</v>
      </c>
      <c r="Z1" t="s">
        <v>48</v>
      </c>
      <c r="AA1" t="s">
        <v>1238</v>
      </c>
      <c r="AB1" t="s">
        <v>1218</v>
      </c>
      <c r="AC1" t="s">
        <v>49</v>
      </c>
      <c r="AD1" t="s">
        <v>1238</v>
      </c>
      <c r="AE1" t="s">
        <v>1218</v>
      </c>
      <c r="AF1" t="s">
        <v>50</v>
      </c>
      <c r="AG1" t="s">
        <v>1238</v>
      </c>
      <c r="AH1" t="s">
        <v>1218</v>
      </c>
      <c r="AI1" t="s">
        <v>51</v>
      </c>
      <c r="AJ1" t="s">
        <v>1238</v>
      </c>
      <c r="AK1" t="s">
        <v>1218</v>
      </c>
      <c r="AL1" t="s">
        <v>1237</v>
      </c>
      <c r="AM1" t="s">
        <v>1238</v>
      </c>
      <c r="AN1" t="s">
        <v>1218</v>
      </c>
      <c r="AO1" t="s">
        <v>1223</v>
      </c>
      <c r="AP1" t="s">
        <v>1238</v>
      </c>
      <c r="AQ1" t="s">
        <v>1218</v>
      </c>
      <c r="AR1" t="s">
        <v>53</v>
      </c>
      <c r="AS1" t="s">
        <v>1238</v>
      </c>
      <c r="AT1" t="s">
        <v>1218</v>
      </c>
      <c r="AU1" t="s">
        <v>54</v>
      </c>
      <c r="AV1" t="s">
        <v>1238</v>
      </c>
      <c r="AW1" t="s">
        <v>1218</v>
      </c>
      <c r="AX1" t="s">
        <v>64</v>
      </c>
      <c r="AY1" t="s">
        <v>1238</v>
      </c>
      <c r="AZ1" t="s">
        <v>1218</v>
      </c>
      <c r="BA1" t="s">
        <v>55</v>
      </c>
      <c r="BB1" t="s">
        <v>1238</v>
      </c>
      <c r="BC1" t="s">
        <v>1218</v>
      </c>
      <c r="BD1" t="s">
        <v>1224</v>
      </c>
      <c r="BE1" t="s">
        <v>1238</v>
      </c>
      <c r="BF1" t="s">
        <v>1218</v>
      </c>
      <c r="BG1" t="s">
        <v>1225</v>
      </c>
      <c r="BH1" t="s">
        <v>1238</v>
      </c>
      <c r="BI1" t="s">
        <v>1218</v>
      </c>
      <c r="BJ1" t="s">
        <v>1226</v>
      </c>
      <c r="BK1" t="s">
        <v>1238</v>
      </c>
      <c r="BL1" t="s">
        <v>1218</v>
      </c>
      <c r="BM1" t="s">
        <v>1227</v>
      </c>
      <c r="BN1" t="s">
        <v>1238</v>
      </c>
      <c r="BO1" t="s">
        <v>1218</v>
      </c>
      <c r="BP1" t="s">
        <v>1228</v>
      </c>
      <c r="BQ1" t="s">
        <v>1238</v>
      </c>
      <c r="BR1" t="s">
        <v>1218</v>
      </c>
      <c r="BS1" t="s">
        <v>1229</v>
      </c>
      <c r="BT1" t="s">
        <v>1238</v>
      </c>
      <c r="BU1" t="s">
        <v>1218</v>
      </c>
      <c r="BV1" t="s">
        <v>1230</v>
      </c>
      <c r="BW1" t="s">
        <v>1238</v>
      </c>
      <c r="BX1" t="s">
        <v>1218</v>
      </c>
      <c r="BY1" t="s">
        <v>1231</v>
      </c>
      <c r="BZ1" t="s">
        <v>1238</v>
      </c>
      <c r="CA1" t="s">
        <v>1218</v>
      </c>
      <c r="CB1" t="s">
        <v>1232</v>
      </c>
      <c r="CC1" t="s">
        <v>1238</v>
      </c>
      <c r="CD1" t="s">
        <v>1218</v>
      </c>
      <c r="CE1" t="s">
        <v>1233</v>
      </c>
      <c r="CF1" t="s">
        <v>1238</v>
      </c>
      <c r="CG1" t="s">
        <v>1218</v>
      </c>
      <c r="CH1" t="s">
        <v>1234</v>
      </c>
      <c r="CI1" t="s">
        <v>1238</v>
      </c>
      <c r="CJ1" t="s">
        <v>1218</v>
      </c>
      <c r="CK1" t="s">
        <v>1235</v>
      </c>
      <c r="CL1" t="s">
        <v>1238</v>
      </c>
      <c r="CM1" t="s">
        <v>1218</v>
      </c>
      <c r="CN1" t="s">
        <v>65</v>
      </c>
      <c r="CO1" t="s">
        <v>1238</v>
      </c>
      <c r="CP1" t="s">
        <v>1218</v>
      </c>
      <c r="CQ1" t="s">
        <v>1236</v>
      </c>
      <c r="CR1" t="s">
        <v>1238</v>
      </c>
      <c r="CS1" t="s">
        <v>1218</v>
      </c>
    </row>
    <row r="2" spans="2:97" x14ac:dyDescent="0.25">
      <c r="B2" t="s">
        <v>490</v>
      </c>
      <c r="C2">
        <v>1</v>
      </c>
      <c r="D2">
        <v>1</v>
      </c>
      <c r="E2" t="s">
        <v>1058</v>
      </c>
      <c r="F2">
        <v>1</v>
      </c>
      <c r="G2">
        <v>1</v>
      </c>
      <c r="H2" t="s">
        <v>327</v>
      </c>
      <c r="I2">
        <v>1</v>
      </c>
      <c r="J2">
        <v>1</v>
      </c>
      <c r="K2" t="s">
        <v>1024</v>
      </c>
      <c r="L2">
        <v>1</v>
      </c>
      <c r="M2">
        <v>1</v>
      </c>
      <c r="N2" t="s">
        <v>494</v>
      </c>
      <c r="O2">
        <v>1</v>
      </c>
      <c r="P2">
        <v>1</v>
      </c>
      <c r="Q2" t="s">
        <v>349</v>
      </c>
      <c r="R2">
        <v>1</v>
      </c>
      <c r="S2">
        <v>1</v>
      </c>
      <c r="T2" t="s">
        <v>422</v>
      </c>
      <c r="U2">
        <v>1</v>
      </c>
      <c r="V2">
        <v>1</v>
      </c>
      <c r="W2" t="s">
        <v>429</v>
      </c>
      <c r="X2">
        <v>1</v>
      </c>
      <c r="Y2">
        <v>1</v>
      </c>
      <c r="Z2" t="s">
        <v>515</v>
      </c>
      <c r="AA2">
        <v>1</v>
      </c>
      <c r="AB2">
        <v>1</v>
      </c>
      <c r="AC2" t="s">
        <v>490</v>
      </c>
      <c r="AD2">
        <v>1</v>
      </c>
      <c r="AE2">
        <v>1</v>
      </c>
      <c r="AF2" t="s">
        <v>363</v>
      </c>
      <c r="AG2">
        <v>1</v>
      </c>
      <c r="AH2">
        <v>1</v>
      </c>
      <c r="AI2" t="s">
        <v>365</v>
      </c>
      <c r="AJ2">
        <v>1</v>
      </c>
      <c r="AK2">
        <v>1</v>
      </c>
      <c r="AL2" t="s">
        <v>492</v>
      </c>
      <c r="AM2">
        <v>1</v>
      </c>
      <c r="AN2">
        <v>1</v>
      </c>
      <c r="AO2" t="s">
        <v>429</v>
      </c>
      <c r="AP2">
        <v>1</v>
      </c>
      <c r="AQ2">
        <v>1</v>
      </c>
      <c r="AR2" t="s">
        <v>487</v>
      </c>
      <c r="AS2">
        <v>1</v>
      </c>
      <c r="AT2">
        <v>1</v>
      </c>
      <c r="AU2" t="s">
        <v>491</v>
      </c>
      <c r="AV2">
        <v>1</v>
      </c>
      <c r="AW2">
        <v>1</v>
      </c>
      <c r="AX2" t="s">
        <v>425</v>
      </c>
      <c r="AY2">
        <v>1</v>
      </c>
      <c r="AZ2">
        <v>1</v>
      </c>
      <c r="BA2" t="s">
        <v>422</v>
      </c>
      <c r="BB2">
        <v>1</v>
      </c>
      <c r="BC2">
        <v>1</v>
      </c>
      <c r="BD2" t="s">
        <v>1102</v>
      </c>
      <c r="BE2">
        <v>1</v>
      </c>
      <c r="BF2">
        <v>1</v>
      </c>
      <c r="BG2" t="s">
        <v>1059</v>
      </c>
      <c r="BH2">
        <v>1</v>
      </c>
      <c r="BI2">
        <v>1</v>
      </c>
      <c r="BJ2" t="s">
        <v>1104</v>
      </c>
      <c r="BK2">
        <v>1</v>
      </c>
      <c r="BL2">
        <v>1</v>
      </c>
      <c r="BM2" t="s">
        <v>1036</v>
      </c>
      <c r="BN2">
        <v>1</v>
      </c>
      <c r="BO2">
        <v>1</v>
      </c>
      <c r="BP2" t="s">
        <v>1189</v>
      </c>
      <c r="BQ2">
        <v>1</v>
      </c>
      <c r="BR2">
        <v>1</v>
      </c>
      <c r="BS2" t="s">
        <v>1168</v>
      </c>
      <c r="BT2">
        <v>1</v>
      </c>
      <c r="BU2">
        <v>1</v>
      </c>
      <c r="BV2" t="s">
        <v>1087</v>
      </c>
      <c r="BW2">
        <v>1</v>
      </c>
      <c r="BX2">
        <v>1</v>
      </c>
      <c r="BY2" t="s">
        <v>1051</v>
      </c>
      <c r="BZ2">
        <v>1</v>
      </c>
      <c r="CA2">
        <v>1</v>
      </c>
      <c r="CB2" t="s">
        <v>1024</v>
      </c>
      <c r="CC2">
        <v>1</v>
      </c>
      <c r="CD2">
        <v>1</v>
      </c>
      <c r="CE2" t="s">
        <v>1036</v>
      </c>
      <c r="CF2">
        <v>1</v>
      </c>
      <c r="CG2">
        <v>1</v>
      </c>
      <c r="CH2" t="s">
        <v>1168</v>
      </c>
      <c r="CI2">
        <v>1</v>
      </c>
      <c r="CJ2">
        <v>1</v>
      </c>
      <c r="CK2" t="s">
        <v>1150</v>
      </c>
      <c r="CL2">
        <v>1</v>
      </c>
      <c r="CM2">
        <v>1</v>
      </c>
      <c r="CN2" t="s">
        <v>1042</v>
      </c>
      <c r="CO2">
        <v>1</v>
      </c>
      <c r="CP2">
        <v>1</v>
      </c>
      <c r="CQ2" t="s">
        <v>1102</v>
      </c>
      <c r="CR2">
        <v>1</v>
      </c>
      <c r="CS2">
        <v>1</v>
      </c>
    </row>
    <row r="3" spans="2:97" x14ac:dyDescent="0.25">
      <c r="B3" t="s">
        <v>376</v>
      </c>
      <c r="C3">
        <v>1</v>
      </c>
      <c r="D3">
        <v>2</v>
      </c>
      <c r="E3" t="s">
        <v>1059</v>
      </c>
      <c r="F3">
        <v>1</v>
      </c>
      <c r="G3">
        <v>2</v>
      </c>
      <c r="H3" t="s">
        <v>504</v>
      </c>
      <c r="I3">
        <v>1</v>
      </c>
      <c r="J3">
        <v>2</v>
      </c>
      <c r="K3" t="s">
        <v>1058</v>
      </c>
      <c r="L3">
        <v>1</v>
      </c>
      <c r="M3">
        <v>2</v>
      </c>
      <c r="N3" t="s">
        <v>488</v>
      </c>
      <c r="O3">
        <v>1</v>
      </c>
      <c r="P3">
        <v>2</v>
      </c>
      <c r="Q3" t="s">
        <v>489</v>
      </c>
      <c r="R3">
        <v>1</v>
      </c>
      <c r="S3">
        <v>2</v>
      </c>
      <c r="T3" t="s">
        <v>452</v>
      </c>
      <c r="U3">
        <v>1</v>
      </c>
      <c r="V3">
        <v>2</v>
      </c>
      <c r="W3" t="s">
        <v>444</v>
      </c>
      <c r="X3">
        <v>1</v>
      </c>
      <c r="Y3">
        <v>2</v>
      </c>
      <c r="Z3" t="s">
        <v>355</v>
      </c>
      <c r="AA3">
        <v>1</v>
      </c>
      <c r="AB3">
        <v>2</v>
      </c>
      <c r="AC3" t="s">
        <v>488</v>
      </c>
      <c r="AD3">
        <v>1</v>
      </c>
      <c r="AE3">
        <v>2</v>
      </c>
      <c r="AF3" t="s">
        <v>423</v>
      </c>
      <c r="AG3">
        <v>1</v>
      </c>
      <c r="AH3">
        <v>2</v>
      </c>
      <c r="AI3" t="s">
        <v>423</v>
      </c>
      <c r="AJ3">
        <v>1</v>
      </c>
      <c r="AK3">
        <v>2</v>
      </c>
      <c r="AL3" t="s">
        <v>496</v>
      </c>
      <c r="AM3">
        <v>1</v>
      </c>
      <c r="AN3">
        <v>2</v>
      </c>
      <c r="AO3" t="s">
        <v>327</v>
      </c>
      <c r="AP3">
        <v>1</v>
      </c>
      <c r="AQ3">
        <v>2</v>
      </c>
      <c r="AR3" t="s">
        <v>496</v>
      </c>
      <c r="AS3">
        <v>1</v>
      </c>
      <c r="AT3">
        <v>2</v>
      </c>
      <c r="AU3" t="s">
        <v>505</v>
      </c>
      <c r="AV3">
        <v>1</v>
      </c>
      <c r="AW3">
        <v>2</v>
      </c>
      <c r="AX3" t="s">
        <v>487</v>
      </c>
      <c r="AY3">
        <v>1</v>
      </c>
      <c r="AZ3">
        <v>2</v>
      </c>
      <c r="BA3" t="s">
        <v>512</v>
      </c>
      <c r="BB3">
        <v>1</v>
      </c>
      <c r="BC3">
        <v>2</v>
      </c>
      <c r="BD3" t="s">
        <v>1024</v>
      </c>
      <c r="BE3">
        <v>1</v>
      </c>
      <c r="BF3">
        <v>2</v>
      </c>
      <c r="BG3" t="s">
        <v>1008</v>
      </c>
      <c r="BH3">
        <v>1</v>
      </c>
      <c r="BI3">
        <v>2</v>
      </c>
      <c r="BJ3" t="s">
        <v>1059</v>
      </c>
      <c r="BK3">
        <v>1</v>
      </c>
      <c r="BL3">
        <v>2</v>
      </c>
      <c r="BM3" t="s">
        <v>1086</v>
      </c>
      <c r="BN3">
        <v>1</v>
      </c>
      <c r="BO3">
        <v>2</v>
      </c>
      <c r="BP3" t="s">
        <v>1033</v>
      </c>
      <c r="BQ3">
        <v>1</v>
      </c>
      <c r="BR3">
        <v>2</v>
      </c>
      <c r="BS3" t="s">
        <v>1158</v>
      </c>
      <c r="BT3">
        <v>1</v>
      </c>
      <c r="BU3">
        <v>2</v>
      </c>
      <c r="BV3" t="s">
        <v>1033</v>
      </c>
      <c r="BW3">
        <v>1</v>
      </c>
      <c r="BX3">
        <v>2</v>
      </c>
      <c r="BY3" t="s">
        <v>1059</v>
      </c>
      <c r="BZ3">
        <v>1</v>
      </c>
      <c r="CA3">
        <v>2</v>
      </c>
      <c r="CB3" t="s">
        <v>1059</v>
      </c>
      <c r="CC3">
        <v>1</v>
      </c>
      <c r="CD3">
        <v>2</v>
      </c>
      <c r="CE3" t="s">
        <v>1121</v>
      </c>
      <c r="CF3">
        <v>1</v>
      </c>
      <c r="CG3">
        <v>2</v>
      </c>
      <c r="CH3" t="s">
        <v>1146</v>
      </c>
      <c r="CI3">
        <v>1</v>
      </c>
      <c r="CJ3">
        <v>2</v>
      </c>
      <c r="CK3" t="s">
        <v>1004</v>
      </c>
      <c r="CL3">
        <v>1</v>
      </c>
      <c r="CM3">
        <v>2</v>
      </c>
      <c r="CN3" t="s">
        <v>1193</v>
      </c>
      <c r="CO3">
        <v>1</v>
      </c>
      <c r="CP3">
        <v>2</v>
      </c>
      <c r="CQ3" t="s">
        <v>1066</v>
      </c>
      <c r="CR3">
        <v>1</v>
      </c>
      <c r="CS3">
        <v>2</v>
      </c>
    </row>
    <row r="4" spans="2:97" x14ac:dyDescent="0.25">
      <c r="B4" t="s">
        <v>487</v>
      </c>
      <c r="C4">
        <v>1</v>
      </c>
      <c r="D4">
        <v>3</v>
      </c>
      <c r="E4" t="s">
        <v>996</v>
      </c>
      <c r="F4">
        <v>1</v>
      </c>
      <c r="G4">
        <v>3</v>
      </c>
      <c r="H4" t="s">
        <v>490</v>
      </c>
      <c r="I4">
        <v>1</v>
      </c>
      <c r="J4">
        <v>3</v>
      </c>
      <c r="K4" t="s">
        <v>1159</v>
      </c>
      <c r="L4">
        <v>1</v>
      </c>
      <c r="M4">
        <v>3</v>
      </c>
      <c r="N4" t="s">
        <v>327</v>
      </c>
      <c r="O4">
        <v>1</v>
      </c>
      <c r="P4">
        <v>3</v>
      </c>
      <c r="Q4" t="s">
        <v>499</v>
      </c>
      <c r="R4">
        <v>1</v>
      </c>
      <c r="S4">
        <v>3</v>
      </c>
      <c r="T4" t="s">
        <v>349</v>
      </c>
      <c r="U4">
        <v>1</v>
      </c>
      <c r="V4">
        <v>3</v>
      </c>
      <c r="W4" t="s">
        <v>425</v>
      </c>
      <c r="X4">
        <v>1</v>
      </c>
      <c r="Y4">
        <v>3</v>
      </c>
      <c r="Z4" t="s">
        <v>496</v>
      </c>
      <c r="AA4">
        <v>1</v>
      </c>
      <c r="AB4">
        <v>3</v>
      </c>
      <c r="AC4" t="s">
        <v>489</v>
      </c>
      <c r="AD4">
        <v>1</v>
      </c>
      <c r="AE4">
        <v>3</v>
      </c>
      <c r="AF4" t="s">
        <v>493</v>
      </c>
      <c r="AG4">
        <v>1</v>
      </c>
      <c r="AH4">
        <v>3</v>
      </c>
      <c r="AI4" t="s">
        <v>350</v>
      </c>
      <c r="AJ4">
        <v>1</v>
      </c>
      <c r="AK4">
        <v>3</v>
      </c>
      <c r="AL4" t="s">
        <v>327</v>
      </c>
      <c r="AM4">
        <v>1</v>
      </c>
      <c r="AN4">
        <v>3</v>
      </c>
      <c r="AO4" t="s">
        <v>496</v>
      </c>
      <c r="AP4">
        <v>1</v>
      </c>
      <c r="AQ4">
        <v>3</v>
      </c>
      <c r="AR4" t="s">
        <v>495</v>
      </c>
      <c r="AS4">
        <v>2</v>
      </c>
      <c r="AT4">
        <v>3</v>
      </c>
      <c r="AU4" t="s">
        <v>489</v>
      </c>
      <c r="AV4">
        <v>1</v>
      </c>
      <c r="AW4">
        <v>3</v>
      </c>
      <c r="AX4" t="s">
        <v>349</v>
      </c>
      <c r="AY4">
        <v>1</v>
      </c>
      <c r="AZ4">
        <v>3</v>
      </c>
      <c r="BA4" t="s">
        <v>507</v>
      </c>
      <c r="BB4">
        <v>1</v>
      </c>
      <c r="BC4">
        <v>3</v>
      </c>
      <c r="BD4" t="s">
        <v>1202</v>
      </c>
      <c r="BE4">
        <v>1</v>
      </c>
      <c r="BF4">
        <v>3</v>
      </c>
      <c r="BG4" t="s">
        <v>1066</v>
      </c>
      <c r="BH4">
        <v>1</v>
      </c>
      <c r="BI4">
        <v>3</v>
      </c>
      <c r="BJ4" t="s">
        <v>1033</v>
      </c>
      <c r="BK4">
        <v>1</v>
      </c>
      <c r="BL4">
        <v>3</v>
      </c>
      <c r="BM4" t="s">
        <v>1042</v>
      </c>
      <c r="BN4">
        <v>1</v>
      </c>
      <c r="BO4">
        <v>3</v>
      </c>
      <c r="BP4" t="s">
        <v>1042</v>
      </c>
      <c r="BQ4">
        <v>1</v>
      </c>
      <c r="BR4">
        <v>3</v>
      </c>
      <c r="BS4" t="s">
        <v>1059</v>
      </c>
      <c r="BT4">
        <v>1</v>
      </c>
      <c r="BU4">
        <v>3</v>
      </c>
      <c r="BV4" t="s">
        <v>1148</v>
      </c>
      <c r="BW4">
        <v>1</v>
      </c>
      <c r="BX4">
        <v>3</v>
      </c>
      <c r="BY4" t="s">
        <v>1124</v>
      </c>
      <c r="BZ4">
        <v>2</v>
      </c>
      <c r="CA4">
        <v>3</v>
      </c>
      <c r="CB4" t="s">
        <v>1114</v>
      </c>
      <c r="CC4">
        <v>1</v>
      </c>
      <c r="CD4">
        <v>3</v>
      </c>
      <c r="CE4" t="s">
        <v>1104</v>
      </c>
      <c r="CF4">
        <v>1</v>
      </c>
      <c r="CG4">
        <v>3</v>
      </c>
      <c r="CH4" t="s">
        <v>996</v>
      </c>
      <c r="CI4">
        <v>2</v>
      </c>
      <c r="CJ4">
        <v>3</v>
      </c>
      <c r="CK4" t="s">
        <v>1015</v>
      </c>
      <c r="CL4">
        <v>1</v>
      </c>
      <c r="CM4">
        <v>3</v>
      </c>
      <c r="CN4" t="s">
        <v>1036</v>
      </c>
      <c r="CO4">
        <v>1</v>
      </c>
      <c r="CP4">
        <v>3</v>
      </c>
      <c r="CQ4" t="s">
        <v>1042</v>
      </c>
      <c r="CR4">
        <v>1</v>
      </c>
      <c r="CS4">
        <v>3</v>
      </c>
    </row>
    <row r="5" spans="2:97" x14ac:dyDescent="0.25">
      <c r="B5" t="s">
        <v>493</v>
      </c>
      <c r="C5">
        <v>1</v>
      </c>
      <c r="D5">
        <v>4</v>
      </c>
      <c r="E5" t="s">
        <v>1087</v>
      </c>
      <c r="F5">
        <v>1</v>
      </c>
      <c r="G5">
        <v>4</v>
      </c>
      <c r="H5" t="s">
        <v>376</v>
      </c>
      <c r="I5">
        <v>1</v>
      </c>
      <c r="J5">
        <v>4</v>
      </c>
      <c r="K5" t="s">
        <v>1004</v>
      </c>
      <c r="L5">
        <v>1</v>
      </c>
      <c r="M5">
        <v>4</v>
      </c>
      <c r="N5" t="s">
        <v>487</v>
      </c>
      <c r="O5">
        <v>1</v>
      </c>
      <c r="P5">
        <v>4</v>
      </c>
      <c r="Q5" t="s">
        <v>487</v>
      </c>
      <c r="R5">
        <v>1</v>
      </c>
      <c r="S5">
        <v>4</v>
      </c>
      <c r="T5" t="s">
        <v>425</v>
      </c>
      <c r="U5">
        <v>1</v>
      </c>
      <c r="V5">
        <v>4</v>
      </c>
      <c r="W5" t="s">
        <v>495</v>
      </c>
      <c r="X5">
        <v>2</v>
      </c>
      <c r="Y5">
        <v>4</v>
      </c>
      <c r="Z5" t="s">
        <v>507</v>
      </c>
      <c r="AA5">
        <v>1</v>
      </c>
      <c r="AB5">
        <v>4</v>
      </c>
      <c r="AC5" t="s">
        <v>499</v>
      </c>
      <c r="AD5">
        <v>1</v>
      </c>
      <c r="AE5">
        <v>4</v>
      </c>
      <c r="AF5" t="s">
        <v>513</v>
      </c>
      <c r="AG5">
        <v>1</v>
      </c>
      <c r="AH5">
        <v>4</v>
      </c>
      <c r="AI5" t="s">
        <v>517</v>
      </c>
      <c r="AJ5">
        <v>2</v>
      </c>
      <c r="AK5">
        <v>4</v>
      </c>
      <c r="AL5" t="s">
        <v>491</v>
      </c>
      <c r="AM5">
        <v>1</v>
      </c>
      <c r="AN5">
        <v>4</v>
      </c>
      <c r="AO5" t="s">
        <v>422</v>
      </c>
      <c r="AP5">
        <v>1</v>
      </c>
      <c r="AQ5">
        <v>4</v>
      </c>
      <c r="AR5" t="s">
        <v>506</v>
      </c>
      <c r="AS5">
        <v>2</v>
      </c>
      <c r="AT5">
        <v>4</v>
      </c>
      <c r="AU5" t="s">
        <v>376</v>
      </c>
      <c r="AV5">
        <v>1</v>
      </c>
      <c r="AW5">
        <v>4</v>
      </c>
      <c r="AX5" t="s">
        <v>458</v>
      </c>
      <c r="AY5">
        <v>1</v>
      </c>
      <c r="AZ5">
        <v>4</v>
      </c>
      <c r="BA5" t="s">
        <v>487</v>
      </c>
      <c r="BB5">
        <v>1</v>
      </c>
      <c r="BC5">
        <v>4</v>
      </c>
      <c r="BD5" t="s">
        <v>1158</v>
      </c>
      <c r="BE5">
        <v>1</v>
      </c>
      <c r="BF5">
        <v>4</v>
      </c>
      <c r="BG5" t="s">
        <v>1036</v>
      </c>
      <c r="BH5">
        <v>1</v>
      </c>
      <c r="BI5">
        <v>4</v>
      </c>
      <c r="BJ5" t="s">
        <v>1132</v>
      </c>
      <c r="BK5">
        <v>2</v>
      </c>
      <c r="BL5">
        <v>4</v>
      </c>
      <c r="BM5" t="s">
        <v>1048</v>
      </c>
      <c r="BN5">
        <v>2</v>
      </c>
      <c r="BO5">
        <v>4</v>
      </c>
      <c r="BP5" t="s">
        <v>1188</v>
      </c>
      <c r="BQ5">
        <v>1</v>
      </c>
      <c r="BR5">
        <v>4</v>
      </c>
      <c r="BS5" t="s">
        <v>1106</v>
      </c>
      <c r="BT5">
        <v>1</v>
      </c>
      <c r="BU5">
        <v>4</v>
      </c>
      <c r="BV5" t="s">
        <v>1066</v>
      </c>
      <c r="BW5">
        <v>1</v>
      </c>
      <c r="BX5">
        <v>4</v>
      </c>
      <c r="BY5" t="s">
        <v>1104</v>
      </c>
      <c r="BZ5">
        <v>2</v>
      </c>
      <c r="CA5">
        <v>4</v>
      </c>
      <c r="CB5" t="s">
        <v>996</v>
      </c>
      <c r="CC5">
        <v>1</v>
      </c>
      <c r="CD5">
        <v>4</v>
      </c>
      <c r="CE5" t="s">
        <v>1042</v>
      </c>
      <c r="CF5">
        <v>1</v>
      </c>
      <c r="CG5">
        <v>4</v>
      </c>
      <c r="CH5" t="s">
        <v>1066</v>
      </c>
      <c r="CI5">
        <v>2</v>
      </c>
      <c r="CJ5">
        <v>4</v>
      </c>
      <c r="CK5" t="s">
        <v>1036</v>
      </c>
      <c r="CL5">
        <v>1</v>
      </c>
      <c r="CM5">
        <v>4</v>
      </c>
      <c r="CN5" t="s">
        <v>1059</v>
      </c>
      <c r="CO5">
        <v>1</v>
      </c>
      <c r="CP5">
        <v>4</v>
      </c>
      <c r="CQ5" t="s">
        <v>1059</v>
      </c>
      <c r="CR5">
        <v>1</v>
      </c>
      <c r="CS5">
        <v>4</v>
      </c>
    </row>
    <row r="6" spans="2:97" x14ac:dyDescent="0.25">
      <c r="B6" t="s">
        <v>327</v>
      </c>
      <c r="C6">
        <v>1</v>
      </c>
      <c r="D6">
        <v>5</v>
      </c>
      <c r="E6" t="s">
        <v>1188</v>
      </c>
      <c r="F6">
        <v>1</v>
      </c>
      <c r="G6">
        <v>5</v>
      </c>
      <c r="H6" t="s">
        <v>427</v>
      </c>
      <c r="I6">
        <v>1</v>
      </c>
      <c r="J6">
        <v>5</v>
      </c>
      <c r="K6" t="s">
        <v>1102</v>
      </c>
      <c r="L6">
        <v>1</v>
      </c>
      <c r="M6">
        <v>5</v>
      </c>
      <c r="N6" t="s">
        <v>349</v>
      </c>
      <c r="O6">
        <v>1</v>
      </c>
      <c r="P6">
        <v>5</v>
      </c>
      <c r="Q6" t="s">
        <v>355</v>
      </c>
      <c r="R6">
        <v>1</v>
      </c>
      <c r="S6">
        <v>5</v>
      </c>
      <c r="T6" t="s">
        <v>351</v>
      </c>
      <c r="U6">
        <v>1</v>
      </c>
      <c r="V6">
        <v>5</v>
      </c>
      <c r="W6" t="s">
        <v>422</v>
      </c>
      <c r="X6">
        <v>2</v>
      </c>
      <c r="Y6">
        <v>5</v>
      </c>
      <c r="Z6" t="s">
        <v>488</v>
      </c>
      <c r="AA6">
        <v>1</v>
      </c>
      <c r="AB6">
        <v>5</v>
      </c>
      <c r="AC6" t="s">
        <v>426</v>
      </c>
      <c r="AD6">
        <v>2</v>
      </c>
      <c r="AE6">
        <v>5</v>
      </c>
      <c r="AF6" t="s">
        <v>487</v>
      </c>
      <c r="AG6">
        <v>1</v>
      </c>
      <c r="AH6">
        <v>5</v>
      </c>
      <c r="AI6" t="s">
        <v>493</v>
      </c>
      <c r="AJ6">
        <v>2</v>
      </c>
      <c r="AK6">
        <v>5</v>
      </c>
      <c r="AL6" t="s">
        <v>432</v>
      </c>
      <c r="AM6">
        <v>1</v>
      </c>
      <c r="AN6">
        <v>5</v>
      </c>
      <c r="AO6" t="s">
        <v>487</v>
      </c>
      <c r="AP6">
        <v>1</v>
      </c>
      <c r="AQ6">
        <v>5</v>
      </c>
      <c r="AR6" t="s">
        <v>489</v>
      </c>
      <c r="AS6">
        <v>3</v>
      </c>
      <c r="AT6">
        <v>5</v>
      </c>
      <c r="AU6" t="s">
        <v>426</v>
      </c>
      <c r="AV6">
        <v>1</v>
      </c>
      <c r="AW6">
        <v>5</v>
      </c>
      <c r="AX6" t="s">
        <v>422</v>
      </c>
      <c r="AY6">
        <v>1</v>
      </c>
      <c r="AZ6">
        <v>5</v>
      </c>
      <c r="BA6" t="s">
        <v>488</v>
      </c>
      <c r="BB6">
        <v>1</v>
      </c>
      <c r="BC6">
        <v>5</v>
      </c>
      <c r="BD6" t="s">
        <v>1104</v>
      </c>
      <c r="BE6">
        <v>1</v>
      </c>
      <c r="BF6">
        <v>5</v>
      </c>
      <c r="BG6" t="s">
        <v>1015</v>
      </c>
      <c r="BH6">
        <v>1</v>
      </c>
      <c r="BI6">
        <v>5</v>
      </c>
      <c r="BJ6" t="s">
        <v>1209</v>
      </c>
      <c r="BK6">
        <v>2</v>
      </c>
      <c r="BL6">
        <v>5</v>
      </c>
      <c r="BM6" t="s">
        <v>1104</v>
      </c>
      <c r="BN6">
        <v>2</v>
      </c>
      <c r="BO6">
        <v>5</v>
      </c>
      <c r="BP6" t="s">
        <v>1104</v>
      </c>
      <c r="BQ6">
        <v>2</v>
      </c>
      <c r="BR6">
        <v>5</v>
      </c>
      <c r="BS6" t="s">
        <v>1102</v>
      </c>
      <c r="BT6">
        <v>2</v>
      </c>
      <c r="BU6">
        <v>5</v>
      </c>
      <c r="BV6" t="s">
        <v>1090</v>
      </c>
      <c r="BW6">
        <v>1</v>
      </c>
      <c r="BX6">
        <v>5</v>
      </c>
      <c r="BY6" t="s">
        <v>1015</v>
      </c>
      <c r="BZ6">
        <v>3</v>
      </c>
      <c r="CA6">
        <v>5</v>
      </c>
      <c r="CB6" t="s">
        <v>1102</v>
      </c>
      <c r="CC6">
        <v>2</v>
      </c>
      <c r="CD6">
        <v>5</v>
      </c>
      <c r="CE6" t="s">
        <v>996</v>
      </c>
      <c r="CF6">
        <v>1</v>
      </c>
      <c r="CG6">
        <v>5</v>
      </c>
      <c r="CH6" t="s">
        <v>1084</v>
      </c>
      <c r="CI6">
        <v>3</v>
      </c>
      <c r="CJ6">
        <v>5</v>
      </c>
      <c r="CK6" t="s">
        <v>1058</v>
      </c>
      <c r="CL6">
        <v>1</v>
      </c>
      <c r="CM6">
        <v>5</v>
      </c>
      <c r="CN6" t="s">
        <v>1104</v>
      </c>
      <c r="CO6">
        <v>1</v>
      </c>
      <c r="CP6">
        <v>5</v>
      </c>
      <c r="CQ6" t="s">
        <v>1060</v>
      </c>
      <c r="CR6">
        <v>1</v>
      </c>
      <c r="CS6">
        <v>5</v>
      </c>
    </row>
    <row r="7" spans="2:97" x14ac:dyDescent="0.25">
      <c r="B7" t="s">
        <v>504</v>
      </c>
      <c r="C7">
        <v>1</v>
      </c>
      <c r="D7">
        <v>6</v>
      </c>
      <c r="E7" t="s">
        <v>1024</v>
      </c>
      <c r="F7">
        <v>1</v>
      </c>
      <c r="G7">
        <v>6</v>
      </c>
      <c r="H7" t="s">
        <v>342</v>
      </c>
      <c r="I7">
        <v>1</v>
      </c>
      <c r="J7">
        <v>6</v>
      </c>
      <c r="K7" t="s">
        <v>1104</v>
      </c>
      <c r="L7">
        <v>1</v>
      </c>
      <c r="M7">
        <v>6</v>
      </c>
      <c r="N7" t="s">
        <v>518</v>
      </c>
      <c r="O7">
        <v>1</v>
      </c>
      <c r="P7">
        <v>6</v>
      </c>
      <c r="Q7" t="s">
        <v>426</v>
      </c>
      <c r="R7">
        <v>1</v>
      </c>
      <c r="S7">
        <v>6</v>
      </c>
      <c r="T7" t="s">
        <v>378</v>
      </c>
      <c r="U7">
        <v>2</v>
      </c>
      <c r="V7">
        <v>6</v>
      </c>
      <c r="W7" t="s">
        <v>437</v>
      </c>
      <c r="X7">
        <v>2</v>
      </c>
      <c r="Y7">
        <v>6</v>
      </c>
      <c r="Z7" t="s">
        <v>349</v>
      </c>
      <c r="AA7">
        <v>2</v>
      </c>
      <c r="AB7">
        <v>6</v>
      </c>
      <c r="AC7" t="s">
        <v>355</v>
      </c>
      <c r="AD7">
        <v>2</v>
      </c>
      <c r="AE7">
        <v>6</v>
      </c>
      <c r="AF7" t="s">
        <v>376</v>
      </c>
      <c r="AG7">
        <v>1</v>
      </c>
      <c r="AH7">
        <v>6</v>
      </c>
      <c r="AI7" t="s">
        <v>487</v>
      </c>
      <c r="AJ7">
        <v>2</v>
      </c>
      <c r="AK7">
        <v>6</v>
      </c>
      <c r="AL7" t="s">
        <v>497</v>
      </c>
      <c r="AM7">
        <v>2</v>
      </c>
      <c r="AN7">
        <v>6</v>
      </c>
      <c r="AO7" t="s">
        <v>452</v>
      </c>
      <c r="AP7">
        <v>2</v>
      </c>
      <c r="AQ7">
        <v>6</v>
      </c>
      <c r="AR7" t="s">
        <v>500</v>
      </c>
      <c r="AS7">
        <v>3</v>
      </c>
      <c r="AT7">
        <v>6</v>
      </c>
      <c r="AU7" t="s">
        <v>490</v>
      </c>
      <c r="AV7">
        <v>1</v>
      </c>
      <c r="AW7">
        <v>6</v>
      </c>
      <c r="AX7" t="s">
        <v>429</v>
      </c>
      <c r="AY7">
        <v>1</v>
      </c>
      <c r="AZ7">
        <v>6</v>
      </c>
      <c r="BA7" t="s">
        <v>430</v>
      </c>
      <c r="BB7">
        <v>1</v>
      </c>
      <c r="BC7">
        <v>6</v>
      </c>
      <c r="BD7" t="s">
        <v>1036</v>
      </c>
      <c r="BE7">
        <v>1</v>
      </c>
      <c r="BF7">
        <v>6</v>
      </c>
      <c r="BG7" t="s">
        <v>1058</v>
      </c>
      <c r="BH7">
        <v>1</v>
      </c>
      <c r="BI7">
        <v>6</v>
      </c>
      <c r="BJ7" t="s">
        <v>1193</v>
      </c>
      <c r="BK7">
        <v>2</v>
      </c>
      <c r="BL7">
        <v>6</v>
      </c>
      <c r="BM7" t="s">
        <v>1192</v>
      </c>
      <c r="BN7">
        <v>2</v>
      </c>
      <c r="BO7">
        <v>6</v>
      </c>
      <c r="BP7" t="s">
        <v>1055</v>
      </c>
      <c r="BQ7">
        <v>2</v>
      </c>
      <c r="BR7">
        <v>6</v>
      </c>
      <c r="BS7" t="s">
        <v>1189</v>
      </c>
      <c r="BT7">
        <v>2</v>
      </c>
      <c r="BU7">
        <v>6</v>
      </c>
      <c r="BV7" t="s">
        <v>1055</v>
      </c>
      <c r="BW7">
        <v>2</v>
      </c>
      <c r="BX7">
        <v>6</v>
      </c>
      <c r="BY7" t="s">
        <v>1087</v>
      </c>
      <c r="BZ7">
        <v>3</v>
      </c>
      <c r="CA7">
        <v>6</v>
      </c>
      <c r="CB7" t="s">
        <v>1033</v>
      </c>
      <c r="CC7">
        <v>2</v>
      </c>
      <c r="CD7">
        <v>6</v>
      </c>
      <c r="CE7" t="s">
        <v>1024</v>
      </c>
      <c r="CF7">
        <v>2</v>
      </c>
      <c r="CG7">
        <v>6</v>
      </c>
      <c r="CH7" t="s">
        <v>1177</v>
      </c>
      <c r="CI7">
        <v>3</v>
      </c>
      <c r="CJ7">
        <v>6</v>
      </c>
      <c r="CK7" t="s">
        <v>1008</v>
      </c>
      <c r="CL7">
        <v>2</v>
      </c>
      <c r="CM7">
        <v>6</v>
      </c>
      <c r="CN7" t="s">
        <v>1102</v>
      </c>
      <c r="CO7">
        <v>1</v>
      </c>
      <c r="CP7">
        <v>6</v>
      </c>
      <c r="CQ7" t="s">
        <v>1036</v>
      </c>
      <c r="CR7">
        <v>2</v>
      </c>
      <c r="CS7">
        <v>6</v>
      </c>
    </row>
    <row r="8" spans="2:97" x14ac:dyDescent="0.25">
      <c r="B8" t="s">
        <v>491</v>
      </c>
      <c r="C8">
        <v>1</v>
      </c>
      <c r="D8">
        <v>7</v>
      </c>
      <c r="E8" t="s">
        <v>1066</v>
      </c>
      <c r="F8">
        <v>1</v>
      </c>
      <c r="G8">
        <v>7</v>
      </c>
      <c r="H8" t="s">
        <v>500</v>
      </c>
      <c r="I8">
        <v>1</v>
      </c>
      <c r="J8">
        <v>7</v>
      </c>
      <c r="K8" t="s">
        <v>1038</v>
      </c>
      <c r="L8">
        <v>1</v>
      </c>
      <c r="M8">
        <v>7</v>
      </c>
      <c r="N8" t="s">
        <v>422</v>
      </c>
      <c r="O8">
        <v>1</v>
      </c>
      <c r="P8">
        <v>7</v>
      </c>
      <c r="Q8" t="s">
        <v>490</v>
      </c>
      <c r="R8">
        <v>1</v>
      </c>
      <c r="S8">
        <v>7</v>
      </c>
      <c r="T8" t="s">
        <v>401</v>
      </c>
      <c r="U8">
        <v>2</v>
      </c>
      <c r="V8">
        <v>7</v>
      </c>
      <c r="W8" t="s">
        <v>490</v>
      </c>
      <c r="X8">
        <v>3</v>
      </c>
      <c r="Y8">
        <v>7</v>
      </c>
      <c r="Z8" t="s">
        <v>489</v>
      </c>
      <c r="AA8">
        <v>2</v>
      </c>
      <c r="AB8">
        <v>7</v>
      </c>
      <c r="AC8" t="s">
        <v>349</v>
      </c>
      <c r="AD8">
        <v>2</v>
      </c>
      <c r="AE8">
        <v>7</v>
      </c>
      <c r="AF8" t="s">
        <v>426</v>
      </c>
      <c r="AG8">
        <v>1</v>
      </c>
      <c r="AH8">
        <v>7</v>
      </c>
      <c r="AI8" t="s">
        <v>378</v>
      </c>
      <c r="AJ8">
        <v>3</v>
      </c>
      <c r="AK8">
        <v>7</v>
      </c>
      <c r="AL8" t="s">
        <v>532</v>
      </c>
      <c r="AM8">
        <v>2</v>
      </c>
      <c r="AN8">
        <v>7</v>
      </c>
      <c r="AO8" t="s">
        <v>489</v>
      </c>
      <c r="AP8">
        <v>2</v>
      </c>
      <c r="AQ8">
        <v>7</v>
      </c>
      <c r="AR8" t="s">
        <v>490</v>
      </c>
      <c r="AS8">
        <v>3</v>
      </c>
      <c r="AT8">
        <v>7</v>
      </c>
      <c r="AU8" t="s">
        <v>493</v>
      </c>
      <c r="AV8">
        <v>1</v>
      </c>
      <c r="AW8">
        <v>7</v>
      </c>
      <c r="AX8" t="s">
        <v>489</v>
      </c>
      <c r="AY8">
        <v>1</v>
      </c>
      <c r="AZ8">
        <v>7</v>
      </c>
      <c r="BA8" t="s">
        <v>530</v>
      </c>
      <c r="BB8">
        <v>1</v>
      </c>
      <c r="BC8">
        <v>7</v>
      </c>
      <c r="BD8" t="s">
        <v>1059</v>
      </c>
      <c r="BE8">
        <v>1</v>
      </c>
      <c r="BF8">
        <v>7</v>
      </c>
      <c r="BG8" t="s">
        <v>1033</v>
      </c>
      <c r="BH8">
        <v>1</v>
      </c>
      <c r="BI8">
        <v>7</v>
      </c>
      <c r="BJ8" t="s">
        <v>1046</v>
      </c>
      <c r="BK8">
        <v>3</v>
      </c>
      <c r="BL8">
        <v>7</v>
      </c>
      <c r="BM8" t="s">
        <v>1058</v>
      </c>
      <c r="BN8">
        <v>3</v>
      </c>
      <c r="BO8">
        <v>7</v>
      </c>
      <c r="BP8" t="s">
        <v>1146</v>
      </c>
      <c r="BQ8">
        <v>2</v>
      </c>
      <c r="BR8">
        <v>7</v>
      </c>
      <c r="BS8" t="s">
        <v>1204</v>
      </c>
      <c r="BT8">
        <v>2</v>
      </c>
      <c r="BU8">
        <v>7</v>
      </c>
      <c r="BV8" t="s">
        <v>1008</v>
      </c>
      <c r="BW8">
        <v>2</v>
      </c>
      <c r="BX8">
        <v>7</v>
      </c>
      <c r="BY8" t="s">
        <v>1066</v>
      </c>
      <c r="BZ8">
        <v>3</v>
      </c>
      <c r="CA8">
        <v>7</v>
      </c>
      <c r="CB8" t="s">
        <v>1189</v>
      </c>
      <c r="CC8">
        <v>2</v>
      </c>
      <c r="CD8">
        <v>7</v>
      </c>
      <c r="CE8" t="s">
        <v>1160</v>
      </c>
      <c r="CF8">
        <v>2</v>
      </c>
      <c r="CG8">
        <v>7</v>
      </c>
      <c r="CH8" t="s">
        <v>1045</v>
      </c>
      <c r="CI8">
        <v>3</v>
      </c>
      <c r="CJ8">
        <v>7</v>
      </c>
      <c r="CK8" t="s">
        <v>996</v>
      </c>
      <c r="CL8">
        <v>2</v>
      </c>
      <c r="CM8">
        <v>7</v>
      </c>
      <c r="CN8" t="s">
        <v>1085</v>
      </c>
      <c r="CO8">
        <v>1</v>
      </c>
      <c r="CP8">
        <v>7</v>
      </c>
      <c r="CQ8" t="s">
        <v>1158</v>
      </c>
      <c r="CR8">
        <v>2</v>
      </c>
      <c r="CS8">
        <v>7</v>
      </c>
    </row>
    <row r="9" spans="2:97" x14ac:dyDescent="0.25">
      <c r="B9" t="s">
        <v>505</v>
      </c>
      <c r="C9">
        <v>1</v>
      </c>
      <c r="D9">
        <v>8</v>
      </c>
      <c r="E9" t="s">
        <v>1104</v>
      </c>
      <c r="F9">
        <v>1</v>
      </c>
      <c r="G9">
        <v>8</v>
      </c>
      <c r="H9" t="s">
        <v>502</v>
      </c>
      <c r="I9">
        <v>1</v>
      </c>
      <c r="J9">
        <v>8</v>
      </c>
      <c r="K9" t="s">
        <v>1192</v>
      </c>
      <c r="L9">
        <v>1</v>
      </c>
      <c r="M9">
        <v>8</v>
      </c>
      <c r="N9" t="s">
        <v>376</v>
      </c>
      <c r="O9">
        <v>1</v>
      </c>
      <c r="P9">
        <v>8</v>
      </c>
      <c r="Q9" t="s">
        <v>376</v>
      </c>
      <c r="R9">
        <v>1</v>
      </c>
      <c r="S9">
        <v>8</v>
      </c>
      <c r="T9" t="s">
        <v>398</v>
      </c>
      <c r="U9">
        <v>2</v>
      </c>
      <c r="V9">
        <v>8</v>
      </c>
      <c r="W9" t="s">
        <v>493</v>
      </c>
      <c r="X9">
        <v>3</v>
      </c>
      <c r="Y9">
        <v>8</v>
      </c>
      <c r="Z9" t="s">
        <v>492</v>
      </c>
      <c r="AA9">
        <v>2</v>
      </c>
      <c r="AB9">
        <v>8</v>
      </c>
      <c r="AC9" t="s">
        <v>430</v>
      </c>
      <c r="AD9">
        <v>2</v>
      </c>
      <c r="AE9">
        <v>8</v>
      </c>
      <c r="AF9" t="s">
        <v>459</v>
      </c>
      <c r="AG9">
        <v>1</v>
      </c>
      <c r="AH9">
        <v>8</v>
      </c>
      <c r="AI9" t="s">
        <v>463</v>
      </c>
      <c r="AJ9">
        <v>3</v>
      </c>
      <c r="AK9">
        <v>8</v>
      </c>
      <c r="AL9" t="s">
        <v>494</v>
      </c>
      <c r="AM9">
        <v>2</v>
      </c>
      <c r="AN9">
        <v>8</v>
      </c>
      <c r="AO9" t="s">
        <v>425</v>
      </c>
      <c r="AP9">
        <v>2</v>
      </c>
      <c r="AQ9">
        <v>8</v>
      </c>
      <c r="AR9" t="s">
        <v>498</v>
      </c>
      <c r="AS9">
        <v>4</v>
      </c>
      <c r="AT9">
        <v>8</v>
      </c>
      <c r="AU9" t="s">
        <v>458</v>
      </c>
      <c r="AV9">
        <v>1</v>
      </c>
      <c r="AW9">
        <v>8</v>
      </c>
      <c r="AX9" t="s">
        <v>490</v>
      </c>
      <c r="AY9">
        <v>1</v>
      </c>
      <c r="AZ9">
        <v>8</v>
      </c>
      <c r="BA9" t="s">
        <v>502</v>
      </c>
      <c r="BB9">
        <v>2</v>
      </c>
      <c r="BC9">
        <v>8</v>
      </c>
      <c r="BD9" t="s">
        <v>1150</v>
      </c>
      <c r="BE9">
        <v>1</v>
      </c>
      <c r="BF9">
        <v>8</v>
      </c>
      <c r="BG9" t="s">
        <v>1145</v>
      </c>
      <c r="BH9">
        <v>1</v>
      </c>
      <c r="BI9">
        <v>8</v>
      </c>
      <c r="BJ9" t="s">
        <v>1083</v>
      </c>
      <c r="BK9">
        <v>3</v>
      </c>
      <c r="BL9">
        <v>8</v>
      </c>
      <c r="BM9" t="s">
        <v>1087</v>
      </c>
      <c r="BN9">
        <v>3</v>
      </c>
      <c r="BO9">
        <v>8</v>
      </c>
      <c r="BP9" t="s">
        <v>1048</v>
      </c>
      <c r="BQ9">
        <v>2</v>
      </c>
      <c r="BR9">
        <v>8</v>
      </c>
      <c r="BS9" t="s">
        <v>1163</v>
      </c>
      <c r="BT9">
        <v>2</v>
      </c>
      <c r="BU9">
        <v>8</v>
      </c>
      <c r="BV9" t="s">
        <v>1059</v>
      </c>
      <c r="BW9">
        <v>2</v>
      </c>
      <c r="BX9">
        <v>8</v>
      </c>
      <c r="BY9" t="s">
        <v>1068</v>
      </c>
      <c r="BZ9">
        <v>4</v>
      </c>
      <c r="CA9">
        <v>8</v>
      </c>
      <c r="CB9" t="s">
        <v>1009</v>
      </c>
      <c r="CC9">
        <v>2</v>
      </c>
      <c r="CD9">
        <v>8</v>
      </c>
      <c r="CE9" t="s">
        <v>1193</v>
      </c>
      <c r="CF9">
        <v>2</v>
      </c>
      <c r="CG9">
        <v>8</v>
      </c>
      <c r="CH9" t="s">
        <v>1048</v>
      </c>
      <c r="CI9">
        <v>4</v>
      </c>
      <c r="CJ9">
        <v>8</v>
      </c>
      <c r="CK9" t="s">
        <v>1087</v>
      </c>
      <c r="CL9">
        <v>2</v>
      </c>
      <c r="CM9">
        <v>8</v>
      </c>
      <c r="CN9" t="s">
        <v>996</v>
      </c>
      <c r="CO9">
        <v>1</v>
      </c>
      <c r="CP9">
        <v>8</v>
      </c>
      <c r="CQ9" t="s">
        <v>1084</v>
      </c>
      <c r="CR9">
        <v>2</v>
      </c>
      <c r="CS9">
        <v>8</v>
      </c>
    </row>
    <row r="10" spans="2:97" x14ac:dyDescent="0.25">
      <c r="B10" t="s">
        <v>489</v>
      </c>
      <c r="C10">
        <v>1</v>
      </c>
      <c r="D10">
        <v>9</v>
      </c>
      <c r="E10" t="s">
        <v>1041</v>
      </c>
      <c r="F10">
        <v>1</v>
      </c>
      <c r="G10">
        <v>9</v>
      </c>
      <c r="H10" t="s">
        <v>430</v>
      </c>
      <c r="I10">
        <v>1</v>
      </c>
      <c r="J10">
        <v>9</v>
      </c>
      <c r="K10" t="s">
        <v>1168</v>
      </c>
      <c r="L10">
        <v>2</v>
      </c>
      <c r="M10">
        <v>9</v>
      </c>
      <c r="N10" t="s">
        <v>510</v>
      </c>
      <c r="O10">
        <v>1</v>
      </c>
      <c r="P10">
        <v>9</v>
      </c>
      <c r="Q10" t="s">
        <v>527</v>
      </c>
      <c r="R10">
        <v>1</v>
      </c>
      <c r="S10">
        <v>9</v>
      </c>
      <c r="T10" t="s">
        <v>491</v>
      </c>
      <c r="U10">
        <v>2</v>
      </c>
      <c r="V10">
        <v>9</v>
      </c>
      <c r="W10" t="s">
        <v>463</v>
      </c>
      <c r="X10">
        <v>3</v>
      </c>
      <c r="Y10">
        <v>9</v>
      </c>
      <c r="Z10" t="s">
        <v>429</v>
      </c>
      <c r="AA10">
        <v>2</v>
      </c>
      <c r="AB10">
        <v>9</v>
      </c>
      <c r="AC10" t="s">
        <v>493</v>
      </c>
      <c r="AD10">
        <v>3</v>
      </c>
      <c r="AE10">
        <v>9</v>
      </c>
      <c r="AF10" t="s">
        <v>515</v>
      </c>
      <c r="AG10">
        <v>1</v>
      </c>
      <c r="AH10">
        <v>9</v>
      </c>
      <c r="AI10" t="s">
        <v>507</v>
      </c>
      <c r="AJ10">
        <v>3</v>
      </c>
      <c r="AK10">
        <v>9</v>
      </c>
      <c r="AL10" t="s">
        <v>406</v>
      </c>
      <c r="AM10">
        <v>2</v>
      </c>
      <c r="AN10">
        <v>9</v>
      </c>
      <c r="AO10" t="s">
        <v>518</v>
      </c>
      <c r="AP10">
        <v>2</v>
      </c>
      <c r="AQ10">
        <v>9</v>
      </c>
      <c r="AR10" t="s">
        <v>497</v>
      </c>
      <c r="AS10">
        <v>4</v>
      </c>
      <c r="AT10">
        <v>9</v>
      </c>
      <c r="AU10" t="s">
        <v>487</v>
      </c>
      <c r="AV10">
        <v>1</v>
      </c>
      <c r="AW10">
        <v>9</v>
      </c>
      <c r="AX10" t="s">
        <v>327</v>
      </c>
      <c r="AY10">
        <v>2</v>
      </c>
      <c r="AZ10">
        <v>9</v>
      </c>
      <c r="BA10" t="s">
        <v>491</v>
      </c>
      <c r="BB10">
        <v>2</v>
      </c>
      <c r="BC10">
        <v>9</v>
      </c>
      <c r="BD10" t="s">
        <v>1177</v>
      </c>
      <c r="BE10">
        <v>2</v>
      </c>
      <c r="BF10">
        <v>9</v>
      </c>
      <c r="BG10" t="s">
        <v>1024</v>
      </c>
      <c r="BH10">
        <v>1</v>
      </c>
      <c r="BI10">
        <v>9</v>
      </c>
      <c r="BJ10" t="s">
        <v>1160</v>
      </c>
      <c r="BK10">
        <v>3</v>
      </c>
      <c r="BL10">
        <v>9</v>
      </c>
      <c r="BM10" t="s">
        <v>1124</v>
      </c>
      <c r="BN10">
        <v>3</v>
      </c>
      <c r="BO10">
        <v>9</v>
      </c>
      <c r="BP10" t="s">
        <v>1102</v>
      </c>
      <c r="BQ10">
        <v>3</v>
      </c>
      <c r="BR10">
        <v>9</v>
      </c>
      <c r="BS10" t="s">
        <v>1048</v>
      </c>
      <c r="BT10">
        <v>3</v>
      </c>
      <c r="BU10">
        <v>9</v>
      </c>
      <c r="BV10" t="s">
        <v>1102</v>
      </c>
      <c r="BW10">
        <v>2</v>
      </c>
      <c r="BX10">
        <v>9</v>
      </c>
      <c r="BY10" t="s">
        <v>1055</v>
      </c>
      <c r="BZ10">
        <v>4</v>
      </c>
      <c r="CA10">
        <v>9</v>
      </c>
      <c r="CB10" t="s">
        <v>1066</v>
      </c>
      <c r="CC10">
        <v>3</v>
      </c>
      <c r="CD10">
        <v>9</v>
      </c>
      <c r="CE10" t="s">
        <v>1051</v>
      </c>
      <c r="CF10">
        <v>2</v>
      </c>
      <c r="CG10">
        <v>9</v>
      </c>
      <c r="CH10" t="s">
        <v>1167</v>
      </c>
      <c r="CI10">
        <v>4</v>
      </c>
      <c r="CJ10">
        <v>9</v>
      </c>
      <c r="CK10" t="s">
        <v>1148</v>
      </c>
      <c r="CL10">
        <v>2</v>
      </c>
      <c r="CM10">
        <v>9</v>
      </c>
      <c r="CN10" t="s">
        <v>1058</v>
      </c>
      <c r="CO10">
        <v>2</v>
      </c>
      <c r="CP10">
        <v>9</v>
      </c>
      <c r="CQ10" t="s">
        <v>1204</v>
      </c>
      <c r="CR10">
        <v>2</v>
      </c>
      <c r="CS10">
        <v>9</v>
      </c>
    </row>
    <row r="11" spans="2:97" x14ac:dyDescent="0.25">
      <c r="B11" t="s">
        <v>498</v>
      </c>
      <c r="C11">
        <v>1</v>
      </c>
      <c r="D11">
        <v>10</v>
      </c>
      <c r="E11" t="s">
        <v>1033</v>
      </c>
      <c r="F11">
        <v>1</v>
      </c>
      <c r="G11">
        <v>10</v>
      </c>
      <c r="H11" t="s">
        <v>487</v>
      </c>
      <c r="I11">
        <v>1</v>
      </c>
      <c r="J11">
        <v>10</v>
      </c>
      <c r="K11" t="s">
        <v>1089</v>
      </c>
      <c r="L11">
        <v>2</v>
      </c>
      <c r="M11">
        <v>10</v>
      </c>
      <c r="N11" t="s">
        <v>355</v>
      </c>
      <c r="O11">
        <v>1</v>
      </c>
      <c r="P11">
        <v>10</v>
      </c>
      <c r="Q11" t="s">
        <v>327</v>
      </c>
      <c r="R11">
        <v>1</v>
      </c>
      <c r="S11">
        <v>10</v>
      </c>
      <c r="T11" t="s">
        <v>406</v>
      </c>
      <c r="U11">
        <v>2</v>
      </c>
      <c r="V11">
        <v>10</v>
      </c>
      <c r="W11" t="s">
        <v>458</v>
      </c>
      <c r="X11">
        <v>3</v>
      </c>
      <c r="Y11">
        <v>10</v>
      </c>
      <c r="Z11" t="s">
        <v>422</v>
      </c>
      <c r="AA11">
        <v>2</v>
      </c>
      <c r="AB11">
        <v>10</v>
      </c>
      <c r="AC11" t="s">
        <v>500</v>
      </c>
      <c r="AD11">
        <v>3</v>
      </c>
      <c r="AE11">
        <v>10</v>
      </c>
      <c r="AF11" t="s">
        <v>488</v>
      </c>
      <c r="AG11">
        <v>1</v>
      </c>
      <c r="AH11">
        <v>10</v>
      </c>
      <c r="AI11" t="s">
        <v>515</v>
      </c>
      <c r="AJ11">
        <v>3</v>
      </c>
      <c r="AK11">
        <v>10</v>
      </c>
      <c r="AL11" t="s">
        <v>489</v>
      </c>
      <c r="AM11">
        <v>2</v>
      </c>
      <c r="AN11">
        <v>10</v>
      </c>
      <c r="AO11" t="s">
        <v>495</v>
      </c>
      <c r="AP11">
        <v>2</v>
      </c>
      <c r="AQ11">
        <v>10</v>
      </c>
      <c r="AR11" t="s">
        <v>509</v>
      </c>
      <c r="AS11">
        <v>4</v>
      </c>
      <c r="AT11">
        <v>10</v>
      </c>
      <c r="AU11" t="s">
        <v>423</v>
      </c>
      <c r="AV11">
        <v>1</v>
      </c>
      <c r="AW11">
        <v>10</v>
      </c>
      <c r="AX11" t="s">
        <v>452</v>
      </c>
      <c r="AY11">
        <v>2</v>
      </c>
      <c r="AZ11">
        <v>10</v>
      </c>
      <c r="BA11" t="s">
        <v>365</v>
      </c>
      <c r="BB11">
        <v>2</v>
      </c>
      <c r="BC11">
        <v>10</v>
      </c>
      <c r="BD11" t="s">
        <v>996</v>
      </c>
      <c r="BE11">
        <v>2</v>
      </c>
      <c r="BF11">
        <v>10</v>
      </c>
      <c r="BG11" t="s">
        <v>1177</v>
      </c>
      <c r="BH11">
        <v>1</v>
      </c>
      <c r="BI11">
        <v>10</v>
      </c>
      <c r="BJ11" t="s">
        <v>1008</v>
      </c>
      <c r="BK11">
        <v>3</v>
      </c>
      <c r="BL11">
        <v>10</v>
      </c>
      <c r="BM11" t="s">
        <v>1085</v>
      </c>
      <c r="BN11">
        <v>3</v>
      </c>
      <c r="BO11">
        <v>10</v>
      </c>
      <c r="BP11" t="s">
        <v>1059</v>
      </c>
      <c r="BQ11">
        <v>3</v>
      </c>
      <c r="BR11">
        <v>10</v>
      </c>
      <c r="BS11" t="s">
        <v>1104</v>
      </c>
      <c r="BT11">
        <v>3</v>
      </c>
      <c r="BU11">
        <v>10</v>
      </c>
      <c r="BV11" t="s">
        <v>1185</v>
      </c>
      <c r="BW11">
        <v>2</v>
      </c>
      <c r="BX11">
        <v>10</v>
      </c>
      <c r="BY11" t="s">
        <v>1085</v>
      </c>
      <c r="BZ11">
        <v>4</v>
      </c>
      <c r="CA11">
        <v>10</v>
      </c>
      <c r="CB11" t="s">
        <v>1065</v>
      </c>
      <c r="CC11">
        <v>3</v>
      </c>
      <c r="CD11">
        <v>10</v>
      </c>
      <c r="CE11" t="s">
        <v>1066</v>
      </c>
      <c r="CF11">
        <v>2</v>
      </c>
      <c r="CG11">
        <v>10</v>
      </c>
      <c r="CH11" t="s">
        <v>1163</v>
      </c>
      <c r="CI11">
        <v>4</v>
      </c>
      <c r="CJ11">
        <v>10</v>
      </c>
      <c r="CK11" t="s">
        <v>1085</v>
      </c>
      <c r="CL11">
        <v>2</v>
      </c>
      <c r="CM11">
        <v>10</v>
      </c>
      <c r="CN11" t="s">
        <v>1124</v>
      </c>
      <c r="CO11">
        <v>2</v>
      </c>
      <c r="CP11">
        <v>10</v>
      </c>
      <c r="CQ11" t="s">
        <v>1189</v>
      </c>
      <c r="CR11">
        <v>2</v>
      </c>
      <c r="CS11">
        <v>10</v>
      </c>
    </row>
    <row r="12" spans="2:97" x14ac:dyDescent="0.25">
      <c r="B12" t="s">
        <v>342</v>
      </c>
      <c r="C12">
        <v>1</v>
      </c>
      <c r="D12">
        <v>11</v>
      </c>
      <c r="E12" t="s">
        <v>1150</v>
      </c>
      <c r="F12">
        <v>1</v>
      </c>
      <c r="G12">
        <v>11</v>
      </c>
      <c r="H12" t="s">
        <v>437</v>
      </c>
      <c r="I12">
        <v>2</v>
      </c>
      <c r="J12">
        <v>11</v>
      </c>
      <c r="K12" t="s">
        <v>1210</v>
      </c>
      <c r="L12">
        <v>2</v>
      </c>
      <c r="M12">
        <v>11</v>
      </c>
      <c r="N12" t="s">
        <v>489</v>
      </c>
      <c r="O12">
        <v>2</v>
      </c>
      <c r="P12">
        <v>11</v>
      </c>
      <c r="Q12" t="s">
        <v>501</v>
      </c>
      <c r="R12">
        <v>2</v>
      </c>
      <c r="S12">
        <v>11</v>
      </c>
      <c r="T12" t="s">
        <v>426</v>
      </c>
      <c r="U12">
        <v>3</v>
      </c>
      <c r="V12">
        <v>11</v>
      </c>
      <c r="W12" t="s">
        <v>496</v>
      </c>
      <c r="X12">
        <v>4</v>
      </c>
      <c r="Y12">
        <v>11</v>
      </c>
      <c r="Z12" t="s">
        <v>497</v>
      </c>
      <c r="AA12">
        <v>3</v>
      </c>
      <c r="AB12">
        <v>11</v>
      </c>
      <c r="AC12" t="s">
        <v>492</v>
      </c>
      <c r="AD12">
        <v>3</v>
      </c>
      <c r="AE12">
        <v>11</v>
      </c>
      <c r="AF12" t="s">
        <v>517</v>
      </c>
      <c r="AG12">
        <v>2</v>
      </c>
      <c r="AH12">
        <v>11</v>
      </c>
      <c r="AI12" t="s">
        <v>328</v>
      </c>
      <c r="AJ12">
        <v>4</v>
      </c>
      <c r="AK12">
        <v>11</v>
      </c>
      <c r="AL12" t="s">
        <v>376</v>
      </c>
      <c r="AM12">
        <v>3</v>
      </c>
      <c r="AN12">
        <v>11</v>
      </c>
      <c r="AO12" t="s">
        <v>349</v>
      </c>
      <c r="AP12">
        <v>2</v>
      </c>
      <c r="AQ12">
        <v>11</v>
      </c>
      <c r="AR12" t="s">
        <v>499</v>
      </c>
      <c r="AS12">
        <v>5</v>
      </c>
      <c r="AT12">
        <v>11</v>
      </c>
      <c r="AU12" t="s">
        <v>513</v>
      </c>
      <c r="AV12">
        <v>2</v>
      </c>
      <c r="AW12">
        <v>11</v>
      </c>
      <c r="AX12" t="s">
        <v>488</v>
      </c>
      <c r="AY12">
        <v>2</v>
      </c>
      <c r="AZ12">
        <v>11</v>
      </c>
      <c r="BA12" t="s">
        <v>429</v>
      </c>
      <c r="BB12">
        <v>2</v>
      </c>
      <c r="BC12">
        <v>11</v>
      </c>
      <c r="BD12" t="s">
        <v>1165</v>
      </c>
      <c r="BE12">
        <v>2</v>
      </c>
      <c r="BF12">
        <v>11</v>
      </c>
      <c r="BG12" t="s">
        <v>1104</v>
      </c>
      <c r="BH12">
        <v>2</v>
      </c>
      <c r="BI12">
        <v>11</v>
      </c>
      <c r="BJ12" t="s">
        <v>1086</v>
      </c>
      <c r="BK12">
        <v>3</v>
      </c>
      <c r="BL12">
        <v>11</v>
      </c>
      <c r="BM12" t="s">
        <v>1188</v>
      </c>
      <c r="BN12">
        <v>4</v>
      </c>
      <c r="BO12">
        <v>11</v>
      </c>
      <c r="BP12" t="s">
        <v>1036</v>
      </c>
      <c r="BQ12">
        <v>3</v>
      </c>
      <c r="BR12">
        <v>11</v>
      </c>
      <c r="BS12" t="s">
        <v>1033</v>
      </c>
      <c r="BT12">
        <v>3</v>
      </c>
      <c r="BU12">
        <v>11</v>
      </c>
      <c r="BV12" t="s">
        <v>1104</v>
      </c>
      <c r="BW12">
        <v>3</v>
      </c>
      <c r="BX12">
        <v>11</v>
      </c>
      <c r="BY12" t="s">
        <v>1083</v>
      </c>
      <c r="BZ12">
        <v>5</v>
      </c>
      <c r="CA12">
        <v>11</v>
      </c>
      <c r="CB12" t="s">
        <v>1204</v>
      </c>
      <c r="CC12">
        <v>3</v>
      </c>
      <c r="CD12">
        <v>11</v>
      </c>
      <c r="CE12" t="s">
        <v>1167</v>
      </c>
      <c r="CF12">
        <v>3</v>
      </c>
      <c r="CG12">
        <v>11</v>
      </c>
      <c r="CH12" t="s">
        <v>1056</v>
      </c>
      <c r="CI12">
        <v>5</v>
      </c>
      <c r="CJ12">
        <v>11</v>
      </c>
      <c r="CK12" t="s">
        <v>1104</v>
      </c>
      <c r="CL12">
        <v>3</v>
      </c>
      <c r="CM12">
        <v>11</v>
      </c>
      <c r="CN12" t="s">
        <v>1132</v>
      </c>
      <c r="CO12">
        <v>2</v>
      </c>
      <c r="CP12">
        <v>11</v>
      </c>
      <c r="CQ12" t="s">
        <v>1033</v>
      </c>
      <c r="CR12">
        <v>3</v>
      </c>
      <c r="CS12">
        <v>11</v>
      </c>
    </row>
    <row r="13" spans="2:97" x14ac:dyDescent="0.25">
      <c r="B13" t="s">
        <v>488</v>
      </c>
      <c r="C13">
        <v>1</v>
      </c>
      <c r="D13">
        <v>12</v>
      </c>
      <c r="E13" t="s">
        <v>1146</v>
      </c>
      <c r="F13">
        <v>1</v>
      </c>
      <c r="G13">
        <v>12</v>
      </c>
      <c r="H13" t="s">
        <v>348</v>
      </c>
      <c r="I13">
        <v>2</v>
      </c>
      <c r="J13">
        <v>12</v>
      </c>
      <c r="K13" t="s">
        <v>1156</v>
      </c>
      <c r="L13">
        <v>2</v>
      </c>
      <c r="M13">
        <v>12</v>
      </c>
      <c r="N13" t="s">
        <v>406</v>
      </c>
      <c r="O13">
        <v>2</v>
      </c>
      <c r="P13">
        <v>12</v>
      </c>
      <c r="Q13" t="s">
        <v>532</v>
      </c>
      <c r="R13">
        <v>2</v>
      </c>
      <c r="S13">
        <v>12</v>
      </c>
      <c r="T13" t="s">
        <v>402</v>
      </c>
      <c r="U13">
        <v>3</v>
      </c>
      <c r="V13">
        <v>12</v>
      </c>
      <c r="W13" t="s">
        <v>450</v>
      </c>
      <c r="X13">
        <v>4</v>
      </c>
      <c r="Y13">
        <v>12</v>
      </c>
      <c r="Z13" t="s">
        <v>425</v>
      </c>
      <c r="AA13">
        <v>3</v>
      </c>
      <c r="AB13">
        <v>12</v>
      </c>
      <c r="AC13" t="s">
        <v>495</v>
      </c>
      <c r="AD13">
        <v>3</v>
      </c>
      <c r="AE13">
        <v>12</v>
      </c>
      <c r="AF13" t="s">
        <v>422</v>
      </c>
      <c r="AG13">
        <v>2</v>
      </c>
      <c r="AH13">
        <v>12</v>
      </c>
      <c r="AI13" t="s">
        <v>432</v>
      </c>
      <c r="AJ13">
        <v>4</v>
      </c>
      <c r="AK13">
        <v>12</v>
      </c>
      <c r="AL13" t="s">
        <v>487</v>
      </c>
      <c r="AM13">
        <v>3</v>
      </c>
      <c r="AN13">
        <v>12</v>
      </c>
      <c r="AO13" t="s">
        <v>498</v>
      </c>
      <c r="AP13">
        <v>2</v>
      </c>
      <c r="AQ13">
        <v>12</v>
      </c>
      <c r="AR13" t="s">
        <v>492</v>
      </c>
      <c r="AS13">
        <v>5</v>
      </c>
      <c r="AT13">
        <v>12</v>
      </c>
      <c r="AU13" t="s">
        <v>363</v>
      </c>
      <c r="AV13">
        <v>2</v>
      </c>
      <c r="AW13">
        <v>12</v>
      </c>
      <c r="AX13" t="s">
        <v>501</v>
      </c>
      <c r="AY13">
        <v>2</v>
      </c>
      <c r="AZ13">
        <v>12</v>
      </c>
      <c r="BA13" t="s">
        <v>351</v>
      </c>
      <c r="BB13">
        <v>2</v>
      </c>
      <c r="BC13">
        <v>12</v>
      </c>
      <c r="BD13" t="s">
        <v>1033</v>
      </c>
      <c r="BE13">
        <v>2</v>
      </c>
      <c r="BF13">
        <v>12</v>
      </c>
      <c r="BG13" t="s">
        <v>996</v>
      </c>
      <c r="BH13">
        <v>2</v>
      </c>
      <c r="BI13">
        <v>12</v>
      </c>
      <c r="BJ13" t="s">
        <v>1042</v>
      </c>
      <c r="BK13">
        <v>3</v>
      </c>
      <c r="BL13">
        <v>12</v>
      </c>
      <c r="BM13" t="s">
        <v>1180</v>
      </c>
      <c r="BN13">
        <v>4</v>
      </c>
      <c r="BO13">
        <v>12</v>
      </c>
      <c r="BP13" t="s">
        <v>1202</v>
      </c>
      <c r="BQ13">
        <v>3</v>
      </c>
      <c r="BR13">
        <v>12</v>
      </c>
      <c r="BS13" t="s">
        <v>1015</v>
      </c>
      <c r="BT13">
        <v>3</v>
      </c>
      <c r="BU13">
        <v>12</v>
      </c>
      <c r="BV13" t="s">
        <v>1068</v>
      </c>
      <c r="BW13">
        <v>3</v>
      </c>
      <c r="BX13">
        <v>12</v>
      </c>
      <c r="BY13" t="s">
        <v>1033</v>
      </c>
      <c r="BZ13">
        <v>5</v>
      </c>
      <c r="CA13">
        <v>12</v>
      </c>
      <c r="CB13" t="s">
        <v>1150</v>
      </c>
      <c r="CC13">
        <v>3</v>
      </c>
      <c r="CD13">
        <v>12</v>
      </c>
      <c r="CE13" t="s">
        <v>1009</v>
      </c>
      <c r="CF13">
        <v>3</v>
      </c>
      <c r="CG13">
        <v>12</v>
      </c>
      <c r="CH13" t="s">
        <v>1150</v>
      </c>
      <c r="CI13">
        <v>5</v>
      </c>
      <c r="CJ13">
        <v>12</v>
      </c>
      <c r="CK13" t="s">
        <v>1059</v>
      </c>
      <c r="CL13">
        <v>3</v>
      </c>
      <c r="CM13">
        <v>12</v>
      </c>
      <c r="CN13" t="s">
        <v>1066</v>
      </c>
      <c r="CO13">
        <v>2</v>
      </c>
      <c r="CP13">
        <v>12</v>
      </c>
      <c r="CQ13" t="s">
        <v>1168</v>
      </c>
      <c r="CR13">
        <v>3</v>
      </c>
      <c r="CS13">
        <v>12</v>
      </c>
    </row>
    <row r="14" spans="2:97" x14ac:dyDescent="0.25">
      <c r="B14" t="s">
        <v>328</v>
      </c>
      <c r="C14">
        <v>1</v>
      </c>
      <c r="D14">
        <v>13</v>
      </c>
      <c r="E14" t="s">
        <v>1102</v>
      </c>
      <c r="F14">
        <v>1</v>
      </c>
      <c r="G14">
        <v>13</v>
      </c>
      <c r="H14" t="s">
        <v>422</v>
      </c>
      <c r="I14">
        <v>2</v>
      </c>
      <c r="J14">
        <v>13</v>
      </c>
      <c r="K14" t="s">
        <v>1204</v>
      </c>
      <c r="L14">
        <v>2</v>
      </c>
      <c r="M14">
        <v>13</v>
      </c>
      <c r="N14" t="s">
        <v>499</v>
      </c>
      <c r="O14">
        <v>2</v>
      </c>
      <c r="P14">
        <v>13</v>
      </c>
      <c r="Q14" t="s">
        <v>508</v>
      </c>
      <c r="R14">
        <v>2</v>
      </c>
      <c r="S14">
        <v>13</v>
      </c>
      <c r="T14" t="s">
        <v>328</v>
      </c>
      <c r="U14">
        <v>3</v>
      </c>
      <c r="V14">
        <v>13</v>
      </c>
      <c r="W14" t="s">
        <v>349</v>
      </c>
      <c r="X14">
        <v>4</v>
      </c>
      <c r="Y14">
        <v>13</v>
      </c>
      <c r="Z14" t="s">
        <v>491</v>
      </c>
      <c r="AA14">
        <v>3</v>
      </c>
      <c r="AB14">
        <v>13</v>
      </c>
      <c r="AC14" t="s">
        <v>497</v>
      </c>
      <c r="AD14">
        <v>3</v>
      </c>
      <c r="AE14">
        <v>13</v>
      </c>
      <c r="AF14" t="s">
        <v>524</v>
      </c>
      <c r="AG14">
        <v>2</v>
      </c>
      <c r="AH14">
        <v>13</v>
      </c>
      <c r="AI14" t="s">
        <v>349</v>
      </c>
      <c r="AJ14">
        <v>4</v>
      </c>
      <c r="AK14">
        <v>13</v>
      </c>
      <c r="AL14" t="s">
        <v>514</v>
      </c>
      <c r="AM14">
        <v>3</v>
      </c>
      <c r="AN14">
        <v>13</v>
      </c>
      <c r="AO14" t="s">
        <v>365</v>
      </c>
      <c r="AP14">
        <v>2</v>
      </c>
      <c r="AQ14">
        <v>13</v>
      </c>
      <c r="AR14" t="s">
        <v>494</v>
      </c>
      <c r="AS14">
        <v>5</v>
      </c>
      <c r="AT14">
        <v>13</v>
      </c>
      <c r="AU14" t="s">
        <v>463</v>
      </c>
      <c r="AV14">
        <v>2</v>
      </c>
      <c r="AW14">
        <v>13</v>
      </c>
      <c r="AX14" t="s">
        <v>430</v>
      </c>
      <c r="AY14">
        <v>2</v>
      </c>
      <c r="AZ14">
        <v>13</v>
      </c>
      <c r="BA14" t="s">
        <v>469</v>
      </c>
      <c r="BB14">
        <v>2</v>
      </c>
      <c r="BC14">
        <v>13</v>
      </c>
      <c r="BD14" t="s">
        <v>1066</v>
      </c>
      <c r="BE14">
        <v>2</v>
      </c>
      <c r="BF14">
        <v>13</v>
      </c>
      <c r="BG14" t="s">
        <v>1160</v>
      </c>
      <c r="BH14">
        <v>2</v>
      </c>
      <c r="BI14">
        <v>13</v>
      </c>
      <c r="BJ14" t="s">
        <v>1085</v>
      </c>
      <c r="BK14">
        <v>4</v>
      </c>
      <c r="BL14">
        <v>13</v>
      </c>
      <c r="BM14" t="s">
        <v>1059</v>
      </c>
      <c r="BN14">
        <v>4</v>
      </c>
      <c r="BO14">
        <v>13</v>
      </c>
      <c r="BP14" t="s">
        <v>996</v>
      </c>
      <c r="BQ14">
        <v>3</v>
      </c>
      <c r="BR14">
        <v>13</v>
      </c>
      <c r="BS14" t="s">
        <v>1114</v>
      </c>
      <c r="BT14">
        <v>3</v>
      </c>
      <c r="BU14">
        <v>13</v>
      </c>
      <c r="BV14" t="s">
        <v>1063</v>
      </c>
      <c r="BW14">
        <v>3</v>
      </c>
      <c r="BX14">
        <v>13</v>
      </c>
      <c r="BY14" t="s">
        <v>1204</v>
      </c>
      <c r="BZ14">
        <v>5</v>
      </c>
      <c r="CA14">
        <v>13</v>
      </c>
      <c r="CB14" t="s">
        <v>1119</v>
      </c>
      <c r="CC14">
        <v>3</v>
      </c>
      <c r="CD14">
        <v>13</v>
      </c>
      <c r="CE14" t="s">
        <v>1008</v>
      </c>
      <c r="CF14">
        <v>3</v>
      </c>
      <c r="CG14">
        <v>13</v>
      </c>
      <c r="CH14" t="s">
        <v>1042</v>
      </c>
      <c r="CI14">
        <v>5</v>
      </c>
      <c r="CJ14">
        <v>13</v>
      </c>
      <c r="CK14" t="s">
        <v>1090</v>
      </c>
      <c r="CL14">
        <v>3</v>
      </c>
      <c r="CM14">
        <v>13</v>
      </c>
      <c r="CN14" t="s">
        <v>1202</v>
      </c>
      <c r="CO14">
        <v>2</v>
      </c>
      <c r="CP14">
        <v>13</v>
      </c>
      <c r="CQ14" t="s">
        <v>1083</v>
      </c>
      <c r="CR14">
        <v>3</v>
      </c>
      <c r="CS14">
        <v>13</v>
      </c>
    </row>
    <row r="15" spans="2:97" x14ac:dyDescent="0.25">
      <c r="B15" t="s">
        <v>349</v>
      </c>
      <c r="C15">
        <v>1</v>
      </c>
      <c r="D15">
        <v>14</v>
      </c>
      <c r="E15" t="s">
        <v>1048</v>
      </c>
      <c r="F15">
        <v>1</v>
      </c>
      <c r="G15">
        <v>14</v>
      </c>
      <c r="H15" t="s">
        <v>498</v>
      </c>
      <c r="I15">
        <v>2</v>
      </c>
      <c r="J15">
        <v>14</v>
      </c>
      <c r="K15" t="s">
        <v>1206</v>
      </c>
      <c r="L15">
        <v>2</v>
      </c>
      <c r="M15">
        <v>14</v>
      </c>
      <c r="N15" t="s">
        <v>501</v>
      </c>
      <c r="O15">
        <v>2</v>
      </c>
      <c r="P15">
        <v>14</v>
      </c>
      <c r="Q15" t="s">
        <v>518</v>
      </c>
      <c r="R15">
        <v>2</v>
      </c>
      <c r="S15">
        <v>14</v>
      </c>
      <c r="T15" t="s">
        <v>488</v>
      </c>
      <c r="U15">
        <v>3</v>
      </c>
      <c r="V15">
        <v>14</v>
      </c>
      <c r="W15" t="s">
        <v>452</v>
      </c>
      <c r="X15">
        <v>4</v>
      </c>
      <c r="Y15">
        <v>14</v>
      </c>
      <c r="Z15" t="s">
        <v>501</v>
      </c>
      <c r="AA15">
        <v>3</v>
      </c>
      <c r="AB15">
        <v>14</v>
      </c>
      <c r="AC15" t="s">
        <v>376</v>
      </c>
      <c r="AD15">
        <v>3</v>
      </c>
      <c r="AE15">
        <v>14</v>
      </c>
      <c r="AF15" t="s">
        <v>377</v>
      </c>
      <c r="AG15">
        <v>2</v>
      </c>
      <c r="AH15">
        <v>14</v>
      </c>
      <c r="AI15" t="s">
        <v>458</v>
      </c>
      <c r="AJ15">
        <v>4</v>
      </c>
      <c r="AK15">
        <v>14</v>
      </c>
      <c r="AL15" t="s">
        <v>330</v>
      </c>
      <c r="AM15">
        <v>3</v>
      </c>
      <c r="AN15">
        <v>14</v>
      </c>
      <c r="AO15" t="s">
        <v>361</v>
      </c>
      <c r="AP15">
        <v>2</v>
      </c>
      <c r="AQ15">
        <v>14</v>
      </c>
      <c r="AR15" t="s">
        <v>514</v>
      </c>
      <c r="AS15">
        <v>6</v>
      </c>
      <c r="AT15">
        <v>14</v>
      </c>
      <c r="AU15" t="s">
        <v>474</v>
      </c>
      <c r="AV15">
        <v>2</v>
      </c>
      <c r="AW15">
        <v>14</v>
      </c>
      <c r="AX15" t="s">
        <v>378</v>
      </c>
      <c r="AY15">
        <v>2</v>
      </c>
      <c r="AZ15">
        <v>14</v>
      </c>
      <c r="BA15" t="s">
        <v>349</v>
      </c>
      <c r="BB15">
        <v>2</v>
      </c>
      <c r="BC15">
        <v>14</v>
      </c>
      <c r="BD15" t="s">
        <v>1015</v>
      </c>
      <c r="BE15">
        <v>2</v>
      </c>
      <c r="BF15">
        <v>14</v>
      </c>
      <c r="BG15" t="s">
        <v>1102</v>
      </c>
      <c r="BH15">
        <v>2</v>
      </c>
      <c r="BI15">
        <v>14</v>
      </c>
      <c r="BJ15" t="s">
        <v>1066</v>
      </c>
      <c r="BK15">
        <v>4</v>
      </c>
      <c r="BL15">
        <v>14</v>
      </c>
      <c r="BM15" t="s">
        <v>1193</v>
      </c>
      <c r="BN15">
        <v>4</v>
      </c>
      <c r="BO15">
        <v>14</v>
      </c>
      <c r="BP15" t="s">
        <v>1060</v>
      </c>
      <c r="BQ15">
        <v>3</v>
      </c>
      <c r="BR15">
        <v>14</v>
      </c>
      <c r="BS15" t="s">
        <v>1036</v>
      </c>
      <c r="BT15">
        <v>3</v>
      </c>
      <c r="BU15">
        <v>14</v>
      </c>
      <c r="BV15" t="s">
        <v>1058</v>
      </c>
      <c r="BW15">
        <v>3</v>
      </c>
      <c r="BX15">
        <v>14</v>
      </c>
      <c r="BY15" t="s">
        <v>1058</v>
      </c>
      <c r="BZ15">
        <v>5</v>
      </c>
      <c r="CA15">
        <v>14</v>
      </c>
      <c r="CB15" t="s">
        <v>1163</v>
      </c>
      <c r="CC15">
        <v>3</v>
      </c>
      <c r="CD15">
        <v>14</v>
      </c>
      <c r="CE15" t="s">
        <v>1059</v>
      </c>
      <c r="CF15">
        <v>3</v>
      </c>
      <c r="CG15">
        <v>14</v>
      </c>
      <c r="CH15" t="s">
        <v>1024</v>
      </c>
      <c r="CI15">
        <v>6</v>
      </c>
      <c r="CJ15">
        <v>14</v>
      </c>
      <c r="CK15" t="s">
        <v>1055</v>
      </c>
      <c r="CL15">
        <v>3</v>
      </c>
      <c r="CM15">
        <v>14</v>
      </c>
      <c r="CN15" t="s">
        <v>1150</v>
      </c>
      <c r="CO15">
        <v>2</v>
      </c>
      <c r="CP15">
        <v>14</v>
      </c>
      <c r="CQ15" t="s">
        <v>996</v>
      </c>
      <c r="CR15">
        <v>3</v>
      </c>
      <c r="CS15">
        <v>14</v>
      </c>
    </row>
    <row r="16" spans="2:97" x14ac:dyDescent="0.25">
      <c r="B16" t="s">
        <v>378</v>
      </c>
      <c r="C16">
        <v>1</v>
      </c>
      <c r="D16">
        <v>15</v>
      </c>
      <c r="E16" t="s">
        <v>1008</v>
      </c>
      <c r="F16">
        <v>1</v>
      </c>
      <c r="G16">
        <v>15</v>
      </c>
      <c r="H16" t="s">
        <v>524</v>
      </c>
      <c r="I16">
        <v>2</v>
      </c>
      <c r="J16">
        <v>15</v>
      </c>
      <c r="K16" t="s">
        <v>1036</v>
      </c>
      <c r="L16">
        <v>2</v>
      </c>
      <c r="M16">
        <v>15</v>
      </c>
      <c r="N16" t="s">
        <v>505</v>
      </c>
      <c r="O16">
        <v>2</v>
      </c>
      <c r="P16">
        <v>15</v>
      </c>
      <c r="Q16" t="s">
        <v>488</v>
      </c>
      <c r="R16">
        <v>2</v>
      </c>
      <c r="S16">
        <v>15</v>
      </c>
      <c r="T16" t="s">
        <v>497</v>
      </c>
      <c r="U16">
        <v>3</v>
      </c>
      <c r="V16">
        <v>15</v>
      </c>
      <c r="W16" t="s">
        <v>469</v>
      </c>
      <c r="X16">
        <v>5</v>
      </c>
      <c r="Y16">
        <v>15</v>
      </c>
      <c r="Z16" t="s">
        <v>495</v>
      </c>
      <c r="AA16">
        <v>3</v>
      </c>
      <c r="AB16">
        <v>15</v>
      </c>
      <c r="AC16" t="s">
        <v>491</v>
      </c>
      <c r="AD16">
        <v>3</v>
      </c>
      <c r="AE16">
        <v>15</v>
      </c>
      <c r="AF16" t="s">
        <v>490</v>
      </c>
      <c r="AG16">
        <v>2</v>
      </c>
      <c r="AH16">
        <v>15</v>
      </c>
      <c r="AI16" t="s">
        <v>474</v>
      </c>
      <c r="AJ16">
        <v>5</v>
      </c>
      <c r="AK16">
        <v>15</v>
      </c>
      <c r="AL16" t="s">
        <v>349</v>
      </c>
      <c r="AM16">
        <v>3</v>
      </c>
      <c r="AN16">
        <v>15</v>
      </c>
      <c r="AO16" t="s">
        <v>458</v>
      </c>
      <c r="AP16">
        <v>2</v>
      </c>
      <c r="AQ16">
        <v>15</v>
      </c>
      <c r="AR16" t="s">
        <v>512</v>
      </c>
      <c r="AS16">
        <v>6</v>
      </c>
      <c r="AT16">
        <v>15</v>
      </c>
      <c r="AU16" t="s">
        <v>517</v>
      </c>
      <c r="AV16">
        <v>2</v>
      </c>
      <c r="AW16">
        <v>15</v>
      </c>
      <c r="AX16" t="s">
        <v>491</v>
      </c>
      <c r="AY16">
        <v>2</v>
      </c>
      <c r="AZ16">
        <v>15</v>
      </c>
      <c r="BA16" t="s">
        <v>495</v>
      </c>
      <c r="BB16">
        <v>2</v>
      </c>
      <c r="BC16">
        <v>15</v>
      </c>
      <c r="BD16" t="s">
        <v>1163</v>
      </c>
      <c r="BE16">
        <v>2</v>
      </c>
      <c r="BF16">
        <v>15</v>
      </c>
      <c r="BG16" t="s">
        <v>1042</v>
      </c>
      <c r="BH16">
        <v>2</v>
      </c>
      <c r="BI16">
        <v>15</v>
      </c>
      <c r="BJ16" t="s">
        <v>1087</v>
      </c>
      <c r="BK16">
        <v>4</v>
      </c>
      <c r="BL16">
        <v>15</v>
      </c>
      <c r="BM16" t="s">
        <v>1083</v>
      </c>
      <c r="BN16">
        <v>5</v>
      </c>
      <c r="BO16">
        <v>15</v>
      </c>
      <c r="BP16" t="s">
        <v>1163</v>
      </c>
      <c r="BQ16">
        <v>3</v>
      </c>
      <c r="BR16">
        <v>15</v>
      </c>
      <c r="BS16" t="s">
        <v>1058</v>
      </c>
      <c r="BT16">
        <v>3</v>
      </c>
      <c r="BU16">
        <v>15</v>
      </c>
      <c r="BV16" t="s">
        <v>1169</v>
      </c>
      <c r="BW16">
        <v>3</v>
      </c>
      <c r="BX16">
        <v>15</v>
      </c>
      <c r="BY16" t="s">
        <v>1090</v>
      </c>
      <c r="BZ16">
        <v>6</v>
      </c>
      <c r="CA16">
        <v>15</v>
      </c>
      <c r="CB16" t="s">
        <v>1008</v>
      </c>
      <c r="CC16">
        <v>3</v>
      </c>
      <c r="CD16">
        <v>15</v>
      </c>
      <c r="CE16" t="s">
        <v>1180</v>
      </c>
      <c r="CF16">
        <v>3</v>
      </c>
      <c r="CG16">
        <v>15</v>
      </c>
      <c r="CH16" t="s">
        <v>1058</v>
      </c>
      <c r="CI16">
        <v>6</v>
      </c>
      <c r="CJ16">
        <v>15</v>
      </c>
      <c r="CK16" t="s">
        <v>1035</v>
      </c>
      <c r="CL16">
        <v>3</v>
      </c>
      <c r="CM16">
        <v>15</v>
      </c>
      <c r="CN16" t="s">
        <v>1207</v>
      </c>
      <c r="CO16">
        <v>2</v>
      </c>
      <c r="CP16">
        <v>15</v>
      </c>
      <c r="CQ16" t="s">
        <v>1104</v>
      </c>
      <c r="CR16">
        <v>3</v>
      </c>
      <c r="CS16">
        <v>15</v>
      </c>
    </row>
    <row r="17" spans="2:97" x14ac:dyDescent="0.25">
      <c r="B17" t="s">
        <v>377</v>
      </c>
      <c r="C17">
        <v>2</v>
      </c>
      <c r="D17">
        <v>16</v>
      </c>
      <c r="E17" t="s">
        <v>1092</v>
      </c>
      <c r="F17">
        <v>2</v>
      </c>
      <c r="G17">
        <v>16</v>
      </c>
      <c r="H17" t="s">
        <v>488</v>
      </c>
      <c r="I17">
        <v>2</v>
      </c>
      <c r="J17">
        <v>16</v>
      </c>
      <c r="K17" t="s">
        <v>1193</v>
      </c>
      <c r="L17">
        <v>3</v>
      </c>
      <c r="M17">
        <v>16</v>
      </c>
      <c r="N17" t="s">
        <v>427</v>
      </c>
      <c r="O17">
        <v>2</v>
      </c>
      <c r="P17">
        <v>16</v>
      </c>
      <c r="Q17" t="s">
        <v>401</v>
      </c>
      <c r="R17">
        <v>2</v>
      </c>
      <c r="S17">
        <v>16</v>
      </c>
      <c r="T17" t="s">
        <v>356</v>
      </c>
      <c r="U17">
        <v>3</v>
      </c>
      <c r="V17">
        <v>16</v>
      </c>
      <c r="W17" t="s">
        <v>491</v>
      </c>
      <c r="X17">
        <v>5</v>
      </c>
      <c r="Y17">
        <v>16</v>
      </c>
      <c r="Z17" t="s">
        <v>511</v>
      </c>
      <c r="AA17">
        <v>3</v>
      </c>
      <c r="AB17">
        <v>16</v>
      </c>
      <c r="AC17" t="s">
        <v>327</v>
      </c>
      <c r="AD17">
        <v>3</v>
      </c>
      <c r="AE17">
        <v>16</v>
      </c>
      <c r="AF17" t="s">
        <v>349</v>
      </c>
      <c r="AG17">
        <v>2</v>
      </c>
      <c r="AH17">
        <v>16</v>
      </c>
      <c r="AI17" t="s">
        <v>489</v>
      </c>
      <c r="AJ17">
        <v>5</v>
      </c>
      <c r="AK17">
        <v>16</v>
      </c>
      <c r="AL17" t="s">
        <v>426</v>
      </c>
      <c r="AM17">
        <v>3</v>
      </c>
      <c r="AN17">
        <v>16</v>
      </c>
      <c r="AO17" t="s">
        <v>494</v>
      </c>
      <c r="AP17">
        <v>2</v>
      </c>
      <c r="AQ17">
        <v>16</v>
      </c>
      <c r="AR17" t="s">
        <v>432</v>
      </c>
      <c r="AS17">
        <v>6</v>
      </c>
      <c r="AT17">
        <v>16</v>
      </c>
      <c r="AU17" t="s">
        <v>425</v>
      </c>
      <c r="AV17">
        <v>2</v>
      </c>
      <c r="AW17">
        <v>16</v>
      </c>
      <c r="AX17" t="s">
        <v>502</v>
      </c>
      <c r="AY17">
        <v>2</v>
      </c>
      <c r="AZ17">
        <v>16</v>
      </c>
      <c r="BA17" t="s">
        <v>425</v>
      </c>
      <c r="BB17">
        <v>3</v>
      </c>
      <c r="BC17">
        <v>16</v>
      </c>
      <c r="BD17" t="s">
        <v>1204</v>
      </c>
      <c r="BE17">
        <v>2</v>
      </c>
      <c r="BF17">
        <v>16</v>
      </c>
      <c r="BG17" t="s">
        <v>1202</v>
      </c>
      <c r="BH17">
        <v>2</v>
      </c>
      <c r="BI17">
        <v>16</v>
      </c>
      <c r="BJ17" t="s">
        <v>1192</v>
      </c>
      <c r="BK17">
        <v>4</v>
      </c>
      <c r="BL17">
        <v>16</v>
      </c>
      <c r="BM17" t="s">
        <v>1150</v>
      </c>
      <c r="BN17">
        <v>5</v>
      </c>
      <c r="BO17">
        <v>16</v>
      </c>
      <c r="BP17" t="s">
        <v>1084</v>
      </c>
      <c r="BQ17">
        <v>3</v>
      </c>
      <c r="BR17">
        <v>16</v>
      </c>
      <c r="BS17" t="s">
        <v>1087</v>
      </c>
      <c r="BT17">
        <v>3</v>
      </c>
      <c r="BU17">
        <v>16</v>
      </c>
      <c r="BV17" t="s">
        <v>1083</v>
      </c>
      <c r="BW17">
        <v>3</v>
      </c>
      <c r="BX17">
        <v>16</v>
      </c>
      <c r="BY17" t="s">
        <v>1185</v>
      </c>
      <c r="BZ17">
        <v>6</v>
      </c>
      <c r="CA17">
        <v>16</v>
      </c>
      <c r="CB17" t="s">
        <v>1148</v>
      </c>
      <c r="CC17">
        <v>3</v>
      </c>
      <c r="CD17">
        <v>16</v>
      </c>
      <c r="CE17" t="s">
        <v>1085</v>
      </c>
      <c r="CF17">
        <v>3</v>
      </c>
      <c r="CG17">
        <v>16</v>
      </c>
      <c r="CH17" t="s">
        <v>1009</v>
      </c>
      <c r="CI17">
        <v>6</v>
      </c>
      <c r="CJ17">
        <v>16</v>
      </c>
      <c r="CK17" t="s">
        <v>1042</v>
      </c>
      <c r="CL17">
        <v>3</v>
      </c>
      <c r="CM17">
        <v>16</v>
      </c>
      <c r="CN17" t="s">
        <v>1057</v>
      </c>
      <c r="CO17">
        <v>2</v>
      </c>
      <c r="CP17">
        <v>16</v>
      </c>
      <c r="CQ17" t="s">
        <v>1101</v>
      </c>
      <c r="CR17">
        <v>3</v>
      </c>
      <c r="CS17">
        <v>16</v>
      </c>
    </row>
    <row r="18" spans="2:97" x14ac:dyDescent="0.25">
      <c r="B18" t="s">
        <v>507</v>
      </c>
      <c r="C18">
        <v>2</v>
      </c>
      <c r="D18">
        <v>17</v>
      </c>
      <c r="E18" t="s">
        <v>1036</v>
      </c>
      <c r="F18">
        <v>2</v>
      </c>
      <c r="G18">
        <v>17</v>
      </c>
      <c r="H18" t="s">
        <v>497</v>
      </c>
      <c r="I18">
        <v>2</v>
      </c>
      <c r="J18">
        <v>17</v>
      </c>
      <c r="K18" t="s">
        <v>1065</v>
      </c>
      <c r="L18">
        <v>3</v>
      </c>
      <c r="M18">
        <v>17</v>
      </c>
      <c r="N18" t="s">
        <v>502</v>
      </c>
      <c r="O18">
        <v>2</v>
      </c>
      <c r="P18">
        <v>17</v>
      </c>
      <c r="Q18" t="s">
        <v>511</v>
      </c>
      <c r="R18">
        <v>2</v>
      </c>
      <c r="S18">
        <v>17</v>
      </c>
      <c r="T18" t="s">
        <v>429</v>
      </c>
      <c r="U18">
        <v>3</v>
      </c>
      <c r="V18">
        <v>17</v>
      </c>
      <c r="W18" t="s">
        <v>515</v>
      </c>
      <c r="X18">
        <v>5</v>
      </c>
      <c r="Y18">
        <v>17</v>
      </c>
      <c r="Z18" t="s">
        <v>514</v>
      </c>
      <c r="AA18">
        <v>3</v>
      </c>
      <c r="AB18">
        <v>17</v>
      </c>
      <c r="AC18" t="s">
        <v>505</v>
      </c>
      <c r="AD18">
        <v>3</v>
      </c>
      <c r="AE18">
        <v>17</v>
      </c>
      <c r="AF18" t="s">
        <v>330</v>
      </c>
      <c r="AG18">
        <v>2</v>
      </c>
      <c r="AH18">
        <v>17</v>
      </c>
      <c r="AI18" t="s">
        <v>469</v>
      </c>
      <c r="AJ18">
        <v>5</v>
      </c>
      <c r="AK18">
        <v>17</v>
      </c>
      <c r="AL18" t="s">
        <v>504</v>
      </c>
      <c r="AM18">
        <v>3</v>
      </c>
      <c r="AN18">
        <v>17</v>
      </c>
      <c r="AO18" t="s">
        <v>426</v>
      </c>
      <c r="AP18">
        <v>2</v>
      </c>
      <c r="AQ18">
        <v>17</v>
      </c>
      <c r="AR18" t="s">
        <v>518</v>
      </c>
      <c r="AS18">
        <v>6</v>
      </c>
      <c r="AT18">
        <v>17</v>
      </c>
      <c r="AU18" t="s">
        <v>365</v>
      </c>
      <c r="AV18">
        <v>2</v>
      </c>
      <c r="AW18">
        <v>17</v>
      </c>
      <c r="AX18" t="s">
        <v>505</v>
      </c>
      <c r="AY18">
        <v>3</v>
      </c>
      <c r="AZ18">
        <v>17</v>
      </c>
      <c r="BA18" t="s">
        <v>497</v>
      </c>
      <c r="BB18">
        <v>3</v>
      </c>
      <c r="BC18">
        <v>17</v>
      </c>
      <c r="BD18" t="s">
        <v>1004</v>
      </c>
      <c r="BE18">
        <v>3</v>
      </c>
      <c r="BF18">
        <v>17</v>
      </c>
      <c r="BG18" t="s">
        <v>1163</v>
      </c>
      <c r="BH18">
        <v>2</v>
      </c>
      <c r="BI18">
        <v>17</v>
      </c>
      <c r="BJ18" t="s">
        <v>1151</v>
      </c>
      <c r="BK18">
        <v>4</v>
      </c>
      <c r="BL18">
        <v>17</v>
      </c>
      <c r="BM18" t="s">
        <v>1055</v>
      </c>
      <c r="BN18">
        <v>5</v>
      </c>
      <c r="BO18">
        <v>17</v>
      </c>
      <c r="BP18" t="s">
        <v>1148</v>
      </c>
      <c r="BQ18">
        <v>3</v>
      </c>
      <c r="BR18">
        <v>17</v>
      </c>
      <c r="BS18" t="s">
        <v>1008</v>
      </c>
      <c r="BT18">
        <v>3</v>
      </c>
      <c r="BU18">
        <v>17</v>
      </c>
      <c r="BV18" t="s">
        <v>1150</v>
      </c>
      <c r="BW18">
        <v>3</v>
      </c>
      <c r="BX18">
        <v>17</v>
      </c>
      <c r="BY18" t="s">
        <v>996</v>
      </c>
      <c r="BZ18">
        <v>6</v>
      </c>
      <c r="CA18">
        <v>17</v>
      </c>
      <c r="CB18" t="s">
        <v>1160</v>
      </c>
      <c r="CC18">
        <v>3</v>
      </c>
      <c r="CD18">
        <v>17</v>
      </c>
      <c r="CE18" t="s">
        <v>1188</v>
      </c>
      <c r="CF18">
        <v>3</v>
      </c>
      <c r="CG18">
        <v>17</v>
      </c>
      <c r="CJ18">
        <v>17</v>
      </c>
      <c r="CK18" t="s">
        <v>1066</v>
      </c>
      <c r="CL18">
        <v>3</v>
      </c>
      <c r="CM18">
        <v>17</v>
      </c>
      <c r="CN18" t="s">
        <v>1086</v>
      </c>
      <c r="CO18">
        <v>3</v>
      </c>
      <c r="CP18">
        <v>17</v>
      </c>
      <c r="CQ18" t="s">
        <v>1188</v>
      </c>
      <c r="CR18">
        <v>3</v>
      </c>
      <c r="CS18">
        <v>17</v>
      </c>
    </row>
    <row r="19" spans="2:97" x14ac:dyDescent="0.25">
      <c r="B19" t="s">
        <v>422</v>
      </c>
      <c r="C19">
        <v>2</v>
      </c>
      <c r="D19">
        <v>18</v>
      </c>
      <c r="E19" t="s">
        <v>1015</v>
      </c>
      <c r="F19">
        <v>2</v>
      </c>
      <c r="G19">
        <v>18</v>
      </c>
      <c r="H19" t="s">
        <v>351</v>
      </c>
      <c r="I19">
        <v>2</v>
      </c>
      <c r="J19">
        <v>18</v>
      </c>
      <c r="K19" t="s">
        <v>1086</v>
      </c>
      <c r="L19">
        <v>3</v>
      </c>
      <c r="M19">
        <v>18</v>
      </c>
      <c r="N19" t="s">
        <v>497</v>
      </c>
      <c r="O19">
        <v>2</v>
      </c>
      <c r="P19">
        <v>18</v>
      </c>
      <c r="Q19" t="s">
        <v>521</v>
      </c>
      <c r="R19">
        <v>2</v>
      </c>
      <c r="S19">
        <v>18</v>
      </c>
      <c r="T19" t="s">
        <v>489</v>
      </c>
      <c r="U19">
        <v>3</v>
      </c>
      <c r="V19">
        <v>18</v>
      </c>
      <c r="W19" t="s">
        <v>489</v>
      </c>
      <c r="X19">
        <v>5</v>
      </c>
      <c r="Y19">
        <v>18</v>
      </c>
      <c r="Z19" t="s">
        <v>490</v>
      </c>
      <c r="AA19">
        <v>3</v>
      </c>
      <c r="AB19">
        <v>18</v>
      </c>
      <c r="AC19" t="s">
        <v>510</v>
      </c>
      <c r="AD19">
        <v>3</v>
      </c>
      <c r="AE19">
        <v>18</v>
      </c>
      <c r="AF19" t="s">
        <v>476</v>
      </c>
      <c r="AG19">
        <v>2</v>
      </c>
      <c r="AH19">
        <v>18</v>
      </c>
      <c r="AI19" t="s">
        <v>512</v>
      </c>
      <c r="AJ19">
        <v>5</v>
      </c>
      <c r="AK19">
        <v>18</v>
      </c>
      <c r="AL19" t="s">
        <v>507</v>
      </c>
      <c r="AM19">
        <v>3</v>
      </c>
      <c r="AN19">
        <v>18</v>
      </c>
      <c r="AO19" t="s">
        <v>506</v>
      </c>
      <c r="AP19">
        <v>3</v>
      </c>
      <c r="AQ19">
        <v>18</v>
      </c>
      <c r="AT19">
        <v>18</v>
      </c>
      <c r="AU19" t="s">
        <v>422</v>
      </c>
      <c r="AV19">
        <v>2</v>
      </c>
      <c r="AW19">
        <v>18</v>
      </c>
      <c r="AX19" t="s">
        <v>328</v>
      </c>
      <c r="AY19">
        <v>3</v>
      </c>
      <c r="AZ19">
        <v>18</v>
      </c>
      <c r="BA19" t="s">
        <v>355</v>
      </c>
      <c r="BB19">
        <v>3</v>
      </c>
      <c r="BC19">
        <v>18</v>
      </c>
      <c r="BD19" t="s">
        <v>1192</v>
      </c>
      <c r="BE19">
        <v>3</v>
      </c>
      <c r="BF19">
        <v>18</v>
      </c>
      <c r="BG19" t="s">
        <v>1127</v>
      </c>
      <c r="BH19">
        <v>2</v>
      </c>
      <c r="BI19">
        <v>18</v>
      </c>
      <c r="BJ19" t="s">
        <v>1163</v>
      </c>
      <c r="BK19">
        <v>4</v>
      </c>
      <c r="BL19">
        <v>18</v>
      </c>
      <c r="BM19" t="s">
        <v>996</v>
      </c>
      <c r="BN19">
        <v>5</v>
      </c>
      <c r="BO19">
        <v>18</v>
      </c>
      <c r="BP19" t="s">
        <v>1119</v>
      </c>
      <c r="BQ19">
        <v>3</v>
      </c>
      <c r="BR19">
        <v>18</v>
      </c>
      <c r="BS19" t="s">
        <v>1066</v>
      </c>
      <c r="BT19">
        <v>3</v>
      </c>
      <c r="BU19">
        <v>18</v>
      </c>
      <c r="BV19" t="s">
        <v>1168</v>
      </c>
      <c r="BW19">
        <v>3</v>
      </c>
      <c r="BX19">
        <v>18</v>
      </c>
      <c r="BY19" t="s">
        <v>1132</v>
      </c>
      <c r="BZ19">
        <v>6</v>
      </c>
      <c r="CA19">
        <v>18</v>
      </c>
      <c r="CB19" t="s">
        <v>1156</v>
      </c>
      <c r="CC19">
        <v>3</v>
      </c>
      <c r="CD19">
        <v>18</v>
      </c>
      <c r="CE19" t="s">
        <v>1033</v>
      </c>
      <c r="CF19">
        <v>3</v>
      </c>
      <c r="CG19">
        <v>18</v>
      </c>
      <c r="CJ19">
        <v>18</v>
      </c>
      <c r="CK19" t="s">
        <v>1102</v>
      </c>
      <c r="CL19">
        <v>3</v>
      </c>
      <c r="CM19">
        <v>18</v>
      </c>
      <c r="CN19" t="s">
        <v>1024</v>
      </c>
      <c r="CO19">
        <v>3</v>
      </c>
      <c r="CP19">
        <v>18</v>
      </c>
      <c r="CQ19" t="s">
        <v>1167</v>
      </c>
      <c r="CR19">
        <v>3</v>
      </c>
      <c r="CS19">
        <v>18</v>
      </c>
    </row>
    <row r="20" spans="2:97" x14ac:dyDescent="0.25">
      <c r="B20" t="s">
        <v>362</v>
      </c>
      <c r="C20">
        <v>2</v>
      </c>
      <c r="D20">
        <v>19</v>
      </c>
      <c r="E20" t="s">
        <v>1009</v>
      </c>
      <c r="F20">
        <v>2</v>
      </c>
      <c r="G20">
        <v>19</v>
      </c>
      <c r="H20" t="s">
        <v>494</v>
      </c>
      <c r="I20">
        <v>2</v>
      </c>
      <c r="J20">
        <v>19</v>
      </c>
      <c r="K20" t="s">
        <v>1188</v>
      </c>
      <c r="L20">
        <v>3</v>
      </c>
      <c r="M20">
        <v>19</v>
      </c>
      <c r="N20" t="s">
        <v>511</v>
      </c>
      <c r="O20">
        <v>2</v>
      </c>
      <c r="P20">
        <v>19</v>
      </c>
      <c r="Q20" t="s">
        <v>494</v>
      </c>
      <c r="R20">
        <v>2</v>
      </c>
      <c r="S20">
        <v>19</v>
      </c>
      <c r="T20" t="s">
        <v>493</v>
      </c>
      <c r="U20">
        <v>3</v>
      </c>
      <c r="V20">
        <v>19</v>
      </c>
      <c r="W20" t="s">
        <v>487</v>
      </c>
      <c r="X20">
        <v>6</v>
      </c>
      <c r="Y20">
        <v>19</v>
      </c>
      <c r="Z20" t="s">
        <v>423</v>
      </c>
      <c r="AA20">
        <v>3</v>
      </c>
      <c r="AB20">
        <v>19</v>
      </c>
      <c r="AC20" t="s">
        <v>504</v>
      </c>
      <c r="AD20">
        <v>4</v>
      </c>
      <c r="AE20">
        <v>19</v>
      </c>
      <c r="AF20" t="s">
        <v>473</v>
      </c>
      <c r="AG20">
        <v>2</v>
      </c>
      <c r="AH20">
        <v>19</v>
      </c>
      <c r="AI20" t="s">
        <v>422</v>
      </c>
      <c r="AJ20">
        <v>6</v>
      </c>
      <c r="AK20">
        <v>19</v>
      </c>
      <c r="AL20" t="s">
        <v>488</v>
      </c>
      <c r="AM20">
        <v>3</v>
      </c>
      <c r="AN20">
        <v>19</v>
      </c>
      <c r="AO20" t="s">
        <v>469</v>
      </c>
      <c r="AP20">
        <v>3</v>
      </c>
      <c r="AQ20">
        <v>19</v>
      </c>
      <c r="AT20">
        <v>19</v>
      </c>
      <c r="AU20" t="s">
        <v>355</v>
      </c>
      <c r="AV20">
        <v>2</v>
      </c>
      <c r="AW20">
        <v>19</v>
      </c>
      <c r="AX20" t="s">
        <v>530</v>
      </c>
      <c r="AY20">
        <v>3</v>
      </c>
      <c r="AZ20">
        <v>19</v>
      </c>
      <c r="BA20" t="s">
        <v>494</v>
      </c>
      <c r="BB20">
        <v>3</v>
      </c>
      <c r="BC20">
        <v>19</v>
      </c>
      <c r="BD20" t="s">
        <v>1132</v>
      </c>
      <c r="BE20">
        <v>3</v>
      </c>
      <c r="BF20">
        <v>19</v>
      </c>
      <c r="BG20" t="s">
        <v>1038</v>
      </c>
      <c r="BH20">
        <v>2</v>
      </c>
      <c r="BI20">
        <v>19</v>
      </c>
      <c r="BJ20" t="s">
        <v>1036</v>
      </c>
      <c r="BK20">
        <v>5</v>
      </c>
      <c r="BL20">
        <v>19</v>
      </c>
      <c r="BM20" t="s">
        <v>1066</v>
      </c>
      <c r="BN20">
        <v>6</v>
      </c>
      <c r="BO20">
        <v>19</v>
      </c>
      <c r="BP20" t="s">
        <v>1114</v>
      </c>
      <c r="BQ20">
        <v>4</v>
      </c>
      <c r="BR20">
        <v>19</v>
      </c>
      <c r="BS20" t="s">
        <v>1167</v>
      </c>
      <c r="BT20">
        <v>4</v>
      </c>
      <c r="BU20">
        <v>19</v>
      </c>
      <c r="BV20" t="s">
        <v>1106</v>
      </c>
      <c r="BW20">
        <v>3</v>
      </c>
      <c r="BX20">
        <v>19</v>
      </c>
      <c r="CA20">
        <v>19</v>
      </c>
      <c r="CB20" t="s">
        <v>1158</v>
      </c>
      <c r="CC20">
        <v>3</v>
      </c>
      <c r="CD20">
        <v>19</v>
      </c>
      <c r="CE20" t="s">
        <v>1068</v>
      </c>
      <c r="CF20">
        <v>3</v>
      </c>
      <c r="CG20">
        <v>19</v>
      </c>
      <c r="CJ20">
        <v>19</v>
      </c>
      <c r="CK20" t="s">
        <v>1206</v>
      </c>
      <c r="CL20">
        <v>3</v>
      </c>
      <c r="CM20">
        <v>19</v>
      </c>
      <c r="CN20" t="s">
        <v>1106</v>
      </c>
      <c r="CO20">
        <v>3</v>
      </c>
      <c r="CP20">
        <v>19</v>
      </c>
      <c r="CQ20" t="s">
        <v>1106</v>
      </c>
      <c r="CR20">
        <v>3</v>
      </c>
      <c r="CS20">
        <v>19</v>
      </c>
    </row>
    <row r="21" spans="2:97" x14ac:dyDescent="0.25">
      <c r="B21" t="s">
        <v>427</v>
      </c>
      <c r="C21">
        <v>2</v>
      </c>
      <c r="D21">
        <v>20</v>
      </c>
      <c r="E21" t="s">
        <v>1038</v>
      </c>
      <c r="F21">
        <v>2</v>
      </c>
      <c r="G21">
        <v>20</v>
      </c>
      <c r="H21" t="s">
        <v>438</v>
      </c>
      <c r="I21">
        <v>2</v>
      </c>
      <c r="J21">
        <v>20</v>
      </c>
      <c r="K21" t="s">
        <v>1158</v>
      </c>
      <c r="L21">
        <v>3</v>
      </c>
      <c r="M21">
        <v>20</v>
      </c>
      <c r="N21" t="s">
        <v>491</v>
      </c>
      <c r="O21">
        <v>2</v>
      </c>
      <c r="P21">
        <v>20</v>
      </c>
      <c r="Q21" t="s">
        <v>524</v>
      </c>
      <c r="R21">
        <v>2</v>
      </c>
      <c r="S21">
        <v>20</v>
      </c>
      <c r="T21" t="s">
        <v>355</v>
      </c>
      <c r="U21">
        <v>3</v>
      </c>
      <c r="V21">
        <v>20</v>
      </c>
      <c r="W21" t="s">
        <v>355</v>
      </c>
      <c r="X21">
        <v>6</v>
      </c>
      <c r="Y21">
        <v>20</v>
      </c>
      <c r="Z21" t="s">
        <v>493</v>
      </c>
      <c r="AA21">
        <v>3</v>
      </c>
      <c r="AB21">
        <v>20</v>
      </c>
      <c r="AC21" t="s">
        <v>494</v>
      </c>
      <c r="AD21">
        <v>4</v>
      </c>
      <c r="AE21">
        <v>20</v>
      </c>
      <c r="AF21" t="s">
        <v>504</v>
      </c>
      <c r="AG21">
        <v>2</v>
      </c>
      <c r="AH21">
        <v>20</v>
      </c>
      <c r="AI21" t="s">
        <v>490</v>
      </c>
      <c r="AJ21">
        <v>6</v>
      </c>
      <c r="AK21">
        <v>20</v>
      </c>
      <c r="AL21" t="s">
        <v>355</v>
      </c>
      <c r="AM21">
        <v>3</v>
      </c>
      <c r="AN21">
        <v>20</v>
      </c>
      <c r="AO21" t="s">
        <v>505</v>
      </c>
      <c r="AP21">
        <v>3</v>
      </c>
      <c r="AQ21">
        <v>20</v>
      </c>
      <c r="AT21">
        <v>20</v>
      </c>
      <c r="AU21" t="s">
        <v>515</v>
      </c>
      <c r="AV21">
        <v>2</v>
      </c>
      <c r="AW21">
        <v>20</v>
      </c>
      <c r="AX21" t="s">
        <v>426</v>
      </c>
      <c r="AY21">
        <v>3</v>
      </c>
      <c r="AZ21">
        <v>20</v>
      </c>
      <c r="BA21" t="s">
        <v>452</v>
      </c>
      <c r="BB21">
        <v>3</v>
      </c>
      <c r="BC21">
        <v>20</v>
      </c>
      <c r="BD21" t="s">
        <v>1057</v>
      </c>
      <c r="BE21">
        <v>3</v>
      </c>
      <c r="BF21">
        <v>20</v>
      </c>
      <c r="BG21" t="s">
        <v>1084</v>
      </c>
      <c r="BH21">
        <v>2</v>
      </c>
      <c r="BI21">
        <v>20</v>
      </c>
      <c r="BJ21" t="s">
        <v>1183</v>
      </c>
      <c r="BK21">
        <v>5</v>
      </c>
      <c r="BL21">
        <v>20</v>
      </c>
      <c r="BM21" t="s">
        <v>1033</v>
      </c>
      <c r="BN21">
        <v>6</v>
      </c>
      <c r="BO21">
        <v>20</v>
      </c>
      <c r="BP21" t="s">
        <v>1057</v>
      </c>
      <c r="BQ21">
        <v>4</v>
      </c>
      <c r="BR21">
        <v>20</v>
      </c>
      <c r="BS21" t="s">
        <v>996</v>
      </c>
      <c r="BT21">
        <v>4</v>
      </c>
      <c r="BU21">
        <v>20</v>
      </c>
      <c r="BV21" t="s">
        <v>1107</v>
      </c>
      <c r="BW21">
        <v>3</v>
      </c>
      <c r="BX21">
        <v>20</v>
      </c>
      <c r="CA21">
        <v>20</v>
      </c>
      <c r="CB21" t="s">
        <v>1104</v>
      </c>
      <c r="CC21">
        <v>4</v>
      </c>
      <c r="CD21">
        <v>20</v>
      </c>
      <c r="CE21" t="s">
        <v>1045</v>
      </c>
      <c r="CF21">
        <v>3</v>
      </c>
      <c r="CG21">
        <v>20</v>
      </c>
      <c r="CJ21">
        <v>20</v>
      </c>
      <c r="CK21" t="s">
        <v>1185</v>
      </c>
      <c r="CL21">
        <v>3</v>
      </c>
      <c r="CM21">
        <v>20</v>
      </c>
      <c r="CN21" t="s">
        <v>1210</v>
      </c>
      <c r="CO21">
        <v>3</v>
      </c>
      <c r="CP21">
        <v>20</v>
      </c>
      <c r="CQ21" t="s">
        <v>1065</v>
      </c>
      <c r="CR21">
        <v>3</v>
      </c>
      <c r="CS21">
        <v>20</v>
      </c>
    </row>
    <row r="22" spans="2:97" x14ac:dyDescent="0.25">
      <c r="B22" t="s">
        <v>495</v>
      </c>
      <c r="C22">
        <v>2</v>
      </c>
      <c r="D22">
        <v>21</v>
      </c>
      <c r="E22" t="s">
        <v>1042</v>
      </c>
      <c r="F22">
        <v>2</v>
      </c>
      <c r="G22">
        <v>21</v>
      </c>
      <c r="H22" t="s">
        <v>518</v>
      </c>
      <c r="I22">
        <v>3</v>
      </c>
      <c r="J22">
        <v>21</v>
      </c>
      <c r="K22" t="s">
        <v>1150</v>
      </c>
      <c r="L22">
        <v>3</v>
      </c>
      <c r="M22">
        <v>21</v>
      </c>
      <c r="N22" t="s">
        <v>432</v>
      </c>
      <c r="O22">
        <v>3</v>
      </c>
      <c r="P22">
        <v>21</v>
      </c>
      <c r="Q22" t="s">
        <v>402</v>
      </c>
      <c r="R22">
        <v>3</v>
      </c>
      <c r="S22">
        <v>21</v>
      </c>
      <c r="T22" t="s">
        <v>530</v>
      </c>
      <c r="U22">
        <v>3</v>
      </c>
      <c r="V22">
        <v>21</v>
      </c>
      <c r="W22" t="s">
        <v>423</v>
      </c>
      <c r="X22">
        <v>6</v>
      </c>
      <c r="Y22">
        <v>21</v>
      </c>
      <c r="Z22" t="s">
        <v>452</v>
      </c>
      <c r="AA22">
        <v>3</v>
      </c>
      <c r="AB22">
        <v>21</v>
      </c>
      <c r="AC22" t="s">
        <v>516</v>
      </c>
      <c r="AD22">
        <v>4</v>
      </c>
      <c r="AE22">
        <v>21</v>
      </c>
      <c r="AF22" t="s">
        <v>505</v>
      </c>
      <c r="AG22">
        <v>3</v>
      </c>
      <c r="AH22">
        <v>21</v>
      </c>
      <c r="AI22" t="s">
        <v>376</v>
      </c>
      <c r="AJ22">
        <v>6</v>
      </c>
      <c r="AK22">
        <v>21</v>
      </c>
      <c r="AL22" t="s">
        <v>493</v>
      </c>
      <c r="AM22">
        <v>3</v>
      </c>
      <c r="AN22">
        <v>21</v>
      </c>
      <c r="AO22" t="s">
        <v>500</v>
      </c>
      <c r="AP22">
        <v>3</v>
      </c>
      <c r="AQ22">
        <v>21</v>
      </c>
      <c r="AT22">
        <v>21</v>
      </c>
      <c r="AU22" t="s">
        <v>514</v>
      </c>
      <c r="AV22">
        <v>3</v>
      </c>
      <c r="AW22">
        <v>21</v>
      </c>
      <c r="AX22" t="s">
        <v>355</v>
      </c>
      <c r="AY22">
        <v>3</v>
      </c>
      <c r="AZ22">
        <v>21</v>
      </c>
      <c r="BA22" t="s">
        <v>490</v>
      </c>
      <c r="BB22">
        <v>3</v>
      </c>
      <c r="BC22">
        <v>21</v>
      </c>
      <c r="BD22" t="s">
        <v>1107</v>
      </c>
      <c r="BE22">
        <v>3</v>
      </c>
      <c r="BF22">
        <v>21</v>
      </c>
      <c r="BG22" t="s">
        <v>1148</v>
      </c>
      <c r="BH22">
        <v>3</v>
      </c>
      <c r="BI22">
        <v>21</v>
      </c>
      <c r="BJ22" t="s">
        <v>1064</v>
      </c>
      <c r="BK22">
        <v>5</v>
      </c>
      <c r="BL22">
        <v>21</v>
      </c>
      <c r="BM22" t="s">
        <v>1148</v>
      </c>
      <c r="BN22">
        <v>6</v>
      </c>
      <c r="BO22">
        <v>21</v>
      </c>
      <c r="BP22" t="s">
        <v>1009</v>
      </c>
      <c r="BQ22">
        <v>4</v>
      </c>
      <c r="BR22">
        <v>21</v>
      </c>
      <c r="BS22" t="s">
        <v>1064</v>
      </c>
      <c r="BT22">
        <v>4</v>
      </c>
      <c r="BU22">
        <v>21</v>
      </c>
      <c r="BV22" t="s">
        <v>1188</v>
      </c>
      <c r="BW22">
        <v>3</v>
      </c>
      <c r="BX22">
        <v>21</v>
      </c>
      <c r="CA22">
        <v>21</v>
      </c>
      <c r="CB22" t="s">
        <v>1060</v>
      </c>
      <c r="CC22">
        <v>4</v>
      </c>
      <c r="CD22">
        <v>21</v>
      </c>
      <c r="CE22" t="s">
        <v>1159</v>
      </c>
      <c r="CF22">
        <v>3</v>
      </c>
      <c r="CG22">
        <v>21</v>
      </c>
      <c r="CJ22">
        <v>21</v>
      </c>
      <c r="CK22" t="s">
        <v>1124</v>
      </c>
      <c r="CL22">
        <v>3</v>
      </c>
      <c r="CM22">
        <v>21</v>
      </c>
      <c r="CN22" t="s">
        <v>1204</v>
      </c>
      <c r="CO22">
        <v>3</v>
      </c>
      <c r="CP22">
        <v>21</v>
      </c>
      <c r="CQ22" t="s">
        <v>1058</v>
      </c>
      <c r="CR22">
        <v>3</v>
      </c>
      <c r="CS22">
        <v>21</v>
      </c>
    </row>
    <row r="23" spans="2:97" x14ac:dyDescent="0.25">
      <c r="B23" t="s">
        <v>425</v>
      </c>
      <c r="C23">
        <v>2</v>
      </c>
      <c r="D23">
        <v>22</v>
      </c>
      <c r="E23" t="s">
        <v>1159</v>
      </c>
      <c r="F23">
        <v>2</v>
      </c>
      <c r="G23">
        <v>22</v>
      </c>
      <c r="H23" t="s">
        <v>443</v>
      </c>
      <c r="I23">
        <v>3</v>
      </c>
      <c r="J23">
        <v>22</v>
      </c>
      <c r="K23" t="s">
        <v>1209</v>
      </c>
      <c r="L23">
        <v>3</v>
      </c>
      <c r="M23">
        <v>22</v>
      </c>
      <c r="N23" t="s">
        <v>401</v>
      </c>
      <c r="O23">
        <v>3</v>
      </c>
      <c r="P23">
        <v>22</v>
      </c>
      <c r="Q23" t="s">
        <v>422</v>
      </c>
      <c r="R23">
        <v>3</v>
      </c>
      <c r="S23">
        <v>22</v>
      </c>
      <c r="T23" t="s">
        <v>327</v>
      </c>
      <c r="U23">
        <v>3</v>
      </c>
      <c r="V23">
        <v>22</v>
      </c>
      <c r="W23" t="s">
        <v>438</v>
      </c>
      <c r="X23">
        <v>6</v>
      </c>
      <c r="Y23">
        <v>22</v>
      </c>
      <c r="Z23" t="s">
        <v>426</v>
      </c>
      <c r="AA23">
        <v>3</v>
      </c>
      <c r="AB23">
        <v>22</v>
      </c>
      <c r="AC23" t="s">
        <v>330</v>
      </c>
      <c r="AD23">
        <v>4</v>
      </c>
      <c r="AE23">
        <v>22</v>
      </c>
      <c r="AF23" t="s">
        <v>506</v>
      </c>
      <c r="AG23">
        <v>3</v>
      </c>
      <c r="AH23">
        <v>22</v>
      </c>
      <c r="AI23" t="s">
        <v>355</v>
      </c>
      <c r="AJ23">
        <v>6</v>
      </c>
      <c r="AK23">
        <v>22</v>
      </c>
      <c r="AL23" t="s">
        <v>530</v>
      </c>
      <c r="AM23">
        <v>3</v>
      </c>
      <c r="AN23">
        <v>22</v>
      </c>
      <c r="AO23" t="s">
        <v>355</v>
      </c>
      <c r="AP23">
        <v>3</v>
      </c>
      <c r="AQ23">
        <v>22</v>
      </c>
      <c r="AT23">
        <v>22</v>
      </c>
      <c r="AU23" t="s">
        <v>330</v>
      </c>
      <c r="AV23">
        <v>3</v>
      </c>
      <c r="AW23">
        <v>22</v>
      </c>
      <c r="AX23" t="s">
        <v>493</v>
      </c>
      <c r="AY23">
        <v>3</v>
      </c>
      <c r="AZ23">
        <v>22</v>
      </c>
      <c r="BA23" t="s">
        <v>489</v>
      </c>
      <c r="BB23">
        <v>3</v>
      </c>
      <c r="BC23">
        <v>22</v>
      </c>
      <c r="BD23" t="s">
        <v>1038</v>
      </c>
      <c r="BE23">
        <v>3</v>
      </c>
      <c r="BF23">
        <v>22</v>
      </c>
      <c r="BG23" t="s">
        <v>1087</v>
      </c>
      <c r="BH23">
        <v>3</v>
      </c>
      <c r="BI23">
        <v>22</v>
      </c>
      <c r="BJ23" t="s">
        <v>1143</v>
      </c>
      <c r="BK23">
        <v>5</v>
      </c>
      <c r="BL23">
        <v>22</v>
      </c>
      <c r="BM23" t="s">
        <v>1210</v>
      </c>
      <c r="BN23">
        <v>6</v>
      </c>
      <c r="BO23">
        <v>22</v>
      </c>
      <c r="BP23" t="s">
        <v>1087</v>
      </c>
      <c r="BQ23">
        <v>4</v>
      </c>
      <c r="BR23">
        <v>22</v>
      </c>
      <c r="BS23" t="s">
        <v>1038</v>
      </c>
      <c r="BT23">
        <v>4</v>
      </c>
      <c r="BU23">
        <v>22</v>
      </c>
      <c r="BV23" t="s">
        <v>996</v>
      </c>
      <c r="BW23">
        <v>3</v>
      </c>
      <c r="BX23">
        <v>22</v>
      </c>
      <c r="CA23">
        <v>22</v>
      </c>
      <c r="CB23" t="s">
        <v>1132</v>
      </c>
      <c r="CC23">
        <v>4</v>
      </c>
      <c r="CD23">
        <v>22</v>
      </c>
      <c r="CE23" t="s">
        <v>1204</v>
      </c>
      <c r="CF23">
        <v>3</v>
      </c>
      <c r="CG23">
        <v>22</v>
      </c>
      <c r="CJ23">
        <v>22</v>
      </c>
      <c r="CK23" t="s">
        <v>1033</v>
      </c>
      <c r="CL23">
        <v>3</v>
      </c>
      <c r="CM23">
        <v>22</v>
      </c>
      <c r="CN23" t="s">
        <v>1038</v>
      </c>
      <c r="CO23">
        <v>3</v>
      </c>
      <c r="CP23">
        <v>22</v>
      </c>
      <c r="CQ23" t="s">
        <v>1051</v>
      </c>
      <c r="CR23">
        <v>3</v>
      </c>
      <c r="CS23">
        <v>22</v>
      </c>
    </row>
    <row r="24" spans="2:97" x14ac:dyDescent="0.25">
      <c r="B24" t="s">
        <v>331</v>
      </c>
      <c r="C24">
        <v>2</v>
      </c>
      <c r="D24">
        <v>23</v>
      </c>
      <c r="E24" t="s">
        <v>1065</v>
      </c>
      <c r="F24">
        <v>2</v>
      </c>
      <c r="G24">
        <v>23</v>
      </c>
      <c r="H24" t="s">
        <v>529</v>
      </c>
      <c r="I24">
        <v>3</v>
      </c>
      <c r="J24">
        <v>23</v>
      </c>
      <c r="K24" t="s">
        <v>1084</v>
      </c>
      <c r="L24">
        <v>3</v>
      </c>
      <c r="M24">
        <v>23</v>
      </c>
      <c r="N24" t="s">
        <v>504</v>
      </c>
      <c r="O24">
        <v>3</v>
      </c>
      <c r="P24">
        <v>23</v>
      </c>
      <c r="Q24" t="s">
        <v>497</v>
      </c>
      <c r="R24">
        <v>3</v>
      </c>
      <c r="S24">
        <v>23</v>
      </c>
      <c r="T24" t="s">
        <v>363</v>
      </c>
      <c r="U24">
        <v>3</v>
      </c>
      <c r="V24">
        <v>23</v>
      </c>
      <c r="Y24">
        <v>23</v>
      </c>
      <c r="Z24" t="s">
        <v>505</v>
      </c>
      <c r="AA24">
        <v>4</v>
      </c>
      <c r="AB24">
        <v>23</v>
      </c>
      <c r="AC24" t="s">
        <v>350</v>
      </c>
      <c r="AD24">
        <v>4</v>
      </c>
      <c r="AE24">
        <v>23</v>
      </c>
      <c r="AF24" t="s">
        <v>469</v>
      </c>
      <c r="AG24">
        <v>3</v>
      </c>
      <c r="AH24">
        <v>23</v>
      </c>
      <c r="AK24">
        <v>23</v>
      </c>
      <c r="AL24" t="s">
        <v>502</v>
      </c>
      <c r="AM24">
        <v>4</v>
      </c>
      <c r="AN24">
        <v>23</v>
      </c>
      <c r="AO24" t="s">
        <v>490</v>
      </c>
      <c r="AP24">
        <v>3</v>
      </c>
      <c r="AQ24">
        <v>23</v>
      </c>
      <c r="AT24">
        <v>23</v>
      </c>
      <c r="AU24" t="s">
        <v>429</v>
      </c>
      <c r="AV24">
        <v>3</v>
      </c>
      <c r="AW24">
        <v>23</v>
      </c>
      <c r="AX24" t="s">
        <v>443</v>
      </c>
      <c r="AY24">
        <v>3</v>
      </c>
      <c r="AZ24">
        <v>23</v>
      </c>
      <c r="BA24" t="s">
        <v>328</v>
      </c>
      <c r="BB24">
        <v>3</v>
      </c>
      <c r="BC24">
        <v>23</v>
      </c>
      <c r="BD24" t="s">
        <v>1160</v>
      </c>
      <c r="BE24">
        <v>3</v>
      </c>
      <c r="BF24">
        <v>23</v>
      </c>
      <c r="BG24" t="s">
        <v>1057</v>
      </c>
      <c r="BH24">
        <v>3</v>
      </c>
      <c r="BI24">
        <v>23</v>
      </c>
      <c r="BJ24" t="s">
        <v>1124</v>
      </c>
      <c r="BK24">
        <v>5</v>
      </c>
      <c r="BL24">
        <v>23</v>
      </c>
      <c r="BO24">
        <v>23</v>
      </c>
      <c r="BP24" t="s">
        <v>1056</v>
      </c>
      <c r="BQ24">
        <v>4</v>
      </c>
      <c r="BR24">
        <v>23</v>
      </c>
      <c r="BS24" t="s">
        <v>1074</v>
      </c>
      <c r="BT24">
        <v>4</v>
      </c>
      <c r="BU24">
        <v>23</v>
      </c>
      <c r="BV24" t="s">
        <v>1159</v>
      </c>
      <c r="BW24">
        <v>3</v>
      </c>
      <c r="BX24">
        <v>23</v>
      </c>
      <c r="CA24">
        <v>23</v>
      </c>
      <c r="CB24" t="s">
        <v>1146</v>
      </c>
      <c r="CC24">
        <v>4</v>
      </c>
      <c r="CD24">
        <v>23</v>
      </c>
      <c r="CE24" t="s">
        <v>1150</v>
      </c>
      <c r="CF24">
        <v>4</v>
      </c>
      <c r="CG24">
        <v>23</v>
      </c>
      <c r="CJ24">
        <v>23</v>
      </c>
      <c r="CK24" t="s">
        <v>1019</v>
      </c>
      <c r="CL24">
        <v>3</v>
      </c>
      <c r="CM24">
        <v>23</v>
      </c>
      <c r="CN24" t="s">
        <v>1158</v>
      </c>
      <c r="CO24">
        <v>3</v>
      </c>
      <c r="CP24">
        <v>23</v>
      </c>
      <c r="CQ24" t="s">
        <v>1180</v>
      </c>
      <c r="CR24">
        <v>4</v>
      </c>
      <c r="CS24">
        <v>23</v>
      </c>
    </row>
    <row r="25" spans="2:97" x14ac:dyDescent="0.25">
      <c r="B25" t="s">
        <v>514</v>
      </c>
      <c r="C25">
        <v>2</v>
      </c>
      <c r="D25">
        <v>24</v>
      </c>
      <c r="E25" t="s">
        <v>1158</v>
      </c>
      <c r="F25">
        <v>2</v>
      </c>
      <c r="G25">
        <v>24</v>
      </c>
      <c r="H25" t="s">
        <v>444</v>
      </c>
      <c r="I25">
        <v>3</v>
      </c>
      <c r="J25">
        <v>24</v>
      </c>
      <c r="K25" t="s">
        <v>1129</v>
      </c>
      <c r="L25">
        <v>3</v>
      </c>
      <c r="M25">
        <v>24</v>
      </c>
      <c r="N25" t="s">
        <v>506</v>
      </c>
      <c r="O25">
        <v>3</v>
      </c>
      <c r="P25">
        <v>24</v>
      </c>
      <c r="Q25" t="s">
        <v>389</v>
      </c>
      <c r="R25">
        <v>3</v>
      </c>
      <c r="S25">
        <v>24</v>
      </c>
      <c r="T25" t="s">
        <v>445</v>
      </c>
      <c r="U25">
        <v>3</v>
      </c>
      <c r="V25">
        <v>24</v>
      </c>
      <c r="Y25">
        <v>24</v>
      </c>
      <c r="Z25" t="s">
        <v>532</v>
      </c>
      <c r="AA25">
        <v>4</v>
      </c>
      <c r="AB25">
        <v>24</v>
      </c>
      <c r="AC25" t="s">
        <v>524</v>
      </c>
      <c r="AD25">
        <v>4</v>
      </c>
      <c r="AE25">
        <v>24</v>
      </c>
      <c r="AF25" t="s">
        <v>358</v>
      </c>
      <c r="AG25">
        <v>3</v>
      </c>
      <c r="AH25">
        <v>24</v>
      </c>
      <c r="AK25">
        <v>24</v>
      </c>
      <c r="AL25" t="s">
        <v>378</v>
      </c>
      <c r="AM25">
        <v>4</v>
      </c>
      <c r="AN25">
        <v>24</v>
      </c>
      <c r="AO25" t="s">
        <v>376</v>
      </c>
      <c r="AP25">
        <v>3</v>
      </c>
      <c r="AQ25">
        <v>24</v>
      </c>
      <c r="AT25">
        <v>24</v>
      </c>
      <c r="AU25" t="s">
        <v>494</v>
      </c>
      <c r="AV25">
        <v>3</v>
      </c>
      <c r="AW25">
        <v>24</v>
      </c>
      <c r="AX25" t="s">
        <v>494</v>
      </c>
      <c r="AY25">
        <v>3</v>
      </c>
      <c r="AZ25">
        <v>24</v>
      </c>
      <c r="BA25" t="s">
        <v>443</v>
      </c>
      <c r="BB25">
        <v>3</v>
      </c>
      <c r="BC25">
        <v>24</v>
      </c>
      <c r="BD25" t="s">
        <v>1167</v>
      </c>
      <c r="BE25">
        <v>3</v>
      </c>
      <c r="BF25">
        <v>24</v>
      </c>
      <c r="BG25" t="s">
        <v>1137</v>
      </c>
      <c r="BH25">
        <v>3</v>
      </c>
      <c r="BI25">
        <v>24</v>
      </c>
      <c r="BJ25" t="s">
        <v>1031</v>
      </c>
      <c r="BK25">
        <v>5</v>
      </c>
      <c r="BL25">
        <v>24</v>
      </c>
      <c r="BO25">
        <v>24</v>
      </c>
      <c r="BP25" t="s">
        <v>1008</v>
      </c>
      <c r="BQ25">
        <v>4</v>
      </c>
      <c r="BR25">
        <v>24</v>
      </c>
      <c r="BS25" t="s">
        <v>1009</v>
      </c>
      <c r="BT25">
        <v>4</v>
      </c>
      <c r="BU25">
        <v>24</v>
      </c>
      <c r="BV25" t="s">
        <v>1015</v>
      </c>
      <c r="BW25">
        <v>3</v>
      </c>
      <c r="BX25">
        <v>24</v>
      </c>
      <c r="CA25">
        <v>24</v>
      </c>
      <c r="CB25" t="s">
        <v>1084</v>
      </c>
      <c r="CC25">
        <v>4</v>
      </c>
      <c r="CD25">
        <v>24</v>
      </c>
      <c r="CE25" t="s">
        <v>1202</v>
      </c>
      <c r="CF25">
        <v>4</v>
      </c>
      <c r="CG25">
        <v>24</v>
      </c>
      <c r="CJ25">
        <v>24</v>
      </c>
      <c r="CK25" t="s">
        <v>1168</v>
      </c>
      <c r="CL25">
        <v>3</v>
      </c>
      <c r="CM25">
        <v>24</v>
      </c>
      <c r="CN25" t="s">
        <v>1087</v>
      </c>
      <c r="CO25">
        <v>3</v>
      </c>
      <c r="CP25">
        <v>24</v>
      </c>
      <c r="CQ25" t="s">
        <v>1038</v>
      </c>
      <c r="CR25">
        <v>4</v>
      </c>
      <c r="CS25">
        <v>24</v>
      </c>
    </row>
    <row r="26" spans="2:97" x14ac:dyDescent="0.25">
      <c r="B26" t="s">
        <v>501</v>
      </c>
      <c r="C26">
        <v>2</v>
      </c>
      <c r="D26">
        <v>25</v>
      </c>
      <c r="E26" t="s">
        <v>1189</v>
      </c>
      <c r="F26">
        <v>2</v>
      </c>
      <c r="G26">
        <v>25</v>
      </c>
      <c r="H26" t="s">
        <v>525</v>
      </c>
      <c r="I26">
        <v>3</v>
      </c>
      <c r="J26">
        <v>25</v>
      </c>
      <c r="K26" t="s">
        <v>1207</v>
      </c>
      <c r="L26">
        <v>3</v>
      </c>
      <c r="M26">
        <v>25</v>
      </c>
      <c r="N26" t="s">
        <v>508</v>
      </c>
      <c r="O26">
        <v>3</v>
      </c>
      <c r="P26">
        <v>25</v>
      </c>
      <c r="Q26" t="s">
        <v>423</v>
      </c>
      <c r="R26">
        <v>3</v>
      </c>
      <c r="S26">
        <v>25</v>
      </c>
      <c r="T26" t="s">
        <v>487</v>
      </c>
      <c r="U26">
        <v>3</v>
      </c>
      <c r="V26">
        <v>25</v>
      </c>
      <c r="Y26">
        <v>25</v>
      </c>
      <c r="Z26" t="s">
        <v>509</v>
      </c>
      <c r="AA26">
        <v>4</v>
      </c>
      <c r="AB26">
        <v>25</v>
      </c>
      <c r="AC26" t="s">
        <v>487</v>
      </c>
      <c r="AD26">
        <v>4</v>
      </c>
      <c r="AE26">
        <v>25</v>
      </c>
      <c r="AF26" t="s">
        <v>355</v>
      </c>
      <c r="AG26">
        <v>3</v>
      </c>
      <c r="AH26">
        <v>25</v>
      </c>
      <c r="AK26">
        <v>25</v>
      </c>
      <c r="AL26" t="s">
        <v>423</v>
      </c>
      <c r="AM26">
        <v>4</v>
      </c>
      <c r="AN26">
        <v>25</v>
      </c>
      <c r="AO26" t="s">
        <v>430</v>
      </c>
      <c r="AP26">
        <v>3</v>
      </c>
      <c r="AQ26">
        <v>25</v>
      </c>
      <c r="AT26">
        <v>25</v>
      </c>
      <c r="AU26" t="s">
        <v>349</v>
      </c>
      <c r="AV26">
        <v>3</v>
      </c>
      <c r="AW26">
        <v>25</v>
      </c>
      <c r="AX26" t="s">
        <v>465</v>
      </c>
      <c r="AY26">
        <v>3</v>
      </c>
      <c r="AZ26">
        <v>25</v>
      </c>
      <c r="BA26" t="s">
        <v>531</v>
      </c>
      <c r="BB26">
        <v>3</v>
      </c>
      <c r="BC26">
        <v>25</v>
      </c>
      <c r="BD26" t="s">
        <v>1026</v>
      </c>
      <c r="BE26">
        <v>3</v>
      </c>
      <c r="BF26">
        <v>25</v>
      </c>
      <c r="BG26" t="s">
        <v>1176</v>
      </c>
      <c r="BH26">
        <v>3</v>
      </c>
      <c r="BI26">
        <v>25</v>
      </c>
      <c r="BJ26" t="s">
        <v>1185</v>
      </c>
      <c r="BK26">
        <v>6</v>
      </c>
      <c r="BL26">
        <v>25</v>
      </c>
      <c r="BO26">
        <v>25</v>
      </c>
      <c r="BP26" t="s">
        <v>1193</v>
      </c>
      <c r="BQ26">
        <v>4</v>
      </c>
      <c r="BR26">
        <v>25</v>
      </c>
      <c r="BS26" t="s">
        <v>1086</v>
      </c>
      <c r="BT26">
        <v>4</v>
      </c>
      <c r="BU26">
        <v>25</v>
      </c>
      <c r="BV26" t="s">
        <v>1024</v>
      </c>
      <c r="BW26">
        <v>3</v>
      </c>
      <c r="BX26">
        <v>25</v>
      </c>
      <c r="CA26">
        <v>25</v>
      </c>
      <c r="CB26" t="s">
        <v>1004</v>
      </c>
      <c r="CC26">
        <v>4</v>
      </c>
      <c r="CD26">
        <v>25</v>
      </c>
      <c r="CE26" t="s">
        <v>1192</v>
      </c>
      <c r="CF26">
        <v>4</v>
      </c>
      <c r="CG26">
        <v>25</v>
      </c>
      <c r="CJ26">
        <v>25</v>
      </c>
      <c r="CK26" t="s">
        <v>1068</v>
      </c>
      <c r="CL26">
        <v>3</v>
      </c>
      <c r="CM26">
        <v>25</v>
      </c>
      <c r="CN26" t="s">
        <v>1070</v>
      </c>
      <c r="CO26">
        <v>3</v>
      </c>
      <c r="CP26">
        <v>25</v>
      </c>
      <c r="CQ26" t="s">
        <v>1207</v>
      </c>
      <c r="CR26">
        <v>4</v>
      </c>
      <c r="CS26">
        <v>25</v>
      </c>
    </row>
    <row r="27" spans="2:97" x14ac:dyDescent="0.25">
      <c r="B27" t="s">
        <v>426</v>
      </c>
      <c r="C27">
        <v>2</v>
      </c>
      <c r="D27">
        <v>26</v>
      </c>
      <c r="E27" t="s">
        <v>1055</v>
      </c>
      <c r="F27">
        <v>2</v>
      </c>
      <c r="G27">
        <v>26</v>
      </c>
      <c r="H27" t="s">
        <v>499</v>
      </c>
      <c r="I27">
        <v>3</v>
      </c>
      <c r="J27">
        <v>26</v>
      </c>
      <c r="K27" t="s">
        <v>1050</v>
      </c>
      <c r="L27">
        <v>3</v>
      </c>
      <c r="M27">
        <v>26</v>
      </c>
      <c r="N27" t="s">
        <v>425</v>
      </c>
      <c r="O27">
        <v>3</v>
      </c>
      <c r="P27">
        <v>26</v>
      </c>
      <c r="Q27" t="s">
        <v>427</v>
      </c>
      <c r="R27">
        <v>3</v>
      </c>
      <c r="S27">
        <v>26</v>
      </c>
      <c r="T27" t="s">
        <v>490</v>
      </c>
      <c r="U27">
        <v>3</v>
      </c>
      <c r="V27">
        <v>26</v>
      </c>
      <c r="Y27">
        <v>26</v>
      </c>
      <c r="Z27" t="s">
        <v>512</v>
      </c>
      <c r="AA27">
        <v>4</v>
      </c>
      <c r="AB27">
        <v>26</v>
      </c>
      <c r="AC27" t="s">
        <v>422</v>
      </c>
      <c r="AD27">
        <v>4</v>
      </c>
      <c r="AE27">
        <v>26</v>
      </c>
      <c r="AF27" t="s">
        <v>491</v>
      </c>
      <c r="AG27">
        <v>3</v>
      </c>
      <c r="AH27">
        <v>26</v>
      </c>
      <c r="AK27">
        <v>26</v>
      </c>
      <c r="AL27" t="s">
        <v>505</v>
      </c>
      <c r="AM27">
        <v>4</v>
      </c>
      <c r="AN27">
        <v>26</v>
      </c>
      <c r="AO27" t="s">
        <v>504</v>
      </c>
      <c r="AP27">
        <v>3</v>
      </c>
      <c r="AQ27">
        <v>26</v>
      </c>
      <c r="AT27">
        <v>26</v>
      </c>
      <c r="AU27" t="s">
        <v>457</v>
      </c>
      <c r="AV27">
        <v>3</v>
      </c>
      <c r="AW27">
        <v>26</v>
      </c>
      <c r="AX27" t="s">
        <v>444</v>
      </c>
      <c r="AY27">
        <v>3</v>
      </c>
      <c r="AZ27">
        <v>26</v>
      </c>
      <c r="BA27" t="s">
        <v>428</v>
      </c>
      <c r="BB27">
        <v>3</v>
      </c>
      <c r="BC27">
        <v>26</v>
      </c>
      <c r="BD27" t="s">
        <v>1188</v>
      </c>
      <c r="BE27">
        <v>3</v>
      </c>
      <c r="BF27">
        <v>26</v>
      </c>
      <c r="BG27" t="s">
        <v>1074</v>
      </c>
      <c r="BH27">
        <v>3</v>
      </c>
      <c r="BI27">
        <v>26</v>
      </c>
      <c r="BJ27" t="s">
        <v>1004</v>
      </c>
      <c r="BK27">
        <v>6</v>
      </c>
      <c r="BL27">
        <v>26</v>
      </c>
      <c r="BO27">
        <v>26</v>
      </c>
      <c r="BP27" t="s">
        <v>1065</v>
      </c>
      <c r="BQ27">
        <v>4</v>
      </c>
      <c r="BR27">
        <v>26</v>
      </c>
      <c r="BS27" t="s">
        <v>1024</v>
      </c>
      <c r="BT27">
        <v>4</v>
      </c>
      <c r="BU27">
        <v>26</v>
      </c>
      <c r="BV27" t="s">
        <v>1198</v>
      </c>
      <c r="BW27">
        <v>4</v>
      </c>
      <c r="BX27">
        <v>26</v>
      </c>
      <c r="CA27">
        <v>26</v>
      </c>
      <c r="CB27" t="s">
        <v>1192</v>
      </c>
      <c r="CC27">
        <v>4</v>
      </c>
      <c r="CD27">
        <v>26</v>
      </c>
      <c r="CE27" t="s">
        <v>1163</v>
      </c>
      <c r="CF27">
        <v>4</v>
      </c>
      <c r="CG27">
        <v>26</v>
      </c>
      <c r="CJ27">
        <v>26</v>
      </c>
      <c r="CK27" t="s">
        <v>1158</v>
      </c>
      <c r="CL27">
        <v>3</v>
      </c>
      <c r="CM27">
        <v>26</v>
      </c>
      <c r="CN27" t="s">
        <v>1134</v>
      </c>
      <c r="CO27">
        <v>3</v>
      </c>
      <c r="CP27">
        <v>26</v>
      </c>
      <c r="CQ27" t="s">
        <v>1085</v>
      </c>
      <c r="CR27">
        <v>4</v>
      </c>
      <c r="CS27">
        <v>26</v>
      </c>
    </row>
    <row r="28" spans="2:97" x14ac:dyDescent="0.25">
      <c r="B28" t="s">
        <v>355</v>
      </c>
      <c r="C28">
        <v>2</v>
      </c>
      <c r="D28">
        <v>27</v>
      </c>
      <c r="E28" t="s">
        <v>1090</v>
      </c>
      <c r="F28">
        <v>2</v>
      </c>
      <c r="G28">
        <v>27</v>
      </c>
      <c r="H28" t="s">
        <v>328</v>
      </c>
      <c r="I28">
        <v>3</v>
      </c>
      <c r="J28">
        <v>27</v>
      </c>
      <c r="K28" t="s">
        <v>1124</v>
      </c>
      <c r="L28">
        <v>3</v>
      </c>
      <c r="M28">
        <v>27</v>
      </c>
      <c r="N28" t="s">
        <v>365</v>
      </c>
      <c r="O28">
        <v>3</v>
      </c>
      <c r="P28">
        <v>27</v>
      </c>
      <c r="Q28" t="s">
        <v>429</v>
      </c>
      <c r="R28">
        <v>3</v>
      </c>
      <c r="S28">
        <v>27</v>
      </c>
      <c r="T28" t="s">
        <v>514</v>
      </c>
      <c r="U28">
        <v>3</v>
      </c>
      <c r="V28">
        <v>27</v>
      </c>
      <c r="Y28">
        <v>27</v>
      </c>
      <c r="Z28" t="s">
        <v>513</v>
      </c>
      <c r="AA28">
        <v>4</v>
      </c>
      <c r="AB28">
        <v>27</v>
      </c>
      <c r="AC28" t="s">
        <v>429</v>
      </c>
      <c r="AD28">
        <v>4</v>
      </c>
      <c r="AE28">
        <v>27</v>
      </c>
      <c r="AF28" t="s">
        <v>372</v>
      </c>
      <c r="AG28">
        <v>3</v>
      </c>
      <c r="AH28">
        <v>27</v>
      </c>
      <c r="AK28">
        <v>27</v>
      </c>
      <c r="AL28" t="s">
        <v>495</v>
      </c>
      <c r="AM28">
        <v>4</v>
      </c>
      <c r="AN28">
        <v>27</v>
      </c>
      <c r="AO28" t="s">
        <v>330</v>
      </c>
      <c r="AP28">
        <v>3</v>
      </c>
      <c r="AQ28">
        <v>27</v>
      </c>
      <c r="AT28">
        <v>27</v>
      </c>
      <c r="AU28" t="s">
        <v>500</v>
      </c>
      <c r="AV28">
        <v>3</v>
      </c>
      <c r="AW28">
        <v>27</v>
      </c>
      <c r="AX28" t="s">
        <v>463</v>
      </c>
      <c r="AY28">
        <v>3</v>
      </c>
      <c r="AZ28">
        <v>27</v>
      </c>
      <c r="BA28" t="s">
        <v>363</v>
      </c>
      <c r="BB28">
        <v>3</v>
      </c>
      <c r="BC28">
        <v>27</v>
      </c>
      <c r="BD28" t="s">
        <v>1046</v>
      </c>
      <c r="BE28">
        <v>3</v>
      </c>
      <c r="BF28">
        <v>27</v>
      </c>
      <c r="BG28" t="s">
        <v>1004</v>
      </c>
      <c r="BH28">
        <v>3</v>
      </c>
      <c r="BI28">
        <v>27</v>
      </c>
      <c r="BJ28" t="s">
        <v>1150</v>
      </c>
      <c r="BK28">
        <v>6</v>
      </c>
      <c r="BL28">
        <v>27</v>
      </c>
      <c r="BO28">
        <v>27</v>
      </c>
      <c r="BP28" t="s">
        <v>1106</v>
      </c>
      <c r="BQ28">
        <v>4</v>
      </c>
      <c r="BR28">
        <v>27</v>
      </c>
      <c r="BS28" t="s">
        <v>1004</v>
      </c>
      <c r="BT28">
        <v>4</v>
      </c>
      <c r="BU28">
        <v>27</v>
      </c>
      <c r="BV28" t="s">
        <v>1036</v>
      </c>
      <c r="BW28">
        <v>4</v>
      </c>
      <c r="BX28">
        <v>27</v>
      </c>
      <c r="CA28">
        <v>27</v>
      </c>
      <c r="CB28" t="s">
        <v>1157</v>
      </c>
      <c r="CC28">
        <v>4</v>
      </c>
      <c r="CD28">
        <v>27</v>
      </c>
      <c r="CE28" t="s">
        <v>1177</v>
      </c>
      <c r="CF28">
        <v>4</v>
      </c>
      <c r="CG28">
        <v>27</v>
      </c>
      <c r="CJ28">
        <v>27</v>
      </c>
      <c r="CK28" t="s">
        <v>1163</v>
      </c>
      <c r="CL28">
        <v>3</v>
      </c>
      <c r="CM28">
        <v>27</v>
      </c>
      <c r="CN28" t="s">
        <v>1043</v>
      </c>
      <c r="CO28">
        <v>3</v>
      </c>
      <c r="CP28">
        <v>27</v>
      </c>
      <c r="CQ28" t="s">
        <v>1209</v>
      </c>
      <c r="CR28">
        <v>4</v>
      </c>
      <c r="CS28">
        <v>27</v>
      </c>
    </row>
    <row r="29" spans="2:97" x14ac:dyDescent="0.25">
      <c r="B29" t="s">
        <v>502</v>
      </c>
      <c r="C29">
        <v>2</v>
      </c>
      <c r="D29">
        <v>28</v>
      </c>
      <c r="E29" t="s">
        <v>1168</v>
      </c>
      <c r="F29">
        <v>2</v>
      </c>
      <c r="G29">
        <v>28</v>
      </c>
      <c r="H29" t="s">
        <v>440</v>
      </c>
      <c r="I29">
        <v>3</v>
      </c>
      <c r="J29">
        <v>28</v>
      </c>
      <c r="K29" t="s">
        <v>1044</v>
      </c>
      <c r="L29">
        <v>3</v>
      </c>
      <c r="M29">
        <v>28</v>
      </c>
      <c r="N29" t="s">
        <v>429</v>
      </c>
      <c r="O29">
        <v>3</v>
      </c>
      <c r="P29">
        <v>28</v>
      </c>
      <c r="Q29" t="s">
        <v>468</v>
      </c>
      <c r="R29">
        <v>3</v>
      </c>
      <c r="S29">
        <v>28</v>
      </c>
      <c r="T29" t="s">
        <v>469</v>
      </c>
      <c r="U29">
        <v>3</v>
      </c>
      <c r="V29">
        <v>28</v>
      </c>
      <c r="Y29">
        <v>28</v>
      </c>
      <c r="Z29" t="s">
        <v>500</v>
      </c>
      <c r="AA29">
        <v>4</v>
      </c>
      <c r="AB29">
        <v>28</v>
      </c>
      <c r="AC29" t="s">
        <v>452</v>
      </c>
      <c r="AD29">
        <v>4</v>
      </c>
      <c r="AE29">
        <v>28</v>
      </c>
      <c r="AF29" t="s">
        <v>507</v>
      </c>
      <c r="AG29">
        <v>3</v>
      </c>
      <c r="AH29">
        <v>28</v>
      </c>
      <c r="AK29">
        <v>28</v>
      </c>
      <c r="AL29" t="s">
        <v>377</v>
      </c>
      <c r="AM29">
        <v>4</v>
      </c>
      <c r="AN29">
        <v>28</v>
      </c>
      <c r="AO29" t="s">
        <v>523</v>
      </c>
      <c r="AP29">
        <v>3</v>
      </c>
      <c r="AQ29">
        <v>28</v>
      </c>
      <c r="AT29">
        <v>28</v>
      </c>
      <c r="AU29" t="s">
        <v>488</v>
      </c>
      <c r="AV29">
        <v>3</v>
      </c>
      <c r="AW29">
        <v>28</v>
      </c>
      <c r="AX29" t="s">
        <v>507</v>
      </c>
      <c r="AY29">
        <v>3</v>
      </c>
      <c r="AZ29">
        <v>28</v>
      </c>
      <c r="BA29" t="s">
        <v>327</v>
      </c>
      <c r="BB29">
        <v>3</v>
      </c>
      <c r="BC29">
        <v>28</v>
      </c>
      <c r="BD29" t="s">
        <v>1210</v>
      </c>
      <c r="BE29">
        <v>3</v>
      </c>
      <c r="BF29">
        <v>28</v>
      </c>
      <c r="BG29" t="s">
        <v>1188</v>
      </c>
      <c r="BH29">
        <v>3</v>
      </c>
      <c r="BI29">
        <v>28</v>
      </c>
      <c r="BJ29" t="s">
        <v>1089</v>
      </c>
      <c r="BK29">
        <v>6</v>
      </c>
      <c r="BL29">
        <v>28</v>
      </c>
      <c r="BO29">
        <v>28</v>
      </c>
      <c r="BP29" t="s">
        <v>1132</v>
      </c>
      <c r="BQ29">
        <v>4</v>
      </c>
      <c r="BR29">
        <v>28</v>
      </c>
      <c r="BS29" t="s">
        <v>1177</v>
      </c>
      <c r="BT29">
        <v>4</v>
      </c>
      <c r="BU29">
        <v>28</v>
      </c>
      <c r="BV29" t="s">
        <v>1038</v>
      </c>
      <c r="BW29">
        <v>4</v>
      </c>
      <c r="BX29">
        <v>28</v>
      </c>
      <c r="CA29">
        <v>28</v>
      </c>
      <c r="CB29" t="s">
        <v>1057</v>
      </c>
      <c r="CC29">
        <v>4</v>
      </c>
      <c r="CD29">
        <v>28</v>
      </c>
      <c r="CE29" t="s">
        <v>1102</v>
      </c>
      <c r="CF29">
        <v>4</v>
      </c>
      <c r="CG29">
        <v>28</v>
      </c>
      <c r="CJ29">
        <v>28</v>
      </c>
      <c r="CK29" t="s">
        <v>1192</v>
      </c>
      <c r="CL29">
        <v>4</v>
      </c>
      <c r="CM29">
        <v>28</v>
      </c>
      <c r="CN29" t="s">
        <v>1056</v>
      </c>
      <c r="CO29">
        <v>3</v>
      </c>
      <c r="CP29">
        <v>28</v>
      </c>
      <c r="CQ29" t="s">
        <v>1024</v>
      </c>
      <c r="CR29">
        <v>4</v>
      </c>
      <c r="CS29">
        <v>28</v>
      </c>
    </row>
    <row r="30" spans="2:97" x14ac:dyDescent="0.25">
      <c r="B30" t="s">
        <v>492</v>
      </c>
      <c r="C30">
        <v>2</v>
      </c>
      <c r="D30">
        <v>29</v>
      </c>
      <c r="E30" t="s">
        <v>1132</v>
      </c>
      <c r="F30">
        <v>2</v>
      </c>
      <c r="G30">
        <v>29</v>
      </c>
      <c r="H30" t="s">
        <v>491</v>
      </c>
      <c r="I30">
        <v>3</v>
      </c>
      <c r="J30">
        <v>29</v>
      </c>
      <c r="K30" t="s">
        <v>1005</v>
      </c>
      <c r="L30">
        <v>3</v>
      </c>
      <c r="M30">
        <v>29</v>
      </c>
      <c r="N30" t="s">
        <v>330</v>
      </c>
      <c r="O30">
        <v>3</v>
      </c>
      <c r="P30">
        <v>29</v>
      </c>
      <c r="Q30" t="s">
        <v>351</v>
      </c>
      <c r="R30">
        <v>3</v>
      </c>
      <c r="S30">
        <v>29</v>
      </c>
      <c r="T30" t="s">
        <v>404</v>
      </c>
      <c r="U30">
        <v>4</v>
      </c>
      <c r="V30">
        <v>29</v>
      </c>
      <c r="Y30">
        <v>29</v>
      </c>
      <c r="Z30" t="s">
        <v>517</v>
      </c>
      <c r="AA30">
        <v>4</v>
      </c>
      <c r="AB30">
        <v>29</v>
      </c>
      <c r="AC30" t="s">
        <v>511</v>
      </c>
      <c r="AD30">
        <v>5</v>
      </c>
      <c r="AE30">
        <v>29</v>
      </c>
      <c r="AF30" t="s">
        <v>497</v>
      </c>
      <c r="AG30">
        <v>3</v>
      </c>
      <c r="AH30">
        <v>29</v>
      </c>
      <c r="AK30">
        <v>29</v>
      </c>
      <c r="AL30" t="s">
        <v>509</v>
      </c>
      <c r="AM30">
        <v>4</v>
      </c>
      <c r="AN30">
        <v>29</v>
      </c>
      <c r="AO30" t="s">
        <v>493</v>
      </c>
      <c r="AP30">
        <v>3</v>
      </c>
      <c r="AQ30">
        <v>29</v>
      </c>
      <c r="AT30">
        <v>29</v>
      </c>
      <c r="AU30" t="s">
        <v>465</v>
      </c>
      <c r="AV30">
        <v>3</v>
      </c>
      <c r="AW30">
        <v>29</v>
      </c>
      <c r="AX30" t="s">
        <v>518</v>
      </c>
      <c r="AY30">
        <v>3</v>
      </c>
      <c r="AZ30">
        <v>29</v>
      </c>
      <c r="BA30" t="s">
        <v>511</v>
      </c>
      <c r="BB30">
        <v>3</v>
      </c>
      <c r="BC30">
        <v>29</v>
      </c>
      <c r="BD30" t="s">
        <v>1074</v>
      </c>
      <c r="BE30">
        <v>3</v>
      </c>
      <c r="BF30">
        <v>29</v>
      </c>
      <c r="BG30" t="s">
        <v>1022</v>
      </c>
      <c r="BH30">
        <v>3</v>
      </c>
      <c r="BI30">
        <v>29</v>
      </c>
      <c r="BJ30" t="s">
        <v>1165</v>
      </c>
      <c r="BK30">
        <v>6</v>
      </c>
      <c r="BL30">
        <v>29</v>
      </c>
      <c r="BO30">
        <v>29</v>
      </c>
      <c r="BP30" t="s">
        <v>1058</v>
      </c>
      <c r="BQ30">
        <v>5</v>
      </c>
      <c r="BR30">
        <v>29</v>
      </c>
      <c r="BS30" t="s">
        <v>1045</v>
      </c>
      <c r="BT30">
        <v>5</v>
      </c>
      <c r="BU30">
        <v>29</v>
      </c>
      <c r="BV30" t="s">
        <v>1205</v>
      </c>
      <c r="BW30">
        <v>4</v>
      </c>
      <c r="BX30">
        <v>29</v>
      </c>
      <c r="CA30">
        <v>29</v>
      </c>
      <c r="CB30" t="s">
        <v>1209</v>
      </c>
      <c r="CC30">
        <v>4</v>
      </c>
      <c r="CD30">
        <v>29</v>
      </c>
      <c r="CE30" t="s">
        <v>1035</v>
      </c>
      <c r="CF30">
        <v>4</v>
      </c>
      <c r="CG30">
        <v>29</v>
      </c>
      <c r="CJ30">
        <v>29</v>
      </c>
      <c r="CK30" t="s">
        <v>1204</v>
      </c>
      <c r="CL30">
        <v>4</v>
      </c>
      <c r="CM30">
        <v>29</v>
      </c>
      <c r="CN30" t="s">
        <v>1083</v>
      </c>
      <c r="CO30">
        <v>3</v>
      </c>
      <c r="CP30">
        <v>29</v>
      </c>
      <c r="CQ30" t="s">
        <v>1003</v>
      </c>
      <c r="CR30">
        <v>4</v>
      </c>
      <c r="CS30">
        <v>29</v>
      </c>
    </row>
    <row r="31" spans="2:97" x14ac:dyDescent="0.25">
      <c r="B31" t="s">
        <v>398</v>
      </c>
      <c r="C31">
        <v>2</v>
      </c>
      <c r="D31">
        <v>30</v>
      </c>
      <c r="E31" t="s">
        <v>1004</v>
      </c>
      <c r="F31">
        <v>2</v>
      </c>
      <c r="G31">
        <v>30</v>
      </c>
      <c r="H31" t="s">
        <v>377</v>
      </c>
      <c r="I31">
        <v>3</v>
      </c>
      <c r="J31">
        <v>30</v>
      </c>
      <c r="K31" t="s">
        <v>1153</v>
      </c>
      <c r="L31">
        <v>3</v>
      </c>
      <c r="M31">
        <v>30</v>
      </c>
      <c r="N31" t="s">
        <v>530</v>
      </c>
      <c r="O31">
        <v>3</v>
      </c>
      <c r="P31">
        <v>30</v>
      </c>
      <c r="Q31" t="s">
        <v>378</v>
      </c>
      <c r="R31">
        <v>3</v>
      </c>
      <c r="S31">
        <v>30</v>
      </c>
      <c r="T31" t="s">
        <v>437</v>
      </c>
      <c r="U31">
        <v>4</v>
      </c>
      <c r="V31">
        <v>30</v>
      </c>
      <c r="Y31">
        <v>30</v>
      </c>
      <c r="Z31" t="s">
        <v>531</v>
      </c>
      <c r="AA31">
        <v>4</v>
      </c>
      <c r="AB31">
        <v>30</v>
      </c>
      <c r="AC31" t="s">
        <v>527</v>
      </c>
      <c r="AD31">
        <v>5</v>
      </c>
      <c r="AE31">
        <v>30</v>
      </c>
      <c r="AF31" t="s">
        <v>494</v>
      </c>
      <c r="AG31">
        <v>3</v>
      </c>
      <c r="AH31">
        <v>30</v>
      </c>
      <c r="AK31">
        <v>30</v>
      </c>
      <c r="AL31" t="s">
        <v>393</v>
      </c>
      <c r="AM31">
        <v>4</v>
      </c>
      <c r="AN31">
        <v>30</v>
      </c>
      <c r="AO31" t="s">
        <v>427</v>
      </c>
      <c r="AP31">
        <v>3</v>
      </c>
      <c r="AQ31">
        <v>30</v>
      </c>
      <c r="AT31">
        <v>30</v>
      </c>
      <c r="AU31" t="s">
        <v>502</v>
      </c>
      <c r="AV31">
        <v>3</v>
      </c>
      <c r="AW31">
        <v>30</v>
      </c>
      <c r="AX31" t="s">
        <v>469</v>
      </c>
      <c r="AY31">
        <v>3</v>
      </c>
      <c r="AZ31">
        <v>30</v>
      </c>
      <c r="BA31" t="s">
        <v>496</v>
      </c>
      <c r="BB31">
        <v>3</v>
      </c>
      <c r="BC31">
        <v>30</v>
      </c>
      <c r="BD31" t="s">
        <v>1058</v>
      </c>
      <c r="BE31">
        <v>3</v>
      </c>
      <c r="BF31">
        <v>30</v>
      </c>
      <c r="BG31" t="s">
        <v>1132</v>
      </c>
      <c r="BH31">
        <v>3</v>
      </c>
      <c r="BI31">
        <v>30</v>
      </c>
      <c r="BL31">
        <v>30</v>
      </c>
      <c r="BO31">
        <v>30</v>
      </c>
      <c r="BP31" t="s">
        <v>1024</v>
      </c>
      <c r="BQ31">
        <v>5</v>
      </c>
      <c r="BR31">
        <v>30</v>
      </c>
      <c r="BS31" t="s">
        <v>1084</v>
      </c>
      <c r="BT31">
        <v>5</v>
      </c>
      <c r="BU31">
        <v>30</v>
      </c>
      <c r="BV31" t="s">
        <v>1199</v>
      </c>
      <c r="BW31">
        <v>4</v>
      </c>
      <c r="BX31">
        <v>30</v>
      </c>
      <c r="CA31">
        <v>30</v>
      </c>
      <c r="CB31" t="s">
        <v>1167</v>
      </c>
      <c r="CC31">
        <v>4</v>
      </c>
      <c r="CD31">
        <v>30</v>
      </c>
      <c r="CE31" t="s">
        <v>1058</v>
      </c>
      <c r="CF31">
        <v>4</v>
      </c>
      <c r="CG31">
        <v>30</v>
      </c>
      <c r="CJ31">
        <v>30</v>
      </c>
      <c r="CK31" t="s">
        <v>1132</v>
      </c>
      <c r="CL31">
        <v>4</v>
      </c>
      <c r="CM31">
        <v>30</v>
      </c>
      <c r="CN31" t="s">
        <v>1003</v>
      </c>
      <c r="CO31">
        <v>3</v>
      </c>
      <c r="CP31">
        <v>30</v>
      </c>
      <c r="CQ31" t="s">
        <v>1004</v>
      </c>
      <c r="CR31">
        <v>4</v>
      </c>
      <c r="CS31">
        <v>30</v>
      </c>
    </row>
    <row r="32" spans="2:97" x14ac:dyDescent="0.25">
      <c r="B32" t="s">
        <v>494</v>
      </c>
      <c r="C32">
        <v>3</v>
      </c>
      <c r="D32">
        <v>31</v>
      </c>
      <c r="E32" t="s">
        <v>1163</v>
      </c>
      <c r="F32">
        <v>3</v>
      </c>
      <c r="G32">
        <v>31</v>
      </c>
      <c r="H32" t="s">
        <v>511</v>
      </c>
      <c r="I32">
        <v>3</v>
      </c>
      <c r="J32">
        <v>31</v>
      </c>
      <c r="K32" t="s">
        <v>1148</v>
      </c>
      <c r="L32">
        <v>4</v>
      </c>
      <c r="M32">
        <v>31</v>
      </c>
      <c r="N32" t="s">
        <v>507</v>
      </c>
      <c r="O32">
        <v>3</v>
      </c>
      <c r="P32">
        <v>31</v>
      </c>
      <c r="Q32" t="s">
        <v>530</v>
      </c>
      <c r="R32">
        <v>3</v>
      </c>
      <c r="S32">
        <v>31</v>
      </c>
      <c r="T32" t="s">
        <v>350</v>
      </c>
      <c r="U32">
        <v>4</v>
      </c>
      <c r="V32">
        <v>31</v>
      </c>
      <c r="Y32">
        <v>31</v>
      </c>
      <c r="Z32" t="s">
        <v>487</v>
      </c>
      <c r="AA32">
        <v>4</v>
      </c>
      <c r="AB32">
        <v>31</v>
      </c>
      <c r="AC32" t="s">
        <v>514</v>
      </c>
      <c r="AD32">
        <v>5</v>
      </c>
      <c r="AE32">
        <v>31</v>
      </c>
      <c r="AF32" t="s">
        <v>348</v>
      </c>
      <c r="AG32">
        <v>3</v>
      </c>
      <c r="AH32">
        <v>31</v>
      </c>
      <c r="AK32">
        <v>31</v>
      </c>
      <c r="AL32" t="s">
        <v>444</v>
      </c>
      <c r="AM32">
        <v>4</v>
      </c>
      <c r="AN32">
        <v>31</v>
      </c>
      <c r="AO32" t="s">
        <v>322</v>
      </c>
      <c r="AP32">
        <v>4</v>
      </c>
      <c r="AQ32">
        <v>31</v>
      </c>
      <c r="AT32">
        <v>31</v>
      </c>
      <c r="AU32" t="s">
        <v>378</v>
      </c>
      <c r="AV32">
        <v>3</v>
      </c>
      <c r="AW32">
        <v>31</v>
      </c>
      <c r="AX32" t="s">
        <v>330</v>
      </c>
      <c r="AY32">
        <v>3</v>
      </c>
      <c r="AZ32">
        <v>31</v>
      </c>
      <c r="BA32" t="s">
        <v>493</v>
      </c>
      <c r="BB32">
        <v>4</v>
      </c>
      <c r="BC32">
        <v>31</v>
      </c>
      <c r="BD32" t="s">
        <v>1084</v>
      </c>
      <c r="BE32">
        <v>3</v>
      </c>
      <c r="BF32">
        <v>31</v>
      </c>
      <c r="BG32" t="s">
        <v>1119</v>
      </c>
      <c r="BH32">
        <v>3</v>
      </c>
      <c r="BI32">
        <v>31</v>
      </c>
      <c r="BL32">
        <v>31</v>
      </c>
      <c r="BO32">
        <v>31</v>
      </c>
      <c r="BP32" t="s">
        <v>1015</v>
      </c>
      <c r="BQ32">
        <v>5</v>
      </c>
      <c r="BR32">
        <v>31</v>
      </c>
      <c r="BS32" t="s">
        <v>1132</v>
      </c>
      <c r="BT32">
        <v>5</v>
      </c>
      <c r="BU32">
        <v>31</v>
      </c>
      <c r="BV32" t="s">
        <v>1123</v>
      </c>
      <c r="BW32">
        <v>4</v>
      </c>
      <c r="BX32">
        <v>31</v>
      </c>
      <c r="CA32">
        <v>31</v>
      </c>
      <c r="CB32" t="s">
        <v>1208</v>
      </c>
      <c r="CC32">
        <v>5</v>
      </c>
      <c r="CD32">
        <v>31</v>
      </c>
      <c r="CE32" t="s">
        <v>1145</v>
      </c>
      <c r="CF32">
        <v>4</v>
      </c>
      <c r="CG32">
        <v>31</v>
      </c>
      <c r="CJ32">
        <v>31</v>
      </c>
      <c r="CK32" t="s">
        <v>1107</v>
      </c>
      <c r="CL32">
        <v>4</v>
      </c>
      <c r="CM32">
        <v>31</v>
      </c>
      <c r="CN32" t="s">
        <v>1013</v>
      </c>
      <c r="CO32">
        <v>3</v>
      </c>
      <c r="CP32">
        <v>31</v>
      </c>
      <c r="CQ32" t="s">
        <v>1087</v>
      </c>
      <c r="CR32">
        <v>4</v>
      </c>
      <c r="CS32">
        <v>31</v>
      </c>
    </row>
    <row r="33" spans="2:97" x14ac:dyDescent="0.25">
      <c r="B33" t="s">
        <v>517</v>
      </c>
      <c r="C33">
        <v>3</v>
      </c>
      <c r="D33">
        <v>32</v>
      </c>
      <c r="E33" t="s">
        <v>1068</v>
      </c>
      <c r="F33">
        <v>3</v>
      </c>
      <c r="G33">
        <v>32</v>
      </c>
      <c r="H33" t="s">
        <v>512</v>
      </c>
      <c r="I33">
        <v>3</v>
      </c>
      <c r="J33">
        <v>32</v>
      </c>
      <c r="K33" t="s">
        <v>1083</v>
      </c>
      <c r="L33">
        <v>4</v>
      </c>
      <c r="M33">
        <v>32</v>
      </c>
      <c r="N33" t="s">
        <v>378</v>
      </c>
      <c r="O33">
        <v>3</v>
      </c>
      <c r="P33">
        <v>32</v>
      </c>
      <c r="Q33" t="s">
        <v>357</v>
      </c>
      <c r="R33">
        <v>3</v>
      </c>
      <c r="S33">
        <v>32</v>
      </c>
      <c r="T33" t="s">
        <v>498</v>
      </c>
      <c r="U33">
        <v>4</v>
      </c>
      <c r="V33">
        <v>32</v>
      </c>
      <c r="Y33">
        <v>32</v>
      </c>
      <c r="Z33" t="s">
        <v>502</v>
      </c>
      <c r="AA33">
        <v>4</v>
      </c>
      <c r="AB33">
        <v>32</v>
      </c>
      <c r="AC33" t="s">
        <v>469</v>
      </c>
      <c r="AD33">
        <v>5</v>
      </c>
      <c r="AE33">
        <v>32</v>
      </c>
      <c r="AF33" t="s">
        <v>500</v>
      </c>
      <c r="AG33">
        <v>3</v>
      </c>
      <c r="AH33">
        <v>32</v>
      </c>
      <c r="AK33">
        <v>32</v>
      </c>
      <c r="AL33" t="s">
        <v>351</v>
      </c>
      <c r="AM33">
        <v>4</v>
      </c>
      <c r="AN33">
        <v>32</v>
      </c>
      <c r="AO33" t="s">
        <v>539</v>
      </c>
      <c r="AP33">
        <v>4</v>
      </c>
      <c r="AQ33">
        <v>32</v>
      </c>
      <c r="AT33">
        <v>32</v>
      </c>
      <c r="AU33" t="s">
        <v>497</v>
      </c>
      <c r="AV33">
        <v>3</v>
      </c>
      <c r="AW33">
        <v>32</v>
      </c>
      <c r="AX33" t="s">
        <v>460</v>
      </c>
      <c r="AY33">
        <v>3</v>
      </c>
      <c r="AZ33">
        <v>32</v>
      </c>
      <c r="BA33" t="s">
        <v>398</v>
      </c>
      <c r="BB33">
        <v>4</v>
      </c>
      <c r="BC33">
        <v>32</v>
      </c>
      <c r="BD33" t="s">
        <v>1189</v>
      </c>
      <c r="BE33">
        <v>3</v>
      </c>
      <c r="BF33">
        <v>32</v>
      </c>
      <c r="BG33" t="s">
        <v>1139</v>
      </c>
      <c r="BH33">
        <v>3</v>
      </c>
      <c r="BI33">
        <v>32</v>
      </c>
      <c r="BL33">
        <v>32</v>
      </c>
      <c r="BO33">
        <v>32</v>
      </c>
      <c r="BP33" t="s">
        <v>1158</v>
      </c>
      <c r="BQ33">
        <v>5</v>
      </c>
      <c r="BR33">
        <v>32</v>
      </c>
      <c r="BS33" t="s">
        <v>1148</v>
      </c>
      <c r="BT33">
        <v>5</v>
      </c>
      <c r="BU33">
        <v>32</v>
      </c>
      <c r="BV33" t="s">
        <v>1045</v>
      </c>
      <c r="BW33">
        <v>4</v>
      </c>
      <c r="BX33">
        <v>32</v>
      </c>
      <c r="CA33">
        <v>32</v>
      </c>
      <c r="CB33" t="s">
        <v>1139</v>
      </c>
      <c r="CC33">
        <v>5</v>
      </c>
      <c r="CD33">
        <v>32</v>
      </c>
      <c r="CE33" t="s">
        <v>1004</v>
      </c>
      <c r="CF33">
        <v>4</v>
      </c>
      <c r="CG33">
        <v>32</v>
      </c>
      <c r="CJ33">
        <v>32</v>
      </c>
      <c r="CK33" t="s">
        <v>1071</v>
      </c>
      <c r="CL33">
        <v>4</v>
      </c>
      <c r="CM33">
        <v>32</v>
      </c>
      <c r="CN33" t="s">
        <v>1160</v>
      </c>
      <c r="CO33">
        <v>3</v>
      </c>
      <c r="CP33">
        <v>32</v>
      </c>
      <c r="CQ33" t="s">
        <v>1185</v>
      </c>
      <c r="CR33">
        <v>4</v>
      </c>
      <c r="CS33">
        <v>32</v>
      </c>
    </row>
    <row r="34" spans="2:97" x14ac:dyDescent="0.25">
      <c r="B34" t="s">
        <v>500</v>
      </c>
      <c r="C34">
        <v>3</v>
      </c>
      <c r="D34">
        <v>33</v>
      </c>
      <c r="E34" t="s">
        <v>1177</v>
      </c>
      <c r="F34">
        <v>3</v>
      </c>
      <c r="G34">
        <v>33</v>
      </c>
      <c r="H34" t="s">
        <v>398</v>
      </c>
      <c r="I34">
        <v>3</v>
      </c>
      <c r="J34">
        <v>33</v>
      </c>
      <c r="K34" t="s">
        <v>1021</v>
      </c>
      <c r="L34">
        <v>4</v>
      </c>
      <c r="M34">
        <v>33</v>
      </c>
      <c r="N34" t="s">
        <v>426</v>
      </c>
      <c r="O34">
        <v>3</v>
      </c>
      <c r="P34">
        <v>33</v>
      </c>
      <c r="Q34" t="s">
        <v>516</v>
      </c>
      <c r="R34">
        <v>3</v>
      </c>
      <c r="S34">
        <v>33</v>
      </c>
      <c r="T34" t="s">
        <v>376</v>
      </c>
      <c r="U34">
        <v>4</v>
      </c>
      <c r="V34">
        <v>33</v>
      </c>
      <c r="Y34">
        <v>33</v>
      </c>
      <c r="Z34" t="s">
        <v>494</v>
      </c>
      <c r="AA34">
        <v>4</v>
      </c>
      <c r="AB34">
        <v>33</v>
      </c>
      <c r="AC34" t="s">
        <v>364</v>
      </c>
      <c r="AD34">
        <v>5</v>
      </c>
      <c r="AE34">
        <v>33</v>
      </c>
      <c r="AF34" t="s">
        <v>496</v>
      </c>
      <c r="AG34">
        <v>3</v>
      </c>
      <c r="AH34">
        <v>33</v>
      </c>
      <c r="AK34">
        <v>33</v>
      </c>
      <c r="AL34" t="s">
        <v>527</v>
      </c>
      <c r="AM34">
        <v>4</v>
      </c>
      <c r="AN34">
        <v>33</v>
      </c>
      <c r="AO34" t="s">
        <v>337</v>
      </c>
      <c r="AP34">
        <v>4</v>
      </c>
      <c r="AQ34">
        <v>33</v>
      </c>
      <c r="AT34">
        <v>33</v>
      </c>
      <c r="AU34" t="s">
        <v>327</v>
      </c>
      <c r="AV34">
        <v>3</v>
      </c>
      <c r="AW34">
        <v>33</v>
      </c>
      <c r="AX34" t="s">
        <v>438</v>
      </c>
      <c r="AY34">
        <v>3</v>
      </c>
      <c r="AZ34">
        <v>33</v>
      </c>
      <c r="BA34" t="s">
        <v>500</v>
      </c>
      <c r="BB34">
        <v>4</v>
      </c>
      <c r="BC34">
        <v>33</v>
      </c>
      <c r="BD34" t="s">
        <v>1056</v>
      </c>
      <c r="BE34">
        <v>3</v>
      </c>
      <c r="BF34">
        <v>33</v>
      </c>
      <c r="BG34" t="s">
        <v>1165</v>
      </c>
      <c r="BH34">
        <v>3</v>
      </c>
      <c r="BI34">
        <v>33</v>
      </c>
      <c r="BL34">
        <v>33</v>
      </c>
      <c r="BO34">
        <v>33</v>
      </c>
      <c r="BP34" t="s">
        <v>1204</v>
      </c>
      <c r="BQ34">
        <v>5</v>
      </c>
      <c r="BR34">
        <v>33</v>
      </c>
      <c r="BS34" t="s">
        <v>1207</v>
      </c>
      <c r="BT34">
        <v>5</v>
      </c>
      <c r="BU34">
        <v>33</v>
      </c>
      <c r="BV34" t="s">
        <v>1070</v>
      </c>
      <c r="BW34">
        <v>4</v>
      </c>
      <c r="BX34">
        <v>33</v>
      </c>
      <c r="CA34">
        <v>33</v>
      </c>
      <c r="CB34" t="s">
        <v>1050</v>
      </c>
      <c r="CC34">
        <v>5</v>
      </c>
      <c r="CD34">
        <v>33</v>
      </c>
      <c r="CE34" t="s">
        <v>1200</v>
      </c>
      <c r="CF34">
        <v>4</v>
      </c>
      <c r="CG34">
        <v>33</v>
      </c>
      <c r="CJ34">
        <v>33</v>
      </c>
      <c r="CK34" t="s">
        <v>1009</v>
      </c>
      <c r="CL34">
        <v>4</v>
      </c>
      <c r="CM34">
        <v>33</v>
      </c>
      <c r="CN34" t="s">
        <v>1053</v>
      </c>
      <c r="CO34">
        <v>3</v>
      </c>
      <c r="CP34">
        <v>33</v>
      </c>
      <c r="CQ34" t="s">
        <v>1150</v>
      </c>
      <c r="CR34">
        <v>4</v>
      </c>
      <c r="CS34">
        <v>33</v>
      </c>
    </row>
    <row r="35" spans="2:97" x14ac:dyDescent="0.25">
      <c r="B35" t="s">
        <v>324</v>
      </c>
      <c r="C35">
        <v>3</v>
      </c>
      <c r="D35">
        <v>34</v>
      </c>
      <c r="E35" t="s">
        <v>1204</v>
      </c>
      <c r="F35">
        <v>3</v>
      </c>
      <c r="G35">
        <v>34</v>
      </c>
      <c r="H35" t="s">
        <v>505</v>
      </c>
      <c r="I35">
        <v>3</v>
      </c>
      <c r="J35">
        <v>34</v>
      </c>
      <c r="K35" t="s">
        <v>1076</v>
      </c>
      <c r="L35">
        <v>4</v>
      </c>
      <c r="M35">
        <v>34</v>
      </c>
      <c r="N35" t="s">
        <v>531</v>
      </c>
      <c r="O35">
        <v>3</v>
      </c>
      <c r="P35">
        <v>34</v>
      </c>
      <c r="Q35" t="s">
        <v>498</v>
      </c>
      <c r="R35">
        <v>3</v>
      </c>
      <c r="S35">
        <v>34</v>
      </c>
      <c r="T35" t="s">
        <v>507</v>
      </c>
      <c r="U35">
        <v>4</v>
      </c>
      <c r="V35">
        <v>34</v>
      </c>
      <c r="Y35">
        <v>34</v>
      </c>
      <c r="Z35" t="s">
        <v>430</v>
      </c>
      <c r="AA35">
        <v>4</v>
      </c>
      <c r="AB35">
        <v>34</v>
      </c>
      <c r="AC35" t="s">
        <v>492</v>
      </c>
      <c r="AD35">
        <v>5</v>
      </c>
      <c r="AE35">
        <v>34</v>
      </c>
      <c r="AF35" t="s">
        <v>327</v>
      </c>
      <c r="AG35">
        <v>3</v>
      </c>
      <c r="AH35">
        <v>34</v>
      </c>
      <c r="AK35">
        <v>34</v>
      </c>
      <c r="AL35" t="s">
        <v>490</v>
      </c>
      <c r="AM35">
        <v>4</v>
      </c>
      <c r="AN35">
        <v>34</v>
      </c>
      <c r="AO35" t="s">
        <v>423</v>
      </c>
      <c r="AP35">
        <v>4</v>
      </c>
      <c r="AQ35">
        <v>34</v>
      </c>
      <c r="AT35">
        <v>34</v>
      </c>
      <c r="AU35" t="s">
        <v>525</v>
      </c>
      <c r="AV35">
        <v>3</v>
      </c>
      <c r="AW35">
        <v>34</v>
      </c>
      <c r="AX35" t="s">
        <v>524</v>
      </c>
      <c r="AY35">
        <v>3</v>
      </c>
      <c r="AZ35">
        <v>34</v>
      </c>
      <c r="BA35" t="s">
        <v>376</v>
      </c>
      <c r="BB35">
        <v>4</v>
      </c>
      <c r="BC35">
        <v>34</v>
      </c>
      <c r="BD35" t="s">
        <v>1065</v>
      </c>
      <c r="BE35">
        <v>3</v>
      </c>
      <c r="BF35">
        <v>34</v>
      </c>
      <c r="BG35" t="s">
        <v>1056</v>
      </c>
      <c r="BH35">
        <v>3</v>
      </c>
      <c r="BI35">
        <v>34</v>
      </c>
      <c r="BL35">
        <v>34</v>
      </c>
      <c r="BO35">
        <v>34</v>
      </c>
      <c r="BP35" t="s">
        <v>1083</v>
      </c>
      <c r="BQ35">
        <v>5</v>
      </c>
      <c r="BR35">
        <v>34</v>
      </c>
      <c r="BS35" t="s">
        <v>1150</v>
      </c>
      <c r="BT35">
        <v>5</v>
      </c>
      <c r="BU35">
        <v>34</v>
      </c>
      <c r="BV35" t="s">
        <v>1132</v>
      </c>
      <c r="BW35">
        <v>4</v>
      </c>
      <c r="BX35">
        <v>34</v>
      </c>
      <c r="CA35">
        <v>34</v>
      </c>
      <c r="CB35" t="s">
        <v>1021</v>
      </c>
      <c r="CC35">
        <v>5</v>
      </c>
      <c r="CD35">
        <v>34</v>
      </c>
      <c r="CE35" t="s">
        <v>1205</v>
      </c>
      <c r="CF35">
        <v>4</v>
      </c>
      <c r="CG35">
        <v>34</v>
      </c>
      <c r="CJ35">
        <v>34</v>
      </c>
      <c r="CK35" t="s">
        <v>1083</v>
      </c>
      <c r="CL35">
        <v>4</v>
      </c>
      <c r="CM35">
        <v>34</v>
      </c>
      <c r="CN35" t="s">
        <v>1089</v>
      </c>
      <c r="CO35">
        <v>3</v>
      </c>
      <c r="CP35">
        <v>34</v>
      </c>
      <c r="CQ35" t="s">
        <v>1163</v>
      </c>
      <c r="CR35">
        <v>4</v>
      </c>
      <c r="CS35">
        <v>34</v>
      </c>
    </row>
    <row r="36" spans="2:97" x14ac:dyDescent="0.25">
      <c r="B36" t="s">
        <v>365</v>
      </c>
      <c r="C36">
        <v>3</v>
      </c>
      <c r="D36">
        <v>35</v>
      </c>
      <c r="E36" t="s">
        <v>1148</v>
      </c>
      <c r="F36">
        <v>3</v>
      </c>
      <c r="G36">
        <v>35</v>
      </c>
      <c r="H36" t="s">
        <v>354</v>
      </c>
      <c r="I36">
        <v>3</v>
      </c>
      <c r="J36">
        <v>35</v>
      </c>
      <c r="K36" t="s">
        <v>1012</v>
      </c>
      <c r="L36">
        <v>4</v>
      </c>
      <c r="M36">
        <v>35</v>
      </c>
      <c r="N36" t="s">
        <v>509</v>
      </c>
      <c r="O36">
        <v>3</v>
      </c>
      <c r="P36">
        <v>35</v>
      </c>
      <c r="Q36" t="s">
        <v>505</v>
      </c>
      <c r="R36">
        <v>3</v>
      </c>
      <c r="S36">
        <v>35</v>
      </c>
      <c r="T36" t="s">
        <v>496</v>
      </c>
      <c r="U36">
        <v>4</v>
      </c>
      <c r="V36">
        <v>35</v>
      </c>
      <c r="Y36">
        <v>35</v>
      </c>
      <c r="Z36" t="s">
        <v>469</v>
      </c>
      <c r="AA36">
        <v>5</v>
      </c>
      <c r="AB36">
        <v>35</v>
      </c>
      <c r="AC36" t="s">
        <v>325</v>
      </c>
      <c r="AD36">
        <v>5</v>
      </c>
      <c r="AE36">
        <v>35</v>
      </c>
      <c r="AF36" t="s">
        <v>489</v>
      </c>
      <c r="AG36">
        <v>3</v>
      </c>
      <c r="AH36">
        <v>35</v>
      </c>
      <c r="AK36">
        <v>35</v>
      </c>
      <c r="AL36" t="s">
        <v>348</v>
      </c>
      <c r="AM36">
        <v>5</v>
      </c>
      <c r="AN36">
        <v>35</v>
      </c>
      <c r="AO36" t="s">
        <v>364</v>
      </c>
      <c r="AP36">
        <v>4</v>
      </c>
      <c r="AQ36">
        <v>35</v>
      </c>
      <c r="AT36">
        <v>35</v>
      </c>
      <c r="AU36" t="s">
        <v>325</v>
      </c>
      <c r="AV36">
        <v>3</v>
      </c>
      <c r="AW36">
        <v>35</v>
      </c>
      <c r="AX36" t="s">
        <v>495</v>
      </c>
      <c r="AY36">
        <v>4</v>
      </c>
      <c r="AZ36">
        <v>35</v>
      </c>
      <c r="BA36" t="s">
        <v>324</v>
      </c>
      <c r="BB36">
        <v>4</v>
      </c>
      <c r="BC36">
        <v>35</v>
      </c>
      <c r="BD36" t="s">
        <v>1106</v>
      </c>
      <c r="BE36">
        <v>3</v>
      </c>
      <c r="BF36">
        <v>35</v>
      </c>
      <c r="BG36" t="s">
        <v>1032</v>
      </c>
      <c r="BH36">
        <v>3</v>
      </c>
      <c r="BI36">
        <v>35</v>
      </c>
      <c r="BL36">
        <v>35</v>
      </c>
      <c r="BO36">
        <v>35</v>
      </c>
      <c r="BP36" t="s">
        <v>1150</v>
      </c>
      <c r="BQ36">
        <v>5</v>
      </c>
      <c r="BR36">
        <v>35</v>
      </c>
      <c r="BS36" t="s">
        <v>1057</v>
      </c>
      <c r="BT36">
        <v>5</v>
      </c>
      <c r="BU36">
        <v>35</v>
      </c>
      <c r="BV36" t="s">
        <v>1065</v>
      </c>
      <c r="BW36">
        <v>4</v>
      </c>
      <c r="BX36">
        <v>35</v>
      </c>
      <c r="CA36">
        <v>35</v>
      </c>
      <c r="CB36" t="s">
        <v>1064</v>
      </c>
      <c r="CC36">
        <v>5</v>
      </c>
      <c r="CD36">
        <v>35</v>
      </c>
      <c r="CE36" t="s">
        <v>1003</v>
      </c>
      <c r="CF36">
        <v>5</v>
      </c>
      <c r="CG36">
        <v>35</v>
      </c>
      <c r="CJ36">
        <v>35</v>
      </c>
      <c r="CK36" t="s">
        <v>1202</v>
      </c>
      <c r="CL36">
        <v>4</v>
      </c>
      <c r="CM36">
        <v>35</v>
      </c>
      <c r="CN36" t="s">
        <v>1074</v>
      </c>
      <c r="CO36">
        <v>4</v>
      </c>
      <c r="CP36">
        <v>35</v>
      </c>
      <c r="CQ36" t="s">
        <v>999</v>
      </c>
      <c r="CR36">
        <v>5</v>
      </c>
      <c r="CS36">
        <v>35</v>
      </c>
    </row>
    <row r="37" spans="2:97" x14ac:dyDescent="0.25">
      <c r="B37" t="s">
        <v>515</v>
      </c>
      <c r="C37">
        <v>3</v>
      </c>
      <c r="D37">
        <v>36</v>
      </c>
      <c r="E37" t="s">
        <v>1210</v>
      </c>
      <c r="F37">
        <v>3</v>
      </c>
      <c r="G37">
        <v>36</v>
      </c>
      <c r="H37" t="s">
        <v>506</v>
      </c>
      <c r="I37">
        <v>3</v>
      </c>
      <c r="J37">
        <v>36</v>
      </c>
      <c r="K37" t="s">
        <v>1167</v>
      </c>
      <c r="L37">
        <v>4</v>
      </c>
      <c r="M37">
        <v>36</v>
      </c>
      <c r="N37" t="s">
        <v>490</v>
      </c>
      <c r="O37">
        <v>3</v>
      </c>
      <c r="P37">
        <v>36</v>
      </c>
      <c r="Q37" t="s">
        <v>445</v>
      </c>
      <c r="R37">
        <v>3</v>
      </c>
      <c r="S37">
        <v>36</v>
      </c>
      <c r="T37" t="s">
        <v>477</v>
      </c>
      <c r="U37">
        <v>4</v>
      </c>
      <c r="V37">
        <v>36</v>
      </c>
      <c r="Y37">
        <v>36</v>
      </c>
      <c r="Z37" t="s">
        <v>518</v>
      </c>
      <c r="AA37">
        <v>5</v>
      </c>
      <c r="AB37">
        <v>36</v>
      </c>
      <c r="AC37" t="s">
        <v>507</v>
      </c>
      <c r="AD37">
        <v>5</v>
      </c>
      <c r="AE37">
        <v>36</v>
      </c>
      <c r="AF37" t="s">
        <v>381</v>
      </c>
      <c r="AG37">
        <v>3</v>
      </c>
      <c r="AH37">
        <v>36</v>
      </c>
      <c r="AK37">
        <v>36</v>
      </c>
      <c r="AL37" t="s">
        <v>512</v>
      </c>
      <c r="AM37">
        <v>5</v>
      </c>
      <c r="AN37">
        <v>36</v>
      </c>
      <c r="AO37" t="s">
        <v>324</v>
      </c>
      <c r="AP37">
        <v>4</v>
      </c>
      <c r="AQ37">
        <v>36</v>
      </c>
      <c r="AT37">
        <v>36</v>
      </c>
      <c r="AU37" t="s">
        <v>361</v>
      </c>
      <c r="AV37">
        <v>3</v>
      </c>
      <c r="AW37">
        <v>36</v>
      </c>
      <c r="AX37" t="s">
        <v>343</v>
      </c>
      <c r="AY37">
        <v>4</v>
      </c>
      <c r="AZ37">
        <v>36</v>
      </c>
      <c r="BA37" t="s">
        <v>426</v>
      </c>
      <c r="BB37">
        <v>4</v>
      </c>
      <c r="BC37">
        <v>36</v>
      </c>
      <c r="BD37" t="s">
        <v>1045</v>
      </c>
      <c r="BE37">
        <v>4</v>
      </c>
      <c r="BF37">
        <v>36</v>
      </c>
      <c r="BG37" t="s">
        <v>1193</v>
      </c>
      <c r="BH37">
        <v>3</v>
      </c>
      <c r="BI37">
        <v>36</v>
      </c>
      <c r="BL37">
        <v>36</v>
      </c>
      <c r="BO37">
        <v>36</v>
      </c>
      <c r="BP37" t="s">
        <v>1068</v>
      </c>
      <c r="BQ37">
        <v>5</v>
      </c>
      <c r="BR37">
        <v>36</v>
      </c>
      <c r="BS37" t="s">
        <v>1200</v>
      </c>
      <c r="BT37">
        <v>5</v>
      </c>
      <c r="BU37">
        <v>36</v>
      </c>
      <c r="BV37" t="s">
        <v>998</v>
      </c>
      <c r="BW37">
        <v>4</v>
      </c>
      <c r="BX37">
        <v>36</v>
      </c>
      <c r="CA37">
        <v>36</v>
      </c>
      <c r="CB37" t="s">
        <v>1143</v>
      </c>
      <c r="CC37">
        <v>5</v>
      </c>
      <c r="CD37">
        <v>36</v>
      </c>
      <c r="CE37" t="s">
        <v>1148</v>
      </c>
      <c r="CF37">
        <v>5</v>
      </c>
      <c r="CG37">
        <v>36</v>
      </c>
      <c r="CJ37">
        <v>36</v>
      </c>
      <c r="CK37" t="s">
        <v>1180</v>
      </c>
      <c r="CL37">
        <v>4</v>
      </c>
      <c r="CM37">
        <v>36</v>
      </c>
      <c r="CN37" t="s">
        <v>1107</v>
      </c>
      <c r="CO37">
        <v>4</v>
      </c>
      <c r="CP37">
        <v>36</v>
      </c>
      <c r="CQ37" t="s">
        <v>1193</v>
      </c>
      <c r="CR37">
        <v>5</v>
      </c>
      <c r="CS37">
        <v>36</v>
      </c>
    </row>
    <row r="38" spans="2:97" x14ac:dyDescent="0.25">
      <c r="B38" t="s">
        <v>499</v>
      </c>
      <c r="C38">
        <v>3</v>
      </c>
      <c r="D38">
        <v>37</v>
      </c>
      <c r="E38" t="s">
        <v>1145</v>
      </c>
      <c r="F38">
        <v>3</v>
      </c>
      <c r="G38">
        <v>37</v>
      </c>
      <c r="H38" t="s">
        <v>431</v>
      </c>
      <c r="I38">
        <v>3</v>
      </c>
      <c r="J38">
        <v>37</v>
      </c>
      <c r="K38" t="s">
        <v>1163</v>
      </c>
      <c r="L38">
        <v>4</v>
      </c>
      <c r="M38">
        <v>37</v>
      </c>
      <c r="N38" t="s">
        <v>402</v>
      </c>
      <c r="O38">
        <v>3</v>
      </c>
      <c r="P38">
        <v>37</v>
      </c>
      <c r="Q38" t="s">
        <v>531</v>
      </c>
      <c r="R38">
        <v>3</v>
      </c>
      <c r="S38">
        <v>37</v>
      </c>
      <c r="T38" t="s">
        <v>449</v>
      </c>
      <c r="U38">
        <v>4</v>
      </c>
      <c r="V38">
        <v>37</v>
      </c>
      <c r="Y38">
        <v>37</v>
      </c>
      <c r="Z38" t="s">
        <v>327</v>
      </c>
      <c r="AA38">
        <v>5</v>
      </c>
      <c r="AB38">
        <v>37</v>
      </c>
      <c r="AC38" t="s">
        <v>348</v>
      </c>
      <c r="AD38">
        <v>5</v>
      </c>
      <c r="AE38">
        <v>37</v>
      </c>
      <c r="AF38" t="s">
        <v>425</v>
      </c>
      <c r="AG38">
        <v>3</v>
      </c>
      <c r="AH38">
        <v>37</v>
      </c>
      <c r="AK38">
        <v>37</v>
      </c>
      <c r="AL38" t="s">
        <v>501</v>
      </c>
      <c r="AM38">
        <v>5</v>
      </c>
      <c r="AN38">
        <v>37</v>
      </c>
      <c r="AO38" t="s">
        <v>450</v>
      </c>
      <c r="AP38">
        <v>4</v>
      </c>
      <c r="AQ38">
        <v>37</v>
      </c>
      <c r="AT38">
        <v>37</v>
      </c>
      <c r="AU38" t="s">
        <v>351</v>
      </c>
      <c r="AV38">
        <v>3</v>
      </c>
      <c r="AW38">
        <v>37</v>
      </c>
      <c r="AX38" t="s">
        <v>427</v>
      </c>
      <c r="AY38">
        <v>4</v>
      </c>
      <c r="AZ38">
        <v>37</v>
      </c>
      <c r="BA38" t="s">
        <v>458</v>
      </c>
      <c r="BB38">
        <v>4</v>
      </c>
      <c r="BC38">
        <v>37</v>
      </c>
      <c r="BD38" t="s">
        <v>1193</v>
      </c>
      <c r="BE38">
        <v>4</v>
      </c>
      <c r="BF38">
        <v>37</v>
      </c>
      <c r="BG38" t="s">
        <v>1114</v>
      </c>
      <c r="BH38">
        <v>3</v>
      </c>
      <c r="BI38">
        <v>37</v>
      </c>
      <c r="BL38">
        <v>37</v>
      </c>
      <c r="BO38">
        <v>37</v>
      </c>
      <c r="BP38" t="s">
        <v>1103</v>
      </c>
      <c r="BQ38">
        <v>5</v>
      </c>
      <c r="BR38">
        <v>37</v>
      </c>
      <c r="BS38" t="s">
        <v>1051</v>
      </c>
      <c r="BT38">
        <v>5</v>
      </c>
      <c r="BU38">
        <v>37</v>
      </c>
      <c r="BV38" t="s">
        <v>1200</v>
      </c>
      <c r="BW38">
        <v>4</v>
      </c>
      <c r="BX38">
        <v>37</v>
      </c>
      <c r="CA38">
        <v>37</v>
      </c>
      <c r="CB38" t="s">
        <v>1036</v>
      </c>
      <c r="CC38">
        <v>5</v>
      </c>
      <c r="CD38">
        <v>37</v>
      </c>
      <c r="CE38" t="s">
        <v>1185</v>
      </c>
      <c r="CF38">
        <v>5</v>
      </c>
      <c r="CG38">
        <v>37</v>
      </c>
      <c r="CJ38">
        <v>37</v>
      </c>
      <c r="CK38" t="s">
        <v>1046</v>
      </c>
      <c r="CL38">
        <v>4</v>
      </c>
      <c r="CM38">
        <v>37</v>
      </c>
      <c r="CN38" t="s">
        <v>1136</v>
      </c>
      <c r="CO38">
        <v>4</v>
      </c>
      <c r="CP38">
        <v>37</v>
      </c>
      <c r="CQ38" t="s">
        <v>1145</v>
      </c>
      <c r="CR38">
        <v>5</v>
      </c>
      <c r="CS38">
        <v>37</v>
      </c>
    </row>
    <row r="39" spans="2:97" x14ac:dyDescent="0.25">
      <c r="B39" t="s">
        <v>361</v>
      </c>
      <c r="C39">
        <v>3</v>
      </c>
      <c r="D39">
        <v>38</v>
      </c>
      <c r="E39" t="s">
        <v>1057</v>
      </c>
      <c r="F39">
        <v>3</v>
      </c>
      <c r="G39">
        <v>38</v>
      </c>
      <c r="H39" t="s">
        <v>509</v>
      </c>
      <c r="I39">
        <v>3</v>
      </c>
      <c r="J39">
        <v>38</v>
      </c>
      <c r="K39" t="s">
        <v>1020</v>
      </c>
      <c r="L39">
        <v>4</v>
      </c>
      <c r="M39">
        <v>38</v>
      </c>
      <c r="N39" t="s">
        <v>364</v>
      </c>
      <c r="O39">
        <v>3</v>
      </c>
      <c r="P39">
        <v>38</v>
      </c>
      <c r="Q39" t="s">
        <v>451</v>
      </c>
      <c r="R39">
        <v>3</v>
      </c>
      <c r="S39">
        <v>38</v>
      </c>
      <c r="T39" t="s">
        <v>505</v>
      </c>
      <c r="U39">
        <v>4</v>
      </c>
      <c r="V39">
        <v>38</v>
      </c>
      <c r="Y39">
        <v>38</v>
      </c>
      <c r="Z39" t="s">
        <v>445</v>
      </c>
      <c r="AA39">
        <v>5</v>
      </c>
      <c r="AB39">
        <v>38</v>
      </c>
      <c r="AC39" t="s">
        <v>531</v>
      </c>
      <c r="AD39">
        <v>5</v>
      </c>
      <c r="AE39">
        <v>38</v>
      </c>
      <c r="AF39" t="s">
        <v>378</v>
      </c>
      <c r="AG39">
        <v>3</v>
      </c>
      <c r="AH39">
        <v>38</v>
      </c>
      <c r="AK39">
        <v>38</v>
      </c>
      <c r="AL39" t="s">
        <v>406</v>
      </c>
      <c r="AM39">
        <v>5</v>
      </c>
      <c r="AN39">
        <v>38</v>
      </c>
      <c r="AO39" t="s">
        <v>401</v>
      </c>
      <c r="AP39">
        <v>4</v>
      </c>
      <c r="AQ39">
        <v>38</v>
      </c>
      <c r="AT39">
        <v>38</v>
      </c>
      <c r="AU39" t="s">
        <v>507</v>
      </c>
      <c r="AV39">
        <v>3</v>
      </c>
      <c r="AW39">
        <v>38</v>
      </c>
      <c r="AX39" t="s">
        <v>454</v>
      </c>
      <c r="AY39">
        <v>4</v>
      </c>
      <c r="AZ39">
        <v>38</v>
      </c>
      <c r="BA39" t="s">
        <v>357</v>
      </c>
      <c r="BB39">
        <v>4</v>
      </c>
      <c r="BC39">
        <v>38</v>
      </c>
      <c r="BD39" t="s">
        <v>1157</v>
      </c>
      <c r="BE39">
        <v>4</v>
      </c>
      <c r="BF39">
        <v>38</v>
      </c>
      <c r="BG39" t="s">
        <v>1159</v>
      </c>
      <c r="BH39">
        <v>3</v>
      </c>
      <c r="BI39">
        <v>38</v>
      </c>
      <c r="BL39">
        <v>38</v>
      </c>
      <c r="BO39">
        <v>38</v>
      </c>
      <c r="BP39" t="s">
        <v>1168</v>
      </c>
      <c r="BQ39">
        <v>5</v>
      </c>
      <c r="BR39">
        <v>38</v>
      </c>
      <c r="BS39" t="s">
        <v>998</v>
      </c>
      <c r="BT39">
        <v>5</v>
      </c>
      <c r="BU39">
        <v>38</v>
      </c>
      <c r="BV39" t="s">
        <v>1032</v>
      </c>
      <c r="BW39">
        <v>4</v>
      </c>
      <c r="BX39">
        <v>38</v>
      </c>
      <c r="CA39">
        <v>38</v>
      </c>
      <c r="CB39" t="s">
        <v>1056</v>
      </c>
      <c r="CC39">
        <v>5</v>
      </c>
      <c r="CD39">
        <v>38</v>
      </c>
      <c r="CE39" t="s">
        <v>1168</v>
      </c>
      <c r="CF39">
        <v>5</v>
      </c>
      <c r="CG39">
        <v>38</v>
      </c>
      <c r="CJ39">
        <v>38</v>
      </c>
      <c r="CK39" t="s">
        <v>1106</v>
      </c>
      <c r="CL39">
        <v>4</v>
      </c>
      <c r="CM39">
        <v>38</v>
      </c>
      <c r="CN39" t="s">
        <v>1076</v>
      </c>
      <c r="CO39">
        <v>4</v>
      </c>
      <c r="CP39">
        <v>38</v>
      </c>
      <c r="CQ39" t="s">
        <v>1009</v>
      </c>
      <c r="CR39">
        <v>5</v>
      </c>
      <c r="CS39">
        <v>38</v>
      </c>
    </row>
    <row r="40" spans="2:97" x14ac:dyDescent="0.25">
      <c r="B40" t="s">
        <v>348</v>
      </c>
      <c r="C40">
        <v>3</v>
      </c>
      <c r="D40">
        <v>39</v>
      </c>
      <c r="E40" t="s">
        <v>1103</v>
      </c>
      <c r="F40">
        <v>3</v>
      </c>
      <c r="G40">
        <v>39</v>
      </c>
      <c r="H40" t="s">
        <v>365</v>
      </c>
      <c r="I40">
        <v>3</v>
      </c>
      <c r="J40">
        <v>39</v>
      </c>
      <c r="K40" t="s">
        <v>1045</v>
      </c>
      <c r="L40">
        <v>4</v>
      </c>
      <c r="M40">
        <v>39</v>
      </c>
      <c r="N40" t="s">
        <v>498</v>
      </c>
      <c r="O40">
        <v>3</v>
      </c>
      <c r="P40">
        <v>39</v>
      </c>
      <c r="Q40" t="s">
        <v>323</v>
      </c>
      <c r="R40">
        <v>3</v>
      </c>
      <c r="S40">
        <v>39</v>
      </c>
      <c r="T40" t="s">
        <v>354</v>
      </c>
      <c r="U40">
        <v>4</v>
      </c>
      <c r="V40">
        <v>39</v>
      </c>
      <c r="Y40">
        <v>39</v>
      </c>
      <c r="Z40" t="s">
        <v>335</v>
      </c>
      <c r="AA40">
        <v>5</v>
      </c>
      <c r="AB40">
        <v>39</v>
      </c>
      <c r="AC40" t="s">
        <v>328</v>
      </c>
      <c r="AD40">
        <v>6</v>
      </c>
      <c r="AE40">
        <v>39</v>
      </c>
      <c r="AF40" t="s">
        <v>342</v>
      </c>
      <c r="AG40">
        <v>3</v>
      </c>
      <c r="AH40">
        <v>39</v>
      </c>
      <c r="AK40">
        <v>39</v>
      </c>
      <c r="AL40" t="s">
        <v>531</v>
      </c>
      <c r="AM40">
        <v>5</v>
      </c>
      <c r="AN40">
        <v>39</v>
      </c>
      <c r="AO40" t="s">
        <v>509</v>
      </c>
      <c r="AP40">
        <v>4</v>
      </c>
      <c r="AQ40">
        <v>39</v>
      </c>
      <c r="AT40">
        <v>39</v>
      </c>
      <c r="AU40" t="s">
        <v>483</v>
      </c>
      <c r="AV40">
        <v>3</v>
      </c>
      <c r="AW40">
        <v>39</v>
      </c>
      <c r="AX40" t="s">
        <v>323</v>
      </c>
      <c r="AY40">
        <v>4</v>
      </c>
      <c r="AZ40">
        <v>39</v>
      </c>
      <c r="BA40" t="s">
        <v>450</v>
      </c>
      <c r="BB40">
        <v>4</v>
      </c>
      <c r="BC40">
        <v>39</v>
      </c>
      <c r="BD40" t="s">
        <v>1009</v>
      </c>
      <c r="BE40">
        <v>4</v>
      </c>
      <c r="BF40">
        <v>39</v>
      </c>
      <c r="BG40" t="s">
        <v>1064</v>
      </c>
      <c r="BH40">
        <v>3</v>
      </c>
      <c r="BI40">
        <v>39</v>
      </c>
      <c r="BL40">
        <v>39</v>
      </c>
      <c r="BO40">
        <v>39</v>
      </c>
      <c r="BP40" t="s">
        <v>1066</v>
      </c>
      <c r="BQ40">
        <v>6</v>
      </c>
      <c r="BR40">
        <v>39</v>
      </c>
      <c r="BS40" t="s">
        <v>1193</v>
      </c>
      <c r="BT40">
        <v>6</v>
      </c>
      <c r="BU40">
        <v>39</v>
      </c>
      <c r="BV40" t="s">
        <v>1009</v>
      </c>
      <c r="BW40">
        <v>4</v>
      </c>
      <c r="BX40">
        <v>39</v>
      </c>
      <c r="CA40">
        <v>39</v>
      </c>
      <c r="CB40" t="s">
        <v>1074</v>
      </c>
      <c r="CC40">
        <v>5</v>
      </c>
      <c r="CD40">
        <v>39</v>
      </c>
      <c r="CE40" t="s">
        <v>1064</v>
      </c>
      <c r="CF40">
        <v>5</v>
      </c>
      <c r="CG40">
        <v>39</v>
      </c>
      <c r="CJ40">
        <v>39</v>
      </c>
      <c r="CK40" t="s">
        <v>1014</v>
      </c>
      <c r="CL40">
        <v>4</v>
      </c>
      <c r="CM40">
        <v>39</v>
      </c>
      <c r="CN40" t="s">
        <v>1154</v>
      </c>
      <c r="CO40">
        <v>4</v>
      </c>
      <c r="CP40">
        <v>39</v>
      </c>
      <c r="CQ40" t="s">
        <v>1017</v>
      </c>
      <c r="CR40">
        <v>5</v>
      </c>
      <c r="CS40">
        <v>39</v>
      </c>
    </row>
    <row r="41" spans="2:97" x14ac:dyDescent="0.25">
      <c r="B41" t="s">
        <v>512</v>
      </c>
      <c r="C41">
        <v>3</v>
      </c>
      <c r="D41">
        <v>40</v>
      </c>
      <c r="E41" t="s">
        <v>1193</v>
      </c>
      <c r="F41">
        <v>3</v>
      </c>
      <c r="G41">
        <v>40</v>
      </c>
      <c r="H41" t="s">
        <v>436</v>
      </c>
      <c r="I41">
        <v>3</v>
      </c>
      <c r="J41">
        <v>40</v>
      </c>
      <c r="K41" t="s">
        <v>1115</v>
      </c>
      <c r="L41">
        <v>4</v>
      </c>
      <c r="M41">
        <v>40</v>
      </c>
      <c r="N41" t="s">
        <v>433</v>
      </c>
      <c r="O41">
        <v>3</v>
      </c>
      <c r="P41">
        <v>40</v>
      </c>
      <c r="Q41" t="s">
        <v>502</v>
      </c>
      <c r="R41">
        <v>3</v>
      </c>
      <c r="S41">
        <v>40</v>
      </c>
      <c r="T41" t="s">
        <v>419</v>
      </c>
      <c r="U41">
        <v>4</v>
      </c>
      <c r="V41">
        <v>40</v>
      </c>
      <c r="Y41">
        <v>40</v>
      </c>
      <c r="Z41" t="s">
        <v>458</v>
      </c>
      <c r="AA41">
        <v>5</v>
      </c>
      <c r="AB41">
        <v>40</v>
      </c>
      <c r="AC41" t="s">
        <v>502</v>
      </c>
      <c r="AD41">
        <v>6</v>
      </c>
      <c r="AE41">
        <v>40</v>
      </c>
      <c r="AF41" t="s">
        <v>435</v>
      </c>
      <c r="AG41">
        <v>3</v>
      </c>
      <c r="AH41">
        <v>40</v>
      </c>
      <c r="AK41">
        <v>40</v>
      </c>
      <c r="AL41" t="s">
        <v>356</v>
      </c>
      <c r="AM41">
        <v>5</v>
      </c>
      <c r="AN41">
        <v>40</v>
      </c>
      <c r="AO41" t="s">
        <v>492</v>
      </c>
      <c r="AP41">
        <v>4</v>
      </c>
      <c r="AQ41">
        <v>40</v>
      </c>
      <c r="AT41">
        <v>40</v>
      </c>
      <c r="AU41" t="s">
        <v>406</v>
      </c>
      <c r="AV41">
        <v>3</v>
      </c>
      <c r="AW41">
        <v>40</v>
      </c>
      <c r="AX41" t="s">
        <v>406</v>
      </c>
      <c r="AY41">
        <v>4</v>
      </c>
      <c r="AZ41">
        <v>40</v>
      </c>
      <c r="BA41" t="s">
        <v>509</v>
      </c>
      <c r="BB41">
        <v>4</v>
      </c>
      <c r="BC41">
        <v>40</v>
      </c>
      <c r="BD41" t="s">
        <v>1042</v>
      </c>
      <c r="BE41">
        <v>4</v>
      </c>
      <c r="BF41">
        <v>40</v>
      </c>
      <c r="BG41" t="s">
        <v>1045</v>
      </c>
      <c r="BH41">
        <v>3</v>
      </c>
      <c r="BI41">
        <v>40</v>
      </c>
      <c r="BL41">
        <v>40</v>
      </c>
      <c r="BO41">
        <v>40</v>
      </c>
      <c r="BP41" t="s">
        <v>1159</v>
      </c>
      <c r="BQ41">
        <v>6</v>
      </c>
      <c r="BR41">
        <v>40</v>
      </c>
      <c r="BS41" t="s">
        <v>1026</v>
      </c>
      <c r="BT41">
        <v>6</v>
      </c>
      <c r="BU41">
        <v>40</v>
      </c>
      <c r="BV41" t="s">
        <v>1103</v>
      </c>
      <c r="BW41">
        <v>4</v>
      </c>
      <c r="BX41">
        <v>40</v>
      </c>
      <c r="CA41">
        <v>40</v>
      </c>
      <c r="CB41" t="s">
        <v>1129</v>
      </c>
      <c r="CC41">
        <v>5</v>
      </c>
      <c r="CD41">
        <v>40</v>
      </c>
      <c r="CE41" t="s">
        <v>1071</v>
      </c>
      <c r="CF41">
        <v>5</v>
      </c>
      <c r="CG41">
        <v>40</v>
      </c>
      <c r="CJ41">
        <v>40</v>
      </c>
      <c r="CK41" t="s">
        <v>1189</v>
      </c>
      <c r="CL41">
        <v>4</v>
      </c>
      <c r="CM41">
        <v>40</v>
      </c>
      <c r="CN41" t="s">
        <v>1180</v>
      </c>
      <c r="CO41">
        <v>4</v>
      </c>
      <c r="CP41">
        <v>40</v>
      </c>
      <c r="CQ41" t="s">
        <v>1132</v>
      </c>
      <c r="CR41">
        <v>5</v>
      </c>
      <c r="CS41">
        <v>40</v>
      </c>
    </row>
    <row r="42" spans="2:97" x14ac:dyDescent="0.25">
      <c r="B42" t="s">
        <v>364</v>
      </c>
      <c r="C42">
        <v>3</v>
      </c>
      <c r="D42">
        <v>41</v>
      </c>
      <c r="E42" t="s">
        <v>1064</v>
      </c>
      <c r="F42">
        <v>3</v>
      </c>
      <c r="G42">
        <v>41</v>
      </c>
      <c r="H42" t="s">
        <v>423</v>
      </c>
      <c r="I42">
        <v>4</v>
      </c>
      <c r="J42">
        <v>41</v>
      </c>
      <c r="K42" t="s">
        <v>1015</v>
      </c>
      <c r="L42">
        <v>4</v>
      </c>
      <c r="M42">
        <v>41</v>
      </c>
      <c r="N42" t="s">
        <v>495</v>
      </c>
      <c r="O42">
        <v>4</v>
      </c>
      <c r="P42">
        <v>41</v>
      </c>
      <c r="Q42" t="s">
        <v>496</v>
      </c>
      <c r="R42">
        <v>3</v>
      </c>
      <c r="S42">
        <v>41</v>
      </c>
      <c r="T42" t="s">
        <v>421</v>
      </c>
      <c r="U42">
        <v>4</v>
      </c>
      <c r="V42">
        <v>41</v>
      </c>
      <c r="Y42">
        <v>41</v>
      </c>
      <c r="Z42" t="s">
        <v>506</v>
      </c>
      <c r="AA42">
        <v>5</v>
      </c>
      <c r="AB42">
        <v>41</v>
      </c>
      <c r="AC42" t="s">
        <v>331</v>
      </c>
      <c r="AD42">
        <v>6</v>
      </c>
      <c r="AE42">
        <v>41</v>
      </c>
      <c r="AF42" t="s">
        <v>328</v>
      </c>
      <c r="AG42">
        <v>3</v>
      </c>
      <c r="AH42">
        <v>41</v>
      </c>
      <c r="AK42">
        <v>41</v>
      </c>
      <c r="AL42" t="s">
        <v>332</v>
      </c>
      <c r="AM42">
        <v>5</v>
      </c>
      <c r="AN42">
        <v>41</v>
      </c>
      <c r="AO42" t="s">
        <v>331</v>
      </c>
      <c r="AP42">
        <v>4</v>
      </c>
      <c r="AQ42">
        <v>41</v>
      </c>
      <c r="AT42">
        <v>41</v>
      </c>
      <c r="AU42" t="s">
        <v>536</v>
      </c>
      <c r="AV42">
        <v>4</v>
      </c>
      <c r="AW42">
        <v>41</v>
      </c>
      <c r="AX42" t="s">
        <v>401</v>
      </c>
      <c r="AY42">
        <v>4</v>
      </c>
      <c r="AZ42">
        <v>41</v>
      </c>
      <c r="BA42" t="s">
        <v>468</v>
      </c>
      <c r="BB42">
        <v>4</v>
      </c>
      <c r="BC42">
        <v>41</v>
      </c>
      <c r="BD42" t="s">
        <v>1159</v>
      </c>
      <c r="BE42">
        <v>4</v>
      </c>
      <c r="BF42">
        <v>41</v>
      </c>
      <c r="BG42" t="s">
        <v>1115</v>
      </c>
      <c r="BH42">
        <v>3</v>
      </c>
      <c r="BI42">
        <v>41</v>
      </c>
      <c r="BL42">
        <v>41</v>
      </c>
      <c r="BO42">
        <v>41</v>
      </c>
      <c r="BP42" t="s">
        <v>1090</v>
      </c>
      <c r="BQ42">
        <v>6</v>
      </c>
      <c r="BR42">
        <v>41</v>
      </c>
      <c r="BS42" t="s">
        <v>1192</v>
      </c>
      <c r="BT42">
        <v>6</v>
      </c>
      <c r="BU42">
        <v>41</v>
      </c>
      <c r="BV42" t="s">
        <v>1114</v>
      </c>
      <c r="BW42">
        <v>5</v>
      </c>
      <c r="BX42">
        <v>41</v>
      </c>
      <c r="CA42">
        <v>41</v>
      </c>
      <c r="CB42" t="s">
        <v>1106</v>
      </c>
      <c r="CC42">
        <v>5</v>
      </c>
      <c r="CD42">
        <v>41</v>
      </c>
      <c r="CE42" t="s">
        <v>1124</v>
      </c>
      <c r="CF42">
        <v>5</v>
      </c>
      <c r="CG42">
        <v>41</v>
      </c>
      <c r="CJ42">
        <v>41</v>
      </c>
      <c r="CK42" t="s">
        <v>1063</v>
      </c>
      <c r="CL42">
        <v>4</v>
      </c>
      <c r="CM42">
        <v>41</v>
      </c>
      <c r="CN42" t="s">
        <v>1046</v>
      </c>
      <c r="CO42">
        <v>4</v>
      </c>
      <c r="CP42">
        <v>41</v>
      </c>
      <c r="CQ42" t="s">
        <v>1008</v>
      </c>
      <c r="CR42">
        <v>5</v>
      </c>
      <c r="CS42">
        <v>41</v>
      </c>
    </row>
    <row r="43" spans="2:97" x14ac:dyDescent="0.25">
      <c r="B43" t="s">
        <v>323</v>
      </c>
      <c r="C43">
        <v>3</v>
      </c>
      <c r="D43">
        <v>42</v>
      </c>
      <c r="E43" t="s">
        <v>1209</v>
      </c>
      <c r="F43">
        <v>3</v>
      </c>
      <c r="G43">
        <v>42</v>
      </c>
      <c r="H43" t="s">
        <v>396</v>
      </c>
      <c r="I43">
        <v>4</v>
      </c>
      <c r="J43">
        <v>42</v>
      </c>
      <c r="K43" t="s">
        <v>1143</v>
      </c>
      <c r="L43">
        <v>4</v>
      </c>
      <c r="M43">
        <v>42</v>
      </c>
      <c r="N43" t="s">
        <v>496</v>
      </c>
      <c r="O43">
        <v>4</v>
      </c>
      <c r="P43">
        <v>42</v>
      </c>
      <c r="Q43" t="s">
        <v>493</v>
      </c>
      <c r="R43">
        <v>3</v>
      </c>
      <c r="S43">
        <v>42</v>
      </c>
      <c r="T43" t="s">
        <v>396</v>
      </c>
      <c r="U43">
        <v>4</v>
      </c>
      <c r="V43">
        <v>42</v>
      </c>
      <c r="Y43">
        <v>42</v>
      </c>
      <c r="Z43" t="s">
        <v>498</v>
      </c>
      <c r="AA43">
        <v>5</v>
      </c>
      <c r="AB43">
        <v>42</v>
      </c>
      <c r="AC43" t="s">
        <v>523</v>
      </c>
      <c r="AD43">
        <v>6</v>
      </c>
      <c r="AE43">
        <v>42</v>
      </c>
      <c r="AF43" t="s">
        <v>324</v>
      </c>
      <c r="AG43">
        <v>3</v>
      </c>
      <c r="AH43">
        <v>42</v>
      </c>
      <c r="AK43">
        <v>42</v>
      </c>
      <c r="AL43" t="s">
        <v>422</v>
      </c>
      <c r="AM43">
        <v>5</v>
      </c>
      <c r="AN43">
        <v>42</v>
      </c>
      <c r="AO43" t="s">
        <v>463</v>
      </c>
      <c r="AP43">
        <v>4</v>
      </c>
      <c r="AQ43">
        <v>42</v>
      </c>
      <c r="AT43">
        <v>42</v>
      </c>
      <c r="AU43" t="s">
        <v>501</v>
      </c>
      <c r="AV43">
        <v>4</v>
      </c>
      <c r="AW43">
        <v>42</v>
      </c>
      <c r="AX43" t="s">
        <v>324</v>
      </c>
      <c r="AY43">
        <v>4</v>
      </c>
      <c r="AZ43">
        <v>42</v>
      </c>
      <c r="BA43" t="s">
        <v>330</v>
      </c>
      <c r="BB43">
        <v>4</v>
      </c>
      <c r="BC43">
        <v>42</v>
      </c>
      <c r="BD43" t="s">
        <v>1022</v>
      </c>
      <c r="BE43">
        <v>4</v>
      </c>
      <c r="BF43">
        <v>42</v>
      </c>
      <c r="BG43" t="s">
        <v>1204</v>
      </c>
      <c r="BH43">
        <v>3</v>
      </c>
      <c r="BI43">
        <v>42</v>
      </c>
      <c r="BL43">
        <v>42</v>
      </c>
      <c r="BO43">
        <v>42</v>
      </c>
      <c r="BP43" t="s">
        <v>1045</v>
      </c>
      <c r="BQ43">
        <v>6</v>
      </c>
      <c r="BR43">
        <v>42</v>
      </c>
      <c r="BS43" t="s">
        <v>1005</v>
      </c>
      <c r="BT43">
        <v>6</v>
      </c>
      <c r="BU43">
        <v>42</v>
      </c>
      <c r="BV43" t="s">
        <v>1163</v>
      </c>
      <c r="BW43">
        <v>5</v>
      </c>
      <c r="BX43">
        <v>42</v>
      </c>
      <c r="CA43">
        <v>42</v>
      </c>
      <c r="CB43" t="s">
        <v>1165</v>
      </c>
      <c r="CC43">
        <v>6</v>
      </c>
      <c r="CD43">
        <v>42</v>
      </c>
      <c r="CE43" t="s">
        <v>1015</v>
      </c>
      <c r="CF43">
        <v>5</v>
      </c>
      <c r="CG43">
        <v>42</v>
      </c>
      <c r="CJ43">
        <v>42</v>
      </c>
      <c r="CK43" t="s">
        <v>1145</v>
      </c>
      <c r="CL43">
        <v>4</v>
      </c>
      <c r="CM43">
        <v>42</v>
      </c>
      <c r="CN43" t="s">
        <v>1008</v>
      </c>
      <c r="CO43">
        <v>4</v>
      </c>
      <c r="CP43">
        <v>42</v>
      </c>
      <c r="CQ43" t="s">
        <v>1154</v>
      </c>
      <c r="CR43">
        <v>5</v>
      </c>
      <c r="CS43">
        <v>42</v>
      </c>
    </row>
    <row r="44" spans="2:97" x14ac:dyDescent="0.25">
      <c r="B44" t="s">
        <v>496</v>
      </c>
      <c r="C44">
        <v>3</v>
      </c>
      <c r="D44">
        <v>43</v>
      </c>
      <c r="E44" t="s">
        <v>1044</v>
      </c>
      <c r="F44">
        <v>3</v>
      </c>
      <c r="G44">
        <v>43</v>
      </c>
      <c r="H44" t="s">
        <v>434</v>
      </c>
      <c r="I44">
        <v>4</v>
      </c>
      <c r="J44">
        <v>43</v>
      </c>
      <c r="K44" t="s">
        <v>1022</v>
      </c>
      <c r="L44">
        <v>4</v>
      </c>
      <c r="M44">
        <v>43</v>
      </c>
      <c r="N44" t="s">
        <v>351</v>
      </c>
      <c r="O44">
        <v>4</v>
      </c>
      <c r="P44">
        <v>43</v>
      </c>
      <c r="Q44" t="s">
        <v>377</v>
      </c>
      <c r="R44">
        <v>3</v>
      </c>
      <c r="S44">
        <v>43</v>
      </c>
      <c r="T44" t="s">
        <v>474</v>
      </c>
      <c r="U44">
        <v>4</v>
      </c>
      <c r="V44">
        <v>43</v>
      </c>
      <c r="Y44">
        <v>43</v>
      </c>
      <c r="Z44" t="s">
        <v>538</v>
      </c>
      <c r="AA44">
        <v>5</v>
      </c>
      <c r="AB44">
        <v>43</v>
      </c>
      <c r="AC44" t="s">
        <v>363</v>
      </c>
      <c r="AD44">
        <v>6</v>
      </c>
      <c r="AE44">
        <v>43</v>
      </c>
      <c r="AF44" t="s">
        <v>386</v>
      </c>
      <c r="AG44">
        <v>3</v>
      </c>
      <c r="AH44">
        <v>43</v>
      </c>
      <c r="AK44">
        <v>43</v>
      </c>
      <c r="AL44" t="s">
        <v>421</v>
      </c>
      <c r="AM44">
        <v>5</v>
      </c>
      <c r="AN44">
        <v>43</v>
      </c>
      <c r="AO44" t="s">
        <v>512</v>
      </c>
      <c r="AP44">
        <v>5</v>
      </c>
      <c r="AQ44">
        <v>43</v>
      </c>
      <c r="AT44">
        <v>43</v>
      </c>
      <c r="AU44" t="s">
        <v>509</v>
      </c>
      <c r="AV44">
        <v>4</v>
      </c>
      <c r="AW44">
        <v>43</v>
      </c>
      <c r="AX44" t="s">
        <v>498</v>
      </c>
      <c r="AY44">
        <v>4</v>
      </c>
      <c r="AZ44">
        <v>43</v>
      </c>
      <c r="BA44" t="s">
        <v>337</v>
      </c>
      <c r="BB44">
        <v>4</v>
      </c>
      <c r="BC44">
        <v>43</v>
      </c>
      <c r="BD44" t="s">
        <v>1137</v>
      </c>
      <c r="BE44">
        <v>4</v>
      </c>
      <c r="BF44">
        <v>43</v>
      </c>
      <c r="BG44" t="s">
        <v>1051</v>
      </c>
      <c r="BH44">
        <v>3</v>
      </c>
      <c r="BI44">
        <v>43</v>
      </c>
      <c r="BL44">
        <v>43</v>
      </c>
      <c r="BO44">
        <v>43</v>
      </c>
      <c r="BP44" t="s">
        <v>1064</v>
      </c>
      <c r="BQ44">
        <v>6</v>
      </c>
      <c r="BR44">
        <v>43</v>
      </c>
      <c r="BS44" t="s">
        <v>1042</v>
      </c>
      <c r="BT44">
        <v>6</v>
      </c>
      <c r="BU44">
        <v>43</v>
      </c>
      <c r="BV44" t="s">
        <v>1167</v>
      </c>
      <c r="BW44">
        <v>5</v>
      </c>
      <c r="BX44">
        <v>43</v>
      </c>
      <c r="CA44">
        <v>43</v>
      </c>
      <c r="CB44" t="s">
        <v>1051</v>
      </c>
      <c r="CC44">
        <v>6</v>
      </c>
      <c r="CD44">
        <v>43</v>
      </c>
      <c r="CE44" t="s">
        <v>1130</v>
      </c>
      <c r="CF44">
        <v>5</v>
      </c>
      <c r="CG44">
        <v>43</v>
      </c>
      <c r="CJ44">
        <v>43</v>
      </c>
      <c r="CK44" t="s">
        <v>1165</v>
      </c>
      <c r="CL44">
        <v>4</v>
      </c>
      <c r="CM44">
        <v>43</v>
      </c>
      <c r="CN44" t="s">
        <v>1004</v>
      </c>
      <c r="CO44">
        <v>4</v>
      </c>
      <c r="CP44">
        <v>43</v>
      </c>
      <c r="CQ44" t="s">
        <v>1202</v>
      </c>
      <c r="CR44">
        <v>5</v>
      </c>
      <c r="CS44">
        <v>43</v>
      </c>
    </row>
    <row r="45" spans="2:97" x14ac:dyDescent="0.25">
      <c r="B45" t="s">
        <v>497</v>
      </c>
      <c r="C45">
        <v>3</v>
      </c>
      <c r="D45">
        <v>44</v>
      </c>
      <c r="E45" t="s">
        <v>1091</v>
      </c>
      <c r="F45">
        <v>3</v>
      </c>
      <c r="G45">
        <v>44</v>
      </c>
      <c r="H45" t="s">
        <v>516</v>
      </c>
      <c r="I45">
        <v>4</v>
      </c>
      <c r="J45">
        <v>44</v>
      </c>
      <c r="K45" t="s">
        <v>1013</v>
      </c>
      <c r="L45">
        <v>4</v>
      </c>
      <c r="M45">
        <v>44</v>
      </c>
      <c r="N45" t="s">
        <v>474</v>
      </c>
      <c r="O45">
        <v>4</v>
      </c>
      <c r="P45">
        <v>44</v>
      </c>
      <c r="Q45" t="s">
        <v>365</v>
      </c>
      <c r="R45">
        <v>3</v>
      </c>
      <c r="S45">
        <v>44</v>
      </c>
      <c r="T45" t="s">
        <v>527</v>
      </c>
      <c r="U45">
        <v>4</v>
      </c>
      <c r="V45">
        <v>44</v>
      </c>
      <c r="Y45">
        <v>44</v>
      </c>
      <c r="Z45" t="s">
        <v>510</v>
      </c>
      <c r="AA45">
        <v>5</v>
      </c>
      <c r="AB45">
        <v>44</v>
      </c>
      <c r="AC45" t="s">
        <v>378</v>
      </c>
      <c r="AD45">
        <v>6</v>
      </c>
      <c r="AE45">
        <v>44</v>
      </c>
      <c r="AF45" t="s">
        <v>362</v>
      </c>
      <c r="AG45">
        <v>3</v>
      </c>
      <c r="AH45">
        <v>44</v>
      </c>
      <c r="AK45">
        <v>44</v>
      </c>
      <c r="AL45" t="s">
        <v>437</v>
      </c>
      <c r="AM45">
        <v>5</v>
      </c>
      <c r="AN45">
        <v>44</v>
      </c>
      <c r="AO45" t="s">
        <v>514</v>
      </c>
      <c r="AP45">
        <v>5</v>
      </c>
      <c r="AQ45">
        <v>44</v>
      </c>
      <c r="AT45">
        <v>44</v>
      </c>
      <c r="AU45" t="s">
        <v>408</v>
      </c>
      <c r="AV45">
        <v>4</v>
      </c>
      <c r="AW45">
        <v>44</v>
      </c>
      <c r="AX45" t="s">
        <v>509</v>
      </c>
      <c r="AY45">
        <v>4</v>
      </c>
      <c r="AZ45">
        <v>44</v>
      </c>
      <c r="BA45" t="s">
        <v>361</v>
      </c>
      <c r="BB45">
        <v>4</v>
      </c>
      <c r="BC45">
        <v>44</v>
      </c>
      <c r="BD45" t="s">
        <v>1055</v>
      </c>
      <c r="BE45">
        <v>4</v>
      </c>
      <c r="BF45">
        <v>44</v>
      </c>
      <c r="BG45" t="s">
        <v>1089</v>
      </c>
      <c r="BH45">
        <v>3</v>
      </c>
      <c r="BI45">
        <v>44</v>
      </c>
      <c r="BL45">
        <v>44</v>
      </c>
      <c r="BO45">
        <v>44</v>
      </c>
      <c r="BP45" t="s">
        <v>1107</v>
      </c>
      <c r="BQ45">
        <v>6</v>
      </c>
      <c r="BR45">
        <v>44</v>
      </c>
      <c r="BS45" t="s">
        <v>1122</v>
      </c>
      <c r="BT45">
        <v>6</v>
      </c>
      <c r="BU45">
        <v>44</v>
      </c>
      <c r="BV45" t="s">
        <v>1048</v>
      </c>
      <c r="BW45">
        <v>5</v>
      </c>
      <c r="BX45">
        <v>44</v>
      </c>
      <c r="CA45">
        <v>44</v>
      </c>
      <c r="CB45" t="s">
        <v>1180</v>
      </c>
      <c r="CC45">
        <v>6</v>
      </c>
      <c r="CD45">
        <v>44</v>
      </c>
      <c r="CE45" t="s">
        <v>1164</v>
      </c>
      <c r="CF45">
        <v>5</v>
      </c>
      <c r="CG45">
        <v>44</v>
      </c>
      <c r="CJ45">
        <v>44</v>
      </c>
      <c r="CK45" t="s">
        <v>1155</v>
      </c>
      <c r="CL45">
        <v>4</v>
      </c>
      <c r="CM45">
        <v>44</v>
      </c>
      <c r="CN45" t="s">
        <v>1052</v>
      </c>
      <c r="CO45">
        <v>4</v>
      </c>
      <c r="CP45">
        <v>44</v>
      </c>
      <c r="CQ45" t="s">
        <v>1035</v>
      </c>
      <c r="CR45">
        <v>5</v>
      </c>
      <c r="CS45">
        <v>44</v>
      </c>
    </row>
    <row r="46" spans="2:97" x14ac:dyDescent="0.25">
      <c r="B46" t="s">
        <v>509</v>
      </c>
      <c r="C46">
        <v>3</v>
      </c>
      <c r="D46">
        <v>45</v>
      </c>
      <c r="E46" t="s">
        <v>1084</v>
      </c>
      <c r="F46">
        <v>3</v>
      </c>
      <c r="G46">
        <v>45</v>
      </c>
      <c r="H46" t="s">
        <v>428</v>
      </c>
      <c r="I46">
        <v>4</v>
      </c>
      <c r="J46">
        <v>45</v>
      </c>
      <c r="K46" t="s">
        <v>1056</v>
      </c>
      <c r="L46">
        <v>4</v>
      </c>
      <c r="M46">
        <v>45</v>
      </c>
      <c r="N46" t="s">
        <v>328</v>
      </c>
      <c r="O46">
        <v>4</v>
      </c>
      <c r="P46">
        <v>45</v>
      </c>
      <c r="Q46" t="s">
        <v>519</v>
      </c>
      <c r="R46">
        <v>3</v>
      </c>
      <c r="S46">
        <v>45</v>
      </c>
      <c r="T46" t="s">
        <v>397</v>
      </c>
      <c r="U46">
        <v>4</v>
      </c>
      <c r="V46">
        <v>45</v>
      </c>
      <c r="Y46">
        <v>45</v>
      </c>
      <c r="Z46" t="s">
        <v>428</v>
      </c>
      <c r="AA46">
        <v>5</v>
      </c>
      <c r="AB46">
        <v>45</v>
      </c>
      <c r="AC46" t="s">
        <v>468</v>
      </c>
      <c r="AD46">
        <v>6</v>
      </c>
      <c r="AE46">
        <v>45</v>
      </c>
      <c r="AF46" t="s">
        <v>364</v>
      </c>
      <c r="AG46">
        <v>4</v>
      </c>
      <c r="AH46">
        <v>45</v>
      </c>
      <c r="AK46">
        <v>45</v>
      </c>
      <c r="AL46" t="s">
        <v>427</v>
      </c>
      <c r="AM46">
        <v>5</v>
      </c>
      <c r="AN46">
        <v>45</v>
      </c>
      <c r="AO46" t="s">
        <v>497</v>
      </c>
      <c r="AP46">
        <v>5</v>
      </c>
      <c r="AQ46">
        <v>45</v>
      </c>
      <c r="AT46">
        <v>45</v>
      </c>
      <c r="AU46" t="s">
        <v>441</v>
      </c>
      <c r="AV46">
        <v>4</v>
      </c>
      <c r="AW46">
        <v>45</v>
      </c>
      <c r="AX46" t="s">
        <v>344</v>
      </c>
      <c r="AY46">
        <v>4</v>
      </c>
      <c r="AZ46">
        <v>45</v>
      </c>
      <c r="BA46" t="s">
        <v>378</v>
      </c>
      <c r="BB46">
        <v>4</v>
      </c>
      <c r="BC46">
        <v>45</v>
      </c>
      <c r="BD46" t="s">
        <v>1032</v>
      </c>
      <c r="BE46">
        <v>4</v>
      </c>
      <c r="BF46">
        <v>45</v>
      </c>
      <c r="BG46" t="s">
        <v>1158</v>
      </c>
      <c r="BH46">
        <v>3</v>
      </c>
      <c r="BI46">
        <v>45</v>
      </c>
      <c r="BL46">
        <v>45</v>
      </c>
      <c r="BO46">
        <v>45</v>
      </c>
      <c r="BP46" t="s">
        <v>1145</v>
      </c>
      <c r="BQ46">
        <v>6</v>
      </c>
      <c r="BR46">
        <v>45</v>
      </c>
      <c r="BS46" t="s">
        <v>1028</v>
      </c>
      <c r="BT46">
        <v>6</v>
      </c>
      <c r="BU46">
        <v>45</v>
      </c>
      <c r="BV46" t="s">
        <v>1026</v>
      </c>
      <c r="BW46">
        <v>5</v>
      </c>
      <c r="BX46">
        <v>45</v>
      </c>
      <c r="CA46">
        <v>45</v>
      </c>
      <c r="CB46" t="s">
        <v>1052</v>
      </c>
      <c r="CC46">
        <v>6</v>
      </c>
      <c r="CD46">
        <v>45</v>
      </c>
      <c r="CE46" t="s">
        <v>1181</v>
      </c>
      <c r="CF46">
        <v>5</v>
      </c>
      <c r="CG46">
        <v>45</v>
      </c>
      <c r="CJ46">
        <v>45</v>
      </c>
      <c r="CK46" t="s">
        <v>1097</v>
      </c>
      <c r="CL46">
        <v>4</v>
      </c>
      <c r="CM46">
        <v>45</v>
      </c>
      <c r="CN46" t="s">
        <v>1101</v>
      </c>
      <c r="CO46">
        <v>4</v>
      </c>
      <c r="CP46">
        <v>45</v>
      </c>
      <c r="CQ46" t="s">
        <v>1044</v>
      </c>
      <c r="CR46">
        <v>5</v>
      </c>
      <c r="CS46">
        <v>45</v>
      </c>
    </row>
    <row r="47" spans="2:97" x14ac:dyDescent="0.25">
      <c r="B47" t="s">
        <v>508</v>
      </c>
      <c r="C47">
        <v>3</v>
      </c>
      <c r="D47">
        <v>46</v>
      </c>
      <c r="E47" t="s">
        <v>1156</v>
      </c>
      <c r="F47">
        <v>3</v>
      </c>
      <c r="G47">
        <v>46</v>
      </c>
      <c r="H47" t="s">
        <v>467</v>
      </c>
      <c r="I47">
        <v>4</v>
      </c>
      <c r="J47">
        <v>46</v>
      </c>
      <c r="K47" t="s">
        <v>1002</v>
      </c>
      <c r="L47">
        <v>5</v>
      </c>
      <c r="M47">
        <v>46</v>
      </c>
      <c r="N47" t="s">
        <v>532</v>
      </c>
      <c r="O47">
        <v>4</v>
      </c>
      <c r="P47">
        <v>46</v>
      </c>
      <c r="Q47" t="s">
        <v>504</v>
      </c>
      <c r="R47">
        <v>3</v>
      </c>
      <c r="S47">
        <v>46</v>
      </c>
      <c r="T47" t="s">
        <v>450</v>
      </c>
      <c r="U47">
        <v>5</v>
      </c>
      <c r="V47">
        <v>46</v>
      </c>
      <c r="Y47">
        <v>46</v>
      </c>
      <c r="Z47" t="s">
        <v>504</v>
      </c>
      <c r="AA47">
        <v>5</v>
      </c>
      <c r="AB47">
        <v>46</v>
      </c>
      <c r="AC47" t="s">
        <v>458</v>
      </c>
      <c r="AD47">
        <v>6</v>
      </c>
      <c r="AE47">
        <v>46</v>
      </c>
      <c r="AF47" t="s">
        <v>483</v>
      </c>
      <c r="AG47">
        <v>4</v>
      </c>
      <c r="AH47">
        <v>46</v>
      </c>
      <c r="AK47">
        <v>46</v>
      </c>
      <c r="AL47" t="s">
        <v>499</v>
      </c>
      <c r="AM47">
        <v>5</v>
      </c>
      <c r="AN47">
        <v>46</v>
      </c>
      <c r="AO47" t="s">
        <v>501</v>
      </c>
      <c r="AP47">
        <v>5</v>
      </c>
      <c r="AQ47">
        <v>46</v>
      </c>
      <c r="AT47">
        <v>46</v>
      </c>
      <c r="AU47" t="s">
        <v>498</v>
      </c>
      <c r="AV47">
        <v>4</v>
      </c>
      <c r="AW47">
        <v>46</v>
      </c>
      <c r="AX47" t="s">
        <v>435</v>
      </c>
      <c r="AY47">
        <v>4</v>
      </c>
      <c r="AZ47">
        <v>46</v>
      </c>
      <c r="BA47" t="s">
        <v>445</v>
      </c>
      <c r="BB47">
        <v>5</v>
      </c>
      <c r="BC47">
        <v>46</v>
      </c>
      <c r="BD47" t="s">
        <v>1064</v>
      </c>
      <c r="BE47">
        <v>4</v>
      </c>
      <c r="BF47">
        <v>46</v>
      </c>
      <c r="BG47" t="s">
        <v>1209</v>
      </c>
      <c r="BH47">
        <v>4</v>
      </c>
      <c r="BI47">
        <v>46</v>
      </c>
      <c r="BL47">
        <v>46</v>
      </c>
      <c r="BO47">
        <v>46</v>
      </c>
      <c r="BP47" t="s">
        <v>1167</v>
      </c>
      <c r="BQ47">
        <v>6</v>
      </c>
      <c r="BR47">
        <v>46</v>
      </c>
      <c r="BS47" t="s">
        <v>1037</v>
      </c>
      <c r="BT47">
        <v>6</v>
      </c>
      <c r="BU47">
        <v>46</v>
      </c>
      <c r="BV47" t="s">
        <v>1155</v>
      </c>
      <c r="BW47">
        <v>5</v>
      </c>
      <c r="BX47">
        <v>46</v>
      </c>
      <c r="CA47">
        <v>46</v>
      </c>
      <c r="CB47" t="s">
        <v>1030</v>
      </c>
      <c r="CC47">
        <v>6</v>
      </c>
      <c r="CD47">
        <v>46</v>
      </c>
      <c r="CE47" t="s">
        <v>1046</v>
      </c>
      <c r="CF47">
        <v>5</v>
      </c>
      <c r="CG47">
        <v>46</v>
      </c>
      <c r="CJ47">
        <v>46</v>
      </c>
      <c r="CK47" t="s">
        <v>1156</v>
      </c>
      <c r="CL47">
        <v>4</v>
      </c>
      <c r="CM47">
        <v>46</v>
      </c>
      <c r="CN47" t="s">
        <v>1010</v>
      </c>
      <c r="CO47">
        <v>4</v>
      </c>
      <c r="CP47">
        <v>46</v>
      </c>
      <c r="CQ47" t="s">
        <v>1192</v>
      </c>
      <c r="CR47">
        <v>5</v>
      </c>
      <c r="CS47">
        <v>46</v>
      </c>
    </row>
    <row r="48" spans="2:97" x14ac:dyDescent="0.25">
      <c r="B48" t="s">
        <v>506</v>
      </c>
      <c r="C48">
        <v>3</v>
      </c>
      <c r="D48">
        <v>47</v>
      </c>
      <c r="E48" t="s">
        <v>1035</v>
      </c>
      <c r="F48">
        <v>3</v>
      </c>
      <c r="G48">
        <v>47</v>
      </c>
      <c r="H48" t="s">
        <v>442</v>
      </c>
      <c r="I48">
        <v>4</v>
      </c>
      <c r="J48">
        <v>47</v>
      </c>
      <c r="K48" t="s">
        <v>993</v>
      </c>
      <c r="L48">
        <v>5</v>
      </c>
      <c r="M48">
        <v>47</v>
      </c>
      <c r="N48" t="s">
        <v>522</v>
      </c>
      <c r="O48">
        <v>4</v>
      </c>
      <c r="P48">
        <v>47</v>
      </c>
      <c r="Q48" t="s">
        <v>512</v>
      </c>
      <c r="R48">
        <v>3</v>
      </c>
      <c r="S48">
        <v>47</v>
      </c>
      <c r="T48" t="s">
        <v>455</v>
      </c>
      <c r="U48">
        <v>5</v>
      </c>
      <c r="V48">
        <v>47</v>
      </c>
      <c r="Y48">
        <v>47</v>
      </c>
      <c r="Z48" t="s">
        <v>540</v>
      </c>
      <c r="AA48">
        <v>5</v>
      </c>
      <c r="AB48">
        <v>47</v>
      </c>
      <c r="AC48" t="s">
        <v>508</v>
      </c>
      <c r="AD48">
        <v>6</v>
      </c>
      <c r="AE48">
        <v>47</v>
      </c>
      <c r="AF48" t="s">
        <v>410</v>
      </c>
      <c r="AG48">
        <v>4</v>
      </c>
      <c r="AH48">
        <v>47</v>
      </c>
      <c r="AK48">
        <v>47</v>
      </c>
      <c r="AL48" t="s">
        <v>388</v>
      </c>
      <c r="AM48">
        <v>6</v>
      </c>
      <c r="AN48">
        <v>47</v>
      </c>
      <c r="AO48" t="s">
        <v>386</v>
      </c>
      <c r="AP48">
        <v>5</v>
      </c>
      <c r="AQ48">
        <v>47</v>
      </c>
      <c r="AT48">
        <v>47</v>
      </c>
      <c r="AU48" t="s">
        <v>396</v>
      </c>
      <c r="AV48">
        <v>4</v>
      </c>
      <c r="AW48">
        <v>47</v>
      </c>
      <c r="AX48" t="s">
        <v>377</v>
      </c>
      <c r="AY48">
        <v>4</v>
      </c>
      <c r="AZ48">
        <v>47</v>
      </c>
      <c r="BA48" t="s">
        <v>406</v>
      </c>
      <c r="BB48">
        <v>5</v>
      </c>
      <c r="BC48">
        <v>47</v>
      </c>
      <c r="BD48" t="s">
        <v>1089</v>
      </c>
      <c r="BE48">
        <v>4</v>
      </c>
      <c r="BF48">
        <v>47</v>
      </c>
      <c r="BG48" t="s">
        <v>1046</v>
      </c>
      <c r="BH48">
        <v>4</v>
      </c>
      <c r="BI48">
        <v>47</v>
      </c>
      <c r="BL48">
        <v>47</v>
      </c>
      <c r="BO48">
        <v>47</v>
      </c>
      <c r="BP48" t="s">
        <v>1177</v>
      </c>
      <c r="BQ48">
        <v>6</v>
      </c>
      <c r="BR48">
        <v>47</v>
      </c>
      <c r="BS48" t="s">
        <v>1118</v>
      </c>
      <c r="BT48">
        <v>6</v>
      </c>
      <c r="BU48">
        <v>47</v>
      </c>
      <c r="BV48" t="s">
        <v>1146</v>
      </c>
      <c r="BW48">
        <v>5</v>
      </c>
      <c r="BX48">
        <v>47</v>
      </c>
      <c r="CA48">
        <v>47</v>
      </c>
      <c r="CB48" t="s">
        <v>1145</v>
      </c>
      <c r="CC48">
        <v>6</v>
      </c>
      <c r="CD48">
        <v>47</v>
      </c>
      <c r="CE48" t="s">
        <v>1106</v>
      </c>
      <c r="CF48">
        <v>6</v>
      </c>
      <c r="CG48">
        <v>47</v>
      </c>
      <c r="CJ48">
        <v>47</v>
      </c>
      <c r="CK48" t="s">
        <v>1140</v>
      </c>
      <c r="CL48">
        <v>5</v>
      </c>
      <c r="CM48">
        <v>47</v>
      </c>
      <c r="CN48" t="s">
        <v>1192</v>
      </c>
      <c r="CO48">
        <v>4</v>
      </c>
      <c r="CP48">
        <v>47</v>
      </c>
      <c r="CQ48" t="s">
        <v>1201</v>
      </c>
      <c r="CR48">
        <v>6</v>
      </c>
      <c r="CS48">
        <v>47</v>
      </c>
    </row>
    <row r="49" spans="2:97" x14ac:dyDescent="0.25">
      <c r="B49" t="s">
        <v>351</v>
      </c>
      <c r="C49">
        <v>3</v>
      </c>
      <c r="D49">
        <v>48</v>
      </c>
      <c r="E49" t="s">
        <v>1019</v>
      </c>
      <c r="F49">
        <v>3</v>
      </c>
      <c r="G49">
        <v>48</v>
      </c>
      <c r="H49" t="s">
        <v>489</v>
      </c>
      <c r="I49">
        <v>4</v>
      </c>
      <c r="J49">
        <v>48</v>
      </c>
      <c r="K49" t="s">
        <v>1066</v>
      </c>
      <c r="L49">
        <v>5</v>
      </c>
      <c r="M49">
        <v>48</v>
      </c>
      <c r="N49" t="s">
        <v>512</v>
      </c>
      <c r="O49">
        <v>4</v>
      </c>
      <c r="P49">
        <v>48</v>
      </c>
      <c r="Q49" t="s">
        <v>371</v>
      </c>
      <c r="R49">
        <v>3</v>
      </c>
      <c r="S49">
        <v>48</v>
      </c>
      <c r="T49" t="s">
        <v>512</v>
      </c>
      <c r="U49">
        <v>5</v>
      </c>
      <c r="V49">
        <v>48</v>
      </c>
      <c r="Y49">
        <v>48</v>
      </c>
      <c r="Z49" t="s">
        <v>432</v>
      </c>
      <c r="AA49">
        <v>6</v>
      </c>
      <c r="AB49">
        <v>48</v>
      </c>
      <c r="AC49" t="s">
        <v>451</v>
      </c>
      <c r="AD49">
        <v>6</v>
      </c>
      <c r="AE49">
        <v>48</v>
      </c>
      <c r="AF49" t="s">
        <v>498</v>
      </c>
      <c r="AG49">
        <v>4</v>
      </c>
      <c r="AH49">
        <v>48</v>
      </c>
      <c r="AK49">
        <v>48</v>
      </c>
      <c r="AL49" t="s">
        <v>354</v>
      </c>
      <c r="AM49">
        <v>6</v>
      </c>
      <c r="AN49">
        <v>48</v>
      </c>
      <c r="AO49" t="s">
        <v>508</v>
      </c>
      <c r="AP49">
        <v>5</v>
      </c>
      <c r="AQ49">
        <v>48</v>
      </c>
      <c r="AT49">
        <v>48</v>
      </c>
      <c r="AU49" t="s">
        <v>469</v>
      </c>
      <c r="AV49">
        <v>4</v>
      </c>
      <c r="AW49">
        <v>48</v>
      </c>
      <c r="AX49" t="s">
        <v>331</v>
      </c>
      <c r="AY49">
        <v>4</v>
      </c>
      <c r="AZ49">
        <v>48</v>
      </c>
      <c r="BA49" t="s">
        <v>435</v>
      </c>
      <c r="BB49">
        <v>5</v>
      </c>
      <c r="BC49">
        <v>48</v>
      </c>
      <c r="BD49" t="s">
        <v>1010</v>
      </c>
      <c r="BE49">
        <v>4</v>
      </c>
      <c r="BF49">
        <v>48</v>
      </c>
      <c r="BG49" t="s">
        <v>1052</v>
      </c>
      <c r="BH49">
        <v>4</v>
      </c>
      <c r="BI49">
        <v>48</v>
      </c>
      <c r="BL49">
        <v>48</v>
      </c>
      <c r="BO49">
        <v>48</v>
      </c>
      <c r="BR49">
        <v>48</v>
      </c>
      <c r="BU49">
        <v>48</v>
      </c>
      <c r="BV49" t="s">
        <v>1180</v>
      </c>
      <c r="BW49">
        <v>5</v>
      </c>
      <c r="BX49">
        <v>48</v>
      </c>
      <c r="CA49">
        <v>48</v>
      </c>
      <c r="CB49" t="s">
        <v>1154</v>
      </c>
      <c r="CC49">
        <v>6</v>
      </c>
      <c r="CD49">
        <v>48</v>
      </c>
      <c r="CE49" t="s">
        <v>1209</v>
      </c>
      <c r="CF49">
        <v>6</v>
      </c>
      <c r="CG49">
        <v>48</v>
      </c>
      <c r="CJ49">
        <v>48</v>
      </c>
      <c r="CK49" t="s">
        <v>1198</v>
      </c>
      <c r="CL49">
        <v>5</v>
      </c>
      <c r="CM49">
        <v>48</v>
      </c>
      <c r="CN49" t="s">
        <v>1002</v>
      </c>
      <c r="CO49">
        <v>4</v>
      </c>
      <c r="CP49">
        <v>48</v>
      </c>
      <c r="CQ49" t="s">
        <v>1052</v>
      </c>
      <c r="CR49">
        <v>6</v>
      </c>
      <c r="CS49">
        <v>48</v>
      </c>
    </row>
    <row r="50" spans="2:97" x14ac:dyDescent="0.25">
      <c r="B50" t="s">
        <v>354</v>
      </c>
      <c r="C50">
        <v>3</v>
      </c>
      <c r="D50">
        <v>49</v>
      </c>
      <c r="E50" t="s">
        <v>1207</v>
      </c>
      <c r="F50">
        <v>3</v>
      </c>
      <c r="G50">
        <v>49</v>
      </c>
      <c r="H50" t="s">
        <v>350</v>
      </c>
      <c r="I50">
        <v>4</v>
      </c>
      <c r="J50">
        <v>49</v>
      </c>
      <c r="K50" t="s">
        <v>1088</v>
      </c>
      <c r="L50">
        <v>5</v>
      </c>
      <c r="M50">
        <v>49</v>
      </c>
      <c r="N50" t="s">
        <v>404</v>
      </c>
      <c r="O50">
        <v>4</v>
      </c>
      <c r="P50">
        <v>49</v>
      </c>
      <c r="Q50" t="s">
        <v>364</v>
      </c>
      <c r="R50">
        <v>3</v>
      </c>
      <c r="S50">
        <v>49</v>
      </c>
      <c r="T50" t="s">
        <v>359</v>
      </c>
      <c r="U50">
        <v>5</v>
      </c>
      <c r="V50">
        <v>49</v>
      </c>
      <c r="Y50">
        <v>49</v>
      </c>
      <c r="Z50" t="s">
        <v>352</v>
      </c>
      <c r="AA50">
        <v>6</v>
      </c>
      <c r="AB50">
        <v>49</v>
      </c>
      <c r="AE50">
        <v>49</v>
      </c>
      <c r="AF50" t="s">
        <v>407</v>
      </c>
      <c r="AG50">
        <v>4</v>
      </c>
      <c r="AH50">
        <v>49</v>
      </c>
      <c r="AK50">
        <v>49</v>
      </c>
      <c r="AL50" t="s">
        <v>468</v>
      </c>
      <c r="AM50">
        <v>6</v>
      </c>
      <c r="AN50">
        <v>49</v>
      </c>
      <c r="AO50" t="s">
        <v>378</v>
      </c>
      <c r="AP50">
        <v>5</v>
      </c>
      <c r="AQ50">
        <v>49</v>
      </c>
      <c r="AT50">
        <v>49</v>
      </c>
      <c r="AU50" t="s">
        <v>534</v>
      </c>
      <c r="AV50">
        <v>4</v>
      </c>
      <c r="AW50">
        <v>49</v>
      </c>
      <c r="AX50" t="s">
        <v>529</v>
      </c>
      <c r="AY50">
        <v>4</v>
      </c>
      <c r="AZ50">
        <v>49</v>
      </c>
      <c r="BA50" t="s">
        <v>423</v>
      </c>
      <c r="BB50">
        <v>5</v>
      </c>
      <c r="BC50">
        <v>49</v>
      </c>
      <c r="BD50" t="s">
        <v>1174</v>
      </c>
      <c r="BE50">
        <v>4</v>
      </c>
      <c r="BF50">
        <v>49</v>
      </c>
      <c r="BG50" t="s">
        <v>1189</v>
      </c>
      <c r="BH50">
        <v>4</v>
      </c>
      <c r="BI50">
        <v>49</v>
      </c>
      <c r="BL50">
        <v>49</v>
      </c>
      <c r="BO50">
        <v>49</v>
      </c>
      <c r="BR50">
        <v>49</v>
      </c>
      <c r="BU50">
        <v>49</v>
      </c>
      <c r="BV50" t="s">
        <v>1214</v>
      </c>
      <c r="BW50">
        <v>5</v>
      </c>
      <c r="BX50">
        <v>49</v>
      </c>
      <c r="CA50">
        <v>49</v>
      </c>
      <c r="CB50" t="s">
        <v>1046</v>
      </c>
      <c r="CC50">
        <v>6</v>
      </c>
      <c r="CD50">
        <v>49</v>
      </c>
      <c r="CE50" t="s">
        <v>1057</v>
      </c>
      <c r="CF50">
        <v>6</v>
      </c>
      <c r="CG50">
        <v>49</v>
      </c>
      <c r="CJ50">
        <v>49</v>
      </c>
      <c r="CK50" t="s">
        <v>1151</v>
      </c>
      <c r="CL50">
        <v>5</v>
      </c>
      <c r="CM50">
        <v>49</v>
      </c>
      <c r="CN50" t="s">
        <v>1092</v>
      </c>
      <c r="CO50">
        <v>4</v>
      </c>
      <c r="CP50">
        <v>49</v>
      </c>
      <c r="CQ50" t="s">
        <v>1086</v>
      </c>
      <c r="CR50">
        <v>6</v>
      </c>
      <c r="CS50">
        <v>49</v>
      </c>
    </row>
    <row r="51" spans="2:97" x14ac:dyDescent="0.25">
      <c r="B51" t="s">
        <v>443</v>
      </c>
      <c r="C51">
        <v>3</v>
      </c>
      <c r="D51">
        <v>50</v>
      </c>
      <c r="E51" t="s">
        <v>1081</v>
      </c>
      <c r="F51">
        <v>3</v>
      </c>
      <c r="G51">
        <v>50</v>
      </c>
      <c r="H51" t="s">
        <v>390</v>
      </c>
      <c r="I51">
        <v>4</v>
      </c>
      <c r="J51">
        <v>50</v>
      </c>
      <c r="K51" t="s">
        <v>1146</v>
      </c>
      <c r="L51">
        <v>5</v>
      </c>
      <c r="M51">
        <v>50</v>
      </c>
      <c r="N51" t="s">
        <v>322</v>
      </c>
      <c r="O51">
        <v>4</v>
      </c>
      <c r="P51">
        <v>50</v>
      </c>
      <c r="Q51" t="s">
        <v>361</v>
      </c>
      <c r="R51">
        <v>3</v>
      </c>
      <c r="S51">
        <v>50</v>
      </c>
      <c r="T51" t="s">
        <v>508</v>
      </c>
      <c r="U51">
        <v>5</v>
      </c>
      <c r="V51">
        <v>50</v>
      </c>
      <c r="Y51">
        <v>50</v>
      </c>
      <c r="Z51" t="s">
        <v>361</v>
      </c>
      <c r="AA51">
        <v>6</v>
      </c>
      <c r="AB51">
        <v>50</v>
      </c>
      <c r="AE51">
        <v>50</v>
      </c>
      <c r="AF51" t="s">
        <v>359</v>
      </c>
      <c r="AG51">
        <v>4</v>
      </c>
      <c r="AH51">
        <v>50</v>
      </c>
      <c r="AK51">
        <v>50</v>
      </c>
      <c r="AL51" t="s">
        <v>402</v>
      </c>
      <c r="AM51">
        <v>6</v>
      </c>
      <c r="AN51">
        <v>50</v>
      </c>
      <c r="AO51" t="s">
        <v>467</v>
      </c>
      <c r="AP51">
        <v>5</v>
      </c>
      <c r="AQ51">
        <v>50</v>
      </c>
      <c r="AT51">
        <v>50</v>
      </c>
      <c r="AU51" t="s">
        <v>401</v>
      </c>
      <c r="AV51">
        <v>4</v>
      </c>
      <c r="AW51">
        <v>50</v>
      </c>
      <c r="AX51" t="s">
        <v>382</v>
      </c>
      <c r="AY51">
        <v>4</v>
      </c>
      <c r="AZ51">
        <v>50</v>
      </c>
      <c r="BA51" t="s">
        <v>342</v>
      </c>
      <c r="BB51">
        <v>5</v>
      </c>
      <c r="BC51">
        <v>50</v>
      </c>
      <c r="BD51" t="s">
        <v>1018</v>
      </c>
      <c r="BE51">
        <v>4</v>
      </c>
      <c r="BF51">
        <v>50</v>
      </c>
      <c r="BG51" t="s">
        <v>1043</v>
      </c>
      <c r="BH51">
        <v>4</v>
      </c>
      <c r="BI51">
        <v>50</v>
      </c>
      <c r="BL51">
        <v>50</v>
      </c>
      <c r="BO51">
        <v>50</v>
      </c>
      <c r="BR51">
        <v>50</v>
      </c>
      <c r="BU51">
        <v>50</v>
      </c>
      <c r="BV51" t="s">
        <v>1080</v>
      </c>
      <c r="BW51">
        <v>5</v>
      </c>
      <c r="BX51">
        <v>50</v>
      </c>
      <c r="CA51">
        <v>50</v>
      </c>
      <c r="CB51" t="s">
        <v>1028</v>
      </c>
      <c r="CC51">
        <v>6</v>
      </c>
      <c r="CD51">
        <v>50</v>
      </c>
      <c r="CE51" t="s">
        <v>1094</v>
      </c>
      <c r="CF51">
        <v>6</v>
      </c>
      <c r="CG51">
        <v>50</v>
      </c>
      <c r="CJ51">
        <v>50</v>
      </c>
      <c r="CK51" t="s">
        <v>1076</v>
      </c>
      <c r="CL51">
        <v>5</v>
      </c>
      <c r="CM51">
        <v>50</v>
      </c>
      <c r="CN51" t="s">
        <v>1209</v>
      </c>
      <c r="CO51">
        <v>4</v>
      </c>
      <c r="CP51">
        <v>50</v>
      </c>
      <c r="CQ51" t="s">
        <v>1064</v>
      </c>
      <c r="CR51">
        <v>6</v>
      </c>
      <c r="CS51">
        <v>50</v>
      </c>
    </row>
    <row r="52" spans="2:97" x14ac:dyDescent="0.25">
      <c r="B52" t="s">
        <v>350</v>
      </c>
      <c r="C52">
        <v>3</v>
      </c>
      <c r="D52">
        <v>51</v>
      </c>
      <c r="E52" t="s">
        <v>1056</v>
      </c>
      <c r="F52">
        <v>3</v>
      </c>
      <c r="G52">
        <v>51</v>
      </c>
      <c r="H52" t="s">
        <v>426</v>
      </c>
      <c r="I52">
        <v>4</v>
      </c>
      <c r="J52">
        <v>51</v>
      </c>
      <c r="K52" t="s">
        <v>1201</v>
      </c>
      <c r="L52">
        <v>5</v>
      </c>
      <c r="M52">
        <v>51</v>
      </c>
      <c r="N52" t="s">
        <v>444</v>
      </c>
      <c r="O52">
        <v>4</v>
      </c>
      <c r="P52">
        <v>51</v>
      </c>
      <c r="Q52" t="s">
        <v>362</v>
      </c>
      <c r="R52">
        <v>4</v>
      </c>
      <c r="S52">
        <v>51</v>
      </c>
      <c r="T52" t="s">
        <v>330</v>
      </c>
      <c r="U52">
        <v>5</v>
      </c>
      <c r="V52">
        <v>51</v>
      </c>
      <c r="Y52">
        <v>51</v>
      </c>
      <c r="Z52" t="s">
        <v>524</v>
      </c>
      <c r="AA52">
        <v>6</v>
      </c>
      <c r="AB52">
        <v>51</v>
      </c>
      <c r="AE52">
        <v>51</v>
      </c>
      <c r="AF52" t="s">
        <v>539</v>
      </c>
      <c r="AG52">
        <v>4</v>
      </c>
      <c r="AH52">
        <v>51</v>
      </c>
      <c r="AK52">
        <v>51</v>
      </c>
      <c r="AL52" t="s">
        <v>337</v>
      </c>
      <c r="AM52">
        <v>6</v>
      </c>
      <c r="AN52">
        <v>51</v>
      </c>
      <c r="AO52" t="s">
        <v>323</v>
      </c>
      <c r="AP52">
        <v>5</v>
      </c>
      <c r="AQ52">
        <v>51</v>
      </c>
      <c r="AT52">
        <v>51</v>
      </c>
      <c r="AU52" t="s">
        <v>377</v>
      </c>
      <c r="AV52">
        <v>4</v>
      </c>
      <c r="AW52">
        <v>51</v>
      </c>
      <c r="AX52" t="s">
        <v>497</v>
      </c>
      <c r="AY52">
        <v>4</v>
      </c>
      <c r="AZ52">
        <v>51</v>
      </c>
      <c r="BA52" t="s">
        <v>514</v>
      </c>
      <c r="BB52">
        <v>5</v>
      </c>
      <c r="BC52">
        <v>51</v>
      </c>
      <c r="BD52" t="s">
        <v>1014</v>
      </c>
      <c r="BE52">
        <v>4</v>
      </c>
      <c r="BF52">
        <v>51</v>
      </c>
      <c r="BG52" t="s">
        <v>999</v>
      </c>
      <c r="BH52">
        <v>4</v>
      </c>
      <c r="BI52">
        <v>51</v>
      </c>
      <c r="BL52">
        <v>51</v>
      </c>
      <c r="BO52">
        <v>51</v>
      </c>
      <c r="BR52">
        <v>51</v>
      </c>
      <c r="BU52">
        <v>51</v>
      </c>
      <c r="BV52" t="s">
        <v>1176</v>
      </c>
      <c r="BW52">
        <v>5</v>
      </c>
      <c r="BX52">
        <v>51</v>
      </c>
      <c r="CA52">
        <v>51</v>
      </c>
      <c r="CB52" t="s">
        <v>1171</v>
      </c>
      <c r="CC52">
        <v>6</v>
      </c>
      <c r="CD52">
        <v>51</v>
      </c>
      <c r="CE52" t="s">
        <v>1191</v>
      </c>
      <c r="CF52">
        <v>6</v>
      </c>
      <c r="CG52">
        <v>51</v>
      </c>
      <c r="CJ52">
        <v>51</v>
      </c>
      <c r="CK52" t="s">
        <v>1057</v>
      </c>
      <c r="CL52">
        <v>5</v>
      </c>
      <c r="CM52">
        <v>51</v>
      </c>
      <c r="CN52" t="s">
        <v>1189</v>
      </c>
      <c r="CO52">
        <v>4</v>
      </c>
      <c r="CP52">
        <v>51</v>
      </c>
      <c r="CQ52" t="s">
        <v>1111</v>
      </c>
      <c r="CR52">
        <v>6</v>
      </c>
      <c r="CS52">
        <v>51</v>
      </c>
    </row>
    <row r="53" spans="2:97" x14ac:dyDescent="0.25">
      <c r="B53" t="s">
        <v>330</v>
      </c>
      <c r="C53">
        <v>3</v>
      </c>
      <c r="D53">
        <v>52</v>
      </c>
      <c r="E53" t="s">
        <v>1167</v>
      </c>
      <c r="F53">
        <v>3</v>
      </c>
      <c r="G53">
        <v>52</v>
      </c>
      <c r="H53" t="s">
        <v>532</v>
      </c>
      <c r="I53">
        <v>4</v>
      </c>
      <c r="J53">
        <v>52</v>
      </c>
      <c r="K53" t="s">
        <v>1057</v>
      </c>
      <c r="L53">
        <v>5</v>
      </c>
      <c r="M53">
        <v>52</v>
      </c>
      <c r="N53" t="s">
        <v>514</v>
      </c>
      <c r="O53">
        <v>4</v>
      </c>
      <c r="P53">
        <v>52</v>
      </c>
      <c r="Q53" t="s">
        <v>419</v>
      </c>
      <c r="R53">
        <v>4</v>
      </c>
      <c r="S53">
        <v>52</v>
      </c>
      <c r="T53" t="s">
        <v>331</v>
      </c>
      <c r="U53">
        <v>5</v>
      </c>
      <c r="V53">
        <v>52</v>
      </c>
      <c r="Y53">
        <v>52</v>
      </c>
      <c r="Z53" t="s">
        <v>530</v>
      </c>
      <c r="AA53">
        <v>6</v>
      </c>
      <c r="AB53">
        <v>52</v>
      </c>
      <c r="AE53">
        <v>52</v>
      </c>
      <c r="AF53" t="s">
        <v>502</v>
      </c>
      <c r="AG53">
        <v>4</v>
      </c>
      <c r="AH53">
        <v>52</v>
      </c>
      <c r="AK53">
        <v>52</v>
      </c>
      <c r="AL53" t="s">
        <v>372</v>
      </c>
      <c r="AM53">
        <v>6</v>
      </c>
      <c r="AN53">
        <v>52</v>
      </c>
      <c r="AO53" t="s">
        <v>485</v>
      </c>
      <c r="AP53">
        <v>5</v>
      </c>
      <c r="AQ53">
        <v>52</v>
      </c>
      <c r="AT53">
        <v>52</v>
      </c>
      <c r="AU53" t="s">
        <v>461</v>
      </c>
      <c r="AV53">
        <v>4</v>
      </c>
      <c r="AW53">
        <v>52</v>
      </c>
      <c r="AX53" t="s">
        <v>381</v>
      </c>
      <c r="AY53">
        <v>4</v>
      </c>
      <c r="AZ53">
        <v>52</v>
      </c>
      <c r="BA53" t="s">
        <v>332</v>
      </c>
      <c r="BB53">
        <v>5</v>
      </c>
      <c r="BC53">
        <v>52</v>
      </c>
      <c r="BD53" t="s">
        <v>1143</v>
      </c>
      <c r="BE53">
        <v>4</v>
      </c>
      <c r="BF53">
        <v>52</v>
      </c>
      <c r="BG53" t="s">
        <v>1101</v>
      </c>
      <c r="BH53">
        <v>4</v>
      </c>
      <c r="BI53">
        <v>52</v>
      </c>
      <c r="BL53">
        <v>52</v>
      </c>
      <c r="BO53">
        <v>52</v>
      </c>
      <c r="BR53">
        <v>52</v>
      </c>
      <c r="BU53">
        <v>52</v>
      </c>
      <c r="BV53" t="s">
        <v>1215</v>
      </c>
      <c r="BW53">
        <v>5</v>
      </c>
      <c r="BX53">
        <v>52</v>
      </c>
      <c r="CA53">
        <v>52</v>
      </c>
      <c r="CB53" t="s">
        <v>1115</v>
      </c>
      <c r="CC53">
        <v>6</v>
      </c>
      <c r="CD53">
        <v>52</v>
      </c>
      <c r="CE53" t="s">
        <v>1132</v>
      </c>
      <c r="CF53">
        <v>6</v>
      </c>
      <c r="CG53">
        <v>52</v>
      </c>
      <c r="CJ53">
        <v>52</v>
      </c>
      <c r="CK53" t="s">
        <v>1157</v>
      </c>
      <c r="CL53">
        <v>5</v>
      </c>
      <c r="CM53">
        <v>52</v>
      </c>
      <c r="CN53" t="s">
        <v>1177</v>
      </c>
      <c r="CO53">
        <v>4</v>
      </c>
      <c r="CP53">
        <v>52</v>
      </c>
      <c r="CQ53" t="s">
        <v>1129</v>
      </c>
      <c r="CR53">
        <v>6</v>
      </c>
      <c r="CS53">
        <v>52</v>
      </c>
    </row>
    <row r="54" spans="2:97" x14ac:dyDescent="0.25">
      <c r="B54" t="s">
        <v>379</v>
      </c>
      <c r="C54">
        <v>3</v>
      </c>
      <c r="D54">
        <v>53</v>
      </c>
      <c r="E54" t="s">
        <v>1192</v>
      </c>
      <c r="F54">
        <v>3</v>
      </c>
      <c r="G54">
        <v>53</v>
      </c>
      <c r="H54" t="s">
        <v>535</v>
      </c>
      <c r="I54">
        <v>4</v>
      </c>
      <c r="J54">
        <v>53</v>
      </c>
      <c r="K54" t="s">
        <v>1177</v>
      </c>
      <c r="L54">
        <v>5</v>
      </c>
      <c r="M54">
        <v>53</v>
      </c>
      <c r="N54" t="s">
        <v>452</v>
      </c>
      <c r="O54">
        <v>4</v>
      </c>
      <c r="P54">
        <v>53</v>
      </c>
      <c r="Q54" t="s">
        <v>491</v>
      </c>
      <c r="R54">
        <v>4</v>
      </c>
      <c r="S54">
        <v>53</v>
      </c>
      <c r="T54" t="s">
        <v>483</v>
      </c>
      <c r="U54">
        <v>5</v>
      </c>
      <c r="V54">
        <v>53</v>
      </c>
      <c r="Y54">
        <v>53</v>
      </c>
      <c r="Z54" t="s">
        <v>527</v>
      </c>
      <c r="AA54">
        <v>6</v>
      </c>
      <c r="AB54">
        <v>53</v>
      </c>
      <c r="AE54">
        <v>53</v>
      </c>
      <c r="AF54" t="s">
        <v>445</v>
      </c>
      <c r="AG54">
        <v>4</v>
      </c>
      <c r="AH54">
        <v>53</v>
      </c>
      <c r="AK54">
        <v>53</v>
      </c>
      <c r="AL54" t="s">
        <v>334</v>
      </c>
      <c r="AM54">
        <v>6</v>
      </c>
      <c r="AN54">
        <v>53</v>
      </c>
      <c r="AO54" t="s">
        <v>328</v>
      </c>
      <c r="AP54">
        <v>5</v>
      </c>
      <c r="AQ54">
        <v>53</v>
      </c>
      <c r="AT54">
        <v>53</v>
      </c>
      <c r="AU54" t="s">
        <v>437</v>
      </c>
      <c r="AV54">
        <v>4</v>
      </c>
      <c r="AW54">
        <v>53</v>
      </c>
      <c r="AX54" t="s">
        <v>445</v>
      </c>
      <c r="AY54">
        <v>5</v>
      </c>
      <c r="AZ54">
        <v>53</v>
      </c>
      <c r="BA54" t="s">
        <v>350</v>
      </c>
      <c r="BB54">
        <v>5</v>
      </c>
      <c r="BC54">
        <v>53</v>
      </c>
      <c r="BD54" t="s">
        <v>1172</v>
      </c>
      <c r="BE54">
        <v>4</v>
      </c>
      <c r="BF54">
        <v>53</v>
      </c>
      <c r="BG54" t="s">
        <v>1205</v>
      </c>
      <c r="BH54">
        <v>4</v>
      </c>
      <c r="BI54">
        <v>53</v>
      </c>
      <c r="BL54">
        <v>53</v>
      </c>
      <c r="BO54">
        <v>53</v>
      </c>
      <c r="BR54">
        <v>53</v>
      </c>
      <c r="BU54">
        <v>53</v>
      </c>
      <c r="BV54" t="s">
        <v>1022</v>
      </c>
      <c r="BW54">
        <v>5</v>
      </c>
      <c r="BX54">
        <v>53</v>
      </c>
      <c r="CA54">
        <v>53</v>
      </c>
      <c r="CD54">
        <v>53</v>
      </c>
      <c r="CE54" t="s">
        <v>1032</v>
      </c>
      <c r="CF54">
        <v>6</v>
      </c>
      <c r="CG54">
        <v>53</v>
      </c>
      <c r="CJ54">
        <v>53</v>
      </c>
      <c r="CK54" t="s">
        <v>1021</v>
      </c>
      <c r="CL54">
        <v>5</v>
      </c>
      <c r="CM54">
        <v>53</v>
      </c>
      <c r="CN54" t="s">
        <v>1206</v>
      </c>
      <c r="CO54">
        <v>5</v>
      </c>
      <c r="CP54">
        <v>53</v>
      </c>
      <c r="CQ54" t="s">
        <v>1074</v>
      </c>
      <c r="CR54">
        <v>6</v>
      </c>
      <c r="CS54">
        <v>53</v>
      </c>
    </row>
    <row r="55" spans="2:97" x14ac:dyDescent="0.25">
      <c r="B55" t="s">
        <v>432</v>
      </c>
      <c r="C55">
        <v>3</v>
      </c>
      <c r="D55">
        <v>54</v>
      </c>
      <c r="E55" t="s">
        <v>1020</v>
      </c>
      <c r="F55">
        <v>3</v>
      </c>
      <c r="G55">
        <v>54</v>
      </c>
      <c r="H55" t="s">
        <v>468</v>
      </c>
      <c r="I55">
        <v>4</v>
      </c>
      <c r="J55">
        <v>54</v>
      </c>
      <c r="K55" t="s">
        <v>1053</v>
      </c>
      <c r="L55">
        <v>5</v>
      </c>
      <c r="M55">
        <v>54</v>
      </c>
      <c r="N55" t="s">
        <v>541</v>
      </c>
      <c r="O55">
        <v>4</v>
      </c>
      <c r="P55">
        <v>54</v>
      </c>
      <c r="Q55" t="s">
        <v>510</v>
      </c>
      <c r="R55">
        <v>4</v>
      </c>
      <c r="S55">
        <v>54</v>
      </c>
      <c r="T55" t="s">
        <v>444</v>
      </c>
      <c r="U55">
        <v>5</v>
      </c>
      <c r="V55">
        <v>54</v>
      </c>
      <c r="Y55">
        <v>54</v>
      </c>
      <c r="Z55" t="s">
        <v>381</v>
      </c>
      <c r="AA55">
        <v>6</v>
      </c>
      <c r="AB55">
        <v>54</v>
      </c>
      <c r="AE55">
        <v>54</v>
      </c>
      <c r="AF55" t="s">
        <v>463</v>
      </c>
      <c r="AG55">
        <v>4</v>
      </c>
      <c r="AH55">
        <v>54</v>
      </c>
      <c r="AK55">
        <v>54</v>
      </c>
      <c r="AL55" t="s">
        <v>325</v>
      </c>
      <c r="AM55">
        <v>6</v>
      </c>
      <c r="AN55">
        <v>54</v>
      </c>
      <c r="AO55" t="s">
        <v>432</v>
      </c>
      <c r="AP55">
        <v>5</v>
      </c>
      <c r="AQ55">
        <v>54</v>
      </c>
      <c r="AT55">
        <v>54</v>
      </c>
      <c r="AU55" t="s">
        <v>476</v>
      </c>
      <c r="AV55">
        <v>4</v>
      </c>
      <c r="AW55">
        <v>54</v>
      </c>
      <c r="AX55" t="s">
        <v>450</v>
      </c>
      <c r="AY55">
        <v>5</v>
      </c>
      <c r="AZ55">
        <v>54</v>
      </c>
      <c r="BA55" t="s">
        <v>438</v>
      </c>
      <c r="BB55">
        <v>5</v>
      </c>
      <c r="BC55">
        <v>54</v>
      </c>
      <c r="BD55" t="s">
        <v>1103</v>
      </c>
      <c r="BE55">
        <v>5</v>
      </c>
      <c r="BF55">
        <v>54</v>
      </c>
      <c r="BG55" t="s">
        <v>1120</v>
      </c>
      <c r="BH55">
        <v>4</v>
      </c>
      <c r="BI55">
        <v>54</v>
      </c>
      <c r="BL55">
        <v>54</v>
      </c>
      <c r="BO55">
        <v>54</v>
      </c>
      <c r="BR55">
        <v>54</v>
      </c>
      <c r="BU55">
        <v>54</v>
      </c>
      <c r="BV55" t="s">
        <v>1085</v>
      </c>
      <c r="BW55">
        <v>5</v>
      </c>
      <c r="BX55">
        <v>54</v>
      </c>
      <c r="CA55">
        <v>54</v>
      </c>
      <c r="CD55">
        <v>54</v>
      </c>
      <c r="CE55" t="s">
        <v>1050</v>
      </c>
      <c r="CF55">
        <v>6</v>
      </c>
      <c r="CG55">
        <v>54</v>
      </c>
      <c r="CJ55">
        <v>54</v>
      </c>
      <c r="CK55" t="s">
        <v>1160</v>
      </c>
      <c r="CL55">
        <v>5</v>
      </c>
      <c r="CM55">
        <v>54</v>
      </c>
      <c r="CN55" t="s">
        <v>1163</v>
      </c>
      <c r="CO55">
        <v>5</v>
      </c>
      <c r="CP55">
        <v>54</v>
      </c>
      <c r="CQ55" t="s">
        <v>1165</v>
      </c>
      <c r="CR55">
        <v>6</v>
      </c>
      <c r="CS55">
        <v>54</v>
      </c>
    </row>
    <row r="56" spans="2:97" x14ac:dyDescent="0.25">
      <c r="B56" t="s">
        <v>518</v>
      </c>
      <c r="C56">
        <v>3</v>
      </c>
      <c r="D56">
        <v>55</v>
      </c>
      <c r="E56" t="s">
        <v>1185</v>
      </c>
      <c r="F56">
        <v>3</v>
      </c>
      <c r="G56">
        <v>55</v>
      </c>
      <c r="H56" t="s">
        <v>461</v>
      </c>
      <c r="I56">
        <v>4</v>
      </c>
      <c r="J56">
        <v>55</v>
      </c>
      <c r="K56" t="s">
        <v>1121</v>
      </c>
      <c r="L56">
        <v>5</v>
      </c>
      <c r="M56">
        <v>55</v>
      </c>
      <c r="N56" t="s">
        <v>521</v>
      </c>
      <c r="O56">
        <v>4</v>
      </c>
      <c r="P56">
        <v>55</v>
      </c>
      <c r="Q56" t="s">
        <v>328</v>
      </c>
      <c r="R56">
        <v>4</v>
      </c>
      <c r="S56">
        <v>55</v>
      </c>
      <c r="T56" t="s">
        <v>332</v>
      </c>
      <c r="U56">
        <v>5</v>
      </c>
      <c r="V56">
        <v>55</v>
      </c>
      <c r="Y56">
        <v>55</v>
      </c>
      <c r="Z56" t="s">
        <v>434</v>
      </c>
      <c r="AA56">
        <v>6</v>
      </c>
      <c r="AB56">
        <v>55</v>
      </c>
      <c r="AE56">
        <v>55</v>
      </c>
      <c r="AF56" t="s">
        <v>523</v>
      </c>
      <c r="AG56">
        <v>4</v>
      </c>
      <c r="AH56">
        <v>55</v>
      </c>
      <c r="AK56">
        <v>55</v>
      </c>
      <c r="AL56" t="s">
        <v>350</v>
      </c>
      <c r="AM56">
        <v>6</v>
      </c>
      <c r="AN56">
        <v>55</v>
      </c>
      <c r="AO56" t="s">
        <v>363</v>
      </c>
      <c r="AP56">
        <v>6</v>
      </c>
      <c r="AQ56">
        <v>55</v>
      </c>
      <c r="AT56">
        <v>55</v>
      </c>
      <c r="AU56" t="s">
        <v>481</v>
      </c>
      <c r="AV56">
        <v>4</v>
      </c>
      <c r="AW56">
        <v>55</v>
      </c>
      <c r="AX56" t="s">
        <v>523</v>
      </c>
      <c r="AY56">
        <v>5</v>
      </c>
      <c r="AZ56">
        <v>55</v>
      </c>
      <c r="BA56" t="s">
        <v>354</v>
      </c>
      <c r="BB56">
        <v>5</v>
      </c>
      <c r="BC56">
        <v>55</v>
      </c>
      <c r="BD56" t="s">
        <v>1001</v>
      </c>
      <c r="BE56">
        <v>5</v>
      </c>
      <c r="BF56">
        <v>55</v>
      </c>
      <c r="BG56" t="s">
        <v>1187</v>
      </c>
      <c r="BH56">
        <v>4</v>
      </c>
      <c r="BI56">
        <v>55</v>
      </c>
      <c r="BL56">
        <v>55</v>
      </c>
      <c r="BO56">
        <v>55</v>
      </c>
      <c r="BR56">
        <v>55</v>
      </c>
      <c r="BU56">
        <v>55</v>
      </c>
      <c r="BV56" t="s">
        <v>1192</v>
      </c>
      <c r="BW56">
        <v>5</v>
      </c>
      <c r="BX56">
        <v>55</v>
      </c>
      <c r="CA56">
        <v>55</v>
      </c>
      <c r="CD56">
        <v>55</v>
      </c>
      <c r="CE56" t="s">
        <v>1084</v>
      </c>
      <c r="CF56">
        <v>6</v>
      </c>
      <c r="CG56">
        <v>55</v>
      </c>
      <c r="CJ56">
        <v>55</v>
      </c>
      <c r="CK56" t="s">
        <v>1080</v>
      </c>
      <c r="CL56">
        <v>5</v>
      </c>
      <c r="CM56">
        <v>55</v>
      </c>
      <c r="CN56" t="s">
        <v>1165</v>
      </c>
      <c r="CO56">
        <v>5</v>
      </c>
      <c r="CP56">
        <v>55</v>
      </c>
      <c r="CQ56" t="s">
        <v>1070</v>
      </c>
      <c r="CR56">
        <v>6</v>
      </c>
      <c r="CS56">
        <v>55</v>
      </c>
    </row>
    <row r="57" spans="2:97" x14ac:dyDescent="0.25">
      <c r="B57" t="s">
        <v>380</v>
      </c>
      <c r="C57">
        <v>3</v>
      </c>
      <c r="D57">
        <v>56</v>
      </c>
      <c r="E57" t="s">
        <v>1154</v>
      </c>
      <c r="F57">
        <v>3</v>
      </c>
      <c r="G57">
        <v>56</v>
      </c>
      <c r="H57" t="s">
        <v>538</v>
      </c>
      <c r="I57">
        <v>4</v>
      </c>
      <c r="J57">
        <v>56</v>
      </c>
      <c r="K57" t="s">
        <v>1106</v>
      </c>
      <c r="L57">
        <v>5</v>
      </c>
      <c r="M57">
        <v>56</v>
      </c>
      <c r="N57" t="s">
        <v>515</v>
      </c>
      <c r="O57">
        <v>4</v>
      </c>
      <c r="P57">
        <v>56</v>
      </c>
      <c r="Q57" t="s">
        <v>425</v>
      </c>
      <c r="R57">
        <v>4</v>
      </c>
      <c r="S57">
        <v>56</v>
      </c>
      <c r="T57" t="s">
        <v>494</v>
      </c>
      <c r="U57">
        <v>5</v>
      </c>
      <c r="V57">
        <v>56</v>
      </c>
      <c r="Y57">
        <v>56</v>
      </c>
      <c r="Z57" t="s">
        <v>401</v>
      </c>
      <c r="AA57">
        <v>6</v>
      </c>
      <c r="AB57">
        <v>56</v>
      </c>
      <c r="AE57">
        <v>56</v>
      </c>
      <c r="AF57" t="s">
        <v>527</v>
      </c>
      <c r="AG57">
        <v>4</v>
      </c>
      <c r="AH57">
        <v>56</v>
      </c>
      <c r="AK57">
        <v>56</v>
      </c>
      <c r="AL57" t="s">
        <v>433</v>
      </c>
      <c r="AM57">
        <v>6</v>
      </c>
      <c r="AN57">
        <v>56</v>
      </c>
      <c r="AO57" t="s">
        <v>428</v>
      </c>
      <c r="AP57">
        <v>6</v>
      </c>
      <c r="AQ57">
        <v>56</v>
      </c>
      <c r="AT57">
        <v>56</v>
      </c>
      <c r="AU57" t="s">
        <v>452</v>
      </c>
      <c r="AV57">
        <v>4</v>
      </c>
      <c r="AW57">
        <v>56</v>
      </c>
      <c r="AX57" t="s">
        <v>537</v>
      </c>
      <c r="AY57">
        <v>5</v>
      </c>
      <c r="AZ57">
        <v>56</v>
      </c>
      <c r="BA57" t="s">
        <v>439</v>
      </c>
      <c r="BB57">
        <v>5</v>
      </c>
      <c r="BC57">
        <v>56</v>
      </c>
      <c r="BD57" t="s">
        <v>1199</v>
      </c>
      <c r="BE57">
        <v>5</v>
      </c>
      <c r="BF57">
        <v>56</v>
      </c>
      <c r="BG57" t="s">
        <v>1150</v>
      </c>
      <c r="BH57">
        <v>4</v>
      </c>
      <c r="BI57">
        <v>56</v>
      </c>
      <c r="BL57">
        <v>56</v>
      </c>
      <c r="BO57">
        <v>56</v>
      </c>
      <c r="BR57">
        <v>56</v>
      </c>
      <c r="BU57">
        <v>56</v>
      </c>
      <c r="BV57" t="s">
        <v>1043</v>
      </c>
      <c r="BW57">
        <v>5</v>
      </c>
      <c r="BX57">
        <v>56</v>
      </c>
      <c r="CA57">
        <v>56</v>
      </c>
      <c r="CD57">
        <v>56</v>
      </c>
      <c r="CE57" t="s">
        <v>1041</v>
      </c>
      <c r="CF57">
        <v>6</v>
      </c>
      <c r="CG57">
        <v>56</v>
      </c>
      <c r="CJ57">
        <v>56</v>
      </c>
      <c r="CK57" t="s">
        <v>1169</v>
      </c>
      <c r="CL57">
        <v>5</v>
      </c>
      <c r="CM57">
        <v>56</v>
      </c>
      <c r="CN57" t="s">
        <v>1064</v>
      </c>
      <c r="CO57">
        <v>5</v>
      </c>
      <c r="CP57">
        <v>56</v>
      </c>
      <c r="CQ57" t="s">
        <v>1089</v>
      </c>
      <c r="CR57">
        <v>6</v>
      </c>
      <c r="CS57">
        <v>56</v>
      </c>
    </row>
    <row r="58" spans="2:97" x14ac:dyDescent="0.25">
      <c r="B58" t="s">
        <v>322</v>
      </c>
      <c r="C58">
        <v>3</v>
      </c>
      <c r="D58">
        <v>57</v>
      </c>
      <c r="E58" t="s">
        <v>1206</v>
      </c>
      <c r="F58">
        <v>3</v>
      </c>
      <c r="G58">
        <v>57</v>
      </c>
      <c r="H58" t="s">
        <v>425</v>
      </c>
      <c r="I58">
        <v>4</v>
      </c>
      <c r="J58">
        <v>57</v>
      </c>
      <c r="K58" t="s">
        <v>1019</v>
      </c>
      <c r="L58">
        <v>5</v>
      </c>
      <c r="M58">
        <v>57</v>
      </c>
      <c r="N58" t="s">
        <v>409</v>
      </c>
      <c r="O58">
        <v>4</v>
      </c>
      <c r="P58">
        <v>57</v>
      </c>
      <c r="Q58" t="s">
        <v>322</v>
      </c>
      <c r="R58">
        <v>4</v>
      </c>
      <c r="S58">
        <v>57</v>
      </c>
      <c r="T58" t="s">
        <v>358</v>
      </c>
      <c r="U58">
        <v>5</v>
      </c>
      <c r="V58">
        <v>57</v>
      </c>
      <c r="Y58">
        <v>57</v>
      </c>
      <c r="Z58" t="s">
        <v>516</v>
      </c>
      <c r="AA58">
        <v>6</v>
      </c>
      <c r="AB58">
        <v>57</v>
      </c>
      <c r="AE58">
        <v>57</v>
      </c>
      <c r="AF58" t="s">
        <v>495</v>
      </c>
      <c r="AG58">
        <v>4</v>
      </c>
      <c r="AH58">
        <v>57</v>
      </c>
      <c r="AK58">
        <v>57</v>
      </c>
      <c r="AL58" t="s">
        <v>445</v>
      </c>
      <c r="AM58">
        <v>6</v>
      </c>
      <c r="AN58">
        <v>57</v>
      </c>
      <c r="AO58" t="s">
        <v>408</v>
      </c>
      <c r="AP58">
        <v>6</v>
      </c>
      <c r="AQ58">
        <v>57</v>
      </c>
      <c r="AT58">
        <v>57</v>
      </c>
      <c r="AU58" t="s">
        <v>440</v>
      </c>
      <c r="AV58">
        <v>4</v>
      </c>
      <c r="AW58">
        <v>57</v>
      </c>
      <c r="AX58" t="s">
        <v>351</v>
      </c>
      <c r="AY58">
        <v>5</v>
      </c>
      <c r="AZ58">
        <v>57</v>
      </c>
      <c r="BA58" t="s">
        <v>401</v>
      </c>
      <c r="BB58">
        <v>5</v>
      </c>
      <c r="BC58">
        <v>57</v>
      </c>
      <c r="BD58" t="s">
        <v>1114</v>
      </c>
      <c r="BE58">
        <v>5</v>
      </c>
      <c r="BF58">
        <v>57</v>
      </c>
      <c r="BG58" t="s">
        <v>1086</v>
      </c>
      <c r="BH58">
        <v>4</v>
      </c>
      <c r="BI58">
        <v>57</v>
      </c>
      <c r="BL58">
        <v>57</v>
      </c>
      <c r="BO58">
        <v>57</v>
      </c>
      <c r="BR58">
        <v>57</v>
      </c>
      <c r="BU58">
        <v>57</v>
      </c>
      <c r="BV58" t="s">
        <v>1189</v>
      </c>
      <c r="BW58">
        <v>6</v>
      </c>
      <c r="BX58">
        <v>57</v>
      </c>
      <c r="CA58">
        <v>57</v>
      </c>
      <c r="CD58">
        <v>57</v>
      </c>
      <c r="CE58" t="s">
        <v>1207</v>
      </c>
      <c r="CF58">
        <v>6</v>
      </c>
      <c r="CG58">
        <v>57</v>
      </c>
      <c r="CJ58">
        <v>57</v>
      </c>
      <c r="CK58" t="s">
        <v>1208</v>
      </c>
      <c r="CL58">
        <v>5</v>
      </c>
      <c r="CM58">
        <v>57</v>
      </c>
      <c r="CN58" t="s">
        <v>1148</v>
      </c>
      <c r="CO58">
        <v>5</v>
      </c>
      <c r="CP58">
        <v>57</v>
      </c>
      <c r="CQ58" t="s">
        <v>1119</v>
      </c>
      <c r="CR58">
        <v>6</v>
      </c>
      <c r="CS58">
        <v>57</v>
      </c>
    </row>
    <row r="59" spans="2:97" x14ac:dyDescent="0.25">
      <c r="B59" t="s">
        <v>431</v>
      </c>
      <c r="C59">
        <v>3</v>
      </c>
      <c r="D59">
        <v>58</v>
      </c>
      <c r="E59" t="s">
        <v>1202</v>
      </c>
      <c r="F59">
        <v>3</v>
      </c>
      <c r="G59">
        <v>58</v>
      </c>
      <c r="H59" t="s">
        <v>363</v>
      </c>
      <c r="I59">
        <v>4</v>
      </c>
      <c r="J59">
        <v>58</v>
      </c>
      <c r="K59" t="s">
        <v>1075</v>
      </c>
      <c r="L59">
        <v>5</v>
      </c>
      <c r="M59">
        <v>58</v>
      </c>
      <c r="N59" t="s">
        <v>458</v>
      </c>
      <c r="O59">
        <v>4</v>
      </c>
      <c r="P59">
        <v>58</v>
      </c>
      <c r="Q59" t="s">
        <v>398</v>
      </c>
      <c r="R59">
        <v>4</v>
      </c>
      <c r="S59">
        <v>58</v>
      </c>
      <c r="T59" t="s">
        <v>415</v>
      </c>
      <c r="U59">
        <v>5</v>
      </c>
      <c r="V59">
        <v>58</v>
      </c>
      <c r="Y59">
        <v>58</v>
      </c>
      <c r="Z59" t="s">
        <v>378</v>
      </c>
      <c r="AA59">
        <v>6</v>
      </c>
      <c r="AB59">
        <v>58</v>
      </c>
      <c r="AE59">
        <v>58</v>
      </c>
      <c r="AF59" t="s">
        <v>430</v>
      </c>
      <c r="AG59">
        <v>4</v>
      </c>
      <c r="AH59">
        <v>58</v>
      </c>
      <c r="AK59">
        <v>58</v>
      </c>
      <c r="AL59" t="s">
        <v>405</v>
      </c>
      <c r="AM59">
        <v>6</v>
      </c>
      <c r="AN59">
        <v>58</v>
      </c>
      <c r="AO59" t="s">
        <v>354</v>
      </c>
      <c r="AP59">
        <v>6</v>
      </c>
      <c r="AQ59">
        <v>58</v>
      </c>
      <c r="AT59">
        <v>58</v>
      </c>
      <c r="AU59" t="s">
        <v>459</v>
      </c>
      <c r="AV59">
        <v>4</v>
      </c>
      <c r="AW59">
        <v>58</v>
      </c>
      <c r="AX59" t="s">
        <v>428</v>
      </c>
      <c r="AY59">
        <v>5</v>
      </c>
      <c r="AZ59">
        <v>58</v>
      </c>
      <c r="BA59" t="s">
        <v>437</v>
      </c>
      <c r="BB59">
        <v>5</v>
      </c>
      <c r="BC59">
        <v>58</v>
      </c>
      <c r="BD59" t="s">
        <v>1101</v>
      </c>
      <c r="BE59">
        <v>5</v>
      </c>
      <c r="BF59">
        <v>58</v>
      </c>
      <c r="BG59" t="s">
        <v>1192</v>
      </c>
      <c r="BH59">
        <v>4</v>
      </c>
      <c r="BI59">
        <v>58</v>
      </c>
      <c r="BL59">
        <v>58</v>
      </c>
      <c r="BO59">
        <v>58</v>
      </c>
      <c r="BR59">
        <v>58</v>
      </c>
      <c r="BU59">
        <v>58</v>
      </c>
      <c r="BV59" t="s">
        <v>1207</v>
      </c>
      <c r="BW59">
        <v>6</v>
      </c>
      <c r="BX59">
        <v>58</v>
      </c>
      <c r="CA59">
        <v>58</v>
      </c>
      <c r="CD59">
        <v>58</v>
      </c>
      <c r="CE59" t="s">
        <v>1165</v>
      </c>
      <c r="CF59">
        <v>6</v>
      </c>
      <c r="CG59">
        <v>58</v>
      </c>
      <c r="CJ59">
        <v>58</v>
      </c>
      <c r="CK59" t="s">
        <v>1215</v>
      </c>
      <c r="CL59">
        <v>5</v>
      </c>
      <c r="CM59">
        <v>58</v>
      </c>
      <c r="CN59" t="s">
        <v>1108</v>
      </c>
      <c r="CO59">
        <v>5</v>
      </c>
      <c r="CP59">
        <v>58</v>
      </c>
      <c r="CQ59" t="s">
        <v>1053</v>
      </c>
      <c r="CR59">
        <v>6</v>
      </c>
      <c r="CS59">
        <v>58</v>
      </c>
    </row>
    <row r="60" spans="2:97" x14ac:dyDescent="0.25">
      <c r="B60" t="s">
        <v>513</v>
      </c>
      <c r="C60">
        <v>3</v>
      </c>
      <c r="D60">
        <v>59</v>
      </c>
      <c r="E60" t="s">
        <v>1074</v>
      </c>
      <c r="F60">
        <v>3</v>
      </c>
      <c r="G60">
        <v>59</v>
      </c>
      <c r="H60" t="s">
        <v>357</v>
      </c>
      <c r="I60">
        <v>4</v>
      </c>
      <c r="J60">
        <v>59</v>
      </c>
      <c r="K60" t="s">
        <v>1035</v>
      </c>
      <c r="L60">
        <v>5</v>
      </c>
      <c r="M60">
        <v>59</v>
      </c>
      <c r="N60" t="s">
        <v>437</v>
      </c>
      <c r="O60">
        <v>4</v>
      </c>
      <c r="P60">
        <v>59</v>
      </c>
      <c r="Q60" t="s">
        <v>495</v>
      </c>
      <c r="R60">
        <v>4</v>
      </c>
      <c r="S60">
        <v>59</v>
      </c>
      <c r="T60" t="s">
        <v>423</v>
      </c>
      <c r="U60">
        <v>5</v>
      </c>
      <c r="V60">
        <v>59</v>
      </c>
      <c r="Y60">
        <v>59</v>
      </c>
      <c r="Z60" t="s">
        <v>525</v>
      </c>
      <c r="AA60">
        <v>6</v>
      </c>
      <c r="AB60">
        <v>59</v>
      </c>
      <c r="AE60">
        <v>59</v>
      </c>
      <c r="AF60" t="s">
        <v>537</v>
      </c>
      <c r="AG60">
        <v>4</v>
      </c>
      <c r="AH60">
        <v>59</v>
      </c>
      <c r="AK60">
        <v>59</v>
      </c>
      <c r="AN60">
        <v>59</v>
      </c>
      <c r="AO60" t="s">
        <v>369</v>
      </c>
      <c r="AP60">
        <v>6</v>
      </c>
      <c r="AQ60">
        <v>59</v>
      </c>
      <c r="AT60">
        <v>59</v>
      </c>
      <c r="AU60" t="s">
        <v>511</v>
      </c>
      <c r="AV60">
        <v>4</v>
      </c>
      <c r="AW60">
        <v>59</v>
      </c>
      <c r="AX60" t="s">
        <v>442</v>
      </c>
      <c r="AY60">
        <v>5</v>
      </c>
      <c r="AZ60">
        <v>59</v>
      </c>
      <c r="BA60" t="s">
        <v>436</v>
      </c>
      <c r="BB60">
        <v>5</v>
      </c>
      <c r="BC60">
        <v>59</v>
      </c>
      <c r="BD60" t="s">
        <v>1082</v>
      </c>
      <c r="BE60">
        <v>5</v>
      </c>
      <c r="BF60">
        <v>59</v>
      </c>
      <c r="BG60" t="s">
        <v>1048</v>
      </c>
      <c r="BH60">
        <v>4</v>
      </c>
      <c r="BI60">
        <v>59</v>
      </c>
      <c r="BL60">
        <v>59</v>
      </c>
      <c r="BO60">
        <v>59</v>
      </c>
      <c r="BR60">
        <v>59</v>
      </c>
      <c r="BU60">
        <v>59</v>
      </c>
      <c r="BV60" t="s">
        <v>1027</v>
      </c>
      <c r="BW60">
        <v>6</v>
      </c>
      <c r="BX60">
        <v>59</v>
      </c>
      <c r="CA60">
        <v>59</v>
      </c>
      <c r="CD60">
        <v>59</v>
      </c>
      <c r="CE60" t="s">
        <v>1177</v>
      </c>
      <c r="CF60">
        <v>6</v>
      </c>
      <c r="CG60">
        <v>59</v>
      </c>
      <c r="CJ60">
        <v>59</v>
      </c>
      <c r="CK60" t="s">
        <v>1103</v>
      </c>
      <c r="CL60">
        <v>5</v>
      </c>
      <c r="CM60">
        <v>59</v>
      </c>
      <c r="CN60" t="s">
        <v>1018</v>
      </c>
      <c r="CO60">
        <v>5</v>
      </c>
      <c r="CP60">
        <v>59</v>
      </c>
      <c r="CS60">
        <v>59</v>
      </c>
    </row>
    <row r="61" spans="2:97" x14ac:dyDescent="0.25">
      <c r="B61" t="s">
        <v>428</v>
      </c>
      <c r="C61">
        <v>3</v>
      </c>
      <c r="D61">
        <v>60</v>
      </c>
      <c r="E61" t="s">
        <v>1155</v>
      </c>
      <c r="F61">
        <v>3</v>
      </c>
      <c r="G61">
        <v>60</v>
      </c>
      <c r="H61" t="s">
        <v>453</v>
      </c>
      <c r="I61">
        <v>4</v>
      </c>
      <c r="J61">
        <v>60</v>
      </c>
      <c r="K61" t="s">
        <v>1063</v>
      </c>
      <c r="L61">
        <v>5</v>
      </c>
      <c r="M61">
        <v>60</v>
      </c>
      <c r="N61" t="s">
        <v>438</v>
      </c>
      <c r="O61">
        <v>4</v>
      </c>
      <c r="P61">
        <v>60</v>
      </c>
      <c r="Q61" t="s">
        <v>522</v>
      </c>
      <c r="R61">
        <v>4</v>
      </c>
      <c r="S61">
        <v>60</v>
      </c>
      <c r="T61" t="s">
        <v>509</v>
      </c>
      <c r="U61">
        <v>5</v>
      </c>
      <c r="V61">
        <v>60</v>
      </c>
      <c r="Y61">
        <v>60</v>
      </c>
      <c r="Z61" t="s">
        <v>508</v>
      </c>
      <c r="AA61">
        <v>6</v>
      </c>
      <c r="AB61">
        <v>60</v>
      </c>
      <c r="AE61">
        <v>60</v>
      </c>
      <c r="AF61" t="s">
        <v>530</v>
      </c>
      <c r="AG61">
        <v>4</v>
      </c>
      <c r="AH61">
        <v>60</v>
      </c>
      <c r="AK61">
        <v>60</v>
      </c>
      <c r="AN61">
        <v>60</v>
      </c>
      <c r="AO61" t="s">
        <v>511</v>
      </c>
      <c r="AP61">
        <v>6</v>
      </c>
      <c r="AQ61">
        <v>60</v>
      </c>
      <c r="AT61">
        <v>60</v>
      </c>
      <c r="AU61" t="s">
        <v>492</v>
      </c>
      <c r="AV61">
        <v>4</v>
      </c>
      <c r="AW61">
        <v>60</v>
      </c>
      <c r="AX61" t="s">
        <v>512</v>
      </c>
      <c r="AY61">
        <v>5</v>
      </c>
      <c r="AZ61">
        <v>60</v>
      </c>
      <c r="BA61" t="s">
        <v>484</v>
      </c>
      <c r="BB61">
        <v>5</v>
      </c>
      <c r="BC61">
        <v>60</v>
      </c>
      <c r="BD61" t="s">
        <v>1044</v>
      </c>
      <c r="BE61">
        <v>5</v>
      </c>
      <c r="BF61">
        <v>60</v>
      </c>
      <c r="BG61" t="s">
        <v>1085</v>
      </c>
      <c r="BH61">
        <v>4</v>
      </c>
      <c r="BI61">
        <v>60</v>
      </c>
      <c r="BL61">
        <v>60</v>
      </c>
      <c r="BO61">
        <v>60</v>
      </c>
      <c r="BR61">
        <v>60</v>
      </c>
      <c r="BU61">
        <v>60</v>
      </c>
      <c r="BV61" t="s">
        <v>1093</v>
      </c>
      <c r="BW61">
        <v>6</v>
      </c>
      <c r="BX61">
        <v>60</v>
      </c>
      <c r="CA61">
        <v>60</v>
      </c>
      <c r="CD61">
        <v>60</v>
      </c>
      <c r="CE61" t="s">
        <v>1199</v>
      </c>
      <c r="CF61">
        <v>6</v>
      </c>
      <c r="CG61">
        <v>60</v>
      </c>
      <c r="CJ61">
        <v>60</v>
      </c>
      <c r="CK61" t="s">
        <v>1084</v>
      </c>
      <c r="CL61">
        <v>5</v>
      </c>
      <c r="CM61">
        <v>60</v>
      </c>
      <c r="CN61" t="s">
        <v>1012</v>
      </c>
      <c r="CO61">
        <v>5</v>
      </c>
      <c r="CP61">
        <v>60</v>
      </c>
      <c r="CS61">
        <v>60</v>
      </c>
    </row>
    <row r="62" spans="2:97" x14ac:dyDescent="0.25">
      <c r="B62" t="s">
        <v>363</v>
      </c>
      <c r="C62">
        <v>4</v>
      </c>
      <c r="D62">
        <v>61</v>
      </c>
      <c r="E62" t="s">
        <v>1045</v>
      </c>
      <c r="F62">
        <v>4</v>
      </c>
      <c r="G62">
        <v>61</v>
      </c>
      <c r="H62" t="s">
        <v>495</v>
      </c>
      <c r="I62">
        <v>5</v>
      </c>
      <c r="J62">
        <v>61</v>
      </c>
      <c r="K62" t="s">
        <v>1091</v>
      </c>
      <c r="L62">
        <v>6</v>
      </c>
      <c r="M62">
        <v>61</v>
      </c>
      <c r="N62" t="s">
        <v>334</v>
      </c>
      <c r="O62">
        <v>5</v>
      </c>
      <c r="P62">
        <v>61</v>
      </c>
      <c r="Q62" t="s">
        <v>507</v>
      </c>
      <c r="R62">
        <v>4</v>
      </c>
      <c r="S62">
        <v>61</v>
      </c>
      <c r="T62" t="s">
        <v>479</v>
      </c>
      <c r="U62">
        <v>5</v>
      </c>
      <c r="V62">
        <v>61</v>
      </c>
      <c r="Y62">
        <v>61</v>
      </c>
      <c r="Z62" t="s">
        <v>523</v>
      </c>
      <c r="AA62">
        <v>6</v>
      </c>
      <c r="AB62">
        <v>61</v>
      </c>
      <c r="AE62">
        <v>61</v>
      </c>
      <c r="AF62" t="s">
        <v>352</v>
      </c>
      <c r="AG62">
        <v>4</v>
      </c>
      <c r="AH62">
        <v>61</v>
      </c>
      <c r="AK62">
        <v>61</v>
      </c>
      <c r="AN62">
        <v>61</v>
      </c>
      <c r="AO62" t="s">
        <v>388</v>
      </c>
      <c r="AP62">
        <v>6</v>
      </c>
      <c r="AQ62">
        <v>61</v>
      </c>
      <c r="AT62">
        <v>61</v>
      </c>
      <c r="AU62" t="s">
        <v>372</v>
      </c>
      <c r="AV62">
        <v>5</v>
      </c>
      <c r="AW62">
        <v>61</v>
      </c>
      <c r="AX62" t="s">
        <v>474</v>
      </c>
      <c r="AY62">
        <v>5</v>
      </c>
      <c r="AZ62">
        <v>61</v>
      </c>
      <c r="BA62" t="s">
        <v>510</v>
      </c>
      <c r="BB62">
        <v>6</v>
      </c>
      <c r="BC62">
        <v>61</v>
      </c>
      <c r="BD62" t="s">
        <v>1090</v>
      </c>
      <c r="BE62">
        <v>5</v>
      </c>
      <c r="BF62">
        <v>61</v>
      </c>
      <c r="BG62" t="s">
        <v>1026</v>
      </c>
      <c r="BH62">
        <v>4</v>
      </c>
      <c r="BI62">
        <v>61</v>
      </c>
      <c r="BL62">
        <v>61</v>
      </c>
      <c r="BO62">
        <v>61</v>
      </c>
      <c r="BR62">
        <v>61</v>
      </c>
      <c r="BU62">
        <v>61</v>
      </c>
      <c r="BV62" t="s">
        <v>1023</v>
      </c>
      <c r="BW62">
        <v>6</v>
      </c>
      <c r="BX62">
        <v>61</v>
      </c>
      <c r="CA62">
        <v>61</v>
      </c>
      <c r="CD62">
        <v>61</v>
      </c>
      <c r="CG62">
        <v>61</v>
      </c>
      <c r="CJ62">
        <v>61</v>
      </c>
      <c r="CK62" t="s">
        <v>1119</v>
      </c>
      <c r="CL62">
        <v>5</v>
      </c>
      <c r="CM62">
        <v>61</v>
      </c>
      <c r="CN62" t="s">
        <v>1015</v>
      </c>
      <c r="CO62">
        <v>5</v>
      </c>
      <c r="CP62">
        <v>61</v>
      </c>
      <c r="CS62">
        <v>61</v>
      </c>
    </row>
    <row r="63" spans="2:97" x14ac:dyDescent="0.25">
      <c r="B63" t="s">
        <v>366</v>
      </c>
      <c r="C63">
        <v>4</v>
      </c>
      <c r="D63">
        <v>62</v>
      </c>
      <c r="E63" t="s">
        <v>1071</v>
      </c>
      <c r="F63">
        <v>4</v>
      </c>
      <c r="G63">
        <v>62</v>
      </c>
      <c r="H63" t="s">
        <v>397</v>
      </c>
      <c r="I63">
        <v>5</v>
      </c>
      <c r="J63">
        <v>62</v>
      </c>
      <c r="K63" t="s">
        <v>1191</v>
      </c>
      <c r="L63">
        <v>6</v>
      </c>
      <c r="M63">
        <v>62</v>
      </c>
      <c r="N63" t="s">
        <v>492</v>
      </c>
      <c r="O63">
        <v>5</v>
      </c>
      <c r="P63">
        <v>62</v>
      </c>
      <c r="Q63" t="s">
        <v>330</v>
      </c>
      <c r="R63">
        <v>4</v>
      </c>
      <c r="S63">
        <v>62</v>
      </c>
      <c r="T63" t="s">
        <v>381</v>
      </c>
      <c r="U63">
        <v>5</v>
      </c>
      <c r="V63">
        <v>62</v>
      </c>
      <c r="Y63">
        <v>62</v>
      </c>
      <c r="AB63">
        <v>62</v>
      </c>
      <c r="AE63">
        <v>62</v>
      </c>
      <c r="AF63" t="s">
        <v>450</v>
      </c>
      <c r="AG63">
        <v>4</v>
      </c>
      <c r="AH63">
        <v>62</v>
      </c>
      <c r="AK63">
        <v>62</v>
      </c>
      <c r="AN63">
        <v>62</v>
      </c>
      <c r="AO63" t="s">
        <v>342</v>
      </c>
      <c r="AP63">
        <v>6</v>
      </c>
      <c r="AQ63">
        <v>62</v>
      </c>
      <c r="AT63">
        <v>62</v>
      </c>
      <c r="AU63" t="s">
        <v>443</v>
      </c>
      <c r="AV63">
        <v>5</v>
      </c>
      <c r="AW63">
        <v>62</v>
      </c>
      <c r="AX63" t="s">
        <v>439</v>
      </c>
      <c r="AY63">
        <v>5</v>
      </c>
      <c r="AZ63">
        <v>62</v>
      </c>
      <c r="BA63" t="s">
        <v>523</v>
      </c>
      <c r="BB63">
        <v>6</v>
      </c>
      <c r="BC63">
        <v>62</v>
      </c>
      <c r="BD63" t="s">
        <v>1108</v>
      </c>
      <c r="BE63">
        <v>5</v>
      </c>
      <c r="BF63">
        <v>62</v>
      </c>
      <c r="BG63" t="s">
        <v>1100</v>
      </c>
      <c r="BH63">
        <v>4</v>
      </c>
      <c r="BI63">
        <v>62</v>
      </c>
      <c r="BL63">
        <v>62</v>
      </c>
      <c r="BO63">
        <v>62</v>
      </c>
      <c r="BR63">
        <v>62</v>
      </c>
      <c r="BU63">
        <v>62</v>
      </c>
      <c r="BV63" t="s">
        <v>1064</v>
      </c>
      <c r="BW63">
        <v>6</v>
      </c>
      <c r="BX63">
        <v>62</v>
      </c>
      <c r="CA63">
        <v>62</v>
      </c>
      <c r="CD63">
        <v>62</v>
      </c>
      <c r="CG63">
        <v>62</v>
      </c>
      <c r="CJ63">
        <v>62</v>
      </c>
      <c r="CK63" t="s">
        <v>1029</v>
      </c>
      <c r="CL63">
        <v>5</v>
      </c>
      <c r="CM63">
        <v>62</v>
      </c>
      <c r="CN63" t="s">
        <v>1033</v>
      </c>
      <c r="CO63">
        <v>5</v>
      </c>
      <c r="CP63">
        <v>62</v>
      </c>
      <c r="CS63">
        <v>62</v>
      </c>
    </row>
    <row r="64" spans="2:97" x14ac:dyDescent="0.25">
      <c r="B64" t="s">
        <v>520</v>
      </c>
      <c r="C64">
        <v>4</v>
      </c>
      <c r="D64">
        <v>63</v>
      </c>
      <c r="E64" t="s">
        <v>1022</v>
      </c>
      <c r="F64">
        <v>4</v>
      </c>
      <c r="G64">
        <v>63</v>
      </c>
      <c r="H64" t="s">
        <v>330</v>
      </c>
      <c r="I64">
        <v>5</v>
      </c>
      <c r="J64">
        <v>63</v>
      </c>
      <c r="K64" t="s">
        <v>1072</v>
      </c>
      <c r="L64">
        <v>6</v>
      </c>
      <c r="M64">
        <v>63</v>
      </c>
      <c r="N64" t="s">
        <v>413</v>
      </c>
      <c r="O64">
        <v>5</v>
      </c>
      <c r="P64">
        <v>63</v>
      </c>
      <c r="Q64" t="s">
        <v>428</v>
      </c>
      <c r="R64">
        <v>4</v>
      </c>
      <c r="S64">
        <v>63</v>
      </c>
      <c r="T64" t="s">
        <v>458</v>
      </c>
      <c r="U64">
        <v>5</v>
      </c>
      <c r="V64">
        <v>63</v>
      </c>
      <c r="Y64">
        <v>63</v>
      </c>
      <c r="AB64">
        <v>63</v>
      </c>
      <c r="AE64">
        <v>63</v>
      </c>
      <c r="AF64" t="s">
        <v>532</v>
      </c>
      <c r="AG64">
        <v>4</v>
      </c>
      <c r="AH64">
        <v>63</v>
      </c>
      <c r="AK64">
        <v>63</v>
      </c>
      <c r="AN64">
        <v>63</v>
      </c>
      <c r="AO64" t="s">
        <v>459</v>
      </c>
      <c r="AP64">
        <v>6</v>
      </c>
      <c r="AQ64">
        <v>63</v>
      </c>
      <c r="AT64">
        <v>63</v>
      </c>
      <c r="AU64" t="s">
        <v>473</v>
      </c>
      <c r="AV64">
        <v>5</v>
      </c>
      <c r="AW64">
        <v>63</v>
      </c>
      <c r="AX64" t="s">
        <v>396</v>
      </c>
      <c r="AY64">
        <v>5</v>
      </c>
      <c r="AZ64">
        <v>63</v>
      </c>
      <c r="BA64" t="s">
        <v>444</v>
      </c>
      <c r="BB64">
        <v>6</v>
      </c>
      <c r="BC64">
        <v>63</v>
      </c>
      <c r="BD64" t="s">
        <v>1051</v>
      </c>
      <c r="BE64">
        <v>5</v>
      </c>
      <c r="BF64">
        <v>63</v>
      </c>
      <c r="BG64" t="s">
        <v>1167</v>
      </c>
      <c r="BH64">
        <v>4</v>
      </c>
      <c r="BI64">
        <v>63</v>
      </c>
      <c r="BL64">
        <v>63</v>
      </c>
      <c r="BO64">
        <v>63</v>
      </c>
      <c r="BR64">
        <v>63</v>
      </c>
      <c r="BU64">
        <v>63</v>
      </c>
      <c r="BV64" t="s">
        <v>1120</v>
      </c>
      <c r="BW64">
        <v>6</v>
      </c>
      <c r="BX64">
        <v>63</v>
      </c>
      <c r="CA64">
        <v>63</v>
      </c>
      <c r="CD64">
        <v>63</v>
      </c>
      <c r="CG64">
        <v>63</v>
      </c>
      <c r="CJ64">
        <v>63</v>
      </c>
      <c r="CK64" t="s">
        <v>1024</v>
      </c>
      <c r="CL64">
        <v>5</v>
      </c>
      <c r="CM64">
        <v>63</v>
      </c>
      <c r="CN64" t="s">
        <v>1172</v>
      </c>
      <c r="CO64">
        <v>5</v>
      </c>
      <c r="CP64">
        <v>63</v>
      </c>
      <c r="CS64">
        <v>63</v>
      </c>
    </row>
    <row r="65" spans="2:97" x14ac:dyDescent="0.25">
      <c r="B65" t="s">
        <v>451</v>
      </c>
      <c r="C65">
        <v>4</v>
      </c>
      <c r="D65">
        <v>64</v>
      </c>
      <c r="E65" t="s">
        <v>1214</v>
      </c>
      <c r="F65">
        <v>4</v>
      </c>
      <c r="G65">
        <v>64</v>
      </c>
      <c r="H65" t="s">
        <v>332</v>
      </c>
      <c r="I65">
        <v>5</v>
      </c>
      <c r="J65">
        <v>64</v>
      </c>
      <c r="K65" t="s">
        <v>1149</v>
      </c>
      <c r="L65">
        <v>6</v>
      </c>
      <c r="M65">
        <v>64</v>
      </c>
      <c r="N65" t="s">
        <v>408</v>
      </c>
      <c r="O65">
        <v>5</v>
      </c>
      <c r="P65">
        <v>64</v>
      </c>
      <c r="Q65" t="s">
        <v>506</v>
      </c>
      <c r="R65">
        <v>4</v>
      </c>
      <c r="S65">
        <v>64</v>
      </c>
      <c r="T65" t="s">
        <v>427</v>
      </c>
      <c r="U65">
        <v>5</v>
      </c>
      <c r="V65">
        <v>64</v>
      </c>
      <c r="Y65">
        <v>64</v>
      </c>
      <c r="AB65">
        <v>64</v>
      </c>
      <c r="AE65">
        <v>64</v>
      </c>
      <c r="AF65" t="s">
        <v>367</v>
      </c>
      <c r="AG65">
        <v>4</v>
      </c>
      <c r="AH65">
        <v>64</v>
      </c>
      <c r="AK65">
        <v>64</v>
      </c>
      <c r="AN65">
        <v>64</v>
      </c>
      <c r="AO65" t="s">
        <v>351</v>
      </c>
      <c r="AP65">
        <v>6</v>
      </c>
      <c r="AQ65">
        <v>64</v>
      </c>
      <c r="AT65">
        <v>64</v>
      </c>
      <c r="AU65" t="s">
        <v>407</v>
      </c>
      <c r="AV65">
        <v>5</v>
      </c>
      <c r="AW65">
        <v>64</v>
      </c>
      <c r="AX65" t="s">
        <v>353</v>
      </c>
      <c r="AY65">
        <v>5</v>
      </c>
      <c r="AZ65">
        <v>64</v>
      </c>
      <c r="BA65" t="s">
        <v>492</v>
      </c>
      <c r="BB65">
        <v>6</v>
      </c>
      <c r="BC65">
        <v>64</v>
      </c>
      <c r="BD65" t="s">
        <v>1035</v>
      </c>
      <c r="BE65">
        <v>5</v>
      </c>
      <c r="BF65">
        <v>64</v>
      </c>
      <c r="BG65" t="s">
        <v>1065</v>
      </c>
      <c r="BH65">
        <v>4</v>
      </c>
      <c r="BI65">
        <v>64</v>
      </c>
      <c r="BL65">
        <v>64</v>
      </c>
      <c r="BO65">
        <v>64</v>
      </c>
      <c r="BR65">
        <v>64</v>
      </c>
      <c r="BU65">
        <v>64</v>
      </c>
      <c r="BV65" t="s">
        <v>1140</v>
      </c>
      <c r="BW65">
        <v>6</v>
      </c>
      <c r="BX65">
        <v>64</v>
      </c>
      <c r="CA65">
        <v>64</v>
      </c>
      <c r="CD65">
        <v>64</v>
      </c>
      <c r="CG65">
        <v>64</v>
      </c>
      <c r="CJ65">
        <v>64</v>
      </c>
      <c r="CK65" t="s">
        <v>1193</v>
      </c>
      <c r="CL65">
        <v>5</v>
      </c>
      <c r="CM65">
        <v>64</v>
      </c>
      <c r="CN65" t="s">
        <v>1111</v>
      </c>
      <c r="CO65">
        <v>5</v>
      </c>
      <c r="CP65">
        <v>64</v>
      </c>
      <c r="CS65">
        <v>64</v>
      </c>
    </row>
    <row r="66" spans="2:97" x14ac:dyDescent="0.25">
      <c r="B66" t="s">
        <v>397</v>
      </c>
      <c r="C66">
        <v>4</v>
      </c>
      <c r="D66">
        <v>65</v>
      </c>
      <c r="E66" t="s">
        <v>1050</v>
      </c>
      <c r="F66">
        <v>4</v>
      </c>
      <c r="G66">
        <v>65</v>
      </c>
      <c r="H66" t="s">
        <v>528</v>
      </c>
      <c r="I66">
        <v>5</v>
      </c>
      <c r="J66">
        <v>65</v>
      </c>
      <c r="K66" t="s">
        <v>1108</v>
      </c>
      <c r="L66">
        <v>6</v>
      </c>
      <c r="M66">
        <v>65</v>
      </c>
      <c r="N66" t="s">
        <v>523</v>
      </c>
      <c r="O66">
        <v>5</v>
      </c>
      <c r="P66">
        <v>65</v>
      </c>
      <c r="Q66" t="s">
        <v>509</v>
      </c>
      <c r="R66">
        <v>4</v>
      </c>
      <c r="S66">
        <v>65</v>
      </c>
      <c r="T66" t="s">
        <v>389</v>
      </c>
      <c r="U66">
        <v>5</v>
      </c>
      <c r="V66">
        <v>65</v>
      </c>
      <c r="Y66">
        <v>65</v>
      </c>
      <c r="AB66">
        <v>65</v>
      </c>
      <c r="AE66">
        <v>65</v>
      </c>
      <c r="AF66" t="s">
        <v>452</v>
      </c>
      <c r="AG66">
        <v>4</v>
      </c>
      <c r="AH66">
        <v>65</v>
      </c>
      <c r="AK66">
        <v>65</v>
      </c>
      <c r="AN66">
        <v>65</v>
      </c>
      <c r="AO66" t="s">
        <v>491</v>
      </c>
      <c r="AP66">
        <v>6</v>
      </c>
      <c r="AQ66">
        <v>65</v>
      </c>
      <c r="AT66">
        <v>65</v>
      </c>
      <c r="AU66" t="s">
        <v>381</v>
      </c>
      <c r="AV66">
        <v>5</v>
      </c>
      <c r="AW66">
        <v>65</v>
      </c>
      <c r="AX66" t="s">
        <v>403</v>
      </c>
      <c r="AY66">
        <v>5</v>
      </c>
      <c r="AZ66">
        <v>65</v>
      </c>
      <c r="BA66" t="s">
        <v>521</v>
      </c>
      <c r="BB66">
        <v>6</v>
      </c>
      <c r="BC66">
        <v>65</v>
      </c>
      <c r="BD66" t="s">
        <v>1060</v>
      </c>
      <c r="BE66">
        <v>5</v>
      </c>
      <c r="BF66">
        <v>65</v>
      </c>
      <c r="BG66" t="s">
        <v>1105</v>
      </c>
      <c r="BH66">
        <v>4</v>
      </c>
      <c r="BI66">
        <v>65</v>
      </c>
      <c r="BL66">
        <v>65</v>
      </c>
      <c r="BO66">
        <v>65</v>
      </c>
      <c r="BR66">
        <v>65</v>
      </c>
      <c r="BU66">
        <v>65</v>
      </c>
      <c r="BV66" t="s">
        <v>1177</v>
      </c>
      <c r="BW66">
        <v>6</v>
      </c>
      <c r="BX66">
        <v>65</v>
      </c>
      <c r="CA66">
        <v>65</v>
      </c>
      <c r="CD66">
        <v>65</v>
      </c>
      <c r="CG66">
        <v>65</v>
      </c>
      <c r="CJ66">
        <v>65</v>
      </c>
      <c r="CK66" t="s">
        <v>1207</v>
      </c>
      <c r="CL66">
        <v>5</v>
      </c>
      <c r="CM66">
        <v>65</v>
      </c>
      <c r="CN66" t="s">
        <v>1050</v>
      </c>
      <c r="CO66">
        <v>5</v>
      </c>
      <c r="CP66">
        <v>65</v>
      </c>
      <c r="CS66">
        <v>65</v>
      </c>
    </row>
    <row r="67" spans="2:97" x14ac:dyDescent="0.25">
      <c r="B67" t="s">
        <v>522</v>
      </c>
      <c r="C67">
        <v>4</v>
      </c>
      <c r="D67">
        <v>66</v>
      </c>
      <c r="E67" t="s">
        <v>1129</v>
      </c>
      <c r="F67">
        <v>4</v>
      </c>
      <c r="G67">
        <v>66</v>
      </c>
      <c r="H67" t="s">
        <v>392</v>
      </c>
      <c r="I67">
        <v>5</v>
      </c>
      <c r="J67">
        <v>66</v>
      </c>
      <c r="K67" t="s">
        <v>1008</v>
      </c>
      <c r="L67">
        <v>6</v>
      </c>
      <c r="M67">
        <v>66</v>
      </c>
      <c r="N67" t="s">
        <v>352</v>
      </c>
      <c r="O67">
        <v>5</v>
      </c>
      <c r="P67">
        <v>66</v>
      </c>
      <c r="Q67" t="s">
        <v>514</v>
      </c>
      <c r="R67">
        <v>4</v>
      </c>
      <c r="S67">
        <v>66</v>
      </c>
      <c r="T67" t="s">
        <v>499</v>
      </c>
      <c r="U67">
        <v>6</v>
      </c>
      <c r="V67">
        <v>66</v>
      </c>
      <c r="Y67">
        <v>66</v>
      </c>
      <c r="AB67">
        <v>66</v>
      </c>
      <c r="AE67">
        <v>66</v>
      </c>
      <c r="AF67" t="s">
        <v>486</v>
      </c>
      <c r="AG67">
        <v>4</v>
      </c>
      <c r="AH67">
        <v>66</v>
      </c>
      <c r="AK67">
        <v>66</v>
      </c>
      <c r="AN67">
        <v>66</v>
      </c>
      <c r="AO67" t="s">
        <v>537</v>
      </c>
      <c r="AP67">
        <v>6</v>
      </c>
      <c r="AQ67">
        <v>66</v>
      </c>
      <c r="AT67">
        <v>66</v>
      </c>
      <c r="AU67" t="s">
        <v>402</v>
      </c>
      <c r="AV67">
        <v>5</v>
      </c>
      <c r="AW67">
        <v>66</v>
      </c>
      <c r="AX67" t="s">
        <v>434</v>
      </c>
      <c r="AY67">
        <v>5</v>
      </c>
      <c r="AZ67">
        <v>66</v>
      </c>
      <c r="BA67" t="s">
        <v>427</v>
      </c>
      <c r="BB67">
        <v>6</v>
      </c>
      <c r="BC67">
        <v>66</v>
      </c>
      <c r="BD67" t="s">
        <v>1190</v>
      </c>
      <c r="BE67">
        <v>5</v>
      </c>
      <c r="BF67">
        <v>66</v>
      </c>
      <c r="BG67" t="s">
        <v>1092</v>
      </c>
      <c r="BH67">
        <v>4</v>
      </c>
      <c r="BI67">
        <v>66</v>
      </c>
      <c r="BL67">
        <v>66</v>
      </c>
      <c r="BO67">
        <v>66</v>
      </c>
      <c r="BR67">
        <v>66</v>
      </c>
      <c r="BU67">
        <v>66</v>
      </c>
      <c r="BV67" t="s">
        <v>1014</v>
      </c>
      <c r="BW67">
        <v>6</v>
      </c>
      <c r="BX67">
        <v>66</v>
      </c>
      <c r="CA67">
        <v>66</v>
      </c>
      <c r="CD67">
        <v>66</v>
      </c>
      <c r="CG67">
        <v>66</v>
      </c>
      <c r="CJ67">
        <v>66</v>
      </c>
      <c r="CK67" t="s">
        <v>1199</v>
      </c>
      <c r="CL67">
        <v>6</v>
      </c>
      <c r="CM67">
        <v>66</v>
      </c>
      <c r="CN67" t="s">
        <v>1035</v>
      </c>
      <c r="CO67">
        <v>6</v>
      </c>
      <c r="CP67">
        <v>66</v>
      </c>
      <c r="CS67">
        <v>66</v>
      </c>
    </row>
    <row r="68" spans="2:97" x14ac:dyDescent="0.25">
      <c r="B68" t="s">
        <v>371</v>
      </c>
      <c r="C68">
        <v>4</v>
      </c>
      <c r="D68">
        <v>67</v>
      </c>
      <c r="E68" t="s">
        <v>1085</v>
      </c>
      <c r="F68">
        <v>4</v>
      </c>
      <c r="G68">
        <v>67</v>
      </c>
      <c r="H68" t="s">
        <v>537</v>
      </c>
      <c r="I68">
        <v>5</v>
      </c>
      <c r="J68">
        <v>67</v>
      </c>
      <c r="K68" t="s">
        <v>1157</v>
      </c>
      <c r="L68">
        <v>6</v>
      </c>
      <c r="M68">
        <v>67</v>
      </c>
      <c r="N68" t="s">
        <v>439</v>
      </c>
      <c r="O68">
        <v>5</v>
      </c>
      <c r="P68">
        <v>67</v>
      </c>
      <c r="Q68" t="s">
        <v>379</v>
      </c>
      <c r="R68">
        <v>4</v>
      </c>
      <c r="S68">
        <v>67</v>
      </c>
      <c r="T68" t="s">
        <v>513</v>
      </c>
      <c r="U68">
        <v>6</v>
      </c>
      <c r="V68">
        <v>67</v>
      </c>
      <c r="Y68">
        <v>67</v>
      </c>
      <c r="AB68">
        <v>67</v>
      </c>
      <c r="AE68">
        <v>67</v>
      </c>
      <c r="AF68" t="s">
        <v>323</v>
      </c>
      <c r="AG68">
        <v>4</v>
      </c>
      <c r="AH68">
        <v>67</v>
      </c>
      <c r="AK68">
        <v>67</v>
      </c>
      <c r="AN68">
        <v>67</v>
      </c>
      <c r="AQ68">
        <v>67</v>
      </c>
      <c r="AT68">
        <v>67</v>
      </c>
      <c r="AU68" t="s">
        <v>352</v>
      </c>
      <c r="AV68">
        <v>5</v>
      </c>
      <c r="AW68">
        <v>67</v>
      </c>
      <c r="AX68" t="s">
        <v>398</v>
      </c>
      <c r="AY68">
        <v>5</v>
      </c>
      <c r="AZ68">
        <v>67</v>
      </c>
      <c r="BA68" t="s">
        <v>434</v>
      </c>
      <c r="BB68">
        <v>6</v>
      </c>
      <c r="BC68">
        <v>67</v>
      </c>
      <c r="BD68" t="s">
        <v>1085</v>
      </c>
      <c r="BE68">
        <v>5</v>
      </c>
      <c r="BF68">
        <v>67</v>
      </c>
      <c r="BG68" t="s">
        <v>1106</v>
      </c>
      <c r="BH68">
        <v>4</v>
      </c>
      <c r="BI68">
        <v>67</v>
      </c>
      <c r="BL68">
        <v>67</v>
      </c>
      <c r="BO68">
        <v>67</v>
      </c>
      <c r="BR68">
        <v>67</v>
      </c>
      <c r="BU68">
        <v>67</v>
      </c>
      <c r="BV68" t="s">
        <v>1173</v>
      </c>
      <c r="BW68">
        <v>6</v>
      </c>
      <c r="BX68">
        <v>67</v>
      </c>
      <c r="CA68">
        <v>67</v>
      </c>
      <c r="CD68">
        <v>67</v>
      </c>
      <c r="CG68">
        <v>67</v>
      </c>
      <c r="CJ68">
        <v>67</v>
      </c>
      <c r="CK68" t="s">
        <v>1056</v>
      </c>
      <c r="CL68">
        <v>6</v>
      </c>
      <c r="CM68">
        <v>67</v>
      </c>
      <c r="CN68" t="s">
        <v>1088</v>
      </c>
      <c r="CO68">
        <v>6</v>
      </c>
      <c r="CP68">
        <v>67</v>
      </c>
      <c r="CS68">
        <v>67</v>
      </c>
    </row>
    <row r="69" spans="2:97" x14ac:dyDescent="0.25">
      <c r="B69" t="s">
        <v>435</v>
      </c>
      <c r="C69">
        <v>4</v>
      </c>
      <c r="D69">
        <v>68</v>
      </c>
      <c r="E69" t="s">
        <v>1089</v>
      </c>
      <c r="F69">
        <v>4</v>
      </c>
      <c r="G69">
        <v>68</v>
      </c>
      <c r="H69" t="s">
        <v>485</v>
      </c>
      <c r="I69">
        <v>5</v>
      </c>
      <c r="J69">
        <v>68</v>
      </c>
      <c r="K69" t="s">
        <v>1114</v>
      </c>
      <c r="L69">
        <v>6</v>
      </c>
      <c r="M69">
        <v>68</v>
      </c>
      <c r="N69" t="s">
        <v>434</v>
      </c>
      <c r="O69">
        <v>5</v>
      </c>
      <c r="P69">
        <v>68</v>
      </c>
      <c r="Q69" t="s">
        <v>452</v>
      </c>
      <c r="R69">
        <v>4</v>
      </c>
      <c r="S69">
        <v>68</v>
      </c>
      <c r="T69" t="s">
        <v>492</v>
      </c>
      <c r="U69">
        <v>6</v>
      </c>
      <c r="V69">
        <v>68</v>
      </c>
      <c r="Y69">
        <v>68</v>
      </c>
      <c r="AB69">
        <v>68</v>
      </c>
      <c r="AE69">
        <v>68</v>
      </c>
      <c r="AF69" t="s">
        <v>499</v>
      </c>
      <c r="AG69">
        <v>4</v>
      </c>
      <c r="AH69">
        <v>68</v>
      </c>
      <c r="AK69">
        <v>68</v>
      </c>
      <c r="AN69">
        <v>68</v>
      </c>
      <c r="AQ69">
        <v>68</v>
      </c>
      <c r="AT69">
        <v>68</v>
      </c>
      <c r="AU69" t="s">
        <v>430</v>
      </c>
      <c r="AV69">
        <v>5</v>
      </c>
      <c r="AW69">
        <v>68</v>
      </c>
      <c r="AX69" t="s">
        <v>376</v>
      </c>
      <c r="AY69">
        <v>5</v>
      </c>
      <c r="AZ69">
        <v>68</v>
      </c>
      <c r="BA69" t="s">
        <v>504</v>
      </c>
      <c r="BB69">
        <v>6</v>
      </c>
      <c r="BC69">
        <v>68</v>
      </c>
      <c r="BD69" t="s">
        <v>1180</v>
      </c>
      <c r="BE69">
        <v>5</v>
      </c>
      <c r="BF69">
        <v>68</v>
      </c>
      <c r="BG69" t="s">
        <v>1146</v>
      </c>
      <c r="BH69">
        <v>4</v>
      </c>
      <c r="BI69">
        <v>68</v>
      </c>
      <c r="BL69">
        <v>68</v>
      </c>
      <c r="BO69">
        <v>68</v>
      </c>
      <c r="BR69">
        <v>68</v>
      </c>
      <c r="BU69">
        <v>68</v>
      </c>
      <c r="BV69" t="s">
        <v>1011</v>
      </c>
      <c r="BW69">
        <v>6</v>
      </c>
      <c r="BX69">
        <v>68</v>
      </c>
      <c r="CA69">
        <v>68</v>
      </c>
      <c r="CD69">
        <v>68</v>
      </c>
      <c r="CG69">
        <v>68</v>
      </c>
      <c r="CJ69">
        <v>68</v>
      </c>
      <c r="CK69" t="s">
        <v>1045</v>
      </c>
      <c r="CL69">
        <v>6</v>
      </c>
      <c r="CM69">
        <v>68</v>
      </c>
      <c r="CN69" t="s">
        <v>1048</v>
      </c>
      <c r="CO69">
        <v>6</v>
      </c>
      <c r="CP69">
        <v>68</v>
      </c>
      <c r="CS69">
        <v>68</v>
      </c>
    </row>
    <row r="70" spans="2:97" x14ac:dyDescent="0.25">
      <c r="B70" t="s">
        <v>503</v>
      </c>
      <c r="C70">
        <v>4</v>
      </c>
      <c r="D70">
        <v>69</v>
      </c>
      <c r="E70" t="s">
        <v>1101</v>
      </c>
      <c r="F70">
        <v>4</v>
      </c>
      <c r="G70">
        <v>69</v>
      </c>
      <c r="H70" t="s">
        <v>439</v>
      </c>
      <c r="I70">
        <v>5</v>
      </c>
      <c r="J70">
        <v>69</v>
      </c>
      <c r="K70" t="s">
        <v>1064</v>
      </c>
      <c r="L70">
        <v>6</v>
      </c>
      <c r="M70">
        <v>69</v>
      </c>
      <c r="N70" t="s">
        <v>400</v>
      </c>
      <c r="O70">
        <v>5</v>
      </c>
      <c r="P70">
        <v>69</v>
      </c>
      <c r="Q70" t="s">
        <v>406</v>
      </c>
      <c r="R70">
        <v>4</v>
      </c>
      <c r="S70">
        <v>69</v>
      </c>
      <c r="T70" t="s">
        <v>463</v>
      </c>
      <c r="U70">
        <v>6</v>
      </c>
      <c r="V70">
        <v>69</v>
      </c>
      <c r="Y70">
        <v>69</v>
      </c>
      <c r="AB70">
        <v>69</v>
      </c>
      <c r="AE70">
        <v>69</v>
      </c>
      <c r="AF70" t="s">
        <v>335</v>
      </c>
      <c r="AG70">
        <v>5</v>
      </c>
      <c r="AH70">
        <v>69</v>
      </c>
      <c r="AK70">
        <v>69</v>
      </c>
      <c r="AN70">
        <v>69</v>
      </c>
      <c r="AQ70">
        <v>69</v>
      </c>
      <c r="AT70">
        <v>69</v>
      </c>
      <c r="AU70" t="s">
        <v>446</v>
      </c>
      <c r="AV70">
        <v>5</v>
      </c>
      <c r="AW70">
        <v>69</v>
      </c>
      <c r="AX70" t="s">
        <v>499</v>
      </c>
      <c r="AY70">
        <v>5</v>
      </c>
      <c r="AZ70">
        <v>69</v>
      </c>
      <c r="BA70" t="s">
        <v>432</v>
      </c>
      <c r="BB70">
        <v>6</v>
      </c>
      <c r="BC70">
        <v>69</v>
      </c>
      <c r="BD70" t="s">
        <v>1086</v>
      </c>
      <c r="BE70">
        <v>5</v>
      </c>
      <c r="BF70">
        <v>69</v>
      </c>
      <c r="BG70" t="s">
        <v>1035</v>
      </c>
      <c r="BH70">
        <v>4</v>
      </c>
      <c r="BI70">
        <v>69</v>
      </c>
      <c r="BL70">
        <v>69</v>
      </c>
      <c r="BO70">
        <v>69</v>
      </c>
      <c r="BR70">
        <v>69</v>
      </c>
      <c r="BU70">
        <v>69</v>
      </c>
      <c r="BX70">
        <v>69</v>
      </c>
      <c r="CA70">
        <v>69</v>
      </c>
      <c r="CD70">
        <v>69</v>
      </c>
      <c r="CG70">
        <v>69</v>
      </c>
      <c r="CJ70">
        <v>69</v>
      </c>
      <c r="CK70" t="s">
        <v>1154</v>
      </c>
      <c r="CL70">
        <v>6</v>
      </c>
      <c r="CM70">
        <v>69</v>
      </c>
      <c r="CN70" t="s">
        <v>1157</v>
      </c>
      <c r="CO70">
        <v>6</v>
      </c>
      <c r="CP70">
        <v>69</v>
      </c>
      <c r="CS70">
        <v>69</v>
      </c>
    </row>
    <row r="71" spans="2:97" x14ac:dyDescent="0.25">
      <c r="B71" t="s">
        <v>352</v>
      </c>
      <c r="C71">
        <v>4</v>
      </c>
      <c r="D71">
        <v>70</v>
      </c>
      <c r="E71" t="s">
        <v>1032</v>
      </c>
      <c r="F71">
        <v>4</v>
      </c>
      <c r="G71">
        <v>70</v>
      </c>
      <c r="H71" t="s">
        <v>463</v>
      </c>
      <c r="I71">
        <v>5</v>
      </c>
      <c r="J71">
        <v>70</v>
      </c>
      <c r="K71" t="s">
        <v>1195</v>
      </c>
      <c r="L71">
        <v>6</v>
      </c>
      <c r="M71">
        <v>70</v>
      </c>
      <c r="N71" t="s">
        <v>430</v>
      </c>
      <c r="O71">
        <v>5</v>
      </c>
      <c r="P71">
        <v>70</v>
      </c>
      <c r="Q71" t="s">
        <v>382</v>
      </c>
      <c r="R71">
        <v>4</v>
      </c>
      <c r="S71">
        <v>70</v>
      </c>
      <c r="T71" t="s">
        <v>518</v>
      </c>
      <c r="U71">
        <v>6</v>
      </c>
      <c r="V71">
        <v>70</v>
      </c>
      <c r="Y71">
        <v>70</v>
      </c>
      <c r="AB71">
        <v>70</v>
      </c>
      <c r="AE71">
        <v>70</v>
      </c>
      <c r="AF71" t="s">
        <v>510</v>
      </c>
      <c r="AG71">
        <v>5</v>
      </c>
      <c r="AH71">
        <v>70</v>
      </c>
      <c r="AK71">
        <v>70</v>
      </c>
      <c r="AN71">
        <v>70</v>
      </c>
      <c r="AQ71">
        <v>70</v>
      </c>
      <c r="AT71">
        <v>70</v>
      </c>
      <c r="AU71" t="s">
        <v>504</v>
      </c>
      <c r="AV71">
        <v>5</v>
      </c>
      <c r="AW71">
        <v>70</v>
      </c>
      <c r="AX71" t="s">
        <v>496</v>
      </c>
      <c r="AY71">
        <v>5</v>
      </c>
      <c r="AZ71">
        <v>70</v>
      </c>
      <c r="BA71" t="s">
        <v>498</v>
      </c>
      <c r="BB71">
        <v>6</v>
      </c>
      <c r="BC71">
        <v>70</v>
      </c>
      <c r="BD71" t="s">
        <v>1148</v>
      </c>
      <c r="BE71">
        <v>5</v>
      </c>
      <c r="BF71">
        <v>70</v>
      </c>
      <c r="BG71" t="s">
        <v>1136</v>
      </c>
      <c r="BH71">
        <v>4</v>
      </c>
      <c r="BI71">
        <v>70</v>
      </c>
      <c r="BL71">
        <v>70</v>
      </c>
      <c r="BO71">
        <v>70</v>
      </c>
      <c r="BR71">
        <v>70</v>
      </c>
      <c r="BU71">
        <v>70</v>
      </c>
      <c r="BX71">
        <v>70</v>
      </c>
      <c r="CA71">
        <v>70</v>
      </c>
      <c r="CD71">
        <v>70</v>
      </c>
      <c r="CG71">
        <v>70</v>
      </c>
      <c r="CJ71">
        <v>70</v>
      </c>
      <c r="CK71" t="s">
        <v>1183</v>
      </c>
      <c r="CL71">
        <v>6</v>
      </c>
      <c r="CM71">
        <v>70</v>
      </c>
      <c r="CN71" t="s">
        <v>1103</v>
      </c>
      <c r="CO71">
        <v>6</v>
      </c>
      <c r="CP71">
        <v>70</v>
      </c>
      <c r="CS71">
        <v>70</v>
      </c>
    </row>
    <row r="72" spans="2:97" x14ac:dyDescent="0.25">
      <c r="B72" t="s">
        <v>516</v>
      </c>
      <c r="C72">
        <v>4</v>
      </c>
      <c r="D72">
        <v>71</v>
      </c>
      <c r="E72" t="s">
        <v>995</v>
      </c>
      <c r="F72">
        <v>4</v>
      </c>
      <c r="G72">
        <v>71</v>
      </c>
      <c r="H72" t="s">
        <v>355</v>
      </c>
      <c r="I72">
        <v>5</v>
      </c>
      <c r="J72">
        <v>71</v>
      </c>
      <c r="K72" t="s">
        <v>1119</v>
      </c>
      <c r="L72">
        <v>6</v>
      </c>
      <c r="M72">
        <v>71</v>
      </c>
      <c r="N72" t="s">
        <v>356</v>
      </c>
      <c r="O72">
        <v>5</v>
      </c>
      <c r="P72">
        <v>71</v>
      </c>
      <c r="Q72" t="s">
        <v>534</v>
      </c>
      <c r="R72">
        <v>4</v>
      </c>
      <c r="S72">
        <v>71</v>
      </c>
      <c r="T72" t="s">
        <v>502</v>
      </c>
      <c r="U72">
        <v>6</v>
      </c>
      <c r="V72">
        <v>71</v>
      </c>
      <c r="Y72">
        <v>71</v>
      </c>
      <c r="AB72">
        <v>71</v>
      </c>
      <c r="AE72">
        <v>71</v>
      </c>
      <c r="AF72" t="s">
        <v>408</v>
      </c>
      <c r="AG72">
        <v>5</v>
      </c>
      <c r="AH72">
        <v>71</v>
      </c>
      <c r="AK72">
        <v>71</v>
      </c>
      <c r="AN72">
        <v>71</v>
      </c>
      <c r="AQ72">
        <v>71</v>
      </c>
      <c r="AT72">
        <v>71</v>
      </c>
      <c r="AU72" t="s">
        <v>432</v>
      </c>
      <c r="AV72">
        <v>5</v>
      </c>
      <c r="AW72">
        <v>71</v>
      </c>
      <c r="AX72" t="s">
        <v>332</v>
      </c>
      <c r="AY72">
        <v>5</v>
      </c>
      <c r="AZ72">
        <v>71</v>
      </c>
      <c r="BA72" t="s">
        <v>524</v>
      </c>
      <c r="BB72">
        <v>6</v>
      </c>
      <c r="BC72">
        <v>71</v>
      </c>
      <c r="BD72" t="s">
        <v>1052</v>
      </c>
      <c r="BE72">
        <v>5</v>
      </c>
      <c r="BF72">
        <v>71</v>
      </c>
      <c r="BG72" t="s">
        <v>1060</v>
      </c>
      <c r="BH72">
        <v>5</v>
      </c>
      <c r="BI72">
        <v>71</v>
      </c>
      <c r="BL72">
        <v>71</v>
      </c>
      <c r="BO72">
        <v>71</v>
      </c>
      <c r="BR72">
        <v>71</v>
      </c>
      <c r="BU72">
        <v>71</v>
      </c>
      <c r="BX72">
        <v>71</v>
      </c>
      <c r="CA72">
        <v>71</v>
      </c>
      <c r="CD72">
        <v>71</v>
      </c>
      <c r="CG72">
        <v>71</v>
      </c>
      <c r="CJ72">
        <v>71</v>
      </c>
      <c r="CK72" t="s">
        <v>1086</v>
      </c>
      <c r="CL72">
        <v>6</v>
      </c>
      <c r="CM72">
        <v>71</v>
      </c>
      <c r="CN72" t="s">
        <v>1142</v>
      </c>
      <c r="CO72">
        <v>6</v>
      </c>
      <c r="CP72">
        <v>71</v>
      </c>
      <c r="CS72">
        <v>71</v>
      </c>
    </row>
    <row r="73" spans="2:97" x14ac:dyDescent="0.25">
      <c r="B73" t="s">
        <v>325</v>
      </c>
      <c r="C73">
        <v>4</v>
      </c>
      <c r="D73">
        <v>72</v>
      </c>
      <c r="E73" t="s">
        <v>1043</v>
      </c>
      <c r="F73">
        <v>4</v>
      </c>
      <c r="G73">
        <v>72</v>
      </c>
      <c r="H73" t="s">
        <v>404</v>
      </c>
      <c r="I73">
        <v>5</v>
      </c>
      <c r="J73">
        <v>72</v>
      </c>
      <c r="K73" t="s">
        <v>1134</v>
      </c>
      <c r="L73">
        <v>6</v>
      </c>
      <c r="M73">
        <v>72</v>
      </c>
      <c r="N73" t="s">
        <v>503</v>
      </c>
      <c r="O73">
        <v>5</v>
      </c>
      <c r="P73">
        <v>72</v>
      </c>
      <c r="Q73" t="s">
        <v>448</v>
      </c>
      <c r="R73">
        <v>4</v>
      </c>
      <c r="S73">
        <v>72</v>
      </c>
      <c r="T73" t="s">
        <v>438</v>
      </c>
      <c r="U73">
        <v>6</v>
      </c>
      <c r="V73">
        <v>72</v>
      </c>
      <c r="Y73">
        <v>72</v>
      </c>
      <c r="AB73">
        <v>72</v>
      </c>
      <c r="AE73">
        <v>72</v>
      </c>
      <c r="AF73" t="s">
        <v>514</v>
      </c>
      <c r="AG73">
        <v>5</v>
      </c>
      <c r="AH73">
        <v>72</v>
      </c>
      <c r="AK73">
        <v>72</v>
      </c>
      <c r="AN73">
        <v>72</v>
      </c>
      <c r="AQ73">
        <v>72</v>
      </c>
      <c r="AT73">
        <v>72</v>
      </c>
      <c r="AU73" t="s">
        <v>354</v>
      </c>
      <c r="AV73">
        <v>5</v>
      </c>
      <c r="AW73">
        <v>72</v>
      </c>
      <c r="AX73" t="s">
        <v>535</v>
      </c>
      <c r="AY73">
        <v>6</v>
      </c>
      <c r="AZ73">
        <v>72</v>
      </c>
      <c r="BA73" t="s">
        <v>532</v>
      </c>
      <c r="BB73">
        <v>6</v>
      </c>
      <c r="BC73">
        <v>72</v>
      </c>
      <c r="BD73" t="s">
        <v>1008</v>
      </c>
      <c r="BE73">
        <v>6</v>
      </c>
      <c r="BF73">
        <v>72</v>
      </c>
      <c r="BG73" t="s">
        <v>1166</v>
      </c>
      <c r="BH73">
        <v>5</v>
      </c>
      <c r="BI73">
        <v>72</v>
      </c>
      <c r="BL73">
        <v>72</v>
      </c>
      <c r="BO73">
        <v>72</v>
      </c>
      <c r="BR73">
        <v>72</v>
      </c>
      <c r="BU73">
        <v>72</v>
      </c>
      <c r="BX73">
        <v>72</v>
      </c>
      <c r="CA73">
        <v>72</v>
      </c>
      <c r="CD73">
        <v>72</v>
      </c>
      <c r="CG73">
        <v>72</v>
      </c>
      <c r="CJ73">
        <v>72</v>
      </c>
      <c r="CK73" t="s">
        <v>1018</v>
      </c>
      <c r="CL73">
        <v>6</v>
      </c>
      <c r="CM73">
        <v>72</v>
      </c>
      <c r="CN73" t="s">
        <v>1065</v>
      </c>
      <c r="CO73">
        <v>6</v>
      </c>
      <c r="CP73">
        <v>72</v>
      </c>
      <c r="CS73">
        <v>72</v>
      </c>
    </row>
    <row r="74" spans="2:97" x14ac:dyDescent="0.25">
      <c r="B74" t="s">
        <v>524</v>
      </c>
      <c r="C74">
        <v>4</v>
      </c>
      <c r="D74">
        <v>73</v>
      </c>
      <c r="E74" t="s">
        <v>1003</v>
      </c>
      <c r="F74">
        <v>4</v>
      </c>
      <c r="G74">
        <v>73</v>
      </c>
      <c r="H74" t="s">
        <v>496</v>
      </c>
      <c r="I74">
        <v>5</v>
      </c>
      <c r="J74">
        <v>73</v>
      </c>
      <c r="K74" t="s">
        <v>1132</v>
      </c>
      <c r="L74">
        <v>6</v>
      </c>
      <c r="M74">
        <v>73</v>
      </c>
      <c r="N74" t="s">
        <v>435</v>
      </c>
      <c r="O74">
        <v>5</v>
      </c>
      <c r="P74">
        <v>73</v>
      </c>
      <c r="Q74" t="s">
        <v>433</v>
      </c>
      <c r="R74">
        <v>4</v>
      </c>
      <c r="S74">
        <v>73</v>
      </c>
      <c r="T74" t="s">
        <v>456</v>
      </c>
      <c r="U74">
        <v>6</v>
      </c>
      <c r="V74">
        <v>73</v>
      </c>
      <c r="Y74">
        <v>73</v>
      </c>
      <c r="AB74">
        <v>73</v>
      </c>
      <c r="AE74">
        <v>73</v>
      </c>
      <c r="AF74" t="s">
        <v>437</v>
      </c>
      <c r="AG74">
        <v>5</v>
      </c>
      <c r="AH74">
        <v>73</v>
      </c>
      <c r="AK74">
        <v>73</v>
      </c>
      <c r="AN74">
        <v>73</v>
      </c>
      <c r="AQ74">
        <v>73</v>
      </c>
      <c r="AT74">
        <v>73</v>
      </c>
      <c r="AU74" t="s">
        <v>527</v>
      </c>
      <c r="AV74">
        <v>5</v>
      </c>
      <c r="AW74">
        <v>73</v>
      </c>
      <c r="AX74" t="s">
        <v>437</v>
      </c>
      <c r="AY74">
        <v>6</v>
      </c>
      <c r="AZ74">
        <v>73</v>
      </c>
      <c r="BA74" t="s">
        <v>537</v>
      </c>
      <c r="BB74">
        <v>6</v>
      </c>
      <c r="BC74">
        <v>73</v>
      </c>
      <c r="BD74" t="s">
        <v>1011</v>
      </c>
      <c r="BE74">
        <v>6</v>
      </c>
      <c r="BF74">
        <v>73</v>
      </c>
      <c r="BG74" t="s">
        <v>1156</v>
      </c>
      <c r="BH74">
        <v>5</v>
      </c>
      <c r="BI74">
        <v>73</v>
      </c>
      <c r="BL74">
        <v>73</v>
      </c>
      <c r="BO74">
        <v>73</v>
      </c>
      <c r="BR74">
        <v>73</v>
      </c>
      <c r="BU74">
        <v>73</v>
      </c>
      <c r="BX74">
        <v>73</v>
      </c>
      <c r="CA74">
        <v>73</v>
      </c>
      <c r="CD74">
        <v>73</v>
      </c>
      <c r="CG74">
        <v>73</v>
      </c>
      <c r="CJ74">
        <v>73</v>
      </c>
      <c r="CK74" t="s">
        <v>1051</v>
      </c>
      <c r="CL74">
        <v>6</v>
      </c>
      <c r="CM74">
        <v>73</v>
      </c>
      <c r="CN74" t="s">
        <v>1060</v>
      </c>
      <c r="CO74">
        <v>6</v>
      </c>
      <c r="CP74">
        <v>73</v>
      </c>
      <c r="CS74">
        <v>73</v>
      </c>
    </row>
    <row r="75" spans="2:97" x14ac:dyDescent="0.25">
      <c r="B75" t="s">
        <v>519</v>
      </c>
      <c r="C75">
        <v>4</v>
      </c>
      <c r="D75">
        <v>74</v>
      </c>
      <c r="E75" t="s">
        <v>1010</v>
      </c>
      <c r="F75">
        <v>4</v>
      </c>
      <c r="G75">
        <v>74</v>
      </c>
      <c r="H75" t="s">
        <v>433</v>
      </c>
      <c r="I75">
        <v>5</v>
      </c>
      <c r="J75">
        <v>74</v>
      </c>
      <c r="K75" t="s">
        <v>1194</v>
      </c>
      <c r="L75">
        <v>6</v>
      </c>
      <c r="M75">
        <v>74</v>
      </c>
      <c r="N75" t="s">
        <v>419</v>
      </c>
      <c r="O75">
        <v>5</v>
      </c>
      <c r="P75">
        <v>74</v>
      </c>
      <c r="Q75" t="s">
        <v>356</v>
      </c>
      <c r="R75">
        <v>4</v>
      </c>
      <c r="S75">
        <v>74</v>
      </c>
      <c r="T75" t="s">
        <v>465</v>
      </c>
      <c r="U75">
        <v>6</v>
      </c>
      <c r="V75">
        <v>74</v>
      </c>
      <c r="Y75">
        <v>74</v>
      </c>
      <c r="AB75">
        <v>74</v>
      </c>
      <c r="AE75">
        <v>74</v>
      </c>
      <c r="AF75" t="s">
        <v>403</v>
      </c>
      <c r="AG75">
        <v>5</v>
      </c>
      <c r="AH75">
        <v>74</v>
      </c>
      <c r="AK75">
        <v>74</v>
      </c>
      <c r="AN75">
        <v>74</v>
      </c>
      <c r="AQ75">
        <v>74</v>
      </c>
      <c r="AT75">
        <v>74</v>
      </c>
      <c r="AU75" t="s">
        <v>518</v>
      </c>
      <c r="AV75">
        <v>5</v>
      </c>
      <c r="AW75">
        <v>74</v>
      </c>
      <c r="AX75" t="s">
        <v>402</v>
      </c>
      <c r="AY75">
        <v>6</v>
      </c>
      <c r="AZ75">
        <v>74</v>
      </c>
      <c r="BC75">
        <v>74</v>
      </c>
      <c r="BD75" t="s">
        <v>1121</v>
      </c>
      <c r="BE75">
        <v>6</v>
      </c>
      <c r="BF75">
        <v>74</v>
      </c>
      <c r="BG75" t="s">
        <v>1076</v>
      </c>
      <c r="BH75">
        <v>5</v>
      </c>
      <c r="BI75">
        <v>74</v>
      </c>
      <c r="BL75">
        <v>74</v>
      </c>
      <c r="BO75">
        <v>74</v>
      </c>
      <c r="BR75">
        <v>74</v>
      </c>
      <c r="BU75">
        <v>74</v>
      </c>
      <c r="BX75">
        <v>74</v>
      </c>
      <c r="CA75">
        <v>74</v>
      </c>
      <c r="CD75">
        <v>74</v>
      </c>
      <c r="CG75">
        <v>74</v>
      </c>
      <c r="CJ75">
        <v>74</v>
      </c>
      <c r="CK75" t="s">
        <v>1031</v>
      </c>
      <c r="CL75">
        <v>6</v>
      </c>
      <c r="CM75">
        <v>74</v>
      </c>
      <c r="CN75" t="s">
        <v>1090</v>
      </c>
      <c r="CO75">
        <v>6</v>
      </c>
      <c r="CP75">
        <v>74</v>
      </c>
      <c r="CS75">
        <v>74</v>
      </c>
    </row>
    <row r="76" spans="2:97" x14ac:dyDescent="0.25">
      <c r="B76" t="s">
        <v>511</v>
      </c>
      <c r="C76">
        <v>4</v>
      </c>
      <c r="D76">
        <v>75</v>
      </c>
      <c r="E76" t="s">
        <v>1199</v>
      </c>
      <c r="F76">
        <v>4</v>
      </c>
      <c r="G76">
        <v>75</v>
      </c>
      <c r="H76" t="s">
        <v>349</v>
      </c>
      <c r="I76">
        <v>5</v>
      </c>
      <c r="J76">
        <v>75</v>
      </c>
      <c r="K76" t="s">
        <v>1059</v>
      </c>
      <c r="L76">
        <v>6</v>
      </c>
      <c r="M76">
        <v>75</v>
      </c>
      <c r="N76" t="s">
        <v>428</v>
      </c>
      <c r="O76">
        <v>5</v>
      </c>
      <c r="P76">
        <v>75</v>
      </c>
      <c r="Q76" t="s">
        <v>458</v>
      </c>
      <c r="R76">
        <v>4</v>
      </c>
      <c r="S76">
        <v>75</v>
      </c>
      <c r="T76" t="s">
        <v>506</v>
      </c>
      <c r="U76">
        <v>6</v>
      </c>
      <c r="V76">
        <v>75</v>
      </c>
      <c r="Y76">
        <v>75</v>
      </c>
      <c r="AB76">
        <v>75</v>
      </c>
      <c r="AE76">
        <v>75</v>
      </c>
      <c r="AF76" t="s">
        <v>511</v>
      </c>
      <c r="AG76">
        <v>5</v>
      </c>
      <c r="AH76">
        <v>75</v>
      </c>
      <c r="AK76">
        <v>75</v>
      </c>
      <c r="AN76">
        <v>75</v>
      </c>
      <c r="AQ76">
        <v>75</v>
      </c>
      <c r="AT76">
        <v>75</v>
      </c>
      <c r="AU76" t="s">
        <v>444</v>
      </c>
      <c r="AV76">
        <v>5</v>
      </c>
      <c r="AW76">
        <v>75</v>
      </c>
      <c r="AX76" t="s">
        <v>514</v>
      </c>
      <c r="AY76">
        <v>6</v>
      </c>
      <c r="AZ76">
        <v>75</v>
      </c>
      <c r="BC76">
        <v>75</v>
      </c>
      <c r="BD76" t="s">
        <v>1003</v>
      </c>
      <c r="BE76">
        <v>6</v>
      </c>
      <c r="BF76">
        <v>75</v>
      </c>
      <c r="BG76" t="s">
        <v>1044</v>
      </c>
      <c r="BH76">
        <v>5</v>
      </c>
      <c r="BI76">
        <v>75</v>
      </c>
      <c r="BL76">
        <v>75</v>
      </c>
      <c r="BO76">
        <v>75</v>
      </c>
      <c r="BR76">
        <v>75</v>
      </c>
      <c r="BU76">
        <v>75</v>
      </c>
      <c r="BX76">
        <v>75</v>
      </c>
      <c r="CA76">
        <v>75</v>
      </c>
      <c r="CD76">
        <v>75</v>
      </c>
      <c r="CG76">
        <v>75</v>
      </c>
      <c r="CJ76">
        <v>75</v>
      </c>
      <c r="CK76" t="s">
        <v>1159</v>
      </c>
      <c r="CL76">
        <v>6</v>
      </c>
      <c r="CM76">
        <v>75</v>
      </c>
      <c r="CN76" t="s">
        <v>1188</v>
      </c>
      <c r="CO76">
        <v>6</v>
      </c>
      <c r="CP76">
        <v>75</v>
      </c>
      <c r="CS76">
        <v>75</v>
      </c>
    </row>
    <row r="77" spans="2:97" x14ac:dyDescent="0.25">
      <c r="B77" t="s">
        <v>353</v>
      </c>
      <c r="C77">
        <v>4</v>
      </c>
      <c r="D77">
        <v>76</v>
      </c>
      <c r="E77" t="s">
        <v>1105</v>
      </c>
      <c r="F77">
        <v>4</v>
      </c>
      <c r="G77">
        <v>76</v>
      </c>
      <c r="H77" t="s">
        <v>323</v>
      </c>
      <c r="I77">
        <v>5</v>
      </c>
      <c r="J77">
        <v>76</v>
      </c>
      <c r="K77" t="s">
        <v>1033</v>
      </c>
      <c r="L77">
        <v>6</v>
      </c>
      <c r="M77">
        <v>76</v>
      </c>
      <c r="N77" t="s">
        <v>457</v>
      </c>
      <c r="O77">
        <v>5</v>
      </c>
      <c r="P77">
        <v>76</v>
      </c>
      <c r="Q77" t="s">
        <v>380</v>
      </c>
      <c r="R77">
        <v>4</v>
      </c>
      <c r="S77">
        <v>76</v>
      </c>
      <c r="T77" t="s">
        <v>337</v>
      </c>
      <c r="U77">
        <v>6</v>
      </c>
      <c r="V77">
        <v>76</v>
      </c>
      <c r="Y77">
        <v>76</v>
      </c>
      <c r="AB77">
        <v>76</v>
      </c>
      <c r="AE77">
        <v>76</v>
      </c>
      <c r="AF77" t="s">
        <v>361</v>
      </c>
      <c r="AG77">
        <v>5</v>
      </c>
      <c r="AH77">
        <v>76</v>
      </c>
      <c r="AK77">
        <v>76</v>
      </c>
      <c r="AN77">
        <v>76</v>
      </c>
      <c r="AQ77">
        <v>76</v>
      </c>
      <c r="AT77">
        <v>76</v>
      </c>
      <c r="AU77" t="s">
        <v>438</v>
      </c>
      <c r="AV77">
        <v>5</v>
      </c>
      <c r="AW77">
        <v>76</v>
      </c>
      <c r="AX77" t="s">
        <v>433</v>
      </c>
      <c r="AY77">
        <v>6</v>
      </c>
      <c r="AZ77">
        <v>76</v>
      </c>
      <c r="BC77">
        <v>76</v>
      </c>
      <c r="BD77" t="s">
        <v>1070</v>
      </c>
      <c r="BE77">
        <v>6</v>
      </c>
      <c r="BF77">
        <v>76</v>
      </c>
      <c r="BG77" t="s">
        <v>1124</v>
      </c>
      <c r="BH77">
        <v>5</v>
      </c>
      <c r="BI77">
        <v>76</v>
      </c>
      <c r="BL77">
        <v>76</v>
      </c>
      <c r="BO77">
        <v>76</v>
      </c>
      <c r="BR77">
        <v>76</v>
      </c>
      <c r="BU77">
        <v>76</v>
      </c>
      <c r="BX77">
        <v>76</v>
      </c>
      <c r="CA77">
        <v>76</v>
      </c>
      <c r="CD77">
        <v>76</v>
      </c>
      <c r="CG77">
        <v>76</v>
      </c>
      <c r="CJ77">
        <v>76</v>
      </c>
      <c r="CK77" t="s">
        <v>1214</v>
      </c>
      <c r="CL77">
        <v>6</v>
      </c>
      <c r="CM77">
        <v>76</v>
      </c>
      <c r="CN77" t="s">
        <v>1037</v>
      </c>
      <c r="CO77">
        <v>6</v>
      </c>
      <c r="CP77">
        <v>76</v>
      </c>
      <c r="CS77">
        <v>76</v>
      </c>
    </row>
    <row r="78" spans="2:97" x14ac:dyDescent="0.25">
      <c r="B78" t="s">
        <v>530</v>
      </c>
      <c r="C78">
        <v>4</v>
      </c>
      <c r="D78">
        <v>77</v>
      </c>
      <c r="E78" t="s">
        <v>1097</v>
      </c>
      <c r="F78">
        <v>4</v>
      </c>
      <c r="G78">
        <v>77</v>
      </c>
      <c r="H78" t="s">
        <v>527</v>
      </c>
      <c r="I78">
        <v>5</v>
      </c>
      <c r="J78">
        <v>77</v>
      </c>
      <c r="K78" t="s">
        <v>1097</v>
      </c>
      <c r="L78">
        <v>6</v>
      </c>
      <c r="M78">
        <v>77</v>
      </c>
      <c r="N78" t="s">
        <v>436</v>
      </c>
      <c r="O78">
        <v>5</v>
      </c>
      <c r="P78">
        <v>77</v>
      </c>
      <c r="Q78" t="s">
        <v>430</v>
      </c>
      <c r="R78">
        <v>4</v>
      </c>
      <c r="S78">
        <v>77</v>
      </c>
      <c r="T78" t="s">
        <v>462</v>
      </c>
      <c r="U78">
        <v>6</v>
      </c>
      <c r="V78">
        <v>77</v>
      </c>
      <c r="Y78">
        <v>77</v>
      </c>
      <c r="AB78">
        <v>77</v>
      </c>
      <c r="AE78">
        <v>77</v>
      </c>
      <c r="AF78" t="s">
        <v>351</v>
      </c>
      <c r="AG78">
        <v>5</v>
      </c>
      <c r="AH78">
        <v>77</v>
      </c>
      <c r="AK78">
        <v>77</v>
      </c>
      <c r="AN78">
        <v>77</v>
      </c>
      <c r="AQ78">
        <v>77</v>
      </c>
      <c r="AT78">
        <v>77</v>
      </c>
      <c r="AU78" t="s">
        <v>484</v>
      </c>
      <c r="AV78">
        <v>5</v>
      </c>
      <c r="AW78">
        <v>77</v>
      </c>
      <c r="AX78" t="s">
        <v>436</v>
      </c>
      <c r="AY78">
        <v>6</v>
      </c>
      <c r="AZ78">
        <v>77</v>
      </c>
      <c r="BC78">
        <v>77</v>
      </c>
      <c r="BD78" t="s">
        <v>1073</v>
      </c>
      <c r="BE78">
        <v>6</v>
      </c>
      <c r="BF78">
        <v>77</v>
      </c>
      <c r="BG78" t="s">
        <v>1122</v>
      </c>
      <c r="BH78">
        <v>5</v>
      </c>
      <c r="BI78">
        <v>77</v>
      </c>
      <c r="BL78">
        <v>77</v>
      </c>
      <c r="BO78">
        <v>77</v>
      </c>
      <c r="BR78">
        <v>77</v>
      </c>
      <c r="BU78">
        <v>77</v>
      </c>
      <c r="BX78">
        <v>77</v>
      </c>
      <c r="CA78">
        <v>77</v>
      </c>
      <c r="CD78">
        <v>77</v>
      </c>
      <c r="CG78">
        <v>77</v>
      </c>
      <c r="CJ78">
        <v>77</v>
      </c>
      <c r="CK78" t="s">
        <v>1205</v>
      </c>
      <c r="CL78">
        <v>6</v>
      </c>
      <c r="CM78">
        <v>77</v>
      </c>
      <c r="CP78">
        <v>77</v>
      </c>
      <c r="CS78">
        <v>77</v>
      </c>
    </row>
    <row r="79" spans="2:97" x14ac:dyDescent="0.25">
      <c r="B79" t="s">
        <v>383</v>
      </c>
      <c r="C79">
        <v>4</v>
      </c>
      <c r="D79">
        <v>78</v>
      </c>
      <c r="E79" t="s">
        <v>1063</v>
      </c>
      <c r="F79">
        <v>4</v>
      </c>
      <c r="G79">
        <v>78</v>
      </c>
      <c r="H79" t="s">
        <v>521</v>
      </c>
      <c r="I79">
        <v>5</v>
      </c>
      <c r="J79">
        <v>78</v>
      </c>
      <c r="K79" t="s">
        <v>1111</v>
      </c>
      <c r="L79">
        <v>6</v>
      </c>
      <c r="M79">
        <v>78</v>
      </c>
      <c r="N79" t="s">
        <v>528</v>
      </c>
      <c r="O79">
        <v>5</v>
      </c>
      <c r="P79">
        <v>78</v>
      </c>
      <c r="Q79" t="s">
        <v>432</v>
      </c>
      <c r="R79">
        <v>4</v>
      </c>
      <c r="S79">
        <v>78</v>
      </c>
      <c r="T79" t="s">
        <v>511</v>
      </c>
      <c r="U79">
        <v>6</v>
      </c>
      <c r="V79">
        <v>78</v>
      </c>
      <c r="Y79">
        <v>78</v>
      </c>
      <c r="AB79">
        <v>78</v>
      </c>
      <c r="AE79">
        <v>78</v>
      </c>
      <c r="AF79" t="s">
        <v>340</v>
      </c>
      <c r="AG79">
        <v>5</v>
      </c>
      <c r="AH79">
        <v>78</v>
      </c>
      <c r="AK79">
        <v>78</v>
      </c>
      <c r="AN79">
        <v>78</v>
      </c>
      <c r="AQ79">
        <v>78</v>
      </c>
      <c r="AT79">
        <v>78</v>
      </c>
      <c r="AU79" t="s">
        <v>454</v>
      </c>
      <c r="AV79">
        <v>5</v>
      </c>
      <c r="AW79">
        <v>78</v>
      </c>
      <c r="AX79" t="s">
        <v>431</v>
      </c>
      <c r="AY79">
        <v>6</v>
      </c>
      <c r="AZ79">
        <v>78</v>
      </c>
      <c r="BC79">
        <v>78</v>
      </c>
      <c r="BD79" t="s">
        <v>1091</v>
      </c>
      <c r="BE79">
        <v>6</v>
      </c>
      <c r="BF79">
        <v>78</v>
      </c>
      <c r="BG79" t="s">
        <v>1107</v>
      </c>
      <c r="BH79">
        <v>5</v>
      </c>
      <c r="BI79">
        <v>78</v>
      </c>
      <c r="BL79">
        <v>78</v>
      </c>
      <c r="BO79">
        <v>78</v>
      </c>
      <c r="BR79">
        <v>78</v>
      </c>
      <c r="BU79">
        <v>78</v>
      </c>
      <c r="BX79">
        <v>78</v>
      </c>
      <c r="CA79">
        <v>78</v>
      </c>
      <c r="CD79">
        <v>78</v>
      </c>
      <c r="CG79">
        <v>78</v>
      </c>
      <c r="CJ79">
        <v>78</v>
      </c>
      <c r="CK79" t="s">
        <v>1125</v>
      </c>
      <c r="CL79">
        <v>6</v>
      </c>
      <c r="CM79">
        <v>78</v>
      </c>
      <c r="CP79">
        <v>78</v>
      </c>
      <c r="CS79">
        <v>78</v>
      </c>
    </row>
    <row r="80" spans="2:97" x14ac:dyDescent="0.25">
      <c r="B80" t="s">
        <v>457</v>
      </c>
      <c r="C80">
        <v>4</v>
      </c>
      <c r="D80">
        <v>79</v>
      </c>
      <c r="E80" t="s">
        <v>1157</v>
      </c>
      <c r="F80">
        <v>4</v>
      </c>
      <c r="G80">
        <v>79</v>
      </c>
      <c r="H80" t="s">
        <v>459</v>
      </c>
      <c r="I80">
        <v>5</v>
      </c>
      <c r="J80">
        <v>79</v>
      </c>
      <c r="K80" t="s">
        <v>1154</v>
      </c>
      <c r="L80">
        <v>6</v>
      </c>
      <c r="M80">
        <v>79</v>
      </c>
      <c r="N80" t="s">
        <v>390</v>
      </c>
      <c r="O80">
        <v>5</v>
      </c>
      <c r="P80">
        <v>79</v>
      </c>
      <c r="Q80" t="s">
        <v>477</v>
      </c>
      <c r="R80">
        <v>4</v>
      </c>
      <c r="S80">
        <v>79</v>
      </c>
      <c r="T80" t="s">
        <v>440</v>
      </c>
      <c r="U80">
        <v>6</v>
      </c>
      <c r="V80">
        <v>79</v>
      </c>
      <c r="Y80">
        <v>79</v>
      </c>
      <c r="AB80">
        <v>79</v>
      </c>
      <c r="AE80">
        <v>79</v>
      </c>
      <c r="AF80" t="s">
        <v>538</v>
      </c>
      <c r="AG80">
        <v>5</v>
      </c>
      <c r="AH80">
        <v>79</v>
      </c>
      <c r="AK80">
        <v>79</v>
      </c>
      <c r="AN80">
        <v>79</v>
      </c>
      <c r="AQ80">
        <v>79</v>
      </c>
      <c r="AT80">
        <v>79</v>
      </c>
      <c r="AU80" t="s">
        <v>450</v>
      </c>
      <c r="AV80">
        <v>5</v>
      </c>
      <c r="AW80">
        <v>79</v>
      </c>
      <c r="AX80" t="s">
        <v>365</v>
      </c>
      <c r="AY80">
        <v>6</v>
      </c>
      <c r="AZ80">
        <v>79</v>
      </c>
      <c r="BC80">
        <v>79</v>
      </c>
      <c r="BD80" t="s">
        <v>1110</v>
      </c>
      <c r="BE80">
        <v>6</v>
      </c>
      <c r="BF80">
        <v>79</v>
      </c>
      <c r="BG80" t="s">
        <v>1128</v>
      </c>
      <c r="BH80">
        <v>5</v>
      </c>
      <c r="BI80">
        <v>79</v>
      </c>
      <c r="BL80">
        <v>79</v>
      </c>
      <c r="BO80">
        <v>79</v>
      </c>
      <c r="BR80">
        <v>79</v>
      </c>
      <c r="BU80">
        <v>79</v>
      </c>
      <c r="BX80">
        <v>79</v>
      </c>
      <c r="CA80">
        <v>79</v>
      </c>
      <c r="CD80">
        <v>79</v>
      </c>
      <c r="CG80">
        <v>79</v>
      </c>
      <c r="CJ80">
        <v>79</v>
      </c>
      <c r="CK80" t="s">
        <v>1044</v>
      </c>
      <c r="CL80">
        <v>6</v>
      </c>
      <c r="CM80">
        <v>79</v>
      </c>
      <c r="CP80">
        <v>79</v>
      </c>
      <c r="CS80">
        <v>79</v>
      </c>
    </row>
    <row r="81" spans="2:97" x14ac:dyDescent="0.25">
      <c r="B81" t="s">
        <v>528</v>
      </c>
      <c r="C81">
        <v>4</v>
      </c>
      <c r="D81">
        <v>80</v>
      </c>
      <c r="E81" t="s">
        <v>1160</v>
      </c>
      <c r="F81">
        <v>4</v>
      </c>
      <c r="G81">
        <v>80</v>
      </c>
      <c r="H81" t="s">
        <v>481</v>
      </c>
      <c r="I81">
        <v>5</v>
      </c>
      <c r="J81">
        <v>80</v>
      </c>
      <c r="K81" t="s">
        <v>1087</v>
      </c>
      <c r="L81">
        <v>6</v>
      </c>
      <c r="M81">
        <v>80</v>
      </c>
      <c r="N81" t="s">
        <v>445</v>
      </c>
      <c r="O81">
        <v>5</v>
      </c>
      <c r="P81">
        <v>80</v>
      </c>
      <c r="Q81" t="s">
        <v>492</v>
      </c>
      <c r="R81">
        <v>4</v>
      </c>
      <c r="S81">
        <v>80</v>
      </c>
      <c r="T81" t="s">
        <v>384</v>
      </c>
      <c r="U81">
        <v>6</v>
      </c>
      <c r="V81">
        <v>80</v>
      </c>
      <c r="Y81">
        <v>80</v>
      </c>
      <c r="AB81">
        <v>80</v>
      </c>
      <c r="AE81">
        <v>80</v>
      </c>
      <c r="AF81" t="s">
        <v>350</v>
      </c>
      <c r="AG81">
        <v>5</v>
      </c>
      <c r="AH81">
        <v>80</v>
      </c>
      <c r="AK81">
        <v>80</v>
      </c>
      <c r="AN81">
        <v>80</v>
      </c>
      <c r="AQ81">
        <v>80</v>
      </c>
      <c r="AT81">
        <v>80</v>
      </c>
      <c r="AU81" t="s">
        <v>539</v>
      </c>
      <c r="AV81">
        <v>5</v>
      </c>
      <c r="AW81">
        <v>80</v>
      </c>
      <c r="AX81" t="s">
        <v>532</v>
      </c>
      <c r="AY81">
        <v>6</v>
      </c>
      <c r="AZ81">
        <v>80</v>
      </c>
      <c r="BC81">
        <v>80</v>
      </c>
      <c r="BD81" t="s">
        <v>1083</v>
      </c>
      <c r="BE81">
        <v>6</v>
      </c>
      <c r="BF81">
        <v>80</v>
      </c>
      <c r="BG81" t="s">
        <v>1164</v>
      </c>
      <c r="BH81">
        <v>5</v>
      </c>
      <c r="BI81">
        <v>80</v>
      </c>
      <c r="BL81">
        <v>80</v>
      </c>
      <c r="BO81">
        <v>80</v>
      </c>
      <c r="BR81">
        <v>80</v>
      </c>
      <c r="BU81">
        <v>80</v>
      </c>
      <c r="BX81">
        <v>80</v>
      </c>
      <c r="CA81">
        <v>80</v>
      </c>
      <c r="CD81">
        <v>80</v>
      </c>
      <c r="CG81">
        <v>80</v>
      </c>
      <c r="CJ81">
        <v>80</v>
      </c>
      <c r="CK81" t="s">
        <v>1072</v>
      </c>
      <c r="CL81">
        <v>6</v>
      </c>
      <c r="CM81">
        <v>80</v>
      </c>
      <c r="CP81">
        <v>80</v>
      </c>
      <c r="CS81">
        <v>80</v>
      </c>
    </row>
    <row r="82" spans="2:97" x14ac:dyDescent="0.25">
      <c r="B82" t="s">
        <v>382</v>
      </c>
      <c r="C82">
        <v>4</v>
      </c>
      <c r="D82">
        <v>81</v>
      </c>
      <c r="E82" t="s">
        <v>1176</v>
      </c>
      <c r="F82">
        <v>4</v>
      </c>
      <c r="G82">
        <v>81</v>
      </c>
      <c r="H82" t="s">
        <v>451</v>
      </c>
      <c r="I82">
        <v>6</v>
      </c>
      <c r="J82">
        <v>81</v>
      </c>
      <c r="K82" t="s">
        <v>1198</v>
      </c>
      <c r="L82">
        <v>7</v>
      </c>
      <c r="M82">
        <v>81</v>
      </c>
      <c r="N82" t="s">
        <v>451</v>
      </c>
      <c r="O82">
        <v>6</v>
      </c>
      <c r="P82">
        <v>81</v>
      </c>
      <c r="Q82" t="s">
        <v>370</v>
      </c>
      <c r="R82">
        <v>5</v>
      </c>
      <c r="S82">
        <v>81</v>
      </c>
      <c r="T82" t="s">
        <v>510</v>
      </c>
      <c r="U82">
        <v>6</v>
      </c>
      <c r="V82">
        <v>81</v>
      </c>
      <c r="Y82">
        <v>81</v>
      </c>
      <c r="AB82">
        <v>81</v>
      </c>
      <c r="AE82">
        <v>81</v>
      </c>
      <c r="AF82" t="s">
        <v>412</v>
      </c>
      <c r="AG82">
        <v>5</v>
      </c>
      <c r="AH82">
        <v>81</v>
      </c>
      <c r="AK82">
        <v>81</v>
      </c>
      <c r="AN82">
        <v>81</v>
      </c>
      <c r="AQ82">
        <v>81</v>
      </c>
      <c r="AT82">
        <v>81</v>
      </c>
      <c r="AU82" t="s">
        <v>453</v>
      </c>
      <c r="AV82">
        <v>6</v>
      </c>
      <c r="AW82">
        <v>81</v>
      </c>
      <c r="AX82" t="s">
        <v>350</v>
      </c>
      <c r="AY82">
        <v>6</v>
      </c>
      <c r="AZ82">
        <v>81</v>
      </c>
      <c r="BC82">
        <v>81</v>
      </c>
      <c r="BD82" t="s">
        <v>1209</v>
      </c>
      <c r="BE82">
        <v>6</v>
      </c>
      <c r="BF82">
        <v>81</v>
      </c>
      <c r="BG82" t="s">
        <v>1037</v>
      </c>
      <c r="BH82">
        <v>5</v>
      </c>
      <c r="BI82">
        <v>81</v>
      </c>
      <c r="BL82">
        <v>81</v>
      </c>
      <c r="BO82">
        <v>81</v>
      </c>
      <c r="BR82">
        <v>81</v>
      </c>
      <c r="BU82">
        <v>81</v>
      </c>
      <c r="BX82">
        <v>81</v>
      </c>
      <c r="CA82">
        <v>81</v>
      </c>
      <c r="CD82">
        <v>81</v>
      </c>
      <c r="CG82">
        <v>81</v>
      </c>
      <c r="CJ82">
        <v>81</v>
      </c>
      <c r="CK82" t="s">
        <v>1209</v>
      </c>
      <c r="CL82">
        <v>6</v>
      </c>
      <c r="CM82">
        <v>81</v>
      </c>
      <c r="CP82">
        <v>81</v>
      </c>
      <c r="CS82">
        <v>81</v>
      </c>
    </row>
    <row r="83" spans="2:97" x14ac:dyDescent="0.25">
      <c r="B83" t="s">
        <v>404</v>
      </c>
      <c r="C83">
        <v>4</v>
      </c>
      <c r="D83">
        <v>82</v>
      </c>
      <c r="E83" t="s">
        <v>1083</v>
      </c>
      <c r="F83">
        <v>4</v>
      </c>
      <c r="G83">
        <v>82</v>
      </c>
      <c r="H83" t="s">
        <v>522</v>
      </c>
      <c r="I83">
        <v>6</v>
      </c>
      <c r="J83">
        <v>82</v>
      </c>
      <c r="K83" t="s">
        <v>1176</v>
      </c>
      <c r="L83">
        <v>7</v>
      </c>
      <c r="M83">
        <v>82</v>
      </c>
      <c r="N83" t="s">
        <v>423</v>
      </c>
      <c r="O83">
        <v>6</v>
      </c>
      <c r="P83">
        <v>82</v>
      </c>
      <c r="Q83" t="s">
        <v>513</v>
      </c>
      <c r="R83">
        <v>5</v>
      </c>
      <c r="S83">
        <v>82</v>
      </c>
      <c r="T83" t="s">
        <v>459</v>
      </c>
      <c r="U83">
        <v>6</v>
      </c>
      <c r="V83">
        <v>82</v>
      </c>
      <c r="Y83">
        <v>82</v>
      </c>
      <c r="AB83">
        <v>82</v>
      </c>
      <c r="AE83">
        <v>82</v>
      </c>
      <c r="AF83" t="s">
        <v>518</v>
      </c>
      <c r="AG83">
        <v>5</v>
      </c>
      <c r="AH83">
        <v>82</v>
      </c>
      <c r="AK83">
        <v>82</v>
      </c>
      <c r="AN83">
        <v>82</v>
      </c>
      <c r="AQ83">
        <v>82</v>
      </c>
      <c r="AT83">
        <v>82</v>
      </c>
      <c r="AU83" t="s">
        <v>350</v>
      </c>
      <c r="AV83">
        <v>6</v>
      </c>
      <c r="AW83">
        <v>82</v>
      </c>
      <c r="AX83" t="s">
        <v>352</v>
      </c>
      <c r="AY83">
        <v>6</v>
      </c>
      <c r="AZ83">
        <v>82</v>
      </c>
      <c r="BC83">
        <v>82</v>
      </c>
      <c r="BD83" t="s">
        <v>1195</v>
      </c>
      <c r="BE83">
        <v>6</v>
      </c>
      <c r="BF83">
        <v>82</v>
      </c>
      <c r="BG83" t="s">
        <v>1009</v>
      </c>
      <c r="BH83">
        <v>5</v>
      </c>
      <c r="BI83">
        <v>82</v>
      </c>
      <c r="BL83">
        <v>82</v>
      </c>
      <c r="BO83">
        <v>82</v>
      </c>
      <c r="BR83">
        <v>82</v>
      </c>
      <c r="BU83">
        <v>82</v>
      </c>
      <c r="BX83">
        <v>82</v>
      </c>
      <c r="CA83">
        <v>82</v>
      </c>
      <c r="CD83">
        <v>82</v>
      </c>
      <c r="CG83">
        <v>82</v>
      </c>
      <c r="CJ83">
        <v>82</v>
      </c>
      <c r="CK83" t="s">
        <v>1195</v>
      </c>
      <c r="CL83">
        <v>6</v>
      </c>
      <c r="CM83">
        <v>82</v>
      </c>
      <c r="CP83">
        <v>82</v>
      </c>
      <c r="CS83">
        <v>82</v>
      </c>
    </row>
    <row r="84" spans="2:97" x14ac:dyDescent="0.25">
      <c r="B84" t="s">
        <v>521</v>
      </c>
      <c r="C84">
        <v>4</v>
      </c>
      <c r="D84">
        <v>83</v>
      </c>
      <c r="E84" t="s">
        <v>1076</v>
      </c>
      <c r="F84">
        <v>4</v>
      </c>
      <c r="G84">
        <v>83</v>
      </c>
      <c r="H84" t="s">
        <v>378</v>
      </c>
      <c r="I84">
        <v>6</v>
      </c>
      <c r="J84">
        <v>83</v>
      </c>
      <c r="K84" t="s">
        <v>1032</v>
      </c>
      <c r="L84">
        <v>7</v>
      </c>
      <c r="M84">
        <v>83</v>
      </c>
      <c r="N84" t="s">
        <v>332</v>
      </c>
      <c r="O84">
        <v>6</v>
      </c>
      <c r="P84">
        <v>83</v>
      </c>
      <c r="Q84" t="s">
        <v>354</v>
      </c>
      <c r="R84">
        <v>5</v>
      </c>
      <c r="S84">
        <v>83</v>
      </c>
      <c r="T84" t="s">
        <v>501</v>
      </c>
      <c r="U84">
        <v>6</v>
      </c>
      <c r="V84">
        <v>83</v>
      </c>
      <c r="Y84">
        <v>83</v>
      </c>
      <c r="AB84">
        <v>83</v>
      </c>
      <c r="AE84">
        <v>83</v>
      </c>
      <c r="AF84" t="s">
        <v>325</v>
      </c>
      <c r="AG84">
        <v>5</v>
      </c>
      <c r="AH84">
        <v>83</v>
      </c>
      <c r="AK84">
        <v>83</v>
      </c>
      <c r="AN84">
        <v>83</v>
      </c>
      <c r="AQ84">
        <v>83</v>
      </c>
      <c r="AT84">
        <v>83</v>
      </c>
      <c r="AU84" t="s">
        <v>331</v>
      </c>
      <c r="AV84">
        <v>6</v>
      </c>
      <c r="AW84">
        <v>83</v>
      </c>
      <c r="AX84" t="s">
        <v>468</v>
      </c>
      <c r="AY84">
        <v>6</v>
      </c>
      <c r="AZ84">
        <v>83</v>
      </c>
      <c r="BC84">
        <v>83</v>
      </c>
      <c r="BD84" t="s">
        <v>1122</v>
      </c>
      <c r="BE84">
        <v>6</v>
      </c>
      <c r="BF84">
        <v>83</v>
      </c>
      <c r="BG84" t="s">
        <v>1090</v>
      </c>
      <c r="BH84">
        <v>5</v>
      </c>
      <c r="BI84">
        <v>83</v>
      </c>
      <c r="BL84">
        <v>83</v>
      </c>
      <c r="BO84">
        <v>83</v>
      </c>
      <c r="BR84">
        <v>83</v>
      </c>
      <c r="BU84">
        <v>83</v>
      </c>
      <c r="BX84">
        <v>83</v>
      </c>
      <c r="CA84">
        <v>83</v>
      </c>
      <c r="CD84">
        <v>83</v>
      </c>
      <c r="CG84">
        <v>83</v>
      </c>
      <c r="CJ84">
        <v>83</v>
      </c>
      <c r="CK84" t="s">
        <v>1120</v>
      </c>
      <c r="CL84">
        <v>6</v>
      </c>
      <c r="CM84">
        <v>83</v>
      </c>
      <c r="CP84">
        <v>83</v>
      </c>
      <c r="CS84">
        <v>83</v>
      </c>
    </row>
    <row r="85" spans="2:97" x14ac:dyDescent="0.25">
      <c r="B85" t="s">
        <v>333</v>
      </c>
      <c r="C85">
        <v>4</v>
      </c>
      <c r="D85">
        <v>84</v>
      </c>
      <c r="E85" t="s">
        <v>1137</v>
      </c>
      <c r="F85">
        <v>4</v>
      </c>
      <c r="G85">
        <v>84</v>
      </c>
      <c r="H85" t="s">
        <v>493</v>
      </c>
      <c r="I85">
        <v>6</v>
      </c>
      <c r="J85">
        <v>84</v>
      </c>
      <c r="K85" t="s">
        <v>999</v>
      </c>
      <c r="L85">
        <v>7</v>
      </c>
      <c r="M85">
        <v>84</v>
      </c>
      <c r="N85" t="s">
        <v>484</v>
      </c>
      <c r="O85">
        <v>6</v>
      </c>
      <c r="P85">
        <v>84</v>
      </c>
      <c r="Q85" t="s">
        <v>421</v>
      </c>
      <c r="R85">
        <v>5</v>
      </c>
      <c r="S85">
        <v>84</v>
      </c>
      <c r="V85">
        <v>84</v>
      </c>
      <c r="Y85">
        <v>84</v>
      </c>
      <c r="AB85">
        <v>84</v>
      </c>
      <c r="AE85">
        <v>84</v>
      </c>
      <c r="AF85" t="s">
        <v>512</v>
      </c>
      <c r="AG85">
        <v>5</v>
      </c>
      <c r="AH85">
        <v>84</v>
      </c>
      <c r="AK85">
        <v>84</v>
      </c>
      <c r="AN85">
        <v>84</v>
      </c>
      <c r="AQ85">
        <v>84</v>
      </c>
      <c r="AT85">
        <v>84</v>
      </c>
      <c r="AU85" t="s">
        <v>335</v>
      </c>
      <c r="AV85">
        <v>6</v>
      </c>
      <c r="AW85">
        <v>84</v>
      </c>
      <c r="AX85" t="s">
        <v>506</v>
      </c>
      <c r="AY85">
        <v>6</v>
      </c>
      <c r="AZ85">
        <v>84</v>
      </c>
      <c r="BC85">
        <v>84</v>
      </c>
      <c r="BD85" t="s">
        <v>1092</v>
      </c>
      <c r="BE85">
        <v>6</v>
      </c>
      <c r="BF85">
        <v>84</v>
      </c>
      <c r="BG85" t="s">
        <v>1181</v>
      </c>
      <c r="BH85">
        <v>5</v>
      </c>
      <c r="BI85">
        <v>84</v>
      </c>
      <c r="BL85">
        <v>84</v>
      </c>
      <c r="BO85">
        <v>84</v>
      </c>
      <c r="BR85">
        <v>84</v>
      </c>
      <c r="BU85">
        <v>84</v>
      </c>
      <c r="BX85">
        <v>84</v>
      </c>
      <c r="CA85">
        <v>84</v>
      </c>
      <c r="CD85">
        <v>84</v>
      </c>
      <c r="CG85">
        <v>84</v>
      </c>
      <c r="CJ85">
        <v>84</v>
      </c>
      <c r="CM85">
        <v>84</v>
      </c>
      <c r="CP85">
        <v>84</v>
      </c>
      <c r="CS85">
        <v>84</v>
      </c>
    </row>
    <row r="86" spans="2:97" x14ac:dyDescent="0.25">
      <c r="B86" t="s">
        <v>359</v>
      </c>
      <c r="C86">
        <v>4</v>
      </c>
      <c r="D86">
        <v>85</v>
      </c>
      <c r="E86" t="s">
        <v>1127</v>
      </c>
      <c r="F86">
        <v>4</v>
      </c>
      <c r="G86">
        <v>85</v>
      </c>
      <c r="H86" t="s">
        <v>393</v>
      </c>
      <c r="I86">
        <v>6</v>
      </c>
      <c r="J86">
        <v>85</v>
      </c>
      <c r="K86" t="s">
        <v>1051</v>
      </c>
      <c r="L86">
        <v>7</v>
      </c>
      <c r="M86">
        <v>85</v>
      </c>
      <c r="N86" t="s">
        <v>405</v>
      </c>
      <c r="O86">
        <v>6</v>
      </c>
      <c r="P86">
        <v>85</v>
      </c>
      <c r="Q86" t="s">
        <v>431</v>
      </c>
      <c r="R86">
        <v>5</v>
      </c>
      <c r="S86">
        <v>85</v>
      </c>
      <c r="V86">
        <v>85</v>
      </c>
      <c r="Y86">
        <v>85</v>
      </c>
      <c r="AB86">
        <v>85</v>
      </c>
      <c r="AE86">
        <v>85</v>
      </c>
      <c r="AF86" t="s">
        <v>501</v>
      </c>
      <c r="AG86">
        <v>5</v>
      </c>
      <c r="AH86">
        <v>85</v>
      </c>
      <c r="AK86">
        <v>85</v>
      </c>
      <c r="AN86">
        <v>85</v>
      </c>
      <c r="AQ86">
        <v>85</v>
      </c>
      <c r="AT86">
        <v>85</v>
      </c>
      <c r="AU86" t="s">
        <v>512</v>
      </c>
      <c r="AV86">
        <v>6</v>
      </c>
      <c r="AW86">
        <v>85</v>
      </c>
      <c r="AX86" t="s">
        <v>508</v>
      </c>
      <c r="AY86">
        <v>6</v>
      </c>
      <c r="AZ86">
        <v>85</v>
      </c>
      <c r="BC86">
        <v>85</v>
      </c>
      <c r="BD86" t="s">
        <v>1048</v>
      </c>
      <c r="BE86">
        <v>6</v>
      </c>
      <c r="BF86">
        <v>85</v>
      </c>
      <c r="BG86" t="s">
        <v>1110</v>
      </c>
      <c r="BH86">
        <v>5</v>
      </c>
      <c r="BI86">
        <v>85</v>
      </c>
      <c r="BL86">
        <v>85</v>
      </c>
      <c r="BO86">
        <v>85</v>
      </c>
      <c r="BR86">
        <v>85</v>
      </c>
      <c r="BU86">
        <v>85</v>
      </c>
      <c r="BX86">
        <v>85</v>
      </c>
      <c r="CA86">
        <v>85</v>
      </c>
      <c r="CD86">
        <v>85</v>
      </c>
      <c r="CG86">
        <v>85</v>
      </c>
      <c r="CJ86">
        <v>85</v>
      </c>
      <c r="CM86">
        <v>85</v>
      </c>
      <c r="CP86">
        <v>85</v>
      </c>
      <c r="CS86">
        <v>85</v>
      </c>
    </row>
    <row r="87" spans="2:97" x14ac:dyDescent="0.25">
      <c r="B87" t="s">
        <v>448</v>
      </c>
      <c r="C87">
        <v>4</v>
      </c>
      <c r="D87">
        <v>86</v>
      </c>
      <c r="E87" t="s">
        <v>1052</v>
      </c>
      <c r="F87">
        <v>4</v>
      </c>
      <c r="G87">
        <v>86</v>
      </c>
      <c r="H87" t="s">
        <v>520</v>
      </c>
      <c r="I87">
        <v>6</v>
      </c>
      <c r="J87">
        <v>86</v>
      </c>
      <c r="K87" t="s">
        <v>1085</v>
      </c>
      <c r="L87">
        <v>7</v>
      </c>
      <c r="M87">
        <v>86</v>
      </c>
      <c r="N87" t="s">
        <v>513</v>
      </c>
      <c r="O87">
        <v>6</v>
      </c>
      <c r="P87">
        <v>86</v>
      </c>
      <c r="Q87" t="s">
        <v>528</v>
      </c>
      <c r="R87">
        <v>5</v>
      </c>
      <c r="S87">
        <v>86</v>
      </c>
      <c r="V87">
        <v>86</v>
      </c>
      <c r="Y87">
        <v>86</v>
      </c>
      <c r="AB87">
        <v>86</v>
      </c>
      <c r="AE87">
        <v>86</v>
      </c>
      <c r="AF87" t="s">
        <v>458</v>
      </c>
      <c r="AG87">
        <v>5</v>
      </c>
      <c r="AH87">
        <v>86</v>
      </c>
      <c r="AK87">
        <v>86</v>
      </c>
      <c r="AN87">
        <v>86</v>
      </c>
      <c r="AQ87">
        <v>86</v>
      </c>
      <c r="AT87">
        <v>86</v>
      </c>
      <c r="AU87" t="s">
        <v>358</v>
      </c>
      <c r="AV87">
        <v>6</v>
      </c>
      <c r="AW87">
        <v>86</v>
      </c>
      <c r="AX87" t="s">
        <v>363</v>
      </c>
      <c r="AY87">
        <v>6</v>
      </c>
      <c r="AZ87">
        <v>86</v>
      </c>
      <c r="BC87">
        <v>86</v>
      </c>
      <c r="BD87" t="s">
        <v>1207</v>
      </c>
      <c r="BE87">
        <v>6</v>
      </c>
      <c r="BF87">
        <v>86</v>
      </c>
      <c r="BG87" t="s">
        <v>1050</v>
      </c>
      <c r="BH87">
        <v>5</v>
      </c>
      <c r="BI87">
        <v>86</v>
      </c>
      <c r="BL87">
        <v>86</v>
      </c>
      <c r="BO87">
        <v>86</v>
      </c>
      <c r="BR87">
        <v>86</v>
      </c>
      <c r="BU87">
        <v>86</v>
      </c>
      <c r="BX87">
        <v>86</v>
      </c>
      <c r="CA87">
        <v>86</v>
      </c>
      <c r="CD87">
        <v>86</v>
      </c>
      <c r="CG87">
        <v>86</v>
      </c>
      <c r="CJ87">
        <v>86</v>
      </c>
      <c r="CM87">
        <v>86</v>
      </c>
      <c r="CP87">
        <v>86</v>
      </c>
      <c r="CS87">
        <v>86</v>
      </c>
    </row>
    <row r="88" spans="2:97" x14ac:dyDescent="0.25">
      <c r="B88" t="s">
        <v>423</v>
      </c>
      <c r="C88">
        <v>4</v>
      </c>
      <c r="D88">
        <v>87</v>
      </c>
      <c r="E88" t="s">
        <v>1169</v>
      </c>
      <c r="F88">
        <v>4</v>
      </c>
      <c r="G88">
        <v>87</v>
      </c>
      <c r="H88" t="s">
        <v>452</v>
      </c>
      <c r="I88">
        <v>6</v>
      </c>
      <c r="J88">
        <v>87</v>
      </c>
      <c r="K88" t="s">
        <v>1082</v>
      </c>
      <c r="L88">
        <v>7</v>
      </c>
      <c r="M88">
        <v>87</v>
      </c>
      <c r="N88" t="s">
        <v>350</v>
      </c>
      <c r="O88">
        <v>6</v>
      </c>
      <c r="P88">
        <v>87</v>
      </c>
      <c r="Q88" t="s">
        <v>352</v>
      </c>
      <c r="R88">
        <v>5</v>
      </c>
      <c r="S88">
        <v>87</v>
      </c>
      <c r="V88">
        <v>87</v>
      </c>
      <c r="Y88">
        <v>87</v>
      </c>
      <c r="AB88">
        <v>87</v>
      </c>
      <c r="AE88">
        <v>87</v>
      </c>
      <c r="AF88" t="s">
        <v>366</v>
      </c>
      <c r="AG88">
        <v>5</v>
      </c>
      <c r="AH88">
        <v>87</v>
      </c>
      <c r="AK88">
        <v>87</v>
      </c>
      <c r="AN88">
        <v>87</v>
      </c>
      <c r="AQ88">
        <v>87</v>
      </c>
      <c r="AT88">
        <v>87</v>
      </c>
      <c r="AU88" t="s">
        <v>398</v>
      </c>
      <c r="AV88">
        <v>6</v>
      </c>
      <c r="AW88">
        <v>87</v>
      </c>
      <c r="AX88" t="s">
        <v>534</v>
      </c>
      <c r="AY88">
        <v>6</v>
      </c>
      <c r="AZ88">
        <v>87</v>
      </c>
      <c r="BC88">
        <v>87</v>
      </c>
      <c r="BD88" t="s">
        <v>1120</v>
      </c>
      <c r="BE88">
        <v>6</v>
      </c>
      <c r="BF88">
        <v>87</v>
      </c>
      <c r="BG88" t="s">
        <v>1011</v>
      </c>
      <c r="BH88">
        <v>5</v>
      </c>
      <c r="BI88">
        <v>87</v>
      </c>
      <c r="BL88">
        <v>87</v>
      </c>
      <c r="BO88">
        <v>87</v>
      </c>
      <c r="BR88">
        <v>87</v>
      </c>
      <c r="BU88">
        <v>87</v>
      </c>
      <c r="BX88">
        <v>87</v>
      </c>
      <c r="CA88">
        <v>87</v>
      </c>
      <c r="CD88">
        <v>87</v>
      </c>
      <c r="CG88">
        <v>87</v>
      </c>
      <c r="CJ88">
        <v>87</v>
      </c>
      <c r="CM88">
        <v>87</v>
      </c>
      <c r="CP88">
        <v>87</v>
      </c>
      <c r="CS88">
        <v>87</v>
      </c>
    </row>
    <row r="89" spans="2:97" x14ac:dyDescent="0.25">
      <c r="B89" t="s">
        <v>510</v>
      </c>
      <c r="C89">
        <v>4</v>
      </c>
      <c r="D89">
        <v>88</v>
      </c>
      <c r="E89" t="s">
        <v>1128</v>
      </c>
      <c r="F89">
        <v>4</v>
      </c>
      <c r="G89">
        <v>88</v>
      </c>
      <c r="H89" t="s">
        <v>429</v>
      </c>
      <c r="I89">
        <v>6</v>
      </c>
      <c r="J89">
        <v>88</v>
      </c>
      <c r="K89" t="s">
        <v>1123</v>
      </c>
      <c r="L89">
        <v>7</v>
      </c>
      <c r="M89">
        <v>88</v>
      </c>
      <c r="N89" t="s">
        <v>396</v>
      </c>
      <c r="O89">
        <v>6</v>
      </c>
      <c r="P89">
        <v>88</v>
      </c>
      <c r="Q89" t="s">
        <v>523</v>
      </c>
      <c r="R89">
        <v>5</v>
      </c>
      <c r="S89">
        <v>88</v>
      </c>
      <c r="V89">
        <v>88</v>
      </c>
      <c r="Y89">
        <v>88</v>
      </c>
      <c r="AB89">
        <v>88</v>
      </c>
      <c r="AE89">
        <v>88</v>
      </c>
      <c r="AF89" t="s">
        <v>345</v>
      </c>
      <c r="AG89">
        <v>5</v>
      </c>
      <c r="AH89">
        <v>88</v>
      </c>
      <c r="AK89">
        <v>88</v>
      </c>
      <c r="AN89">
        <v>88</v>
      </c>
      <c r="AQ89">
        <v>88</v>
      </c>
      <c r="AT89">
        <v>88</v>
      </c>
      <c r="AU89" t="s">
        <v>353</v>
      </c>
      <c r="AV89">
        <v>6</v>
      </c>
      <c r="AW89">
        <v>88</v>
      </c>
      <c r="AX89" t="s">
        <v>527</v>
      </c>
      <c r="AY89">
        <v>6</v>
      </c>
      <c r="AZ89">
        <v>88</v>
      </c>
      <c r="BC89">
        <v>88</v>
      </c>
      <c r="BD89" t="s">
        <v>1136</v>
      </c>
      <c r="BE89">
        <v>6</v>
      </c>
      <c r="BF89">
        <v>88</v>
      </c>
      <c r="BG89" t="s">
        <v>1005</v>
      </c>
      <c r="BH89">
        <v>5</v>
      </c>
      <c r="BI89">
        <v>88</v>
      </c>
      <c r="BL89">
        <v>88</v>
      </c>
      <c r="BO89">
        <v>88</v>
      </c>
      <c r="BR89">
        <v>88</v>
      </c>
      <c r="BU89">
        <v>88</v>
      </c>
      <c r="BX89">
        <v>88</v>
      </c>
      <c r="CA89">
        <v>88</v>
      </c>
      <c r="CD89">
        <v>88</v>
      </c>
      <c r="CG89">
        <v>88</v>
      </c>
      <c r="CJ89">
        <v>88</v>
      </c>
      <c r="CM89">
        <v>88</v>
      </c>
      <c r="CP89">
        <v>88</v>
      </c>
      <c r="CS89">
        <v>88</v>
      </c>
    </row>
    <row r="90" spans="2:97" x14ac:dyDescent="0.25">
      <c r="B90" t="s">
        <v>357</v>
      </c>
      <c r="C90">
        <v>4</v>
      </c>
      <c r="D90">
        <v>89</v>
      </c>
      <c r="E90" t="s">
        <v>1142</v>
      </c>
      <c r="F90">
        <v>4</v>
      </c>
      <c r="G90">
        <v>89</v>
      </c>
      <c r="H90" t="s">
        <v>432</v>
      </c>
      <c r="I90">
        <v>6</v>
      </c>
      <c r="J90">
        <v>89</v>
      </c>
      <c r="K90" t="s">
        <v>1140</v>
      </c>
      <c r="L90">
        <v>7</v>
      </c>
      <c r="M90">
        <v>89</v>
      </c>
      <c r="N90" t="s">
        <v>469</v>
      </c>
      <c r="O90">
        <v>6</v>
      </c>
      <c r="P90">
        <v>89</v>
      </c>
      <c r="Q90" t="s">
        <v>348</v>
      </c>
      <c r="R90">
        <v>5</v>
      </c>
      <c r="S90">
        <v>89</v>
      </c>
      <c r="V90">
        <v>89</v>
      </c>
      <c r="Y90">
        <v>89</v>
      </c>
      <c r="AB90">
        <v>89</v>
      </c>
      <c r="AE90">
        <v>89</v>
      </c>
      <c r="AF90" t="s">
        <v>477</v>
      </c>
      <c r="AG90">
        <v>5</v>
      </c>
      <c r="AH90">
        <v>89</v>
      </c>
      <c r="AK90">
        <v>89</v>
      </c>
      <c r="AN90">
        <v>89</v>
      </c>
      <c r="AQ90">
        <v>89</v>
      </c>
      <c r="AT90">
        <v>89</v>
      </c>
      <c r="AU90" t="s">
        <v>348</v>
      </c>
      <c r="AV90">
        <v>6</v>
      </c>
      <c r="AW90">
        <v>89</v>
      </c>
      <c r="AX90" t="s">
        <v>513</v>
      </c>
      <c r="AY90">
        <v>6</v>
      </c>
      <c r="AZ90">
        <v>89</v>
      </c>
      <c r="BC90">
        <v>89</v>
      </c>
      <c r="BF90">
        <v>89</v>
      </c>
      <c r="BG90" t="s">
        <v>1207</v>
      </c>
      <c r="BH90">
        <v>5</v>
      </c>
      <c r="BI90">
        <v>89</v>
      </c>
      <c r="BL90">
        <v>89</v>
      </c>
      <c r="BO90">
        <v>89</v>
      </c>
      <c r="BR90">
        <v>89</v>
      </c>
      <c r="BU90">
        <v>89</v>
      </c>
      <c r="BX90">
        <v>89</v>
      </c>
      <c r="CA90">
        <v>89</v>
      </c>
      <c r="CD90">
        <v>89</v>
      </c>
      <c r="CG90">
        <v>89</v>
      </c>
      <c r="CJ90">
        <v>89</v>
      </c>
      <c r="CM90">
        <v>89</v>
      </c>
      <c r="CP90">
        <v>89</v>
      </c>
      <c r="CS90">
        <v>89</v>
      </c>
    </row>
    <row r="91" spans="2:97" x14ac:dyDescent="0.25">
      <c r="B91" t="s">
        <v>433</v>
      </c>
      <c r="C91">
        <v>4</v>
      </c>
      <c r="D91">
        <v>90</v>
      </c>
      <c r="E91" t="s">
        <v>1079</v>
      </c>
      <c r="F91">
        <v>4</v>
      </c>
      <c r="G91">
        <v>90</v>
      </c>
      <c r="H91" t="s">
        <v>517</v>
      </c>
      <c r="I91">
        <v>6</v>
      </c>
      <c r="J91">
        <v>90</v>
      </c>
      <c r="K91" t="s">
        <v>1077</v>
      </c>
      <c r="L91">
        <v>7</v>
      </c>
      <c r="M91">
        <v>90</v>
      </c>
      <c r="N91" t="s">
        <v>407</v>
      </c>
      <c r="O91">
        <v>6</v>
      </c>
      <c r="P91">
        <v>90</v>
      </c>
      <c r="Q91" t="s">
        <v>359</v>
      </c>
      <c r="R91">
        <v>5</v>
      </c>
      <c r="S91">
        <v>90</v>
      </c>
      <c r="V91">
        <v>90</v>
      </c>
      <c r="Y91">
        <v>90</v>
      </c>
      <c r="AB91">
        <v>90</v>
      </c>
      <c r="AE91">
        <v>90</v>
      </c>
      <c r="AF91" t="s">
        <v>427</v>
      </c>
      <c r="AG91">
        <v>5</v>
      </c>
      <c r="AH91">
        <v>90</v>
      </c>
      <c r="AK91">
        <v>90</v>
      </c>
      <c r="AN91">
        <v>90</v>
      </c>
      <c r="AQ91">
        <v>90</v>
      </c>
      <c r="AT91">
        <v>90</v>
      </c>
      <c r="AU91" t="s">
        <v>359</v>
      </c>
      <c r="AV91">
        <v>6</v>
      </c>
      <c r="AW91">
        <v>90</v>
      </c>
      <c r="AZ91">
        <v>90</v>
      </c>
      <c r="BC91">
        <v>90</v>
      </c>
      <c r="BF91">
        <v>90</v>
      </c>
      <c r="BG91" t="s">
        <v>995</v>
      </c>
      <c r="BH91">
        <v>5</v>
      </c>
      <c r="BI91">
        <v>90</v>
      </c>
      <c r="BL91">
        <v>90</v>
      </c>
      <c r="BO91">
        <v>90</v>
      </c>
      <c r="BR91">
        <v>90</v>
      </c>
      <c r="BU91">
        <v>90</v>
      </c>
      <c r="BX91">
        <v>90</v>
      </c>
      <c r="CA91">
        <v>90</v>
      </c>
      <c r="CD91">
        <v>90</v>
      </c>
      <c r="CG91">
        <v>90</v>
      </c>
      <c r="CJ91">
        <v>90</v>
      </c>
      <c r="CM91">
        <v>90</v>
      </c>
      <c r="CP91">
        <v>90</v>
      </c>
      <c r="CS91">
        <v>90</v>
      </c>
    </row>
    <row r="92" spans="2:97" x14ac:dyDescent="0.25">
      <c r="B92" t="s">
        <v>367</v>
      </c>
      <c r="C92">
        <v>5</v>
      </c>
      <c r="D92">
        <v>91</v>
      </c>
      <c r="E92" t="s">
        <v>1124</v>
      </c>
      <c r="F92">
        <v>5</v>
      </c>
      <c r="G92">
        <v>91</v>
      </c>
      <c r="H92" t="s">
        <v>457</v>
      </c>
      <c r="I92">
        <v>6</v>
      </c>
      <c r="J92">
        <v>91</v>
      </c>
      <c r="K92" s="5" t="s">
        <v>1046</v>
      </c>
      <c r="L92">
        <v>7</v>
      </c>
      <c r="M92">
        <v>91</v>
      </c>
      <c r="N92" t="s">
        <v>342</v>
      </c>
      <c r="O92">
        <v>6</v>
      </c>
      <c r="P92">
        <v>91</v>
      </c>
      <c r="Q92" t="s">
        <v>390</v>
      </c>
      <c r="R92">
        <v>5</v>
      </c>
      <c r="S92">
        <v>91</v>
      </c>
      <c r="V92">
        <v>91</v>
      </c>
      <c r="Y92">
        <v>91</v>
      </c>
      <c r="AB92">
        <v>91</v>
      </c>
      <c r="AE92">
        <v>91</v>
      </c>
      <c r="AF92" t="s">
        <v>354</v>
      </c>
      <c r="AG92">
        <v>5</v>
      </c>
      <c r="AH92">
        <v>91</v>
      </c>
      <c r="AK92">
        <v>91</v>
      </c>
      <c r="AN92">
        <v>91</v>
      </c>
      <c r="AQ92">
        <v>91</v>
      </c>
      <c r="AT92">
        <v>91</v>
      </c>
      <c r="AU92" t="s">
        <v>367</v>
      </c>
      <c r="AV92">
        <v>6</v>
      </c>
      <c r="AW92">
        <v>91</v>
      </c>
      <c r="AZ92">
        <v>91</v>
      </c>
      <c r="BC92">
        <v>91</v>
      </c>
      <c r="BF92">
        <v>91</v>
      </c>
      <c r="BG92" t="s">
        <v>1143</v>
      </c>
      <c r="BH92">
        <v>5</v>
      </c>
      <c r="BI92">
        <v>91</v>
      </c>
      <c r="BL92">
        <v>91</v>
      </c>
      <c r="BO92">
        <v>91</v>
      </c>
      <c r="BR92">
        <v>91</v>
      </c>
      <c r="BU92">
        <v>91</v>
      </c>
      <c r="BX92">
        <v>91</v>
      </c>
      <c r="CA92">
        <v>91</v>
      </c>
      <c r="CD92">
        <v>91</v>
      </c>
      <c r="CG92">
        <v>91</v>
      </c>
      <c r="CJ92">
        <v>91</v>
      </c>
      <c r="CM92">
        <v>91</v>
      </c>
      <c r="CP92">
        <v>91</v>
      </c>
      <c r="CS92">
        <v>91</v>
      </c>
    </row>
    <row r="93" spans="2:97" x14ac:dyDescent="0.25">
      <c r="B93" t="s">
        <v>337</v>
      </c>
      <c r="C93">
        <v>5</v>
      </c>
      <c r="D93">
        <v>92</v>
      </c>
      <c r="E93" t="s">
        <v>1110</v>
      </c>
      <c r="F93">
        <v>5</v>
      </c>
      <c r="G93">
        <v>92</v>
      </c>
      <c r="H93" t="s">
        <v>367</v>
      </c>
      <c r="I93">
        <v>6</v>
      </c>
      <c r="J93">
        <v>92</v>
      </c>
      <c r="M93">
        <v>92</v>
      </c>
      <c r="N93" t="s">
        <v>468</v>
      </c>
      <c r="O93">
        <v>6</v>
      </c>
      <c r="P93">
        <v>92</v>
      </c>
      <c r="Q93" t="s">
        <v>444</v>
      </c>
      <c r="R93">
        <v>5</v>
      </c>
      <c r="S93">
        <v>92</v>
      </c>
      <c r="V93">
        <v>92</v>
      </c>
      <c r="Y93">
        <v>92</v>
      </c>
      <c r="AB93">
        <v>92</v>
      </c>
      <c r="AE93">
        <v>92</v>
      </c>
      <c r="AF93" t="s">
        <v>429</v>
      </c>
      <c r="AG93">
        <v>6</v>
      </c>
      <c r="AH93">
        <v>92</v>
      </c>
      <c r="AK93">
        <v>92</v>
      </c>
      <c r="AN93">
        <v>92</v>
      </c>
      <c r="AQ93">
        <v>92</v>
      </c>
      <c r="AT93">
        <v>92</v>
      </c>
      <c r="AU93" t="s">
        <v>458</v>
      </c>
      <c r="AV93">
        <v>6</v>
      </c>
      <c r="AW93">
        <v>92</v>
      </c>
      <c r="AZ93">
        <v>92</v>
      </c>
      <c r="BC93">
        <v>92</v>
      </c>
      <c r="BF93">
        <v>92</v>
      </c>
      <c r="BG93" t="s">
        <v>1021</v>
      </c>
      <c r="BH93">
        <v>5</v>
      </c>
      <c r="BI93">
        <v>92</v>
      </c>
      <c r="BL93">
        <v>92</v>
      </c>
      <c r="BO93">
        <v>92</v>
      </c>
      <c r="BR93">
        <v>92</v>
      </c>
      <c r="BU93">
        <v>92</v>
      </c>
      <c r="BX93">
        <v>92</v>
      </c>
      <c r="CA93">
        <v>92</v>
      </c>
      <c r="CD93">
        <v>92</v>
      </c>
      <c r="CG93">
        <v>92</v>
      </c>
      <c r="CJ93">
        <v>92</v>
      </c>
      <c r="CM93">
        <v>92</v>
      </c>
      <c r="CP93">
        <v>92</v>
      </c>
      <c r="CS93">
        <v>92</v>
      </c>
    </row>
    <row r="94" spans="2:97" x14ac:dyDescent="0.25">
      <c r="B94" t="s">
        <v>429</v>
      </c>
      <c r="C94">
        <v>5</v>
      </c>
      <c r="D94">
        <v>93</v>
      </c>
      <c r="E94" t="s">
        <v>1080</v>
      </c>
      <c r="F94">
        <v>5</v>
      </c>
      <c r="G94">
        <v>93</v>
      </c>
      <c r="H94" t="s">
        <v>534</v>
      </c>
      <c r="I94">
        <v>6</v>
      </c>
      <c r="J94">
        <v>93</v>
      </c>
      <c r="M94">
        <v>93</v>
      </c>
      <c r="N94" t="s">
        <v>324</v>
      </c>
      <c r="O94">
        <v>6</v>
      </c>
      <c r="P94">
        <v>93</v>
      </c>
      <c r="Q94" t="s">
        <v>529</v>
      </c>
      <c r="R94">
        <v>5</v>
      </c>
      <c r="S94">
        <v>93</v>
      </c>
      <c r="V94">
        <v>93</v>
      </c>
      <c r="Y94">
        <v>93</v>
      </c>
      <c r="AB94">
        <v>93</v>
      </c>
      <c r="AE94">
        <v>93</v>
      </c>
      <c r="AF94" t="s">
        <v>516</v>
      </c>
      <c r="AG94">
        <v>6</v>
      </c>
      <c r="AH94">
        <v>93</v>
      </c>
      <c r="AK94">
        <v>93</v>
      </c>
      <c r="AN94">
        <v>93</v>
      </c>
      <c r="AQ94">
        <v>93</v>
      </c>
      <c r="AT94">
        <v>93</v>
      </c>
      <c r="AU94" t="s">
        <v>403</v>
      </c>
      <c r="AV94">
        <v>6</v>
      </c>
      <c r="AW94">
        <v>93</v>
      </c>
      <c r="AZ94">
        <v>93</v>
      </c>
      <c r="BC94">
        <v>93</v>
      </c>
      <c r="BF94">
        <v>93</v>
      </c>
      <c r="BG94" t="s">
        <v>1014</v>
      </c>
      <c r="BH94">
        <v>5</v>
      </c>
      <c r="BI94">
        <v>93</v>
      </c>
      <c r="BL94">
        <v>93</v>
      </c>
      <c r="BO94">
        <v>93</v>
      </c>
      <c r="BR94">
        <v>93</v>
      </c>
      <c r="BU94">
        <v>93</v>
      </c>
      <c r="BX94">
        <v>93</v>
      </c>
      <c r="CA94">
        <v>93</v>
      </c>
      <c r="CD94">
        <v>93</v>
      </c>
      <c r="CG94">
        <v>93</v>
      </c>
      <c r="CJ94">
        <v>93</v>
      </c>
      <c r="CM94">
        <v>93</v>
      </c>
      <c r="CP94">
        <v>93</v>
      </c>
      <c r="CS94">
        <v>93</v>
      </c>
    </row>
    <row r="95" spans="2:97" x14ac:dyDescent="0.25">
      <c r="B95" t="s">
        <v>396</v>
      </c>
      <c r="C95">
        <v>5</v>
      </c>
      <c r="D95">
        <v>94</v>
      </c>
      <c r="E95" t="s">
        <v>1046</v>
      </c>
      <c r="F95">
        <v>5</v>
      </c>
      <c r="G95">
        <v>94</v>
      </c>
      <c r="H95" t="s">
        <v>508</v>
      </c>
      <c r="I95">
        <v>6</v>
      </c>
      <c r="J95">
        <v>94</v>
      </c>
      <c r="M95">
        <v>94</v>
      </c>
      <c r="N95" t="s">
        <v>526</v>
      </c>
      <c r="O95">
        <v>6</v>
      </c>
      <c r="P95">
        <v>94</v>
      </c>
      <c r="Q95" t="s">
        <v>437</v>
      </c>
      <c r="R95">
        <v>5</v>
      </c>
      <c r="S95">
        <v>94</v>
      </c>
      <c r="V95">
        <v>94</v>
      </c>
      <c r="Y95">
        <v>94</v>
      </c>
      <c r="AB95">
        <v>94</v>
      </c>
      <c r="AE95">
        <v>94</v>
      </c>
      <c r="AF95" t="s">
        <v>409</v>
      </c>
      <c r="AG95">
        <v>6</v>
      </c>
      <c r="AH95">
        <v>94</v>
      </c>
      <c r="AK95">
        <v>94</v>
      </c>
      <c r="AN95">
        <v>94</v>
      </c>
      <c r="AQ95">
        <v>94</v>
      </c>
      <c r="AT95">
        <v>94</v>
      </c>
      <c r="AU95" t="s">
        <v>499</v>
      </c>
      <c r="AV95">
        <v>6</v>
      </c>
      <c r="AW95">
        <v>94</v>
      </c>
      <c r="AZ95">
        <v>94</v>
      </c>
      <c r="BC95">
        <v>94</v>
      </c>
      <c r="BF95">
        <v>94</v>
      </c>
      <c r="BG95" t="s">
        <v>1077</v>
      </c>
      <c r="BH95">
        <v>5</v>
      </c>
      <c r="BI95">
        <v>94</v>
      </c>
      <c r="BL95">
        <v>94</v>
      </c>
      <c r="BO95">
        <v>94</v>
      </c>
      <c r="BR95">
        <v>94</v>
      </c>
      <c r="BU95">
        <v>94</v>
      </c>
      <c r="BX95">
        <v>94</v>
      </c>
      <c r="CA95">
        <v>94</v>
      </c>
      <c r="CD95">
        <v>94</v>
      </c>
      <c r="CG95">
        <v>94</v>
      </c>
      <c r="CJ95">
        <v>94</v>
      </c>
      <c r="CM95">
        <v>94</v>
      </c>
      <c r="CP95">
        <v>94</v>
      </c>
      <c r="CS95">
        <v>94</v>
      </c>
    </row>
    <row r="96" spans="2:97" x14ac:dyDescent="0.25">
      <c r="B96" t="s">
        <v>449</v>
      </c>
      <c r="C96">
        <v>5</v>
      </c>
      <c r="D96">
        <v>95</v>
      </c>
      <c r="E96" t="s">
        <v>1026</v>
      </c>
      <c r="F96">
        <v>5</v>
      </c>
      <c r="G96">
        <v>95</v>
      </c>
      <c r="H96" t="s">
        <v>399</v>
      </c>
      <c r="I96">
        <v>6</v>
      </c>
      <c r="J96">
        <v>95</v>
      </c>
      <c r="M96">
        <v>95</v>
      </c>
      <c r="N96" t="s">
        <v>443</v>
      </c>
      <c r="O96">
        <v>6</v>
      </c>
      <c r="P96">
        <v>95</v>
      </c>
      <c r="Q96" t="s">
        <v>336</v>
      </c>
      <c r="R96">
        <v>5</v>
      </c>
      <c r="S96">
        <v>95</v>
      </c>
      <c r="V96">
        <v>95</v>
      </c>
      <c r="Y96">
        <v>95</v>
      </c>
      <c r="AB96">
        <v>95</v>
      </c>
      <c r="AE96">
        <v>95</v>
      </c>
      <c r="AF96" t="s">
        <v>441</v>
      </c>
      <c r="AG96">
        <v>6</v>
      </c>
      <c r="AH96">
        <v>95</v>
      </c>
      <c r="AK96">
        <v>95</v>
      </c>
      <c r="AN96">
        <v>95</v>
      </c>
      <c r="AQ96">
        <v>95</v>
      </c>
      <c r="AT96">
        <v>95</v>
      </c>
      <c r="AU96" t="s">
        <v>339</v>
      </c>
      <c r="AV96">
        <v>6</v>
      </c>
      <c r="AW96">
        <v>95</v>
      </c>
      <c r="AZ96">
        <v>95</v>
      </c>
      <c r="BC96">
        <v>95</v>
      </c>
      <c r="BF96">
        <v>95</v>
      </c>
      <c r="BG96" t="s">
        <v>1154</v>
      </c>
      <c r="BH96">
        <v>5</v>
      </c>
      <c r="BI96">
        <v>95</v>
      </c>
      <c r="BL96">
        <v>95</v>
      </c>
      <c r="BO96">
        <v>95</v>
      </c>
      <c r="BR96">
        <v>95</v>
      </c>
      <c r="BU96">
        <v>95</v>
      </c>
      <c r="BX96">
        <v>95</v>
      </c>
      <c r="CA96">
        <v>95</v>
      </c>
      <c r="CD96">
        <v>95</v>
      </c>
      <c r="CG96">
        <v>95</v>
      </c>
      <c r="CJ96">
        <v>95</v>
      </c>
      <c r="CM96">
        <v>95</v>
      </c>
      <c r="CP96">
        <v>95</v>
      </c>
      <c r="CS96">
        <v>95</v>
      </c>
    </row>
    <row r="97" spans="2:97" x14ac:dyDescent="0.25">
      <c r="B97" t="s">
        <v>437</v>
      </c>
      <c r="C97">
        <v>5</v>
      </c>
      <c r="D97">
        <v>96</v>
      </c>
      <c r="E97" t="s">
        <v>1143</v>
      </c>
      <c r="F97">
        <v>5</v>
      </c>
      <c r="G97">
        <v>96</v>
      </c>
      <c r="H97" t="s">
        <v>406</v>
      </c>
      <c r="I97">
        <v>6</v>
      </c>
      <c r="J97">
        <v>96</v>
      </c>
      <c r="M97">
        <v>96</v>
      </c>
      <c r="N97" t="s">
        <v>460</v>
      </c>
      <c r="O97">
        <v>6</v>
      </c>
      <c r="P97">
        <v>96</v>
      </c>
      <c r="Q97" t="s">
        <v>520</v>
      </c>
      <c r="R97">
        <v>5</v>
      </c>
      <c r="S97">
        <v>96</v>
      </c>
      <c r="V97">
        <v>96</v>
      </c>
      <c r="Y97">
        <v>96</v>
      </c>
      <c r="AB97">
        <v>96</v>
      </c>
      <c r="AE97">
        <v>96</v>
      </c>
      <c r="AF97" t="s">
        <v>419</v>
      </c>
      <c r="AG97">
        <v>6</v>
      </c>
      <c r="AH97">
        <v>96</v>
      </c>
      <c r="AK97">
        <v>96</v>
      </c>
      <c r="AN97">
        <v>96</v>
      </c>
      <c r="AQ97">
        <v>96</v>
      </c>
      <c r="AT97">
        <v>96</v>
      </c>
      <c r="AU97" t="s">
        <v>462</v>
      </c>
      <c r="AV97">
        <v>6</v>
      </c>
      <c r="AW97">
        <v>96</v>
      </c>
      <c r="AZ97">
        <v>96</v>
      </c>
      <c r="BC97">
        <v>96</v>
      </c>
      <c r="BF97">
        <v>96</v>
      </c>
      <c r="BG97" t="s">
        <v>1206</v>
      </c>
      <c r="BH97">
        <v>6</v>
      </c>
      <c r="BI97">
        <v>96</v>
      </c>
      <c r="BL97">
        <v>96</v>
      </c>
      <c r="BO97">
        <v>96</v>
      </c>
      <c r="BR97">
        <v>96</v>
      </c>
      <c r="BU97">
        <v>96</v>
      </c>
      <c r="BX97">
        <v>96</v>
      </c>
      <c r="CA97">
        <v>96</v>
      </c>
      <c r="CD97">
        <v>96</v>
      </c>
      <c r="CG97">
        <v>96</v>
      </c>
      <c r="CJ97">
        <v>96</v>
      </c>
      <c r="CM97">
        <v>96</v>
      </c>
      <c r="CP97">
        <v>96</v>
      </c>
      <c r="CS97">
        <v>96</v>
      </c>
    </row>
    <row r="98" spans="2:97" x14ac:dyDescent="0.25">
      <c r="B98" t="s">
        <v>392</v>
      </c>
      <c r="C98">
        <v>5</v>
      </c>
      <c r="D98">
        <v>97</v>
      </c>
      <c r="E98" t="s">
        <v>1075</v>
      </c>
      <c r="F98">
        <v>5</v>
      </c>
      <c r="G98">
        <v>97</v>
      </c>
      <c r="H98" t="s">
        <v>492</v>
      </c>
      <c r="I98">
        <v>6</v>
      </c>
      <c r="J98">
        <v>97</v>
      </c>
      <c r="M98">
        <v>97</v>
      </c>
      <c r="N98" t="s">
        <v>399</v>
      </c>
      <c r="O98">
        <v>6</v>
      </c>
      <c r="P98">
        <v>97</v>
      </c>
      <c r="Q98" t="s">
        <v>538</v>
      </c>
      <c r="R98">
        <v>5</v>
      </c>
      <c r="S98">
        <v>97</v>
      </c>
      <c r="V98">
        <v>97</v>
      </c>
      <c r="Y98">
        <v>97</v>
      </c>
      <c r="AB98">
        <v>97</v>
      </c>
      <c r="AE98">
        <v>97</v>
      </c>
      <c r="AF98" t="s">
        <v>395</v>
      </c>
      <c r="AG98">
        <v>6</v>
      </c>
      <c r="AH98">
        <v>97</v>
      </c>
      <c r="AK98">
        <v>97</v>
      </c>
      <c r="AN98">
        <v>97</v>
      </c>
      <c r="AQ98">
        <v>97</v>
      </c>
      <c r="AT98">
        <v>97</v>
      </c>
      <c r="AU98" t="s">
        <v>442</v>
      </c>
      <c r="AV98">
        <v>6</v>
      </c>
      <c r="AW98">
        <v>97</v>
      </c>
      <c r="AZ98">
        <v>97</v>
      </c>
      <c r="BC98">
        <v>97</v>
      </c>
      <c r="BF98">
        <v>97</v>
      </c>
      <c r="BG98" t="s">
        <v>1082</v>
      </c>
      <c r="BH98">
        <v>6</v>
      </c>
      <c r="BI98">
        <v>97</v>
      </c>
      <c r="BL98">
        <v>97</v>
      </c>
      <c r="BO98">
        <v>97</v>
      </c>
      <c r="BR98">
        <v>97</v>
      </c>
      <c r="BU98">
        <v>97</v>
      </c>
      <c r="BX98">
        <v>97</v>
      </c>
      <c r="CA98">
        <v>97</v>
      </c>
      <c r="CD98">
        <v>97</v>
      </c>
      <c r="CG98">
        <v>97</v>
      </c>
      <c r="CJ98">
        <v>97</v>
      </c>
      <c r="CM98">
        <v>97</v>
      </c>
      <c r="CP98">
        <v>97</v>
      </c>
      <c r="CS98">
        <v>97</v>
      </c>
    </row>
    <row r="99" spans="2:97" x14ac:dyDescent="0.25">
      <c r="B99" t="s">
        <v>407</v>
      </c>
      <c r="C99">
        <v>5</v>
      </c>
      <c r="D99">
        <v>98</v>
      </c>
      <c r="E99" t="s">
        <v>1200</v>
      </c>
      <c r="F99">
        <v>5</v>
      </c>
      <c r="G99">
        <v>98</v>
      </c>
      <c r="H99" t="s">
        <v>356</v>
      </c>
      <c r="I99">
        <v>6</v>
      </c>
      <c r="J99">
        <v>98</v>
      </c>
      <c r="M99">
        <v>98</v>
      </c>
      <c r="N99" t="s">
        <v>535</v>
      </c>
      <c r="O99">
        <v>6</v>
      </c>
      <c r="P99">
        <v>98</v>
      </c>
      <c r="Q99" t="s">
        <v>449</v>
      </c>
      <c r="R99">
        <v>5</v>
      </c>
      <c r="S99">
        <v>98</v>
      </c>
      <c r="V99">
        <v>98</v>
      </c>
      <c r="Y99">
        <v>98</v>
      </c>
      <c r="AB99">
        <v>98</v>
      </c>
      <c r="AE99">
        <v>98</v>
      </c>
      <c r="AF99" t="s">
        <v>432</v>
      </c>
      <c r="AG99">
        <v>6</v>
      </c>
      <c r="AH99">
        <v>98</v>
      </c>
      <c r="AK99">
        <v>98</v>
      </c>
      <c r="AN99">
        <v>98</v>
      </c>
      <c r="AQ99">
        <v>98</v>
      </c>
      <c r="AT99">
        <v>98</v>
      </c>
      <c r="AU99" t="s">
        <v>434</v>
      </c>
      <c r="AV99">
        <v>6</v>
      </c>
      <c r="AW99">
        <v>98</v>
      </c>
      <c r="AZ99">
        <v>98</v>
      </c>
      <c r="BC99">
        <v>98</v>
      </c>
      <c r="BF99">
        <v>98</v>
      </c>
      <c r="BG99" t="s">
        <v>1030</v>
      </c>
      <c r="BH99">
        <v>6</v>
      </c>
      <c r="BI99">
        <v>98</v>
      </c>
      <c r="BL99">
        <v>98</v>
      </c>
      <c r="BO99">
        <v>98</v>
      </c>
      <c r="BR99">
        <v>98</v>
      </c>
      <c r="BU99">
        <v>98</v>
      </c>
      <c r="BX99">
        <v>98</v>
      </c>
      <c r="CA99">
        <v>98</v>
      </c>
      <c r="CD99">
        <v>98</v>
      </c>
      <c r="CG99">
        <v>98</v>
      </c>
      <c r="CJ99">
        <v>98</v>
      </c>
      <c r="CM99">
        <v>98</v>
      </c>
      <c r="CP99">
        <v>98</v>
      </c>
      <c r="CS99">
        <v>98</v>
      </c>
    </row>
    <row r="100" spans="2:97" x14ac:dyDescent="0.25">
      <c r="B100" t="s">
        <v>525</v>
      </c>
      <c r="C100">
        <v>5</v>
      </c>
      <c r="D100">
        <v>99</v>
      </c>
      <c r="E100" t="s">
        <v>1208</v>
      </c>
      <c r="F100">
        <v>5</v>
      </c>
      <c r="G100">
        <v>99</v>
      </c>
      <c r="H100" t="s">
        <v>530</v>
      </c>
      <c r="I100">
        <v>6</v>
      </c>
      <c r="J100">
        <v>99</v>
      </c>
      <c r="M100">
        <v>99</v>
      </c>
      <c r="N100" t="s">
        <v>462</v>
      </c>
      <c r="O100">
        <v>6</v>
      </c>
      <c r="P100">
        <v>99</v>
      </c>
      <c r="Q100" t="s">
        <v>539</v>
      </c>
      <c r="R100">
        <v>5</v>
      </c>
      <c r="S100">
        <v>99</v>
      </c>
      <c r="V100">
        <v>99</v>
      </c>
      <c r="Y100">
        <v>99</v>
      </c>
      <c r="AB100">
        <v>99</v>
      </c>
      <c r="AE100">
        <v>99</v>
      </c>
      <c r="AF100" t="s">
        <v>443</v>
      </c>
      <c r="AG100">
        <v>6</v>
      </c>
      <c r="AH100">
        <v>99</v>
      </c>
      <c r="AK100">
        <v>99</v>
      </c>
      <c r="AN100">
        <v>99</v>
      </c>
      <c r="AQ100">
        <v>99</v>
      </c>
      <c r="AT100">
        <v>99</v>
      </c>
      <c r="AU100" t="s">
        <v>523</v>
      </c>
      <c r="AV100">
        <v>6</v>
      </c>
      <c r="AW100">
        <v>99</v>
      </c>
      <c r="AZ100">
        <v>99</v>
      </c>
      <c r="BC100">
        <v>99</v>
      </c>
      <c r="BF100">
        <v>99</v>
      </c>
      <c r="BG100" t="s">
        <v>1215</v>
      </c>
      <c r="BH100">
        <v>6</v>
      </c>
      <c r="BI100">
        <v>99</v>
      </c>
      <c r="BL100">
        <v>99</v>
      </c>
      <c r="BO100">
        <v>99</v>
      </c>
      <c r="BR100">
        <v>99</v>
      </c>
      <c r="BU100">
        <v>99</v>
      </c>
      <c r="BX100">
        <v>99</v>
      </c>
      <c r="CA100">
        <v>99</v>
      </c>
      <c r="CD100">
        <v>99</v>
      </c>
      <c r="CG100">
        <v>99</v>
      </c>
      <c r="CJ100">
        <v>99</v>
      </c>
      <c r="CM100">
        <v>99</v>
      </c>
      <c r="CP100">
        <v>99</v>
      </c>
      <c r="CS100">
        <v>99</v>
      </c>
    </row>
    <row r="101" spans="2:97" x14ac:dyDescent="0.25">
      <c r="B101" t="s">
        <v>332</v>
      </c>
      <c r="C101">
        <v>5</v>
      </c>
      <c r="D101">
        <v>100</v>
      </c>
      <c r="E101" t="s">
        <v>1147</v>
      </c>
      <c r="F101">
        <v>5</v>
      </c>
      <c r="G101">
        <v>100</v>
      </c>
      <c r="H101" t="s">
        <v>324</v>
      </c>
      <c r="I101">
        <v>6</v>
      </c>
      <c r="J101">
        <v>100</v>
      </c>
      <c r="M101">
        <v>100</v>
      </c>
      <c r="N101" t="s">
        <v>519</v>
      </c>
      <c r="O101">
        <v>6</v>
      </c>
      <c r="P101">
        <v>100</v>
      </c>
      <c r="Q101" t="s">
        <v>381</v>
      </c>
      <c r="R101">
        <v>5</v>
      </c>
      <c r="S101">
        <v>100</v>
      </c>
      <c r="V101">
        <v>100</v>
      </c>
      <c r="Y101">
        <v>100</v>
      </c>
      <c r="AB101">
        <v>100</v>
      </c>
      <c r="AE101">
        <v>100</v>
      </c>
      <c r="AF101" t="s">
        <v>492</v>
      </c>
      <c r="AG101">
        <v>6</v>
      </c>
      <c r="AH101">
        <v>100</v>
      </c>
      <c r="AK101">
        <v>100</v>
      </c>
      <c r="AN101">
        <v>100</v>
      </c>
      <c r="AQ101">
        <v>100</v>
      </c>
      <c r="AT101">
        <v>100</v>
      </c>
      <c r="AU101" t="s">
        <v>510</v>
      </c>
      <c r="AV101">
        <v>6</v>
      </c>
      <c r="AW101">
        <v>100</v>
      </c>
      <c r="AZ101">
        <v>100</v>
      </c>
      <c r="BC101">
        <v>100</v>
      </c>
      <c r="BF101">
        <v>100</v>
      </c>
      <c r="BG101" t="s">
        <v>1094</v>
      </c>
      <c r="BH101">
        <v>6</v>
      </c>
      <c r="BI101">
        <v>100</v>
      </c>
      <c r="BL101">
        <v>100</v>
      </c>
      <c r="BO101">
        <v>100</v>
      </c>
      <c r="BR101">
        <v>100</v>
      </c>
      <c r="BU101">
        <v>100</v>
      </c>
      <c r="BX101">
        <v>100</v>
      </c>
      <c r="CA101">
        <v>100</v>
      </c>
      <c r="CD101">
        <v>100</v>
      </c>
      <c r="CG101">
        <v>100</v>
      </c>
      <c r="CJ101">
        <v>100</v>
      </c>
      <c r="CM101">
        <v>100</v>
      </c>
      <c r="CP101">
        <v>100</v>
      </c>
      <c r="CS101">
        <v>100</v>
      </c>
    </row>
    <row r="102" spans="2:97" x14ac:dyDescent="0.25">
      <c r="B102" t="s">
        <v>442</v>
      </c>
      <c r="C102">
        <v>5</v>
      </c>
      <c r="D102">
        <v>101</v>
      </c>
      <c r="E102" t="s">
        <v>1051</v>
      </c>
      <c r="F102">
        <v>5</v>
      </c>
      <c r="G102">
        <v>101</v>
      </c>
      <c r="H102" t="s">
        <v>435</v>
      </c>
      <c r="I102">
        <v>6</v>
      </c>
      <c r="J102">
        <v>101</v>
      </c>
      <c r="M102">
        <v>101</v>
      </c>
      <c r="P102">
        <v>101</v>
      </c>
      <c r="Q102" t="s">
        <v>332</v>
      </c>
      <c r="R102">
        <v>5</v>
      </c>
      <c r="S102">
        <v>101</v>
      </c>
      <c r="V102">
        <v>101</v>
      </c>
      <c r="Y102">
        <v>101</v>
      </c>
      <c r="AB102">
        <v>101</v>
      </c>
      <c r="AE102">
        <v>101</v>
      </c>
      <c r="AF102" t="s">
        <v>343</v>
      </c>
      <c r="AG102">
        <v>6</v>
      </c>
      <c r="AH102">
        <v>101</v>
      </c>
      <c r="AK102">
        <v>101</v>
      </c>
      <c r="AN102">
        <v>101</v>
      </c>
      <c r="AQ102">
        <v>101</v>
      </c>
      <c r="AT102">
        <v>101</v>
      </c>
      <c r="AW102">
        <v>101</v>
      </c>
      <c r="AZ102">
        <v>101</v>
      </c>
      <c r="BC102">
        <v>101</v>
      </c>
      <c r="BF102">
        <v>101</v>
      </c>
      <c r="BG102" t="s">
        <v>1200</v>
      </c>
      <c r="BH102">
        <v>6</v>
      </c>
      <c r="BI102">
        <v>101</v>
      </c>
      <c r="BL102">
        <v>101</v>
      </c>
      <c r="BO102">
        <v>101</v>
      </c>
      <c r="BR102">
        <v>101</v>
      </c>
      <c r="BU102">
        <v>101</v>
      </c>
      <c r="BX102">
        <v>101</v>
      </c>
      <c r="CA102">
        <v>101</v>
      </c>
      <c r="CD102">
        <v>101</v>
      </c>
      <c r="CG102">
        <v>101</v>
      </c>
      <c r="CJ102">
        <v>101</v>
      </c>
      <c r="CM102">
        <v>101</v>
      </c>
      <c r="CP102">
        <v>101</v>
      </c>
      <c r="CS102">
        <v>101</v>
      </c>
    </row>
    <row r="103" spans="2:97" x14ac:dyDescent="0.25">
      <c r="B103" t="s">
        <v>393</v>
      </c>
      <c r="C103">
        <v>5</v>
      </c>
      <c r="D103">
        <v>102</v>
      </c>
      <c r="E103" t="s">
        <v>1165</v>
      </c>
      <c r="F103">
        <v>5</v>
      </c>
      <c r="G103">
        <v>102</v>
      </c>
      <c r="H103" t="s">
        <v>368</v>
      </c>
      <c r="I103">
        <v>6</v>
      </c>
      <c r="J103">
        <v>102</v>
      </c>
      <c r="M103">
        <v>102</v>
      </c>
      <c r="P103">
        <v>102</v>
      </c>
      <c r="Q103" t="s">
        <v>460</v>
      </c>
      <c r="R103">
        <v>5</v>
      </c>
      <c r="S103">
        <v>102</v>
      </c>
      <c r="V103">
        <v>102</v>
      </c>
      <c r="Y103">
        <v>102</v>
      </c>
      <c r="AB103">
        <v>102</v>
      </c>
      <c r="AE103">
        <v>102</v>
      </c>
      <c r="AF103" t="s">
        <v>474</v>
      </c>
      <c r="AG103">
        <v>6</v>
      </c>
      <c r="AH103">
        <v>102</v>
      </c>
      <c r="AK103">
        <v>102</v>
      </c>
      <c r="AN103">
        <v>102</v>
      </c>
      <c r="AQ103">
        <v>102</v>
      </c>
      <c r="AT103">
        <v>102</v>
      </c>
      <c r="AW103">
        <v>102</v>
      </c>
      <c r="AZ103">
        <v>102</v>
      </c>
      <c r="BC103">
        <v>102</v>
      </c>
      <c r="BF103">
        <v>102</v>
      </c>
      <c r="BG103" t="s">
        <v>1173</v>
      </c>
      <c r="BH103">
        <v>6</v>
      </c>
      <c r="BI103">
        <v>102</v>
      </c>
      <c r="BL103">
        <v>102</v>
      </c>
      <c r="BO103">
        <v>102</v>
      </c>
      <c r="BR103">
        <v>102</v>
      </c>
      <c r="BU103">
        <v>102</v>
      </c>
      <c r="BX103">
        <v>102</v>
      </c>
      <c r="CA103">
        <v>102</v>
      </c>
      <c r="CD103">
        <v>102</v>
      </c>
      <c r="CG103">
        <v>102</v>
      </c>
      <c r="CJ103">
        <v>102</v>
      </c>
      <c r="CM103">
        <v>102</v>
      </c>
      <c r="CP103">
        <v>102</v>
      </c>
      <c r="CS103">
        <v>102</v>
      </c>
    </row>
    <row r="104" spans="2:97" x14ac:dyDescent="0.25">
      <c r="B104" t="s">
        <v>523</v>
      </c>
      <c r="C104">
        <v>5</v>
      </c>
      <c r="D104">
        <v>103</v>
      </c>
      <c r="E104" t="s">
        <v>1119</v>
      </c>
      <c r="F104">
        <v>5</v>
      </c>
      <c r="G104">
        <v>103</v>
      </c>
      <c r="H104" t="s">
        <v>472</v>
      </c>
      <c r="I104">
        <v>6</v>
      </c>
      <c r="J104">
        <v>103</v>
      </c>
      <c r="M104">
        <v>103</v>
      </c>
      <c r="P104">
        <v>103</v>
      </c>
      <c r="Q104" t="s">
        <v>386</v>
      </c>
      <c r="R104">
        <v>5</v>
      </c>
      <c r="S104">
        <v>103</v>
      </c>
      <c r="V104">
        <v>103</v>
      </c>
      <c r="Y104">
        <v>103</v>
      </c>
      <c r="AB104">
        <v>103</v>
      </c>
      <c r="AE104">
        <v>103</v>
      </c>
      <c r="AF104" t="s">
        <v>455</v>
      </c>
      <c r="AG104">
        <v>6</v>
      </c>
      <c r="AH104">
        <v>103</v>
      </c>
      <c r="AK104">
        <v>103</v>
      </c>
      <c r="AN104">
        <v>103</v>
      </c>
      <c r="AQ104">
        <v>103</v>
      </c>
      <c r="AT104">
        <v>103</v>
      </c>
      <c r="AW104">
        <v>103</v>
      </c>
      <c r="AZ104">
        <v>103</v>
      </c>
      <c r="BC104">
        <v>103</v>
      </c>
      <c r="BF104">
        <v>103</v>
      </c>
      <c r="BG104" t="s">
        <v>1010</v>
      </c>
      <c r="BH104">
        <v>6</v>
      </c>
      <c r="BI104">
        <v>103</v>
      </c>
      <c r="BL104">
        <v>103</v>
      </c>
      <c r="BO104">
        <v>103</v>
      </c>
      <c r="BR104">
        <v>103</v>
      </c>
      <c r="BU104">
        <v>103</v>
      </c>
      <c r="BX104">
        <v>103</v>
      </c>
      <c r="CA104">
        <v>103</v>
      </c>
      <c r="CD104">
        <v>103</v>
      </c>
      <c r="CG104">
        <v>103</v>
      </c>
      <c r="CJ104">
        <v>103</v>
      </c>
      <c r="CM104">
        <v>103</v>
      </c>
      <c r="CP104">
        <v>103</v>
      </c>
      <c r="CS104">
        <v>103</v>
      </c>
    </row>
    <row r="105" spans="2:97" x14ac:dyDescent="0.25">
      <c r="B105" t="s">
        <v>434</v>
      </c>
      <c r="C105">
        <v>5</v>
      </c>
      <c r="D105">
        <v>104</v>
      </c>
      <c r="E105" t="s">
        <v>1060</v>
      </c>
      <c r="F105">
        <v>5</v>
      </c>
      <c r="G105">
        <v>104</v>
      </c>
      <c r="H105" t="s">
        <v>514</v>
      </c>
      <c r="I105">
        <v>6</v>
      </c>
      <c r="J105">
        <v>104</v>
      </c>
      <c r="M105">
        <v>104</v>
      </c>
      <c r="P105">
        <v>104</v>
      </c>
      <c r="Q105" t="s">
        <v>535</v>
      </c>
      <c r="R105">
        <v>5</v>
      </c>
      <c r="S105">
        <v>104</v>
      </c>
      <c r="V105">
        <v>104</v>
      </c>
      <c r="Y105">
        <v>104</v>
      </c>
      <c r="AB105">
        <v>104</v>
      </c>
      <c r="AE105">
        <v>104</v>
      </c>
      <c r="AF105" t="s">
        <v>446</v>
      </c>
      <c r="AG105">
        <v>6</v>
      </c>
      <c r="AH105">
        <v>104</v>
      </c>
      <c r="AK105">
        <v>104</v>
      </c>
      <c r="AN105">
        <v>104</v>
      </c>
      <c r="AQ105">
        <v>104</v>
      </c>
      <c r="AT105">
        <v>104</v>
      </c>
      <c r="AW105">
        <v>104</v>
      </c>
      <c r="AZ105">
        <v>104</v>
      </c>
      <c r="BC105">
        <v>104</v>
      </c>
      <c r="BF105">
        <v>104</v>
      </c>
      <c r="BG105" t="s">
        <v>1126</v>
      </c>
      <c r="BH105">
        <v>6</v>
      </c>
      <c r="BI105">
        <v>104</v>
      </c>
      <c r="BL105">
        <v>104</v>
      </c>
      <c r="BO105">
        <v>104</v>
      </c>
      <c r="BR105">
        <v>104</v>
      </c>
      <c r="BU105">
        <v>104</v>
      </c>
      <c r="BX105">
        <v>104</v>
      </c>
      <c r="CA105">
        <v>104</v>
      </c>
      <c r="CD105">
        <v>104</v>
      </c>
      <c r="CG105">
        <v>104</v>
      </c>
      <c r="CJ105">
        <v>104</v>
      </c>
      <c r="CM105">
        <v>104</v>
      </c>
      <c r="CP105">
        <v>104</v>
      </c>
      <c r="CS105">
        <v>104</v>
      </c>
    </row>
    <row r="106" spans="2:97" x14ac:dyDescent="0.25">
      <c r="B106" t="s">
        <v>386</v>
      </c>
      <c r="C106">
        <v>5</v>
      </c>
      <c r="D106">
        <v>105</v>
      </c>
      <c r="E106" t="s">
        <v>1086</v>
      </c>
      <c r="F106">
        <v>5</v>
      </c>
      <c r="G106">
        <v>105</v>
      </c>
      <c r="H106" t="s">
        <v>331</v>
      </c>
      <c r="I106">
        <v>6</v>
      </c>
      <c r="J106">
        <v>105</v>
      </c>
      <c r="M106">
        <v>105</v>
      </c>
      <c r="P106">
        <v>105</v>
      </c>
      <c r="Q106" t="s">
        <v>435</v>
      </c>
      <c r="R106">
        <v>5</v>
      </c>
      <c r="S106">
        <v>105</v>
      </c>
      <c r="V106">
        <v>105</v>
      </c>
      <c r="Y106">
        <v>105</v>
      </c>
      <c r="AB106">
        <v>105</v>
      </c>
      <c r="AE106">
        <v>105</v>
      </c>
      <c r="AF106" t="s">
        <v>370</v>
      </c>
      <c r="AG106">
        <v>6</v>
      </c>
      <c r="AH106">
        <v>105</v>
      </c>
      <c r="AK106">
        <v>105</v>
      </c>
      <c r="AN106">
        <v>105</v>
      </c>
      <c r="AQ106">
        <v>105</v>
      </c>
      <c r="AT106">
        <v>105</v>
      </c>
      <c r="AW106">
        <v>105</v>
      </c>
      <c r="AZ106">
        <v>105</v>
      </c>
      <c r="BC106">
        <v>105</v>
      </c>
      <c r="BF106">
        <v>105</v>
      </c>
      <c r="BG106" t="s">
        <v>1083</v>
      </c>
      <c r="BH106">
        <v>6</v>
      </c>
      <c r="BI106">
        <v>105</v>
      </c>
      <c r="BL106">
        <v>105</v>
      </c>
      <c r="BO106">
        <v>105</v>
      </c>
      <c r="BR106">
        <v>105</v>
      </c>
      <c r="BU106">
        <v>105</v>
      </c>
      <c r="BX106">
        <v>105</v>
      </c>
      <c r="CA106">
        <v>105</v>
      </c>
      <c r="CD106">
        <v>105</v>
      </c>
      <c r="CG106">
        <v>105</v>
      </c>
      <c r="CJ106">
        <v>105</v>
      </c>
      <c r="CM106">
        <v>105</v>
      </c>
      <c r="CP106">
        <v>105</v>
      </c>
      <c r="CS106">
        <v>105</v>
      </c>
    </row>
    <row r="107" spans="2:97" x14ac:dyDescent="0.25">
      <c r="B107" t="s">
        <v>529</v>
      </c>
      <c r="C107">
        <v>5</v>
      </c>
      <c r="D107">
        <v>106</v>
      </c>
      <c r="E107" t="s">
        <v>1021</v>
      </c>
      <c r="F107">
        <v>5</v>
      </c>
      <c r="G107">
        <v>106</v>
      </c>
      <c r="H107" t="s">
        <v>353</v>
      </c>
      <c r="I107">
        <v>6</v>
      </c>
      <c r="J107">
        <v>106</v>
      </c>
      <c r="M107">
        <v>106</v>
      </c>
      <c r="P107">
        <v>106</v>
      </c>
      <c r="Q107" t="s">
        <v>408</v>
      </c>
      <c r="R107">
        <v>5</v>
      </c>
      <c r="S107">
        <v>106</v>
      </c>
      <c r="V107">
        <v>106</v>
      </c>
      <c r="Y107">
        <v>106</v>
      </c>
      <c r="AB107">
        <v>106</v>
      </c>
      <c r="AE107">
        <v>106</v>
      </c>
      <c r="AF107" t="s">
        <v>322</v>
      </c>
      <c r="AG107">
        <v>6</v>
      </c>
      <c r="AH107">
        <v>106</v>
      </c>
      <c r="AK107">
        <v>106</v>
      </c>
      <c r="AN107">
        <v>106</v>
      </c>
      <c r="AQ107">
        <v>106</v>
      </c>
      <c r="AT107">
        <v>106</v>
      </c>
      <c r="AW107">
        <v>106</v>
      </c>
      <c r="AZ107">
        <v>106</v>
      </c>
      <c r="BC107">
        <v>106</v>
      </c>
      <c r="BF107">
        <v>106</v>
      </c>
      <c r="BG107" t="s">
        <v>998</v>
      </c>
      <c r="BH107">
        <v>6</v>
      </c>
      <c r="BI107">
        <v>106</v>
      </c>
      <c r="BL107">
        <v>106</v>
      </c>
      <c r="BO107">
        <v>106</v>
      </c>
      <c r="BR107">
        <v>106</v>
      </c>
      <c r="BU107">
        <v>106</v>
      </c>
      <c r="BX107">
        <v>106</v>
      </c>
      <c r="CA107">
        <v>106</v>
      </c>
      <c r="CD107">
        <v>106</v>
      </c>
      <c r="CG107">
        <v>106</v>
      </c>
      <c r="CJ107">
        <v>106</v>
      </c>
      <c r="CM107">
        <v>106</v>
      </c>
      <c r="CP107">
        <v>106</v>
      </c>
      <c r="CS107">
        <v>106</v>
      </c>
    </row>
    <row r="108" spans="2:97" x14ac:dyDescent="0.25">
      <c r="B108" t="s">
        <v>438</v>
      </c>
      <c r="C108">
        <v>5</v>
      </c>
      <c r="D108">
        <v>107</v>
      </c>
      <c r="E108" t="s">
        <v>1114</v>
      </c>
      <c r="F108">
        <v>5</v>
      </c>
      <c r="G108">
        <v>107</v>
      </c>
      <c r="H108" t="s">
        <v>407</v>
      </c>
      <c r="I108">
        <v>6</v>
      </c>
      <c r="J108">
        <v>107</v>
      </c>
      <c r="M108">
        <v>107</v>
      </c>
      <c r="P108">
        <v>107</v>
      </c>
      <c r="Q108" t="s">
        <v>331</v>
      </c>
      <c r="R108">
        <v>5</v>
      </c>
      <c r="S108">
        <v>107</v>
      </c>
      <c r="V108">
        <v>107</v>
      </c>
      <c r="Y108">
        <v>107</v>
      </c>
      <c r="AB108">
        <v>107</v>
      </c>
      <c r="AE108">
        <v>107</v>
      </c>
      <c r="AF108" t="s">
        <v>341</v>
      </c>
      <c r="AG108">
        <v>6</v>
      </c>
      <c r="AH108">
        <v>107</v>
      </c>
      <c r="AK108">
        <v>107</v>
      </c>
      <c r="AN108">
        <v>107</v>
      </c>
      <c r="AQ108">
        <v>107</v>
      </c>
      <c r="AT108">
        <v>107</v>
      </c>
      <c r="AW108">
        <v>107</v>
      </c>
      <c r="AZ108">
        <v>107</v>
      </c>
      <c r="BC108">
        <v>107</v>
      </c>
      <c r="BF108">
        <v>107</v>
      </c>
      <c r="BG108" t="s">
        <v>1134</v>
      </c>
      <c r="BH108">
        <v>6</v>
      </c>
      <c r="BI108">
        <v>107</v>
      </c>
      <c r="BL108">
        <v>107</v>
      </c>
      <c r="BO108">
        <v>107</v>
      </c>
      <c r="BR108">
        <v>107</v>
      </c>
      <c r="BU108">
        <v>107</v>
      </c>
      <c r="BX108">
        <v>107</v>
      </c>
      <c r="CA108">
        <v>107</v>
      </c>
      <c r="CD108">
        <v>107</v>
      </c>
      <c r="CG108">
        <v>107</v>
      </c>
      <c r="CJ108">
        <v>107</v>
      </c>
      <c r="CM108">
        <v>107</v>
      </c>
      <c r="CP108">
        <v>107</v>
      </c>
      <c r="CS108">
        <v>107</v>
      </c>
    </row>
    <row r="109" spans="2:97" x14ac:dyDescent="0.25">
      <c r="B109" t="s">
        <v>468</v>
      </c>
      <c r="C109">
        <v>5</v>
      </c>
      <c r="D109">
        <v>108</v>
      </c>
      <c r="E109" t="s">
        <v>1120</v>
      </c>
      <c r="F109">
        <v>5</v>
      </c>
      <c r="G109">
        <v>108</v>
      </c>
      <c r="H109" t="s">
        <v>510</v>
      </c>
      <c r="I109">
        <v>6</v>
      </c>
      <c r="J109">
        <v>108</v>
      </c>
      <c r="M109">
        <v>108</v>
      </c>
      <c r="P109">
        <v>108</v>
      </c>
      <c r="Q109" t="s">
        <v>353</v>
      </c>
      <c r="R109">
        <v>5</v>
      </c>
      <c r="S109">
        <v>108</v>
      </c>
      <c r="V109">
        <v>108</v>
      </c>
      <c r="Y109">
        <v>108</v>
      </c>
      <c r="AB109">
        <v>108</v>
      </c>
      <c r="AE109">
        <v>108</v>
      </c>
      <c r="AF109" t="s">
        <v>461</v>
      </c>
      <c r="AG109">
        <v>6</v>
      </c>
      <c r="AH109">
        <v>108</v>
      </c>
      <c r="AK109">
        <v>108</v>
      </c>
      <c r="AN109">
        <v>108</v>
      </c>
      <c r="AQ109">
        <v>108</v>
      </c>
      <c r="AT109">
        <v>108</v>
      </c>
      <c r="AW109">
        <v>108</v>
      </c>
      <c r="AZ109">
        <v>108</v>
      </c>
      <c r="BC109">
        <v>108</v>
      </c>
      <c r="BF109">
        <v>108</v>
      </c>
      <c r="BG109" t="s">
        <v>1190</v>
      </c>
      <c r="BH109">
        <v>6</v>
      </c>
      <c r="BI109">
        <v>108</v>
      </c>
      <c r="BL109">
        <v>108</v>
      </c>
      <c r="BO109">
        <v>108</v>
      </c>
      <c r="BR109">
        <v>108</v>
      </c>
      <c r="BU109">
        <v>108</v>
      </c>
      <c r="BX109">
        <v>108</v>
      </c>
      <c r="CA109">
        <v>108</v>
      </c>
      <c r="CD109">
        <v>108</v>
      </c>
      <c r="CG109">
        <v>108</v>
      </c>
      <c r="CJ109">
        <v>108</v>
      </c>
      <c r="CM109">
        <v>108</v>
      </c>
      <c r="CP109">
        <v>108</v>
      </c>
      <c r="CS109">
        <v>108</v>
      </c>
    </row>
    <row r="110" spans="2:97" x14ac:dyDescent="0.25">
      <c r="B110" t="s">
        <v>368</v>
      </c>
      <c r="C110">
        <v>5</v>
      </c>
      <c r="D110">
        <v>109</v>
      </c>
      <c r="E110" t="s">
        <v>1164</v>
      </c>
      <c r="F110">
        <v>5</v>
      </c>
      <c r="G110">
        <v>109</v>
      </c>
      <c r="H110" t="s">
        <v>464</v>
      </c>
      <c r="I110">
        <v>6</v>
      </c>
      <c r="J110">
        <v>109</v>
      </c>
      <c r="M110">
        <v>109</v>
      </c>
      <c r="P110">
        <v>109</v>
      </c>
      <c r="Q110" t="s">
        <v>436</v>
      </c>
      <c r="R110">
        <v>5</v>
      </c>
      <c r="S110">
        <v>109</v>
      </c>
      <c r="V110">
        <v>109</v>
      </c>
      <c r="Y110">
        <v>109</v>
      </c>
      <c r="AB110">
        <v>109</v>
      </c>
      <c r="AE110">
        <v>109</v>
      </c>
      <c r="AF110" t="s">
        <v>444</v>
      </c>
      <c r="AG110">
        <v>6</v>
      </c>
      <c r="AH110">
        <v>109</v>
      </c>
      <c r="AK110">
        <v>109</v>
      </c>
      <c r="AN110">
        <v>109</v>
      </c>
      <c r="AQ110">
        <v>109</v>
      </c>
      <c r="AT110">
        <v>109</v>
      </c>
      <c r="AW110">
        <v>109</v>
      </c>
      <c r="AZ110">
        <v>109</v>
      </c>
      <c r="BC110">
        <v>109</v>
      </c>
      <c r="BF110">
        <v>109</v>
      </c>
      <c r="BG110" t="s">
        <v>1103</v>
      </c>
      <c r="BH110">
        <v>6</v>
      </c>
      <c r="BI110">
        <v>109</v>
      </c>
      <c r="BL110">
        <v>109</v>
      </c>
      <c r="BO110">
        <v>109</v>
      </c>
      <c r="BR110">
        <v>109</v>
      </c>
      <c r="BU110">
        <v>109</v>
      </c>
      <c r="BX110">
        <v>109</v>
      </c>
      <c r="CA110">
        <v>109</v>
      </c>
      <c r="CD110">
        <v>109</v>
      </c>
      <c r="CG110">
        <v>109</v>
      </c>
      <c r="CJ110">
        <v>109</v>
      </c>
      <c r="CM110">
        <v>109</v>
      </c>
      <c r="CP110">
        <v>109</v>
      </c>
      <c r="CS110">
        <v>109</v>
      </c>
    </row>
    <row r="111" spans="2:97" x14ac:dyDescent="0.25">
      <c r="B111" t="s">
        <v>387</v>
      </c>
      <c r="C111">
        <v>5</v>
      </c>
      <c r="D111">
        <v>110</v>
      </c>
      <c r="E111" t="s">
        <v>1012</v>
      </c>
      <c r="F111">
        <v>5</v>
      </c>
      <c r="G111">
        <v>110</v>
      </c>
      <c r="H111" t="s">
        <v>482</v>
      </c>
      <c r="I111">
        <v>6</v>
      </c>
      <c r="J111">
        <v>110</v>
      </c>
      <c r="M111">
        <v>110</v>
      </c>
      <c r="P111">
        <v>110</v>
      </c>
      <c r="Q111" t="s">
        <v>363</v>
      </c>
      <c r="R111">
        <v>5</v>
      </c>
      <c r="S111">
        <v>110</v>
      </c>
      <c r="V111">
        <v>110</v>
      </c>
      <c r="Y111">
        <v>110</v>
      </c>
      <c r="AB111">
        <v>110</v>
      </c>
      <c r="AE111">
        <v>110</v>
      </c>
      <c r="AF111" t="s">
        <v>533</v>
      </c>
      <c r="AG111">
        <v>6</v>
      </c>
      <c r="AH111">
        <v>110</v>
      </c>
      <c r="AK111">
        <v>110</v>
      </c>
      <c r="AN111">
        <v>110</v>
      </c>
      <c r="AQ111">
        <v>110</v>
      </c>
      <c r="AT111">
        <v>110</v>
      </c>
      <c r="AW111">
        <v>110</v>
      </c>
      <c r="AZ111">
        <v>110</v>
      </c>
      <c r="BC111">
        <v>110</v>
      </c>
      <c r="BF111">
        <v>110</v>
      </c>
      <c r="BG111" t="s">
        <v>1142</v>
      </c>
      <c r="BH111">
        <v>6</v>
      </c>
      <c r="BI111">
        <v>110</v>
      </c>
      <c r="BL111">
        <v>110</v>
      </c>
      <c r="BO111">
        <v>110</v>
      </c>
      <c r="BR111">
        <v>110</v>
      </c>
      <c r="BU111">
        <v>110</v>
      </c>
      <c r="BX111">
        <v>110</v>
      </c>
      <c r="CA111">
        <v>110</v>
      </c>
      <c r="CD111">
        <v>110</v>
      </c>
      <c r="CG111">
        <v>110</v>
      </c>
      <c r="CJ111">
        <v>110</v>
      </c>
      <c r="CM111">
        <v>110</v>
      </c>
      <c r="CP111">
        <v>110</v>
      </c>
      <c r="CS111">
        <v>110</v>
      </c>
    </row>
    <row r="112" spans="2:97" x14ac:dyDescent="0.25">
      <c r="B112" t="s">
        <v>390</v>
      </c>
      <c r="C112">
        <v>5</v>
      </c>
      <c r="D112">
        <v>111</v>
      </c>
      <c r="E112" t="s">
        <v>1095</v>
      </c>
      <c r="F112">
        <v>5</v>
      </c>
      <c r="G112">
        <v>111</v>
      </c>
      <c r="H112" t="s">
        <v>343</v>
      </c>
      <c r="I112">
        <v>6</v>
      </c>
      <c r="J112">
        <v>111</v>
      </c>
      <c r="M112">
        <v>111</v>
      </c>
      <c r="P112">
        <v>111</v>
      </c>
      <c r="Q112" t="s">
        <v>541</v>
      </c>
      <c r="R112">
        <v>6</v>
      </c>
      <c r="S112">
        <v>111</v>
      </c>
      <c r="V112">
        <v>111</v>
      </c>
      <c r="Y112">
        <v>111</v>
      </c>
      <c r="AB112">
        <v>111</v>
      </c>
      <c r="AE112">
        <v>111</v>
      </c>
      <c r="AF112" t="s">
        <v>508</v>
      </c>
      <c r="AG112">
        <v>6</v>
      </c>
      <c r="AH112">
        <v>111</v>
      </c>
      <c r="AK112">
        <v>111</v>
      </c>
      <c r="AN112">
        <v>111</v>
      </c>
      <c r="AQ112">
        <v>111</v>
      </c>
      <c r="AT112">
        <v>111</v>
      </c>
      <c r="AW112">
        <v>111</v>
      </c>
      <c r="AZ112">
        <v>111</v>
      </c>
      <c r="BC112">
        <v>111</v>
      </c>
      <c r="BF112">
        <v>111</v>
      </c>
      <c r="BG112" t="s">
        <v>1072</v>
      </c>
      <c r="BH112">
        <v>6</v>
      </c>
      <c r="BI112">
        <v>111</v>
      </c>
      <c r="BL112">
        <v>111</v>
      </c>
      <c r="BO112">
        <v>111</v>
      </c>
      <c r="BR112">
        <v>111</v>
      </c>
      <c r="BU112">
        <v>111</v>
      </c>
      <c r="BX112">
        <v>111</v>
      </c>
      <c r="CA112">
        <v>111</v>
      </c>
      <c r="CD112">
        <v>111</v>
      </c>
      <c r="CG112">
        <v>111</v>
      </c>
      <c r="CJ112">
        <v>111</v>
      </c>
      <c r="CM112">
        <v>111</v>
      </c>
      <c r="CP112">
        <v>111</v>
      </c>
      <c r="CS112">
        <v>111</v>
      </c>
    </row>
    <row r="113" spans="2:97" x14ac:dyDescent="0.25">
      <c r="B113" t="s">
        <v>384</v>
      </c>
      <c r="C113">
        <v>5</v>
      </c>
      <c r="D113">
        <v>112</v>
      </c>
      <c r="E113" t="s">
        <v>1013</v>
      </c>
      <c r="F113">
        <v>5</v>
      </c>
      <c r="G113">
        <v>112</v>
      </c>
      <c r="H113" t="s">
        <v>501</v>
      </c>
      <c r="I113">
        <v>6</v>
      </c>
      <c r="J113">
        <v>112</v>
      </c>
      <c r="M113">
        <v>112</v>
      </c>
      <c r="P113">
        <v>112</v>
      </c>
      <c r="Q113" t="s">
        <v>341</v>
      </c>
      <c r="R113">
        <v>6</v>
      </c>
      <c r="S113">
        <v>112</v>
      </c>
      <c r="V113">
        <v>112</v>
      </c>
      <c r="Y113">
        <v>112</v>
      </c>
      <c r="AB113">
        <v>112</v>
      </c>
      <c r="AE113">
        <v>112</v>
      </c>
      <c r="AF113" t="s">
        <v>481</v>
      </c>
      <c r="AG113">
        <v>6</v>
      </c>
      <c r="AH113">
        <v>112</v>
      </c>
      <c r="AK113">
        <v>112</v>
      </c>
      <c r="AN113">
        <v>112</v>
      </c>
      <c r="AQ113">
        <v>112</v>
      </c>
      <c r="AT113">
        <v>112</v>
      </c>
      <c r="AW113">
        <v>112</v>
      </c>
      <c r="AZ113">
        <v>112</v>
      </c>
      <c r="BC113">
        <v>112</v>
      </c>
      <c r="BF113">
        <v>112</v>
      </c>
      <c r="BG113" t="s">
        <v>1214</v>
      </c>
      <c r="BH113">
        <v>6</v>
      </c>
      <c r="BI113">
        <v>112</v>
      </c>
      <c r="BL113">
        <v>112</v>
      </c>
      <c r="BO113">
        <v>112</v>
      </c>
      <c r="BR113">
        <v>112</v>
      </c>
      <c r="BU113">
        <v>112</v>
      </c>
      <c r="BX113">
        <v>112</v>
      </c>
      <c r="CA113">
        <v>112</v>
      </c>
      <c r="CD113">
        <v>112</v>
      </c>
      <c r="CG113">
        <v>112</v>
      </c>
      <c r="CJ113">
        <v>112</v>
      </c>
      <c r="CM113">
        <v>112</v>
      </c>
      <c r="CP113">
        <v>112</v>
      </c>
      <c r="CS113">
        <v>112</v>
      </c>
    </row>
    <row r="114" spans="2:97" x14ac:dyDescent="0.25">
      <c r="B114" t="s">
        <v>381</v>
      </c>
      <c r="C114">
        <v>5</v>
      </c>
      <c r="D114">
        <v>113</v>
      </c>
      <c r="E114" t="s">
        <v>1106</v>
      </c>
      <c r="F114">
        <v>5</v>
      </c>
      <c r="G114">
        <v>113</v>
      </c>
      <c r="H114" t="s">
        <v>539</v>
      </c>
      <c r="I114">
        <v>6</v>
      </c>
      <c r="J114">
        <v>113</v>
      </c>
      <c r="M114">
        <v>113</v>
      </c>
      <c r="P114">
        <v>113</v>
      </c>
      <c r="Q114" t="s">
        <v>335</v>
      </c>
      <c r="R114">
        <v>6</v>
      </c>
      <c r="S114">
        <v>113</v>
      </c>
      <c r="V114">
        <v>113</v>
      </c>
      <c r="Y114">
        <v>113</v>
      </c>
      <c r="AB114">
        <v>113</v>
      </c>
      <c r="AE114">
        <v>113</v>
      </c>
      <c r="AF114" t="s">
        <v>482</v>
      </c>
      <c r="AG114">
        <v>6</v>
      </c>
      <c r="AH114">
        <v>113</v>
      </c>
      <c r="AK114">
        <v>113</v>
      </c>
      <c r="AN114">
        <v>113</v>
      </c>
      <c r="AQ114">
        <v>113</v>
      </c>
      <c r="AT114">
        <v>113</v>
      </c>
      <c r="AW114">
        <v>113</v>
      </c>
      <c r="AZ114">
        <v>113</v>
      </c>
      <c r="BC114">
        <v>113</v>
      </c>
      <c r="BF114">
        <v>113</v>
      </c>
      <c r="BG114" t="s">
        <v>1162</v>
      </c>
      <c r="BH114">
        <v>6</v>
      </c>
      <c r="BI114">
        <v>113</v>
      </c>
      <c r="BL114">
        <v>113</v>
      </c>
      <c r="BO114">
        <v>113</v>
      </c>
      <c r="BR114">
        <v>113</v>
      </c>
      <c r="BU114">
        <v>113</v>
      </c>
      <c r="BX114">
        <v>113</v>
      </c>
      <c r="CA114">
        <v>113</v>
      </c>
      <c r="CD114">
        <v>113</v>
      </c>
      <c r="CG114">
        <v>113</v>
      </c>
      <c r="CJ114">
        <v>113</v>
      </c>
      <c r="CM114">
        <v>113</v>
      </c>
      <c r="CP114">
        <v>113</v>
      </c>
      <c r="CS114">
        <v>113</v>
      </c>
    </row>
    <row r="115" spans="2:97" x14ac:dyDescent="0.25">
      <c r="B115" t="s">
        <v>430</v>
      </c>
      <c r="C115">
        <v>5</v>
      </c>
      <c r="D115">
        <v>114</v>
      </c>
      <c r="E115" t="s">
        <v>1112</v>
      </c>
      <c r="F115">
        <v>5</v>
      </c>
      <c r="G115">
        <v>114</v>
      </c>
      <c r="H115" t="s">
        <v>446</v>
      </c>
      <c r="I115">
        <v>6</v>
      </c>
      <c r="J115">
        <v>114</v>
      </c>
      <c r="M115">
        <v>114</v>
      </c>
      <c r="P115">
        <v>114</v>
      </c>
      <c r="Q115" t="s">
        <v>463</v>
      </c>
      <c r="R115">
        <v>6</v>
      </c>
      <c r="S115">
        <v>114</v>
      </c>
      <c r="V115">
        <v>114</v>
      </c>
      <c r="Y115">
        <v>114</v>
      </c>
      <c r="AB115">
        <v>114</v>
      </c>
      <c r="AE115">
        <v>114</v>
      </c>
      <c r="AH115">
        <v>114</v>
      </c>
      <c r="AK115">
        <v>114</v>
      </c>
      <c r="AN115">
        <v>114</v>
      </c>
      <c r="AQ115">
        <v>114</v>
      </c>
      <c r="AT115">
        <v>114</v>
      </c>
      <c r="AW115">
        <v>114</v>
      </c>
      <c r="AZ115">
        <v>114</v>
      </c>
      <c r="BC115">
        <v>114</v>
      </c>
      <c r="BF115">
        <v>114</v>
      </c>
      <c r="BG115" t="s">
        <v>1028</v>
      </c>
      <c r="BH115">
        <v>6</v>
      </c>
      <c r="BI115">
        <v>114</v>
      </c>
      <c r="BL115">
        <v>114</v>
      </c>
      <c r="BO115">
        <v>114</v>
      </c>
      <c r="BR115">
        <v>114</v>
      </c>
      <c r="BU115">
        <v>114</v>
      </c>
      <c r="BX115">
        <v>114</v>
      </c>
      <c r="CA115">
        <v>114</v>
      </c>
      <c r="CD115">
        <v>114</v>
      </c>
      <c r="CG115">
        <v>114</v>
      </c>
      <c r="CJ115">
        <v>114</v>
      </c>
      <c r="CM115">
        <v>114</v>
      </c>
      <c r="CP115">
        <v>114</v>
      </c>
      <c r="CS115">
        <v>114</v>
      </c>
    </row>
    <row r="116" spans="2:97" x14ac:dyDescent="0.25">
      <c r="B116" t="s">
        <v>360</v>
      </c>
      <c r="C116">
        <v>5</v>
      </c>
      <c r="D116">
        <v>115</v>
      </c>
      <c r="E116" t="s">
        <v>1040</v>
      </c>
      <c r="F116">
        <v>5</v>
      </c>
      <c r="G116">
        <v>115</v>
      </c>
      <c r="H116" t="s">
        <v>402</v>
      </c>
      <c r="I116">
        <v>6</v>
      </c>
      <c r="J116">
        <v>115</v>
      </c>
      <c r="M116">
        <v>115</v>
      </c>
      <c r="P116">
        <v>115</v>
      </c>
      <c r="Q116" t="s">
        <v>397</v>
      </c>
      <c r="R116">
        <v>6</v>
      </c>
      <c r="S116">
        <v>115</v>
      </c>
      <c r="V116">
        <v>115</v>
      </c>
      <c r="Y116">
        <v>115</v>
      </c>
      <c r="AB116">
        <v>115</v>
      </c>
      <c r="AE116">
        <v>115</v>
      </c>
      <c r="AH116">
        <v>115</v>
      </c>
      <c r="AK116">
        <v>115</v>
      </c>
      <c r="AN116">
        <v>115</v>
      </c>
      <c r="AQ116">
        <v>115</v>
      </c>
      <c r="AT116">
        <v>115</v>
      </c>
      <c r="AW116">
        <v>115</v>
      </c>
      <c r="AZ116">
        <v>115</v>
      </c>
      <c r="BC116">
        <v>115</v>
      </c>
      <c r="BF116">
        <v>115</v>
      </c>
      <c r="BG116" t="s">
        <v>1191</v>
      </c>
      <c r="BH116">
        <v>6</v>
      </c>
      <c r="BI116">
        <v>115</v>
      </c>
      <c r="BL116">
        <v>115</v>
      </c>
      <c r="BO116">
        <v>115</v>
      </c>
      <c r="BR116">
        <v>115</v>
      </c>
      <c r="BU116">
        <v>115</v>
      </c>
      <c r="BX116">
        <v>115</v>
      </c>
      <c r="CA116">
        <v>115</v>
      </c>
      <c r="CD116">
        <v>115</v>
      </c>
      <c r="CG116">
        <v>115</v>
      </c>
      <c r="CJ116">
        <v>115</v>
      </c>
      <c r="CM116">
        <v>115</v>
      </c>
      <c r="CP116">
        <v>115</v>
      </c>
      <c r="CS116">
        <v>115</v>
      </c>
    </row>
    <row r="117" spans="2:97" x14ac:dyDescent="0.25">
      <c r="B117" t="s">
        <v>391</v>
      </c>
      <c r="C117">
        <v>5</v>
      </c>
      <c r="D117">
        <v>116</v>
      </c>
      <c r="E117" t="s">
        <v>1198</v>
      </c>
      <c r="F117">
        <v>5</v>
      </c>
      <c r="G117">
        <v>116</v>
      </c>
      <c r="H117" t="s">
        <v>460</v>
      </c>
      <c r="I117">
        <v>6</v>
      </c>
      <c r="J117">
        <v>116</v>
      </c>
      <c r="M117">
        <v>116</v>
      </c>
      <c r="P117">
        <v>116</v>
      </c>
      <c r="Q117" t="s">
        <v>342</v>
      </c>
      <c r="R117">
        <v>6</v>
      </c>
      <c r="S117">
        <v>116</v>
      </c>
      <c r="V117">
        <v>116</v>
      </c>
      <c r="Y117">
        <v>116</v>
      </c>
      <c r="AB117">
        <v>116</v>
      </c>
      <c r="AE117">
        <v>116</v>
      </c>
      <c r="AH117">
        <v>116</v>
      </c>
      <c r="AK117">
        <v>116</v>
      </c>
      <c r="AN117">
        <v>116</v>
      </c>
      <c r="AQ117">
        <v>116</v>
      </c>
      <c r="AT117">
        <v>116</v>
      </c>
      <c r="AW117">
        <v>116</v>
      </c>
      <c r="AZ117">
        <v>116</v>
      </c>
      <c r="BC117">
        <v>116</v>
      </c>
      <c r="BF117">
        <v>116</v>
      </c>
      <c r="BG117" t="s">
        <v>1183</v>
      </c>
      <c r="BH117">
        <v>6</v>
      </c>
      <c r="BI117">
        <v>116</v>
      </c>
      <c r="BL117">
        <v>116</v>
      </c>
      <c r="BO117">
        <v>116</v>
      </c>
      <c r="BR117">
        <v>116</v>
      </c>
      <c r="BU117">
        <v>116</v>
      </c>
      <c r="BX117">
        <v>116</v>
      </c>
      <c r="CA117">
        <v>116</v>
      </c>
      <c r="CD117">
        <v>116</v>
      </c>
      <c r="CG117">
        <v>116</v>
      </c>
      <c r="CJ117">
        <v>116</v>
      </c>
      <c r="CM117">
        <v>116</v>
      </c>
      <c r="CP117">
        <v>116</v>
      </c>
      <c r="CS117">
        <v>116</v>
      </c>
    </row>
    <row r="118" spans="2:97" x14ac:dyDescent="0.25">
      <c r="B118" t="s">
        <v>394</v>
      </c>
      <c r="C118">
        <v>5</v>
      </c>
      <c r="D118">
        <v>117</v>
      </c>
      <c r="E118" t="s">
        <v>1031</v>
      </c>
      <c r="F118">
        <v>5</v>
      </c>
      <c r="G118">
        <v>117</v>
      </c>
      <c r="H118" t="s">
        <v>382</v>
      </c>
      <c r="I118">
        <v>6</v>
      </c>
      <c r="J118">
        <v>117</v>
      </c>
      <c r="M118">
        <v>117</v>
      </c>
      <c r="P118">
        <v>117</v>
      </c>
      <c r="Q118" t="s">
        <v>412</v>
      </c>
      <c r="R118">
        <v>6</v>
      </c>
      <c r="S118">
        <v>117</v>
      </c>
      <c r="V118">
        <v>117</v>
      </c>
      <c r="Y118">
        <v>117</v>
      </c>
      <c r="AB118">
        <v>117</v>
      </c>
      <c r="AE118">
        <v>117</v>
      </c>
      <c r="AH118">
        <v>117</v>
      </c>
      <c r="AK118">
        <v>117</v>
      </c>
      <c r="AN118">
        <v>117</v>
      </c>
      <c r="AQ118">
        <v>117</v>
      </c>
      <c r="AT118">
        <v>117</v>
      </c>
      <c r="AW118">
        <v>117</v>
      </c>
      <c r="AZ118">
        <v>117</v>
      </c>
      <c r="BC118">
        <v>117</v>
      </c>
      <c r="BF118">
        <v>117</v>
      </c>
      <c r="BG118" t="s">
        <v>1108</v>
      </c>
      <c r="BH118">
        <v>6</v>
      </c>
      <c r="BI118">
        <v>117</v>
      </c>
      <c r="BL118">
        <v>117</v>
      </c>
      <c r="BO118">
        <v>117</v>
      </c>
      <c r="BR118">
        <v>117</v>
      </c>
      <c r="BU118">
        <v>117</v>
      </c>
      <c r="BX118">
        <v>117</v>
      </c>
      <c r="CA118">
        <v>117</v>
      </c>
      <c r="CD118">
        <v>117</v>
      </c>
      <c r="CG118">
        <v>117</v>
      </c>
      <c r="CJ118">
        <v>117</v>
      </c>
      <c r="CM118">
        <v>117</v>
      </c>
      <c r="CP118">
        <v>117</v>
      </c>
      <c r="CS118">
        <v>117</v>
      </c>
    </row>
    <row r="119" spans="2:97" x14ac:dyDescent="0.25">
      <c r="B119" t="s">
        <v>372</v>
      </c>
      <c r="C119">
        <v>5</v>
      </c>
      <c r="D119">
        <v>118</v>
      </c>
      <c r="E119" t="s">
        <v>1027</v>
      </c>
      <c r="F119">
        <v>5</v>
      </c>
      <c r="G119">
        <v>118</v>
      </c>
      <c r="H119" t="s">
        <v>484</v>
      </c>
      <c r="I119">
        <v>6</v>
      </c>
      <c r="J119">
        <v>118</v>
      </c>
      <c r="M119">
        <v>118</v>
      </c>
      <c r="P119">
        <v>118</v>
      </c>
      <c r="Q119" t="s">
        <v>469</v>
      </c>
      <c r="R119">
        <v>6</v>
      </c>
      <c r="S119">
        <v>118</v>
      </c>
      <c r="V119">
        <v>118</v>
      </c>
      <c r="Y119">
        <v>118</v>
      </c>
      <c r="AB119">
        <v>118</v>
      </c>
      <c r="AE119">
        <v>118</v>
      </c>
      <c r="AH119">
        <v>118</v>
      </c>
      <c r="AK119">
        <v>118</v>
      </c>
      <c r="AN119">
        <v>118</v>
      </c>
      <c r="AQ119">
        <v>118</v>
      </c>
      <c r="AT119">
        <v>118</v>
      </c>
      <c r="AW119">
        <v>118</v>
      </c>
      <c r="AZ119">
        <v>118</v>
      </c>
      <c r="BC119">
        <v>118</v>
      </c>
      <c r="BF119">
        <v>118</v>
      </c>
      <c r="BG119" t="s">
        <v>1067</v>
      </c>
      <c r="BH119">
        <v>6</v>
      </c>
      <c r="BI119">
        <v>118</v>
      </c>
      <c r="BL119">
        <v>118</v>
      </c>
      <c r="BO119">
        <v>118</v>
      </c>
      <c r="BR119">
        <v>118</v>
      </c>
      <c r="BU119">
        <v>118</v>
      </c>
      <c r="BX119">
        <v>118</v>
      </c>
      <c r="CA119">
        <v>118</v>
      </c>
      <c r="CD119">
        <v>118</v>
      </c>
      <c r="CG119">
        <v>118</v>
      </c>
      <c r="CJ119">
        <v>118</v>
      </c>
      <c r="CM119">
        <v>118</v>
      </c>
      <c r="CP119">
        <v>118</v>
      </c>
      <c r="CS119">
        <v>118</v>
      </c>
    </row>
    <row r="120" spans="2:97" x14ac:dyDescent="0.25">
      <c r="B120" t="s">
        <v>447</v>
      </c>
      <c r="C120">
        <v>5</v>
      </c>
      <c r="D120">
        <v>119</v>
      </c>
      <c r="E120" t="s">
        <v>1030</v>
      </c>
      <c r="F120">
        <v>5</v>
      </c>
      <c r="G120">
        <v>119</v>
      </c>
      <c r="H120" t="s">
        <v>536</v>
      </c>
      <c r="I120">
        <v>6</v>
      </c>
      <c r="J120">
        <v>119</v>
      </c>
      <c r="M120">
        <v>119</v>
      </c>
      <c r="P120">
        <v>119</v>
      </c>
      <c r="Q120" t="s">
        <v>393</v>
      </c>
      <c r="R120">
        <v>6</v>
      </c>
      <c r="S120">
        <v>119</v>
      </c>
      <c r="V120">
        <v>119</v>
      </c>
      <c r="Y120">
        <v>119</v>
      </c>
      <c r="AB120">
        <v>119</v>
      </c>
      <c r="AE120">
        <v>119</v>
      </c>
      <c r="AH120">
        <v>119</v>
      </c>
      <c r="AK120">
        <v>119</v>
      </c>
      <c r="AN120">
        <v>119</v>
      </c>
      <c r="AQ120">
        <v>119</v>
      </c>
      <c r="AT120">
        <v>119</v>
      </c>
      <c r="AW120">
        <v>119</v>
      </c>
      <c r="AZ120">
        <v>119</v>
      </c>
      <c r="BC120">
        <v>119</v>
      </c>
      <c r="BF120">
        <v>119</v>
      </c>
      <c r="BG120" t="s">
        <v>1080</v>
      </c>
      <c r="BH120">
        <v>6</v>
      </c>
      <c r="BI120">
        <v>119</v>
      </c>
      <c r="BL120">
        <v>119</v>
      </c>
      <c r="BO120">
        <v>119</v>
      </c>
      <c r="BR120">
        <v>119</v>
      </c>
      <c r="BU120">
        <v>119</v>
      </c>
      <c r="BX120">
        <v>119</v>
      </c>
      <c r="CA120">
        <v>119</v>
      </c>
      <c r="CD120">
        <v>119</v>
      </c>
      <c r="CG120">
        <v>119</v>
      </c>
      <c r="CJ120">
        <v>119</v>
      </c>
      <c r="CM120">
        <v>119</v>
      </c>
      <c r="CP120">
        <v>119</v>
      </c>
      <c r="CS120">
        <v>119</v>
      </c>
    </row>
    <row r="121" spans="2:97" x14ac:dyDescent="0.25">
      <c r="B121" t="s">
        <v>385</v>
      </c>
      <c r="C121">
        <v>5</v>
      </c>
      <c r="D121">
        <v>120</v>
      </c>
      <c r="E121" t="s">
        <v>1053</v>
      </c>
      <c r="F121">
        <v>5</v>
      </c>
      <c r="G121">
        <v>120</v>
      </c>
      <c r="H121" t="s">
        <v>507</v>
      </c>
      <c r="I121">
        <v>6</v>
      </c>
      <c r="J121">
        <v>120</v>
      </c>
      <c r="M121">
        <v>120</v>
      </c>
      <c r="P121">
        <v>120</v>
      </c>
      <c r="Q121" t="s">
        <v>400</v>
      </c>
      <c r="R121">
        <v>6</v>
      </c>
      <c r="S121">
        <v>120</v>
      </c>
      <c r="V121">
        <v>120</v>
      </c>
      <c r="Y121">
        <v>120</v>
      </c>
      <c r="AB121">
        <v>120</v>
      </c>
      <c r="AE121">
        <v>120</v>
      </c>
      <c r="AH121">
        <v>120</v>
      </c>
      <c r="AK121">
        <v>120</v>
      </c>
      <c r="AN121">
        <v>120</v>
      </c>
      <c r="AQ121">
        <v>120</v>
      </c>
      <c r="AT121">
        <v>120</v>
      </c>
      <c r="AW121">
        <v>120</v>
      </c>
      <c r="AZ121">
        <v>120</v>
      </c>
      <c r="BC121">
        <v>120</v>
      </c>
      <c r="BF121">
        <v>120</v>
      </c>
      <c r="BG121" t="s">
        <v>1070</v>
      </c>
      <c r="BH121">
        <v>6</v>
      </c>
      <c r="BI121">
        <v>120</v>
      </c>
      <c r="BL121">
        <v>120</v>
      </c>
      <c r="BO121">
        <v>120</v>
      </c>
      <c r="BR121">
        <v>120</v>
      </c>
      <c r="BU121">
        <v>120</v>
      </c>
      <c r="BX121">
        <v>120</v>
      </c>
      <c r="CA121">
        <v>120</v>
      </c>
      <c r="CD121">
        <v>120</v>
      </c>
      <c r="CG121">
        <v>120</v>
      </c>
      <c r="CJ121">
        <v>120</v>
      </c>
      <c r="CM121">
        <v>120</v>
      </c>
      <c r="CP121">
        <v>120</v>
      </c>
      <c r="CS121">
        <v>120</v>
      </c>
    </row>
    <row r="122" spans="2:97" x14ac:dyDescent="0.25">
      <c r="B122" t="s">
        <v>463</v>
      </c>
      <c r="C122">
        <v>6</v>
      </c>
      <c r="D122">
        <v>121</v>
      </c>
      <c r="E122" t="s">
        <v>1194</v>
      </c>
      <c r="F122">
        <v>6</v>
      </c>
      <c r="G122">
        <v>121</v>
      </c>
      <c r="H122" t="s">
        <v>469</v>
      </c>
      <c r="I122">
        <v>7</v>
      </c>
      <c r="J122">
        <v>121</v>
      </c>
      <c r="M122">
        <v>121</v>
      </c>
      <c r="P122">
        <v>121</v>
      </c>
      <c r="Q122" t="s">
        <v>324</v>
      </c>
      <c r="R122">
        <v>6</v>
      </c>
      <c r="S122">
        <v>121</v>
      </c>
      <c r="V122">
        <v>121</v>
      </c>
      <c r="Y122">
        <v>121</v>
      </c>
      <c r="AB122">
        <v>121</v>
      </c>
      <c r="AE122">
        <v>121</v>
      </c>
      <c r="AH122">
        <v>121</v>
      </c>
      <c r="AK122">
        <v>121</v>
      </c>
      <c r="AN122">
        <v>121</v>
      </c>
      <c r="AQ122">
        <v>121</v>
      </c>
      <c r="AT122">
        <v>121</v>
      </c>
      <c r="AW122">
        <v>121</v>
      </c>
      <c r="AZ122">
        <v>121</v>
      </c>
      <c r="BC122">
        <v>121</v>
      </c>
      <c r="BF122">
        <v>121</v>
      </c>
      <c r="BI122">
        <v>121</v>
      </c>
      <c r="BL122">
        <v>121</v>
      </c>
      <c r="BO122">
        <v>121</v>
      </c>
      <c r="BR122">
        <v>121</v>
      </c>
      <c r="BU122">
        <v>121</v>
      </c>
      <c r="BX122">
        <v>121</v>
      </c>
      <c r="CA122">
        <v>121</v>
      </c>
      <c r="CD122">
        <v>121</v>
      </c>
      <c r="CG122">
        <v>121</v>
      </c>
      <c r="CJ122">
        <v>121</v>
      </c>
      <c r="CM122">
        <v>121</v>
      </c>
      <c r="CP122">
        <v>121</v>
      </c>
      <c r="CS122">
        <v>121</v>
      </c>
    </row>
    <row r="123" spans="2:97" x14ac:dyDescent="0.25">
      <c r="B123" t="s">
        <v>444</v>
      </c>
      <c r="C123">
        <v>6</v>
      </c>
      <c r="D123">
        <v>122</v>
      </c>
      <c r="E123" t="s">
        <v>1070</v>
      </c>
      <c r="F123">
        <v>6</v>
      </c>
      <c r="G123">
        <v>122</v>
      </c>
      <c r="H123" t="s">
        <v>478</v>
      </c>
      <c r="I123">
        <v>7</v>
      </c>
      <c r="J123">
        <v>122</v>
      </c>
      <c r="M123">
        <v>122</v>
      </c>
      <c r="P123">
        <v>122</v>
      </c>
      <c r="Q123" t="s">
        <v>344</v>
      </c>
      <c r="R123">
        <v>6</v>
      </c>
      <c r="S123">
        <v>122</v>
      </c>
      <c r="V123">
        <v>122</v>
      </c>
      <c r="Y123">
        <v>122</v>
      </c>
      <c r="AB123">
        <v>122</v>
      </c>
      <c r="AE123">
        <v>122</v>
      </c>
      <c r="AH123">
        <v>122</v>
      </c>
      <c r="AK123">
        <v>122</v>
      </c>
      <c r="AN123">
        <v>122</v>
      </c>
      <c r="AQ123">
        <v>122</v>
      </c>
      <c r="AT123">
        <v>122</v>
      </c>
      <c r="AW123">
        <v>122</v>
      </c>
      <c r="AZ123">
        <v>122</v>
      </c>
      <c r="BC123">
        <v>122</v>
      </c>
      <c r="BF123">
        <v>122</v>
      </c>
      <c r="BI123">
        <v>122</v>
      </c>
      <c r="BL123">
        <v>122</v>
      </c>
      <c r="BO123">
        <v>122</v>
      </c>
      <c r="BR123">
        <v>122</v>
      </c>
      <c r="BU123">
        <v>122</v>
      </c>
      <c r="BX123">
        <v>122</v>
      </c>
      <c r="CA123">
        <v>122</v>
      </c>
      <c r="CD123">
        <v>122</v>
      </c>
      <c r="CG123">
        <v>122</v>
      </c>
      <c r="CJ123">
        <v>122</v>
      </c>
      <c r="CM123">
        <v>122</v>
      </c>
      <c r="CP123">
        <v>122</v>
      </c>
      <c r="CS123">
        <v>122</v>
      </c>
    </row>
    <row r="124" spans="2:97" x14ac:dyDescent="0.25">
      <c r="B124" t="s">
        <v>399</v>
      </c>
      <c r="C124">
        <v>6</v>
      </c>
      <c r="D124">
        <v>123</v>
      </c>
      <c r="E124" t="s">
        <v>1191</v>
      </c>
      <c r="F124">
        <v>6</v>
      </c>
      <c r="G124">
        <v>123</v>
      </c>
      <c r="H124" t="s">
        <v>462</v>
      </c>
      <c r="I124">
        <v>7</v>
      </c>
      <c r="J124">
        <v>123</v>
      </c>
      <c r="M124">
        <v>123</v>
      </c>
      <c r="P124">
        <v>123</v>
      </c>
      <c r="Q124" t="s">
        <v>334</v>
      </c>
      <c r="R124">
        <v>6</v>
      </c>
      <c r="S124">
        <v>123</v>
      </c>
      <c r="V124">
        <v>123</v>
      </c>
      <c r="Y124">
        <v>123</v>
      </c>
      <c r="AB124">
        <v>123</v>
      </c>
      <c r="AE124">
        <v>123</v>
      </c>
      <c r="AH124">
        <v>123</v>
      </c>
      <c r="AK124">
        <v>123</v>
      </c>
      <c r="AN124">
        <v>123</v>
      </c>
      <c r="AQ124">
        <v>123</v>
      </c>
      <c r="AT124">
        <v>123</v>
      </c>
      <c r="AW124">
        <v>123</v>
      </c>
      <c r="AZ124">
        <v>123</v>
      </c>
      <c r="BC124">
        <v>123</v>
      </c>
      <c r="BF124">
        <v>123</v>
      </c>
      <c r="BI124">
        <v>123</v>
      </c>
      <c r="BL124">
        <v>123</v>
      </c>
      <c r="BO124">
        <v>123</v>
      </c>
      <c r="BR124">
        <v>123</v>
      </c>
      <c r="BU124">
        <v>123</v>
      </c>
      <c r="BX124">
        <v>123</v>
      </c>
      <c r="CA124">
        <v>123</v>
      </c>
      <c r="CD124">
        <v>123</v>
      </c>
      <c r="CG124">
        <v>123</v>
      </c>
      <c r="CJ124">
        <v>123</v>
      </c>
      <c r="CM124">
        <v>123</v>
      </c>
      <c r="CP124">
        <v>123</v>
      </c>
      <c r="CS124">
        <v>123</v>
      </c>
    </row>
    <row r="125" spans="2:97" x14ac:dyDescent="0.25">
      <c r="B125" t="s">
        <v>388</v>
      </c>
      <c r="C125">
        <v>6</v>
      </c>
      <c r="D125">
        <v>124</v>
      </c>
      <c r="E125" t="s">
        <v>1140</v>
      </c>
      <c r="F125">
        <v>6</v>
      </c>
      <c r="G125">
        <v>124</v>
      </c>
      <c r="H125" t="s">
        <v>449</v>
      </c>
      <c r="I125">
        <v>7</v>
      </c>
      <c r="J125">
        <v>124</v>
      </c>
      <c r="M125">
        <v>124</v>
      </c>
      <c r="P125">
        <v>124</v>
      </c>
      <c r="Q125" t="s">
        <v>405</v>
      </c>
      <c r="R125">
        <v>6</v>
      </c>
      <c r="S125">
        <v>124</v>
      </c>
      <c r="V125">
        <v>124</v>
      </c>
      <c r="Y125">
        <v>124</v>
      </c>
      <c r="AB125">
        <v>124</v>
      </c>
      <c r="AE125">
        <v>124</v>
      </c>
      <c r="AH125">
        <v>124</v>
      </c>
      <c r="AK125">
        <v>124</v>
      </c>
      <c r="AN125">
        <v>124</v>
      </c>
      <c r="AQ125">
        <v>124</v>
      </c>
      <c r="AT125">
        <v>124</v>
      </c>
      <c r="AW125">
        <v>124</v>
      </c>
      <c r="AZ125">
        <v>124</v>
      </c>
      <c r="BC125">
        <v>124</v>
      </c>
      <c r="BF125">
        <v>124</v>
      </c>
      <c r="BI125">
        <v>124</v>
      </c>
      <c r="BL125">
        <v>124</v>
      </c>
      <c r="BO125">
        <v>124</v>
      </c>
      <c r="BR125">
        <v>124</v>
      </c>
      <c r="BU125">
        <v>124</v>
      </c>
      <c r="BX125">
        <v>124</v>
      </c>
      <c r="CA125">
        <v>124</v>
      </c>
      <c r="CD125">
        <v>124</v>
      </c>
      <c r="CG125">
        <v>124</v>
      </c>
      <c r="CJ125">
        <v>124</v>
      </c>
      <c r="CM125">
        <v>124</v>
      </c>
      <c r="CP125">
        <v>124</v>
      </c>
      <c r="CS125">
        <v>124</v>
      </c>
    </row>
    <row r="126" spans="2:97" x14ac:dyDescent="0.25">
      <c r="B126" t="s">
        <v>526</v>
      </c>
      <c r="C126">
        <v>6</v>
      </c>
      <c r="D126">
        <v>125</v>
      </c>
      <c r="E126" t="s">
        <v>1190</v>
      </c>
      <c r="F126">
        <v>6</v>
      </c>
      <c r="G126">
        <v>125</v>
      </c>
      <c r="H126" t="s">
        <v>503</v>
      </c>
      <c r="I126">
        <v>7</v>
      </c>
      <c r="J126">
        <v>125</v>
      </c>
      <c r="M126">
        <v>125</v>
      </c>
      <c r="P126">
        <v>125</v>
      </c>
      <c r="Q126" t="s">
        <v>536</v>
      </c>
      <c r="R126">
        <v>6</v>
      </c>
      <c r="S126">
        <v>125</v>
      </c>
      <c r="V126">
        <v>125</v>
      </c>
      <c r="Y126">
        <v>125</v>
      </c>
      <c r="AB126">
        <v>125</v>
      </c>
      <c r="AE126">
        <v>125</v>
      </c>
      <c r="AH126">
        <v>125</v>
      </c>
      <c r="AK126">
        <v>125</v>
      </c>
      <c r="AN126">
        <v>125</v>
      </c>
      <c r="AQ126">
        <v>125</v>
      </c>
      <c r="AT126">
        <v>125</v>
      </c>
      <c r="AW126">
        <v>125</v>
      </c>
      <c r="AZ126">
        <v>125</v>
      </c>
      <c r="BC126">
        <v>125</v>
      </c>
      <c r="BF126">
        <v>125</v>
      </c>
      <c r="BI126">
        <v>125</v>
      </c>
      <c r="BL126">
        <v>125</v>
      </c>
      <c r="BO126">
        <v>125</v>
      </c>
      <c r="BR126">
        <v>125</v>
      </c>
      <c r="BU126">
        <v>125</v>
      </c>
      <c r="BX126">
        <v>125</v>
      </c>
      <c r="CA126">
        <v>125</v>
      </c>
      <c r="CD126">
        <v>125</v>
      </c>
      <c r="CG126">
        <v>125</v>
      </c>
      <c r="CJ126">
        <v>125</v>
      </c>
      <c r="CM126">
        <v>125</v>
      </c>
      <c r="CP126">
        <v>125</v>
      </c>
      <c r="CS126">
        <v>125</v>
      </c>
    </row>
    <row r="127" spans="2:97" x14ac:dyDescent="0.25">
      <c r="B127" t="s">
        <v>339</v>
      </c>
      <c r="C127">
        <v>6</v>
      </c>
      <c r="D127">
        <v>126</v>
      </c>
      <c r="E127" t="s">
        <v>1153</v>
      </c>
      <c r="F127">
        <v>6</v>
      </c>
      <c r="G127">
        <v>126</v>
      </c>
      <c r="H127" t="s">
        <v>360</v>
      </c>
      <c r="I127">
        <v>7</v>
      </c>
      <c r="J127">
        <v>126</v>
      </c>
      <c r="M127">
        <v>126</v>
      </c>
      <c r="P127">
        <v>126</v>
      </c>
      <c r="Q127" t="s">
        <v>473</v>
      </c>
      <c r="R127">
        <v>6</v>
      </c>
      <c r="S127">
        <v>126</v>
      </c>
      <c r="V127">
        <v>126</v>
      </c>
      <c r="Y127">
        <v>126</v>
      </c>
      <c r="AB127">
        <v>126</v>
      </c>
      <c r="AE127">
        <v>126</v>
      </c>
      <c r="AH127">
        <v>126</v>
      </c>
      <c r="AK127">
        <v>126</v>
      </c>
      <c r="AN127">
        <v>126</v>
      </c>
      <c r="AQ127">
        <v>126</v>
      </c>
      <c r="AT127">
        <v>126</v>
      </c>
      <c r="AW127">
        <v>126</v>
      </c>
      <c r="AZ127">
        <v>126</v>
      </c>
      <c r="BC127">
        <v>126</v>
      </c>
      <c r="BF127">
        <v>126</v>
      </c>
      <c r="BI127">
        <v>126</v>
      </c>
      <c r="BL127">
        <v>126</v>
      </c>
      <c r="BO127">
        <v>126</v>
      </c>
      <c r="BR127">
        <v>126</v>
      </c>
      <c r="BU127">
        <v>126</v>
      </c>
      <c r="BX127">
        <v>126</v>
      </c>
      <c r="CA127">
        <v>126</v>
      </c>
      <c r="CD127">
        <v>126</v>
      </c>
      <c r="CG127">
        <v>126</v>
      </c>
      <c r="CJ127">
        <v>126</v>
      </c>
      <c r="CM127">
        <v>126</v>
      </c>
      <c r="CP127">
        <v>126</v>
      </c>
      <c r="CS127">
        <v>126</v>
      </c>
    </row>
    <row r="128" spans="2:97" x14ac:dyDescent="0.25">
      <c r="B128" t="s">
        <v>535</v>
      </c>
      <c r="C128">
        <v>6</v>
      </c>
      <c r="D128">
        <v>127</v>
      </c>
      <c r="E128" t="s">
        <v>1037</v>
      </c>
      <c r="F128">
        <v>6</v>
      </c>
      <c r="G128">
        <v>127</v>
      </c>
      <c r="H128" t="s">
        <v>531</v>
      </c>
      <c r="I128">
        <v>7</v>
      </c>
      <c r="J128">
        <v>127</v>
      </c>
      <c r="M128">
        <v>127</v>
      </c>
      <c r="P128">
        <v>127</v>
      </c>
      <c r="Q128" t="s">
        <v>396</v>
      </c>
      <c r="R128">
        <v>6</v>
      </c>
      <c r="S128">
        <v>127</v>
      </c>
      <c r="V128">
        <v>127</v>
      </c>
      <c r="Y128">
        <v>127</v>
      </c>
      <c r="AB128">
        <v>127</v>
      </c>
      <c r="AE128">
        <v>127</v>
      </c>
      <c r="AH128">
        <v>127</v>
      </c>
      <c r="AK128">
        <v>127</v>
      </c>
      <c r="AN128">
        <v>127</v>
      </c>
      <c r="AQ128">
        <v>127</v>
      </c>
      <c r="AT128">
        <v>127</v>
      </c>
      <c r="AW128">
        <v>127</v>
      </c>
      <c r="AZ128">
        <v>127</v>
      </c>
      <c r="BC128">
        <v>127</v>
      </c>
      <c r="BF128">
        <v>127</v>
      </c>
      <c r="BI128">
        <v>127</v>
      </c>
      <c r="BL128">
        <v>127</v>
      </c>
      <c r="BO128">
        <v>127</v>
      </c>
      <c r="BR128">
        <v>127</v>
      </c>
      <c r="BU128">
        <v>127</v>
      </c>
      <c r="BX128">
        <v>127</v>
      </c>
      <c r="CA128">
        <v>127</v>
      </c>
      <c r="CD128">
        <v>127</v>
      </c>
      <c r="CG128">
        <v>127</v>
      </c>
      <c r="CJ128">
        <v>127</v>
      </c>
      <c r="CM128">
        <v>127</v>
      </c>
      <c r="CP128">
        <v>127</v>
      </c>
      <c r="CS128">
        <v>127</v>
      </c>
    </row>
    <row r="129" spans="2:97" x14ac:dyDescent="0.25">
      <c r="B129" t="s">
        <v>534</v>
      </c>
      <c r="C129">
        <v>6</v>
      </c>
      <c r="D129">
        <v>128</v>
      </c>
      <c r="E129" t="s">
        <v>1082</v>
      </c>
      <c r="F129">
        <v>6</v>
      </c>
      <c r="G129">
        <v>128</v>
      </c>
      <c r="H129" t="s">
        <v>515</v>
      </c>
      <c r="I129">
        <v>7</v>
      </c>
      <c r="J129">
        <v>128</v>
      </c>
      <c r="M129">
        <v>128</v>
      </c>
      <c r="P129">
        <v>128</v>
      </c>
      <c r="Q129" t="s">
        <v>399</v>
      </c>
      <c r="R129">
        <v>6</v>
      </c>
      <c r="S129">
        <v>128</v>
      </c>
      <c r="V129">
        <v>128</v>
      </c>
      <c r="Y129">
        <v>128</v>
      </c>
      <c r="AB129">
        <v>128</v>
      </c>
      <c r="AE129">
        <v>128</v>
      </c>
      <c r="AH129">
        <v>128</v>
      </c>
      <c r="AK129">
        <v>128</v>
      </c>
      <c r="AN129">
        <v>128</v>
      </c>
      <c r="AQ129">
        <v>128</v>
      </c>
      <c r="AT129">
        <v>128</v>
      </c>
      <c r="AW129">
        <v>128</v>
      </c>
      <c r="AZ129">
        <v>128</v>
      </c>
      <c r="BC129">
        <v>128</v>
      </c>
      <c r="BF129">
        <v>128</v>
      </c>
      <c r="BI129">
        <v>128</v>
      </c>
      <c r="BL129">
        <v>128</v>
      </c>
      <c r="BO129">
        <v>128</v>
      </c>
      <c r="BR129">
        <v>128</v>
      </c>
      <c r="BU129">
        <v>128</v>
      </c>
      <c r="BX129">
        <v>128</v>
      </c>
      <c r="CA129">
        <v>128</v>
      </c>
      <c r="CD129">
        <v>128</v>
      </c>
      <c r="CG129">
        <v>128</v>
      </c>
      <c r="CJ129">
        <v>128</v>
      </c>
      <c r="CM129">
        <v>128</v>
      </c>
      <c r="CP129">
        <v>128</v>
      </c>
      <c r="CS129">
        <v>128</v>
      </c>
    </row>
    <row r="130" spans="2:97" x14ac:dyDescent="0.25">
      <c r="B130" t="s">
        <v>358</v>
      </c>
      <c r="C130">
        <v>6</v>
      </c>
      <c r="D130">
        <v>129</v>
      </c>
      <c r="E130" t="s">
        <v>1215</v>
      </c>
      <c r="F130">
        <v>6</v>
      </c>
      <c r="G130">
        <v>129</v>
      </c>
      <c r="H130" t="s">
        <v>375</v>
      </c>
      <c r="I130">
        <v>7</v>
      </c>
      <c r="J130">
        <v>129</v>
      </c>
      <c r="M130">
        <v>129</v>
      </c>
      <c r="P130">
        <v>129</v>
      </c>
      <c r="Q130" t="s">
        <v>403</v>
      </c>
      <c r="R130">
        <v>6</v>
      </c>
      <c r="S130">
        <v>129</v>
      </c>
      <c r="V130">
        <v>129</v>
      </c>
      <c r="Y130">
        <v>129</v>
      </c>
      <c r="AB130">
        <v>129</v>
      </c>
      <c r="AE130">
        <v>129</v>
      </c>
      <c r="AH130">
        <v>129</v>
      </c>
      <c r="AK130">
        <v>129</v>
      </c>
      <c r="AN130">
        <v>129</v>
      </c>
      <c r="AQ130">
        <v>129</v>
      </c>
      <c r="AT130">
        <v>129</v>
      </c>
      <c r="AW130">
        <v>129</v>
      </c>
      <c r="AZ130">
        <v>129</v>
      </c>
      <c r="BC130">
        <v>129</v>
      </c>
      <c r="BF130">
        <v>129</v>
      </c>
      <c r="BI130">
        <v>129</v>
      </c>
      <c r="BL130">
        <v>129</v>
      </c>
      <c r="BO130">
        <v>129</v>
      </c>
      <c r="BR130">
        <v>129</v>
      </c>
      <c r="BU130">
        <v>129</v>
      </c>
      <c r="BX130">
        <v>129</v>
      </c>
      <c r="CA130">
        <v>129</v>
      </c>
      <c r="CD130">
        <v>129</v>
      </c>
      <c r="CG130">
        <v>129</v>
      </c>
      <c r="CJ130">
        <v>129</v>
      </c>
      <c r="CM130">
        <v>129</v>
      </c>
      <c r="CP130">
        <v>129</v>
      </c>
      <c r="CS130">
        <v>129</v>
      </c>
    </row>
    <row r="131" spans="2:97" x14ac:dyDescent="0.25">
      <c r="B131" t="s">
        <v>531</v>
      </c>
      <c r="C131">
        <v>6</v>
      </c>
      <c r="D131">
        <v>130</v>
      </c>
      <c r="E131" t="s">
        <v>1115</v>
      </c>
      <c r="F131">
        <v>6</v>
      </c>
      <c r="G131">
        <v>130</v>
      </c>
      <c r="H131" t="s">
        <v>473</v>
      </c>
      <c r="I131">
        <v>7</v>
      </c>
      <c r="J131">
        <v>130</v>
      </c>
      <c r="M131">
        <v>130</v>
      </c>
      <c r="P131">
        <v>130</v>
      </c>
      <c r="Q131" t="s">
        <v>383</v>
      </c>
      <c r="R131">
        <v>6</v>
      </c>
      <c r="S131">
        <v>130</v>
      </c>
      <c r="V131">
        <v>130</v>
      </c>
      <c r="Y131">
        <v>130</v>
      </c>
      <c r="AB131">
        <v>130</v>
      </c>
      <c r="AE131">
        <v>130</v>
      </c>
      <c r="AH131">
        <v>130</v>
      </c>
      <c r="AK131">
        <v>130</v>
      </c>
      <c r="AN131">
        <v>130</v>
      </c>
      <c r="AQ131">
        <v>130</v>
      </c>
      <c r="AT131">
        <v>130</v>
      </c>
      <c r="AW131">
        <v>130</v>
      </c>
      <c r="AZ131">
        <v>130</v>
      </c>
      <c r="BC131">
        <v>130</v>
      </c>
      <c r="BF131">
        <v>130</v>
      </c>
      <c r="BI131">
        <v>130</v>
      </c>
      <c r="BL131">
        <v>130</v>
      </c>
      <c r="BO131">
        <v>130</v>
      </c>
      <c r="BR131">
        <v>130</v>
      </c>
      <c r="BU131">
        <v>130</v>
      </c>
      <c r="BX131">
        <v>130</v>
      </c>
      <c r="CA131">
        <v>130</v>
      </c>
      <c r="CD131">
        <v>130</v>
      </c>
      <c r="CG131">
        <v>130</v>
      </c>
      <c r="CJ131">
        <v>130</v>
      </c>
      <c r="CM131">
        <v>130</v>
      </c>
      <c r="CP131">
        <v>130</v>
      </c>
      <c r="CS131">
        <v>130</v>
      </c>
    </row>
    <row r="132" spans="2:97" x14ac:dyDescent="0.25">
      <c r="B132" t="s">
        <v>370</v>
      </c>
      <c r="C132">
        <v>6</v>
      </c>
      <c r="D132">
        <v>131</v>
      </c>
      <c r="E132" t="s">
        <v>1094</v>
      </c>
      <c r="F132">
        <v>6</v>
      </c>
      <c r="G132">
        <v>131</v>
      </c>
      <c r="H132" t="s">
        <v>333</v>
      </c>
      <c r="I132">
        <v>7</v>
      </c>
      <c r="J132">
        <v>131</v>
      </c>
      <c r="M132">
        <v>131</v>
      </c>
      <c r="P132">
        <v>131</v>
      </c>
      <c r="Q132" t="s">
        <v>483</v>
      </c>
      <c r="R132">
        <v>6</v>
      </c>
      <c r="S132">
        <v>131</v>
      </c>
      <c r="V132">
        <v>131</v>
      </c>
      <c r="Y132">
        <v>131</v>
      </c>
      <c r="AB132">
        <v>131</v>
      </c>
      <c r="AE132">
        <v>131</v>
      </c>
      <c r="AH132">
        <v>131</v>
      </c>
      <c r="AK132">
        <v>131</v>
      </c>
      <c r="AN132">
        <v>131</v>
      </c>
      <c r="AQ132">
        <v>131</v>
      </c>
      <c r="AT132">
        <v>131</v>
      </c>
      <c r="AW132">
        <v>131</v>
      </c>
      <c r="AZ132">
        <v>131</v>
      </c>
      <c r="BC132">
        <v>131</v>
      </c>
      <c r="BF132">
        <v>131</v>
      </c>
      <c r="BI132">
        <v>131</v>
      </c>
      <c r="BL132">
        <v>131</v>
      </c>
      <c r="BO132">
        <v>131</v>
      </c>
      <c r="BR132">
        <v>131</v>
      </c>
      <c r="BU132">
        <v>131</v>
      </c>
      <c r="BX132">
        <v>131</v>
      </c>
      <c r="CA132">
        <v>131</v>
      </c>
      <c r="CD132">
        <v>131</v>
      </c>
      <c r="CG132">
        <v>131</v>
      </c>
      <c r="CJ132">
        <v>131</v>
      </c>
      <c r="CM132">
        <v>131</v>
      </c>
      <c r="CP132">
        <v>131</v>
      </c>
      <c r="CS132">
        <v>131</v>
      </c>
    </row>
    <row r="133" spans="2:97" x14ac:dyDescent="0.25">
      <c r="B133" t="s">
        <v>356</v>
      </c>
      <c r="C133">
        <v>6</v>
      </c>
      <c r="D133">
        <v>132</v>
      </c>
      <c r="E133" t="s">
        <v>1134</v>
      </c>
      <c r="F133">
        <v>6</v>
      </c>
      <c r="G133">
        <v>132</v>
      </c>
      <c r="H133" t="s">
        <v>541</v>
      </c>
      <c r="I133">
        <v>7</v>
      </c>
      <c r="J133">
        <v>132</v>
      </c>
      <c r="M133">
        <v>132</v>
      </c>
      <c r="P133">
        <v>132</v>
      </c>
      <c r="Q133" t="s">
        <v>521</v>
      </c>
      <c r="R133">
        <v>6</v>
      </c>
      <c r="S133">
        <v>132</v>
      </c>
      <c r="V133">
        <v>132</v>
      </c>
      <c r="Y133">
        <v>132</v>
      </c>
      <c r="AB133">
        <v>132</v>
      </c>
      <c r="AE133">
        <v>132</v>
      </c>
      <c r="AH133">
        <v>132</v>
      </c>
      <c r="AK133">
        <v>132</v>
      </c>
      <c r="AN133">
        <v>132</v>
      </c>
      <c r="AQ133">
        <v>132</v>
      </c>
      <c r="AT133">
        <v>132</v>
      </c>
      <c r="AW133">
        <v>132</v>
      </c>
      <c r="AZ133">
        <v>132</v>
      </c>
      <c r="BC133">
        <v>132</v>
      </c>
      <c r="BF133">
        <v>132</v>
      </c>
      <c r="BI133">
        <v>132</v>
      </c>
      <c r="BL133">
        <v>132</v>
      </c>
      <c r="BO133">
        <v>132</v>
      </c>
      <c r="BR133">
        <v>132</v>
      </c>
      <c r="BU133">
        <v>132</v>
      </c>
      <c r="BX133">
        <v>132</v>
      </c>
      <c r="CA133">
        <v>132</v>
      </c>
      <c r="CD133">
        <v>132</v>
      </c>
      <c r="CG133">
        <v>132</v>
      </c>
      <c r="CJ133">
        <v>132</v>
      </c>
      <c r="CM133">
        <v>132</v>
      </c>
      <c r="CP133">
        <v>132</v>
      </c>
      <c r="CS133">
        <v>132</v>
      </c>
    </row>
    <row r="134" spans="2:97" x14ac:dyDescent="0.25">
      <c r="B134" t="s">
        <v>338</v>
      </c>
      <c r="C134">
        <v>6</v>
      </c>
      <c r="D134">
        <v>133</v>
      </c>
      <c r="E134" t="s">
        <v>1107</v>
      </c>
      <c r="F134">
        <v>6</v>
      </c>
      <c r="G134">
        <v>133</v>
      </c>
      <c r="H134" t="s">
        <v>458</v>
      </c>
      <c r="I134">
        <v>7</v>
      </c>
      <c r="J134">
        <v>133</v>
      </c>
      <c r="M134">
        <v>133</v>
      </c>
      <c r="P134">
        <v>133</v>
      </c>
      <c r="Q134" t="s">
        <v>438</v>
      </c>
      <c r="R134">
        <v>6</v>
      </c>
      <c r="S134">
        <v>133</v>
      </c>
      <c r="V134">
        <v>133</v>
      </c>
      <c r="Y134">
        <v>133</v>
      </c>
      <c r="AB134">
        <v>133</v>
      </c>
      <c r="AE134">
        <v>133</v>
      </c>
      <c r="AH134">
        <v>133</v>
      </c>
      <c r="AK134">
        <v>133</v>
      </c>
      <c r="AN134">
        <v>133</v>
      </c>
      <c r="AQ134">
        <v>133</v>
      </c>
      <c r="AT134">
        <v>133</v>
      </c>
      <c r="AW134">
        <v>133</v>
      </c>
      <c r="AZ134">
        <v>133</v>
      </c>
      <c r="BC134">
        <v>133</v>
      </c>
      <c r="BF134">
        <v>133</v>
      </c>
      <c r="BI134">
        <v>133</v>
      </c>
      <c r="BL134">
        <v>133</v>
      </c>
      <c r="BO134">
        <v>133</v>
      </c>
      <c r="BR134">
        <v>133</v>
      </c>
      <c r="BU134">
        <v>133</v>
      </c>
      <c r="BX134">
        <v>133</v>
      </c>
      <c r="CA134">
        <v>133</v>
      </c>
      <c r="CD134">
        <v>133</v>
      </c>
      <c r="CG134">
        <v>133</v>
      </c>
      <c r="CJ134">
        <v>133</v>
      </c>
      <c r="CM134">
        <v>133</v>
      </c>
      <c r="CP134">
        <v>133</v>
      </c>
      <c r="CS134">
        <v>133</v>
      </c>
    </row>
    <row r="135" spans="2:97" x14ac:dyDescent="0.25">
      <c r="B135" t="s">
        <v>369</v>
      </c>
      <c r="C135">
        <v>6</v>
      </c>
      <c r="D135">
        <v>134</v>
      </c>
      <c r="E135" t="s">
        <v>1197</v>
      </c>
      <c r="F135">
        <v>6</v>
      </c>
      <c r="G135">
        <v>134</v>
      </c>
      <c r="H135" t="s">
        <v>325</v>
      </c>
      <c r="I135">
        <v>7</v>
      </c>
      <c r="J135">
        <v>134</v>
      </c>
      <c r="M135">
        <v>134</v>
      </c>
      <c r="P135">
        <v>134</v>
      </c>
      <c r="Q135" t="s">
        <v>464</v>
      </c>
      <c r="R135">
        <v>6</v>
      </c>
      <c r="S135">
        <v>134</v>
      </c>
      <c r="V135">
        <v>134</v>
      </c>
      <c r="Y135">
        <v>134</v>
      </c>
      <c r="AB135">
        <v>134</v>
      </c>
      <c r="AE135">
        <v>134</v>
      </c>
      <c r="AH135">
        <v>134</v>
      </c>
      <c r="AK135">
        <v>134</v>
      </c>
      <c r="AN135">
        <v>134</v>
      </c>
      <c r="AQ135">
        <v>134</v>
      </c>
      <c r="AT135">
        <v>134</v>
      </c>
      <c r="AW135">
        <v>134</v>
      </c>
      <c r="AZ135">
        <v>134</v>
      </c>
      <c r="BC135">
        <v>134</v>
      </c>
      <c r="BF135">
        <v>134</v>
      </c>
      <c r="BI135">
        <v>134</v>
      </c>
      <c r="BL135">
        <v>134</v>
      </c>
      <c r="BO135">
        <v>134</v>
      </c>
      <c r="BR135">
        <v>134</v>
      </c>
      <c r="BU135">
        <v>134</v>
      </c>
      <c r="BX135">
        <v>134</v>
      </c>
      <c r="CA135">
        <v>134</v>
      </c>
      <c r="CD135">
        <v>134</v>
      </c>
      <c r="CG135">
        <v>134</v>
      </c>
      <c r="CJ135">
        <v>134</v>
      </c>
      <c r="CM135">
        <v>134</v>
      </c>
      <c r="CP135">
        <v>134</v>
      </c>
      <c r="CS135">
        <v>134</v>
      </c>
    </row>
    <row r="136" spans="2:97" x14ac:dyDescent="0.25">
      <c r="B136" t="s">
        <v>436</v>
      </c>
      <c r="C136">
        <v>6</v>
      </c>
      <c r="D136">
        <v>135</v>
      </c>
      <c r="E136" t="s">
        <v>1122</v>
      </c>
      <c r="F136">
        <v>6</v>
      </c>
      <c r="G136">
        <v>135</v>
      </c>
      <c r="H136" t="s">
        <v>476</v>
      </c>
      <c r="I136">
        <v>7</v>
      </c>
      <c r="J136">
        <v>135</v>
      </c>
      <c r="M136">
        <v>135</v>
      </c>
      <c r="P136">
        <v>135</v>
      </c>
      <c r="Q136" t="s">
        <v>375</v>
      </c>
      <c r="R136">
        <v>6</v>
      </c>
      <c r="S136">
        <v>135</v>
      </c>
      <c r="V136">
        <v>135</v>
      </c>
      <c r="Y136">
        <v>135</v>
      </c>
      <c r="AB136">
        <v>135</v>
      </c>
      <c r="AE136">
        <v>135</v>
      </c>
      <c r="AH136">
        <v>135</v>
      </c>
      <c r="AK136">
        <v>135</v>
      </c>
      <c r="AN136">
        <v>135</v>
      </c>
      <c r="AQ136">
        <v>135</v>
      </c>
      <c r="AT136">
        <v>135</v>
      </c>
      <c r="AW136">
        <v>135</v>
      </c>
      <c r="AZ136">
        <v>135</v>
      </c>
      <c r="BC136">
        <v>135</v>
      </c>
      <c r="BF136">
        <v>135</v>
      </c>
      <c r="BI136">
        <v>135</v>
      </c>
      <c r="BL136">
        <v>135</v>
      </c>
      <c r="BO136">
        <v>135</v>
      </c>
      <c r="BR136">
        <v>135</v>
      </c>
      <c r="BU136">
        <v>135</v>
      </c>
      <c r="BX136">
        <v>135</v>
      </c>
      <c r="CA136">
        <v>135</v>
      </c>
      <c r="CD136">
        <v>135</v>
      </c>
      <c r="CG136">
        <v>135</v>
      </c>
      <c r="CJ136">
        <v>135</v>
      </c>
      <c r="CM136">
        <v>135</v>
      </c>
      <c r="CP136">
        <v>135</v>
      </c>
      <c r="CS136">
        <v>135</v>
      </c>
    </row>
    <row r="137" spans="2:97" x14ac:dyDescent="0.25">
      <c r="B137" t="s">
        <v>445</v>
      </c>
      <c r="C137">
        <v>6</v>
      </c>
      <c r="D137">
        <v>136</v>
      </c>
      <c r="E137" t="s">
        <v>1069</v>
      </c>
      <c r="F137">
        <v>6</v>
      </c>
      <c r="G137">
        <v>136</v>
      </c>
      <c r="H137" t="s">
        <v>384</v>
      </c>
      <c r="I137">
        <v>7</v>
      </c>
      <c r="J137">
        <v>136</v>
      </c>
      <c r="M137">
        <v>136</v>
      </c>
      <c r="P137">
        <v>136</v>
      </c>
      <c r="Q137" t="s">
        <v>450</v>
      </c>
      <c r="R137">
        <v>6</v>
      </c>
      <c r="S137">
        <v>136</v>
      </c>
      <c r="V137">
        <v>136</v>
      </c>
      <c r="Y137">
        <v>136</v>
      </c>
      <c r="AB137">
        <v>136</v>
      </c>
      <c r="AE137">
        <v>136</v>
      </c>
      <c r="AH137">
        <v>136</v>
      </c>
      <c r="AK137">
        <v>136</v>
      </c>
      <c r="AN137">
        <v>136</v>
      </c>
      <c r="AQ137">
        <v>136</v>
      </c>
      <c r="AT137">
        <v>136</v>
      </c>
      <c r="AW137">
        <v>136</v>
      </c>
      <c r="AZ137">
        <v>136</v>
      </c>
      <c r="BC137">
        <v>136</v>
      </c>
      <c r="BF137">
        <v>136</v>
      </c>
      <c r="BI137">
        <v>136</v>
      </c>
      <c r="BL137">
        <v>136</v>
      </c>
      <c r="BO137">
        <v>136</v>
      </c>
      <c r="BR137">
        <v>136</v>
      </c>
      <c r="BU137">
        <v>136</v>
      </c>
      <c r="BX137">
        <v>136</v>
      </c>
      <c r="CA137">
        <v>136</v>
      </c>
      <c r="CD137">
        <v>136</v>
      </c>
      <c r="CG137">
        <v>136</v>
      </c>
      <c r="CJ137">
        <v>136</v>
      </c>
      <c r="CM137">
        <v>136</v>
      </c>
      <c r="CP137">
        <v>136</v>
      </c>
      <c r="CS137">
        <v>136</v>
      </c>
    </row>
    <row r="138" spans="2:97" x14ac:dyDescent="0.25">
      <c r="B138" t="s">
        <v>439</v>
      </c>
      <c r="C138">
        <v>6</v>
      </c>
      <c r="D138">
        <v>137</v>
      </c>
      <c r="E138" t="s">
        <v>1170</v>
      </c>
      <c r="F138">
        <v>6</v>
      </c>
      <c r="G138">
        <v>137</v>
      </c>
      <c r="H138" t="s">
        <v>372</v>
      </c>
      <c r="I138">
        <v>7</v>
      </c>
      <c r="J138">
        <v>137</v>
      </c>
      <c r="M138">
        <v>137</v>
      </c>
      <c r="P138">
        <v>137</v>
      </c>
      <c r="Q138" t="s">
        <v>467</v>
      </c>
      <c r="R138">
        <v>6</v>
      </c>
      <c r="S138">
        <v>137</v>
      </c>
      <c r="V138">
        <v>137</v>
      </c>
      <c r="Y138">
        <v>137</v>
      </c>
      <c r="AB138">
        <v>137</v>
      </c>
      <c r="AE138">
        <v>137</v>
      </c>
      <c r="AH138">
        <v>137</v>
      </c>
      <c r="AK138">
        <v>137</v>
      </c>
      <c r="AN138">
        <v>137</v>
      </c>
      <c r="AQ138">
        <v>137</v>
      </c>
      <c r="AT138">
        <v>137</v>
      </c>
      <c r="AW138">
        <v>137</v>
      </c>
      <c r="AZ138">
        <v>137</v>
      </c>
      <c r="BC138">
        <v>137</v>
      </c>
      <c r="BF138">
        <v>137</v>
      </c>
      <c r="BI138">
        <v>137</v>
      </c>
      <c r="BL138">
        <v>137</v>
      </c>
      <c r="BO138">
        <v>137</v>
      </c>
      <c r="BR138">
        <v>137</v>
      </c>
      <c r="BU138">
        <v>137</v>
      </c>
      <c r="BX138">
        <v>137</v>
      </c>
      <c r="CA138">
        <v>137</v>
      </c>
      <c r="CD138">
        <v>137</v>
      </c>
      <c r="CG138">
        <v>137</v>
      </c>
      <c r="CJ138">
        <v>137</v>
      </c>
      <c r="CM138">
        <v>137</v>
      </c>
      <c r="CP138">
        <v>137</v>
      </c>
      <c r="CS138">
        <v>137</v>
      </c>
    </row>
    <row r="139" spans="2:97" x14ac:dyDescent="0.25">
      <c r="B139" t="s">
        <v>340</v>
      </c>
      <c r="C139">
        <v>6</v>
      </c>
      <c r="D139">
        <v>138</v>
      </c>
      <c r="E139" t="s">
        <v>1061</v>
      </c>
      <c r="F139">
        <v>6</v>
      </c>
      <c r="G139">
        <v>138</v>
      </c>
      <c r="H139" t="s">
        <v>474</v>
      </c>
      <c r="I139">
        <v>7</v>
      </c>
      <c r="J139">
        <v>138</v>
      </c>
      <c r="M139">
        <v>138</v>
      </c>
      <c r="P139">
        <v>138</v>
      </c>
      <c r="Q139" t="s">
        <v>392</v>
      </c>
      <c r="R139">
        <v>6</v>
      </c>
      <c r="S139">
        <v>138</v>
      </c>
      <c r="V139">
        <v>138</v>
      </c>
      <c r="Y139">
        <v>138</v>
      </c>
      <c r="AB139">
        <v>138</v>
      </c>
      <c r="AE139">
        <v>138</v>
      </c>
      <c r="AH139">
        <v>138</v>
      </c>
      <c r="AK139">
        <v>138</v>
      </c>
      <c r="AN139">
        <v>138</v>
      </c>
      <c r="AQ139">
        <v>138</v>
      </c>
      <c r="AT139">
        <v>138</v>
      </c>
      <c r="AW139">
        <v>138</v>
      </c>
      <c r="AZ139">
        <v>138</v>
      </c>
      <c r="BC139">
        <v>138</v>
      </c>
      <c r="BF139">
        <v>138</v>
      </c>
      <c r="BI139">
        <v>138</v>
      </c>
      <c r="BL139">
        <v>138</v>
      </c>
      <c r="BO139">
        <v>138</v>
      </c>
      <c r="BR139">
        <v>138</v>
      </c>
      <c r="BU139">
        <v>138</v>
      </c>
      <c r="BX139">
        <v>138</v>
      </c>
      <c r="CA139">
        <v>138</v>
      </c>
      <c r="CD139">
        <v>138</v>
      </c>
      <c r="CG139">
        <v>138</v>
      </c>
      <c r="CJ139">
        <v>138</v>
      </c>
      <c r="CM139">
        <v>138</v>
      </c>
      <c r="CP139">
        <v>138</v>
      </c>
      <c r="CS139">
        <v>138</v>
      </c>
    </row>
    <row r="140" spans="2:97" x14ac:dyDescent="0.25">
      <c r="B140" t="s">
        <v>336</v>
      </c>
      <c r="C140">
        <v>6</v>
      </c>
      <c r="D140">
        <v>139</v>
      </c>
      <c r="E140" t="s">
        <v>1017</v>
      </c>
      <c r="F140">
        <v>6</v>
      </c>
      <c r="G140">
        <v>139</v>
      </c>
      <c r="H140" s="5" t="s">
        <v>465</v>
      </c>
      <c r="I140">
        <v>7</v>
      </c>
      <c r="J140">
        <v>139</v>
      </c>
      <c r="M140">
        <v>139</v>
      </c>
      <c r="P140">
        <v>139</v>
      </c>
      <c r="Q140" t="s">
        <v>476</v>
      </c>
      <c r="R140">
        <v>6</v>
      </c>
      <c r="S140">
        <v>139</v>
      </c>
      <c r="V140">
        <v>139</v>
      </c>
      <c r="Y140">
        <v>139</v>
      </c>
      <c r="AB140">
        <v>139</v>
      </c>
      <c r="AE140">
        <v>139</v>
      </c>
      <c r="AH140">
        <v>139</v>
      </c>
      <c r="AK140">
        <v>139</v>
      </c>
      <c r="AN140">
        <v>139</v>
      </c>
      <c r="AQ140">
        <v>139</v>
      </c>
      <c r="AT140">
        <v>139</v>
      </c>
      <c r="AW140">
        <v>139</v>
      </c>
      <c r="AZ140">
        <v>139</v>
      </c>
      <c r="BC140">
        <v>139</v>
      </c>
      <c r="BF140">
        <v>139</v>
      </c>
      <c r="BI140">
        <v>139</v>
      </c>
      <c r="BL140">
        <v>139</v>
      </c>
      <c r="BO140">
        <v>139</v>
      </c>
      <c r="BR140">
        <v>139</v>
      </c>
      <c r="BU140">
        <v>139</v>
      </c>
      <c r="BX140">
        <v>139</v>
      </c>
      <c r="CA140">
        <v>139</v>
      </c>
      <c r="CD140">
        <v>139</v>
      </c>
      <c r="CG140">
        <v>139</v>
      </c>
      <c r="CJ140">
        <v>139</v>
      </c>
      <c r="CM140">
        <v>139</v>
      </c>
      <c r="CP140">
        <v>139</v>
      </c>
      <c r="CS140">
        <v>139</v>
      </c>
    </row>
    <row r="141" spans="2:97" x14ac:dyDescent="0.25">
      <c r="B141" t="s">
        <v>532</v>
      </c>
      <c r="C141">
        <v>6</v>
      </c>
      <c r="D141">
        <v>140</v>
      </c>
      <c r="E141" t="s">
        <v>1171</v>
      </c>
      <c r="F141">
        <v>6</v>
      </c>
      <c r="G141">
        <v>140</v>
      </c>
      <c r="J141">
        <v>140</v>
      </c>
      <c r="M141">
        <v>140</v>
      </c>
      <c r="P141">
        <v>140</v>
      </c>
      <c r="Q141" t="s">
        <v>465</v>
      </c>
      <c r="R141">
        <v>6</v>
      </c>
      <c r="S141">
        <v>140</v>
      </c>
      <c r="V141">
        <v>140</v>
      </c>
      <c r="Y141">
        <v>140</v>
      </c>
      <c r="AB141">
        <v>140</v>
      </c>
      <c r="AE141">
        <v>140</v>
      </c>
      <c r="AH141">
        <v>140</v>
      </c>
      <c r="AK141">
        <v>140</v>
      </c>
      <c r="AN141">
        <v>140</v>
      </c>
      <c r="AQ141">
        <v>140</v>
      </c>
      <c r="AT141">
        <v>140</v>
      </c>
      <c r="AW141">
        <v>140</v>
      </c>
      <c r="AZ141">
        <v>140</v>
      </c>
      <c r="BC141">
        <v>140</v>
      </c>
      <c r="BF141">
        <v>140</v>
      </c>
      <c r="BI141">
        <v>140</v>
      </c>
      <c r="BL141">
        <v>140</v>
      </c>
      <c r="BO141">
        <v>140</v>
      </c>
      <c r="BR141">
        <v>140</v>
      </c>
      <c r="BU141">
        <v>140</v>
      </c>
      <c r="BX141">
        <v>140</v>
      </c>
      <c r="CA141">
        <v>140</v>
      </c>
      <c r="CD141">
        <v>140</v>
      </c>
      <c r="CG141">
        <v>140</v>
      </c>
      <c r="CJ141">
        <v>140</v>
      </c>
      <c r="CM141">
        <v>140</v>
      </c>
      <c r="CP141">
        <v>140</v>
      </c>
      <c r="CS141">
        <v>140</v>
      </c>
    </row>
    <row r="142" spans="2:97" x14ac:dyDescent="0.25">
      <c r="B142" t="s">
        <v>347</v>
      </c>
      <c r="C142">
        <v>6</v>
      </c>
      <c r="D142">
        <v>141</v>
      </c>
      <c r="E142" t="s">
        <v>1201</v>
      </c>
      <c r="F142">
        <v>6</v>
      </c>
      <c r="G142">
        <v>141</v>
      </c>
      <c r="J142">
        <v>141</v>
      </c>
      <c r="M142">
        <v>141</v>
      </c>
      <c r="P142">
        <v>141</v>
      </c>
      <c r="Q142" t="s">
        <v>367</v>
      </c>
      <c r="R142">
        <v>6</v>
      </c>
      <c r="S142">
        <v>141</v>
      </c>
      <c r="V142">
        <v>141</v>
      </c>
      <c r="Y142">
        <v>141</v>
      </c>
      <c r="AB142">
        <v>141</v>
      </c>
      <c r="AE142">
        <v>141</v>
      </c>
      <c r="AH142">
        <v>141</v>
      </c>
      <c r="AK142">
        <v>141</v>
      </c>
      <c r="AN142">
        <v>141</v>
      </c>
      <c r="AQ142">
        <v>141</v>
      </c>
      <c r="AT142">
        <v>141</v>
      </c>
      <c r="AW142">
        <v>141</v>
      </c>
      <c r="AZ142">
        <v>141</v>
      </c>
      <c r="BC142">
        <v>141</v>
      </c>
      <c r="BF142">
        <v>141</v>
      </c>
      <c r="BI142">
        <v>141</v>
      </c>
      <c r="BL142">
        <v>141</v>
      </c>
      <c r="BO142">
        <v>141</v>
      </c>
      <c r="BR142">
        <v>141</v>
      </c>
      <c r="BU142">
        <v>141</v>
      </c>
      <c r="BX142">
        <v>141</v>
      </c>
      <c r="CA142">
        <v>141</v>
      </c>
      <c r="CD142">
        <v>141</v>
      </c>
      <c r="CG142">
        <v>141</v>
      </c>
      <c r="CJ142">
        <v>141</v>
      </c>
      <c r="CM142">
        <v>141</v>
      </c>
      <c r="CP142">
        <v>141</v>
      </c>
      <c r="CS142">
        <v>141</v>
      </c>
    </row>
    <row r="143" spans="2:97" x14ac:dyDescent="0.25">
      <c r="B143" t="s">
        <v>458</v>
      </c>
      <c r="C143">
        <v>6</v>
      </c>
      <c r="D143">
        <v>142</v>
      </c>
      <c r="E143" t="s">
        <v>1108</v>
      </c>
      <c r="F143">
        <v>6</v>
      </c>
      <c r="G143">
        <v>142</v>
      </c>
      <c r="J143">
        <v>142</v>
      </c>
      <c r="M143">
        <v>142</v>
      </c>
      <c r="P143">
        <v>142</v>
      </c>
      <c r="Q143" t="s">
        <v>482</v>
      </c>
      <c r="R143">
        <v>6</v>
      </c>
      <c r="S143">
        <v>142</v>
      </c>
      <c r="V143">
        <v>142</v>
      </c>
      <c r="Y143">
        <v>142</v>
      </c>
      <c r="AB143">
        <v>142</v>
      </c>
      <c r="AE143">
        <v>142</v>
      </c>
      <c r="AH143">
        <v>142</v>
      </c>
      <c r="AK143">
        <v>142</v>
      </c>
      <c r="AN143">
        <v>142</v>
      </c>
      <c r="AQ143">
        <v>142</v>
      </c>
      <c r="AT143">
        <v>142</v>
      </c>
      <c r="AW143">
        <v>142</v>
      </c>
      <c r="AZ143">
        <v>142</v>
      </c>
      <c r="BC143">
        <v>142</v>
      </c>
      <c r="BF143">
        <v>142</v>
      </c>
      <c r="BI143">
        <v>142</v>
      </c>
      <c r="BL143">
        <v>142</v>
      </c>
      <c r="BO143">
        <v>142</v>
      </c>
      <c r="BR143">
        <v>142</v>
      </c>
      <c r="BU143">
        <v>142</v>
      </c>
      <c r="BX143">
        <v>142</v>
      </c>
      <c r="CA143">
        <v>142</v>
      </c>
      <c r="CD143">
        <v>142</v>
      </c>
      <c r="CG143">
        <v>142</v>
      </c>
      <c r="CJ143">
        <v>142</v>
      </c>
      <c r="CM143">
        <v>142</v>
      </c>
      <c r="CP143">
        <v>142</v>
      </c>
      <c r="CS143">
        <v>142</v>
      </c>
    </row>
    <row r="144" spans="2:97" x14ac:dyDescent="0.25">
      <c r="B144" t="s">
        <v>402</v>
      </c>
      <c r="C144">
        <v>6</v>
      </c>
      <c r="D144">
        <v>143</v>
      </c>
      <c r="E144" t="s">
        <v>1018</v>
      </c>
      <c r="F144">
        <v>6</v>
      </c>
      <c r="G144">
        <v>143</v>
      </c>
      <c r="J144">
        <v>143</v>
      </c>
      <c r="M144">
        <v>143</v>
      </c>
      <c r="P144">
        <v>143</v>
      </c>
      <c r="Q144" t="s">
        <v>454</v>
      </c>
      <c r="R144">
        <v>6</v>
      </c>
      <c r="S144">
        <v>143</v>
      </c>
      <c r="V144">
        <v>143</v>
      </c>
      <c r="Y144">
        <v>143</v>
      </c>
      <c r="AB144">
        <v>143</v>
      </c>
      <c r="AE144">
        <v>143</v>
      </c>
      <c r="AH144">
        <v>143</v>
      </c>
      <c r="AK144">
        <v>143</v>
      </c>
      <c r="AN144">
        <v>143</v>
      </c>
      <c r="AQ144">
        <v>143</v>
      </c>
      <c r="AT144">
        <v>143</v>
      </c>
      <c r="AW144">
        <v>143</v>
      </c>
      <c r="AZ144">
        <v>143</v>
      </c>
      <c r="BC144">
        <v>143</v>
      </c>
      <c r="BF144">
        <v>143</v>
      </c>
      <c r="BI144">
        <v>143</v>
      </c>
      <c r="BL144">
        <v>143</v>
      </c>
      <c r="BO144">
        <v>143</v>
      </c>
      <c r="BR144">
        <v>143</v>
      </c>
      <c r="BU144">
        <v>143</v>
      </c>
      <c r="BX144">
        <v>143</v>
      </c>
      <c r="CA144">
        <v>143</v>
      </c>
      <c r="CD144">
        <v>143</v>
      </c>
      <c r="CG144">
        <v>143</v>
      </c>
      <c r="CJ144">
        <v>143</v>
      </c>
      <c r="CM144">
        <v>143</v>
      </c>
      <c r="CP144">
        <v>143</v>
      </c>
      <c r="CS144">
        <v>143</v>
      </c>
    </row>
    <row r="145" spans="2:97" x14ac:dyDescent="0.25">
      <c r="B145" t="s">
        <v>345</v>
      </c>
      <c r="C145">
        <v>6</v>
      </c>
      <c r="D145">
        <v>144</v>
      </c>
      <c r="E145" t="s">
        <v>1077</v>
      </c>
      <c r="F145">
        <v>6</v>
      </c>
      <c r="G145">
        <v>144</v>
      </c>
      <c r="J145">
        <v>144</v>
      </c>
      <c r="M145">
        <v>144</v>
      </c>
      <c r="P145">
        <v>144</v>
      </c>
      <c r="Q145" t="s">
        <v>478</v>
      </c>
      <c r="R145">
        <v>6</v>
      </c>
      <c r="S145">
        <v>144</v>
      </c>
      <c r="V145">
        <v>144</v>
      </c>
      <c r="Y145">
        <v>144</v>
      </c>
      <c r="AB145">
        <v>144</v>
      </c>
      <c r="AE145">
        <v>144</v>
      </c>
      <c r="AH145">
        <v>144</v>
      </c>
      <c r="AK145">
        <v>144</v>
      </c>
      <c r="AN145">
        <v>144</v>
      </c>
      <c r="AQ145">
        <v>144</v>
      </c>
      <c r="AT145">
        <v>144</v>
      </c>
      <c r="AW145">
        <v>144</v>
      </c>
      <c r="AZ145">
        <v>144</v>
      </c>
      <c r="BC145">
        <v>144</v>
      </c>
      <c r="BF145">
        <v>144</v>
      </c>
      <c r="BI145">
        <v>144</v>
      </c>
      <c r="BL145">
        <v>144</v>
      </c>
      <c r="BO145">
        <v>144</v>
      </c>
      <c r="BR145">
        <v>144</v>
      </c>
      <c r="BU145">
        <v>144</v>
      </c>
      <c r="BX145">
        <v>144</v>
      </c>
      <c r="CA145">
        <v>144</v>
      </c>
      <c r="CD145">
        <v>144</v>
      </c>
      <c r="CG145">
        <v>144</v>
      </c>
      <c r="CJ145">
        <v>144</v>
      </c>
      <c r="CM145">
        <v>144</v>
      </c>
      <c r="CP145">
        <v>144</v>
      </c>
      <c r="CS145">
        <v>144</v>
      </c>
    </row>
    <row r="146" spans="2:97" x14ac:dyDescent="0.25">
      <c r="B146" t="s">
        <v>341</v>
      </c>
      <c r="C146">
        <v>6</v>
      </c>
      <c r="D146">
        <v>145</v>
      </c>
      <c r="E146" t="s">
        <v>1162</v>
      </c>
      <c r="F146">
        <v>6</v>
      </c>
      <c r="G146">
        <v>145</v>
      </c>
      <c r="J146">
        <v>145</v>
      </c>
      <c r="M146">
        <v>145</v>
      </c>
      <c r="P146">
        <v>145</v>
      </c>
      <c r="Q146" t="s">
        <v>384</v>
      </c>
      <c r="R146">
        <v>6</v>
      </c>
      <c r="S146">
        <v>145</v>
      </c>
      <c r="V146">
        <v>145</v>
      </c>
      <c r="Y146">
        <v>145</v>
      </c>
      <c r="AB146">
        <v>145</v>
      </c>
      <c r="AE146">
        <v>145</v>
      </c>
      <c r="AH146">
        <v>145</v>
      </c>
      <c r="AK146">
        <v>145</v>
      </c>
      <c r="AN146">
        <v>145</v>
      </c>
      <c r="AQ146">
        <v>145</v>
      </c>
      <c r="AT146">
        <v>145</v>
      </c>
      <c r="AW146">
        <v>145</v>
      </c>
      <c r="AZ146">
        <v>145</v>
      </c>
      <c r="BC146">
        <v>145</v>
      </c>
      <c r="BF146">
        <v>145</v>
      </c>
      <c r="BI146">
        <v>145</v>
      </c>
      <c r="BL146">
        <v>145</v>
      </c>
      <c r="BO146">
        <v>145</v>
      </c>
      <c r="BR146">
        <v>145</v>
      </c>
      <c r="BU146">
        <v>145</v>
      </c>
      <c r="BX146">
        <v>145</v>
      </c>
      <c r="CA146">
        <v>145</v>
      </c>
      <c r="CD146">
        <v>145</v>
      </c>
      <c r="CG146">
        <v>145</v>
      </c>
      <c r="CJ146">
        <v>145</v>
      </c>
      <c r="CM146">
        <v>145</v>
      </c>
      <c r="CP146">
        <v>145</v>
      </c>
      <c r="CS146">
        <v>145</v>
      </c>
    </row>
    <row r="147" spans="2:97" x14ac:dyDescent="0.25">
      <c r="B147" t="s">
        <v>527</v>
      </c>
      <c r="C147">
        <v>6</v>
      </c>
      <c r="D147">
        <v>146</v>
      </c>
      <c r="E147" t="s">
        <v>1005</v>
      </c>
      <c r="F147">
        <v>6</v>
      </c>
      <c r="G147">
        <v>146</v>
      </c>
      <c r="J147">
        <v>146</v>
      </c>
      <c r="M147">
        <v>146</v>
      </c>
      <c r="P147">
        <v>146</v>
      </c>
      <c r="Q147" t="s">
        <v>457</v>
      </c>
      <c r="R147">
        <v>6</v>
      </c>
      <c r="S147">
        <v>146</v>
      </c>
      <c r="V147">
        <v>146</v>
      </c>
      <c r="Y147">
        <v>146</v>
      </c>
      <c r="AB147">
        <v>146</v>
      </c>
      <c r="AE147">
        <v>146</v>
      </c>
      <c r="AH147">
        <v>146</v>
      </c>
      <c r="AK147">
        <v>146</v>
      </c>
      <c r="AN147">
        <v>146</v>
      </c>
      <c r="AQ147">
        <v>146</v>
      </c>
      <c r="AT147">
        <v>146</v>
      </c>
      <c r="AW147">
        <v>146</v>
      </c>
      <c r="AZ147">
        <v>146</v>
      </c>
      <c r="BC147">
        <v>146</v>
      </c>
      <c r="BF147">
        <v>146</v>
      </c>
      <c r="BI147">
        <v>146</v>
      </c>
      <c r="BL147">
        <v>146</v>
      </c>
      <c r="BO147">
        <v>146</v>
      </c>
      <c r="BR147">
        <v>146</v>
      </c>
      <c r="BU147">
        <v>146</v>
      </c>
      <c r="BX147">
        <v>146</v>
      </c>
      <c r="CA147">
        <v>146</v>
      </c>
      <c r="CD147">
        <v>146</v>
      </c>
      <c r="CG147">
        <v>146</v>
      </c>
      <c r="CJ147">
        <v>146</v>
      </c>
      <c r="CM147">
        <v>146</v>
      </c>
      <c r="CP147">
        <v>146</v>
      </c>
      <c r="CS147">
        <v>146</v>
      </c>
    </row>
    <row r="148" spans="2:97" x14ac:dyDescent="0.25">
      <c r="B148" t="s">
        <v>326</v>
      </c>
      <c r="C148">
        <v>6</v>
      </c>
      <c r="D148">
        <v>147</v>
      </c>
      <c r="E148" t="s">
        <v>1023</v>
      </c>
      <c r="F148">
        <v>6</v>
      </c>
      <c r="G148">
        <v>147</v>
      </c>
      <c r="J148">
        <v>147</v>
      </c>
      <c r="M148">
        <v>147</v>
      </c>
      <c r="P148">
        <v>147</v>
      </c>
      <c r="Q148" t="s">
        <v>459</v>
      </c>
      <c r="R148">
        <v>6</v>
      </c>
      <c r="S148">
        <v>147</v>
      </c>
      <c r="V148">
        <v>147</v>
      </c>
      <c r="Y148">
        <v>147</v>
      </c>
      <c r="AB148">
        <v>147</v>
      </c>
      <c r="AE148">
        <v>147</v>
      </c>
      <c r="AH148">
        <v>147</v>
      </c>
      <c r="AK148">
        <v>147</v>
      </c>
      <c r="AN148">
        <v>147</v>
      </c>
      <c r="AQ148">
        <v>147</v>
      </c>
      <c r="AT148">
        <v>147</v>
      </c>
      <c r="AW148">
        <v>147</v>
      </c>
      <c r="AZ148">
        <v>147</v>
      </c>
      <c r="BC148">
        <v>147</v>
      </c>
      <c r="BF148">
        <v>147</v>
      </c>
      <c r="BI148">
        <v>147</v>
      </c>
      <c r="BL148">
        <v>147</v>
      </c>
      <c r="BO148">
        <v>147</v>
      </c>
      <c r="BR148">
        <v>147</v>
      </c>
      <c r="BU148">
        <v>147</v>
      </c>
      <c r="BX148">
        <v>147</v>
      </c>
      <c r="CA148">
        <v>147</v>
      </c>
      <c r="CD148">
        <v>147</v>
      </c>
      <c r="CG148">
        <v>147</v>
      </c>
      <c r="CJ148">
        <v>147</v>
      </c>
      <c r="CM148">
        <v>147</v>
      </c>
      <c r="CP148">
        <v>147</v>
      </c>
      <c r="CS148">
        <v>147</v>
      </c>
    </row>
    <row r="149" spans="2:97" x14ac:dyDescent="0.25">
      <c r="B149" t="s">
        <v>450</v>
      </c>
      <c r="C149">
        <v>6</v>
      </c>
      <c r="D149">
        <v>148</v>
      </c>
      <c r="E149" t="s">
        <v>1205</v>
      </c>
      <c r="F149">
        <v>6</v>
      </c>
      <c r="G149">
        <v>148</v>
      </c>
      <c r="J149">
        <v>148</v>
      </c>
      <c r="M149">
        <v>148</v>
      </c>
      <c r="P149">
        <v>148</v>
      </c>
      <c r="Q149" t="s">
        <v>358</v>
      </c>
      <c r="R149">
        <v>6</v>
      </c>
      <c r="S149">
        <v>148</v>
      </c>
      <c r="V149">
        <v>148</v>
      </c>
      <c r="Y149">
        <v>148</v>
      </c>
      <c r="AB149">
        <v>148</v>
      </c>
      <c r="AE149">
        <v>148</v>
      </c>
      <c r="AH149">
        <v>148</v>
      </c>
      <c r="AK149">
        <v>148</v>
      </c>
      <c r="AN149">
        <v>148</v>
      </c>
      <c r="AQ149">
        <v>148</v>
      </c>
      <c r="AT149">
        <v>148</v>
      </c>
      <c r="AW149">
        <v>148</v>
      </c>
      <c r="AZ149">
        <v>148</v>
      </c>
      <c r="BC149">
        <v>148</v>
      </c>
      <c r="BF149">
        <v>148</v>
      </c>
      <c r="BI149">
        <v>148</v>
      </c>
      <c r="BL149">
        <v>148</v>
      </c>
      <c r="BO149">
        <v>148</v>
      </c>
      <c r="BR149">
        <v>148</v>
      </c>
      <c r="BU149">
        <v>148</v>
      </c>
      <c r="BX149">
        <v>148</v>
      </c>
      <c r="CA149">
        <v>148</v>
      </c>
      <c r="CD149">
        <v>148</v>
      </c>
      <c r="CG149">
        <v>148</v>
      </c>
      <c r="CJ149">
        <v>148</v>
      </c>
      <c r="CM149">
        <v>148</v>
      </c>
      <c r="CP149">
        <v>148</v>
      </c>
      <c r="CS149">
        <v>148</v>
      </c>
    </row>
    <row r="150" spans="2:97" x14ac:dyDescent="0.25">
      <c r="B150" t="s">
        <v>471</v>
      </c>
      <c r="C150">
        <v>6</v>
      </c>
      <c r="D150">
        <v>149</v>
      </c>
      <c r="E150" t="s">
        <v>1136</v>
      </c>
      <c r="F150">
        <v>6</v>
      </c>
      <c r="G150">
        <v>149</v>
      </c>
      <c r="J150">
        <v>149</v>
      </c>
      <c r="M150">
        <v>149</v>
      </c>
      <c r="P150">
        <v>149</v>
      </c>
      <c r="Q150" t="s">
        <v>484</v>
      </c>
      <c r="R150">
        <v>6</v>
      </c>
      <c r="S150">
        <v>149</v>
      </c>
      <c r="V150">
        <v>149</v>
      </c>
      <c r="Y150">
        <v>149</v>
      </c>
      <c r="AB150">
        <v>149</v>
      </c>
      <c r="AE150">
        <v>149</v>
      </c>
      <c r="AH150">
        <v>149</v>
      </c>
      <c r="AK150">
        <v>149</v>
      </c>
      <c r="AN150">
        <v>149</v>
      </c>
      <c r="AQ150">
        <v>149</v>
      </c>
      <c r="AT150">
        <v>149</v>
      </c>
      <c r="AW150">
        <v>149</v>
      </c>
      <c r="AZ150">
        <v>149</v>
      </c>
      <c r="BC150">
        <v>149</v>
      </c>
      <c r="BF150">
        <v>149</v>
      </c>
      <c r="BI150">
        <v>149</v>
      </c>
      <c r="BL150">
        <v>149</v>
      </c>
      <c r="BO150">
        <v>149</v>
      </c>
      <c r="BR150">
        <v>149</v>
      </c>
      <c r="BU150">
        <v>149</v>
      </c>
      <c r="BX150">
        <v>149</v>
      </c>
      <c r="CA150">
        <v>149</v>
      </c>
      <c r="CD150">
        <v>149</v>
      </c>
      <c r="CG150">
        <v>149</v>
      </c>
      <c r="CJ150">
        <v>149</v>
      </c>
      <c r="CM150">
        <v>149</v>
      </c>
      <c r="CP150">
        <v>149</v>
      </c>
      <c r="CS150">
        <v>149</v>
      </c>
    </row>
    <row r="151" spans="2:97" x14ac:dyDescent="0.25">
      <c r="B151" t="s">
        <v>485</v>
      </c>
      <c r="C151">
        <v>6</v>
      </c>
      <c r="D151">
        <v>150</v>
      </c>
      <c r="E151" t="s">
        <v>1067</v>
      </c>
      <c r="F151">
        <v>6</v>
      </c>
      <c r="G151">
        <v>150</v>
      </c>
      <c r="J151">
        <v>150</v>
      </c>
      <c r="M151">
        <v>150</v>
      </c>
      <c r="P151">
        <v>150</v>
      </c>
      <c r="Q151" t="s">
        <v>409</v>
      </c>
      <c r="R151">
        <v>6</v>
      </c>
      <c r="S151">
        <v>150</v>
      </c>
      <c r="V151">
        <v>150</v>
      </c>
      <c r="Y151">
        <v>150</v>
      </c>
      <c r="AB151">
        <v>150</v>
      </c>
      <c r="AE151">
        <v>150</v>
      </c>
      <c r="AH151">
        <v>150</v>
      </c>
      <c r="AK151">
        <v>150</v>
      </c>
      <c r="AN151">
        <v>150</v>
      </c>
      <c r="AQ151">
        <v>150</v>
      </c>
      <c r="AT151">
        <v>150</v>
      </c>
      <c r="AW151">
        <v>150</v>
      </c>
      <c r="AZ151">
        <v>150</v>
      </c>
      <c r="BC151">
        <v>150</v>
      </c>
      <c r="BF151">
        <v>150</v>
      </c>
      <c r="BI151">
        <v>150</v>
      </c>
      <c r="BL151">
        <v>150</v>
      </c>
      <c r="BO151">
        <v>150</v>
      </c>
      <c r="BR151">
        <v>150</v>
      </c>
      <c r="BU151">
        <v>150</v>
      </c>
      <c r="BX151">
        <v>150</v>
      </c>
      <c r="CA151">
        <v>150</v>
      </c>
      <c r="CD151">
        <v>150</v>
      </c>
      <c r="CG151">
        <v>150</v>
      </c>
      <c r="CJ151">
        <v>150</v>
      </c>
      <c r="CM151">
        <v>150</v>
      </c>
      <c r="CP151">
        <v>150</v>
      </c>
      <c r="CS151">
        <v>150</v>
      </c>
    </row>
    <row r="152" spans="2:97" x14ac:dyDescent="0.25">
      <c r="B152" t="s">
        <v>335</v>
      </c>
      <c r="C152">
        <v>7</v>
      </c>
      <c r="D152">
        <v>151</v>
      </c>
      <c r="E152" t="s">
        <v>1179</v>
      </c>
      <c r="F152">
        <v>7</v>
      </c>
      <c r="G152">
        <v>151</v>
      </c>
      <c r="J152">
        <v>151</v>
      </c>
      <c r="M152">
        <v>151</v>
      </c>
      <c r="P152">
        <v>151</v>
      </c>
      <c r="Q152" t="s">
        <v>537</v>
      </c>
      <c r="R152">
        <v>6</v>
      </c>
      <c r="S152">
        <v>151</v>
      </c>
      <c r="V152">
        <v>151</v>
      </c>
      <c r="Y152">
        <v>151</v>
      </c>
      <c r="AB152">
        <v>151</v>
      </c>
      <c r="AE152">
        <v>151</v>
      </c>
      <c r="AH152">
        <v>151</v>
      </c>
      <c r="AK152">
        <v>151</v>
      </c>
      <c r="AN152">
        <v>151</v>
      </c>
      <c r="AQ152">
        <v>151</v>
      </c>
      <c r="AT152">
        <v>151</v>
      </c>
      <c r="AW152">
        <v>151</v>
      </c>
      <c r="AZ152">
        <v>151</v>
      </c>
      <c r="BC152">
        <v>151</v>
      </c>
      <c r="BF152">
        <v>151</v>
      </c>
      <c r="BI152">
        <v>151</v>
      </c>
      <c r="BL152">
        <v>151</v>
      </c>
      <c r="BO152">
        <v>151</v>
      </c>
      <c r="BR152">
        <v>151</v>
      </c>
      <c r="BU152">
        <v>151</v>
      </c>
      <c r="BX152">
        <v>151</v>
      </c>
      <c r="CA152">
        <v>151</v>
      </c>
      <c r="CD152">
        <v>151</v>
      </c>
      <c r="CG152">
        <v>151</v>
      </c>
      <c r="CJ152">
        <v>151</v>
      </c>
      <c r="CM152">
        <v>151</v>
      </c>
      <c r="CP152">
        <v>151</v>
      </c>
      <c r="CS152">
        <v>151</v>
      </c>
    </row>
    <row r="153" spans="2:97" x14ac:dyDescent="0.25">
      <c r="B153" t="s">
        <v>461</v>
      </c>
      <c r="C153">
        <v>7</v>
      </c>
      <c r="D153">
        <v>152</v>
      </c>
      <c r="E153" t="s">
        <v>1180</v>
      </c>
      <c r="F153">
        <v>7</v>
      </c>
      <c r="G153">
        <v>152</v>
      </c>
      <c r="J153">
        <v>152</v>
      </c>
      <c r="M153">
        <v>152</v>
      </c>
      <c r="P153">
        <v>152</v>
      </c>
      <c r="Q153" t="s">
        <v>462</v>
      </c>
      <c r="R153">
        <v>6</v>
      </c>
      <c r="S153">
        <v>152</v>
      </c>
      <c r="V153">
        <v>152</v>
      </c>
      <c r="Y153">
        <v>152</v>
      </c>
      <c r="AB153">
        <v>152</v>
      </c>
      <c r="AE153">
        <v>152</v>
      </c>
      <c r="AH153">
        <v>152</v>
      </c>
      <c r="AK153">
        <v>152</v>
      </c>
      <c r="AN153">
        <v>152</v>
      </c>
      <c r="AQ153">
        <v>152</v>
      </c>
      <c r="AT153">
        <v>152</v>
      </c>
      <c r="AW153">
        <v>152</v>
      </c>
      <c r="AZ153">
        <v>152</v>
      </c>
      <c r="BC153">
        <v>152</v>
      </c>
      <c r="BF153">
        <v>152</v>
      </c>
      <c r="BI153">
        <v>152</v>
      </c>
      <c r="BL153">
        <v>152</v>
      </c>
      <c r="BO153">
        <v>152</v>
      </c>
      <c r="BR153">
        <v>152</v>
      </c>
      <c r="BU153">
        <v>152</v>
      </c>
      <c r="BX153">
        <v>152</v>
      </c>
      <c r="CA153">
        <v>152</v>
      </c>
      <c r="CD153">
        <v>152</v>
      </c>
      <c r="CG153">
        <v>152</v>
      </c>
      <c r="CJ153">
        <v>152</v>
      </c>
      <c r="CM153">
        <v>152</v>
      </c>
      <c r="CP153">
        <v>152</v>
      </c>
      <c r="CS153">
        <v>152</v>
      </c>
    </row>
    <row r="154" spans="2:97" x14ac:dyDescent="0.25">
      <c r="B154" t="s">
        <v>469</v>
      </c>
      <c r="C154">
        <v>7</v>
      </c>
      <c r="D154">
        <v>153</v>
      </c>
      <c r="E154" t="s">
        <v>1125</v>
      </c>
      <c r="F154">
        <v>7</v>
      </c>
      <c r="G154">
        <v>153</v>
      </c>
      <c r="J154">
        <v>153</v>
      </c>
      <c r="M154">
        <v>153</v>
      </c>
      <c r="P154">
        <v>153</v>
      </c>
      <c r="Q154" t="s">
        <v>346</v>
      </c>
      <c r="R154">
        <v>6</v>
      </c>
      <c r="S154">
        <v>153</v>
      </c>
      <c r="V154">
        <v>153</v>
      </c>
      <c r="Y154">
        <v>153</v>
      </c>
      <c r="AB154">
        <v>153</v>
      </c>
      <c r="AE154">
        <v>153</v>
      </c>
      <c r="AH154">
        <v>153</v>
      </c>
      <c r="AK154">
        <v>153</v>
      </c>
      <c r="AN154">
        <v>153</v>
      </c>
      <c r="AQ154">
        <v>153</v>
      </c>
      <c r="AT154">
        <v>153</v>
      </c>
      <c r="AW154">
        <v>153</v>
      </c>
      <c r="AZ154">
        <v>153</v>
      </c>
      <c r="BC154">
        <v>153</v>
      </c>
      <c r="BF154">
        <v>153</v>
      </c>
      <c r="BI154">
        <v>153</v>
      </c>
      <c r="BL154">
        <v>153</v>
      </c>
      <c r="BO154">
        <v>153</v>
      </c>
      <c r="BR154">
        <v>153</v>
      </c>
      <c r="BU154">
        <v>153</v>
      </c>
      <c r="BX154">
        <v>153</v>
      </c>
      <c r="CA154">
        <v>153</v>
      </c>
      <c r="CD154">
        <v>153</v>
      </c>
      <c r="CG154">
        <v>153</v>
      </c>
      <c r="CJ154">
        <v>153</v>
      </c>
      <c r="CM154">
        <v>153</v>
      </c>
      <c r="CP154">
        <v>153</v>
      </c>
      <c r="CS154">
        <v>153</v>
      </c>
    </row>
    <row r="155" spans="2:97" x14ac:dyDescent="0.25">
      <c r="B155" t="s">
        <v>411</v>
      </c>
      <c r="C155">
        <v>7</v>
      </c>
      <c r="D155">
        <v>154</v>
      </c>
      <c r="E155" t="s">
        <v>1151</v>
      </c>
      <c r="F155">
        <v>7</v>
      </c>
      <c r="G155">
        <v>154</v>
      </c>
      <c r="J155">
        <v>154</v>
      </c>
      <c r="M155">
        <v>154</v>
      </c>
      <c r="P155">
        <v>154</v>
      </c>
      <c r="Q155" t="s">
        <v>486</v>
      </c>
      <c r="R155">
        <v>6</v>
      </c>
      <c r="S155">
        <v>154</v>
      </c>
      <c r="V155">
        <v>154</v>
      </c>
      <c r="Y155">
        <v>154</v>
      </c>
      <c r="AB155">
        <v>154</v>
      </c>
      <c r="AE155">
        <v>154</v>
      </c>
      <c r="AH155">
        <v>154</v>
      </c>
      <c r="AK155">
        <v>154</v>
      </c>
      <c r="AN155">
        <v>154</v>
      </c>
      <c r="AQ155">
        <v>154</v>
      </c>
      <c r="AT155">
        <v>154</v>
      </c>
      <c r="AW155">
        <v>154</v>
      </c>
      <c r="AZ155">
        <v>154</v>
      </c>
      <c r="BC155">
        <v>154</v>
      </c>
      <c r="BF155">
        <v>154</v>
      </c>
      <c r="BI155">
        <v>154</v>
      </c>
      <c r="BL155">
        <v>154</v>
      </c>
      <c r="BO155">
        <v>154</v>
      </c>
      <c r="BR155">
        <v>154</v>
      </c>
      <c r="BU155">
        <v>154</v>
      </c>
      <c r="BX155">
        <v>154</v>
      </c>
      <c r="CA155">
        <v>154</v>
      </c>
      <c r="CD155">
        <v>154</v>
      </c>
      <c r="CG155">
        <v>154</v>
      </c>
      <c r="CJ155">
        <v>154</v>
      </c>
      <c r="CM155">
        <v>154</v>
      </c>
      <c r="CP155">
        <v>154</v>
      </c>
      <c r="CS155">
        <v>154</v>
      </c>
    </row>
    <row r="156" spans="2:97" x14ac:dyDescent="0.25">
      <c r="B156" t="s">
        <v>459</v>
      </c>
      <c r="C156">
        <v>7</v>
      </c>
      <c r="D156">
        <v>155</v>
      </c>
      <c r="E156" t="s">
        <v>999</v>
      </c>
      <c r="F156">
        <v>7</v>
      </c>
      <c r="G156">
        <v>155</v>
      </c>
      <c r="J156">
        <v>155</v>
      </c>
      <c r="M156">
        <v>155</v>
      </c>
      <c r="P156">
        <v>155</v>
      </c>
      <c r="Q156" t="s">
        <v>333</v>
      </c>
      <c r="R156">
        <v>6</v>
      </c>
      <c r="S156">
        <v>155</v>
      </c>
      <c r="V156">
        <v>155</v>
      </c>
      <c r="Y156">
        <v>155</v>
      </c>
      <c r="AB156">
        <v>155</v>
      </c>
      <c r="AE156">
        <v>155</v>
      </c>
      <c r="AH156">
        <v>155</v>
      </c>
      <c r="AK156">
        <v>155</v>
      </c>
      <c r="AN156">
        <v>155</v>
      </c>
      <c r="AQ156">
        <v>155</v>
      </c>
      <c r="AT156">
        <v>155</v>
      </c>
      <c r="AW156">
        <v>155</v>
      </c>
      <c r="AZ156">
        <v>155</v>
      </c>
      <c r="BC156">
        <v>155</v>
      </c>
      <c r="BF156">
        <v>155</v>
      </c>
      <c r="BI156">
        <v>155</v>
      </c>
      <c r="BL156">
        <v>155</v>
      </c>
      <c r="BO156">
        <v>155</v>
      </c>
      <c r="BR156">
        <v>155</v>
      </c>
      <c r="BU156">
        <v>155</v>
      </c>
      <c r="BX156">
        <v>155</v>
      </c>
      <c r="CA156">
        <v>155</v>
      </c>
      <c r="CD156">
        <v>155</v>
      </c>
      <c r="CG156">
        <v>155</v>
      </c>
      <c r="CJ156">
        <v>155</v>
      </c>
      <c r="CM156">
        <v>155</v>
      </c>
      <c r="CP156">
        <v>155</v>
      </c>
      <c r="CS156">
        <v>155</v>
      </c>
    </row>
    <row r="157" spans="2:97" x14ac:dyDescent="0.25">
      <c r="B157" t="s">
        <v>401</v>
      </c>
      <c r="C157">
        <v>7</v>
      </c>
      <c r="D157">
        <v>156</v>
      </c>
      <c r="E157" t="s">
        <v>1034</v>
      </c>
      <c r="F157">
        <v>7</v>
      </c>
      <c r="G157">
        <v>156</v>
      </c>
      <c r="J157">
        <v>156</v>
      </c>
      <c r="M157">
        <v>156</v>
      </c>
      <c r="P157">
        <v>156</v>
      </c>
      <c r="Q157" t="s">
        <v>441</v>
      </c>
      <c r="R157">
        <v>6</v>
      </c>
      <c r="S157">
        <v>156</v>
      </c>
      <c r="V157">
        <v>156</v>
      </c>
      <c r="Y157">
        <v>156</v>
      </c>
      <c r="AB157">
        <v>156</v>
      </c>
      <c r="AE157">
        <v>156</v>
      </c>
      <c r="AH157">
        <v>156</v>
      </c>
      <c r="AK157">
        <v>156</v>
      </c>
      <c r="AN157">
        <v>156</v>
      </c>
      <c r="AQ157">
        <v>156</v>
      </c>
      <c r="AT157">
        <v>156</v>
      </c>
      <c r="AW157">
        <v>156</v>
      </c>
      <c r="AZ157">
        <v>156</v>
      </c>
      <c r="BC157">
        <v>156</v>
      </c>
      <c r="BF157">
        <v>156</v>
      </c>
      <c r="BI157">
        <v>156</v>
      </c>
      <c r="BL157">
        <v>156</v>
      </c>
      <c r="BO157">
        <v>156</v>
      </c>
      <c r="BR157">
        <v>156</v>
      </c>
      <c r="BU157">
        <v>156</v>
      </c>
      <c r="BX157">
        <v>156</v>
      </c>
      <c r="CA157">
        <v>156</v>
      </c>
      <c r="CD157">
        <v>156</v>
      </c>
      <c r="CG157">
        <v>156</v>
      </c>
      <c r="CJ157">
        <v>156</v>
      </c>
      <c r="CM157">
        <v>156</v>
      </c>
      <c r="CP157">
        <v>156</v>
      </c>
      <c r="CS157">
        <v>156</v>
      </c>
    </row>
    <row r="158" spans="2:97" x14ac:dyDescent="0.25">
      <c r="B158" t="s">
        <v>467</v>
      </c>
      <c r="C158">
        <v>7</v>
      </c>
      <c r="D158">
        <v>157</v>
      </c>
      <c r="E158" t="s">
        <v>1196</v>
      </c>
      <c r="F158">
        <v>7</v>
      </c>
      <c r="G158">
        <v>157</v>
      </c>
      <c r="J158">
        <v>157</v>
      </c>
      <c r="M158">
        <v>157</v>
      </c>
      <c r="P158">
        <v>157</v>
      </c>
      <c r="Q158" t="s">
        <v>461</v>
      </c>
      <c r="R158">
        <v>6</v>
      </c>
      <c r="S158">
        <v>157</v>
      </c>
      <c r="V158">
        <v>157</v>
      </c>
      <c r="Y158">
        <v>157</v>
      </c>
      <c r="AB158">
        <v>157</v>
      </c>
      <c r="AE158">
        <v>157</v>
      </c>
      <c r="AH158">
        <v>157</v>
      </c>
      <c r="AK158">
        <v>157</v>
      </c>
      <c r="AN158">
        <v>157</v>
      </c>
      <c r="AQ158">
        <v>157</v>
      </c>
      <c r="AT158">
        <v>157</v>
      </c>
      <c r="AW158">
        <v>157</v>
      </c>
      <c r="AZ158">
        <v>157</v>
      </c>
      <c r="BC158">
        <v>157</v>
      </c>
      <c r="BF158">
        <v>157</v>
      </c>
      <c r="BI158">
        <v>157</v>
      </c>
      <c r="BL158">
        <v>157</v>
      </c>
      <c r="BO158">
        <v>157</v>
      </c>
      <c r="BR158">
        <v>157</v>
      </c>
      <c r="BU158">
        <v>157</v>
      </c>
      <c r="BX158">
        <v>157</v>
      </c>
      <c r="CA158">
        <v>157</v>
      </c>
      <c r="CD158">
        <v>157</v>
      </c>
      <c r="CG158">
        <v>157</v>
      </c>
      <c r="CJ158">
        <v>157</v>
      </c>
      <c r="CM158">
        <v>157</v>
      </c>
      <c r="CP158">
        <v>157</v>
      </c>
      <c r="CS158">
        <v>157</v>
      </c>
    </row>
    <row r="159" spans="2:97" x14ac:dyDescent="0.25">
      <c r="B159" t="s">
        <v>537</v>
      </c>
      <c r="C159">
        <v>7</v>
      </c>
      <c r="D159">
        <v>158</v>
      </c>
      <c r="E159" t="s">
        <v>1195</v>
      </c>
      <c r="F159">
        <v>7</v>
      </c>
      <c r="G159">
        <v>158</v>
      </c>
      <c r="J159">
        <v>158</v>
      </c>
      <c r="M159">
        <v>158</v>
      </c>
      <c r="P159">
        <v>158</v>
      </c>
      <c r="Q159" t="s">
        <v>485</v>
      </c>
      <c r="R159">
        <v>6</v>
      </c>
      <c r="S159">
        <v>158</v>
      </c>
      <c r="V159">
        <v>158</v>
      </c>
      <c r="Y159">
        <v>158</v>
      </c>
      <c r="AB159">
        <v>158</v>
      </c>
      <c r="AE159">
        <v>158</v>
      </c>
      <c r="AH159">
        <v>158</v>
      </c>
      <c r="AK159">
        <v>158</v>
      </c>
      <c r="AN159">
        <v>158</v>
      </c>
      <c r="AQ159">
        <v>158</v>
      </c>
      <c r="AT159">
        <v>158</v>
      </c>
      <c r="AW159">
        <v>158</v>
      </c>
      <c r="AZ159">
        <v>158</v>
      </c>
      <c r="BC159">
        <v>158</v>
      </c>
      <c r="BF159">
        <v>158</v>
      </c>
      <c r="BI159">
        <v>158</v>
      </c>
      <c r="BL159">
        <v>158</v>
      </c>
      <c r="BO159">
        <v>158</v>
      </c>
      <c r="BR159">
        <v>158</v>
      </c>
      <c r="BU159">
        <v>158</v>
      </c>
      <c r="BX159">
        <v>158</v>
      </c>
      <c r="CA159">
        <v>158</v>
      </c>
      <c r="CD159">
        <v>158</v>
      </c>
      <c r="CG159">
        <v>158</v>
      </c>
      <c r="CJ159">
        <v>158</v>
      </c>
      <c r="CM159">
        <v>158</v>
      </c>
      <c r="CP159">
        <v>158</v>
      </c>
      <c r="CS159">
        <v>158</v>
      </c>
    </row>
    <row r="160" spans="2:97" x14ac:dyDescent="0.25">
      <c r="B160" t="s">
        <v>395</v>
      </c>
      <c r="C160">
        <v>7</v>
      </c>
      <c r="D160">
        <v>159</v>
      </c>
      <c r="E160" t="s">
        <v>1174</v>
      </c>
      <c r="F160">
        <v>7</v>
      </c>
      <c r="G160">
        <v>159</v>
      </c>
      <c r="J160">
        <v>159</v>
      </c>
      <c r="M160">
        <v>159</v>
      </c>
      <c r="P160">
        <v>159</v>
      </c>
      <c r="Q160" t="s">
        <v>481</v>
      </c>
      <c r="R160">
        <v>6</v>
      </c>
      <c r="S160">
        <v>159</v>
      </c>
      <c r="V160">
        <v>159</v>
      </c>
      <c r="Y160">
        <v>159</v>
      </c>
      <c r="AB160">
        <v>159</v>
      </c>
      <c r="AE160">
        <v>159</v>
      </c>
      <c r="AH160">
        <v>159</v>
      </c>
      <c r="AK160">
        <v>159</v>
      </c>
      <c r="AN160">
        <v>159</v>
      </c>
      <c r="AQ160">
        <v>159</v>
      </c>
      <c r="AT160">
        <v>159</v>
      </c>
      <c r="AW160">
        <v>159</v>
      </c>
      <c r="AZ160">
        <v>159</v>
      </c>
      <c r="BC160">
        <v>159</v>
      </c>
      <c r="BF160">
        <v>159</v>
      </c>
      <c r="BI160">
        <v>159</v>
      </c>
      <c r="BL160">
        <v>159</v>
      </c>
      <c r="BO160">
        <v>159</v>
      </c>
      <c r="BR160">
        <v>159</v>
      </c>
      <c r="BU160">
        <v>159</v>
      </c>
      <c r="BX160">
        <v>159</v>
      </c>
      <c r="CA160">
        <v>159</v>
      </c>
      <c r="CD160">
        <v>159</v>
      </c>
      <c r="CG160">
        <v>159</v>
      </c>
      <c r="CJ160">
        <v>159</v>
      </c>
      <c r="CM160">
        <v>159</v>
      </c>
      <c r="CP160">
        <v>159</v>
      </c>
      <c r="CS160">
        <v>159</v>
      </c>
    </row>
    <row r="161" spans="2:97" x14ac:dyDescent="0.25">
      <c r="B161" t="s">
        <v>481</v>
      </c>
      <c r="C161">
        <v>7</v>
      </c>
      <c r="D161">
        <v>160</v>
      </c>
      <c r="E161" t="s">
        <v>1014</v>
      </c>
      <c r="F161">
        <v>7</v>
      </c>
      <c r="G161">
        <v>160</v>
      </c>
      <c r="J161">
        <v>160</v>
      </c>
      <c r="M161">
        <v>160</v>
      </c>
      <c r="P161">
        <v>160</v>
      </c>
      <c r="S161">
        <v>160</v>
      </c>
      <c r="V161">
        <v>160</v>
      </c>
      <c r="Y161">
        <v>160</v>
      </c>
      <c r="AB161">
        <v>160</v>
      </c>
      <c r="AE161">
        <v>160</v>
      </c>
      <c r="AH161">
        <v>160</v>
      </c>
      <c r="AK161">
        <v>160</v>
      </c>
      <c r="AN161">
        <v>160</v>
      </c>
      <c r="AQ161">
        <v>160</v>
      </c>
      <c r="AT161">
        <v>160</v>
      </c>
      <c r="AW161">
        <v>160</v>
      </c>
      <c r="AZ161">
        <v>160</v>
      </c>
      <c r="BC161">
        <v>160</v>
      </c>
      <c r="BF161">
        <v>160</v>
      </c>
      <c r="BI161">
        <v>160</v>
      </c>
      <c r="BL161">
        <v>160</v>
      </c>
      <c r="BO161">
        <v>160</v>
      </c>
      <c r="BR161">
        <v>160</v>
      </c>
      <c r="BU161">
        <v>160</v>
      </c>
      <c r="BX161">
        <v>160</v>
      </c>
      <c r="CA161">
        <v>160</v>
      </c>
      <c r="CD161">
        <v>160</v>
      </c>
      <c r="CG161">
        <v>160</v>
      </c>
      <c r="CJ161">
        <v>160</v>
      </c>
      <c r="CM161">
        <v>160</v>
      </c>
      <c r="CP161">
        <v>160</v>
      </c>
      <c r="CS161">
        <v>160</v>
      </c>
    </row>
    <row r="162" spans="2:97" x14ac:dyDescent="0.25">
      <c r="B162" t="s">
        <v>539</v>
      </c>
      <c r="C162">
        <v>7</v>
      </c>
      <c r="D162">
        <v>161</v>
      </c>
      <c r="E162" t="s">
        <v>1002</v>
      </c>
      <c r="F162">
        <v>7</v>
      </c>
      <c r="G162">
        <v>161</v>
      </c>
      <c r="J162">
        <v>161</v>
      </c>
      <c r="M162">
        <v>161</v>
      </c>
      <c r="P162">
        <v>161</v>
      </c>
      <c r="S162">
        <v>161</v>
      </c>
      <c r="V162">
        <v>161</v>
      </c>
      <c r="Y162">
        <v>161</v>
      </c>
      <c r="AB162">
        <v>161</v>
      </c>
      <c r="AE162">
        <v>161</v>
      </c>
      <c r="AH162">
        <v>161</v>
      </c>
      <c r="AK162">
        <v>161</v>
      </c>
      <c r="AN162">
        <v>161</v>
      </c>
      <c r="AQ162">
        <v>161</v>
      </c>
      <c r="AT162">
        <v>161</v>
      </c>
      <c r="AW162">
        <v>161</v>
      </c>
      <c r="AZ162">
        <v>161</v>
      </c>
      <c r="BC162">
        <v>161</v>
      </c>
      <c r="BF162">
        <v>161</v>
      </c>
      <c r="BI162">
        <v>161</v>
      </c>
      <c r="BL162">
        <v>161</v>
      </c>
      <c r="BO162">
        <v>161</v>
      </c>
      <c r="BR162">
        <v>161</v>
      </c>
      <c r="BU162">
        <v>161</v>
      </c>
      <c r="BX162">
        <v>161</v>
      </c>
      <c r="CA162">
        <v>161</v>
      </c>
      <c r="CD162">
        <v>161</v>
      </c>
      <c r="CG162">
        <v>161</v>
      </c>
      <c r="CJ162">
        <v>161</v>
      </c>
      <c r="CM162">
        <v>161</v>
      </c>
      <c r="CP162">
        <v>161</v>
      </c>
      <c r="CS162">
        <v>161</v>
      </c>
    </row>
    <row r="163" spans="2:97" x14ac:dyDescent="0.25">
      <c r="B163" t="s">
        <v>440</v>
      </c>
      <c r="C163">
        <v>7</v>
      </c>
      <c r="D163">
        <v>162</v>
      </c>
      <c r="E163" t="s">
        <v>1181</v>
      </c>
      <c r="F163">
        <v>7</v>
      </c>
      <c r="G163">
        <v>162</v>
      </c>
      <c r="J163">
        <v>162</v>
      </c>
      <c r="M163">
        <v>162</v>
      </c>
      <c r="P163">
        <v>162</v>
      </c>
      <c r="S163">
        <v>162</v>
      </c>
      <c r="V163">
        <v>162</v>
      </c>
      <c r="Y163">
        <v>162</v>
      </c>
      <c r="AB163">
        <v>162</v>
      </c>
      <c r="AE163">
        <v>162</v>
      </c>
      <c r="AH163">
        <v>162</v>
      </c>
      <c r="AK163">
        <v>162</v>
      </c>
      <c r="AN163">
        <v>162</v>
      </c>
      <c r="AQ163">
        <v>162</v>
      </c>
      <c r="AT163">
        <v>162</v>
      </c>
      <c r="AW163">
        <v>162</v>
      </c>
      <c r="AZ163">
        <v>162</v>
      </c>
      <c r="BC163">
        <v>162</v>
      </c>
      <c r="BF163">
        <v>162</v>
      </c>
      <c r="BI163">
        <v>162</v>
      </c>
      <c r="BL163">
        <v>162</v>
      </c>
      <c r="BO163">
        <v>162</v>
      </c>
      <c r="BR163">
        <v>162</v>
      </c>
      <c r="BU163">
        <v>162</v>
      </c>
      <c r="BX163">
        <v>162</v>
      </c>
      <c r="CA163">
        <v>162</v>
      </c>
      <c r="CD163">
        <v>162</v>
      </c>
      <c r="CG163">
        <v>162</v>
      </c>
      <c r="CJ163">
        <v>162</v>
      </c>
      <c r="CM163">
        <v>162</v>
      </c>
      <c r="CP163">
        <v>162</v>
      </c>
      <c r="CS163">
        <v>162</v>
      </c>
    </row>
    <row r="164" spans="2:97" x14ac:dyDescent="0.25">
      <c r="B164" t="s">
        <v>453</v>
      </c>
      <c r="C164">
        <v>7</v>
      </c>
      <c r="D164">
        <v>163</v>
      </c>
      <c r="E164" t="s">
        <v>1183</v>
      </c>
      <c r="F164">
        <v>7</v>
      </c>
      <c r="G164">
        <v>163</v>
      </c>
      <c r="J164">
        <v>163</v>
      </c>
      <c r="M164">
        <v>163</v>
      </c>
      <c r="P164">
        <v>163</v>
      </c>
      <c r="S164">
        <v>163</v>
      </c>
      <c r="V164">
        <v>163</v>
      </c>
      <c r="Y164">
        <v>163</v>
      </c>
      <c r="AB164">
        <v>163</v>
      </c>
      <c r="AE164">
        <v>163</v>
      </c>
      <c r="AH164">
        <v>163</v>
      </c>
      <c r="AK164">
        <v>163</v>
      </c>
      <c r="AN164">
        <v>163</v>
      </c>
      <c r="AQ164">
        <v>163</v>
      </c>
      <c r="AT164">
        <v>163</v>
      </c>
      <c r="AW164">
        <v>163</v>
      </c>
      <c r="AZ164">
        <v>163</v>
      </c>
      <c r="BC164">
        <v>163</v>
      </c>
      <c r="BF164">
        <v>163</v>
      </c>
      <c r="BI164">
        <v>163</v>
      </c>
      <c r="BL164">
        <v>163</v>
      </c>
      <c r="BO164">
        <v>163</v>
      </c>
      <c r="BR164">
        <v>163</v>
      </c>
      <c r="BU164">
        <v>163</v>
      </c>
      <c r="BX164">
        <v>163</v>
      </c>
      <c r="CA164">
        <v>163</v>
      </c>
      <c r="CD164">
        <v>163</v>
      </c>
      <c r="CG164">
        <v>163</v>
      </c>
      <c r="CJ164">
        <v>163</v>
      </c>
      <c r="CM164">
        <v>163</v>
      </c>
      <c r="CP164">
        <v>163</v>
      </c>
      <c r="CS164">
        <v>163</v>
      </c>
    </row>
    <row r="165" spans="2:97" x14ac:dyDescent="0.25">
      <c r="B165" t="s">
        <v>405</v>
      </c>
      <c r="C165">
        <v>7</v>
      </c>
      <c r="D165">
        <v>164</v>
      </c>
      <c r="E165" t="s">
        <v>1173</v>
      </c>
      <c r="F165">
        <v>7</v>
      </c>
      <c r="G165">
        <v>164</v>
      </c>
      <c r="J165">
        <v>164</v>
      </c>
      <c r="M165">
        <v>164</v>
      </c>
      <c r="P165">
        <v>164</v>
      </c>
      <c r="S165">
        <v>164</v>
      </c>
      <c r="V165">
        <v>164</v>
      </c>
      <c r="Y165">
        <v>164</v>
      </c>
      <c r="AB165">
        <v>164</v>
      </c>
      <c r="AE165">
        <v>164</v>
      </c>
      <c r="AH165">
        <v>164</v>
      </c>
      <c r="AK165">
        <v>164</v>
      </c>
      <c r="AN165">
        <v>164</v>
      </c>
      <c r="AQ165">
        <v>164</v>
      </c>
      <c r="AT165">
        <v>164</v>
      </c>
      <c r="AW165">
        <v>164</v>
      </c>
      <c r="AZ165">
        <v>164</v>
      </c>
      <c r="BC165">
        <v>164</v>
      </c>
      <c r="BF165">
        <v>164</v>
      </c>
      <c r="BI165">
        <v>164</v>
      </c>
      <c r="BL165">
        <v>164</v>
      </c>
      <c r="BO165">
        <v>164</v>
      </c>
      <c r="BR165">
        <v>164</v>
      </c>
      <c r="BU165">
        <v>164</v>
      </c>
      <c r="BX165">
        <v>164</v>
      </c>
      <c r="CA165">
        <v>164</v>
      </c>
      <c r="CD165">
        <v>164</v>
      </c>
      <c r="CG165">
        <v>164</v>
      </c>
      <c r="CJ165">
        <v>164</v>
      </c>
      <c r="CM165">
        <v>164</v>
      </c>
      <c r="CP165">
        <v>164</v>
      </c>
      <c r="CS165">
        <v>164</v>
      </c>
    </row>
    <row r="166" spans="2:97" x14ac:dyDescent="0.25">
      <c r="B166" t="s">
        <v>400</v>
      </c>
      <c r="C166">
        <v>7</v>
      </c>
      <c r="D166">
        <v>165</v>
      </c>
      <c r="E166" t="s">
        <v>1029</v>
      </c>
      <c r="F166">
        <v>7</v>
      </c>
      <c r="G166">
        <v>165</v>
      </c>
      <c r="J166">
        <v>165</v>
      </c>
      <c r="M166">
        <v>165</v>
      </c>
      <c r="P166">
        <v>165</v>
      </c>
      <c r="S166">
        <v>165</v>
      </c>
      <c r="V166">
        <v>165</v>
      </c>
      <c r="Y166">
        <v>165</v>
      </c>
      <c r="AB166">
        <v>165</v>
      </c>
      <c r="AE166">
        <v>165</v>
      </c>
      <c r="AH166">
        <v>165</v>
      </c>
      <c r="AK166">
        <v>165</v>
      </c>
      <c r="AN166">
        <v>165</v>
      </c>
      <c r="AQ166">
        <v>165</v>
      </c>
      <c r="AT166">
        <v>165</v>
      </c>
      <c r="AW166">
        <v>165</v>
      </c>
      <c r="AZ166">
        <v>165</v>
      </c>
      <c r="BC166">
        <v>165</v>
      </c>
      <c r="BF166">
        <v>165</v>
      </c>
      <c r="BI166">
        <v>165</v>
      </c>
      <c r="BL166">
        <v>165</v>
      </c>
      <c r="BO166">
        <v>165</v>
      </c>
      <c r="BR166">
        <v>165</v>
      </c>
      <c r="BU166">
        <v>165</v>
      </c>
      <c r="BX166">
        <v>165</v>
      </c>
      <c r="CA166">
        <v>165</v>
      </c>
      <c r="CD166">
        <v>165</v>
      </c>
      <c r="CG166">
        <v>165</v>
      </c>
      <c r="CJ166">
        <v>165</v>
      </c>
      <c r="CM166">
        <v>165</v>
      </c>
      <c r="CP166">
        <v>165</v>
      </c>
      <c r="CS166">
        <v>165</v>
      </c>
    </row>
    <row r="167" spans="2:97" x14ac:dyDescent="0.25">
      <c r="B167" t="s">
        <v>406</v>
      </c>
      <c r="C167">
        <v>7</v>
      </c>
      <c r="D167">
        <v>166</v>
      </c>
      <c r="E167" t="s">
        <v>1088</v>
      </c>
      <c r="F167">
        <v>7</v>
      </c>
      <c r="G167">
        <v>166</v>
      </c>
      <c r="J167">
        <v>166</v>
      </c>
      <c r="M167">
        <v>166</v>
      </c>
      <c r="P167">
        <v>166</v>
      </c>
      <c r="S167">
        <v>166</v>
      </c>
      <c r="V167">
        <v>166</v>
      </c>
      <c r="Y167">
        <v>166</v>
      </c>
      <c r="AB167">
        <v>166</v>
      </c>
      <c r="AE167">
        <v>166</v>
      </c>
      <c r="AH167">
        <v>166</v>
      </c>
      <c r="AK167">
        <v>166</v>
      </c>
      <c r="AN167">
        <v>166</v>
      </c>
      <c r="AQ167">
        <v>166</v>
      </c>
      <c r="AT167">
        <v>166</v>
      </c>
      <c r="AW167">
        <v>166</v>
      </c>
      <c r="AZ167">
        <v>166</v>
      </c>
      <c r="BC167">
        <v>166</v>
      </c>
      <c r="BF167">
        <v>166</v>
      </c>
      <c r="BI167">
        <v>166</v>
      </c>
      <c r="BL167">
        <v>166</v>
      </c>
      <c r="BO167">
        <v>166</v>
      </c>
      <c r="BR167">
        <v>166</v>
      </c>
      <c r="BU167">
        <v>166</v>
      </c>
      <c r="BX167">
        <v>166</v>
      </c>
      <c r="CA167">
        <v>166</v>
      </c>
      <c r="CD167">
        <v>166</v>
      </c>
      <c r="CG167">
        <v>166</v>
      </c>
      <c r="CJ167">
        <v>166</v>
      </c>
      <c r="CM167">
        <v>166</v>
      </c>
      <c r="CP167">
        <v>166</v>
      </c>
      <c r="CS167">
        <v>166</v>
      </c>
    </row>
    <row r="168" spans="2:97" x14ac:dyDescent="0.25">
      <c r="B168" t="s">
        <v>409</v>
      </c>
      <c r="C168">
        <v>7</v>
      </c>
      <c r="D168">
        <v>167</v>
      </c>
      <c r="E168" t="s">
        <v>1126</v>
      </c>
      <c r="F168">
        <v>7</v>
      </c>
      <c r="G168">
        <v>167</v>
      </c>
      <c r="J168">
        <v>167</v>
      </c>
      <c r="M168">
        <v>167</v>
      </c>
      <c r="P168">
        <v>167</v>
      </c>
      <c r="S168">
        <v>167</v>
      </c>
      <c r="V168">
        <v>167</v>
      </c>
      <c r="Y168">
        <v>167</v>
      </c>
      <c r="AB168">
        <v>167</v>
      </c>
      <c r="AE168">
        <v>167</v>
      </c>
      <c r="AH168">
        <v>167</v>
      </c>
      <c r="AK168">
        <v>167</v>
      </c>
      <c r="AN168">
        <v>167</v>
      </c>
      <c r="AQ168">
        <v>167</v>
      </c>
      <c r="AT168">
        <v>167</v>
      </c>
      <c r="AW168">
        <v>167</v>
      </c>
      <c r="AZ168">
        <v>167</v>
      </c>
      <c r="BC168">
        <v>167</v>
      </c>
      <c r="BF168">
        <v>167</v>
      </c>
      <c r="BI168">
        <v>167</v>
      </c>
      <c r="BL168">
        <v>167</v>
      </c>
      <c r="BO168">
        <v>167</v>
      </c>
      <c r="BR168">
        <v>167</v>
      </c>
      <c r="BU168">
        <v>167</v>
      </c>
      <c r="BX168">
        <v>167</v>
      </c>
      <c r="CA168">
        <v>167</v>
      </c>
      <c r="CD168">
        <v>167</v>
      </c>
      <c r="CG168">
        <v>167</v>
      </c>
      <c r="CJ168">
        <v>167</v>
      </c>
      <c r="CM168">
        <v>167</v>
      </c>
      <c r="CP168">
        <v>167</v>
      </c>
      <c r="CS168">
        <v>167</v>
      </c>
    </row>
    <row r="169" spans="2:97" x14ac:dyDescent="0.25">
      <c r="B169" t="s">
        <v>389</v>
      </c>
      <c r="C169">
        <v>7</v>
      </c>
      <c r="D169">
        <v>168</v>
      </c>
      <c r="E169" t="s">
        <v>1049</v>
      </c>
      <c r="F169">
        <v>7</v>
      </c>
      <c r="G169">
        <v>168</v>
      </c>
      <c r="J169">
        <v>168</v>
      </c>
      <c r="M169">
        <v>168</v>
      </c>
      <c r="P169">
        <v>168</v>
      </c>
      <c r="S169">
        <v>168</v>
      </c>
      <c r="V169">
        <v>168</v>
      </c>
      <c r="Y169">
        <v>168</v>
      </c>
      <c r="AB169">
        <v>168</v>
      </c>
      <c r="AE169">
        <v>168</v>
      </c>
      <c r="AH169">
        <v>168</v>
      </c>
      <c r="AK169">
        <v>168</v>
      </c>
      <c r="AN169">
        <v>168</v>
      </c>
      <c r="AQ169">
        <v>168</v>
      </c>
      <c r="AT169">
        <v>168</v>
      </c>
      <c r="AW169">
        <v>168</v>
      </c>
      <c r="AZ169">
        <v>168</v>
      </c>
      <c r="BC169">
        <v>168</v>
      </c>
      <c r="BF169">
        <v>168</v>
      </c>
      <c r="BI169">
        <v>168</v>
      </c>
      <c r="BL169">
        <v>168</v>
      </c>
      <c r="BO169">
        <v>168</v>
      </c>
      <c r="BR169">
        <v>168</v>
      </c>
      <c r="BU169">
        <v>168</v>
      </c>
      <c r="BX169">
        <v>168</v>
      </c>
      <c r="CA169">
        <v>168</v>
      </c>
      <c r="CD169">
        <v>168</v>
      </c>
      <c r="CG169">
        <v>168</v>
      </c>
      <c r="CJ169">
        <v>168</v>
      </c>
      <c r="CM169">
        <v>168</v>
      </c>
      <c r="CP169">
        <v>168</v>
      </c>
      <c r="CS169">
        <v>168</v>
      </c>
    </row>
    <row r="170" spans="2:97" x14ac:dyDescent="0.25">
      <c r="B170" t="s">
        <v>403</v>
      </c>
      <c r="C170">
        <v>7</v>
      </c>
      <c r="D170">
        <v>169</v>
      </c>
      <c r="E170" t="s">
        <v>1166</v>
      </c>
      <c r="F170">
        <v>7</v>
      </c>
      <c r="G170">
        <v>169</v>
      </c>
      <c r="J170">
        <v>169</v>
      </c>
      <c r="M170">
        <v>169</v>
      </c>
      <c r="P170">
        <v>169</v>
      </c>
      <c r="S170">
        <v>169</v>
      </c>
      <c r="V170">
        <v>169</v>
      </c>
      <c r="Y170">
        <v>169</v>
      </c>
      <c r="AB170">
        <v>169</v>
      </c>
      <c r="AE170">
        <v>169</v>
      </c>
      <c r="AH170">
        <v>169</v>
      </c>
      <c r="AK170">
        <v>169</v>
      </c>
      <c r="AN170">
        <v>169</v>
      </c>
      <c r="AQ170">
        <v>169</v>
      </c>
      <c r="AT170">
        <v>169</v>
      </c>
      <c r="AW170">
        <v>169</v>
      </c>
      <c r="AZ170">
        <v>169</v>
      </c>
      <c r="BC170">
        <v>169</v>
      </c>
      <c r="BF170">
        <v>169</v>
      </c>
      <c r="BI170">
        <v>169</v>
      </c>
      <c r="BL170">
        <v>169</v>
      </c>
      <c r="BO170">
        <v>169</v>
      </c>
      <c r="BR170">
        <v>169</v>
      </c>
      <c r="BU170">
        <v>169</v>
      </c>
      <c r="BX170">
        <v>169</v>
      </c>
      <c r="CA170">
        <v>169</v>
      </c>
      <c r="CD170">
        <v>169</v>
      </c>
      <c r="CG170">
        <v>169</v>
      </c>
      <c r="CJ170">
        <v>169</v>
      </c>
      <c r="CM170">
        <v>169</v>
      </c>
      <c r="CP170">
        <v>169</v>
      </c>
      <c r="CS170">
        <v>169</v>
      </c>
    </row>
    <row r="171" spans="2:97" x14ac:dyDescent="0.25">
      <c r="B171" t="s">
        <v>441</v>
      </c>
      <c r="C171">
        <v>7</v>
      </c>
      <c r="D171">
        <v>170</v>
      </c>
      <c r="E171" t="s">
        <v>1116</v>
      </c>
      <c r="F171">
        <v>7</v>
      </c>
      <c r="G171">
        <v>170</v>
      </c>
      <c r="J171">
        <v>170</v>
      </c>
      <c r="M171">
        <v>170</v>
      </c>
      <c r="P171">
        <v>170</v>
      </c>
      <c r="S171">
        <v>170</v>
      </c>
      <c r="V171">
        <v>170</v>
      </c>
      <c r="Y171">
        <v>170</v>
      </c>
      <c r="AB171">
        <v>170</v>
      </c>
      <c r="AE171">
        <v>170</v>
      </c>
      <c r="AH171">
        <v>170</v>
      </c>
      <c r="AK171">
        <v>170</v>
      </c>
      <c r="AN171">
        <v>170</v>
      </c>
      <c r="AQ171">
        <v>170</v>
      </c>
      <c r="AT171">
        <v>170</v>
      </c>
      <c r="AW171">
        <v>170</v>
      </c>
      <c r="AZ171">
        <v>170</v>
      </c>
      <c r="BC171">
        <v>170</v>
      </c>
      <c r="BF171">
        <v>170</v>
      </c>
      <c r="BI171">
        <v>170</v>
      </c>
      <c r="BL171">
        <v>170</v>
      </c>
      <c r="BO171">
        <v>170</v>
      </c>
      <c r="BR171">
        <v>170</v>
      </c>
      <c r="BU171">
        <v>170</v>
      </c>
      <c r="BX171">
        <v>170</v>
      </c>
      <c r="CA171">
        <v>170</v>
      </c>
      <c r="CD171">
        <v>170</v>
      </c>
      <c r="CG171">
        <v>170</v>
      </c>
      <c r="CJ171">
        <v>170</v>
      </c>
      <c r="CM171">
        <v>170</v>
      </c>
      <c r="CP171">
        <v>170</v>
      </c>
      <c r="CS171">
        <v>170</v>
      </c>
    </row>
    <row r="172" spans="2:97" x14ac:dyDescent="0.25">
      <c r="B172" t="s">
        <v>412</v>
      </c>
      <c r="C172">
        <v>7</v>
      </c>
      <c r="D172">
        <v>171</v>
      </c>
      <c r="E172" t="s">
        <v>1073</v>
      </c>
      <c r="F172">
        <v>7</v>
      </c>
      <c r="G172">
        <v>171</v>
      </c>
      <c r="J172">
        <v>171</v>
      </c>
      <c r="M172">
        <v>171</v>
      </c>
      <c r="P172">
        <v>171</v>
      </c>
      <c r="S172">
        <v>171</v>
      </c>
      <c r="V172">
        <v>171</v>
      </c>
      <c r="Y172">
        <v>171</v>
      </c>
      <c r="AB172">
        <v>171</v>
      </c>
      <c r="AE172">
        <v>171</v>
      </c>
      <c r="AH172">
        <v>171</v>
      </c>
      <c r="AK172">
        <v>171</v>
      </c>
      <c r="AN172">
        <v>171</v>
      </c>
      <c r="AQ172">
        <v>171</v>
      </c>
      <c r="AT172">
        <v>171</v>
      </c>
      <c r="AW172">
        <v>171</v>
      </c>
      <c r="AZ172">
        <v>171</v>
      </c>
      <c r="BC172">
        <v>171</v>
      </c>
      <c r="BF172">
        <v>171</v>
      </c>
      <c r="BI172">
        <v>171</v>
      </c>
      <c r="BL172">
        <v>171</v>
      </c>
      <c r="BO172">
        <v>171</v>
      </c>
      <c r="BR172">
        <v>171</v>
      </c>
      <c r="BU172">
        <v>171</v>
      </c>
      <c r="BX172">
        <v>171</v>
      </c>
      <c r="CA172">
        <v>171</v>
      </c>
      <c r="CD172">
        <v>171</v>
      </c>
      <c r="CG172">
        <v>171</v>
      </c>
      <c r="CJ172">
        <v>171</v>
      </c>
      <c r="CM172">
        <v>171</v>
      </c>
      <c r="CP172">
        <v>171</v>
      </c>
      <c r="CS172">
        <v>171</v>
      </c>
    </row>
    <row r="173" spans="2:97" x14ac:dyDescent="0.25">
      <c r="B173" t="s">
        <v>538</v>
      </c>
      <c r="C173">
        <v>7</v>
      </c>
      <c r="D173">
        <v>172</v>
      </c>
      <c r="E173" t="s">
        <v>1139</v>
      </c>
      <c r="F173">
        <v>7</v>
      </c>
      <c r="G173">
        <v>172</v>
      </c>
      <c r="J173">
        <v>172</v>
      </c>
      <c r="M173">
        <v>172</v>
      </c>
      <c r="P173">
        <v>172</v>
      </c>
      <c r="S173">
        <v>172</v>
      </c>
      <c r="V173">
        <v>172</v>
      </c>
      <c r="Y173">
        <v>172</v>
      </c>
      <c r="AB173">
        <v>172</v>
      </c>
      <c r="AE173">
        <v>172</v>
      </c>
      <c r="AH173">
        <v>172</v>
      </c>
      <c r="AK173">
        <v>172</v>
      </c>
      <c r="AN173">
        <v>172</v>
      </c>
      <c r="AQ173">
        <v>172</v>
      </c>
      <c r="AT173">
        <v>172</v>
      </c>
      <c r="AW173">
        <v>172</v>
      </c>
      <c r="AZ173">
        <v>172</v>
      </c>
      <c r="BC173">
        <v>172</v>
      </c>
      <c r="BF173">
        <v>172</v>
      </c>
      <c r="BI173">
        <v>172</v>
      </c>
      <c r="BL173">
        <v>172</v>
      </c>
      <c r="BO173">
        <v>172</v>
      </c>
      <c r="BR173">
        <v>172</v>
      </c>
      <c r="BU173">
        <v>172</v>
      </c>
      <c r="BX173">
        <v>172</v>
      </c>
      <c r="CA173">
        <v>172</v>
      </c>
      <c r="CD173">
        <v>172</v>
      </c>
      <c r="CG173">
        <v>172</v>
      </c>
      <c r="CJ173">
        <v>172</v>
      </c>
      <c r="CM173">
        <v>172</v>
      </c>
      <c r="CP173">
        <v>172</v>
      </c>
      <c r="CS173">
        <v>172</v>
      </c>
    </row>
    <row r="174" spans="2:97" x14ac:dyDescent="0.25">
      <c r="B174" t="s">
        <v>464</v>
      </c>
      <c r="C174">
        <v>7</v>
      </c>
      <c r="D174">
        <v>173</v>
      </c>
      <c r="E174" t="s">
        <v>1016</v>
      </c>
      <c r="F174">
        <v>7</v>
      </c>
      <c r="G174">
        <v>173</v>
      </c>
      <c r="J174">
        <v>173</v>
      </c>
      <c r="M174">
        <v>173</v>
      </c>
      <c r="P174">
        <v>173</v>
      </c>
      <c r="S174">
        <v>173</v>
      </c>
      <c r="V174">
        <v>173</v>
      </c>
      <c r="Y174">
        <v>173</v>
      </c>
      <c r="AB174">
        <v>173</v>
      </c>
      <c r="AE174">
        <v>173</v>
      </c>
      <c r="AH174">
        <v>173</v>
      </c>
      <c r="AK174">
        <v>173</v>
      </c>
      <c r="AN174">
        <v>173</v>
      </c>
      <c r="AQ174">
        <v>173</v>
      </c>
      <c r="AT174">
        <v>173</v>
      </c>
      <c r="AW174">
        <v>173</v>
      </c>
      <c r="AZ174">
        <v>173</v>
      </c>
      <c r="BC174">
        <v>173</v>
      </c>
      <c r="BF174">
        <v>173</v>
      </c>
      <c r="BI174">
        <v>173</v>
      </c>
      <c r="BL174">
        <v>173</v>
      </c>
      <c r="BO174">
        <v>173</v>
      </c>
      <c r="BR174">
        <v>173</v>
      </c>
      <c r="BU174">
        <v>173</v>
      </c>
      <c r="BX174">
        <v>173</v>
      </c>
      <c r="CA174">
        <v>173</v>
      </c>
      <c r="CD174">
        <v>173</v>
      </c>
      <c r="CG174">
        <v>173</v>
      </c>
      <c r="CJ174">
        <v>173</v>
      </c>
      <c r="CM174">
        <v>173</v>
      </c>
      <c r="CP174">
        <v>173</v>
      </c>
      <c r="CS174">
        <v>173</v>
      </c>
    </row>
    <row r="175" spans="2:97" x14ac:dyDescent="0.25">
      <c r="B175" t="s">
        <v>452</v>
      </c>
      <c r="C175">
        <v>7</v>
      </c>
      <c r="D175">
        <v>174</v>
      </c>
      <c r="E175" t="s">
        <v>1144</v>
      </c>
      <c r="F175">
        <v>7</v>
      </c>
      <c r="G175">
        <v>174</v>
      </c>
      <c r="J175">
        <v>174</v>
      </c>
      <c r="M175">
        <v>174</v>
      </c>
      <c r="P175">
        <v>174</v>
      </c>
      <c r="S175">
        <v>174</v>
      </c>
      <c r="V175">
        <v>174</v>
      </c>
      <c r="Y175">
        <v>174</v>
      </c>
      <c r="AB175">
        <v>174</v>
      </c>
      <c r="AE175">
        <v>174</v>
      </c>
      <c r="AH175">
        <v>174</v>
      </c>
      <c r="AK175">
        <v>174</v>
      </c>
      <c r="AN175">
        <v>174</v>
      </c>
      <c r="AQ175">
        <v>174</v>
      </c>
      <c r="AT175">
        <v>174</v>
      </c>
      <c r="AW175">
        <v>174</v>
      </c>
      <c r="AZ175">
        <v>174</v>
      </c>
      <c r="BC175">
        <v>174</v>
      </c>
      <c r="BF175">
        <v>174</v>
      </c>
      <c r="BI175">
        <v>174</v>
      </c>
      <c r="BL175">
        <v>174</v>
      </c>
      <c r="BO175">
        <v>174</v>
      </c>
      <c r="BR175">
        <v>174</v>
      </c>
      <c r="BU175">
        <v>174</v>
      </c>
      <c r="BX175">
        <v>174</v>
      </c>
      <c r="CA175">
        <v>174</v>
      </c>
      <c r="CD175">
        <v>174</v>
      </c>
      <c r="CG175">
        <v>174</v>
      </c>
      <c r="CJ175">
        <v>174</v>
      </c>
      <c r="CM175">
        <v>174</v>
      </c>
      <c r="CP175">
        <v>174</v>
      </c>
      <c r="CS175">
        <v>174</v>
      </c>
    </row>
    <row r="176" spans="2:97" x14ac:dyDescent="0.25">
      <c r="B176" t="s">
        <v>416</v>
      </c>
      <c r="C176">
        <v>7</v>
      </c>
      <c r="D176">
        <v>175</v>
      </c>
      <c r="E176" t="s">
        <v>1121</v>
      </c>
      <c r="F176">
        <v>7</v>
      </c>
      <c r="G176">
        <v>175</v>
      </c>
      <c r="J176">
        <v>175</v>
      </c>
      <c r="M176">
        <v>175</v>
      </c>
      <c r="P176">
        <v>175</v>
      </c>
      <c r="S176">
        <v>175</v>
      </c>
      <c r="V176">
        <v>175</v>
      </c>
      <c r="Y176">
        <v>175</v>
      </c>
      <c r="AB176">
        <v>175</v>
      </c>
      <c r="AE176">
        <v>175</v>
      </c>
      <c r="AH176">
        <v>175</v>
      </c>
      <c r="AK176">
        <v>175</v>
      </c>
      <c r="AN176">
        <v>175</v>
      </c>
      <c r="AQ176">
        <v>175</v>
      </c>
      <c r="AT176">
        <v>175</v>
      </c>
      <c r="AW176">
        <v>175</v>
      </c>
      <c r="AZ176">
        <v>175</v>
      </c>
      <c r="BC176">
        <v>175</v>
      </c>
      <c r="BF176">
        <v>175</v>
      </c>
      <c r="BI176">
        <v>175</v>
      </c>
      <c r="BL176">
        <v>175</v>
      </c>
      <c r="BO176">
        <v>175</v>
      </c>
      <c r="BR176">
        <v>175</v>
      </c>
      <c r="BU176">
        <v>175</v>
      </c>
      <c r="BX176">
        <v>175</v>
      </c>
      <c r="CA176">
        <v>175</v>
      </c>
      <c r="CD176">
        <v>175</v>
      </c>
      <c r="CG176">
        <v>175</v>
      </c>
      <c r="CJ176">
        <v>175</v>
      </c>
      <c r="CM176">
        <v>175</v>
      </c>
      <c r="CP176">
        <v>175</v>
      </c>
      <c r="CS176">
        <v>175</v>
      </c>
    </row>
    <row r="177" spans="2:97" x14ac:dyDescent="0.25">
      <c r="B177" t="s">
        <v>343</v>
      </c>
      <c r="C177">
        <v>7</v>
      </c>
      <c r="D177">
        <v>176</v>
      </c>
      <c r="E177" t="s">
        <v>1178</v>
      </c>
      <c r="F177">
        <v>7</v>
      </c>
      <c r="G177">
        <v>176</v>
      </c>
      <c r="J177">
        <v>176</v>
      </c>
      <c r="M177">
        <v>176</v>
      </c>
      <c r="P177">
        <v>176</v>
      </c>
      <c r="S177">
        <v>176</v>
      </c>
      <c r="V177">
        <v>176</v>
      </c>
      <c r="Y177">
        <v>176</v>
      </c>
      <c r="AB177">
        <v>176</v>
      </c>
      <c r="AE177">
        <v>176</v>
      </c>
      <c r="AH177">
        <v>176</v>
      </c>
      <c r="AK177">
        <v>176</v>
      </c>
      <c r="AN177">
        <v>176</v>
      </c>
      <c r="AQ177">
        <v>176</v>
      </c>
      <c r="AT177">
        <v>176</v>
      </c>
      <c r="AW177">
        <v>176</v>
      </c>
      <c r="AZ177">
        <v>176</v>
      </c>
      <c r="BC177">
        <v>176</v>
      </c>
      <c r="BF177">
        <v>176</v>
      </c>
      <c r="BI177">
        <v>176</v>
      </c>
      <c r="BL177">
        <v>176</v>
      </c>
      <c r="BO177">
        <v>176</v>
      </c>
      <c r="BR177">
        <v>176</v>
      </c>
      <c r="BU177">
        <v>176</v>
      </c>
      <c r="BX177">
        <v>176</v>
      </c>
      <c r="CA177">
        <v>176</v>
      </c>
      <c r="CD177">
        <v>176</v>
      </c>
      <c r="CG177">
        <v>176</v>
      </c>
      <c r="CJ177">
        <v>176</v>
      </c>
      <c r="CM177">
        <v>176</v>
      </c>
      <c r="CP177">
        <v>176</v>
      </c>
      <c r="CS177">
        <v>176</v>
      </c>
    </row>
    <row r="178" spans="2:97" x14ac:dyDescent="0.25">
      <c r="B178" t="s">
        <v>344</v>
      </c>
      <c r="C178">
        <v>7</v>
      </c>
      <c r="D178">
        <v>177</v>
      </c>
      <c r="E178" t="s">
        <v>1113</v>
      </c>
      <c r="F178">
        <v>7</v>
      </c>
      <c r="G178">
        <v>177</v>
      </c>
      <c r="J178">
        <v>177</v>
      </c>
      <c r="M178">
        <v>177</v>
      </c>
      <c r="P178">
        <v>177</v>
      </c>
      <c r="S178">
        <v>177</v>
      </c>
      <c r="V178">
        <v>177</v>
      </c>
      <c r="Y178">
        <v>177</v>
      </c>
      <c r="AB178">
        <v>177</v>
      </c>
      <c r="AE178">
        <v>177</v>
      </c>
      <c r="AH178">
        <v>177</v>
      </c>
      <c r="AK178">
        <v>177</v>
      </c>
      <c r="AN178">
        <v>177</v>
      </c>
      <c r="AQ178">
        <v>177</v>
      </c>
      <c r="AT178">
        <v>177</v>
      </c>
      <c r="AW178">
        <v>177</v>
      </c>
      <c r="AZ178">
        <v>177</v>
      </c>
      <c r="BC178">
        <v>177</v>
      </c>
      <c r="BF178">
        <v>177</v>
      </c>
      <c r="BI178">
        <v>177</v>
      </c>
      <c r="BL178">
        <v>177</v>
      </c>
      <c r="BO178">
        <v>177</v>
      </c>
      <c r="BR178">
        <v>177</v>
      </c>
      <c r="BU178">
        <v>177</v>
      </c>
      <c r="BX178">
        <v>177</v>
      </c>
      <c r="CA178">
        <v>177</v>
      </c>
      <c r="CD178">
        <v>177</v>
      </c>
      <c r="CG178">
        <v>177</v>
      </c>
      <c r="CJ178">
        <v>177</v>
      </c>
      <c r="CM178">
        <v>177</v>
      </c>
      <c r="CP178">
        <v>177</v>
      </c>
      <c r="CS178">
        <v>177</v>
      </c>
    </row>
    <row r="179" spans="2:97" x14ac:dyDescent="0.25">
      <c r="B179" t="s">
        <v>408</v>
      </c>
      <c r="C179">
        <v>7</v>
      </c>
      <c r="D179">
        <v>178</v>
      </c>
      <c r="E179" t="s">
        <v>1078</v>
      </c>
      <c r="F179">
        <v>7</v>
      </c>
      <c r="G179">
        <v>178</v>
      </c>
      <c r="J179">
        <v>178</v>
      </c>
      <c r="M179">
        <v>178</v>
      </c>
      <c r="P179">
        <v>178</v>
      </c>
      <c r="S179">
        <v>178</v>
      </c>
      <c r="V179">
        <v>178</v>
      </c>
      <c r="Y179">
        <v>178</v>
      </c>
      <c r="AB179">
        <v>178</v>
      </c>
      <c r="AE179">
        <v>178</v>
      </c>
      <c r="AH179">
        <v>178</v>
      </c>
      <c r="AK179">
        <v>178</v>
      </c>
      <c r="AN179">
        <v>178</v>
      </c>
      <c r="AQ179">
        <v>178</v>
      </c>
      <c r="AT179">
        <v>178</v>
      </c>
      <c r="AW179">
        <v>178</v>
      </c>
      <c r="AZ179">
        <v>178</v>
      </c>
      <c r="BC179">
        <v>178</v>
      </c>
      <c r="BF179">
        <v>178</v>
      </c>
      <c r="BI179">
        <v>178</v>
      </c>
      <c r="BL179">
        <v>178</v>
      </c>
      <c r="BO179">
        <v>178</v>
      </c>
      <c r="BR179">
        <v>178</v>
      </c>
      <c r="BU179">
        <v>178</v>
      </c>
      <c r="BX179">
        <v>178</v>
      </c>
      <c r="CA179">
        <v>178</v>
      </c>
      <c r="CD179">
        <v>178</v>
      </c>
      <c r="CG179">
        <v>178</v>
      </c>
      <c r="CJ179">
        <v>178</v>
      </c>
      <c r="CM179">
        <v>178</v>
      </c>
      <c r="CP179">
        <v>178</v>
      </c>
      <c r="CS179">
        <v>178</v>
      </c>
    </row>
    <row r="180" spans="2:97" x14ac:dyDescent="0.25">
      <c r="B180" t="s">
        <v>462</v>
      </c>
      <c r="C180">
        <v>7</v>
      </c>
      <c r="D180">
        <v>179</v>
      </c>
      <c r="E180" t="s">
        <v>1028</v>
      </c>
      <c r="F180">
        <v>7</v>
      </c>
      <c r="G180">
        <v>179</v>
      </c>
      <c r="J180">
        <v>179</v>
      </c>
      <c r="M180">
        <v>179</v>
      </c>
      <c r="P180">
        <v>179</v>
      </c>
      <c r="S180">
        <v>179</v>
      </c>
      <c r="V180">
        <v>179</v>
      </c>
      <c r="Y180">
        <v>179</v>
      </c>
      <c r="AB180">
        <v>179</v>
      </c>
      <c r="AE180">
        <v>179</v>
      </c>
      <c r="AH180">
        <v>179</v>
      </c>
      <c r="AK180">
        <v>179</v>
      </c>
      <c r="AN180">
        <v>179</v>
      </c>
      <c r="AQ180">
        <v>179</v>
      </c>
      <c r="AT180">
        <v>179</v>
      </c>
      <c r="AW180">
        <v>179</v>
      </c>
      <c r="AZ180">
        <v>179</v>
      </c>
      <c r="BC180">
        <v>179</v>
      </c>
      <c r="BF180">
        <v>179</v>
      </c>
      <c r="BI180">
        <v>179</v>
      </c>
      <c r="BL180">
        <v>179</v>
      </c>
      <c r="BO180">
        <v>179</v>
      </c>
      <c r="BR180">
        <v>179</v>
      </c>
      <c r="BU180">
        <v>179</v>
      </c>
      <c r="BX180">
        <v>179</v>
      </c>
      <c r="CA180">
        <v>179</v>
      </c>
      <c r="CD180">
        <v>179</v>
      </c>
      <c r="CG180">
        <v>179</v>
      </c>
      <c r="CJ180">
        <v>179</v>
      </c>
      <c r="CM180">
        <v>179</v>
      </c>
      <c r="CP180">
        <v>179</v>
      </c>
      <c r="CS180">
        <v>179</v>
      </c>
    </row>
    <row r="181" spans="2:97" x14ac:dyDescent="0.25">
      <c r="B181" t="s">
        <v>465</v>
      </c>
      <c r="C181">
        <v>7</v>
      </c>
      <c r="D181">
        <v>180</v>
      </c>
      <c r="E181" t="s">
        <v>1047</v>
      </c>
      <c r="F181">
        <v>7</v>
      </c>
      <c r="G181">
        <v>180</v>
      </c>
      <c r="J181">
        <v>180</v>
      </c>
      <c r="M181">
        <v>180</v>
      </c>
      <c r="P181">
        <v>180</v>
      </c>
      <c r="S181">
        <v>180</v>
      </c>
      <c r="V181">
        <v>180</v>
      </c>
      <c r="Y181">
        <v>180</v>
      </c>
      <c r="AB181">
        <v>180</v>
      </c>
      <c r="AE181">
        <v>180</v>
      </c>
      <c r="AH181">
        <v>180</v>
      </c>
      <c r="AK181">
        <v>180</v>
      </c>
      <c r="AN181">
        <v>180</v>
      </c>
      <c r="AQ181">
        <v>180</v>
      </c>
      <c r="AT181">
        <v>180</v>
      </c>
      <c r="AW181">
        <v>180</v>
      </c>
      <c r="AZ181">
        <v>180</v>
      </c>
      <c r="BC181">
        <v>180</v>
      </c>
      <c r="BF181">
        <v>180</v>
      </c>
      <c r="BI181">
        <v>180</v>
      </c>
      <c r="BL181">
        <v>180</v>
      </c>
      <c r="BO181">
        <v>180</v>
      </c>
      <c r="BR181">
        <v>180</v>
      </c>
      <c r="BU181">
        <v>180</v>
      </c>
      <c r="BX181">
        <v>180</v>
      </c>
      <c r="CA181">
        <v>180</v>
      </c>
      <c r="CD181">
        <v>180</v>
      </c>
      <c r="CG181">
        <v>180</v>
      </c>
      <c r="CJ181">
        <v>180</v>
      </c>
      <c r="CM181">
        <v>180</v>
      </c>
      <c r="CP181">
        <v>180</v>
      </c>
      <c r="CS181">
        <v>180</v>
      </c>
    </row>
    <row r="182" spans="2:97" x14ac:dyDescent="0.25">
      <c r="B182" t="s">
        <v>334</v>
      </c>
      <c r="C182">
        <v>7</v>
      </c>
      <c r="D182">
        <v>181</v>
      </c>
      <c r="E182" t="s">
        <v>1001</v>
      </c>
      <c r="F182">
        <v>7</v>
      </c>
      <c r="G182">
        <v>181</v>
      </c>
      <c r="J182">
        <v>181</v>
      </c>
      <c r="M182">
        <v>181</v>
      </c>
      <c r="P182">
        <v>181</v>
      </c>
      <c r="S182">
        <v>181</v>
      </c>
      <c r="V182">
        <v>181</v>
      </c>
      <c r="Y182">
        <v>181</v>
      </c>
      <c r="AB182">
        <v>181</v>
      </c>
      <c r="AE182">
        <v>181</v>
      </c>
      <c r="AH182">
        <v>181</v>
      </c>
      <c r="AK182">
        <v>181</v>
      </c>
      <c r="AN182">
        <v>181</v>
      </c>
      <c r="AQ182">
        <v>181</v>
      </c>
      <c r="AT182">
        <v>181</v>
      </c>
      <c r="AW182">
        <v>181</v>
      </c>
      <c r="AZ182">
        <v>181</v>
      </c>
      <c r="BC182">
        <v>181</v>
      </c>
      <c r="BF182">
        <v>181</v>
      </c>
      <c r="BI182">
        <v>181</v>
      </c>
      <c r="BL182">
        <v>181</v>
      </c>
      <c r="BO182">
        <v>181</v>
      </c>
      <c r="BR182">
        <v>181</v>
      </c>
      <c r="BU182">
        <v>181</v>
      </c>
      <c r="BX182">
        <v>181</v>
      </c>
      <c r="CA182">
        <v>181</v>
      </c>
      <c r="CD182">
        <v>181</v>
      </c>
      <c r="CG182">
        <v>181</v>
      </c>
      <c r="CJ182">
        <v>181</v>
      </c>
      <c r="CM182">
        <v>181</v>
      </c>
      <c r="CP182">
        <v>181</v>
      </c>
      <c r="CS182">
        <v>181</v>
      </c>
    </row>
    <row r="183" spans="2:97" x14ac:dyDescent="0.25">
      <c r="B183" t="s">
        <v>446</v>
      </c>
      <c r="C183">
        <v>7</v>
      </c>
      <c r="D183">
        <v>182</v>
      </c>
      <c r="E183" t="s">
        <v>998</v>
      </c>
      <c r="F183">
        <v>7</v>
      </c>
      <c r="G183">
        <v>182</v>
      </c>
      <c r="J183">
        <v>182</v>
      </c>
      <c r="M183">
        <v>182</v>
      </c>
      <c r="P183">
        <v>182</v>
      </c>
      <c r="S183">
        <v>182</v>
      </c>
      <c r="V183">
        <v>182</v>
      </c>
      <c r="Y183">
        <v>182</v>
      </c>
      <c r="AB183">
        <v>182</v>
      </c>
      <c r="AE183">
        <v>182</v>
      </c>
      <c r="AH183">
        <v>182</v>
      </c>
      <c r="AK183">
        <v>182</v>
      </c>
      <c r="AN183">
        <v>182</v>
      </c>
      <c r="AQ183">
        <v>182</v>
      </c>
      <c r="AT183">
        <v>182</v>
      </c>
      <c r="AW183">
        <v>182</v>
      </c>
      <c r="AZ183">
        <v>182</v>
      </c>
      <c r="BC183">
        <v>182</v>
      </c>
      <c r="BF183">
        <v>182</v>
      </c>
      <c r="BI183">
        <v>182</v>
      </c>
      <c r="BL183">
        <v>182</v>
      </c>
      <c r="BO183">
        <v>182</v>
      </c>
      <c r="BR183">
        <v>182</v>
      </c>
      <c r="BU183">
        <v>182</v>
      </c>
      <c r="BX183">
        <v>182</v>
      </c>
      <c r="CA183">
        <v>182</v>
      </c>
      <c r="CD183">
        <v>182</v>
      </c>
      <c r="CG183">
        <v>182</v>
      </c>
      <c r="CJ183">
        <v>182</v>
      </c>
      <c r="CM183">
        <v>182</v>
      </c>
      <c r="CP183">
        <v>182</v>
      </c>
      <c r="CS183">
        <v>182</v>
      </c>
    </row>
    <row r="184" spans="2:97" x14ac:dyDescent="0.25">
      <c r="B184" t="s">
        <v>413</v>
      </c>
      <c r="C184">
        <v>7</v>
      </c>
      <c r="D184">
        <v>183</v>
      </c>
      <c r="E184" t="s">
        <v>1100</v>
      </c>
      <c r="F184">
        <v>7</v>
      </c>
      <c r="G184">
        <v>183</v>
      </c>
      <c r="J184">
        <v>183</v>
      </c>
      <c r="M184">
        <v>183</v>
      </c>
      <c r="P184">
        <v>183</v>
      </c>
      <c r="S184">
        <v>183</v>
      </c>
      <c r="V184">
        <v>183</v>
      </c>
      <c r="Y184">
        <v>183</v>
      </c>
      <c r="AB184">
        <v>183</v>
      </c>
      <c r="AE184">
        <v>183</v>
      </c>
      <c r="AH184">
        <v>183</v>
      </c>
      <c r="AK184">
        <v>183</v>
      </c>
      <c r="AN184">
        <v>183</v>
      </c>
      <c r="AQ184">
        <v>183</v>
      </c>
      <c r="AT184">
        <v>183</v>
      </c>
      <c r="AW184">
        <v>183</v>
      </c>
      <c r="AZ184">
        <v>183</v>
      </c>
      <c r="BC184">
        <v>183</v>
      </c>
      <c r="BF184">
        <v>183</v>
      </c>
      <c r="BI184">
        <v>183</v>
      </c>
      <c r="BL184">
        <v>183</v>
      </c>
      <c r="BO184">
        <v>183</v>
      </c>
      <c r="BR184">
        <v>183</v>
      </c>
      <c r="BU184">
        <v>183</v>
      </c>
      <c r="BX184">
        <v>183</v>
      </c>
      <c r="CA184">
        <v>183</v>
      </c>
      <c r="CD184">
        <v>183</v>
      </c>
      <c r="CG184">
        <v>183</v>
      </c>
      <c r="CJ184">
        <v>183</v>
      </c>
      <c r="CM184">
        <v>183</v>
      </c>
      <c r="CP184">
        <v>183</v>
      </c>
      <c r="CS184">
        <v>183</v>
      </c>
    </row>
    <row r="185" spans="2:97" x14ac:dyDescent="0.25">
      <c r="B185" t="s">
        <v>482</v>
      </c>
      <c r="C185">
        <v>7</v>
      </c>
      <c r="D185">
        <v>184</v>
      </c>
      <c r="E185" t="s">
        <v>1184</v>
      </c>
      <c r="F185">
        <v>7</v>
      </c>
      <c r="G185">
        <v>184</v>
      </c>
      <c r="J185">
        <v>184</v>
      </c>
      <c r="M185">
        <v>184</v>
      </c>
      <c r="P185">
        <v>184</v>
      </c>
      <c r="S185">
        <v>184</v>
      </c>
      <c r="V185">
        <v>184</v>
      </c>
      <c r="Y185">
        <v>184</v>
      </c>
      <c r="AB185">
        <v>184</v>
      </c>
      <c r="AE185">
        <v>184</v>
      </c>
      <c r="AH185">
        <v>184</v>
      </c>
      <c r="AK185">
        <v>184</v>
      </c>
      <c r="AN185">
        <v>184</v>
      </c>
      <c r="AQ185">
        <v>184</v>
      </c>
      <c r="AT185">
        <v>184</v>
      </c>
      <c r="AW185">
        <v>184</v>
      </c>
      <c r="AZ185">
        <v>184</v>
      </c>
      <c r="BC185">
        <v>184</v>
      </c>
      <c r="BF185">
        <v>184</v>
      </c>
      <c r="BI185">
        <v>184</v>
      </c>
      <c r="BL185">
        <v>184</v>
      </c>
      <c r="BO185">
        <v>184</v>
      </c>
      <c r="BR185">
        <v>184</v>
      </c>
      <c r="BU185">
        <v>184</v>
      </c>
      <c r="BX185">
        <v>184</v>
      </c>
      <c r="CA185">
        <v>184</v>
      </c>
      <c r="CD185">
        <v>184</v>
      </c>
      <c r="CG185">
        <v>184</v>
      </c>
      <c r="CJ185">
        <v>184</v>
      </c>
      <c r="CM185">
        <v>184</v>
      </c>
      <c r="CP185">
        <v>184</v>
      </c>
      <c r="CS185">
        <v>184</v>
      </c>
    </row>
    <row r="186" spans="2:97" x14ac:dyDescent="0.25">
      <c r="B186" t="s">
        <v>460</v>
      </c>
      <c r="C186">
        <v>7</v>
      </c>
      <c r="D186">
        <v>185</v>
      </c>
      <c r="E186" t="s">
        <v>1093</v>
      </c>
      <c r="F186">
        <v>7</v>
      </c>
      <c r="G186">
        <v>185</v>
      </c>
      <c r="J186">
        <v>185</v>
      </c>
      <c r="M186">
        <v>185</v>
      </c>
      <c r="P186">
        <v>185</v>
      </c>
      <c r="S186">
        <v>185</v>
      </c>
      <c r="V186">
        <v>185</v>
      </c>
      <c r="Y186">
        <v>185</v>
      </c>
      <c r="AB186">
        <v>185</v>
      </c>
      <c r="AE186">
        <v>185</v>
      </c>
      <c r="AH186">
        <v>185</v>
      </c>
      <c r="AK186">
        <v>185</v>
      </c>
      <c r="AN186">
        <v>185</v>
      </c>
      <c r="AQ186">
        <v>185</v>
      </c>
      <c r="AT186">
        <v>185</v>
      </c>
      <c r="AW186">
        <v>185</v>
      </c>
      <c r="AZ186">
        <v>185</v>
      </c>
      <c r="BC186">
        <v>185</v>
      </c>
      <c r="BF186">
        <v>185</v>
      </c>
      <c r="BI186">
        <v>185</v>
      </c>
      <c r="BL186">
        <v>185</v>
      </c>
      <c r="BO186">
        <v>185</v>
      </c>
      <c r="BR186">
        <v>185</v>
      </c>
      <c r="BU186">
        <v>185</v>
      </c>
      <c r="BX186">
        <v>185</v>
      </c>
      <c r="CA186">
        <v>185</v>
      </c>
      <c r="CD186">
        <v>185</v>
      </c>
      <c r="CG186">
        <v>185</v>
      </c>
      <c r="CJ186">
        <v>185</v>
      </c>
      <c r="CM186">
        <v>185</v>
      </c>
      <c r="CP186">
        <v>185</v>
      </c>
      <c r="CS186">
        <v>185</v>
      </c>
    </row>
    <row r="187" spans="2:97" x14ac:dyDescent="0.25">
      <c r="B187" t="s">
        <v>486</v>
      </c>
      <c r="C187">
        <v>7</v>
      </c>
      <c r="D187">
        <v>186</v>
      </c>
      <c r="E187" t="s">
        <v>1006</v>
      </c>
      <c r="F187">
        <v>7</v>
      </c>
      <c r="G187">
        <v>186</v>
      </c>
      <c r="J187">
        <v>186</v>
      </c>
      <c r="M187">
        <v>186</v>
      </c>
      <c r="P187">
        <v>186</v>
      </c>
      <c r="S187">
        <v>186</v>
      </c>
      <c r="V187">
        <v>186</v>
      </c>
      <c r="Y187">
        <v>186</v>
      </c>
      <c r="AB187">
        <v>186</v>
      </c>
      <c r="AE187">
        <v>186</v>
      </c>
      <c r="AH187">
        <v>186</v>
      </c>
      <c r="AK187">
        <v>186</v>
      </c>
      <c r="AN187">
        <v>186</v>
      </c>
      <c r="AQ187">
        <v>186</v>
      </c>
      <c r="AT187">
        <v>186</v>
      </c>
      <c r="AW187">
        <v>186</v>
      </c>
      <c r="AZ187">
        <v>186</v>
      </c>
      <c r="BC187">
        <v>186</v>
      </c>
      <c r="BF187">
        <v>186</v>
      </c>
      <c r="BI187">
        <v>186</v>
      </c>
      <c r="BL187">
        <v>186</v>
      </c>
      <c r="BO187">
        <v>186</v>
      </c>
      <c r="BR187">
        <v>186</v>
      </c>
      <c r="BU187">
        <v>186</v>
      </c>
      <c r="BX187">
        <v>186</v>
      </c>
      <c r="CA187">
        <v>186</v>
      </c>
      <c r="CD187">
        <v>186</v>
      </c>
      <c r="CG187">
        <v>186</v>
      </c>
      <c r="CJ187">
        <v>186</v>
      </c>
      <c r="CM187">
        <v>186</v>
      </c>
      <c r="CP187">
        <v>186</v>
      </c>
      <c r="CS187">
        <v>186</v>
      </c>
    </row>
    <row r="188" spans="2:97" x14ac:dyDescent="0.25">
      <c r="B188" t="s">
        <v>473</v>
      </c>
      <c r="C188">
        <v>7</v>
      </c>
      <c r="D188">
        <v>187</v>
      </c>
      <c r="E188" t="s">
        <v>1117</v>
      </c>
      <c r="F188">
        <v>7</v>
      </c>
      <c r="G188">
        <v>187</v>
      </c>
      <c r="J188">
        <v>187</v>
      </c>
      <c r="M188">
        <v>187</v>
      </c>
      <c r="P188">
        <v>187</v>
      </c>
      <c r="S188">
        <v>187</v>
      </c>
      <c r="V188">
        <v>187</v>
      </c>
      <c r="Y188">
        <v>187</v>
      </c>
      <c r="AB188">
        <v>187</v>
      </c>
      <c r="AE188">
        <v>187</v>
      </c>
      <c r="AH188">
        <v>187</v>
      </c>
      <c r="AK188">
        <v>187</v>
      </c>
      <c r="AN188">
        <v>187</v>
      </c>
      <c r="AQ188">
        <v>187</v>
      </c>
      <c r="AT188">
        <v>187</v>
      </c>
      <c r="AW188">
        <v>187</v>
      </c>
      <c r="AZ188">
        <v>187</v>
      </c>
      <c r="BC188">
        <v>187</v>
      </c>
      <c r="BF188">
        <v>187</v>
      </c>
      <c r="BI188">
        <v>187</v>
      </c>
      <c r="BL188">
        <v>187</v>
      </c>
      <c r="BO188">
        <v>187</v>
      </c>
      <c r="BR188">
        <v>187</v>
      </c>
      <c r="BU188">
        <v>187</v>
      </c>
      <c r="BX188">
        <v>187</v>
      </c>
      <c r="CA188">
        <v>187</v>
      </c>
      <c r="CD188">
        <v>187</v>
      </c>
      <c r="CG188">
        <v>187</v>
      </c>
      <c r="CJ188">
        <v>187</v>
      </c>
      <c r="CM188">
        <v>187</v>
      </c>
      <c r="CP188">
        <v>187</v>
      </c>
      <c r="CS188">
        <v>187</v>
      </c>
    </row>
    <row r="189" spans="2:97" x14ac:dyDescent="0.25">
      <c r="B189" t="s">
        <v>341</v>
      </c>
      <c r="C189">
        <v>7</v>
      </c>
      <c r="D189">
        <v>188</v>
      </c>
      <c r="E189" t="s">
        <v>1099</v>
      </c>
      <c r="F189">
        <v>7</v>
      </c>
      <c r="G189">
        <v>188</v>
      </c>
      <c r="J189">
        <v>188</v>
      </c>
      <c r="M189">
        <v>188</v>
      </c>
      <c r="P189">
        <v>188</v>
      </c>
      <c r="S189">
        <v>188</v>
      </c>
      <c r="V189">
        <v>188</v>
      </c>
      <c r="Y189">
        <v>188</v>
      </c>
      <c r="AB189">
        <v>188</v>
      </c>
      <c r="AE189">
        <v>188</v>
      </c>
      <c r="AH189">
        <v>188</v>
      </c>
      <c r="AK189">
        <v>188</v>
      </c>
      <c r="AN189">
        <v>188</v>
      </c>
      <c r="AQ189">
        <v>188</v>
      </c>
      <c r="AT189">
        <v>188</v>
      </c>
      <c r="AW189">
        <v>188</v>
      </c>
      <c r="AZ189">
        <v>188</v>
      </c>
      <c r="BC189">
        <v>188</v>
      </c>
      <c r="BF189">
        <v>188</v>
      </c>
      <c r="BI189">
        <v>188</v>
      </c>
      <c r="BL189">
        <v>188</v>
      </c>
      <c r="BO189">
        <v>188</v>
      </c>
      <c r="BR189">
        <v>188</v>
      </c>
      <c r="BU189">
        <v>188</v>
      </c>
      <c r="BX189">
        <v>188</v>
      </c>
      <c r="CA189">
        <v>188</v>
      </c>
      <c r="CD189">
        <v>188</v>
      </c>
      <c r="CG189">
        <v>188</v>
      </c>
      <c r="CJ189">
        <v>188</v>
      </c>
      <c r="CM189">
        <v>188</v>
      </c>
      <c r="CP189">
        <v>188</v>
      </c>
      <c r="CS189">
        <v>188</v>
      </c>
    </row>
    <row r="190" spans="2:97" x14ac:dyDescent="0.25">
      <c r="B190" t="s">
        <v>414</v>
      </c>
      <c r="C190">
        <v>7</v>
      </c>
      <c r="D190">
        <v>189</v>
      </c>
      <c r="E190" t="s">
        <v>1072</v>
      </c>
      <c r="F190">
        <v>7</v>
      </c>
      <c r="G190">
        <v>189</v>
      </c>
      <c r="J190">
        <v>189</v>
      </c>
      <c r="M190">
        <v>189</v>
      </c>
      <c r="P190">
        <v>189</v>
      </c>
      <c r="S190">
        <v>189</v>
      </c>
      <c r="V190">
        <v>189</v>
      </c>
      <c r="Y190">
        <v>189</v>
      </c>
      <c r="AB190">
        <v>189</v>
      </c>
      <c r="AE190">
        <v>189</v>
      </c>
      <c r="AH190">
        <v>189</v>
      </c>
      <c r="AK190">
        <v>189</v>
      </c>
      <c r="AN190">
        <v>189</v>
      </c>
      <c r="AQ190">
        <v>189</v>
      </c>
      <c r="AT190">
        <v>189</v>
      </c>
      <c r="AW190">
        <v>189</v>
      </c>
      <c r="AZ190">
        <v>189</v>
      </c>
      <c r="BC190">
        <v>189</v>
      </c>
      <c r="BF190">
        <v>189</v>
      </c>
      <c r="BI190">
        <v>189</v>
      </c>
      <c r="BL190">
        <v>189</v>
      </c>
      <c r="BO190">
        <v>189</v>
      </c>
      <c r="BR190">
        <v>189</v>
      </c>
      <c r="BU190">
        <v>189</v>
      </c>
      <c r="BX190">
        <v>189</v>
      </c>
      <c r="CA190">
        <v>189</v>
      </c>
      <c r="CD190">
        <v>189</v>
      </c>
      <c r="CG190">
        <v>189</v>
      </c>
      <c r="CJ190">
        <v>189</v>
      </c>
      <c r="CM190">
        <v>189</v>
      </c>
      <c r="CP190">
        <v>189</v>
      </c>
      <c r="CS190">
        <v>189</v>
      </c>
    </row>
    <row r="191" spans="2:97" x14ac:dyDescent="0.25">
      <c r="B191" t="s">
        <v>455</v>
      </c>
      <c r="C191">
        <v>7</v>
      </c>
      <c r="D191">
        <v>190</v>
      </c>
      <c r="E191" t="s">
        <v>1039</v>
      </c>
      <c r="F191">
        <v>7</v>
      </c>
      <c r="G191">
        <v>190</v>
      </c>
      <c r="J191">
        <v>190</v>
      </c>
      <c r="M191">
        <v>190</v>
      </c>
      <c r="P191">
        <v>190</v>
      </c>
      <c r="S191">
        <v>190</v>
      </c>
      <c r="V191">
        <v>190</v>
      </c>
      <c r="Y191">
        <v>190</v>
      </c>
      <c r="AB191">
        <v>190</v>
      </c>
      <c r="AE191">
        <v>190</v>
      </c>
      <c r="AH191">
        <v>190</v>
      </c>
      <c r="AK191">
        <v>190</v>
      </c>
      <c r="AN191">
        <v>190</v>
      </c>
      <c r="AQ191">
        <v>190</v>
      </c>
      <c r="AT191">
        <v>190</v>
      </c>
      <c r="AW191">
        <v>190</v>
      </c>
      <c r="AZ191">
        <v>190</v>
      </c>
      <c r="BC191">
        <v>190</v>
      </c>
      <c r="BF191">
        <v>190</v>
      </c>
      <c r="BI191">
        <v>190</v>
      </c>
      <c r="BL191">
        <v>190</v>
      </c>
      <c r="BO191">
        <v>190</v>
      </c>
      <c r="BR191">
        <v>190</v>
      </c>
      <c r="BU191">
        <v>190</v>
      </c>
      <c r="BX191">
        <v>190</v>
      </c>
      <c r="CA191">
        <v>190</v>
      </c>
      <c r="CD191">
        <v>190</v>
      </c>
      <c r="CG191">
        <v>190</v>
      </c>
      <c r="CJ191">
        <v>190</v>
      </c>
      <c r="CM191">
        <v>190</v>
      </c>
      <c r="CP191">
        <v>190</v>
      </c>
      <c r="CS191">
        <v>190</v>
      </c>
    </row>
    <row r="192" spans="2:97" x14ac:dyDescent="0.25">
      <c r="B192" t="s">
        <v>415</v>
      </c>
      <c r="C192">
        <v>7</v>
      </c>
      <c r="D192">
        <v>191</v>
      </c>
      <c r="E192" t="s">
        <v>1118</v>
      </c>
      <c r="F192">
        <v>7</v>
      </c>
      <c r="G192">
        <v>191</v>
      </c>
      <c r="J192">
        <v>191</v>
      </c>
      <c r="M192">
        <v>191</v>
      </c>
      <c r="P192">
        <v>191</v>
      </c>
      <c r="S192">
        <v>191</v>
      </c>
      <c r="V192">
        <v>191</v>
      </c>
      <c r="Y192">
        <v>191</v>
      </c>
      <c r="AB192">
        <v>191</v>
      </c>
      <c r="AE192">
        <v>191</v>
      </c>
      <c r="AH192">
        <v>191</v>
      </c>
      <c r="AK192">
        <v>191</v>
      </c>
      <c r="AN192">
        <v>191</v>
      </c>
      <c r="AQ192">
        <v>191</v>
      </c>
      <c r="AT192">
        <v>191</v>
      </c>
      <c r="AW192">
        <v>191</v>
      </c>
      <c r="AZ192">
        <v>191</v>
      </c>
      <c r="BC192">
        <v>191</v>
      </c>
      <c r="BF192">
        <v>191</v>
      </c>
      <c r="BI192">
        <v>191</v>
      </c>
      <c r="BL192">
        <v>191</v>
      </c>
      <c r="BO192">
        <v>191</v>
      </c>
      <c r="BR192">
        <v>191</v>
      </c>
      <c r="BU192">
        <v>191</v>
      </c>
      <c r="BX192">
        <v>191</v>
      </c>
      <c r="CA192">
        <v>191</v>
      </c>
      <c r="CD192">
        <v>191</v>
      </c>
      <c r="CG192">
        <v>191</v>
      </c>
      <c r="CJ192">
        <v>191</v>
      </c>
      <c r="CM192">
        <v>191</v>
      </c>
      <c r="CP192">
        <v>191</v>
      </c>
      <c r="CS192">
        <v>191</v>
      </c>
    </row>
    <row r="193" spans="2:97" x14ac:dyDescent="0.25">
      <c r="B193" t="s">
        <v>454</v>
      </c>
      <c r="C193">
        <v>7</v>
      </c>
      <c r="D193">
        <v>192</v>
      </c>
      <c r="E193" t="s">
        <v>1123</v>
      </c>
      <c r="F193">
        <v>7</v>
      </c>
      <c r="G193">
        <v>192</v>
      </c>
      <c r="J193">
        <v>192</v>
      </c>
      <c r="M193">
        <v>192</v>
      </c>
      <c r="P193">
        <v>192</v>
      </c>
      <c r="S193">
        <v>192</v>
      </c>
      <c r="V193">
        <v>192</v>
      </c>
      <c r="Y193">
        <v>192</v>
      </c>
      <c r="AB193">
        <v>192</v>
      </c>
      <c r="AE193">
        <v>192</v>
      </c>
      <c r="AH193">
        <v>192</v>
      </c>
      <c r="AK193">
        <v>192</v>
      </c>
      <c r="AN193">
        <v>192</v>
      </c>
      <c r="AQ193">
        <v>192</v>
      </c>
      <c r="AT193">
        <v>192</v>
      </c>
      <c r="AW193">
        <v>192</v>
      </c>
      <c r="AZ193">
        <v>192</v>
      </c>
      <c r="BC193">
        <v>192</v>
      </c>
      <c r="BF193">
        <v>192</v>
      </c>
      <c r="BI193">
        <v>192</v>
      </c>
      <c r="BL193">
        <v>192</v>
      </c>
      <c r="BO193">
        <v>192</v>
      </c>
      <c r="BR193">
        <v>192</v>
      </c>
      <c r="BU193">
        <v>192</v>
      </c>
      <c r="BX193">
        <v>192</v>
      </c>
      <c r="CA193">
        <v>192</v>
      </c>
      <c r="CD193">
        <v>192</v>
      </c>
      <c r="CG193">
        <v>192</v>
      </c>
      <c r="CJ193">
        <v>192</v>
      </c>
      <c r="CM193">
        <v>192</v>
      </c>
      <c r="CP193">
        <v>192</v>
      </c>
      <c r="CS193">
        <v>192</v>
      </c>
    </row>
    <row r="194" spans="2:97" x14ac:dyDescent="0.25">
      <c r="B194" t="s">
        <v>484</v>
      </c>
      <c r="C194">
        <v>7</v>
      </c>
      <c r="D194">
        <v>193</v>
      </c>
      <c r="E194" t="s">
        <v>1000</v>
      </c>
      <c r="F194">
        <v>7</v>
      </c>
      <c r="G194">
        <v>193</v>
      </c>
      <c r="J194">
        <v>193</v>
      </c>
      <c r="M194">
        <v>193</v>
      </c>
      <c r="P194">
        <v>193</v>
      </c>
      <c r="S194">
        <v>193</v>
      </c>
      <c r="V194">
        <v>193</v>
      </c>
      <c r="Y194">
        <v>193</v>
      </c>
      <c r="AB194">
        <v>193</v>
      </c>
      <c r="AE194">
        <v>193</v>
      </c>
      <c r="AH194">
        <v>193</v>
      </c>
      <c r="AK194">
        <v>193</v>
      </c>
      <c r="AN194">
        <v>193</v>
      </c>
      <c r="AQ194">
        <v>193</v>
      </c>
      <c r="AT194">
        <v>193</v>
      </c>
      <c r="AW194">
        <v>193</v>
      </c>
      <c r="AZ194">
        <v>193</v>
      </c>
      <c r="BC194">
        <v>193</v>
      </c>
      <c r="BF194">
        <v>193</v>
      </c>
      <c r="BI194">
        <v>193</v>
      </c>
      <c r="BL194">
        <v>193</v>
      </c>
      <c r="BO194">
        <v>193</v>
      </c>
      <c r="BR194">
        <v>193</v>
      </c>
      <c r="BU194">
        <v>193</v>
      </c>
      <c r="BX194">
        <v>193</v>
      </c>
      <c r="CA194">
        <v>193</v>
      </c>
      <c r="CD194">
        <v>193</v>
      </c>
      <c r="CG194">
        <v>193</v>
      </c>
      <c r="CJ194">
        <v>193</v>
      </c>
      <c r="CM194">
        <v>193</v>
      </c>
      <c r="CP194">
        <v>193</v>
      </c>
      <c r="CS194">
        <v>193</v>
      </c>
    </row>
    <row r="195" spans="2:97" x14ac:dyDescent="0.25">
      <c r="B195" t="s">
        <v>483</v>
      </c>
      <c r="C195">
        <v>7</v>
      </c>
      <c r="D195">
        <v>194</v>
      </c>
      <c r="E195" t="s">
        <v>1011</v>
      </c>
      <c r="F195">
        <v>7</v>
      </c>
      <c r="G195">
        <v>194</v>
      </c>
      <c r="J195">
        <v>194</v>
      </c>
      <c r="M195">
        <v>194</v>
      </c>
      <c r="P195">
        <v>194</v>
      </c>
      <c r="S195">
        <v>194</v>
      </c>
      <c r="V195">
        <v>194</v>
      </c>
      <c r="Y195">
        <v>194</v>
      </c>
      <c r="AB195">
        <v>194</v>
      </c>
      <c r="AE195">
        <v>194</v>
      </c>
      <c r="AH195">
        <v>194</v>
      </c>
      <c r="AK195">
        <v>194</v>
      </c>
      <c r="AN195">
        <v>194</v>
      </c>
      <c r="AQ195">
        <v>194</v>
      </c>
      <c r="AT195">
        <v>194</v>
      </c>
      <c r="AW195">
        <v>194</v>
      </c>
      <c r="AZ195">
        <v>194</v>
      </c>
      <c r="BC195">
        <v>194</v>
      </c>
      <c r="BF195">
        <v>194</v>
      </c>
      <c r="BI195">
        <v>194</v>
      </c>
      <c r="BL195">
        <v>194</v>
      </c>
      <c r="BO195">
        <v>194</v>
      </c>
      <c r="BR195">
        <v>194</v>
      </c>
      <c r="BU195">
        <v>194</v>
      </c>
      <c r="BX195">
        <v>194</v>
      </c>
      <c r="CA195">
        <v>194</v>
      </c>
      <c r="CD195">
        <v>194</v>
      </c>
      <c r="CG195">
        <v>194</v>
      </c>
      <c r="CJ195">
        <v>194</v>
      </c>
      <c r="CM195">
        <v>194</v>
      </c>
      <c r="CP195">
        <v>194</v>
      </c>
      <c r="CS195">
        <v>194</v>
      </c>
    </row>
    <row r="196" spans="2:97" x14ac:dyDescent="0.25">
      <c r="B196" t="s">
        <v>410</v>
      </c>
      <c r="C196">
        <v>7</v>
      </c>
      <c r="D196">
        <v>195</v>
      </c>
      <c r="E196" t="s">
        <v>1187</v>
      </c>
      <c r="F196">
        <v>7</v>
      </c>
      <c r="G196">
        <v>195</v>
      </c>
      <c r="J196">
        <v>195</v>
      </c>
      <c r="M196">
        <v>195</v>
      </c>
      <c r="P196">
        <v>195</v>
      </c>
      <c r="S196">
        <v>195</v>
      </c>
      <c r="V196">
        <v>195</v>
      </c>
      <c r="Y196">
        <v>195</v>
      </c>
      <c r="AB196">
        <v>195</v>
      </c>
      <c r="AE196">
        <v>195</v>
      </c>
      <c r="AH196">
        <v>195</v>
      </c>
      <c r="AK196">
        <v>195</v>
      </c>
      <c r="AN196">
        <v>195</v>
      </c>
      <c r="AQ196">
        <v>195</v>
      </c>
      <c r="AT196">
        <v>195</v>
      </c>
      <c r="AW196">
        <v>195</v>
      </c>
      <c r="AZ196">
        <v>195</v>
      </c>
      <c r="BC196">
        <v>195</v>
      </c>
      <c r="BF196">
        <v>195</v>
      </c>
      <c r="BI196">
        <v>195</v>
      </c>
      <c r="BL196">
        <v>195</v>
      </c>
      <c r="BO196">
        <v>195</v>
      </c>
      <c r="BR196">
        <v>195</v>
      </c>
      <c r="BU196">
        <v>195</v>
      </c>
      <c r="BX196">
        <v>195</v>
      </c>
      <c r="CA196">
        <v>195</v>
      </c>
      <c r="CD196">
        <v>195</v>
      </c>
      <c r="CG196">
        <v>195</v>
      </c>
      <c r="CJ196">
        <v>195</v>
      </c>
      <c r="CM196">
        <v>195</v>
      </c>
      <c r="CP196">
        <v>195</v>
      </c>
      <c r="CS196">
        <v>195</v>
      </c>
    </row>
    <row r="197" spans="2:97" x14ac:dyDescent="0.25">
      <c r="B197" t="s">
        <v>373</v>
      </c>
      <c r="C197">
        <v>7</v>
      </c>
      <c r="D197">
        <v>196</v>
      </c>
      <c r="E197" t="s">
        <v>1098</v>
      </c>
      <c r="F197">
        <v>7</v>
      </c>
      <c r="G197">
        <v>196</v>
      </c>
      <c r="J197">
        <v>196</v>
      </c>
      <c r="M197">
        <v>196</v>
      </c>
      <c r="P197">
        <v>196</v>
      </c>
      <c r="S197">
        <v>196</v>
      </c>
      <c r="V197">
        <v>196</v>
      </c>
      <c r="Y197">
        <v>196</v>
      </c>
      <c r="AB197">
        <v>196</v>
      </c>
      <c r="AE197">
        <v>196</v>
      </c>
      <c r="AH197">
        <v>196</v>
      </c>
      <c r="AK197">
        <v>196</v>
      </c>
      <c r="AN197">
        <v>196</v>
      </c>
      <c r="AQ197">
        <v>196</v>
      </c>
      <c r="AT197">
        <v>196</v>
      </c>
      <c r="AW197">
        <v>196</v>
      </c>
      <c r="AZ197">
        <v>196</v>
      </c>
      <c r="BC197">
        <v>196</v>
      </c>
      <c r="BF197">
        <v>196</v>
      </c>
      <c r="BI197">
        <v>196</v>
      </c>
      <c r="BL197">
        <v>196</v>
      </c>
      <c r="BO197">
        <v>196</v>
      </c>
      <c r="BR197">
        <v>196</v>
      </c>
      <c r="BU197">
        <v>196</v>
      </c>
      <c r="BX197">
        <v>196</v>
      </c>
      <c r="CA197">
        <v>196</v>
      </c>
      <c r="CD197">
        <v>196</v>
      </c>
      <c r="CG197">
        <v>196</v>
      </c>
      <c r="CJ197">
        <v>196</v>
      </c>
      <c r="CM197">
        <v>196</v>
      </c>
      <c r="CP197">
        <v>196</v>
      </c>
      <c r="CS197">
        <v>196</v>
      </c>
    </row>
    <row r="198" spans="2:97" x14ac:dyDescent="0.25">
      <c r="B198" t="s">
        <v>476</v>
      </c>
      <c r="C198">
        <v>7</v>
      </c>
      <c r="D198">
        <v>197</v>
      </c>
      <c r="E198" t="s">
        <v>1213</v>
      </c>
      <c r="F198">
        <v>7</v>
      </c>
      <c r="G198">
        <v>197</v>
      </c>
      <c r="J198">
        <v>197</v>
      </c>
      <c r="M198">
        <v>197</v>
      </c>
      <c r="P198">
        <v>197</v>
      </c>
      <c r="S198">
        <v>197</v>
      </c>
      <c r="V198">
        <v>197</v>
      </c>
      <c r="Y198">
        <v>197</v>
      </c>
      <c r="AB198">
        <v>197</v>
      </c>
      <c r="AE198">
        <v>197</v>
      </c>
      <c r="AH198">
        <v>197</v>
      </c>
      <c r="AK198">
        <v>197</v>
      </c>
      <c r="AN198">
        <v>197</v>
      </c>
      <c r="AQ198">
        <v>197</v>
      </c>
      <c r="AT198">
        <v>197</v>
      </c>
      <c r="AW198">
        <v>197</v>
      </c>
      <c r="AZ198">
        <v>197</v>
      </c>
      <c r="BC198">
        <v>197</v>
      </c>
      <c r="BF198">
        <v>197</v>
      </c>
      <c r="BI198">
        <v>197</v>
      </c>
      <c r="BL198">
        <v>197</v>
      </c>
      <c r="BO198">
        <v>197</v>
      </c>
      <c r="BR198">
        <v>197</v>
      </c>
      <c r="BU198">
        <v>197</v>
      </c>
      <c r="BX198">
        <v>197</v>
      </c>
      <c r="CA198">
        <v>197</v>
      </c>
      <c r="CD198">
        <v>197</v>
      </c>
      <c r="CG198">
        <v>197</v>
      </c>
      <c r="CJ198">
        <v>197</v>
      </c>
      <c r="CM198">
        <v>197</v>
      </c>
      <c r="CP198">
        <v>197</v>
      </c>
      <c r="CS198">
        <v>197</v>
      </c>
    </row>
    <row r="199" spans="2:97" x14ac:dyDescent="0.25">
      <c r="B199" t="s">
        <v>472</v>
      </c>
      <c r="C199">
        <v>7</v>
      </c>
      <c r="D199">
        <v>198</v>
      </c>
      <c r="E199" t="s">
        <v>1130</v>
      </c>
      <c r="F199">
        <v>7</v>
      </c>
      <c r="G199">
        <v>198</v>
      </c>
      <c r="J199">
        <v>198</v>
      </c>
      <c r="M199">
        <v>198</v>
      </c>
      <c r="P199">
        <v>198</v>
      </c>
      <c r="S199">
        <v>198</v>
      </c>
      <c r="V199">
        <v>198</v>
      </c>
      <c r="Y199">
        <v>198</v>
      </c>
      <c r="AB199">
        <v>198</v>
      </c>
      <c r="AE199">
        <v>198</v>
      </c>
      <c r="AH199">
        <v>198</v>
      </c>
      <c r="AK199">
        <v>198</v>
      </c>
      <c r="AN199">
        <v>198</v>
      </c>
      <c r="AQ199">
        <v>198</v>
      </c>
      <c r="AT199">
        <v>198</v>
      </c>
      <c r="AW199">
        <v>198</v>
      </c>
      <c r="AZ199">
        <v>198</v>
      </c>
      <c r="BC199">
        <v>198</v>
      </c>
      <c r="BF199">
        <v>198</v>
      </c>
      <c r="BI199">
        <v>198</v>
      </c>
      <c r="BL199">
        <v>198</v>
      </c>
      <c r="BO199">
        <v>198</v>
      </c>
      <c r="BR199">
        <v>198</v>
      </c>
      <c r="BU199">
        <v>198</v>
      </c>
      <c r="BX199">
        <v>198</v>
      </c>
      <c r="CA199">
        <v>198</v>
      </c>
      <c r="CD199">
        <v>198</v>
      </c>
      <c r="CG199">
        <v>198</v>
      </c>
      <c r="CJ199">
        <v>198</v>
      </c>
      <c r="CM199">
        <v>198</v>
      </c>
      <c r="CP199">
        <v>198</v>
      </c>
      <c r="CS199">
        <v>198</v>
      </c>
    </row>
    <row r="200" spans="2:97" x14ac:dyDescent="0.25">
      <c r="B200" t="s">
        <v>474</v>
      </c>
      <c r="C200">
        <v>7</v>
      </c>
      <c r="D200">
        <v>199</v>
      </c>
      <c r="G200">
        <v>199</v>
      </c>
      <c r="J200">
        <v>199</v>
      </c>
      <c r="M200">
        <v>199</v>
      </c>
      <c r="P200">
        <v>199</v>
      </c>
      <c r="S200">
        <v>199</v>
      </c>
      <c r="V200">
        <v>199</v>
      </c>
      <c r="Y200">
        <v>199</v>
      </c>
      <c r="AB200">
        <v>199</v>
      </c>
      <c r="AE200">
        <v>199</v>
      </c>
      <c r="AH200">
        <v>199</v>
      </c>
      <c r="AK200">
        <v>199</v>
      </c>
      <c r="AN200">
        <v>199</v>
      </c>
      <c r="AQ200">
        <v>199</v>
      </c>
      <c r="AT200">
        <v>199</v>
      </c>
      <c r="AW200">
        <v>199</v>
      </c>
      <c r="AZ200">
        <v>199</v>
      </c>
      <c r="BC200">
        <v>199</v>
      </c>
      <c r="BF200">
        <v>199</v>
      </c>
      <c r="BI200">
        <v>199</v>
      </c>
      <c r="BL200">
        <v>199</v>
      </c>
      <c r="BO200">
        <v>199</v>
      </c>
      <c r="BR200">
        <v>199</v>
      </c>
      <c r="BU200">
        <v>199</v>
      </c>
      <c r="BX200">
        <v>199</v>
      </c>
      <c r="CA200">
        <v>199</v>
      </c>
      <c r="CD200">
        <v>199</v>
      </c>
      <c r="CG200">
        <v>199</v>
      </c>
      <c r="CJ200">
        <v>199</v>
      </c>
      <c r="CM200">
        <v>199</v>
      </c>
      <c r="CP200">
        <v>199</v>
      </c>
      <c r="CS200">
        <v>199</v>
      </c>
    </row>
    <row r="201" spans="2:97" x14ac:dyDescent="0.25">
      <c r="B201" t="s">
        <v>375</v>
      </c>
      <c r="C201">
        <v>7</v>
      </c>
      <c r="D201">
        <v>200</v>
      </c>
      <c r="G201">
        <v>200</v>
      </c>
      <c r="J201">
        <v>200</v>
      </c>
      <c r="M201">
        <v>200</v>
      </c>
      <c r="P201">
        <v>200</v>
      </c>
      <c r="S201">
        <v>200</v>
      </c>
      <c r="V201">
        <v>200</v>
      </c>
      <c r="Y201">
        <v>200</v>
      </c>
      <c r="AB201">
        <v>200</v>
      </c>
      <c r="AE201">
        <v>200</v>
      </c>
      <c r="AH201">
        <v>200</v>
      </c>
      <c r="AK201">
        <v>200</v>
      </c>
      <c r="AN201">
        <v>200</v>
      </c>
      <c r="AQ201">
        <v>200</v>
      </c>
      <c r="AT201">
        <v>200</v>
      </c>
      <c r="AW201">
        <v>200</v>
      </c>
      <c r="AZ201">
        <v>200</v>
      </c>
      <c r="BC201">
        <v>200</v>
      </c>
      <c r="BF201">
        <v>200</v>
      </c>
      <c r="BI201">
        <v>200</v>
      </c>
      <c r="BL201">
        <v>200</v>
      </c>
      <c r="BO201">
        <v>200</v>
      </c>
      <c r="BR201">
        <v>200</v>
      </c>
      <c r="BU201">
        <v>200</v>
      </c>
      <c r="BX201">
        <v>200</v>
      </c>
      <c r="CA201">
        <v>200</v>
      </c>
      <c r="CD201">
        <v>200</v>
      </c>
      <c r="CG201">
        <v>200</v>
      </c>
      <c r="CJ201">
        <v>200</v>
      </c>
      <c r="CM201">
        <v>200</v>
      </c>
      <c r="CP201">
        <v>200</v>
      </c>
      <c r="CS201">
        <v>200</v>
      </c>
    </row>
    <row r="202" spans="2:97" x14ac:dyDescent="0.25">
      <c r="B202" t="s">
        <v>477</v>
      </c>
      <c r="C202">
        <v>7</v>
      </c>
      <c r="D202">
        <v>201</v>
      </c>
      <c r="G202">
        <v>201</v>
      </c>
      <c r="J202">
        <v>201</v>
      </c>
      <c r="M202">
        <v>201</v>
      </c>
      <c r="P202">
        <v>201</v>
      </c>
      <c r="S202">
        <v>201</v>
      </c>
      <c r="V202">
        <v>201</v>
      </c>
      <c r="Y202">
        <v>201</v>
      </c>
      <c r="AB202">
        <v>201</v>
      </c>
      <c r="AE202">
        <v>201</v>
      </c>
      <c r="AH202">
        <v>201</v>
      </c>
      <c r="AK202">
        <v>201</v>
      </c>
      <c r="AN202">
        <v>201</v>
      </c>
      <c r="AQ202">
        <v>201</v>
      </c>
      <c r="AT202">
        <v>201</v>
      </c>
      <c r="AW202">
        <v>201</v>
      </c>
      <c r="AZ202">
        <v>201</v>
      </c>
      <c r="BC202">
        <v>201</v>
      </c>
      <c r="BF202">
        <v>201</v>
      </c>
      <c r="BI202">
        <v>201</v>
      </c>
      <c r="BL202">
        <v>201</v>
      </c>
      <c r="BO202">
        <v>201</v>
      </c>
      <c r="BR202">
        <v>201</v>
      </c>
      <c r="BU202">
        <v>201</v>
      </c>
      <c r="BX202">
        <v>201</v>
      </c>
      <c r="CA202">
        <v>201</v>
      </c>
      <c r="CD202">
        <v>201</v>
      </c>
      <c r="CG202">
        <v>201</v>
      </c>
      <c r="CJ202">
        <v>201</v>
      </c>
      <c r="CM202">
        <v>201</v>
      </c>
      <c r="CP202">
        <v>201</v>
      </c>
      <c r="CS202">
        <v>201</v>
      </c>
    </row>
    <row r="203" spans="2:97" x14ac:dyDescent="0.25">
      <c r="B203" t="s">
        <v>536</v>
      </c>
      <c r="C203">
        <v>7</v>
      </c>
      <c r="D203">
        <v>202</v>
      </c>
      <c r="G203">
        <v>202</v>
      </c>
      <c r="J203">
        <v>202</v>
      </c>
      <c r="M203">
        <v>202</v>
      </c>
      <c r="P203">
        <v>202</v>
      </c>
      <c r="S203">
        <v>202</v>
      </c>
      <c r="V203">
        <v>202</v>
      </c>
      <c r="Y203">
        <v>202</v>
      </c>
      <c r="AB203">
        <v>202</v>
      </c>
      <c r="AE203">
        <v>202</v>
      </c>
      <c r="AH203">
        <v>202</v>
      </c>
      <c r="AK203">
        <v>202</v>
      </c>
      <c r="AN203">
        <v>202</v>
      </c>
      <c r="AQ203">
        <v>202</v>
      </c>
      <c r="AT203">
        <v>202</v>
      </c>
      <c r="AW203">
        <v>202</v>
      </c>
      <c r="AZ203">
        <v>202</v>
      </c>
      <c r="BC203">
        <v>202</v>
      </c>
      <c r="BF203">
        <v>202</v>
      </c>
      <c r="BI203">
        <v>202</v>
      </c>
      <c r="BL203">
        <v>202</v>
      </c>
      <c r="BO203">
        <v>202</v>
      </c>
      <c r="BR203">
        <v>202</v>
      </c>
      <c r="BU203">
        <v>202</v>
      </c>
      <c r="BX203">
        <v>202</v>
      </c>
      <c r="CA203">
        <v>202</v>
      </c>
      <c r="CD203">
        <v>202</v>
      </c>
      <c r="CG203">
        <v>202</v>
      </c>
      <c r="CJ203">
        <v>202</v>
      </c>
      <c r="CM203">
        <v>202</v>
      </c>
      <c r="CP203">
        <v>202</v>
      </c>
      <c r="CS203">
        <v>202</v>
      </c>
    </row>
    <row r="204" spans="2:97" x14ac:dyDescent="0.25">
      <c r="B204" t="s">
        <v>374</v>
      </c>
      <c r="C204">
        <v>7</v>
      </c>
      <c r="D204">
        <v>203</v>
      </c>
      <c r="G204">
        <v>203</v>
      </c>
      <c r="J204">
        <v>203</v>
      </c>
      <c r="M204">
        <v>203</v>
      </c>
      <c r="P204">
        <v>203</v>
      </c>
      <c r="S204">
        <v>203</v>
      </c>
      <c r="V204">
        <v>203</v>
      </c>
      <c r="Y204">
        <v>203</v>
      </c>
      <c r="AB204">
        <v>203</v>
      </c>
      <c r="AE204">
        <v>203</v>
      </c>
      <c r="AH204">
        <v>203</v>
      </c>
      <c r="AK204">
        <v>203</v>
      </c>
      <c r="AN204">
        <v>203</v>
      </c>
      <c r="AQ204">
        <v>203</v>
      </c>
      <c r="AT204">
        <v>203</v>
      </c>
      <c r="AW204">
        <v>203</v>
      </c>
      <c r="AZ204">
        <v>203</v>
      </c>
      <c r="BC204">
        <v>203</v>
      </c>
      <c r="BF204">
        <v>203</v>
      </c>
      <c r="BI204">
        <v>203</v>
      </c>
      <c r="BL204">
        <v>203</v>
      </c>
      <c r="BO204">
        <v>203</v>
      </c>
      <c r="BR204">
        <v>203</v>
      </c>
      <c r="BU204">
        <v>203</v>
      </c>
      <c r="BX204">
        <v>203</v>
      </c>
      <c r="CA204">
        <v>203</v>
      </c>
      <c r="CD204">
        <v>203</v>
      </c>
      <c r="CG204">
        <v>203</v>
      </c>
      <c r="CJ204">
        <v>203</v>
      </c>
      <c r="CM204">
        <v>203</v>
      </c>
      <c r="CP204">
        <v>203</v>
      </c>
      <c r="CS204">
        <v>203</v>
      </c>
    </row>
    <row r="205" spans="2:97" x14ac:dyDescent="0.25">
      <c r="B205" t="s">
        <v>418</v>
      </c>
      <c r="C205">
        <v>7</v>
      </c>
      <c r="D205">
        <v>204</v>
      </c>
      <c r="G205">
        <v>204</v>
      </c>
      <c r="J205">
        <v>204</v>
      </c>
      <c r="M205">
        <v>204</v>
      </c>
      <c r="P205">
        <v>204</v>
      </c>
      <c r="S205">
        <v>204</v>
      </c>
      <c r="V205">
        <v>204</v>
      </c>
      <c r="Y205">
        <v>204</v>
      </c>
      <c r="AB205">
        <v>204</v>
      </c>
      <c r="AE205">
        <v>204</v>
      </c>
      <c r="AH205">
        <v>204</v>
      </c>
      <c r="AK205">
        <v>204</v>
      </c>
      <c r="AN205">
        <v>204</v>
      </c>
      <c r="AQ205">
        <v>204</v>
      </c>
      <c r="AT205">
        <v>204</v>
      </c>
      <c r="AW205">
        <v>204</v>
      </c>
      <c r="AZ205">
        <v>204</v>
      </c>
      <c r="BC205">
        <v>204</v>
      </c>
      <c r="BF205">
        <v>204</v>
      </c>
      <c r="BI205">
        <v>204</v>
      </c>
      <c r="BL205">
        <v>204</v>
      </c>
      <c r="BO205">
        <v>204</v>
      </c>
      <c r="BR205">
        <v>204</v>
      </c>
      <c r="BU205">
        <v>204</v>
      </c>
      <c r="BX205">
        <v>204</v>
      </c>
      <c r="CA205">
        <v>204</v>
      </c>
      <c r="CD205">
        <v>204</v>
      </c>
      <c r="CG205">
        <v>204</v>
      </c>
      <c r="CJ205">
        <v>204</v>
      </c>
      <c r="CM205">
        <v>204</v>
      </c>
      <c r="CP205">
        <v>204</v>
      </c>
      <c r="CS205">
        <v>204</v>
      </c>
    </row>
    <row r="206" spans="2:97" x14ac:dyDescent="0.25">
      <c r="B206" t="s">
        <v>540</v>
      </c>
      <c r="C206">
        <v>7</v>
      </c>
      <c r="D206">
        <v>205</v>
      </c>
      <c r="G206">
        <v>205</v>
      </c>
      <c r="J206">
        <v>205</v>
      </c>
      <c r="M206">
        <v>205</v>
      </c>
      <c r="P206">
        <v>205</v>
      </c>
      <c r="S206">
        <v>205</v>
      </c>
      <c r="V206">
        <v>205</v>
      </c>
      <c r="Y206">
        <v>205</v>
      </c>
      <c r="AB206">
        <v>205</v>
      </c>
      <c r="AE206">
        <v>205</v>
      </c>
      <c r="AH206">
        <v>205</v>
      </c>
      <c r="AK206">
        <v>205</v>
      </c>
      <c r="AN206">
        <v>205</v>
      </c>
      <c r="AQ206">
        <v>205</v>
      </c>
      <c r="AT206">
        <v>205</v>
      </c>
      <c r="AW206">
        <v>205</v>
      </c>
      <c r="AZ206">
        <v>205</v>
      </c>
      <c r="BC206">
        <v>205</v>
      </c>
      <c r="BF206">
        <v>205</v>
      </c>
      <c r="BI206">
        <v>205</v>
      </c>
      <c r="BL206">
        <v>205</v>
      </c>
      <c r="BO206">
        <v>205</v>
      </c>
      <c r="BR206">
        <v>205</v>
      </c>
      <c r="BU206">
        <v>205</v>
      </c>
      <c r="BX206">
        <v>205</v>
      </c>
      <c r="CA206">
        <v>205</v>
      </c>
      <c r="CD206">
        <v>205</v>
      </c>
      <c r="CG206">
        <v>205</v>
      </c>
      <c r="CJ206">
        <v>205</v>
      </c>
      <c r="CM206">
        <v>205</v>
      </c>
      <c r="CP206">
        <v>205</v>
      </c>
      <c r="CS206">
        <v>205</v>
      </c>
    </row>
    <row r="207" spans="2:97" x14ac:dyDescent="0.25">
      <c r="B207" t="s">
        <v>419</v>
      </c>
      <c r="C207">
        <v>7</v>
      </c>
      <c r="D207">
        <v>206</v>
      </c>
      <c r="G207">
        <v>206</v>
      </c>
      <c r="J207">
        <v>206</v>
      </c>
      <c r="M207">
        <v>206</v>
      </c>
      <c r="P207">
        <v>206</v>
      </c>
      <c r="S207">
        <v>206</v>
      </c>
      <c r="V207">
        <v>206</v>
      </c>
      <c r="Y207">
        <v>206</v>
      </c>
      <c r="AB207">
        <v>206</v>
      </c>
      <c r="AE207">
        <v>206</v>
      </c>
      <c r="AH207">
        <v>206</v>
      </c>
      <c r="AK207">
        <v>206</v>
      </c>
      <c r="AN207">
        <v>206</v>
      </c>
      <c r="AQ207">
        <v>206</v>
      </c>
      <c r="AT207">
        <v>206</v>
      </c>
      <c r="AW207">
        <v>206</v>
      </c>
      <c r="AZ207">
        <v>206</v>
      </c>
      <c r="BC207">
        <v>206</v>
      </c>
      <c r="BF207">
        <v>206</v>
      </c>
      <c r="BI207">
        <v>206</v>
      </c>
      <c r="BL207">
        <v>206</v>
      </c>
      <c r="BO207">
        <v>206</v>
      </c>
      <c r="BR207">
        <v>206</v>
      </c>
      <c r="BU207">
        <v>206</v>
      </c>
      <c r="BX207">
        <v>206</v>
      </c>
      <c r="CA207">
        <v>206</v>
      </c>
      <c r="CD207">
        <v>206</v>
      </c>
      <c r="CG207">
        <v>206</v>
      </c>
      <c r="CJ207">
        <v>206</v>
      </c>
      <c r="CM207">
        <v>206</v>
      </c>
      <c r="CP207">
        <v>206</v>
      </c>
      <c r="CS207">
        <v>206</v>
      </c>
    </row>
    <row r="208" spans="2:97" x14ac:dyDescent="0.25">
      <c r="B208" t="s">
        <v>421</v>
      </c>
      <c r="C208">
        <v>7</v>
      </c>
      <c r="D208">
        <v>207</v>
      </c>
      <c r="G208">
        <v>207</v>
      </c>
      <c r="J208">
        <v>207</v>
      </c>
      <c r="M208">
        <v>207</v>
      </c>
      <c r="P208">
        <v>207</v>
      </c>
      <c r="S208">
        <v>207</v>
      </c>
      <c r="V208">
        <v>207</v>
      </c>
      <c r="Y208">
        <v>207</v>
      </c>
      <c r="AB208">
        <v>207</v>
      </c>
      <c r="AE208">
        <v>207</v>
      </c>
      <c r="AH208">
        <v>207</v>
      </c>
      <c r="AK208">
        <v>207</v>
      </c>
      <c r="AN208">
        <v>207</v>
      </c>
      <c r="AQ208">
        <v>207</v>
      </c>
      <c r="AT208">
        <v>207</v>
      </c>
      <c r="AW208">
        <v>207</v>
      </c>
      <c r="AZ208">
        <v>207</v>
      </c>
      <c r="BC208">
        <v>207</v>
      </c>
      <c r="BF208">
        <v>207</v>
      </c>
      <c r="BI208">
        <v>207</v>
      </c>
      <c r="BL208">
        <v>207</v>
      </c>
      <c r="BO208">
        <v>207</v>
      </c>
      <c r="BR208">
        <v>207</v>
      </c>
      <c r="BU208">
        <v>207</v>
      </c>
      <c r="BX208">
        <v>207</v>
      </c>
      <c r="CA208">
        <v>207</v>
      </c>
      <c r="CD208">
        <v>207</v>
      </c>
      <c r="CG208">
        <v>207</v>
      </c>
      <c r="CJ208">
        <v>207</v>
      </c>
      <c r="CM208">
        <v>207</v>
      </c>
      <c r="CP208">
        <v>207</v>
      </c>
      <c r="CS208">
        <v>207</v>
      </c>
    </row>
    <row r="209" spans="2:97" x14ac:dyDescent="0.25">
      <c r="B209" t="s">
        <v>417</v>
      </c>
      <c r="C209">
        <v>7</v>
      </c>
      <c r="D209">
        <v>208</v>
      </c>
      <c r="G209">
        <v>208</v>
      </c>
      <c r="J209">
        <v>208</v>
      </c>
      <c r="M209">
        <v>208</v>
      </c>
      <c r="P209">
        <v>208</v>
      </c>
      <c r="S209">
        <v>208</v>
      </c>
      <c r="V209">
        <v>208</v>
      </c>
      <c r="Y209">
        <v>208</v>
      </c>
      <c r="AB209">
        <v>208</v>
      </c>
      <c r="AE209">
        <v>208</v>
      </c>
      <c r="AH209">
        <v>208</v>
      </c>
      <c r="AK209">
        <v>208</v>
      </c>
      <c r="AN209">
        <v>208</v>
      </c>
      <c r="AQ209">
        <v>208</v>
      </c>
      <c r="AT209">
        <v>208</v>
      </c>
      <c r="AW209">
        <v>208</v>
      </c>
      <c r="AZ209">
        <v>208</v>
      </c>
      <c r="BC209">
        <v>208</v>
      </c>
      <c r="BF209">
        <v>208</v>
      </c>
      <c r="BI209">
        <v>208</v>
      </c>
      <c r="BL209">
        <v>208</v>
      </c>
      <c r="BO209">
        <v>208</v>
      </c>
      <c r="BR209">
        <v>208</v>
      </c>
      <c r="BU209">
        <v>208</v>
      </c>
      <c r="BX209">
        <v>208</v>
      </c>
      <c r="CA209">
        <v>208</v>
      </c>
      <c r="CD209">
        <v>208</v>
      </c>
      <c r="CG209">
        <v>208</v>
      </c>
      <c r="CJ209">
        <v>208</v>
      </c>
      <c r="CM209">
        <v>208</v>
      </c>
      <c r="CP209">
        <v>208</v>
      </c>
      <c r="CS209">
        <v>208</v>
      </c>
    </row>
    <row r="210" spans="2:97" x14ac:dyDescent="0.25">
      <c r="B210" t="s">
        <v>420</v>
      </c>
      <c r="C210">
        <v>7</v>
      </c>
      <c r="D210">
        <v>209</v>
      </c>
      <c r="G210">
        <v>209</v>
      </c>
      <c r="J210">
        <v>209</v>
      </c>
      <c r="M210">
        <v>209</v>
      </c>
      <c r="P210">
        <v>209</v>
      </c>
      <c r="S210">
        <v>209</v>
      </c>
      <c r="V210">
        <v>209</v>
      </c>
      <c r="Y210">
        <v>209</v>
      </c>
      <c r="AB210">
        <v>209</v>
      </c>
      <c r="AE210">
        <v>209</v>
      </c>
      <c r="AH210">
        <v>209</v>
      </c>
      <c r="AK210">
        <v>209</v>
      </c>
      <c r="AN210">
        <v>209</v>
      </c>
      <c r="AQ210">
        <v>209</v>
      </c>
      <c r="AT210">
        <v>209</v>
      </c>
      <c r="AW210">
        <v>209</v>
      </c>
      <c r="AZ210">
        <v>209</v>
      </c>
      <c r="BC210">
        <v>209</v>
      </c>
      <c r="BF210">
        <v>209</v>
      </c>
      <c r="BI210">
        <v>209</v>
      </c>
      <c r="BL210">
        <v>209</v>
      </c>
      <c r="BO210">
        <v>209</v>
      </c>
      <c r="BR210">
        <v>209</v>
      </c>
      <c r="BU210">
        <v>209</v>
      </c>
      <c r="BX210">
        <v>209</v>
      </c>
      <c r="CA210">
        <v>209</v>
      </c>
      <c r="CD210">
        <v>209</v>
      </c>
      <c r="CG210">
        <v>209</v>
      </c>
      <c r="CJ210">
        <v>209</v>
      </c>
      <c r="CM210">
        <v>209</v>
      </c>
      <c r="CP210">
        <v>209</v>
      </c>
      <c r="CS210">
        <v>209</v>
      </c>
    </row>
    <row r="211" spans="2:97" x14ac:dyDescent="0.25">
      <c r="B211" t="s">
        <v>541</v>
      </c>
      <c r="C211">
        <v>7</v>
      </c>
      <c r="D211">
        <v>210</v>
      </c>
      <c r="G211">
        <v>210</v>
      </c>
      <c r="J211">
        <v>210</v>
      </c>
      <c r="M211">
        <v>210</v>
      </c>
      <c r="P211">
        <v>210</v>
      </c>
      <c r="S211">
        <v>210</v>
      </c>
      <c r="V211">
        <v>210</v>
      </c>
      <c r="Y211">
        <v>210</v>
      </c>
      <c r="AB211">
        <v>210</v>
      </c>
      <c r="AE211">
        <v>210</v>
      </c>
      <c r="AH211">
        <v>210</v>
      </c>
      <c r="AK211">
        <v>210</v>
      </c>
      <c r="AN211">
        <v>210</v>
      </c>
      <c r="AQ211">
        <v>210</v>
      </c>
      <c r="AT211">
        <v>210</v>
      </c>
      <c r="AW211">
        <v>210</v>
      </c>
      <c r="AZ211">
        <v>210</v>
      </c>
      <c r="BC211">
        <v>210</v>
      </c>
      <c r="BF211">
        <v>210</v>
      </c>
      <c r="BI211">
        <v>210</v>
      </c>
      <c r="BL211">
        <v>210</v>
      </c>
      <c r="BO211">
        <v>210</v>
      </c>
      <c r="BR211">
        <v>210</v>
      </c>
      <c r="BU211">
        <v>210</v>
      </c>
      <c r="BX211">
        <v>210</v>
      </c>
      <c r="CA211">
        <v>210</v>
      </c>
      <c r="CD211">
        <v>210</v>
      </c>
      <c r="CG211">
        <v>210</v>
      </c>
      <c r="CJ211">
        <v>210</v>
      </c>
      <c r="CM211">
        <v>210</v>
      </c>
      <c r="CP211">
        <v>210</v>
      </c>
      <c r="CS211">
        <v>210</v>
      </c>
    </row>
    <row r="449" ht="15.75" customHeight="1" x14ac:dyDescent="0.25"/>
    <row r="451" ht="15.75" customHeight="1" x14ac:dyDescent="0.25"/>
    <row r="453" ht="15.75" customHeight="1" x14ac:dyDescent="0.25"/>
    <row r="455" ht="15.75" customHeight="1" x14ac:dyDescent="0.25"/>
    <row r="457" ht="15.75" customHeight="1" x14ac:dyDescent="0.25"/>
    <row r="459" ht="15.75" customHeight="1" x14ac:dyDescent="0.25"/>
    <row r="461" ht="15.75" customHeight="1" x14ac:dyDescent="0.25"/>
    <row r="463" ht="15.75" customHeight="1" x14ac:dyDescent="0.25"/>
    <row r="465" ht="15.75" customHeight="1" x14ac:dyDescent="0.25"/>
    <row r="467" ht="15.75" customHeight="1" x14ac:dyDescent="0.25"/>
    <row r="469" ht="15.75" customHeight="1" x14ac:dyDescent="0.25"/>
    <row r="471" ht="15.75" customHeight="1" x14ac:dyDescent="0.25"/>
    <row r="473" ht="15.75" customHeight="1" x14ac:dyDescent="0.25"/>
    <row r="475" ht="15.75" customHeight="1" x14ac:dyDescent="0.25"/>
    <row r="477" ht="15.75" customHeight="1" x14ac:dyDescent="0.25"/>
    <row r="479" ht="15.75" customHeight="1" x14ac:dyDescent="0.25"/>
    <row r="481" ht="15.75" customHeight="1" x14ac:dyDescent="0.25"/>
    <row r="483" ht="15.75" customHeight="1" x14ac:dyDescent="0.25"/>
    <row r="485" ht="15.75" customHeight="1" x14ac:dyDescent="0.25"/>
    <row r="487" ht="15.75" customHeight="1" x14ac:dyDescent="0.25"/>
    <row r="489" ht="15.75" customHeight="1" x14ac:dyDescent="0.25"/>
    <row r="491" ht="15.75" customHeight="1" x14ac:dyDescent="0.25"/>
    <row r="493" ht="15.75" customHeight="1" x14ac:dyDescent="0.25"/>
    <row r="495" ht="15.75" customHeight="1" x14ac:dyDescent="0.25"/>
    <row r="497" ht="15.75" customHeight="1" x14ac:dyDescent="0.25"/>
    <row r="499" ht="15.75" customHeight="1" x14ac:dyDescent="0.25"/>
    <row r="501" ht="15.75" customHeight="1" x14ac:dyDescent="0.25"/>
    <row r="503" ht="15.75" customHeight="1" x14ac:dyDescent="0.25"/>
    <row r="505" ht="15.75" customHeight="1" x14ac:dyDescent="0.25"/>
    <row r="507" ht="15.75" customHeight="1" x14ac:dyDescent="0.25"/>
    <row r="509" ht="15.75" customHeight="1" x14ac:dyDescent="0.25"/>
    <row r="511" ht="15.75" customHeight="1" x14ac:dyDescent="0.25"/>
    <row r="513" ht="15.75" customHeight="1" x14ac:dyDescent="0.25"/>
    <row r="515" ht="15.75" customHeight="1" x14ac:dyDescent="0.25"/>
    <row r="517" ht="15.75" customHeight="1" x14ac:dyDescent="0.25"/>
    <row r="519" ht="15.75" customHeight="1" x14ac:dyDescent="0.25"/>
    <row r="521" ht="15.75" customHeight="1" x14ac:dyDescent="0.25"/>
    <row r="523" ht="15.75" customHeight="1" x14ac:dyDescent="0.25"/>
    <row r="525" ht="15.75" customHeight="1" x14ac:dyDescent="0.25"/>
    <row r="527" ht="15.75" customHeight="1" x14ac:dyDescent="0.25"/>
    <row r="529" ht="15.75" customHeight="1" x14ac:dyDescent="0.25"/>
    <row r="531" ht="15.75" customHeight="1" x14ac:dyDescent="0.25"/>
    <row r="533" ht="15.75" customHeight="1" x14ac:dyDescent="0.25"/>
    <row r="535" ht="15.75" customHeight="1" x14ac:dyDescent="0.25"/>
    <row r="537" ht="15.75" customHeight="1" x14ac:dyDescent="0.25"/>
    <row r="539" ht="15.75" customHeight="1" x14ac:dyDescent="0.25"/>
    <row r="541" ht="15.75" customHeight="1" x14ac:dyDescent="0.25"/>
    <row r="543" ht="15.75" customHeight="1" x14ac:dyDescent="0.25"/>
    <row r="545" ht="15.75" customHeight="1" x14ac:dyDescent="0.25"/>
    <row r="547" ht="15.75" customHeight="1" x14ac:dyDescent="0.25"/>
    <row r="549" ht="15.75" customHeight="1" x14ac:dyDescent="0.25"/>
    <row r="551" ht="15.75" customHeight="1" x14ac:dyDescent="0.25"/>
    <row r="553" ht="15.75" customHeight="1" x14ac:dyDescent="0.25"/>
    <row r="555" ht="15.75" customHeight="1" x14ac:dyDescent="0.25"/>
    <row r="557" ht="15.75" customHeight="1" x14ac:dyDescent="0.25"/>
    <row r="559" ht="15.75" customHeight="1" x14ac:dyDescent="0.25"/>
    <row r="561" ht="15.75" customHeight="1" x14ac:dyDescent="0.25"/>
    <row r="563" ht="15.75" customHeight="1" x14ac:dyDescent="0.25"/>
    <row r="565" ht="15.75" customHeight="1" x14ac:dyDescent="0.25"/>
    <row r="567" ht="15.75" customHeight="1" x14ac:dyDescent="0.25"/>
    <row r="569" ht="15.75" customHeight="1" x14ac:dyDescent="0.25"/>
    <row r="571" ht="15.75" customHeight="1" x14ac:dyDescent="0.25"/>
    <row r="573" ht="15.75" customHeight="1" x14ac:dyDescent="0.25"/>
    <row r="575" ht="15.75" customHeight="1" x14ac:dyDescent="0.25"/>
    <row r="577" ht="15.75" customHeight="1" x14ac:dyDescent="0.25"/>
    <row r="579" ht="15.75" customHeight="1" x14ac:dyDescent="0.25"/>
    <row r="581" ht="15.75" customHeight="1" x14ac:dyDescent="0.25"/>
    <row r="583" ht="15.75" customHeight="1" x14ac:dyDescent="0.25"/>
    <row r="585" ht="15.75" customHeight="1" x14ac:dyDescent="0.25"/>
    <row r="587" ht="15.75" customHeight="1" x14ac:dyDescent="0.25"/>
    <row r="589" ht="15.75" customHeight="1" x14ac:dyDescent="0.25"/>
    <row r="591" ht="15.75" customHeight="1" x14ac:dyDescent="0.25"/>
    <row r="593" ht="15.75" customHeight="1" x14ac:dyDescent="0.25"/>
    <row r="595" ht="15.75" customHeight="1" x14ac:dyDescent="0.25"/>
    <row r="597" ht="15.75" customHeight="1" x14ac:dyDescent="0.25"/>
    <row r="599" ht="15.75" customHeight="1" x14ac:dyDescent="0.25"/>
    <row r="601" ht="15.75" customHeight="1" x14ac:dyDescent="0.25"/>
    <row r="603" ht="15.75" customHeight="1" x14ac:dyDescent="0.25"/>
    <row r="605" ht="15.75" customHeight="1" x14ac:dyDescent="0.25"/>
    <row r="607" ht="15.75" customHeight="1" x14ac:dyDescent="0.25"/>
    <row r="609" ht="15.75" customHeight="1" x14ac:dyDescent="0.25"/>
    <row r="611" ht="15.75" customHeight="1" x14ac:dyDescent="0.25"/>
    <row r="613" ht="15.75" customHeight="1" x14ac:dyDescent="0.25"/>
    <row r="615" ht="15.75" customHeight="1" x14ac:dyDescent="0.25"/>
    <row r="617" ht="15.75" customHeight="1" x14ac:dyDescent="0.25"/>
    <row r="619" ht="15.75" customHeight="1" x14ac:dyDescent="0.25"/>
    <row r="621" ht="15.75" customHeight="1" x14ac:dyDescent="0.25"/>
    <row r="623" ht="15.75" customHeight="1" x14ac:dyDescent="0.25"/>
    <row r="625" ht="15.75" customHeight="1" x14ac:dyDescent="0.25"/>
    <row r="627" ht="15.75" customHeight="1" x14ac:dyDescent="0.25"/>
    <row r="629" ht="15.75" customHeight="1" x14ac:dyDescent="0.25"/>
    <row r="631" ht="15.75" customHeight="1" x14ac:dyDescent="0.25"/>
    <row r="633" ht="15.75" customHeight="1" x14ac:dyDescent="0.25"/>
    <row r="635" ht="15.75" customHeight="1" x14ac:dyDescent="0.25"/>
    <row r="637" ht="15.75" customHeight="1" x14ac:dyDescent="0.25"/>
    <row r="639" ht="15.75" customHeight="1" x14ac:dyDescent="0.25"/>
    <row r="641" ht="15.75" customHeight="1" x14ac:dyDescent="0.25"/>
    <row r="643" ht="15.75" customHeight="1" x14ac:dyDescent="0.25"/>
    <row r="645" ht="15.75" customHeight="1" x14ac:dyDescent="0.25"/>
    <row r="647" ht="15.75" customHeight="1" x14ac:dyDescent="0.25"/>
    <row r="649" ht="15.75" customHeight="1" x14ac:dyDescent="0.25"/>
    <row r="651" ht="15.75" customHeight="1" x14ac:dyDescent="0.25"/>
    <row r="653" ht="15.75" customHeight="1" x14ac:dyDescent="0.25"/>
    <row r="655" ht="15.75" customHeight="1" x14ac:dyDescent="0.25"/>
    <row r="657" ht="15.75" customHeight="1" x14ac:dyDescent="0.25"/>
    <row r="659" ht="15.75" customHeight="1" x14ac:dyDescent="0.25"/>
    <row r="661" ht="15.75" customHeight="1" x14ac:dyDescent="0.25"/>
    <row r="663" ht="15.75" customHeight="1" x14ac:dyDescent="0.25"/>
    <row r="665" ht="15.75" customHeight="1" x14ac:dyDescent="0.25"/>
    <row r="667" ht="15.75" customHeight="1" x14ac:dyDescent="0.25"/>
    <row r="669" ht="15.75" customHeight="1" x14ac:dyDescent="0.25"/>
    <row r="671" ht="15.75" customHeight="1" x14ac:dyDescent="0.25"/>
    <row r="673" ht="15.75" customHeight="1" x14ac:dyDescent="0.25"/>
    <row r="675" ht="15.75" customHeight="1" x14ac:dyDescent="0.25"/>
    <row r="677" ht="15.75" customHeight="1" x14ac:dyDescent="0.25"/>
    <row r="679" ht="15.75" customHeight="1" x14ac:dyDescent="0.25"/>
    <row r="681" ht="15.75" customHeight="1" x14ac:dyDescent="0.25"/>
    <row r="683" ht="15.75" customHeight="1" x14ac:dyDescent="0.25"/>
    <row r="685" ht="15.75" customHeight="1" x14ac:dyDescent="0.25"/>
    <row r="687" ht="15.75" customHeight="1" x14ac:dyDescent="0.25"/>
    <row r="689" ht="15.75" customHeight="1" x14ac:dyDescent="0.25"/>
    <row r="691" ht="15.75" customHeight="1" x14ac:dyDescent="0.25"/>
    <row r="693" ht="15.75" customHeight="1" x14ac:dyDescent="0.25"/>
    <row r="695" ht="15.75" customHeight="1" x14ac:dyDescent="0.25"/>
    <row r="697" ht="15.75" customHeight="1" x14ac:dyDescent="0.25"/>
    <row r="699" ht="15.75" customHeight="1" x14ac:dyDescent="0.25"/>
    <row r="701" ht="15.75" customHeight="1" x14ac:dyDescent="0.25"/>
    <row r="703" ht="15.75" customHeight="1" x14ac:dyDescent="0.25"/>
    <row r="705" ht="15.75" customHeight="1" x14ac:dyDescent="0.25"/>
    <row r="707" ht="15.75" customHeight="1" x14ac:dyDescent="0.25"/>
    <row r="709" ht="15.75" customHeight="1" x14ac:dyDescent="0.25"/>
    <row r="711" ht="15.75" customHeight="1" x14ac:dyDescent="0.25"/>
    <row r="713" ht="15.75" customHeight="1" x14ac:dyDescent="0.25"/>
    <row r="715" ht="15.75" customHeight="1" x14ac:dyDescent="0.25"/>
    <row r="717" ht="15.75" customHeight="1" x14ac:dyDescent="0.25"/>
    <row r="719" ht="15.75" customHeight="1" x14ac:dyDescent="0.25"/>
    <row r="721" ht="15.75" customHeight="1" x14ac:dyDescent="0.25"/>
    <row r="723" ht="15.75" customHeight="1" x14ac:dyDescent="0.25"/>
    <row r="725" ht="15.75" customHeight="1" x14ac:dyDescent="0.25"/>
    <row r="727" ht="15.75" customHeight="1" x14ac:dyDescent="0.25"/>
    <row r="729" ht="15.75" customHeight="1" x14ac:dyDescent="0.25"/>
    <row r="731" ht="15.75" customHeight="1" x14ac:dyDescent="0.25"/>
    <row r="733" ht="15.75" customHeight="1" x14ac:dyDescent="0.25"/>
    <row r="735" ht="15.75" customHeight="1" x14ac:dyDescent="0.25"/>
    <row r="737" ht="15.75" customHeight="1" x14ac:dyDescent="0.25"/>
    <row r="739" ht="15.75" customHeight="1" x14ac:dyDescent="0.25"/>
    <row r="741" ht="15.75" customHeight="1" x14ac:dyDescent="0.25"/>
    <row r="743" ht="15.75" customHeight="1" x14ac:dyDescent="0.25"/>
    <row r="745" ht="15.75" customHeight="1" x14ac:dyDescent="0.25"/>
    <row r="747" ht="15.75" customHeight="1" x14ac:dyDescent="0.25"/>
    <row r="749" ht="15.75" customHeight="1" x14ac:dyDescent="0.25"/>
    <row r="751" ht="15.75" customHeight="1" x14ac:dyDescent="0.25"/>
    <row r="753" ht="15.75" customHeight="1" x14ac:dyDescent="0.25"/>
    <row r="755" ht="15.75" customHeight="1" x14ac:dyDescent="0.25"/>
    <row r="757" ht="15.75" customHeight="1" x14ac:dyDescent="0.25"/>
    <row r="759" ht="15.75" customHeight="1" x14ac:dyDescent="0.25"/>
    <row r="761" ht="15.75" customHeight="1" x14ac:dyDescent="0.25"/>
    <row r="763" ht="15.75" customHeight="1" x14ac:dyDescent="0.25"/>
    <row r="765" ht="15.75" customHeight="1" x14ac:dyDescent="0.25"/>
    <row r="767" ht="15.75" customHeight="1" x14ac:dyDescent="0.25"/>
    <row r="769" ht="15.75" customHeight="1" x14ac:dyDescent="0.25"/>
    <row r="771" ht="15.75" customHeight="1" x14ac:dyDescent="0.25"/>
    <row r="773" ht="15.75" customHeight="1" x14ac:dyDescent="0.25"/>
    <row r="775" ht="15.75" customHeight="1" x14ac:dyDescent="0.25"/>
    <row r="777" ht="15.75" customHeight="1" x14ac:dyDescent="0.25"/>
    <row r="779" ht="15.75" customHeight="1" x14ac:dyDescent="0.25"/>
    <row r="781" ht="15.75" customHeight="1" x14ac:dyDescent="0.25"/>
    <row r="783" ht="15.75" customHeight="1" x14ac:dyDescent="0.25"/>
    <row r="785" ht="15.75" customHeight="1" x14ac:dyDescent="0.25"/>
    <row r="787" ht="15.75" customHeight="1" x14ac:dyDescent="0.25"/>
    <row r="789" ht="15.75" customHeight="1" x14ac:dyDescent="0.25"/>
    <row r="791" ht="15.75" customHeight="1" x14ac:dyDescent="0.25"/>
    <row r="793" ht="15.75" customHeight="1" x14ac:dyDescent="0.25"/>
    <row r="795" ht="15.75" customHeight="1" x14ac:dyDescent="0.25"/>
    <row r="797" ht="15.75" customHeight="1" x14ac:dyDescent="0.25"/>
    <row r="799" ht="15.75" customHeight="1" x14ac:dyDescent="0.25"/>
    <row r="801" ht="15.75" customHeight="1" x14ac:dyDescent="0.25"/>
    <row r="803" ht="15.75" customHeight="1" x14ac:dyDescent="0.25"/>
    <row r="805" ht="15.75" customHeight="1" x14ac:dyDescent="0.25"/>
    <row r="807" ht="15.75" customHeight="1" x14ac:dyDescent="0.25"/>
    <row r="809" ht="15.75" customHeight="1" x14ac:dyDescent="0.25"/>
    <row r="811" ht="15.75" customHeight="1" x14ac:dyDescent="0.25"/>
    <row r="813" ht="15.75" customHeight="1" x14ac:dyDescent="0.25"/>
    <row r="815" ht="15.75" customHeight="1" x14ac:dyDescent="0.25"/>
    <row r="817" ht="15.75" customHeight="1" x14ac:dyDescent="0.25"/>
    <row r="819" ht="15.75" customHeight="1" x14ac:dyDescent="0.25"/>
    <row r="821" ht="15.75" customHeight="1" x14ac:dyDescent="0.25"/>
    <row r="823" ht="15.75" customHeight="1" x14ac:dyDescent="0.25"/>
    <row r="825" ht="15.75" customHeight="1" x14ac:dyDescent="0.25"/>
    <row r="827" ht="15.75" customHeight="1" x14ac:dyDescent="0.25"/>
    <row r="829" ht="15.75" customHeight="1" x14ac:dyDescent="0.25"/>
    <row r="831" ht="15.75" customHeight="1" x14ac:dyDescent="0.25"/>
    <row r="833" ht="15.75" customHeight="1" x14ac:dyDescent="0.25"/>
    <row r="835" ht="15.75" customHeight="1" x14ac:dyDescent="0.25"/>
    <row r="837" ht="15.75" customHeight="1" x14ac:dyDescent="0.25"/>
    <row r="839" ht="15.75" customHeight="1" x14ac:dyDescent="0.25"/>
    <row r="841" ht="15.75" customHeight="1" x14ac:dyDescent="0.25"/>
    <row r="843" ht="15.75" customHeight="1" x14ac:dyDescent="0.25"/>
    <row r="845" ht="15.75" customHeight="1" x14ac:dyDescent="0.25"/>
    <row r="847" ht="15.75" customHeight="1" x14ac:dyDescent="0.25"/>
    <row r="849" ht="15.75" customHeight="1" x14ac:dyDescent="0.25"/>
    <row r="851" ht="15.75" customHeight="1" x14ac:dyDescent="0.25"/>
    <row r="853" ht="15.75" customHeight="1" x14ac:dyDescent="0.25"/>
    <row r="855" ht="15.75" customHeight="1" x14ac:dyDescent="0.25"/>
    <row r="857" ht="15.75" customHeight="1" x14ac:dyDescent="0.25"/>
    <row r="859" ht="15.75" customHeight="1" x14ac:dyDescent="0.25"/>
    <row r="861" ht="15.75" customHeight="1" x14ac:dyDescent="0.25"/>
    <row r="863" ht="15.75" customHeight="1" x14ac:dyDescent="0.25"/>
    <row r="865" ht="15.75" customHeight="1" x14ac:dyDescent="0.25"/>
    <row r="867" ht="15.75" customHeight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819E0E-94CA-4739-AABC-4041C58F8F5E}">
          <x14:formula1>
            <xm:f>NationalTeams!$C$3:$C$448</xm:f>
          </x14:formula1>
          <xm:sqref>BK212:BK1048576 CL212:CL1048576 CI212:CI1048576 CO212:CO1048576 CF212:CF1048576 CC212:CC1048576 BZ212:BZ1048576 BW212:BW1048576 BT212:BT1048576 BQ212:BQ1048576 BN212:BN1048576 CT2:XFD1048576 BH212:BH1048576 BE212:BE1048576 BB212:BB1048576 AY212:AY1048576 AV212:AV1048576 AS212:AS1048576 AP212:AP1048576 AM212:AM1048576 AJ212:AJ1048576 AG212:AG1048576 AD212:AD1048576 AA212:AA1048576 X212:X1048576 U212:U1048576 R212:R1048576 O212:O1048576 L212:L1048576 I212:I1048576 F212:F1048576 C212:C1048576 A2:B1048576 E2:E1048576 H2:H1048576 K2:K1048576 N2:N1048576 Q2:Q1048576 T2:T1048576 W2:W1048576 Z2:Z1048576 AC2:AC1048576 AF2:AF1048576 AI2:AI1048576 AL2:AL1048576 AO2:AO1048576 AR2:AR1048576 AU2:AU1048576 AX2:AX1048576 BA2:BA1048576 BD2:BD1048576 BG2:BG1048576 BJ2:BJ1048576 BM2:BM1048576 BP2:BP1048576 BS2:BS1048576 BV2:BV1048576 BY2:BY1048576 CB2:CB1048576 CE2:CE1048576 CH2:CH1048576 CN2:CN1048576 CK2:CK1048576 CQ2:CQ1048576 CR212:CR1048576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1C93-D6B6-47DF-B50E-1871F30033D1}">
  <dimension ref="A1:BM447"/>
  <sheetViews>
    <sheetView topLeftCell="B1" workbookViewId="0">
      <selection activeCell="B12" sqref="B12"/>
    </sheetView>
    <sheetView workbookViewId="1"/>
  </sheetViews>
  <sheetFormatPr baseColWidth="10" defaultRowHeight="15" x14ac:dyDescent="0.25"/>
  <cols>
    <col min="1" max="1" width="10.42578125" bestFit="1" customWidth="1"/>
    <col min="2" max="2" width="31.140625" customWidth="1"/>
    <col min="3" max="3" width="18.7109375" customWidth="1"/>
    <col min="4" max="4" width="18.5703125" customWidth="1"/>
    <col min="5" max="5" width="18.42578125" customWidth="1"/>
    <col min="6" max="6" width="18.140625" customWidth="1"/>
    <col min="7" max="7" width="12.140625" customWidth="1"/>
    <col min="8" max="8" width="12.5703125" customWidth="1"/>
    <col min="9" max="9" width="10" customWidth="1"/>
    <col min="10" max="10" width="13" customWidth="1"/>
    <col min="11" max="11" width="9.85546875" customWidth="1"/>
    <col min="12" max="12" width="8.140625" customWidth="1"/>
    <col min="13" max="13" width="8.85546875" customWidth="1"/>
    <col min="14" max="14" width="9.85546875" customWidth="1"/>
    <col min="15" max="15" width="13" customWidth="1"/>
    <col min="16" max="16" width="16" customWidth="1"/>
    <col min="17" max="17" width="13.28515625" customWidth="1"/>
    <col min="18" max="18" width="10" customWidth="1"/>
    <col min="19" max="19" width="14.85546875" customWidth="1"/>
    <col min="20" max="20" width="10.42578125" customWidth="1"/>
    <col min="21" max="21" width="21.7109375" customWidth="1"/>
    <col min="22" max="22" width="22.140625" customWidth="1"/>
    <col min="23" max="23" width="19.5703125" customWidth="1"/>
    <col min="24" max="24" width="22.5703125" customWidth="1"/>
    <col min="25" max="25" width="19.42578125" customWidth="1"/>
    <col min="26" max="26" width="17.5703125" customWidth="1"/>
    <col min="27" max="27" width="18.42578125" customWidth="1"/>
    <col min="28" max="28" width="19.42578125" customWidth="1"/>
    <col min="29" max="29" width="23" customWidth="1"/>
    <col min="30" max="30" width="25.7109375" customWidth="1"/>
    <col min="31" max="31" width="22.85546875" customWidth="1"/>
    <col min="32" max="32" width="19.5703125" customWidth="1"/>
    <col min="33" max="33" width="24.5703125" customWidth="1"/>
    <col min="34" max="34" width="20" customWidth="1"/>
    <col min="35" max="35" width="12" customWidth="1"/>
    <col min="36" max="36" width="15.5703125" customWidth="1"/>
    <col min="37" max="37" width="22.85546875" customWidth="1"/>
    <col min="38" max="38" width="19" customWidth="1"/>
    <col min="39" max="39" width="18.7109375" customWidth="1"/>
    <col min="40" max="40" width="18.140625" customWidth="1"/>
    <col min="41" max="41" width="12.85546875" customWidth="1"/>
    <col min="42" max="42" width="19.7109375" customWidth="1"/>
    <col min="43" max="43" width="24.140625" customWidth="1"/>
    <col min="44" max="44" width="19.140625" customWidth="1"/>
    <col min="45" max="45" width="13.42578125" customWidth="1"/>
    <col min="46" max="46" width="23.28515625" customWidth="1"/>
    <col min="47" max="47" width="11.28515625" customWidth="1"/>
    <col min="48" max="48" width="10.5703125" customWidth="1"/>
    <col min="49" max="49" width="13.28515625" customWidth="1"/>
    <col min="50" max="50" width="8.5703125" customWidth="1"/>
    <col min="51" max="51" width="8.85546875" customWidth="1"/>
    <col min="52" max="52" width="16.140625" customWidth="1"/>
    <col min="53" max="53" width="6.7109375" customWidth="1"/>
    <col min="54" max="54" width="7.140625" customWidth="1"/>
    <col min="55" max="55" width="12.140625" customWidth="1"/>
    <col min="56" max="56" width="7.5703125" customWidth="1"/>
    <col min="57" max="57" width="11.28515625" customWidth="1"/>
    <col min="58" max="58" width="14.42578125" customWidth="1"/>
    <col min="59" max="59" width="18.140625" customWidth="1"/>
    <col min="60" max="60" width="25.5703125" customWidth="1"/>
    <col min="61" max="61" width="23.5703125" customWidth="1"/>
    <col min="62" max="62" width="34" customWidth="1"/>
    <col min="63" max="63" width="30" customWidth="1"/>
    <col min="64" max="64" width="15.85546875" customWidth="1"/>
    <col min="65" max="65" width="9.5703125" bestFit="1" customWidth="1"/>
  </cols>
  <sheetData>
    <row r="1" spans="1:65" x14ac:dyDescent="0.25">
      <c r="A1" t="s">
        <v>1239</v>
      </c>
      <c r="B1" t="s">
        <v>313</v>
      </c>
      <c r="C1" t="s">
        <v>1219</v>
      </c>
      <c r="D1" t="s">
        <v>1220</v>
      </c>
      <c r="E1" t="s">
        <v>1221</v>
      </c>
      <c r="F1" t="s">
        <v>1222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1223</v>
      </c>
      <c r="Q1" t="s">
        <v>53</v>
      </c>
      <c r="R1" t="s">
        <v>54</v>
      </c>
      <c r="S1" t="s">
        <v>64</v>
      </c>
      <c r="T1" t="s">
        <v>55</v>
      </c>
      <c r="U1" t="s">
        <v>1224</v>
      </c>
      <c r="V1" t="s">
        <v>1225</v>
      </c>
      <c r="W1" t="s">
        <v>1226</v>
      </c>
      <c r="X1" t="s">
        <v>1227</v>
      </c>
      <c r="Y1" t="s">
        <v>1228</v>
      </c>
      <c r="Z1" t="s">
        <v>1229</v>
      </c>
      <c r="AA1" t="s">
        <v>1230</v>
      </c>
      <c r="AB1" t="s">
        <v>1231</v>
      </c>
      <c r="AC1" t="s">
        <v>1232</v>
      </c>
      <c r="AD1" t="s">
        <v>1233</v>
      </c>
      <c r="AE1" t="s">
        <v>1234</v>
      </c>
      <c r="AF1" t="s">
        <v>1235</v>
      </c>
      <c r="AG1" t="s">
        <v>65</v>
      </c>
      <c r="AH1" t="s">
        <v>1236</v>
      </c>
      <c r="AI1" t="s">
        <v>8510</v>
      </c>
      <c r="AJ1" t="s">
        <v>8500</v>
      </c>
      <c r="AK1" t="s">
        <v>8501</v>
      </c>
      <c r="AL1" t="s">
        <v>8502</v>
      </c>
      <c r="AM1" t="s">
        <v>8503</v>
      </c>
      <c r="AN1" t="s">
        <v>59</v>
      </c>
      <c r="AO1" t="s">
        <v>35</v>
      </c>
      <c r="AP1" t="s">
        <v>58</v>
      </c>
      <c r="AQ1" t="s">
        <v>62</v>
      </c>
      <c r="AR1" t="s">
        <v>61</v>
      </c>
      <c r="AS1" t="s">
        <v>36</v>
      </c>
      <c r="AT1" t="s">
        <v>8511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8512</v>
      </c>
      <c r="BB1" t="s">
        <v>43</v>
      </c>
      <c r="BC1" t="s">
        <v>1253</v>
      </c>
      <c r="BD1" t="s">
        <v>1254</v>
      </c>
      <c r="BE1" t="s">
        <v>1255</v>
      </c>
      <c r="BF1" t="s">
        <v>8495</v>
      </c>
      <c r="BG1" t="s">
        <v>8496</v>
      </c>
      <c r="BH1" t="s">
        <v>8509</v>
      </c>
      <c r="BI1" t="s">
        <v>1256</v>
      </c>
      <c r="BJ1" t="s">
        <v>8497</v>
      </c>
      <c r="BK1" t="s">
        <v>8507</v>
      </c>
      <c r="BL1" t="s">
        <v>8499</v>
      </c>
      <c r="BM1" t="s">
        <v>8508</v>
      </c>
    </row>
    <row r="2" spans="1:65" x14ac:dyDescent="0.25">
      <c r="A2">
        <v>4</v>
      </c>
      <c r="B2" t="s">
        <v>489</v>
      </c>
      <c r="C2">
        <f>IFERROR(VLOOKUP(Tabla1[[#This Row],[team_name]],fut_masc,2,0),7)</f>
        <v>1</v>
      </c>
      <c r="D2">
        <f>IFERROR(VLOOKUP(Tabla1[[#This Row],[team_name]],fut_fem,2,0),7)</f>
        <v>7</v>
      </c>
      <c r="E2">
        <f>IFERROR(VLOOKUP(Tabla1[[#This Row],[team_name]],fts_masc,2,0),7)</f>
        <v>4</v>
      </c>
      <c r="F2">
        <f>IFERROR(VLOOKUP(Tabla1[[#This Row],[team_name]],fts_fem,2,0),7)</f>
        <v>7</v>
      </c>
      <c r="G2">
        <f>IFERROR(VLOOKUP(Tabla1[[#This Row],[team_name]],vol_masc,2,0),7)</f>
        <v>2</v>
      </c>
      <c r="H2">
        <f>IFERROR(VLOOKUP(Tabla1[[#This Row],[team_name]],bas_masc,2,0),7)</f>
        <v>1</v>
      </c>
      <c r="I2">
        <f>IFERROR(VLOOKUP(Tabla1[[#This Row],[team_name]],bes_masc,2,0),7)</f>
        <v>3</v>
      </c>
      <c r="J2">
        <f>IFERROR(VLOOKUP(Tabla1[[#This Row],[team_name]],bad_masc,2,0),7)</f>
        <v>5</v>
      </c>
      <c r="K2">
        <f>IFERROR(VLOOKUP(Tabla1[[#This Row],[team_name]],cur_masc,2,0),7)</f>
        <v>2</v>
      </c>
      <c r="L2">
        <f>IFERROR(VLOOKUP(Tabla1[[#This Row],[team_name]],ten_masc,2,0),7)</f>
        <v>1</v>
      </c>
      <c r="M2">
        <f>IFERROR(VLOOKUP(Tabla1[[#This Row],[team_name]],rug_masc,2,0),7)</f>
        <v>3</v>
      </c>
      <c r="N2">
        <f>IFERROR(VLOOKUP(Tabla1[[#This Row],[team_name]],sqs_masc,2,0),7)</f>
        <v>5</v>
      </c>
      <c r="O2">
        <f>IFERROR(VLOOKUP(Tabla1[[#This Row],[team_name]],vlp_masc,2,0),7)</f>
        <v>2</v>
      </c>
      <c r="P2">
        <f>IFERROR(VLOOKUP(Tabla1[[#This Row],[team_name]],tem_masc,2,0),7)</f>
        <v>2</v>
      </c>
      <c r="Q2">
        <f>IFERROR(VLOOKUP(Tabla1[[#This Row],[team_name]],bal_masc,2,0),7)</f>
        <v>3</v>
      </c>
      <c r="R2">
        <f>IFERROR(VLOOKUP(Tabla1[[#This Row],[team_name]],hck_masc,2,0),7)</f>
        <v>1</v>
      </c>
      <c r="S2">
        <f>IFERROR(VLOOKUP(Tabla1[[#This Row],[team_name]],arc_masc,2,0),7)</f>
        <v>1</v>
      </c>
      <c r="T2">
        <f>IFERROR(VLOOKUP(Tabla1[[#This Row],[team_name]],esg_masc,2,0),7)</f>
        <v>3</v>
      </c>
      <c r="U2">
        <f>IFERROR(VLOOKUP(Tabla1[[#This Row],[team_name]],vol_fem,2,0),7)</f>
        <v>7</v>
      </c>
      <c r="V2">
        <f>IFERROR(VLOOKUP(Tabla1[[#This Row],[team_name]],bas_fem,2,0),7)</f>
        <v>7</v>
      </c>
      <c r="W2">
        <f>IFERROR(VLOOKUP(Tabla1[[#This Row],[team_name]],bes_fem,2,0),7)</f>
        <v>7</v>
      </c>
      <c r="X2">
        <f>IFERROR(VLOOKUP(Tabla1[[#This Row],[team_name]],bad_fem,2,0),7)</f>
        <v>7</v>
      </c>
      <c r="Y2">
        <f>IFERROR(VLOOKUP(Tabla1[[#This Row],[team_name]],cur_fem,2,0),7)</f>
        <v>7</v>
      </c>
      <c r="Z2">
        <f>IFERROR(VLOOKUP(Tabla1[[#This Row],[team_name]],ten_fem,2,0),7)</f>
        <v>7</v>
      </c>
      <c r="AA2">
        <f>IFERROR(VLOOKUP(Tabla1[[#This Row],[team_name]],rug_fem,2,0),7)</f>
        <v>7</v>
      </c>
      <c r="AB2">
        <f>IFERROR(VLOOKUP(Tabla1[[#This Row],[team_name]],sqs_fem,2,0),7)</f>
        <v>7</v>
      </c>
      <c r="AC2">
        <f>IFERROR(VLOOKUP(Tabla1[[#This Row],[team_name]],vlp_fem,2,0),7)</f>
        <v>7</v>
      </c>
      <c r="AD2">
        <f>IFERROR(VLOOKUP(Tabla1[[#This Row],[team_name]],tem_fem,2,0),7)</f>
        <v>7</v>
      </c>
      <c r="AE2">
        <f>IFERROR(VLOOKUP(Tabla1[[#This Row],[team_name]],bal_fem,2,0),7)</f>
        <v>7</v>
      </c>
      <c r="AF2">
        <f>IFERROR(VLOOKUP(Tabla1[[#This Row],[team_name]],hck_fem,2,0),7)</f>
        <v>7</v>
      </c>
      <c r="AG2">
        <f>IFERROR(VLOOKUP(Tabla1[[#This Row],[team_name]],esg_fem,2,0),7)</f>
        <v>7</v>
      </c>
      <c r="AH2">
        <f>IFERROR(VLOOKUP(Tabla1[[#This Row],[team_name]],esg_fem,2,0),7)</f>
        <v>7</v>
      </c>
      <c r="AI2">
        <v>1</v>
      </c>
      <c r="AJ2">
        <v>5</v>
      </c>
      <c r="AK2">
        <v>3</v>
      </c>
      <c r="AL2">
        <v>1</v>
      </c>
      <c r="AM2">
        <v>2</v>
      </c>
      <c r="AN2">
        <v>2</v>
      </c>
      <c r="AO2">
        <v>1</v>
      </c>
      <c r="AP2">
        <v>2</v>
      </c>
      <c r="AQ2">
        <v>2</v>
      </c>
      <c r="AR2">
        <v>2</v>
      </c>
      <c r="AS2">
        <v>1</v>
      </c>
      <c r="AT2">
        <v>7</v>
      </c>
      <c r="AU2">
        <v>1</v>
      </c>
      <c r="AV2">
        <v>3</v>
      </c>
      <c r="AW2">
        <v>1</v>
      </c>
      <c r="AX2">
        <v>1</v>
      </c>
      <c r="AY2">
        <v>1</v>
      </c>
      <c r="AZ2">
        <v>3</v>
      </c>
      <c r="BA2">
        <v>2</v>
      </c>
      <c r="BB2">
        <v>3</v>
      </c>
      <c r="BC2">
        <v>1</v>
      </c>
      <c r="BD2">
        <v>1</v>
      </c>
      <c r="BE2">
        <v>1</v>
      </c>
      <c r="BF2">
        <v>1</v>
      </c>
      <c r="BG2">
        <v>4</v>
      </c>
      <c r="BH2">
        <v>3</v>
      </c>
      <c r="BI2">
        <v>3</v>
      </c>
      <c r="BJ2">
        <v>1</v>
      </c>
      <c r="BK2">
        <v>1</v>
      </c>
      <c r="BL2">
        <v>2</v>
      </c>
      <c r="BM2">
        <v>1</v>
      </c>
    </row>
    <row r="3" spans="1:65" x14ac:dyDescent="0.25">
      <c r="A3">
        <v>73</v>
      </c>
      <c r="B3" t="s">
        <v>487</v>
      </c>
      <c r="C3">
        <f>IFERROR(VLOOKUP(Tabla1[[#This Row],[team_name]],fut_masc,2,0),7)</f>
        <v>1</v>
      </c>
      <c r="D3">
        <f>IFERROR(VLOOKUP(Tabla1[[#This Row],[team_name]],fut_fem,2,0),7)</f>
        <v>7</v>
      </c>
      <c r="E3">
        <f>IFERROR(VLOOKUP(Tabla1[[#This Row],[team_name]],fts_masc,2,0),7)</f>
        <v>1</v>
      </c>
      <c r="F3">
        <f>IFERROR(VLOOKUP(Tabla1[[#This Row],[team_name]],fts_fem,2,0),7)</f>
        <v>7</v>
      </c>
      <c r="G3">
        <f>IFERROR(VLOOKUP(Tabla1[[#This Row],[team_name]],vol_masc,2,0),7)</f>
        <v>1</v>
      </c>
      <c r="H3">
        <f>IFERROR(VLOOKUP(Tabla1[[#This Row],[team_name]],bas_masc,2,0),7)</f>
        <v>1</v>
      </c>
      <c r="I3">
        <f>IFERROR(VLOOKUP(Tabla1[[#This Row],[team_name]],bes_masc,2,0),7)</f>
        <v>3</v>
      </c>
      <c r="J3">
        <f>IFERROR(VLOOKUP(Tabla1[[#This Row],[team_name]],bad_masc,2,0),7)</f>
        <v>6</v>
      </c>
      <c r="K3">
        <f>IFERROR(VLOOKUP(Tabla1[[#This Row],[team_name]],cur_masc,2,0),7)</f>
        <v>4</v>
      </c>
      <c r="L3">
        <f>IFERROR(VLOOKUP(Tabla1[[#This Row],[team_name]],ten_masc,2,0),7)</f>
        <v>4</v>
      </c>
      <c r="M3">
        <f>IFERROR(VLOOKUP(Tabla1[[#This Row],[team_name]],rug_masc,2,0),7)</f>
        <v>1</v>
      </c>
      <c r="N3">
        <f>IFERROR(VLOOKUP(Tabla1[[#This Row],[team_name]],sqs_masc,2,0),7)</f>
        <v>2</v>
      </c>
      <c r="O3">
        <f>IFERROR(VLOOKUP(Tabla1[[#This Row],[team_name]],vlp_masc,2,0),7)</f>
        <v>3</v>
      </c>
      <c r="P3">
        <f>IFERROR(VLOOKUP(Tabla1[[#This Row],[team_name]],tem_masc,2,0),7)</f>
        <v>1</v>
      </c>
      <c r="Q3">
        <f>IFERROR(VLOOKUP(Tabla1[[#This Row],[team_name]],bal_masc,2,0),7)</f>
        <v>1</v>
      </c>
      <c r="R3">
        <f>IFERROR(VLOOKUP(Tabla1[[#This Row],[team_name]],hck_masc,2,0),7)</f>
        <v>1</v>
      </c>
      <c r="S3">
        <f>IFERROR(VLOOKUP(Tabla1[[#This Row],[team_name]],arc_masc,2,0),7)</f>
        <v>1</v>
      </c>
      <c r="T3">
        <f>IFERROR(VLOOKUP(Tabla1[[#This Row],[team_name]],esg_masc,2,0),7)</f>
        <v>1</v>
      </c>
      <c r="U3">
        <f>IFERROR(VLOOKUP(Tabla1[[#This Row],[team_name]],vol_fem,2,0),7)</f>
        <v>7</v>
      </c>
      <c r="V3">
        <f>IFERROR(VLOOKUP(Tabla1[[#This Row],[team_name]],bas_fem,2,0),7)</f>
        <v>7</v>
      </c>
      <c r="W3">
        <f>IFERROR(VLOOKUP(Tabla1[[#This Row],[team_name]],bes_fem,2,0),7)</f>
        <v>7</v>
      </c>
      <c r="X3">
        <f>IFERROR(VLOOKUP(Tabla1[[#This Row],[team_name]],bad_fem,2,0),7)</f>
        <v>7</v>
      </c>
      <c r="Y3">
        <f>IFERROR(VLOOKUP(Tabla1[[#This Row],[team_name]],cur_fem,2,0),7)</f>
        <v>7</v>
      </c>
      <c r="Z3">
        <f>IFERROR(VLOOKUP(Tabla1[[#This Row],[team_name]],ten_fem,2,0),7)</f>
        <v>7</v>
      </c>
      <c r="AA3">
        <f>IFERROR(VLOOKUP(Tabla1[[#This Row],[team_name]],rug_fem,2,0),7)</f>
        <v>7</v>
      </c>
      <c r="AB3">
        <f>IFERROR(VLOOKUP(Tabla1[[#This Row],[team_name]],sqs_fem,2,0),7)</f>
        <v>7</v>
      </c>
      <c r="AC3">
        <f>IFERROR(VLOOKUP(Tabla1[[#This Row],[team_name]],vlp_fem,2,0),7)</f>
        <v>7</v>
      </c>
      <c r="AD3">
        <f>IFERROR(VLOOKUP(Tabla1[[#This Row],[team_name]],tem_fem,2,0),7)</f>
        <v>7</v>
      </c>
      <c r="AE3">
        <f>IFERROR(VLOOKUP(Tabla1[[#This Row],[team_name]],bal_fem,2,0),7)</f>
        <v>7</v>
      </c>
      <c r="AF3">
        <f>IFERROR(VLOOKUP(Tabla1[[#This Row],[team_name]],hck_fem,2,0),7)</f>
        <v>7</v>
      </c>
      <c r="AG3">
        <f>IFERROR(VLOOKUP(Tabla1[[#This Row],[team_name]],esg_fem,2,0),7)</f>
        <v>7</v>
      </c>
      <c r="AH3">
        <f>IFERROR(VLOOKUP(Tabla1[[#This Row],[team_name]],esg_fem,2,0),7)</f>
        <v>7</v>
      </c>
      <c r="AI3">
        <v>2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2</v>
      </c>
      <c r="AQ3">
        <v>2</v>
      </c>
      <c r="AR3">
        <v>6</v>
      </c>
      <c r="AS3">
        <v>3</v>
      </c>
      <c r="AT3">
        <v>3</v>
      </c>
      <c r="AU3">
        <v>2</v>
      </c>
      <c r="AV3">
        <v>2</v>
      </c>
      <c r="AW3">
        <v>1</v>
      </c>
      <c r="AX3">
        <v>3</v>
      </c>
      <c r="AY3">
        <v>6</v>
      </c>
      <c r="AZ3">
        <v>1</v>
      </c>
      <c r="BA3">
        <v>2</v>
      </c>
      <c r="BB3">
        <v>1</v>
      </c>
      <c r="BC3">
        <v>5</v>
      </c>
      <c r="BD3">
        <v>7</v>
      </c>
      <c r="BE3">
        <v>7</v>
      </c>
      <c r="BF3">
        <v>1</v>
      </c>
      <c r="BG3">
        <v>1</v>
      </c>
      <c r="BH3">
        <v>3</v>
      </c>
      <c r="BI3">
        <v>3</v>
      </c>
      <c r="BJ3">
        <v>5</v>
      </c>
      <c r="BK3">
        <v>2</v>
      </c>
      <c r="BL3">
        <v>4</v>
      </c>
      <c r="BM3">
        <v>1</v>
      </c>
    </row>
    <row r="4" spans="1:65" x14ac:dyDescent="0.25">
      <c r="A4">
        <v>147</v>
      </c>
      <c r="B4" t="s">
        <v>492</v>
      </c>
      <c r="C4">
        <f>IFERROR(VLOOKUP(Tabla1[[#This Row],[team_name]],fut_masc,2,0),7)</f>
        <v>2</v>
      </c>
      <c r="D4">
        <f>IFERROR(VLOOKUP(Tabla1[[#This Row],[team_name]],fut_fem,2,0),7)</f>
        <v>7</v>
      </c>
      <c r="E4">
        <f>IFERROR(VLOOKUP(Tabla1[[#This Row],[team_name]],fts_masc,2,0),7)</f>
        <v>6</v>
      </c>
      <c r="F4">
        <f>IFERROR(VLOOKUP(Tabla1[[#This Row],[team_name]],fts_fem,2,0),7)</f>
        <v>7</v>
      </c>
      <c r="G4">
        <f>IFERROR(VLOOKUP(Tabla1[[#This Row],[team_name]],vol_masc,2,0),7)</f>
        <v>5</v>
      </c>
      <c r="H4">
        <f>IFERROR(VLOOKUP(Tabla1[[#This Row],[team_name]],bas_masc,2,0),7)</f>
        <v>4</v>
      </c>
      <c r="I4">
        <f>IFERROR(VLOOKUP(Tabla1[[#This Row],[team_name]],bes_masc,2,0),7)</f>
        <v>6</v>
      </c>
      <c r="J4">
        <f>IFERROR(VLOOKUP(Tabla1[[#This Row],[team_name]],bad_masc,2,0),7)</f>
        <v>7</v>
      </c>
      <c r="K4">
        <f>IFERROR(VLOOKUP(Tabla1[[#This Row],[team_name]],cur_masc,2,0),7)</f>
        <v>2</v>
      </c>
      <c r="L4">
        <f>IFERROR(VLOOKUP(Tabla1[[#This Row],[team_name]],ten_masc,2,0),7)</f>
        <v>3</v>
      </c>
      <c r="M4">
        <f>IFERROR(VLOOKUP(Tabla1[[#This Row],[team_name]],rug_masc,2,0),7)</f>
        <v>6</v>
      </c>
      <c r="N4">
        <f>IFERROR(VLOOKUP(Tabla1[[#This Row],[team_name]],sqs_masc,2,0),7)</f>
        <v>7</v>
      </c>
      <c r="O4">
        <f>IFERROR(VLOOKUP(Tabla1[[#This Row],[team_name]],vlp_masc,2,0),7)</f>
        <v>1</v>
      </c>
      <c r="P4">
        <f>IFERROR(VLOOKUP(Tabla1[[#This Row],[team_name]],tem_masc,2,0),7)</f>
        <v>4</v>
      </c>
      <c r="Q4">
        <f>IFERROR(VLOOKUP(Tabla1[[#This Row],[team_name]],bal_masc,2,0),7)</f>
        <v>5</v>
      </c>
      <c r="R4">
        <f>IFERROR(VLOOKUP(Tabla1[[#This Row],[team_name]],hck_masc,2,0),7)</f>
        <v>4</v>
      </c>
      <c r="S4">
        <f>IFERROR(VLOOKUP(Tabla1[[#This Row],[team_name]],arc_masc,2,0),7)</f>
        <v>7</v>
      </c>
      <c r="T4">
        <f>IFERROR(VLOOKUP(Tabla1[[#This Row],[team_name]],esg_masc,2,0),7)</f>
        <v>6</v>
      </c>
      <c r="U4">
        <f>IFERROR(VLOOKUP(Tabla1[[#This Row],[team_name]],vol_fem,2,0),7)</f>
        <v>7</v>
      </c>
      <c r="V4">
        <f>IFERROR(VLOOKUP(Tabla1[[#This Row],[team_name]],bas_fem,2,0),7)</f>
        <v>7</v>
      </c>
      <c r="W4">
        <f>IFERROR(VLOOKUP(Tabla1[[#This Row],[team_name]],bes_fem,2,0),7)</f>
        <v>7</v>
      </c>
      <c r="X4">
        <f>IFERROR(VLOOKUP(Tabla1[[#This Row],[team_name]],bad_fem,2,0),7)</f>
        <v>7</v>
      </c>
      <c r="Y4">
        <f>IFERROR(VLOOKUP(Tabla1[[#This Row],[team_name]],cur_fem,2,0),7)</f>
        <v>7</v>
      </c>
      <c r="Z4">
        <f>IFERROR(VLOOKUP(Tabla1[[#This Row],[team_name]],ten_fem,2,0),7)</f>
        <v>7</v>
      </c>
      <c r="AA4">
        <f>IFERROR(VLOOKUP(Tabla1[[#This Row],[team_name]],rug_fem,2,0),7)</f>
        <v>7</v>
      </c>
      <c r="AB4">
        <f>IFERROR(VLOOKUP(Tabla1[[#This Row],[team_name]],sqs_fem,2,0),7)</f>
        <v>7</v>
      </c>
      <c r="AC4">
        <f>IFERROR(VLOOKUP(Tabla1[[#This Row],[team_name]],vlp_fem,2,0),7)</f>
        <v>7</v>
      </c>
      <c r="AD4">
        <f>IFERROR(VLOOKUP(Tabla1[[#This Row],[team_name]],tem_fem,2,0),7)</f>
        <v>7</v>
      </c>
      <c r="AE4">
        <f>IFERROR(VLOOKUP(Tabla1[[#This Row],[team_name]],bal_fem,2,0),7)</f>
        <v>7</v>
      </c>
      <c r="AF4">
        <f>IFERROR(VLOOKUP(Tabla1[[#This Row],[team_name]],hck_fem,2,0),7)</f>
        <v>7</v>
      </c>
      <c r="AG4">
        <f>IFERROR(VLOOKUP(Tabla1[[#This Row],[team_name]],esg_fem,2,0),7)</f>
        <v>7</v>
      </c>
      <c r="AH4">
        <f>IFERROR(VLOOKUP(Tabla1[[#This Row],[team_name]],esg_fem,2,0),7)</f>
        <v>7</v>
      </c>
      <c r="AI4">
        <v>2</v>
      </c>
      <c r="AJ4">
        <v>4</v>
      </c>
      <c r="AK4">
        <v>3</v>
      </c>
      <c r="AL4">
        <v>4</v>
      </c>
      <c r="AM4">
        <v>3</v>
      </c>
      <c r="AN4">
        <v>7</v>
      </c>
      <c r="AO4">
        <v>6</v>
      </c>
      <c r="AP4">
        <v>5</v>
      </c>
      <c r="AQ4">
        <v>7</v>
      </c>
      <c r="AR4">
        <v>7</v>
      </c>
      <c r="AS4">
        <v>3</v>
      </c>
      <c r="AT4">
        <v>7</v>
      </c>
      <c r="AU4">
        <v>5</v>
      </c>
      <c r="AV4">
        <v>7</v>
      </c>
      <c r="AW4">
        <v>3</v>
      </c>
      <c r="AX4">
        <v>3</v>
      </c>
      <c r="AY4">
        <v>7</v>
      </c>
      <c r="AZ4">
        <v>7</v>
      </c>
      <c r="BA4">
        <v>2</v>
      </c>
      <c r="BB4">
        <v>2</v>
      </c>
      <c r="BC4">
        <v>7</v>
      </c>
      <c r="BD4">
        <v>5</v>
      </c>
      <c r="BE4">
        <v>7</v>
      </c>
      <c r="BF4">
        <v>2</v>
      </c>
      <c r="BG4">
        <v>2</v>
      </c>
      <c r="BH4">
        <v>3</v>
      </c>
      <c r="BI4">
        <v>3</v>
      </c>
      <c r="BJ4">
        <v>2</v>
      </c>
      <c r="BK4">
        <v>3</v>
      </c>
      <c r="BL4">
        <v>1</v>
      </c>
      <c r="BM4">
        <v>1</v>
      </c>
    </row>
    <row r="5" spans="1:65" x14ac:dyDescent="0.25">
      <c r="A5">
        <v>168</v>
      </c>
      <c r="B5" t="s">
        <v>500</v>
      </c>
      <c r="C5">
        <f>IFERROR(VLOOKUP(Tabla1[[#This Row],[team_name]],fut_masc,2,0),7)</f>
        <v>3</v>
      </c>
      <c r="D5">
        <f>IFERROR(VLOOKUP(Tabla1[[#This Row],[team_name]],fut_fem,2,0),7)</f>
        <v>7</v>
      </c>
      <c r="E5">
        <f>IFERROR(VLOOKUP(Tabla1[[#This Row],[team_name]],fts_masc,2,0),7)</f>
        <v>1</v>
      </c>
      <c r="F5">
        <f>IFERROR(VLOOKUP(Tabla1[[#This Row],[team_name]],fts_fem,2,0),7)</f>
        <v>7</v>
      </c>
      <c r="G5">
        <f>IFERROR(VLOOKUP(Tabla1[[#This Row],[team_name]],vol_masc,2,0),7)</f>
        <v>7</v>
      </c>
      <c r="H5">
        <f>IFERROR(VLOOKUP(Tabla1[[#This Row],[team_name]],bas_masc,2,0),7)</f>
        <v>7</v>
      </c>
      <c r="I5">
        <f>IFERROR(VLOOKUP(Tabla1[[#This Row],[team_name]],bes_masc,2,0),7)</f>
        <v>7</v>
      </c>
      <c r="J5">
        <f>IFERROR(VLOOKUP(Tabla1[[#This Row],[team_name]],bad_masc,2,0),7)</f>
        <v>7</v>
      </c>
      <c r="K5">
        <f>IFERROR(VLOOKUP(Tabla1[[#This Row],[team_name]],cur_masc,2,0),7)</f>
        <v>4</v>
      </c>
      <c r="L5">
        <f>IFERROR(VLOOKUP(Tabla1[[#This Row],[team_name]],ten_masc,2,0),7)</f>
        <v>3</v>
      </c>
      <c r="M5">
        <f>IFERROR(VLOOKUP(Tabla1[[#This Row],[team_name]],rug_masc,2,0),7)</f>
        <v>3</v>
      </c>
      <c r="N5">
        <f>IFERROR(VLOOKUP(Tabla1[[#This Row],[team_name]],sqs_masc,2,0),7)</f>
        <v>7</v>
      </c>
      <c r="O5">
        <f>IFERROR(VLOOKUP(Tabla1[[#This Row],[team_name]],vlp_masc,2,0),7)</f>
        <v>7</v>
      </c>
      <c r="P5">
        <f>IFERROR(VLOOKUP(Tabla1[[#This Row],[team_name]],tem_masc,2,0),7)</f>
        <v>3</v>
      </c>
      <c r="Q5">
        <f>IFERROR(VLOOKUP(Tabla1[[#This Row],[team_name]],bal_masc,2,0),7)</f>
        <v>3</v>
      </c>
      <c r="R5">
        <f>IFERROR(VLOOKUP(Tabla1[[#This Row],[team_name]],hck_masc,2,0),7)</f>
        <v>3</v>
      </c>
      <c r="S5">
        <f>IFERROR(VLOOKUP(Tabla1[[#This Row],[team_name]],arc_masc,2,0),7)</f>
        <v>7</v>
      </c>
      <c r="T5">
        <f>IFERROR(VLOOKUP(Tabla1[[#This Row],[team_name]],esg_masc,2,0),7)</f>
        <v>4</v>
      </c>
      <c r="U5">
        <f>IFERROR(VLOOKUP(Tabla1[[#This Row],[team_name]],vol_fem,2,0),7)</f>
        <v>7</v>
      </c>
      <c r="V5">
        <f>IFERROR(VLOOKUP(Tabla1[[#This Row],[team_name]],bas_fem,2,0),7)</f>
        <v>7</v>
      </c>
      <c r="W5">
        <f>IFERROR(VLOOKUP(Tabla1[[#This Row],[team_name]],bes_fem,2,0),7)</f>
        <v>7</v>
      </c>
      <c r="X5">
        <f>IFERROR(VLOOKUP(Tabla1[[#This Row],[team_name]],bad_fem,2,0),7)</f>
        <v>7</v>
      </c>
      <c r="Y5">
        <f>IFERROR(VLOOKUP(Tabla1[[#This Row],[team_name]],cur_fem,2,0),7)</f>
        <v>7</v>
      </c>
      <c r="Z5">
        <f>IFERROR(VLOOKUP(Tabla1[[#This Row],[team_name]],ten_fem,2,0),7)</f>
        <v>7</v>
      </c>
      <c r="AA5">
        <f>IFERROR(VLOOKUP(Tabla1[[#This Row],[team_name]],rug_fem,2,0),7)</f>
        <v>7</v>
      </c>
      <c r="AB5">
        <f>IFERROR(VLOOKUP(Tabla1[[#This Row],[team_name]],sqs_fem,2,0),7)</f>
        <v>7</v>
      </c>
      <c r="AC5">
        <f>IFERROR(VLOOKUP(Tabla1[[#This Row],[team_name]],vlp_fem,2,0),7)</f>
        <v>7</v>
      </c>
      <c r="AD5">
        <f>IFERROR(VLOOKUP(Tabla1[[#This Row],[team_name]],tem_fem,2,0),7)</f>
        <v>7</v>
      </c>
      <c r="AE5">
        <f>IFERROR(VLOOKUP(Tabla1[[#This Row],[team_name]],bal_fem,2,0),7)</f>
        <v>7</v>
      </c>
      <c r="AF5">
        <f>IFERROR(VLOOKUP(Tabla1[[#This Row],[team_name]],hck_fem,2,0),7)</f>
        <v>7</v>
      </c>
      <c r="AG5">
        <f>IFERROR(VLOOKUP(Tabla1[[#This Row],[team_name]],esg_fem,2,0),7)</f>
        <v>7</v>
      </c>
      <c r="AH5">
        <f>IFERROR(VLOOKUP(Tabla1[[#This Row],[team_name]],esg_fem,2,0),7)</f>
        <v>7</v>
      </c>
      <c r="AI5">
        <v>1</v>
      </c>
      <c r="AJ5">
        <v>6</v>
      </c>
      <c r="AK5">
        <v>4</v>
      </c>
      <c r="AL5">
        <v>2</v>
      </c>
      <c r="AM5">
        <v>2</v>
      </c>
      <c r="AN5">
        <v>7</v>
      </c>
      <c r="AO5">
        <v>3</v>
      </c>
      <c r="AP5">
        <v>1</v>
      </c>
      <c r="AQ5">
        <v>1</v>
      </c>
      <c r="AR5">
        <v>1</v>
      </c>
      <c r="AS5">
        <v>1</v>
      </c>
      <c r="AT5">
        <v>1</v>
      </c>
      <c r="AU5">
        <v>2</v>
      </c>
      <c r="AV5">
        <v>7</v>
      </c>
      <c r="AW5">
        <v>2</v>
      </c>
      <c r="AX5">
        <v>2</v>
      </c>
      <c r="AY5">
        <v>2</v>
      </c>
      <c r="AZ5">
        <v>7</v>
      </c>
      <c r="BA5">
        <v>1</v>
      </c>
      <c r="BB5">
        <v>4</v>
      </c>
      <c r="BC5">
        <v>4</v>
      </c>
      <c r="BD5">
        <v>2</v>
      </c>
      <c r="BE5">
        <v>3</v>
      </c>
      <c r="BF5">
        <v>6</v>
      </c>
      <c r="BG5">
        <v>2</v>
      </c>
      <c r="BH5">
        <v>3</v>
      </c>
      <c r="BI5">
        <v>3</v>
      </c>
      <c r="BJ5">
        <v>2</v>
      </c>
      <c r="BK5">
        <v>1</v>
      </c>
      <c r="BL5">
        <v>1</v>
      </c>
      <c r="BM5">
        <v>1</v>
      </c>
    </row>
    <row r="6" spans="1:65" x14ac:dyDescent="0.25">
      <c r="A6">
        <v>23</v>
      </c>
      <c r="B6" t="s">
        <v>525</v>
      </c>
      <c r="C6">
        <f>IFERROR(VLOOKUP(Tabla1[[#This Row],[team_name]],fut_masc,2,0),7)</f>
        <v>5</v>
      </c>
      <c r="D6">
        <f>IFERROR(VLOOKUP(Tabla1[[#This Row],[team_name]],fut_fem,2,0),7)</f>
        <v>7</v>
      </c>
      <c r="E6">
        <f>IFERROR(VLOOKUP(Tabla1[[#This Row],[team_name]],fts_masc,2,0),7)</f>
        <v>3</v>
      </c>
      <c r="F6">
        <f>IFERROR(VLOOKUP(Tabla1[[#This Row],[team_name]],fts_fem,2,0),7)</f>
        <v>7</v>
      </c>
      <c r="G6">
        <f>IFERROR(VLOOKUP(Tabla1[[#This Row],[team_name]],vol_masc,2,0),7)</f>
        <v>7</v>
      </c>
      <c r="H6">
        <f>IFERROR(VLOOKUP(Tabla1[[#This Row],[team_name]],bas_masc,2,0),7)</f>
        <v>7</v>
      </c>
      <c r="I6">
        <f>IFERROR(VLOOKUP(Tabla1[[#This Row],[team_name]],bes_masc,2,0),7)</f>
        <v>7</v>
      </c>
      <c r="J6">
        <f>IFERROR(VLOOKUP(Tabla1[[#This Row],[team_name]],bad_masc,2,0),7)</f>
        <v>7</v>
      </c>
      <c r="K6">
        <f>IFERROR(VLOOKUP(Tabla1[[#This Row],[team_name]],cur_masc,2,0),7)</f>
        <v>6</v>
      </c>
      <c r="L6">
        <f>IFERROR(VLOOKUP(Tabla1[[#This Row],[team_name]],ten_masc,2,0),7)</f>
        <v>7</v>
      </c>
      <c r="M6">
        <f>IFERROR(VLOOKUP(Tabla1[[#This Row],[team_name]],rug_masc,2,0),7)</f>
        <v>7</v>
      </c>
      <c r="N6">
        <f>IFERROR(VLOOKUP(Tabla1[[#This Row],[team_name]],sqs_masc,2,0),7)</f>
        <v>7</v>
      </c>
      <c r="O6">
        <f>IFERROR(VLOOKUP(Tabla1[[#This Row],[team_name]],vlp_masc,2,0),7)</f>
        <v>7</v>
      </c>
      <c r="P6">
        <f>IFERROR(VLOOKUP(Tabla1[[#This Row],[team_name]],tem_masc,2,0),7)</f>
        <v>7</v>
      </c>
      <c r="Q6">
        <f>IFERROR(VLOOKUP(Tabla1[[#This Row],[team_name]],bal_masc,2,0),7)</f>
        <v>7</v>
      </c>
      <c r="R6">
        <f>IFERROR(VLOOKUP(Tabla1[[#This Row],[team_name]],hck_masc,2,0),7)</f>
        <v>3</v>
      </c>
      <c r="S6">
        <f>IFERROR(VLOOKUP(Tabla1[[#This Row],[team_name]],arc_masc,2,0),7)</f>
        <v>7</v>
      </c>
      <c r="T6">
        <f>IFERROR(VLOOKUP(Tabla1[[#This Row],[team_name]],esg_masc,2,0),7)</f>
        <v>7</v>
      </c>
      <c r="U6">
        <f>IFERROR(VLOOKUP(Tabla1[[#This Row],[team_name]],vol_fem,2,0),7)</f>
        <v>7</v>
      </c>
      <c r="V6">
        <f>IFERROR(VLOOKUP(Tabla1[[#This Row],[team_name]],bas_fem,2,0),7)</f>
        <v>7</v>
      </c>
      <c r="W6">
        <f>IFERROR(VLOOKUP(Tabla1[[#This Row],[team_name]],bes_fem,2,0),7)</f>
        <v>7</v>
      </c>
      <c r="X6">
        <f>IFERROR(VLOOKUP(Tabla1[[#This Row],[team_name]],bad_fem,2,0),7)</f>
        <v>7</v>
      </c>
      <c r="Y6">
        <f>IFERROR(VLOOKUP(Tabla1[[#This Row],[team_name]],cur_fem,2,0),7)</f>
        <v>7</v>
      </c>
      <c r="Z6">
        <f>IFERROR(VLOOKUP(Tabla1[[#This Row],[team_name]],ten_fem,2,0),7)</f>
        <v>7</v>
      </c>
      <c r="AA6">
        <f>IFERROR(VLOOKUP(Tabla1[[#This Row],[team_name]],rug_fem,2,0),7)</f>
        <v>7</v>
      </c>
      <c r="AB6">
        <f>IFERROR(VLOOKUP(Tabla1[[#This Row],[team_name]],sqs_fem,2,0),7)</f>
        <v>7</v>
      </c>
      <c r="AC6">
        <f>IFERROR(VLOOKUP(Tabla1[[#This Row],[team_name]],vlp_fem,2,0),7)</f>
        <v>7</v>
      </c>
      <c r="AD6">
        <f>IFERROR(VLOOKUP(Tabla1[[#This Row],[team_name]],tem_fem,2,0),7)</f>
        <v>7</v>
      </c>
      <c r="AE6">
        <f>IFERROR(VLOOKUP(Tabla1[[#This Row],[team_name]],bal_fem,2,0),7)</f>
        <v>7</v>
      </c>
      <c r="AF6">
        <f>IFERROR(VLOOKUP(Tabla1[[#This Row],[team_name]],hck_fem,2,0),7)</f>
        <v>7</v>
      </c>
      <c r="AG6">
        <f>IFERROR(VLOOKUP(Tabla1[[#This Row],[team_name]],esg_fem,2,0),7)</f>
        <v>7</v>
      </c>
      <c r="AH6">
        <f>IFERROR(VLOOKUP(Tabla1[[#This Row],[team_name]],esg_fem,2,0),7)</f>
        <v>7</v>
      </c>
      <c r="AI6">
        <v>2</v>
      </c>
      <c r="AJ6">
        <v>7</v>
      </c>
      <c r="AK6">
        <v>7</v>
      </c>
      <c r="AL6">
        <v>3</v>
      </c>
      <c r="AM6">
        <v>4</v>
      </c>
      <c r="AN6">
        <v>7</v>
      </c>
      <c r="AO6">
        <v>7</v>
      </c>
      <c r="AP6">
        <v>3</v>
      </c>
      <c r="AQ6">
        <v>3</v>
      </c>
      <c r="AR6">
        <v>2</v>
      </c>
      <c r="AS6">
        <v>2</v>
      </c>
      <c r="AT6">
        <v>6</v>
      </c>
      <c r="AU6">
        <v>4</v>
      </c>
      <c r="AV6">
        <v>7</v>
      </c>
      <c r="AW6">
        <v>2</v>
      </c>
      <c r="AX6">
        <v>3</v>
      </c>
      <c r="AY6">
        <v>5</v>
      </c>
      <c r="AZ6">
        <v>7</v>
      </c>
      <c r="BA6">
        <v>3</v>
      </c>
      <c r="BB6">
        <v>5</v>
      </c>
      <c r="BC6">
        <v>7</v>
      </c>
      <c r="BD6">
        <v>7</v>
      </c>
      <c r="BE6">
        <v>7</v>
      </c>
      <c r="BF6">
        <v>7</v>
      </c>
      <c r="BG6">
        <v>3</v>
      </c>
      <c r="BH6">
        <v>3</v>
      </c>
      <c r="BI6">
        <v>3</v>
      </c>
      <c r="BJ6">
        <v>5</v>
      </c>
      <c r="BK6">
        <v>7</v>
      </c>
      <c r="BL6">
        <v>6</v>
      </c>
      <c r="BM6">
        <v>2</v>
      </c>
    </row>
    <row r="7" spans="1:65" x14ac:dyDescent="0.25">
      <c r="A7">
        <v>72</v>
      </c>
      <c r="B7" t="s">
        <v>511</v>
      </c>
      <c r="C7">
        <f>IFERROR(VLOOKUP(Tabla1[[#This Row],[team_name]],fut_masc,2,0),7)</f>
        <v>4</v>
      </c>
      <c r="D7">
        <f>IFERROR(VLOOKUP(Tabla1[[#This Row],[team_name]],fut_fem,2,0),7)</f>
        <v>7</v>
      </c>
      <c r="E7">
        <f>IFERROR(VLOOKUP(Tabla1[[#This Row],[team_name]],fts_masc,2,0),7)</f>
        <v>3</v>
      </c>
      <c r="F7">
        <f>IFERROR(VLOOKUP(Tabla1[[#This Row],[team_name]],fts_fem,2,0),7)</f>
        <v>7</v>
      </c>
      <c r="G7">
        <f>IFERROR(VLOOKUP(Tabla1[[#This Row],[team_name]],vol_masc,2,0),7)</f>
        <v>2</v>
      </c>
      <c r="H7">
        <f>IFERROR(VLOOKUP(Tabla1[[#This Row],[team_name]],bas_masc,2,0),7)</f>
        <v>2</v>
      </c>
      <c r="I7">
        <f>IFERROR(VLOOKUP(Tabla1[[#This Row],[team_name]],bes_masc,2,0),7)</f>
        <v>6</v>
      </c>
      <c r="J7">
        <f>IFERROR(VLOOKUP(Tabla1[[#This Row],[team_name]],bad_masc,2,0),7)</f>
        <v>7</v>
      </c>
      <c r="K7">
        <f>IFERROR(VLOOKUP(Tabla1[[#This Row],[team_name]],cur_masc,2,0),7)</f>
        <v>3</v>
      </c>
      <c r="L7">
        <f>IFERROR(VLOOKUP(Tabla1[[#This Row],[team_name]],ten_masc,2,0),7)</f>
        <v>5</v>
      </c>
      <c r="M7">
        <f>IFERROR(VLOOKUP(Tabla1[[#This Row],[team_name]],rug_masc,2,0),7)</f>
        <v>5</v>
      </c>
      <c r="N7">
        <f>IFERROR(VLOOKUP(Tabla1[[#This Row],[team_name]],sqs_masc,2,0),7)</f>
        <v>7</v>
      </c>
      <c r="O7">
        <f>IFERROR(VLOOKUP(Tabla1[[#This Row],[team_name]],vlp_masc,2,0),7)</f>
        <v>7</v>
      </c>
      <c r="P7">
        <f>IFERROR(VLOOKUP(Tabla1[[#This Row],[team_name]],tem_masc,2,0),7)</f>
        <v>6</v>
      </c>
      <c r="Q7">
        <f>IFERROR(VLOOKUP(Tabla1[[#This Row],[team_name]],bal_masc,2,0),7)</f>
        <v>7</v>
      </c>
      <c r="R7">
        <f>IFERROR(VLOOKUP(Tabla1[[#This Row],[team_name]],hck_masc,2,0),7)</f>
        <v>4</v>
      </c>
      <c r="S7">
        <f>IFERROR(VLOOKUP(Tabla1[[#This Row],[team_name]],arc_masc,2,0),7)</f>
        <v>7</v>
      </c>
      <c r="T7">
        <f>IFERROR(VLOOKUP(Tabla1[[#This Row],[team_name]],esg_masc,2,0),7)</f>
        <v>3</v>
      </c>
      <c r="U7">
        <f>IFERROR(VLOOKUP(Tabla1[[#This Row],[team_name]],vol_fem,2,0),7)</f>
        <v>7</v>
      </c>
      <c r="V7">
        <f>IFERROR(VLOOKUP(Tabla1[[#This Row],[team_name]],bas_fem,2,0),7)</f>
        <v>7</v>
      </c>
      <c r="W7">
        <f>IFERROR(VLOOKUP(Tabla1[[#This Row],[team_name]],bes_fem,2,0),7)</f>
        <v>7</v>
      </c>
      <c r="X7">
        <f>IFERROR(VLOOKUP(Tabla1[[#This Row],[team_name]],bad_fem,2,0),7)</f>
        <v>7</v>
      </c>
      <c r="Y7">
        <f>IFERROR(VLOOKUP(Tabla1[[#This Row],[team_name]],cur_fem,2,0),7)</f>
        <v>7</v>
      </c>
      <c r="Z7">
        <f>IFERROR(VLOOKUP(Tabla1[[#This Row],[team_name]],ten_fem,2,0),7)</f>
        <v>7</v>
      </c>
      <c r="AA7">
        <f>IFERROR(VLOOKUP(Tabla1[[#This Row],[team_name]],rug_fem,2,0),7)</f>
        <v>7</v>
      </c>
      <c r="AB7">
        <f>IFERROR(VLOOKUP(Tabla1[[#This Row],[team_name]],sqs_fem,2,0),7)</f>
        <v>7</v>
      </c>
      <c r="AC7">
        <f>IFERROR(VLOOKUP(Tabla1[[#This Row],[team_name]],vlp_fem,2,0),7)</f>
        <v>7</v>
      </c>
      <c r="AD7">
        <f>IFERROR(VLOOKUP(Tabla1[[#This Row],[team_name]],tem_fem,2,0),7)</f>
        <v>7</v>
      </c>
      <c r="AE7">
        <f>IFERROR(VLOOKUP(Tabla1[[#This Row],[team_name]],bal_fem,2,0),7)</f>
        <v>7</v>
      </c>
      <c r="AF7">
        <f>IFERROR(VLOOKUP(Tabla1[[#This Row],[team_name]],hck_fem,2,0),7)</f>
        <v>7</v>
      </c>
      <c r="AG7">
        <f>IFERROR(VLOOKUP(Tabla1[[#This Row],[team_name]],esg_fem,2,0),7)</f>
        <v>7</v>
      </c>
      <c r="AH7">
        <f>IFERROR(VLOOKUP(Tabla1[[#This Row],[team_name]],esg_fem,2,0),7)</f>
        <v>7</v>
      </c>
      <c r="AI7">
        <v>2</v>
      </c>
      <c r="AJ7">
        <v>7</v>
      </c>
      <c r="AK7">
        <v>5</v>
      </c>
      <c r="AL7">
        <v>7</v>
      </c>
      <c r="AM7">
        <v>6</v>
      </c>
      <c r="AN7">
        <v>7</v>
      </c>
      <c r="AO7">
        <v>5</v>
      </c>
      <c r="AP7">
        <v>3</v>
      </c>
      <c r="AQ7">
        <v>7</v>
      </c>
      <c r="AR7">
        <v>7</v>
      </c>
      <c r="AS7">
        <v>3</v>
      </c>
      <c r="AT7">
        <v>7</v>
      </c>
      <c r="AU7">
        <v>4</v>
      </c>
      <c r="AV7">
        <v>7</v>
      </c>
      <c r="AW7">
        <v>4</v>
      </c>
      <c r="AX7">
        <v>4</v>
      </c>
      <c r="AY7">
        <v>7</v>
      </c>
      <c r="AZ7">
        <v>7</v>
      </c>
      <c r="BA7">
        <v>2</v>
      </c>
      <c r="BB7">
        <v>4</v>
      </c>
      <c r="BC7">
        <v>7</v>
      </c>
      <c r="BD7">
        <v>7</v>
      </c>
      <c r="BE7">
        <v>7</v>
      </c>
      <c r="BF7">
        <v>5</v>
      </c>
      <c r="BG7">
        <v>3</v>
      </c>
      <c r="BH7">
        <v>3</v>
      </c>
      <c r="BI7">
        <v>3</v>
      </c>
      <c r="BJ7">
        <v>3</v>
      </c>
      <c r="BK7">
        <v>4</v>
      </c>
      <c r="BL7">
        <v>1</v>
      </c>
      <c r="BM7">
        <v>2</v>
      </c>
    </row>
    <row r="8" spans="1:65" x14ac:dyDescent="0.25">
      <c r="A8">
        <v>105</v>
      </c>
      <c r="B8" t="s">
        <v>488</v>
      </c>
      <c r="C8">
        <f>IFERROR(VLOOKUP(Tabla1[[#This Row],[team_name]],fut_masc,2,0),7)</f>
        <v>1</v>
      </c>
      <c r="D8">
        <f>IFERROR(VLOOKUP(Tabla1[[#This Row],[team_name]],fut_fem,2,0),7)</f>
        <v>7</v>
      </c>
      <c r="E8">
        <f>IFERROR(VLOOKUP(Tabla1[[#This Row],[team_name]],fts_masc,2,0),7)</f>
        <v>2</v>
      </c>
      <c r="F8">
        <f>IFERROR(VLOOKUP(Tabla1[[#This Row],[team_name]],fts_fem,2,0),7)</f>
        <v>7</v>
      </c>
      <c r="G8">
        <f>IFERROR(VLOOKUP(Tabla1[[#This Row],[team_name]],vol_masc,2,0),7)</f>
        <v>1</v>
      </c>
      <c r="H8">
        <f>IFERROR(VLOOKUP(Tabla1[[#This Row],[team_name]],bas_masc,2,0),7)</f>
        <v>2</v>
      </c>
      <c r="I8">
        <f>IFERROR(VLOOKUP(Tabla1[[#This Row],[team_name]],bes_masc,2,0),7)</f>
        <v>3</v>
      </c>
      <c r="J8">
        <f>IFERROR(VLOOKUP(Tabla1[[#This Row],[team_name]],bad_masc,2,0),7)</f>
        <v>7</v>
      </c>
      <c r="K8">
        <f>IFERROR(VLOOKUP(Tabla1[[#This Row],[team_name]],cur_masc,2,0),7)</f>
        <v>1</v>
      </c>
      <c r="L8">
        <f>IFERROR(VLOOKUP(Tabla1[[#This Row],[team_name]],ten_masc,2,0),7)</f>
        <v>1</v>
      </c>
      <c r="M8">
        <f>IFERROR(VLOOKUP(Tabla1[[#This Row],[team_name]],rug_masc,2,0),7)</f>
        <v>1</v>
      </c>
      <c r="N8">
        <f>IFERROR(VLOOKUP(Tabla1[[#This Row],[team_name]],sqs_masc,2,0),7)</f>
        <v>7</v>
      </c>
      <c r="O8">
        <f>IFERROR(VLOOKUP(Tabla1[[#This Row],[team_name]],vlp_masc,2,0),7)</f>
        <v>3</v>
      </c>
      <c r="P8">
        <f>IFERROR(VLOOKUP(Tabla1[[#This Row],[team_name]],tem_masc,2,0),7)</f>
        <v>7</v>
      </c>
      <c r="Q8">
        <f>IFERROR(VLOOKUP(Tabla1[[#This Row],[team_name]],bal_masc,2,0),7)</f>
        <v>7</v>
      </c>
      <c r="R8">
        <f>IFERROR(VLOOKUP(Tabla1[[#This Row],[team_name]],hck_masc,2,0),7)</f>
        <v>3</v>
      </c>
      <c r="S8">
        <f>IFERROR(VLOOKUP(Tabla1[[#This Row],[team_name]],arc_masc,2,0),7)</f>
        <v>2</v>
      </c>
      <c r="T8">
        <f>IFERROR(VLOOKUP(Tabla1[[#This Row],[team_name]],esg_masc,2,0),7)</f>
        <v>1</v>
      </c>
      <c r="U8">
        <f>IFERROR(VLOOKUP(Tabla1[[#This Row],[team_name]],vol_fem,2,0),7)</f>
        <v>7</v>
      </c>
      <c r="V8">
        <f>IFERROR(VLOOKUP(Tabla1[[#This Row],[team_name]],bas_fem,2,0),7)</f>
        <v>7</v>
      </c>
      <c r="W8">
        <f>IFERROR(VLOOKUP(Tabla1[[#This Row],[team_name]],bes_fem,2,0),7)</f>
        <v>7</v>
      </c>
      <c r="X8">
        <f>IFERROR(VLOOKUP(Tabla1[[#This Row],[team_name]],bad_fem,2,0),7)</f>
        <v>7</v>
      </c>
      <c r="Y8">
        <f>IFERROR(VLOOKUP(Tabla1[[#This Row],[team_name]],cur_fem,2,0),7)</f>
        <v>7</v>
      </c>
      <c r="Z8">
        <f>IFERROR(VLOOKUP(Tabla1[[#This Row],[team_name]],ten_fem,2,0),7)</f>
        <v>7</v>
      </c>
      <c r="AA8">
        <f>IFERROR(VLOOKUP(Tabla1[[#This Row],[team_name]],rug_fem,2,0),7)</f>
        <v>7</v>
      </c>
      <c r="AB8">
        <f>IFERROR(VLOOKUP(Tabla1[[#This Row],[team_name]],sqs_fem,2,0),7)</f>
        <v>7</v>
      </c>
      <c r="AC8">
        <f>IFERROR(VLOOKUP(Tabla1[[#This Row],[team_name]],vlp_fem,2,0),7)</f>
        <v>7</v>
      </c>
      <c r="AD8">
        <f>IFERROR(VLOOKUP(Tabla1[[#This Row],[team_name]],tem_fem,2,0),7)</f>
        <v>7</v>
      </c>
      <c r="AE8">
        <f>IFERROR(VLOOKUP(Tabla1[[#This Row],[team_name]],bal_fem,2,0),7)</f>
        <v>7</v>
      </c>
      <c r="AF8">
        <f>IFERROR(VLOOKUP(Tabla1[[#This Row],[team_name]],hck_fem,2,0),7)</f>
        <v>7</v>
      </c>
      <c r="AG8">
        <f>IFERROR(VLOOKUP(Tabla1[[#This Row],[team_name]],esg_fem,2,0),7)</f>
        <v>7</v>
      </c>
      <c r="AH8">
        <f>IFERROR(VLOOKUP(Tabla1[[#This Row],[team_name]],esg_fem,2,0),7)</f>
        <v>7</v>
      </c>
      <c r="AI8">
        <v>2</v>
      </c>
      <c r="AJ8">
        <v>4</v>
      </c>
      <c r="AK8">
        <v>3</v>
      </c>
      <c r="AL8">
        <v>2</v>
      </c>
      <c r="AM8">
        <v>1</v>
      </c>
      <c r="AN8">
        <v>7</v>
      </c>
      <c r="AO8">
        <v>3</v>
      </c>
      <c r="AP8">
        <v>2</v>
      </c>
      <c r="AQ8">
        <v>7</v>
      </c>
      <c r="AR8">
        <v>2</v>
      </c>
      <c r="AS8">
        <v>3</v>
      </c>
      <c r="AT8">
        <v>3</v>
      </c>
      <c r="AU8">
        <v>2</v>
      </c>
      <c r="AV8">
        <v>2</v>
      </c>
      <c r="AW8">
        <v>2</v>
      </c>
      <c r="AX8">
        <v>1</v>
      </c>
      <c r="AY8">
        <v>2</v>
      </c>
      <c r="AZ8">
        <v>1</v>
      </c>
      <c r="BA8">
        <v>2</v>
      </c>
      <c r="BB8">
        <v>3</v>
      </c>
      <c r="BC8">
        <v>2</v>
      </c>
      <c r="BD8">
        <v>2</v>
      </c>
      <c r="BE8">
        <v>4</v>
      </c>
      <c r="BF8">
        <v>2</v>
      </c>
      <c r="BG8">
        <v>4</v>
      </c>
      <c r="BH8">
        <v>3</v>
      </c>
      <c r="BI8">
        <v>3</v>
      </c>
      <c r="BJ8">
        <v>3</v>
      </c>
      <c r="BK8">
        <v>4</v>
      </c>
      <c r="BL8">
        <v>2</v>
      </c>
      <c r="BM8">
        <v>2</v>
      </c>
    </row>
    <row r="9" spans="1:65" x14ac:dyDescent="0.25">
      <c r="A9">
        <v>188</v>
      </c>
      <c r="B9" t="s">
        <v>496</v>
      </c>
      <c r="C9">
        <f>IFERROR(VLOOKUP(Tabla1[[#This Row],[team_name]],fut_masc,2,0),7)</f>
        <v>3</v>
      </c>
      <c r="D9">
        <f>IFERROR(VLOOKUP(Tabla1[[#This Row],[team_name]],fut_fem,2,0),7)</f>
        <v>7</v>
      </c>
      <c r="E9">
        <f>IFERROR(VLOOKUP(Tabla1[[#This Row],[team_name]],fts_masc,2,0),7)</f>
        <v>5</v>
      </c>
      <c r="F9">
        <f>IFERROR(VLOOKUP(Tabla1[[#This Row],[team_name]],fts_fem,2,0),7)</f>
        <v>7</v>
      </c>
      <c r="G9">
        <f>IFERROR(VLOOKUP(Tabla1[[#This Row],[team_name]],vol_masc,2,0),7)</f>
        <v>4</v>
      </c>
      <c r="H9">
        <f>IFERROR(VLOOKUP(Tabla1[[#This Row],[team_name]],bas_masc,2,0),7)</f>
        <v>3</v>
      </c>
      <c r="I9">
        <f>IFERROR(VLOOKUP(Tabla1[[#This Row],[team_name]],bes_masc,2,0),7)</f>
        <v>4</v>
      </c>
      <c r="J9">
        <f>IFERROR(VLOOKUP(Tabla1[[#This Row],[team_name]],bad_masc,2,0),7)</f>
        <v>4</v>
      </c>
      <c r="K9">
        <f>IFERROR(VLOOKUP(Tabla1[[#This Row],[team_name]],cur_masc,2,0),7)</f>
        <v>1</v>
      </c>
      <c r="L9">
        <f>IFERROR(VLOOKUP(Tabla1[[#This Row],[team_name]],ten_masc,2,0),7)</f>
        <v>7</v>
      </c>
      <c r="M9">
        <f>IFERROR(VLOOKUP(Tabla1[[#This Row],[team_name]],rug_masc,2,0),7)</f>
        <v>3</v>
      </c>
      <c r="N9">
        <f>IFERROR(VLOOKUP(Tabla1[[#This Row],[team_name]],sqs_masc,2,0),7)</f>
        <v>7</v>
      </c>
      <c r="O9">
        <f>IFERROR(VLOOKUP(Tabla1[[#This Row],[team_name]],vlp_masc,2,0),7)</f>
        <v>1</v>
      </c>
      <c r="P9">
        <f>IFERROR(VLOOKUP(Tabla1[[#This Row],[team_name]],tem_masc,2,0),7)</f>
        <v>1</v>
      </c>
      <c r="Q9">
        <f>IFERROR(VLOOKUP(Tabla1[[#This Row],[team_name]],bal_masc,2,0),7)</f>
        <v>1</v>
      </c>
      <c r="R9">
        <f>IFERROR(VLOOKUP(Tabla1[[#This Row],[team_name]],hck_masc,2,0),7)</f>
        <v>7</v>
      </c>
      <c r="S9">
        <f>IFERROR(VLOOKUP(Tabla1[[#This Row],[team_name]],arc_masc,2,0),7)</f>
        <v>5</v>
      </c>
      <c r="T9">
        <f>IFERROR(VLOOKUP(Tabla1[[#This Row],[team_name]],esg_masc,2,0),7)</f>
        <v>3</v>
      </c>
      <c r="U9">
        <f>IFERROR(VLOOKUP(Tabla1[[#This Row],[team_name]],vol_fem,2,0),7)</f>
        <v>7</v>
      </c>
      <c r="V9">
        <f>IFERROR(VLOOKUP(Tabla1[[#This Row],[team_name]],bas_fem,2,0),7)</f>
        <v>7</v>
      </c>
      <c r="W9">
        <f>IFERROR(VLOOKUP(Tabla1[[#This Row],[team_name]],bes_fem,2,0),7)</f>
        <v>7</v>
      </c>
      <c r="X9">
        <f>IFERROR(VLOOKUP(Tabla1[[#This Row],[team_name]],bad_fem,2,0),7)</f>
        <v>7</v>
      </c>
      <c r="Y9">
        <f>IFERROR(VLOOKUP(Tabla1[[#This Row],[team_name]],cur_fem,2,0),7)</f>
        <v>7</v>
      </c>
      <c r="Z9">
        <f>IFERROR(VLOOKUP(Tabla1[[#This Row],[team_name]],ten_fem,2,0),7)</f>
        <v>7</v>
      </c>
      <c r="AA9">
        <f>IFERROR(VLOOKUP(Tabla1[[#This Row],[team_name]],rug_fem,2,0),7)</f>
        <v>7</v>
      </c>
      <c r="AB9">
        <f>IFERROR(VLOOKUP(Tabla1[[#This Row],[team_name]],sqs_fem,2,0),7)</f>
        <v>7</v>
      </c>
      <c r="AC9">
        <f>IFERROR(VLOOKUP(Tabla1[[#This Row],[team_name]],vlp_fem,2,0),7)</f>
        <v>7</v>
      </c>
      <c r="AD9">
        <f>IFERROR(VLOOKUP(Tabla1[[#This Row],[team_name]],tem_fem,2,0),7)</f>
        <v>7</v>
      </c>
      <c r="AE9">
        <f>IFERROR(VLOOKUP(Tabla1[[#This Row],[team_name]],bal_fem,2,0),7)</f>
        <v>7</v>
      </c>
      <c r="AF9">
        <f>IFERROR(VLOOKUP(Tabla1[[#This Row],[team_name]],hck_fem,2,0),7)</f>
        <v>7</v>
      </c>
      <c r="AG9">
        <f>IFERROR(VLOOKUP(Tabla1[[#This Row],[team_name]],esg_fem,2,0),7)</f>
        <v>7</v>
      </c>
      <c r="AH9">
        <f>IFERROR(VLOOKUP(Tabla1[[#This Row],[team_name]],esg_fem,2,0),7)</f>
        <v>7</v>
      </c>
      <c r="AI9">
        <v>2</v>
      </c>
      <c r="AJ9">
        <v>7</v>
      </c>
      <c r="AK9">
        <v>4</v>
      </c>
      <c r="AL9">
        <v>6</v>
      </c>
      <c r="AM9">
        <v>3</v>
      </c>
      <c r="AN9">
        <v>4</v>
      </c>
      <c r="AO9">
        <v>2</v>
      </c>
      <c r="AP9">
        <v>4</v>
      </c>
      <c r="AQ9">
        <v>4</v>
      </c>
      <c r="AR9">
        <v>7</v>
      </c>
      <c r="AS9">
        <v>4</v>
      </c>
      <c r="AT9">
        <v>7</v>
      </c>
      <c r="AU9">
        <v>2</v>
      </c>
      <c r="AV9">
        <v>7</v>
      </c>
      <c r="AW9">
        <v>2</v>
      </c>
      <c r="AX9">
        <v>5</v>
      </c>
      <c r="AY9">
        <v>2</v>
      </c>
      <c r="AZ9">
        <v>4</v>
      </c>
      <c r="BA9">
        <v>2</v>
      </c>
      <c r="BB9">
        <v>3</v>
      </c>
      <c r="BC9">
        <v>6</v>
      </c>
      <c r="BD9">
        <v>7</v>
      </c>
      <c r="BE9">
        <v>7</v>
      </c>
      <c r="BF9">
        <v>2</v>
      </c>
      <c r="BG9">
        <v>3</v>
      </c>
      <c r="BH9">
        <v>3</v>
      </c>
      <c r="BI9">
        <v>3</v>
      </c>
      <c r="BJ9">
        <v>3</v>
      </c>
      <c r="BK9">
        <v>2</v>
      </c>
      <c r="BL9">
        <v>2</v>
      </c>
      <c r="BM9">
        <v>2</v>
      </c>
    </row>
    <row r="10" spans="1:65" x14ac:dyDescent="0.25">
      <c r="A10">
        <v>17</v>
      </c>
      <c r="B10" t="s">
        <v>514</v>
      </c>
      <c r="C10">
        <f>IFERROR(VLOOKUP(Tabla1[[#This Row],[team_name]],fut_masc,2,0),7)</f>
        <v>2</v>
      </c>
      <c r="D10">
        <f>IFERROR(VLOOKUP(Tabla1[[#This Row],[team_name]],fut_fem,2,0),7)</f>
        <v>7</v>
      </c>
      <c r="E10">
        <f>IFERROR(VLOOKUP(Tabla1[[#This Row],[team_name]],fts_masc,2,0),7)</f>
        <v>6</v>
      </c>
      <c r="F10">
        <f>IFERROR(VLOOKUP(Tabla1[[#This Row],[team_name]],fts_fem,2,0),7)</f>
        <v>7</v>
      </c>
      <c r="G10">
        <f>IFERROR(VLOOKUP(Tabla1[[#This Row],[team_name]],vol_masc,2,0),7)</f>
        <v>4</v>
      </c>
      <c r="H10">
        <f>IFERROR(VLOOKUP(Tabla1[[#This Row],[team_name]],bas_masc,2,0),7)</f>
        <v>4</v>
      </c>
      <c r="I10">
        <f>IFERROR(VLOOKUP(Tabla1[[#This Row],[team_name]],bes_masc,2,0),7)</f>
        <v>3</v>
      </c>
      <c r="J10">
        <f>IFERROR(VLOOKUP(Tabla1[[#This Row],[team_name]],bad_masc,2,0),7)</f>
        <v>7</v>
      </c>
      <c r="K10">
        <f>IFERROR(VLOOKUP(Tabla1[[#This Row],[team_name]],cur_masc,2,0),7)</f>
        <v>3</v>
      </c>
      <c r="L10">
        <f>IFERROR(VLOOKUP(Tabla1[[#This Row],[team_name]],ten_masc,2,0),7)</f>
        <v>5</v>
      </c>
      <c r="M10">
        <f>IFERROR(VLOOKUP(Tabla1[[#This Row],[team_name]],rug_masc,2,0),7)</f>
        <v>5</v>
      </c>
      <c r="N10">
        <f>IFERROR(VLOOKUP(Tabla1[[#This Row],[team_name]],sqs_masc,2,0),7)</f>
        <v>7</v>
      </c>
      <c r="O10">
        <f>IFERROR(VLOOKUP(Tabla1[[#This Row],[team_name]],vlp_masc,2,0),7)</f>
        <v>3</v>
      </c>
      <c r="P10">
        <f>IFERROR(VLOOKUP(Tabla1[[#This Row],[team_name]],tem_masc,2,0),7)</f>
        <v>5</v>
      </c>
      <c r="Q10">
        <f>IFERROR(VLOOKUP(Tabla1[[#This Row],[team_name]],bal_masc,2,0),7)</f>
        <v>6</v>
      </c>
      <c r="R10">
        <f>IFERROR(VLOOKUP(Tabla1[[#This Row],[team_name]],hck_masc,2,0),7)</f>
        <v>3</v>
      </c>
      <c r="S10">
        <f>IFERROR(VLOOKUP(Tabla1[[#This Row],[team_name]],arc_masc,2,0),7)</f>
        <v>6</v>
      </c>
      <c r="T10">
        <f>IFERROR(VLOOKUP(Tabla1[[#This Row],[team_name]],esg_masc,2,0),7)</f>
        <v>5</v>
      </c>
      <c r="U10">
        <f>IFERROR(VLOOKUP(Tabla1[[#This Row],[team_name]],vol_fem,2,0),7)</f>
        <v>7</v>
      </c>
      <c r="V10">
        <f>IFERROR(VLOOKUP(Tabla1[[#This Row],[team_name]],bas_fem,2,0),7)</f>
        <v>7</v>
      </c>
      <c r="W10">
        <f>IFERROR(VLOOKUP(Tabla1[[#This Row],[team_name]],bes_fem,2,0),7)</f>
        <v>7</v>
      </c>
      <c r="X10">
        <f>IFERROR(VLOOKUP(Tabla1[[#This Row],[team_name]],bad_fem,2,0),7)</f>
        <v>7</v>
      </c>
      <c r="Y10">
        <f>IFERROR(VLOOKUP(Tabla1[[#This Row],[team_name]],cur_fem,2,0),7)</f>
        <v>7</v>
      </c>
      <c r="Z10">
        <f>IFERROR(VLOOKUP(Tabla1[[#This Row],[team_name]],ten_fem,2,0),7)</f>
        <v>7</v>
      </c>
      <c r="AA10">
        <f>IFERROR(VLOOKUP(Tabla1[[#This Row],[team_name]],rug_fem,2,0),7)</f>
        <v>7</v>
      </c>
      <c r="AB10">
        <f>IFERROR(VLOOKUP(Tabla1[[#This Row],[team_name]],sqs_fem,2,0),7)</f>
        <v>7</v>
      </c>
      <c r="AC10">
        <f>IFERROR(VLOOKUP(Tabla1[[#This Row],[team_name]],vlp_fem,2,0),7)</f>
        <v>7</v>
      </c>
      <c r="AD10">
        <f>IFERROR(VLOOKUP(Tabla1[[#This Row],[team_name]],tem_fem,2,0),7)</f>
        <v>7</v>
      </c>
      <c r="AE10">
        <f>IFERROR(VLOOKUP(Tabla1[[#This Row],[team_name]],bal_fem,2,0),7)</f>
        <v>7</v>
      </c>
      <c r="AF10">
        <f>IFERROR(VLOOKUP(Tabla1[[#This Row],[team_name]],hck_fem,2,0),7)</f>
        <v>7</v>
      </c>
      <c r="AG10">
        <f>IFERROR(VLOOKUP(Tabla1[[#This Row],[team_name]],esg_fem,2,0),7)</f>
        <v>7</v>
      </c>
      <c r="AH10">
        <f>IFERROR(VLOOKUP(Tabla1[[#This Row],[team_name]],esg_fem,2,0),7)</f>
        <v>7</v>
      </c>
      <c r="AI10">
        <v>4</v>
      </c>
      <c r="AJ10">
        <v>7</v>
      </c>
      <c r="AK10">
        <v>4</v>
      </c>
      <c r="AL10">
        <v>4</v>
      </c>
      <c r="AM10">
        <v>5</v>
      </c>
      <c r="AN10">
        <v>3</v>
      </c>
      <c r="AO10">
        <v>4</v>
      </c>
      <c r="AP10">
        <v>5</v>
      </c>
      <c r="AQ10">
        <v>7</v>
      </c>
      <c r="AR10">
        <v>7</v>
      </c>
      <c r="AS10">
        <v>2</v>
      </c>
      <c r="AT10">
        <v>4</v>
      </c>
      <c r="AU10">
        <v>4</v>
      </c>
      <c r="AV10">
        <v>5</v>
      </c>
      <c r="AW10">
        <v>3</v>
      </c>
      <c r="AX10">
        <v>4</v>
      </c>
      <c r="AY10">
        <v>7</v>
      </c>
      <c r="AZ10">
        <v>2</v>
      </c>
      <c r="BA10">
        <v>3</v>
      </c>
      <c r="BB10">
        <v>3</v>
      </c>
      <c r="BC10">
        <v>3</v>
      </c>
      <c r="BD10">
        <v>1</v>
      </c>
      <c r="BE10">
        <v>3</v>
      </c>
      <c r="BF10">
        <v>1</v>
      </c>
      <c r="BG10">
        <v>4</v>
      </c>
      <c r="BH10">
        <v>3</v>
      </c>
      <c r="BI10">
        <v>3</v>
      </c>
      <c r="BJ10">
        <v>4</v>
      </c>
      <c r="BK10">
        <v>1</v>
      </c>
      <c r="BL10">
        <v>2</v>
      </c>
      <c r="BM10">
        <v>3</v>
      </c>
    </row>
    <row r="11" spans="1:65" x14ac:dyDescent="0.25">
      <c r="A11">
        <v>63</v>
      </c>
      <c r="B11" t="s">
        <v>509</v>
      </c>
      <c r="C11">
        <f>IFERROR(VLOOKUP(Tabla1[[#This Row],[team_name]],fut_masc,2,0),7)</f>
        <v>3</v>
      </c>
      <c r="D11">
        <f>IFERROR(VLOOKUP(Tabla1[[#This Row],[team_name]],fut_fem,2,0),7)</f>
        <v>7</v>
      </c>
      <c r="E11">
        <f>IFERROR(VLOOKUP(Tabla1[[#This Row],[team_name]],fts_masc,2,0),7)</f>
        <v>3</v>
      </c>
      <c r="F11">
        <f>IFERROR(VLOOKUP(Tabla1[[#This Row],[team_name]],fts_fem,2,0),7)</f>
        <v>7</v>
      </c>
      <c r="G11">
        <f>IFERROR(VLOOKUP(Tabla1[[#This Row],[team_name]],vol_masc,2,0),7)</f>
        <v>3</v>
      </c>
      <c r="H11">
        <f>IFERROR(VLOOKUP(Tabla1[[#This Row],[team_name]],bas_masc,2,0),7)</f>
        <v>4</v>
      </c>
      <c r="I11">
        <f>IFERROR(VLOOKUP(Tabla1[[#This Row],[team_name]],bes_masc,2,0),7)</f>
        <v>5</v>
      </c>
      <c r="J11">
        <f>IFERROR(VLOOKUP(Tabla1[[#This Row],[team_name]],bad_masc,2,0),7)</f>
        <v>7</v>
      </c>
      <c r="K11">
        <f>IFERROR(VLOOKUP(Tabla1[[#This Row],[team_name]],cur_masc,2,0),7)</f>
        <v>4</v>
      </c>
      <c r="L11">
        <f>IFERROR(VLOOKUP(Tabla1[[#This Row],[team_name]],ten_masc,2,0),7)</f>
        <v>7</v>
      </c>
      <c r="M11">
        <f>IFERROR(VLOOKUP(Tabla1[[#This Row],[team_name]],rug_masc,2,0),7)</f>
        <v>7</v>
      </c>
      <c r="N11">
        <f>IFERROR(VLOOKUP(Tabla1[[#This Row],[team_name]],sqs_masc,2,0),7)</f>
        <v>7</v>
      </c>
      <c r="O11">
        <f>IFERROR(VLOOKUP(Tabla1[[#This Row],[team_name]],vlp_masc,2,0),7)</f>
        <v>4</v>
      </c>
      <c r="P11">
        <f>IFERROR(VLOOKUP(Tabla1[[#This Row],[team_name]],tem_masc,2,0),7)</f>
        <v>4</v>
      </c>
      <c r="Q11">
        <f>IFERROR(VLOOKUP(Tabla1[[#This Row],[team_name]],bal_masc,2,0),7)</f>
        <v>4</v>
      </c>
      <c r="R11">
        <f>IFERROR(VLOOKUP(Tabla1[[#This Row],[team_name]],hck_masc,2,0),7)</f>
        <v>4</v>
      </c>
      <c r="S11">
        <f>IFERROR(VLOOKUP(Tabla1[[#This Row],[team_name]],arc_masc,2,0),7)</f>
        <v>4</v>
      </c>
      <c r="T11">
        <f>IFERROR(VLOOKUP(Tabla1[[#This Row],[team_name]],esg_masc,2,0),7)</f>
        <v>4</v>
      </c>
      <c r="U11">
        <f>IFERROR(VLOOKUP(Tabla1[[#This Row],[team_name]],vol_fem,2,0),7)</f>
        <v>7</v>
      </c>
      <c r="V11">
        <f>IFERROR(VLOOKUP(Tabla1[[#This Row],[team_name]],bas_fem,2,0),7)</f>
        <v>7</v>
      </c>
      <c r="W11">
        <f>IFERROR(VLOOKUP(Tabla1[[#This Row],[team_name]],bes_fem,2,0),7)</f>
        <v>7</v>
      </c>
      <c r="X11">
        <f>IFERROR(VLOOKUP(Tabla1[[#This Row],[team_name]],bad_fem,2,0),7)</f>
        <v>7</v>
      </c>
      <c r="Y11">
        <f>IFERROR(VLOOKUP(Tabla1[[#This Row],[team_name]],cur_fem,2,0),7)</f>
        <v>7</v>
      </c>
      <c r="Z11">
        <f>IFERROR(VLOOKUP(Tabla1[[#This Row],[team_name]],ten_fem,2,0),7)</f>
        <v>7</v>
      </c>
      <c r="AA11">
        <f>IFERROR(VLOOKUP(Tabla1[[#This Row],[team_name]],rug_fem,2,0),7)</f>
        <v>7</v>
      </c>
      <c r="AB11">
        <f>IFERROR(VLOOKUP(Tabla1[[#This Row],[team_name]],sqs_fem,2,0),7)</f>
        <v>7</v>
      </c>
      <c r="AC11">
        <f>IFERROR(VLOOKUP(Tabla1[[#This Row],[team_name]],vlp_fem,2,0),7)</f>
        <v>7</v>
      </c>
      <c r="AD11">
        <f>IFERROR(VLOOKUP(Tabla1[[#This Row],[team_name]],tem_fem,2,0),7)</f>
        <v>7</v>
      </c>
      <c r="AE11">
        <f>IFERROR(VLOOKUP(Tabla1[[#This Row],[team_name]],bal_fem,2,0),7)</f>
        <v>7</v>
      </c>
      <c r="AF11">
        <f>IFERROR(VLOOKUP(Tabla1[[#This Row],[team_name]],hck_fem,2,0),7)</f>
        <v>7</v>
      </c>
      <c r="AG11">
        <f>IFERROR(VLOOKUP(Tabla1[[#This Row],[team_name]],esg_fem,2,0),7)</f>
        <v>7</v>
      </c>
      <c r="AH11">
        <f>IFERROR(VLOOKUP(Tabla1[[#This Row],[team_name]],esg_fem,2,0),7)</f>
        <v>7</v>
      </c>
      <c r="AI11">
        <v>4</v>
      </c>
      <c r="AJ11">
        <v>6</v>
      </c>
      <c r="AK11">
        <v>5</v>
      </c>
      <c r="AL11">
        <v>4</v>
      </c>
      <c r="AM11">
        <v>3</v>
      </c>
      <c r="AN11">
        <v>7</v>
      </c>
      <c r="AO11">
        <v>6</v>
      </c>
      <c r="AP11">
        <v>7</v>
      </c>
      <c r="AQ11">
        <v>6</v>
      </c>
      <c r="AR11">
        <v>7</v>
      </c>
      <c r="AS11">
        <v>4</v>
      </c>
      <c r="AT11">
        <v>7</v>
      </c>
      <c r="AU11">
        <v>5</v>
      </c>
      <c r="AV11">
        <v>7</v>
      </c>
      <c r="AW11">
        <v>2</v>
      </c>
      <c r="AX11">
        <v>6</v>
      </c>
      <c r="AY11">
        <v>7</v>
      </c>
      <c r="AZ11">
        <v>7</v>
      </c>
      <c r="BA11">
        <v>3</v>
      </c>
      <c r="BB11">
        <v>7</v>
      </c>
      <c r="BC11">
        <v>7</v>
      </c>
      <c r="BD11">
        <v>7</v>
      </c>
      <c r="BE11">
        <v>7</v>
      </c>
      <c r="BF11">
        <v>4</v>
      </c>
      <c r="BG11">
        <v>6</v>
      </c>
      <c r="BH11">
        <v>3</v>
      </c>
      <c r="BI11">
        <v>3</v>
      </c>
      <c r="BJ11">
        <v>7</v>
      </c>
      <c r="BK11">
        <v>4</v>
      </c>
      <c r="BL11">
        <v>7</v>
      </c>
      <c r="BM11">
        <v>3</v>
      </c>
    </row>
    <row r="12" spans="1:65" x14ac:dyDescent="0.25">
      <c r="A12">
        <v>163</v>
      </c>
      <c r="B12" t="s">
        <v>497</v>
      </c>
      <c r="C12">
        <f>IFERROR(VLOOKUP(Tabla1[[#This Row],[team_name]],fut_masc,2,0),7)</f>
        <v>3</v>
      </c>
      <c r="D12">
        <f>IFERROR(VLOOKUP(Tabla1[[#This Row],[team_name]],fut_fem,2,0),7)</f>
        <v>7</v>
      </c>
      <c r="E12">
        <f>IFERROR(VLOOKUP(Tabla1[[#This Row],[team_name]],fts_masc,2,0),7)</f>
        <v>2</v>
      </c>
      <c r="F12">
        <f>IFERROR(VLOOKUP(Tabla1[[#This Row],[team_name]],fts_fem,2,0),7)</f>
        <v>7</v>
      </c>
      <c r="G12">
        <f>IFERROR(VLOOKUP(Tabla1[[#This Row],[team_name]],vol_masc,2,0),7)</f>
        <v>2</v>
      </c>
      <c r="H12">
        <f>IFERROR(VLOOKUP(Tabla1[[#This Row],[team_name]],bas_masc,2,0),7)</f>
        <v>3</v>
      </c>
      <c r="I12">
        <f>IFERROR(VLOOKUP(Tabla1[[#This Row],[team_name]],bes_masc,2,0),7)</f>
        <v>3</v>
      </c>
      <c r="J12">
        <f>IFERROR(VLOOKUP(Tabla1[[#This Row],[team_name]],bad_masc,2,0),7)</f>
        <v>7</v>
      </c>
      <c r="K12">
        <f>IFERROR(VLOOKUP(Tabla1[[#This Row],[team_name]],cur_masc,2,0),7)</f>
        <v>3</v>
      </c>
      <c r="L12">
        <f>IFERROR(VLOOKUP(Tabla1[[#This Row],[team_name]],ten_masc,2,0),7)</f>
        <v>3</v>
      </c>
      <c r="M12">
        <f>IFERROR(VLOOKUP(Tabla1[[#This Row],[team_name]],rug_masc,2,0),7)</f>
        <v>3</v>
      </c>
      <c r="N12">
        <f>IFERROR(VLOOKUP(Tabla1[[#This Row],[team_name]],sqs_masc,2,0),7)</f>
        <v>7</v>
      </c>
      <c r="O12">
        <f>IFERROR(VLOOKUP(Tabla1[[#This Row],[team_name]],vlp_masc,2,0),7)</f>
        <v>2</v>
      </c>
      <c r="P12">
        <f>IFERROR(VLOOKUP(Tabla1[[#This Row],[team_name]],tem_masc,2,0),7)</f>
        <v>5</v>
      </c>
      <c r="Q12">
        <f>IFERROR(VLOOKUP(Tabla1[[#This Row],[team_name]],bal_masc,2,0),7)</f>
        <v>4</v>
      </c>
      <c r="R12">
        <f>IFERROR(VLOOKUP(Tabla1[[#This Row],[team_name]],hck_masc,2,0),7)</f>
        <v>3</v>
      </c>
      <c r="S12">
        <f>IFERROR(VLOOKUP(Tabla1[[#This Row],[team_name]],arc_masc,2,0),7)</f>
        <v>4</v>
      </c>
      <c r="T12">
        <f>IFERROR(VLOOKUP(Tabla1[[#This Row],[team_name]],esg_masc,2,0),7)</f>
        <v>3</v>
      </c>
      <c r="U12">
        <f>IFERROR(VLOOKUP(Tabla1[[#This Row],[team_name]],vol_fem,2,0),7)</f>
        <v>7</v>
      </c>
      <c r="V12">
        <f>IFERROR(VLOOKUP(Tabla1[[#This Row],[team_name]],bas_fem,2,0),7)</f>
        <v>7</v>
      </c>
      <c r="W12">
        <f>IFERROR(VLOOKUP(Tabla1[[#This Row],[team_name]],bes_fem,2,0),7)</f>
        <v>7</v>
      </c>
      <c r="X12">
        <f>IFERROR(VLOOKUP(Tabla1[[#This Row],[team_name]],bad_fem,2,0),7)</f>
        <v>7</v>
      </c>
      <c r="Y12">
        <f>IFERROR(VLOOKUP(Tabla1[[#This Row],[team_name]],cur_fem,2,0),7)</f>
        <v>7</v>
      </c>
      <c r="Z12">
        <f>IFERROR(VLOOKUP(Tabla1[[#This Row],[team_name]],ten_fem,2,0),7)</f>
        <v>7</v>
      </c>
      <c r="AA12">
        <f>IFERROR(VLOOKUP(Tabla1[[#This Row],[team_name]],rug_fem,2,0),7)</f>
        <v>7</v>
      </c>
      <c r="AB12">
        <f>IFERROR(VLOOKUP(Tabla1[[#This Row],[team_name]],sqs_fem,2,0),7)</f>
        <v>7</v>
      </c>
      <c r="AC12">
        <f>IFERROR(VLOOKUP(Tabla1[[#This Row],[team_name]],vlp_fem,2,0),7)</f>
        <v>7</v>
      </c>
      <c r="AD12">
        <f>IFERROR(VLOOKUP(Tabla1[[#This Row],[team_name]],tem_fem,2,0),7)</f>
        <v>7</v>
      </c>
      <c r="AE12">
        <f>IFERROR(VLOOKUP(Tabla1[[#This Row],[team_name]],bal_fem,2,0),7)</f>
        <v>7</v>
      </c>
      <c r="AF12">
        <f>IFERROR(VLOOKUP(Tabla1[[#This Row],[team_name]],hck_fem,2,0),7)</f>
        <v>7</v>
      </c>
      <c r="AG12">
        <f>IFERROR(VLOOKUP(Tabla1[[#This Row],[team_name]],esg_fem,2,0),7)</f>
        <v>7</v>
      </c>
      <c r="AH12">
        <f>IFERROR(VLOOKUP(Tabla1[[#This Row],[team_name]],esg_fem,2,0),7)</f>
        <v>7</v>
      </c>
      <c r="AI12">
        <v>2</v>
      </c>
      <c r="AJ12">
        <v>5</v>
      </c>
      <c r="AK12">
        <v>2</v>
      </c>
      <c r="AL12">
        <v>3</v>
      </c>
      <c r="AM12">
        <v>6</v>
      </c>
      <c r="AN12">
        <v>4</v>
      </c>
      <c r="AO12">
        <v>5</v>
      </c>
      <c r="AP12">
        <v>2</v>
      </c>
      <c r="AQ12">
        <v>7</v>
      </c>
      <c r="AR12">
        <v>3</v>
      </c>
      <c r="AS12">
        <v>3</v>
      </c>
      <c r="AT12">
        <v>7</v>
      </c>
      <c r="AU12">
        <v>5</v>
      </c>
      <c r="AV12">
        <v>4</v>
      </c>
      <c r="AW12">
        <v>2</v>
      </c>
      <c r="AX12">
        <v>3</v>
      </c>
      <c r="AY12">
        <v>3</v>
      </c>
      <c r="AZ12">
        <v>7</v>
      </c>
      <c r="BA12">
        <v>2</v>
      </c>
      <c r="BB12">
        <v>6</v>
      </c>
      <c r="BC12">
        <v>5</v>
      </c>
      <c r="BD12">
        <v>6</v>
      </c>
      <c r="BE12">
        <v>6</v>
      </c>
      <c r="BF12">
        <v>4</v>
      </c>
      <c r="BG12">
        <v>4</v>
      </c>
      <c r="BH12">
        <v>3</v>
      </c>
      <c r="BI12">
        <v>3</v>
      </c>
      <c r="BJ12">
        <v>2</v>
      </c>
      <c r="BK12">
        <v>3</v>
      </c>
      <c r="BL12">
        <v>3</v>
      </c>
      <c r="BM12">
        <v>3</v>
      </c>
    </row>
    <row r="13" spans="1:65" x14ac:dyDescent="0.25">
      <c r="A13">
        <v>203</v>
      </c>
      <c r="B13" t="s">
        <v>502</v>
      </c>
      <c r="C13">
        <f>IFERROR(VLOOKUP(Tabla1[[#This Row],[team_name]],fut_masc,2,0),7)</f>
        <v>2</v>
      </c>
      <c r="D13">
        <f>IFERROR(VLOOKUP(Tabla1[[#This Row],[team_name]],fut_fem,2,0),7)</f>
        <v>7</v>
      </c>
      <c r="E13">
        <f>IFERROR(VLOOKUP(Tabla1[[#This Row],[team_name]],fts_masc,2,0),7)</f>
        <v>1</v>
      </c>
      <c r="F13">
        <f>IFERROR(VLOOKUP(Tabla1[[#This Row],[team_name]],fts_fem,2,0),7)</f>
        <v>7</v>
      </c>
      <c r="G13">
        <f>IFERROR(VLOOKUP(Tabla1[[#This Row],[team_name]],vol_masc,2,0),7)</f>
        <v>2</v>
      </c>
      <c r="H13">
        <f>IFERROR(VLOOKUP(Tabla1[[#This Row],[team_name]],bas_masc,2,0),7)</f>
        <v>3</v>
      </c>
      <c r="I13">
        <f>IFERROR(VLOOKUP(Tabla1[[#This Row],[team_name]],bes_masc,2,0),7)</f>
        <v>6</v>
      </c>
      <c r="J13">
        <f>IFERROR(VLOOKUP(Tabla1[[#This Row],[team_name]],bad_masc,2,0),7)</f>
        <v>7</v>
      </c>
      <c r="K13">
        <f>IFERROR(VLOOKUP(Tabla1[[#This Row],[team_name]],cur_masc,2,0),7)</f>
        <v>4</v>
      </c>
      <c r="L13">
        <f>IFERROR(VLOOKUP(Tabla1[[#This Row],[team_name]],ten_masc,2,0),7)</f>
        <v>6</v>
      </c>
      <c r="M13">
        <f>IFERROR(VLOOKUP(Tabla1[[#This Row],[team_name]],rug_masc,2,0),7)</f>
        <v>4</v>
      </c>
      <c r="N13">
        <f>IFERROR(VLOOKUP(Tabla1[[#This Row],[team_name]],sqs_masc,2,0),7)</f>
        <v>7</v>
      </c>
      <c r="O13">
        <f>IFERROR(VLOOKUP(Tabla1[[#This Row],[team_name]],vlp_masc,2,0),7)</f>
        <v>4</v>
      </c>
      <c r="P13">
        <f>IFERROR(VLOOKUP(Tabla1[[#This Row],[team_name]],tem_masc,2,0),7)</f>
        <v>7</v>
      </c>
      <c r="Q13">
        <f>IFERROR(VLOOKUP(Tabla1[[#This Row],[team_name]],bal_masc,2,0),7)</f>
        <v>7</v>
      </c>
      <c r="R13">
        <f>IFERROR(VLOOKUP(Tabla1[[#This Row],[team_name]],hck_masc,2,0),7)</f>
        <v>3</v>
      </c>
      <c r="S13">
        <f>IFERROR(VLOOKUP(Tabla1[[#This Row],[team_name]],arc_masc,2,0),7)</f>
        <v>2</v>
      </c>
      <c r="T13">
        <f>IFERROR(VLOOKUP(Tabla1[[#This Row],[team_name]],esg_masc,2,0),7)</f>
        <v>2</v>
      </c>
      <c r="U13">
        <f>IFERROR(VLOOKUP(Tabla1[[#This Row],[team_name]],vol_fem,2,0),7)</f>
        <v>7</v>
      </c>
      <c r="V13">
        <f>IFERROR(VLOOKUP(Tabla1[[#This Row],[team_name]],bas_fem,2,0),7)</f>
        <v>7</v>
      </c>
      <c r="W13">
        <f>IFERROR(VLOOKUP(Tabla1[[#This Row],[team_name]],bes_fem,2,0),7)</f>
        <v>7</v>
      </c>
      <c r="X13">
        <f>IFERROR(VLOOKUP(Tabla1[[#This Row],[team_name]],bad_fem,2,0),7)</f>
        <v>7</v>
      </c>
      <c r="Y13">
        <f>IFERROR(VLOOKUP(Tabla1[[#This Row],[team_name]],cur_fem,2,0),7)</f>
        <v>7</v>
      </c>
      <c r="Z13">
        <f>IFERROR(VLOOKUP(Tabla1[[#This Row],[team_name]],ten_fem,2,0),7)</f>
        <v>7</v>
      </c>
      <c r="AA13">
        <f>IFERROR(VLOOKUP(Tabla1[[#This Row],[team_name]],rug_fem,2,0),7)</f>
        <v>7</v>
      </c>
      <c r="AB13">
        <f>IFERROR(VLOOKUP(Tabla1[[#This Row],[team_name]],sqs_fem,2,0),7)</f>
        <v>7</v>
      </c>
      <c r="AC13">
        <f>IFERROR(VLOOKUP(Tabla1[[#This Row],[team_name]],vlp_fem,2,0),7)</f>
        <v>7</v>
      </c>
      <c r="AD13">
        <f>IFERROR(VLOOKUP(Tabla1[[#This Row],[team_name]],tem_fem,2,0),7)</f>
        <v>7</v>
      </c>
      <c r="AE13">
        <f>IFERROR(VLOOKUP(Tabla1[[#This Row],[team_name]],bal_fem,2,0),7)</f>
        <v>7</v>
      </c>
      <c r="AF13">
        <f>IFERROR(VLOOKUP(Tabla1[[#This Row],[team_name]],hck_fem,2,0),7)</f>
        <v>7</v>
      </c>
      <c r="AG13">
        <f>IFERROR(VLOOKUP(Tabla1[[#This Row],[team_name]],esg_fem,2,0),7)</f>
        <v>7</v>
      </c>
      <c r="AH13">
        <f>IFERROR(VLOOKUP(Tabla1[[#This Row],[team_name]],esg_fem,2,0),7)</f>
        <v>7</v>
      </c>
      <c r="AI13">
        <v>2</v>
      </c>
      <c r="AJ13">
        <v>7</v>
      </c>
      <c r="AK13">
        <v>6</v>
      </c>
      <c r="AL13">
        <v>3</v>
      </c>
      <c r="AM13">
        <v>3</v>
      </c>
      <c r="AN13">
        <v>5</v>
      </c>
      <c r="AO13">
        <v>7</v>
      </c>
      <c r="AP13">
        <v>2</v>
      </c>
      <c r="AQ13">
        <v>3</v>
      </c>
      <c r="AR13">
        <v>1</v>
      </c>
      <c r="AS13">
        <v>2</v>
      </c>
      <c r="AT13">
        <v>3</v>
      </c>
      <c r="AU13">
        <v>3</v>
      </c>
      <c r="AV13">
        <v>7</v>
      </c>
      <c r="AW13">
        <v>3</v>
      </c>
      <c r="AX13">
        <v>4</v>
      </c>
      <c r="AY13">
        <v>4</v>
      </c>
      <c r="AZ13">
        <v>7</v>
      </c>
      <c r="BA13">
        <v>2</v>
      </c>
      <c r="BB13">
        <v>4</v>
      </c>
      <c r="BC13">
        <v>7</v>
      </c>
      <c r="BD13">
        <v>6</v>
      </c>
      <c r="BE13">
        <v>7</v>
      </c>
      <c r="BF13">
        <v>7</v>
      </c>
      <c r="BG13">
        <v>5</v>
      </c>
      <c r="BH13">
        <v>3</v>
      </c>
      <c r="BI13">
        <v>3</v>
      </c>
      <c r="BJ13">
        <v>6</v>
      </c>
      <c r="BK13">
        <v>5</v>
      </c>
      <c r="BL13">
        <v>6</v>
      </c>
      <c r="BM13">
        <v>3</v>
      </c>
    </row>
    <row r="14" spans="1:65" x14ac:dyDescent="0.25">
      <c r="A14">
        <v>41</v>
      </c>
      <c r="B14" t="s">
        <v>355</v>
      </c>
      <c r="C14">
        <f>IFERROR(VLOOKUP(Tabla1[[#This Row],[team_name]],fut_masc,2,0),7)</f>
        <v>2</v>
      </c>
      <c r="D14">
        <f>IFERROR(VLOOKUP(Tabla1[[#This Row],[team_name]],fut_fem,2,0),7)</f>
        <v>7</v>
      </c>
      <c r="E14">
        <f>IFERROR(VLOOKUP(Tabla1[[#This Row],[team_name]],fts_masc,2,0),7)</f>
        <v>5</v>
      </c>
      <c r="F14">
        <f>IFERROR(VLOOKUP(Tabla1[[#This Row],[team_name]],fts_fem,2,0),7)</f>
        <v>7</v>
      </c>
      <c r="G14">
        <f>IFERROR(VLOOKUP(Tabla1[[#This Row],[team_name]],vol_masc,2,0),7)</f>
        <v>1</v>
      </c>
      <c r="H14">
        <f>IFERROR(VLOOKUP(Tabla1[[#This Row],[team_name]],bas_masc,2,0),7)</f>
        <v>1</v>
      </c>
      <c r="I14">
        <f>IFERROR(VLOOKUP(Tabla1[[#This Row],[team_name]],bes_masc,2,0),7)</f>
        <v>3</v>
      </c>
      <c r="J14">
        <f>IFERROR(VLOOKUP(Tabla1[[#This Row],[team_name]],bad_masc,2,0),7)</f>
        <v>6</v>
      </c>
      <c r="K14">
        <f>IFERROR(VLOOKUP(Tabla1[[#This Row],[team_name]],cur_masc,2,0),7)</f>
        <v>1</v>
      </c>
      <c r="L14">
        <f>IFERROR(VLOOKUP(Tabla1[[#This Row],[team_name]],ten_masc,2,0),7)</f>
        <v>2</v>
      </c>
      <c r="M14">
        <f>IFERROR(VLOOKUP(Tabla1[[#This Row],[team_name]],rug_masc,2,0),7)</f>
        <v>3</v>
      </c>
      <c r="N14">
        <f>IFERROR(VLOOKUP(Tabla1[[#This Row],[team_name]],sqs_masc,2,0),7)</f>
        <v>6</v>
      </c>
      <c r="O14">
        <f>IFERROR(VLOOKUP(Tabla1[[#This Row],[team_name]],vlp_masc,2,0),7)</f>
        <v>3</v>
      </c>
      <c r="P14">
        <f>IFERROR(VLOOKUP(Tabla1[[#This Row],[team_name]],tem_masc,2,0),7)</f>
        <v>3</v>
      </c>
      <c r="Q14">
        <f>IFERROR(VLOOKUP(Tabla1[[#This Row],[team_name]],bal_masc,2,0),7)</f>
        <v>7</v>
      </c>
      <c r="R14">
        <f>IFERROR(VLOOKUP(Tabla1[[#This Row],[team_name]],hck_masc,2,0),7)</f>
        <v>2</v>
      </c>
      <c r="S14">
        <f>IFERROR(VLOOKUP(Tabla1[[#This Row],[team_name]],arc_masc,2,0),7)</f>
        <v>3</v>
      </c>
      <c r="T14">
        <f>IFERROR(VLOOKUP(Tabla1[[#This Row],[team_name]],esg_masc,2,0),7)</f>
        <v>3</v>
      </c>
      <c r="U14">
        <f>IFERROR(VLOOKUP(Tabla1[[#This Row],[team_name]],vol_fem,2,0),7)</f>
        <v>7</v>
      </c>
      <c r="V14">
        <f>IFERROR(VLOOKUP(Tabla1[[#This Row],[team_name]],bas_fem,2,0),7)</f>
        <v>7</v>
      </c>
      <c r="W14">
        <f>IFERROR(VLOOKUP(Tabla1[[#This Row],[team_name]],bes_fem,2,0),7)</f>
        <v>7</v>
      </c>
      <c r="X14">
        <f>IFERROR(VLOOKUP(Tabla1[[#This Row],[team_name]],bad_fem,2,0),7)</f>
        <v>7</v>
      </c>
      <c r="Y14">
        <f>IFERROR(VLOOKUP(Tabla1[[#This Row],[team_name]],cur_fem,2,0),7)</f>
        <v>7</v>
      </c>
      <c r="Z14">
        <f>IFERROR(VLOOKUP(Tabla1[[#This Row],[team_name]],ten_fem,2,0),7)</f>
        <v>7</v>
      </c>
      <c r="AA14">
        <f>IFERROR(VLOOKUP(Tabla1[[#This Row],[team_name]],rug_fem,2,0),7)</f>
        <v>7</v>
      </c>
      <c r="AB14">
        <f>IFERROR(VLOOKUP(Tabla1[[#This Row],[team_name]],sqs_fem,2,0),7)</f>
        <v>7</v>
      </c>
      <c r="AC14">
        <f>IFERROR(VLOOKUP(Tabla1[[#This Row],[team_name]],vlp_fem,2,0),7)</f>
        <v>7</v>
      </c>
      <c r="AD14">
        <f>IFERROR(VLOOKUP(Tabla1[[#This Row],[team_name]],tem_fem,2,0),7)</f>
        <v>7</v>
      </c>
      <c r="AE14">
        <f>IFERROR(VLOOKUP(Tabla1[[#This Row],[team_name]],bal_fem,2,0),7)</f>
        <v>7</v>
      </c>
      <c r="AF14">
        <f>IFERROR(VLOOKUP(Tabla1[[#This Row],[team_name]],hck_fem,2,0),7)</f>
        <v>7</v>
      </c>
      <c r="AG14">
        <f>IFERROR(VLOOKUP(Tabla1[[#This Row],[team_name]],esg_fem,2,0),7)</f>
        <v>7</v>
      </c>
      <c r="AH14">
        <f>IFERROR(VLOOKUP(Tabla1[[#This Row],[team_name]],esg_fem,2,0),7)</f>
        <v>7</v>
      </c>
      <c r="AI14">
        <v>2</v>
      </c>
      <c r="AJ14">
        <v>4</v>
      </c>
      <c r="AK14">
        <v>2</v>
      </c>
      <c r="AL14">
        <v>3</v>
      </c>
      <c r="AM14">
        <v>5</v>
      </c>
      <c r="AN14">
        <v>6</v>
      </c>
      <c r="AO14">
        <v>3</v>
      </c>
      <c r="AP14">
        <v>5</v>
      </c>
      <c r="AQ14">
        <v>2</v>
      </c>
      <c r="AR14">
        <v>5</v>
      </c>
      <c r="AS14">
        <v>4</v>
      </c>
      <c r="AT14">
        <v>2</v>
      </c>
      <c r="AU14">
        <v>2</v>
      </c>
      <c r="AV14">
        <v>7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5</v>
      </c>
      <c r="BC14">
        <v>3</v>
      </c>
      <c r="BD14">
        <v>5</v>
      </c>
      <c r="BE14">
        <v>2</v>
      </c>
      <c r="BF14">
        <v>3</v>
      </c>
      <c r="BG14">
        <v>1</v>
      </c>
      <c r="BH14">
        <v>3</v>
      </c>
      <c r="BI14">
        <v>3</v>
      </c>
      <c r="BJ14">
        <v>1</v>
      </c>
      <c r="BK14">
        <v>2</v>
      </c>
      <c r="BL14">
        <v>5</v>
      </c>
      <c r="BM14">
        <v>4</v>
      </c>
    </row>
    <row r="15" spans="1:65" x14ac:dyDescent="0.25">
      <c r="A15">
        <v>64</v>
      </c>
      <c r="B15" t="s">
        <v>518</v>
      </c>
      <c r="C15">
        <f>IFERROR(VLOOKUP(Tabla1[[#This Row],[team_name]],fut_masc,2,0),7)</f>
        <v>3</v>
      </c>
      <c r="D15">
        <f>IFERROR(VLOOKUP(Tabla1[[#This Row],[team_name]],fut_fem,2,0),7)</f>
        <v>7</v>
      </c>
      <c r="E15">
        <f>IFERROR(VLOOKUP(Tabla1[[#This Row],[team_name]],fts_masc,2,0),7)</f>
        <v>3</v>
      </c>
      <c r="F15">
        <f>IFERROR(VLOOKUP(Tabla1[[#This Row],[team_name]],fts_fem,2,0),7)</f>
        <v>7</v>
      </c>
      <c r="G15">
        <f>IFERROR(VLOOKUP(Tabla1[[#This Row],[team_name]],vol_masc,2,0),7)</f>
        <v>1</v>
      </c>
      <c r="H15">
        <f>IFERROR(VLOOKUP(Tabla1[[#This Row],[team_name]],bas_masc,2,0),7)</f>
        <v>2</v>
      </c>
      <c r="I15">
        <f>IFERROR(VLOOKUP(Tabla1[[#This Row],[team_name]],bes_masc,2,0),7)</f>
        <v>6</v>
      </c>
      <c r="J15">
        <f>IFERROR(VLOOKUP(Tabla1[[#This Row],[team_name]],bad_masc,2,0),7)</f>
        <v>7</v>
      </c>
      <c r="K15">
        <f>IFERROR(VLOOKUP(Tabla1[[#This Row],[team_name]],cur_masc,2,0),7)</f>
        <v>5</v>
      </c>
      <c r="L15">
        <f>IFERROR(VLOOKUP(Tabla1[[#This Row],[team_name]],ten_masc,2,0),7)</f>
        <v>7</v>
      </c>
      <c r="M15">
        <f>IFERROR(VLOOKUP(Tabla1[[#This Row],[team_name]],rug_masc,2,0),7)</f>
        <v>5</v>
      </c>
      <c r="N15">
        <f>IFERROR(VLOOKUP(Tabla1[[#This Row],[team_name]],sqs_masc,2,0),7)</f>
        <v>7</v>
      </c>
      <c r="O15">
        <f>IFERROR(VLOOKUP(Tabla1[[#This Row],[team_name]],vlp_masc,2,0),7)</f>
        <v>7</v>
      </c>
      <c r="P15">
        <f>IFERROR(VLOOKUP(Tabla1[[#This Row],[team_name]],tem_masc,2,0),7)</f>
        <v>2</v>
      </c>
      <c r="Q15">
        <f>IFERROR(VLOOKUP(Tabla1[[#This Row],[team_name]],bal_masc,2,0),7)</f>
        <v>6</v>
      </c>
      <c r="R15">
        <f>IFERROR(VLOOKUP(Tabla1[[#This Row],[team_name]],hck_masc,2,0),7)</f>
        <v>5</v>
      </c>
      <c r="S15">
        <f>IFERROR(VLOOKUP(Tabla1[[#This Row],[team_name]],arc_masc,2,0),7)</f>
        <v>3</v>
      </c>
      <c r="T15">
        <f>IFERROR(VLOOKUP(Tabla1[[#This Row],[team_name]],esg_masc,2,0),7)</f>
        <v>7</v>
      </c>
      <c r="U15">
        <f>IFERROR(VLOOKUP(Tabla1[[#This Row],[team_name]],vol_fem,2,0),7)</f>
        <v>7</v>
      </c>
      <c r="V15">
        <f>IFERROR(VLOOKUP(Tabla1[[#This Row],[team_name]],bas_fem,2,0),7)</f>
        <v>7</v>
      </c>
      <c r="W15">
        <f>IFERROR(VLOOKUP(Tabla1[[#This Row],[team_name]],bes_fem,2,0),7)</f>
        <v>7</v>
      </c>
      <c r="X15">
        <f>IFERROR(VLOOKUP(Tabla1[[#This Row],[team_name]],bad_fem,2,0),7)</f>
        <v>7</v>
      </c>
      <c r="Y15">
        <f>IFERROR(VLOOKUP(Tabla1[[#This Row],[team_name]],cur_fem,2,0),7)</f>
        <v>7</v>
      </c>
      <c r="Z15">
        <f>IFERROR(VLOOKUP(Tabla1[[#This Row],[team_name]],ten_fem,2,0),7)</f>
        <v>7</v>
      </c>
      <c r="AA15">
        <f>IFERROR(VLOOKUP(Tabla1[[#This Row],[team_name]],rug_fem,2,0),7)</f>
        <v>7</v>
      </c>
      <c r="AB15">
        <f>IFERROR(VLOOKUP(Tabla1[[#This Row],[team_name]],sqs_fem,2,0),7)</f>
        <v>7</v>
      </c>
      <c r="AC15">
        <f>IFERROR(VLOOKUP(Tabla1[[#This Row],[team_name]],vlp_fem,2,0),7)</f>
        <v>7</v>
      </c>
      <c r="AD15">
        <f>IFERROR(VLOOKUP(Tabla1[[#This Row],[team_name]],tem_fem,2,0),7)</f>
        <v>7</v>
      </c>
      <c r="AE15">
        <f>IFERROR(VLOOKUP(Tabla1[[#This Row],[team_name]],bal_fem,2,0),7)</f>
        <v>7</v>
      </c>
      <c r="AF15">
        <f>IFERROR(VLOOKUP(Tabla1[[#This Row],[team_name]],hck_fem,2,0),7)</f>
        <v>7</v>
      </c>
      <c r="AG15">
        <f>IFERROR(VLOOKUP(Tabla1[[#This Row],[team_name]],esg_fem,2,0),7)</f>
        <v>7</v>
      </c>
      <c r="AH15">
        <f>IFERROR(VLOOKUP(Tabla1[[#This Row],[team_name]],esg_fem,2,0),7)</f>
        <v>7</v>
      </c>
      <c r="AI15">
        <v>4</v>
      </c>
      <c r="AJ15">
        <v>7</v>
      </c>
      <c r="AK15">
        <v>5</v>
      </c>
      <c r="AL15">
        <v>7</v>
      </c>
      <c r="AM15">
        <v>3</v>
      </c>
      <c r="AN15">
        <v>7</v>
      </c>
      <c r="AO15">
        <v>7</v>
      </c>
      <c r="AP15">
        <v>3</v>
      </c>
      <c r="AQ15">
        <v>7</v>
      </c>
      <c r="AR15">
        <v>5</v>
      </c>
      <c r="AS15">
        <v>7</v>
      </c>
      <c r="AT15">
        <v>7</v>
      </c>
      <c r="AU15">
        <v>5</v>
      </c>
      <c r="AV15">
        <v>7</v>
      </c>
      <c r="AW15">
        <v>3</v>
      </c>
      <c r="AX15">
        <v>4</v>
      </c>
      <c r="AY15">
        <v>7</v>
      </c>
      <c r="AZ15">
        <v>7</v>
      </c>
      <c r="BA15">
        <v>4</v>
      </c>
      <c r="BB15">
        <v>5</v>
      </c>
      <c r="BC15">
        <v>7</v>
      </c>
      <c r="BD15">
        <v>7</v>
      </c>
      <c r="BE15">
        <v>7</v>
      </c>
      <c r="BF15">
        <v>3</v>
      </c>
      <c r="BG15">
        <v>6</v>
      </c>
      <c r="BH15">
        <v>3</v>
      </c>
      <c r="BI15">
        <v>3</v>
      </c>
      <c r="BJ15">
        <v>7</v>
      </c>
      <c r="BK15">
        <v>7</v>
      </c>
      <c r="BL15">
        <v>4</v>
      </c>
      <c r="BM15">
        <v>4</v>
      </c>
    </row>
    <row r="16" spans="1:65" x14ac:dyDescent="0.25">
      <c r="A16">
        <v>67</v>
      </c>
      <c r="B16" t="s">
        <v>531</v>
      </c>
      <c r="C16">
        <f>IFERROR(VLOOKUP(Tabla1[[#This Row],[team_name]],fut_masc,2,0),7)</f>
        <v>6</v>
      </c>
      <c r="D16">
        <f>IFERROR(VLOOKUP(Tabla1[[#This Row],[team_name]],fut_fem,2,0),7)</f>
        <v>7</v>
      </c>
      <c r="E16">
        <f>IFERROR(VLOOKUP(Tabla1[[#This Row],[team_name]],fts_masc,2,0),7)</f>
        <v>7</v>
      </c>
      <c r="F16">
        <f>IFERROR(VLOOKUP(Tabla1[[#This Row],[team_name]],fts_fem,2,0),7)</f>
        <v>7</v>
      </c>
      <c r="G16">
        <f>IFERROR(VLOOKUP(Tabla1[[#This Row],[team_name]],vol_masc,2,0),7)</f>
        <v>3</v>
      </c>
      <c r="H16">
        <f>IFERROR(VLOOKUP(Tabla1[[#This Row],[team_name]],bas_masc,2,0),7)</f>
        <v>3</v>
      </c>
      <c r="I16">
        <f>IFERROR(VLOOKUP(Tabla1[[#This Row],[team_name]],bes_masc,2,0),7)</f>
        <v>7</v>
      </c>
      <c r="J16">
        <f>IFERROR(VLOOKUP(Tabla1[[#This Row],[team_name]],bad_masc,2,0),7)</f>
        <v>7</v>
      </c>
      <c r="K16">
        <f>IFERROR(VLOOKUP(Tabla1[[#This Row],[team_name]],cur_masc,2,0),7)</f>
        <v>4</v>
      </c>
      <c r="L16">
        <f>IFERROR(VLOOKUP(Tabla1[[#This Row],[team_name]],ten_masc,2,0),7)</f>
        <v>5</v>
      </c>
      <c r="M16">
        <f>IFERROR(VLOOKUP(Tabla1[[#This Row],[team_name]],rug_masc,2,0),7)</f>
        <v>7</v>
      </c>
      <c r="N16">
        <f>IFERROR(VLOOKUP(Tabla1[[#This Row],[team_name]],sqs_masc,2,0),7)</f>
        <v>7</v>
      </c>
      <c r="O16">
        <f>IFERROR(VLOOKUP(Tabla1[[#This Row],[team_name]],vlp_masc,2,0),7)</f>
        <v>5</v>
      </c>
      <c r="P16">
        <f>IFERROR(VLOOKUP(Tabla1[[#This Row],[team_name]],tem_masc,2,0),7)</f>
        <v>7</v>
      </c>
      <c r="Q16">
        <f>IFERROR(VLOOKUP(Tabla1[[#This Row],[team_name]],bal_masc,2,0),7)</f>
        <v>7</v>
      </c>
      <c r="R16">
        <f>IFERROR(VLOOKUP(Tabla1[[#This Row],[team_name]],hck_masc,2,0),7)</f>
        <v>7</v>
      </c>
      <c r="S16">
        <f>IFERROR(VLOOKUP(Tabla1[[#This Row],[team_name]],arc_masc,2,0),7)</f>
        <v>7</v>
      </c>
      <c r="T16">
        <f>IFERROR(VLOOKUP(Tabla1[[#This Row],[team_name]],esg_masc,2,0),7)</f>
        <v>3</v>
      </c>
      <c r="U16">
        <f>IFERROR(VLOOKUP(Tabla1[[#This Row],[team_name]],vol_fem,2,0),7)</f>
        <v>7</v>
      </c>
      <c r="V16">
        <f>IFERROR(VLOOKUP(Tabla1[[#This Row],[team_name]],bas_fem,2,0),7)</f>
        <v>7</v>
      </c>
      <c r="W16">
        <f>IFERROR(VLOOKUP(Tabla1[[#This Row],[team_name]],bes_fem,2,0),7)</f>
        <v>7</v>
      </c>
      <c r="X16">
        <f>IFERROR(VLOOKUP(Tabla1[[#This Row],[team_name]],bad_fem,2,0),7)</f>
        <v>7</v>
      </c>
      <c r="Y16">
        <f>IFERROR(VLOOKUP(Tabla1[[#This Row],[team_name]],cur_fem,2,0),7)</f>
        <v>7</v>
      </c>
      <c r="Z16">
        <f>IFERROR(VLOOKUP(Tabla1[[#This Row],[team_name]],ten_fem,2,0),7)</f>
        <v>7</v>
      </c>
      <c r="AA16">
        <f>IFERROR(VLOOKUP(Tabla1[[#This Row],[team_name]],rug_fem,2,0),7)</f>
        <v>7</v>
      </c>
      <c r="AB16">
        <f>IFERROR(VLOOKUP(Tabla1[[#This Row],[team_name]],sqs_fem,2,0),7)</f>
        <v>7</v>
      </c>
      <c r="AC16">
        <f>IFERROR(VLOOKUP(Tabla1[[#This Row],[team_name]],vlp_fem,2,0),7)</f>
        <v>7</v>
      </c>
      <c r="AD16">
        <f>IFERROR(VLOOKUP(Tabla1[[#This Row],[team_name]],tem_fem,2,0),7)</f>
        <v>7</v>
      </c>
      <c r="AE16">
        <f>IFERROR(VLOOKUP(Tabla1[[#This Row],[team_name]],bal_fem,2,0),7)</f>
        <v>7</v>
      </c>
      <c r="AF16">
        <f>IFERROR(VLOOKUP(Tabla1[[#This Row],[team_name]],hck_fem,2,0),7)</f>
        <v>7</v>
      </c>
      <c r="AG16">
        <f>IFERROR(VLOOKUP(Tabla1[[#This Row],[team_name]],esg_fem,2,0),7)</f>
        <v>7</v>
      </c>
      <c r="AH16">
        <f>IFERROR(VLOOKUP(Tabla1[[#This Row],[team_name]],esg_fem,2,0),7)</f>
        <v>7</v>
      </c>
      <c r="AI16">
        <v>3</v>
      </c>
      <c r="AJ16">
        <v>7</v>
      </c>
      <c r="AK16">
        <v>7</v>
      </c>
      <c r="AL16">
        <v>4</v>
      </c>
      <c r="AM16">
        <v>6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3</v>
      </c>
      <c r="AT16">
        <v>7</v>
      </c>
      <c r="AU16">
        <v>6</v>
      </c>
      <c r="AV16">
        <v>7</v>
      </c>
      <c r="AW16">
        <v>7</v>
      </c>
      <c r="AX16">
        <v>5</v>
      </c>
      <c r="AY16">
        <v>7</v>
      </c>
      <c r="AZ16">
        <v>7</v>
      </c>
      <c r="BA16">
        <v>3</v>
      </c>
      <c r="BB16">
        <v>6</v>
      </c>
      <c r="BC16">
        <v>7</v>
      </c>
      <c r="BD16">
        <v>7</v>
      </c>
      <c r="BE16">
        <v>7</v>
      </c>
      <c r="BF16">
        <v>7</v>
      </c>
      <c r="BG16">
        <v>6</v>
      </c>
      <c r="BH16">
        <v>3</v>
      </c>
      <c r="BI16">
        <v>3</v>
      </c>
      <c r="BJ16">
        <v>5</v>
      </c>
      <c r="BK16">
        <v>7</v>
      </c>
      <c r="BL16">
        <v>4</v>
      </c>
      <c r="BM16">
        <v>4</v>
      </c>
    </row>
    <row r="17" spans="1:65" x14ac:dyDescent="0.25">
      <c r="A17">
        <v>158</v>
      </c>
      <c r="B17" t="s">
        <v>494</v>
      </c>
      <c r="C17">
        <f>IFERROR(VLOOKUP(Tabla1[[#This Row],[team_name]],fut_masc,2,0),7)</f>
        <v>3</v>
      </c>
      <c r="D17">
        <f>IFERROR(VLOOKUP(Tabla1[[#This Row],[team_name]],fut_fem,2,0),7)</f>
        <v>7</v>
      </c>
      <c r="E17">
        <f>IFERROR(VLOOKUP(Tabla1[[#This Row],[team_name]],fts_masc,2,0),7)</f>
        <v>2</v>
      </c>
      <c r="F17">
        <f>IFERROR(VLOOKUP(Tabla1[[#This Row],[team_name]],fts_fem,2,0),7)</f>
        <v>7</v>
      </c>
      <c r="G17">
        <f>IFERROR(VLOOKUP(Tabla1[[#This Row],[team_name]],vol_masc,2,0),7)</f>
        <v>1</v>
      </c>
      <c r="H17">
        <f>IFERROR(VLOOKUP(Tabla1[[#This Row],[team_name]],bas_masc,2,0),7)</f>
        <v>2</v>
      </c>
      <c r="I17">
        <f>IFERROR(VLOOKUP(Tabla1[[#This Row],[team_name]],bes_masc,2,0),7)</f>
        <v>5</v>
      </c>
      <c r="J17">
        <f>IFERROR(VLOOKUP(Tabla1[[#This Row],[team_name]],bad_masc,2,0),7)</f>
        <v>7</v>
      </c>
      <c r="K17">
        <f>IFERROR(VLOOKUP(Tabla1[[#This Row],[team_name]],cur_masc,2,0),7)</f>
        <v>4</v>
      </c>
      <c r="L17">
        <f>IFERROR(VLOOKUP(Tabla1[[#This Row],[team_name]],ten_masc,2,0),7)</f>
        <v>4</v>
      </c>
      <c r="M17">
        <f>IFERROR(VLOOKUP(Tabla1[[#This Row],[team_name]],rug_masc,2,0),7)</f>
        <v>3</v>
      </c>
      <c r="N17">
        <f>IFERROR(VLOOKUP(Tabla1[[#This Row],[team_name]],sqs_masc,2,0),7)</f>
        <v>7</v>
      </c>
      <c r="O17">
        <f>IFERROR(VLOOKUP(Tabla1[[#This Row],[team_name]],vlp_masc,2,0),7)</f>
        <v>2</v>
      </c>
      <c r="P17">
        <f>IFERROR(VLOOKUP(Tabla1[[#This Row],[team_name]],tem_masc,2,0),7)</f>
        <v>2</v>
      </c>
      <c r="Q17">
        <f>IFERROR(VLOOKUP(Tabla1[[#This Row],[team_name]],bal_masc,2,0),7)</f>
        <v>5</v>
      </c>
      <c r="R17">
        <f>IFERROR(VLOOKUP(Tabla1[[#This Row],[team_name]],hck_masc,2,0),7)</f>
        <v>3</v>
      </c>
      <c r="S17">
        <f>IFERROR(VLOOKUP(Tabla1[[#This Row],[team_name]],arc_masc,2,0),7)</f>
        <v>3</v>
      </c>
      <c r="T17">
        <f>IFERROR(VLOOKUP(Tabla1[[#This Row],[team_name]],esg_masc,2,0),7)</f>
        <v>3</v>
      </c>
      <c r="U17">
        <f>IFERROR(VLOOKUP(Tabla1[[#This Row],[team_name]],vol_fem,2,0),7)</f>
        <v>7</v>
      </c>
      <c r="V17">
        <f>IFERROR(VLOOKUP(Tabla1[[#This Row],[team_name]],bas_fem,2,0),7)</f>
        <v>7</v>
      </c>
      <c r="W17">
        <f>IFERROR(VLOOKUP(Tabla1[[#This Row],[team_name]],bes_fem,2,0),7)</f>
        <v>7</v>
      </c>
      <c r="X17">
        <f>IFERROR(VLOOKUP(Tabla1[[#This Row],[team_name]],bad_fem,2,0),7)</f>
        <v>7</v>
      </c>
      <c r="Y17">
        <f>IFERROR(VLOOKUP(Tabla1[[#This Row],[team_name]],cur_fem,2,0),7)</f>
        <v>7</v>
      </c>
      <c r="Z17">
        <f>IFERROR(VLOOKUP(Tabla1[[#This Row],[team_name]],ten_fem,2,0),7)</f>
        <v>7</v>
      </c>
      <c r="AA17">
        <f>IFERROR(VLOOKUP(Tabla1[[#This Row],[team_name]],rug_fem,2,0),7)</f>
        <v>7</v>
      </c>
      <c r="AB17">
        <f>IFERROR(VLOOKUP(Tabla1[[#This Row],[team_name]],sqs_fem,2,0),7)</f>
        <v>7</v>
      </c>
      <c r="AC17">
        <f>IFERROR(VLOOKUP(Tabla1[[#This Row],[team_name]],vlp_fem,2,0),7)</f>
        <v>7</v>
      </c>
      <c r="AD17">
        <f>IFERROR(VLOOKUP(Tabla1[[#This Row],[team_name]],tem_fem,2,0),7)</f>
        <v>7</v>
      </c>
      <c r="AE17">
        <f>IFERROR(VLOOKUP(Tabla1[[#This Row],[team_name]],bal_fem,2,0),7)</f>
        <v>7</v>
      </c>
      <c r="AF17">
        <f>IFERROR(VLOOKUP(Tabla1[[#This Row],[team_name]],hck_fem,2,0),7)</f>
        <v>7</v>
      </c>
      <c r="AG17">
        <f>IFERROR(VLOOKUP(Tabla1[[#This Row],[team_name]],esg_fem,2,0),7)</f>
        <v>7</v>
      </c>
      <c r="AH17">
        <f>IFERROR(VLOOKUP(Tabla1[[#This Row],[team_name]],esg_fem,2,0),7)</f>
        <v>7</v>
      </c>
      <c r="AI17">
        <v>2</v>
      </c>
      <c r="AJ17">
        <v>7</v>
      </c>
      <c r="AK17">
        <v>4</v>
      </c>
      <c r="AL17">
        <v>3</v>
      </c>
      <c r="AM17">
        <v>3</v>
      </c>
      <c r="AN17">
        <v>7</v>
      </c>
      <c r="AO17">
        <v>4</v>
      </c>
      <c r="AP17">
        <v>4</v>
      </c>
      <c r="AQ17">
        <v>5</v>
      </c>
      <c r="AR17">
        <v>7</v>
      </c>
      <c r="AS17">
        <v>2</v>
      </c>
      <c r="AT17">
        <v>7</v>
      </c>
      <c r="AU17">
        <v>3</v>
      </c>
      <c r="AV17">
        <v>7</v>
      </c>
      <c r="AW17">
        <v>3</v>
      </c>
      <c r="AX17">
        <v>3</v>
      </c>
      <c r="AY17">
        <v>7</v>
      </c>
      <c r="AZ17">
        <v>7</v>
      </c>
      <c r="BA17">
        <v>3</v>
      </c>
      <c r="BB17">
        <v>4</v>
      </c>
      <c r="BC17">
        <v>7</v>
      </c>
      <c r="BD17">
        <v>3</v>
      </c>
      <c r="BE17">
        <v>7</v>
      </c>
      <c r="BF17">
        <v>6</v>
      </c>
      <c r="BG17">
        <v>7</v>
      </c>
      <c r="BH17">
        <v>3</v>
      </c>
      <c r="BI17">
        <v>3</v>
      </c>
      <c r="BJ17">
        <v>4</v>
      </c>
      <c r="BK17">
        <v>6</v>
      </c>
      <c r="BL17">
        <v>3</v>
      </c>
      <c r="BM17">
        <v>4</v>
      </c>
    </row>
    <row r="18" spans="1:65" x14ac:dyDescent="0.25">
      <c r="A18">
        <v>34</v>
      </c>
      <c r="B18" t="s">
        <v>510</v>
      </c>
      <c r="C18">
        <f>IFERROR(VLOOKUP(Tabla1[[#This Row],[team_name]],fut_masc,2,0),7)</f>
        <v>4</v>
      </c>
      <c r="D18">
        <f>IFERROR(VLOOKUP(Tabla1[[#This Row],[team_name]],fut_fem,2,0),7)</f>
        <v>7</v>
      </c>
      <c r="E18">
        <f>IFERROR(VLOOKUP(Tabla1[[#This Row],[team_name]],fts_masc,2,0),7)</f>
        <v>6</v>
      </c>
      <c r="F18">
        <f>IFERROR(VLOOKUP(Tabla1[[#This Row],[team_name]],fts_fem,2,0),7)</f>
        <v>7</v>
      </c>
      <c r="G18">
        <f>IFERROR(VLOOKUP(Tabla1[[#This Row],[team_name]],vol_masc,2,0),7)</f>
        <v>1</v>
      </c>
      <c r="H18">
        <f>IFERROR(VLOOKUP(Tabla1[[#This Row],[team_name]],bas_masc,2,0),7)</f>
        <v>4</v>
      </c>
      <c r="I18">
        <f>IFERROR(VLOOKUP(Tabla1[[#This Row],[team_name]],bes_masc,2,0),7)</f>
        <v>6</v>
      </c>
      <c r="J18">
        <f>IFERROR(VLOOKUP(Tabla1[[#This Row],[team_name]],bad_masc,2,0),7)</f>
        <v>7</v>
      </c>
      <c r="K18">
        <f>IFERROR(VLOOKUP(Tabla1[[#This Row],[team_name]],cur_masc,2,0),7)</f>
        <v>5</v>
      </c>
      <c r="L18">
        <f>IFERROR(VLOOKUP(Tabla1[[#This Row],[team_name]],ten_masc,2,0),7)</f>
        <v>3</v>
      </c>
      <c r="M18">
        <f>IFERROR(VLOOKUP(Tabla1[[#This Row],[team_name]],rug_masc,2,0),7)</f>
        <v>5</v>
      </c>
      <c r="N18">
        <f>IFERROR(VLOOKUP(Tabla1[[#This Row],[team_name]],sqs_masc,2,0),7)</f>
        <v>7</v>
      </c>
      <c r="O18">
        <f>IFERROR(VLOOKUP(Tabla1[[#This Row],[team_name]],vlp_masc,2,0),7)</f>
        <v>7</v>
      </c>
      <c r="P18">
        <f>IFERROR(VLOOKUP(Tabla1[[#This Row],[team_name]],tem_masc,2,0),7)</f>
        <v>7</v>
      </c>
      <c r="Q18">
        <f>IFERROR(VLOOKUP(Tabla1[[#This Row],[team_name]],bal_masc,2,0),7)</f>
        <v>7</v>
      </c>
      <c r="R18">
        <f>IFERROR(VLOOKUP(Tabla1[[#This Row],[team_name]],hck_masc,2,0),7)</f>
        <v>6</v>
      </c>
      <c r="S18">
        <f>IFERROR(VLOOKUP(Tabla1[[#This Row],[team_name]],arc_masc,2,0),7)</f>
        <v>7</v>
      </c>
      <c r="T18">
        <f>IFERROR(VLOOKUP(Tabla1[[#This Row],[team_name]],esg_masc,2,0),7)</f>
        <v>6</v>
      </c>
      <c r="U18">
        <f>IFERROR(VLOOKUP(Tabla1[[#This Row],[team_name]],vol_fem,2,0),7)</f>
        <v>7</v>
      </c>
      <c r="V18">
        <f>IFERROR(VLOOKUP(Tabla1[[#This Row],[team_name]],bas_fem,2,0),7)</f>
        <v>7</v>
      </c>
      <c r="W18">
        <f>IFERROR(VLOOKUP(Tabla1[[#This Row],[team_name]],bes_fem,2,0),7)</f>
        <v>7</v>
      </c>
      <c r="X18">
        <f>IFERROR(VLOOKUP(Tabla1[[#This Row],[team_name]],bad_fem,2,0),7)</f>
        <v>7</v>
      </c>
      <c r="Y18">
        <f>IFERROR(VLOOKUP(Tabla1[[#This Row],[team_name]],cur_fem,2,0),7)</f>
        <v>7</v>
      </c>
      <c r="Z18">
        <f>IFERROR(VLOOKUP(Tabla1[[#This Row],[team_name]],ten_fem,2,0),7)</f>
        <v>7</v>
      </c>
      <c r="AA18">
        <f>IFERROR(VLOOKUP(Tabla1[[#This Row],[team_name]],rug_fem,2,0),7)</f>
        <v>7</v>
      </c>
      <c r="AB18">
        <f>IFERROR(VLOOKUP(Tabla1[[#This Row],[team_name]],sqs_fem,2,0),7)</f>
        <v>7</v>
      </c>
      <c r="AC18">
        <f>IFERROR(VLOOKUP(Tabla1[[#This Row],[team_name]],vlp_fem,2,0),7)</f>
        <v>7</v>
      </c>
      <c r="AD18">
        <f>IFERROR(VLOOKUP(Tabla1[[#This Row],[team_name]],tem_fem,2,0),7)</f>
        <v>7</v>
      </c>
      <c r="AE18">
        <f>IFERROR(VLOOKUP(Tabla1[[#This Row],[team_name]],bal_fem,2,0),7)</f>
        <v>7</v>
      </c>
      <c r="AF18">
        <f>IFERROR(VLOOKUP(Tabla1[[#This Row],[team_name]],hck_fem,2,0),7)</f>
        <v>7</v>
      </c>
      <c r="AG18">
        <f>IFERROR(VLOOKUP(Tabla1[[#This Row],[team_name]],esg_fem,2,0),7)</f>
        <v>7</v>
      </c>
      <c r="AH18">
        <f>IFERROR(VLOOKUP(Tabla1[[#This Row],[team_name]],esg_fem,2,0),7)</f>
        <v>7</v>
      </c>
      <c r="AI18">
        <v>3</v>
      </c>
      <c r="AJ18">
        <v>7</v>
      </c>
      <c r="AK18">
        <v>7</v>
      </c>
      <c r="AL18">
        <v>7</v>
      </c>
      <c r="AM18">
        <v>7</v>
      </c>
      <c r="AN18">
        <v>7</v>
      </c>
      <c r="AO18">
        <v>6</v>
      </c>
      <c r="AP18">
        <v>4</v>
      </c>
      <c r="AQ18">
        <v>5</v>
      </c>
      <c r="AR18">
        <v>1</v>
      </c>
      <c r="AS18">
        <v>1</v>
      </c>
      <c r="AT18">
        <v>7</v>
      </c>
      <c r="AU18">
        <v>4</v>
      </c>
      <c r="AV18">
        <v>7</v>
      </c>
      <c r="AW18">
        <v>4</v>
      </c>
      <c r="AX18">
        <v>3</v>
      </c>
      <c r="AY18">
        <v>7</v>
      </c>
      <c r="AZ18">
        <v>7</v>
      </c>
      <c r="BA18">
        <v>3</v>
      </c>
      <c r="BB18">
        <v>7</v>
      </c>
      <c r="BC18">
        <v>7</v>
      </c>
      <c r="BD18">
        <v>7</v>
      </c>
      <c r="BE18">
        <v>7</v>
      </c>
      <c r="BF18">
        <v>7</v>
      </c>
      <c r="BG18">
        <v>7</v>
      </c>
      <c r="BH18">
        <v>3</v>
      </c>
      <c r="BI18">
        <v>3</v>
      </c>
      <c r="BJ18">
        <v>7</v>
      </c>
      <c r="BK18">
        <v>5</v>
      </c>
      <c r="BL18">
        <v>6</v>
      </c>
      <c r="BM18">
        <v>5</v>
      </c>
    </row>
    <row r="19" spans="1:65" x14ac:dyDescent="0.25">
      <c r="A19">
        <v>44</v>
      </c>
      <c r="B19" t="s">
        <v>429</v>
      </c>
      <c r="C19">
        <f>IFERROR(VLOOKUP(Tabla1[[#This Row],[team_name]],fut_masc,2,0),7)</f>
        <v>5</v>
      </c>
      <c r="D19">
        <f>IFERROR(VLOOKUP(Tabla1[[#This Row],[team_name]],fut_fem,2,0),7)</f>
        <v>7</v>
      </c>
      <c r="E19">
        <f>IFERROR(VLOOKUP(Tabla1[[#This Row],[team_name]],fts_masc,2,0),7)</f>
        <v>6</v>
      </c>
      <c r="F19">
        <f>IFERROR(VLOOKUP(Tabla1[[#This Row],[team_name]],fts_fem,2,0),7)</f>
        <v>7</v>
      </c>
      <c r="G19">
        <f>IFERROR(VLOOKUP(Tabla1[[#This Row],[team_name]],vol_masc,2,0),7)</f>
        <v>3</v>
      </c>
      <c r="H19">
        <f>IFERROR(VLOOKUP(Tabla1[[#This Row],[team_name]],bas_masc,2,0),7)</f>
        <v>3</v>
      </c>
      <c r="I19">
        <f>IFERROR(VLOOKUP(Tabla1[[#This Row],[team_name]],bes_masc,2,0),7)</f>
        <v>3</v>
      </c>
      <c r="J19">
        <f>IFERROR(VLOOKUP(Tabla1[[#This Row],[team_name]],bad_masc,2,0),7)</f>
        <v>1</v>
      </c>
      <c r="K19">
        <f>IFERROR(VLOOKUP(Tabla1[[#This Row],[team_name]],cur_masc,2,0),7)</f>
        <v>2</v>
      </c>
      <c r="L19">
        <f>IFERROR(VLOOKUP(Tabla1[[#This Row],[team_name]],ten_masc,2,0),7)</f>
        <v>4</v>
      </c>
      <c r="M19">
        <f>IFERROR(VLOOKUP(Tabla1[[#This Row],[team_name]],rug_masc,2,0),7)</f>
        <v>6</v>
      </c>
      <c r="N19">
        <f>IFERROR(VLOOKUP(Tabla1[[#This Row],[team_name]],sqs_masc,2,0),7)</f>
        <v>7</v>
      </c>
      <c r="O19">
        <f>IFERROR(VLOOKUP(Tabla1[[#This Row],[team_name]],vlp_masc,2,0),7)</f>
        <v>7</v>
      </c>
      <c r="P19">
        <f>IFERROR(VLOOKUP(Tabla1[[#This Row],[team_name]],tem_masc,2,0),7)</f>
        <v>1</v>
      </c>
      <c r="Q19">
        <f>IFERROR(VLOOKUP(Tabla1[[#This Row],[team_name]],bal_masc,2,0),7)</f>
        <v>7</v>
      </c>
      <c r="R19">
        <f>IFERROR(VLOOKUP(Tabla1[[#This Row],[team_name]],hck_masc,2,0),7)</f>
        <v>3</v>
      </c>
      <c r="S19">
        <f>IFERROR(VLOOKUP(Tabla1[[#This Row],[team_name]],arc_masc,2,0),7)</f>
        <v>1</v>
      </c>
      <c r="T19">
        <f>IFERROR(VLOOKUP(Tabla1[[#This Row],[team_name]],esg_masc,2,0),7)</f>
        <v>2</v>
      </c>
      <c r="U19">
        <f>IFERROR(VLOOKUP(Tabla1[[#This Row],[team_name]],vol_fem,2,0),7)</f>
        <v>7</v>
      </c>
      <c r="V19">
        <f>IFERROR(VLOOKUP(Tabla1[[#This Row],[team_name]],bas_fem,2,0),7)</f>
        <v>7</v>
      </c>
      <c r="W19">
        <f>IFERROR(VLOOKUP(Tabla1[[#This Row],[team_name]],bes_fem,2,0),7)</f>
        <v>7</v>
      </c>
      <c r="X19">
        <f>IFERROR(VLOOKUP(Tabla1[[#This Row],[team_name]],bad_fem,2,0),7)</f>
        <v>7</v>
      </c>
      <c r="Y19">
        <f>IFERROR(VLOOKUP(Tabla1[[#This Row],[team_name]],cur_fem,2,0),7)</f>
        <v>7</v>
      </c>
      <c r="Z19">
        <f>IFERROR(VLOOKUP(Tabla1[[#This Row],[team_name]],ten_fem,2,0),7)</f>
        <v>7</v>
      </c>
      <c r="AA19">
        <f>IFERROR(VLOOKUP(Tabla1[[#This Row],[team_name]],rug_fem,2,0),7)</f>
        <v>7</v>
      </c>
      <c r="AB19">
        <f>IFERROR(VLOOKUP(Tabla1[[#This Row],[team_name]],sqs_fem,2,0),7)</f>
        <v>7</v>
      </c>
      <c r="AC19">
        <f>IFERROR(VLOOKUP(Tabla1[[#This Row],[team_name]],vlp_fem,2,0),7)</f>
        <v>7</v>
      </c>
      <c r="AD19">
        <f>IFERROR(VLOOKUP(Tabla1[[#This Row],[team_name]],tem_fem,2,0),7)</f>
        <v>7</v>
      </c>
      <c r="AE19">
        <f>IFERROR(VLOOKUP(Tabla1[[#This Row],[team_name]],bal_fem,2,0),7)</f>
        <v>7</v>
      </c>
      <c r="AF19">
        <f>IFERROR(VLOOKUP(Tabla1[[#This Row],[team_name]],hck_fem,2,0),7)</f>
        <v>7</v>
      </c>
      <c r="AG19">
        <f>IFERROR(VLOOKUP(Tabla1[[#This Row],[team_name]],esg_fem,2,0),7)</f>
        <v>7</v>
      </c>
      <c r="AH19">
        <f>IFERROR(VLOOKUP(Tabla1[[#This Row],[team_name]],esg_fem,2,0),7)</f>
        <v>7</v>
      </c>
      <c r="AI19">
        <v>2</v>
      </c>
      <c r="AJ19">
        <v>7</v>
      </c>
      <c r="AK19">
        <v>6</v>
      </c>
      <c r="AL19">
        <v>4</v>
      </c>
      <c r="AM19">
        <v>7</v>
      </c>
      <c r="AN19">
        <v>3</v>
      </c>
      <c r="AO19">
        <v>7</v>
      </c>
      <c r="AP19">
        <v>1</v>
      </c>
      <c r="AQ19">
        <v>1</v>
      </c>
      <c r="AR19">
        <v>4</v>
      </c>
      <c r="AS19">
        <v>1</v>
      </c>
      <c r="AT19">
        <v>1</v>
      </c>
      <c r="AU19">
        <v>1</v>
      </c>
      <c r="AV19">
        <v>5</v>
      </c>
      <c r="AW19">
        <v>4</v>
      </c>
      <c r="AX19">
        <v>3</v>
      </c>
      <c r="AY19">
        <v>1</v>
      </c>
      <c r="AZ19">
        <v>7</v>
      </c>
      <c r="BA19">
        <v>1</v>
      </c>
      <c r="BB19">
        <v>6</v>
      </c>
      <c r="BC19">
        <v>7</v>
      </c>
      <c r="BD19">
        <v>7</v>
      </c>
      <c r="BE19">
        <v>6</v>
      </c>
      <c r="BF19">
        <v>7</v>
      </c>
      <c r="BG19">
        <v>2</v>
      </c>
      <c r="BH19">
        <v>3</v>
      </c>
      <c r="BI19">
        <v>3</v>
      </c>
      <c r="BJ19">
        <v>4</v>
      </c>
      <c r="BK19">
        <v>3</v>
      </c>
      <c r="BL19">
        <v>7</v>
      </c>
      <c r="BM19">
        <v>5</v>
      </c>
    </row>
    <row r="20" spans="1:65" x14ac:dyDescent="0.25">
      <c r="A20">
        <v>66</v>
      </c>
      <c r="B20" t="s">
        <v>349</v>
      </c>
      <c r="C20">
        <f>IFERROR(VLOOKUP(Tabla1[[#This Row],[team_name]],fut_masc,2,0),7)</f>
        <v>1</v>
      </c>
      <c r="D20">
        <f>IFERROR(VLOOKUP(Tabla1[[#This Row],[team_name]],fut_fem,2,0),7)</f>
        <v>7</v>
      </c>
      <c r="E20">
        <f>IFERROR(VLOOKUP(Tabla1[[#This Row],[team_name]],fts_masc,2,0),7)</f>
        <v>5</v>
      </c>
      <c r="F20">
        <f>IFERROR(VLOOKUP(Tabla1[[#This Row],[team_name]],fts_fem,2,0),7)</f>
        <v>7</v>
      </c>
      <c r="G20">
        <f>IFERROR(VLOOKUP(Tabla1[[#This Row],[team_name]],vol_masc,2,0),7)</f>
        <v>1</v>
      </c>
      <c r="H20">
        <f>IFERROR(VLOOKUP(Tabla1[[#This Row],[team_name]],bas_masc,2,0),7)</f>
        <v>1</v>
      </c>
      <c r="I20">
        <f>IFERROR(VLOOKUP(Tabla1[[#This Row],[team_name]],bes_masc,2,0),7)</f>
        <v>1</v>
      </c>
      <c r="J20">
        <f>IFERROR(VLOOKUP(Tabla1[[#This Row],[team_name]],bad_masc,2,0),7)</f>
        <v>4</v>
      </c>
      <c r="K20">
        <f>IFERROR(VLOOKUP(Tabla1[[#This Row],[team_name]],cur_masc,2,0),7)</f>
        <v>2</v>
      </c>
      <c r="L20">
        <f>IFERROR(VLOOKUP(Tabla1[[#This Row],[team_name]],ten_masc,2,0),7)</f>
        <v>2</v>
      </c>
      <c r="M20">
        <f>IFERROR(VLOOKUP(Tabla1[[#This Row],[team_name]],rug_masc,2,0),7)</f>
        <v>2</v>
      </c>
      <c r="N20">
        <f>IFERROR(VLOOKUP(Tabla1[[#This Row],[team_name]],sqs_masc,2,0),7)</f>
        <v>4</v>
      </c>
      <c r="O20">
        <f>IFERROR(VLOOKUP(Tabla1[[#This Row],[team_name]],vlp_masc,2,0),7)</f>
        <v>3</v>
      </c>
      <c r="P20">
        <f>IFERROR(VLOOKUP(Tabla1[[#This Row],[team_name]],tem_masc,2,0),7)</f>
        <v>2</v>
      </c>
      <c r="Q20">
        <f>IFERROR(VLOOKUP(Tabla1[[#This Row],[team_name]],bal_masc,2,0),7)</f>
        <v>7</v>
      </c>
      <c r="R20">
        <f>IFERROR(VLOOKUP(Tabla1[[#This Row],[team_name]],hck_masc,2,0),7)</f>
        <v>3</v>
      </c>
      <c r="S20">
        <f>IFERROR(VLOOKUP(Tabla1[[#This Row],[team_name]],arc_masc,2,0),7)</f>
        <v>1</v>
      </c>
      <c r="T20">
        <f>IFERROR(VLOOKUP(Tabla1[[#This Row],[team_name]],esg_masc,2,0),7)</f>
        <v>2</v>
      </c>
      <c r="U20">
        <f>IFERROR(VLOOKUP(Tabla1[[#This Row],[team_name]],vol_fem,2,0),7)</f>
        <v>7</v>
      </c>
      <c r="V20">
        <f>IFERROR(VLOOKUP(Tabla1[[#This Row],[team_name]],bas_fem,2,0),7)</f>
        <v>7</v>
      </c>
      <c r="W20">
        <f>IFERROR(VLOOKUP(Tabla1[[#This Row],[team_name]],bes_fem,2,0),7)</f>
        <v>7</v>
      </c>
      <c r="X20">
        <f>IFERROR(VLOOKUP(Tabla1[[#This Row],[team_name]],bad_fem,2,0),7)</f>
        <v>7</v>
      </c>
      <c r="Y20">
        <f>IFERROR(VLOOKUP(Tabla1[[#This Row],[team_name]],cur_fem,2,0),7)</f>
        <v>7</v>
      </c>
      <c r="Z20">
        <f>IFERROR(VLOOKUP(Tabla1[[#This Row],[team_name]],ten_fem,2,0),7)</f>
        <v>7</v>
      </c>
      <c r="AA20">
        <f>IFERROR(VLOOKUP(Tabla1[[#This Row],[team_name]],rug_fem,2,0),7)</f>
        <v>7</v>
      </c>
      <c r="AB20">
        <f>IFERROR(VLOOKUP(Tabla1[[#This Row],[team_name]],sqs_fem,2,0),7)</f>
        <v>7</v>
      </c>
      <c r="AC20">
        <f>IFERROR(VLOOKUP(Tabla1[[#This Row],[team_name]],vlp_fem,2,0),7)</f>
        <v>7</v>
      </c>
      <c r="AD20">
        <f>IFERROR(VLOOKUP(Tabla1[[#This Row],[team_name]],tem_fem,2,0),7)</f>
        <v>7</v>
      </c>
      <c r="AE20">
        <f>IFERROR(VLOOKUP(Tabla1[[#This Row],[team_name]],bal_fem,2,0),7)</f>
        <v>7</v>
      </c>
      <c r="AF20">
        <f>IFERROR(VLOOKUP(Tabla1[[#This Row],[team_name]],hck_fem,2,0),7)</f>
        <v>7</v>
      </c>
      <c r="AG20">
        <f>IFERROR(VLOOKUP(Tabla1[[#This Row],[team_name]],esg_fem,2,0),7)</f>
        <v>7</v>
      </c>
      <c r="AH20">
        <f>IFERROR(VLOOKUP(Tabla1[[#This Row],[team_name]],esg_fem,2,0),7)</f>
        <v>7</v>
      </c>
      <c r="AI20">
        <v>1</v>
      </c>
      <c r="AJ20">
        <v>1</v>
      </c>
      <c r="AK20">
        <v>2</v>
      </c>
      <c r="AL20">
        <v>2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7</v>
      </c>
      <c r="AS20">
        <v>1</v>
      </c>
      <c r="AT20">
        <v>1</v>
      </c>
      <c r="AU20">
        <v>1</v>
      </c>
      <c r="AV20">
        <v>1</v>
      </c>
      <c r="AW20">
        <v>3</v>
      </c>
      <c r="AX20">
        <v>2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4</v>
      </c>
      <c r="BE20">
        <v>2</v>
      </c>
      <c r="BF20">
        <v>2</v>
      </c>
      <c r="BG20">
        <v>1</v>
      </c>
      <c r="BH20">
        <v>3</v>
      </c>
      <c r="BI20">
        <v>3</v>
      </c>
      <c r="BJ20">
        <v>1</v>
      </c>
      <c r="BK20">
        <v>1</v>
      </c>
      <c r="BL20">
        <v>4</v>
      </c>
      <c r="BM20">
        <v>5</v>
      </c>
    </row>
    <row r="21" spans="1:65" x14ac:dyDescent="0.25">
      <c r="A21">
        <v>109</v>
      </c>
      <c r="B21" t="s">
        <v>430</v>
      </c>
      <c r="C21">
        <f>IFERROR(VLOOKUP(Tabla1[[#This Row],[team_name]],fut_masc,2,0),7)</f>
        <v>5</v>
      </c>
      <c r="D21">
        <f>IFERROR(VLOOKUP(Tabla1[[#This Row],[team_name]],fut_fem,2,0),7)</f>
        <v>7</v>
      </c>
      <c r="E21">
        <f>IFERROR(VLOOKUP(Tabla1[[#This Row],[team_name]],fts_masc,2,0),7)</f>
        <v>1</v>
      </c>
      <c r="F21">
        <f>IFERROR(VLOOKUP(Tabla1[[#This Row],[team_name]],fts_fem,2,0),7)</f>
        <v>7</v>
      </c>
      <c r="G21">
        <f>IFERROR(VLOOKUP(Tabla1[[#This Row],[team_name]],vol_masc,2,0),7)</f>
        <v>5</v>
      </c>
      <c r="H21">
        <f>IFERROR(VLOOKUP(Tabla1[[#This Row],[team_name]],bas_masc,2,0),7)</f>
        <v>4</v>
      </c>
      <c r="I21">
        <f>IFERROR(VLOOKUP(Tabla1[[#This Row],[team_name]],bes_masc,2,0),7)</f>
        <v>7</v>
      </c>
      <c r="J21">
        <f>IFERROR(VLOOKUP(Tabla1[[#This Row],[team_name]],bad_masc,2,0),7)</f>
        <v>7</v>
      </c>
      <c r="K21">
        <f>IFERROR(VLOOKUP(Tabla1[[#This Row],[team_name]],cur_masc,2,0),7)</f>
        <v>4</v>
      </c>
      <c r="L21">
        <f>IFERROR(VLOOKUP(Tabla1[[#This Row],[team_name]],ten_masc,2,0),7)</f>
        <v>2</v>
      </c>
      <c r="M21">
        <f>IFERROR(VLOOKUP(Tabla1[[#This Row],[team_name]],rug_masc,2,0),7)</f>
        <v>4</v>
      </c>
      <c r="N21">
        <f>IFERROR(VLOOKUP(Tabla1[[#This Row],[team_name]],sqs_masc,2,0),7)</f>
        <v>7</v>
      </c>
      <c r="O21">
        <f>IFERROR(VLOOKUP(Tabla1[[#This Row],[team_name]],vlp_masc,2,0),7)</f>
        <v>7</v>
      </c>
      <c r="P21">
        <f>IFERROR(VLOOKUP(Tabla1[[#This Row],[team_name]],tem_masc,2,0),7)</f>
        <v>3</v>
      </c>
      <c r="Q21">
        <f>IFERROR(VLOOKUP(Tabla1[[#This Row],[team_name]],bal_masc,2,0),7)</f>
        <v>7</v>
      </c>
      <c r="R21">
        <f>IFERROR(VLOOKUP(Tabla1[[#This Row],[team_name]],hck_masc,2,0),7)</f>
        <v>5</v>
      </c>
      <c r="S21">
        <f>IFERROR(VLOOKUP(Tabla1[[#This Row],[team_name]],arc_masc,2,0),7)</f>
        <v>2</v>
      </c>
      <c r="T21">
        <f>IFERROR(VLOOKUP(Tabla1[[#This Row],[team_name]],esg_masc,2,0),7)</f>
        <v>1</v>
      </c>
      <c r="U21">
        <f>IFERROR(VLOOKUP(Tabla1[[#This Row],[team_name]],vol_fem,2,0),7)</f>
        <v>7</v>
      </c>
      <c r="V21">
        <f>IFERROR(VLOOKUP(Tabla1[[#This Row],[team_name]],bas_fem,2,0),7)</f>
        <v>7</v>
      </c>
      <c r="W21">
        <f>IFERROR(VLOOKUP(Tabla1[[#This Row],[team_name]],bes_fem,2,0),7)</f>
        <v>7</v>
      </c>
      <c r="X21">
        <f>IFERROR(VLOOKUP(Tabla1[[#This Row],[team_name]],bad_fem,2,0),7)</f>
        <v>7</v>
      </c>
      <c r="Y21">
        <f>IFERROR(VLOOKUP(Tabla1[[#This Row],[team_name]],cur_fem,2,0),7)</f>
        <v>7</v>
      </c>
      <c r="Z21">
        <f>IFERROR(VLOOKUP(Tabla1[[#This Row],[team_name]],ten_fem,2,0),7)</f>
        <v>7</v>
      </c>
      <c r="AA21">
        <f>IFERROR(VLOOKUP(Tabla1[[#This Row],[team_name]],rug_fem,2,0),7)</f>
        <v>7</v>
      </c>
      <c r="AB21">
        <f>IFERROR(VLOOKUP(Tabla1[[#This Row],[team_name]],sqs_fem,2,0),7)</f>
        <v>7</v>
      </c>
      <c r="AC21">
        <f>IFERROR(VLOOKUP(Tabla1[[#This Row],[team_name]],vlp_fem,2,0),7)</f>
        <v>7</v>
      </c>
      <c r="AD21">
        <f>IFERROR(VLOOKUP(Tabla1[[#This Row],[team_name]],tem_fem,2,0),7)</f>
        <v>7</v>
      </c>
      <c r="AE21">
        <f>IFERROR(VLOOKUP(Tabla1[[#This Row],[team_name]],bal_fem,2,0),7)</f>
        <v>7</v>
      </c>
      <c r="AF21">
        <f>IFERROR(VLOOKUP(Tabla1[[#This Row],[team_name]],hck_fem,2,0),7)</f>
        <v>7</v>
      </c>
      <c r="AG21">
        <f>IFERROR(VLOOKUP(Tabla1[[#This Row],[team_name]],esg_fem,2,0),7)</f>
        <v>7</v>
      </c>
      <c r="AH21">
        <f>IFERROR(VLOOKUP(Tabla1[[#This Row],[team_name]],esg_fem,2,0),7)</f>
        <v>7</v>
      </c>
      <c r="AI21">
        <v>4</v>
      </c>
      <c r="AJ21">
        <v>7</v>
      </c>
      <c r="AK21">
        <v>7</v>
      </c>
      <c r="AL21">
        <v>5</v>
      </c>
      <c r="AM21">
        <v>4</v>
      </c>
      <c r="AN21">
        <v>7</v>
      </c>
      <c r="AO21">
        <v>7</v>
      </c>
      <c r="AP21">
        <v>4</v>
      </c>
      <c r="AQ21">
        <v>7</v>
      </c>
      <c r="AR21">
        <v>7</v>
      </c>
      <c r="AS21">
        <v>2</v>
      </c>
      <c r="AT21">
        <v>4</v>
      </c>
      <c r="AU21">
        <v>5</v>
      </c>
      <c r="AV21">
        <v>7</v>
      </c>
      <c r="AW21">
        <v>6</v>
      </c>
      <c r="AX21">
        <v>7</v>
      </c>
      <c r="AY21">
        <v>7</v>
      </c>
      <c r="AZ21">
        <v>7</v>
      </c>
      <c r="BA21">
        <v>4</v>
      </c>
      <c r="BB21">
        <v>7</v>
      </c>
      <c r="BC21">
        <v>7</v>
      </c>
      <c r="BD21">
        <v>7</v>
      </c>
      <c r="BE21">
        <v>7</v>
      </c>
      <c r="BF21">
        <v>7</v>
      </c>
      <c r="BG21">
        <v>5</v>
      </c>
      <c r="BH21">
        <v>3</v>
      </c>
      <c r="BI21">
        <v>3</v>
      </c>
      <c r="BJ21">
        <v>5</v>
      </c>
      <c r="BK21">
        <v>6</v>
      </c>
      <c r="BL21">
        <v>5</v>
      </c>
      <c r="BM21">
        <v>5</v>
      </c>
    </row>
    <row r="22" spans="1:65" x14ac:dyDescent="0.25">
      <c r="A22">
        <v>53</v>
      </c>
      <c r="B22" t="s">
        <v>498</v>
      </c>
      <c r="C22">
        <f>IFERROR(VLOOKUP(Tabla1[[#This Row],[team_name]],fut_masc,2,0),7)</f>
        <v>1</v>
      </c>
      <c r="D22">
        <f>IFERROR(VLOOKUP(Tabla1[[#This Row],[team_name]],fut_fem,2,0),7)</f>
        <v>7</v>
      </c>
      <c r="E22">
        <f>IFERROR(VLOOKUP(Tabla1[[#This Row],[team_name]],fts_masc,2,0),7)</f>
        <v>2</v>
      </c>
      <c r="F22">
        <f>IFERROR(VLOOKUP(Tabla1[[#This Row],[team_name]],fts_fem,2,0),7)</f>
        <v>7</v>
      </c>
      <c r="G22">
        <f>IFERROR(VLOOKUP(Tabla1[[#This Row],[team_name]],vol_masc,2,0),7)</f>
        <v>3</v>
      </c>
      <c r="H22">
        <f>IFERROR(VLOOKUP(Tabla1[[#This Row],[team_name]],bas_masc,2,0),7)</f>
        <v>3</v>
      </c>
      <c r="I22">
        <f>IFERROR(VLOOKUP(Tabla1[[#This Row],[team_name]],bes_masc,2,0),7)</f>
        <v>4</v>
      </c>
      <c r="J22">
        <f>IFERROR(VLOOKUP(Tabla1[[#This Row],[team_name]],bad_masc,2,0),7)</f>
        <v>7</v>
      </c>
      <c r="K22">
        <f>IFERROR(VLOOKUP(Tabla1[[#This Row],[team_name]],cur_masc,2,0),7)</f>
        <v>5</v>
      </c>
      <c r="L22">
        <f>IFERROR(VLOOKUP(Tabla1[[#This Row],[team_name]],ten_masc,2,0),7)</f>
        <v>7</v>
      </c>
      <c r="M22">
        <f>IFERROR(VLOOKUP(Tabla1[[#This Row],[team_name]],rug_masc,2,0),7)</f>
        <v>4</v>
      </c>
      <c r="N22">
        <f>IFERROR(VLOOKUP(Tabla1[[#This Row],[team_name]],sqs_masc,2,0),7)</f>
        <v>7</v>
      </c>
      <c r="O22">
        <f>IFERROR(VLOOKUP(Tabla1[[#This Row],[team_name]],vlp_masc,2,0),7)</f>
        <v>7</v>
      </c>
      <c r="P22">
        <f>IFERROR(VLOOKUP(Tabla1[[#This Row],[team_name]],tem_masc,2,0),7)</f>
        <v>2</v>
      </c>
      <c r="Q22">
        <f>IFERROR(VLOOKUP(Tabla1[[#This Row],[team_name]],bal_masc,2,0),7)</f>
        <v>4</v>
      </c>
      <c r="R22">
        <f>IFERROR(VLOOKUP(Tabla1[[#This Row],[team_name]],hck_masc,2,0),7)</f>
        <v>4</v>
      </c>
      <c r="S22">
        <f>IFERROR(VLOOKUP(Tabla1[[#This Row],[team_name]],arc_masc,2,0),7)</f>
        <v>4</v>
      </c>
      <c r="T22">
        <f>IFERROR(VLOOKUP(Tabla1[[#This Row],[team_name]],esg_masc,2,0),7)</f>
        <v>6</v>
      </c>
      <c r="U22">
        <f>IFERROR(VLOOKUP(Tabla1[[#This Row],[team_name]],vol_fem,2,0),7)</f>
        <v>7</v>
      </c>
      <c r="V22">
        <f>IFERROR(VLOOKUP(Tabla1[[#This Row],[team_name]],bas_fem,2,0),7)</f>
        <v>7</v>
      </c>
      <c r="W22">
        <f>IFERROR(VLOOKUP(Tabla1[[#This Row],[team_name]],bes_fem,2,0),7)</f>
        <v>7</v>
      </c>
      <c r="X22">
        <f>IFERROR(VLOOKUP(Tabla1[[#This Row],[team_name]],bad_fem,2,0),7)</f>
        <v>7</v>
      </c>
      <c r="Y22">
        <f>IFERROR(VLOOKUP(Tabla1[[#This Row],[team_name]],cur_fem,2,0),7)</f>
        <v>7</v>
      </c>
      <c r="Z22">
        <f>IFERROR(VLOOKUP(Tabla1[[#This Row],[team_name]],ten_fem,2,0),7)</f>
        <v>7</v>
      </c>
      <c r="AA22">
        <f>IFERROR(VLOOKUP(Tabla1[[#This Row],[team_name]],rug_fem,2,0),7)</f>
        <v>7</v>
      </c>
      <c r="AB22">
        <f>IFERROR(VLOOKUP(Tabla1[[#This Row],[team_name]],sqs_fem,2,0),7)</f>
        <v>7</v>
      </c>
      <c r="AC22">
        <f>IFERROR(VLOOKUP(Tabla1[[#This Row],[team_name]],vlp_fem,2,0),7)</f>
        <v>7</v>
      </c>
      <c r="AD22">
        <f>IFERROR(VLOOKUP(Tabla1[[#This Row],[team_name]],tem_fem,2,0),7)</f>
        <v>7</v>
      </c>
      <c r="AE22">
        <f>IFERROR(VLOOKUP(Tabla1[[#This Row],[team_name]],bal_fem,2,0),7)</f>
        <v>7</v>
      </c>
      <c r="AF22">
        <f>IFERROR(VLOOKUP(Tabla1[[#This Row],[team_name]],hck_fem,2,0),7)</f>
        <v>7</v>
      </c>
      <c r="AG22">
        <f>IFERROR(VLOOKUP(Tabla1[[#This Row],[team_name]],esg_fem,2,0),7)</f>
        <v>7</v>
      </c>
      <c r="AH22">
        <f>IFERROR(VLOOKUP(Tabla1[[#This Row],[team_name]],esg_fem,2,0),7)</f>
        <v>7</v>
      </c>
      <c r="AI22">
        <v>3</v>
      </c>
      <c r="AJ22">
        <v>7</v>
      </c>
      <c r="AK22">
        <v>7</v>
      </c>
      <c r="AL22">
        <v>7</v>
      </c>
      <c r="AM22">
        <v>7</v>
      </c>
      <c r="AN22">
        <v>6</v>
      </c>
      <c r="AO22">
        <v>7</v>
      </c>
      <c r="AP22">
        <v>5</v>
      </c>
      <c r="AQ22">
        <v>7</v>
      </c>
      <c r="AR22">
        <v>7</v>
      </c>
      <c r="AS22">
        <v>5</v>
      </c>
      <c r="AT22">
        <v>7</v>
      </c>
      <c r="AU22">
        <v>4</v>
      </c>
      <c r="AV22">
        <v>7</v>
      </c>
      <c r="AW22">
        <v>4</v>
      </c>
      <c r="AX22">
        <v>4</v>
      </c>
      <c r="AY22">
        <v>7</v>
      </c>
      <c r="AZ22">
        <v>7</v>
      </c>
      <c r="BA22">
        <v>4</v>
      </c>
      <c r="BB22">
        <v>4</v>
      </c>
      <c r="BC22">
        <v>7</v>
      </c>
      <c r="BD22">
        <v>7</v>
      </c>
      <c r="BE22">
        <v>7</v>
      </c>
      <c r="BF22">
        <v>3</v>
      </c>
      <c r="BG22">
        <v>7</v>
      </c>
      <c r="BH22">
        <v>3</v>
      </c>
      <c r="BI22">
        <v>3</v>
      </c>
      <c r="BJ22">
        <v>7</v>
      </c>
      <c r="BK22">
        <v>7</v>
      </c>
      <c r="BL22">
        <v>7</v>
      </c>
      <c r="BM22">
        <v>6</v>
      </c>
    </row>
    <row r="23" spans="1:65" x14ac:dyDescent="0.25">
      <c r="A23">
        <v>117</v>
      </c>
      <c r="B23" t="s">
        <v>532</v>
      </c>
      <c r="C23">
        <f>IFERROR(VLOOKUP(Tabla1[[#This Row],[team_name]],fut_masc,2,0),7)</f>
        <v>6</v>
      </c>
      <c r="D23">
        <f>IFERROR(VLOOKUP(Tabla1[[#This Row],[team_name]],fut_fem,2,0),7)</f>
        <v>7</v>
      </c>
      <c r="E23">
        <f>IFERROR(VLOOKUP(Tabla1[[#This Row],[team_name]],fts_masc,2,0),7)</f>
        <v>4</v>
      </c>
      <c r="F23">
        <f>IFERROR(VLOOKUP(Tabla1[[#This Row],[team_name]],fts_fem,2,0),7)</f>
        <v>7</v>
      </c>
      <c r="G23">
        <f>IFERROR(VLOOKUP(Tabla1[[#This Row],[team_name]],vol_masc,2,0),7)</f>
        <v>4</v>
      </c>
      <c r="H23">
        <f>IFERROR(VLOOKUP(Tabla1[[#This Row],[team_name]],bas_masc,2,0),7)</f>
        <v>2</v>
      </c>
      <c r="I23">
        <f>IFERROR(VLOOKUP(Tabla1[[#This Row],[team_name]],bes_masc,2,0),7)</f>
        <v>7</v>
      </c>
      <c r="J23">
        <f>IFERROR(VLOOKUP(Tabla1[[#This Row],[team_name]],bad_masc,2,0),7)</f>
        <v>7</v>
      </c>
      <c r="K23">
        <f>IFERROR(VLOOKUP(Tabla1[[#This Row],[team_name]],cur_masc,2,0),7)</f>
        <v>4</v>
      </c>
      <c r="L23">
        <f>IFERROR(VLOOKUP(Tabla1[[#This Row],[team_name]],ten_masc,2,0),7)</f>
        <v>7</v>
      </c>
      <c r="M23">
        <f>IFERROR(VLOOKUP(Tabla1[[#This Row],[team_name]],rug_masc,2,0),7)</f>
        <v>4</v>
      </c>
      <c r="N23">
        <f>IFERROR(VLOOKUP(Tabla1[[#This Row],[team_name]],sqs_masc,2,0),7)</f>
        <v>7</v>
      </c>
      <c r="O23">
        <f>IFERROR(VLOOKUP(Tabla1[[#This Row],[team_name]],vlp_masc,2,0),7)</f>
        <v>2</v>
      </c>
      <c r="P23">
        <f>IFERROR(VLOOKUP(Tabla1[[#This Row],[team_name]],tem_masc,2,0),7)</f>
        <v>7</v>
      </c>
      <c r="Q23">
        <f>IFERROR(VLOOKUP(Tabla1[[#This Row],[team_name]],bal_masc,2,0),7)</f>
        <v>7</v>
      </c>
      <c r="R23">
        <f>IFERROR(VLOOKUP(Tabla1[[#This Row],[team_name]],hck_masc,2,0),7)</f>
        <v>7</v>
      </c>
      <c r="S23">
        <f>IFERROR(VLOOKUP(Tabla1[[#This Row],[team_name]],arc_masc,2,0),7)</f>
        <v>6</v>
      </c>
      <c r="T23">
        <f>IFERROR(VLOOKUP(Tabla1[[#This Row],[team_name]],esg_masc,2,0),7)</f>
        <v>6</v>
      </c>
      <c r="U23">
        <f>IFERROR(VLOOKUP(Tabla1[[#This Row],[team_name]],vol_fem,2,0),7)</f>
        <v>7</v>
      </c>
      <c r="V23">
        <f>IFERROR(VLOOKUP(Tabla1[[#This Row],[team_name]],bas_fem,2,0),7)</f>
        <v>7</v>
      </c>
      <c r="W23">
        <f>IFERROR(VLOOKUP(Tabla1[[#This Row],[team_name]],bes_fem,2,0),7)</f>
        <v>7</v>
      </c>
      <c r="X23">
        <f>IFERROR(VLOOKUP(Tabla1[[#This Row],[team_name]],bad_fem,2,0),7)</f>
        <v>7</v>
      </c>
      <c r="Y23">
        <f>IFERROR(VLOOKUP(Tabla1[[#This Row],[team_name]],cur_fem,2,0),7)</f>
        <v>7</v>
      </c>
      <c r="Z23">
        <f>IFERROR(VLOOKUP(Tabla1[[#This Row],[team_name]],ten_fem,2,0),7)</f>
        <v>7</v>
      </c>
      <c r="AA23">
        <f>IFERROR(VLOOKUP(Tabla1[[#This Row],[team_name]],rug_fem,2,0),7)</f>
        <v>7</v>
      </c>
      <c r="AB23">
        <f>IFERROR(VLOOKUP(Tabla1[[#This Row],[team_name]],sqs_fem,2,0),7)</f>
        <v>7</v>
      </c>
      <c r="AC23">
        <f>IFERROR(VLOOKUP(Tabla1[[#This Row],[team_name]],vlp_fem,2,0),7)</f>
        <v>7</v>
      </c>
      <c r="AD23">
        <f>IFERROR(VLOOKUP(Tabla1[[#This Row],[team_name]],tem_fem,2,0),7)</f>
        <v>7</v>
      </c>
      <c r="AE23">
        <f>IFERROR(VLOOKUP(Tabla1[[#This Row],[team_name]],bal_fem,2,0),7)</f>
        <v>7</v>
      </c>
      <c r="AF23">
        <f>IFERROR(VLOOKUP(Tabla1[[#This Row],[team_name]],hck_fem,2,0),7)</f>
        <v>7</v>
      </c>
      <c r="AG23">
        <f>IFERROR(VLOOKUP(Tabla1[[#This Row],[team_name]],esg_fem,2,0),7)</f>
        <v>7</v>
      </c>
      <c r="AH23">
        <f>IFERROR(VLOOKUP(Tabla1[[#This Row],[team_name]],esg_fem,2,0),7)</f>
        <v>7</v>
      </c>
      <c r="AI23">
        <v>4</v>
      </c>
      <c r="AJ23">
        <v>2</v>
      </c>
      <c r="AK23">
        <v>7</v>
      </c>
      <c r="AL23">
        <v>6</v>
      </c>
      <c r="AM23">
        <v>4</v>
      </c>
      <c r="AN23">
        <v>7</v>
      </c>
      <c r="AO23">
        <v>7</v>
      </c>
      <c r="AP23">
        <v>5</v>
      </c>
      <c r="AQ23">
        <v>7</v>
      </c>
      <c r="AR23">
        <v>7</v>
      </c>
      <c r="AS23">
        <v>4</v>
      </c>
      <c r="AT23">
        <v>7</v>
      </c>
      <c r="AU23">
        <v>5</v>
      </c>
      <c r="AV23">
        <v>7</v>
      </c>
      <c r="AW23">
        <v>5</v>
      </c>
      <c r="AX23">
        <v>7</v>
      </c>
      <c r="AY23">
        <v>7</v>
      </c>
      <c r="AZ23">
        <v>7</v>
      </c>
      <c r="BA23">
        <v>4</v>
      </c>
      <c r="BB23">
        <v>7</v>
      </c>
      <c r="BC23">
        <v>4</v>
      </c>
      <c r="BD23">
        <v>3</v>
      </c>
      <c r="BE23">
        <v>3</v>
      </c>
      <c r="BF23">
        <v>7</v>
      </c>
      <c r="BG23">
        <v>7</v>
      </c>
      <c r="BH23">
        <v>3</v>
      </c>
      <c r="BI23">
        <v>3</v>
      </c>
      <c r="BJ23">
        <v>7</v>
      </c>
      <c r="BK23">
        <v>7</v>
      </c>
      <c r="BL23">
        <v>7</v>
      </c>
      <c r="BM23">
        <v>6</v>
      </c>
    </row>
    <row r="24" spans="1:65" x14ac:dyDescent="0.25">
      <c r="A24">
        <v>189</v>
      </c>
      <c r="B24" t="s">
        <v>507</v>
      </c>
      <c r="C24">
        <f>IFERROR(VLOOKUP(Tabla1[[#This Row],[team_name]],fut_masc,2,0),7)</f>
        <v>2</v>
      </c>
      <c r="D24">
        <f>IFERROR(VLOOKUP(Tabla1[[#This Row],[team_name]],fut_fem,2,0),7)</f>
        <v>7</v>
      </c>
      <c r="E24">
        <f>IFERROR(VLOOKUP(Tabla1[[#This Row],[team_name]],fts_masc,2,0),7)</f>
        <v>6</v>
      </c>
      <c r="F24">
        <f>IFERROR(VLOOKUP(Tabla1[[#This Row],[team_name]],fts_fem,2,0),7)</f>
        <v>7</v>
      </c>
      <c r="G24">
        <f>IFERROR(VLOOKUP(Tabla1[[#This Row],[team_name]],vol_masc,2,0),7)</f>
        <v>3</v>
      </c>
      <c r="H24">
        <f>IFERROR(VLOOKUP(Tabla1[[#This Row],[team_name]],bas_masc,2,0),7)</f>
        <v>4</v>
      </c>
      <c r="I24">
        <f>IFERROR(VLOOKUP(Tabla1[[#This Row],[team_name]],bes_masc,2,0),7)</f>
        <v>4</v>
      </c>
      <c r="J24">
        <f>IFERROR(VLOOKUP(Tabla1[[#This Row],[team_name]],bad_masc,2,0),7)</f>
        <v>7</v>
      </c>
      <c r="K24">
        <f>IFERROR(VLOOKUP(Tabla1[[#This Row],[team_name]],cur_masc,2,0),7)</f>
        <v>1</v>
      </c>
      <c r="L24">
        <f>IFERROR(VLOOKUP(Tabla1[[#This Row],[team_name]],ten_masc,2,0),7)</f>
        <v>5</v>
      </c>
      <c r="M24">
        <f>IFERROR(VLOOKUP(Tabla1[[#This Row],[team_name]],rug_masc,2,0),7)</f>
        <v>3</v>
      </c>
      <c r="N24">
        <f>IFERROR(VLOOKUP(Tabla1[[#This Row],[team_name]],sqs_masc,2,0),7)</f>
        <v>3</v>
      </c>
      <c r="O24">
        <f>IFERROR(VLOOKUP(Tabla1[[#This Row],[team_name]],vlp_masc,2,0),7)</f>
        <v>3</v>
      </c>
      <c r="P24">
        <f>IFERROR(VLOOKUP(Tabla1[[#This Row],[team_name]],tem_masc,2,0),7)</f>
        <v>7</v>
      </c>
      <c r="Q24">
        <f>IFERROR(VLOOKUP(Tabla1[[#This Row],[team_name]],bal_masc,2,0),7)</f>
        <v>7</v>
      </c>
      <c r="R24">
        <f>IFERROR(VLOOKUP(Tabla1[[#This Row],[team_name]],hck_masc,2,0),7)</f>
        <v>3</v>
      </c>
      <c r="S24">
        <f>IFERROR(VLOOKUP(Tabla1[[#This Row],[team_name]],arc_masc,2,0),7)</f>
        <v>3</v>
      </c>
      <c r="T24">
        <f>IFERROR(VLOOKUP(Tabla1[[#This Row],[team_name]],esg_masc,2,0),7)</f>
        <v>1</v>
      </c>
      <c r="U24">
        <f>IFERROR(VLOOKUP(Tabla1[[#This Row],[team_name]],vol_fem,2,0),7)</f>
        <v>7</v>
      </c>
      <c r="V24">
        <f>IFERROR(VLOOKUP(Tabla1[[#This Row],[team_name]],bas_fem,2,0),7)</f>
        <v>7</v>
      </c>
      <c r="W24">
        <f>IFERROR(VLOOKUP(Tabla1[[#This Row],[team_name]],bes_fem,2,0),7)</f>
        <v>7</v>
      </c>
      <c r="X24">
        <f>IFERROR(VLOOKUP(Tabla1[[#This Row],[team_name]],bad_fem,2,0),7)</f>
        <v>7</v>
      </c>
      <c r="Y24">
        <f>IFERROR(VLOOKUP(Tabla1[[#This Row],[team_name]],cur_fem,2,0),7)</f>
        <v>7</v>
      </c>
      <c r="Z24">
        <f>IFERROR(VLOOKUP(Tabla1[[#This Row],[team_name]],ten_fem,2,0),7)</f>
        <v>7</v>
      </c>
      <c r="AA24">
        <f>IFERROR(VLOOKUP(Tabla1[[#This Row],[team_name]],rug_fem,2,0),7)</f>
        <v>7</v>
      </c>
      <c r="AB24">
        <f>IFERROR(VLOOKUP(Tabla1[[#This Row],[team_name]],sqs_fem,2,0),7)</f>
        <v>7</v>
      </c>
      <c r="AC24">
        <f>IFERROR(VLOOKUP(Tabla1[[#This Row],[team_name]],vlp_fem,2,0),7)</f>
        <v>7</v>
      </c>
      <c r="AD24">
        <f>IFERROR(VLOOKUP(Tabla1[[#This Row],[team_name]],tem_fem,2,0),7)</f>
        <v>7</v>
      </c>
      <c r="AE24">
        <f>IFERROR(VLOOKUP(Tabla1[[#This Row],[team_name]],bal_fem,2,0),7)</f>
        <v>7</v>
      </c>
      <c r="AF24">
        <f>IFERROR(VLOOKUP(Tabla1[[#This Row],[team_name]],hck_fem,2,0),7)</f>
        <v>7</v>
      </c>
      <c r="AG24">
        <f>IFERROR(VLOOKUP(Tabla1[[#This Row],[team_name]],esg_fem,2,0),7)</f>
        <v>7</v>
      </c>
      <c r="AH24">
        <f>IFERROR(VLOOKUP(Tabla1[[#This Row],[team_name]],esg_fem,2,0),7)</f>
        <v>7</v>
      </c>
      <c r="AI24">
        <v>4</v>
      </c>
      <c r="AJ24">
        <v>3</v>
      </c>
      <c r="AK24">
        <v>1</v>
      </c>
      <c r="AL24">
        <v>2</v>
      </c>
      <c r="AM24">
        <v>2</v>
      </c>
      <c r="AN24">
        <v>3</v>
      </c>
      <c r="AO24">
        <v>3</v>
      </c>
      <c r="AP24">
        <v>2</v>
      </c>
      <c r="AQ24">
        <v>4</v>
      </c>
      <c r="AR24">
        <v>7</v>
      </c>
      <c r="AS24">
        <v>4</v>
      </c>
      <c r="AT24">
        <v>7</v>
      </c>
      <c r="AU24">
        <v>4</v>
      </c>
      <c r="AV24">
        <v>6</v>
      </c>
      <c r="AW24">
        <v>4</v>
      </c>
      <c r="AX24">
        <v>3</v>
      </c>
      <c r="AY24">
        <v>7</v>
      </c>
      <c r="AZ24">
        <v>2</v>
      </c>
      <c r="BA24">
        <v>1</v>
      </c>
      <c r="BB24">
        <v>5</v>
      </c>
      <c r="BC24">
        <v>1</v>
      </c>
      <c r="BD24">
        <v>4</v>
      </c>
      <c r="BE24">
        <v>1</v>
      </c>
      <c r="BF24">
        <v>1</v>
      </c>
      <c r="BG24">
        <v>1</v>
      </c>
      <c r="BH24">
        <v>3</v>
      </c>
      <c r="BI24">
        <v>3</v>
      </c>
      <c r="BJ24">
        <v>6</v>
      </c>
      <c r="BK24">
        <v>4</v>
      </c>
      <c r="BL24">
        <v>3</v>
      </c>
      <c r="BM24">
        <v>6</v>
      </c>
    </row>
    <row r="25" spans="1:65" x14ac:dyDescent="0.25">
      <c r="A25">
        <v>224</v>
      </c>
      <c r="B25" t="s">
        <v>993</v>
      </c>
      <c r="C25">
        <f>IFERROR(VLOOKUP(Tabla1[[#This Row],[team_name]],fut_masc,2,0),7)</f>
        <v>7</v>
      </c>
      <c r="D25">
        <f>IFERROR(VLOOKUP(Tabla1[[#This Row],[team_name]],fut_fem,2,0),7)</f>
        <v>7</v>
      </c>
      <c r="E25">
        <f>IFERROR(VLOOKUP(Tabla1[[#This Row],[team_name]],fts_masc,2,0),7)</f>
        <v>7</v>
      </c>
      <c r="F25">
        <f>IFERROR(VLOOKUP(Tabla1[[#This Row],[team_name]],fts_fem,2,0),7)</f>
        <v>5</v>
      </c>
      <c r="G25">
        <f>IFERROR(VLOOKUP(Tabla1[[#This Row],[team_name]],vol_masc,2,0),7)</f>
        <v>7</v>
      </c>
      <c r="H25">
        <f>IFERROR(VLOOKUP(Tabla1[[#This Row],[team_name]],bas_masc,2,0),7)</f>
        <v>7</v>
      </c>
      <c r="I25">
        <f>IFERROR(VLOOKUP(Tabla1[[#This Row],[team_name]],bes_masc,2,0),7)</f>
        <v>7</v>
      </c>
      <c r="J25">
        <f>IFERROR(VLOOKUP(Tabla1[[#This Row],[team_name]],bad_masc,2,0),7)</f>
        <v>7</v>
      </c>
      <c r="K25">
        <f>IFERROR(VLOOKUP(Tabla1[[#This Row],[team_name]],cur_masc,2,0),7)</f>
        <v>7</v>
      </c>
      <c r="L25">
        <f>IFERROR(VLOOKUP(Tabla1[[#This Row],[team_name]],ten_masc,2,0),7)</f>
        <v>7</v>
      </c>
      <c r="M25">
        <f>IFERROR(VLOOKUP(Tabla1[[#This Row],[team_name]],rug_masc,2,0),7)</f>
        <v>7</v>
      </c>
      <c r="N25">
        <f>IFERROR(VLOOKUP(Tabla1[[#This Row],[team_name]],sqs_masc,2,0),7)</f>
        <v>7</v>
      </c>
      <c r="O25">
        <f>IFERROR(VLOOKUP(Tabla1[[#This Row],[team_name]],vlp_masc,2,0),7)</f>
        <v>7</v>
      </c>
      <c r="P25">
        <f>IFERROR(VLOOKUP(Tabla1[[#This Row],[team_name]],tem_masc,2,0),7)</f>
        <v>7</v>
      </c>
      <c r="Q25">
        <f>IFERROR(VLOOKUP(Tabla1[[#This Row],[team_name]],bal_masc,2,0),7)</f>
        <v>7</v>
      </c>
      <c r="R25">
        <f>IFERROR(VLOOKUP(Tabla1[[#This Row],[team_name]],hck_masc,2,0),7)</f>
        <v>7</v>
      </c>
      <c r="S25">
        <f>IFERROR(VLOOKUP(Tabla1[[#This Row],[team_name]],arc_masc,2,0),7)</f>
        <v>7</v>
      </c>
      <c r="T25">
        <f>IFERROR(VLOOKUP(Tabla1[[#This Row],[team_name]],esg_masc,2,0),7)</f>
        <v>7</v>
      </c>
      <c r="U25">
        <f>IFERROR(VLOOKUP(Tabla1[[#This Row],[team_name]],vol_fem,2,0),7)</f>
        <v>7</v>
      </c>
      <c r="V25">
        <f>IFERROR(VLOOKUP(Tabla1[[#This Row],[team_name]],bas_fem,2,0),7)</f>
        <v>7</v>
      </c>
      <c r="W25">
        <f>IFERROR(VLOOKUP(Tabla1[[#This Row],[team_name]],bes_fem,2,0),7)</f>
        <v>7</v>
      </c>
      <c r="X25">
        <f>IFERROR(VLOOKUP(Tabla1[[#This Row],[team_name]],bad_fem,2,0),7)</f>
        <v>7</v>
      </c>
      <c r="Y25">
        <f>IFERROR(VLOOKUP(Tabla1[[#This Row],[team_name]],cur_fem,2,0),7)</f>
        <v>7</v>
      </c>
      <c r="Z25">
        <f>IFERROR(VLOOKUP(Tabla1[[#This Row],[team_name]],ten_fem,2,0),7)</f>
        <v>7</v>
      </c>
      <c r="AA25">
        <f>IFERROR(VLOOKUP(Tabla1[[#This Row],[team_name]],rug_fem,2,0),7)</f>
        <v>7</v>
      </c>
      <c r="AB25">
        <f>IFERROR(VLOOKUP(Tabla1[[#This Row],[team_name]],sqs_fem,2,0),7)</f>
        <v>7</v>
      </c>
      <c r="AC25">
        <f>IFERROR(VLOOKUP(Tabla1[[#This Row],[team_name]],vlp_fem,2,0),7)</f>
        <v>7</v>
      </c>
      <c r="AD25">
        <f>IFERROR(VLOOKUP(Tabla1[[#This Row],[team_name]],tem_fem,2,0),7)</f>
        <v>7</v>
      </c>
      <c r="AE25">
        <f>IFERROR(VLOOKUP(Tabla1[[#This Row],[team_name]],bal_fem,2,0),7)</f>
        <v>7</v>
      </c>
      <c r="AF25">
        <f>IFERROR(VLOOKUP(Tabla1[[#This Row],[team_name]],hck_fem,2,0),7)</f>
        <v>7</v>
      </c>
      <c r="AG25">
        <f>IFERROR(VLOOKUP(Tabla1[[#This Row],[team_name]],esg_fem,2,0),7)</f>
        <v>7</v>
      </c>
      <c r="AH25">
        <f>IFERROR(VLOOKUP(Tabla1[[#This Row],[team_name]],esg_fem,2,0),7)</f>
        <v>7</v>
      </c>
      <c r="BC25">
        <v>7</v>
      </c>
      <c r="BD25">
        <v>7</v>
      </c>
      <c r="BE25">
        <v>7</v>
      </c>
      <c r="BF25">
        <v>7</v>
      </c>
      <c r="BG25">
        <v>7</v>
      </c>
      <c r="BH25">
        <v>7</v>
      </c>
      <c r="BI25">
        <v>7</v>
      </c>
      <c r="BJ25">
        <v>7</v>
      </c>
      <c r="BK25">
        <v>7</v>
      </c>
      <c r="BL25">
        <v>7</v>
      </c>
      <c r="BM25">
        <v>7</v>
      </c>
    </row>
    <row r="26" spans="1:65" x14ac:dyDescent="0.25">
      <c r="A26">
        <v>225</v>
      </c>
      <c r="B26" t="s">
        <v>994</v>
      </c>
      <c r="C26">
        <f>IFERROR(VLOOKUP(Tabla1[[#This Row],[team_name]],fut_masc,2,0),7)</f>
        <v>7</v>
      </c>
      <c r="D26">
        <f>IFERROR(VLOOKUP(Tabla1[[#This Row],[team_name]],fut_fem,2,0),7)</f>
        <v>7</v>
      </c>
      <c r="E26">
        <f>IFERROR(VLOOKUP(Tabla1[[#This Row],[team_name]],fts_masc,2,0),7)</f>
        <v>7</v>
      </c>
      <c r="F26">
        <f>IFERROR(VLOOKUP(Tabla1[[#This Row],[team_name]],fts_fem,2,0),7)</f>
        <v>7</v>
      </c>
      <c r="G26">
        <f>IFERROR(VLOOKUP(Tabla1[[#This Row],[team_name]],vol_masc,2,0),7)</f>
        <v>7</v>
      </c>
      <c r="H26">
        <f>IFERROR(VLOOKUP(Tabla1[[#This Row],[team_name]],bas_masc,2,0),7)</f>
        <v>7</v>
      </c>
      <c r="I26">
        <f>IFERROR(VLOOKUP(Tabla1[[#This Row],[team_name]],bes_masc,2,0),7)</f>
        <v>7</v>
      </c>
      <c r="J26">
        <f>IFERROR(VLOOKUP(Tabla1[[#This Row],[team_name]],bad_masc,2,0),7)</f>
        <v>7</v>
      </c>
      <c r="K26">
        <f>IFERROR(VLOOKUP(Tabla1[[#This Row],[team_name]],cur_masc,2,0),7)</f>
        <v>7</v>
      </c>
      <c r="L26">
        <f>IFERROR(VLOOKUP(Tabla1[[#This Row],[team_name]],ten_masc,2,0),7)</f>
        <v>7</v>
      </c>
      <c r="M26">
        <f>IFERROR(VLOOKUP(Tabla1[[#This Row],[team_name]],rug_masc,2,0),7)</f>
        <v>7</v>
      </c>
      <c r="N26">
        <f>IFERROR(VLOOKUP(Tabla1[[#This Row],[team_name]],sqs_masc,2,0),7)</f>
        <v>7</v>
      </c>
      <c r="O26">
        <f>IFERROR(VLOOKUP(Tabla1[[#This Row],[team_name]],vlp_masc,2,0),7)</f>
        <v>7</v>
      </c>
      <c r="P26">
        <f>IFERROR(VLOOKUP(Tabla1[[#This Row],[team_name]],tem_masc,2,0),7)</f>
        <v>7</v>
      </c>
      <c r="Q26">
        <f>IFERROR(VLOOKUP(Tabla1[[#This Row],[team_name]],bal_masc,2,0),7)</f>
        <v>7</v>
      </c>
      <c r="R26">
        <f>IFERROR(VLOOKUP(Tabla1[[#This Row],[team_name]],hck_masc,2,0),7)</f>
        <v>7</v>
      </c>
      <c r="S26">
        <f>IFERROR(VLOOKUP(Tabla1[[#This Row],[team_name]],arc_masc,2,0),7)</f>
        <v>7</v>
      </c>
      <c r="T26">
        <f>IFERROR(VLOOKUP(Tabla1[[#This Row],[team_name]],esg_masc,2,0),7)</f>
        <v>7</v>
      </c>
      <c r="U26">
        <f>IFERROR(VLOOKUP(Tabla1[[#This Row],[team_name]],vol_fem,2,0),7)</f>
        <v>7</v>
      </c>
      <c r="V26">
        <f>IFERROR(VLOOKUP(Tabla1[[#This Row],[team_name]],bas_fem,2,0),7)</f>
        <v>7</v>
      </c>
      <c r="W26">
        <f>IFERROR(VLOOKUP(Tabla1[[#This Row],[team_name]],bes_fem,2,0),7)</f>
        <v>7</v>
      </c>
      <c r="X26">
        <f>IFERROR(VLOOKUP(Tabla1[[#This Row],[team_name]],bad_fem,2,0),7)</f>
        <v>7</v>
      </c>
      <c r="Y26">
        <f>IFERROR(VLOOKUP(Tabla1[[#This Row],[team_name]],cur_fem,2,0),7)</f>
        <v>7</v>
      </c>
      <c r="Z26">
        <f>IFERROR(VLOOKUP(Tabla1[[#This Row],[team_name]],ten_fem,2,0),7)</f>
        <v>7</v>
      </c>
      <c r="AA26">
        <f>IFERROR(VLOOKUP(Tabla1[[#This Row],[team_name]],rug_fem,2,0),7)</f>
        <v>7</v>
      </c>
      <c r="AB26">
        <f>IFERROR(VLOOKUP(Tabla1[[#This Row],[team_name]],sqs_fem,2,0),7)</f>
        <v>7</v>
      </c>
      <c r="AC26">
        <f>IFERROR(VLOOKUP(Tabla1[[#This Row],[team_name]],vlp_fem,2,0),7)</f>
        <v>7</v>
      </c>
      <c r="AD26">
        <f>IFERROR(VLOOKUP(Tabla1[[#This Row],[team_name]],tem_fem,2,0),7)</f>
        <v>7</v>
      </c>
      <c r="AE26">
        <f>IFERROR(VLOOKUP(Tabla1[[#This Row],[team_name]],bal_fem,2,0),7)</f>
        <v>7</v>
      </c>
      <c r="AF26">
        <f>IFERROR(VLOOKUP(Tabla1[[#This Row],[team_name]],hck_fem,2,0),7)</f>
        <v>7</v>
      </c>
      <c r="AG26">
        <f>IFERROR(VLOOKUP(Tabla1[[#This Row],[team_name]],esg_fem,2,0),7)</f>
        <v>7</v>
      </c>
      <c r="AH26">
        <f>IFERROR(VLOOKUP(Tabla1[[#This Row],[team_name]],esg_fem,2,0),7)</f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7</v>
      </c>
      <c r="BI26">
        <v>7</v>
      </c>
      <c r="BJ26">
        <v>7</v>
      </c>
      <c r="BK26">
        <v>7</v>
      </c>
      <c r="BL26">
        <v>7</v>
      </c>
      <c r="BM26">
        <v>7</v>
      </c>
    </row>
    <row r="27" spans="1:65" x14ac:dyDescent="0.25">
      <c r="A27">
        <v>226</v>
      </c>
      <c r="B27" t="s">
        <v>995</v>
      </c>
      <c r="C27">
        <f>IFERROR(VLOOKUP(Tabla1[[#This Row],[team_name]],fut_masc,2,0),7)</f>
        <v>7</v>
      </c>
      <c r="D27">
        <f>IFERROR(VLOOKUP(Tabla1[[#This Row],[team_name]],fut_fem,2,0),7)</f>
        <v>4</v>
      </c>
      <c r="E27">
        <f>IFERROR(VLOOKUP(Tabla1[[#This Row],[team_name]],fts_masc,2,0),7)</f>
        <v>7</v>
      </c>
      <c r="F27">
        <f>IFERROR(VLOOKUP(Tabla1[[#This Row],[team_name]],fts_fem,2,0),7)</f>
        <v>7</v>
      </c>
      <c r="G27">
        <f>IFERROR(VLOOKUP(Tabla1[[#This Row],[team_name]],vol_masc,2,0),7)</f>
        <v>7</v>
      </c>
      <c r="H27">
        <f>IFERROR(VLOOKUP(Tabla1[[#This Row],[team_name]],bas_masc,2,0),7)</f>
        <v>7</v>
      </c>
      <c r="I27">
        <f>IFERROR(VLOOKUP(Tabla1[[#This Row],[team_name]],bes_masc,2,0),7)</f>
        <v>7</v>
      </c>
      <c r="J27">
        <f>IFERROR(VLOOKUP(Tabla1[[#This Row],[team_name]],bad_masc,2,0),7)</f>
        <v>7</v>
      </c>
      <c r="K27">
        <f>IFERROR(VLOOKUP(Tabla1[[#This Row],[team_name]],cur_masc,2,0),7)</f>
        <v>7</v>
      </c>
      <c r="L27">
        <f>IFERROR(VLOOKUP(Tabla1[[#This Row],[team_name]],ten_masc,2,0),7)</f>
        <v>7</v>
      </c>
      <c r="M27">
        <f>IFERROR(VLOOKUP(Tabla1[[#This Row],[team_name]],rug_masc,2,0),7)</f>
        <v>7</v>
      </c>
      <c r="N27">
        <f>IFERROR(VLOOKUP(Tabla1[[#This Row],[team_name]],sqs_masc,2,0),7)</f>
        <v>7</v>
      </c>
      <c r="O27">
        <f>IFERROR(VLOOKUP(Tabla1[[#This Row],[team_name]],vlp_masc,2,0),7)</f>
        <v>7</v>
      </c>
      <c r="P27">
        <f>IFERROR(VLOOKUP(Tabla1[[#This Row],[team_name]],tem_masc,2,0),7)</f>
        <v>7</v>
      </c>
      <c r="Q27">
        <f>IFERROR(VLOOKUP(Tabla1[[#This Row],[team_name]],bal_masc,2,0),7)</f>
        <v>7</v>
      </c>
      <c r="R27">
        <f>IFERROR(VLOOKUP(Tabla1[[#This Row],[team_name]],hck_masc,2,0),7)</f>
        <v>7</v>
      </c>
      <c r="S27">
        <f>IFERROR(VLOOKUP(Tabla1[[#This Row],[team_name]],arc_masc,2,0),7)</f>
        <v>7</v>
      </c>
      <c r="T27">
        <f>IFERROR(VLOOKUP(Tabla1[[#This Row],[team_name]],esg_masc,2,0),7)</f>
        <v>7</v>
      </c>
      <c r="U27">
        <f>IFERROR(VLOOKUP(Tabla1[[#This Row],[team_name]],vol_fem,2,0),7)</f>
        <v>7</v>
      </c>
      <c r="V27">
        <f>IFERROR(VLOOKUP(Tabla1[[#This Row],[team_name]],bas_fem,2,0),7)</f>
        <v>5</v>
      </c>
      <c r="W27">
        <f>IFERROR(VLOOKUP(Tabla1[[#This Row],[team_name]],bes_fem,2,0),7)</f>
        <v>7</v>
      </c>
      <c r="X27">
        <f>IFERROR(VLOOKUP(Tabla1[[#This Row],[team_name]],bad_fem,2,0),7)</f>
        <v>7</v>
      </c>
      <c r="Y27">
        <f>IFERROR(VLOOKUP(Tabla1[[#This Row],[team_name]],cur_fem,2,0),7)</f>
        <v>7</v>
      </c>
      <c r="Z27">
        <f>IFERROR(VLOOKUP(Tabla1[[#This Row],[team_name]],ten_fem,2,0),7)</f>
        <v>7</v>
      </c>
      <c r="AA27">
        <f>IFERROR(VLOOKUP(Tabla1[[#This Row],[team_name]],rug_fem,2,0),7)</f>
        <v>7</v>
      </c>
      <c r="AB27">
        <f>IFERROR(VLOOKUP(Tabla1[[#This Row],[team_name]],sqs_fem,2,0),7)</f>
        <v>7</v>
      </c>
      <c r="AC27">
        <f>IFERROR(VLOOKUP(Tabla1[[#This Row],[team_name]],vlp_fem,2,0),7)</f>
        <v>7</v>
      </c>
      <c r="AD27">
        <f>IFERROR(VLOOKUP(Tabla1[[#This Row],[team_name]],tem_fem,2,0),7)</f>
        <v>7</v>
      </c>
      <c r="AE27">
        <f>IFERROR(VLOOKUP(Tabla1[[#This Row],[team_name]],bal_fem,2,0),7)</f>
        <v>7</v>
      </c>
      <c r="AF27">
        <f>IFERROR(VLOOKUP(Tabla1[[#This Row],[team_name]],hck_fem,2,0),7)</f>
        <v>7</v>
      </c>
      <c r="AG27">
        <f>IFERROR(VLOOKUP(Tabla1[[#This Row],[team_name]],esg_fem,2,0),7)</f>
        <v>7</v>
      </c>
      <c r="AH27">
        <f>IFERROR(VLOOKUP(Tabla1[[#This Row],[team_name]],esg_fem,2,0),7)</f>
        <v>7</v>
      </c>
      <c r="BC27">
        <v>7</v>
      </c>
      <c r="BD27">
        <v>7</v>
      </c>
      <c r="BE27">
        <v>7</v>
      </c>
      <c r="BF27">
        <v>7</v>
      </c>
      <c r="BG27">
        <v>7</v>
      </c>
      <c r="BH27">
        <v>7</v>
      </c>
      <c r="BI27">
        <v>7</v>
      </c>
      <c r="BJ27">
        <v>7</v>
      </c>
      <c r="BK27">
        <v>7</v>
      </c>
      <c r="BL27">
        <v>7</v>
      </c>
      <c r="BM27">
        <v>7</v>
      </c>
    </row>
    <row r="28" spans="1:65" x14ac:dyDescent="0.25">
      <c r="A28">
        <v>227</v>
      </c>
      <c r="B28" t="s">
        <v>996</v>
      </c>
      <c r="C28">
        <f>IFERROR(VLOOKUP(Tabla1[[#This Row],[team_name]],fut_masc,2,0),7)</f>
        <v>7</v>
      </c>
      <c r="D28">
        <f>IFERROR(VLOOKUP(Tabla1[[#This Row],[team_name]],fut_fem,2,0),7)</f>
        <v>1</v>
      </c>
      <c r="E28">
        <f>IFERROR(VLOOKUP(Tabla1[[#This Row],[team_name]],fts_masc,2,0),7)</f>
        <v>7</v>
      </c>
      <c r="F28">
        <f>IFERROR(VLOOKUP(Tabla1[[#This Row],[team_name]],fts_fem,2,0),7)</f>
        <v>7</v>
      </c>
      <c r="G28">
        <f>IFERROR(VLOOKUP(Tabla1[[#This Row],[team_name]],vol_masc,2,0),7)</f>
        <v>7</v>
      </c>
      <c r="H28">
        <f>IFERROR(VLOOKUP(Tabla1[[#This Row],[team_name]],bas_masc,2,0),7)</f>
        <v>7</v>
      </c>
      <c r="I28">
        <f>IFERROR(VLOOKUP(Tabla1[[#This Row],[team_name]],bes_masc,2,0),7)</f>
        <v>7</v>
      </c>
      <c r="J28">
        <f>IFERROR(VLOOKUP(Tabla1[[#This Row],[team_name]],bad_masc,2,0),7)</f>
        <v>7</v>
      </c>
      <c r="K28">
        <f>IFERROR(VLOOKUP(Tabla1[[#This Row],[team_name]],cur_masc,2,0),7)</f>
        <v>7</v>
      </c>
      <c r="L28">
        <f>IFERROR(VLOOKUP(Tabla1[[#This Row],[team_name]],ten_masc,2,0),7)</f>
        <v>7</v>
      </c>
      <c r="M28">
        <f>IFERROR(VLOOKUP(Tabla1[[#This Row],[team_name]],rug_masc,2,0),7)</f>
        <v>7</v>
      </c>
      <c r="N28">
        <f>IFERROR(VLOOKUP(Tabla1[[#This Row],[team_name]],sqs_masc,2,0),7)</f>
        <v>7</v>
      </c>
      <c r="O28">
        <f>IFERROR(VLOOKUP(Tabla1[[#This Row],[team_name]],vlp_masc,2,0),7)</f>
        <v>7</v>
      </c>
      <c r="P28">
        <f>IFERROR(VLOOKUP(Tabla1[[#This Row],[team_name]],tem_masc,2,0),7)</f>
        <v>7</v>
      </c>
      <c r="Q28">
        <f>IFERROR(VLOOKUP(Tabla1[[#This Row],[team_name]],bal_masc,2,0),7)</f>
        <v>7</v>
      </c>
      <c r="R28">
        <f>IFERROR(VLOOKUP(Tabla1[[#This Row],[team_name]],hck_masc,2,0),7)</f>
        <v>7</v>
      </c>
      <c r="S28">
        <f>IFERROR(VLOOKUP(Tabla1[[#This Row],[team_name]],arc_masc,2,0),7)</f>
        <v>7</v>
      </c>
      <c r="T28">
        <f>IFERROR(VLOOKUP(Tabla1[[#This Row],[team_name]],esg_masc,2,0),7)</f>
        <v>7</v>
      </c>
      <c r="U28">
        <f>IFERROR(VLOOKUP(Tabla1[[#This Row],[team_name]],vol_fem,2,0),7)</f>
        <v>2</v>
      </c>
      <c r="V28">
        <f>IFERROR(VLOOKUP(Tabla1[[#This Row],[team_name]],bas_fem,2,0),7)</f>
        <v>2</v>
      </c>
      <c r="W28">
        <f>IFERROR(VLOOKUP(Tabla1[[#This Row],[team_name]],bes_fem,2,0),7)</f>
        <v>7</v>
      </c>
      <c r="X28">
        <f>IFERROR(VLOOKUP(Tabla1[[#This Row],[team_name]],bad_fem,2,0),7)</f>
        <v>5</v>
      </c>
      <c r="Y28">
        <f>IFERROR(VLOOKUP(Tabla1[[#This Row],[team_name]],cur_fem,2,0),7)</f>
        <v>3</v>
      </c>
      <c r="Z28">
        <f>IFERROR(VLOOKUP(Tabla1[[#This Row],[team_name]],ten_fem,2,0),7)</f>
        <v>4</v>
      </c>
      <c r="AA28">
        <f>IFERROR(VLOOKUP(Tabla1[[#This Row],[team_name]],rug_fem,2,0),7)</f>
        <v>3</v>
      </c>
      <c r="AB28">
        <f>IFERROR(VLOOKUP(Tabla1[[#This Row],[team_name]],sqs_fem,2,0),7)</f>
        <v>6</v>
      </c>
      <c r="AC28">
        <f>IFERROR(VLOOKUP(Tabla1[[#This Row],[team_name]],vlp_fem,2,0),7)</f>
        <v>1</v>
      </c>
      <c r="AD28">
        <f>IFERROR(VLOOKUP(Tabla1[[#This Row],[team_name]],tem_fem,2,0),7)</f>
        <v>1</v>
      </c>
      <c r="AE28">
        <f>IFERROR(VLOOKUP(Tabla1[[#This Row],[team_name]],bal_fem,2,0),7)</f>
        <v>2</v>
      </c>
      <c r="AF28">
        <f>IFERROR(VLOOKUP(Tabla1[[#This Row],[team_name]],hck_fem,2,0),7)</f>
        <v>2</v>
      </c>
      <c r="AG28">
        <f>IFERROR(VLOOKUP(Tabla1[[#This Row],[team_name]],esg_fem,2,0),7)</f>
        <v>3</v>
      </c>
      <c r="AH28">
        <f>IFERROR(VLOOKUP(Tabla1[[#This Row],[team_name]],esg_fem,2,0),7)</f>
        <v>3</v>
      </c>
      <c r="BC28">
        <v>7</v>
      </c>
      <c r="BD28">
        <v>7</v>
      </c>
      <c r="BE28">
        <v>7</v>
      </c>
      <c r="BF28">
        <v>7</v>
      </c>
      <c r="BG28">
        <v>7</v>
      </c>
      <c r="BH28">
        <v>7</v>
      </c>
      <c r="BI28">
        <v>7</v>
      </c>
      <c r="BJ28">
        <v>7</v>
      </c>
      <c r="BK28">
        <v>7</v>
      </c>
      <c r="BL28">
        <v>7</v>
      </c>
      <c r="BM28">
        <v>7</v>
      </c>
    </row>
    <row r="29" spans="1:65" x14ac:dyDescent="0.25">
      <c r="A29">
        <v>228</v>
      </c>
      <c r="B29" t="s">
        <v>997</v>
      </c>
      <c r="C29">
        <f>IFERROR(VLOOKUP(Tabla1[[#This Row],[team_name]],fut_masc,2,0),7)</f>
        <v>7</v>
      </c>
      <c r="D29">
        <f>IFERROR(VLOOKUP(Tabla1[[#This Row],[team_name]],fut_fem,2,0),7)</f>
        <v>7</v>
      </c>
      <c r="E29">
        <f>IFERROR(VLOOKUP(Tabla1[[#This Row],[team_name]],fts_masc,2,0),7)</f>
        <v>7</v>
      </c>
      <c r="F29">
        <f>IFERROR(VLOOKUP(Tabla1[[#This Row],[team_name]],fts_fem,2,0),7)</f>
        <v>7</v>
      </c>
      <c r="G29">
        <f>IFERROR(VLOOKUP(Tabla1[[#This Row],[team_name]],vol_masc,2,0),7)</f>
        <v>7</v>
      </c>
      <c r="H29">
        <f>IFERROR(VLOOKUP(Tabla1[[#This Row],[team_name]],bas_masc,2,0),7)</f>
        <v>7</v>
      </c>
      <c r="I29">
        <f>IFERROR(VLOOKUP(Tabla1[[#This Row],[team_name]],bes_masc,2,0),7)</f>
        <v>7</v>
      </c>
      <c r="J29">
        <f>IFERROR(VLOOKUP(Tabla1[[#This Row],[team_name]],bad_masc,2,0),7)</f>
        <v>7</v>
      </c>
      <c r="K29">
        <f>IFERROR(VLOOKUP(Tabla1[[#This Row],[team_name]],cur_masc,2,0),7)</f>
        <v>7</v>
      </c>
      <c r="L29">
        <f>IFERROR(VLOOKUP(Tabla1[[#This Row],[team_name]],ten_masc,2,0),7)</f>
        <v>7</v>
      </c>
      <c r="M29">
        <f>IFERROR(VLOOKUP(Tabla1[[#This Row],[team_name]],rug_masc,2,0),7)</f>
        <v>7</v>
      </c>
      <c r="N29">
        <f>IFERROR(VLOOKUP(Tabla1[[#This Row],[team_name]],sqs_masc,2,0),7)</f>
        <v>7</v>
      </c>
      <c r="O29">
        <f>IFERROR(VLOOKUP(Tabla1[[#This Row],[team_name]],vlp_masc,2,0),7)</f>
        <v>7</v>
      </c>
      <c r="P29">
        <f>IFERROR(VLOOKUP(Tabla1[[#This Row],[team_name]],tem_masc,2,0),7)</f>
        <v>7</v>
      </c>
      <c r="Q29">
        <f>IFERROR(VLOOKUP(Tabla1[[#This Row],[team_name]],bal_masc,2,0),7)</f>
        <v>7</v>
      </c>
      <c r="R29">
        <f>IFERROR(VLOOKUP(Tabla1[[#This Row],[team_name]],hck_masc,2,0),7)</f>
        <v>7</v>
      </c>
      <c r="S29">
        <f>IFERROR(VLOOKUP(Tabla1[[#This Row],[team_name]],arc_masc,2,0),7)</f>
        <v>7</v>
      </c>
      <c r="T29">
        <f>IFERROR(VLOOKUP(Tabla1[[#This Row],[team_name]],esg_masc,2,0),7)</f>
        <v>7</v>
      </c>
      <c r="U29">
        <f>IFERROR(VLOOKUP(Tabla1[[#This Row],[team_name]],vol_fem,2,0),7)</f>
        <v>7</v>
      </c>
      <c r="V29">
        <f>IFERROR(VLOOKUP(Tabla1[[#This Row],[team_name]],bas_fem,2,0),7)</f>
        <v>7</v>
      </c>
      <c r="W29">
        <f>IFERROR(VLOOKUP(Tabla1[[#This Row],[team_name]],bes_fem,2,0),7)</f>
        <v>7</v>
      </c>
      <c r="X29">
        <f>IFERROR(VLOOKUP(Tabla1[[#This Row],[team_name]],bad_fem,2,0),7)</f>
        <v>7</v>
      </c>
      <c r="Y29">
        <f>IFERROR(VLOOKUP(Tabla1[[#This Row],[team_name]],cur_fem,2,0),7)</f>
        <v>7</v>
      </c>
      <c r="Z29">
        <f>IFERROR(VLOOKUP(Tabla1[[#This Row],[team_name]],ten_fem,2,0),7)</f>
        <v>7</v>
      </c>
      <c r="AA29">
        <f>IFERROR(VLOOKUP(Tabla1[[#This Row],[team_name]],rug_fem,2,0),7)</f>
        <v>7</v>
      </c>
      <c r="AB29">
        <f>IFERROR(VLOOKUP(Tabla1[[#This Row],[team_name]],sqs_fem,2,0),7)</f>
        <v>7</v>
      </c>
      <c r="AC29">
        <f>IFERROR(VLOOKUP(Tabla1[[#This Row],[team_name]],vlp_fem,2,0),7)</f>
        <v>7</v>
      </c>
      <c r="AD29">
        <f>IFERROR(VLOOKUP(Tabla1[[#This Row],[team_name]],tem_fem,2,0),7)</f>
        <v>7</v>
      </c>
      <c r="AE29">
        <f>IFERROR(VLOOKUP(Tabla1[[#This Row],[team_name]],bal_fem,2,0),7)</f>
        <v>7</v>
      </c>
      <c r="AF29">
        <f>IFERROR(VLOOKUP(Tabla1[[#This Row],[team_name]],hck_fem,2,0),7)</f>
        <v>7</v>
      </c>
      <c r="AG29">
        <f>IFERROR(VLOOKUP(Tabla1[[#This Row],[team_name]],esg_fem,2,0),7)</f>
        <v>7</v>
      </c>
      <c r="AH29">
        <f>IFERROR(VLOOKUP(Tabla1[[#This Row],[team_name]],esg_fem,2,0),7)</f>
        <v>7</v>
      </c>
      <c r="BC29">
        <v>7</v>
      </c>
      <c r="BD29">
        <v>7</v>
      </c>
      <c r="BE29">
        <v>7</v>
      </c>
      <c r="BF29">
        <v>7</v>
      </c>
      <c r="BG29">
        <v>7</v>
      </c>
      <c r="BH29">
        <v>7</v>
      </c>
      <c r="BI29">
        <v>7</v>
      </c>
      <c r="BJ29">
        <v>7</v>
      </c>
      <c r="BK29">
        <v>7</v>
      </c>
      <c r="BL29">
        <v>7</v>
      </c>
      <c r="BM29">
        <v>7</v>
      </c>
    </row>
    <row r="30" spans="1:65" x14ac:dyDescent="0.25">
      <c r="A30">
        <v>229</v>
      </c>
      <c r="B30" t="s">
        <v>998</v>
      </c>
      <c r="C30">
        <f>IFERROR(VLOOKUP(Tabla1[[#This Row],[team_name]],fut_masc,2,0),7)</f>
        <v>7</v>
      </c>
      <c r="D30">
        <f>IFERROR(VLOOKUP(Tabla1[[#This Row],[team_name]],fut_fem,2,0),7)</f>
        <v>7</v>
      </c>
      <c r="E30">
        <f>IFERROR(VLOOKUP(Tabla1[[#This Row],[team_name]],fts_masc,2,0),7)</f>
        <v>7</v>
      </c>
      <c r="F30">
        <f>IFERROR(VLOOKUP(Tabla1[[#This Row],[team_name]],fts_fem,2,0),7)</f>
        <v>7</v>
      </c>
      <c r="G30">
        <f>IFERROR(VLOOKUP(Tabla1[[#This Row],[team_name]],vol_masc,2,0),7)</f>
        <v>7</v>
      </c>
      <c r="H30">
        <f>IFERROR(VLOOKUP(Tabla1[[#This Row],[team_name]],bas_masc,2,0),7)</f>
        <v>7</v>
      </c>
      <c r="I30">
        <f>IFERROR(VLOOKUP(Tabla1[[#This Row],[team_name]],bes_masc,2,0),7)</f>
        <v>7</v>
      </c>
      <c r="J30">
        <f>IFERROR(VLOOKUP(Tabla1[[#This Row],[team_name]],bad_masc,2,0),7)</f>
        <v>7</v>
      </c>
      <c r="K30">
        <f>IFERROR(VLOOKUP(Tabla1[[#This Row],[team_name]],cur_masc,2,0),7)</f>
        <v>7</v>
      </c>
      <c r="L30">
        <f>IFERROR(VLOOKUP(Tabla1[[#This Row],[team_name]],ten_masc,2,0),7)</f>
        <v>7</v>
      </c>
      <c r="M30">
        <f>IFERROR(VLOOKUP(Tabla1[[#This Row],[team_name]],rug_masc,2,0),7)</f>
        <v>7</v>
      </c>
      <c r="N30">
        <f>IFERROR(VLOOKUP(Tabla1[[#This Row],[team_name]],sqs_masc,2,0),7)</f>
        <v>7</v>
      </c>
      <c r="O30">
        <f>IFERROR(VLOOKUP(Tabla1[[#This Row],[team_name]],vlp_masc,2,0),7)</f>
        <v>7</v>
      </c>
      <c r="P30">
        <f>IFERROR(VLOOKUP(Tabla1[[#This Row],[team_name]],tem_masc,2,0),7)</f>
        <v>7</v>
      </c>
      <c r="Q30">
        <f>IFERROR(VLOOKUP(Tabla1[[#This Row],[team_name]],bal_masc,2,0),7)</f>
        <v>7</v>
      </c>
      <c r="R30">
        <f>IFERROR(VLOOKUP(Tabla1[[#This Row],[team_name]],hck_masc,2,0),7)</f>
        <v>7</v>
      </c>
      <c r="S30">
        <f>IFERROR(VLOOKUP(Tabla1[[#This Row],[team_name]],arc_masc,2,0),7)</f>
        <v>7</v>
      </c>
      <c r="T30">
        <f>IFERROR(VLOOKUP(Tabla1[[#This Row],[team_name]],esg_masc,2,0),7)</f>
        <v>7</v>
      </c>
      <c r="U30">
        <f>IFERROR(VLOOKUP(Tabla1[[#This Row],[team_name]],vol_fem,2,0),7)</f>
        <v>7</v>
      </c>
      <c r="V30">
        <f>IFERROR(VLOOKUP(Tabla1[[#This Row],[team_name]],bas_fem,2,0),7)</f>
        <v>6</v>
      </c>
      <c r="W30">
        <f>IFERROR(VLOOKUP(Tabla1[[#This Row],[team_name]],bes_fem,2,0),7)</f>
        <v>7</v>
      </c>
      <c r="X30">
        <f>IFERROR(VLOOKUP(Tabla1[[#This Row],[team_name]],bad_fem,2,0),7)</f>
        <v>7</v>
      </c>
      <c r="Y30">
        <f>IFERROR(VLOOKUP(Tabla1[[#This Row],[team_name]],cur_fem,2,0),7)</f>
        <v>7</v>
      </c>
      <c r="Z30">
        <f>IFERROR(VLOOKUP(Tabla1[[#This Row],[team_name]],ten_fem,2,0),7)</f>
        <v>5</v>
      </c>
      <c r="AA30">
        <f>IFERROR(VLOOKUP(Tabla1[[#This Row],[team_name]],rug_fem,2,0),7)</f>
        <v>4</v>
      </c>
      <c r="AB30">
        <f>IFERROR(VLOOKUP(Tabla1[[#This Row],[team_name]],sqs_fem,2,0),7)</f>
        <v>7</v>
      </c>
      <c r="AC30">
        <f>IFERROR(VLOOKUP(Tabla1[[#This Row],[team_name]],vlp_fem,2,0),7)</f>
        <v>7</v>
      </c>
      <c r="AD30">
        <f>IFERROR(VLOOKUP(Tabla1[[#This Row],[team_name]],tem_fem,2,0),7)</f>
        <v>7</v>
      </c>
      <c r="AE30">
        <f>IFERROR(VLOOKUP(Tabla1[[#This Row],[team_name]],bal_fem,2,0),7)</f>
        <v>7</v>
      </c>
      <c r="AF30">
        <f>IFERROR(VLOOKUP(Tabla1[[#This Row],[team_name]],hck_fem,2,0),7)</f>
        <v>7</v>
      </c>
      <c r="AG30">
        <f>IFERROR(VLOOKUP(Tabla1[[#This Row],[team_name]],esg_fem,2,0),7)</f>
        <v>7</v>
      </c>
      <c r="AH30">
        <f>IFERROR(VLOOKUP(Tabla1[[#This Row],[team_name]],esg_fem,2,0),7)</f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</v>
      </c>
      <c r="BJ30">
        <v>7</v>
      </c>
      <c r="BK30">
        <v>7</v>
      </c>
      <c r="BL30">
        <v>7</v>
      </c>
      <c r="BM30">
        <v>7</v>
      </c>
    </row>
    <row r="31" spans="1:65" x14ac:dyDescent="0.25">
      <c r="A31">
        <v>230</v>
      </c>
      <c r="B31" t="s">
        <v>999</v>
      </c>
      <c r="C31">
        <f>IFERROR(VLOOKUP(Tabla1[[#This Row],[team_name]],fut_masc,2,0),7)</f>
        <v>7</v>
      </c>
      <c r="D31">
        <f>IFERROR(VLOOKUP(Tabla1[[#This Row],[team_name]],fut_fem,2,0),7)</f>
        <v>7</v>
      </c>
      <c r="E31">
        <f>IFERROR(VLOOKUP(Tabla1[[#This Row],[team_name]],fts_masc,2,0),7)</f>
        <v>7</v>
      </c>
      <c r="F31">
        <f>IFERROR(VLOOKUP(Tabla1[[#This Row],[team_name]],fts_fem,2,0),7)</f>
        <v>7</v>
      </c>
      <c r="G31">
        <f>IFERROR(VLOOKUP(Tabla1[[#This Row],[team_name]],vol_masc,2,0),7)</f>
        <v>7</v>
      </c>
      <c r="H31">
        <f>IFERROR(VLOOKUP(Tabla1[[#This Row],[team_name]],bas_masc,2,0),7)</f>
        <v>7</v>
      </c>
      <c r="I31">
        <f>IFERROR(VLOOKUP(Tabla1[[#This Row],[team_name]],bes_masc,2,0),7)</f>
        <v>7</v>
      </c>
      <c r="J31">
        <f>IFERROR(VLOOKUP(Tabla1[[#This Row],[team_name]],bad_masc,2,0),7)</f>
        <v>7</v>
      </c>
      <c r="K31">
        <f>IFERROR(VLOOKUP(Tabla1[[#This Row],[team_name]],cur_masc,2,0),7)</f>
        <v>7</v>
      </c>
      <c r="L31">
        <f>IFERROR(VLOOKUP(Tabla1[[#This Row],[team_name]],ten_masc,2,0),7)</f>
        <v>7</v>
      </c>
      <c r="M31">
        <f>IFERROR(VLOOKUP(Tabla1[[#This Row],[team_name]],rug_masc,2,0),7)</f>
        <v>7</v>
      </c>
      <c r="N31">
        <f>IFERROR(VLOOKUP(Tabla1[[#This Row],[team_name]],sqs_masc,2,0),7)</f>
        <v>7</v>
      </c>
      <c r="O31">
        <f>IFERROR(VLOOKUP(Tabla1[[#This Row],[team_name]],vlp_masc,2,0),7)</f>
        <v>7</v>
      </c>
      <c r="P31">
        <f>IFERROR(VLOOKUP(Tabla1[[#This Row],[team_name]],tem_masc,2,0),7)</f>
        <v>7</v>
      </c>
      <c r="Q31">
        <f>IFERROR(VLOOKUP(Tabla1[[#This Row],[team_name]],bal_masc,2,0),7)</f>
        <v>7</v>
      </c>
      <c r="R31">
        <f>IFERROR(VLOOKUP(Tabla1[[#This Row],[team_name]],hck_masc,2,0),7)</f>
        <v>7</v>
      </c>
      <c r="S31">
        <f>IFERROR(VLOOKUP(Tabla1[[#This Row],[team_name]],arc_masc,2,0),7)</f>
        <v>7</v>
      </c>
      <c r="T31">
        <f>IFERROR(VLOOKUP(Tabla1[[#This Row],[team_name]],esg_masc,2,0),7)</f>
        <v>7</v>
      </c>
      <c r="U31">
        <f>IFERROR(VLOOKUP(Tabla1[[#This Row],[team_name]],vol_fem,2,0),7)</f>
        <v>7</v>
      </c>
      <c r="V31">
        <f>IFERROR(VLOOKUP(Tabla1[[#This Row],[team_name]],bas_fem,2,0),7)</f>
        <v>4</v>
      </c>
      <c r="W31">
        <f>IFERROR(VLOOKUP(Tabla1[[#This Row],[team_name]],bes_fem,2,0),7)</f>
        <v>7</v>
      </c>
      <c r="X31">
        <f>IFERROR(VLOOKUP(Tabla1[[#This Row],[team_name]],bad_fem,2,0),7)</f>
        <v>7</v>
      </c>
      <c r="Y31">
        <f>IFERROR(VLOOKUP(Tabla1[[#This Row],[team_name]],cur_fem,2,0),7)</f>
        <v>7</v>
      </c>
      <c r="Z31">
        <f>IFERROR(VLOOKUP(Tabla1[[#This Row],[team_name]],ten_fem,2,0),7)</f>
        <v>7</v>
      </c>
      <c r="AA31">
        <f>IFERROR(VLOOKUP(Tabla1[[#This Row],[team_name]],rug_fem,2,0),7)</f>
        <v>7</v>
      </c>
      <c r="AB31">
        <f>IFERROR(VLOOKUP(Tabla1[[#This Row],[team_name]],sqs_fem,2,0),7)</f>
        <v>7</v>
      </c>
      <c r="AC31">
        <f>IFERROR(VLOOKUP(Tabla1[[#This Row],[team_name]],vlp_fem,2,0),7)</f>
        <v>7</v>
      </c>
      <c r="AD31">
        <f>IFERROR(VLOOKUP(Tabla1[[#This Row],[team_name]],tem_fem,2,0),7)</f>
        <v>7</v>
      </c>
      <c r="AE31">
        <f>IFERROR(VLOOKUP(Tabla1[[#This Row],[team_name]],bal_fem,2,0),7)</f>
        <v>7</v>
      </c>
      <c r="AF31">
        <f>IFERROR(VLOOKUP(Tabla1[[#This Row],[team_name]],hck_fem,2,0),7)</f>
        <v>7</v>
      </c>
      <c r="AG31">
        <f>IFERROR(VLOOKUP(Tabla1[[#This Row],[team_name]],esg_fem,2,0),7)</f>
        <v>5</v>
      </c>
      <c r="AH31">
        <f>IFERROR(VLOOKUP(Tabla1[[#This Row],[team_name]],esg_fem,2,0),7)</f>
        <v>5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7</v>
      </c>
      <c r="BM31">
        <v>7</v>
      </c>
    </row>
    <row r="32" spans="1:65" x14ac:dyDescent="0.25">
      <c r="A32">
        <v>231</v>
      </c>
      <c r="B32" t="s">
        <v>1000</v>
      </c>
      <c r="C32">
        <f>IFERROR(VLOOKUP(Tabla1[[#This Row],[team_name]],fut_masc,2,0),7)</f>
        <v>7</v>
      </c>
      <c r="D32">
        <f>IFERROR(VLOOKUP(Tabla1[[#This Row],[team_name]],fut_fem,2,0),7)</f>
        <v>7</v>
      </c>
      <c r="E32">
        <f>IFERROR(VLOOKUP(Tabla1[[#This Row],[team_name]],fts_masc,2,0),7)</f>
        <v>7</v>
      </c>
      <c r="F32">
        <f>IFERROR(VLOOKUP(Tabla1[[#This Row],[team_name]],fts_fem,2,0),7)</f>
        <v>7</v>
      </c>
      <c r="G32">
        <f>IFERROR(VLOOKUP(Tabla1[[#This Row],[team_name]],vol_masc,2,0),7)</f>
        <v>7</v>
      </c>
      <c r="H32">
        <f>IFERROR(VLOOKUP(Tabla1[[#This Row],[team_name]],bas_masc,2,0),7)</f>
        <v>7</v>
      </c>
      <c r="I32">
        <f>IFERROR(VLOOKUP(Tabla1[[#This Row],[team_name]],bes_masc,2,0),7)</f>
        <v>7</v>
      </c>
      <c r="J32">
        <f>IFERROR(VLOOKUP(Tabla1[[#This Row],[team_name]],bad_masc,2,0),7)</f>
        <v>7</v>
      </c>
      <c r="K32">
        <f>IFERROR(VLOOKUP(Tabla1[[#This Row],[team_name]],cur_masc,2,0),7)</f>
        <v>7</v>
      </c>
      <c r="L32">
        <f>IFERROR(VLOOKUP(Tabla1[[#This Row],[team_name]],ten_masc,2,0),7)</f>
        <v>7</v>
      </c>
      <c r="M32">
        <f>IFERROR(VLOOKUP(Tabla1[[#This Row],[team_name]],rug_masc,2,0),7)</f>
        <v>7</v>
      </c>
      <c r="N32">
        <f>IFERROR(VLOOKUP(Tabla1[[#This Row],[team_name]],sqs_masc,2,0),7)</f>
        <v>7</v>
      </c>
      <c r="O32">
        <f>IFERROR(VLOOKUP(Tabla1[[#This Row],[team_name]],vlp_masc,2,0),7)</f>
        <v>7</v>
      </c>
      <c r="P32">
        <f>IFERROR(VLOOKUP(Tabla1[[#This Row],[team_name]],tem_masc,2,0),7)</f>
        <v>7</v>
      </c>
      <c r="Q32">
        <f>IFERROR(VLOOKUP(Tabla1[[#This Row],[team_name]],bal_masc,2,0),7)</f>
        <v>7</v>
      </c>
      <c r="R32">
        <f>IFERROR(VLOOKUP(Tabla1[[#This Row],[team_name]],hck_masc,2,0),7)</f>
        <v>7</v>
      </c>
      <c r="S32">
        <f>IFERROR(VLOOKUP(Tabla1[[#This Row],[team_name]],arc_masc,2,0),7)</f>
        <v>7</v>
      </c>
      <c r="T32">
        <f>IFERROR(VLOOKUP(Tabla1[[#This Row],[team_name]],esg_masc,2,0),7)</f>
        <v>7</v>
      </c>
      <c r="U32">
        <f>IFERROR(VLOOKUP(Tabla1[[#This Row],[team_name]],vol_fem,2,0),7)</f>
        <v>7</v>
      </c>
      <c r="V32">
        <f>IFERROR(VLOOKUP(Tabla1[[#This Row],[team_name]],bas_fem,2,0),7)</f>
        <v>7</v>
      </c>
      <c r="W32">
        <f>IFERROR(VLOOKUP(Tabla1[[#This Row],[team_name]],bes_fem,2,0),7)</f>
        <v>7</v>
      </c>
      <c r="X32">
        <f>IFERROR(VLOOKUP(Tabla1[[#This Row],[team_name]],bad_fem,2,0),7)</f>
        <v>7</v>
      </c>
      <c r="Y32">
        <f>IFERROR(VLOOKUP(Tabla1[[#This Row],[team_name]],cur_fem,2,0),7)</f>
        <v>7</v>
      </c>
      <c r="Z32">
        <f>IFERROR(VLOOKUP(Tabla1[[#This Row],[team_name]],ten_fem,2,0),7)</f>
        <v>7</v>
      </c>
      <c r="AA32">
        <f>IFERROR(VLOOKUP(Tabla1[[#This Row],[team_name]],rug_fem,2,0),7)</f>
        <v>7</v>
      </c>
      <c r="AB32">
        <f>IFERROR(VLOOKUP(Tabla1[[#This Row],[team_name]],sqs_fem,2,0),7)</f>
        <v>7</v>
      </c>
      <c r="AC32">
        <f>IFERROR(VLOOKUP(Tabla1[[#This Row],[team_name]],vlp_fem,2,0),7)</f>
        <v>7</v>
      </c>
      <c r="AD32">
        <f>IFERROR(VLOOKUP(Tabla1[[#This Row],[team_name]],tem_fem,2,0),7)</f>
        <v>7</v>
      </c>
      <c r="AE32">
        <f>IFERROR(VLOOKUP(Tabla1[[#This Row],[team_name]],bal_fem,2,0),7)</f>
        <v>7</v>
      </c>
      <c r="AF32">
        <f>IFERROR(VLOOKUP(Tabla1[[#This Row],[team_name]],hck_fem,2,0),7)</f>
        <v>7</v>
      </c>
      <c r="AG32">
        <f>IFERROR(VLOOKUP(Tabla1[[#This Row],[team_name]],esg_fem,2,0),7)</f>
        <v>7</v>
      </c>
      <c r="AH32">
        <f>IFERROR(VLOOKUP(Tabla1[[#This Row],[team_name]],esg_fem,2,0),7)</f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7</v>
      </c>
      <c r="BI32">
        <v>7</v>
      </c>
      <c r="BJ32">
        <v>7</v>
      </c>
      <c r="BK32">
        <v>7</v>
      </c>
      <c r="BL32">
        <v>7</v>
      </c>
      <c r="BM32">
        <v>7</v>
      </c>
    </row>
    <row r="33" spans="1:65" x14ac:dyDescent="0.25">
      <c r="A33">
        <v>232</v>
      </c>
      <c r="B33" t="s">
        <v>1001</v>
      </c>
      <c r="C33">
        <f>IFERROR(VLOOKUP(Tabla1[[#This Row],[team_name]],fut_masc,2,0),7)</f>
        <v>7</v>
      </c>
      <c r="D33">
        <f>IFERROR(VLOOKUP(Tabla1[[#This Row],[team_name]],fut_fem,2,0),7)</f>
        <v>7</v>
      </c>
      <c r="E33">
        <f>IFERROR(VLOOKUP(Tabla1[[#This Row],[team_name]],fts_masc,2,0),7)</f>
        <v>7</v>
      </c>
      <c r="F33">
        <f>IFERROR(VLOOKUP(Tabla1[[#This Row],[team_name]],fts_fem,2,0),7)</f>
        <v>7</v>
      </c>
      <c r="G33">
        <f>IFERROR(VLOOKUP(Tabla1[[#This Row],[team_name]],vol_masc,2,0),7)</f>
        <v>7</v>
      </c>
      <c r="H33">
        <f>IFERROR(VLOOKUP(Tabla1[[#This Row],[team_name]],bas_masc,2,0),7)</f>
        <v>7</v>
      </c>
      <c r="I33">
        <f>IFERROR(VLOOKUP(Tabla1[[#This Row],[team_name]],bes_masc,2,0),7)</f>
        <v>7</v>
      </c>
      <c r="J33">
        <f>IFERROR(VLOOKUP(Tabla1[[#This Row],[team_name]],bad_masc,2,0),7)</f>
        <v>7</v>
      </c>
      <c r="K33">
        <f>IFERROR(VLOOKUP(Tabla1[[#This Row],[team_name]],cur_masc,2,0),7)</f>
        <v>7</v>
      </c>
      <c r="L33">
        <f>IFERROR(VLOOKUP(Tabla1[[#This Row],[team_name]],ten_masc,2,0),7)</f>
        <v>7</v>
      </c>
      <c r="M33">
        <f>IFERROR(VLOOKUP(Tabla1[[#This Row],[team_name]],rug_masc,2,0),7)</f>
        <v>7</v>
      </c>
      <c r="N33">
        <f>IFERROR(VLOOKUP(Tabla1[[#This Row],[team_name]],sqs_masc,2,0),7)</f>
        <v>7</v>
      </c>
      <c r="O33">
        <f>IFERROR(VLOOKUP(Tabla1[[#This Row],[team_name]],vlp_masc,2,0),7)</f>
        <v>7</v>
      </c>
      <c r="P33">
        <f>IFERROR(VLOOKUP(Tabla1[[#This Row],[team_name]],tem_masc,2,0),7)</f>
        <v>7</v>
      </c>
      <c r="Q33">
        <f>IFERROR(VLOOKUP(Tabla1[[#This Row],[team_name]],bal_masc,2,0),7)</f>
        <v>7</v>
      </c>
      <c r="R33">
        <f>IFERROR(VLOOKUP(Tabla1[[#This Row],[team_name]],hck_masc,2,0),7)</f>
        <v>7</v>
      </c>
      <c r="S33">
        <f>IFERROR(VLOOKUP(Tabla1[[#This Row],[team_name]],arc_masc,2,0),7)</f>
        <v>7</v>
      </c>
      <c r="T33">
        <f>IFERROR(VLOOKUP(Tabla1[[#This Row],[team_name]],esg_masc,2,0),7)</f>
        <v>7</v>
      </c>
      <c r="U33">
        <f>IFERROR(VLOOKUP(Tabla1[[#This Row],[team_name]],vol_fem,2,0),7)</f>
        <v>5</v>
      </c>
      <c r="V33">
        <f>IFERROR(VLOOKUP(Tabla1[[#This Row],[team_name]],bas_fem,2,0),7)</f>
        <v>7</v>
      </c>
      <c r="W33">
        <f>IFERROR(VLOOKUP(Tabla1[[#This Row],[team_name]],bes_fem,2,0),7)</f>
        <v>7</v>
      </c>
      <c r="X33">
        <f>IFERROR(VLOOKUP(Tabla1[[#This Row],[team_name]],bad_fem,2,0),7)</f>
        <v>7</v>
      </c>
      <c r="Y33">
        <f>IFERROR(VLOOKUP(Tabla1[[#This Row],[team_name]],cur_fem,2,0),7)</f>
        <v>7</v>
      </c>
      <c r="Z33">
        <f>IFERROR(VLOOKUP(Tabla1[[#This Row],[team_name]],ten_fem,2,0),7)</f>
        <v>7</v>
      </c>
      <c r="AA33">
        <f>IFERROR(VLOOKUP(Tabla1[[#This Row],[team_name]],rug_fem,2,0),7)</f>
        <v>7</v>
      </c>
      <c r="AB33">
        <f>IFERROR(VLOOKUP(Tabla1[[#This Row],[team_name]],sqs_fem,2,0),7)</f>
        <v>7</v>
      </c>
      <c r="AC33">
        <f>IFERROR(VLOOKUP(Tabla1[[#This Row],[team_name]],vlp_fem,2,0),7)</f>
        <v>7</v>
      </c>
      <c r="AD33">
        <f>IFERROR(VLOOKUP(Tabla1[[#This Row],[team_name]],tem_fem,2,0),7)</f>
        <v>7</v>
      </c>
      <c r="AE33">
        <f>IFERROR(VLOOKUP(Tabla1[[#This Row],[team_name]],bal_fem,2,0),7)</f>
        <v>7</v>
      </c>
      <c r="AF33">
        <f>IFERROR(VLOOKUP(Tabla1[[#This Row],[team_name]],hck_fem,2,0),7)</f>
        <v>7</v>
      </c>
      <c r="AG33">
        <f>IFERROR(VLOOKUP(Tabla1[[#This Row],[team_name]],esg_fem,2,0),7)</f>
        <v>7</v>
      </c>
      <c r="AH33">
        <f>IFERROR(VLOOKUP(Tabla1[[#This Row],[team_name]],esg_fem,2,0),7)</f>
        <v>7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7</v>
      </c>
      <c r="BI33">
        <v>7</v>
      </c>
      <c r="BJ33">
        <v>7</v>
      </c>
      <c r="BK33">
        <v>7</v>
      </c>
      <c r="BL33">
        <v>7</v>
      </c>
      <c r="BM33">
        <v>7</v>
      </c>
    </row>
    <row r="34" spans="1:65" x14ac:dyDescent="0.25">
      <c r="A34">
        <v>233</v>
      </c>
      <c r="B34" t="s">
        <v>1002</v>
      </c>
      <c r="C34">
        <f>IFERROR(VLOOKUP(Tabla1[[#This Row],[team_name]],fut_masc,2,0),7)</f>
        <v>7</v>
      </c>
      <c r="D34">
        <f>IFERROR(VLOOKUP(Tabla1[[#This Row],[team_name]],fut_fem,2,0),7)</f>
        <v>7</v>
      </c>
      <c r="E34">
        <f>IFERROR(VLOOKUP(Tabla1[[#This Row],[team_name]],fts_masc,2,0),7)</f>
        <v>7</v>
      </c>
      <c r="F34">
        <f>IFERROR(VLOOKUP(Tabla1[[#This Row],[team_name]],fts_fem,2,0),7)</f>
        <v>5</v>
      </c>
      <c r="G34">
        <f>IFERROR(VLOOKUP(Tabla1[[#This Row],[team_name]],vol_masc,2,0),7)</f>
        <v>7</v>
      </c>
      <c r="H34">
        <f>IFERROR(VLOOKUP(Tabla1[[#This Row],[team_name]],bas_masc,2,0),7)</f>
        <v>7</v>
      </c>
      <c r="I34">
        <f>IFERROR(VLOOKUP(Tabla1[[#This Row],[team_name]],bes_masc,2,0),7)</f>
        <v>7</v>
      </c>
      <c r="J34">
        <f>IFERROR(VLOOKUP(Tabla1[[#This Row],[team_name]],bad_masc,2,0),7)</f>
        <v>7</v>
      </c>
      <c r="K34">
        <f>IFERROR(VLOOKUP(Tabla1[[#This Row],[team_name]],cur_masc,2,0),7)</f>
        <v>7</v>
      </c>
      <c r="L34">
        <f>IFERROR(VLOOKUP(Tabla1[[#This Row],[team_name]],ten_masc,2,0),7)</f>
        <v>7</v>
      </c>
      <c r="M34">
        <f>IFERROR(VLOOKUP(Tabla1[[#This Row],[team_name]],rug_masc,2,0),7)</f>
        <v>7</v>
      </c>
      <c r="N34">
        <f>IFERROR(VLOOKUP(Tabla1[[#This Row],[team_name]],sqs_masc,2,0),7)</f>
        <v>7</v>
      </c>
      <c r="O34">
        <f>IFERROR(VLOOKUP(Tabla1[[#This Row],[team_name]],vlp_masc,2,0),7)</f>
        <v>7</v>
      </c>
      <c r="P34">
        <f>IFERROR(VLOOKUP(Tabla1[[#This Row],[team_name]],tem_masc,2,0),7)</f>
        <v>7</v>
      </c>
      <c r="Q34">
        <f>IFERROR(VLOOKUP(Tabla1[[#This Row],[team_name]],bal_masc,2,0),7)</f>
        <v>7</v>
      </c>
      <c r="R34">
        <f>IFERROR(VLOOKUP(Tabla1[[#This Row],[team_name]],hck_masc,2,0),7)</f>
        <v>7</v>
      </c>
      <c r="S34">
        <f>IFERROR(VLOOKUP(Tabla1[[#This Row],[team_name]],arc_masc,2,0),7)</f>
        <v>7</v>
      </c>
      <c r="T34">
        <f>IFERROR(VLOOKUP(Tabla1[[#This Row],[team_name]],esg_masc,2,0),7)</f>
        <v>7</v>
      </c>
      <c r="U34">
        <f>IFERROR(VLOOKUP(Tabla1[[#This Row],[team_name]],vol_fem,2,0),7)</f>
        <v>7</v>
      </c>
      <c r="V34">
        <f>IFERROR(VLOOKUP(Tabla1[[#This Row],[team_name]],bas_fem,2,0),7)</f>
        <v>7</v>
      </c>
      <c r="W34">
        <f>IFERROR(VLOOKUP(Tabla1[[#This Row],[team_name]],bes_fem,2,0),7)</f>
        <v>7</v>
      </c>
      <c r="X34">
        <f>IFERROR(VLOOKUP(Tabla1[[#This Row],[team_name]],bad_fem,2,0),7)</f>
        <v>7</v>
      </c>
      <c r="Y34">
        <f>IFERROR(VLOOKUP(Tabla1[[#This Row],[team_name]],cur_fem,2,0),7)</f>
        <v>7</v>
      </c>
      <c r="Z34">
        <f>IFERROR(VLOOKUP(Tabla1[[#This Row],[team_name]],ten_fem,2,0),7)</f>
        <v>7</v>
      </c>
      <c r="AA34">
        <f>IFERROR(VLOOKUP(Tabla1[[#This Row],[team_name]],rug_fem,2,0),7)</f>
        <v>7</v>
      </c>
      <c r="AB34">
        <f>IFERROR(VLOOKUP(Tabla1[[#This Row],[team_name]],sqs_fem,2,0),7)</f>
        <v>7</v>
      </c>
      <c r="AC34">
        <f>IFERROR(VLOOKUP(Tabla1[[#This Row],[team_name]],vlp_fem,2,0),7)</f>
        <v>7</v>
      </c>
      <c r="AD34">
        <f>IFERROR(VLOOKUP(Tabla1[[#This Row],[team_name]],tem_fem,2,0),7)</f>
        <v>7</v>
      </c>
      <c r="AE34">
        <f>IFERROR(VLOOKUP(Tabla1[[#This Row],[team_name]],bal_fem,2,0),7)</f>
        <v>7</v>
      </c>
      <c r="AF34">
        <f>IFERROR(VLOOKUP(Tabla1[[#This Row],[team_name]],hck_fem,2,0),7)</f>
        <v>7</v>
      </c>
      <c r="AG34">
        <f>IFERROR(VLOOKUP(Tabla1[[#This Row],[team_name]],esg_fem,2,0),7)</f>
        <v>7</v>
      </c>
      <c r="AH34">
        <f>IFERROR(VLOOKUP(Tabla1[[#This Row],[team_name]],esg_fem,2,0),7)</f>
        <v>7</v>
      </c>
      <c r="BC34">
        <v>7</v>
      </c>
      <c r="BD34">
        <v>7</v>
      </c>
      <c r="BE34">
        <v>7</v>
      </c>
      <c r="BF34">
        <v>7</v>
      </c>
      <c r="BG34">
        <v>7</v>
      </c>
      <c r="BH34">
        <v>7</v>
      </c>
      <c r="BI34">
        <v>7</v>
      </c>
      <c r="BJ34">
        <v>7</v>
      </c>
      <c r="BK34">
        <v>7</v>
      </c>
      <c r="BL34">
        <v>7</v>
      </c>
      <c r="BM34">
        <v>7</v>
      </c>
    </row>
    <row r="35" spans="1:65" x14ac:dyDescent="0.25">
      <c r="A35">
        <v>234</v>
      </c>
      <c r="B35" t="s">
        <v>1003</v>
      </c>
      <c r="C35">
        <f>IFERROR(VLOOKUP(Tabla1[[#This Row],[team_name]],fut_masc,2,0),7)</f>
        <v>7</v>
      </c>
      <c r="D35">
        <f>IFERROR(VLOOKUP(Tabla1[[#This Row],[team_name]],fut_fem,2,0),7)</f>
        <v>4</v>
      </c>
      <c r="E35">
        <f>IFERROR(VLOOKUP(Tabla1[[#This Row],[team_name]],fts_masc,2,0),7)</f>
        <v>7</v>
      </c>
      <c r="F35">
        <f>IFERROR(VLOOKUP(Tabla1[[#This Row],[team_name]],fts_fem,2,0),7)</f>
        <v>7</v>
      </c>
      <c r="G35">
        <f>IFERROR(VLOOKUP(Tabla1[[#This Row],[team_name]],vol_masc,2,0),7)</f>
        <v>7</v>
      </c>
      <c r="H35">
        <f>IFERROR(VLOOKUP(Tabla1[[#This Row],[team_name]],bas_masc,2,0),7)</f>
        <v>7</v>
      </c>
      <c r="I35">
        <f>IFERROR(VLOOKUP(Tabla1[[#This Row],[team_name]],bes_masc,2,0),7)</f>
        <v>7</v>
      </c>
      <c r="J35">
        <f>IFERROR(VLOOKUP(Tabla1[[#This Row],[team_name]],bad_masc,2,0),7)</f>
        <v>7</v>
      </c>
      <c r="K35">
        <f>IFERROR(VLOOKUP(Tabla1[[#This Row],[team_name]],cur_masc,2,0),7)</f>
        <v>7</v>
      </c>
      <c r="L35">
        <f>IFERROR(VLOOKUP(Tabla1[[#This Row],[team_name]],ten_masc,2,0),7)</f>
        <v>7</v>
      </c>
      <c r="M35">
        <f>IFERROR(VLOOKUP(Tabla1[[#This Row],[team_name]],rug_masc,2,0),7)</f>
        <v>7</v>
      </c>
      <c r="N35">
        <f>IFERROR(VLOOKUP(Tabla1[[#This Row],[team_name]],sqs_masc,2,0),7)</f>
        <v>7</v>
      </c>
      <c r="O35">
        <f>IFERROR(VLOOKUP(Tabla1[[#This Row],[team_name]],vlp_masc,2,0),7)</f>
        <v>7</v>
      </c>
      <c r="P35">
        <f>IFERROR(VLOOKUP(Tabla1[[#This Row],[team_name]],tem_masc,2,0),7)</f>
        <v>7</v>
      </c>
      <c r="Q35">
        <f>IFERROR(VLOOKUP(Tabla1[[#This Row],[team_name]],bal_masc,2,0),7)</f>
        <v>7</v>
      </c>
      <c r="R35">
        <f>IFERROR(VLOOKUP(Tabla1[[#This Row],[team_name]],hck_masc,2,0),7)</f>
        <v>7</v>
      </c>
      <c r="S35">
        <f>IFERROR(VLOOKUP(Tabla1[[#This Row],[team_name]],arc_masc,2,0),7)</f>
        <v>7</v>
      </c>
      <c r="T35">
        <f>IFERROR(VLOOKUP(Tabla1[[#This Row],[team_name]],esg_masc,2,0),7)</f>
        <v>7</v>
      </c>
      <c r="U35">
        <f>IFERROR(VLOOKUP(Tabla1[[#This Row],[team_name]],vol_fem,2,0),7)</f>
        <v>6</v>
      </c>
      <c r="V35">
        <f>IFERROR(VLOOKUP(Tabla1[[#This Row],[team_name]],bas_fem,2,0),7)</f>
        <v>7</v>
      </c>
      <c r="W35">
        <f>IFERROR(VLOOKUP(Tabla1[[#This Row],[team_name]],bes_fem,2,0),7)</f>
        <v>7</v>
      </c>
      <c r="X35">
        <f>IFERROR(VLOOKUP(Tabla1[[#This Row],[team_name]],bad_fem,2,0),7)</f>
        <v>7</v>
      </c>
      <c r="Y35">
        <f>IFERROR(VLOOKUP(Tabla1[[#This Row],[team_name]],cur_fem,2,0),7)</f>
        <v>7</v>
      </c>
      <c r="Z35">
        <f>IFERROR(VLOOKUP(Tabla1[[#This Row],[team_name]],ten_fem,2,0),7)</f>
        <v>7</v>
      </c>
      <c r="AA35">
        <f>IFERROR(VLOOKUP(Tabla1[[#This Row],[team_name]],rug_fem,2,0),7)</f>
        <v>7</v>
      </c>
      <c r="AB35">
        <f>IFERROR(VLOOKUP(Tabla1[[#This Row],[team_name]],sqs_fem,2,0),7)</f>
        <v>7</v>
      </c>
      <c r="AC35">
        <f>IFERROR(VLOOKUP(Tabla1[[#This Row],[team_name]],vlp_fem,2,0),7)</f>
        <v>7</v>
      </c>
      <c r="AD35">
        <f>IFERROR(VLOOKUP(Tabla1[[#This Row],[team_name]],tem_fem,2,0),7)</f>
        <v>5</v>
      </c>
      <c r="AE35">
        <f>IFERROR(VLOOKUP(Tabla1[[#This Row],[team_name]],bal_fem,2,0),7)</f>
        <v>7</v>
      </c>
      <c r="AF35">
        <f>IFERROR(VLOOKUP(Tabla1[[#This Row],[team_name]],hck_fem,2,0),7)</f>
        <v>7</v>
      </c>
      <c r="AG35">
        <f>IFERROR(VLOOKUP(Tabla1[[#This Row],[team_name]],esg_fem,2,0),7)</f>
        <v>4</v>
      </c>
      <c r="AH35">
        <f>IFERROR(VLOOKUP(Tabla1[[#This Row],[team_name]],esg_fem,2,0),7)</f>
        <v>4</v>
      </c>
      <c r="BC35">
        <v>7</v>
      </c>
      <c r="BD35">
        <v>7</v>
      </c>
      <c r="BE35">
        <v>7</v>
      </c>
      <c r="BF35">
        <v>7</v>
      </c>
      <c r="BG35">
        <v>7</v>
      </c>
      <c r="BH35">
        <v>7</v>
      </c>
      <c r="BI35">
        <v>7</v>
      </c>
      <c r="BJ35">
        <v>7</v>
      </c>
      <c r="BK35">
        <v>7</v>
      </c>
      <c r="BL35">
        <v>7</v>
      </c>
      <c r="BM35">
        <v>7</v>
      </c>
    </row>
    <row r="36" spans="1:65" x14ac:dyDescent="0.25">
      <c r="A36">
        <v>235</v>
      </c>
      <c r="B36" t="s">
        <v>1004</v>
      </c>
      <c r="C36">
        <f>IFERROR(VLOOKUP(Tabla1[[#This Row],[team_name]],fut_masc,2,0),7)</f>
        <v>7</v>
      </c>
      <c r="D36">
        <f>IFERROR(VLOOKUP(Tabla1[[#This Row],[team_name]],fut_fem,2,0),7)</f>
        <v>2</v>
      </c>
      <c r="E36">
        <f>IFERROR(VLOOKUP(Tabla1[[#This Row],[team_name]],fts_masc,2,0),7)</f>
        <v>7</v>
      </c>
      <c r="F36">
        <f>IFERROR(VLOOKUP(Tabla1[[#This Row],[team_name]],fts_fem,2,0),7)</f>
        <v>1</v>
      </c>
      <c r="G36">
        <f>IFERROR(VLOOKUP(Tabla1[[#This Row],[team_name]],vol_masc,2,0),7)</f>
        <v>7</v>
      </c>
      <c r="H36">
        <f>IFERROR(VLOOKUP(Tabla1[[#This Row],[team_name]],bas_masc,2,0),7)</f>
        <v>7</v>
      </c>
      <c r="I36">
        <f>IFERROR(VLOOKUP(Tabla1[[#This Row],[team_name]],bes_masc,2,0),7)</f>
        <v>7</v>
      </c>
      <c r="J36">
        <f>IFERROR(VLOOKUP(Tabla1[[#This Row],[team_name]],bad_masc,2,0),7)</f>
        <v>7</v>
      </c>
      <c r="K36">
        <f>IFERROR(VLOOKUP(Tabla1[[#This Row],[team_name]],cur_masc,2,0),7)</f>
        <v>7</v>
      </c>
      <c r="L36">
        <f>IFERROR(VLOOKUP(Tabla1[[#This Row],[team_name]],ten_masc,2,0),7)</f>
        <v>7</v>
      </c>
      <c r="M36">
        <f>IFERROR(VLOOKUP(Tabla1[[#This Row],[team_name]],rug_masc,2,0),7)</f>
        <v>7</v>
      </c>
      <c r="N36">
        <f>IFERROR(VLOOKUP(Tabla1[[#This Row],[team_name]],sqs_masc,2,0),7)</f>
        <v>7</v>
      </c>
      <c r="O36">
        <f>IFERROR(VLOOKUP(Tabla1[[#This Row],[team_name]],vlp_masc,2,0),7)</f>
        <v>7</v>
      </c>
      <c r="P36">
        <f>IFERROR(VLOOKUP(Tabla1[[#This Row],[team_name]],tem_masc,2,0),7)</f>
        <v>7</v>
      </c>
      <c r="Q36">
        <f>IFERROR(VLOOKUP(Tabla1[[#This Row],[team_name]],bal_masc,2,0),7)</f>
        <v>7</v>
      </c>
      <c r="R36">
        <f>IFERROR(VLOOKUP(Tabla1[[#This Row],[team_name]],hck_masc,2,0),7)</f>
        <v>7</v>
      </c>
      <c r="S36">
        <f>IFERROR(VLOOKUP(Tabla1[[#This Row],[team_name]],arc_masc,2,0),7)</f>
        <v>7</v>
      </c>
      <c r="T36">
        <f>IFERROR(VLOOKUP(Tabla1[[#This Row],[team_name]],esg_masc,2,0),7)</f>
        <v>7</v>
      </c>
      <c r="U36">
        <f>IFERROR(VLOOKUP(Tabla1[[#This Row],[team_name]],vol_fem,2,0),7)</f>
        <v>3</v>
      </c>
      <c r="V36">
        <f>IFERROR(VLOOKUP(Tabla1[[#This Row],[team_name]],bas_fem,2,0),7)</f>
        <v>3</v>
      </c>
      <c r="W36">
        <f>IFERROR(VLOOKUP(Tabla1[[#This Row],[team_name]],bes_fem,2,0),7)</f>
        <v>6</v>
      </c>
      <c r="X36">
        <f>IFERROR(VLOOKUP(Tabla1[[#This Row],[team_name]],bad_fem,2,0),7)</f>
        <v>7</v>
      </c>
      <c r="Y36">
        <f>IFERROR(VLOOKUP(Tabla1[[#This Row],[team_name]],cur_fem,2,0),7)</f>
        <v>7</v>
      </c>
      <c r="Z36">
        <f>IFERROR(VLOOKUP(Tabla1[[#This Row],[team_name]],ten_fem,2,0),7)</f>
        <v>4</v>
      </c>
      <c r="AA36">
        <f>IFERROR(VLOOKUP(Tabla1[[#This Row],[team_name]],rug_fem,2,0),7)</f>
        <v>7</v>
      </c>
      <c r="AB36">
        <f>IFERROR(VLOOKUP(Tabla1[[#This Row],[team_name]],sqs_fem,2,0),7)</f>
        <v>7</v>
      </c>
      <c r="AC36">
        <f>IFERROR(VLOOKUP(Tabla1[[#This Row],[team_name]],vlp_fem,2,0),7)</f>
        <v>4</v>
      </c>
      <c r="AD36">
        <f>IFERROR(VLOOKUP(Tabla1[[#This Row],[team_name]],tem_fem,2,0),7)</f>
        <v>4</v>
      </c>
      <c r="AE36">
        <f>IFERROR(VLOOKUP(Tabla1[[#This Row],[team_name]],bal_fem,2,0),7)</f>
        <v>7</v>
      </c>
      <c r="AF36">
        <f>IFERROR(VLOOKUP(Tabla1[[#This Row],[team_name]],hck_fem,2,0),7)</f>
        <v>1</v>
      </c>
      <c r="AG36">
        <f>IFERROR(VLOOKUP(Tabla1[[#This Row],[team_name]],esg_fem,2,0),7)</f>
        <v>4</v>
      </c>
      <c r="AH36">
        <f>IFERROR(VLOOKUP(Tabla1[[#This Row],[team_name]],esg_fem,2,0),7)</f>
        <v>4</v>
      </c>
      <c r="BC36">
        <v>7</v>
      </c>
      <c r="BD36">
        <v>7</v>
      </c>
      <c r="BE36">
        <v>7</v>
      </c>
      <c r="BF36">
        <v>7</v>
      </c>
      <c r="BG36">
        <v>7</v>
      </c>
      <c r="BH36">
        <v>7</v>
      </c>
      <c r="BI36">
        <v>7</v>
      </c>
      <c r="BJ36">
        <v>7</v>
      </c>
      <c r="BK36">
        <v>7</v>
      </c>
      <c r="BL36">
        <v>7</v>
      </c>
      <c r="BM36">
        <v>7</v>
      </c>
    </row>
    <row r="37" spans="1:65" x14ac:dyDescent="0.25">
      <c r="A37">
        <v>236</v>
      </c>
      <c r="B37" t="s">
        <v>1005</v>
      </c>
      <c r="C37">
        <f>IFERROR(VLOOKUP(Tabla1[[#This Row],[team_name]],fut_masc,2,0),7)</f>
        <v>7</v>
      </c>
      <c r="D37">
        <f>IFERROR(VLOOKUP(Tabla1[[#This Row],[team_name]],fut_fem,2,0),7)</f>
        <v>6</v>
      </c>
      <c r="E37">
        <f>IFERROR(VLOOKUP(Tabla1[[#This Row],[team_name]],fts_masc,2,0),7)</f>
        <v>7</v>
      </c>
      <c r="F37">
        <f>IFERROR(VLOOKUP(Tabla1[[#This Row],[team_name]],fts_fem,2,0),7)</f>
        <v>3</v>
      </c>
      <c r="G37">
        <f>IFERROR(VLOOKUP(Tabla1[[#This Row],[team_name]],vol_masc,2,0),7)</f>
        <v>7</v>
      </c>
      <c r="H37">
        <f>IFERROR(VLOOKUP(Tabla1[[#This Row],[team_name]],bas_masc,2,0),7)</f>
        <v>7</v>
      </c>
      <c r="I37">
        <f>IFERROR(VLOOKUP(Tabla1[[#This Row],[team_name]],bes_masc,2,0),7)</f>
        <v>7</v>
      </c>
      <c r="J37">
        <f>IFERROR(VLOOKUP(Tabla1[[#This Row],[team_name]],bad_masc,2,0),7)</f>
        <v>7</v>
      </c>
      <c r="K37">
        <f>IFERROR(VLOOKUP(Tabla1[[#This Row],[team_name]],cur_masc,2,0),7)</f>
        <v>7</v>
      </c>
      <c r="L37">
        <f>IFERROR(VLOOKUP(Tabla1[[#This Row],[team_name]],ten_masc,2,0),7)</f>
        <v>7</v>
      </c>
      <c r="M37">
        <f>IFERROR(VLOOKUP(Tabla1[[#This Row],[team_name]],rug_masc,2,0),7)</f>
        <v>7</v>
      </c>
      <c r="N37">
        <f>IFERROR(VLOOKUP(Tabla1[[#This Row],[team_name]],sqs_masc,2,0),7)</f>
        <v>7</v>
      </c>
      <c r="O37">
        <f>IFERROR(VLOOKUP(Tabla1[[#This Row],[team_name]],vlp_masc,2,0),7)</f>
        <v>7</v>
      </c>
      <c r="P37">
        <f>IFERROR(VLOOKUP(Tabla1[[#This Row],[team_name]],tem_masc,2,0),7)</f>
        <v>7</v>
      </c>
      <c r="Q37">
        <f>IFERROR(VLOOKUP(Tabla1[[#This Row],[team_name]],bal_masc,2,0),7)</f>
        <v>7</v>
      </c>
      <c r="R37">
        <f>IFERROR(VLOOKUP(Tabla1[[#This Row],[team_name]],hck_masc,2,0),7)</f>
        <v>7</v>
      </c>
      <c r="S37">
        <f>IFERROR(VLOOKUP(Tabla1[[#This Row],[team_name]],arc_masc,2,0),7)</f>
        <v>7</v>
      </c>
      <c r="T37">
        <f>IFERROR(VLOOKUP(Tabla1[[#This Row],[team_name]],esg_masc,2,0),7)</f>
        <v>7</v>
      </c>
      <c r="U37">
        <f>IFERROR(VLOOKUP(Tabla1[[#This Row],[team_name]],vol_fem,2,0),7)</f>
        <v>7</v>
      </c>
      <c r="V37">
        <f>IFERROR(VLOOKUP(Tabla1[[#This Row],[team_name]],bas_fem,2,0),7)</f>
        <v>5</v>
      </c>
      <c r="W37">
        <f>IFERROR(VLOOKUP(Tabla1[[#This Row],[team_name]],bes_fem,2,0),7)</f>
        <v>7</v>
      </c>
      <c r="X37">
        <f>IFERROR(VLOOKUP(Tabla1[[#This Row],[team_name]],bad_fem,2,0),7)</f>
        <v>7</v>
      </c>
      <c r="Y37">
        <f>IFERROR(VLOOKUP(Tabla1[[#This Row],[team_name]],cur_fem,2,0),7)</f>
        <v>7</v>
      </c>
      <c r="Z37">
        <f>IFERROR(VLOOKUP(Tabla1[[#This Row],[team_name]],ten_fem,2,0),7)</f>
        <v>6</v>
      </c>
      <c r="AA37">
        <f>IFERROR(VLOOKUP(Tabla1[[#This Row],[team_name]],rug_fem,2,0),7)</f>
        <v>7</v>
      </c>
      <c r="AB37">
        <f>IFERROR(VLOOKUP(Tabla1[[#This Row],[team_name]],sqs_fem,2,0),7)</f>
        <v>7</v>
      </c>
      <c r="AC37">
        <f>IFERROR(VLOOKUP(Tabla1[[#This Row],[team_name]],vlp_fem,2,0),7)</f>
        <v>7</v>
      </c>
      <c r="AD37">
        <f>IFERROR(VLOOKUP(Tabla1[[#This Row],[team_name]],tem_fem,2,0),7)</f>
        <v>7</v>
      </c>
      <c r="AE37">
        <f>IFERROR(VLOOKUP(Tabla1[[#This Row],[team_name]],bal_fem,2,0),7)</f>
        <v>7</v>
      </c>
      <c r="AF37">
        <f>IFERROR(VLOOKUP(Tabla1[[#This Row],[team_name]],hck_fem,2,0),7)</f>
        <v>7</v>
      </c>
      <c r="AG37">
        <f>IFERROR(VLOOKUP(Tabla1[[#This Row],[team_name]],esg_fem,2,0),7)</f>
        <v>7</v>
      </c>
      <c r="AH37">
        <f>IFERROR(VLOOKUP(Tabla1[[#This Row],[team_name]],esg_fem,2,0),7)</f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7</v>
      </c>
      <c r="BI37">
        <v>7</v>
      </c>
      <c r="BJ37">
        <v>7</v>
      </c>
      <c r="BK37">
        <v>7</v>
      </c>
      <c r="BL37">
        <v>7</v>
      </c>
      <c r="BM37">
        <v>7</v>
      </c>
    </row>
    <row r="38" spans="1:65" x14ac:dyDescent="0.25">
      <c r="A38">
        <v>237</v>
      </c>
      <c r="B38" t="s">
        <v>1006</v>
      </c>
      <c r="C38">
        <f>IFERROR(VLOOKUP(Tabla1[[#This Row],[team_name]],fut_masc,2,0),7)</f>
        <v>7</v>
      </c>
      <c r="D38">
        <f>IFERROR(VLOOKUP(Tabla1[[#This Row],[team_name]],fut_fem,2,0),7)</f>
        <v>7</v>
      </c>
      <c r="E38">
        <f>IFERROR(VLOOKUP(Tabla1[[#This Row],[team_name]],fts_masc,2,0),7)</f>
        <v>7</v>
      </c>
      <c r="F38">
        <f>IFERROR(VLOOKUP(Tabla1[[#This Row],[team_name]],fts_fem,2,0),7)</f>
        <v>7</v>
      </c>
      <c r="G38">
        <f>IFERROR(VLOOKUP(Tabla1[[#This Row],[team_name]],vol_masc,2,0),7)</f>
        <v>7</v>
      </c>
      <c r="H38">
        <f>IFERROR(VLOOKUP(Tabla1[[#This Row],[team_name]],bas_masc,2,0),7)</f>
        <v>7</v>
      </c>
      <c r="I38">
        <f>IFERROR(VLOOKUP(Tabla1[[#This Row],[team_name]],bes_masc,2,0),7)</f>
        <v>7</v>
      </c>
      <c r="J38">
        <f>IFERROR(VLOOKUP(Tabla1[[#This Row],[team_name]],bad_masc,2,0),7)</f>
        <v>7</v>
      </c>
      <c r="K38">
        <f>IFERROR(VLOOKUP(Tabla1[[#This Row],[team_name]],cur_masc,2,0),7)</f>
        <v>7</v>
      </c>
      <c r="L38">
        <f>IFERROR(VLOOKUP(Tabla1[[#This Row],[team_name]],ten_masc,2,0),7)</f>
        <v>7</v>
      </c>
      <c r="M38">
        <f>IFERROR(VLOOKUP(Tabla1[[#This Row],[team_name]],rug_masc,2,0),7)</f>
        <v>7</v>
      </c>
      <c r="N38">
        <f>IFERROR(VLOOKUP(Tabla1[[#This Row],[team_name]],sqs_masc,2,0),7)</f>
        <v>7</v>
      </c>
      <c r="O38">
        <f>IFERROR(VLOOKUP(Tabla1[[#This Row],[team_name]],vlp_masc,2,0),7)</f>
        <v>7</v>
      </c>
      <c r="P38">
        <f>IFERROR(VLOOKUP(Tabla1[[#This Row],[team_name]],tem_masc,2,0),7)</f>
        <v>7</v>
      </c>
      <c r="Q38">
        <f>IFERROR(VLOOKUP(Tabla1[[#This Row],[team_name]],bal_masc,2,0),7)</f>
        <v>7</v>
      </c>
      <c r="R38">
        <f>IFERROR(VLOOKUP(Tabla1[[#This Row],[team_name]],hck_masc,2,0),7)</f>
        <v>7</v>
      </c>
      <c r="S38">
        <f>IFERROR(VLOOKUP(Tabla1[[#This Row],[team_name]],arc_masc,2,0),7)</f>
        <v>7</v>
      </c>
      <c r="T38">
        <f>IFERROR(VLOOKUP(Tabla1[[#This Row],[team_name]],esg_masc,2,0),7)</f>
        <v>7</v>
      </c>
      <c r="U38">
        <f>IFERROR(VLOOKUP(Tabla1[[#This Row],[team_name]],vol_fem,2,0),7)</f>
        <v>7</v>
      </c>
      <c r="V38">
        <f>IFERROR(VLOOKUP(Tabla1[[#This Row],[team_name]],bas_fem,2,0),7)</f>
        <v>7</v>
      </c>
      <c r="W38">
        <f>IFERROR(VLOOKUP(Tabla1[[#This Row],[team_name]],bes_fem,2,0),7)</f>
        <v>7</v>
      </c>
      <c r="X38">
        <f>IFERROR(VLOOKUP(Tabla1[[#This Row],[team_name]],bad_fem,2,0),7)</f>
        <v>7</v>
      </c>
      <c r="Y38">
        <f>IFERROR(VLOOKUP(Tabla1[[#This Row],[team_name]],cur_fem,2,0),7)</f>
        <v>7</v>
      </c>
      <c r="Z38">
        <f>IFERROR(VLOOKUP(Tabla1[[#This Row],[team_name]],ten_fem,2,0),7)</f>
        <v>7</v>
      </c>
      <c r="AA38">
        <f>IFERROR(VLOOKUP(Tabla1[[#This Row],[team_name]],rug_fem,2,0),7)</f>
        <v>7</v>
      </c>
      <c r="AB38">
        <f>IFERROR(VLOOKUP(Tabla1[[#This Row],[team_name]],sqs_fem,2,0),7)</f>
        <v>7</v>
      </c>
      <c r="AC38">
        <f>IFERROR(VLOOKUP(Tabla1[[#This Row],[team_name]],vlp_fem,2,0),7)</f>
        <v>7</v>
      </c>
      <c r="AD38">
        <f>IFERROR(VLOOKUP(Tabla1[[#This Row],[team_name]],tem_fem,2,0),7)</f>
        <v>7</v>
      </c>
      <c r="AE38">
        <f>IFERROR(VLOOKUP(Tabla1[[#This Row],[team_name]],bal_fem,2,0),7)</f>
        <v>7</v>
      </c>
      <c r="AF38">
        <f>IFERROR(VLOOKUP(Tabla1[[#This Row],[team_name]],hck_fem,2,0),7)</f>
        <v>7</v>
      </c>
      <c r="AG38">
        <f>IFERROR(VLOOKUP(Tabla1[[#This Row],[team_name]],esg_fem,2,0),7)</f>
        <v>7</v>
      </c>
      <c r="AH38">
        <f>IFERROR(VLOOKUP(Tabla1[[#This Row],[team_name]],esg_fem,2,0),7)</f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7</v>
      </c>
      <c r="BL38">
        <v>7</v>
      </c>
      <c r="BM38">
        <v>7</v>
      </c>
    </row>
    <row r="39" spans="1:65" x14ac:dyDescent="0.25">
      <c r="A39">
        <v>238</v>
      </c>
      <c r="B39" t="s">
        <v>1007</v>
      </c>
      <c r="C39">
        <f>IFERROR(VLOOKUP(Tabla1[[#This Row],[team_name]],fut_masc,2,0),7)</f>
        <v>7</v>
      </c>
      <c r="D39">
        <f>IFERROR(VLOOKUP(Tabla1[[#This Row],[team_name]],fut_fem,2,0),7)</f>
        <v>7</v>
      </c>
      <c r="E39">
        <f>IFERROR(VLOOKUP(Tabla1[[#This Row],[team_name]],fts_masc,2,0),7)</f>
        <v>7</v>
      </c>
      <c r="F39">
        <f>IFERROR(VLOOKUP(Tabla1[[#This Row],[team_name]],fts_fem,2,0),7)</f>
        <v>7</v>
      </c>
      <c r="G39">
        <f>IFERROR(VLOOKUP(Tabla1[[#This Row],[team_name]],vol_masc,2,0),7)</f>
        <v>7</v>
      </c>
      <c r="H39">
        <f>IFERROR(VLOOKUP(Tabla1[[#This Row],[team_name]],bas_masc,2,0),7)</f>
        <v>7</v>
      </c>
      <c r="I39">
        <f>IFERROR(VLOOKUP(Tabla1[[#This Row],[team_name]],bes_masc,2,0),7)</f>
        <v>7</v>
      </c>
      <c r="J39">
        <f>IFERROR(VLOOKUP(Tabla1[[#This Row],[team_name]],bad_masc,2,0),7)</f>
        <v>7</v>
      </c>
      <c r="K39">
        <f>IFERROR(VLOOKUP(Tabla1[[#This Row],[team_name]],cur_masc,2,0),7)</f>
        <v>7</v>
      </c>
      <c r="L39">
        <f>IFERROR(VLOOKUP(Tabla1[[#This Row],[team_name]],ten_masc,2,0),7)</f>
        <v>7</v>
      </c>
      <c r="M39">
        <f>IFERROR(VLOOKUP(Tabla1[[#This Row],[team_name]],rug_masc,2,0),7)</f>
        <v>7</v>
      </c>
      <c r="N39">
        <f>IFERROR(VLOOKUP(Tabla1[[#This Row],[team_name]],sqs_masc,2,0),7)</f>
        <v>7</v>
      </c>
      <c r="O39">
        <f>IFERROR(VLOOKUP(Tabla1[[#This Row],[team_name]],vlp_masc,2,0),7)</f>
        <v>7</v>
      </c>
      <c r="P39">
        <f>IFERROR(VLOOKUP(Tabla1[[#This Row],[team_name]],tem_masc,2,0),7)</f>
        <v>7</v>
      </c>
      <c r="Q39">
        <f>IFERROR(VLOOKUP(Tabla1[[#This Row],[team_name]],bal_masc,2,0),7)</f>
        <v>7</v>
      </c>
      <c r="R39">
        <f>IFERROR(VLOOKUP(Tabla1[[#This Row],[team_name]],hck_masc,2,0),7)</f>
        <v>7</v>
      </c>
      <c r="S39">
        <f>IFERROR(VLOOKUP(Tabla1[[#This Row],[team_name]],arc_masc,2,0),7)</f>
        <v>7</v>
      </c>
      <c r="T39">
        <f>IFERROR(VLOOKUP(Tabla1[[#This Row],[team_name]],esg_masc,2,0),7)</f>
        <v>7</v>
      </c>
      <c r="U39">
        <f>IFERROR(VLOOKUP(Tabla1[[#This Row],[team_name]],vol_fem,2,0),7)</f>
        <v>7</v>
      </c>
      <c r="V39">
        <f>IFERROR(VLOOKUP(Tabla1[[#This Row],[team_name]],bas_fem,2,0),7)</f>
        <v>7</v>
      </c>
      <c r="W39">
        <f>IFERROR(VLOOKUP(Tabla1[[#This Row],[team_name]],bes_fem,2,0),7)</f>
        <v>7</v>
      </c>
      <c r="X39">
        <f>IFERROR(VLOOKUP(Tabla1[[#This Row],[team_name]],bad_fem,2,0),7)</f>
        <v>7</v>
      </c>
      <c r="Y39">
        <f>IFERROR(VLOOKUP(Tabla1[[#This Row],[team_name]],cur_fem,2,0),7)</f>
        <v>7</v>
      </c>
      <c r="Z39">
        <f>IFERROR(VLOOKUP(Tabla1[[#This Row],[team_name]],ten_fem,2,0),7)</f>
        <v>7</v>
      </c>
      <c r="AA39">
        <f>IFERROR(VLOOKUP(Tabla1[[#This Row],[team_name]],rug_fem,2,0),7)</f>
        <v>7</v>
      </c>
      <c r="AB39">
        <f>IFERROR(VLOOKUP(Tabla1[[#This Row],[team_name]],sqs_fem,2,0),7)</f>
        <v>7</v>
      </c>
      <c r="AC39">
        <f>IFERROR(VLOOKUP(Tabla1[[#This Row],[team_name]],vlp_fem,2,0),7)</f>
        <v>7</v>
      </c>
      <c r="AD39">
        <f>IFERROR(VLOOKUP(Tabla1[[#This Row],[team_name]],tem_fem,2,0),7)</f>
        <v>7</v>
      </c>
      <c r="AE39">
        <f>IFERROR(VLOOKUP(Tabla1[[#This Row],[team_name]],bal_fem,2,0),7)</f>
        <v>7</v>
      </c>
      <c r="AF39">
        <f>IFERROR(VLOOKUP(Tabla1[[#This Row],[team_name]],hck_fem,2,0),7)</f>
        <v>7</v>
      </c>
      <c r="AG39">
        <f>IFERROR(VLOOKUP(Tabla1[[#This Row],[team_name]],esg_fem,2,0),7)</f>
        <v>7</v>
      </c>
      <c r="AH39">
        <f>IFERROR(VLOOKUP(Tabla1[[#This Row],[team_name]],esg_fem,2,0),7)</f>
        <v>7</v>
      </c>
      <c r="BC39">
        <v>7</v>
      </c>
      <c r="BD39">
        <v>7</v>
      </c>
      <c r="BE39">
        <v>7</v>
      </c>
      <c r="BF39">
        <v>7</v>
      </c>
      <c r="BG39">
        <v>7</v>
      </c>
      <c r="BH39">
        <v>7</v>
      </c>
      <c r="BI39">
        <v>7</v>
      </c>
      <c r="BJ39">
        <v>7</v>
      </c>
      <c r="BK39">
        <v>7</v>
      </c>
      <c r="BL39">
        <v>7</v>
      </c>
      <c r="BM39">
        <v>7</v>
      </c>
    </row>
    <row r="40" spans="1:65" x14ac:dyDescent="0.25">
      <c r="A40">
        <v>239</v>
      </c>
      <c r="B40" t="s">
        <v>1008</v>
      </c>
      <c r="C40">
        <f>IFERROR(VLOOKUP(Tabla1[[#This Row],[team_name]],fut_masc,2,0),7)</f>
        <v>7</v>
      </c>
      <c r="D40">
        <f>IFERROR(VLOOKUP(Tabla1[[#This Row],[team_name]],fut_fem,2,0),7)</f>
        <v>1</v>
      </c>
      <c r="E40">
        <f>IFERROR(VLOOKUP(Tabla1[[#This Row],[team_name]],fts_masc,2,0),7)</f>
        <v>7</v>
      </c>
      <c r="F40">
        <f>IFERROR(VLOOKUP(Tabla1[[#This Row],[team_name]],fts_fem,2,0),7)</f>
        <v>6</v>
      </c>
      <c r="G40">
        <f>IFERROR(VLOOKUP(Tabla1[[#This Row],[team_name]],vol_masc,2,0),7)</f>
        <v>7</v>
      </c>
      <c r="H40">
        <f>IFERROR(VLOOKUP(Tabla1[[#This Row],[team_name]],bas_masc,2,0),7)</f>
        <v>7</v>
      </c>
      <c r="I40">
        <f>IFERROR(VLOOKUP(Tabla1[[#This Row],[team_name]],bes_masc,2,0),7)</f>
        <v>7</v>
      </c>
      <c r="J40">
        <f>IFERROR(VLOOKUP(Tabla1[[#This Row],[team_name]],bad_masc,2,0),7)</f>
        <v>7</v>
      </c>
      <c r="K40">
        <f>IFERROR(VLOOKUP(Tabla1[[#This Row],[team_name]],cur_masc,2,0),7)</f>
        <v>7</v>
      </c>
      <c r="L40">
        <f>IFERROR(VLOOKUP(Tabla1[[#This Row],[team_name]],ten_masc,2,0),7)</f>
        <v>7</v>
      </c>
      <c r="M40">
        <f>IFERROR(VLOOKUP(Tabla1[[#This Row],[team_name]],rug_masc,2,0),7)</f>
        <v>7</v>
      </c>
      <c r="N40">
        <f>IFERROR(VLOOKUP(Tabla1[[#This Row],[team_name]],sqs_masc,2,0),7)</f>
        <v>7</v>
      </c>
      <c r="O40">
        <f>IFERROR(VLOOKUP(Tabla1[[#This Row],[team_name]],vlp_masc,2,0),7)</f>
        <v>7</v>
      </c>
      <c r="P40">
        <f>IFERROR(VLOOKUP(Tabla1[[#This Row],[team_name]],tem_masc,2,0),7)</f>
        <v>7</v>
      </c>
      <c r="Q40">
        <f>IFERROR(VLOOKUP(Tabla1[[#This Row],[team_name]],bal_masc,2,0),7)</f>
        <v>7</v>
      </c>
      <c r="R40">
        <f>IFERROR(VLOOKUP(Tabla1[[#This Row],[team_name]],hck_masc,2,0),7)</f>
        <v>7</v>
      </c>
      <c r="S40">
        <f>IFERROR(VLOOKUP(Tabla1[[#This Row],[team_name]],arc_masc,2,0),7)</f>
        <v>7</v>
      </c>
      <c r="T40">
        <f>IFERROR(VLOOKUP(Tabla1[[#This Row],[team_name]],esg_masc,2,0),7)</f>
        <v>7</v>
      </c>
      <c r="U40">
        <f>IFERROR(VLOOKUP(Tabla1[[#This Row],[team_name]],vol_fem,2,0),7)</f>
        <v>6</v>
      </c>
      <c r="V40">
        <f>IFERROR(VLOOKUP(Tabla1[[#This Row],[team_name]],bas_fem,2,0),7)</f>
        <v>1</v>
      </c>
      <c r="W40">
        <f>IFERROR(VLOOKUP(Tabla1[[#This Row],[team_name]],bes_fem,2,0),7)</f>
        <v>3</v>
      </c>
      <c r="X40">
        <f>IFERROR(VLOOKUP(Tabla1[[#This Row],[team_name]],bad_fem,2,0),7)</f>
        <v>7</v>
      </c>
      <c r="Y40">
        <f>IFERROR(VLOOKUP(Tabla1[[#This Row],[team_name]],cur_fem,2,0),7)</f>
        <v>4</v>
      </c>
      <c r="Z40">
        <f>IFERROR(VLOOKUP(Tabla1[[#This Row],[team_name]],ten_fem,2,0),7)</f>
        <v>3</v>
      </c>
      <c r="AA40">
        <f>IFERROR(VLOOKUP(Tabla1[[#This Row],[team_name]],rug_fem,2,0),7)</f>
        <v>2</v>
      </c>
      <c r="AB40">
        <f>IFERROR(VLOOKUP(Tabla1[[#This Row],[team_name]],sqs_fem,2,0),7)</f>
        <v>7</v>
      </c>
      <c r="AC40">
        <f>IFERROR(VLOOKUP(Tabla1[[#This Row],[team_name]],vlp_fem,2,0),7)</f>
        <v>3</v>
      </c>
      <c r="AD40">
        <f>IFERROR(VLOOKUP(Tabla1[[#This Row],[team_name]],tem_fem,2,0),7)</f>
        <v>3</v>
      </c>
      <c r="AE40">
        <f>IFERROR(VLOOKUP(Tabla1[[#This Row],[team_name]],bal_fem,2,0),7)</f>
        <v>7</v>
      </c>
      <c r="AF40">
        <f>IFERROR(VLOOKUP(Tabla1[[#This Row],[team_name]],hck_fem,2,0),7)</f>
        <v>2</v>
      </c>
      <c r="AG40">
        <f>IFERROR(VLOOKUP(Tabla1[[#This Row],[team_name]],esg_fem,2,0),7)</f>
        <v>5</v>
      </c>
      <c r="AH40">
        <f>IFERROR(VLOOKUP(Tabla1[[#This Row],[team_name]],esg_fem,2,0),7)</f>
        <v>5</v>
      </c>
      <c r="BC40">
        <v>7</v>
      </c>
      <c r="BD40">
        <v>7</v>
      </c>
      <c r="BE40">
        <v>7</v>
      </c>
      <c r="BF40">
        <v>7</v>
      </c>
      <c r="BG40">
        <v>7</v>
      </c>
      <c r="BH40">
        <v>7</v>
      </c>
      <c r="BI40">
        <v>7</v>
      </c>
      <c r="BJ40">
        <v>7</v>
      </c>
      <c r="BK40">
        <v>7</v>
      </c>
      <c r="BL40">
        <v>7</v>
      </c>
      <c r="BM40">
        <v>7</v>
      </c>
    </row>
    <row r="41" spans="1:65" x14ac:dyDescent="0.25">
      <c r="A41">
        <v>240</v>
      </c>
      <c r="B41" t="s">
        <v>1009</v>
      </c>
      <c r="C41">
        <f>IFERROR(VLOOKUP(Tabla1[[#This Row],[team_name]],fut_masc,2,0),7)</f>
        <v>7</v>
      </c>
      <c r="D41">
        <f>IFERROR(VLOOKUP(Tabla1[[#This Row],[team_name]],fut_fem,2,0),7)</f>
        <v>2</v>
      </c>
      <c r="E41">
        <f>IFERROR(VLOOKUP(Tabla1[[#This Row],[team_name]],fts_masc,2,0),7)</f>
        <v>7</v>
      </c>
      <c r="F41">
        <f>IFERROR(VLOOKUP(Tabla1[[#This Row],[team_name]],fts_fem,2,0),7)</f>
        <v>7</v>
      </c>
      <c r="G41">
        <f>IFERROR(VLOOKUP(Tabla1[[#This Row],[team_name]],vol_masc,2,0),7)</f>
        <v>7</v>
      </c>
      <c r="H41">
        <f>IFERROR(VLOOKUP(Tabla1[[#This Row],[team_name]],bas_masc,2,0),7)</f>
        <v>7</v>
      </c>
      <c r="I41">
        <f>IFERROR(VLOOKUP(Tabla1[[#This Row],[team_name]],bes_masc,2,0),7)</f>
        <v>7</v>
      </c>
      <c r="J41">
        <f>IFERROR(VLOOKUP(Tabla1[[#This Row],[team_name]],bad_masc,2,0),7)</f>
        <v>7</v>
      </c>
      <c r="K41">
        <f>IFERROR(VLOOKUP(Tabla1[[#This Row],[team_name]],cur_masc,2,0),7)</f>
        <v>7</v>
      </c>
      <c r="L41">
        <f>IFERROR(VLOOKUP(Tabla1[[#This Row],[team_name]],ten_masc,2,0),7)</f>
        <v>7</v>
      </c>
      <c r="M41">
        <f>IFERROR(VLOOKUP(Tabla1[[#This Row],[team_name]],rug_masc,2,0),7)</f>
        <v>7</v>
      </c>
      <c r="N41">
        <f>IFERROR(VLOOKUP(Tabla1[[#This Row],[team_name]],sqs_masc,2,0),7)</f>
        <v>7</v>
      </c>
      <c r="O41">
        <f>IFERROR(VLOOKUP(Tabla1[[#This Row],[team_name]],vlp_masc,2,0),7)</f>
        <v>7</v>
      </c>
      <c r="P41">
        <f>IFERROR(VLOOKUP(Tabla1[[#This Row],[team_name]],tem_masc,2,0),7)</f>
        <v>7</v>
      </c>
      <c r="Q41">
        <f>IFERROR(VLOOKUP(Tabla1[[#This Row],[team_name]],bal_masc,2,0),7)</f>
        <v>7</v>
      </c>
      <c r="R41">
        <f>IFERROR(VLOOKUP(Tabla1[[#This Row],[team_name]],hck_masc,2,0),7)</f>
        <v>7</v>
      </c>
      <c r="S41">
        <f>IFERROR(VLOOKUP(Tabla1[[#This Row],[team_name]],arc_masc,2,0),7)</f>
        <v>7</v>
      </c>
      <c r="T41">
        <f>IFERROR(VLOOKUP(Tabla1[[#This Row],[team_name]],esg_masc,2,0),7)</f>
        <v>7</v>
      </c>
      <c r="U41">
        <f>IFERROR(VLOOKUP(Tabla1[[#This Row],[team_name]],vol_fem,2,0),7)</f>
        <v>4</v>
      </c>
      <c r="V41">
        <f>IFERROR(VLOOKUP(Tabla1[[#This Row],[team_name]],bas_fem,2,0),7)</f>
        <v>5</v>
      </c>
      <c r="W41">
        <f>IFERROR(VLOOKUP(Tabla1[[#This Row],[team_name]],bes_fem,2,0),7)</f>
        <v>7</v>
      </c>
      <c r="X41">
        <f>IFERROR(VLOOKUP(Tabla1[[#This Row],[team_name]],bad_fem,2,0),7)</f>
        <v>7</v>
      </c>
      <c r="Y41">
        <f>IFERROR(VLOOKUP(Tabla1[[#This Row],[team_name]],cur_fem,2,0),7)</f>
        <v>4</v>
      </c>
      <c r="Z41">
        <f>IFERROR(VLOOKUP(Tabla1[[#This Row],[team_name]],ten_fem,2,0),7)</f>
        <v>4</v>
      </c>
      <c r="AA41">
        <f>IFERROR(VLOOKUP(Tabla1[[#This Row],[team_name]],rug_fem,2,0),7)</f>
        <v>4</v>
      </c>
      <c r="AB41">
        <f>IFERROR(VLOOKUP(Tabla1[[#This Row],[team_name]],sqs_fem,2,0),7)</f>
        <v>7</v>
      </c>
      <c r="AC41">
        <f>IFERROR(VLOOKUP(Tabla1[[#This Row],[team_name]],vlp_fem,2,0),7)</f>
        <v>2</v>
      </c>
      <c r="AD41">
        <f>IFERROR(VLOOKUP(Tabla1[[#This Row],[team_name]],tem_fem,2,0),7)</f>
        <v>3</v>
      </c>
      <c r="AE41">
        <f>IFERROR(VLOOKUP(Tabla1[[#This Row],[team_name]],bal_fem,2,0),7)</f>
        <v>6</v>
      </c>
      <c r="AF41">
        <f>IFERROR(VLOOKUP(Tabla1[[#This Row],[team_name]],hck_fem,2,0),7)</f>
        <v>4</v>
      </c>
      <c r="AG41">
        <f>IFERROR(VLOOKUP(Tabla1[[#This Row],[team_name]],esg_fem,2,0),7)</f>
        <v>5</v>
      </c>
      <c r="AH41">
        <f>IFERROR(VLOOKUP(Tabla1[[#This Row],[team_name]],esg_fem,2,0),7)</f>
        <v>5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7</v>
      </c>
    </row>
    <row r="42" spans="1:65" x14ac:dyDescent="0.25">
      <c r="A42">
        <v>241</v>
      </c>
      <c r="B42" t="s">
        <v>1010</v>
      </c>
      <c r="C42">
        <f>IFERROR(VLOOKUP(Tabla1[[#This Row],[team_name]],fut_masc,2,0),7)</f>
        <v>7</v>
      </c>
      <c r="D42">
        <f>IFERROR(VLOOKUP(Tabla1[[#This Row],[team_name]],fut_fem,2,0),7)</f>
        <v>4</v>
      </c>
      <c r="E42">
        <f>IFERROR(VLOOKUP(Tabla1[[#This Row],[team_name]],fts_masc,2,0),7)</f>
        <v>7</v>
      </c>
      <c r="F42">
        <f>IFERROR(VLOOKUP(Tabla1[[#This Row],[team_name]],fts_fem,2,0),7)</f>
        <v>7</v>
      </c>
      <c r="G42">
        <f>IFERROR(VLOOKUP(Tabla1[[#This Row],[team_name]],vol_masc,2,0),7)</f>
        <v>7</v>
      </c>
      <c r="H42">
        <f>IFERROR(VLOOKUP(Tabla1[[#This Row],[team_name]],bas_masc,2,0),7)</f>
        <v>7</v>
      </c>
      <c r="I42">
        <f>IFERROR(VLOOKUP(Tabla1[[#This Row],[team_name]],bes_masc,2,0),7)</f>
        <v>7</v>
      </c>
      <c r="J42">
        <f>IFERROR(VLOOKUP(Tabla1[[#This Row],[team_name]],bad_masc,2,0),7)</f>
        <v>7</v>
      </c>
      <c r="K42">
        <f>IFERROR(VLOOKUP(Tabla1[[#This Row],[team_name]],cur_masc,2,0),7)</f>
        <v>7</v>
      </c>
      <c r="L42">
        <f>IFERROR(VLOOKUP(Tabla1[[#This Row],[team_name]],ten_masc,2,0),7)</f>
        <v>7</v>
      </c>
      <c r="M42">
        <f>IFERROR(VLOOKUP(Tabla1[[#This Row],[team_name]],rug_masc,2,0),7)</f>
        <v>7</v>
      </c>
      <c r="N42">
        <f>IFERROR(VLOOKUP(Tabla1[[#This Row],[team_name]],sqs_masc,2,0),7)</f>
        <v>7</v>
      </c>
      <c r="O42">
        <f>IFERROR(VLOOKUP(Tabla1[[#This Row],[team_name]],vlp_masc,2,0),7)</f>
        <v>7</v>
      </c>
      <c r="P42">
        <f>IFERROR(VLOOKUP(Tabla1[[#This Row],[team_name]],tem_masc,2,0),7)</f>
        <v>7</v>
      </c>
      <c r="Q42">
        <f>IFERROR(VLOOKUP(Tabla1[[#This Row],[team_name]],bal_masc,2,0),7)</f>
        <v>7</v>
      </c>
      <c r="R42">
        <f>IFERROR(VLOOKUP(Tabla1[[#This Row],[team_name]],hck_masc,2,0),7)</f>
        <v>7</v>
      </c>
      <c r="S42">
        <f>IFERROR(VLOOKUP(Tabla1[[#This Row],[team_name]],arc_masc,2,0),7)</f>
        <v>7</v>
      </c>
      <c r="T42">
        <f>IFERROR(VLOOKUP(Tabla1[[#This Row],[team_name]],esg_masc,2,0),7)</f>
        <v>7</v>
      </c>
      <c r="U42">
        <f>IFERROR(VLOOKUP(Tabla1[[#This Row],[team_name]],vol_fem,2,0),7)</f>
        <v>4</v>
      </c>
      <c r="V42">
        <f>IFERROR(VLOOKUP(Tabla1[[#This Row],[team_name]],bas_fem,2,0),7)</f>
        <v>6</v>
      </c>
      <c r="W42">
        <f>IFERROR(VLOOKUP(Tabla1[[#This Row],[team_name]],bes_fem,2,0),7)</f>
        <v>7</v>
      </c>
      <c r="X42">
        <f>IFERROR(VLOOKUP(Tabla1[[#This Row],[team_name]],bad_fem,2,0),7)</f>
        <v>7</v>
      </c>
      <c r="Y42">
        <f>IFERROR(VLOOKUP(Tabla1[[#This Row],[team_name]],cur_fem,2,0),7)</f>
        <v>7</v>
      </c>
      <c r="Z42">
        <f>IFERROR(VLOOKUP(Tabla1[[#This Row],[team_name]],ten_fem,2,0),7)</f>
        <v>7</v>
      </c>
      <c r="AA42">
        <f>IFERROR(VLOOKUP(Tabla1[[#This Row],[team_name]],rug_fem,2,0),7)</f>
        <v>7</v>
      </c>
      <c r="AB42">
        <f>IFERROR(VLOOKUP(Tabla1[[#This Row],[team_name]],sqs_fem,2,0),7)</f>
        <v>7</v>
      </c>
      <c r="AC42">
        <f>IFERROR(VLOOKUP(Tabla1[[#This Row],[team_name]],vlp_fem,2,0),7)</f>
        <v>7</v>
      </c>
      <c r="AD42">
        <f>IFERROR(VLOOKUP(Tabla1[[#This Row],[team_name]],tem_fem,2,0),7)</f>
        <v>7</v>
      </c>
      <c r="AE42">
        <f>IFERROR(VLOOKUP(Tabla1[[#This Row],[team_name]],bal_fem,2,0),7)</f>
        <v>7</v>
      </c>
      <c r="AF42">
        <f>IFERROR(VLOOKUP(Tabla1[[#This Row],[team_name]],hck_fem,2,0),7)</f>
        <v>7</v>
      </c>
      <c r="AG42">
        <f>IFERROR(VLOOKUP(Tabla1[[#This Row],[team_name]],esg_fem,2,0),7)</f>
        <v>7</v>
      </c>
      <c r="AH42">
        <f>IFERROR(VLOOKUP(Tabla1[[#This Row],[team_name]],esg_fem,2,0),7)</f>
        <v>7</v>
      </c>
      <c r="BC42">
        <v>7</v>
      </c>
      <c r="BD42">
        <v>7</v>
      </c>
      <c r="BE42">
        <v>7</v>
      </c>
      <c r="BF42">
        <v>7</v>
      </c>
      <c r="BG42">
        <v>7</v>
      </c>
      <c r="BH42">
        <v>7</v>
      </c>
      <c r="BI42">
        <v>7</v>
      </c>
      <c r="BJ42">
        <v>7</v>
      </c>
      <c r="BK42">
        <v>7</v>
      </c>
      <c r="BL42">
        <v>7</v>
      </c>
      <c r="BM42">
        <v>7</v>
      </c>
    </row>
    <row r="43" spans="1:65" x14ac:dyDescent="0.25">
      <c r="A43">
        <v>242</v>
      </c>
      <c r="B43" t="s">
        <v>1011</v>
      </c>
      <c r="C43">
        <f>IFERROR(VLOOKUP(Tabla1[[#This Row],[team_name]],fut_masc,2,0),7)</f>
        <v>7</v>
      </c>
      <c r="D43">
        <f>IFERROR(VLOOKUP(Tabla1[[#This Row],[team_name]],fut_fem,2,0),7)</f>
        <v>7</v>
      </c>
      <c r="E43">
        <f>IFERROR(VLOOKUP(Tabla1[[#This Row],[team_name]],fts_masc,2,0),7)</f>
        <v>7</v>
      </c>
      <c r="F43">
        <f>IFERROR(VLOOKUP(Tabla1[[#This Row],[team_name]],fts_fem,2,0),7)</f>
        <v>7</v>
      </c>
      <c r="G43">
        <f>IFERROR(VLOOKUP(Tabla1[[#This Row],[team_name]],vol_masc,2,0),7)</f>
        <v>7</v>
      </c>
      <c r="H43">
        <f>IFERROR(VLOOKUP(Tabla1[[#This Row],[team_name]],bas_masc,2,0),7)</f>
        <v>7</v>
      </c>
      <c r="I43">
        <f>IFERROR(VLOOKUP(Tabla1[[#This Row],[team_name]],bes_masc,2,0),7)</f>
        <v>7</v>
      </c>
      <c r="J43">
        <f>IFERROR(VLOOKUP(Tabla1[[#This Row],[team_name]],bad_masc,2,0),7)</f>
        <v>7</v>
      </c>
      <c r="K43">
        <f>IFERROR(VLOOKUP(Tabla1[[#This Row],[team_name]],cur_masc,2,0),7)</f>
        <v>7</v>
      </c>
      <c r="L43">
        <f>IFERROR(VLOOKUP(Tabla1[[#This Row],[team_name]],ten_masc,2,0),7)</f>
        <v>7</v>
      </c>
      <c r="M43">
        <f>IFERROR(VLOOKUP(Tabla1[[#This Row],[team_name]],rug_masc,2,0),7)</f>
        <v>7</v>
      </c>
      <c r="N43">
        <f>IFERROR(VLOOKUP(Tabla1[[#This Row],[team_name]],sqs_masc,2,0),7)</f>
        <v>7</v>
      </c>
      <c r="O43">
        <f>IFERROR(VLOOKUP(Tabla1[[#This Row],[team_name]],vlp_masc,2,0),7)</f>
        <v>7</v>
      </c>
      <c r="P43">
        <f>IFERROR(VLOOKUP(Tabla1[[#This Row],[team_name]],tem_masc,2,0),7)</f>
        <v>7</v>
      </c>
      <c r="Q43">
        <f>IFERROR(VLOOKUP(Tabla1[[#This Row],[team_name]],bal_masc,2,0),7)</f>
        <v>7</v>
      </c>
      <c r="R43">
        <f>IFERROR(VLOOKUP(Tabla1[[#This Row],[team_name]],hck_masc,2,0),7)</f>
        <v>7</v>
      </c>
      <c r="S43">
        <f>IFERROR(VLOOKUP(Tabla1[[#This Row],[team_name]],arc_masc,2,0),7)</f>
        <v>7</v>
      </c>
      <c r="T43">
        <f>IFERROR(VLOOKUP(Tabla1[[#This Row],[team_name]],esg_masc,2,0),7)</f>
        <v>7</v>
      </c>
      <c r="U43">
        <f>IFERROR(VLOOKUP(Tabla1[[#This Row],[team_name]],vol_fem,2,0),7)</f>
        <v>6</v>
      </c>
      <c r="V43">
        <f>IFERROR(VLOOKUP(Tabla1[[#This Row],[team_name]],bas_fem,2,0),7)</f>
        <v>5</v>
      </c>
      <c r="W43">
        <f>IFERROR(VLOOKUP(Tabla1[[#This Row],[team_name]],bes_fem,2,0),7)</f>
        <v>7</v>
      </c>
      <c r="X43">
        <f>IFERROR(VLOOKUP(Tabla1[[#This Row],[team_name]],bad_fem,2,0),7)</f>
        <v>7</v>
      </c>
      <c r="Y43">
        <f>IFERROR(VLOOKUP(Tabla1[[#This Row],[team_name]],cur_fem,2,0),7)</f>
        <v>7</v>
      </c>
      <c r="Z43">
        <f>IFERROR(VLOOKUP(Tabla1[[#This Row],[team_name]],ten_fem,2,0),7)</f>
        <v>7</v>
      </c>
      <c r="AA43">
        <f>IFERROR(VLOOKUP(Tabla1[[#This Row],[team_name]],rug_fem,2,0),7)</f>
        <v>6</v>
      </c>
      <c r="AB43">
        <f>IFERROR(VLOOKUP(Tabla1[[#This Row],[team_name]],sqs_fem,2,0),7)</f>
        <v>7</v>
      </c>
      <c r="AC43">
        <f>IFERROR(VLOOKUP(Tabla1[[#This Row],[team_name]],vlp_fem,2,0),7)</f>
        <v>7</v>
      </c>
      <c r="AD43">
        <f>IFERROR(VLOOKUP(Tabla1[[#This Row],[team_name]],tem_fem,2,0),7)</f>
        <v>7</v>
      </c>
      <c r="AE43">
        <f>IFERROR(VLOOKUP(Tabla1[[#This Row],[team_name]],bal_fem,2,0),7)</f>
        <v>7</v>
      </c>
      <c r="AF43">
        <f>IFERROR(VLOOKUP(Tabla1[[#This Row],[team_name]],hck_fem,2,0),7)</f>
        <v>7</v>
      </c>
      <c r="AG43">
        <f>IFERROR(VLOOKUP(Tabla1[[#This Row],[team_name]],esg_fem,2,0),7)</f>
        <v>7</v>
      </c>
      <c r="AH43">
        <f>IFERROR(VLOOKUP(Tabla1[[#This Row],[team_name]],esg_fem,2,0),7)</f>
        <v>7</v>
      </c>
      <c r="BC43">
        <v>7</v>
      </c>
      <c r="BD43">
        <v>7</v>
      </c>
      <c r="BE43">
        <v>7</v>
      </c>
      <c r="BF43">
        <v>7</v>
      </c>
      <c r="BG43">
        <v>7</v>
      </c>
      <c r="BH43">
        <v>7</v>
      </c>
      <c r="BI43">
        <v>7</v>
      </c>
      <c r="BJ43">
        <v>7</v>
      </c>
      <c r="BK43">
        <v>7</v>
      </c>
      <c r="BL43">
        <v>7</v>
      </c>
      <c r="BM43">
        <v>7</v>
      </c>
    </row>
    <row r="44" spans="1:65" x14ac:dyDescent="0.25">
      <c r="A44">
        <v>243</v>
      </c>
      <c r="B44" t="s">
        <v>1012</v>
      </c>
      <c r="C44">
        <f>IFERROR(VLOOKUP(Tabla1[[#This Row],[team_name]],fut_masc,2,0),7)</f>
        <v>7</v>
      </c>
      <c r="D44">
        <f>IFERROR(VLOOKUP(Tabla1[[#This Row],[team_name]],fut_fem,2,0),7)</f>
        <v>5</v>
      </c>
      <c r="E44">
        <f>IFERROR(VLOOKUP(Tabla1[[#This Row],[team_name]],fts_masc,2,0),7)</f>
        <v>7</v>
      </c>
      <c r="F44">
        <f>IFERROR(VLOOKUP(Tabla1[[#This Row],[team_name]],fts_fem,2,0),7)</f>
        <v>4</v>
      </c>
      <c r="G44">
        <f>IFERROR(VLOOKUP(Tabla1[[#This Row],[team_name]],vol_masc,2,0),7)</f>
        <v>7</v>
      </c>
      <c r="H44">
        <f>IFERROR(VLOOKUP(Tabla1[[#This Row],[team_name]],bas_masc,2,0),7)</f>
        <v>7</v>
      </c>
      <c r="I44">
        <f>IFERROR(VLOOKUP(Tabla1[[#This Row],[team_name]],bes_masc,2,0),7)</f>
        <v>7</v>
      </c>
      <c r="J44">
        <f>IFERROR(VLOOKUP(Tabla1[[#This Row],[team_name]],bad_masc,2,0),7)</f>
        <v>7</v>
      </c>
      <c r="K44">
        <f>IFERROR(VLOOKUP(Tabla1[[#This Row],[team_name]],cur_masc,2,0),7)</f>
        <v>7</v>
      </c>
      <c r="L44">
        <f>IFERROR(VLOOKUP(Tabla1[[#This Row],[team_name]],ten_masc,2,0),7)</f>
        <v>7</v>
      </c>
      <c r="M44">
        <f>IFERROR(VLOOKUP(Tabla1[[#This Row],[team_name]],rug_masc,2,0),7)</f>
        <v>7</v>
      </c>
      <c r="N44">
        <f>IFERROR(VLOOKUP(Tabla1[[#This Row],[team_name]],sqs_masc,2,0),7)</f>
        <v>7</v>
      </c>
      <c r="O44">
        <f>IFERROR(VLOOKUP(Tabla1[[#This Row],[team_name]],vlp_masc,2,0),7)</f>
        <v>7</v>
      </c>
      <c r="P44">
        <f>IFERROR(VLOOKUP(Tabla1[[#This Row],[team_name]],tem_masc,2,0),7)</f>
        <v>7</v>
      </c>
      <c r="Q44">
        <f>IFERROR(VLOOKUP(Tabla1[[#This Row],[team_name]],bal_masc,2,0),7)</f>
        <v>7</v>
      </c>
      <c r="R44">
        <f>IFERROR(VLOOKUP(Tabla1[[#This Row],[team_name]],hck_masc,2,0),7)</f>
        <v>7</v>
      </c>
      <c r="S44">
        <f>IFERROR(VLOOKUP(Tabla1[[#This Row],[team_name]],arc_masc,2,0),7)</f>
        <v>7</v>
      </c>
      <c r="T44">
        <f>IFERROR(VLOOKUP(Tabla1[[#This Row],[team_name]],esg_masc,2,0),7)</f>
        <v>7</v>
      </c>
      <c r="U44">
        <f>IFERROR(VLOOKUP(Tabla1[[#This Row],[team_name]],vol_fem,2,0),7)</f>
        <v>7</v>
      </c>
      <c r="V44">
        <f>IFERROR(VLOOKUP(Tabla1[[#This Row],[team_name]],bas_fem,2,0),7)</f>
        <v>7</v>
      </c>
      <c r="W44">
        <f>IFERROR(VLOOKUP(Tabla1[[#This Row],[team_name]],bes_fem,2,0),7)</f>
        <v>7</v>
      </c>
      <c r="X44">
        <f>IFERROR(VLOOKUP(Tabla1[[#This Row],[team_name]],bad_fem,2,0),7)</f>
        <v>7</v>
      </c>
      <c r="Y44">
        <f>IFERROR(VLOOKUP(Tabla1[[#This Row],[team_name]],cur_fem,2,0),7)</f>
        <v>7</v>
      </c>
      <c r="Z44">
        <f>IFERROR(VLOOKUP(Tabla1[[#This Row],[team_name]],ten_fem,2,0),7)</f>
        <v>7</v>
      </c>
      <c r="AA44">
        <f>IFERROR(VLOOKUP(Tabla1[[#This Row],[team_name]],rug_fem,2,0),7)</f>
        <v>7</v>
      </c>
      <c r="AB44">
        <f>IFERROR(VLOOKUP(Tabla1[[#This Row],[team_name]],sqs_fem,2,0),7)</f>
        <v>7</v>
      </c>
      <c r="AC44">
        <f>IFERROR(VLOOKUP(Tabla1[[#This Row],[team_name]],vlp_fem,2,0),7)</f>
        <v>7</v>
      </c>
      <c r="AD44">
        <f>IFERROR(VLOOKUP(Tabla1[[#This Row],[team_name]],tem_fem,2,0),7)</f>
        <v>7</v>
      </c>
      <c r="AE44">
        <f>IFERROR(VLOOKUP(Tabla1[[#This Row],[team_name]],bal_fem,2,0),7)</f>
        <v>7</v>
      </c>
      <c r="AF44">
        <f>IFERROR(VLOOKUP(Tabla1[[#This Row],[team_name]],hck_fem,2,0),7)</f>
        <v>7</v>
      </c>
      <c r="AG44">
        <f>IFERROR(VLOOKUP(Tabla1[[#This Row],[team_name]],esg_fem,2,0),7)</f>
        <v>7</v>
      </c>
      <c r="AH44">
        <f>IFERROR(VLOOKUP(Tabla1[[#This Row],[team_name]],esg_fem,2,0),7)</f>
        <v>7</v>
      </c>
      <c r="BC44">
        <v>7</v>
      </c>
      <c r="BD44">
        <v>7</v>
      </c>
      <c r="BE44">
        <v>7</v>
      </c>
      <c r="BF44">
        <v>7</v>
      </c>
      <c r="BG44">
        <v>7</v>
      </c>
      <c r="BH44">
        <v>7</v>
      </c>
      <c r="BI44">
        <v>7</v>
      </c>
      <c r="BJ44">
        <v>7</v>
      </c>
      <c r="BK44">
        <v>7</v>
      </c>
      <c r="BL44">
        <v>7</v>
      </c>
      <c r="BM44">
        <v>7</v>
      </c>
    </row>
    <row r="45" spans="1:65" x14ac:dyDescent="0.25">
      <c r="A45">
        <v>244</v>
      </c>
      <c r="B45" t="s">
        <v>1013</v>
      </c>
      <c r="C45">
        <f>IFERROR(VLOOKUP(Tabla1[[#This Row],[team_name]],fut_masc,2,0),7)</f>
        <v>7</v>
      </c>
      <c r="D45">
        <f>IFERROR(VLOOKUP(Tabla1[[#This Row],[team_name]],fut_fem,2,0),7)</f>
        <v>5</v>
      </c>
      <c r="E45">
        <f>IFERROR(VLOOKUP(Tabla1[[#This Row],[team_name]],fts_masc,2,0),7)</f>
        <v>7</v>
      </c>
      <c r="F45">
        <f>IFERROR(VLOOKUP(Tabla1[[#This Row],[team_name]],fts_fem,2,0),7)</f>
        <v>4</v>
      </c>
      <c r="G45">
        <f>IFERROR(VLOOKUP(Tabla1[[#This Row],[team_name]],vol_masc,2,0),7)</f>
        <v>7</v>
      </c>
      <c r="H45">
        <f>IFERROR(VLOOKUP(Tabla1[[#This Row],[team_name]],bas_masc,2,0),7)</f>
        <v>7</v>
      </c>
      <c r="I45">
        <f>IFERROR(VLOOKUP(Tabla1[[#This Row],[team_name]],bes_masc,2,0),7)</f>
        <v>7</v>
      </c>
      <c r="J45">
        <f>IFERROR(VLOOKUP(Tabla1[[#This Row],[team_name]],bad_masc,2,0),7)</f>
        <v>7</v>
      </c>
      <c r="K45">
        <f>IFERROR(VLOOKUP(Tabla1[[#This Row],[team_name]],cur_masc,2,0),7)</f>
        <v>7</v>
      </c>
      <c r="L45">
        <f>IFERROR(VLOOKUP(Tabla1[[#This Row],[team_name]],ten_masc,2,0),7)</f>
        <v>7</v>
      </c>
      <c r="M45">
        <f>IFERROR(VLOOKUP(Tabla1[[#This Row],[team_name]],rug_masc,2,0),7)</f>
        <v>7</v>
      </c>
      <c r="N45">
        <f>IFERROR(VLOOKUP(Tabla1[[#This Row],[team_name]],sqs_masc,2,0),7)</f>
        <v>7</v>
      </c>
      <c r="O45">
        <f>IFERROR(VLOOKUP(Tabla1[[#This Row],[team_name]],vlp_masc,2,0),7)</f>
        <v>7</v>
      </c>
      <c r="P45">
        <f>IFERROR(VLOOKUP(Tabla1[[#This Row],[team_name]],tem_masc,2,0),7)</f>
        <v>7</v>
      </c>
      <c r="Q45">
        <f>IFERROR(VLOOKUP(Tabla1[[#This Row],[team_name]],bal_masc,2,0),7)</f>
        <v>7</v>
      </c>
      <c r="R45">
        <f>IFERROR(VLOOKUP(Tabla1[[#This Row],[team_name]],hck_masc,2,0),7)</f>
        <v>7</v>
      </c>
      <c r="S45">
        <f>IFERROR(VLOOKUP(Tabla1[[#This Row],[team_name]],arc_masc,2,0),7)</f>
        <v>7</v>
      </c>
      <c r="T45">
        <f>IFERROR(VLOOKUP(Tabla1[[#This Row],[team_name]],esg_masc,2,0),7)</f>
        <v>7</v>
      </c>
      <c r="U45">
        <f>IFERROR(VLOOKUP(Tabla1[[#This Row],[team_name]],vol_fem,2,0),7)</f>
        <v>7</v>
      </c>
      <c r="V45">
        <f>IFERROR(VLOOKUP(Tabla1[[#This Row],[team_name]],bas_fem,2,0),7)</f>
        <v>7</v>
      </c>
      <c r="W45">
        <f>IFERROR(VLOOKUP(Tabla1[[#This Row],[team_name]],bes_fem,2,0),7)</f>
        <v>7</v>
      </c>
      <c r="X45">
        <f>IFERROR(VLOOKUP(Tabla1[[#This Row],[team_name]],bad_fem,2,0),7)</f>
        <v>7</v>
      </c>
      <c r="Y45">
        <f>IFERROR(VLOOKUP(Tabla1[[#This Row],[team_name]],cur_fem,2,0),7)</f>
        <v>7</v>
      </c>
      <c r="Z45">
        <f>IFERROR(VLOOKUP(Tabla1[[#This Row],[team_name]],ten_fem,2,0),7)</f>
        <v>7</v>
      </c>
      <c r="AA45">
        <f>IFERROR(VLOOKUP(Tabla1[[#This Row],[team_name]],rug_fem,2,0),7)</f>
        <v>7</v>
      </c>
      <c r="AB45">
        <f>IFERROR(VLOOKUP(Tabla1[[#This Row],[team_name]],sqs_fem,2,0),7)</f>
        <v>7</v>
      </c>
      <c r="AC45">
        <f>IFERROR(VLOOKUP(Tabla1[[#This Row],[team_name]],vlp_fem,2,0),7)</f>
        <v>7</v>
      </c>
      <c r="AD45">
        <f>IFERROR(VLOOKUP(Tabla1[[#This Row],[team_name]],tem_fem,2,0),7)</f>
        <v>7</v>
      </c>
      <c r="AE45">
        <f>IFERROR(VLOOKUP(Tabla1[[#This Row],[team_name]],bal_fem,2,0),7)</f>
        <v>7</v>
      </c>
      <c r="AF45">
        <f>IFERROR(VLOOKUP(Tabla1[[#This Row],[team_name]],hck_fem,2,0),7)</f>
        <v>7</v>
      </c>
      <c r="AG45">
        <f>IFERROR(VLOOKUP(Tabla1[[#This Row],[team_name]],esg_fem,2,0),7)</f>
        <v>7</v>
      </c>
      <c r="AH45">
        <f>IFERROR(VLOOKUP(Tabla1[[#This Row],[team_name]],esg_fem,2,0),7)</f>
        <v>7</v>
      </c>
      <c r="BC45">
        <v>7</v>
      </c>
      <c r="BD45">
        <v>7</v>
      </c>
      <c r="BE45">
        <v>7</v>
      </c>
      <c r="BF45">
        <v>7</v>
      </c>
      <c r="BG45">
        <v>7</v>
      </c>
      <c r="BH45">
        <v>7</v>
      </c>
      <c r="BI45">
        <v>7</v>
      </c>
      <c r="BJ45">
        <v>7</v>
      </c>
      <c r="BK45">
        <v>7</v>
      </c>
      <c r="BL45">
        <v>7</v>
      </c>
      <c r="BM45">
        <v>7</v>
      </c>
    </row>
    <row r="46" spans="1:65" x14ac:dyDescent="0.25">
      <c r="A46">
        <v>245</v>
      </c>
      <c r="B46" t="s">
        <v>1014</v>
      </c>
      <c r="C46">
        <f>IFERROR(VLOOKUP(Tabla1[[#This Row],[team_name]],fut_masc,2,0),7)</f>
        <v>7</v>
      </c>
      <c r="D46">
        <f>IFERROR(VLOOKUP(Tabla1[[#This Row],[team_name]],fut_fem,2,0),7)</f>
        <v>7</v>
      </c>
      <c r="E46">
        <f>IFERROR(VLOOKUP(Tabla1[[#This Row],[team_name]],fts_masc,2,0),7)</f>
        <v>7</v>
      </c>
      <c r="F46">
        <f>IFERROR(VLOOKUP(Tabla1[[#This Row],[team_name]],fts_fem,2,0),7)</f>
        <v>7</v>
      </c>
      <c r="G46">
        <f>IFERROR(VLOOKUP(Tabla1[[#This Row],[team_name]],vol_masc,2,0),7)</f>
        <v>7</v>
      </c>
      <c r="H46">
        <f>IFERROR(VLOOKUP(Tabla1[[#This Row],[team_name]],bas_masc,2,0),7)</f>
        <v>7</v>
      </c>
      <c r="I46">
        <f>IFERROR(VLOOKUP(Tabla1[[#This Row],[team_name]],bes_masc,2,0),7)</f>
        <v>7</v>
      </c>
      <c r="J46">
        <f>IFERROR(VLOOKUP(Tabla1[[#This Row],[team_name]],bad_masc,2,0),7)</f>
        <v>7</v>
      </c>
      <c r="K46">
        <f>IFERROR(VLOOKUP(Tabla1[[#This Row],[team_name]],cur_masc,2,0),7)</f>
        <v>7</v>
      </c>
      <c r="L46">
        <f>IFERROR(VLOOKUP(Tabla1[[#This Row],[team_name]],ten_masc,2,0),7)</f>
        <v>7</v>
      </c>
      <c r="M46">
        <f>IFERROR(VLOOKUP(Tabla1[[#This Row],[team_name]],rug_masc,2,0),7)</f>
        <v>7</v>
      </c>
      <c r="N46">
        <f>IFERROR(VLOOKUP(Tabla1[[#This Row],[team_name]],sqs_masc,2,0),7)</f>
        <v>7</v>
      </c>
      <c r="O46">
        <f>IFERROR(VLOOKUP(Tabla1[[#This Row],[team_name]],vlp_masc,2,0),7)</f>
        <v>7</v>
      </c>
      <c r="P46">
        <f>IFERROR(VLOOKUP(Tabla1[[#This Row],[team_name]],tem_masc,2,0),7)</f>
        <v>7</v>
      </c>
      <c r="Q46">
        <f>IFERROR(VLOOKUP(Tabla1[[#This Row],[team_name]],bal_masc,2,0),7)</f>
        <v>7</v>
      </c>
      <c r="R46">
        <f>IFERROR(VLOOKUP(Tabla1[[#This Row],[team_name]],hck_masc,2,0),7)</f>
        <v>7</v>
      </c>
      <c r="S46">
        <f>IFERROR(VLOOKUP(Tabla1[[#This Row],[team_name]],arc_masc,2,0),7)</f>
        <v>7</v>
      </c>
      <c r="T46">
        <f>IFERROR(VLOOKUP(Tabla1[[#This Row],[team_name]],esg_masc,2,0),7)</f>
        <v>7</v>
      </c>
      <c r="U46">
        <f>IFERROR(VLOOKUP(Tabla1[[#This Row],[team_name]],vol_fem,2,0),7)</f>
        <v>4</v>
      </c>
      <c r="V46">
        <f>IFERROR(VLOOKUP(Tabla1[[#This Row],[team_name]],bas_fem,2,0),7)</f>
        <v>5</v>
      </c>
      <c r="W46">
        <f>IFERROR(VLOOKUP(Tabla1[[#This Row],[team_name]],bes_fem,2,0),7)</f>
        <v>7</v>
      </c>
      <c r="X46">
        <f>IFERROR(VLOOKUP(Tabla1[[#This Row],[team_name]],bad_fem,2,0),7)</f>
        <v>7</v>
      </c>
      <c r="Y46">
        <f>IFERROR(VLOOKUP(Tabla1[[#This Row],[team_name]],cur_fem,2,0),7)</f>
        <v>7</v>
      </c>
      <c r="Z46">
        <f>IFERROR(VLOOKUP(Tabla1[[#This Row],[team_name]],ten_fem,2,0),7)</f>
        <v>7</v>
      </c>
      <c r="AA46">
        <f>IFERROR(VLOOKUP(Tabla1[[#This Row],[team_name]],rug_fem,2,0),7)</f>
        <v>6</v>
      </c>
      <c r="AB46">
        <f>IFERROR(VLOOKUP(Tabla1[[#This Row],[team_name]],sqs_fem,2,0),7)</f>
        <v>7</v>
      </c>
      <c r="AC46">
        <f>IFERROR(VLOOKUP(Tabla1[[#This Row],[team_name]],vlp_fem,2,0),7)</f>
        <v>7</v>
      </c>
      <c r="AD46">
        <f>IFERROR(VLOOKUP(Tabla1[[#This Row],[team_name]],tem_fem,2,0),7)</f>
        <v>7</v>
      </c>
      <c r="AE46">
        <f>IFERROR(VLOOKUP(Tabla1[[#This Row],[team_name]],bal_fem,2,0),7)</f>
        <v>7</v>
      </c>
      <c r="AF46">
        <f>IFERROR(VLOOKUP(Tabla1[[#This Row],[team_name]],hck_fem,2,0),7)</f>
        <v>4</v>
      </c>
      <c r="AG46">
        <f>IFERROR(VLOOKUP(Tabla1[[#This Row],[team_name]],esg_fem,2,0),7)</f>
        <v>7</v>
      </c>
      <c r="AH46">
        <f>IFERROR(VLOOKUP(Tabla1[[#This Row],[team_name]],esg_fem,2,0),7)</f>
        <v>7</v>
      </c>
      <c r="BC46">
        <v>7</v>
      </c>
      <c r="BD46">
        <v>7</v>
      </c>
      <c r="BE46">
        <v>7</v>
      </c>
      <c r="BF46">
        <v>7</v>
      </c>
      <c r="BG46">
        <v>7</v>
      </c>
      <c r="BH46">
        <v>7</v>
      </c>
      <c r="BI46">
        <v>7</v>
      </c>
      <c r="BJ46">
        <v>7</v>
      </c>
      <c r="BK46">
        <v>7</v>
      </c>
      <c r="BL46">
        <v>7</v>
      </c>
      <c r="BM46">
        <v>7</v>
      </c>
    </row>
    <row r="47" spans="1:65" x14ac:dyDescent="0.25">
      <c r="A47">
        <v>246</v>
      </c>
      <c r="B47" t="s">
        <v>1015</v>
      </c>
      <c r="C47">
        <f>IFERROR(VLOOKUP(Tabla1[[#This Row],[team_name]],fut_masc,2,0),7)</f>
        <v>7</v>
      </c>
      <c r="D47">
        <f>IFERROR(VLOOKUP(Tabla1[[#This Row],[team_name]],fut_fem,2,0),7)</f>
        <v>2</v>
      </c>
      <c r="E47">
        <f>IFERROR(VLOOKUP(Tabla1[[#This Row],[team_name]],fts_masc,2,0),7)</f>
        <v>7</v>
      </c>
      <c r="F47">
        <f>IFERROR(VLOOKUP(Tabla1[[#This Row],[team_name]],fts_fem,2,0),7)</f>
        <v>4</v>
      </c>
      <c r="G47">
        <f>IFERROR(VLOOKUP(Tabla1[[#This Row],[team_name]],vol_masc,2,0),7)</f>
        <v>7</v>
      </c>
      <c r="H47">
        <f>IFERROR(VLOOKUP(Tabla1[[#This Row],[team_name]],bas_masc,2,0),7)</f>
        <v>7</v>
      </c>
      <c r="I47">
        <f>IFERROR(VLOOKUP(Tabla1[[#This Row],[team_name]],bes_masc,2,0),7)</f>
        <v>7</v>
      </c>
      <c r="J47">
        <f>IFERROR(VLOOKUP(Tabla1[[#This Row],[team_name]],bad_masc,2,0),7)</f>
        <v>7</v>
      </c>
      <c r="K47">
        <f>IFERROR(VLOOKUP(Tabla1[[#This Row],[team_name]],cur_masc,2,0),7)</f>
        <v>7</v>
      </c>
      <c r="L47">
        <f>IFERROR(VLOOKUP(Tabla1[[#This Row],[team_name]],ten_masc,2,0),7)</f>
        <v>7</v>
      </c>
      <c r="M47">
        <f>IFERROR(VLOOKUP(Tabla1[[#This Row],[team_name]],rug_masc,2,0),7)</f>
        <v>7</v>
      </c>
      <c r="N47">
        <f>IFERROR(VLOOKUP(Tabla1[[#This Row],[team_name]],sqs_masc,2,0),7)</f>
        <v>7</v>
      </c>
      <c r="O47">
        <f>IFERROR(VLOOKUP(Tabla1[[#This Row],[team_name]],vlp_masc,2,0),7)</f>
        <v>7</v>
      </c>
      <c r="P47">
        <f>IFERROR(VLOOKUP(Tabla1[[#This Row],[team_name]],tem_masc,2,0),7)</f>
        <v>7</v>
      </c>
      <c r="Q47">
        <f>IFERROR(VLOOKUP(Tabla1[[#This Row],[team_name]],bal_masc,2,0),7)</f>
        <v>7</v>
      </c>
      <c r="R47">
        <f>IFERROR(VLOOKUP(Tabla1[[#This Row],[team_name]],hck_masc,2,0),7)</f>
        <v>7</v>
      </c>
      <c r="S47">
        <f>IFERROR(VLOOKUP(Tabla1[[#This Row],[team_name]],arc_masc,2,0),7)</f>
        <v>7</v>
      </c>
      <c r="T47">
        <f>IFERROR(VLOOKUP(Tabla1[[#This Row],[team_name]],esg_masc,2,0),7)</f>
        <v>7</v>
      </c>
      <c r="U47">
        <f>IFERROR(VLOOKUP(Tabla1[[#This Row],[team_name]],vol_fem,2,0),7)</f>
        <v>2</v>
      </c>
      <c r="V47">
        <f>IFERROR(VLOOKUP(Tabla1[[#This Row],[team_name]],bas_fem,2,0),7)</f>
        <v>1</v>
      </c>
      <c r="W47">
        <f>IFERROR(VLOOKUP(Tabla1[[#This Row],[team_name]],bes_fem,2,0),7)</f>
        <v>7</v>
      </c>
      <c r="X47">
        <f>IFERROR(VLOOKUP(Tabla1[[#This Row],[team_name]],bad_fem,2,0),7)</f>
        <v>7</v>
      </c>
      <c r="Y47">
        <f>IFERROR(VLOOKUP(Tabla1[[#This Row],[team_name]],cur_fem,2,0),7)</f>
        <v>5</v>
      </c>
      <c r="Z47">
        <f>IFERROR(VLOOKUP(Tabla1[[#This Row],[team_name]],ten_fem,2,0),7)</f>
        <v>3</v>
      </c>
      <c r="AA47">
        <f>IFERROR(VLOOKUP(Tabla1[[#This Row],[team_name]],rug_fem,2,0),7)</f>
        <v>3</v>
      </c>
      <c r="AB47">
        <f>IFERROR(VLOOKUP(Tabla1[[#This Row],[team_name]],sqs_fem,2,0),7)</f>
        <v>3</v>
      </c>
      <c r="AC47">
        <f>IFERROR(VLOOKUP(Tabla1[[#This Row],[team_name]],vlp_fem,2,0),7)</f>
        <v>7</v>
      </c>
      <c r="AD47">
        <f>IFERROR(VLOOKUP(Tabla1[[#This Row],[team_name]],tem_fem,2,0),7)</f>
        <v>5</v>
      </c>
      <c r="AE47">
        <f>IFERROR(VLOOKUP(Tabla1[[#This Row],[team_name]],bal_fem,2,0),7)</f>
        <v>7</v>
      </c>
      <c r="AF47">
        <f>IFERROR(VLOOKUP(Tabla1[[#This Row],[team_name]],hck_fem,2,0),7)</f>
        <v>1</v>
      </c>
      <c r="AG47">
        <f>IFERROR(VLOOKUP(Tabla1[[#This Row],[team_name]],esg_fem,2,0),7)</f>
        <v>7</v>
      </c>
      <c r="AH47">
        <f>IFERROR(VLOOKUP(Tabla1[[#This Row],[team_name]],esg_fem,2,0),7)</f>
        <v>7</v>
      </c>
      <c r="BC47">
        <v>7</v>
      </c>
      <c r="BD47">
        <v>7</v>
      </c>
      <c r="BE47">
        <v>7</v>
      </c>
      <c r="BF47">
        <v>7</v>
      </c>
      <c r="BG47">
        <v>7</v>
      </c>
      <c r="BH47">
        <v>7</v>
      </c>
      <c r="BI47">
        <v>7</v>
      </c>
      <c r="BJ47">
        <v>7</v>
      </c>
      <c r="BK47">
        <v>7</v>
      </c>
      <c r="BL47">
        <v>7</v>
      </c>
      <c r="BM47">
        <v>7</v>
      </c>
    </row>
    <row r="48" spans="1:65" x14ac:dyDescent="0.25">
      <c r="A48">
        <v>247</v>
      </c>
      <c r="B48" t="s">
        <v>1016</v>
      </c>
      <c r="C48">
        <f>IFERROR(VLOOKUP(Tabla1[[#This Row],[team_name]],fut_masc,2,0),7)</f>
        <v>7</v>
      </c>
      <c r="D48">
        <f>IFERROR(VLOOKUP(Tabla1[[#This Row],[team_name]],fut_fem,2,0),7)</f>
        <v>7</v>
      </c>
      <c r="E48">
        <f>IFERROR(VLOOKUP(Tabla1[[#This Row],[team_name]],fts_masc,2,0),7)</f>
        <v>7</v>
      </c>
      <c r="F48">
        <f>IFERROR(VLOOKUP(Tabla1[[#This Row],[team_name]],fts_fem,2,0),7)</f>
        <v>7</v>
      </c>
      <c r="G48">
        <f>IFERROR(VLOOKUP(Tabla1[[#This Row],[team_name]],vol_masc,2,0),7)</f>
        <v>7</v>
      </c>
      <c r="H48">
        <f>IFERROR(VLOOKUP(Tabla1[[#This Row],[team_name]],bas_masc,2,0),7)</f>
        <v>7</v>
      </c>
      <c r="I48">
        <f>IFERROR(VLOOKUP(Tabla1[[#This Row],[team_name]],bes_masc,2,0),7)</f>
        <v>7</v>
      </c>
      <c r="J48">
        <f>IFERROR(VLOOKUP(Tabla1[[#This Row],[team_name]],bad_masc,2,0),7)</f>
        <v>7</v>
      </c>
      <c r="K48">
        <f>IFERROR(VLOOKUP(Tabla1[[#This Row],[team_name]],cur_masc,2,0),7)</f>
        <v>7</v>
      </c>
      <c r="L48">
        <f>IFERROR(VLOOKUP(Tabla1[[#This Row],[team_name]],ten_masc,2,0),7)</f>
        <v>7</v>
      </c>
      <c r="M48">
        <f>IFERROR(VLOOKUP(Tabla1[[#This Row],[team_name]],rug_masc,2,0),7)</f>
        <v>7</v>
      </c>
      <c r="N48">
        <f>IFERROR(VLOOKUP(Tabla1[[#This Row],[team_name]],sqs_masc,2,0),7)</f>
        <v>7</v>
      </c>
      <c r="O48">
        <f>IFERROR(VLOOKUP(Tabla1[[#This Row],[team_name]],vlp_masc,2,0),7)</f>
        <v>7</v>
      </c>
      <c r="P48">
        <f>IFERROR(VLOOKUP(Tabla1[[#This Row],[team_name]],tem_masc,2,0),7)</f>
        <v>7</v>
      </c>
      <c r="Q48">
        <f>IFERROR(VLOOKUP(Tabla1[[#This Row],[team_name]],bal_masc,2,0),7)</f>
        <v>7</v>
      </c>
      <c r="R48">
        <f>IFERROR(VLOOKUP(Tabla1[[#This Row],[team_name]],hck_masc,2,0),7)</f>
        <v>7</v>
      </c>
      <c r="S48">
        <f>IFERROR(VLOOKUP(Tabla1[[#This Row],[team_name]],arc_masc,2,0),7)</f>
        <v>7</v>
      </c>
      <c r="T48">
        <f>IFERROR(VLOOKUP(Tabla1[[#This Row],[team_name]],esg_masc,2,0),7)</f>
        <v>7</v>
      </c>
      <c r="U48">
        <f>IFERROR(VLOOKUP(Tabla1[[#This Row],[team_name]],vol_fem,2,0),7)</f>
        <v>7</v>
      </c>
      <c r="V48">
        <f>IFERROR(VLOOKUP(Tabla1[[#This Row],[team_name]],bas_fem,2,0),7)</f>
        <v>7</v>
      </c>
      <c r="W48">
        <f>IFERROR(VLOOKUP(Tabla1[[#This Row],[team_name]],bes_fem,2,0),7)</f>
        <v>7</v>
      </c>
      <c r="X48">
        <f>IFERROR(VLOOKUP(Tabla1[[#This Row],[team_name]],bad_fem,2,0),7)</f>
        <v>7</v>
      </c>
      <c r="Y48">
        <f>IFERROR(VLOOKUP(Tabla1[[#This Row],[team_name]],cur_fem,2,0),7)</f>
        <v>7</v>
      </c>
      <c r="Z48">
        <f>IFERROR(VLOOKUP(Tabla1[[#This Row],[team_name]],ten_fem,2,0),7)</f>
        <v>7</v>
      </c>
      <c r="AA48">
        <f>IFERROR(VLOOKUP(Tabla1[[#This Row],[team_name]],rug_fem,2,0),7)</f>
        <v>7</v>
      </c>
      <c r="AB48">
        <f>IFERROR(VLOOKUP(Tabla1[[#This Row],[team_name]],sqs_fem,2,0),7)</f>
        <v>7</v>
      </c>
      <c r="AC48">
        <f>IFERROR(VLOOKUP(Tabla1[[#This Row],[team_name]],vlp_fem,2,0),7)</f>
        <v>7</v>
      </c>
      <c r="AD48">
        <f>IFERROR(VLOOKUP(Tabla1[[#This Row],[team_name]],tem_fem,2,0),7)</f>
        <v>7</v>
      </c>
      <c r="AE48">
        <f>IFERROR(VLOOKUP(Tabla1[[#This Row],[team_name]],bal_fem,2,0),7)</f>
        <v>7</v>
      </c>
      <c r="AF48">
        <f>IFERROR(VLOOKUP(Tabla1[[#This Row],[team_name]],hck_fem,2,0),7)</f>
        <v>7</v>
      </c>
      <c r="AG48">
        <f>IFERROR(VLOOKUP(Tabla1[[#This Row],[team_name]],esg_fem,2,0),7)</f>
        <v>7</v>
      </c>
      <c r="AH48">
        <f>IFERROR(VLOOKUP(Tabla1[[#This Row],[team_name]],esg_fem,2,0),7)</f>
        <v>7</v>
      </c>
      <c r="BC48">
        <v>7</v>
      </c>
      <c r="BD48">
        <v>7</v>
      </c>
      <c r="BE48">
        <v>7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7</v>
      </c>
      <c r="BL48">
        <v>7</v>
      </c>
      <c r="BM48">
        <v>7</v>
      </c>
    </row>
    <row r="49" spans="1:65" x14ac:dyDescent="0.25">
      <c r="A49">
        <v>248</v>
      </c>
      <c r="B49" t="s">
        <v>1017</v>
      </c>
      <c r="C49">
        <f>IFERROR(VLOOKUP(Tabla1[[#This Row],[team_name]],fut_masc,2,0),7)</f>
        <v>7</v>
      </c>
      <c r="D49">
        <f>IFERROR(VLOOKUP(Tabla1[[#This Row],[team_name]],fut_fem,2,0),7)</f>
        <v>6</v>
      </c>
      <c r="E49">
        <f>IFERROR(VLOOKUP(Tabla1[[#This Row],[team_name]],fts_masc,2,0),7)</f>
        <v>7</v>
      </c>
      <c r="F49">
        <f>IFERROR(VLOOKUP(Tabla1[[#This Row],[team_name]],fts_fem,2,0),7)</f>
        <v>7</v>
      </c>
      <c r="G49">
        <f>IFERROR(VLOOKUP(Tabla1[[#This Row],[team_name]],vol_masc,2,0),7)</f>
        <v>7</v>
      </c>
      <c r="H49">
        <f>IFERROR(VLOOKUP(Tabla1[[#This Row],[team_name]],bas_masc,2,0),7)</f>
        <v>7</v>
      </c>
      <c r="I49">
        <f>IFERROR(VLOOKUP(Tabla1[[#This Row],[team_name]],bes_masc,2,0),7)</f>
        <v>7</v>
      </c>
      <c r="J49">
        <f>IFERROR(VLOOKUP(Tabla1[[#This Row],[team_name]],bad_masc,2,0),7)</f>
        <v>7</v>
      </c>
      <c r="K49">
        <f>IFERROR(VLOOKUP(Tabla1[[#This Row],[team_name]],cur_masc,2,0),7)</f>
        <v>7</v>
      </c>
      <c r="L49">
        <f>IFERROR(VLOOKUP(Tabla1[[#This Row],[team_name]],ten_masc,2,0),7)</f>
        <v>7</v>
      </c>
      <c r="M49">
        <f>IFERROR(VLOOKUP(Tabla1[[#This Row],[team_name]],rug_masc,2,0),7)</f>
        <v>7</v>
      </c>
      <c r="N49">
        <f>IFERROR(VLOOKUP(Tabla1[[#This Row],[team_name]],sqs_masc,2,0),7)</f>
        <v>7</v>
      </c>
      <c r="O49">
        <f>IFERROR(VLOOKUP(Tabla1[[#This Row],[team_name]],vlp_masc,2,0),7)</f>
        <v>7</v>
      </c>
      <c r="P49">
        <f>IFERROR(VLOOKUP(Tabla1[[#This Row],[team_name]],tem_masc,2,0),7)</f>
        <v>7</v>
      </c>
      <c r="Q49">
        <f>IFERROR(VLOOKUP(Tabla1[[#This Row],[team_name]],bal_masc,2,0),7)</f>
        <v>7</v>
      </c>
      <c r="R49">
        <f>IFERROR(VLOOKUP(Tabla1[[#This Row],[team_name]],hck_masc,2,0),7)</f>
        <v>7</v>
      </c>
      <c r="S49">
        <f>IFERROR(VLOOKUP(Tabla1[[#This Row],[team_name]],arc_masc,2,0),7)</f>
        <v>7</v>
      </c>
      <c r="T49">
        <f>IFERROR(VLOOKUP(Tabla1[[#This Row],[team_name]],esg_masc,2,0),7)</f>
        <v>7</v>
      </c>
      <c r="U49">
        <f>IFERROR(VLOOKUP(Tabla1[[#This Row],[team_name]],vol_fem,2,0),7)</f>
        <v>7</v>
      </c>
      <c r="V49">
        <f>IFERROR(VLOOKUP(Tabla1[[#This Row],[team_name]],bas_fem,2,0),7)</f>
        <v>7</v>
      </c>
      <c r="W49">
        <f>IFERROR(VLOOKUP(Tabla1[[#This Row],[team_name]],bes_fem,2,0),7)</f>
        <v>7</v>
      </c>
      <c r="X49">
        <f>IFERROR(VLOOKUP(Tabla1[[#This Row],[team_name]],bad_fem,2,0),7)</f>
        <v>7</v>
      </c>
      <c r="Y49">
        <f>IFERROR(VLOOKUP(Tabla1[[#This Row],[team_name]],cur_fem,2,0),7)</f>
        <v>7</v>
      </c>
      <c r="Z49">
        <f>IFERROR(VLOOKUP(Tabla1[[#This Row],[team_name]],ten_fem,2,0),7)</f>
        <v>7</v>
      </c>
      <c r="AA49">
        <f>IFERROR(VLOOKUP(Tabla1[[#This Row],[team_name]],rug_fem,2,0),7)</f>
        <v>7</v>
      </c>
      <c r="AB49">
        <f>IFERROR(VLOOKUP(Tabla1[[#This Row],[team_name]],sqs_fem,2,0),7)</f>
        <v>7</v>
      </c>
      <c r="AC49">
        <f>IFERROR(VLOOKUP(Tabla1[[#This Row],[team_name]],vlp_fem,2,0),7)</f>
        <v>7</v>
      </c>
      <c r="AD49">
        <f>IFERROR(VLOOKUP(Tabla1[[#This Row],[team_name]],tem_fem,2,0),7)</f>
        <v>7</v>
      </c>
      <c r="AE49">
        <f>IFERROR(VLOOKUP(Tabla1[[#This Row],[team_name]],bal_fem,2,0),7)</f>
        <v>7</v>
      </c>
      <c r="AF49">
        <f>IFERROR(VLOOKUP(Tabla1[[#This Row],[team_name]],hck_fem,2,0),7)</f>
        <v>7</v>
      </c>
      <c r="AG49">
        <f>IFERROR(VLOOKUP(Tabla1[[#This Row],[team_name]],esg_fem,2,0),7)</f>
        <v>5</v>
      </c>
      <c r="AH49">
        <f>IFERROR(VLOOKUP(Tabla1[[#This Row],[team_name]],esg_fem,2,0),7)</f>
        <v>5</v>
      </c>
      <c r="BC49">
        <v>7</v>
      </c>
      <c r="BD49">
        <v>7</v>
      </c>
      <c r="BE49">
        <v>7</v>
      </c>
      <c r="BF49">
        <v>7</v>
      </c>
      <c r="BG49">
        <v>7</v>
      </c>
      <c r="BH49">
        <v>7</v>
      </c>
      <c r="BI49">
        <v>7</v>
      </c>
      <c r="BJ49">
        <v>7</v>
      </c>
      <c r="BK49">
        <v>7</v>
      </c>
      <c r="BL49">
        <v>7</v>
      </c>
      <c r="BM49">
        <v>7</v>
      </c>
    </row>
    <row r="50" spans="1:65" x14ac:dyDescent="0.25">
      <c r="A50">
        <v>249</v>
      </c>
      <c r="B50" t="s">
        <v>1018</v>
      </c>
      <c r="C50">
        <f>IFERROR(VLOOKUP(Tabla1[[#This Row],[team_name]],fut_masc,2,0),7)</f>
        <v>7</v>
      </c>
      <c r="D50">
        <f>IFERROR(VLOOKUP(Tabla1[[#This Row],[team_name]],fut_fem,2,0),7)</f>
        <v>6</v>
      </c>
      <c r="E50">
        <f>IFERROR(VLOOKUP(Tabla1[[#This Row],[team_name]],fts_masc,2,0),7)</f>
        <v>7</v>
      </c>
      <c r="F50">
        <f>IFERROR(VLOOKUP(Tabla1[[#This Row],[team_name]],fts_fem,2,0),7)</f>
        <v>7</v>
      </c>
      <c r="G50">
        <f>IFERROR(VLOOKUP(Tabla1[[#This Row],[team_name]],vol_masc,2,0),7)</f>
        <v>7</v>
      </c>
      <c r="H50">
        <f>IFERROR(VLOOKUP(Tabla1[[#This Row],[team_name]],bas_masc,2,0),7)</f>
        <v>7</v>
      </c>
      <c r="I50">
        <f>IFERROR(VLOOKUP(Tabla1[[#This Row],[team_name]],bes_masc,2,0),7)</f>
        <v>7</v>
      </c>
      <c r="J50">
        <f>IFERROR(VLOOKUP(Tabla1[[#This Row],[team_name]],bad_masc,2,0),7)</f>
        <v>7</v>
      </c>
      <c r="K50">
        <f>IFERROR(VLOOKUP(Tabla1[[#This Row],[team_name]],cur_masc,2,0),7)</f>
        <v>7</v>
      </c>
      <c r="L50">
        <f>IFERROR(VLOOKUP(Tabla1[[#This Row],[team_name]],ten_masc,2,0),7)</f>
        <v>7</v>
      </c>
      <c r="M50">
        <f>IFERROR(VLOOKUP(Tabla1[[#This Row],[team_name]],rug_masc,2,0),7)</f>
        <v>7</v>
      </c>
      <c r="N50">
        <f>IFERROR(VLOOKUP(Tabla1[[#This Row],[team_name]],sqs_masc,2,0),7)</f>
        <v>7</v>
      </c>
      <c r="O50">
        <f>IFERROR(VLOOKUP(Tabla1[[#This Row],[team_name]],vlp_masc,2,0),7)</f>
        <v>7</v>
      </c>
      <c r="P50">
        <f>IFERROR(VLOOKUP(Tabla1[[#This Row],[team_name]],tem_masc,2,0),7)</f>
        <v>7</v>
      </c>
      <c r="Q50">
        <f>IFERROR(VLOOKUP(Tabla1[[#This Row],[team_name]],bal_masc,2,0),7)</f>
        <v>7</v>
      </c>
      <c r="R50">
        <f>IFERROR(VLOOKUP(Tabla1[[#This Row],[team_name]],hck_masc,2,0),7)</f>
        <v>7</v>
      </c>
      <c r="S50">
        <f>IFERROR(VLOOKUP(Tabla1[[#This Row],[team_name]],arc_masc,2,0),7)</f>
        <v>7</v>
      </c>
      <c r="T50">
        <f>IFERROR(VLOOKUP(Tabla1[[#This Row],[team_name]],esg_masc,2,0),7)</f>
        <v>7</v>
      </c>
      <c r="U50">
        <f>IFERROR(VLOOKUP(Tabla1[[#This Row],[team_name]],vol_fem,2,0),7)</f>
        <v>4</v>
      </c>
      <c r="V50">
        <f>IFERROR(VLOOKUP(Tabla1[[#This Row],[team_name]],bas_fem,2,0),7)</f>
        <v>7</v>
      </c>
      <c r="W50">
        <f>IFERROR(VLOOKUP(Tabla1[[#This Row],[team_name]],bes_fem,2,0),7)</f>
        <v>7</v>
      </c>
      <c r="X50">
        <f>IFERROR(VLOOKUP(Tabla1[[#This Row],[team_name]],bad_fem,2,0),7)</f>
        <v>7</v>
      </c>
      <c r="Y50">
        <f>IFERROR(VLOOKUP(Tabla1[[#This Row],[team_name]],cur_fem,2,0),7)</f>
        <v>7</v>
      </c>
      <c r="Z50">
        <f>IFERROR(VLOOKUP(Tabla1[[#This Row],[team_name]],ten_fem,2,0),7)</f>
        <v>7</v>
      </c>
      <c r="AA50">
        <f>IFERROR(VLOOKUP(Tabla1[[#This Row],[team_name]],rug_fem,2,0),7)</f>
        <v>7</v>
      </c>
      <c r="AB50">
        <f>IFERROR(VLOOKUP(Tabla1[[#This Row],[team_name]],sqs_fem,2,0),7)</f>
        <v>7</v>
      </c>
      <c r="AC50">
        <f>IFERROR(VLOOKUP(Tabla1[[#This Row],[team_name]],vlp_fem,2,0),7)</f>
        <v>7</v>
      </c>
      <c r="AD50">
        <f>IFERROR(VLOOKUP(Tabla1[[#This Row],[team_name]],tem_fem,2,0),7)</f>
        <v>7</v>
      </c>
      <c r="AE50">
        <f>IFERROR(VLOOKUP(Tabla1[[#This Row],[team_name]],bal_fem,2,0),7)</f>
        <v>7</v>
      </c>
      <c r="AF50">
        <f>IFERROR(VLOOKUP(Tabla1[[#This Row],[team_name]],hck_fem,2,0),7)</f>
        <v>6</v>
      </c>
      <c r="AG50">
        <f>IFERROR(VLOOKUP(Tabla1[[#This Row],[team_name]],esg_fem,2,0),7)</f>
        <v>7</v>
      </c>
      <c r="AH50">
        <f>IFERROR(VLOOKUP(Tabla1[[#This Row],[team_name]],esg_fem,2,0),7)</f>
        <v>7</v>
      </c>
      <c r="BC50">
        <v>7</v>
      </c>
      <c r="BD50">
        <v>7</v>
      </c>
      <c r="BE50">
        <v>7</v>
      </c>
      <c r="BF50">
        <v>7</v>
      </c>
      <c r="BG50">
        <v>7</v>
      </c>
      <c r="BH50">
        <v>7</v>
      </c>
      <c r="BI50">
        <v>7</v>
      </c>
      <c r="BJ50">
        <v>7</v>
      </c>
      <c r="BK50">
        <v>7</v>
      </c>
      <c r="BL50">
        <v>7</v>
      </c>
      <c r="BM50">
        <v>7</v>
      </c>
    </row>
    <row r="51" spans="1:65" x14ac:dyDescent="0.25">
      <c r="A51">
        <v>250</v>
      </c>
      <c r="B51" t="s">
        <v>1019</v>
      </c>
      <c r="C51">
        <f>IFERROR(VLOOKUP(Tabla1[[#This Row],[team_name]],fut_masc,2,0),7)</f>
        <v>7</v>
      </c>
      <c r="D51">
        <f>IFERROR(VLOOKUP(Tabla1[[#This Row],[team_name]],fut_fem,2,0),7)</f>
        <v>3</v>
      </c>
      <c r="E51">
        <f>IFERROR(VLOOKUP(Tabla1[[#This Row],[team_name]],fts_masc,2,0),7)</f>
        <v>7</v>
      </c>
      <c r="F51">
        <f>IFERROR(VLOOKUP(Tabla1[[#This Row],[team_name]],fts_fem,2,0),7)</f>
        <v>5</v>
      </c>
      <c r="G51">
        <f>IFERROR(VLOOKUP(Tabla1[[#This Row],[team_name]],vol_masc,2,0),7)</f>
        <v>7</v>
      </c>
      <c r="H51">
        <f>IFERROR(VLOOKUP(Tabla1[[#This Row],[team_name]],bas_masc,2,0),7)</f>
        <v>7</v>
      </c>
      <c r="I51">
        <f>IFERROR(VLOOKUP(Tabla1[[#This Row],[team_name]],bes_masc,2,0),7)</f>
        <v>7</v>
      </c>
      <c r="J51">
        <f>IFERROR(VLOOKUP(Tabla1[[#This Row],[team_name]],bad_masc,2,0),7)</f>
        <v>7</v>
      </c>
      <c r="K51">
        <f>IFERROR(VLOOKUP(Tabla1[[#This Row],[team_name]],cur_masc,2,0),7)</f>
        <v>7</v>
      </c>
      <c r="L51">
        <f>IFERROR(VLOOKUP(Tabla1[[#This Row],[team_name]],ten_masc,2,0),7)</f>
        <v>7</v>
      </c>
      <c r="M51">
        <f>IFERROR(VLOOKUP(Tabla1[[#This Row],[team_name]],rug_masc,2,0),7)</f>
        <v>7</v>
      </c>
      <c r="N51">
        <f>IFERROR(VLOOKUP(Tabla1[[#This Row],[team_name]],sqs_masc,2,0),7)</f>
        <v>7</v>
      </c>
      <c r="O51">
        <f>IFERROR(VLOOKUP(Tabla1[[#This Row],[team_name]],vlp_masc,2,0),7)</f>
        <v>7</v>
      </c>
      <c r="P51">
        <f>IFERROR(VLOOKUP(Tabla1[[#This Row],[team_name]],tem_masc,2,0),7)</f>
        <v>7</v>
      </c>
      <c r="Q51">
        <f>IFERROR(VLOOKUP(Tabla1[[#This Row],[team_name]],bal_masc,2,0),7)</f>
        <v>7</v>
      </c>
      <c r="R51">
        <f>IFERROR(VLOOKUP(Tabla1[[#This Row],[team_name]],hck_masc,2,0),7)</f>
        <v>7</v>
      </c>
      <c r="S51">
        <f>IFERROR(VLOOKUP(Tabla1[[#This Row],[team_name]],arc_masc,2,0),7)</f>
        <v>7</v>
      </c>
      <c r="T51">
        <f>IFERROR(VLOOKUP(Tabla1[[#This Row],[team_name]],esg_masc,2,0),7)</f>
        <v>7</v>
      </c>
      <c r="U51">
        <f>IFERROR(VLOOKUP(Tabla1[[#This Row],[team_name]],vol_fem,2,0),7)</f>
        <v>7</v>
      </c>
      <c r="V51">
        <f>IFERROR(VLOOKUP(Tabla1[[#This Row],[team_name]],bas_fem,2,0),7)</f>
        <v>7</v>
      </c>
      <c r="W51">
        <f>IFERROR(VLOOKUP(Tabla1[[#This Row],[team_name]],bes_fem,2,0),7)</f>
        <v>7</v>
      </c>
      <c r="X51">
        <f>IFERROR(VLOOKUP(Tabla1[[#This Row],[team_name]],bad_fem,2,0),7)</f>
        <v>7</v>
      </c>
      <c r="Y51">
        <f>IFERROR(VLOOKUP(Tabla1[[#This Row],[team_name]],cur_fem,2,0),7)</f>
        <v>7</v>
      </c>
      <c r="Z51">
        <f>IFERROR(VLOOKUP(Tabla1[[#This Row],[team_name]],ten_fem,2,0),7)</f>
        <v>7</v>
      </c>
      <c r="AA51">
        <f>IFERROR(VLOOKUP(Tabla1[[#This Row],[team_name]],rug_fem,2,0),7)</f>
        <v>7</v>
      </c>
      <c r="AB51">
        <f>IFERROR(VLOOKUP(Tabla1[[#This Row],[team_name]],sqs_fem,2,0),7)</f>
        <v>7</v>
      </c>
      <c r="AC51">
        <f>IFERROR(VLOOKUP(Tabla1[[#This Row],[team_name]],vlp_fem,2,0),7)</f>
        <v>7</v>
      </c>
      <c r="AD51">
        <f>IFERROR(VLOOKUP(Tabla1[[#This Row],[team_name]],tem_fem,2,0),7)</f>
        <v>7</v>
      </c>
      <c r="AE51">
        <f>IFERROR(VLOOKUP(Tabla1[[#This Row],[team_name]],bal_fem,2,0),7)</f>
        <v>7</v>
      </c>
      <c r="AF51">
        <f>IFERROR(VLOOKUP(Tabla1[[#This Row],[team_name]],hck_fem,2,0),7)</f>
        <v>3</v>
      </c>
      <c r="AG51">
        <f>IFERROR(VLOOKUP(Tabla1[[#This Row],[team_name]],esg_fem,2,0),7)</f>
        <v>7</v>
      </c>
      <c r="AH51">
        <f>IFERROR(VLOOKUP(Tabla1[[#This Row],[team_name]],esg_fem,2,0),7)</f>
        <v>7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7</v>
      </c>
      <c r="BI51">
        <v>7</v>
      </c>
      <c r="BJ51">
        <v>7</v>
      </c>
      <c r="BK51">
        <v>7</v>
      </c>
      <c r="BL51">
        <v>7</v>
      </c>
      <c r="BM51">
        <v>7</v>
      </c>
    </row>
    <row r="52" spans="1:65" x14ac:dyDescent="0.25">
      <c r="A52">
        <v>251</v>
      </c>
      <c r="B52" t="s">
        <v>1020</v>
      </c>
      <c r="C52">
        <f>IFERROR(VLOOKUP(Tabla1[[#This Row],[team_name]],fut_masc,2,0),7)</f>
        <v>7</v>
      </c>
      <c r="D52">
        <f>IFERROR(VLOOKUP(Tabla1[[#This Row],[team_name]],fut_fem,2,0),7)</f>
        <v>3</v>
      </c>
      <c r="E52">
        <f>IFERROR(VLOOKUP(Tabla1[[#This Row],[team_name]],fts_masc,2,0),7)</f>
        <v>7</v>
      </c>
      <c r="F52">
        <f>IFERROR(VLOOKUP(Tabla1[[#This Row],[team_name]],fts_fem,2,0),7)</f>
        <v>4</v>
      </c>
      <c r="G52">
        <f>IFERROR(VLOOKUP(Tabla1[[#This Row],[team_name]],vol_masc,2,0),7)</f>
        <v>7</v>
      </c>
      <c r="H52">
        <f>IFERROR(VLOOKUP(Tabla1[[#This Row],[team_name]],bas_masc,2,0),7)</f>
        <v>7</v>
      </c>
      <c r="I52">
        <f>IFERROR(VLOOKUP(Tabla1[[#This Row],[team_name]],bes_masc,2,0),7)</f>
        <v>7</v>
      </c>
      <c r="J52">
        <f>IFERROR(VLOOKUP(Tabla1[[#This Row],[team_name]],bad_masc,2,0),7)</f>
        <v>7</v>
      </c>
      <c r="K52">
        <f>IFERROR(VLOOKUP(Tabla1[[#This Row],[team_name]],cur_masc,2,0),7)</f>
        <v>7</v>
      </c>
      <c r="L52">
        <f>IFERROR(VLOOKUP(Tabla1[[#This Row],[team_name]],ten_masc,2,0),7)</f>
        <v>7</v>
      </c>
      <c r="M52">
        <f>IFERROR(VLOOKUP(Tabla1[[#This Row],[team_name]],rug_masc,2,0),7)</f>
        <v>7</v>
      </c>
      <c r="N52">
        <f>IFERROR(VLOOKUP(Tabla1[[#This Row],[team_name]],sqs_masc,2,0),7)</f>
        <v>7</v>
      </c>
      <c r="O52">
        <f>IFERROR(VLOOKUP(Tabla1[[#This Row],[team_name]],vlp_masc,2,0),7)</f>
        <v>7</v>
      </c>
      <c r="P52">
        <f>IFERROR(VLOOKUP(Tabla1[[#This Row],[team_name]],tem_masc,2,0),7)</f>
        <v>7</v>
      </c>
      <c r="Q52">
        <f>IFERROR(VLOOKUP(Tabla1[[#This Row],[team_name]],bal_masc,2,0),7)</f>
        <v>7</v>
      </c>
      <c r="R52">
        <f>IFERROR(VLOOKUP(Tabla1[[#This Row],[team_name]],hck_masc,2,0),7)</f>
        <v>7</v>
      </c>
      <c r="S52">
        <f>IFERROR(VLOOKUP(Tabla1[[#This Row],[team_name]],arc_masc,2,0),7)</f>
        <v>7</v>
      </c>
      <c r="T52">
        <f>IFERROR(VLOOKUP(Tabla1[[#This Row],[team_name]],esg_masc,2,0),7)</f>
        <v>7</v>
      </c>
      <c r="U52">
        <f>IFERROR(VLOOKUP(Tabla1[[#This Row],[team_name]],vol_fem,2,0),7)</f>
        <v>7</v>
      </c>
      <c r="V52">
        <f>IFERROR(VLOOKUP(Tabla1[[#This Row],[team_name]],bas_fem,2,0),7)</f>
        <v>7</v>
      </c>
      <c r="W52">
        <f>IFERROR(VLOOKUP(Tabla1[[#This Row],[team_name]],bes_fem,2,0),7)</f>
        <v>7</v>
      </c>
      <c r="X52">
        <f>IFERROR(VLOOKUP(Tabla1[[#This Row],[team_name]],bad_fem,2,0),7)</f>
        <v>7</v>
      </c>
      <c r="Y52">
        <f>IFERROR(VLOOKUP(Tabla1[[#This Row],[team_name]],cur_fem,2,0),7)</f>
        <v>7</v>
      </c>
      <c r="Z52">
        <f>IFERROR(VLOOKUP(Tabla1[[#This Row],[team_name]],ten_fem,2,0),7)</f>
        <v>7</v>
      </c>
      <c r="AA52">
        <f>IFERROR(VLOOKUP(Tabla1[[#This Row],[team_name]],rug_fem,2,0),7)</f>
        <v>7</v>
      </c>
      <c r="AB52">
        <f>IFERROR(VLOOKUP(Tabla1[[#This Row],[team_name]],sqs_fem,2,0),7)</f>
        <v>7</v>
      </c>
      <c r="AC52">
        <f>IFERROR(VLOOKUP(Tabla1[[#This Row],[team_name]],vlp_fem,2,0),7)</f>
        <v>7</v>
      </c>
      <c r="AD52">
        <f>IFERROR(VLOOKUP(Tabla1[[#This Row],[team_name]],tem_fem,2,0),7)</f>
        <v>7</v>
      </c>
      <c r="AE52">
        <f>IFERROR(VLOOKUP(Tabla1[[#This Row],[team_name]],bal_fem,2,0),7)</f>
        <v>7</v>
      </c>
      <c r="AF52">
        <f>IFERROR(VLOOKUP(Tabla1[[#This Row],[team_name]],hck_fem,2,0),7)</f>
        <v>7</v>
      </c>
      <c r="AG52">
        <f>IFERROR(VLOOKUP(Tabla1[[#This Row],[team_name]],esg_fem,2,0),7)</f>
        <v>7</v>
      </c>
      <c r="AH52">
        <f>IFERROR(VLOOKUP(Tabla1[[#This Row],[team_name]],esg_fem,2,0),7)</f>
        <v>7</v>
      </c>
      <c r="BC52">
        <v>7</v>
      </c>
      <c r="BD52">
        <v>7</v>
      </c>
      <c r="BE52">
        <v>7</v>
      </c>
      <c r="BF52">
        <v>7</v>
      </c>
      <c r="BG52">
        <v>7</v>
      </c>
      <c r="BH52">
        <v>7</v>
      </c>
      <c r="BI52">
        <v>7</v>
      </c>
      <c r="BJ52">
        <v>7</v>
      </c>
      <c r="BK52">
        <v>7</v>
      </c>
      <c r="BL52">
        <v>7</v>
      </c>
      <c r="BM52">
        <v>7</v>
      </c>
    </row>
    <row r="53" spans="1:65" x14ac:dyDescent="0.25">
      <c r="A53">
        <v>252</v>
      </c>
      <c r="B53" t="s">
        <v>1021</v>
      </c>
      <c r="C53">
        <f>IFERROR(VLOOKUP(Tabla1[[#This Row],[team_name]],fut_masc,2,0),7)</f>
        <v>7</v>
      </c>
      <c r="D53">
        <f>IFERROR(VLOOKUP(Tabla1[[#This Row],[team_name]],fut_fem,2,0),7)</f>
        <v>5</v>
      </c>
      <c r="E53">
        <f>IFERROR(VLOOKUP(Tabla1[[#This Row],[team_name]],fts_masc,2,0),7)</f>
        <v>7</v>
      </c>
      <c r="F53">
        <f>IFERROR(VLOOKUP(Tabla1[[#This Row],[team_name]],fts_fem,2,0),7)</f>
        <v>4</v>
      </c>
      <c r="G53">
        <f>IFERROR(VLOOKUP(Tabla1[[#This Row],[team_name]],vol_masc,2,0),7)</f>
        <v>7</v>
      </c>
      <c r="H53">
        <f>IFERROR(VLOOKUP(Tabla1[[#This Row],[team_name]],bas_masc,2,0),7)</f>
        <v>7</v>
      </c>
      <c r="I53">
        <f>IFERROR(VLOOKUP(Tabla1[[#This Row],[team_name]],bes_masc,2,0),7)</f>
        <v>7</v>
      </c>
      <c r="J53">
        <f>IFERROR(VLOOKUP(Tabla1[[#This Row],[team_name]],bad_masc,2,0),7)</f>
        <v>7</v>
      </c>
      <c r="K53">
        <f>IFERROR(VLOOKUP(Tabla1[[#This Row],[team_name]],cur_masc,2,0),7)</f>
        <v>7</v>
      </c>
      <c r="L53">
        <f>IFERROR(VLOOKUP(Tabla1[[#This Row],[team_name]],ten_masc,2,0),7)</f>
        <v>7</v>
      </c>
      <c r="M53">
        <f>IFERROR(VLOOKUP(Tabla1[[#This Row],[team_name]],rug_masc,2,0),7)</f>
        <v>7</v>
      </c>
      <c r="N53">
        <f>IFERROR(VLOOKUP(Tabla1[[#This Row],[team_name]],sqs_masc,2,0),7)</f>
        <v>7</v>
      </c>
      <c r="O53">
        <f>IFERROR(VLOOKUP(Tabla1[[#This Row],[team_name]],vlp_masc,2,0),7)</f>
        <v>7</v>
      </c>
      <c r="P53">
        <f>IFERROR(VLOOKUP(Tabla1[[#This Row],[team_name]],tem_masc,2,0),7)</f>
        <v>7</v>
      </c>
      <c r="Q53">
        <f>IFERROR(VLOOKUP(Tabla1[[#This Row],[team_name]],bal_masc,2,0),7)</f>
        <v>7</v>
      </c>
      <c r="R53">
        <f>IFERROR(VLOOKUP(Tabla1[[#This Row],[team_name]],hck_masc,2,0),7)</f>
        <v>7</v>
      </c>
      <c r="S53">
        <f>IFERROR(VLOOKUP(Tabla1[[#This Row],[team_name]],arc_masc,2,0),7)</f>
        <v>7</v>
      </c>
      <c r="T53">
        <f>IFERROR(VLOOKUP(Tabla1[[#This Row],[team_name]],esg_masc,2,0),7)</f>
        <v>7</v>
      </c>
      <c r="U53">
        <f>IFERROR(VLOOKUP(Tabla1[[#This Row],[team_name]],vol_fem,2,0),7)</f>
        <v>7</v>
      </c>
      <c r="V53">
        <f>IFERROR(VLOOKUP(Tabla1[[#This Row],[team_name]],bas_fem,2,0),7)</f>
        <v>5</v>
      </c>
      <c r="W53">
        <f>IFERROR(VLOOKUP(Tabla1[[#This Row],[team_name]],bes_fem,2,0),7)</f>
        <v>7</v>
      </c>
      <c r="X53">
        <f>IFERROR(VLOOKUP(Tabla1[[#This Row],[team_name]],bad_fem,2,0),7)</f>
        <v>7</v>
      </c>
      <c r="Y53">
        <f>IFERROR(VLOOKUP(Tabla1[[#This Row],[team_name]],cur_fem,2,0),7)</f>
        <v>7</v>
      </c>
      <c r="Z53">
        <f>IFERROR(VLOOKUP(Tabla1[[#This Row],[team_name]],ten_fem,2,0),7)</f>
        <v>7</v>
      </c>
      <c r="AA53">
        <f>IFERROR(VLOOKUP(Tabla1[[#This Row],[team_name]],rug_fem,2,0),7)</f>
        <v>7</v>
      </c>
      <c r="AB53">
        <f>IFERROR(VLOOKUP(Tabla1[[#This Row],[team_name]],sqs_fem,2,0),7)</f>
        <v>7</v>
      </c>
      <c r="AC53">
        <f>IFERROR(VLOOKUP(Tabla1[[#This Row],[team_name]],vlp_fem,2,0),7)</f>
        <v>5</v>
      </c>
      <c r="AD53">
        <f>IFERROR(VLOOKUP(Tabla1[[#This Row],[team_name]],tem_fem,2,0),7)</f>
        <v>7</v>
      </c>
      <c r="AE53">
        <f>IFERROR(VLOOKUP(Tabla1[[#This Row],[team_name]],bal_fem,2,0),7)</f>
        <v>7</v>
      </c>
      <c r="AF53">
        <f>IFERROR(VLOOKUP(Tabla1[[#This Row],[team_name]],hck_fem,2,0),7)</f>
        <v>5</v>
      </c>
      <c r="AG53">
        <f>IFERROR(VLOOKUP(Tabla1[[#This Row],[team_name]],esg_fem,2,0),7)</f>
        <v>7</v>
      </c>
      <c r="AH53">
        <f>IFERROR(VLOOKUP(Tabla1[[#This Row],[team_name]],esg_fem,2,0),7)</f>
        <v>7</v>
      </c>
      <c r="BC53">
        <v>7</v>
      </c>
      <c r="BD53">
        <v>7</v>
      </c>
      <c r="BE53">
        <v>7</v>
      </c>
      <c r="BF53">
        <v>7</v>
      </c>
      <c r="BG53">
        <v>7</v>
      </c>
      <c r="BH53">
        <v>7</v>
      </c>
      <c r="BI53">
        <v>7</v>
      </c>
      <c r="BJ53">
        <v>7</v>
      </c>
      <c r="BK53">
        <v>7</v>
      </c>
      <c r="BL53">
        <v>7</v>
      </c>
      <c r="BM53">
        <v>7</v>
      </c>
    </row>
    <row r="54" spans="1:65" x14ac:dyDescent="0.25">
      <c r="A54">
        <v>253</v>
      </c>
      <c r="B54" t="s">
        <v>1022</v>
      </c>
      <c r="C54">
        <f>IFERROR(VLOOKUP(Tabla1[[#This Row],[team_name]],fut_masc,2,0),7)</f>
        <v>7</v>
      </c>
      <c r="D54">
        <f>IFERROR(VLOOKUP(Tabla1[[#This Row],[team_name]],fut_fem,2,0),7)</f>
        <v>4</v>
      </c>
      <c r="E54">
        <f>IFERROR(VLOOKUP(Tabla1[[#This Row],[team_name]],fts_masc,2,0),7)</f>
        <v>7</v>
      </c>
      <c r="F54">
        <f>IFERROR(VLOOKUP(Tabla1[[#This Row],[team_name]],fts_fem,2,0),7)</f>
        <v>4</v>
      </c>
      <c r="G54">
        <f>IFERROR(VLOOKUP(Tabla1[[#This Row],[team_name]],vol_masc,2,0),7)</f>
        <v>7</v>
      </c>
      <c r="H54">
        <f>IFERROR(VLOOKUP(Tabla1[[#This Row],[team_name]],bas_masc,2,0),7)</f>
        <v>7</v>
      </c>
      <c r="I54">
        <f>IFERROR(VLOOKUP(Tabla1[[#This Row],[team_name]],bes_masc,2,0),7)</f>
        <v>7</v>
      </c>
      <c r="J54">
        <f>IFERROR(VLOOKUP(Tabla1[[#This Row],[team_name]],bad_masc,2,0),7)</f>
        <v>7</v>
      </c>
      <c r="K54">
        <f>IFERROR(VLOOKUP(Tabla1[[#This Row],[team_name]],cur_masc,2,0),7)</f>
        <v>7</v>
      </c>
      <c r="L54">
        <f>IFERROR(VLOOKUP(Tabla1[[#This Row],[team_name]],ten_masc,2,0),7)</f>
        <v>7</v>
      </c>
      <c r="M54">
        <f>IFERROR(VLOOKUP(Tabla1[[#This Row],[team_name]],rug_masc,2,0),7)</f>
        <v>7</v>
      </c>
      <c r="N54">
        <f>IFERROR(VLOOKUP(Tabla1[[#This Row],[team_name]],sqs_masc,2,0),7)</f>
        <v>7</v>
      </c>
      <c r="O54">
        <f>IFERROR(VLOOKUP(Tabla1[[#This Row],[team_name]],vlp_masc,2,0),7)</f>
        <v>7</v>
      </c>
      <c r="P54">
        <f>IFERROR(VLOOKUP(Tabla1[[#This Row],[team_name]],tem_masc,2,0),7)</f>
        <v>7</v>
      </c>
      <c r="Q54">
        <f>IFERROR(VLOOKUP(Tabla1[[#This Row],[team_name]],bal_masc,2,0),7)</f>
        <v>7</v>
      </c>
      <c r="R54">
        <f>IFERROR(VLOOKUP(Tabla1[[#This Row],[team_name]],hck_masc,2,0),7)</f>
        <v>7</v>
      </c>
      <c r="S54">
        <f>IFERROR(VLOOKUP(Tabla1[[#This Row],[team_name]],arc_masc,2,0),7)</f>
        <v>7</v>
      </c>
      <c r="T54">
        <f>IFERROR(VLOOKUP(Tabla1[[#This Row],[team_name]],esg_masc,2,0),7)</f>
        <v>7</v>
      </c>
      <c r="U54">
        <f>IFERROR(VLOOKUP(Tabla1[[#This Row],[team_name]],vol_fem,2,0),7)</f>
        <v>4</v>
      </c>
      <c r="V54">
        <f>IFERROR(VLOOKUP(Tabla1[[#This Row],[team_name]],bas_fem,2,0),7)</f>
        <v>3</v>
      </c>
      <c r="W54">
        <f>IFERROR(VLOOKUP(Tabla1[[#This Row],[team_name]],bes_fem,2,0),7)</f>
        <v>7</v>
      </c>
      <c r="X54">
        <f>IFERROR(VLOOKUP(Tabla1[[#This Row],[team_name]],bad_fem,2,0),7)</f>
        <v>7</v>
      </c>
      <c r="Y54">
        <f>IFERROR(VLOOKUP(Tabla1[[#This Row],[team_name]],cur_fem,2,0),7)</f>
        <v>7</v>
      </c>
      <c r="Z54">
        <f>IFERROR(VLOOKUP(Tabla1[[#This Row],[team_name]],ten_fem,2,0),7)</f>
        <v>7</v>
      </c>
      <c r="AA54">
        <f>IFERROR(VLOOKUP(Tabla1[[#This Row],[team_name]],rug_fem,2,0),7)</f>
        <v>5</v>
      </c>
      <c r="AB54">
        <f>IFERROR(VLOOKUP(Tabla1[[#This Row],[team_name]],sqs_fem,2,0),7)</f>
        <v>7</v>
      </c>
      <c r="AC54">
        <f>IFERROR(VLOOKUP(Tabla1[[#This Row],[team_name]],vlp_fem,2,0),7)</f>
        <v>7</v>
      </c>
      <c r="AD54">
        <f>IFERROR(VLOOKUP(Tabla1[[#This Row],[team_name]],tem_fem,2,0),7)</f>
        <v>7</v>
      </c>
      <c r="AE54">
        <f>IFERROR(VLOOKUP(Tabla1[[#This Row],[team_name]],bal_fem,2,0),7)</f>
        <v>7</v>
      </c>
      <c r="AF54">
        <f>IFERROR(VLOOKUP(Tabla1[[#This Row],[team_name]],hck_fem,2,0),7)</f>
        <v>7</v>
      </c>
      <c r="AG54">
        <f>IFERROR(VLOOKUP(Tabla1[[#This Row],[team_name]],esg_fem,2,0),7)</f>
        <v>7</v>
      </c>
      <c r="AH54">
        <f>IFERROR(VLOOKUP(Tabla1[[#This Row],[team_name]],esg_fem,2,0),7)</f>
        <v>7</v>
      </c>
      <c r="BC54">
        <v>7</v>
      </c>
      <c r="BD54">
        <v>7</v>
      </c>
      <c r="BE54">
        <v>7</v>
      </c>
      <c r="BF54">
        <v>7</v>
      </c>
      <c r="BG54">
        <v>7</v>
      </c>
      <c r="BH54">
        <v>7</v>
      </c>
      <c r="BI54">
        <v>7</v>
      </c>
      <c r="BJ54">
        <v>7</v>
      </c>
      <c r="BK54">
        <v>7</v>
      </c>
      <c r="BL54">
        <v>7</v>
      </c>
      <c r="BM54">
        <v>7</v>
      </c>
    </row>
    <row r="55" spans="1:65" x14ac:dyDescent="0.25">
      <c r="A55">
        <v>254</v>
      </c>
      <c r="B55" t="s">
        <v>1023</v>
      </c>
      <c r="C55">
        <f>IFERROR(VLOOKUP(Tabla1[[#This Row],[team_name]],fut_masc,2,0),7)</f>
        <v>7</v>
      </c>
      <c r="D55">
        <f>IFERROR(VLOOKUP(Tabla1[[#This Row],[team_name]],fut_fem,2,0),7)</f>
        <v>6</v>
      </c>
      <c r="E55">
        <f>IFERROR(VLOOKUP(Tabla1[[#This Row],[team_name]],fts_masc,2,0),7)</f>
        <v>7</v>
      </c>
      <c r="F55">
        <f>IFERROR(VLOOKUP(Tabla1[[#This Row],[team_name]],fts_fem,2,0),7)</f>
        <v>7</v>
      </c>
      <c r="G55">
        <f>IFERROR(VLOOKUP(Tabla1[[#This Row],[team_name]],vol_masc,2,0),7)</f>
        <v>7</v>
      </c>
      <c r="H55">
        <f>IFERROR(VLOOKUP(Tabla1[[#This Row],[team_name]],bas_masc,2,0),7)</f>
        <v>7</v>
      </c>
      <c r="I55">
        <f>IFERROR(VLOOKUP(Tabla1[[#This Row],[team_name]],bes_masc,2,0),7)</f>
        <v>7</v>
      </c>
      <c r="J55">
        <f>IFERROR(VLOOKUP(Tabla1[[#This Row],[team_name]],bad_masc,2,0),7)</f>
        <v>7</v>
      </c>
      <c r="K55">
        <f>IFERROR(VLOOKUP(Tabla1[[#This Row],[team_name]],cur_masc,2,0),7)</f>
        <v>7</v>
      </c>
      <c r="L55">
        <f>IFERROR(VLOOKUP(Tabla1[[#This Row],[team_name]],ten_masc,2,0),7)</f>
        <v>7</v>
      </c>
      <c r="M55">
        <f>IFERROR(VLOOKUP(Tabla1[[#This Row],[team_name]],rug_masc,2,0),7)</f>
        <v>7</v>
      </c>
      <c r="N55">
        <f>IFERROR(VLOOKUP(Tabla1[[#This Row],[team_name]],sqs_masc,2,0),7)</f>
        <v>7</v>
      </c>
      <c r="O55">
        <f>IFERROR(VLOOKUP(Tabla1[[#This Row],[team_name]],vlp_masc,2,0),7)</f>
        <v>7</v>
      </c>
      <c r="P55">
        <f>IFERROR(VLOOKUP(Tabla1[[#This Row],[team_name]],tem_masc,2,0),7)</f>
        <v>7</v>
      </c>
      <c r="Q55">
        <f>IFERROR(VLOOKUP(Tabla1[[#This Row],[team_name]],bal_masc,2,0),7)</f>
        <v>7</v>
      </c>
      <c r="R55">
        <f>IFERROR(VLOOKUP(Tabla1[[#This Row],[team_name]],hck_masc,2,0),7)</f>
        <v>7</v>
      </c>
      <c r="S55">
        <f>IFERROR(VLOOKUP(Tabla1[[#This Row],[team_name]],arc_masc,2,0),7)</f>
        <v>7</v>
      </c>
      <c r="T55">
        <f>IFERROR(VLOOKUP(Tabla1[[#This Row],[team_name]],esg_masc,2,0),7)</f>
        <v>7</v>
      </c>
      <c r="U55">
        <f>IFERROR(VLOOKUP(Tabla1[[#This Row],[team_name]],vol_fem,2,0),7)</f>
        <v>7</v>
      </c>
      <c r="V55">
        <f>IFERROR(VLOOKUP(Tabla1[[#This Row],[team_name]],bas_fem,2,0),7)</f>
        <v>7</v>
      </c>
      <c r="W55">
        <f>IFERROR(VLOOKUP(Tabla1[[#This Row],[team_name]],bes_fem,2,0),7)</f>
        <v>7</v>
      </c>
      <c r="X55">
        <f>IFERROR(VLOOKUP(Tabla1[[#This Row],[team_name]],bad_fem,2,0),7)</f>
        <v>7</v>
      </c>
      <c r="Y55">
        <f>IFERROR(VLOOKUP(Tabla1[[#This Row],[team_name]],cur_fem,2,0),7)</f>
        <v>7</v>
      </c>
      <c r="Z55">
        <f>IFERROR(VLOOKUP(Tabla1[[#This Row],[team_name]],ten_fem,2,0),7)</f>
        <v>7</v>
      </c>
      <c r="AA55">
        <f>IFERROR(VLOOKUP(Tabla1[[#This Row],[team_name]],rug_fem,2,0),7)</f>
        <v>6</v>
      </c>
      <c r="AB55">
        <f>IFERROR(VLOOKUP(Tabla1[[#This Row],[team_name]],sqs_fem,2,0),7)</f>
        <v>7</v>
      </c>
      <c r="AC55">
        <f>IFERROR(VLOOKUP(Tabla1[[#This Row],[team_name]],vlp_fem,2,0),7)</f>
        <v>7</v>
      </c>
      <c r="AD55">
        <f>IFERROR(VLOOKUP(Tabla1[[#This Row],[team_name]],tem_fem,2,0),7)</f>
        <v>7</v>
      </c>
      <c r="AE55">
        <f>IFERROR(VLOOKUP(Tabla1[[#This Row],[team_name]],bal_fem,2,0),7)</f>
        <v>7</v>
      </c>
      <c r="AF55">
        <f>IFERROR(VLOOKUP(Tabla1[[#This Row],[team_name]],hck_fem,2,0),7)</f>
        <v>7</v>
      </c>
      <c r="AG55">
        <f>IFERROR(VLOOKUP(Tabla1[[#This Row],[team_name]],esg_fem,2,0),7)</f>
        <v>7</v>
      </c>
      <c r="AH55">
        <f>IFERROR(VLOOKUP(Tabla1[[#This Row],[team_name]],esg_fem,2,0),7)</f>
        <v>7</v>
      </c>
      <c r="BC55">
        <v>7</v>
      </c>
      <c r="BD55">
        <v>7</v>
      </c>
      <c r="BE55">
        <v>7</v>
      </c>
      <c r="BF55">
        <v>7</v>
      </c>
      <c r="BG55">
        <v>7</v>
      </c>
      <c r="BH55">
        <v>7</v>
      </c>
      <c r="BI55">
        <v>7</v>
      </c>
      <c r="BJ55">
        <v>7</v>
      </c>
      <c r="BK55">
        <v>7</v>
      </c>
      <c r="BL55">
        <v>7</v>
      </c>
      <c r="BM55">
        <v>7</v>
      </c>
    </row>
    <row r="56" spans="1:65" x14ac:dyDescent="0.25">
      <c r="A56">
        <v>255</v>
      </c>
      <c r="B56" t="s">
        <v>1024</v>
      </c>
      <c r="C56">
        <f>IFERROR(VLOOKUP(Tabla1[[#This Row],[team_name]],fut_masc,2,0),7)</f>
        <v>7</v>
      </c>
      <c r="D56">
        <f>IFERROR(VLOOKUP(Tabla1[[#This Row],[team_name]],fut_fem,2,0),7)</f>
        <v>1</v>
      </c>
      <c r="E56">
        <f>IFERROR(VLOOKUP(Tabla1[[#This Row],[team_name]],fts_masc,2,0),7)</f>
        <v>7</v>
      </c>
      <c r="F56">
        <f>IFERROR(VLOOKUP(Tabla1[[#This Row],[team_name]],fts_fem,2,0),7)</f>
        <v>1</v>
      </c>
      <c r="G56">
        <f>IFERROR(VLOOKUP(Tabla1[[#This Row],[team_name]],vol_masc,2,0),7)</f>
        <v>7</v>
      </c>
      <c r="H56">
        <f>IFERROR(VLOOKUP(Tabla1[[#This Row],[team_name]],bas_masc,2,0),7)</f>
        <v>7</v>
      </c>
      <c r="I56">
        <f>IFERROR(VLOOKUP(Tabla1[[#This Row],[team_name]],bes_masc,2,0),7)</f>
        <v>7</v>
      </c>
      <c r="J56">
        <f>IFERROR(VLOOKUP(Tabla1[[#This Row],[team_name]],bad_masc,2,0),7)</f>
        <v>7</v>
      </c>
      <c r="K56">
        <f>IFERROR(VLOOKUP(Tabla1[[#This Row],[team_name]],cur_masc,2,0),7)</f>
        <v>7</v>
      </c>
      <c r="L56">
        <f>IFERROR(VLOOKUP(Tabla1[[#This Row],[team_name]],ten_masc,2,0),7)</f>
        <v>7</v>
      </c>
      <c r="M56">
        <f>IFERROR(VLOOKUP(Tabla1[[#This Row],[team_name]],rug_masc,2,0),7)</f>
        <v>7</v>
      </c>
      <c r="N56">
        <f>IFERROR(VLOOKUP(Tabla1[[#This Row],[team_name]],sqs_masc,2,0),7)</f>
        <v>7</v>
      </c>
      <c r="O56">
        <f>IFERROR(VLOOKUP(Tabla1[[#This Row],[team_name]],vlp_masc,2,0),7)</f>
        <v>7</v>
      </c>
      <c r="P56">
        <f>IFERROR(VLOOKUP(Tabla1[[#This Row],[team_name]],tem_masc,2,0),7)</f>
        <v>7</v>
      </c>
      <c r="Q56">
        <f>IFERROR(VLOOKUP(Tabla1[[#This Row],[team_name]],bal_masc,2,0),7)</f>
        <v>7</v>
      </c>
      <c r="R56">
        <f>IFERROR(VLOOKUP(Tabla1[[#This Row],[team_name]],hck_masc,2,0),7)</f>
        <v>7</v>
      </c>
      <c r="S56">
        <f>IFERROR(VLOOKUP(Tabla1[[#This Row],[team_name]],arc_masc,2,0),7)</f>
        <v>7</v>
      </c>
      <c r="T56">
        <f>IFERROR(VLOOKUP(Tabla1[[#This Row],[team_name]],esg_masc,2,0),7)</f>
        <v>7</v>
      </c>
      <c r="U56">
        <f>IFERROR(VLOOKUP(Tabla1[[#This Row],[team_name]],vol_fem,2,0),7)</f>
        <v>1</v>
      </c>
      <c r="V56">
        <f>IFERROR(VLOOKUP(Tabla1[[#This Row],[team_name]],bas_fem,2,0),7)</f>
        <v>1</v>
      </c>
      <c r="W56">
        <f>IFERROR(VLOOKUP(Tabla1[[#This Row],[team_name]],bes_fem,2,0),7)</f>
        <v>7</v>
      </c>
      <c r="X56">
        <f>IFERROR(VLOOKUP(Tabla1[[#This Row],[team_name]],bad_fem,2,0),7)</f>
        <v>7</v>
      </c>
      <c r="Y56">
        <f>IFERROR(VLOOKUP(Tabla1[[#This Row],[team_name]],cur_fem,2,0),7)</f>
        <v>5</v>
      </c>
      <c r="Z56">
        <f>IFERROR(VLOOKUP(Tabla1[[#This Row],[team_name]],ten_fem,2,0),7)</f>
        <v>4</v>
      </c>
      <c r="AA56">
        <f>IFERROR(VLOOKUP(Tabla1[[#This Row],[team_name]],rug_fem,2,0),7)</f>
        <v>3</v>
      </c>
      <c r="AB56">
        <f>IFERROR(VLOOKUP(Tabla1[[#This Row],[team_name]],sqs_fem,2,0),7)</f>
        <v>7</v>
      </c>
      <c r="AC56">
        <f>IFERROR(VLOOKUP(Tabla1[[#This Row],[team_name]],vlp_fem,2,0),7)</f>
        <v>1</v>
      </c>
      <c r="AD56">
        <f>IFERROR(VLOOKUP(Tabla1[[#This Row],[team_name]],tem_fem,2,0),7)</f>
        <v>2</v>
      </c>
      <c r="AE56">
        <f>IFERROR(VLOOKUP(Tabla1[[#This Row],[team_name]],bal_fem,2,0),7)</f>
        <v>6</v>
      </c>
      <c r="AF56">
        <f>IFERROR(VLOOKUP(Tabla1[[#This Row],[team_name]],hck_fem,2,0),7)</f>
        <v>5</v>
      </c>
      <c r="AG56">
        <f>IFERROR(VLOOKUP(Tabla1[[#This Row],[team_name]],esg_fem,2,0),7)</f>
        <v>4</v>
      </c>
      <c r="AH56">
        <f>IFERROR(VLOOKUP(Tabla1[[#This Row],[team_name]],esg_fem,2,0),7)</f>
        <v>4</v>
      </c>
      <c r="BC56">
        <v>7</v>
      </c>
      <c r="BD56">
        <v>7</v>
      </c>
      <c r="BE56">
        <v>7</v>
      </c>
      <c r="BF56">
        <v>7</v>
      </c>
      <c r="BG56">
        <v>7</v>
      </c>
      <c r="BH56">
        <v>7</v>
      </c>
      <c r="BI56">
        <v>7</v>
      </c>
      <c r="BJ56">
        <v>7</v>
      </c>
      <c r="BK56">
        <v>7</v>
      </c>
      <c r="BL56">
        <v>7</v>
      </c>
      <c r="BM56">
        <v>7</v>
      </c>
    </row>
    <row r="57" spans="1:65" x14ac:dyDescent="0.25">
      <c r="A57">
        <v>256</v>
      </c>
      <c r="B57" t="s">
        <v>1025</v>
      </c>
      <c r="C57">
        <f>IFERROR(VLOOKUP(Tabla1[[#This Row],[team_name]],fut_masc,2,0),7)</f>
        <v>7</v>
      </c>
      <c r="D57">
        <f>IFERROR(VLOOKUP(Tabla1[[#This Row],[team_name]],fut_fem,2,0),7)</f>
        <v>7</v>
      </c>
      <c r="E57">
        <f>IFERROR(VLOOKUP(Tabla1[[#This Row],[team_name]],fts_masc,2,0),7)</f>
        <v>7</v>
      </c>
      <c r="F57">
        <f>IFERROR(VLOOKUP(Tabla1[[#This Row],[team_name]],fts_fem,2,0),7)</f>
        <v>7</v>
      </c>
      <c r="G57">
        <f>IFERROR(VLOOKUP(Tabla1[[#This Row],[team_name]],vol_masc,2,0),7)</f>
        <v>7</v>
      </c>
      <c r="H57">
        <f>IFERROR(VLOOKUP(Tabla1[[#This Row],[team_name]],bas_masc,2,0),7)</f>
        <v>7</v>
      </c>
      <c r="I57">
        <f>IFERROR(VLOOKUP(Tabla1[[#This Row],[team_name]],bes_masc,2,0),7)</f>
        <v>7</v>
      </c>
      <c r="J57">
        <f>IFERROR(VLOOKUP(Tabla1[[#This Row],[team_name]],bad_masc,2,0),7)</f>
        <v>7</v>
      </c>
      <c r="K57">
        <f>IFERROR(VLOOKUP(Tabla1[[#This Row],[team_name]],cur_masc,2,0),7)</f>
        <v>7</v>
      </c>
      <c r="L57">
        <f>IFERROR(VLOOKUP(Tabla1[[#This Row],[team_name]],ten_masc,2,0),7)</f>
        <v>7</v>
      </c>
      <c r="M57">
        <f>IFERROR(VLOOKUP(Tabla1[[#This Row],[team_name]],rug_masc,2,0),7)</f>
        <v>7</v>
      </c>
      <c r="N57">
        <f>IFERROR(VLOOKUP(Tabla1[[#This Row],[team_name]],sqs_masc,2,0),7)</f>
        <v>7</v>
      </c>
      <c r="O57">
        <f>IFERROR(VLOOKUP(Tabla1[[#This Row],[team_name]],vlp_masc,2,0),7)</f>
        <v>7</v>
      </c>
      <c r="P57">
        <f>IFERROR(VLOOKUP(Tabla1[[#This Row],[team_name]],tem_masc,2,0),7)</f>
        <v>7</v>
      </c>
      <c r="Q57">
        <f>IFERROR(VLOOKUP(Tabla1[[#This Row],[team_name]],bal_masc,2,0),7)</f>
        <v>7</v>
      </c>
      <c r="R57">
        <f>IFERROR(VLOOKUP(Tabla1[[#This Row],[team_name]],hck_masc,2,0),7)</f>
        <v>7</v>
      </c>
      <c r="S57">
        <f>IFERROR(VLOOKUP(Tabla1[[#This Row],[team_name]],arc_masc,2,0),7)</f>
        <v>7</v>
      </c>
      <c r="T57">
        <f>IFERROR(VLOOKUP(Tabla1[[#This Row],[team_name]],esg_masc,2,0),7)</f>
        <v>7</v>
      </c>
      <c r="U57">
        <f>IFERROR(VLOOKUP(Tabla1[[#This Row],[team_name]],vol_fem,2,0),7)</f>
        <v>7</v>
      </c>
      <c r="V57">
        <f>IFERROR(VLOOKUP(Tabla1[[#This Row],[team_name]],bas_fem,2,0),7)</f>
        <v>7</v>
      </c>
      <c r="W57">
        <f>IFERROR(VLOOKUP(Tabla1[[#This Row],[team_name]],bes_fem,2,0),7)</f>
        <v>7</v>
      </c>
      <c r="X57">
        <f>IFERROR(VLOOKUP(Tabla1[[#This Row],[team_name]],bad_fem,2,0),7)</f>
        <v>7</v>
      </c>
      <c r="Y57">
        <f>IFERROR(VLOOKUP(Tabla1[[#This Row],[team_name]],cur_fem,2,0),7)</f>
        <v>7</v>
      </c>
      <c r="Z57">
        <f>IFERROR(VLOOKUP(Tabla1[[#This Row],[team_name]],ten_fem,2,0),7)</f>
        <v>7</v>
      </c>
      <c r="AA57">
        <f>IFERROR(VLOOKUP(Tabla1[[#This Row],[team_name]],rug_fem,2,0),7)</f>
        <v>7</v>
      </c>
      <c r="AB57">
        <f>IFERROR(VLOOKUP(Tabla1[[#This Row],[team_name]],sqs_fem,2,0),7)</f>
        <v>7</v>
      </c>
      <c r="AC57">
        <f>IFERROR(VLOOKUP(Tabla1[[#This Row],[team_name]],vlp_fem,2,0),7)</f>
        <v>7</v>
      </c>
      <c r="AD57">
        <f>IFERROR(VLOOKUP(Tabla1[[#This Row],[team_name]],tem_fem,2,0),7)</f>
        <v>7</v>
      </c>
      <c r="AE57">
        <f>IFERROR(VLOOKUP(Tabla1[[#This Row],[team_name]],bal_fem,2,0),7)</f>
        <v>7</v>
      </c>
      <c r="AF57">
        <f>IFERROR(VLOOKUP(Tabla1[[#This Row],[team_name]],hck_fem,2,0),7)</f>
        <v>7</v>
      </c>
      <c r="AG57">
        <f>IFERROR(VLOOKUP(Tabla1[[#This Row],[team_name]],esg_fem,2,0),7)</f>
        <v>7</v>
      </c>
      <c r="AH57">
        <f>IFERROR(VLOOKUP(Tabla1[[#This Row],[team_name]],esg_fem,2,0),7)</f>
        <v>7</v>
      </c>
      <c r="BC57">
        <v>7</v>
      </c>
      <c r="BD57">
        <v>7</v>
      </c>
      <c r="BE57">
        <v>7</v>
      </c>
      <c r="BF57">
        <v>7</v>
      </c>
      <c r="BG57">
        <v>7</v>
      </c>
      <c r="BH57">
        <v>7</v>
      </c>
      <c r="BI57">
        <v>7</v>
      </c>
      <c r="BJ57">
        <v>7</v>
      </c>
      <c r="BK57">
        <v>7</v>
      </c>
      <c r="BL57">
        <v>7</v>
      </c>
      <c r="BM57">
        <v>7</v>
      </c>
    </row>
    <row r="58" spans="1:65" x14ac:dyDescent="0.25">
      <c r="A58">
        <v>257</v>
      </c>
      <c r="B58" t="s">
        <v>1026</v>
      </c>
      <c r="C58">
        <f>IFERROR(VLOOKUP(Tabla1[[#This Row],[team_name]],fut_masc,2,0),7)</f>
        <v>7</v>
      </c>
      <c r="D58">
        <f>IFERROR(VLOOKUP(Tabla1[[#This Row],[team_name]],fut_fem,2,0),7)</f>
        <v>5</v>
      </c>
      <c r="E58">
        <f>IFERROR(VLOOKUP(Tabla1[[#This Row],[team_name]],fts_masc,2,0),7)</f>
        <v>7</v>
      </c>
      <c r="F58">
        <f>IFERROR(VLOOKUP(Tabla1[[#This Row],[team_name]],fts_fem,2,0),7)</f>
        <v>7</v>
      </c>
      <c r="G58">
        <f>IFERROR(VLOOKUP(Tabla1[[#This Row],[team_name]],vol_masc,2,0),7)</f>
        <v>7</v>
      </c>
      <c r="H58">
        <f>IFERROR(VLOOKUP(Tabla1[[#This Row],[team_name]],bas_masc,2,0),7)</f>
        <v>7</v>
      </c>
      <c r="I58">
        <f>IFERROR(VLOOKUP(Tabla1[[#This Row],[team_name]],bes_masc,2,0),7)</f>
        <v>7</v>
      </c>
      <c r="J58">
        <f>IFERROR(VLOOKUP(Tabla1[[#This Row],[team_name]],bad_masc,2,0),7)</f>
        <v>7</v>
      </c>
      <c r="K58">
        <f>IFERROR(VLOOKUP(Tabla1[[#This Row],[team_name]],cur_masc,2,0),7)</f>
        <v>7</v>
      </c>
      <c r="L58">
        <f>IFERROR(VLOOKUP(Tabla1[[#This Row],[team_name]],ten_masc,2,0),7)</f>
        <v>7</v>
      </c>
      <c r="M58">
        <f>IFERROR(VLOOKUP(Tabla1[[#This Row],[team_name]],rug_masc,2,0),7)</f>
        <v>7</v>
      </c>
      <c r="N58">
        <f>IFERROR(VLOOKUP(Tabla1[[#This Row],[team_name]],sqs_masc,2,0),7)</f>
        <v>7</v>
      </c>
      <c r="O58">
        <f>IFERROR(VLOOKUP(Tabla1[[#This Row],[team_name]],vlp_masc,2,0),7)</f>
        <v>7</v>
      </c>
      <c r="P58">
        <f>IFERROR(VLOOKUP(Tabla1[[#This Row],[team_name]],tem_masc,2,0),7)</f>
        <v>7</v>
      </c>
      <c r="Q58">
        <f>IFERROR(VLOOKUP(Tabla1[[#This Row],[team_name]],bal_masc,2,0),7)</f>
        <v>7</v>
      </c>
      <c r="R58">
        <f>IFERROR(VLOOKUP(Tabla1[[#This Row],[team_name]],hck_masc,2,0),7)</f>
        <v>7</v>
      </c>
      <c r="S58">
        <f>IFERROR(VLOOKUP(Tabla1[[#This Row],[team_name]],arc_masc,2,0),7)</f>
        <v>7</v>
      </c>
      <c r="T58">
        <f>IFERROR(VLOOKUP(Tabla1[[#This Row],[team_name]],esg_masc,2,0),7)</f>
        <v>7</v>
      </c>
      <c r="U58">
        <f>IFERROR(VLOOKUP(Tabla1[[#This Row],[team_name]],vol_fem,2,0),7)</f>
        <v>3</v>
      </c>
      <c r="V58">
        <f>IFERROR(VLOOKUP(Tabla1[[#This Row],[team_name]],bas_fem,2,0),7)</f>
        <v>4</v>
      </c>
      <c r="W58">
        <f>IFERROR(VLOOKUP(Tabla1[[#This Row],[team_name]],bes_fem,2,0),7)</f>
        <v>7</v>
      </c>
      <c r="X58">
        <f>IFERROR(VLOOKUP(Tabla1[[#This Row],[team_name]],bad_fem,2,0),7)</f>
        <v>7</v>
      </c>
      <c r="Y58">
        <f>IFERROR(VLOOKUP(Tabla1[[#This Row],[team_name]],cur_fem,2,0),7)</f>
        <v>7</v>
      </c>
      <c r="Z58">
        <f>IFERROR(VLOOKUP(Tabla1[[#This Row],[team_name]],ten_fem,2,0),7)</f>
        <v>6</v>
      </c>
      <c r="AA58">
        <f>IFERROR(VLOOKUP(Tabla1[[#This Row],[team_name]],rug_fem,2,0),7)</f>
        <v>5</v>
      </c>
      <c r="AB58">
        <f>IFERROR(VLOOKUP(Tabla1[[#This Row],[team_name]],sqs_fem,2,0),7)</f>
        <v>7</v>
      </c>
      <c r="AC58">
        <f>IFERROR(VLOOKUP(Tabla1[[#This Row],[team_name]],vlp_fem,2,0),7)</f>
        <v>7</v>
      </c>
      <c r="AD58">
        <f>IFERROR(VLOOKUP(Tabla1[[#This Row],[team_name]],tem_fem,2,0),7)</f>
        <v>7</v>
      </c>
      <c r="AE58">
        <f>IFERROR(VLOOKUP(Tabla1[[#This Row],[team_name]],bal_fem,2,0),7)</f>
        <v>7</v>
      </c>
      <c r="AF58">
        <f>IFERROR(VLOOKUP(Tabla1[[#This Row],[team_name]],hck_fem,2,0),7)</f>
        <v>7</v>
      </c>
      <c r="AG58">
        <f>IFERROR(VLOOKUP(Tabla1[[#This Row],[team_name]],esg_fem,2,0),7)</f>
        <v>7</v>
      </c>
      <c r="AH58">
        <f>IFERROR(VLOOKUP(Tabla1[[#This Row],[team_name]],esg_fem,2,0),7)</f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7</v>
      </c>
      <c r="BI58">
        <v>7</v>
      </c>
      <c r="BJ58">
        <v>7</v>
      </c>
      <c r="BK58">
        <v>7</v>
      </c>
      <c r="BL58">
        <v>7</v>
      </c>
      <c r="BM58">
        <v>7</v>
      </c>
    </row>
    <row r="59" spans="1:65" x14ac:dyDescent="0.25">
      <c r="A59">
        <v>258</v>
      </c>
      <c r="B59" t="s">
        <v>1027</v>
      </c>
      <c r="C59">
        <f>IFERROR(VLOOKUP(Tabla1[[#This Row],[team_name]],fut_masc,2,0),7)</f>
        <v>7</v>
      </c>
      <c r="D59">
        <f>IFERROR(VLOOKUP(Tabla1[[#This Row],[team_name]],fut_fem,2,0),7)</f>
        <v>5</v>
      </c>
      <c r="E59">
        <f>IFERROR(VLOOKUP(Tabla1[[#This Row],[team_name]],fts_masc,2,0),7)</f>
        <v>7</v>
      </c>
      <c r="F59">
        <f>IFERROR(VLOOKUP(Tabla1[[#This Row],[team_name]],fts_fem,2,0),7)</f>
        <v>7</v>
      </c>
      <c r="G59">
        <f>IFERROR(VLOOKUP(Tabla1[[#This Row],[team_name]],vol_masc,2,0),7)</f>
        <v>7</v>
      </c>
      <c r="H59">
        <f>IFERROR(VLOOKUP(Tabla1[[#This Row],[team_name]],bas_masc,2,0),7)</f>
        <v>7</v>
      </c>
      <c r="I59">
        <f>IFERROR(VLOOKUP(Tabla1[[#This Row],[team_name]],bes_masc,2,0),7)</f>
        <v>7</v>
      </c>
      <c r="J59">
        <f>IFERROR(VLOOKUP(Tabla1[[#This Row],[team_name]],bad_masc,2,0),7)</f>
        <v>7</v>
      </c>
      <c r="K59">
        <f>IFERROR(VLOOKUP(Tabla1[[#This Row],[team_name]],cur_masc,2,0),7)</f>
        <v>7</v>
      </c>
      <c r="L59">
        <f>IFERROR(VLOOKUP(Tabla1[[#This Row],[team_name]],ten_masc,2,0),7)</f>
        <v>7</v>
      </c>
      <c r="M59">
        <f>IFERROR(VLOOKUP(Tabla1[[#This Row],[team_name]],rug_masc,2,0),7)</f>
        <v>7</v>
      </c>
      <c r="N59">
        <f>IFERROR(VLOOKUP(Tabla1[[#This Row],[team_name]],sqs_masc,2,0),7)</f>
        <v>7</v>
      </c>
      <c r="O59">
        <f>IFERROR(VLOOKUP(Tabla1[[#This Row],[team_name]],vlp_masc,2,0),7)</f>
        <v>7</v>
      </c>
      <c r="P59">
        <f>IFERROR(VLOOKUP(Tabla1[[#This Row],[team_name]],tem_masc,2,0),7)</f>
        <v>7</v>
      </c>
      <c r="Q59">
        <f>IFERROR(VLOOKUP(Tabla1[[#This Row],[team_name]],bal_masc,2,0),7)</f>
        <v>7</v>
      </c>
      <c r="R59">
        <f>IFERROR(VLOOKUP(Tabla1[[#This Row],[team_name]],hck_masc,2,0),7)</f>
        <v>7</v>
      </c>
      <c r="S59">
        <f>IFERROR(VLOOKUP(Tabla1[[#This Row],[team_name]],arc_masc,2,0),7)</f>
        <v>7</v>
      </c>
      <c r="T59">
        <f>IFERROR(VLOOKUP(Tabla1[[#This Row],[team_name]],esg_masc,2,0),7)</f>
        <v>7</v>
      </c>
      <c r="U59">
        <f>IFERROR(VLOOKUP(Tabla1[[#This Row],[team_name]],vol_fem,2,0),7)</f>
        <v>7</v>
      </c>
      <c r="V59">
        <f>IFERROR(VLOOKUP(Tabla1[[#This Row],[team_name]],bas_fem,2,0),7)</f>
        <v>7</v>
      </c>
      <c r="W59">
        <f>IFERROR(VLOOKUP(Tabla1[[#This Row],[team_name]],bes_fem,2,0),7)</f>
        <v>7</v>
      </c>
      <c r="X59">
        <f>IFERROR(VLOOKUP(Tabla1[[#This Row],[team_name]],bad_fem,2,0),7)</f>
        <v>7</v>
      </c>
      <c r="Y59">
        <f>IFERROR(VLOOKUP(Tabla1[[#This Row],[team_name]],cur_fem,2,0),7)</f>
        <v>7</v>
      </c>
      <c r="Z59">
        <f>IFERROR(VLOOKUP(Tabla1[[#This Row],[team_name]],ten_fem,2,0),7)</f>
        <v>7</v>
      </c>
      <c r="AA59">
        <f>IFERROR(VLOOKUP(Tabla1[[#This Row],[team_name]],rug_fem,2,0),7)</f>
        <v>6</v>
      </c>
      <c r="AB59">
        <f>IFERROR(VLOOKUP(Tabla1[[#This Row],[team_name]],sqs_fem,2,0),7)</f>
        <v>7</v>
      </c>
      <c r="AC59">
        <f>IFERROR(VLOOKUP(Tabla1[[#This Row],[team_name]],vlp_fem,2,0),7)</f>
        <v>7</v>
      </c>
      <c r="AD59">
        <f>IFERROR(VLOOKUP(Tabla1[[#This Row],[team_name]],tem_fem,2,0),7)</f>
        <v>7</v>
      </c>
      <c r="AE59">
        <f>IFERROR(VLOOKUP(Tabla1[[#This Row],[team_name]],bal_fem,2,0),7)</f>
        <v>7</v>
      </c>
      <c r="AF59">
        <f>IFERROR(VLOOKUP(Tabla1[[#This Row],[team_name]],hck_fem,2,0),7)</f>
        <v>7</v>
      </c>
      <c r="AG59">
        <f>IFERROR(VLOOKUP(Tabla1[[#This Row],[team_name]],esg_fem,2,0),7)</f>
        <v>7</v>
      </c>
      <c r="AH59">
        <f>IFERROR(VLOOKUP(Tabla1[[#This Row],[team_name]],esg_fem,2,0),7)</f>
        <v>7</v>
      </c>
      <c r="BC59">
        <v>7</v>
      </c>
      <c r="BD59">
        <v>7</v>
      </c>
      <c r="BE59">
        <v>7</v>
      </c>
      <c r="BF59">
        <v>7</v>
      </c>
      <c r="BG59">
        <v>7</v>
      </c>
      <c r="BH59">
        <v>7</v>
      </c>
      <c r="BI59">
        <v>7</v>
      </c>
      <c r="BJ59">
        <v>7</v>
      </c>
      <c r="BK59">
        <v>7</v>
      </c>
      <c r="BL59">
        <v>7</v>
      </c>
      <c r="BM59">
        <v>7</v>
      </c>
    </row>
    <row r="60" spans="1:65" x14ac:dyDescent="0.25">
      <c r="A60">
        <v>259</v>
      </c>
      <c r="B60" t="s">
        <v>1028</v>
      </c>
      <c r="C60">
        <f>IFERROR(VLOOKUP(Tabla1[[#This Row],[team_name]],fut_masc,2,0),7)</f>
        <v>7</v>
      </c>
      <c r="D60">
        <f>IFERROR(VLOOKUP(Tabla1[[#This Row],[team_name]],fut_fem,2,0),7)</f>
        <v>7</v>
      </c>
      <c r="E60">
        <f>IFERROR(VLOOKUP(Tabla1[[#This Row],[team_name]],fts_masc,2,0),7)</f>
        <v>7</v>
      </c>
      <c r="F60">
        <f>IFERROR(VLOOKUP(Tabla1[[#This Row],[team_name]],fts_fem,2,0),7)</f>
        <v>7</v>
      </c>
      <c r="G60">
        <f>IFERROR(VLOOKUP(Tabla1[[#This Row],[team_name]],vol_masc,2,0),7)</f>
        <v>7</v>
      </c>
      <c r="H60">
        <f>IFERROR(VLOOKUP(Tabla1[[#This Row],[team_name]],bas_masc,2,0),7)</f>
        <v>7</v>
      </c>
      <c r="I60">
        <f>IFERROR(VLOOKUP(Tabla1[[#This Row],[team_name]],bes_masc,2,0),7)</f>
        <v>7</v>
      </c>
      <c r="J60">
        <f>IFERROR(VLOOKUP(Tabla1[[#This Row],[team_name]],bad_masc,2,0),7)</f>
        <v>7</v>
      </c>
      <c r="K60">
        <f>IFERROR(VLOOKUP(Tabla1[[#This Row],[team_name]],cur_masc,2,0),7)</f>
        <v>7</v>
      </c>
      <c r="L60">
        <f>IFERROR(VLOOKUP(Tabla1[[#This Row],[team_name]],ten_masc,2,0),7)</f>
        <v>7</v>
      </c>
      <c r="M60">
        <f>IFERROR(VLOOKUP(Tabla1[[#This Row],[team_name]],rug_masc,2,0),7)</f>
        <v>7</v>
      </c>
      <c r="N60">
        <f>IFERROR(VLOOKUP(Tabla1[[#This Row],[team_name]],sqs_masc,2,0),7)</f>
        <v>7</v>
      </c>
      <c r="O60">
        <f>IFERROR(VLOOKUP(Tabla1[[#This Row],[team_name]],vlp_masc,2,0),7)</f>
        <v>7</v>
      </c>
      <c r="P60">
        <f>IFERROR(VLOOKUP(Tabla1[[#This Row],[team_name]],tem_masc,2,0),7)</f>
        <v>7</v>
      </c>
      <c r="Q60">
        <f>IFERROR(VLOOKUP(Tabla1[[#This Row],[team_name]],bal_masc,2,0),7)</f>
        <v>7</v>
      </c>
      <c r="R60">
        <f>IFERROR(VLOOKUP(Tabla1[[#This Row],[team_name]],hck_masc,2,0),7)</f>
        <v>7</v>
      </c>
      <c r="S60">
        <f>IFERROR(VLOOKUP(Tabla1[[#This Row],[team_name]],arc_masc,2,0),7)</f>
        <v>7</v>
      </c>
      <c r="T60">
        <f>IFERROR(VLOOKUP(Tabla1[[#This Row],[team_name]],esg_masc,2,0),7)</f>
        <v>7</v>
      </c>
      <c r="U60">
        <f>IFERROR(VLOOKUP(Tabla1[[#This Row],[team_name]],vol_fem,2,0),7)</f>
        <v>7</v>
      </c>
      <c r="V60">
        <f>IFERROR(VLOOKUP(Tabla1[[#This Row],[team_name]],bas_fem,2,0),7)</f>
        <v>6</v>
      </c>
      <c r="W60">
        <f>IFERROR(VLOOKUP(Tabla1[[#This Row],[team_name]],bes_fem,2,0),7)</f>
        <v>7</v>
      </c>
      <c r="X60">
        <f>IFERROR(VLOOKUP(Tabla1[[#This Row],[team_name]],bad_fem,2,0),7)</f>
        <v>7</v>
      </c>
      <c r="Y60">
        <f>IFERROR(VLOOKUP(Tabla1[[#This Row],[team_name]],cur_fem,2,0),7)</f>
        <v>7</v>
      </c>
      <c r="Z60">
        <f>IFERROR(VLOOKUP(Tabla1[[#This Row],[team_name]],ten_fem,2,0),7)</f>
        <v>6</v>
      </c>
      <c r="AA60">
        <f>IFERROR(VLOOKUP(Tabla1[[#This Row],[team_name]],rug_fem,2,0),7)</f>
        <v>7</v>
      </c>
      <c r="AB60">
        <f>IFERROR(VLOOKUP(Tabla1[[#This Row],[team_name]],sqs_fem,2,0),7)</f>
        <v>7</v>
      </c>
      <c r="AC60">
        <f>IFERROR(VLOOKUP(Tabla1[[#This Row],[team_name]],vlp_fem,2,0),7)</f>
        <v>6</v>
      </c>
      <c r="AD60">
        <f>IFERROR(VLOOKUP(Tabla1[[#This Row],[team_name]],tem_fem,2,0),7)</f>
        <v>7</v>
      </c>
      <c r="AE60">
        <f>IFERROR(VLOOKUP(Tabla1[[#This Row],[team_name]],bal_fem,2,0),7)</f>
        <v>7</v>
      </c>
      <c r="AF60">
        <f>IFERROR(VLOOKUP(Tabla1[[#This Row],[team_name]],hck_fem,2,0),7)</f>
        <v>7</v>
      </c>
      <c r="AG60">
        <f>IFERROR(VLOOKUP(Tabla1[[#This Row],[team_name]],esg_fem,2,0),7)</f>
        <v>7</v>
      </c>
      <c r="AH60">
        <f>IFERROR(VLOOKUP(Tabla1[[#This Row],[team_name]],esg_fem,2,0),7)</f>
        <v>7</v>
      </c>
      <c r="BC60">
        <v>7</v>
      </c>
      <c r="BD60">
        <v>7</v>
      </c>
      <c r="BE60">
        <v>7</v>
      </c>
      <c r="BF60">
        <v>7</v>
      </c>
      <c r="BG60">
        <v>7</v>
      </c>
      <c r="BH60">
        <v>7</v>
      </c>
      <c r="BI60">
        <v>7</v>
      </c>
      <c r="BJ60">
        <v>7</v>
      </c>
      <c r="BK60">
        <v>7</v>
      </c>
      <c r="BL60">
        <v>7</v>
      </c>
      <c r="BM60">
        <v>7</v>
      </c>
    </row>
    <row r="61" spans="1:65" x14ac:dyDescent="0.25">
      <c r="A61">
        <v>260</v>
      </c>
      <c r="B61" t="s">
        <v>1029</v>
      </c>
      <c r="C61">
        <f>IFERROR(VLOOKUP(Tabla1[[#This Row],[team_name]],fut_masc,2,0),7)</f>
        <v>7</v>
      </c>
      <c r="D61">
        <f>IFERROR(VLOOKUP(Tabla1[[#This Row],[team_name]],fut_fem,2,0),7)</f>
        <v>7</v>
      </c>
      <c r="E61">
        <f>IFERROR(VLOOKUP(Tabla1[[#This Row],[team_name]],fts_masc,2,0),7)</f>
        <v>7</v>
      </c>
      <c r="F61">
        <f>IFERROR(VLOOKUP(Tabla1[[#This Row],[team_name]],fts_fem,2,0),7)</f>
        <v>7</v>
      </c>
      <c r="G61">
        <f>IFERROR(VLOOKUP(Tabla1[[#This Row],[team_name]],vol_masc,2,0),7)</f>
        <v>7</v>
      </c>
      <c r="H61">
        <f>IFERROR(VLOOKUP(Tabla1[[#This Row],[team_name]],bas_masc,2,0),7)</f>
        <v>7</v>
      </c>
      <c r="I61">
        <f>IFERROR(VLOOKUP(Tabla1[[#This Row],[team_name]],bes_masc,2,0),7)</f>
        <v>7</v>
      </c>
      <c r="J61">
        <f>IFERROR(VLOOKUP(Tabla1[[#This Row],[team_name]],bad_masc,2,0),7)</f>
        <v>7</v>
      </c>
      <c r="K61">
        <f>IFERROR(VLOOKUP(Tabla1[[#This Row],[team_name]],cur_masc,2,0),7)</f>
        <v>7</v>
      </c>
      <c r="L61">
        <f>IFERROR(VLOOKUP(Tabla1[[#This Row],[team_name]],ten_masc,2,0),7)</f>
        <v>7</v>
      </c>
      <c r="M61">
        <f>IFERROR(VLOOKUP(Tabla1[[#This Row],[team_name]],rug_masc,2,0),7)</f>
        <v>7</v>
      </c>
      <c r="N61">
        <f>IFERROR(VLOOKUP(Tabla1[[#This Row],[team_name]],sqs_masc,2,0),7)</f>
        <v>7</v>
      </c>
      <c r="O61">
        <f>IFERROR(VLOOKUP(Tabla1[[#This Row],[team_name]],vlp_masc,2,0),7)</f>
        <v>7</v>
      </c>
      <c r="P61">
        <f>IFERROR(VLOOKUP(Tabla1[[#This Row],[team_name]],tem_masc,2,0),7)</f>
        <v>7</v>
      </c>
      <c r="Q61">
        <f>IFERROR(VLOOKUP(Tabla1[[#This Row],[team_name]],bal_masc,2,0),7)</f>
        <v>7</v>
      </c>
      <c r="R61">
        <f>IFERROR(VLOOKUP(Tabla1[[#This Row],[team_name]],hck_masc,2,0),7)</f>
        <v>7</v>
      </c>
      <c r="S61">
        <f>IFERROR(VLOOKUP(Tabla1[[#This Row],[team_name]],arc_masc,2,0),7)</f>
        <v>7</v>
      </c>
      <c r="T61">
        <f>IFERROR(VLOOKUP(Tabla1[[#This Row],[team_name]],esg_masc,2,0),7)</f>
        <v>7</v>
      </c>
      <c r="U61">
        <f>IFERROR(VLOOKUP(Tabla1[[#This Row],[team_name]],vol_fem,2,0),7)</f>
        <v>7</v>
      </c>
      <c r="V61">
        <f>IFERROR(VLOOKUP(Tabla1[[#This Row],[team_name]],bas_fem,2,0),7)</f>
        <v>7</v>
      </c>
      <c r="W61">
        <f>IFERROR(VLOOKUP(Tabla1[[#This Row],[team_name]],bes_fem,2,0),7)</f>
        <v>7</v>
      </c>
      <c r="X61">
        <f>IFERROR(VLOOKUP(Tabla1[[#This Row],[team_name]],bad_fem,2,0),7)</f>
        <v>7</v>
      </c>
      <c r="Y61">
        <f>IFERROR(VLOOKUP(Tabla1[[#This Row],[team_name]],cur_fem,2,0),7)</f>
        <v>7</v>
      </c>
      <c r="Z61">
        <f>IFERROR(VLOOKUP(Tabla1[[#This Row],[team_name]],ten_fem,2,0),7)</f>
        <v>7</v>
      </c>
      <c r="AA61">
        <f>IFERROR(VLOOKUP(Tabla1[[#This Row],[team_name]],rug_fem,2,0),7)</f>
        <v>7</v>
      </c>
      <c r="AB61">
        <f>IFERROR(VLOOKUP(Tabla1[[#This Row],[team_name]],sqs_fem,2,0),7)</f>
        <v>7</v>
      </c>
      <c r="AC61">
        <f>IFERROR(VLOOKUP(Tabla1[[#This Row],[team_name]],vlp_fem,2,0),7)</f>
        <v>7</v>
      </c>
      <c r="AD61">
        <f>IFERROR(VLOOKUP(Tabla1[[#This Row],[team_name]],tem_fem,2,0),7)</f>
        <v>7</v>
      </c>
      <c r="AE61">
        <f>IFERROR(VLOOKUP(Tabla1[[#This Row],[team_name]],bal_fem,2,0),7)</f>
        <v>7</v>
      </c>
      <c r="AF61">
        <f>IFERROR(VLOOKUP(Tabla1[[#This Row],[team_name]],hck_fem,2,0),7)</f>
        <v>5</v>
      </c>
      <c r="AG61">
        <f>IFERROR(VLOOKUP(Tabla1[[#This Row],[team_name]],esg_fem,2,0),7)</f>
        <v>7</v>
      </c>
      <c r="AH61">
        <f>IFERROR(VLOOKUP(Tabla1[[#This Row],[team_name]],esg_fem,2,0),7)</f>
        <v>7</v>
      </c>
      <c r="BC61">
        <v>7</v>
      </c>
      <c r="BD61">
        <v>7</v>
      </c>
      <c r="BE61">
        <v>7</v>
      </c>
      <c r="BF61">
        <v>7</v>
      </c>
      <c r="BG61">
        <v>7</v>
      </c>
      <c r="BH61">
        <v>7</v>
      </c>
      <c r="BI61">
        <v>7</v>
      </c>
      <c r="BJ61">
        <v>7</v>
      </c>
      <c r="BK61">
        <v>7</v>
      </c>
      <c r="BL61">
        <v>7</v>
      </c>
      <c r="BM61">
        <v>7</v>
      </c>
    </row>
    <row r="62" spans="1:65" x14ac:dyDescent="0.25">
      <c r="A62">
        <v>261</v>
      </c>
      <c r="B62" t="s">
        <v>1030</v>
      </c>
      <c r="C62">
        <f>IFERROR(VLOOKUP(Tabla1[[#This Row],[team_name]],fut_masc,2,0),7)</f>
        <v>7</v>
      </c>
      <c r="D62">
        <f>IFERROR(VLOOKUP(Tabla1[[#This Row],[team_name]],fut_fem,2,0),7)</f>
        <v>5</v>
      </c>
      <c r="E62">
        <f>IFERROR(VLOOKUP(Tabla1[[#This Row],[team_name]],fts_masc,2,0),7)</f>
        <v>7</v>
      </c>
      <c r="F62">
        <f>IFERROR(VLOOKUP(Tabla1[[#This Row],[team_name]],fts_fem,2,0),7)</f>
        <v>7</v>
      </c>
      <c r="G62">
        <f>IFERROR(VLOOKUP(Tabla1[[#This Row],[team_name]],vol_masc,2,0),7)</f>
        <v>7</v>
      </c>
      <c r="H62">
        <f>IFERROR(VLOOKUP(Tabla1[[#This Row],[team_name]],bas_masc,2,0),7)</f>
        <v>7</v>
      </c>
      <c r="I62">
        <f>IFERROR(VLOOKUP(Tabla1[[#This Row],[team_name]],bes_masc,2,0),7)</f>
        <v>7</v>
      </c>
      <c r="J62">
        <f>IFERROR(VLOOKUP(Tabla1[[#This Row],[team_name]],bad_masc,2,0),7)</f>
        <v>7</v>
      </c>
      <c r="K62">
        <f>IFERROR(VLOOKUP(Tabla1[[#This Row],[team_name]],cur_masc,2,0),7)</f>
        <v>7</v>
      </c>
      <c r="L62">
        <f>IFERROR(VLOOKUP(Tabla1[[#This Row],[team_name]],ten_masc,2,0),7)</f>
        <v>7</v>
      </c>
      <c r="M62">
        <f>IFERROR(VLOOKUP(Tabla1[[#This Row],[team_name]],rug_masc,2,0),7)</f>
        <v>7</v>
      </c>
      <c r="N62">
        <f>IFERROR(VLOOKUP(Tabla1[[#This Row],[team_name]],sqs_masc,2,0),7)</f>
        <v>7</v>
      </c>
      <c r="O62">
        <f>IFERROR(VLOOKUP(Tabla1[[#This Row],[team_name]],vlp_masc,2,0),7)</f>
        <v>7</v>
      </c>
      <c r="P62">
        <f>IFERROR(VLOOKUP(Tabla1[[#This Row],[team_name]],tem_masc,2,0),7)</f>
        <v>7</v>
      </c>
      <c r="Q62">
        <f>IFERROR(VLOOKUP(Tabla1[[#This Row],[team_name]],bal_masc,2,0),7)</f>
        <v>7</v>
      </c>
      <c r="R62">
        <f>IFERROR(VLOOKUP(Tabla1[[#This Row],[team_name]],hck_masc,2,0),7)</f>
        <v>7</v>
      </c>
      <c r="S62">
        <f>IFERROR(VLOOKUP(Tabla1[[#This Row],[team_name]],arc_masc,2,0),7)</f>
        <v>7</v>
      </c>
      <c r="T62">
        <f>IFERROR(VLOOKUP(Tabla1[[#This Row],[team_name]],esg_masc,2,0),7)</f>
        <v>7</v>
      </c>
      <c r="U62">
        <f>IFERROR(VLOOKUP(Tabla1[[#This Row],[team_name]],vol_fem,2,0),7)</f>
        <v>7</v>
      </c>
      <c r="V62">
        <f>IFERROR(VLOOKUP(Tabla1[[#This Row],[team_name]],bas_fem,2,0),7)</f>
        <v>6</v>
      </c>
      <c r="W62">
        <f>IFERROR(VLOOKUP(Tabla1[[#This Row],[team_name]],bes_fem,2,0),7)</f>
        <v>7</v>
      </c>
      <c r="X62">
        <f>IFERROR(VLOOKUP(Tabla1[[#This Row],[team_name]],bad_fem,2,0),7)</f>
        <v>7</v>
      </c>
      <c r="Y62">
        <f>IFERROR(VLOOKUP(Tabla1[[#This Row],[team_name]],cur_fem,2,0),7)</f>
        <v>7</v>
      </c>
      <c r="Z62">
        <f>IFERROR(VLOOKUP(Tabla1[[#This Row],[team_name]],ten_fem,2,0),7)</f>
        <v>7</v>
      </c>
      <c r="AA62">
        <f>IFERROR(VLOOKUP(Tabla1[[#This Row],[team_name]],rug_fem,2,0),7)</f>
        <v>7</v>
      </c>
      <c r="AB62">
        <f>IFERROR(VLOOKUP(Tabla1[[#This Row],[team_name]],sqs_fem,2,0),7)</f>
        <v>7</v>
      </c>
      <c r="AC62">
        <f>IFERROR(VLOOKUP(Tabla1[[#This Row],[team_name]],vlp_fem,2,0),7)</f>
        <v>6</v>
      </c>
      <c r="AD62">
        <f>IFERROR(VLOOKUP(Tabla1[[#This Row],[team_name]],tem_fem,2,0),7)</f>
        <v>7</v>
      </c>
      <c r="AE62">
        <f>IFERROR(VLOOKUP(Tabla1[[#This Row],[team_name]],bal_fem,2,0),7)</f>
        <v>7</v>
      </c>
      <c r="AF62">
        <f>IFERROR(VLOOKUP(Tabla1[[#This Row],[team_name]],hck_fem,2,0),7)</f>
        <v>7</v>
      </c>
      <c r="AG62">
        <f>IFERROR(VLOOKUP(Tabla1[[#This Row],[team_name]],esg_fem,2,0),7)</f>
        <v>7</v>
      </c>
      <c r="AH62">
        <f>IFERROR(VLOOKUP(Tabla1[[#This Row],[team_name]],esg_fem,2,0),7)</f>
        <v>7</v>
      </c>
      <c r="BC62">
        <v>7</v>
      </c>
      <c r="BD62">
        <v>7</v>
      </c>
      <c r="BE62">
        <v>7</v>
      </c>
      <c r="BF62">
        <v>7</v>
      </c>
      <c r="BG62">
        <v>7</v>
      </c>
      <c r="BH62">
        <v>7</v>
      </c>
      <c r="BI62">
        <v>7</v>
      </c>
      <c r="BJ62">
        <v>7</v>
      </c>
      <c r="BK62">
        <v>7</v>
      </c>
      <c r="BL62">
        <v>7</v>
      </c>
      <c r="BM62">
        <v>7</v>
      </c>
    </row>
    <row r="63" spans="1:65" x14ac:dyDescent="0.25">
      <c r="A63">
        <v>262</v>
      </c>
      <c r="B63" t="s">
        <v>1031</v>
      </c>
      <c r="C63">
        <f>IFERROR(VLOOKUP(Tabla1[[#This Row],[team_name]],fut_masc,2,0),7)</f>
        <v>7</v>
      </c>
      <c r="D63">
        <f>IFERROR(VLOOKUP(Tabla1[[#This Row],[team_name]],fut_fem,2,0),7)</f>
        <v>5</v>
      </c>
      <c r="E63">
        <f>IFERROR(VLOOKUP(Tabla1[[#This Row],[team_name]],fts_masc,2,0),7)</f>
        <v>7</v>
      </c>
      <c r="F63">
        <f>IFERROR(VLOOKUP(Tabla1[[#This Row],[team_name]],fts_fem,2,0),7)</f>
        <v>7</v>
      </c>
      <c r="G63">
        <f>IFERROR(VLOOKUP(Tabla1[[#This Row],[team_name]],vol_masc,2,0),7)</f>
        <v>7</v>
      </c>
      <c r="H63">
        <f>IFERROR(VLOOKUP(Tabla1[[#This Row],[team_name]],bas_masc,2,0),7)</f>
        <v>7</v>
      </c>
      <c r="I63">
        <f>IFERROR(VLOOKUP(Tabla1[[#This Row],[team_name]],bes_masc,2,0),7)</f>
        <v>7</v>
      </c>
      <c r="J63">
        <f>IFERROR(VLOOKUP(Tabla1[[#This Row],[team_name]],bad_masc,2,0),7)</f>
        <v>7</v>
      </c>
      <c r="K63">
        <f>IFERROR(VLOOKUP(Tabla1[[#This Row],[team_name]],cur_masc,2,0),7)</f>
        <v>7</v>
      </c>
      <c r="L63">
        <f>IFERROR(VLOOKUP(Tabla1[[#This Row],[team_name]],ten_masc,2,0),7)</f>
        <v>7</v>
      </c>
      <c r="M63">
        <f>IFERROR(VLOOKUP(Tabla1[[#This Row],[team_name]],rug_masc,2,0),7)</f>
        <v>7</v>
      </c>
      <c r="N63">
        <f>IFERROR(VLOOKUP(Tabla1[[#This Row],[team_name]],sqs_masc,2,0),7)</f>
        <v>7</v>
      </c>
      <c r="O63">
        <f>IFERROR(VLOOKUP(Tabla1[[#This Row],[team_name]],vlp_masc,2,0),7)</f>
        <v>7</v>
      </c>
      <c r="P63">
        <f>IFERROR(VLOOKUP(Tabla1[[#This Row],[team_name]],tem_masc,2,0),7)</f>
        <v>7</v>
      </c>
      <c r="Q63">
        <f>IFERROR(VLOOKUP(Tabla1[[#This Row],[team_name]],bal_masc,2,0),7)</f>
        <v>7</v>
      </c>
      <c r="R63">
        <f>IFERROR(VLOOKUP(Tabla1[[#This Row],[team_name]],hck_masc,2,0),7)</f>
        <v>7</v>
      </c>
      <c r="S63">
        <f>IFERROR(VLOOKUP(Tabla1[[#This Row],[team_name]],arc_masc,2,0),7)</f>
        <v>7</v>
      </c>
      <c r="T63">
        <f>IFERROR(VLOOKUP(Tabla1[[#This Row],[team_name]],esg_masc,2,0),7)</f>
        <v>7</v>
      </c>
      <c r="U63">
        <f>IFERROR(VLOOKUP(Tabla1[[#This Row],[team_name]],vol_fem,2,0),7)</f>
        <v>7</v>
      </c>
      <c r="V63">
        <f>IFERROR(VLOOKUP(Tabla1[[#This Row],[team_name]],bas_fem,2,0),7)</f>
        <v>7</v>
      </c>
      <c r="W63">
        <f>IFERROR(VLOOKUP(Tabla1[[#This Row],[team_name]],bes_fem,2,0),7)</f>
        <v>5</v>
      </c>
      <c r="X63">
        <f>IFERROR(VLOOKUP(Tabla1[[#This Row],[team_name]],bad_fem,2,0),7)</f>
        <v>7</v>
      </c>
      <c r="Y63">
        <f>IFERROR(VLOOKUP(Tabla1[[#This Row],[team_name]],cur_fem,2,0),7)</f>
        <v>7</v>
      </c>
      <c r="Z63">
        <f>IFERROR(VLOOKUP(Tabla1[[#This Row],[team_name]],ten_fem,2,0),7)</f>
        <v>7</v>
      </c>
      <c r="AA63">
        <f>IFERROR(VLOOKUP(Tabla1[[#This Row],[team_name]],rug_fem,2,0),7)</f>
        <v>7</v>
      </c>
      <c r="AB63">
        <f>IFERROR(VLOOKUP(Tabla1[[#This Row],[team_name]],sqs_fem,2,0),7)</f>
        <v>7</v>
      </c>
      <c r="AC63">
        <f>IFERROR(VLOOKUP(Tabla1[[#This Row],[team_name]],vlp_fem,2,0),7)</f>
        <v>7</v>
      </c>
      <c r="AD63">
        <f>IFERROR(VLOOKUP(Tabla1[[#This Row],[team_name]],tem_fem,2,0),7)</f>
        <v>7</v>
      </c>
      <c r="AE63">
        <f>IFERROR(VLOOKUP(Tabla1[[#This Row],[team_name]],bal_fem,2,0),7)</f>
        <v>7</v>
      </c>
      <c r="AF63">
        <f>IFERROR(VLOOKUP(Tabla1[[#This Row],[team_name]],hck_fem,2,0),7)</f>
        <v>6</v>
      </c>
      <c r="AG63">
        <f>IFERROR(VLOOKUP(Tabla1[[#This Row],[team_name]],esg_fem,2,0),7)</f>
        <v>7</v>
      </c>
      <c r="AH63">
        <f>IFERROR(VLOOKUP(Tabla1[[#This Row],[team_name]],esg_fem,2,0),7)</f>
        <v>7</v>
      </c>
      <c r="BC63">
        <v>7</v>
      </c>
      <c r="BD63">
        <v>7</v>
      </c>
      <c r="BE63">
        <v>7</v>
      </c>
      <c r="BF63">
        <v>7</v>
      </c>
      <c r="BG63">
        <v>7</v>
      </c>
      <c r="BH63">
        <v>7</v>
      </c>
      <c r="BI63">
        <v>7</v>
      </c>
      <c r="BJ63">
        <v>7</v>
      </c>
      <c r="BK63">
        <v>7</v>
      </c>
      <c r="BL63">
        <v>7</v>
      </c>
      <c r="BM63">
        <v>7</v>
      </c>
    </row>
    <row r="64" spans="1:65" x14ac:dyDescent="0.25">
      <c r="A64">
        <v>263</v>
      </c>
      <c r="B64" t="s">
        <v>1032</v>
      </c>
      <c r="C64">
        <f>IFERROR(VLOOKUP(Tabla1[[#This Row],[team_name]],fut_masc,2,0),7)</f>
        <v>7</v>
      </c>
      <c r="D64">
        <f>IFERROR(VLOOKUP(Tabla1[[#This Row],[team_name]],fut_fem,2,0),7)</f>
        <v>4</v>
      </c>
      <c r="E64">
        <f>IFERROR(VLOOKUP(Tabla1[[#This Row],[team_name]],fts_masc,2,0),7)</f>
        <v>7</v>
      </c>
      <c r="F64">
        <f>IFERROR(VLOOKUP(Tabla1[[#This Row],[team_name]],fts_fem,2,0),7)</f>
        <v>7</v>
      </c>
      <c r="G64">
        <f>IFERROR(VLOOKUP(Tabla1[[#This Row],[team_name]],vol_masc,2,0),7)</f>
        <v>7</v>
      </c>
      <c r="H64">
        <f>IFERROR(VLOOKUP(Tabla1[[#This Row],[team_name]],bas_masc,2,0),7)</f>
        <v>7</v>
      </c>
      <c r="I64">
        <f>IFERROR(VLOOKUP(Tabla1[[#This Row],[team_name]],bes_masc,2,0),7)</f>
        <v>7</v>
      </c>
      <c r="J64">
        <f>IFERROR(VLOOKUP(Tabla1[[#This Row],[team_name]],bad_masc,2,0),7)</f>
        <v>7</v>
      </c>
      <c r="K64">
        <f>IFERROR(VLOOKUP(Tabla1[[#This Row],[team_name]],cur_masc,2,0),7)</f>
        <v>7</v>
      </c>
      <c r="L64">
        <f>IFERROR(VLOOKUP(Tabla1[[#This Row],[team_name]],ten_masc,2,0),7)</f>
        <v>7</v>
      </c>
      <c r="M64">
        <f>IFERROR(VLOOKUP(Tabla1[[#This Row],[team_name]],rug_masc,2,0),7)</f>
        <v>7</v>
      </c>
      <c r="N64">
        <f>IFERROR(VLOOKUP(Tabla1[[#This Row],[team_name]],sqs_masc,2,0),7)</f>
        <v>7</v>
      </c>
      <c r="O64">
        <f>IFERROR(VLOOKUP(Tabla1[[#This Row],[team_name]],vlp_masc,2,0),7)</f>
        <v>7</v>
      </c>
      <c r="P64">
        <f>IFERROR(VLOOKUP(Tabla1[[#This Row],[team_name]],tem_masc,2,0),7)</f>
        <v>7</v>
      </c>
      <c r="Q64">
        <f>IFERROR(VLOOKUP(Tabla1[[#This Row],[team_name]],bal_masc,2,0),7)</f>
        <v>7</v>
      </c>
      <c r="R64">
        <f>IFERROR(VLOOKUP(Tabla1[[#This Row],[team_name]],hck_masc,2,0),7)</f>
        <v>7</v>
      </c>
      <c r="S64">
        <f>IFERROR(VLOOKUP(Tabla1[[#This Row],[team_name]],arc_masc,2,0),7)</f>
        <v>7</v>
      </c>
      <c r="T64">
        <f>IFERROR(VLOOKUP(Tabla1[[#This Row],[team_name]],esg_masc,2,0),7)</f>
        <v>7</v>
      </c>
      <c r="U64">
        <f>IFERROR(VLOOKUP(Tabla1[[#This Row],[team_name]],vol_fem,2,0),7)</f>
        <v>4</v>
      </c>
      <c r="V64">
        <f>IFERROR(VLOOKUP(Tabla1[[#This Row],[team_name]],bas_fem,2,0),7)</f>
        <v>3</v>
      </c>
      <c r="W64">
        <f>IFERROR(VLOOKUP(Tabla1[[#This Row],[team_name]],bes_fem,2,0),7)</f>
        <v>7</v>
      </c>
      <c r="X64">
        <f>IFERROR(VLOOKUP(Tabla1[[#This Row],[team_name]],bad_fem,2,0),7)</f>
        <v>7</v>
      </c>
      <c r="Y64">
        <f>IFERROR(VLOOKUP(Tabla1[[#This Row],[team_name]],cur_fem,2,0),7)</f>
        <v>7</v>
      </c>
      <c r="Z64">
        <f>IFERROR(VLOOKUP(Tabla1[[#This Row],[team_name]],ten_fem,2,0),7)</f>
        <v>7</v>
      </c>
      <c r="AA64">
        <f>IFERROR(VLOOKUP(Tabla1[[#This Row],[team_name]],rug_fem,2,0),7)</f>
        <v>4</v>
      </c>
      <c r="AB64">
        <f>IFERROR(VLOOKUP(Tabla1[[#This Row],[team_name]],sqs_fem,2,0),7)</f>
        <v>7</v>
      </c>
      <c r="AC64">
        <f>IFERROR(VLOOKUP(Tabla1[[#This Row],[team_name]],vlp_fem,2,0),7)</f>
        <v>7</v>
      </c>
      <c r="AD64">
        <f>IFERROR(VLOOKUP(Tabla1[[#This Row],[team_name]],tem_fem,2,0),7)</f>
        <v>6</v>
      </c>
      <c r="AE64">
        <f>IFERROR(VLOOKUP(Tabla1[[#This Row],[team_name]],bal_fem,2,0),7)</f>
        <v>7</v>
      </c>
      <c r="AF64">
        <f>IFERROR(VLOOKUP(Tabla1[[#This Row],[team_name]],hck_fem,2,0),7)</f>
        <v>7</v>
      </c>
      <c r="AG64">
        <f>IFERROR(VLOOKUP(Tabla1[[#This Row],[team_name]],esg_fem,2,0),7)</f>
        <v>7</v>
      </c>
      <c r="AH64">
        <f>IFERROR(VLOOKUP(Tabla1[[#This Row],[team_name]],esg_fem,2,0),7)</f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7</v>
      </c>
      <c r="BI64">
        <v>7</v>
      </c>
      <c r="BJ64">
        <v>7</v>
      </c>
      <c r="BK64">
        <v>7</v>
      </c>
      <c r="BL64">
        <v>7</v>
      </c>
      <c r="BM64">
        <v>7</v>
      </c>
    </row>
    <row r="65" spans="1:65" x14ac:dyDescent="0.25">
      <c r="A65">
        <v>264</v>
      </c>
      <c r="B65" t="s">
        <v>1033</v>
      </c>
      <c r="C65">
        <f>IFERROR(VLOOKUP(Tabla1[[#This Row],[team_name]],fut_masc,2,0),7)</f>
        <v>7</v>
      </c>
      <c r="D65">
        <f>IFERROR(VLOOKUP(Tabla1[[#This Row],[team_name]],fut_fem,2,0),7)</f>
        <v>1</v>
      </c>
      <c r="E65">
        <f>IFERROR(VLOOKUP(Tabla1[[#This Row],[team_name]],fts_masc,2,0),7)</f>
        <v>7</v>
      </c>
      <c r="F65">
        <f>IFERROR(VLOOKUP(Tabla1[[#This Row],[team_name]],fts_fem,2,0),7)</f>
        <v>6</v>
      </c>
      <c r="G65">
        <f>IFERROR(VLOOKUP(Tabla1[[#This Row],[team_name]],vol_masc,2,0),7)</f>
        <v>7</v>
      </c>
      <c r="H65">
        <f>IFERROR(VLOOKUP(Tabla1[[#This Row],[team_name]],bas_masc,2,0),7)</f>
        <v>7</v>
      </c>
      <c r="I65">
        <f>IFERROR(VLOOKUP(Tabla1[[#This Row],[team_name]],bes_masc,2,0),7)</f>
        <v>7</v>
      </c>
      <c r="J65">
        <f>IFERROR(VLOOKUP(Tabla1[[#This Row],[team_name]],bad_masc,2,0),7)</f>
        <v>7</v>
      </c>
      <c r="K65">
        <f>IFERROR(VLOOKUP(Tabla1[[#This Row],[team_name]],cur_masc,2,0),7)</f>
        <v>7</v>
      </c>
      <c r="L65">
        <f>IFERROR(VLOOKUP(Tabla1[[#This Row],[team_name]],ten_masc,2,0),7)</f>
        <v>7</v>
      </c>
      <c r="M65">
        <f>IFERROR(VLOOKUP(Tabla1[[#This Row],[team_name]],rug_masc,2,0),7)</f>
        <v>7</v>
      </c>
      <c r="N65">
        <f>IFERROR(VLOOKUP(Tabla1[[#This Row],[team_name]],sqs_masc,2,0),7)</f>
        <v>7</v>
      </c>
      <c r="O65">
        <f>IFERROR(VLOOKUP(Tabla1[[#This Row],[team_name]],vlp_masc,2,0),7)</f>
        <v>7</v>
      </c>
      <c r="P65">
        <f>IFERROR(VLOOKUP(Tabla1[[#This Row],[team_name]],tem_masc,2,0),7)</f>
        <v>7</v>
      </c>
      <c r="Q65">
        <f>IFERROR(VLOOKUP(Tabla1[[#This Row],[team_name]],bal_masc,2,0),7)</f>
        <v>7</v>
      </c>
      <c r="R65">
        <f>IFERROR(VLOOKUP(Tabla1[[#This Row],[team_name]],hck_masc,2,0),7)</f>
        <v>7</v>
      </c>
      <c r="S65">
        <f>IFERROR(VLOOKUP(Tabla1[[#This Row],[team_name]],arc_masc,2,0),7)</f>
        <v>7</v>
      </c>
      <c r="T65">
        <f>IFERROR(VLOOKUP(Tabla1[[#This Row],[team_name]],esg_masc,2,0),7)</f>
        <v>7</v>
      </c>
      <c r="U65">
        <f>IFERROR(VLOOKUP(Tabla1[[#This Row],[team_name]],vol_fem,2,0),7)</f>
        <v>2</v>
      </c>
      <c r="V65">
        <f>IFERROR(VLOOKUP(Tabla1[[#This Row],[team_name]],bas_fem,2,0),7)</f>
        <v>1</v>
      </c>
      <c r="W65">
        <f>IFERROR(VLOOKUP(Tabla1[[#This Row],[team_name]],bes_fem,2,0),7)</f>
        <v>1</v>
      </c>
      <c r="X65">
        <f>IFERROR(VLOOKUP(Tabla1[[#This Row],[team_name]],bad_fem,2,0),7)</f>
        <v>6</v>
      </c>
      <c r="Y65">
        <f>IFERROR(VLOOKUP(Tabla1[[#This Row],[team_name]],cur_fem,2,0),7)</f>
        <v>1</v>
      </c>
      <c r="Z65">
        <f>IFERROR(VLOOKUP(Tabla1[[#This Row],[team_name]],ten_fem,2,0),7)</f>
        <v>3</v>
      </c>
      <c r="AA65">
        <f>IFERROR(VLOOKUP(Tabla1[[#This Row],[team_name]],rug_fem,2,0),7)</f>
        <v>1</v>
      </c>
      <c r="AB65">
        <f>IFERROR(VLOOKUP(Tabla1[[#This Row],[team_name]],sqs_fem,2,0),7)</f>
        <v>5</v>
      </c>
      <c r="AC65">
        <f>IFERROR(VLOOKUP(Tabla1[[#This Row],[team_name]],vlp_fem,2,0),7)</f>
        <v>2</v>
      </c>
      <c r="AD65">
        <f>IFERROR(VLOOKUP(Tabla1[[#This Row],[team_name]],tem_fem,2,0),7)</f>
        <v>3</v>
      </c>
      <c r="AE65">
        <f>IFERROR(VLOOKUP(Tabla1[[#This Row],[team_name]],bal_fem,2,0),7)</f>
        <v>7</v>
      </c>
      <c r="AF65">
        <f>IFERROR(VLOOKUP(Tabla1[[#This Row],[team_name]],hck_fem,2,0),7)</f>
        <v>3</v>
      </c>
      <c r="AG65">
        <f>IFERROR(VLOOKUP(Tabla1[[#This Row],[team_name]],esg_fem,2,0),7)</f>
        <v>3</v>
      </c>
      <c r="AH65">
        <f>IFERROR(VLOOKUP(Tabla1[[#This Row],[team_name]],esg_fem,2,0),7)</f>
        <v>3</v>
      </c>
      <c r="BC65">
        <v>7</v>
      </c>
      <c r="BD65">
        <v>7</v>
      </c>
      <c r="BE65">
        <v>7</v>
      </c>
      <c r="BF65">
        <v>7</v>
      </c>
      <c r="BG65">
        <v>7</v>
      </c>
      <c r="BH65">
        <v>7</v>
      </c>
      <c r="BI65">
        <v>7</v>
      </c>
      <c r="BJ65">
        <v>7</v>
      </c>
      <c r="BK65">
        <v>7</v>
      </c>
      <c r="BL65">
        <v>7</v>
      </c>
      <c r="BM65">
        <v>7</v>
      </c>
    </row>
    <row r="66" spans="1:65" x14ac:dyDescent="0.25">
      <c r="A66">
        <v>265</v>
      </c>
      <c r="B66" t="s">
        <v>1034</v>
      </c>
      <c r="C66">
        <f>IFERROR(VLOOKUP(Tabla1[[#This Row],[team_name]],fut_masc,2,0),7)</f>
        <v>7</v>
      </c>
      <c r="D66">
        <f>IFERROR(VLOOKUP(Tabla1[[#This Row],[team_name]],fut_fem,2,0),7)</f>
        <v>7</v>
      </c>
      <c r="E66">
        <f>IFERROR(VLOOKUP(Tabla1[[#This Row],[team_name]],fts_masc,2,0),7)</f>
        <v>7</v>
      </c>
      <c r="F66">
        <f>IFERROR(VLOOKUP(Tabla1[[#This Row],[team_name]],fts_fem,2,0),7)</f>
        <v>7</v>
      </c>
      <c r="G66">
        <f>IFERROR(VLOOKUP(Tabla1[[#This Row],[team_name]],vol_masc,2,0),7)</f>
        <v>7</v>
      </c>
      <c r="H66">
        <f>IFERROR(VLOOKUP(Tabla1[[#This Row],[team_name]],bas_masc,2,0),7)</f>
        <v>7</v>
      </c>
      <c r="I66">
        <f>IFERROR(VLOOKUP(Tabla1[[#This Row],[team_name]],bes_masc,2,0),7)</f>
        <v>7</v>
      </c>
      <c r="J66">
        <f>IFERROR(VLOOKUP(Tabla1[[#This Row],[team_name]],bad_masc,2,0),7)</f>
        <v>7</v>
      </c>
      <c r="K66">
        <f>IFERROR(VLOOKUP(Tabla1[[#This Row],[team_name]],cur_masc,2,0),7)</f>
        <v>7</v>
      </c>
      <c r="L66">
        <f>IFERROR(VLOOKUP(Tabla1[[#This Row],[team_name]],ten_masc,2,0),7)</f>
        <v>7</v>
      </c>
      <c r="M66">
        <f>IFERROR(VLOOKUP(Tabla1[[#This Row],[team_name]],rug_masc,2,0),7)</f>
        <v>7</v>
      </c>
      <c r="N66">
        <f>IFERROR(VLOOKUP(Tabla1[[#This Row],[team_name]],sqs_masc,2,0),7)</f>
        <v>7</v>
      </c>
      <c r="O66">
        <f>IFERROR(VLOOKUP(Tabla1[[#This Row],[team_name]],vlp_masc,2,0),7)</f>
        <v>7</v>
      </c>
      <c r="P66">
        <f>IFERROR(VLOOKUP(Tabla1[[#This Row],[team_name]],tem_masc,2,0),7)</f>
        <v>7</v>
      </c>
      <c r="Q66">
        <f>IFERROR(VLOOKUP(Tabla1[[#This Row],[team_name]],bal_masc,2,0),7)</f>
        <v>7</v>
      </c>
      <c r="R66">
        <f>IFERROR(VLOOKUP(Tabla1[[#This Row],[team_name]],hck_masc,2,0),7)</f>
        <v>7</v>
      </c>
      <c r="S66">
        <f>IFERROR(VLOOKUP(Tabla1[[#This Row],[team_name]],arc_masc,2,0),7)</f>
        <v>7</v>
      </c>
      <c r="T66">
        <f>IFERROR(VLOOKUP(Tabla1[[#This Row],[team_name]],esg_masc,2,0),7)</f>
        <v>7</v>
      </c>
      <c r="U66">
        <f>IFERROR(VLOOKUP(Tabla1[[#This Row],[team_name]],vol_fem,2,0),7)</f>
        <v>7</v>
      </c>
      <c r="V66">
        <f>IFERROR(VLOOKUP(Tabla1[[#This Row],[team_name]],bas_fem,2,0),7)</f>
        <v>7</v>
      </c>
      <c r="W66">
        <f>IFERROR(VLOOKUP(Tabla1[[#This Row],[team_name]],bes_fem,2,0),7)</f>
        <v>7</v>
      </c>
      <c r="X66">
        <f>IFERROR(VLOOKUP(Tabla1[[#This Row],[team_name]],bad_fem,2,0),7)</f>
        <v>7</v>
      </c>
      <c r="Y66">
        <f>IFERROR(VLOOKUP(Tabla1[[#This Row],[team_name]],cur_fem,2,0),7)</f>
        <v>7</v>
      </c>
      <c r="Z66">
        <f>IFERROR(VLOOKUP(Tabla1[[#This Row],[team_name]],ten_fem,2,0),7)</f>
        <v>7</v>
      </c>
      <c r="AA66">
        <f>IFERROR(VLOOKUP(Tabla1[[#This Row],[team_name]],rug_fem,2,0),7)</f>
        <v>7</v>
      </c>
      <c r="AB66">
        <f>IFERROR(VLOOKUP(Tabla1[[#This Row],[team_name]],sqs_fem,2,0),7)</f>
        <v>7</v>
      </c>
      <c r="AC66">
        <f>IFERROR(VLOOKUP(Tabla1[[#This Row],[team_name]],vlp_fem,2,0),7)</f>
        <v>7</v>
      </c>
      <c r="AD66">
        <f>IFERROR(VLOOKUP(Tabla1[[#This Row],[team_name]],tem_fem,2,0),7)</f>
        <v>7</v>
      </c>
      <c r="AE66">
        <f>IFERROR(VLOOKUP(Tabla1[[#This Row],[team_name]],bal_fem,2,0),7)</f>
        <v>7</v>
      </c>
      <c r="AF66">
        <f>IFERROR(VLOOKUP(Tabla1[[#This Row],[team_name]],hck_fem,2,0),7)</f>
        <v>7</v>
      </c>
      <c r="AG66">
        <f>IFERROR(VLOOKUP(Tabla1[[#This Row],[team_name]],esg_fem,2,0),7)</f>
        <v>7</v>
      </c>
      <c r="AH66">
        <f>IFERROR(VLOOKUP(Tabla1[[#This Row],[team_name]],esg_fem,2,0),7)</f>
        <v>7</v>
      </c>
      <c r="BC66">
        <v>7</v>
      </c>
      <c r="BD66">
        <v>7</v>
      </c>
      <c r="BE66">
        <v>7</v>
      </c>
      <c r="BF66">
        <v>7</v>
      </c>
      <c r="BG66">
        <v>7</v>
      </c>
      <c r="BH66">
        <v>7</v>
      </c>
      <c r="BI66">
        <v>7</v>
      </c>
      <c r="BJ66">
        <v>7</v>
      </c>
      <c r="BK66">
        <v>7</v>
      </c>
      <c r="BL66">
        <v>7</v>
      </c>
      <c r="BM66">
        <v>7</v>
      </c>
    </row>
    <row r="67" spans="1:65" x14ac:dyDescent="0.25">
      <c r="A67">
        <v>266</v>
      </c>
      <c r="B67" t="s">
        <v>1035</v>
      </c>
      <c r="C67">
        <f>IFERROR(VLOOKUP(Tabla1[[#This Row],[team_name]],fut_masc,2,0),7)</f>
        <v>7</v>
      </c>
      <c r="D67">
        <f>IFERROR(VLOOKUP(Tabla1[[#This Row],[team_name]],fut_fem,2,0),7)</f>
        <v>3</v>
      </c>
      <c r="E67">
        <f>IFERROR(VLOOKUP(Tabla1[[#This Row],[team_name]],fts_masc,2,0),7)</f>
        <v>7</v>
      </c>
      <c r="F67">
        <f>IFERROR(VLOOKUP(Tabla1[[#This Row],[team_name]],fts_fem,2,0),7)</f>
        <v>5</v>
      </c>
      <c r="G67">
        <f>IFERROR(VLOOKUP(Tabla1[[#This Row],[team_name]],vol_masc,2,0),7)</f>
        <v>7</v>
      </c>
      <c r="H67">
        <f>IFERROR(VLOOKUP(Tabla1[[#This Row],[team_name]],bas_masc,2,0),7)</f>
        <v>7</v>
      </c>
      <c r="I67">
        <f>IFERROR(VLOOKUP(Tabla1[[#This Row],[team_name]],bes_masc,2,0),7)</f>
        <v>7</v>
      </c>
      <c r="J67">
        <f>IFERROR(VLOOKUP(Tabla1[[#This Row],[team_name]],bad_masc,2,0),7)</f>
        <v>7</v>
      </c>
      <c r="K67">
        <f>IFERROR(VLOOKUP(Tabla1[[#This Row],[team_name]],cur_masc,2,0),7)</f>
        <v>7</v>
      </c>
      <c r="L67">
        <f>IFERROR(VLOOKUP(Tabla1[[#This Row],[team_name]],ten_masc,2,0),7)</f>
        <v>7</v>
      </c>
      <c r="M67">
        <f>IFERROR(VLOOKUP(Tabla1[[#This Row],[team_name]],rug_masc,2,0),7)</f>
        <v>7</v>
      </c>
      <c r="N67">
        <f>IFERROR(VLOOKUP(Tabla1[[#This Row],[team_name]],sqs_masc,2,0),7)</f>
        <v>7</v>
      </c>
      <c r="O67">
        <f>IFERROR(VLOOKUP(Tabla1[[#This Row],[team_name]],vlp_masc,2,0),7)</f>
        <v>7</v>
      </c>
      <c r="P67">
        <f>IFERROR(VLOOKUP(Tabla1[[#This Row],[team_name]],tem_masc,2,0),7)</f>
        <v>7</v>
      </c>
      <c r="Q67">
        <f>IFERROR(VLOOKUP(Tabla1[[#This Row],[team_name]],bal_masc,2,0),7)</f>
        <v>7</v>
      </c>
      <c r="R67">
        <f>IFERROR(VLOOKUP(Tabla1[[#This Row],[team_name]],hck_masc,2,0),7)</f>
        <v>7</v>
      </c>
      <c r="S67">
        <f>IFERROR(VLOOKUP(Tabla1[[#This Row],[team_name]],arc_masc,2,0),7)</f>
        <v>7</v>
      </c>
      <c r="T67">
        <f>IFERROR(VLOOKUP(Tabla1[[#This Row],[team_name]],esg_masc,2,0),7)</f>
        <v>7</v>
      </c>
      <c r="U67">
        <f>IFERROR(VLOOKUP(Tabla1[[#This Row],[team_name]],vol_fem,2,0),7)</f>
        <v>5</v>
      </c>
      <c r="V67">
        <f>IFERROR(VLOOKUP(Tabla1[[#This Row],[team_name]],bas_fem,2,0),7)</f>
        <v>4</v>
      </c>
      <c r="W67">
        <f>IFERROR(VLOOKUP(Tabla1[[#This Row],[team_name]],bes_fem,2,0),7)</f>
        <v>7</v>
      </c>
      <c r="X67">
        <f>IFERROR(VLOOKUP(Tabla1[[#This Row],[team_name]],bad_fem,2,0),7)</f>
        <v>7</v>
      </c>
      <c r="Y67">
        <f>IFERROR(VLOOKUP(Tabla1[[#This Row],[team_name]],cur_fem,2,0),7)</f>
        <v>7</v>
      </c>
      <c r="Z67">
        <f>IFERROR(VLOOKUP(Tabla1[[#This Row],[team_name]],ten_fem,2,0),7)</f>
        <v>7</v>
      </c>
      <c r="AA67">
        <f>IFERROR(VLOOKUP(Tabla1[[#This Row],[team_name]],rug_fem,2,0),7)</f>
        <v>7</v>
      </c>
      <c r="AB67">
        <f>IFERROR(VLOOKUP(Tabla1[[#This Row],[team_name]],sqs_fem,2,0),7)</f>
        <v>7</v>
      </c>
      <c r="AC67">
        <f>IFERROR(VLOOKUP(Tabla1[[#This Row],[team_name]],vlp_fem,2,0),7)</f>
        <v>7</v>
      </c>
      <c r="AD67">
        <f>IFERROR(VLOOKUP(Tabla1[[#This Row],[team_name]],tem_fem,2,0),7)</f>
        <v>4</v>
      </c>
      <c r="AE67">
        <f>IFERROR(VLOOKUP(Tabla1[[#This Row],[team_name]],bal_fem,2,0),7)</f>
        <v>7</v>
      </c>
      <c r="AF67">
        <f>IFERROR(VLOOKUP(Tabla1[[#This Row],[team_name]],hck_fem,2,0),7)</f>
        <v>3</v>
      </c>
      <c r="AG67">
        <f>IFERROR(VLOOKUP(Tabla1[[#This Row],[team_name]],esg_fem,2,0),7)</f>
        <v>5</v>
      </c>
      <c r="AH67">
        <f>IFERROR(VLOOKUP(Tabla1[[#This Row],[team_name]],esg_fem,2,0),7)</f>
        <v>5</v>
      </c>
      <c r="BC67">
        <v>7</v>
      </c>
      <c r="BD67">
        <v>7</v>
      </c>
      <c r="BE67">
        <v>7</v>
      </c>
      <c r="BF67">
        <v>7</v>
      </c>
      <c r="BG67">
        <v>7</v>
      </c>
      <c r="BH67">
        <v>7</v>
      </c>
      <c r="BI67">
        <v>7</v>
      </c>
      <c r="BJ67">
        <v>7</v>
      </c>
      <c r="BK67">
        <v>7</v>
      </c>
      <c r="BL67">
        <v>7</v>
      </c>
      <c r="BM67">
        <v>7</v>
      </c>
    </row>
    <row r="68" spans="1:65" x14ac:dyDescent="0.25">
      <c r="A68">
        <v>267</v>
      </c>
      <c r="B68" t="s">
        <v>1036</v>
      </c>
      <c r="C68">
        <f>IFERROR(VLOOKUP(Tabla1[[#This Row],[team_name]],fut_masc,2,0),7)</f>
        <v>7</v>
      </c>
      <c r="D68">
        <f>IFERROR(VLOOKUP(Tabla1[[#This Row],[team_name]],fut_fem,2,0),7)</f>
        <v>2</v>
      </c>
      <c r="E68">
        <f>IFERROR(VLOOKUP(Tabla1[[#This Row],[team_name]],fts_masc,2,0),7)</f>
        <v>7</v>
      </c>
      <c r="F68">
        <f>IFERROR(VLOOKUP(Tabla1[[#This Row],[team_name]],fts_fem,2,0),7)</f>
        <v>2</v>
      </c>
      <c r="G68">
        <f>IFERROR(VLOOKUP(Tabla1[[#This Row],[team_name]],vol_masc,2,0),7)</f>
        <v>7</v>
      </c>
      <c r="H68">
        <f>IFERROR(VLOOKUP(Tabla1[[#This Row],[team_name]],bas_masc,2,0),7)</f>
        <v>7</v>
      </c>
      <c r="I68">
        <f>IFERROR(VLOOKUP(Tabla1[[#This Row],[team_name]],bes_masc,2,0),7)</f>
        <v>7</v>
      </c>
      <c r="J68">
        <f>IFERROR(VLOOKUP(Tabla1[[#This Row],[team_name]],bad_masc,2,0),7)</f>
        <v>7</v>
      </c>
      <c r="K68">
        <f>IFERROR(VLOOKUP(Tabla1[[#This Row],[team_name]],cur_masc,2,0),7)</f>
        <v>7</v>
      </c>
      <c r="L68">
        <f>IFERROR(VLOOKUP(Tabla1[[#This Row],[team_name]],ten_masc,2,0),7)</f>
        <v>7</v>
      </c>
      <c r="M68">
        <f>IFERROR(VLOOKUP(Tabla1[[#This Row],[team_name]],rug_masc,2,0),7)</f>
        <v>7</v>
      </c>
      <c r="N68">
        <f>IFERROR(VLOOKUP(Tabla1[[#This Row],[team_name]],sqs_masc,2,0),7)</f>
        <v>7</v>
      </c>
      <c r="O68">
        <f>IFERROR(VLOOKUP(Tabla1[[#This Row],[team_name]],vlp_masc,2,0),7)</f>
        <v>7</v>
      </c>
      <c r="P68">
        <f>IFERROR(VLOOKUP(Tabla1[[#This Row],[team_name]],tem_masc,2,0),7)</f>
        <v>7</v>
      </c>
      <c r="Q68">
        <f>IFERROR(VLOOKUP(Tabla1[[#This Row],[team_name]],bal_masc,2,0),7)</f>
        <v>7</v>
      </c>
      <c r="R68">
        <f>IFERROR(VLOOKUP(Tabla1[[#This Row],[team_name]],hck_masc,2,0),7)</f>
        <v>7</v>
      </c>
      <c r="S68">
        <f>IFERROR(VLOOKUP(Tabla1[[#This Row],[team_name]],arc_masc,2,0),7)</f>
        <v>7</v>
      </c>
      <c r="T68">
        <f>IFERROR(VLOOKUP(Tabla1[[#This Row],[team_name]],esg_masc,2,0),7)</f>
        <v>7</v>
      </c>
      <c r="U68">
        <f>IFERROR(VLOOKUP(Tabla1[[#This Row],[team_name]],vol_fem,2,0),7)</f>
        <v>1</v>
      </c>
      <c r="V68">
        <f>IFERROR(VLOOKUP(Tabla1[[#This Row],[team_name]],bas_fem,2,0),7)</f>
        <v>1</v>
      </c>
      <c r="W68">
        <f>IFERROR(VLOOKUP(Tabla1[[#This Row],[team_name]],bes_fem,2,0),7)</f>
        <v>5</v>
      </c>
      <c r="X68">
        <f>IFERROR(VLOOKUP(Tabla1[[#This Row],[team_name]],bad_fem,2,0),7)</f>
        <v>1</v>
      </c>
      <c r="Y68">
        <f>IFERROR(VLOOKUP(Tabla1[[#This Row],[team_name]],cur_fem,2,0),7)</f>
        <v>3</v>
      </c>
      <c r="Z68">
        <f>IFERROR(VLOOKUP(Tabla1[[#This Row],[team_name]],ten_fem,2,0),7)</f>
        <v>3</v>
      </c>
      <c r="AA68">
        <f>IFERROR(VLOOKUP(Tabla1[[#This Row],[team_name]],rug_fem,2,0),7)</f>
        <v>4</v>
      </c>
      <c r="AB68">
        <f>IFERROR(VLOOKUP(Tabla1[[#This Row],[team_name]],sqs_fem,2,0),7)</f>
        <v>7</v>
      </c>
      <c r="AC68">
        <f>IFERROR(VLOOKUP(Tabla1[[#This Row],[team_name]],vlp_fem,2,0),7)</f>
        <v>5</v>
      </c>
      <c r="AD68">
        <f>IFERROR(VLOOKUP(Tabla1[[#This Row],[team_name]],tem_fem,2,0),7)</f>
        <v>1</v>
      </c>
      <c r="AE68">
        <f>IFERROR(VLOOKUP(Tabla1[[#This Row],[team_name]],bal_fem,2,0),7)</f>
        <v>7</v>
      </c>
      <c r="AF68">
        <f>IFERROR(VLOOKUP(Tabla1[[#This Row],[team_name]],hck_fem,2,0),7)</f>
        <v>1</v>
      </c>
      <c r="AG68">
        <f>IFERROR(VLOOKUP(Tabla1[[#This Row],[team_name]],esg_fem,2,0),7)</f>
        <v>2</v>
      </c>
      <c r="AH68">
        <f>IFERROR(VLOOKUP(Tabla1[[#This Row],[team_name]],esg_fem,2,0),7)</f>
        <v>2</v>
      </c>
      <c r="BC68">
        <v>7</v>
      </c>
      <c r="BD68">
        <v>7</v>
      </c>
      <c r="BE68">
        <v>7</v>
      </c>
      <c r="BF68">
        <v>7</v>
      </c>
      <c r="BG68">
        <v>7</v>
      </c>
      <c r="BH68">
        <v>7</v>
      </c>
      <c r="BI68">
        <v>7</v>
      </c>
      <c r="BJ68">
        <v>7</v>
      </c>
      <c r="BK68">
        <v>7</v>
      </c>
      <c r="BL68">
        <v>7</v>
      </c>
      <c r="BM68">
        <v>7</v>
      </c>
    </row>
    <row r="69" spans="1:65" x14ac:dyDescent="0.25">
      <c r="A69">
        <v>268</v>
      </c>
      <c r="B69" t="s">
        <v>1037</v>
      </c>
      <c r="C69">
        <f>IFERROR(VLOOKUP(Tabla1[[#This Row],[team_name]],fut_masc,2,0),7)</f>
        <v>7</v>
      </c>
      <c r="D69">
        <f>IFERROR(VLOOKUP(Tabla1[[#This Row],[team_name]],fut_fem,2,0),7)</f>
        <v>6</v>
      </c>
      <c r="E69">
        <f>IFERROR(VLOOKUP(Tabla1[[#This Row],[team_name]],fts_masc,2,0),7)</f>
        <v>7</v>
      </c>
      <c r="F69">
        <f>IFERROR(VLOOKUP(Tabla1[[#This Row],[team_name]],fts_fem,2,0),7)</f>
        <v>7</v>
      </c>
      <c r="G69">
        <f>IFERROR(VLOOKUP(Tabla1[[#This Row],[team_name]],vol_masc,2,0),7)</f>
        <v>7</v>
      </c>
      <c r="H69">
        <f>IFERROR(VLOOKUP(Tabla1[[#This Row],[team_name]],bas_masc,2,0),7)</f>
        <v>7</v>
      </c>
      <c r="I69">
        <f>IFERROR(VLOOKUP(Tabla1[[#This Row],[team_name]],bes_masc,2,0),7)</f>
        <v>7</v>
      </c>
      <c r="J69">
        <f>IFERROR(VLOOKUP(Tabla1[[#This Row],[team_name]],bad_masc,2,0),7)</f>
        <v>7</v>
      </c>
      <c r="K69">
        <f>IFERROR(VLOOKUP(Tabla1[[#This Row],[team_name]],cur_masc,2,0),7)</f>
        <v>7</v>
      </c>
      <c r="L69">
        <f>IFERROR(VLOOKUP(Tabla1[[#This Row],[team_name]],ten_masc,2,0),7)</f>
        <v>7</v>
      </c>
      <c r="M69">
        <f>IFERROR(VLOOKUP(Tabla1[[#This Row],[team_name]],rug_masc,2,0),7)</f>
        <v>7</v>
      </c>
      <c r="N69">
        <f>IFERROR(VLOOKUP(Tabla1[[#This Row],[team_name]],sqs_masc,2,0),7)</f>
        <v>7</v>
      </c>
      <c r="O69">
        <f>IFERROR(VLOOKUP(Tabla1[[#This Row],[team_name]],vlp_masc,2,0),7)</f>
        <v>7</v>
      </c>
      <c r="P69">
        <f>IFERROR(VLOOKUP(Tabla1[[#This Row],[team_name]],tem_masc,2,0),7)</f>
        <v>7</v>
      </c>
      <c r="Q69">
        <f>IFERROR(VLOOKUP(Tabla1[[#This Row],[team_name]],bal_masc,2,0),7)</f>
        <v>7</v>
      </c>
      <c r="R69">
        <f>IFERROR(VLOOKUP(Tabla1[[#This Row],[team_name]],hck_masc,2,0),7)</f>
        <v>7</v>
      </c>
      <c r="S69">
        <f>IFERROR(VLOOKUP(Tabla1[[#This Row],[team_name]],arc_masc,2,0),7)</f>
        <v>7</v>
      </c>
      <c r="T69">
        <f>IFERROR(VLOOKUP(Tabla1[[#This Row],[team_name]],esg_masc,2,0),7)</f>
        <v>7</v>
      </c>
      <c r="U69">
        <f>IFERROR(VLOOKUP(Tabla1[[#This Row],[team_name]],vol_fem,2,0),7)</f>
        <v>7</v>
      </c>
      <c r="V69">
        <f>IFERROR(VLOOKUP(Tabla1[[#This Row],[team_name]],bas_fem,2,0),7)</f>
        <v>5</v>
      </c>
      <c r="W69">
        <f>IFERROR(VLOOKUP(Tabla1[[#This Row],[team_name]],bes_fem,2,0),7)</f>
        <v>7</v>
      </c>
      <c r="X69">
        <f>IFERROR(VLOOKUP(Tabla1[[#This Row],[team_name]],bad_fem,2,0),7)</f>
        <v>7</v>
      </c>
      <c r="Y69">
        <f>IFERROR(VLOOKUP(Tabla1[[#This Row],[team_name]],cur_fem,2,0),7)</f>
        <v>7</v>
      </c>
      <c r="Z69">
        <f>IFERROR(VLOOKUP(Tabla1[[#This Row],[team_name]],ten_fem,2,0),7)</f>
        <v>6</v>
      </c>
      <c r="AA69">
        <f>IFERROR(VLOOKUP(Tabla1[[#This Row],[team_name]],rug_fem,2,0),7)</f>
        <v>7</v>
      </c>
      <c r="AB69">
        <f>IFERROR(VLOOKUP(Tabla1[[#This Row],[team_name]],sqs_fem,2,0),7)</f>
        <v>7</v>
      </c>
      <c r="AC69">
        <f>IFERROR(VLOOKUP(Tabla1[[#This Row],[team_name]],vlp_fem,2,0),7)</f>
        <v>7</v>
      </c>
      <c r="AD69">
        <f>IFERROR(VLOOKUP(Tabla1[[#This Row],[team_name]],tem_fem,2,0),7)</f>
        <v>7</v>
      </c>
      <c r="AE69">
        <f>IFERROR(VLOOKUP(Tabla1[[#This Row],[team_name]],bal_fem,2,0),7)</f>
        <v>7</v>
      </c>
      <c r="AF69">
        <f>IFERROR(VLOOKUP(Tabla1[[#This Row],[team_name]],hck_fem,2,0),7)</f>
        <v>7</v>
      </c>
      <c r="AG69">
        <f>IFERROR(VLOOKUP(Tabla1[[#This Row],[team_name]],esg_fem,2,0),7)</f>
        <v>7</v>
      </c>
      <c r="AH69">
        <f>IFERROR(VLOOKUP(Tabla1[[#This Row],[team_name]],esg_fem,2,0),7)</f>
        <v>7</v>
      </c>
      <c r="BC69">
        <v>7</v>
      </c>
      <c r="BD69">
        <v>7</v>
      </c>
      <c r="BE69">
        <v>7</v>
      </c>
      <c r="BF69">
        <v>7</v>
      </c>
      <c r="BG69">
        <v>7</v>
      </c>
      <c r="BH69">
        <v>7</v>
      </c>
      <c r="BI69">
        <v>7</v>
      </c>
      <c r="BJ69">
        <v>7</v>
      </c>
      <c r="BK69">
        <v>7</v>
      </c>
      <c r="BL69">
        <v>7</v>
      </c>
      <c r="BM69">
        <v>7</v>
      </c>
    </row>
    <row r="70" spans="1:65" x14ac:dyDescent="0.25">
      <c r="A70">
        <v>269</v>
      </c>
      <c r="B70" t="s">
        <v>1038</v>
      </c>
      <c r="C70">
        <f>IFERROR(VLOOKUP(Tabla1[[#This Row],[team_name]],fut_masc,2,0),7)</f>
        <v>7</v>
      </c>
      <c r="D70">
        <f>IFERROR(VLOOKUP(Tabla1[[#This Row],[team_name]],fut_fem,2,0),7)</f>
        <v>2</v>
      </c>
      <c r="E70">
        <f>IFERROR(VLOOKUP(Tabla1[[#This Row],[team_name]],fts_masc,2,0),7)</f>
        <v>7</v>
      </c>
      <c r="F70">
        <f>IFERROR(VLOOKUP(Tabla1[[#This Row],[team_name]],fts_fem,2,0),7)</f>
        <v>1</v>
      </c>
      <c r="G70">
        <f>IFERROR(VLOOKUP(Tabla1[[#This Row],[team_name]],vol_masc,2,0),7)</f>
        <v>7</v>
      </c>
      <c r="H70">
        <f>IFERROR(VLOOKUP(Tabla1[[#This Row],[team_name]],bas_masc,2,0),7)</f>
        <v>7</v>
      </c>
      <c r="I70">
        <f>IFERROR(VLOOKUP(Tabla1[[#This Row],[team_name]],bes_masc,2,0),7)</f>
        <v>7</v>
      </c>
      <c r="J70">
        <f>IFERROR(VLOOKUP(Tabla1[[#This Row],[team_name]],bad_masc,2,0),7)</f>
        <v>7</v>
      </c>
      <c r="K70">
        <f>IFERROR(VLOOKUP(Tabla1[[#This Row],[team_name]],cur_masc,2,0),7)</f>
        <v>7</v>
      </c>
      <c r="L70">
        <f>IFERROR(VLOOKUP(Tabla1[[#This Row],[team_name]],ten_masc,2,0),7)</f>
        <v>7</v>
      </c>
      <c r="M70">
        <f>IFERROR(VLOOKUP(Tabla1[[#This Row],[team_name]],rug_masc,2,0),7)</f>
        <v>7</v>
      </c>
      <c r="N70">
        <f>IFERROR(VLOOKUP(Tabla1[[#This Row],[team_name]],sqs_masc,2,0),7)</f>
        <v>7</v>
      </c>
      <c r="O70">
        <f>IFERROR(VLOOKUP(Tabla1[[#This Row],[team_name]],vlp_masc,2,0),7)</f>
        <v>7</v>
      </c>
      <c r="P70">
        <f>IFERROR(VLOOKUP(Tabla1[[#This Row],[team_name]],tem_masc,2,0),7)</f>
        <v>7</v>
      </c>
      <c r="Q70">
        <f>IFERROR(VLOOKUP(Tabla1[[#This Row],[team_name]],bal_masc,2,0),7)</f>
        <v>7</v>
      </c>
      <c r="R70">
        <f>IFERROR(VLOOKUP(Tabla1[[#This Row],[team_name]],hck_masc,2,0),7)</f>
        <v>7</v>
      </c>
      <c r="S70">
        <f>IFERROR(VLOOKUP(Tabla1[[#This Row],[team_name]],arc_masc,2,0),7)</f>
        <v>7</v>
      </c>
      <c r="T70">
        <f>IFERROR(VLOOKUP(Tabla1[[#This Row],[team_name]],esg_masc,2,0),7)</f>
        <v>7</v>
      </c>
      <c r="U70">
        <f>IFERROR(VLOOKUP(Tabla1[[#This Row],[team_name]],vol_fem,2,0),7)</f>
        <v>3</v>
      </c>
      <c r="V70">
        <f>IFERROR(VLOOKUP(Tabla1[[#This Row],[team_name]],bas_fem,2,0),7)</f>
        <v>2</v>
      </c>
      <c r="W70">
        <f>IFERROR(VLOOKUP(Tabla1[[#This Row],[team_name]],bes_fem,2,0),7)</f>
        <v>7</v>
      </c>
      <c r="X70">
        <f>IFERROR(VLOOKUP(Tabla1[[#This Row],[team_name]],bad_fem,2,0),7)</f>
        <v>7</v>
      </c>
      <c r="Y70">
        <f>IFERROR(VLOOKUP(Tabla1[[#This Row],[team_name]],cur_fem,2,0),7)</f>
        <v>7</v>
      </c>
      <c r="Z70">
        <f>IFERROR(VLOOKUP(Tabla1[[#This Row],[team_name]],ten_fem,2,0),7)</f>
        <v>4</v>
      </c>
      <c r="AA70">
        <f>IFERROR(VLOOKUP(Tabla1[[#This Row],[team_name]],rug_fem,2,0),7)</f>
        <v>4</v>
      </c>
      <c r="AB70">
        <f>IFERROR(VLOOKUP(Tabla1[[#This Row],[team_name]],sqs_fem,2,0),7)</f>
        <v>7</v>
      </c>
      <c r="AC70">
        <f>IFERROR(VLOOKUP(Tabla1[[#This Row],[team_name]],vlp_fem,2,0),7)</f>
        <v>7</v>
      </c>
      <c r="AD70">
        <f>IFERROR(VLOOKUP(Tabla1[[#This Row],[team_name]],tem_fem,2,0),7)</f>
        <v>7</v>
      </c>
      <c r="AE70">
        <f>IFERROR(VLOOKUP(Tabla1[[#This Row],[team_name]],bal_fem,2,0),7)</f>
        <v>7</v>
      </c>
      <c r="AF70">
        <f>IFERROR(VLOOKUP(Tabla1[[#This Row],[team_name]],hck_fem,2,0),7)</f>
        <v>7</v>
      </c>
      <c r="AG70">
        <f>IFERROR(VLOOKUP(Tabla1[[#This Row],[team_name]],esg_fem,2,0),7)</f>
        <v>4</v>
      </c>
      <c r="AH70">
        <f>IFERROR(VLOOKUP(Tabla1[[#This Row],[team_name]],esg_fem,2,0),7)</f>
        <v>4</v>
      </c>
      <c r="BC70">
        <v>7</v>
      </c>
      <c r="BD70">
        <v>7</v>
      </c>
      <c r="BE70">
        <v>7</v>
      </c>
      <c r="BF70">
        <v>7</v>
      </c>
      <c r="BG70">
        <v>7</v>
      </c>
      <c r="BH70">
        <v>7</v>
      </c>
      <c r="BI70">
        <v>7</v>
      </c>
      <c r="BJ70">
        <v>7</v>
      </c>
      <c r="BK70">
        <v>7</v>
      </c>
      <c r="BL70">
        <v>7</v>
      </c>
      <c r="BM70">
        <v>7</v>
      </c>
    </row>
    <row r="71" spans="1:65" x14ac:dyDescent="0.25">
      <c r="A71">
        <v>270</v>
      </c>
      <c r="B71" t="s">
        <v>1039</v>
      </c>
      <c r="C71">
        <f>IFERROR(VLOOKUP(Tabla1[[#This Row],[team_name]],fut_masc,2,0),7)</f>
        <v>7</v>
      </c>
      <c r="D71">
        <f>IFERROR(VLOOKUP(Tabla1[[#This Row],[team_name]],fut_fem,2,0),7)</f>
        <v>7</v>
      </c>
      <c r="E71">
        <f>IFERROR(VLOOKUP(Tabla1[[#This Row],[team_name]],fts_masc,2,0),7)</f>
        <v>7</v>
      </c>
      <c r="F71">
        <f>IFERROR(VLOOKUP(Tabla1[[#This Row],[team_name]],fts_fem,2,0),7)</f>
        <v>7</v>
      </c>
      <c r="G71">
        <f>IFERROR(VLOOKUP(Tabla1[[#This Row],[team_name]],vol_masc,2,0),7)</f>
        <v>7</v>
      </c>
      <c r="H71">
        <f>IFERROR(VLOOKUP(Tabla1[[#This Row],[team_name]],bas_masc,2,0),7)</f>
        <v>7</v>
      </c>
      <c r="I71">
        <f>IFERROR(VLOOKUP(Tabla1[[#This Row],[team_name]],bes_masc,2,0),7)</f>
        <v>7</v>
      </c>
      <c r="J71">
        <f>IFERROR(VLOOKUP(Tabla1[[#This Row],[team_name]],bad_masc,2,0),7)</f>
        <v>7</v>
      </c>
      <c r="K71">
        <f>IFERROR(VLOOKUP(Tabla1[[#This Row],[team_name]],cur_masc,2,0),7)</f>
        <v>7</v>
      </c>
      <c r="L71">
        <f>IFERROR(VLOOKUP(Tabla1[[#This Row],[team_name]],ten_masc,2,0),7)</f>
        <v>7</v>
      </c>
      <c r="M71">
        <f>IFERROR(VLOOKUP(Tabla1[[#This Row],[team_name]],rug_masc,2,0),7)</f>
        <v>7</v>
      </c>
      <c r="N71">
        <f>IFERROR(VLOOKUP(Tabla1[[#This Row],[team_name]],sqs_masc,2,0),7)</f>
        <v>7</v>
      </c>
      <c r="O71">
        <f>IFERROR(VLOOKUP(Tabla1[[#This Row],[team_name]],vlp_masc,2,0),7)</f>
        <v>7</v>
      </c>
      <c r="P71">
        <f>IFERROR(VLOOKUP(Tabla1[[#This Row],[team_name]],tem_masc,2,0),7)</f>
        <v>7</v>
      </c>
      <c r="Q71">
        <f>IFERROR(VLOOKUP(Tabla1[[#This Row],[team_name]],bal_masc,2,0),7)</f>
        <v>7</v>
      </c>
      <c r="R71">
        <f>IFERROR(VLOOKUP(Tabla1[[#This Row],[team_name]],hck_masc,2,0),7)</f>
        <v>7</v>
      </c>
      <c r="S71">
        <f>IFERROR(VLOOKUP(Tabla1[[#This Row],[team_name]],arc_masc,2,0),7)</f>
        <v>7</v>
      </c>
      <c r="T71">
        <f>IFERROR(VLOOKUP(Tabla1[[#This Row],[team_name]],esg_masc,2,0),7)</f>
        <v>7</v>
      </c>
      <c r="U71">
        <f>IFERROR(VLOOKUP(Tabla1[[#This Row],[team_name]],vol_fem,2,0),7)</f>
        <v>7</v>
      </c>
      <c r="V71">
        <f>IFERROR(VLOOKUP(Tabla1[[#This Row],[team_name]],bas_fem,2,0),7)</f>
        <v>7</v>
      </c>
      <c r="W71">
        <f>IFERROR(VLOOKUP(Tabla1[[#This Row],[team_name]],bes_fem,2,0),7)</f>
        <v>7</v>
      </c>
      <c r="X71">
        <f>IFERROR(VLOOKUP(Tabla1[[#This Row],[team_name]],bad_fem,2,0),7)</f>
        <v>7</v>
      </c>
      <c r="Y71">
        <f>IFERROR(VLOOKUP(Tabla1[[#This Row],[team_name]],cur_fem,2,0),7)</f>
        <v>7</v>
      </c>
      <c r="Z71">
        <f>IFERROR(VLOOKUP(Tabla1[[#This Row],[team_name]],ten_fem,2,0),7)</f>
        <v>7</v>
      </c>
      <c r="AA71">
        <f>IFERROR(VLOOKUP(Tabla1[[#This Row],[team_name]],rug_fem,2,0),7)</f>
        <v>7</v>
      </c>
      <c r="AB71">
        <f>IFERROR(VLOOKUP(Tabla1[[#This Row],[team_name]],sqs_fem,2,0),7)</f>
        <v>7</v>
      </c>
      <c r="AC71">
        <f>IFERROR(VLOOKUP(Tabla1[[#This Row],[team_name]],vlp_fem,2,0),7)</f>
        <v>7</v>
      </c>
      <c r="AD71">
        <f>IFERROR(VLOOKUP(Tabla1[[#This Row],[team_name]],tem_fem,2,0),7)</f>
        <v>7</v>
      </c>
      <c r="AE71">
        <f>IFERROR(VLOOKUP(Tabla1[[#This Row],[team_name]],bal_fem,2,0),7)</f>
        <v>7</v>
      </c>
      <c r="AF71">
        <f>IFERROR(VLOOKUP(Tabla1[[#This Row],[team_name]],hck_fem,2,0),7)</f>
        <v>7</v>
      </c>
      <c r="AG71">
        <f>IFERROR(VLOOKUP(Tabla1[[#This Row],[team_name]],esg_fem,2,0),7)</f>
        <v>7</v>
      </c>
      <c r="AH71">
        <f>IFERROR(VLOOKUP(Tabla1[[#This Row],[team_name]],esg_fem,2,0),7)</f>
        <v>7</v>
      </c>
      <c r="BC71">
        <v>7</v>
      </c>
      <c r="BD71">
        <v>7</v>
      </c>
      <c r="BE71">
        <v>7</v>
      </c>
      <c r="BF71">
        <v>7</v>
      </c>
      <c r="BG71">
        <v>7</v>
      </c>
      <c r="BH71">
        <v>7</v>
      </c>
      <c r="BI71">
        <v>7</v>
      </c>
      <c r="BJ71">
        <v>7</v>
      </c>
      <c r="BK71">
        <v>7</v>
      </c>
      <c r="BL71">
        <v>7</v>
      </c>
      <c r="BM71">
        <v>7</v>
      </c>
    </row>
    <row r="72" spans="1:65" x14ac:dyDescent="0.25">
      <c r="A72">
        <v>271</v>
      </c>
      <c r="B72" t="s">
        <v>1040</v>
      </c>
      <c r="C72">
        <f>IFERROR(VLOOKUP(Tabla1[[#This Row],[team_name]],fut_masc,2,0),7)</f>
        <v>7</v>
      </c>
      <c r="D72">
        <f>IFERROR(VLOOKUP(Tabla1[[#This Row],[team_name]],fut_fem,2,0),7)</f>
        <v>5</v>
      </c>
      <c r="E72">
        <f>IFERROR(VLOOKUP(Tabla1[[#This Row],[team_name]],fts_masc,2,0),7)</f>
        <v>7</v>
      </c>
      <c r="F72">
        <f>IFERROR(VLOOKUP(Tabla1[[#This Row],[team_name]],fts_fem,2,0),7)</f>
        <v>7</v>
      </c>
      <c r="G72">
        <f>IFERROR(VLOOKUP(Tabla1[[#This Row],[team_name]],vol_masc,2,0),7)</f>
        <v>7</v>
      </c>
      <c r="H72">
        <f>IFERROR(VLOOKUP(Tabla1[[#This Row],[team_name]],bas_masc,2,0),7)</f>
        <v>7</v>
      </c>
      <c r="I72">
        <f>IFERROR(VLOOKUP(Tabla1[[#This Row],[team_name]],bes_masc,2,0),7)</f>
        <v>7</v>
      </c>
      <c r="J72">
        <f>IFERROR(VLOOKUP(Tabla1[[#This Row],[team_name]],bad_masc,2,0),7)</f>
        <v>7</v>
      </c>
      <c r="K72">
        <f>IFERROR(VLOOKUP(Tabla1[[#This Row],[team_name]],cur_masc,2,0),7)</f>
        <v>7</v>
      </c>
      <c r="L72">
        <f>IFERROR(VLOOKUP(Tabla1[[#This Row],[team_name]],ten_masc,2,0),7)</f>
        <v>7</v>
      </c>
      <c r="M72">
        <f>IFERROR(VLOOKUP(Tabla1[[#This Row],[team_name]],rug_masc,2,0),7)</f>
        <v>7</v>
      </c>
      <c r="N72">
        <f>IFERROR(VLOOKUP(Tabla1[[#This Row],[team_name]],sqs_masc,2,0),7)</f>
        <v>7</v>
      </c>
      <c r="O72">
        <f>IFERROR(VLOOKUP(Tabla1[[#This Row],[team_name]],vlp_masc,2,0),7)</f>
        <v>7</v>
      </c>
      <c r="P72">
        <f>IFERROR(VLOOKUP(Tabla1[[#This Row],[team_name]],tem_masc,2,0),7)</f>
        <v>7</v>
      </c>
      <c r="Q72">
        <f>IFERROR(VLOOKUP(Tabla1[[#This Row],[team_name]],bal_masc,2,0),7)</f>
        <v>7</v>
      </c>
      <c r="R72">
        <f>IFERROR(VLOOKUP(Tabla1[[#This Row],[team_name]],hck_masc,2,0),7)</f>
        <v>7</v>
      </c>
      <c r="S72">
        <f>IFERROR(VLOOKUP(Tabla1[[#This Row],[team_name]],arc_masc,2,0),7)</f>
        <v>7</v>
      </c>
      <c r="T72">
        <f>IFERROR(VLOOKUP(Tabla1[[#This Row],[team_name]],esg_masc,2,0),7)</f>
        <v>7</v>
      </c>
      <c r="U72">
        <f>IFERROR(VLOOKUP(Tabla1[[#This Row],[team_name]],vol_fem,2,0),7)</f>
        <v>7</v>
      </c>
      <c r="V72">
        <f>IFERROR(VLOOKUP(Tabla1[[#This Row],[team_name]],bas_fem,2,0),7)</f>
        <v>7</v>
      </c>
      <c r="W72">
        <f>IFERROR(VLOOKUP(Tabla1[[#This Row],[team_name]],bes_fem,2,0),7)</f>
        <v>7</v>
      </c>
      <c r="X72">
        <f>IFERROR(VLOOKUP(Tabla1[[#This Row],[team_name]],bad_fem,2,0),7)</f>
        <v>7</v>
      </c>
      <c r="Y72">
        <f>IFERROR(VLOOKUP(Tabla1[[#This Row],[team_name]],cur_fem,2,0),7)</f>
        <v>7</v>
      </c>
      <c r="Z72">
        <f>IFERROR(VLOOKUP(Tabla1[[#This Row],[team_name]],ten_fem,2,0),7)</f>
        <v>7</v>
      </c>
      <c r="AA72">
        <f>IFERROR(VLOOKUP(Tabla1[[#This Row],[team_name]],rug_fem,2,0),7)</f>
        <v>7</v>
      </c>
      <c r="AB72">
        <f>IFERROR(VLOOKUP(Tabla1[[#This Row],[team_name]],sqs_fem,2,0),7)</f>
        <v>7</v>
      </c>
      <c r="AC72">
        <f>IFERROR(VLOOKUP(Tabla1[[#This Row],[team_name]],vlp_fem,2,0),7)</f>
        <v>7</v>
      </c>
      <c r="AD72">
        <f>IFERROR(VLOOKUP(Tabla1[[#This Row],[team_name]],tem_fem,2,0),7)</f>
        <v>7</v>
      </c>
      <c r="AE72">
        <f>IFERROR(VLOOKUP(Tabla1[[#This Row],[team_name]],bal_fem,2,0),7)</f>
        <v>7</v>
      </c>
      <c r="AF72">
        <f>IFERROR(VLOOKUP(Tabla1[[#This Row],[team_name]],hck_fem,2,0),7)</f>
        <v>7</v>
      </c>
      <c r="AG72">
        <f>IFERROR(VLOOKUP(Tabla1[[#This Row],[team_name]],esg_fem,2,0),7)</f>
        <v>7</v>
      </c>
      <c r="AH72">
        <f>IFERROR(VLOOKUP(Tabla1[[#This Row],[team_name]],esg_fem,2,0),7)</f>
        <v>7</v>
      </c>
      <c r="BC72">
        <v>7</v>
      </c>
      <c r="BD72">
        <v>7</v>
      </c>
      <c r="BE72">
        <v>7</v>
      </c>
      <c r="BF72">
        <v>7</v>
      </c>
      <c r="BG72">
        <v>7</v>
      </c>
      <c r="BH72">
        <v>7</v>
      </c>
      <c r="BI72">
        <v>7</v>
      </c>
      <c r="BJ72">
        <v>7</v>
      </c>
      <c r="BK72">
        <v>7</v>
      </c>
      <c r="BL72">
        <v>7</v>
      </c>
      <c r="BM72">
        <v>7</v>
      </c>
    </row>
    <row r="73" spans="1:65" x14ac:dyDescent="0.25">
      <c r="A73">
        <v>272</v>
      </c>
      <c r="B73" t="s">
        <v>1041</v>
      </c>
      <c r="C73">
        <f>IFERROR(VLOOKUP(Tabla1[[#This Row],[team_name]],fut_masc,2,0),7)</f>
        <v>7</v>
      </c>
      <c r="D73">
        <f>IFERROR(VLOOKUP(Tabla1[[#This Row],[team_name]],fut_fem,2,0),7)</f>
        <v>1</v>
      </c>
      <c r="E73">
        <f>IFERROR(VLOOKUP(Tabla1[[#This Row],[team_name]],fts_masc,2,0),7)</f>
        <v>7</v>
      </c>
      <c r="F73">
        <f>IFERROR(VLOOKUP(Tabla1[[#This Row],[team_name]],fts_fem,2,0),7)</f>
        <v>7</v>
      </c>
      <c r="G73">
        <f>IFERROR(VLOOKUP(Tabla1[[#This Row],[team_name]],vol_masc,2,0),7)</f>
        <v>7</v>
      </c>
      <c r="H73">
        <f>IFERROR(VLOOKUP(Tabla1[[#This Row],[team_name]],bas_masc,2,0),7)</f>
        <v>7</v>
      </c>
      <c r="I73">
        <f>IFERROR(VLOOKUP(Tabla1[[#This Row],[team_name]],bes_masc,2,0),7)</f>
        <v>7</v>
      </c>
      <c r="J73">
        <f>IFERROR(VLOOKUP(Tabla1[[#This Row],[team_name]],bad_masc,2,0),7)</f>
        <v>7</v>
      </c>
      <c r="K73">
        <f>IFERROR(VLOOKUP(Tabla1[[#This Row],[team_name]],cur_masc,2,0),7)</f>
        <v>7</v>
      </c>
      <c r="L73">
        <f>IFERROR(VLOOKUP(Tabla1[[#This Row],[team_name]],ten_masc,2,0),7)</f>
        <v>7</v>
      </c>
      <c r="M73">
        <f>IFERROR(VLOOKUP(Tabla1[[#This Row],[team_name]],rug_masc,2,0),7)</f>
        <v>7</v>
      </c>
      <c r="N73">
        <f>IFERROR(VLOOKUP(Tabla1[[#This Row],[team_name]],sqs_masc,2,0),7)</f>
        <v>7</v>
      </c>
      <c r="O73">
        <f>IFERROR(VLOOKUP(Tabla1[[#This Row],[team_name]],vlp_masc,2,0),7)</f>
        <v>7</v>
      </c>
      <c r="P73">
        <f>IFERROR(VLOOKUP(Tabla1[[#This Row],[team_name]],tem_masc,2,0),7)</f>
        <v>7</v>
      </c>
      <c r="Q73">
        <f>IFERROR(VLOOKUP(Tabla1[[#This Row],[team_name]],bal_masc,2,0),7)</f>
        <v>7</v>
      </c>
      <c r="R73">
        <f>IFERROR(VLOOKUP(Tabla1[[#This Row],[team_name]],hck_masc,2,0),7)</f>
        <v>7</v>
      </c>
      <c r="S73">
        <f>IFERROR(VLOOKUP(Tabla1[[#This Row],[team_name]],arc_masc,2,0),7)</f>
        <v>7</v>
      </c>
      <c r="T73">
        <f>IFERROR(VLOOKUP(Tabla1[[#This Row],[team_name]],esg_masc,2,0),7)</f>
        <v>7</v>
      </c>
      <c r="U73">
        <f>IFERROR(VLOOKUP(Tabla1[[#This Row],[team_name]],vol_fem,2,0),7)</f>
        <v>7</v>
      </c>
      <c r="V73">
        <f>IFERROR(VLOOKUP(Tabla1[[#This Row],[team_name]],bas_fem,2,0),7)</f>
        <v>7</v>
      </c>
      <c r="W73">
        <f>IFERROR(VLOOKUP(Tabla1[[#This Row],[team_name]],bes_fem,2,0),7)</f>
        <v>7</v>
      </c>
      <c r="X73">
        <f>IFERROR(VLOOKUP(Tabla1[[#This Row],[team_name]],bad_fem,2,0),7)</f>
        <v>7</v>
      </c>
      <c r="Y73">
        <f>IFERROR(VLOOKUP(Tabla1[[#This Row],[team_name]],cur_fem,2,0),7)</f>
        <v>7</v>
      </c>
      <c r="Z73">
        <f>IFERROR(VLOOKUP(Tabla1[[#This Row],[team_name]],ten_fem,2,0),7)</f>
        <v>7</v>
      </c>
      <c r="AA73">
        <f>IFERROR(VLOOKUP(Tabla1[[#This Row],[team_name]],rug_fem,2,0),7)</f>
        <v>7</v>
      </c>
      <c r="AB73">
        <f>IFERROR(VLOOKUP(Tabla1[[#This Row],[team_name]],sqs_fem,2,0),7)</f>
        <v>7</v>
      </c>
      <c r="AC73">
        <f>IFERROR(VLOOKUP(Tabla1[[#This Row],[team_name]],vlp_fem,2,0),7)</f>
        <v>7</v>
      </c>
      <c r="AD73">
        <f>IFERROR(VLOOKUP(Tabla1[[#This Row],[team_name]],tem_fem,2,0),7)</f>
        <v>6</v>
      </c>
      <c r="AE73">
        <f>IFERROR(VLOOKUP(Tabla1[[#This Row],[team_name]],bal_fem,2,0),7)</f>
        <v>7</v>
      </c>
      <c r="AF73">
        <f>IFERROR(VLOOKUP(Tabla1[[#This Row],[team_name]],hck_fem,2,0),7)</f>
        <v>7</v>
      </c>
      <c r="AG73">
        <f>IFERROR(VLOOKUP(Tabla1[[#This Row],[team_name]],esg_fem,2,0),7)</f>
        <v>7</v>
      </c>
      <c r="AH73">
        <f>IFERROR(VLOOKUP(Tabla1[[#This Row],[team_name]],esg_fem,2,0),7)</f>
        <v>7</v>
      </c>
      <c r="BC73">
        <v>7</v>
      </c>
      <c r="BD73">
        <v>7</v>
      </c>
      <c r="BE73">
        <v>7</v>
      </c>
      <c r="BF73">
        <v>7</v>
      </c>
      <c r="BG73">
        <v>7</v>
      </c>
      <c r="BH73">
        <v>7</v>
      </c>
      <c r="BI73">
        <v>7</v>
      </c>
      <c r="BJ73">
        <v>7</v>
      </c>
      <c r="BK73">
        <v>7</v>
      </c>
      <c r="BL73">
        <v>7</v>
      </c>
      <c r="BM73">
        <v>7</v>
      </c>
    </row>
    <row r="74" spans="1:65" x14ac:dyDescent="0.25">
      <c r="A74">
        <v>273</v>
      </c>
      <c r="B74" t="s">
        <v>1042</v>
      </c>
      <c r="C74">
        <f>IFERROR(VLOOKUP(Tabla1[[#This Row],[team_name]],fut_masc,2,0),7)</f>
        <v>7</v>
      </c>
      <c r="D74">
        <f>IFERROR(VLOOKUP(Tabla1[[#This Row],[team_name]],fut_fem,2,0),7)</f>
        <v>2</v>
      </c>
      <c r="E74">
        <f>IFERROR(VLOOKUP(Tabla1[[#This Row],[team_name]],fts_masc,2,0),7)</f>
        <v>7</v>
      </c>
      <c r="F74">
        <f>IFERROR(VLOOKUP(Tabla1[[#This Row],[team_name]],fts_fem,2,0),7)</f>
        <v>7</v>
      </c>
      <c r="G74">
        <f>IFERROR(VLOOKUP(Tabla1[[#This Row],[team_name]],vol_masc,2,0),7)</f>
        <v>7</v>
      </c>
      <c r="H74">
        <f>IFERROR(VLOOKUP(Tabla1[[#This Row],[team_name]],bas_masc,2,0),7)</f>
        <v>7</v>
      </c>
      <c r="I74">
        <f>IFERROR(VLOOKUP(Tabla1[[#This Row],[team_name]],bes_masc,2,0),7)</f>
        <v>7</v>
      </c>
      <c r="J74">
        <f>IFERROR(VLOOKUP(Tabla1[[#This Row],[team_name]],bad_masc,2,0),7)</f>
        <v>7</v>
      </c>
      <c r="K74">
        <f>IFERROR(VLOOKUP(Tabla1[[#This Row],[team_name]],cur_masc,2,0),7)</f>
        <v>7</v>
      </c>
      <c r="L74">
        <f>IFERROR(VLOOKUP(Tabla1[[#This Row],[team_name]],ten_masc,2,0),7)</f>
        <v>7</v>
      </c>
      <c r="M74">
        <f>IFERROR(VLOOKUP(Tabla1[[#This Row],[team_name]],rug_masc,2,0),7)</f>
        <v>7</v>
      </c>
      <c r="N74">
        <f>IFERROR(VLOOKUP(Tabla1[[#This Row],[team_name]],sqs_masc,2,0),7)</f>
        <v>7</v>
      </c>
      <c r="O74">
        <f>IFERROR(VLOOKUP(Tabla1[[#This Row],[team_name]],vlp_masc,2,0),7)</f>
        <v>7</v>
      </c>
      <c r="P74">
        <f>IFERROR(VLOOKUP(Tabla1[[#This Row],[team_name]],tem_masc,2,0),7)</f>
        <v>7</v>
      </c>
      <c r="Q74">
        <f>IFERROR(VLOOKUP(Tabla1[[#This Row],[team_name]],bal_masc,2,0),7)</f>
        <v>7</v>
      </c>
      <c r="R74">
        <f>IFERROR(VLOOKUP(Tabla1[[#This Row],[team_name]],hck_masc,2,0),7)</f>
        <v>7</v>
      </c>
      <c r="S74">
        <f>IFERROR(VLOOKUP(Tabla1[[#This Row],[team_name]],arc_masc,2,0),7)</f>
        <v>7</v>
      </c>
      <c r="T74">
        <f>IFERROR(VLOOKUP(Tabla1[[#This Row],[team_name]],esg_masc,2,0),7)</f>
        <v>7</v>
      </c>
      <c r="U74">
        <f>IFERROR(VLOOKUP(Tabla1[[#This Row],[team_name]],vol_fem,2,0),7)</f>
        <v>4</v>
      </c>
      <c r="V74">
        <f>IFERROR(VLOOKUP(Tabla1[[#This Row],[team_name]],bas_fem,2,0),7)</f>
        <v>2</v>
      </c>
      <c r="W74">
        <f>IFERROR(VLOOKUP(Tabla1[[#This Row],[team_name]],bes_fem,2,0),7)</f>
        <v>3</v>
      </c>
      <c r="X74">
        <f>IFERROR(VLOOKUP(Tabla1[[#This Row],[team_name]],bad_fem,2,0),7)</f>
        <v>1</v>
      </c>
      <c r="Y74">
        <f>IFERROR(VLOOKUP(Tabla1[[#This Row],[team_name]],cur_fem,2,0),7)</f>
        <v>1</v>
      </c>
      <c r="Z74">
        <f>IFERROR(VLOOKUP(Tabla1[[#This Row],[team_name]],ten_fem,2,0),7)</f>
        <v>6</v>
      </c>
      <c r="AA74">
        <f>IFERROR(VLOOKUP(Tabla1[[#This Row],[team_name]],rug_fem,2,0),7)</f>
        <v>7</v>
      </c>
      <c r="AB74">
        <f>IFERROR(VLOOKUP(Tabla1[[#This Row],[team_name]],sqs_fem,2,0),7)</f>
        <v>7</v>
      </c>
      <c r="AC74">
        <f>IFERROR(VLOOKUP(Tabla1[[#This Row],[team_name]],vlp_fem,2,0),7)</f>
        <v>7</v>
      </c>
      <c r="AD74">
        <f>IFERROR(VLOOKUP(Tabla1[[#This Row],[team_name]],tem_fem,2,0),7)</f>
        <v>1</v>
      </c>
      <c r="AE74">
        <f>IFERROR(VLOOKUP(Tabla1[[#This Row],[team_name]],bal_fem,2,0),7)</f>
        <v>5</v>
      </c>
      <c r="AF74">
        <f>IFERROR(VLOOKUP(Tabla1[[#This Row],[team_name]],hck_fem,2,0),7)</f>
        <v>3</v>
      </c>
      <c r="AG74">
        <f>IFERROR(VLOOKUP(Tabla1[[#This Row],[team_name]],esg_fem,2,0),7)</f>
        <v>1</v>
      </c>
      <c r="AH74">
        <f>IFERROR(VLOOKUP(Tabla1[[#This Row],[team_name]],esg_fem,2,0),7)</f>
        <v>1</v>
      </c>
      <c r="BC74">
        <v>7</v>
      </c>
      <c r="BD74">
        <v>7</v>
      </c>
      <c r="BE74">
        <v>7</v>
      </c>
      <c r="BF74">
        <v>7</v>
      </c>
      <c r="BG74">
        <v>7</v>
      </c>
      <c r="BH74">
        <v>7</v>
      </c>
      <c r="BI74">
        <v>7</v>
      </c>
      <c r="BJ74">
        <v>7</v>
      </c>
      <c r="BK74">
        <v>7</v>
      </c>
      <c r="BL74">
        <v>7</v>
      </c>
      <c r="BM74">
        <v>7</v>
      </c>
    </row>
    <row r="75" spans="1:65" x14ac:dyDescent="0.25">
      <c r="A75">
        <v>274</v>
      </c>
      <c r="B75" t="s">
        <v>1043</v>
      </c>
      <c r="C75">
        <f>IFERROR(VLOOKUP(Tabla1[[#This Row],[team_name]],fut_masc,2,0),7)</f>
        <v>7</v>
      </c>
      <c r="D75">
        <f>IFERROR(VLOOKUP(Tabla1[[#This Row],[team_name]],fut_fem,2,0),7)</f>
        <v>4</v>
      </c>
      <c r="E75">
        <f>IFERROR(VLOOKUP(Tabla1[[#This Row],[team_name]],fts_masc,2,0),7)</f>
        <v>7</v>
      </c>
      <c r="F75">
        <f>IFERROR(VLOOKUP(Tabla1[[#This Row],[team_name]],fts_fem,2,0),7)</f>
        <v>7</v>
      </c>
      <c r="G75">
        <f>IFERROR(VLOOKUP(Tabla1[[#This Row],[team_name]],vol_masc,2,0),7)</f>
        <v>7</v>
      </c>
      <c r="H75">
        <f>IFERROR(VLOOKUP(Tabla1[[#This Row],[team_name]],bas_masc,2,0),7)</f>
        <v>7</v>
      </c>
      <c r="I75">
        <f>IFERROR(VLOOKUP(Tabla1[[#This Row],[team_name]],bes_masc,2,0),7)</f>
        <v>7</v>
      </c>
      <c r="J75">
        <f>IFERROR(VLOOKUP(Tabla1[[#This Row],[team_name]],bad_masc,2,0),7)</f>
        <v>7</v>
      </c>
      <c r="K75">
        <f>IFERROR(VLOOKUP(Tabla1[[#This Row],[team_name]],cur_masc,2,0),7)</f>
        <v>7</v>
      </c>
      <c r="L75">
        <f>IFERROR(VLOOKUP(Tabla1[[#This Row],[team_name]],ten_masc,2,0),7)</f>
        <v>7</v>
      </c>
      <c r="M75">
        <f>IFERROR(VLOOKUP(Tabla1[[#This Row],[team_name]],rug_masc,2,0),7)</f>
        <v>7</v>
      </c>
      <c r="N75">
        <f>IFERROR(VLOOKUP(Tabla1[[#This Row],[team_name]],sqs_masc,2,0),7)</f>
        <v>7</v>
      </c>
      <c r="O75">
        <f>IFERROR(VLOOKUP(Tabla1[[#This Row],[team_name]],vlp_masc,2,0),7)</f>
        <v>7</v>
      </c>
      <c r="P75">
        <f>IFERROR(VLOOKUP(Tabla1[[#This Row],[team_name]],tem_masc,2,0),7)</f>
        <v>7</v>
      </c>
      <c r="Q75">
        <f>IFERROR(VLOOKUP(Tabla1[[#This Row],[team_name]],bal_masc,2,0),7)</f>
        <v>7</v>
      </c>
      <c r="R75">
        <f>IFERROR(VLOOKUP(Tabla1[[#This Row],[team_name]],hck_masc,2,0),7)</f>
        <v>7</v>
      </c>
      <c r="S75">
        <f>IFERROR(VLOOKUP(Tabla1[[#This Row],[team_name]],arc_masc,2,0),7)</f>
        <v>7</v>
      </c>
      <c r="T75">
        <f>IFERROR(VLOOKUP(Tabla1[[#This Row],[team_name]],esg_masc,2,0),7)</f>
        <v>7</v>
      </c>
      <c r="U75">
        <f>IFERROR(VLOOKUP(Tabla1[[#This Row],[team_name]],vol_fem,2,0),7)</f>
        <v>7</v>
      </c>
      <c r="V75">
        <f>IFERROR(VLOOKUP(Tabla1[[#This Row],[team_name]],bas_fem,2,0),7)</f>
        <v>4</v>
      </c>
      <c r="W75">
        <f>IFERROR(VLOOKUP(Tabla1[[#This Row],[team_name]],bes_fem,2,0),7)</f>
        <v>7</v>
      </c>
      <c r="X75">
        <f>IFERROR(VLOOKUP(Tabla1[[#This Row],[team_name]],bad_fem,2,0),7)</f>
        <v>7</v>
      </c>
      <c r="Y75">
        <f>IFERROR(VLOOKUP(Tabla1[[#This Row],[team_name]],cur_fem,2,0),7)</f>
        <v>7</v>
      </c>
      <c r="Z75">
        <f>IFERROR(VLOOKUP(Tabla1[[#This Row],[team_name]],ten_fem,2,0),7)</f>
        <v>7</v>
      </c>
      <c r="AA75">
        <f>IFERROR(VLOOKUP(Tabla1[[#This Row],[team_name]],rug_fem,2,0),7)</f>
        <v>5</v>
      </c>
      <c r="AB75">
        <f>IFERROR(VLOOKUP(Tabla1[[#This Row],[team_name]],sqs_fem,2,0),7)</f>
        <v>7</v>
      </c>
      <c r="AC75">
        <f>IFERROR(VLOOKUP(Tabla1[[#This Row],[team_name]],vlp_fem,2,0),7)</f>
        <v>7</v>
      </c>
      <c r="AD75">
        <f>IFERROR(VLOOKUP(Tabla1[[#This Row],[team_name]],tem_fem,2,0),7)</f>
        <v>7</v>
      </c>
      <c r="AE75">
        <f>IFERROR(VLOOKUP(Tabla1[[#This Row],[team_name]],bal_fem,2,0),7)</f>
        <v>7</v>
      </c>
      <c r="AF75">
        <f>IFERROR(VLOOKUP(Tabla1[[#This Row],[team_name]],hck_fem,2,0),7)</f>
        <v>7</v>
      </c>
      <c r="AG75">
        <f>IFERROR(VLOOKUP(Tabla1[[#This Row],[team_name]],esg_fem,2,0),7)</f>
        <v>7</v>
      </c>
      <c r="AH75">
        <f>IFERROR(VLOOKUP(Tabla1[[#This Row],[team_name]],esg_fem,2,0),7)</f>
        <v>7</v>
      </c>
      <c r="BC75">
        <v>7</v>
      </c>
      <c r="BD75">
        <v>7</v>
      </c>
      <c r="BE75">
        <v>7</v>
      </c>
      <c r="BF75">
        <v>7</v>
      </c>
      <c r="BG75">
        <v>7</v>
      </c>
      <c r="BH75">
        <v>7</v>
      </c>
      <c r="BI75">
        <v>7</v>
      </c>
      <c r="BJ75">
        <v>7</v>
      </c>
      <c r="BK75">
        <v>7</v>
      </c>
      <c r="BL75">
        <v>7</v>
      </c>
      <c r="BM75">
        <v>7</v>
      </c>
    </row>
    <row r="76" spans="1:65" x14ac:dyDescent="0.25">
      <c r="A76">
        <v>275</v>
      </c>
      <c r="B76" t="s">
        <v>1044</v>
      </c>
      <c r="C76">
        <f>IFERROR(VLOOKUP(Tabla1[[#This Row],[team_name]],fut_masc,2,0),7)</f>
        <v>7</v>
      </c>
      <c r="D76">
        <f>IFERROR(VLOOKUP(Tabla1[[#This Row],[team_name]],fut_fem,2,0),7)</f>
        <v>3</v>
      </c>
      <c r="E76">
        <f>IFERROR(VLOOKUP(Tabla1[[#This Row],[team_name]],fts_masc,2,0),7)</f>
        <v>7</v>
      </c>
      <c r="F76">
        <f>IFERROR(VLOOKUP(Tabla1[[#This Row],[team_name]],fts_fem,2,0),7)</f>
        <v>3</v>
      </c>
      <c r="G76">
        <f>IFERROR(VLOOKUP(Tabla1[[#This Row],[team_name]],vol_masc,2,0),7)</f>
        <v>7</v>
      </c>
      <c r="H76">
        <f>IFERROR(VLOOKUP(Tabla1[[#This Row],[team_name]],bas_masc,2,0),7)</f>
        <v>7</v>
      </c>
      <c r="I76">
        <f>IFERROR(VLOOKUP(Tabla1[[#This Row],[team_name]],bes_masc,2,0),7)</f>
        <v>7</v>
      </c>
      <c r="J76">
        <f>IFERROR(VLOOKUP(Tabla1[[#This Row],[team_name]],bad_masc,2,0),7)</f>
        <v>7</v>
      </c>
      <c r="K76">
        <f>IFERROR(VLOOKUP(Tabla1[[#This Row],[team_name]],cur_masc,2,0),7)</f>
        <v>7</v>
      </c>
      <c r="L76">
        <f>IFERROR(VLOOKUP(Tabla1[[#This Row],[team_name]],ten_masc,2,0),7)</f>
        <v>7</v>
      </c>
      <c r="M76">
        <f>IFERROR(VLOOKUP(Tabla1[[#This Row],[team_name]],rug_masc,2,0),7)</f>
        <v>7</v>
      </c>
      <c r="N76">
        <f>IFERROR(VLOOKUP(Tabla1[[#This Row],[team_name]],sqs_masc,2,0),7)</f>
        <v>7</v>
      </c>
      <c r="O76">
        <f>IFERROR(VLOOKUP(Tabla1[[#This Row],[team_name]],vlp_masc,2,0),7)</f>
        <v>7</v>
      </c>
      <c r="P76">
        <f>IFERROR(VLOOKUP(Tabla1[[#This Row],[team_name]],tem_masc,2,0),7)</f>
        <v>7</v>
      </c>
      <c r="Q76">
        <f>IFERROR(VLOOKUP(Tabla1[[#This Row],[team_name]],bal_masc,2,0),7)</f>
        <v>7</v>
      </c>
      <c r="R76">
        <f>IFERROR(VLOOKUP(Tabla1[[#This Row],[team_name]],hck_masc,2,0),7)</f>
        <v>7</v>
      </c>
      <c r="S76">
        <f>IFERROR(VLOOKUP(Tabla1[[#This Row],[team_name]],arc_masc,2,0),7)</f>
        <v>7</v>
      </c>
      <c r="T76">
        <f>IFERROR(VLOOKUP(Tabla1[[#This Row],[team_name]],esg_masc,2,0),7)</f>
        <v>7</v>
      </c>
      <c r="U76">
        <f>IFERROR(VLOOKUP(Tabla1[[#This Row],[team_name]],vol_fem,2,0),7)</f>
        <v>5</v>
      </c>
      <c r="V76">
        <f>IFERROR(VLOOKUP(Tabla1[[#This Row],[team_name]],bas_fem,2,0),7)</f>
        <v>5</v>
      </c>
      <c r="W76">
        <f>IFERROR(VLOOKUP(Tabla1[[#This Row],[team_name]],bes_fem,2,0),7)</f>
        <v>7</v>
      </c>
      <c r="X76">
        <f>IFERROR(VLOOKUP(Tabla1[[#This Row],[team_name]],bad_fem,2,0),7)</f>
        <v>7</v>
      </c>
      <c r="Y76">
        <f>IFERROR(VLOOKUP(Tabla1[[#This Row],[team_name]],cur_fem,2,0),7)</f>
        <v>7</v>
      </c>
      <c r="Z76">
        <f>IFERROR(VLOOKUP(Tabla1[[#This Row],[team_name]],ten_fem,2,0),7)</f>
        <v>7</v>
      </c>
      <c r="AA76">
        <f>IFERROR(VLOOKUP(Tabla1[[#This Row],[team_name]],rug_fem,2,0),7)</f>
        <v>7</v>
      </c>
      <c r="AB76">
        <f>IFERROR(VLOOKUP(Tabla1[[#This Row],[team_name]],sqs_fem,2,0),7)</f>
        <v>7</v>
      </c>
      <c r="AC76">
        <f>IFERROR(VLOOKUP(Tabla1[[#This Row],[team_name]],vlp_fem,2,0),7)</f>
        <v>7</v>
      </c>
      <c r="AD76">
        <f>IFERROR(VLOOKUP(Tabla1[[#This Row],[team_name]],tem_fem,2,0),7)</f>
        <v>7</v>
      </c>
      <c r="AE76">
        <f>IFERROR(VLOOKUP(Tabla1[[#This Row],[team_name]],bal_fem,2,0),7)</f>
        <v>7</v>
      </c>
      <c r="AF76">
        <f>IFERROR(VLOOKUP(Tabla1[[#This Row],[team_name]],hck_fem,2,0),7)</f>
        <v>6</v>
      </c>
      <c r="AG76">
        <f>IFERROR(VLOOKUP(Tabla1[[#This Row],[team_name]],esg_fem,2,0),7)</f>
        <v>5</v>
      </c>
      <c r="AH76">
        <f>IFERROR(VLOOKUP(Tabla1[[#This Row],[team_name]],esg_fem,2,0),7)</f>
        <v>5</v>
      </c>
      <c r="BC76">
        <v>7</v>
      </c>
      <c r="BD76">
        <v>7</v>
      </c>
      <c r="BE76">
        <v>7</v>
      </c>
      <c r="BF76">
        <v>7</v>
      </c>
      <c r="BG76">
        <v>7</v>
      </c>
      <c r="BH76">
        <v>7</v>
      </c>
      <c r="BI76">
        <v>7</v>
      </c>
      <c r="BJ76">
        <v>7</v>
      </c>
      <c r="BK76">
        <v>7</v>
      </c>
      <c r="BL76">
        <v>7</v>
      </c>
      <c r="BM76">
        <v>7</v>
      </c>
    </row>
    <row r="77" spans="1:65" x14ac:dyDescent="0.25">
      <c r="A77">
        <v>276</v>
      </c>
      <c r="B77" t="s">
        <v>1045</v>
      </c>
      <c r="C77">
        <f>IFERROR(VLOOKUP(Tabla1[[#This Row],[team_name]],fut_masc,2,0),7)</f>
        <v>7</v>
      </c>
      <c r="D77">
        <f>IFERROR(VLOOKUP(Tabla1[[#This Row],[team_name]],fut_fem,2,0),7)</f>
        <v>4</v>
      </c>
      <c r="E77">
        <f>IFERROR(VLOOKUP(Tabla1[[#This Row],[team_name]],fts_masc,2,0),7)</f>
        <v>7</v>
      </c>
      <c r="F77">
        <f>IFERROR(VLOOKUP(Tabla1[[#This Row],[team_name]],fts_fem,2,0),7)</f>
        <v>4</v>
      </c>
      <c r="G77">
        <f>IFERROR(VLOOKUP(Tabla1[[#This Row],[team_name]],vol_masc,2,0),7)</f>
        <v>7</v>
      </c>
      <c r="H77">
        <f>IFERROR(VLOOKUP(Tabla1[[#This Row],[team_name]],bas_masc,2,0),7)</f>
        <v>7</v>
      </c>
      <c r="I77">
        <f>IFERROR(VLOOKUP(Tabla1[[#This Row],[team_name]],bes_masc,2,0),7)</f>
        <v>7</v>
      </c>
      <c r="J77">
        <f>IFERROR(VLOOKUP(Tabla1[[#This Row],[team_name]],bad_masc,2,0),7)</f>
        <v>7</v>
      </c>
      <c r="K77">
        <f>IFERROR(VLOOKUP(Tabla1[[#This Row],[team_name]],cur_masc,2,0),7)</f>
        <v>7</v>
      </c>
      <c r="L77">
        <f>IFERROR(VLOOKUP(Tabla1[[#This Row],[team_name]],ten_masc,2,0),7)</f>
        <v>7</v>
      </c>
      <c r="M77">
        <f>IFERROR(VLOOKUP(Tabla1[[#This Row],[team_name]],rug_masc,2,0),7)</f>
        <v>7</v>
      </c>
      <c r="N77">
        <f>IFERROR(VLOOKUP(Tabla1[[#This Row],[team_name]],sqs_masc,2,0),7)</f>
        <v>7</v>
      </c>
      <c r="O77">
        <f>IFERROR(VLOOKUP(Tabla1[[#This Row],[team_name]],vlp_masc,2,0),7)</f>
        <v>7</v>
      </c>
      <c r="P77">
        <f>IFERROR(VLOOKUP(Tabla1[[#This Row],[team_name]],tem_masc,2,0),7)</f>
        <v>7</v>
      </c>
      <c r="Q77">
        <f>IFERROR(VLOOKUP(Tabla1[[#This Row],[team_name]],bal_masc,2,0),7)</f>
        <v>7</v>
      </c>
      <c r="R77">
        <f>IFERROR(VLOOKUP(Tabla1[[#This Row],[team_name]],hck_masc,2,0),7)</f>
        <v>7</v>
      </c>
      <c r="S77">
        <f>IFERROR(VLOOKUP(Tabla1[[#This Row],[team_name]],arc_masc,2,0),7)</f>
        <v>7</v>
      </c>
      <c r="T77">
        <f>IFERROR(VLOOKUP(Tabla1[[#This Row],[team_name]],esg_masc,2,0),7)</f>
        <v>7</v>
      </c>
      <c r="U77">
        <f>IFERROR(VLOOKUP(Tabla1[[#This Row],[team_name]],vol_fem,2,0),7)</f>
        <v>4</v>
      </c>
      <c r="V77">
        <f>IFERROR(VLOOKUP(Tabla1[[#This Row],[team_name]],bas_fem,2,0),7)</f>
        <v>3</v>
      </c>
      <c r="W77">
        <f>IFERROR(VLOOKUP(Tabla1[[#This Row],[team_name]],bes_fem,2,0),7)</f>
        <v>7</v>
      </c>
      <c r="X77">
        <f>IFERROR(VLOOKUP(Tabla1[[#This Row],[team_name]],bad_fem,2,0),7)</f>
        <v>7</v>
      </c>
      <c r="Y77">
        <f>IFERROR(VLOOKUP(Tabla1[[#This Row],[team_name]],cur_fem,2,0),7)</f>
        <v>6</v>
      </c>
      <c r="Z77">
        <f>IFERROR(VLOOKUP(Tabla1[[#This Row],[team_name]],ten_fem,2,0),7)</f>
        <v>5</v>
      </c>
      <c r="AA77">
        <f>IFERROR(VLOOKUP(Tabla1[[#This Row],[team_name]],rug_fem,2,0),7)</f>
        <v>4</v>
      </c>
      <c r="AB77">
        <f>IFERROR(VLOOKUP(Tabla1[[#This Row],[team_name]],sqs_fem,2,0),7)</f>
        <v>7</v>
      </c>
      <c r="AC77">
        <f>IFERROR(VLOOKUP(Tabla1[[#This Row],[team_name]],vlp_fem,2,0),7)</f>
        <v>7</v>
      </c>
      <c r="AD77">
        <f>IFERROR(VLOOKUP(Tabla1[[#This Row],[team_name]],tem_fem,2,0),7)</f>
        <v>3</v>
      </c>
      <c r="AE77">
        <f>IFERROR(VLOOKUP(Tabla1[[#This Row],[team_name]],bal_fem,2,0),7)</f>
        <v>3</v>
      </c>
      <c r="AF77">
        <f>IFERROR(VLOOKUP(Tabla1[[#This Row],[team_name]],hck_fem,2,0),7)</f>
        <v>6</v>
      </c>
      <c r="AG77">
        <f>IFERROR(VLOOKUP(Tabla1[[#This Row],[team_name]],esg_fem,2,0),7)</f>
        <v>7</v>
      </c>
      <c r="AH77">
        <f>IFERROR(VLOOKUP(Tabla1[[#This Row],[team_name]],esg_fem,2,0),7)</f>
        <v>7</v>
      </c>
      <c r="BC77">
        <v>7</v>
      </c>
      <c r="BD77">
        <v>7</v>
      </c>
      <c r="BE77">
        <v>7</v>
      </c>
      <c r="BF77">
        <v>7</v>
      </c>
      <c r="BG77">
        <v>7</v>
      </c>
      <c r="BH77">
        <v>7</v>
      </c>
      <c r="BI77">
        <v>7</v>
      </c>
      <c r="BJ77">
        <v>7</v>
      </c>
      <c r="BK77">
        <v>7</v>
      </c>
      <c r="BL77">
        <v>7</v>
      </c>
      <c r="BM77">
        <v>7</v>
      </c>
    </row>
    <row r="78" spans="1:65" x14ac:dyDescent="0.25">
      <c r="A78">
        <v>277</v>
      </c>
      <c r="B78" t="s">
        <v>1046</v>
      </c>
      <c r="C78">
        <f>IFERROR(VLOOKUP(Tabla1[[#This Row],[team_name]],fut_masc,2,0),7)</f>
        <v>7</v>
      </c>
      <c r="D78">
        <f>IFERROR(VLOOKUP(Tabla1[[#This Row],[team_name]],fut_fem,2,0),7)</f>
        <v>5</v>
      </c>
      <c r="E78">
        <f>IFERROR(VLOOKUP(Tabla1[[#This Row],[team_name]],fts_masc,2,0),7)</f>
        <v>7</v>
      </c>
      <c r="F78">
        <f>IFERROR(VLOOKUP(Tabla1[[#This Row],[team_name]],fts_fem,2,0),7)</f>
        <v>7</v>
      </c>
      <c r="G78">
        <f>IFERROR(VLOOKUP(Tabla1[[#This Row],[team_name]],vol_masc,2,0),7)</f>
        <v>7</v>
      </c>
      <c r="H78">
        <f>IFERROR(VLOOKUP(Tabla1[[#This Row],[team_name]],bas_masc,2,0),7)</f>
        <v>7</v>
      </c>
      <c r="I78">
        <f>IFERROR(VLOOKUP(Tabla1[[#This Row],[team_name]],bes_masc,2,0),7)</f>
        <v>7</v>
      </c>
      <c r="J78">
        <f>IFERROR(VLOOKUP(Tabla1[[#This Row],[team_name]],bad_masc,2,0),7)</f>
        <v>7</v>
      </c>
      <c r="K78">
        <f>IFERROR(VLOOKUP(Tabla1[[#This Row],[team_name]],cur_masc,2,0),7)</f>
        <v>7</v>
      </c>
      <c r="L78">
        <f>IFERROR(VLOOKUP(Tabla1[[#This Row],[team_name]],ten_masc,2,0),7)</f>
        <v>7</v>
      </c>
      <c r="M78">
        <f>IFERROR(VLOOKUP(Tabla1[[#This Row],[team_name]],rug_masc,2,0),7)</f>
        <v>7</v>
      </c>
      <c r="N78">
        <f>IFERROR(VLOOKUP(Tabla1[[#This Row],[team_name]],sqs_masc,2,0),7)</f>
        <v>7</v>
      </c>
      <c r="O78">
        <f>IFERROR(VLOOKUP(Tabla1[[#This Row],[team_name]],vlp_masc,2,0),7)</f>
        <v>7</v>
      </c>
      <c r="P78">
        <f>IFERROR(VLOOKUP(Tabla1[[#This Row],[team_name]],tem_masc,2,0),7)</f>
        <v>7</v>
      </c>
      <c r="Q78">
        <f>IFERROR(VLOOKUP(Tabla1[[#This Row],[team_name]],bal_masc,2,0),7)</f>
        <v>7</v>
      </c>
      <c r="R78">
        <f>IFERROR(VLOOKUP(Tabla1[[#This Row],[team_name]],hck_masc,2,0),7)</f>
        <v>7</v>
      </c>
      <c r="S78">
        <f>IFERROR(VLOOKUP(Tabla1[[#This Row],[team_name]],arc_masc,2,0),7)</f>
        <v>7</v>
      </c>
      <c r="T78">
        <f>IFERROR(VLOOKUP(Tabla1[[#This Row],[team_name]],esg_masc,2,0),7)</f>
        <v>7</v>
      </c>
      <c r="U78">
        <f>IFERROR(VLOOKUP(Tabla1[[#This Row],[team_name]],vol_fem,2,0),7)</f>
        <v>3</v>
      </c>
      <c r="V78">
        <f>IFERROR(VLOOKUP(Tabla1[[#This Row],[team_name]],bas_fem,2,0),7)</f>
        <v>4</v>
      </c>
      <c r="W78">
        <f>IFERROR(VLOOKUP(Tabla1[[#This Row],[team_name]],bes_fem,2,0),7)</f>
        <v>3</v>
      </c>
      <c r="X78">
        <f>IFERROR(VLOOKUP(Tabla1[[#This Row],[team_name]],bad_fem,2,0),7)</f>
        <v>7</v>
      </c>
      <c r="Y78">
        <f>IFERROR(VLOOKUP(Tabla1[[#This Row],[team_name]],cur_fem,2,0),7)</f>
        <v>7</v>
      </c>
      <c r="Z78">
        <f>IFERROR(VLOOKUP(Tabla1[[#This Row],[team_name]],ten_fem,2,0),7)</f>
        <v>7</v>
      </c>
      <c r="AA78">
        <f>IFERROR(VLOOKUP(Tabla1[[#This Row],[team_name]],rug_fem,2,0),7)</f>
        <v>7</v>
      </c>
      <c r="AB78">
        <f>IFERROR(VLOOKUP(Tabla1[[#This Row],[team_name]],sqs_fem,2,0),7)</f>
        <v>7</v>
      </c>
      <c r="AC78">
        <f>IFERROR(VLOOKUP(Tabla1[[#This Row],[team_name]],vlp_fem,2,0),7)</f>
        <v>6</v>
      </c>
      <c r="AD78">
        <f>IFERROR(VLOOKUP(Tabla1[[#This Row],[team_name]],tem_fem,2,0),7)</f>
        <v>5</v>
      </c>
      <c r="AE78">
        <f>IFERROR(VLOOKUP(Tabla1[[#This Row],[team_name]],bal_fem,2,0),7)</f>
        <v>7</v>
      </c>
      <c r="AF78">
        <f>IFERROR(VLOOKUP(Tabla1[[#This Row],[team_name]],hck_fem,2,0),7)</f>
        <v>4</v>
      </c>
      <c r="AG78">
        <f>IFERROR(VLOOKUP(Tabla1[[#This Row],[team_name]],esg_fem,2,0),7)</f>
        <v>7</v>
      </c>
      <c r="AH78">
        <f>IFERROR(VLOOKUP(Tabla1[[#This Row],[team_name]],esg_fem,2,0),7)</f>
        <v>7</v>
      </c>
      <c r="BC78">
        <v>7</v>
      </c>
      <c r="BD78">
        <v>7</v>
      </c>
      <c r="BE78">
        <v>7</v>
      </c>
      <c r="BF78">
        <v>7</v>
      </c>
      <c r="BG78">
        <v>7</v>
      </c>
      <c r="BH78">
        <v>7</v>
      </c>
      <c r="BI78">
        <v>7</v>
      </c>
      <c r="BJ78">
        <v>7</v>
      </c>
      <c r="BK78">
        <v>7</v>
      </c>
      <c r="BL78">
        <v>7</v>
      </c>
      <c r="BM78">
        <v>7</v>
      </c>
    </row>
    <row r="79" spans="1:65" x14ac:dyDescent="0.25">
      <c r="A79">
        <v>278</v>
      </c>
      <c r="B79" t="s">
        <v>1047</v>
      </c>
      <c r="C79">
        <f>IFERROR(VLOOKUP(Tabla1[[#This Row],[team_name]],fut_masc,2,0),7)</f>
        <v>7</v>
      </c>
      <c r="D79">
        <f>IFERROR(VLOOKUP(Tabla1[[#This Row],[team_name]],fut_fem,2,0),7)</f>
        <v>7</v>
      </c>
      <c r="E79">
        <f>IFERROR(VLOOKUP(Tabla1[[#This Row],[team_name]],fts_masc,2,0),7)</f>
        <v>7</v>
      </c>
      <c r="F79">
        <f>IFERROR(VLOOKUP(Tabla1[[#This Row],[team_name]],fts_fem,2,0),7)</f>
        <v>7</v>
      </c>
      <c r="G79">
        <f>IFERROR(VLOOKUP(Tabla1[[#This Row],[team_name]],vol_masc,2,0),7)</f>
        <v>7</v>
      </c>
      <c r="H79">
        <f>IFERROR(VLOOKUP(Tabla1[[#This Row],[team_name]],bas_masc,2,0),7)</f>
        <v>7</v>
      </c>
      <c r="I79">
        <f>IFERROR(VLOOKUP(Tabla1[[#This Row],[team_name]],bes_masc,2,0),7)</f>
        <v>7</v>
      </c>
      <c r="J79">
        <f>IFERROR(VLOOKUP(Tabla1[[#This Row],[team_name]],bad_masc,2,0),7)</f>
        <v>7</v>
      </c>
      <c r="K79">
        <f>IFERROR(VLOOKUP(Tabla1[[#This Row],[team_name]],cur_masc,2,0),7)</f>
        <v>7</v>
      </c>
      <c r="L79">
        <f>IFERROR(VLOOKUP(Tabla1[[#This Row],[team_name]],ten_masc,2,0),7)</f>
        <v>7</v>
      </c>
      <c r="M79">
        <f>IFERROR(VLOOKUP(Tabla1[[#This Row],[team_name]],rug_masc,2,0),7)</f>
        <v>7</v>
      </c>
      <c r="N79">
        <f>IFERROR(VLOOKUP(Tabla1[[#This Row],[team_name]],sqs_masc,2,0),7)</f>
        <v>7</v>
      </c>
      <c r="O79">
        <f>IFERROR(VLOOKUP(Tabla1[[#This Row],[team_name]],vlp_masc,2,0),7)</f>
        <v>7</v>
      </c>
      <c r="P79">
        <f>IFERROR(VLOOKUP(Tabla1[[#This Row],[team_name]],tem_masc,2,0),7)</f>
        <v>7</v>
      </c>
      <c r="Q79">
        <f>IFERROR(VLOOKUP(Tabla1[[#This Row],[team_name]],bal_masc,2,0),7)</f>
        <v>7</v>
      </c>
      <c r="R79">
        <f>IFERROR(VLOOKUP(Tabla1[[#This Row],[team_name]],hck_masc,2,0),7)</f>
        <v>7</v>
      </c>
      <c r="S79">
        <f>IFERROR(VLOOKUP(Tabla1[[#This Row],[team_name]],arc_masc,2,0),7)</f>
        <v>7</v>
      </c>
      <c r="T79">
        <f>IFERROR(VLOOKUP(Tabla1[[#This Row],[team_name]],esg_masc,2,0),7)</f>
        <v>7</v>
      </c>
      <c r="U79">
        <f>IFERROR(VLOOKUP(Tabla1[[#This Row],[team_name]],vol_fem,2,0),7)</f>
        <v>7</v>
      </c>
      <c r="V79">
        <f>IFERROR(VLOOKUP(Tabla1[[#This Row],[team_name]],bas_fem,2,0),7)</f>
        <v>7</v>
      </c>
      <c r="W79">
        <f>IFERROR(VLOOKUP(Tabla1[[#This Row],[team_name]],bes_fem,2,0),7)</f>
        <v>7</v>
      </c>
      <c r="X79">
        <f>IFERROR(VLOOKUP(Tabla1[[#This Row],[team_name]],bad_fem,2,0),7)</f>
        <v>7</v>
      </c>
      <c r="Y79">
        <f>IFERROR(VLOOKUP(Tabla1[[#This Row],[team_name]],cur_fem,2,0),7)</f>
        <v>7</v>
      </c>
      <c r="Z79">
        <f>IFERROR(VLOOKUP(Tabla1[[#This Row],[team_name]],ten_fem,2,0),7)</f>
        <v>7</v>
      </c>
      <c r="AA79">
        <f>IFERROR(VLOOKUP(Tabla1[[#This Row],[team_name]],rug_fem,2,0),7)</f>
        <v>7</v>
      </c>
      <c r="AB79">
        <f>IFERROR(VLOOKUP(Tabla1[[#This Row],[team_name]],sqs_fem,2,0),7)</f>
        <v>7</v>
      </c>
      <c r="AC79">
        <f>IFERROR(VLOOKUP(Tabla1[[#This Row],[team_name]],vlp_fem,2,0),7)</f>
        <v>7</v>
      </c>
      <c r="AD79">
        <f>IFERROR(VLOOKUP(Tabla1[[#This Row],[team_name]],tem_fem,2,0),7)</f>
        <v>7</v>
      </c>
      <c r="AE79">
        <f>IFERROR(VLOOKUP(Tabla1[[#This Row],[team_name]],bal_fem,2,0),7)</f>
        <v>7</v>
      </c>
      <c r="AF79">
        <f>IFERROR(VLOOKUP(Tabla1[[#This Row],[team_name]],hck_fem,2,0),7)</f>
        <v>7</v>
      </c>
      <c r="AG79">
        <f>IFERROR(VLOOKUP(Tabla1[[#This Row],[team_name]],esg_fem,2,0),7)</f>
        <v>7</v>
      </c>
      <c r="AH79">
        <f>IFERROR(VLOOKUP(Tabla1[[#This Row],[team_name]],esg_fem,2,0),7)</f>
        <v>7</v>
      </c>
      <c r="BC79">
        <v>7</v>
      </c>
      <c r="BD79">
        <v>7</v>
      </c>
      <c r="BE79">
        <v>7</v>
      </c>
      <c r="BF79">
        <v>7</v>
      </c>
      <c r="BG79">
        <v>7</v>
      </c>
      <c r="BH79">
        <v>7</v>
      </c>
      <c r="BI79">
        <v>7</v>
      </c>
      <c r="BJ79">
        <v>7</v>
      </c>
      <c r="BK79">
        <v>7</v>
      </c>
      <c r="BL79">
        <v>7</v>
      </c>
      <c r="BM79">
        <v>7</v>
      </c>
    </row>
    <row r="80" spans="1:65" x14ac:dyDescent="0.25">
      <c r="A80">
        <v>279</v>
      </c>
      <c r="B80" t="s">
        <v>1048</v>
      </c>
      <c r="C80">
        <f>IFERROR(VLOOKUP(Tabla1[[#This Row],[team_name]],fut_masc,2,0),7)</f>
        <v>7</v>
      </c>
      <c r="D80">
        <f>IFERROR(VLOOKUP(Tabla1[[#This Row],[team_name]],fut_fem,2,0),7)</f>
        <v>1</v>
      </c>
      <c r="E80">
        <f>IFERROR(VLOOKUP(Tabla1[[#This Row],[team_name]],fts_masc,2,0),7)</f>
        <v>7</v>
      </c>
      <c r="F80">
        <f>IFERROR(VLOOKUP(Tabla1[[#This Row],[team_name]],fts_fem,2,0),7)</f>
        <v>7</v>
      </c>
      <c r="G80">
        <f>IFERROR(VLOOKUP(Tabla1[[#This Row],[team_name]],vol_masc,2,0),7)</f>
        <v>7</v>
      </c>
      <c r="H80">
        <f>IFERROR(VLOOKUP(Tabla1[[#This Row],[team_name]],bas_masc,2,0),7)</f>
        <v>7</v>
      </c>
      <c r="I80">
        <f>IFERROR(VLOOKUP(Tabla1[[#This Row],[team_name]],bes_masc,2,0),7)</f>
        <v>7</v>
      </c>
      <c r="J80">
        <f>IFERROR(VLOOKUP(Tabla1[[#This Row],[team_name]],bad_masc,2,0),7)</f>
        <v>7</v>
      </c>
      <c r="K80">
        <f>IFERROR(VLOOKUP(Tabla1[[#This Row],[team_name]],cur_masc,2,0),7)</f>
        <v>7</v>
      </c>
      <c r="L80">
        <f>IFERROR(VLOOKUP(Tabla1[[#This Row],[team_name]],ten_masc,2,0),7)</f>
        <v>7</v>
      </c>
      <c r="M80">
        <f>IFERROR(VLOOKUP(Tabla1[[#This Row],[team_name]],rug_masc,2,0),7)</f>
        <v>7</v>
      </c>
      <c r="N80">
        <f>IFERROR(VLOOKUP(Tabla1[[#This Row],[team_name]],sqs_masc,2,0),7)</f>
        <v>7</v>
      </c>
      <c r="O80">
        <f>IFERROR(VLOOKUP(Tabla1[[#This Row],[team_name]],vlp_masc,2,0),7)</f>
        <v>7</v>
      </c>
      <c r="P80">
        <f>IFERROR(VLOOKUP(Tabla1[[#This Row],[team_name]],tem_masc,2,0),7)</f>
        <v>7</v>
      </c>
      <c r="Q80">
        <f>IFERROR(VLOOKUP(Tabla1[[#This Row],[team_name]],bal_masc,2,0),7)</f>
        <v>7</v>
      </c>
      <c r="R80">
        <f>IFERROR(VLOOKUP(Tabla1[[#This Row],[team_name]],hck_masc,2,0),7)</f>
        <v>7</v>
      </c>
      <c r="S80">
        <f>IFERROR(VLOOKUP(Tabla1[[#This Row],[team_name]],arc_masc,2,0),7)</f>
        <v>7</v>
      </c>
      <c r="T80">
        <f>IFERROR(VLOOKUP(Tabla1[[#This Row],[team_name]],esg_masc,2,0),7)</f>
        <v>7</v>
      </c>
      <c r="U80">
        <f>IFERROR(VLOOKUP(Tabla1[[#This Row],[team_name]],vol_fem,2,0),7)</f>
        <v>6</v>
      </c>
      <c r="V80">
        <f>IFERROR(VLOOKUP(Tabla1[[#This Row],[team_name]],bas_fem,2,0),7)</f>
        <v>4</v>
      </c>
      <c r="W80">
        <f>IFERROR(VLOOKUP(Tabla1[[#This Row],[team_name]],bes_fem,2,0),7)</f>
        <v>7</v>
      </c>
      <c r="X80">
        <f>IFERROR(VLOOKUP(Tabla1[[#This Row],[team_name]],bad_fem,2,0),7)</f>
        <v>2</v>
      </c>
      <c r="Y80">
        <f>IFERROR(VLOOKUP(Tabla1[[#This Row],[team_name]],cur_fem,2,0),7)</f>
        <v>2</v>
      </c>
      <c r="Z80">
        <f>IFERROR(VLOOKUP(Tabla1[[#This Row],[team_name]],ten_fem,2,0),7)</f>
        <v>3</v>
      </c>
      <c r="AA80">
        <f>IFERROR(VLOOKUP(Tabla1[[#This Row],[team_name]],rug_fem,2,0),7)</f>
        <v>5</v>
      </c>
      <c r="AB80">
        <f>IFERROR(VLOOKUP(Tabla1[[#This Row],[team_name]],sqs_fem,2,0),7)</f>
        <v>7</v>
      </c>
      <c r="AC80">
        <f>IFERROR(VLOOKUP(Tabla1[[#This Row],[team_name]],vlp_fem,2,0),7)</f>
        <v>7</v>
      </c>
      <c r="AD80">
        <f>IFERROR(VLOOKUP(Tabla1[[#This Row],[team_name]],tem_fem,2,0),7)</f>
        <v>7</v>
      </c>
      <c r="AE80">
        <f>IFERROR(VLOOKUP(Tabla1[[#This Row],[team_name]],bal_fem,2,0),7)</f>
        <v>4</v>
      </c>
      <c r="AF80">
        <f>IFERROR(VLOOKUP(Tabla1[[#This Row],[team_name]],hck_fem,2,0),7)</f>
        <v>7</v>
      </c>
      <c r="AG80">
        <f>IFERROR(VLOOKUP(Tabla1[[#This Row],[team_name]],esg_fem,2,0),7)</f>
        <v>7</v>
      </c>
      <c r="AH80">
        <f>IFERROR(VLOOKUP(Tabla1[[#This Row],[team_name]],esg_fem,2,0),7)</f>
        <v>7</v>
      </c>
      <c r="BC80">
        <v>7</v>
      </c>
      <c r="BD80">
        <v>7</v>
      </c>
      <c r="BE80">
        <v>7</v>
      </c>
      <c r="BF80">
        <v>7</v>
      </c>
      <c r="BG80">
        <v>7</v>
      </c>
      <c r="BH80">
        <v>7</v>
      </c>
      <c r="BI80">
        <v>7</v>
      </c>
      <c r="BJ80">
        <v>7</v>
      </c>
      <c r="BK80">
        <v>7</v>
      </c>
      <c r="BL80">
        <v>7</v>
      </c>
      <c r="BM80">
        <v>7</v>
      </c>
    </row>
    <row r="81" spans="1:65" x14ac:dyDescent="0.25">
      <c r="A81">
        <v>280</v>
      </c>
      <c r="B81" t="s">
        <v>1049</v>
      </c>
      <c r="C81">
        <f>IFERROR(VLOOKUP(Tabla1[[#This Row],[team_name]],fut_masc,2,0),7)</f>
        <v>7</v>
      </c>
      <c r="D81">
        <f>IFERROR(VLOOKUP(Tabla1[[#This Row],[team_name]],fut_fem,2,0),7)</f>
        <v>7</v>
      </c>
      <c r="E81">
        <f>IFERROR(VLOOKUP(Tabla1[[#This Row],[team_name]],fts_masc,2,0),7)</f>
        <v>7</v>
      </c>
      <c r="F81">
        <f>IFERROR(VLOOKUP(Tabla1[[#This Row],[team_name]],fts_fem,2,0),7)</f>
        <v>7</v>
      </c>
      <c r="G81">
        <f>IFERROR(VLOOKUP(Tabla1[[#This Row],[team_name]],vol_masc,2,0),7)</f>
        <v>7</v>
      </c>
      <c r="H81">
        <f>IFERROR(VLOOKUP(Tabla1[[#This Row],[team_name]],bas_masc,2,0),7)</f>
        <v>7</v>
      </c>
      <c r="I81">
        <f>IFERROR(VLOOKUP(Tabla1[[#This Row],[team_name]],bes_masc,2,0),7)</f>
        <v>7</v>
      </c>
      <c r="J81">
        <f>IFERROR(VLOOKUP(Tabla1[[#This Row],[team_name]],bad_masc,2,0),7)</f>
        <v>7</v>
      </c>
      <c r="K81">
        <f>IFERROR(VLOOKUP(Tabla1[[#This Row],[team_name]],cur_masc,2,0),7)</f>
        <v>7</v>
      </c>
      <c r="L81">
        <f>IFERROR(VLOOKUP(Tabla1[[#This Row],[team_name]],ten_masc,2,0),7)</f>
        <v>7</v>
      </c>
      <c r="M81">
        <f>IFERROR(VLOOKUP(Tabla1[[#This Row],[team_name]],rug_masc,2,0),7)</f>
        <v>7</v>
      </c>
      <c r="N81">
        <f>IFERROR(VLOOKUP(Tabla1[[#This Row],[team_name]],sqs_masc,2,0),7)</f>
        <v>7</v>
      </c>
      <c r="O81">
        <f>IFERROR(VLOOKUP(Tabla1[[#This Row],[team_name]],vlp_masc,2,0),7)</f>
        <v>7</v>
      </c>
      <c r="P81">
        <f>IFERROR(VLOOKUP(Tabla1[[#This Row],[team_name]],tem_masc,2,0),7)</f>
        <v>7</v>
      </c>
      <c r="Q81">
        <f>IFERROR(VLOOKUP(Tabla1[[#This Row],[team_name]],bal_masc,2,0),7)</f>
        <v>7</v>
      </c>
      <c r="R81">
        <f>IFERROR(VLOOKUP(Tabla1[[#This Row],[team_name]],hck_masc,2,0),7)</f>
        <v>7</v>
      </c>
      <c r="S81">
        <f>IFERROR(VLOOKUP(Tabla1[[#This Row],[team_name]],arc_masc,2,0),7)</f>
        <v>7</v>
      </c>
      <c r="T81">
        <f>IFERROR(VLOOKUP(Tabla1[[#This Row],[team_name]],esg_masc,2,0),7)</f>
        <v>7</v>
      </c>
      <c r="U81">
        <f>IFERROR(VLOOKUP(Tabla1[[#This Row],[team_name]],vol_fem,2,0),7)</f>
        <v>7</v>
      </c>
      <c r="V81">
        <f>IFERROR(VLOOKUP(Tabla1[[#This Row],[team_name]],bas_fem,2,0),7)</f>
        <v>7</v>
      </c>
      <c r="W81">
        <f>IFERROR(VLOOKUP(Tabla1[[#This Row],[team_name]],bes_fem,2,0),7)</f>
        <v>7</v>
      </c>
      <c r="X81">
        <f>IFERROR(VLOOKUP(Tabla1[[#This Row],[team_name]],bad_fem,2,0),7)</f>
        <v>7</v>
      </c>
      <c r="Y81">
        <f>IFERROR(VLOOKUP(Tabla1[[#This Row],[team_name]],cur_fem,2,0),7)</f>
        <v>7</v>
      </c>
      <c r="Z81">
        <f>IFERROR(VLOOKUP(Tabla1[[#This Row],[team_name]],ten_fem,2,0),7)</f>
        <v>7</v>
      </c>
      <c r="AA81">
        <f>IFERROR(VLOOKUP(Tabla1[[#This Row],[team_name]],rug_fem,2,0),7)</f>
        <v>7</v>
      </c>
      <c r="AB81">
        <f>IFERROR(VLOOKUP(Tabla1[[#This Row],[team_name]],sqs_fem,2,0),7)</f>
        <v>7</v>
      </c>
      <c r="AC81">
        <f>IFERROR(VLOOKUP(Tabla1[[#This Row],[team_name]],vlp_fem,2,0),7)</f>
        <v>7</v>
      </c>
      <c r="AD81">
        <f>IFERROR(VLOOKUP(Tabla1[[#This Row],[team_name]],tem_fem,2,0),7)</f>
        <v>7</v>
      </c>
      <c r="AE81">
        <f>IFERROR(VLOOKUP(Tabla1[[#This Row],[team_name]],bal_fem,2,0),7)</f>
        <v>7</v>
      </c>
      <c r="AF81">
        <f>IFERROR(VLOOKUP(Tabla1[[#This Row],[team_name]],hck_fem,2,0),7)</f>
        <v>7</v>
      </c>
      <c r="AG81">
        <f>IFERROR(VLOOKUP(Tabla1[[#This Row],[team_name]],esg_fem,2,0),7)</f>
        <v>7</v>
      </c>
      <c r="AH81">
        <f>IFERROR(VLOOKUP(Tabla1[[#This Row],[team_name]],esg_fem,2,0),7)</f>
        <v>7</v>
      </c>
      <c r="BC81">
        <v>7</v>
      </c>
      <c r="BD81">
        <v>7</v>
      </c>
      <c r="BE81">
        <v>7</v>
      </c>
      <c r="BF81">
        <v>7</v>
      </c>
      <c r="BG81">
        <v>7</v>
      </c>
      <c r="BH81">
        <v>7</v>
      </c>
      <c r="BI81">
        <v>7</v>
      </c>
      <c r="BJ81">
        <v>7</v>
      </c>
      <c r="BK81">
        <v>7</v>
      </c>
      <c r="BL81">
        <v>7</v>
      </c>
      <c r="BM81">
        <v>7</v>
      </c>
    </row>
    <row r="82" spans="1:65" x14ac:dyDescent="0.25">
      <c r="A82">
        <v>281</v>
      </c>
      <c r="B82" t="s">
        <v>1050</v>
      </c>
      <c r="C82">
        <f>IFERROR(VLOOKUP(Tabla1[[#This Row],[team_name]],fut_masc,2,0),7)</f>
        <v>7</v>
      </c>
      <c r="D82">
        <f>IFERROR(VLOOKUP(Tabla1[[#This Row],[team_name]],fut_fem,2,0),7)</f>
        <v>4</v>
      </c>
      <c r="E82">
        <f>IFERROR(VLOOKUP(Tabla1[[#This Row],[team_name]],fts_masc,2,0),7)</f>
        <v>7</v>
      </c>
      <c r="F82">
        <f>IFERROR(VLOOKUP(Tabla1[[#This Row],[team_name]],fts_fem,2,0),7)</f>
        <v>3</v>
      </c>
      <c r="G82">
        <f>IFERROR(VLOOKUP(Tabla1[[#This Row],[team_name]],vol_masc,2,0),7)</f>
        <v>7</v>
      </c>
      <c r="H82">
        <f>IFERROR(VLOOKUP(Tabla1[[#This Row],[team_name]],bas_masc,2,0),7)</f>
        <v>7</v>
      </c>
      <c r="I82">
        <f>IFERROR(VLOOKUP(Tabla1[[#This Row],[team_name]],bes_masc,2,0),7)</f>
        <v>7</v>
      </c>
      <c r="J82">
        <f>IFERROR(VLOOKUP(Tabla1[[#This Row],[team_name]],bad_masc,2,0),7)</f>
        <v>7</v>
      </c>
      <c r="K82">
        <f>IFERROR(VLOOKUP(Tabla1[[#This Row],[team_name]],cur_masc,2,0),7)</f>
        <v>7</v>
      </c>
      <c r="L82">
        <f>IFERROR(VLOOKUP(Tabla1[[#This Row],[team_name]],ten_masc,2,0),7)</f>
        <v>7</v>
      </c>
      <c r="M82">
        <f>IFERROR(VLOOKUP(Tabla1[[#This Row],[team_name]],rug_masc,2,0),7)</f>
        <v>7</v>
      </c>
      <c r="N82">
        <f>IFERROR(VLOOKUP(Tabla1[[#This Row],[team_name]],sqs_masc,2,0),7)</f>
        <v>7</v>
      </c>
      <c r="O82">
        <f>IFERROR(VLOOKUP(Tabla1[[#This Row],[team_name]],vlp_masc,2,0),7)</f>
        <v>7</v>
      </c>
      <c r="P82">
        <f>IFERROR(VLOOKUP(Tabla1[[#This Row],[team_name]],tem_masc,2,0),7)</f>
        <v>7</v>
      </c>
      <c r="Q82">
        <f>IFERROR(VLOOKUP(Tabla1[[#This Row],[team_name]],bal_masc,2,0),7)</f>
        <v>7</v>
      </c>
      <c r="R82">
        <f>IFERROR(VLOOKUP(Tabla1[[#This Row],[team_name]],hck_masc,2,0),7)</f>
        <v>7</v>
      </c>
      <c r="S82">
        <f>IFERROR(VLOOKUP(Tabla1[[#This Row],[team_name]],arc_masc,2,0),7)</f>
        <v>7</v>
      </c>
      <c r="T82">
        <f>IFERROR(VLOOKUP(Tabla1[[#This Row],[team_name]],esg_masc,2,0),7)</f>
        <v>7</v>
      </c>
      <c r="U82">
        <f>IFERROR(VLOOKUP(Tabla1[[#This Row],[team_name]],vol_fem,2,0),7)</f>
        <v>7</v>
      </c>
      <c r="V82">
        <f>IFERROR(VLOOKUP(Tabla1[[#This Row],[team_name]],bas_fem,2,0),7)</f>
        <v>5</v>
      </c>
      <c r="W82">
        <f>IFERROR(VLOOKUP(Tabla1[[#This Row],[team_name]],bes_fem,2,0),7)</f>
        <v>7</v>
      </c>
      <c r="X82">
        <f>IFERROR(VLOOKUP(Tabla1[[#This Row],[team_name]],bad_fem,2,0),7)</f>
        <v>7</v>
      </c>
      <c r="Y82">
        <f>IFERROR(VLOOKUP(Tabla1[[#This Row],[team_name]],cur_fem,2,0),7)</f>
        <v>7</v>
      </c>
      <c r="Z82">
        <f>IFERROR(VLOOKUP(Tabla1[[#This Row],[team_name]],ten_fem,2,0),7)</f>
        <v>7</v>
      </c>
      <c r="AA82">
        <f>IFERROR(VLOOKUP(Tabla1[[#This Row],[team_name]],rug_fem,2,0),7)</f>
        <v>7</v>
      </c>
      <c r="AB82">
        <f>IFERROR(VLOOKUP(Tabla1[[#This Row],[team_name]],sqs_fem,2,0),7)</f>
        <v>7</v>
      </c>
      <c r="AC82">
        <f>IFERROR(VLOOKUP(Tabla1[[#This Row],[team_name]],vlp_fem,2,0),7)</f>
        <v>5</v>
      </c>
      <c r="AD82">
        <f>IFERROR(VLOOKUP(Tabla1[[#This Row],[team_name]],tem_fem,2,0),7)</f>
        <v>6</v>
      </c>
      <c r="AE82">
        <f>IFERROR(VLOOKUP(Tabla1[[#This Row],[team_name]],bal_fem,2,0),7)</f>
        <v>7</v>
      </c>
      <c r="AF82">
        <f>IFERROR(VLOOKUP(Tabla1[[#This Row],[team_name]],hck_fem,2,0),7)</f>
        <v>7</v>
      </c>
      <c r="AG82">
        <f>IFERROR(VLOOKUP(Tabla1[[#This Row],[team_name]],esg_fem,2,0),7)</f>
        <v>7</v>
      </c>
      <c r="AH82">
        <f>IFERROR(VLOOKUP(Tabla1[[#This Row],[team_name]],esg_fem,2,0),7)</f>
        <v>7</v>
      </c>
      <c r="BC82">
        <v>7</v>
      </c>
      <c r="BD82">
        <v>7</v>
      </c>
      <c r="BE82">
        <v>7</v>
      </c>
      <c r="BF82">
        <v>7</v>
      </c>
      <c r="BG82">
        <v>7</v>
      </c>
      <c r="BH82">
        <v>7</v>
      </c>
      <c r="BI82">
        <v>7</v>
      </c>
      <c r="BJ82">
        <v>7</v>
      </c>
      <c r="BK82">
        <v>7</v>
      </c>
      <c r="BL82">
        <v>7</v>
      </c>
      <c r="BM82">
        <v>7</v>
      </c>
    </row>
    <row r="83" spans="1:65" x14ac:dyDescent="0.25">
      <c r="A83">
        <v>282</v>
      </c>
      <c r="B83" t="s">
        <v>1051</v>
      </c>
      <c r="C83">
        <f>IFERROR(VLOOKUP(Tabla1[[#This Row],[team_name]],fut_masc,2,0),7)</f>
        <v>7</v>
      </c>
      <c r="D83">
        <f>IFERROR(VLOOKUP(Tabla1[[#This Row],[team_name]],fut_fem,2,0),7)</f>
        <v>5</v>
      </c>
      <c r="E83">
        <f>IFERROR(VLOOKUP(Tabla1[[#This Row],[team_name]],fts_masc,2,0),7)</f>
        <v>7</v>
      </c>
      <c r="F83">
        <f>IFERROR(VLOOKUP(Tabla1[[#This Row],[team_name]],fts_fem,2,0),7)</f>
        <v>7</v>
      </c>
      <c r="G83">
        <f>IFERROR(VLOOKUP(Tabla1[[#This Row],[team_name]],vol_masc,2,0),7)</f>
        <v>7</v>
      </c>
      <c r="H83">
        <f>IFERROR(VLOOKUP(Tabla1[[#This Row],[team_name]],bas_masc,2,0),7)</f>
        <v>7</v>
      </c>
      <c r="I83">
        <f>IFERROR(VLOOKUP(Tabla1[[#This Row],[team_name]],bes_masc,2,0),7)</f>
        <v>7</v>
      </c>
      <c r="J83">
        <f>IFERROR(VLOOKUP(Tabla1[[#This Row],[team_name]],bad_masc,2,0),7)</f>
        <v>7</v>
      </c>
      <c r="K83">
        <f>IFERROR(VLOOKUP(Tabla1[[#This Row],[team_name]],cur_masc,2,0),7)</f>
        <v>7</v>
      </c>
      <c r="L83">
        <f>IFERROR(VLOOKUP(Tabla1[[#This Row],[team_name]],ten_masc,2,0),7)</f>
        <v>7</v>
      </c>
      <c r="M83">
        <f>IFERROR(VLOOKUP(Tabla1[[#This Row],[team_name]],rug_masc,2,0),7)</f>
        <v>7</v>
      </c>
      <c r="N83">
        <f>IFERROR(VLOOKUP(Tabla1[[#This Row],[team_name]],sqs_masc,2,0),7)</f>
        <v>7</v>
      </c>
      <c r="O83">
        <f>IFERROR(VLOOKUP(Tabla1[[#This Row],[team_name]],vlp_masc,2,0),7)</f>
        <v>7</v>
      </c>
      <c r="P83">
        <f>IFERROR(VLOOKUP(Tabla1[[#This Row],[team_name]],tem_masc,2,0),7)</f>
        <v>7</v>
      </c>
      <c r="Q83">
        <f>IFERROR(VLOOKUP(Tabla1[[#This Row],[team_name]],bal_masc,2,0),7)</f>
        <v>7</v>
      </c>
      <c r="R83">
        <f>IFERROR(VLOOKUP(Tabla1[[#This Row],[team_name]],hck_masc,2,0),7)</f>
        <v>7</v>
      </c>
      <c r="S83">
        <f>IFERROR(VLOOKUP(Tabla1[[#This Row],[team_name]],arc_masc,2,0),7)</f>
        <v>7</v>
      </c>
      <c r="T83">
        <f>IFERROR(VLOOKUP(Tabla1[[#This Row],[team_name]],esg_masc,2,0),7)</f>
        <v>7</v>
      </c>
      <c r="U83">
        <f>IFERROR(VLOOKUP(Tabla1[[#This Row],[team_name]],vol_fem,2,0),7)</f>
        <v>5</v>
      </c>
      <c r="V83">
        <f>IFERROR(VLOOKUP(Tabla1[[#This Row],[team_name]],bas_fem,2,0),7)</f>
        <v>3</v>
      </c>
      <c r="W83">
        <f>IFERROR(VLOOKUP(Tabla1[[#This Row],[team_name]],bes_fem,2,0),7)</f>
        <v>7</v>
      </c>
      <c r="X83">
        <f>IFERROR(VLOOKUP(Tabla1[[#This Row],[team_name]],bad_fem,2,0),7)</f>
        <v>7</v>
      </c>
      <c r="Y83">
        <f>IFERROR(VLOOKUP(Tabla1[[#This Row],[team_name]],cur_fem,2,0),7)</f>
        <v>7</v>
      </c>
      <c r="Z83">
        <f>IFERROR(VLOOKUP(Tabla1[[#This Row],[team_name]],ten_fem,2,0),7)</f>
        <v>5</v>
      </c>
      <c r="AA83">
        <f>IFERROR(VLOOKUP(Tabla1[[#This Row],[team_name]],rug_fem,2,0),7)</f>
        <v>7</v>
      </c>
      <c r="AB83">
        <f>IFERROR(VLOOKUP(Tabla1[[#This Row],[team_name]],sqs_fem,2,0),7)</f>
        <v>1</v>
      </c>
      <c r="AC83">
        <f>IFERROR(VLOOKUP(Tabla1[[#This Row],[team_name]],vlp_fem,2,0),7)</f>
        <v>6</v>
      </c>
      <c r="AD83">
        <f>IFERROR(VLOOKUP(Tabla1[[#This Row],[team_name]],tem_fem,2,0),7)</f>
        <v>2</v>
      </c>
      <c r="AE83">
        <f>IFERROR(VLOOKUP(Tabla1[[#This Row],[team_name]],bal_fem,2,0),7)</f>
        <v>7</v>
      </c>
      <c r="AF83">
        <f>IFERROR(VLOOKUP(Tabla1[[#This Row],[team_name]],hck_fem,2,0),7)</f>
        <v>6</v>
      </c>
      <c r="AG83">
        <f>IFERROR(VLOOKUP(Tabla1[[#This Row],[team_name]],esg_fem,2,0),7)</f>
        <v>3</v>
      </c>
      <c r="AH83">
        <f>IFERROR(VLOOKUP(Tabla1[[#This Row],[team_name]],esg_fem,2,0),7)</f>
        <v>3</v>
      </c>
      <c r="BC83">
        <v>7</v>
      </c>
      <c r="BD83">
        <v>7</v>
      </c>
      <c r="BE83">
        <v>7</v>
      </c>
      <c r="BF83">
        <v>7</v>
      </c>
      <c r="BG83">
        <v>7</v>
      </c>
      <c r="BH83">
        <v>7</v>
      </c>
      <c r="BI83">
        <v>7</v>
      </c>
      <c r="BJ83">
        <v>7</v>
      </c>
      <c r="BK83">
        <v>7</v>
      </c>
      <c r="BL83">
        <v>7</v>
      </c>
      <c r="BM83">
        <v>7</v>
      </c>
    </row>
    <row r="84" spans="1:65" x14ac:dyDescent="0.25">
      <c r="A84">
        <v>283</v>
      </c>
      <c r="B84" t="s">
        <v>1052</v>
      </c>
      <c r="C84">
        <f>IFERROR(VLOOKUP(Tabla1[[#This Row],[team_name]],fut_masc,2,0),7)</f>
        <v>7</v>
      </c>
      <c r="D84">
        <f>IFERROR(VLOOKUP(Tabla1[[#This Row],[team_name]],fut_fem,2,0),7)</f>
        <v>4</v>
      </c>
      <c r="E84">
        <f>IFERROR(VLOOKUP(Tabla1[[#This Row],[team_name]],fts_masc,2,0),7)</f>
        <v>7</v>
      </c>
      <c r="F84">
        <f>IFERROR(VLOOKUP(Tabla1[[#This Row],[team_name]],fts_fem,2,0),7)</f>
        <v>7</v>
      </c>
      <c r="G84">
        <f>IFERROR(VLOOKUP(Tabla1[[#This Row],[team_name]],vol_masc,2,0),7)</f>
        <v>7</v>
      </c>
      <c r="H84">
        <f>IFERROR(VLOOKUP(Tabla1[[#This Row],[team_name]],bas_masc,2,0),7)</f>
        <v>7</v>
      </c>
      <c r="I84">
        <f>IFERROR(VLOOKUP(Tabla1[[#This Row],[team_name]],bes_masc,2,0),7)</f>
        <v>7</v>
      </c>
      <c r="J84">
        <f>IFERROR(VLOOKUP(Tabla1[[#This Row],[team_name]],bad_masc,2,0),7)</f>
        <v>7</v>
      </c>
      <c r="K84">
        <f>IFERROR(VLOOKUP(Tabla1[[#This Row],[team_name]],cur_masc,2,0),7)</f>
        <v>7</v>
      </c>
      <c r="L84">
        <f>IFERROR(VLOOKUP(Tabla1[[#This Row],[team_name]],ten_masc,2,0),7)</f>
        <v>7</v>
      </c>
      <c r="M84">
        <f>IFERROR(VLOOKUP(Tabla1[[#This Row],[team_name]],rug_masc,2,0),7)</f>
        <v>7</v>
      </c>
      <c r="N84">
        <f>IFERROR(VLOOKUP(Tabla1[[#This Row],[team_name]],sqs_masc,2,0),7)</f>
        <v>7</v>
      </c>
      <c r="O84">
        <f>IFERROR(VLOOKUP(Tabla1[[#This Row],[team_name]],vlp_masc,2,0),7)</f>
        <v>7</v>
      </c>
      <c r="P84">
        <f>IFERROR(VLOOKUP(Tabla1[[#This Row],[team_name]],tem_masc,2,0),7)</f>
        <v>7</v>
      </c>
      <c r="Q84">
        <f>IFERROR(VLOOKUP(Tabla1[[#This Row],[team_name]],bal_masc,2,0),7)</f>
        <v>7</v>
      </c>
      <c r="R84">
        <f>IFERROR(VLOOKUP(Tabla1[[#This Row],[team_name]],hck_masc,2,0),7)</f>
        <v>7</v>
      </c>
      <c r="S84">
        <f>IFERROR(VLOOKUP(Tabla1[[#This Row],[team_name]],arc_masc,2,0),7)</f>
        <v>7</v>
      </c>
      <c r="T84">
        <f>IFERROR(VLOOKUP(Tabla1[[#This Row],[team_name]],esg_masc,2,0),7)</f>
        <v>7</v>
      </c>
      <c r="U84">
        <f>IFERROR(VLOOKUP(Tabla1[[#This Row],[team_name]],vol_fem,2,0),7)</f>
        <v>5</v>
      </c>
      <c r="V84">
        <f>IFERROR(VLOOKUP(Tabla1[[#This Row],[team_name]],bas_fem,2,0),7)</f>
        <v>4</v>
      </c>
      <c r="W84">
        <f>IFERROR(VLOOKUP(Tabla1[[#This Row],[team_name]],bes_fem,2,0),7)</f>
        <v>7</v>
      </c>
      <c r="X84">
        <f>IFERROR(VLOOKUP(Tabla1[[#This Row],[team_name]],bad_fem,2,0),7)</f>
        <v>7</v>
      </c>
      <c r="Y84">
        <f>IFERROR(VLOOKUP(Tabla1[[#This Row],[team_name]],cur_fem,2,0),7)</f>
        <v>7</v>
      </c>
      <c r="Z84">
        <f>IFERROR(VLOOKUP(Tabla1[[#This Row],[team_name]],ten_fem,2,0),7)</f>
        <v>7</v>
      </c>
      <c r="AA84">
        <f>IFERROR(VLOOKUP(Tabla1[[#This Row],[team_name]],rug_fem,2,0),7)</f>
        <v>7</v>
      </c>
      <c r="AB84">
        <f>IFERROR(VLOOKUP(Tabla1[[#This Row],[team_name]],sqs_fem,2,0),7)</f>
        <v>7</v>
      </c>
      <c r="AC84">
        <f>IFERROR(VLOOKUP(Tabla1[[#This Row],[team_name]],vlp_fem,2,0),7)</f>
        <v>6</v>
      </c>
      <c r="AD84">
        <f>IFERROR(VLOOKUP(Tabla1[[#This Row],[team_name]],tem_fem,2,0),7)</f>
        <v>7</v>
      </c>
      <c r="AE84">
        <f>IFERROR(VLOOKUP(Tabla1[[#This Row],[team_name]],bal_fem,2,0),7)</f>
        <v>7</v>
      </c>
      <c r="AF84">
        <f>IFERROR(VLOOKUP(Tabla1[[#This Row],[team_name]],hck_fem,2,0),7)</f>
        <v>7</v>
      </c>
      <c r="AG84">
        <f>IFERROR(VLOOKUP(Tabla1[[#This Row],[team_name]],esg_fem,2,0),7)</f>
        <v>6</v>
      </c>
      <c r="AH84">
        <f>IFERROR(VLOOKUP(Tabla1[[#This Row],[team_name]],esg_fem,2,0),7)</f>
        <v>6</v>
      </c>
      <c r="BC84">
        <v>7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</row>
    <row r="85" spans="1:65" x14ac:dyDescent="0.25">
      <c r="A85">
        <v>284</v>
      </c>
      <c r="B85" t="s">
        <v>1053</v>
      </c>
      <c r="C85">
        <f>IFERROR(VLOOKUP(Tabla1[[#This Row],[team_name]],fut_masc,2,0),7)</f>
        <v>7</v>
      </c>
      <c r="D85">
        <f>IFERROR(VLOOKUP(Tabla1[[#This Row],[team_name]],fut_fem,2,0),7)</f>
        <v>5</v>
      </c>
      <c r="E85">
        <f>IFERROR(VLOOKUP(Tabla1[[#This Row],[team_name]],fts_masc,2,0),7)</f>
        <v>7</v>
      </c>
      <c r="F85">
        <f>IFERROR(VLOOKUP(Tabla1[[#This Row],[team_name]],fts_fem,2,0),7)</f>
        <v>5</v>
      </c>
      <c r="G85">
        <f>IFERROR(VLOOKUP(Tabla1[[#This Row],[team_name]],vol_masc,2,0),7)</f>
        <v>7</v>
      </c>
      <c r="H85">
        <f>IFERROR(VLOOKUP(Tabla1[[#This Row],[team_name]],bas_masc,2,0),7)</f>
        <v>7</v>
      </c>
      <c r="I85">
        <f>IFERROR(VLOOKUP(Tabla1[[#This Row],[team_name]],bes_masc,2,0),7)</f>
        <v>7</v>
      </c>
      <c r="J85">
        <f>IFERROR(VLOOKUP(Tabla1[[#This Row],[team_name]],bad_masc,2,0),7)</f>
        <v>7</v>
      </c>
      <c r="K85">
        <f>IFERROR(VLOOKUP(Tabla1[[#This Row],[team_name]],cur_masc,2,0),7)</f>
        <v>7</v>
      </c>
      <c r="L85">
        <f>IFERROR(VLOOKUP(Tabla1[[#This Row],[team_name]],ten_masc,2,0),7)</f>
        <v>7</v>
      </c>
      <c r="M85">
        <f>IFERROR(VLOOKUP(Tabla1[[#This Row],[team_name]],rug_masc,2,0),7)</f>
        <v>7</v>
      </c>
      <c r="N85">
        <f>IFERROR(VLOOKUP(Tabla1[[#This Row],[team_name]],sqs_masc,2,0),7)</f>
        <v>7</v>
      </c>
      <c r="O85">
        <f>IFERROR(VLOOKUP(Tabla1[[#This Row],[team_name]],vlp_masc,2,0),7)</f>
        <v>7</v>
      </c>
      <c r="P85">
        <f>IFERROR(VLOOKUP(Tabla1[[#This Row],[team_name]],tem_masc,2,0),7)</f>
        <v>7</v>
      </c>
      <c r="Q85">
        <f>IFERROR(VLOOKUP(Tabla1[[#This Row],[team_name]],bal_masc,2,0),7)</f>
        <v>7</v>
      </c>
      <c r="R85">
        <f>IFERROR(VLOOKUP(Tabla1[[#This Row],[team_name]],hck_masc,2,0),7)</f>
        <v>7</v>
      </c>
      <c r="S85">
        <f>IFERROR(VLOOKUP(Tabla1[[#This Row],[team_name]],arc_masc,2,0),7)</f>
        <v>7</v>
      </c>
      <c r="T85">
        <f>IFERROR(VLOOKUP(Tabla1[[#This Row],[team_name]],esg_masc,2,0),7)</f>
        <v>7</v>
      </c>
      <c r="U85">
        <f>IFERROR(VLOOKUP(Tabla1[[#This Row],[team_name]],vol_fem,2,0),7)</f>
        <v>7</v>
      </c>
      <c r="V85">
        <f>IFERROR(VLOOKUP(Tabla1[[#This Row],[team_name]],bas_fem,2,0),7)</f>
        <v>7</v>
      </c>
      <c r="W85">
        <f>IFERROR(VLOOKUP(Tabla1[[#This Row],[team_name]],bes_fem,2,0),7)</f>
        <v>7</v>
      </c>
      <c r="X85">
        <f>IFERROR(VLOOKUP(Tabla1[[#This Row],[team_name]],bad_fem,2,0),7)</f>
        <v>7</v>
      </c>
      <c r="Y85">
        <f>IFERROR(VLOOKUP(Tabla1[[#This Row],[team_name]],cur_fem,2,0),7)</f>
        <v>7</v>
      </c>
      <c r="Z85">
        <f>IFERROR(VLOOKUP(Tabla1[[#This Row],[team_name]],ten_fem,2,0),7)</f>
        <v>7</v>
      </c>
      <c r="AA85">
        <f>IFERROR(VLOOKUP(Tabla1[[#This Row],[team_name]],rug_fem,2,0),7)</f>
        <v>7</v>
      </c>
      <c r="AB85">
        <f>IFERROR(VLOOKUP(Tabla1[[#This Row],[team_name]],sqs_fem,2,0),7)</f>
        <v>7</v>
      </c>
      <c r="AC85">
        <f>IFERROR(VLOOKUP(Tabla1[[#This Row],[team_name]],vlp_fem,2,0),7)</f>
        <v>7</v>
      </c>
      <c r="AD85">
        <f>IFERROR(VLOOKUP(Tabla1[[#This Row],[team_name]],tem_fem,2,0),7)</f>
        <v>7</v>
      </c>
      <c r="AE85">
        <f>IFERROR(VLOOKUP(Tabla1[[#This Row],[team_name]],bal_fem,2,0),7)</f>
        <v>7</v>
      </c>
      <c r="AF85">
        <f>IFERROR(VLOOKUP(Tabla1[[#This Row],[team_name]],hck_fem,2,0),7)</f>
        <v>7</v>
      </c>
      <c r="AG85">
        <f>IFERROR(VLOOKUP(Tabla1[[#This Row],[team_name]],esg_fem,2,0),7)</f>
        <v>6</v>
      </c>
      <c r="AH85">
        <f>IFERROR(VLOOKUP(Tabla1[[#This Row],[team_name]],esg_fem,2,0),7)</f>
        <v>6</v>
      </c>
      <c r="BC85">
        <v>7</v>
      </c>
      <c r="BD85">
        <v>7</v>
      </c>
      <c r="BE85">
        <v>7</v>
      </c>
      <c r="BF85">
        <v>7</v>
      </c>
      <c r="BG85">
        <v>7</v>
      </c>
      <c r="BH85">
        <v>7</v>
      </c>
      <c r="BI85">
        <v>7</v>
      </c>
      <c r="BJ85">
        <v>7</v>
      </c>
      <c r="BK85">
        <v>7</v>
      </c>
      <c r="BL85">
        <v>7</v>
      </c>
      <c r="BM85">
        <v>7</v>
      </c>
    </row>
    <row r="86" spans="1:65" x14ac:dyDescent="0.25">
      <c r="A86">
        <v>285</v>
      </c>
      <c r="B86" t="s">
        <v>1054</v>
      </c>
      <c r="C86">
        <f>IFERROR(VLOOKUP(Tabla1[[#This Row],[team_name]],fut_masc,2,0),7)</f>
        <v>7</v>
      </c>
      <c r="D86">
        <f>IFERROR(VLOOKUP(Tabla1[[#This Row],[team_name]],fut_fem,2,0),7)</f>
        <v>7</v>
      </c>
      <c r="E86">
        <f>IFERROR(VLOOKUP(Tabla1[[#This Row],[team_name]],fts_masc,2,0),7)</f>
        <v>7</v>
      </c>
      <c r="F86">
        <f>IFERROR(VLOOKUP(Tabla1[[#This Row],[team_name]],fts_fem,2,0),7)</f>
        <v>7</v>
      </c>
      <c r="G86">
        <f>IFERROR(VLOOKUP(Tabla1[[#This Row],[team_name]],vol_masc,2,0),7)</f>
        <v>7</v>
      </c>
      <c r="H86">
        <f>IFERROR(VLOOKUP(Tabla1[[#This Row],[team_name]],bas_masc,2,0),7)</f>
        <v>7</v>
      </c>
      <c r="I86">
        <f>IFERROR(VLOOKUP(Tabla1[[#This Row],[team_name]],bes_masc,2,0),7)</f>
        <v>7</v>
      </c>
      <c r="J86">
        <f>IFERROR(VLOOKUP(Tabla1[[#This Row],[team_name]],bad_masc,2,0),7)</f>
        <v>7</v>
      </c>
      <c r="K86">
        <f>IFERROR(VLOOKUP(Tabla1[[#This Row],[team_name]],cur_masc,2,0),7)</f>
        <v>7</v>
      </c>
      <c r="L86">
        <f>IFERROR(VLOOKUP(Tabla1[[#This Row],[team_name]],ten_masc,2,0),7)</f>
        <v>7</v>
      </c>
      <c r="M86">
        <f>IFERROR(VLOOKUP(Tabla1[[#This Row],[team_name]],rug_masc,2,0),7)</f>
        <v>7</v>
      </c>
      <c r="N86">
        <f>IFERROR(VLOOKUP(Tabla1[[#This Row],[team_name]],sqs_masc,2,0),7)</f>
        <v>7</v>
      </c>
      <c r="O86">
        <f>IFERROR(VLOOKUP(Tabla1[[#This Row],[team_name]],vlp_masc,2,0),7)</f>
        <v>7</v>
      </c>
      <c r="P86">
        <f>IFERROR(VLOOKUP(Tabla1[[#This Row],[team_name]],tem_masc,2,0),7)</f>
        <v>7</v>
      </c>
      <c r="Q86">
        <f>IFERROR(VLOOKUP(Tabla1[[#This Row],[team_name]],bal_masc,2,0),7)</f>
        <v>7</v>
      </c>
      <c r="R86">
        <f>IFERROR(VLOOKUP(Tabla1[[#This Row],[team_name]],hck_masc,2,0),7)</f>
        <v>7</v>
      </c>
      <c r="S86">
        <f>IFERROR(VLOOKUP(Tabla1[[#This Row],[team_name]],arc_masc,2,0),7)</f>
        <v>7</v>
      </c>
      <c r="T86">
        <f>IFERROR(VLOOKUP(Tabla1[[#This Row],[team_name]],esg_masc,2,0),7)</f>
        <v>7</v>
      </c>
      <c r="U86">
        <f>IFERROR(VLOOKUP(Tabla1[[#This Row],[team_name]],vol_fem,2,0),7)</f>
        <v>7</v>
      </c>
      <c r="V86">
        <f>IFERROR(VLOOKUP(Tabla1[[#This Row],[team_name]],bas_fem,2,0),7)</f>
        <v>7</v>
      </c>
      <c r="W86">
        <f>IFERROR(VLOOKUP(Tabla1[[#This Row],[team_name]],bes_fem,2,0),7)</f>
        <v>7</v>
      </c>
      <c r="X86">
        <f>IFERROR(VLOOKUP(Tabla1[[#This Row],[team_name]],bad_fem,2,0),7)</f>
        <v>7</v>
      </c>
      <c r="Y86">
        <f>IFERROR(VLOOKUP(Tabla1[[#This Row],[team_name]],cur_fem,2,0),7)</f>
        <v>7</v>
      </c>
      <c r="Z86">
        <f>IFERROR(VLOOKUP(Tabla1[[#This Row],[team_name]],ten_fem,2,0),7)</f>
        <v>7</v>
      </c>
      <c r="AA86">
        <f>IFERROR(VLOOKUP(Tabla1[[#This Row],[team_name]],rug_fem,2,0),7)</f>
        <v>7</v>
      </c>
      <c r="AB86">
        <f>IFERROR(VLOOKUP(Tabla1[[#This Row],[team_name]],sqs_fem,2,0),7)</f>
        <v>7</v>
      </c>
      <c r="AC86">
        <f>IFERROR(VLOOKUP(Tabla1[[#This Row],[team_name]],vlp_fem,2,0),7)</f>
        <v>7</v>
      </c>
      <c r="AD86">
        <f>IFERROR(VLOOKUP(Tabla1[[#This Row],[team_name]],tem_fem,2,0),7)</f>
        <v>7</v>
      </c>
      <c r="AE86">
        <f>IFERROR(VLOOKUP(Tabla1[[#This Row],[team_name]],bal_fem,2,0),7)</f>
        <v>7</v>
      </c>
      <c r="AF86">
        <f>IFERROR(VLOOKUP(Tabla1[[#This Row],[team_name]],hck_fem,2,0),7)</f>
        <v>7</v>
      </c>
      <c r="AG86">
        <f>IFERROR(VLOOKUP(Tabla1[[#This Row],[team_name]],esg_fem,2,0),7)</f>
        <v>7</v>
      </c>
      <c r="AH86">
        <f>IFERROR(VLOOKUP(Tabla1[[#This Row],[team_name]],esg_fem,2,0),7)</f>
        <v>7</v>
      </c>
      <c r="BC86">
        <v>7</v>
      </c>
      <c r="BD86">
        <v>7</v>
      </c>
      <c r="BE86">
        <v>7</v>
      </c>
      <c r="BF86">
        <v>7</v>
      </c>
      <c r="BG86">
        <v>7</v>
      </c>
      <c r="BH86">
        <v>7</v>
      </c>
      <c r="BI86">
        <v>7</v>
      </c>
      <c r="BJ86">
        <v>7</v>
      </c>
      <c r="BK86">
        <v>7</v>
      </c>
      <c r="BL86">
        <v>7</v>
      </c>
      <c r="BM86">
        <v>7</v>
      </c>
    </row>
    <row r="87" spans="1:65" x14ac:dyDescent="0.25">
      <c r="A87">
        <v>286</v>
      </c>
      <c r="B87" t="s">
        <v>1055</v>
      </c>
      <c r="C87">
        <f>IFERROR(VLOOKUP(Tabla1[[#This Row],[team_name]],fut_masc,2,0),7)</f>
        <v>7</v>
      </c>
      <c r="D87">
        <f>IFERROR(VLOOKUP(Tabla1[[#This Row],[team_name]],fut_fem,2,0),7)</f>
        <v>2</v>
      </c>
      <c r="E87">
        <f>IFERROR(VLOOKUP(Tabla1[[#This Row],[team_name]],fts_masc,2,0),7)</f>
        <v>7</v>
      </c>
      <c r="F87">
        <f>IFERROR(VLOOKUP(Tabla1[[#This Row],[team_name]],fts_fem,2,0),7)</f>
        <v>7</v>
      </c>
      <c r="G87">
        <f>IFERROR(VLOOKUP(Tabla1[[#This Row],[team_name]],vol_masc,2,0),7)</f>
        <v>7</v>
      </c>
      <c r="H87">
        <f>IFERROR(VLOOKUP(Tabla1[[#This Row],[team_name]],bas_masc,2,0),7)</f>
        <v>7</v>
      </c>
      <c r="I87">
        <f>IFERROR(VLOOKUP(Tabla1[[#This Row],[team_name]],bes_masc,2,0),7)</f>
        <v>7</v>
      </c>
      <c r="J87">
        <f>IFERROR(VLOOKUP(Tabla1[[#This Row],[team_name]],bad_masc,2,0),7)</f>
        <v>7</v>
      </c>
      <c r="K87">
        <f>IFERROR(VLOOKUP(Tabla1[[#This Row],[team_name]],cur_masc,2,0),7)</f>
        <v>7</v>
      </c>
      <c r="L87">
        <f>IFERROR(VLOOKUP(Tabla1[[#This Row],[team_name]],ten_masc,2,0),7)</f>
        <v>7</v>
      </c>
      <c r="M87">
        <f>IFERROR(VLOOKUP(Tabla1[[#This Row],[team_name]],rug_masc,2,0),7)</f>
        <v>7</v>
      </c>
      <c r="N87">
        <f>IFERROR(VLOOKUP(Tabla1[[#This Row],[team_name]],sqs_masc,2,0),7)</f>
        <v>7</v>
      </c>
      <c r="O87">
        <f>IFERROR(VLOOKUP(Tabla1[[#This Row],[team_name]],vlp_masc,2,0),7)</f>
        <v>7</v>
      </c>
      <c r="P87">
        <f>IFERROR(VLOOKUP(Tabla1[[#This Row],[team_name]],tem_masc,2,0),7)</f>
        <v>7</v>
      </c>
      <c r="Q87">
        <f>IFERROR(VLOOKUP(Tabla1[[#This Row],[team_name]],bal_masc,2,0),7)</f>
        <v>7</v>
      </c>
      <c r="R87">
        <f>IFERROR(VLOOKUP(Tabla1[[#This Row],[team_name]],hck_masc,2,0),7)</f>
        <v>7</v>
      </c>
      <c r="S87">
        <f>IFERROR(VLOOKUP(Tabla1[[#This Row],[team_name]],arc_masc,2,0),7)</f>
        <v>7</v>
      </c>
      <c r="T87">
        <f>IFERROR(VLOOKUP(Tabla1[[#This Row],[team_name]],esg_masc,2,0),7)</f>
        <v>7</v>
      </c>
      <c r="U87">
        <f>IFERROR(VLOOKUP(Tabla1[[#This Row],[team_name]],vol_fem,2,0),7)</f>
        <v>4</v>
      </c>
      <c r="V87">
        <f>IFERROR(VLOOKUP(Tabla1[[#This Row],[team_name]],bas_fem,2,0),7)</f>
        <v>7</v>
      </c>
      <c r="W87">
        <f>IFERROR(VLOOKUP(Tabla1[[#This Row],[team_name]],bes_fem,2,0),7)</f>
        <v>7</v>
      </c>
      <c r="X87">
        <f>IFERROR(VLOOKUP(Tabla1[[#This Row],[team_name]],bad_fem,2,0),7)</f>
        <v>5</v>
      </c>
      <c r="Y87">
        <f>IFERROR(VLOOKUP(Tabla1[[#This Row],[team_name]],cur_fem,2,0),7)</f>
        <v>2</v>
      </c>
      <c r="Z87">
        <f>IFERROR(VLOOKUP(Tabla1[[#This Row],[team_name]],ten_fem,2,0),7)</f>
        <v>7</v>
      </c>
      <c r="AA87">
        <f>IFERROR(VLOOKUP(Tabla1[[#This Row],[team_name]],rug_fem,2,0),7)</f>
        <v>2</v>
      </c>
      <c r="AB87">
        <f>IFERROR(VLOOKUP(Tabla1[[#This Row],[team_name]],sqs_fem,2,0),7)</f>
        <v>4</v>
      </c>
      <c r="AC87">
        <f>IFERROR(VLOOKUP(Tabla1[[#This Row],[team_name]],vlp_fem,2,0),7)</f>
        <v>7</v>
      </c>
      <c r="AD87">
        <f>IFERROR(VLOOKUP(Tabla1[[#This Row],[team_name]],tem_fem,2,0),7)</f>
        <v>7</v>
      </c>
      <c r="AE87">
        <f>IFERROR(VLOOKUP(Tabla1[[#This Row],[team_name]],bal_fem,2,0),7)</f>
        <v>7</v>
      </c>
      <c r="AF87">
        <f>IFERROR(VLOOKUP(Tabla1[[#This Row],[team_name]],hck_fem,2,0),7)</f>
        <v>3</v>
      </c>
      <c r="AG87">
        <f>IFERROR(VLOOKUP(Tabla1[[#This Row],[team_name]],esg_fem,2,0),7)</f>
        <v>7</v>
      </c>
      <c r="AH87">
        <f>IFERROR(VLOOKUP(Tabla1[[#This Row],[team_name]],esg_fem,2,0),7)</f>
        <v>7</v>
      </c>
      <c r="BC87">
        <v>7</v>
      </c>
      <c r="BD87">
        <v>7</v>
      </c>
      <c r="BE87">
        <v>7</v>
      </c>
      <c r="BF87">
        <v>7</v>
      </c>
      <c r="BG87">
        <v>7</v>
      </c>
      <c r="BH87">
        <v>7</v>
      </c>
      <c r="BI87">
        <v>7</v>
      </c>
      <c r="BJ87">
        <v>7</v>
      </c>
      <c r="BK87">
        <v>7</v>
      </c>
      <c r="BL87">
        <v>7</v>
      </c>
      <c r="BM87">
        <v>7</v>
      </c>
    </row>
    <row r="88" spans="1:65" x14ac:dyDescent="0.25">
      <c r="A88">
        <v>287</v>
      </c>
      <c r="B88" t="s">
        <v>1056</v>
      </c>
      <c r="C88">
        <f>IFERROR(VLOOKUP(Tabla1[[#This Row],[team_name]],fut_masc,2,0),7)</f>
        <v>7</v>
      </c>
      <c r="D88">
        <f>IFERROR(VLOOKUP(Tabla1[[#This Row],[team_name]],fut_fem,2,0),7)</f>
        <v>3</v>
      </c>
      <c r="E88">
        <f>IFERROR(VLOOKUP(Tabla1[[#This Row],[team_name]],fts_masc,2,0),7)</f>
        <v>7</v>
      </c>
      <c r="F88">
        <f>IFERROR(VLOOKUP(Tabla1[[#This Row],[team_name]],fts_fem,2,0),7)</f>
        <v>4</v>
      </c>
      <c r="G88">
        <f>IFERROR(VLOOKUP(Tabla1[[#This Row],[team_name]],vol_masc,2,0),7)</f>
        <v>7</v>
      </c>
      <c r="H88">
        <f>IFERROR(VLOOKUP(Tabla1[[#This Row],[team_name]],bas_masc,2,0),7)</f>
        <v>7</v>
      </c>
      <c r="I88">
        <f>IFERROR(VLOOKUP(Tabla1[[#This Row],[team_name]],bes_masc,2,0),7)</f>
        <v>7</v>
      </c>
      <c r="J88">
        <f>IFERROR(VLOOKUP(Tabla1[[#This Row],[team_name]],bad_masc,2,0),7)</f>
        <v>7</v>
      </c>
      <c r="K88">
        <f>IFERROR(VLOOKUP(Tabla1[[#This Row],[team_name]],cur_masc,2,0),7)</f>
        <v>7</v>
      </c>
      <c r="L88">
        <f>IFERROR(VLOOKUP(Tabla1[[#This Row],[team_name]],ten_masc,2,0),7)</f>
        <v>7</v>
      </c>
      <c r="M88">
        <f>IFERROR(VLOOKUP(Tabla1[[#This Row],[team_name]],rug_masc,2,0),7)</f>
        <v>7</v>
      </c>
      <c r="N88">
        <f>IFERROR(VLOOKUP(Tabla1[[#This Row],[team_name]],sqs_masc,2,0),7)</f>
        <v>7</v>
      </c>
      <c r="O88">
        <f>IFERROR(VLOOKUP(Tabla1[[#This Row],[team_name]],vlp_masc,2,0),7)</f>
        <v>7</v>
      </c>
      <c r="P88">
        <f>IFERROR(VLOOKUP(Tabla1[[#This Row],[team_name]],tem_masc,2,0),7)</f>
        <v>7</v>
      </c>
      <c r="Q88">
        <f>IFERROR(VLOOKUP(Tabla1[[#This Row],[team_name]],bal_masc,2,0),7)</f>
        <v>7</v>
      </c>
      <c r="R88">
        <f>IFERROR(VLOOKUP(Tabla1[[#This Row],[team_name]],hck_masc,2,0),7)</f>
        <v>7</v>
      </c>
      <c r="S88">
        <f>IFERROR(VLOOKUP(Tabla1[[#This Row],[team_name]],arc_masc,2,0),7)</f>
        <v>7</v>
      </c>
      <c r="T88">
        <f>IFERROR(VLOOKUP(Tabla1[[#This Row],[team_name]],esg_masc,2,0),7)</f>
        <v>7</v>
      </c>
      <c r="U88">
        <f>IFERROR(VLOOKUP(Tabla1[[#This Row],[team_name]],vol_fem,2,0),7)</f>
        <v>3</v>
      </c>
      <c r="V88">
        <f>IFERROR(VLOOKUP(Tabla1[[#This Row],[team_name]],bas_fem,2,0),7)</f>
        <v>3</v>
      </c>
      <c r="W88">
        <f>IFERROR(VLOOKUP(Tabla1[[#This Row],[team_name]],bes_fem,2,0),7)</f>
        <v>7</v>
      </c>
      <c r="X88">
        <f>IFERROR(VLOOKUP(Tabla1[[#This Row],[team_name]],bad_fem,2,0),7)</f>
        <v>7</v>
      </c>
      <c r="Y88">
        <f>IFERROR(VLOOKUP(Tabla1[[#This Row],[team_name]],cur_fem,2,0),7)</f>
        <v>4</v>
      </c>
      <c r="Z88">
        <f>IFERROR(VLOOKUP(Tabla1[[#This Row],[team_name]],ten_fem,2,0),7)</f>
        <v>7</v>
      </c>
      <c r="AA88">
        <f>IFERROR(VLOOKUP(Tabla1[[#This Row],[team_name]],rug_fem,2,0),7)</f>
        <v>7</v>
      </c>
      <c r="AB88">
        <f>IFERROR(VLOOKUP(Tabla1[[#This Row],[team_name]],sqs_fem,2,0),7)</f>
        <v>7</v>
      </c>
      <c r="AC88">
        <f>IFERROR(VLOOKUP(Tabla1[[#This Row],[team_name]],vlp_fem,2,0),7)</f>
        <v>5</v>
      </c>
      <c r="AD88">
        <f>IFERROR(VLOOKUP(Tabla1[[#This Row],[team_name]],tem_fem,2,0),7)</f>
        <v>7</v>
      </c>
      <c r="AE88">
        <f>IFERROR(VLOOKUP(Tabla1[[#This Row],[team_name]],bal_fem,2,0),7)</f>
        <v>5</v>
      </c>
      <c r="AF88">
        <f>IFERROR(VLOOKUP(Tabla1[[#This Row],[team_name]],hck_fem,2,0),7)</f>
        <v>6</v>
      </c>
      <c r="AG88">
        <f>IFERROR(VLOOKUP(Tabla1[[#This Row],[team_name]],esg_fem,2,0),7)</f>
        <v>7</v>
      </c>
      <c r="AH88">
        <f>IFERROR(VLOOKUP(Tabla1[[#This Row],[team_name]],esg_fem,2,0),7)</f>
        <v>7</v>
      </c>
      <c r="BC88">
        <v>7</v>
      </c>
      <c r="BD88">
        <v>7</v>
      </c>
      <c r="BE88">
        <v>7</v>
      </c>
      <c r="BF88">
        <v>7</v>
      </c>
      <c r="BG88">
        <v>7</v>
      </c>
      <c r="BH88">
        <v>7</v>
      </c>
      <c r="BI88">
        <v>7</v>
      </c>
      <c r="BJ88">
        <v>7</v>
      </c>
      <c r="BK88">
        <v>7</v>
      </c>
      <c r="BL88">
        <v>7</v>
      </c>
      <c r="BM88">
        <v>7</v>
      </c>
    </row>
    <row r="89" spans="1:65" x14ac:dyDescent="0.25">
      <c r="A89">
        <v>288</v>
      </c>
      <c r="B89" t="s">
        <v>1057</v>
      </c>
      <c r="C89">
        <f>IFERROR(VLOOKUP(Tabla1[[#This Row],[team_name]],fut_masc,2,0),7)</f>
        <v>7</v>
      </c>
      <c r="D89">
        <f>IFERROR(VLOOKUP(Tabla1[[#This Row],[team_name]],fut_fem,2,0),7)</f>
        <v>3</v>
      </c>
      <c r="E89">
        <f>IFERROR(VLOOKUP(Tabla1[[#This Row],[team_name]],fts_masc,2,0),7)</f>
        <v>7</v>
      </c>
      <c r="F89">
        <f>IFERROR(VLOOKUP(Tabla1[[#This Row],[team_name]],fts_fem,2,0),7)</f>
        <v>5</v>
      </c>
      <c r="G89">
        <f>IFERROR(VLOOKUP(Tabla1[[#This Row],[team_name]],vol_masc,2,0),7)</f>
        <v>7</v>
      </c>
      <c r="H89">
        <f>IFERROR(VLOOKUP(Tabla1[[#This Row],[team_name]],bas_masc,2,0),7)</f>
        <v>7</v>
      </c>
      <c r="I89">
        <f>IFERROR(VLOOKUP(Tabla1[[#This Row],[team_name]],bes_masc,2,0),7)</f>
        <v>7</v>
      </c>
      <c r="J89">
        <f>IFERROR(VLOOKUP(Tabla1[[#This Row],[team_name]],bad_masc,2,0),7)</f>
        <v>7</v>
      </c>
      <c r="K89">
        <f>IFERROR(VLOOKUP(Tabla1[[#This Row],[team_name]],cur_masc,2,0),7)</f>
        <v>7</v>
      </c>
      <c r="L89">
        <f>IFERROR(VLOOKUP(Tabla1[[#This Row],[team_name]],ten_masc,2,0),7)</f>
        <v>7</v>
      </c>
      <c r="M89">
        <f>IFERROR(VLOOKUP(Tabla1[[#This Row],[team_name]],rug_masc,2,0),7)</f>
        <v>7</v>
      </c>
      <c r="N89">
        <f>IFERROR(VLOOKUP(Tabla1[[#This Row],[team_name]],sqs_masc,2,0),7)</f>
        <v>7</v>
      </c>
      <c r="O89">
        <f>IFERROR(VLOOKUP(Tabla1[[#This Row],[team_name]],vlp_masc,2,0),7)</f>
        <v>7</v>
      </c>
      <c r="P89">
        <f>IFERROR(VLOOKUP(Tabla1[[#This Row],[team_name]],tem_masc,2,0),7)</f>
        <v>7</v>
      </c>
      <c r="Q89">
        <f>IFERROR(VLOOKUP(Tabla1[[#This Row],[team_name]],bal_masc,2,0),7)</f>
        <v>7</v>
      </c>
      <c r="R89">
        <f>IFERROR(VLOOKUP(Tabla1[[#This Row],[team_name]],hck_masc,2,0),7)</f>
        <v>7</v>
      </c>
      <c r="S89">
        <f>IFERROR(VLOOKUP(Tabla1[[#This Row],[team_name]],arc_masc,2,0),7)</f>
        <v>7</v>
      </c>
      <c r="T89">
        <f>IFERROR(VLOOKUP(Tabla1[[#This Row],[team_name]],esg_masc,2,0),7)</f>
        <v>7</v>
      </c>
      <c r="U89">
        <f>IFERROR(VLOOKUP(Tabla1[[#This Row],[team_name]],vol_fem,2,0),7)</f>
        <v>3</v>
      </c>
      <c r="V89">
        <f>IFERROR(VLOOKUP(Tabla1[[#This Row],[team_name]],bas_fem,2,0),7)</f>
        <v>3</v>
      </c>
      <c r="W89">
        <f>IFERROR(VLOOKUP(Tabla1[[#This Row],[team_name]],bes_fem,2,0),7)</f>
        <v>7</v>
      </c>
      <c r="X89">
        <f>IFERROR(VLOOKUP(Tabla1[[#This Row],[team_name]],bad_fem,2,0),7)</f>
        <v>7</v>
      </c>
      <c r="Y89">
        <f>IFERROR(VLOOKUP(Tabla1[[#This Row],[team_name]],cur_fem,2,0),7)</f>
        <v>4</v>
      </c>
      <c r="Z89">
        <f>IFERROR(VLOOKUP(Tabla1[[#This Row],[team_name]],ten_fem,2,0),7)</f>
        <v>5</v>
      </c>
      <c r="AA89">
        <f>IFERROR(VLOOKUP(Tabla1[[#This Row],[team_name]],rug_fem,2,0),7)</f>
        <v>7</v>
      </c>
      <c r="AB89">
        <f>IFERROR(VLOOKUP(Tabla1[[#This Row],[team_name]],sqs_fem,2,0),7)</f>
        <v>7</v>
      </c>
      <c r="AC89">
        <f>IFERROR(VLOOKUP(Tabla1[[#This Row],[team_name]],vlp_fem,2,0),7)</f>
        <v>4</v>
      </c>
      <c r="AD89">
        <f>IFERROR(VLOOKUP(Tabla1[[#This Row],[team_name]],tem_fem,2,0),7)</f>
        <v>6</v>
      </c>
      <c r="AE89">
        <f>IFERROR(VLOOKUP(Tabla1[[#This Row],[team_name]],bal_fem,2,0),7)</f>
        <v>7</v>
      </c>
      <c r="AF89">
        <f>IFERROR(VLOOKUP(Tabla1[[#This Row],[team_name]],hck_fem,2,0),7)</f>
        <v>5</v>
      </c>
      <c r="AG89">
        <f>IFERROR(VLOOKUP(Tabla1[[#This Row],[team_name]],esg_fem,2,0),7)</f>
        <v>7</v>
      </c>
      <c r="AH89">
        <f>IFERROR(VLOOKUP(Tabla1[[#This Row],[team_name]],esg_fem,2,0),7)</f>
        <v>7</v>
      </c>
      <c r="BC89">
        <v>7</v>
      </c>
      <c r="BD89">
        <v>7</v>
      </c>
      <c r="BE89">
        <v>7</v>
      </c>
      <c r="BF89">
        <v>7</v>
      </c>
      <c r="BG89">
        <v>7</v>
      </c>
      <c r="BH89">
        <v>7</v>
      </c>
      <c r="BI89">
        <v>7</v>
      </c>
      <c r="BJ89">
        <v>7</v>
      </c>
      <c r="BK89">
        <v>7</v>
      </c>
      <c r="BL89">
        <v>7</v>
      </c>
      <c r="BM89">
        <v>7</v>
      </c>
    </row>
    <row r="90" spans="1:65" x14ac:dyDescent="0.25">
      <c r="A90">
        <v>289</v>
      </c>
      <c r="B90" t="s">
        <v>1058</v>
      </c>
      <c r="C90">
        <f>IFERROR(VLOOKUP(Tabla1[[#This Row],[team_name]],fut_masc,2,0),7)</f>
        <v>7</v>
      </c>
      <c r="D90">
        <f>IFERROR(VLOOKUP(Tabla1[[#This Row],[team_name]],fut_fem,2,0),7)</f>
        <v>1</v>
      </c>
      <c r="E90">
        <f>IFERROR(VLOOKUP(Tabla1[[#This Row],[team_name]],fts_masc,2,0),7)</f>
        <v>7</v>
      </c>
      <c r="F90">
        <f>IFERROR(VLOOKUP(Tabla1[[#This Row],[team_name]],fts_fem,2,0),7)</f>
        <v>1</v>
      </c>
      <c r="G90">
        <f>IFERROR(VLOOKUP(Tabla1[[#This Row],[team_name]],vol_masc,2,0),7)</f>
        <v>7</v>
      </c>
      <c r="H90">
        <f>IFERROR(VLOOKUP(Tabla1[[#This Row],[team_name]],bas_masc,2,0),7)</f>
        <v>7</v>
      </c>
      <c r="I90">
        <f>IFERROR(VLOOKUP(Tabla1[[#This Row],[team_name]],bes_masc,2,0),7)</f>
        <v>7</v>
      </c>
      <c r="J90">
        <f>IFERROR(VLOOKUP(Tabla1[[#This Row],[team_name]],bad_masc,2,0),7)</f>
        <v>7</v>
      </c>
      <c r="K90">
        <f>IFERROR(VLOOKUP(Tabla1[[#This Row],[team_name]],cur_masc,2,0),7)</f>
        <v>7</v>
      </c>
      <c r="L90">
        <f>IFERROR(VLOOKUP(Tabla1[[#This Row],[team_name]],ten_masc,2,0),7)</f>
        <v>7</v>
      </c>
      <c r="M90">
        <f>IFERROR(VLOOKUP(Tabla1[[#This Row],[team_name]],rug_masc,2,0),7)</f>
        <v>7</v>
      </c>
      <c r="N90">
        <f>IFERROR(VLOOKUP(Tabla1[[#This Row],[team_name]],sqs_masc,2,0),7)</f>
        <v>7</v>
      </c>
      <c r="O90">
        <f>IFERROR(VLOOKUP(Tabla1[[#This Row],[team_name]],vlp_masc,2,0),7)</f>
        <v>7</v>
      </c>
      <c r="P90">
        <f>IFERROR(VLOOKUP(Tabla1[[#This Row],[team_name]],tem_masc,2,0),7)</f>
        <v>7</v>
      </c>
      <c r="Q90">
        <f>IFERROR(VLOOKUP(Tabla1[[#This Row],[team_name]],bal_masc,2,0),7)</f>
        <v>7</v>
      </c>
      <c r="R90">
        <f>IFERROR(VLOOKUP(Tabla1[[#This Row],[team_name]],hck_masc,2,0),7)</f>
        <v>7</v>
      </c>
      <c r="S90">
        <f>IFERROR(VLOOKUP(Tabla1[[#This Row],[team_name]],arc_masc,2,0),7)</f>
        <v>7</v>
      </c>
      <c r="T90">
        <f>IFERROR(VLOOKUP(Tabla1[[#This Row],[team_name]],esg_masc,2,0),7)</f>
        <v>7</v>
      </c>
      <c r="U90">
        <f>IFERROR(VLOOKUP(Tabla1[[#This Row],[team_name]],vol_fem,2,0),7)</f>
        <v>3</v>
      </c>
      <c r="V90">
        <f>IFERROR(VLOOKUP(Tabla1[[#This Row],[team_name]],bas_fem,2,0),7)</f>
        <v>1</v>
      </c>
      <c r="W90">
        <f>IFERROR(VLOOKUP(Tabla1[[#This Row],[team_name]],bes_fem,2,0),7)</f>
        <v>7</v>
      </c>
      <c r="X90">
        <f>IFERROR(VLOOKUP(Tabla1[[#This Row],[team_name]],bad_fem,2,0),7)</f>
        <v>3</v>
      </c>
      <c r="Y90">
        <f>IFERROR(VLOOKUP(Tabla1[[#This Row],[team_name]],cur_fem,2,0),7)</f>
        <v>5</v>
      </c>
      <c r="Z90">
        <f>IFERROR(VLOOKUP(Tabla1[[#This Row],[team_name]],ten_fem,2,0),7)</f>
        <v>3</v>
      </c>
      <c r="AA90">
        <f>IFERROR(VLOOKUP(Tabla1[[#This Row],[team_name]],rug_fem,2,0),7)</f>
        <v>3</v>
      </c>
      <c r="AB90">
        <f>IFERROR(VLOOKUP(Tabla1[[#This Row],[team_name]],sqs_fem,2,0),7)</f>
        <v>5</v>
      </c>
      <c r="AC90">
        <f>IFERROR(VLOOKUP(Tabla1[[#This Row],[team_name]],vlp_fem,2,0),7)</f>
        <v>7</v>
      </c>
      <c r="AD90">
        <f>IFERROR(VLOOKUP(Tabla1[[#This Row],[team_name]],tem_fem,2,0),7)</f>
        <v>4</v>
      </c>
      <c r="AE90">
        <f>IFERROR(VLOOKUP(Tabla1[[#This Row],[team_name]],bal_fem,2,0),7)</f>
        <v>6</v>
      </c>
      <c r="AF90">
        <f>IFERROR(VLOOKUP(Tabla1[[#This Row],[team_name]],hck_fem,2,0),7)</f>
        <v>1</v>
      </c>
      <c r="AG90">
        <f>IFERROR(VLOOKUP(Tabla1[[#This Row],[team_name]],esg_fem,2,0),7)</f>
        <v>3</v>
      </c>
      <c r="AH90">
        <f>IFERROR(VLOOKUP(Tabla1[[#This Row],[team_name]],esg_fem,2,0),7)</f>
        <v>3</v>
      </c>
      <c r="BC90">
        <v>7</v>
      </c>
      <c r="BD90">
        <v>7</v>
      </c>
      <c r="BE90">
        <v>7</v>
      </c>
      <c r="BF90">
        <v>7</v>
      </c>
      <c r="BG90">
        <v>7</v>
      </c>
      <c r="BH90">
        <v>7</v>
      </c>
      <c r="BI90">
        <v>7</v>
      </c>
      <c r="BJ90">
        <v>7</v>
      </c>
      <c r="BK90">
        <v>7</v>
      </c>
      <c r="BL90">
        <v>7</v>
      </c>
      <c r="BM90">
        <v>7</v>
      </c>
    </row>
    <row r="91" spans="1:65" x14ac:dyDescent="0.25">
      <c r="A91">
        <v>290</v>
      </c>
      <c r="B91" t="s">
        <v>1059</v>
      </c>
      <c r="C91">
        <f>IFERROR(VLOOKUP(Tabla1[[#This Row],[team_name]],fut_masc,2,0),7)</f>
        <v>7</v>
      </c>
      <c r="D91">
        <f>IFERROR(VLOOKUP(Tabla1[[#This Row],[team_name]],fut_fem,2,0),7)</f>
        <v>1</v>
      </c>
      <c r="E91">
        <f>IFERROR(VLOOKUP(Tabla1[[#This Row],[team_name]],fts_masc,2,0),7)</f>
        <v>7</v>
      </c>
      <c r="F91">
        <f>IFERROR(VLOOKUP(Tabla1[[#This Row],[team_name]],fts_fem,2,0),7)</f>
        <v>6</v>
      </c>
      <c r="G91">
        <f>IFERROR(VLOOKUP(Tabla1[[#This Row],[team_name]],vol_masc,2,0),7)</f>
        <v>7</v>
      </c>
      <c r="H91">
        <f>IFERROR(VLOOKUP(Tabla1[[#This Row],[team_name]],bas_masc,2,0),7)</f>
        <v>7</v>
      </c>
      <c r="I91">
        <f>IFERROR(VLOOKUP(Tabla1[[#This Row],[team_name]],bes_masc,2,0),7)</f>
        <v>7</v>
      </c>
      <c r="J91">
        <f>IFERROR(VLOOKUP(Tabla1[[#This Row],[team_name]],bad_masc,2,0),7)</f>
        <v>7</v>
      </c>
      <c r="K91">
        <f>IFERROR(VLOOKUP(Tabla1[[#This Row],[team_name]],cur_masc,2,0),7)</f>
        <v>7</v>
      </c>
      <c r="L91">
        <f>IFERROR(VLOOKUP(Tabla1[[#This Row],[team_name]],ten_masc,2,0),7)</f>
        <v>7</v>
      </c>
      <c r="M91">
        <f>IFERROR(VLOOKUP(Tabla1[[#This Row],[team_name]],rug_masc,2,0),7)</f>
        <v>7</v>
      </c>
      <c r="N91">
        <f>IFERROR(VLOOKUP(Tabla1[[#This Row],[team_name]],sqs_masc,2,0),7)</f>
        <v>7</v>
      </c>
      <c r="O91">
        <f>IFERROR(VLOOKUP(Tabla1[[#This Row],[team_name]],vlp_masc,2,0),7)</f>
        <v>7</v>
      </c>
      <c r="P91">
        <f>IFERROR(VLOOKUP(Tabla1[[#This Row],[team_name]],tem_masc,2,0),7)</f>
        <v>7</v>
      </c>
      <c r="Q91">
        <f>IFERROR(VLOOKUP(Tabla1[[#This Row],[team_name]],bal_masc,2,0),7)</f>
        <v>7</v>
      </c>
      <c r="R91">
        <f>IFERROR(VLOOKUP(Tabla1[[#This Row],[team_name]],hck_masc,2,0),7)</f>
        <v>7</v>
      </c>
      <c r="S91">
        <f>IFERROR(VLOOKUP(Tabla1[[#This Row],[team_name]],arc_masc,2,0),7)</f>
        <v>7</v>
      </c>
      <c r="T91">
        <f>IFERROR(VLOOKUP(Tabla1[[#This Row],[team_name]],esg_masc,2,0),7)</f>
        <v>7</v>
      </c>
      <c r="U91">
        <f>IFERROR(VLOOKUP(Tabla1[[#This Row],[team_name]],vol_fem,2,0),7)</f>
        <v>1</v>
      </c>
      <c r="V91">
        <f>IFERROR(VLOOKUP(Tabla1[[#This Row],[team_name]],bas_fem,2,0),7)</f>
        <v>1</v>
      </c>
      <c r="W91">
        <f>IFERROR(VLOOKUP(Tabla1[[#This Row],[team_name]],bes_fem,2,0),7)</f>
        <v>1</v>
      </c>
      <c r="X91">
        <f>IFERROR(VLOOKUP(Tabla1[[#This Row],[team_name]],bad_fem,2,0),7)</f>
        <v>4</v>
      </c>
      <c r="Y91">
        <f>IFERROR(VLOOKUP(Tabla1[[#This Row],[team_name]],cur_fem,2,0),7)</f>
        <v>3</v>
      </c>
      <c r="Z91">
        <f>IFERROR(VLOOKUP(Tabla1[[#This Row],[team_name]],ten_fem,2,0),7)</f>
        <v>1</v>
      </c>
      <c r="AA91">
        <f>IFERROR(VLOOKUP(Tabla1[[#This Row],[team_name]],rug_fem,2,0),7)</f>
        <v>2</v>
      </c>
      <c r="AB91">
        <f>IFERROR(VLOOKUP(Tabla1[[#This Row],[team_name]],sqs_fem,2,0),7)</f>
        <v>1</v>
      </c>
      <c r="AC91">
        <f>IFERROR(VLOOKUP(Tabla1[[#This Row],[team_name]],vlp_fem,2,0),7)</f>
        <v>1</v>
      </c>
      <c r="AD91">
        <f>IFERROR(VLOOKUP(Tabla1[[#This Row],[team_name]],tem_fem,2,0),7)</f>
        <v>3</v>
      </c>
      <c r="AE91">
        <f>IFERROR(VLOOKUP(Tabla1[[#This Row],[team_name]],bal_fem,2,0),7)</f>
        <v>7</v>
      </c>
      <c r="AF91">
        <f>IFERROR(VLOOKUP(Tabla1[[#This Row],[team_name]],hck_fem,2,0),7)</f>
        <v>3</v>
      </c>
      <c r="AG91">
        <f>IFERROR(VLOOKUP(Tabla1[[#This Row],[team_name]],esg_fem,2,0),7)</f>
        <v>1</v>
      </c>
      <c r="AH91">
        <f>IFERROR(VLOOKUP(Tabla1[[#This Row],[team_name]],esg_fem,2,0),7)</f>
        <v>1</v>
      </c>
      <c r="BC91">
        <v>7</v>
      </c>
      <c r="BD91">
        <v>7</v>
      </c>
      <c r="BE91">
        <v>7</v>
      </c>
      <c r="BF91">
        <v>7</v>
      </c>
      <c r="BG91">
        <v>7</v>
      </c>
      <c r="BH91">
        <v>7</v>
      </c>
      <c r="BI91">
        <v>7</v>
      </c>
      <c r="BJ91">
        <v>7</v>
      </c>
      <c r="BK91">
        <v>7</v>
      </c>
      <c r="BL91">
        <v>7</v>
      </c>
      <c r="BM91">
        <v>7</v>
      </c>
    </row>
    <row r="92" spans="1:65" x14ac:dyDescent="0.25">
      <c r="A92">
        <v>291</v>
      </c>
      <c r="B92" t="s">
        <v>1060</v>
      </c>
      <c r="C92">
        <f>IFERROR(VLOOKUP(Tabla1[[#This Row],[team_name]],fut_masc,2,0),7)</f>
        <v>7</v>
      </c>
      <c r="D92">
        <f>IFERROR(VLOOKUP(Tabla1[[#This Row],[team_name]],fut_fem,2,0),7)</f>
        <v>5</v>
      </c>
      <c r="E92">
        <f>IFERROR(VLOOKUP(Tabla1[[#This Row],[team_name]],fts_masc,2,0),7)</f>
        <v>7</v>
      </c>
      <c r="F92">
        <f>IFERROR(VLOOKUP(Tabla1[[#This Row],[team_name]],fts_fem,2,0),7)</f>
        <v>7</v>
      </c>
      <c r="G92">
        <f>IFERROR(VLOOKUP(Tabla1[[#This Row],[team_name]],vol_masc,2,0),7)</f>
        <v>7</v>
      </c>
      <c r="H92">
        <f>IFERROR(VLOOKUP(Tabla1[[#This Row],[team_name]],bas_masc,2,0),7)</f>
        <v>7</v>
      </c>
      <c r="I92">
        <f>IFERROR(VLOOKUP(Tabla1[[#This Row],[team_name]],bes_masc,2,0),7)</f>
        <v>7</v>
      </c>
      <c r="J92">
        <f>IFERROR(VLOOKUP(Tabla1[[#This Row],[team_name]],bad_masc,2,0),7)</f>
        <v>7</v>
      </c>
      <c r="K92">
        <f>IFERROR(VLOOKUP(Tabla1[[#This Row],[team_name]],cur_masc,2,0),7)</f>
        <v>7</v>
      </c>
      <c r="L92">
        <f>IFERROR(VLOOKUP(Tabla1[[#This Row],[team_name]],ten_masc,2,0),7)</f>
        <v>7</v>
      </c>
      <c r="M92">
        <f>IFERROR(VLOOKUP(Tabla1[[#This Row],[team_name]],rug_masc,2,0),7)</f>
        <v>7</v>
      </c>
      <c r="N92">
        <f>IFERROR(VLOOKUP(Tabla1[[#This Row],[team_name]],sqs_masc,2,0),7)</f>
        <v>7</v>
      </c>
      <c r="O92">
        <f>IFERROR(VLOOKUP(Tabla1[[#This Row],[team_name]],vlp_masc,2,0),7)</f>
        <v>7</v>
      </c>
      <c r="P92">
        <f>IFERROR(VLOOKUP(Tabla1[[#This Row],[team_name]],tem_masc,2,0),7)</f>
        <v>7</v>
      </c>
      <c r="Q92">
        <f>IFERROR(VLOOKUP(Tabla1[[#This Row],[team_name]],bal_masc,2,0),7)</f>
        <v>7</v>
      </c>
      <c r="R92">
        <f>IFERROR(VLOOKUP(Tabla1[[#This Row],[team_name]],hck_masc,2,0),7)</f>
        <v>7</v>
      </c>
      <c r="S92">
        <f>IFERROR(VLOOKUP(Tabla1[[#This Row],[team_name]],arc_masc,2,0),7)</f>
        <v>7</v>
      </c>
      <c r="T92">
        <f>IFERROR(VLOOKUP(Tabla1[[#This Row],[team_name]],esg_masc,2,0),7)</f>
        <v>7</v>
      </c>
      <c r="U92">
        <f>IFERROR(VLOOKUP(Tabla1[[#This Row],[team_name]],vol_fem,2,0),7)</f>
        <v>5</v>
      </c>
      <c r="V92">
        <f>IFERROR(VLOOKUP(Tabla1[[#This Row],[team_name]],bas_fem,2,0),7)</f>
        <v>5</v>
      </c>
      <c r="W92">
        <f>IFERROR(VLOOKUP(Tabla1[[#This Row],[team_name]],bes_fem,2,0),7)</f>
        <v>7</v>
      </c>
      <c r="X92">
        <f>IFERROR(VLOOKUP(Tabla1[[#This Row],[team_name]],bad_fem,2,0),7)</f>
        <v>7</v>
      </c>
      <c r="Y92">
        <f>IFERROR(VLOOKUP(Tabla1[[#This Row],[team_name]],cur_fem,2,0),7)</f>
        <v>3</v>
      </c>
      <c r="Z92">
        <f>IFERROR(VLOOKUP(Tabla1[[#This Row],[team_name]],ten_fem,2,0),7)</f>
        <v>7</v>
      </c>
      <c r="AA92">
        <f>IFERROR(VLOOKUP(Tabla1[[#This Row],[team_name]],rug_fem,2,0),7)</f>
        <v>7</v>
      </c>
      <c r="AB92">
        <f>IFERROR(VLOOKUP(Tabla1[[#This Row],[team_name]],sqs_fem,2,0),7)</f>
        <v>7</v>
      </c>
      <c r="AC92">
        <f>IFERROR(VLOOKUP(Tabla1[[#This Row],[team_name]],vlp_fem,2,0),7)</f>
        <v>4</v>
      </c>
      <c r="AD92">
        <f>IFERROR(VLOOKUP(Tabla1[[#This Row],[team_name]],tem_fem,2,0),7)</f>
        <v>7</v>
      </c>
      <c r="AE92">
        <f>IFERROR(VLOOKUP(Tabla1[[#This Row],[team_name]],bal_fem,2,0),7)</f>
        <v>7</v>
      </c>
      <c r="AF92">
        <f>IFERROR(VLOOKUP(Tabla1[[#This Row],[team_name]],hck_fem,2,0),7)</f>
        <v>7</v>
      </c>
      <c r="AG92">
        <f>IFERROR(VLOOKUP(Tabla1[[#This Row],[team_name]],esg_fem,2,0),7)</f>
        <v>1</v>
      </c>
      <c r="AH92">
        <f>IFERROR(VLOOKUP(Tabla1[[#This Row],[team_name]],esg_fem,2,0),7)</f>
        <v>1</v>
      </c>
      <c r="BC92">
        <v>7</v>
      </c>
      <c r="BD92">
        <v>7</v>
      </c>
      <c r="BE92">
        <v>7</v>
      </c>
      <c r="BF92">
        <v>7</v>
      </c>
      <c r="BG92">
        <v>7</v>
      </c>
      <c r="BH92">
        <v>7</v>
      </c>
      <c r="BI92">
        <v>7</v>
      </c>
      <c r="BJ92">
        <v>7</v>
      </c>
      <c r="BK92">
        <v>7</v>
      </c>
      <c r="BL92">
        <v>7</v>
      </c>
      <c r="BM92">
        <v>7</v>
      </c>
    </row>
    <row r="93" spans="1:65" x14ac:dyDescent="0.25">
      <c r="A93">
        <v>292</v>
      </c>
      <c r="B93" t="s">
        <v>1061</v>
      </c>
      <c r="C93">
        <f>IFERROR(VLOOKUP(Tabla1[[#This Row],[team_name]],fut_masc,2,0),7)</f>
        <v>7</v>
      </c>
      <c r="D93">
        <f>IFERROR(VLOOKUP(Tabla1[[#This Row],[team_name]],fut_fem,2,0),7)</f>
        <v>6</v>
      </c>
      <c r="E93">
        <f>IFERROR(VLOOKUP(Tabla1[[#This Row],[team_name]],fts_masc,2,0),7)</f>
        <v>7</v>
      </c>
      <c r="F93">
        <f>IFERROR(VLOOKUP(Tabla1[[#This Row],[team_name]],fts_fem,2,0),7)</f>
        <v>7</v>
      </c>
      <c r="G93">
        <f>IFERROR(VLOOKUP(Tabla1[[#This Row],[team_name]],vol_masc,2,0),7)</f>
        <v>7</v>
      </c>
      <c r="H93">
        <f>IFERROR(VLOOKUP(Tabla1[[#This Row],[team_name]],bas_masc,2,0),7)</f>
        <v>7</v>
      </c>
      <c r="I93">
        <f>IFERROR(VLOOKUP(Tabla1[[#This Row],[team_name]],bes_masc,2,0),7)</f>
        <v>7</v>
      </c>
      <c r="J93">
        <f>IFERROR(VLOOKUP(Tabla1[[#This Row],[team_name]],bad_masc,2,0),7)</f>
        <v>7</v>
      </c>
      <c r="K93">
        <f>IFERROR(VLOOKUP(Tabla1[[#This Row],[team_name]],cur_masc,2,0),7)</f>
        <v>7</v>
      </c>
      <c r="L93">
        <f>IFERROR(VLOOKUP(Tabla1[[#This Row],[team_name]],ten_masc,2,0),7)</f>
        <v>7</v>
      </c>
      <c r="M93">
        <f>IFERROR(VLOOKUP(Tabla1[[#This Row],[team_name]],rug_masc,2,0),7)</f>
        <v>7</v>
      </c>
      <c r="N93">
        <f>IFERROR(VLOOKUP(Tabla1[[#This Row],[team_name]],sqs_masc,2,0),7)</f>
        <v>7</v>
      </c>
      <c r="O93">
        <f>IFERROR(VLOOKUP(Tabla1[[#This Row],[team_name]],vlp_masc,2,0),7)</f>
        <v>7</v>
      </c>
      <c r="P93">
        <f>IFERROR(VLOOKUP(Tabla1[[#This Row],[team_name]],tem_masc,2,0),7)</f>
        <v>7</v>
      </c>
      <c r="Q93">
        <f>IFERROR(VLOOKUP(Tabla1[[#This Row],[team_name]],bal_masc,2,0),7)</f>
        <v>7</v>
      </c>
      <c r="R93">
        <f>IFERROR(VLOOKUP(Tabla1[[#This Row],[team_name]],hck_masc,2,0),7)</f>
        <v>7</v>
      </c>
      <c r="S93">
        <f>IFERROR(VLOOKUP(Tabla1[[#This Row],[team_name]],arc_masc,2,0),7)</f>
        <v>7</v>
      </c>
      <c r="T93">
        <f>IFERROR(VLOOKUP(Tabla1[[#This Row],[team_name]],esg_masc,2,0),7)</f>
        <v>7</v>
      </c>
      <c r="U93">
        <f>IFERROR(VLOOKUP(Tabla1[[#This Row],[team_name]],vol_fem,2,0),7)</f>
        <v>7</v>
      </c>
      <c r="V93">
        <f>IFERROR(VLOOKUP(Tabla1[[#This Row],[team_name]],bas_fem,2,0),7)</f>
        <v>7</v>
      </c>
      <c r="W93">
        <f>IFERROR(VLOOKUP(Tabla1[[#This Row],[team_name]],bes_fem,2,0),7)</f>
        <v>7</v>
      </c>
      <c r="X93">
        <f>IFERROR(VLOOKUP(Tabla1[[#This Row],[team_name]],bad_fem,2,0),7)</f>
        <v>7</v>
      </c>
      <c r="Y93">
        <f>IFERROR(VLOOKUP(Tabla1[[#This Row],[team_name]],cur_fem,2,0),7)</f>
        <v>7</v>
      </c>
      <c r="Z93">
        <f>IFERROR(VLOOKUP(Tabla1[[#This Row],[team_name]],ten_fem,2,0),7)</f>
        <v>7</v>
      </c>
      <c r="AA93">
        <f>IFERROR(VLOOKUP(Tabla1[[#This Row],[team_name]],rug_fem,2,0),7)</f>
        <v>7</v>
      </c>
      <c r="AB93">
        <f>IFERROR(VLOOKUP(Tabla1[[#This Row],[team_name]],sqs_fem,2,0),7)</f>
        <v>7</v>
      </c>
      <c r="AC93">
        <f>IFERROR(VLOOKUP(Tabla1[[#This Row],[team_name]],vlp_fem,2,0),7)</f>
        <v>7</v>
      </c>
      <c r="AD93">
        <f>IFERROR(VLOOKUP(Tabla1[[#This Row],[team_name]],tem_fem,2,0),7)</f>
        <v>7</v>
      </c>
      <c r="AE93">
        <f>IFERROR(VLOOKUP(Tabla1[[#This Row],[team_name]],bal_fem,2,0),7)</f>
        <v>7</v>
      </c>
      <c r="AF93">
        <f>IFERROR(VLOOKUP(Tabla1[[#This Row],[team_name]],hck_fem,2,0),7)</f>
        <v>7</v>
      </c>
      <c r="AG93">
        <f>IFERROR(VLOOKUP(Tabla1[[#This Row],[team_name]],esg_fem,2,0),7)</f>
        <v>7</v>
      </c>
      <c r="AH93">
        <f>IFERROR(VLOOKUP(Tabla1[[#This Row],[team_name]],esg_fem,2,0),7)</f>
        <v>7</v>
      </c>
      <c r="BC93">
        <v>7</v>
      </c>
      <c r="BD93">
        <v>7</v>
      </c>
      <c r="BE93">
        <v>7</v>
      </c>
      <c r="BF93">
        <v>7</v>
      </c>
      <c r="BG93">
        <v>7</v>
      </c>
      <c r="BH93">
        <v>7</v>
      </c>
      <c r="BI93">
        <v>7</v>
      </c>
      <c r="BJ93">
        <v>7</v>
      </c>
      <c r="BK93">
        <v>7</v>
      </c>
      <c r="BL93">
        <v>7</v>
      </c>
      <c r="BM93">
        <v>7</v>
      </c>
    </row>
    <row r="94" spans="1:65" x14ac:dyDescent="0.25">
      <c r="A94">
        <v>293</v>
      </c>
      <c r="B94" t="s">
        <v>1062</v>
      </c>
      <c r="C94">
        <f>IFERROR(VLOOKUP(Tabla1[[#This Row],[team_name]],fut_masc,2,0),7)</f>
        <v>7</v>
      </c>
      <c r="D94">
        <f>IFERROR(VLOOKUP(Tabla1[[#This Row],[team_name]],fut_fem,2,0),7)</f>
        <v>7</v>
      </c>
      <c r="E94">
        <f>IFERROR(VLOOKUP(Tabla1[[#This Row],[team_name]],fts_masc,2,0),7)</f>
        <v>7</v>
      </c>
      <c r="F94">
        <f>IFERROR(VLOOKUP(Tabla1[[#This Row],[team_name]],fts_fem,2,0),7)</f>
        <v>7</v>
      </c>
      <c r="G94">
        <f>IFERROR(VLOOKUP(Tabla1[[#This Row],[team_name]],vol_masc,2,0),7)</f>
        <v>7</v>
      </c>
      <c r="H94">
        <f>IFERROR(VLOOKUP(Tabla1[[#This Row],[team_name]],bas_masc,2,0),7)</f>
        <v>7</v>
      </c>
      <c r="I94">
        <f>IFERROR(VLOOKUP(Tabla1[[#This Row],[team_name]],bes_masc,2,0),7)</f>
        <v>7</v>
      </c>
      <c r="J94">
        <f>IFERROR(VLOOKUP(Tabla1[[#This Row],[team_name]],bad_masc,2,0),7)</f>
        <v>7</v>
      </c>
      <c r="K94">
        <f>IFERROR(VLOOKUP(Tabla1[[#This Row],[team_name]],cur_masc,2,0),7)</f>
        <v>7</v>
      </c>
      <c r="L94">
        <f>IFERROR(VLOOKUP(Tabla1[[#This Row],[team_name]],ten_masc,2,0),7)</f>
        <v>7</v>
      </c>
      <c r="M94">
        <f>IFERROR(VLOOKUP(Tabla1[[#This Row],[team_name]],rug_masc,2,0),7)</f>
        <v>7</v>
      </c>
      <c r="N94">
        <f>IFERROR(VLOOKUP(Tabla1[[#This Row],[team_name]],sqs_masc,2,0),7)</f>
        <v>7</v>
      </c>
      <c r="O94">
        <f>IFERROR(VLOOKUP(Tabla1[[#This Row],[team_name]],vlp_masc,2,0),7)</f>
        <v>7</v>
      </c>
      <c r="P94">
        <f>IFERROR(VLOOKUP(Tabla1[[#This Row],[team_name]],tem_masc,2,0),7)</f>
        <v>7</v>
      </c>
      <c r="Q94">
        <f>IFERROR(VLOOKUP(Tabla1[[#This Row],[team_name]],bal_masc,2,0),7)</f>
        <v>7</v>
      </c>
      <c r="R94">
        <f>IFERROR(VLOOKUP(Tabla1[[#This Row],[team_name]],hck_masc,2,0),7)</f>
        <v>7</v>
      </c>
      <c r="S94">
        <f>IFERROR(VLOOKUP(Tabla1[[#This Row],[team_name]],arc_masc,2,0),7)</f>
        <v>7</v>
      </c>
      <c r="T94">
        <f>IFERROR(VLOOKUP(Tabla1[[#This Row],[team_name]],esg_masc,2,0),7)</f>
        <v>7</v>
      </c>
      <c r="U94">
        <f>IFERROR(VLOOKUP(Tabla1[[#This Row],[team_name]],vol_fem,2,0),7)</f>
        <v>7</v>
      </c>
      <c r="V94">
        <f>IFERROR(VLOOKUP(Tabla1[[#This Row],[team_name]],bas_fem,2,0),7)</f>
        <v>7</v>
      </c>
      <c r="W94">
        <f>IFERROR(VLOOKUP(Tabla1[[#This Row],[team_name]],bes_fem,2,0),7)</f>
        <v>7</v>
      </c>
      <c r="X94">
        <f>IFERROR(VLOOKUP(Tabla1[[#This Row],[team_name]],bad_fem,2,0),7)</f>
        <v>7</v>
      </c>
      <c r="Y94">
        <f>IFERROR(VLOOKUP(Tabla1[[#This Row],[team_name]],cur_fem,2,0),7)</f>
        <v>7</v>
      </c>
      <c r="Z94">
        <f>IFERROR(VLOOKUP(Tabla1[[#This Row],[team_name]],ten_fem,2,0),7)</f>
        <v>7</v>
      </c>
      <c r="AA94">
        <f>IFERROR(VLOOKUP(Tabla1[[#This Row],[team_name]],rug_fem,2,0),7)</f>
        <v>7</v>
      </c>
      <c r="AB94">
        <f>IFERROR(VLOOKUP(Tabla1[[#This Row],[team_name]],sqs_fem,2,0),7)</f>
        <v>7</v>
      </c>
      <c r="AC94">
        <f>IFERROR(VLOOKUP(Tabla1[[#This Row],[team_name]],vlp_fem,2,0),7)</f>
        <v>7</v>
      </c>
      <c r="AD94">
        <f>IFERROR(VLOOKUP(Tabla1[[#This Row],[team_name]],tem_fem,2,0),7)</f>
        <v>7</v>
      </c>
      <c r="AE94">
        <f>IFERROR(VLOOKUP(Tabla1[[#This Row],[team_name]],bal_fem,2,0),7)</f>
        <v>7</v>
      </c>
      <c r="AF94">
        <f>IFERROR(VLOOKUP(Tabla1[[#This Row],[team_name]],hck_fem,2,0),7)</f>
        <v>7</v>
      </c>
      <c r="AG94">
        <f>IFERROR(VLOOKUP(Tabla1[[#This Row],[team_name]],esg_fem,2,0),7)</f>
        <v>7</v>
      </c>
      <c r="AH94">
        <f>IFERROR(VLOOKUP(Tabla1[[#This Row],[team_name]],esg_fem,2,0),7)</f>
        <v>7</v>
      </c>
      <c r="BC94">
        <v>7</v>
      </c>
      <c r="BD94">
        <v>7</v>
      </c>
      <c r="BE94">
        <v>7</v>
      </c>
      <c r="BF94">
        <v>7</v>
      </c>
      <c r="BG94">
        <v>7</v>
      </c>
      <c r="BH94">
        <v>7</v>
      </c>
      <c r="BI94">
        <v>7</v>
      </c>
      <c r="BJ94">
        <v>7</v>
      </c>
      <c r="BK94">
        <v>7</v>
      </c>
      <c r="BL94">
        <v>7</v>
      </c>
      <c r="BM94">
        <v>7</v>
      </c>
    </row>
    <row r="95" spans="1:65" x14ac:dyDescent="0.25">
      <c r="A95">
        <v>294</v>
      </c>
      <c r="B95" t="s">
        <v>1063</v>
      </c>
      <c r="C95">
        <f>IFERROR(VLOOKUP(Tabla1[[#This Row],[team_name]],fut_masc,2,0),7)</f>
        <v>7</v>
      </c>
      <c r="D95">
        <f>IFERROR(VLOOKUP(Tabla1[[#This Row],[team_name]],fut_fem,2,0),7)</f>
        <v>4</v>
      </c>
      <c r="E95">
        <f>IFERROR(VLOOKUP(Tabla1[[#This Row],[team_name]],fts_masc,2,0),7)</f>
        <v>7</v>
      </c>
      <c r="F95">
        <f>IFERROR(VLOOKUP(Tabla1[[#This Row],[team_name]],fts_fem,2,0),7)</f>
        <v>5</v>
      </c>
      <c r="G95">
        <f>IFERROR(VLOOKUP(Tabla1[[#This Row],[team_name]],vol_masc,2,0),7)</f>
        <v>7</v>
      </c>
      <c r="H95">
        <f>IFERROR(VLOOKUP(Tabla1[[#This Row],[team_name]],bas_masc,2,0),7)</f>
        <v>7</v>
      </c>
      <c r="I95">
        <f>IFERROR(VLOOKUP(Tabla1[[#This Row],[team_name]],bes_masc,2,0),7)</f>
        <v>7</v>
      </c>
      <c r="J95">
        <f>IFERROR(VLOOKUP(Tabla1[[#This Row],[team_name]],bad_masc,2,0),7)</f>
        <v>7</v>
      </c>
      <c r="K95">
        <f>IFERROR(VLOOKUP(Tabla1[[#This Row],[team_name]],cur_masc,2,0),7)</f>
        <v>7</v>
      </c>
      <c r="L95">
        <f>IFERROR(VLOOKUP(Tabla1[[#This Row],[team_name]],ten_masc,2,0),7)</f>
        <v>7</v>
      </c>
      <c r="M95">
        <f>IFERROR(VLOOKUP(Tabla1[[#This Row],[team_name]],rug_masc,2,0),7)</f>
        <v>7</v>
      </c>
      <c r="N95">
        <f>IFERROR(VLOOKUP(Tabla1[[#This Row],[team_name]],sqs_masc,2,0),7)</f>
        <v>7</v>
      </c>
      <c r="O95">
        <f>IFERROR(VLOOKUP(Tabla1[[#This Row],[team_name]],vlp_masc,2,0),7)</f>
        <v>7</v>
      </c>
      <c r="P95">
        <f>IFERROR(VLOOKUP(Tabla1[[#This Row],[team_name]],tem_masc,2,0),7)</f>
        <v>7</v>
      </c>
      <c r="Q95">
        <f>IFERROR(VLOOKUP(Tabla1[[#This Row],[team_name]],bal_masc,2,0),7)</f>
        <v>7</v>
      </c>
      <c r="R95">
        <f>IFERROR(VLOOKUP(Tabla1[[#This Row],[team_name]],hck_masc,2,0),7)</f>
        <v>7</v>
      </c>
      <c r="S95">
        <f>IFERROR(VLOOKUP(Tabla1[[#This Row],[team_name]],arc_masc,2,0),7)</f>
        <v>7</v>
      </c>
      <c r="T95">
        <f>IFERROR(VLOOKUP(Tabla1[[#This Row],[team_name]],esg_masc,2,0),7)</f>
        <v>7</v>
      </c>
      <c r="U95">
        <f>IFERROR(VLOOKUP(Tabla1[[#This Row],[team_name]],vol_fem,2,0),7)</f>
        <v>7</v>
      </c>
      <c r="V95">
        <f>IFERROR(VLOOKUP(Tabla1[[#This Row],[team_name]],bas_fem,2,0),7)</f>
        <v>7</v>
      </c>
      <c r="W95">
        <f>IFERROR(VLOOKUP(Tabla1[[#This Row],[team_name]],bes_fem,2,0),7)</f>
        <v>7</v>
      </c>
      <c r="X95">
        <f>IFERROR(VLOOKUP(Tabla1[[#This Row],[team_name]],bad_fem,2,0),7)</f>
        <v>7</v>
      </c>
      <c r="Y95">
        <f>IFERROR(VLOOKUP(Tabla1[[#This Row],[team_name]],cur_fem,2,0),7)</f>
        <v>7</v>
      </c>
      <c r="Z95">
        <f>IFERROR(VLOOKUP(Tabla1[[#This Row],[team_name]],ten_fem,2,0),7)</f>
        <v>7</v>
      </c>
      <c r="AA95">
        <f>IFERROR(VLOOKUP(Tabla1[[#This Row],[team_name]],rug_fem,2,0),7)</f>
        <v>3</v>
      </c>
      <c r="AB95">
        <f>IFERROR(VLOOKUP(Tabla1[[#This Row],[team_name]],sqs_fem,2,0),7)</f>
        <v>7</v>
      </c>
      <c r="AC95">
        <f>IFERROR(VLOOKUP(Tabla1[[#This Row],[team_name]],vlp_fem,2,0),7)</f>
        <v>7</v>
      </c>
      <c r="AD95">
        <f>IFERROR(VLOOKUP(Tabla1[[#This Row],[team_name]],tem_fem,2,0),7)</f>
        <v>7</v>
      </c>
      <c r="AE95">
        <f>IFERROR(VLOOKUP(Tabla1[[#This Row],[team_name]],bal_fem,2,0),7)</f>
        <v>7</v>
      </c>
      <c r="AF95">
        <f>IFERROR(VLOOKUP(Tabla1[[#This Row],[team_name]],hck_fem,2,0),7)</f>
        <v>4</v>
      </c>
      <c r="AG95">
        <f>IFERROR(VLOOKUP(Tabla1[[#This Row],[team_name]],esg_fem,2,0),7)</f>
        <v>7</v>
      </c>
      <c r="AH95">
        <f>IFERROR(VLOOKUP(Tabla1[[#This Row],[team_name]],esg_fem,2,0),7)</f>
        <v>7</v>
      </c>
      <c r="BC95">
        <v>7</v>
      </c>
      <c r="BD95">
        <v>7</v>
      </c>
      <c r="BE95">
        <v>7</v>
      </c>
      <c r="BF95">
        <v>7</v>
      </c>
      <c r="BG95">
        <v>7</v>
      </c>
      <c r="BH95">
        <v>7</v>
      </c>
      <c r="BI95">
        <v>7</v>
      </c>
      <c r="BJ95">
        <v>7</v>
      </c>
      <c r="BK95">
        <v>7</v>
      </c>
      <c r="BL95">
        <v>7</v>
      </c>
      <c r="BM95">
        <v>7</v>
      </c>
    </row>
    <row r="96" spans="1:65" x14ac:dyDescent="0.25">
      <c r="A96">
        <v>295</v>
      </c>
      <c r="B96" t="s">
        <v>1064</v>
      </c>
      <c r="C96">
        <f>IFERROR(VLOOKUP(Tabla1[[#This Row],[team_name]],fut_masc,2,0),7)</f>
        <v>7</v>
      </c>
      <c r="D96">
        <f>IFERROR(VLOOKUP(Tabla1[[#This Row],[team_name]],fut_fem,2,0),7)</f>
        <v>3</v>
      </c>
      <c r="E96">
        <f>IFERROR(VLOOKUP(Tabla1[[#This Row],[team_name]],fts_masc,2,0),7)</f>
        <v>7</v>
      </c>
      <c r="F96">
        <f>IFERROR(VLOOKUP(Tabla1[[#This Row],[team_name]],fts_fem,2,0),7)</f>
        <v>6</v>
      </c>
      <c r="G96">
        <f>IFERROR(VLOOKUP(Tabla1[[#This Row],[team_name]],vol_masc,2,0),7)</f>
        <v>7</v>
      </c>
      <c r="H96">
        <f>IFERROR(VLOOKUP(Tabla1[[#This Row],[team_name]],bas_masc,2,0),7)</f>
        <v>7</v>
      </c>
      <c r="I96">
        <f>IFERROR(VLOOKUP(Tabla1[[#This Row],[team_name]],bes_masc,2,0),7)</f>
        <v>7</v>
      </c>
      <c r="J96">
        <f>IFERROR(VLOOKUP(Tabla1[[#This Row],[team_name]],bad_masc,2,0),7)</f>
        <v>7</v>
      </c>
      <c r="K96">
        <f>IFERROR(VLOOKUP(Tabla1[[#This Row],[team_name]],cur_masc,2,0),7)</f>
        <v>7</v>
      </c>
      <c r="L96">
        <f>IFERROR(VLOOKUP(Tabla1[[#This Row],[team_name]],ten_masc,2,0),7)</f>
        <v>7</v>
      </c>
      <c r="M96">
        <f>IFERROR(VLOOKUP(Tabla1[[#This Row],[team_name]],rug_masc,2,0),7)</f>
        <v>7</v>
      </c>
      <c r="N96">
        <f>IFERROR(VLOOKUP(Tabla1[[#This Row],[team_name]],sqs_masc,2,0),7)</f>
        <v>7</v>
      </c>
      <c r="O96">
        <f>IFERROR(VLOOKUP(Tabla1[[#This Row],[team_name]],vlp_masc,2,0),7)</f>
        <v>7</v>
      </c>
      <c r="P96">
        <f>IFERROR(VLOOKUP(Tabla1[[#This Row],[team_name]],tem_masc,2,0),7)</f>
        <v>7</v>
      </c>
      <c r="Q96">
        <f>IFERROR(VLOOKUP(Tabla1[[#This Row],[team_name]],bal_masc,2,0),7)</f>
        <v>7</v>
      </c>
      <c r="R96">
        <f>IFERROR(VLOOKUP(Tabla1[[#This Row],[team_name]],hck_masc,2,0),7)</f>
        <v>7</v>
      </c>
      <c r="S96">
        <f>IFERROR(VLOOKUP(Tabla1[[#This Row],[team_name]],arc_masc,2,0),7)</f>
        <v>7</v>
      </c>
      <c r="T96">
        <f>IFERROR(VLOOKUP(Tabla1[[#This Row],[team_name]],esg_masc,2,0),7)</f>
        <v>7</v>
      </c>
      <c r="U96">
        <f>IFERROR(VLOOKUP(Tabla1[[#This Row],[team_name]],vol_fem,2,0),7)</f>
        <v>4</v>
      </c>
      <c r="V96">
        <f>IFERROR(VLOOKUP(Tabla1[[#This Row],[team_name]],bas_fem,2,0),7)</f>
        <v>3</v>
      </c>
      <c r="W96">
        <f>IFERROR(VLOOKUP(Tabla1[[#This Row],[team_name]],bes_fem,2,0),7)</f>
        <v>5</v>
      </c>
      <c r="X96">
        <f>IFERROR(VLOOKUP(Tabla1[[#This Row],[team_name]],bad_fem,2,0),7)</f>
        <v>7</v>
      </c>
      <c r="Y96">
        <f>IFERROR(VLOOKUP(Tabla1[[#This Row],[team_name]],cur_fem,2,0),7)</f>
        <v>6</v>
      </c>
      <c r="Z96">
        <f>IFERROR(VLOOKUP(Tabla1[[#This Row],[team_name]],ten_fem,2,0),7)</f>
        <v>4</v>
      </c>
      <c r="AA96">
        <f>IFERROR(VLOOKUP(Tabla1[[#This Row],[team_name]],rug_fem,2,0),7)</f>
        <v>6</v>
      </c>
      <c r="AB96">
        <f>IFERROR(VLOOKUP(Tabla1[[#This Row],[team_name]],sqs_fem,2,0),7)</f>
        <v>7</v>
      </c>
      <c r="AC96">
        <f>IFERROR(VLOOKUP(Tabla1[[#This Row],[team_name]],vlp_fem,2,0),7)</f>
        <v>5</v>
      </c>
      <c r="AD96">
        <f>IFERROR(VLOOKUP(Tabla1[[#This Row],[team_name]],tem_fem,2,0),7)</f>
        <v>5</v>
      </c>
      <c r="AE96">
        <f>IFERROR(VLOOKUP(Tabla1[[#This Row],[team_name]],bal_fem,2,0),7)</f>
        <v>7</v>
      </c>
      <c r="AF96">
        <f>IFERROR(VLOOKUP(Tabla1[[#This Row],[team_name]],hck_fem,2,0),7)</f>
        <v>7</v>
      </c>
      <c r="AG96">
        <f>IFERROR(VLOOKUP(Tabla1[[#This Row],[team_name]],esg_fem,2,0),7)</f>
        <v>6</v>
      </c>
      <c r="AH96">
        <f>IFERROR(VLOOKUP(Tabla1[[#This Row],[team_name]],esg_fem,2,0),7)</f>
        <v>6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7</v>
      </c>
      <c r="BM96">
        <v>7</v>
      </c>
    </row>
    <row r="97" spans="1:65" x14ac:dyDescent="0.25">
      <c r="A97">
        <v>296</v>
      </c>
      <c r="B97" t="s">
        <v>1065</v>
      </c>
      <c r="C97">
        <f>IFERROR(VLOOKUP(Tabla1[[#This Row],[team_name]],fut_masc,2,0),7)</f>
        <v>7</v>
      </c>
      <c r="D97">
        <f>IFERROR(VLOOKUP(Tabla1[[#This Row],[team_name]],fut_fem,2,0),7)</f>
        <v>2</v>
      </c>
      <c r="E97">
        <f>IFERROR(VLOOKUP(Tabla1[[#This Row],[team_name]],fts_masc,2,0),7)</f>
        <v>7</v>
      </c>
      <c r="F97">
        <f>IFERROR(VLOOKUP(Tabla1[[#This Row],[team_name]],fts_fem,2,0),7)</f>
        <v>3</v>
      </c>
      <c r="G97">
        <f>IFERROR(VLOOKUP(Tabla1[[#This Row],[team_name]],vol_masc,2,0),7)</f>
        <v>7</v>
      </c>
      <c r="H97">
        <f>IFERROR(VLOOKUP(Tabla1[[#This Row],[team_name]],bas_masc,2,0),7)</f>
        <v>7</v>
      </c>
      <c r="I97">
        <f>IFERROR(VLOOKUP(Tabla1[[#This Row],[team_name]],bes_masc,2,0),7)</f>
        <v>7</v>
      </c>
      <c r="J97">
        <f>IFERROR(VLOOKUP(Tabla1[[#This Row],[team_name]],bad_masc,2,0),7)</f>
        <v>7</v>
      </c>
      <c r="K97">
        <f>IFERROR(VLOOKUP(Tabla1[[#This Row],[team_name]],cur_masc,2,0),7)</f>
        <v>7</v>
      </c>
      <c r="L97">
        <f>IFERROR(VLOOKUP(Tabla1[[#This Row],[team_name]],ten_masc,2,0),7)</f>
        <v>7</v>
      </c>
      <c r="M97">
        <f>IFERROR(VLOOKUP(Tabla1[[#This Row],[team_name]],rug_masc,2,0),7)</f>
        <v>7</v>
      </c>
      <c r="N97">
        <f>IFERROR(VLOOKUP(Tabla1[[#This Row],[team_name]],sqs_masc,2,0),7)</f>
        <v>7</v>
      </c>
      <c r="O97">
        <f>IFERROR(VLOOKUP(Tabla1[[#This Row],[team_name]],vlp_masc,2,0),7)</f>
        <v>7</v>
      </c>
      <c r="P97">
        <f>IFERROR(VLOOKUP(Tabla1[[#This Row],[team_name]],tem_masc,2,0),7)</f>
        <v>7</v>
      </c>
      <c r="Q97">
        <f>IFERROR(VLOOKUP(Tabla1[[#This Row],[team_name]],bal_masc,2,0),7)</f>
        <v>7</v>
      </c>
      <c r="R97">
        <f>IFERROR(VLOOKUP(Tabla1[[#This Row],[team_name]],hck_masc,2,0),7)</f>
        <v>7</v>
      </c>
      <c r="S97">
        <f>IFERROR(VLOOKUP(Tabla1[[#This Row],[team_name]],arc_masc,2,0),7)</f>
        <v>7</v>
      </c>
      <c r="T97">
        <f>IFERROR(VLOOKUP(Tabla1[[#This Row],[team_name]],esg_masc,2,0),7)</f>
        <v>7</v>
      </c>
      <c r="U97">
        <f>IFERROR(VLOOKUP(Tabla1[[#This Row],[team_name]],vol_fem,2,0),7)</f>
        <v>3</v>
      </c>
      <c r="V97">
        <f>IFERROR(VLOOKUP(Tabla1[[#This Row],[team_name]],bas_fem,2,0),7)</f>
        <v>4</v>
      </c>
      <c r="W97">
        <f>IFERROR(VLOOKUP(Tabla1[[#This Row],[team_name]],bes_fem,2,0),7)</f>
        <v>7</v>
      </c>
      <c r="X97">
        <f>IFERROR(VLOOKUP(Tabla1[[#This Row],[team_name]],bad_fem,2,0),7)</f>
        <v>7</v>
      </c>
      <c r="Y97">
        <f>IFERROR(VLOOKUP(Tabla1[[#This Row],[team_name]],cur_fem,2,0),7)</f>
        <v>4</v>
      </c>
      <c r="Z97">
        <f>IFERROR(VLOOKUP(Tabla1[[#This Row],[team_name]],ten_fem,2,0),7)</f>
        <v>7</v>
      </c>
      <c r="AA97">
        <f>IFERROR(VLOOKUP(Tabla1[[#This Row],[team_name]],rug_fem,2,0),7)</f>
        <v>4</v>
      </c>
      <c r="AB97">
        <f>IFERROR(VLOOKUP(Tabla1[[#This Row],[team_name]],sqs_fem,2,0),7)</f>
        <v>7</v>
      </c>
      <c r="AC97">
        <f>IFERROR(VLOOKUP(Tabla1[[#This Row],[team_name]],vlp_fem,2,0),7)</f>
        <v>3</v>
      </c>
      <c r="AD97">
        <f>IFERROR(VLOOKUP(Tabla1[[#This Row],[team_name]],tem_fem,2,0),7)</f>
        <v>7</v>
      </c>
      <c r="AE97">
        <f>IFERROR(VLOOKUP(Tabla1[[#This Row],[team_name]],bal_fem,2,0),7)</f>
        <v>7</v>
      </c>
      <c r="AF97">
        <f>IFERROR(VLOOKUP(Tabla1[[#This Row],[team_name]],hck_fem,2,0),7)</f>
        <v>7</v>
      </c>
      <c r="AG97">
        <f>IFERROR(VLOOKUP(Tabla1[[#This Row],[team_name]],esg_fem,2,0),7)</f>
        <v>3</v>
      </c>
      <c r="AH97">
        <f>IFERROR(VLOOKUP(Tabla1[[#This Row],[team_name]],esg_fem,2,0),7)</f>
        <v>3</v>
      </c>
      <c r="BC97">
        <v>7</v>
      </c>
      <c r="BD97">
        <v>7</v>
      </c>
      <c r="BE97">
        <v>7</v>
      </c>
      <c r="BF97">
        <v>7</v>
      </c>
      <c r="BG97">
        <v>7</v>
      </c>
      <c r="BH97">
        <v>7</v>
      </c>
      <c r="BI97">
        <v>7</v>
      </c>
      <c r="BJ97">
        <v>7</v>
      </c>
      <c r="BK97">
        <v>7</v>
      </c>
      <c r="BL97">
        <v>7</v>
      </c>
      <c r="BM97">
        <v>7</v>
      </c>
    </row>
    <row r="98" spans="1:65" x14ac:dyDescent="0.25">
      <c r="A98">
        <v>297</v>
      </c>
      <c r="B98" t="s">
        <v>1066</v>
      </c>
      <c r="C98">
        <f>IFERROR(VLOOKUP(Tabla1[[#This Row],[team_name]],fut_masc,2,0),7)</f>
        <v>7</v>
      </c>
      <c r="D98">
        <f>IFERROR(VLOOKUP(Tabla1[[#This Row],[team_name]],fut_fem,2,0),7)</f>
        <v>1</v>
      </c>
      <c r="E98">
        <f>IFERROR(VLOOKUP(Tabla1[[#This Row],[team_name]],fts_masc,2,0),7)</f>
        <v>7</v>
      </c>
      <c r="F98">
        <f>IFERROR(VLOOKUP(Tabla1[[#This Row],[team_name]],fts_fem,2,0),7)</f>
        <v>5</v>
      </c>
      <c r="G98">
        <f>IFERROR(VLOOKUP(Tabla1[[#This Row],[team_name]],vol_masc,2,0),7)</f>
        <v>7</v>
      </c>
      <c r="H98">
        <f>IFERROR(VLOOKUP(Tabla1[[#This Row],[team_name]],bas_masc,2,0),7)</f>
        <v>7</v>
      </c>
      <c r="I98">
        <f>IFERROR(VLOOKUP(Tabla1[[#This Row],[team_name]],bes_masc,2,0),7)</f>
        <v>7</v>
      </c>
      <c r="J98">
        <f>IFERROR(VLOOKUP(Tabla1[[#This Row],[team_name]],bad_masc,2,0),7)</f>
        <v>7</v>
      </c>
      <c r="K98">
        <f>IFERROR(VLOOKUP(Tabla1[[#This Row],[team_name]],cur_masc,2,0),7)</f>
        <v>7</v>
      </c>
      <c r="L98">
        <f>IFERROR(VLOOKUP(Tabla1[[#This Row],[team_name]],ten_masc,2,0),7)</f>
        <v>7</v>
      </c>
      <c r="M98">
        <f>IFERROR(VLOOKUP(Tabla1[[#This Row],[team_name]],rug_masc,2,0),7)</f>
        <v>7</v>
      </c>
      <c r="N98">
        <f>IFERROR(VLOOKUP(Tabla1[[#This Row],[team_name]],sqs_masc,2,0),7)</f>
        <v>7</v>
      </c>
      <c r="O98">
        <f>IFERROR(VLOOKUP(Tabla1[[#This Row],[team_name]],vlp_masc,2,0),7)</f>
        <v>7</v>
      </c>
      <c r="P98">
        <f>IFERROR(VLOOKUP(Tabla1[[#This Row],[team_name]],tem_masc,2,0),7)</f>
        <v>7</v>
      </c>
      <c r="Q98">
        <f>IFERROR(VLOOKUP(Tabla1[[#This Row],[team_name]],bal_masc,2,0),7)</f>
        <v>7</v>
      </c>
      <c r="R98">
        <f>IFERROR(VLOOKUP(Tabla1[[#This Row],[team_name]],hck_masc,2,0),7)</f>
        <v>7</v>
      </c>
      <c r="S98">
        <f>IFERROR(VLOOKUP(Tabla1[[#This Row],[team_name]],arc_masc,2,0),7)</f>
        <v>7</v>
      </c>
      <c r="T98">
        <f>IFERROR(VLOOKUP(Tabla1[[#This Row],[team_name]],esg_masc,2,0),7)</f>
        <v>7</v>
      </c>
      <c r="U98">
        <f>IFERROR(VLOOKUP(Tabla1[[#This Row],[team_name]],vol_fem,2,0),7)</f>
        <v>2</v>
      </c>
      <c r="V98">
        <f>IFERROR(VLOOKUP(Tabla1[[#This Row],[team_name]],bas_fem,2,0),7)</f>
        <v>1</v>
      </c>
      <c r="W98">
        <f>IFERROR(VLOOKUP(Tabla1[[#This Row],[team_name]],bes_fem,2,0),7)</f>
        <v>4</v>
      </c>
      <c r="X98">
        <f>IFERROR(VLOOKUP(Tabla1[[#This Row],[team_name]],bad_fem,2,0),7)</f>
        <v>6</v>
      </c>
      <c r="Y98">
        <f>IFERROR(VLOOKUP(Tabla1[[#This Row],[team_name]],cur_fem,2,0),7)</f>
        <v>6</v>
      </c>
      <c r="Z98">
        <f>IFERROR(VLOOKUP(Tabla1[[#This Row],[team_name]],ten_fem,2,0),7)</f>
        <v>3</v>
      </c>
      <c r="AA98">
        <f>IFERROR(VLOOKUP(Tabla1[[#This Row],[team_name]],rug_fem,2,0),7)</f>
        <v>1</v>
      </c>
      <c r="AB98">
        <f>IFERROR(VLOOKUP(Tabla1[[#This Row],[team_name]],sqs_fem,2,0),7)</f>
        <v>3</v>
      </c>
      <c r="AC98">
        <f>IFERROR(VLOOKUP(Tabla1[[#This Row],[team_name]],vlp_fem,2,0),7)</f>
        <v>3</v>
      </c>
      <c r="AD98">
        <f>IFERROR(VLOOKUP(Tabla1[[#This Row],[team_name]],tem_fem,2,0),7)</f>
        <v>2</v>
      </c>
      <c r="AE98">
        <f>IFERROR(VLOOKUP(Tabla1[[#This Row],[team_name]],bal_fem,2,0),7)</f>
        <v>2</v>
      </c>
      <c r="AF98">
        <f>IFERROR(VLOOKUP(Tabla1[[#This Row],[team_name]],hck_fem,2,0),7)</f>
        <v>3</v>
      </c>
      <c r="AG98">
        <f>IFERROR(VLOOKUP(Tabla1[[#This Row],[team_name]],esg_fem,2,0),7)</f>
        <v>1</v>
      </c>
      <c r="AH98">
        <f>IFERROR(VLOOKUP(Tabla1[[#This Row],[team_name]],esg_fem,2,0),7)</f>
        <v>1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7</v>
      </c>
      <c r="BI98">
        <v>7</v>
      </c>
      <c r="BJ98">
        <v>7</v>
      </c>
      <c r="BK98">
        <v>7</v>
      </c>
      <c r="BL98">
        <v>7</v>
      </c>
      <c r="BM98">
        <v>7</v>
      </c>
    </row>
    <row r="99" spans="1:65" x14ac:dyDescent="0.25">
      <c r="A99">
        <v>298</v>
      </c>
      <c r="B99" t="s">
        <v>1067</v>
      </c>
      <c r="C99">
        <f>IFERROR(VLOOKUP(Tabla1[[#This Row],[team_name]],fut_masc,2,0),7)</f>
        <v>7</v>
      </c>
      <c r="D99">
        <f>IFERROR(VLOOKUP(Tabla1[[#This Row],[team_name]],fut_fem,2,0),7)</f>
        <v>6</v>
      </c>
      <c r="E99">
        <f>IFERROR(VLOOKUP(Tabla1[[#This Row],[team_name]],fts_masc,2,0),7)</f>
        <v>7</v>
      </c>
      <c r="F99">
        <f>IFERROR(VLOOKUP(Tabla1[[#This Row],[team_name]],fts_fem,2,0),7)</f>
        <v>7</v>
      </c>
      <c r="G99">
        <f>IFERROR(VLOOKUP(Tabla1[[#This Row],[team_name]],vol_masc,2,0),7)</f>
        <v>7</v>
      </c>
      <c r="H99">
        <f>IFERROR(VLOOKUP(Tabla1[[#This Row],[team_name]],bas_masc,2,0),7)</f>
        <v>7</v>
      </c>
      <c r="I99">
        <f>IFERROR(VLOOKUP(Tabla1[[#This Row],[team_name]],bes_masc,2,0),7)</f>
        <v>7</v>
      </c>
      <c r="J99">
        <f>IFERROR(VLOOKUP(Tabla1[[#This Row],[team_name]],bad_masc,2,0),7)</f>
        <v>7</v>
      </c>
      <c r="K99">
        <f>IFERROR(VLOOKUP(Tabla1[[#This Row],[team_name]],cur_masc,2,0),7)</f>
        <v>7</v>
      </c>
      <c r="L99">
        <f>IFERROR(VLOOKUP(Tabla1[[#This Row],[team_name]],ten_masc,2,0),7)</f>
        <v>7</v>
      </c>
      <c r="M99">
        <f>IFERROR(VLOOKUP(Tabla1[[#This Row],[team_name]],rug_masc,2,0),7)</f>
        <v>7</v>
      </c>
      <c r="N99">
        <f>IFERROR(VLOOKUP(Tabla1[[#This Row],[team_name]],sqs_masc,2,0),7)</f>
        <v>7</v>
      </c>
      <c r="O99">
        <f>IFERROR(VLOOKUP(Tabla1[[#This Row],[team_name]],vlp_masc,2,0),7)</f>
        <v>7</v>
      </c>
      <c r="P99">
        <f>IFERROR(VLOOKUP(Tabla1[[#This Row],[team_name]],tem_masc,2,0),7)</f>
        <v>7</v>
      </c>
      <c r="Q99">
        <f>IFERROR(VLOOKUP(Tabla1[[#This Row],[team_name]],bal_masc,2,0),7)</f>
        <v>7</v>
      </c>
      <c r="R99">
        <f>IFERROR(VLOOKUP(Tabla1[[#This Row],[team_name]],hck_masc,2,0),7)</f>
        <v>7</v>
      </c>
      <c r="S99">
        <f>IFERROR(VLOOKUP(Tabla1[[#This Row],[team_name]],arc_masc,2,0),7)</f>
        <v>7</v>
      </c>
      <c r="T99">
        <f>IFERROR(VLOOKUP(Tabla1[[#This Row],[team_name]],esg_masc,2,0),7)</f>
        <v>7</v>
      </c>
      <c r="U99">
        <f>IFERROR(VLOOKUP(Tabla1[[#This Row],[team_name]],vol_fem,2,0),7)</f>
        <v>7</v>
      </c>
      <c r="V99">
        <f>IFERROR(VLOOKUP(Tabla1[[#This Row],[team_name]],bas_fem,2,0),7)</f>
        <v>6</v>
      </c>
      <c r="W99">
        <f>IFERROR(VLOOKUP(Tabla1[[#This Row],[team_name]],bes_fem,2,0),7)</f>
        <v>7</v>
      </c>
      <c r="X99">
        <f>IFERROR(VLOOKUP(Tabla1[[#This Row],[team_name]],bad_fem,2,0),7)</f>
        <v>7</v>
      </c>
      <c r="Y99">
        <f>IFERROR(VLOOKUP(Tabla1[[#This Row],[team_name]],cur_fem,2,0),7)</f>
        <v>7</v>
      </c>
      <c r="Z99">
        <f>IFERROR(VLOOKUP(Tabla1[[#This Row],[team_name]],ten_fem,2,0),7)</f>
        <v>7</v>
      </c>
      <c r="AA99">
        <f>IFERROR(VLOOKUP(Tabla1[[#This Row],[team_name]],rug_fem,2,0),7)</f>
        <v>7</v>
      </c>
      <c r="AB99">
        <f>IFERROR(VLOOKUP(Tabla1[[#This Row],[team_name]],sqs_fem,2,0),7)</f>
        <v>7</v>
      </c>
      <c r="AC99">
        <f>IFERROR(VLOOKUP(Tabla1[[#This Row],[team_name]],vlp_fem,2,0),7)</f>
        <v>7</v>
      </c>
      <c r="AD99">
        <f>IFERROR(VLOOKUP(Tabla1[[#This Row],[team_name]],tem_fem,2,0),7)</f>
        <v>7</v>
      </c>
      <c r="AE99">
        <f>IFERROR(VLOOKUP(Tabla1[[#This Row],[team_name]],bal_fem,2,0),7)</f>
        <v>7</v>
      </c>
      <c r="AF99">
        <f>IFERROR(VLOOKUP(Tabla1[[#This Row],[team_name]],hck_fem,2,0),7)</f>
        <v>7</v>
      </c>
      <c r="AG99">
        <f>IFERROR(VLOOKUP(Tabla1[[#This Row],[team_name]],esg_fem,2,0),7)</f>
        <v>7</v>
      </c>
      <c r="AH99">
        <f>IFERROR(VLOOKUP(Tabla1[[#This Row],[team_name]],esg_fem,2,0),7)</f>
        <v>7</v>
      </c>
      <c r="BC99">
        <v>7</v>
      </c>
      <c r="BD99">
        <v>7</v>
      </c>
      <c r="BE99">
        <v>7</v>
      </c>
      <c r="BF99">
        <v>7</v>
      </c>
      <c r="BG99">
        <v>7</v>
      </c>
      <c r="BH99">
        <v>7</v>
      </c>
      <c r="BI99">
        <v>7</v>
      </c>
      <c r="BJ99">
        <v>7</v>
      </c>
      <c r="BK99">
        <v>7</v>
      </c>
      <c r="BL99">
        <v>7</v>
      </c>
      <c r="BM99">
        <v>7</v>
      </c>
    </row>
    <row r="100" spans="1:65" x14ac:dyDescent="0.25">
      <c r="A100">
        <v>299</v>
      </c>
      <c r="B100" t="s">
        <v>1068</v>
      </c>
      <c r="C100">
        <f>IFERROR(VLOOKUP(Tabla1[[#This Row],[team_name]],fut_masc,2,0),7)</f>
        <v>7</v>
      </c>
      <c r="D100">
        <f>IFERROR(VLOOKUP(Tabla1[[#This Row],[team_name]],fut_fem,2,0),7)</f>
        <v>3</v>
      </c>
      <c r="E100">
        <f>IFERROR(VLOOKUP(Tabla1[[#This Row],[team_name]],fts_masc,2,0),7)</f>
        <v>7</v>
      </c>
      <c r="F100">
        <f>IFERROR(VLOOKUP(Tabla1[[#This Row],[team_name]],fts_fem,2,0),7)</f>
        <v>7</v>
      </c>
      <c r="G100">
        <f>IFERROR(VLOOKUP(Tabla1[[#This Row],[team_name]],vol_masc,2,0),7)</f>
        <v>7</v>
      </c>
      <c r="H100">
        <f>IFERROR(VLOOKUP(Tabla1[[#This Row],[team_name]],bas_masc,2,0),7)</f>
        <v>7</v>
      </c>
      <c r="I100">
        <f>IFERROR(VLOOKUP(Tabla1[[#This Row],[team_name]],bes_masc,2,0),7)</f>
        <v>7</v>
      </c>
      <c r="J100">
        <f>IFERROR(VLOOKUP(Tabla1[[#This Row],[team_name]],bad_masc,2,0),7)</f>
        <v>7</v>
      </c>
      <c r="K100">
        <f>IFERROR(VLOOKUP(Tabla1[[#This Row],[team_name]],cur_masc,2,0),7)</f>
        <v>7</v>
      </c>
      <c r="L100">
        <f>IFERROR(VLOOKUP(Tabla1[[#This Row],[team_name]],ten_masc,2,0),7)</f>
        <v>7</v>
      </c>
      <c r="M100">
        <f>IFERROR(VLOOKUP(Tabla1[[#This Row],[team_name]],rug_masc,2,0),7)</f>
        <v>7</v>
      </c>
      <c r="N100">
        <f>IFERROR(VLOOKUP(Tabla1[[#This Row],[team_name]],sqs_masc,2,0),7)</f>
        <v>7</v>
      </c>
      <c r="O100">
        <f>IFERROR(VLOOKUP(Tabla1[[#This Row],[team_name]],vlp_masc,2,0),7)</f>
        <v>7</v>
      </c>
      <c r="P100">
        <f>IFERROR(VLOOKUP(Tabla1[[#This Row],[team_name]],tem_masc,2,0),7)</f>
        <v>7</v>
      </c>
      <c r="Q100">
        <f>IFERROR(VLOOKUP(Tabla1[[#This Row],[team_name]],bal_masc,2,0),7)</f>
        <v>7</v>
      </c>
      <c r="R100">
        <f>IFERROR(VLOOKUP(Tabla1[[#This Row],[team_name]],hck_masc,2,0),7)</f>
        <v>7</v>
      </c>
      <c r="S100">
        <f>IFERROR(VLOOKUP(Tabla1[[#This Row],[team_name]],arc_masc,2,0),7)</f>
        <v>7</v>
      </c>
      <c r="T100">
        <f>IFERROR(VLOOKUP(Tabla1[[#This Row],[team_name]],esg_masc,2,0),7)</f>
        <v>7</v>
      </c>
      <c r="U100">
        <f>IFERROR(VLOOKUP(Tabla1[[#This Row],[team_name]],vol_fem,2,0),7)</f>
        <v>7</v>
      </c>
      <c r="V100">
        <f>IFERROR(VLOOKUP(Tabla1[[#This Row],[team_name]],bas_fem,2,0),7)</f>
        <v>7</v>
      </c>
      <c r="W100">
        <f>IFERROR(VLOOKUP(Tabla1[[#This Row],[team_name]],bes_fem,2,0),7)</f>
        <v>7</v>
      </c>
      <c r="X100">
        <f>IFERROR(VLOOKUP(Tabla1[[#This Row],[team_name]],bad_fem,2,0),7)</f>
        <v>7</v>
      </c>
      <c r="Y100">
        <f>IFERROR(VLOOKUP(Tabla1[[#This Row],[team_name]],cur_fem,2,0),7)</f>
        <v>5</v>
      </c>
      <c r="Z100">
        <f>IFERROR(VLOOKUP(Tabla1[[#This Row],[team_name]],ten_fem,2,0),7)</f>
        <v>7</v>
      </c>
      <c r="AA100">
        <f>IFERROR(VLOOKUP(Tabla1[[#This Row],[team_name]],rug_fem,2,0),7)</f>
        <v>3</v>
      </c>
      <c r="AB100">
        <f>IFERROR(VLOOKUP(Tabla1[[#This Row],[team_name]],sqs_fem,2,0),7)</f>
        <v>4</v>
      </c>
      <c r="AC100">
        <f>IFERROR(VLOOKUP(Tabla1[[#This Row],[team_name]],vlp_fem,2,0),7)</f>
        <v>7</v>
      </c>
      <c r="AD100">
        <f>IFERROR(VLOOKUP(Tabla1[[#This Row],[team_name]],tem_fem,2,0),7)</f>
        <v>3</v>
      </c>
      <c r="AE100">
        <f>IFERROR(VLOOKUP(Tabla1[[#This Row],[team_name]],bal_fem,2,0),7)</f>
        <v>7</v>
      </c>
      <c r="AF100">
        <f>IFERROR(VLOOKUP(Tabla1[[#This Row],[team_name]],hck_fem,2,0),7)</f>
        <v>3</v>
      </c>
      <c r="AG100">
        <f>IFERROR(VLOOKUP(Tabla1[[#This Row],[team_name]],esg_fem,2,0),7)</f>
        <v>7</v>
      </c>
      <c r="AH100">
        <f>IFERROR(VLOOKUP(Tabla1[[#This Row],[team_name]],esg_fem,2,0),7)</f>
        <v>7</v>
      </c>
      <c r="BC100">
        <v>7</v>
      </c>
      <c r="BD100">
        <v>7</v>
      </c>
      <c r="BE100">
        <v>7</v>
      </c>
      <c r="BF100">
        <v>7</v>
      </c>
      <c r="BG100">
        <v>7</v>
      </c>
      <c r="BH100">
        <v>7</v>
      </c>
      <c r="BI100">
        <v>7</v>
      </c>
      <c r="BJ100">
        <v>7</v>
      </c>
      <c r="BK100">
        <v>7</v>
      </c>
      <c r="BL100">
        <v>7</v>
      </c>
      <c r="BM100">
        <v>7</v>
      </c>
    </row>
    <row r="101" spans="1:65" x14ac:dyDescent="0.25">
      <c r="A101">
        <v>300</v>
      </c>
      <c r="B101" t="s">
        <v>1069</v>
      </c>
      <c r="C101">
        <f>IFERROR(VLOOKUP(Tabla1[[#This Row],[team_name]],fut_masc,2,0),7)</f>
        <v>7</v>
      </c>
      <c r="D101">
        <f>IFERROR(VLOOKUP(Tabla1[[#This Row],[team_name]],fut_fem,2,0),7)</f>
        <v>6</v>
      </c>
      <c r="E101">
        <f>IFERROR(VLOOKUP(Tabla1[[#This Row],[team_name]],fts_masc,2,0),7)</f>
        <v>7</v>
      </c>
      <c r="F101">
        <f>IFERROR(VLOOKUP(Tabla1[[#This Row],[team_name]],fts_fem,2,0),7)</f>
        <v>7</v>
      </c>
      <c r="G101">
        <f>IFERROR(VLOOKUP(Tabla1[[#This Row],[team_name]],vol_masc,2,0),7)</f>
        <v>7</v>
      </c>
      <c r="H101">
        <f>IFERROR(VLOOKUP(Tabla1[[#This Row],[team_name]],bas_masc,2,0),7)</f>
        <v>7</v>
      </c>
      <c r="I101">
        <f>IFERROR(VLOOKUP(Tabla1[[#This Row],[team_name]],bes_masc,2,0),7)</f>
        <v>7</v>
      </c>
      <c r="J101">
        <f>IFERROR(VLOOKUP(Tabla1[[#This Row],[team_name]],bad_masc,2,0),7)</f>
        <v>7</v>
      </c>
      <c r="K101">
        <f>IFERROR(VLOOKUP(Tabla1[[#This Row],[team_name]],cur_masc,2,0),7)</f>
        <v>7</v>
      </c>
      <c r="L101">
        <f>IFERROR(VLOOKUP(Tabla1[[#This Row],[team_name]],ten_masc,2,0),7)</f>
        <v>7</v>
      </c>
      <c r="M101">
        <f>IFERROR(VLOOKUP(Tabla1[[#This Row],[team_name]],rug_masc,2,0),7)</f>
        <v>7</v>
      </c>
      <c r="N101">
        <f>IFERROR(VLOOKUP(Tabla1[[#This Row],[team_name]],sqs_masc,2,0),7)</f>
        <v>7</v>
      </c>
      <c r="O101">
        <f>IFERROR(VLOOKUP(Tabla1[[#This Row],[team_name]],vlp_masc,2,0),7)</f>
        <v>7</v>
      </c>
      <c r="P101">
        <f>IFERROR(VLOOKUP(Tabla1[[#This Row],[team_name]],tem_masc,2,0),7)</f>
        <v>7</v>
      </c>
      <c r="Q101">
        <f>IFERROR(VLOOKUP(Tabla1[[#This Row],[team_name]],bal_masc,2,0),7)</f>
        <v>7</v>
      </c>
      <c r="R101">
        <f>IFERROR(VLOOKUP(Tabla1[[#This Row],[team_name]],hck_masc,2,0),7)</f>
        <v>7</v>
      </c>
      <c r="S101">
        <f>IFERROR(VLOOKUP(Tabla1[[#This Row],[team_name]],arc_masc,2,0),7)</f>
        <v>7</v>
      </c>
      <c r="T101">
        <f>IFERROR(VLOOKUP(Tabla1[[#This Row],[team_name]],esg_masc,2,0),7)</f>
        <v>7</v>
      </c>
      <c r="U101">
        <f>IFERROR(VLOOKUP(Tabla1[[#This Row],[team_name]],vol_fem,2,0),7)</f>
        <v>7</v>
      </c>
      <c r="V101">
        <f>IFERROR(VLOOKUP(Tabla1[[#This Row],[team_name]],bas_fem,2,0),7)</f>
        <v>7</v>
      </c>
      <c r="W101">
        <f>IFERROR(VLOOKUP(Tabla1[[#This Row],[team_name]],bes_fem,2,0),7)</f>
        <v>7</v>
      </c>
      <c r="X101">
        <f>IFERROR(VLOOKUP(Tabla1[[#This Row],[team_name]],bad_fem,2,0),7)</f>
        <v>7</v>
      </c>
      <c r="Y101">
        <f>IFERROR(VLOOKUP(Tabla1[[#This Row],[team_name]],cur_fem,2,0),7)</f>
        <v>7</v>
      </c>
      <c r="Z101">
        <f>IFERROR(VLOOKUP(Tabla1[[#This Row],[team_name]],ten_fem,2,0),7)</f>
        <v>7</v>
      </c>
      <c r="AA101">
        <f>IFERROR(VLOOKUP(Tabla1[[#This Row],[team_name]],rug_fem,2,0),7)</f>
        <v>7</v>
      </c>
      <c r="AB101">
        <f>IFERROR(VLOOKUP(Tabla1[[#This Row],[team_name]],sqs_fem,2,0),7)</f>
        <v>7</v>
      </c>
      <c r="AC101">
        <f>IFERROR(VLOOKUP(Tabla1[[#This Row],[team_name]],vlp_fem,2,0),7)</f>
        <v>7</v>
      </c>
      <c r="AD101">
        <f>IFERROR(VLOOKUP(Tabla1[[#This Row],[team_name]],tem_fem,2,0),7)</f>
        <v>7</v>
      </c>
      <c r="AE101">
        <f>IFERROR(VLOOKUP(Tabla1[[#This Row],[team_name]],bal_fem,2,0),7)</f>
        <v>7</v>
      </c>
      <c r="AF101">
        <f>IFERROR(VLOOKUP(Tabla1[[#This Row],[team_name]],hck_fem,2,0),7)</f>
        <v>7</v>
      </c>
      <c r="AG101">
        <f>IFERROR(VLOOKUP(Tabla1[[#This Row],[team_name]],esg_fem,2,0),7)</f>
        <v>7</v>
      </c>
      <c r="AH101">
        <f>IFERROR(VLOOKUP(Tabla1[[#This Row],[team_name]],esg_fem,2,0),7)</f>
        <v>7</v>
      </c>
      <c r="BC101">
        <v>7</v>
      </c>
      <c r="BD101">
        <v>7</v>
      </c>
      <c r="BE101">
        <v>7</v>
      </c>
      <c r="BF101">
        <v>7</v>
      </c>
      <c r="BG101">
        <v>7</v>
      </c>
      <c r="BH101">
        <v>7</v>
      </c>
      <c r="BI101">
        <v>7</v>
      </c>
      <c r="BJ101">
        <v>7</v>
      </c>
      <c r="BK101">
        <v>7</v>
      </c>
      <c r="BL101">
        <v>7</v>
      </c>
      <c r="BM101">
        <v>7</v>
      </c>
    </row>
    <row r="102" spans="1:65" x14ac:dyDescent="0.25">
      <c r="A102">
        <v>301</v>
      </c>
      <c r="B102" t="s">
        <v>1070</v>
      </c>
      <c r="C102">
        <f>IFERROR(VLOOKUP(Tabla1[[#This Row],[team_name]],fut_masc,2,0),7)</f>
        <v>7</v>
      </c>
      <c r="D102">
        <f>IFERROR(VLOOKUP(Tabla1[[#This Row],[team_name]],fut_fem,2,0),7)</f>
        <v>6</v>
      </c>
      <c r="E102">
        <f>IFERROR(VLOOKUP(Tabla1[[#This Row],[team_name]],fts_masc,2,0),7)</f>
        <v>7</v>
      </c>
      <c r="F102">
        <f>IFERROR(VLOOKUP(Tabla1[[#This Row],[team_name]],fts_fem,2,0),7)</f>
        <v>7</v>
      </c>
      <c r="G102">
        <f>IFERROR(VLOOKUP(Tabla1[[#This Row],[team_name]],vol_masc,2,0),7)</f>
        <v>7</v>
      </c>
      <c r="H102">
        <f>IFERROR(VLOOKUP(Tabla1[[#This Row],[team_name]],bas_masc,2,0),7)</f>
        <v>7</v>
      </c>
      <c r="I102">
        <f>IFERROR(VLOOKUP(Tabla1[[#This Row],[team_name]],bes_masc,2,0),7)</f>
        <v>7</v>
      </c>
      <c r="J102">
        <f>IFERROR(VLOOKUP(Tabla1[[#This Row],[team_name]],bad_masc,2,0),7)</f>
        <v>7</v>
      </c>
      <c r="K102">
        <f>IFERROR(VLOOKUP(Tabla1[[#This Row],[team_name]],cur_masc,2,0),7)</f>
        <v>7</v>
      </c>
      <c r="L102">
        <f>IFERROR(VLOOKUP(Tabla1[[#This Row],[team_name]],ten_masc,2,0),7)</f>
        <v>7</v>
      </c>
      <c r="M102">
        <f>IFERROR(VLOOKUP(Tabla1[[#This Row],[team_name]],rug_masc,2,0),7)</f>
        <v>7</v>
      </c>
      <c r="N102">
        <f>IFERROR(VLOOKUP(Tabla1[[#This Row],[team_name]],sqs_masc,2,0),7)</f>
        <v>7</v>
      </c>
      <c r="O102">
        <f>IFERROR(VLOOKUP(Tabla1[[#This Row],[team_name]],vlp_masc,2,0),7)</f>
        <v>7</v>
      </c>
      <c r="P102">
        <f>IFERROR(VLOOKUP(Tabla1[[#This Row],[team_name]],tem_masc,2,0),7)</f>
        <v>7</v>
      </c>
      <c r="Q102">
        <f>IFERROR(VLOOKUP(Tabla1[[#This Row],[team_name]],bal_masc,2,0),7)</f>
        <v>7</v>
      </c>
      <c r="R102">
        <f>IFERROR(VLOOKUP(Tabla1[[#This Row],[team_name]],hck_masc,2,0),7)</f>
        <v>7</v>
      </c>
      <c r="S102">
        <f>IFERROR(VLOOKUP(Tabla1[[#This Row],[team_name]],arc_masc,2,0),7)</f>
        <v>7</v>
      </c>
      <c r="T102">
        <f>IFERROR(VLOOKUP(Tabla1[[#This Row],[team_name]],esg_masc,2,0),7)</f>
        <v>7</v>
      </c>
      <c r="U102">
        <f>IFERROR(VLOOKUP(Tabla1[[#This Row],[team_name]],vol_fem,2,0),7)</f>
        <v>6</v>
      </c>
      <c r="V102">
        <f>IFERROR(VLOOKUP(Tabla1[[#This Row],[team_name]],bas_fem,2,0),7)</f>
        <v>6</v>
      </c>
      <c r="W102">
        <f>IFERROR(VLOOKUP(Tabla1[[#This Row],[team_name]],bes_fem,2,0),7)</f>
        <v>7</v>
      </c>
      <c r="X102">
        <f>IFERROR(VLOOKUP(Tabla1[[#This Row],[team_name]],bad_fem,2,0),7)</f>
        <v>7</v>
      </c>
      <c r="Y102">
        <f>IFERROR(VLOOKUP(Tabla1[[#This Row],[team_name]],cur_fem,2,0),7)</f>
        <v>7</v>
      </c>
      <c r="Z102">
        <f>IFERROR(VLOOKUP(Tabla1[[#This Row],[team_name]],ten_fem,2,0),7)</f>
        <v>7</v>
      </c>
      <c r="AA102">
        <f>IFERROR(VLOOKUP(Tabla1[[#This Row],[team_name]],rug_fem,2,0),7)</f>
        <v>4</v>
      </c>
      <c r="AB102">
        <f>IFERROR(VLOOKUP(Tabla1[[#This Row],[team_name]],sqs_fem,2,0),7)</f>
        <v>7</v>
      </c>
      <c r="AC102">
        <f>IFERROR(VLOOKUP(Tabla1[[#This Row],[team_name]],vlp_fem,2,0),7)</f>
        <v>7</v>
      </c>
      <c r="AD102">
        <f>IFERROR(VLOOKUP(Tabla1[[#This Row],[team_name]],tem_fem,2,0),7)</f>
        <v>7</v>
      </c>
      <c r="AE102">
        <f>IFERROR(VLOOKUP(Tabla1[[#This Row],[team_name]],bal_fem,2,0),7)</f>
        <v>7</v>
      </c>
      <c r="AF102">
        <f>IFERROR(VLOOKUP(Tabla1[[#This Row],[team_name]],hck_fem,2,0),7)</f>
        <v>7</v>
      </c>
      <c r="AG102">
        <f>IFERROR(VLOOKUP(Tabla1[[#This Row],[team_name]],esg_fem,2,0),7)</f>
        <v>6</v>
      </c>
      <c r="AH102">
        <f>IFERROR(VLOOKUP(Tabla1[[#This Row],[team_name]],esg_fem,2,0),7)</f>
        <v>6</v>
      </c>
      <c r="BC102">
        <v>7</v>
      </c>
      <c r="BD102">
        <v>7</v>
      </c>
      <c r="BE102">
        <v>7</v>
      </c>
      <c r="BF102">
        <v>7</v>
      </c>
      <c r="BG102">
        <v>7</v>
      </c>
      <c r="BH102">
        <v>7</v>
      </c>
      <c r="BI102">
        <v>7</v>
      </c>
      <c r="BJ102">
        <v>7</v>
      </c>
      <c r="BK102">
        <v>7</v>
      </c>
      <c r="BL102">
        <v>7</v>
      </c>
      <c r="BM102">
        <v>7</v>
      </c>
    </row>
    <row r="103" spans="1:65" x14ac:dyDescent="0.25">
      <c r="A103">
        <v>302</v>
      </c>
      <c r="B103" t="s">
        <v>1071</v>
      </c>
      <c r="C103">
        <f>IFERROR(VLOOKUP(Tabla1[[#This Row],[team_name]],fut_masc,2,0),7)</f>
        <v>7</v>
      </c>
      <c r="D103">
        <f>IFERROR(VLOOKUP(Tabla1[[#This Row],[team_name]],fut_fem,2,0),7)</f>
        <v>4</v>
      </c>
      <c r="E103">
        <f>IFERROR(VLOOKUP(Tabla1[[#This Row],[team_name]],fts_masc,2,0),7)</f>
        <v>7</v>
      </c>
      <c r="F103">
        <f>IFERROR(VLOOKUP(Tabla1[[#This Row],[team_name]],fts_fem,2,0),7)</f>
        <v>7</v>
      </c>
      <c r="G103">
        <f>IFERROR(VLOOKUP(Tabla1[[#This Row],[team_name]],vol_masc,2,0),7)</f>
        <v>7</v>
      </c>
      <c r="H103">
        <f>IFERROR(VLOOKUP(Tabla1[[#This Row],[team_name]],bas_masc,2,0),7)</f>
        <v>7</v>
      </c>
      <c r="I103">
        <f>IFERROR(VLOOKUP(Tabla1[[#This Row],[team_name]],bes_masc,2,0),7)</f>
        <v>7</v>
      </c>
      <c r="J103">
        <f>IFERROR(VLOOKUP(Tabla1[[#This Row],[team_name]],bad_masc,2,0),7)</f>
        <v>7</v>
      </c>
      <c r="K103">
        <f>IFERROR(VLOOKUP(Tabla1[[#This Row],[team_name]],cur_masc,2,0),7)</f>
        <v>7</v>
      </c>
      <c r="L103">
        <f>IFERROR(VLOOKUP(Tabla1[[#This Row],[team_name]],ten_masc,2,0),7)</f>
        <v>7</v>
      </c>
      <c r="M103">
        <f>IFERROR(VLOOKUP(Tabla1[[#This Row],[team_name]],rug_masc,2,0),7)</f>
        <v>7</v>
      </c>
      <c r="N103">
        <f>IFERROR(VLOOKUP(Tabla1[[#This Row],[team_name]],sqs_masc,2,0),7)</f>
        <v>7</v>
      </c>
      <c r="O103">
        <f>IFERROR(VLOOKUP(Tabla1[[#This Row],[team_name]],vlp_masc,2,0),7)</f>
        <v>7</v>
      </c>
      <c r="P103">
        <f>IFERROR(VLOOKUP(Tabla1[[#This Row],[team_name]],tem_masc,2,0),7)</f>
        <v>7</v>
      </c>
      <c r="Q103">
        <f>IFERROR(VLOOKUP(Tabla1[[#This Row],[team_name]],bal_masc,2,0),7)</f>
        <v>7</v>
      </c>
      <c r="R103">
        <f>IFERROR(VLOOKUP(Tabla1[[#This Row],[team_name]],hck_masc,2,0),7)</f>
        <v>7</v>
      </c>
      <c r="S103">
        <f>IFERROR(VLOOKUP(Tabla1[[#This Row],[team_name]],arc_masc,2,0),7)</f>
        <v>7</v>
      </c>
      <c r="T103">
        <f>IFERROR(VLOOKUP(Tabla1[[#This Row],[team_name]],esg_masc,2,0),7)</f>
        <v>7</v>
      </c>
      <c r="U103">
        <f>IFERROR(VLOOKUP(Tabla1[[#This Row],[team_name]],vol_fem,2,0),7)</f>
        <v>7</v>
      </c>
      <c r="V103">
        <f>IFERROR(VLOOKUP(Tabla1[[#This Row],[team_name]],bas_fem,2,0),7)</f>
        <v>7</v>
      </c>
      <c r="W103">
        <f>IFERROR(VLOOKUP(Tabla1[[#This Row],[team_name]],bes_fem,2,0),7)</f>
        <v>7</v>
      </c>
      <c r="X103">
        <f>IFERROR(VLOOKUP(Tabla1[[#This Row],[team_name]],bad_fem,2,0),7)</f>
        <v>7</v>
      </c>
      <c r="Y103">
        <f>IFERROR(VLOOKUP(Tabla1[[#This Row],[team_name]],cur_fem,2,0),7)</f>
        <v>7</v>
      </c>
      <c r="Z103">
        <f>IFERROR(VLOOKUP(Tabla1[[#This Row],[team_name]],ten_fem,2,0),7)</f>
        <v>7</v>
      </c>
      <c r="AA103">
        <f>IFERROR(VLOOKUP(Tabla1[[#This Row],[team_name]],rug_fem,2,0),7)</f>
        <v>7</v>
      </c>
      <c r="AB103">
        <f>IFERROR(VLOOKUP(Tabla1[[#This Row],[team_name]],sqs_fem,2,0),7)</f>
        <v>7</v>
      </c>
      <c r="AC103">
        <f>IFERROR(VLOOKUP(Tabla1[[#This Row],[team_name]],vlp_fem,2,0),7)</f>
        <v>7</v>
      </c>
      <c r="AD103">
        <f>IFERROR(VLOOKUP(Tabla1[[#This Row],[team_name]],tem_fem,2,0),7)</f>
        <v>5</v>
      </c>
      <c r="AE103">
        <f>IFERROR(VLOOKUP(Tabla1[[#This Row],[team_name]],bal_fem,2,0),7)</f>
        <v>7</v>
      </c>
      <c r="AF103">
        <f>IFERROR(VLOOKUP(Tabla1[[#This Row],[team_name]],hck_fem,2,0),7)</f>
        <v>4</v>
      </c>
      <c r="AG103">
        <f>IFERROR(VLOOKUP(Tabla1[[#This Row],[team_name]],esg_fem,2,0),7)</f>
        <v>7</v>
      </c>
      <c r="AH103">
        <f>IFERROR(VLOOKUP(Tabla1[[#This Row],[team_name]],esg_fem,2,0),7)</f>
        <v>7</v>
      </c>
      <c r="BC103">
        <v>7</v>
      </c>
      <c r="BD103">
        <v>7</v>
      </c>
      <c r="BE103">
        <v>7</v>
      </c>
      <c r="BF103">
        <v>7</v>
      </c>
      <c r="BG103">
        <v>7</v>
      </c>
      <c r="BH103">
        <v>7</v>
      </c>
      <c r="BI103">
        <v>7</v>
      </c>
      <c r="BJ103">
        <v>7</v>
      </c>
      <c r="BK103">
        <v>7</v>
      </c>
      <c r="BL103">
        <v>7</v>
      </c>
      <c r="BM103">
        <v>7</v>
      </c>
    </row>
    <row r="104" spans="1:65" x14ac:dyDescent="0.25">
      <c r="A104">
        <v>303</v>
      </c>
      <c r="B104" t="s">
        <v>1072</v>
      </c>
      <c r="C104">
        <f>IFERROR(VLOOKUP(Tabla1[[#This Row],[team_name]],fut_masc,2,0),7)</f>
        <v>7</v>
      </c>
      <c r="D104">
        <f>IFERROR(VLOOKUP(Tabla1[[#This Row],[team_name]],fut_fem,2,0),7)</f>
        <v>7</v>
      </c>
      <c r="E104">
        <f>IFERROR(VLOOKUP(Tabla1[[#This Row],[team_name]],fts_masc,2,0),7)</f>
        <v>7</v>
      </c>
      <c r="F104">
        <f>IFERROR(VLOOKUP(Tabla1[[#This Row],[team_name]],fts_fem,2,0),7)</f>
        <v>6</v>
      </c>
      <c r="G104">
        <f>IFERROR(VLOOKUP(Tabla1[[#This Row],[team_name]],vol_masc,2,0),7)</f>
        <v>7</v>
      </c>
      <c r="H104">
        <f>IFERROR(VLOOKUP(Tabla1[[#This Row],[team_name]],bas_masc,2,0),7)</f>
        <v>7</v>
      </c>
      <c r="I104">
        <f>IFERROR(VLOOKUP(Tabla1[[#This Row],[team_name]],bes_masc,2,0),7)</f>
        <v>7</v>
      </c>
      <c r="J104">
        <f>IFERROR(VLOOKUP(Tabla1[[#This Row],[team_name]],bad_masc,2,0),7)</f>
        <v>7</v>
      </c>
      <c r="K104">
        <f>IFERROR(VLOOKUP(Tabla1[[#This Row],[team_name]],cur_masc,2,0),7)</f>
        <v>7</v>
      </c>
      <c r="L104">
        <f>IFERROR(VLOOKUP(Tabla1[[#This Row],[team_name]],ten_masc,2,0),7)</f>
        <v>7</v>
      </c>
      <c r="M104">
        <f>IFERROR(VLOOKUP(Tabla1[[#This Row],[team_name]],rug_masc,2,0),7)</f>
        <v>7</v>
      </c>
      <c r="N104">
        <f>IFERROR(VLOOKUP(Tabla1[[#This Row],[team_name]],sqs_masc,2,0),7)</f>
        <v>7</v>
      </c>
      <c r="O104">
        <f>IFERROR(VLOOKUP(Tabla1[[#This Row],[team_name]],vlp_masc,2,0),7)</f>
        <v>7</v>
      </c>
      <c r="P104">
        <f>IFERROR(VLOOKUP(Tabla1[[#This Row],[team_name]],tem_masc,2,0),7)</f>
        <v>7</v>
      </c>
      <c r="Q104">
        <f>IFERROR(VLOOKUP(Tabla1[[#This Row],[team_name]],bal_masc,2,0),7)</f>
        <v>7</v>
      </c>
      <c r="R104">
        <f>IFERROR(VLOOKUP(Tabla1[[#This Row],[team_name]],hck_masc,2,0),7)</f>
        <v>7</v>
      </c>
      <c r="S104">
        <f>IFERROR(VLOOKUP(Tabla1[[#This Row],[team_name]],arc_masc,2,0),7)</f>
        <v>7</v>
      </c>
      <c r="T104">
        <f>IFERROR(VLOOKUP(Tabla1[[#This Row],[team_name]],esg_masc,2,0),7)</f>
        <v>7</v>
      </c>
      <c r="U104">
        <f>IFERROR(VLOOKUP(Tabla1[[#This Row],[team_name]],vol_fem,2,0),7)</f>
        <v>7</v>
      </c>
      <c r="V104">
        <f>IFERROR(VLOOKUP(Tabla1[[#This Row],[team_name]],bas_fem,2,0),7)</f>
        <v>6</v>
      </c>
      <c r="W104">
        <f>IFERROR(VLOOKUP(Tabla1[[#This Row],[team_name]],bes_fem,2,0),7)</f>
        <v>7</v>
      </c>
      <c r="X104">
        <f>IFERROR(VLOOKUP(Tabla1[[#This Row],[team_name]],bad_fem,2,0),7)</f>
        <v>7</v>
      </c>
      <c r="Y104">
        <f>IFERROR(VLOOKUP(Tabla1[[#This Row],[team_name]],cur_fem,2,0),7)</f>
        <v>7</v>
      </c>
      <c r="Z104">
        <f>IFERROR(VLOOKUP(Tabla1[[#This Row],[team_name]],ten_fem,2,0),7)</f>
        <v>7</v>
      </c>
      <c r="AA104">
        <f>IFERROR(VLOOKUP(Tabla1[[#This Row],[team_name]],rug_fem,2,0),7)</f>
        <v>7</v>
      </c>
      <c r="AB104">
        <f>IFERROR(VLOOKUP(Tabla1[[#This Row],[team_name]],sqs_fem,2,0),7)</f>
        <v>7</v>
      </c>
      <c r="AC104">
        <f>IFERROR(VLOOKUP(Tabla1[[#This Row],[team_name]],vlp_fem,2,0),7)</f>
        <v>7</v>
      </c>
      <c r="AD104">
        <f>IFERROR(VLOOKUP(Tabla1[[#This Row],[team_name]],tem_fem,2,0),7)</f>
        <v>7</v>
      </c>
      <c r="AE104">
        <f>IFERROR(VLOOKUP(Tabla1[[#This Row],[team_name]],bal_fem,2,0),7)</f>
        <v>7</v>
      </c>
      <c r="AF104">
        <f>IFERROR(VLOOKUP(Tabla1[[#This Row],[team_name]],hck_fem,2,0),7)</f>
        <v>6</v>
      </c>
      <c r="AG104">
        <f>IFERROR(VLOOKUP(Tabla1[[#This Row],[team_name]],esg_fem,2,0),7)</f>
        <v>7</v>
      </c>
      <c r="AH104">
        <f>IFERROR(VLOOKUP(Tabla1[[#This Row],[team_name]],esg_fem,2,0),7)</f>
        <v>7</v>
      </c>
      <c r="BC104">
        <v>7</v>
      </c>
      <c r="BD104">
        <v>7</v>
      </c>
      <c r="BE104">
        <v>7</v>
      </c>
      <c r="BF104">
        <v>7</v>
      </c>
      <c r="BG104">
        <v>7</v>
      </c>
      <c r="BH104">
        <v>7</v>
      </c>
      <c r="BI104">
        <v>7</v>
      </c>
      <c r="BJ104">
        <v>7</v>
      </c>
      <c r="BK104">
        <v>7</v>
      </c>
      <c r="BL104">
        <v>7</v>
      </c>
      <c r="BM104">
        <v>7</v>
      </c>
    </row>
    <row r="105" spans="1:65" x14ac:dyDescent="0.25">
      <c r="A105">
        <v>304</v>
      </c>
      <c r="B105" t="s">
        <v>1073</v>
      </c>
      <c r="C105">
        <f>IFERROR(VLOOKUP(Tabla1[[#This Row],[team_name]],fut_masc,2,0),7)</f>
        <v>7</v>
      </c>
      <c r="D105">
        <f>IFERROR(VLOOKUP(Tabla1[[#This Row],[team_name]],fut_fem,2,0),7)</f>
        <v>7</v>
      </c>
      <c r="E105">
        <f>IFERROR(VLOOKUP(Tabla1[[#This Row],[team_name]],fts_masc,2,0),7)</f>
        <v>7</v>
      </c>
      <c r="F105">
        <f>IFERROR(VLOOKUP(Tabla1[[#This Row],[team_name]],fts_fem,2,0),7)</f>
        <v>7</v>
      </c>
      <c r="G105">
        <f>IFERROR(VLOOKUP(Tabla1[[#This Row],[team_name]],vol_masc,2,0),7)</f>
        <v>7</v>
      </c>
      <c r="H105">
        <f>IFERROR(VLOOKUP(Tabla1[[#This Row],[team_name]],bas_masc,2,0),7)</f>
        <v>7</v>
      </c>
      <c r="I105">
        <f>IFERROR(VLOOKUP(Tabla1[[#This Row],[team_name]],bes_masc,2,0),7)</f>
        <v>7</v>
      </c>
      <c r="J105">
        <f>IFERROR(VLOOKUP(Tabla1[[#This Row],[team_name]],bad_masc,2,0),7)</f>
        <v>7</v>
      </c>
      <c r="K105">
        <f>IFERROR(VLOOKUP(Tabla1[[#This Row],[team_name]],cur_masc,2,0),7)</f>
        <v>7</v>
      </c>
      <c r="L105">
        <f>IFERROR(VLOOKUP(Tabla1[[#This Row],[team_name]],ten_masc,2,0),7)</f>
        <v>7</v>
      </c>
      <c r="M105">
        <f>IFERROR(VLOOKUP(Tabla1[[#This Row],[team_name]],rug_masc,2,0),7)</f>
        <v>7</v>
      </c>
      <c r="N105">
        <f>IFERROR(VLOOKUP(Tabla1[[#This Row],[team_name]],sqs_masc,2,0),7)</f>
        <v>7</v>
      </c>
      <c r="O105">
        <f>IFERROR(VLOOKUP(Tabla1[[#This Row],[team_name]],vlp_masc,2,0),7)</f>
        <v>7</v>
      </c>
      <c r="P105">
        <f>IFERROR(VLOOKUP(Tabla1[[#This Row],[team_name]],tem_masc,2,0),7)</f>
        <v>7</v>
      </c>
      <c r="Q105">
        <f>IFERROR(VLOOKUP(Tabla1[[#This Row],[team_name]],bal_masc,2,0),7)</f>
        <v>7</v>
      </c>
      <c r="R105">
        <f>IFERROR(VLOOKUP(Tabla1[[#This Row],[team_name]],hck_masc,2,0),7)</f>
        <v>7</v>
      </c>
      <c r="S105">
        <f>IFERROR(VLOOKUP(Tabla1[[#This Row],[team_name]],arc_masc,2,0),7)</f>
        <v>7</v>
      </c>
      <c r="T105">
        <f>IFERROR(VLOOKUP(Tabla1[[#This Row],[team_name]],esg_masc,2,0),7)</f>
        <v>7</v>
      </c>
      <c r="U105">
        <f>IFERROR(VLOOKUP(Tabla1[[#This Row],[team_name]],vol_fem,2,0),7)</f>
        <v>6</v>
      </c>
      <c r="V105">
        <f>IFERROR(VLOOKUP(Tabla1[[#This Row],[team_name]],bas_fem,2,0),7)</f>
        <v>7</v>
      </c>
      <c r="W105">
        <f>IFERROR(VLOOKUP(Tabla1[[#This Row],[team_name]],bes_fem,2,0),7)</f>
        <v>7</v>
      </c>
      <c r="X105">
        <f>IFERROR(VLOOKUP(Tabla1[[#This Row],[team_name]],bad_fem,2,0),7)</f>
        <v>7</v>
      </c>
      <c r="Y105">
        <f>IFERROR(VLOOKUP(Tabla1[[#This Row],[team_name]],cur_fem,2,0),7)</f>
        <v>7</v>
      </c>
      <c r="Z105">
        <f>IFERROR(VLOOKUP(Tabla1[[#This Row],[team_name]],ten_fem,2,0),7)</f>
        <v>7</v>
      </c>
      <c r="AA105">
        <f>IFERROR(VLOOKUP(Tabla1[[#This Row],[team_name]],rug_fem,2,0),7)</f>
        <v>7</v>
      </c>
      <c r="AB105">
        <f>IFERROR(VLOOKUP(Tabla1[[#This Row],[team_name]],sqs_fem,2,0),7)</f>
        <v>7</v>
      </c>
      <c r="AC105">
        <f>IFERROR(VLOOKUP(Tabla1[[#This Row],[team_name]],vlp_fem,2,0),7)</f>
        <v>7</v>
      </c>
      <c r="AD105">
        <f>IFERROR(VLOOKUP(Tabla1[[#This Row],[team_name]],tem_fem,2,0),7)</f>
        <v>7</v>
      </c>
      <c r="AE105">
        <f>IFERROR(VLOOKUP(Tabla1[[#This Row],[team_name]],bal_fem,2,0),7)</f>
        <v>7</v>
      </c>
      <c r="AF105">
        <f>IFERROR(VLOOKUP(Tabla1[[#This Row],[team_name]],hck_fem,2,0),7)</f>
        <v>7</v>
      </c>
      <c r="AG105">
        <f>IFERROR(VLOOKUP(Tabla1[[#This Row],[team_name]],esg_fem,2,0),7)</f>
        <v>7</v>
      </c>
      <c r="AH105">
        <f>IFERROR(VLOOKUP(Tabla1[[#This Row],[team_name]],esg_fem,2,0),7)</f>
        <v>7</v>
      </c>
      <c r="BC105">
        <v>7</v>
      </c>
      <c r="BD105">
        <v>7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  <c r="BM105">
        <v>7</v>
      </c>
    </row>
    <row r="106" spans="1:65" x14ac:dyDescent="0.25">
      <c r="A106">
        <v>305</v>
      </c>
      <c r="B106" t="s">
        <v>1074</v>
      </c>
      <c r="C106">
        <f>IFERROR(VLOOKUP(Tabla1[[#This Row],[team_name]],fut_masc,2,0),7)</f>
        <v>7</v>
      </c>
      <c r="D106">
        <f>IFERROR(VLOOKUP(Tabla1[[#This Row],[team_name]],fut_fem,2,0),7)</f>
        <v>3</v>
      </c>
      <c r="E106">
        <f>IFERROR(VLOOKUP(Tabla1[[#This Row],[team_name]],fts_masc,2,0),7)</f>
        <v>7</v>
      </c>
      <c r="F106">
        <f>IFERROR(VLOOKUP(Tabla1[[#This Row],[team_name]],fts_fem,2,0),7)</f>
        <v>7</v>
      </c>
      <c r="G106">
        <f>IFERROR(VLOOKUP(Tabla1[[#This Row],[team_name]],vol_masc,2,0),7)</f>
        <v>7</v>
      </c>
      <c r="H106">
        <f>IFERROR(VLOOKUP(Tabla1[[#This Row],[team_name]],bas_masc,2,0),7)</f>
        <v>7</v>
      </c>
      <c r="I106">
        <f>IFERROR(VLOOKUP(Tabla1[[#This Row],[team_name]],bes_masc,2,0),7)</f>
        <v>7</v>
      </c>
      <c r="J106">
        <f>IFERROR(VLOOKUP(Tabla1[[#This Row],[team_name]],bad_masc,2,0),7)</f>
        <v>7</v>
      </c>
      <c r="K106">
        <f>IFERROR(VLOOKUP(Tabla1[[#This Row],[team_name]],cur_masc,2,0),7)</f>
        <v>7</v>
      </c>
      <c r="L106">
        <f>IFERROR(VLOOKUP(Tabla1[[#This Row],[team_name]],ten_masc,2,0),7)</f>
        <v>7</v>
      </c>
      <c r="M106">
        <f>IFERROR(VLOOKUP(Tabla1[[#This Row],[team_name]],rug_masc,2,0),7)</f>
        <v>7</v>
      </c>
      <c r="N106">
        <f>IFERROR(VLOOKUP(Tabla1[[#This Row],[team_name]],sqs_masc,2,0),7)</f>
        <v>7</v>
      </c>
      <c r="O106">
        <f>IFERROR(VLOOKUP(Tabla1[[#This Row],[team_name]],vlp_masc,2,0),7)</f>
        <v>7</v>
      </c>
      <c r="P106">
        <f>IFERROR(VLOOKUP(Tabla1[[#This Row],[team_name]],tem_masc,2,0),7)</f>
        <v>7</v>
      </c>
      <c r="Q106">
        <f>IFERROR(VLOOKUP(Tabla1[[#This Row],[team_name]],bal_masc,2,0),7)</f>
        <v>7</v>
      </c>
      <c r="R106">
        <f>IFERROR(VLOOKUP(Tabla1[[#This Row],[team_name]],hck_masc,2,0),7)</f>
        <v>7</v>
      </c>
      <c r="S106">
        <f>IFERROR(VLOOKUP(Tabla1[[#This Row],[team_name]],arc_masc,2,0),7)</f>
        <v>7</v>
      </c>
      <c r="T106">
        <f>IFERROR(VLOOKUP(Tabla1[[#This Row],[team_name]],esg_masc,2,0),7)</f>
        <v>7</v>
      </c>
      <c r="U106">
        <f>IFERROR(VLOOKUP(Tabla1[[#This Row],[team_name]],vol_fem,2,0),7)</f>
        <v>3</v>
      </c>
      <c r="V106">
        <f>IFERROR(VLOOKUP(Tabla1[[#This Row],[team_name]],bas_fem,2,0),7)</f>
        <v>3</v>
      </c>
      <c r="W106">
        <f>IFERROR(VLOOKUP(Tabla1[[#This Row],[team_name]],bes_fem,2,0),7)</f>
        <v>7</v>
      </c>
      <c r="X106">
        <f>IFERROR(VLOOKUP(Tabla1[[#This Row],[team_name]],bad_fem,2,0),7)</f>
        <v>7</v>
      </c>
      <c r="Y106">
        <f>IFERROR(VLOOKUP(Tabla1[[#This Row],[team_name]],cur_fem,2,0),7)</f>
        <v>7</v>
      </c>
      <c r="Z106">
        <f>IFERROR(VLOOKUP(Tabla1[[#This Row],[team_name]],ten_fem,2,0),7)</f>
        <v>4</v>
      </c>
      <c r="AA106">
        <f>IFERROR(VLOOKUP(Tabla1[[#This Row],[team_name]],rug_fem,2,0),7)</f>
        <v>7</v>
      </c>
      <c r="AB106">
        <f>IFERROR(VLOOKUP(Tabla1[[#This Row],[team_name]],sqs_fem,2,0),7)</f>
        <v>7</v>
      </c>
      <c r="AC106">
        <f>IFERROR(VLOOKUP(Tabla1[[#This Row],[team_name]],vlp_fem,2,0),7)</f>
        <v>5</v>
      </c>
      <c r="AD106">
        <f>IFERROR(VLOOKUP(Tabla1[[#This Row],[team_name]],tem_fem,2,0),7)</f>
        <v>7</v>
      </c>
      <c r="AE106">
        <f>IFERROR(VLOOKUP(Tabla1[[#This Row],[team_name]],bal_fem,2,0),7)</f>
        <v>7</v>
      </c>
      <c r="AF106">
        <f>IFERROR(VLOOKUP(Tabla1[[#This Row],[team_name]],hck_fem,2,0),7)</f>
        <v>7</v>
      </c>
      <c r="AG106">
        <f>IFERROR(VLOOKUP(Tabla1[[#This Row],[team_name]],esg_fem,2,0),7)</f>
        <v>6</v>
      </c>
      <c r="AH106">
        <f>IFERROR(VLOOKUP(Tabla1[[#This Row],[team_name]],esg_fem,2,0),7)</f>
        <v>6</v>
      </c>
      <c r="BC106">
        <v>7</v>
      </c>
      <c r="BD106">
        <v>7</v>
      </c>
      <c r="BE106">
        <v>7</v>
      </c>
      <c r="BF106">
        <v>7</v>
      </c>
      <c r="BG106">
        <v>7</v>
      </c>
      <c r="BH106">
        <v>7</v>
      </c>
      <c r="BI106">
        <v>7</v>
      </c>
      <c r="BJ106">
        <v>7</v>
      </c>
      <c r="BK106">
        <v>7</v>
      </c>
      <c r="BL106">
        <v>7</v>
      </c>
      <c r="BM106">
        <v>7</v>
      </c>
    </row>
    <row r="107" spans="1:65" x14ac:dyDescent="0.25">
      <c r="A107">
        <v>306</v>
      </c>
      <c r="B107" t="s">
        <v>1075</v>
      </c>
      <c r="C107">
        <f>IFERROR(VLOOKUP(Tabla1[[#This Row],[team_name]],fut_masc,2,0),7)</f>
        <v>7</v>
      </c>
      <c r="D107">
        <f>IFERROR(VLOOKUP(Tabla1[[#This Row],[team_name]],fut_fem,2,0),7)</f>
        <v>5</v>
      </c>
      <c r="E107">
        <f>IFERROR(VLOOKUP(Tabla1[[#This Row],[team_name]],fts_masc,2,0),7)</f>
        <v>7</v>
      </c>
      <c r="F107">
        <f>IFERROR(VLOOKUP(Tabla1[[#This Row],[team_name]],fts_fem,2,0),7)</f>
        <v>5</v>
      </c>
      <c r="G107">
        <f>IFERROR(VLOOKUP(Tabla1[[#This Row],[team_name]],vol_masc,2,0),7)</f>
        <v>7</v>
      </c>
      <c r="H107">
        <f>IFERROR(VLOOKUP(Tabla1[[#This Row],[team_name]],bas_masc,2,0),7)</f>
        <v>7</v>
      </c>
      <c r="I107">
        <f>IFERROR(VLOOKUP(Tabla1[[#This Row],[team_name]],bes_masc,2,0),7)</f>
        <v>7</v>
      </c>
      <c r="J107">
        <f>IFERROR(VLOOKUP(Tabla1[[#This Row],[team_name]],bad_masc,2,0),7)</f>
        <v>7</v>
      </c>
      <c r="K107">
        <f>IFERROR(VLOOKUP(Tabla1[[#This Row],[team_name]],cur_masc,2,0),7)</f>
        <v>7</v>
      </c>
      <c r="L107">
        <f>IFERROR(VLOOKUP(Tabla1[[#This Row],[team_name]],ten_masc,2,0),7)</f>
        <v>7</v>
      </c>
      <c r="M107">
        <f>IFERROR(VLOOKUP(Tabla1[[#This Row],[team_name]],rug_masc,2,0),7)</f>
        <v>7</v>
      </c>
      <c r="N107">
        <f>IFERROR(VLOOKUP(Tabla1[[#This Row],[team_name]],sqs_masc,2,0),7)</f>
        <v>7</v>
      </c>
      <c r="O107">
        <f>IFERROR(VLOOKUP(Tabla1[[#This Row],[team_name]],vlp_masc,2,0),7)</f>
        <v>7</v>
      </c>
      <c r="P107">
        <f>IFERROR(VLOOKUP(Tabla1[[#This Row],[team_name]],tem_masc,2,0),7)</f>
        <v>7</v>
      </c>
      <c r="Q107">
        <f>IFERROR(VLOOKUP(Tabla1[[#This Row],[team_name]],bal_masc,2,0),7)</f>
        <v>7</v>
      </c>
      <c r="R107">
        <f>IFERROR(VLOOKUP(Tabla1[[#This Row],[team_name]],hck_masc,2,0),7)</f>
        <v>7</v>
      </c>
      <c r="S107">
        <f>IFERROR(VLOOKUP(Tabla1[[#This Row],[team_name]],arc_masc,2,0),7)</f>
        <v>7</v>
      </c>
      <c r="T107">
        <f>IFERROR(VLOOKUP(Tabla1[[#This Row],[team_name]],esg_masc,2,0),7)</f>
        <v>7</v>
      </c>
      <c r="U107">
        <f>IFERROR(VLOOKUP(Tabla1[[#This Row],[team_name]],vol_fem,2,0),7)</f>
        <v>7</v>
      </c>
      <c r="V107">
        <f>IFERROR(VLOOKUP(Tabla1[[#This Row],[team_name]],bas_fem,2,0),7)</f>
        <v>7</v>
      </c>
      <c r="W107">
        <f>IFERROR(VLOOKUP(Tabla1[[#This Row],[team_name]],bes_fem,2,0),7)</f>
        <v>7</v>
      </c>
      <c r="X107">
        <f>IFERROR(VLOOKUP(Tabla1[[#This Row],[team_name]],bad_fem,2,0),7)</f>
        <v>7</v>
      </c>
      <c r="Y107">
        <f>IFERROR(VLOOKUP(Tabla1[[#This Row],[team_name]],cur_fem,2,0),7)</f>
        <v>7</v>
      </c>
      <c r="Z107">
        <f>IFERROR(VLOOKUP(Tabla1[[#This Row],[team_name]],ten_fem,2,0),7)</f>
        <v>7</v>
      </c>
      <c r="AA107">
        <f>IFERROR(VLOOKUP(Tabla1[[#This Row],[team_name]],rug_fem,2,0),7)</f>
        <v>7</v>
      </c>
      <c r="AB107">
        <f>IFERROR(VLOOKUP(Tabla1[[#This Row],[team_name]],sqs_fem,2,0),7)</f>
        <v>7</v>
      </c>
      <c r="AC107">
        <f>IFERROR(VLOOKUP(Tabla1[[#This Row],[team_name]],vlp_fem,2,0),7)</f>
        <v>7</v>
      </c>
      <c r="AD107">
        <f>IFERROR(VLOOKUP(Tabla1[[#This Row],[team_name]],tem_fem,2,0),7)</f>
        <v>7</v>
      </c>
      <c r="AE107">
        <f>IFERROR(VLOOKUP(Tabla1[[#This Row],[team_name]],bal_fem,2,0),7)</f>
        <v>7</v>
      </c>
      <c r="AF107">
        <f>IFERROR(VLOOKUP(Tabla1[[#This Row],[team_name]],hck_fem,2,0),7)</f>
        <v>7</v>
      </c>
      <c r="AG107">
        <f>IFERROR(VLOOKUP(Tabla1[[#This Row],[team_name]],esg_fem,2,0),7)</f>
        <v>7</v>
      </c>
      <c r="AH107">
        <f>IFERROR(VLOOKUP(Tabla1[[#This Row],[team_name]],esg_fem,2,0),7)</f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7</v>
      </c>
      <c r="BM107">
        <v>7</v>
      </c>
    </row>
    <row r="108" spans="1:65" x14ac:dyDescent="0.25">
      <c r="A108">
        <v>307</v>
      </c>
      <c r="B108" t="s">
        <v>1076</v>
      </c>
      <c r="C108">
        <f>IFERROR(VLOOKUP(Tabla1[[#This Row],[team_name]],fut_masc,2,0),7)</f>
        <v>7</v>
      </c>
      <c r="D108">
        <f>IFERROR(VLOOKUP(Tabla1[[#This Row],[team_name]],fut_fem,2,0),7)</f>
        <v>4</v>
      </c>
      <c r="E108">
        <f>IFERROR(VLOOKUP(Tabla1[[#This Row],[team_name]],fts_masc,2,0),7)</f>
        <v>7</v>
      </c>
      <c r="F108">
        <f>IFERROR(VLOOKUP(Tabla1[[#This Row],[team_name]],fts_fem,2,0),7)</f>
        <v>4</v>
      </c>
      <c r="G108">
        <f>IFERROR(VLOOKUP(Tabla1[[#This Row],[team_name]],vol_masc,2,0),7)</f>
        <v>7</v>
      </c>
      <c r="H108">
        <f>IFERROR(VLOOKUP(Tabla1[[#This Row],[team_name]],bas_masc,2,0),7)</f>
        <v>7</v>
      </c>
      <c r="I108">
        <f>IFERROR(VLOOKUP(Tabla1[[#This Row],[team_name]],bes_masc,2,0),7)</f>
        <v>7</v>
      </c>
      <c r="J108">
        <f>IFERROR(VLOOKUP(Tabla1[[#This Row],[team_name]],bad_masc,2,0),7)</f>
        <v>7</v>
      </c>
      <c r="K108">
        <f>IFERROR(VLOOKUP(Tabla1[[#This Row],[team_name]],cur_masc,2,0),7)</f>
        <v>7</v>
      </c>
      <c r="L108">
        <f>IFERROR(VLOOKUP(Tabla1[[#This Row],[team_name]],ten_masc,2,0),7)</f>
        <v>7</v>
      </c>
      <c r="M108">
        <f>IFERROR(VLOOKUP(Tabla1[[#This Row],[team_name]],rug_masc,2,0),7)</f>
        <v>7</v>
      </c>
      <c r="N108">
        <f>IFERROR(VLOOKUP(Tabla1[[#This Row],[team_name]],sqs_masc,2,0),7)</f>
        <v>7</v>
      </c>
      <c r="O108">
        <f>IFERROR(VLOOKUP(Tabla1[[#This Row],[team_name]],vlp_masc,2,0),7)</f>
        <v>7</v>
      </c>
      <c r="P108">
        <f>IFERROR(VLOOKUP(Tabla1[[#This Row],[team_name]],tem_masc,2,0),7)</f>
        <v>7</v>
      </c>
      <c r="Q108">
        <f>IFERROR(VLOOKUP(Tabla1[[#This Row],[team_name]],bal_masc,2,0),7)</f>
        <v>7</v>
      </c>
      <c r="R108">
        <f>IFERROR(VLOOKUP(Tabla1[[#This Row],[team_name]],hck_masc,2,0),7)</f>
        <v>7</v>
      </c>
      <c r="S108">
        <f>IFERROR(VLOOKUP(Tabla1[[#This Row],[team_name]],arc_masc,2,0),7)</f>
        <v>7</v>
      </c>
      <c r="T108">
        <f>IFERROR(VLOOKUP(Tabla1[[#This Row],[team_name]],esg_masc,2,0),7)</f>
        <v>7</v>
      </c>
      <c r="U108">
        <f>IFERROR(VLOOKUP(Tabla1[[#This Row],[team_name]],vol_fem,2,0),7)</f>
        <v>7</v>
      </c>
      <c r="V108">
        <f>IFERROR(VLOOKUP(Tabla1[[#This Row],[team_name]],bas_fem,2,0),7)</f>
        <v>5</v>
      </c>
      <c r="W108">
        <f>IFERROR(VLOOKUP(Tabla1[[#This Row],[team_name]],bes_fem,2,0),7)</f>
        <v>7</v>
      </c>
      <c r="X108">
        <f>IFERROR(VLOOKUP(Tabla1[[#This Row],[team_name]],bad_fem,2,0),7)</f>
        <v>7</v>
      </c>
      <c r="Y108">
        <f>IFERROR(VLOOKUP(Tabla1[[#This Row],[team_name]],cur_fem,2,0),7)</f>
        <v>7</v>
      </c>
      <c r="Z108">
        <f>IFERROR(VLOOKUP(Tabla1[[#This Row],[team_name]],ten_fem,2,0),7)</f>
        <v>7</v>
      </c>
      <c r="AA108">
        <f>IFERROR(VLOOKUP(Tabla1[[#This Row],[team_name]],rug_fem,2,0),7)</f>
        <v>7</v>
      </c>
      <c r="AB108">
        <f>IFERROR(VLOOKUP(Tabla1[[#This Row],[team_name]],sqs_fem,2,0),7)</f>
        <v>7</v>
      </c>
      <c r="AC108">
        <f>IFERROR(VLOOKUP(Tabla1[[#This Row],[team_name]],vlp_fem,2,0),7)</f>
        <v>7</v>
      </c>
      <c r="AD108">
        <f>IFERROR(VLOOKUP(Tabla1[[#This Row],[team_name]],tem_fem,2,0),7)</f>
        <v>7</v>
      </c>
      <c r="AE108">
        <f>IFERROR(VLOOKUP(Tabla1[[#This Row],[team_name]],bal_fem,2,0),7)</f>
        <v>7</v>
      </c>
      <c r="AF108">
        <f>IFERROR(VLOOKUP(Tabla1[[#This Row],[team_name]],hck_fem,2,0),7)</f>
        <v>5</v>
      </c>
      <c r="AG108">
        <f>IFERROR(VLOOKUP(Tabla1[[#This Row],[team_name]],esg_fem,2,0),7)</f>
        <v>7</v>
      </c>
      <c r="AH108">
        <f>IFERROR(VLOOKUP(Tabla1[[#This Row],[team_name]],esg_fem,2,0),7)</f>
        <v>7</v>
      </c>
      <c r="BC108">
        <v>7</v>
      </c>
      <c r="BD108">
        <v>7</v>
      </c>
      <c r="BE108">
        <v>7</v>
      </c>
      <c r="BF108">
        <v>7</v>
      </c>
      <c r="BG108">
        <v>7</v>
      </c>
      <c r="BH108">
        <v>7</v>
      </c>
      <c r="BI108">
        <v>7</v>
      </c>
      <c r="BJ108">
        <v>7</v>
      </c>
      <c r="BK108">
        <v>7</v>
      </c>
      <c r="BL108">
        <v>7</v>
      </c>
      <c r="BM108">
        <v>7</v>
      </c>
    </row>
    <row r="109" spans="1:65" x14ac:dyDescent="0.25">
      <c r="A109">
        <v>308</v>
      </c>
      <c r="B109" t="s">
        <v>1077</v>
      </c>
      <c r="C109">
        <f>IFERROR(VLOOKUP(Tabla1[[#This Row],[team_name]],fut_masc,2,0),7)</f>
        <v>7</v>
      </c>
      <c r="D109">
        <f>IFERROR(VLOOKUP(Tabla1[[#This Row],[team_name]],fut_fem,2,0),7)</f>
        <v>6</v>
      </c>
      <c r="E109">
        <f>IFERROR(VLOOKUP(Tabla1[[#This Row],[team_name]],fts_masc,2,0),7)</f>
        <v>7</v>
      </c>
      <c r="F109">
        <f>IFERROR(VLOOKUP(Tabla1[[#This Row],[team_name]],fts_fem,2,0),7)</f>
        <v>7</v>
      </c>
      <c r="G109">
        <f>IFERROR(VLOOKUP(Tabla1[[#This Row],[team_name]],vol_masc,2,0),7)</f>
        <v>7</v>
      </c>
      <c r="H109">
        <f>IFERROR(VLOOKUP(Tabla1[[#This Row],[team_name]],bas_masc,2,0),7)</f>
        <v>7</v>
      </c>
      <c r="I109">
        <f>IFERROR(VLOOKUP(Tabla1[[#This Row],[team_name]],bes_masc,2,0),7)</f>
        <v>7</v>
      </c>
      <c r="J109">
        <f>IFERROR(VLOOKUP(Tabla1[[#This Row],[team_name]],bad_masc,2,0),7)</f>
        <v>7</v>
      </c>
      <c r="K109">
        <f>IFERROR(VLOOKUP(Tabla1[[#This Row],[team_name]],cur_masc,2,0),7)</f>
        <v>7</v>
      </c>
      <c r="L109">
        <f>IFERROR(VLOOKUP(Tabla1[[#This Row],[team_name]],ten_masc,2,0),7)</f>
        <v>7</v>
      </c>
      <c r="M109">
        <f>IFERROR(VLOOKUP(Tabla1[[#This Row],[team_name]],rug_masc,2,0),7)</f>
        <v>7</v>
      </c>
      <c r="N109">
        <f>IFERROR(VLOOKUP(Tabla1[[#This Row],[team_name]],sqs_masc,2,0),7)</f>
        <v>7</v>
      </c>
      <c r="O109">
        <f>IFERROR(VLOOKUP(Tabla1[[#This Row],[team_name]],vlp_masc,2,0),7)</f>
        <v>7</v>
      </c>
      <c r="P109">
        <f>IFERROR(VLOOKUP(Tabla1[[#This Row],[team_name]],tem_masc,2,0),7)</f>
        <v>7</v>
      </c>
      <c r="Q109">
        <f>IFERROR(VLOOKUP(Tabla1[[#This Row],[team_name]],bal_masc,2,0),7)</f>
        <v>7</v>
      </c>
      <c r="R109">
        <f>IFERROR(VLOOKUP(Tabla1[[#This Row],[team_name]],hck_masc,2,0),7)</f>
        <v>7</v>
      </c>
      <c r="S109">
        <f>IFERROR(VLOOKUP(Tabla1[[#This Row],[team_name]],arc_masc,2,0),7)</f>
        <v>7</v>
      </c>
      <c r="T109">
        <f>IFERROR(VLOOKUP(Tabla1[[#This Row],[team_name]],esg_masc,2,0),7)</f>
        <v>7</v>
      </c>
      <c r="U109">
        <f>IFERROR(VLOOKUP(Tabla1[[#This Row],[team_name]],vol_fem,2,0),7)</f>
        <v>7</v>
      </c>
      <c r="V109">
        <f>IFERROR(VLOOKUP(Tabla1[[#This Row],[team_name]],bas_fem,2,0),7)</f>
        <v>5</v>
      </c>
      <c r="W109">
        <f>IFERROR(VLOOKUP(Tabla1[[#This Row],[team_name]],bes_fem,2,0),7)</f>
        <v>7</v>
      </c>
      <c r="X109">
        <f>IFERROR(VLOOKUP(Tabla1[[#This Row],[team_name]],bad_fem,2,0),7)</f>
        <v>7</v>
      </c>
      <c r="Y109">
        <f>IFERROR(VLOOKUP(Tabla1[[#This Row],[team_name]],cur_fem,2,0),7)</f>
        <v>7</v>
      </c>
      <c r="Z109">
        <f>IFERROR(VLOOKUP(Tabla1[[#This Row],[team_name]],ten_fem,2,0),7)</f>
        <v>7</v>
      </c>
      <c r="AA109">
        <f>IFERROR(VLOOKUP(Tabla1[[#This Row],[team_name]],rug_fem,2,0),7)</f>
        <v>7</v>
      </c>
      <c r="AB109">
        <f>IFERROR(VLOOKUP(Tabla1[[#This Row],[team_name]],sqs_fem,2,0),7)</f>
        <v>7</v>
      </c>
      <c r="AC109">
        <f>IFERROR(VLOOKUP(Tabla1[[#This Row],[team_name]],vlp_fem,2,0),7)</f>
        <v>7</v>
      </c>
      <c r="AD109">
        <f>IFERROR(VLOOKUP(Tabla1[[#This Row],[team_name]],tem_fem,2,0),7)</f>
        <v>7</v>
      </c>
      <c r="AE109">
        <f>IFERROR(VLOOKUP(Tabla1[[#This Row],[team_name]],bal_fem,2,0),7)</f>
        <v>7</v>
      </c>
      <c r="AF109">
        <f>IFERROR(VLOOKUP(Tabla1[[#This Row],[team_name]],hck_fem,2,0),7)</f>
        <v>7</v>
      </c>
      <c r="AG109">
        <f>IFERROR(VLOOKUP(Tabla1[[#This Row],[team_name]],esg_fem,2,0),7)</f>
        <v>7</v>
      </c>
      <c r="AH109">
        <f>IFERROR(VLOOKUP(Tabla1[[#This Row],[team_name]],esg_fem,2,0),7)</f>
        <v>7</v>
      </c>
      <c r="BC109">
        <v>7</v>
      </c>
      <c r="BD109">
        <v>7</v>
      </c>
      <c r="BE109">
        <v>7</v>
      </c>
      <c r="BF109">
        <v>7</v>
      </c>
      <c r="BG109">
        <v>7</v>
      </c>
      <c r="BH109">
        <v>7</v>
      </c>
      <c r="BI109">
        <v>7</v>
      </c>
      <c r="BJ109">
        <v>7</v>
      </c>
      <c r="BK109">
        <v>7</v>
      </c>
      <c r="BL109">
        <v>7</v>
      </c>
      <c r="BM109">
        <v>7</v>
      </c>
    </row>
    <row r="110" spans="1:65" x14ac:dyDescent="0.25">
      <c r="A110">
        <v>309</v>
      </c>
      <c r="B110" t="s">
        <v>1078</v>
      </c>
      <c r="C110">
        <f>IFERROR(VLOOKUP(Tabla1[[#This Row],[team_name]],fut_masc,2,0),7)</f>
        <v>7</v>
      </c>
      <c r="D110">
        <f>IFERROR(VLOOKUP(Tabla1[[#This Row],[team_name]],fut_fem,2,0),7)</f>
        <v>7</v>
      </c>
      <c r="E110">
        <f>IFERROR(VLOOKUP(Tabla1[[#This Row],[team_name]],fts_masc,2,0),7)</f>
        <v>7</v>
      </c>
      <c r="F110">
        <f>IFERROR(VLOOKUP(Tabla1[[#This Row],[team_name]],fts_fem,2,0),7)</f>
        <v>7</v>
      </c>
      <c r="G110">
        <f>IFERROR(VLOOKUP(Tabla1[[#This Row],[team_name]],vol_masc,2,0),7)</f>
        <v>7</v>
      </c>
      <c r="H110">
        <f>IFERROR(VLOOKUP(Tabla1[[#This Row],[team_name]],bas_masc,2,0),7)</f>
        <v>7</v>
      </c>
      <c r="I110">
        <f>IFERROR(VLOOKUP(Tabla1[[#This Row],[team_name]],bes_masc,2,0),7)</f>
        <v>7</v>
      </c>
      <c r="J110">
        <f>IFERROR(VLOOKUP(Tabla1[[#This Row],[team_name]],bad_masc,2,0),7)</f>
        <v>7</v>
      </c>
      <c r="K110">
        <f>IFERROR(VLOOKUP(Tabla1[[#This Row],[team_name]],cur_masc,2,0),7)</f>
        <v>7</v>
      </c>
      <c r="L110">
        <f>IFERROR(VLOOKUP(Tabla1[[#This Row],[team_name]],ten_masc,2,0),7)</f>
        <v>7</v>
      </c>
      <c r="M110">
        <f>IFERROR(VLOOKUP(Tabla1[[#This Row],[team_name]],rug_masc,2,0),7)</f>
        <v>7</v>
      </c>
      <c r="N110">
        <f>IFERROR(VLOOKUP(Tabla1[[#This Row],[team_name]],sqs_masc,2,0),7)</f>
        <v>7</v>
      </c>
      <c r="O110">
        <f>IFERROR(VLOOKUP(Tabla1[[#This Row],[team_name]],vlp_masc,2,0),7)</f>
        <v>7</v>
      </c>
      <c r="P110">
        <f>IFERROR(VLOOKUP(Tabla1[[#This Row],[team_name]],tem_masc,2,0),7)</f>
        <v>7</v>
      </c>
      <c r="Q110">
        <f>IFERROR(VLOOKUP(Tabla1[[#This Row],[team_name]],bal_masc,2,0),7)</f>
        <v>7</v>
      </c>
      <c r="R110">
        <f>IFERROR(VLOOKUP(Tabla1[[#This Row],[team_name]],hck_masc,2,0),7)</f>
        <v>7</v>
      </c>
      <c r="S110">
        <f>IFERROR(VLOOKUP(Tabla1[[#This Row],[team_name]],arc_masc,2,0),7)</f>
        <v>7</v>
      </c>
      <c r="T110">
        <f>IFERROR(VLOOKUP(Tabla1[[#This Row],[team_name]],esg_masc,2,0),7)</f>
        <v>7</v>
      </c>
      <c r="U110">
        <f>IFERROR(VLOOKUP(Tabla1[[#This Row],[team_name]],vol_fem,2,0),7)</f>
        <v>7</v>
      </c>
      <c r="V110">
        <f>IFERROR(VLOOKUP(Tabla1[[#This Row],[team_name]],bas_fem,2,0),7)</f>
        <v>7</v>
      </c>
      <c r="W110">
        <f>IFERROR(VLOOKUP(Tabla1[[#This Row],[team_name]],bes_fem,2,0),7)</f>
        <v>7</v>
      </c>
      <c r="X110">
        <f>IFERROR(VLOOKUP(Tabla1[[#This Row],[team_name]],bad_fem,2,0),7)</f>
        <v>7</v>
      </c>
      <c r="Y110">
        <f>IFERROR(VLOOKUP(Tabla1[[#This Row],[team_name]],cur_fem,2,0),7)</f>
        <v>7</v>
      </c>
      <c r="Z110">
        <f>IFERROR(VLOOKUP(Tabla1[[#This Row],[team_name]],ten_fem,2,0),7)</f>
        <v>7</v>
      </c>
      <c r="AA110">
        <f>IFERROR(VLOOKUP(Tabla1[[#This Row],[team_name]],rug_fem,2,0),7)</f>
        <v>7</v>
      </c>
      <c r="AB110">
        <f>IFERROR(VLOOKUP(Tabla1[[#This Row],[team_name]],sqs_fem,2,0),7)</f>
        <v>7</v>
      </c>
      <c r="AC110">
        <f>IFERROR(VLOOKUP(Tabla1[[#This Row],[team_name]],vlp_fem,2,0),7)</f>
        <v>7</v>
      </c>
      <c r="AD110">
        <f>IFERROR(VLOOKUP(Tabla1[[#This Row],[team_name]],tem_fem,2,0),7)</f>
        <v>7</v>
      </c>
      <c r="AE110">
        <f>IFERROR(VLOOKUP(Tabla1[[#This Row],[team_name]],bal_fem,2,0),7)</f>
        <v>7</v>
      </c>
      <c r="AF110">
        <f>IFERROR(VLOOKUP(Tabla1[[#This Row],[team_name]],hck_fem,2,0),7)</f>
        <v>7</v>
      </c>
      <c r="AG110">
        <f>IFERROR(VLOOKUP(Tabla1[[#This Row],[team_name]],esg_fem,2,0),7)</f>
        <v>7</v>
      </c>
      <c r="AH110">
        <f>IFERROR(VLOOKUP(Tabla1[[#This Row],[team_name]],esg_fem,2,0),7)</f>
        <v>7</v>
      </c>
      <c r="BC110">
        <v>7</v>
      </c>
      <c r="BD110">
        <v>7</v>
      </c>
      <c r="BE110">
        <v>7</v>
      </c>
      <c r="BF110">
        <v>7</v>
      </c>
      <c r="BG110">
        <v>7</v>
      </c>
      <c r="BH110">
        <v>7</v>
      </c>
      <c r="BI110">
        <v>7</v>
      </c>
      <c r="BJ110">
        <v>7</v>
      </c>
      <c r="BK110">
        <v>7</v>
      </c>
      <c r="BL110">
        <v>7</v>
      </c>
      <c r="BM110">
        <v>7</v>
      </c>
    </row>
    <row r="111" spans="1:65" x14ac:dyDescent="0.25">
      <c r="A111">
        <v>310</v>
      </c>
      <c r="B111" t="s">
        <v>1079</v>
      </c>
      <c r="C111">
        <f>IFERROR(VLOOKUP(Tabla1[[#This Row],[team_name]],fut_masc,2,0),7)</f>
        <v>7</v>
      </c>
      <c r="D111">
        <f>IFERROR(VLOOKUP(Tabla1[[#This Row],[team_name]],fut_fem,2,0),7)</f>
        <v>4</v>
      </c>
      <c r="E111">
        <f>IFERROR(VLOOKUP(Tabla1[[#This Row],[team_name]],fts_masc,2,0),7)</f>
        <v>7</v>
      </c>
      <c r="F111">
        <f>IFERROR(VLOOKUP(Tabla1[[#This Row],[team_name]],fts_fem,2,0),7)</f>
        <v>7</v>
      </c>
      <c r="G111">
        <f>IFERROR(VLOOKUP(Tabla1[[#This Row],[team_name]],vol_masc,2,0),7)</f>
        <v>7</v>
      </c>
      <c r="H111">
        <f>IFERROR(VLOOKUP(Tabla1[[#This Row],[team_name]],bas_masc,2,0),7)</f>
        <v>7</v>
      </c>
      <c r="I111">
        <f>IFERROR(VLOOKUP(Tabla1[[#This Row],[team_name]],bes_masc,2,0),7)</f>
        <v>7</v>
      </c>
      <c r="J111">
        <f>IFERROR(VLOOKUP(Tabla1[[#This Row],[team_name]],bad_masc,2,0),7)</f>
        <v>7</v>
      </c>
      <c r="K111">
        <f>IFERROR(VLOOKUP(Tabla1[[#This Row],[team_name]],cur_masc,2,0),7)</f>
        <v>7</v>
      </c>
      <c r="L111">
        <f>IFERROR(VLOOKUP(Tabla1[[#This Row],[team_name]],ten_masc,2,0),7)</f>
        <v>7</v>
      </c>
      <c r="M111">
        <f>IFERROR(VLOOKUP(Tabla1[[#This Row],[team_name]],rug_masc,2,0),7)</f>
        <v>7</v>
      </c>
      <c r="N111">
        <f>IFERROR(VLOOKUP(Tabla1[[#This Row],[team_name]],sqs_masc,2,0),7)</f>
        <v>7</v>
      </c>
      <c r="O111">
        <f>IFERROR(VLOOKUP(Tabla1[[#This Row],[team_name]],vlp_masc,2,0),7)</f>
        <v>7</v>
      </c>
      <c r="P111">
        <f>IFERROR(VLOOKUP(Tabla1[[#This Row],[team_name]],tem_masc,2,0),7)</f>
        <v>7</v>
      </c>
      <c r="Q111">
        <f>IFERROR(VLOOKUP(Tabla1[[#This Row],[team_name]],bal_masc,2,0),7)</f>
        <v>7</v>
      </c>
      <c r="R111">
        <f>IFERROR(VLOOKUP(Tabla1[[#This Row],[team_name]],hck_masc,2,0),7)</f>
        <v>7</v>
      </c>
      <c r="S111">
        <f>IFERROR(VLOOKUP(Tabla1[[#This Row],[team_name]],arc_masc,2,0),7)</f>
        <v>7</v>
      </c>
      <c r="T111">
        <f>IFERROR(VLOOKUP(Tabla1[[#This Row],[team_name]],esg_masc,2,0),7)</f>
        <v>7</v>
      </c>
      <c r="U111">
        <f>IFERROR(VLOOKUP(Tabla1[[#This Row],[team_name]],vol_fem,2,0),7)</f>
        <v>7</v>
      </c>
      <c r="V111">
        <f>IFERROR(VLOOKUP(Tabla1[[#This Row],[team_name]],bas_fem,2,0),7)</f>
        <v>7</v>
      </c>
      <c r="W111">
        <f>IFERROR(VLOOKUP(Tabla1[[#This Row],[team_name]],bes_fem,2,0),7)</f>
        <v>7</v>
      </c>
      <c r="X111">
        <f>IFERROR(VLOOKUP(Tabla1[[#This Row],[team_name]],bad_fem,2,0),7)</f>
        <v>7</v>
      </c>
      <c r="Y111">
        <f>IFERROR(VLOOKUP(Tabla1[[#This Row],[team_name]],cur_fem,2,0),7)</f>
        <v>7</v>
      </c>
      <c r="Z111">
        <f>IFERROR(VLOOKUP(Tabla1[[#This Row],[team_name]],ten_fem,2,0),7)</f>
        <v>7</v>
      </c>
      <c r="AA111">
        <f>IFERROR(VLOOKUP(Tabla1[[#This Row],[team_name]],rug_fem,2,0),7)</f>
        <v>7</v>
      </c>
      <c r="AB111">
        <f>IFERROR(VLOOKUP(Tabla1[[#This Row],[team_name]],sqs_fem,2,0),7)</f>
        <v>7</v>
      </c>
      <c r="AC111">
        <f>IFERROR(VLOOKUP(Tabla1[[#This Row],[team_name]],vlp_fem,2,0),7)</f>
        <v>7</v>
      </c>
      <c r="AD111">
        <f>IFERROR(VLOOKUP(Tabla1[[#This Row],[team_name]],tem_fem,2,0),7)</f>
        <v>7</v>
      </c>
      <c r="AE111">
        <f>IFERROR(VLOOKUP(Tabla1[[#This Row],[team_name]],bal_fem,2,0),7)</f>
        <v>7</v>
      </c>
      <c r="AF111">
        <f>IFERROR(VLOOKUP(Tabla1[[#This Row],[team_name]],hck_fem,2,0),7)</f>
        <v>7</v>
      </c>
      <c r="AG111">
        <f>IFERROR(VLOOKUP(Tabla1[[#This Row],[team_name]],esg_fem,2,0),7)</f>
        <v>7</v>
      </c>
      <c r="AH111">
        <f>IFERROR(VLOOKUP(Tabla1[[#This Row],[team_name]],esg_fem,2,0),7)</f>
        <v>7</v>
      </c>
      <c r="BC111">
        <v>7</v>
      </c>
      <c r="BD111">
        <v>7</v>
      </c>
      <c r="BE111">
        <v>7</v>
      </c>
      <c r="BF111">
        <v>7</v>
      </c>
      <c r="BG111">
        <v>7</v>
      </c>
      <c r="BH111">
        <v>7</v>
      </c>
      <c r="BI111">
        <v>7</v>
      </c>
      <c r="BJ111">
        <v>7</v>
      </c>
      <c r="BK111">
        <v>7</v>
      </c>
      <c r="BL111">
        <v>7</v>
      </c>
      <c r="BM111">
        <v>7</v>
      </c>
    </row>
    <row r="112" spans="1:65" x14ac:dyDescent="0.25">
      <c r="A112">
        <v>311</v>
      </c>
      <c r="B112" t="s">
        <v>1080</v>
      </c>
      <c r="C112">
        <f>IFERROR(VLOOKUP(Tabla1[[#This Row],[team_name]],fut_masc,2,0),7)</f>
        <v>7</v>
      </c>
      <c r="D112">
        <f>IFERROR(VLOOKUP(Tabla1[[#This Row],[team_name]],fut_fem,2,0),7)</f>
        <v>5</v>
      </c>
      <c r="E112">
        <f>IFERROR(VLOOKUP(Tabla1[[#This Row],[team_name]],fts_masc,2,0),7)</f>
        <v>7</v>
      </c>
      <c r="F112">
        <f>IFERROR(VLOOKUP(Tabla1[[#This Row],[team_name]],fts_fem,2,0),7)</f>
        <v>7</v>
      </c>
      <c r="G112">
        <f>IFERROR(VLOOKUP(Tabla1[[#This Row],[team_name]],vol_masc,2,0),7)</f>
        <v>7</v>
      </c>
      <c r="H112">
        <f>IFERROR(VLOOKUP(Tabla1[[#This Row],[team_name]],bas_masc,2,0),7)</f>
        <v>7</v>
      </c>
      <c r="I112">
        <f>IFERROR(VLOOKUP(Tabla1[[#This Row],[team_name]],bes_masc,2,0),7)</f>
        <v>7</v>
      </c>
      <c r="J112">
        <f>IFERROR(VLOOKUP(Tabla1[[#This Row],[team_name]],bad_masc,2,0),7)</f>
        <v>7</v>
      </c>
      <c r="K112">
        <f>IFERROR(VLOOKUP(Tabla1[[#This Row],[team_name]],cur_masc,2,0),7)</f>
        <v>7</v>
      </c>
      <c r="L112">
        <f>IFERROR(VLOOKUP(Tabla1[[#This Row],[team_name]],ten_masc,2,0),7)</f>
        <v>7</v>
      </c>
      <c r="M112">
        <f>IFERROR(VLOOKUP(Tabla1[[#This Row],[team_name]],rug_masc,2,0),7)</f>
        <v>7</v>
      </c>
      <c r="N112">
        <f>IFERROR(VLOOKUP(Tabla1[[#This Row],[team_name]],sqs_masc,2,0),7)</f>
        <v>7</v>
      </c>
      <c r="O112">
        <f>IFERROR(VLOOKUP(Tabla1[[#This Row],[team_name]],vlp_masc,2,0),7)</f>
        <v>7</v>
      </c>
      <c r="P112">
        <f>IFERROR(VLOOKUP(Tabla1[[#This Row],[team_name]],tem_masc,2,0),7)</f>
        <v>7</v>
      </c>
      <c r="Q112">
        <f>IFERROR(VLOOKUP(Tabla1[[#This Row],[team_name]],bal_masc,2,0),7)</f>
        <v>7</v>
      </c>
      <c r="R112">
        <f>IFERROR(VLOOKUP(Tabla1[[#This Row],[team_name]],hck_masc,2,0),7)</f>
        <v>7</v>
      </c>
      <c r="S112">
        <f>IFERROR(VLOOKUP(Tabla1[[#This Row],[team_name]],arc_masc,2,0),7)</f>
        <v>7</v>
      </c>
      <c r="T112">
        <f>IFERROR(VLOOKUP(Tabla1[[#This Row],[team_name]],esg_masc,2,0),7)</f>
        <v>7</v>
      </c>
      <c r="U112">
        <f>IFERROR(VLOOKUP(Tabla1[[#This Row],[team_name]],vol_fem,2,0),7)</f>
        <v>7</v>
      </c>
      <c r="V112">
        <f>IFERROR(VLOOKUP(Tabla1[[#This Row],[team_name]],bas_fem,2,0),7)</f>
        <v>6</v>
      </c>
      <c r="W112">
        <f>IFERROR(VLOOKUP(Tabla1[[#This Row],[team_name]],bes_fem,2,0),7)</f>
        <v>7</v>
      </c>
      <c r="X112">
        <f>IFERROR(VLOOKUP(Tabla1[[#This Row],[team_name]],bad_fem,2,0),7)</f>
        <v>7</v>
      </c>
      <c r="Y112">
        <f>IFERROR(VLOOKUP(Tabla1[[#This Row],[team_name]],cur_fem,2,0),7)</f>
        <v>7</v>
      </c>
      <c r="Z112">
        <f>IFERROR(VLOOKUP(Tabla1[[#This Row],[team_name]],ten_fem,2,0),7)</f>
        <v>7</v>
      </c>
      <c r="AA112">
        <f>IFERROR(VLOOKUP(Tabla1[[#This Row],[team_name]],rug_fem,2,0),7)</f>
        <v>5</v>
      </c>
      <c r="AB112">
        <f>IFERROR(VLOOKUP(Tabla1[[#This Row],[team_name]],sqs_fem,2,0),7)</f>
        <v>7</v>
      </c>
      <c r="AC112">
        <f>IFERROR(VLOOKUP(Tabla1[[#This Row],[team_name]],vlp_fem,2,0),7)</f>
        <v>7</v>
      </c>
      <c r="AD112">
        <f>IFERROR(VLOOKUP(Tabla1[[#This Row],[team_name]],tem_fem,2,0),7)</f>
        <v>7</v>
      </c>
      <c r="AE112">
        <f>IFERROR(VLOOKUP(Tabla1[[#This Row],[team_name]],bal_fem,2,0),7)</f>
        <v>7</v>
      </c>
      <c r="AF112">
        <f>IFERROR(VLOOKUP(Tabla1[[#This Row],[team_name]],hck_fem,2,0),7)</f>
        <v>5</v>
      </c>
      <c r="AG112">
        <f>IFERROR(VLOOKUP(Tabla1[[#This Row],[team_name]],esg_fem,2,0),7)</f>
        <v>7</v>
      </c>
      <c r="AH112">
        <f>IFERROR(VLOOKUP(Tabla1[[#This Row],[team_name]],esg_fem,2,0),7)</f>
        <v>7</v>
      </c>
      <c r="BC112">
        <v>7</v>
      </c>
      <c r="BD112">
        <v>7</v>
      </c>
      <c r="BE112">
        <v>7</v>
      </c>
      <c r="BF112">
        <v>7</v>
      </c>
      <c r="BG112">
        <v>7</v>
      </c>
      <c r="BH112">
        <v>7</v>
      </c>
      <c r="BI112">
        <v>7</v>
      </c>
      <c r="BJ112">
        <v>7</v>
      </c>
      <c r="BK112">
        <v>7</v>
      </c>
      <c r="BL112">
        <v>7</v>
      </c>
      <c r="BM112">
        <v>7</v>
      </c>
    </row>
    <row r="113" spans="1:65" x14ac:dyDescent="0.25">
      <c r="A113">
        <v>312</v>
      </c>
      <c r="B113" t="s">
        <v>1081</v>
      </c>
      <c r="C113">
        <f>IFERROR(VLOOKUP(Tabla1[[#This Row],[team_name]],fut_masc,2,0),7)</f>
        <v>7</v>
      </c>
      <c r="D113">
        <f>IFERROR(VLOOKUP(Tabla1[[#This Row],[team_name]],fut_fem,2,0),7)</f>
        <v>3</v>
      </c>
      <c r="E113">
        <f>IFERROR(VLOOKUP(Tabla1[[#This Row],[team_name]],fts_masc,2,0),7)</f>
        <v>7</v>
      </c>
      <c r="F113">
        <f>IFERROR(VLOOKUP(Tabla1[[#This Row],[team_name]],fts_fem,2,0),7)</f>
        <v>7</v>
      </c>
      <c r="G113">
        <f>IFERROR(VLOOKUP(Tabla1[[#This Row],[team_name]],vol_masc,2,0),7)</f>
        <v>7</v>
      </c>
      <c r="H113">
        <f>IFERROR(VLOOKUP(Tabla1[[#This Row],[team_name]],bas_masc,2,0),7)</f>
        <v>7</v>
      </c>
      <c r="I113">
        <f>IFERROR(VLOOKUP(Tabla1[[#This Row],[team_name]],bes_masc,2,0),7)</f>
        <v>7</v>
      </c>
      <c r="J113">
        <f>IFERROR(VLOOKUP(Tabla1[[#This Row],[team_name]],bad_masc,2,0),7)</f>
        <v>7</v>
      </c>
      <c r="K113">
        <f>IFERROR(VLOOKUP(Tabla1[[#This Row],[team_name]],cur_masc,2,0),7)</f>
        <v>7</v>
      </c>
      <c r="L113">
        <f>IFERROR(VLOOKUP(Tabla1[[#This Row],[team_name]],ten_masc,2,0),7)</f>
        <v>7</v>
      </c>
      <c r="M113">
        <f>IFERROR(VLOOKUP(Tabla1[[#This Row],[team_name]],rug_masc,2,0),7)</f>
        <v>7</v>
      </c>
      <c r="N113">
        <f>IFERROR(VLOOKUP(Tabla1[[#This Row],[team_name]],sqs_masc,2,0),7)</f>
        <v>7</v>
      </c>
      <c r="O113">
        <f>IFERROR(VLOOKUP(Tabla1[[#This Row],[team_name]],vlp_masc,2,0),7)</f>
        <v>7</v>
      </c>
      <c r="P113">
        <f>IFERROR(VLOOKUP(Tabla1[[#This Row],[team_name]],tem_masc,2,0),7)</f>
        <v>7</v>
      </c>
      <c r="Q113">
        <f>IFERROR(VLOOKUP(Tabla1[[#This Row],[team_name]],bal_masc,2,0),7)</f>
        <v>7</v>
      </c>
      <c r="R113">
        <f>IFERROR(VLOOKUP(Tabla1[[#This Row],[team_name]],hck_masc,2,0),7)</f>
        <v>7</v>
      </c>
      <c r="S113">
        <f>IFERROR(VLOOKUP(Tabla1[[#This Row],[team_name]],arc_masc,2,0),7)</f>
        <v>7</v>
      </c>
      <c r="T113">
        <f>IFERROR(VLOOKUP(Tabla1[[#This Row],[team_name]],esg_masc,2,0),7)</f>
        <v>7</v>
      </c>
      <c r="U113">
        <f>IFERROR(VLOOKUP(Tabla1[[#This Row],[team_name]],vol_fem,2,0),7)</f>
        <v>7</v>
      </c>
      <c r="V113">
        <f>IFERROR(VLOOKUP(Tabla1[[#This Row],[team_name]],bas_fem,2,0),7)</f>
        <v>7</v>
      </c>
      <c r="W113">
        <f>IFERROR(VLOOKUP(Tabla1[[#This Row],[team_name]],bes_fem,2,0),7)</f>
        <v>7</v>
      </c>
      <c r="X113">
        <f>IFERROR(VLOOKUP(Tabla1[[#This Row],[team_name]],bad_fem,2,0),7)</f>
        <v>7</v>
      </c>
      <c r="Y113">
        <f>IFERROR(VLOOKUP(Tabla1[[#This Row],[team_name]],cur_fem,2,0),7)</f>
        <v>7</v>
      </c>
      <c r="Z113">
        <f>IFERROR(VLOOKUP(Tabla1[[#This Row],[team_name]],ten_fem,2,0),7)</f>
        <v>7</v>
      </c>
      <c r="AA113">
        <f>IFERROR(VLOOKUP(Tabla1[[#This Row],[team_name]],rug_fem,2,0),7)</f>
        <v>7</v>
      </c>
      <c r="AB113">
        <f>IFERROR(VLOOKUP(Tabla1[[#This Row],[team_name]],sqs_fem,2,0),7)</f>
        <v>7</v>
      </c>
      <c r="AC113">
        <f>IFERROR(VLOOKUP(Tabla1[[#This Row],[team_name]],vlp_fem,2,0),7)</f>
        <v>7</v>
      </c>
      <c r="AD113">
        <f>IFERROR(VLOOKUP(Tabla1[[#This Row],[team_name]],tem_fem,2,0),7)</f>
        <v>7</v>
      </c>
      <c r="AE113">
        <f>IFERROR(VLOOKUP(Tabla1[[#This Row],[team_name]],bal_fem,2,0),7)</f>
        <v>7</v>
      </c>
      <c r="AF113">
        <f>IFERROR(VLOOKUP(Tabla1[[#This Row],[team_name]],hck_fem,2,0),7)</f>
        <v>7</v>
      </c>
      <c r="AG113">
        <f>IFERROR(VLOOKUP(Tabla1[[#This Row],[team_name]],esg_fem,2,0),7)</f>
        <v>7</v>
      </c>
      <c r="AH113">
        <f>IFERROR(VLOOKUP(Tabla1[[#This Row],[team_name]],esg_fem,2,0),7)</f>
        <v>7</v>
      </c>
      <c r="BC113">
        <v>7</v>
      </c>
      <c r="BD113">
        <v>7</v>
      </c>
      <c r="BE113">
        <v>7</v>
      </c>
      <c r="BF113">
        <v>7</v>
      </c>
      <c r="BG113">
        <v>7</v>
      </c>
      <c r="BH113">
        <v>7</v>
      </c>
      <c r="BI113">
        <v>7</v>
      </c>
      <c r="BJ113">
        <v>7</v>
      </c>
      <c r="BK113">
        <v>7</v>
      </c>
      <c r="BL113">
        <v>7</v>
      </c>
      <c r="BM113">
        <v>7</v>
      </c>
    </row>
    <row r="114" spans="1:65" x14ac:dyDescent="0.25">
      <c r="A114">
        <v>313</v>
      </c>
      <c r="B114" t="s">
        <v>1082</v>
      </c>
      <c r="C114">
        <f>IFERROR(VLOOKUP(Tabla1[[#This Row],[team_name]],fut_masc,2,0),7)</f>
        <v>7</v>
      </c>
      <c r="D114">
        <f>IFERROR(VLOOKUP(Tabla1[[#This Row],[team_name]],fut_fem,2,0),7)</f>
        <v>6</v>
      </c>
      <c r="E114">
        <f>IFERROR(VLOOKUP(Tabla1[[#This Row],[team_name]],fts_masc,2,0),7)</f>
        <v>7</v>
      </c>
      <c r="F114">
        <f>IFERROR(VLOOKUP(Tabla1[[#This Row],[team_name]],fts_fem,2,0),7)</f>
        <v>7</v>
      </c>
      <c r="G114">
        <f>IFERROR(VLOOKUP(Tabla1[[#This Row],[team_name]],vol_masc,2,0),7)</f>
        <v>7</v>
      </c>
      <c r="H114">
        <f>IFERROR(VLOOKUP(Tabla1[[#This Row],[team_name]],bas_masc,2,0),7)</f>
        <v>7</v>
      </c>
      <c r="I114">
        <f>IFERROR(VLOOKUP(Tabla1[[#This Row],[team_name]],bes_masc,2,0),7)</f>
        <v>7</v>
      </c>
      <c r="J114">
        <f>IFERROR(VLOOKUP(Tabla1[[#This Row],[team_name]],bad_masc,2,0),7)</f>
        <v>7</v>
      </c>
      <c r="K114">
        <f>IFERROR(VLOOKUP(Tabla1[[#This Row],[team_name]],cur_masc,2,0),7)</f>
        <v>7</v>
      </c>
      <c r="L114">
        <f>IFERROR(VLOOKUP(Tabla1[[#This Row],[team_name]],ten_masc,2,0),7)</f>
        <v>7</v>
      </c>
      <c r="M114">
        <f>IFERROR(VLOOKUP(Tabla1[[#This Row],[team_name]],rug_masc,2,0),7)</f>
        <v>7</v>
      </c>
      <c r="N114">
        <f>IFERROR(VLOOKUP(Tabla1[[#This Row],[team_name]],sqs_masc,2,0),7)</f>
        <v>7</v>
      </c>
      <c r="O114">
        <f>IFERROR(VLOOKUP(Tabla1[[#This Row],[team_name]],vlp_masc,2,0),7)</f>
        <v>7</v>
      </c>
      <c r="P114">
        <f>IFERROR(VLOOKUP(Tabla1[[#This Row],[team_name]],tem_masc,2,0),7)</f>
        <v>7</v>
      </c>
      <c r="Q114">
        <f>IFERROR(VLOOKUP(Tabla1[[#This Row],[team_name]],bal_masc,2,0),7)</f>
        <v>7</v>
      </c>
      <c r="R114">
        <f>IFERROR(VLOOKUP(Tabla1[[#This Row],[team_name]],hck_masc,2,0),7)</f>
        <v>7</v>
      </c>
      <c r="S114">
        <f>IFERROR(VLOOKUP(Tabla1[[#This Row],[team_name]],arc_masc,2,0),7)</f>
        <v>7</v>
      </c>
      <c r="T114">
        <f>IFERROR(VLOOKUP(Tabla1[[#This Row],[team_name]],esg_masc,2,0),7)</f>
        <v>7</v>
      </c>
      <c r="U114">
        <f>IFERROR(VLOOKUP(Tabla1[[#This Row],[team_name]],vol_fem,2,0),7)</f>
        <v>5</v>
      </c>
      <c r="V114">
        <f>IFERROR(VLOOKUP(Tabla1[[#This Row],[team_name]],bas_fem,2,0),7)</f>
        <v>6</v>
      </c>
      <c r="W114">
        <f>IFERROR(VLOOKUP(Tabla1[[#This Row],[team_name]],bes_fem,2,0),7)</f>
        <v>7</v>
      </c>
      <c r="X114">
        <f>IFERROR(VLOOKUP(Tabla1[[#This Row],[team_name]],bad_fem,2,0),7)</f>
        <v>7</v>
      </c>
      <c r="Y114">
        <f>IFERROR(VLOOKUP(Tabla1[[#This Row],[team_name]],cur_fem,2,0),7)</f>
        <v>7</v>
      </c>
      <c r="Z114">
        <f>IFERROR(VLOOKUP(Tabla1[[#This Row],[team_name]],ten_fem,2,0),7)</f>
        <v>7</v>
      </c>
      <c r="AA114">
        <f>IFERROR(VLOOKUP(Tabla1[[#This Row],[team_name]],rug_fem,2,0),7)</f>
        <v>7</v>
      </c>
      <c r="AB114">
        <f>IFERROR(VLOOKUP(Tabla1[[#This Row],[team_name]],sqs_fem,2,0),7)</f>
        <v>7</v>
      </c>
      <c r="AC114">
        <f>IFERROR(VLOOKUP(Tabla1[[#This Row],[team_name]],vlp_fem,2,0),7)</f>
        <v>7</v>
      </c>
      <c r="AD114">
        <f>IFERROR(VLOOKUP(Tabla1[[#This Row],[team_name]],tem_fem,2,0),7)</f>
        <v>7</v>
      </c>
      <c r="AE114">
        <f>IFERROR(VLOOKUP(Tabla1[[#This Row],[team_name]],bal_fem,2,0),7)</f>
        <v>7</v>
      </c>
      <c r="AF114">
        <f>IFERROR(VLOOKUP(Tabla1[[#This Row],[team_name]],hck_fem,2,0),7)</f>
        <v>7</v>
      </c>
      <c r="AG114">
        <f>IFERROR(VLOOKUP(Tabla1[[#This Row],[team_name]],esg_fem,2,0),7)</f>
        <v>7</v>
      </c>
      <c r="AH114">
        <f>IFERROR(VLOOKUP(Tabla1[[#This Row],[team_name]],esg_fem,2,0),7)</f>
        <v>7</v>
      </c>
      <c r="BC114">
        <v>7</v>
      </c>
      <c r="BD114">
        <v>7</v>
      </c>
      <c r="BE114">
        <v>7</v>
      </c>
      <c r="BF114">
        <v>7</v>
      </c>
      <c r="BG114">
        <v>7</v>
      </c>
      <c r="BH114">
        <v>7</v>
      </c>
      <c r="BI114">
        <v>7</v>
      </c>
      <c r="BJ114">
        <v>7</v>
      </c>
      <c r="BK114">
        <v>7</v>
      </c>
      <c r="BL114">
        <v>7</v>
      </c>
      <c r="BM114">
        <v>7</v>
      </c>
    </row>
    <row r="115" spans="1:65" x14ac:dyDescent="0.25">
      <c r="A115">
        <v>314</v>
      </c>
      <c r="B115" t="s">
        <v>1083</v>
      </c>
      <c r="C115">
        <f>IFERROR(VLOOKUP(Tabla1[[#This Row],[team_name]],fut_masc,2,0),7)</f>
        <v>7</v>
      </c>
      <c r="D115">
        <f>IFERROR(VLOOKUP(Tabla1[[#This Row],[team_name]],fut_fem,2,0),7)</f>
        <v>4</v>
      </c>
      <c r="E115">
        <f>IFERROR(VLOOKUP(Tabla1[[#This Row],[team_name]],fts_masc,2,0),7)</f>
        <v>7</v>
      </c>
      <c r="F115">
        <f>IFERROR(VLOOKUP(Tabla1[[#This Row],[team_name]],fts_fem,2,0),7)</f>
        <v>4</v>
      </c>
      <c r="G115">
        <f>IFERROR(VLOOKUP(Tabla1[[#This Row],[team_name]],vol_masc,2,0),7)</f>
        <v>7</v>
      </c>
      <c r="H115">
        <f>IFERROR(VLOOKUP(Tabla1[[#This Row],[team_name]],bas_masc,2,0),7)</f>
        <v>7</v>
      </c>
      <c r="I115">
        <f>IFERROR(VLOOKUP(Tabla1[[#This Row],[team_name]],bes_masc,2,0),7)</f>
        <v>7</v>
      </c>
      <c r="J115">
        <f>IFERROR(VLOOKUP(Tabla1[[#This Row],[team_name]],bad_masc,2,0),7)</f>
        <v>7</v>
      </c>
      <c r="K115">
        <f>IFERROR(VLOOKUP(Tabla1[[#This Row],[team_name]],cur_masc,2,0),7)</f>
        <v>7</v>
      </c>
      <c r="L115">
        <f>IFERROR(VLOOKUP(Tabla1[[#This Row],[team_name]],ten_masc,2,0),7)</f>
        <v>7</v>
      </c>
      <c r="M115">
        <f>IFERROR(VLOOKUP(Tabla1[[#This Row],[team_name]],rug_masc,2,0),7)</f>
        <v>7</v>
      </c>
      <c r="N115">
        <f>IFERROR(VLOOKUP(Tabla1[[#This Row],[team_name]],sqs_masc,2,0),7)</f>
        <v>7</v>
      </c>
      <c r="O115">
        <f>IFERROR(VLOOKUP(Tabla1[[#This Row],[team_name]],vlp_masc,2,0),7)</f>
        <v>7</v>
      </c>
      <c r="P115">
        <f>IFERROR(VLOOKUP(Tabla1[[#This Row],[team_name]],tem_masc,2,0),7)</f>
        <v>7</v>
      </c>
      <c r="Q115">
        <f>IFERROR(VLOOKUP(Tabla1[[#This Row],[team_name]],bal_masc,2,0),7)</f>
        <v>7</v>
      </c>
      <c r="R115">
        <f>IFERROR(VLOOKUP(Tabla1[[#This Row],[team_name]],hck_masc,2,0),7)</f>
        <v>7</v>
      </c>
      <c r="S115">
        <f>IFERROR(VLOOKUP(Tabla1[[#This Row],[team_name]],arc_masc,2,0),7)</f>
        <v>7</v>
      </c>
      <c r="T115">
        <f>IFERROR(VLOOKUP(Tabla1[[#This Row],[team_name]],esg_masc,2,0),7)</f>
        <v>7</v>
      </c>
      <c r="U115">
        <f>IFERROR(VLOOKUP(Tabla1[[#This Row],[team_name]],vol_fem,2,0),7)</f>
        <v>6</v>
      </c>
      <c r="V115">
        <f>IFERROR(VLOOKUP(Tabla1[[#This Row],[team_name]],bas_fem,2,0),7)</f>
        <v>6</v>
      </c>
      <c r="W115">
        <f>IFERROR(VLOOKUP(Tabla1[[#This Row],[team_name]],bes_fem,2,0),7)</f>
        <v>3</v>
      </c>
      <c r="X115">
        <f>IFERROR(VLOOKUP(Tabla1[[#This Row],[team_name]],bad_fem,2,0),7)</f>
        <v>5</v>
      </c>
      <c r="Y115">
        <f>IFERROR(VLOOKUP(Tabla1[[#This Row],[team_name]],cur_fem,2,0),7)</f>
        <v>5</v>
      </c>
      <c r="Z115">
        <f>IFERROR(VLOOKUP(Tabla1[[#This Row],[team_name]],ten_fem,2,0),7)</f>
        <v>7</v>
      </c>
      <c r="AA115">
        <f>IFERROR(VLOOKUP(Tabla1[[#This Row],[team_name]],rug_fem,2,0),7)</f>
        <v>3</v>
      </c>
      <c r="AB115">
        <f>IFERROR(VLOOKUP(Tabla1[[#This Row],[team_name]],sqs_fem,2,0),7)</f>
        <v>5</v>
      </c>
      <c r="AC115">
        <f>IFERROR(VLOOKUP(Tabla1[[#This Row],[team_name]],vlp_fem,2,0),7)</f>
        <v>7</v>
      </c>
      <c r="AD115">
        <f>IFERROR(VLOOKUP(Tabla1[[#This Row],[team_name]],tem_fem,2,0),7)</f>
        <v>7</v>
      </c>
      <c r="AE115">
        <f>IFERROR(VLOOKUP(Tabla1[[#This Row],[team_name]],bal_fem,2,0),7)</f>
        <v>7</v>
      </c>
      <c r="AF115">
        <f>IFERROR(VLOOKUP(Tabla1[[#This Row],[team_name]],hck_fem,2,0),7)</f>
        <v>4</v>
      </c>
      <c r="AG115">
        <f>IFERROR(VLOOKUP(Tabla1[[#This Row],[team_name]],esg_fem,2,0),7)</f>
        <v>3</v>
      </c>
      <c r="AH115">
        <f>IFERROR(VLOOKUP(Tabla1[[#This Row],[team_name]],esg_fem,2,0),7)</f>
        <v>3</v>
      </c>
      <c r="BC115">
        <v>7</v>
      </c>
      <c r="BD115">
        <v>7</v>
      </c>
      <c r="BE115">
        <v>7</v>
      </c>
      <c r="BF115">
        <v>7</v>
      </c>
      <c r="BG115">
        <v>7</v>
      </c>
      <c r="BH115">
        <v>7</v>
      </c>
      <c r="BI115">
        <v>7</v>
      </c>
      <c r="BJ115">
        <v>7</v>
      </c>
      <c r="BK115">
        <v>7</v>
      </c>
      <c r="BL115">
        <v>7</v>
      </c>
      <c r="BM115">
        <v>7</v>
      </c>
    </row>
    <row r="116" spans="1:65" x14ac:dyDescent="0.25">
      <c r="A116">
        <v>315</v>
      </c>
      <c r="B116" t="s">
        <v>1084</v>
      </c>
      <c r="C116">
        <f>IFERROR(VLOOKUP(Tabla1[[#This Row],[team_name]],fut_masc,2,0),7)</f>
        <v>7</v>
      </c>
      <c r="D116">
        <f>IFERROR(VLOOKUP(Tabla1[[#This Row],[team_name]],fut_fem,2,0),7)</f>
        <v>3</v>
      </c>
      <c r="E116">
        <f>IFERROR(VLOOKUP(Tabla1[[#This Row],[team_name]],fts_masc,2,0),7)</f>
        <v>7</v>
      </c>
      <c r="F116">
        <f>IFERROR(VLOOKUP(Tabla1[[#This Row],[team_name]],fts_fem,2,0),7)</f>
        <v>3</v>
      </c>
      <c r="G116">
        <f>IFERROR(VLOOKUP(Tabla1[[#This Row],[team_name]],vol_masc,2,0),7)</f>
        <v>7</v>
      </c>
      <c r="H116">
        <f>IFERROR(VLOOKUP(Tabla1[[#This Row],[team_name]],bas_masc,2,0),7)</f>
        <v>7</v>
      </c>
      <c r="I116">
        <f>IFERROR(VLOOKUP(Tabla1[[#This Row],[team_name]],bes_masc,2,0),7)</f>
        <v>7</v>
      </c>
      <c r="J116">
        <f>IFERROR(VLOOKUP(Tabla1[[#This Row],[team_name]],bad_masc,2,0),7)</f>
        <v>7</v>
      </c>
      <c r="K116">
        <f>IFERROR(VLOOKUP(Tabla1[[#This Row],[team_name]],cur_masc,2,0),7)</f>
        <v>7</v>
      </c>
      <c r="L116">
        <f>IFERROR(VLOOKUP(Tabla1[[#This Row],[team_name]],ten_masc,2,0),7)</f>
        <v>7</v>
      </c>
      <c r="M116">
        <f>IFERROR(VLOOKUP(Tabla1[[#This Row],[team_name]],rug_masc,2,0),7)</f>
        <v>7</v>
      </c>
      <c r="N116">
        <f>IFERROR(VLOOKUP(Tabla1[[#This Row],[team_name]],sqs_masc,2,0),7)</f>
        <v>7</v>
      </c>
      <c r="O116">
        <f>IFERROR(VLOOKUP(Tabla1[[#This Row],[team_name]],vlp_masc,2,0),7)</f>
        <v>7</v>
      </c>
      <c r="P116">
        <f>IFERROR(VLOOKUP(Tabla1[[#This Row],[team_name]],tem_masc,2,0),7)</f>
        <v>7</v>
      </c>
      <c r="Q116">
        <f>IFERROR(VLOOKUP(Tabla1[[#This Row],[team_name]],bal_masc,2,0),7)</f>
        <v>7</v>
      </c>
      <c r="R116">
        <f>IFERROR(VLOOKUP(Tabla1[[#This Row],[team_name]],hck_masc,2,0),7)</f>
        <v>7</v>
      </c>
      <c r="S116">
        <f>IFERROR(VLOOKUP(Tabla1[[#This Row],[team_name]],arc_masc,2,0),7)</f>
        <v>7</v>
      </c>
      <c r="T116">
        <f>IFERROR(VLOOKUP(Tabla1[[#This Row],[team_name]],esg_masc,2,0),7)</f>
        <v>7</v>
      </c>
      <c r="U116">
        <f>IFERROR(VLOOKUP(Tabla1[[#This Row],[team_name]],vol_fem,2,0),7)</f>
        <v>3</v>
      </c>
      <c r="V116">
        <f>IFERROR(VLOOKUP(Tabla1[[#This Row],[team_name]],bas_fem,2,0),7)</f>
        <v>2</v>
      </c>
      <c r="W116">
        <f>IFERROR(VLOOKUP(Tabla1[[#This Row],[team_name]],bes_fem,2,0),7)</f>
        <v>7</v>
      </c>
      <c r="X116">
        <f>IFERROR(VLOOKUP(Tabla1[[#This Row],[team_name]],bad_fem,2,0),7)</f>
        <v>7</v>
      </c>
      <c r="Y116">
        <f>IFERROR(VLOOKUP(Tabla1[[#This Row],[team_name]],cur_fem,2,0),7)</f>
        <v>3</v>
      </c>
      <c r="Z116">
        <f>IFERROR(VLOOKUP(Tabla1[[#This Row],[team_name]],ten_fem,2,0),7)</f>
        <v>5</v>
      </c>
      <c r="AA116">
        <f>IFERROR(VLOOKUP(Tabla1[[#This Row],[team_name]],rug_fem,2,0),7)</f>
        <v>7</v>
      </c>
      <c r="AB116">
        <f>IFERROR(VLOOKUP(Tabla1[[#This Row],[team_name]],sqs_fem,2,0),7)</f>
        <v>7</v>
      </c>
      <c r="AC116">
        <f>IFERROR(VLOOKUP(Tabla1[[#This Row],[team_name]],vlp_fem,2,0),7)</f>
        <v>4</v>
      </c>
      <c r="AD116">
        <f>IFERROR(VLOOKUP(Tabla1[[#This Row],[team_name]],tem_fem,2,0),7)</f>
        <v>6</v>
      </c>
      <c r="AE116">
        <f>IFERROR(VLOOKUP(Tabla1[[#This Row],[team_name]],bal_fem,2,0),7)</f>
        <v>3</v>
      </c>
      <c r="AF116">
        <f>IFERROR(VLOOKUP(Tabla1[[#This Row],[team_name]],hck_fem,2,0),7)</f>
        <v>5</v>
      </c>
      <c r="AG116">
        <f>IFERROR(VLOOKUP(Tabla1[[#This Row],[team_name]],esg_fem,2,0),7)</f>
        <v>2</v>
      </c>
      <c r="AH116">
        <f>IFERROR(VLOOKUP(Tabla1[[#This Row],[team_name]],esg_fem,2,0),7)</f>
        <v>2</v>
      </c>
      <c r="BC116">
        <v>7</v>
      </c>
      <c r="BD116">
        <v>7</v>
      </c>
      <c r="BE116">
        <v>7</v>
      </c>
      <c r="BF116">
        <v>7</v>
      </c>
      <c r="BG116">
        <v>7</v>
      </c>
      <c r="BH116">
        <v>7</v>
      </c>
      <c r="BI116">
        <v>7</v>
      </c>
      <c r="BJ116">
        <v>7</v>
      </c>
      <c r="BK116">
        <v>7</v>
      </c>
      <c r="BL116">
        <v>7</v>
      </c>
      <c r="BM116">
        <v>7</v>
      </c>
    </row>
    <row r="117" spans="1:65" x14ac:dyDescent="0.25">
      <c r="A117">
        <v>316</v>
      </c>
      <c r="B117" t="s">
        <v>1085</v>
      </c>
      <c r="C117">
        <f>IFERROR(VLOOKUP(Tabla1[[#This Row],[team_name]],fut_masc,2,0),7)</f>
        <v>7</v>
      </c>
      <c r="D117">
        <f>IFERROR(VLOOKUP(Tabla1[[#This Row],[team_name]],fut_fem,2,0),7)</f>
        <v>4</v>
      </c>
      <c r="E117">
        <f>IFERROR(VLOOKUP(Tabla1[[#This Row],[team_name]],fts_masc,2,0),7)</f>
        <v>7</v>
      </c>
      <c r="F117">
        <f>IFERROR(VLOOKUP(Tabla1[[#This Row],[team_name]],fts_fem,2,0),7)</f>
        <v>7</v>
      </c>
      <c r="G117">
        <f>IFERROR(VLOOKUP(Tabla1[[#This Row],[team_name]],vol_masc,2,0),7)</f>
        <v>7</v>
      </c>
      <c r="H117">
        <f>IFERROR(VLOOKUP(Tabla1[[#This Row],[team_name]],bas_masc,2,0),7)</f>
        <v>7</v>
      </c>
      <c r="I117">
        <f>IFERROR(VLOOKUP(Tabla1[[#This Row],[team_name]],bes_masc,2,0),7)</f>
        <v>7</v>
      </c>
      <c r="J117">
        <f>IFERROR(VLOOKUP(Tabla1[[#This Row],[team_name]],bad_masc,2,0),7)</f>
        <v>7</v>
      </c>
      <c r="K117">
        <f>IFERROR(VLOOKUP(Tabla1[[#This Row],[team_name]],cur_masc,2,0),7)</f>
        <v>7</v>
      </c>
      <c r="L117">
        <f>IFERROR(VLOOKUP(Tabla1[[#This Row],[team_name]],ten_masc,2,0),7)</f>
        <v>7</v>
      </c>
      <c r="M117">
        <f>IFERROR(VLOOKUP(Tabla1[[#This Row],[team_name]],rug_masc,2,0),7)</f>
        <v>7</v>
      </c>
      <c r="N117">
        <f>IFERROR(VLOOKUP(Tabla1[[#This Row],[team_name]],sqs_masc,2,0),7)</f>
        <v>7</v>
      </c>
      <c r="O117">
        <f>IFERROR(VLOOKUP(Tabla1[[#This Row],[team_name]],vlp_masc,2,0),7)</f>
        <v>7</v>
      </c>
      <c r="P117">
        <f>IFERROR(VLOOKUP(Tabla1[[#This Row],[team_name]],tem_masc,2,0),7)</f>
        <v>7</v>
      </c>
      <c r="Q117">
        <f>IFERROR(VLOOKUP(Tabla1[[#This Row],[team_name]],bal_masc,2,0),7)</f>
        <v>7</v>
      </c>
      <c r="R117">
        <f>IFERROR(VLOOKUP(Tabla1[[#This Row],[team_name]],hck_masc,2,0),7)</f>
        <v>7</v>
      </c>
      <c r="S117">
        <f>IFERROR(VLOOKUP(Tabla1[[#This Row],[team_name]],arc_masc,2,0),7)</f>
        <v>7</v>
      </c>
      <c r="T117">
        <f>IFERROR(VLOOKUP(Tabla1[[#This Row],[team_name]],esg_masc,2,0),7)</f>
        <v>7</v>
      </c>
      <c r="U117">
        <f>IFERROR(VLOOKUP(Tabla1[[#This Row],[team_name]],vol_fem,2,0),7)</f>
        <v>5</v>
      </c>
      <c r="V117">
        <f>IFERROR(VLOOKUP(Tabla1[[#This Row],[team_name]],bas_fem,2,0),7)</f>
        <v>4</v>
      </c>
      <c r="W117">
        <f>IFERROR(VLOOKUP(Tabla1[[#This Row],[team_name]],bes_fem,2,0),7)</f>
        <v>4</v>
      </c>
      <c r="X117">
        <f>IFERROR(VLOOKUP(Tabla1[[#This Row],[team_name]],bad_fem,2,0),7)</f>
        <v>3</v>
      </c>
      <c r="Y117">
        <f>IFERROR(VLOOKUP(Tabla1[[#This Row],[team_name]],cur_fem,2,0),7)</f>
        <v>7</v>
      </c>
      <c r="Z117">
        <f>IFERROR(VLOOKUP(Tabla1[[#This Row],[team_name]],ten_fem,2,0),7)</f>
        <v>7</v>
      </c>
      <c r="AA117">
        <f>IFERROR(VLOOKUP(Tabla1[[#This Row],[team_name]],rug_fem,2,0),7)</f>
        <v>5</v>
      </c>
      <c r="AB117">
        <f>IFERROR(VLOOKUP(Tabla1[[#This Row],[team_name]],sqs_fem,2,0),7)</f>
        <v>4</v>
      </c>
      <c r="AC117">
        <f>IFERROR(VLOOKUP(Tabla1[[#This Row],[team_name]],vlp_fem,2,0),7)</f>
        <v>7</v>
      </c>
      <c r="AD117">
        <f>IFERROR(VLOOKUP(Tabla1[[#This Row],[team_name]],tem_fem,2,0),7)</f>
        <v>3</v>
      </c>
      <c r="AE117">
        <f>IFERROR(VLOOKUP(Tabla1[[#This Row],[team_name]],bal_fem,2,0),7)</f>
        <v>7</v>
      </c>
      <c r="AF117">
        <f>IFERROR(VLOOKUP(Tabla1[[#This Row],[team_name]],hck_fem,2,0),7)</f>
        <v>2</v>
      </c>
      <c r="AG117">
        <f>IFERROR(VLOOKUP(Tabla1[[#This Row],[team_name]],esg_fem,2,0),7)</f>
        <v>4</v>
      </c>
      <c r="AH117">
        <f>IFERROR(VLOOKUP(Tabla1[[#This Row],[team_name]],esg_fem,2,0),7)</f>
        <v>4</v>
      </c>
      <c r="BC117">
        <v>7</v>
      </c>
      <c r="BD117">
        <v>7</v>
      </c>
      <c r="BE117">
        <v>7</v>
      </c>
      <c r="BF117">
        <v>7</v>
      </c>
      <c r="BG117">
        <v>7</v>
      </c>
      <c r="BH117">
        <v>7</v>
      </c>
      <c r="BI117">
        <v>7</v>
      </c>
      <c r="BJ117">
        <v>7</v>
      </c>
      <c r="BK117">
        <v>7</v>
      </c>
      <c r="BL117">
        <v>7</v>
      </c>
      <c r="BM117">
        <v>7</v>
      </c>
    </row>
    <row r="118" spans="1:65" x14ac:dyDescent="0.25">
      <c r="A118">
        <v>317</v>
      </c>
      <c r="B118" t="s">
        <v>1086</v>
      </c>
      <c r="C118">
        <f>IFERROR(VLOOKUP(Tabla1[[#This Row],[team_name]],fut_masc,2,0),7)</f>
        <v>7</v>
      </c>
      <c r="D118">
        <f>IFERROR(VLOOKUP(Tabla1[[#This Row],[team_name]],fut_fem,2,0),7)</f>
        <v>5</v>
      </c>
      <c r="E118">
        <f>IFERROR(VLOOKUP(Tabla1[[#This Row],[team_name]],fts_masc,2,0),7)</f>
        <v>7</v>
      </c>
      <c r="F118">
        <f>IFERROR(VLOOKUP(Tabla1[[#This Row],[team_name]],fts_fem,2,0),7)</f>
        <v>3</v>
      </c>
      <c r="G118">
        <f>IFERROR(VLOOKUP(Tabla1[[#This Row],[team_name]],vol_masc,2,0),7)</f>
        <v>7</v>
      </c>
      <c r="H118">
        <f>IFERROR(VLOOKUP(Tabla1[[#This Row],[team_name]],bas_masc,2,0),7)</f>
        <v>7</v>
      </c>
      <c r="I118">
        <f>IFERROR(VLOOKUP(Tabla1[[#This Row],[team_name]],bes_masc,2,0),7)</f>
        <v>7</v>
      </c>
      <c r="J118">
        <f>IFERROR(VLOOKUP(Tabla1[[#This Row],[team_name]],bad_masc,2,0),7)</f>
        <v>7</v>
      </c>
      <c r="K118">
        <f>IFERROR(VLOOKUP(Tabla1[[#This Row],[team_name]],cur_masc,2,0),7)</f>
        <v>7</v>
      </c>
      <c r="L118">
        <f>IFERROR(VLOOKUP(Tabla1[[#This Row],[team_name]],ten_masc,2,0),7)</f>
        <v>7</v>
      </c>
      <c r="M118">
        <f>IFERROR(VLOOKUP(Tabla1[[#This Row],[team_name]],rug_masc,2,0),7)</f>
        <v>7</v>
      </c>
      <c r="N118">
        <f>IFERROR(VLOOKUP(Tabla1[[#This Row],[team_name]],sqs_masc,2,0),7)</f>
        <v>7</v>
      </c>
      <c r="O118">
        <f>IFERROR(VLOOKUP(Tabla1[[#This Row],[team_name]],vlp_masc,2,0),7)</f>
        <v>7</v>
      </c>
      <c r="P118">
        <f>IFERROR(VLOOKUP(Tabla1[[#This Row],[team_name]],tem_masc,2,0),7)</f>
        <v>7</v>
      </c>
      <c r="Q118">
        <f>IFERROR(VLOOKUP(Tabla1[[#This Row],[team_name]],bal_masc,2,0),7)</f>
        <v>7</v>
      </c>
      <c r="R118">
        <f>IFERROR(VLOOKUP(Tabla1[[#This Row],[team_name]],hck_masc,2,0),7)</f>
        <v>7</v>
      </c>
      <c r="S118">
        <f>IFERROR(VLOOKUP(Tabla1[[#This Row],[team_name]],arc_masc,2,0),7)</f>
        <v>7</v>
      </c>
      <c r="T118">
        <f>IFERROR(VLOOKUP(Tabla1[[#This Row],[team_name]],esg_masc,2,0),7)</f>
        <v>7</v>
      </c>
      <c r="U118">
        <f>IFERROR(VLOOKUP(Tabla1[[#This Row],[team_name]],vol_fem,2,0),7)</f>
        <v>5</v>
      </c>
      <c r="V118">
        <f>IFERROR(VLOOKUP(Tabla1[[#This Row],[team_name]],bas_fem,2,0),7)</f>
        <v>4</v>
      </c>
      <c r="W118">
        <f>IFERROR(VLOOKUP(Tabla1[[#This Row],[team_name]],bes_fem,2,0),7)</f>
        <v>3</v>
      </c>
      <c r="X118">
        <f>IFERROR(VLOOKUP(Tabla1[[#This Row],[team_name]],bad_fem,2,0),7)</f>
        <v>1</v>
      </c>
      <c r="Y118">
        <f>IFERROR(VLOOKUP(Tabla1[[#This Row],[team_name]],cur_fem,2,0),7)</f>
        <v>7</v>
      </c>
      <c r="Z118">
        <f>IFERROR(VLOOKUP(Tabla1[[#This Row],[team_name]],ten_fem,2,0),7)</f>
        <v>4</v>
      </c>
      <c r="AA118">
        <f>IFERROR(VLOOKUP(Tabla1[[#This Row],[team_name]],rug_fem,2,0),7)</f>
        <v>7</v>
      </c>
      <c r="AB118">
        <f>IFERROR(VLOOKUP(Tabla1[[#This Row],[team_name]],sqs_fem,2,0),7)</f>
        <v>7</v>
      </c>
      <c r="AC118">
        <f>IFERROR(VLOOKUP(Tabla1[[#This Row],[team_name]],vlp_fem,2,0),7)</f>
        <v>7</v>
      </c>
      <c r="AD118">
        <f>IFERROR(VLOOKUP(Tabla1[[#This Row],[team_name]],tem_fem,2,0),7)</f>
        <v>7</v>
      </c>
      <c r="AE118">
        <f>IFERROR(VLOOKUP(Tabla1[[#This Row],[team_name]],bal_fem,2,0),7)</f>
        <v>7</v>
      </c>
      <c r="AF118">
        <f>IFERROR(VLOOKUP(Tabla1[[#This Row],[team_name]],hck_fem,2,0),7)</f>
        <v>6</v>
      </c>
      <c r="AG118">
        <f>IFERROR(VLOOKUP(Tabla1[[#This Row],[team_name]],esg_fem,2,0),7)</f>
        <v>6</v>
      </c>
      <c r="AH118">
        <f>IFERROR(VLOOKUP(Tabla1[[#This Row],[team_name]],esg_fem,2,0),7)</f>
        <v>6</v>
      </c>
      <c r="BC118">
        <v>7</v>
      </c>
      <c r="BD118">
        <v>7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  <c r="BK118">
        <v>7</v>
      </c>
      <c r="BL118">
        <v>7</v>
      </c>
      <c r="BM118">
        <v>7</v>
      </c>
    </row>
    <row r="119" spans="1:65" x14ac:dyDescent="0.25">
      <c r="A119">
        <v>318</v>
      </c>
      <c r="B119" t="s">
        <v>1087</v>
      </c>
      <c r="C119">
        <f>IFERROR(VLOOKUP(Tabla1[[#This Row],[team_name]],fut_masc,2,0),7)</f>
        <v>7</v>
      </c>
      <c r="D119">
        <f>IFERROR(VLOOKUP(Tabla1[[#This Row],[team_name]],fut_fem,2,0),7)</f>
        <v>1</v>
      </c>
      <c r="E119">
        <f>IFERROR(VLOOKUP(Tabla1[[#This Row],[team_name]],fts_masc,2,0),7)</f>
        <v>7</v>
      </c>
      <c r="F119">
        <f>IFERROR(VLOOKUP(Tabla1[[#This Row],[team_name]],fts_fem,2,0),7)</f>
        <v>6</v>
      </c>
      <c r="G119">
        <f>IFERROR(VLOOKUP(Tabla1[[#This Row],[team_name]],vol_masc,2,0),7)</f>
        <v>7</v>
      </c>
      <c r="H119">
        <f>IFERROR(VLOOKUP(Tabla1[[#This Row],[team_name]],bas_masc,2,0),7)</f>
        <v>7</v>
      </c>
      <c r="I119">
        <f>IFERROR(VLOOKUP(Tabla1[[#This Row],[team_name]],bes_masc,2,0),7)</f>
        <v>7</v>
      </c>
      <c r="J119">
        <f>IFERROR(VLOOKUP(Tabla1[[#This Row],[team_name]],bad_masc,2,0),7)</f>
        <v>7</v>
      </c>
      <c r="K119">
        <f>IFERROR(VLOOKUP(Tabla1[[#This Row],[team_name]],cur_masc,2,0),7)</f>
        <v>7</v>
      </c>
      <c r="L119">
        <f>IFERROR(VLOOKUP(Tabla1[[#This Row],[team_name]],ten_masc,2,0),7)</f>
        <v>7</v>
      </c>
      <c r="M119">
        <f>IFERROR(VLOOKUP(Tabla1[[#This Row],[team_name]],rug_masc,2,0),7)</f>
        <v>7</v>
      </c>
      <c r="N119">
        <f>IFERROR(VLOOKUP(Tabla1[[#This Row],[team_name]],sqs_masc,2,0),7)</f>
        <v>7</v>
      </c>
      <c r="O119">
        <f>IFERROR(VLOOKUP(Tabla1[[#This Row],[team_name]],vlp_masc,2,0),7)</f>
        <v>7</v>
      </c>
      <c r="P119">
        <f>IFERROR(VLOOKUP(Tabla1[[#This Row],[team_name]],tem_masc,2,0),7)</f>
        <v>7</v>
      </c>
      <c r="Q119">
        <f>IFERROR(VLOOKUP(Tabla1[[#This Row],[team_name]],bal_masc,2,0),7)</f>
        <v>7</v>
      </c>
      <c r="R119">
        <f>IFERROR(VLOOKUP(Tabla1[[#This Row],[team_name]],hck_masc,2,0),7)</f>
        <v>7</v>
      </c>
      <c r="S119">
        <f>IFERROR(VLOOKUP(Tabla1[[#This Row],[team_name]],arc_masc,2,0),7)</f>
        <v>7</v>
      </c>
      <c r="T119">
        <f>IFERROR(VLOOKUP(Tabla1[[#This Row],[team_name]],esg_masc,2,0),7)</f>
        <v>7</v>
      </c>
      <c r="U119">
        <f>IFERROR(VLOOKUP(Tabla1[[#This Row],[team_name]],vol_fem,2,0),7)</f>
        <v>7</v>
      </c>
      <c r="V119">
        <f>IFERROR(VLOOKUP(Tabla1[[#This Row],[team_name]],bas_fem,2,0),7)</f>
        <v>3</v>
      </c>
      <c r="W119">
        <f>IFERROR(VLOOKUP(Tabla1[[#This Row],[team_name]],bes_fem,2,0),7)</f>
        <v>4</v>
      </c>
      <c r="X119">
        <f>IFERROR(VLOOKUP(Tabla1[[#This Row],[team_name]],bad_fem,2,0),7)</f>
        <v>3</v>
      </c>
      <c r="Y119">
        <f>IFERROR(VLOOKUP(Tabla1[[#This Row],[team_name]],cur_fem,2,0),7)</f>
        <v>4</v>
      </c>
      <c r="Z119">
        <f>IFERROR(VLOOKUP(Tabla1[[#This Row],[team_name]],ten_fem,2,0),7)</f>
        <v>3</v>
      </c>
      <c r="AA119">
        <f>IFERROR(VLOOKUP(Tabla1[[#This Row],[team_name]],rug_fem,2,0),7)</f>
        <v>1</v>
      </c>
      <c r="AB119">
        <f>IFERROR(VLOOKUP(Tabla1[[#This Row],[team_name]],sqs_fem,2,0),7)</f>
        <v>3</v>
      </c>
      <c r="AC119">
        <f>IFERROR(VLOOKUP(Tabla1[[#This Row],[team_name]],vlp_fem,2,0),7)</f>
        <v>7</v>
      </c>
      <c r="AD119">
        <f>IFERROR(VLOOKUP(Tabla1[[#This Row],[team_name]],tem_fem,2,0),7)</f>
        <v>7</v>
      </c>
      <c r="AE119">
        <f>IFERROR(VLOOKUP(Tabla1[[#This Row],[team_name]],bal_fem,2,0),7)</f>
        <v>7</v>
      </c>
      <c r="AF119">
        <f>IFERROR(VLOOKUP(Tabla1[[#This Row],[team_name]],hck_fem,2,0),7)</f>
        <v>2</v>
      </c>
      <c r="AG119">
        <f>IFERROR(VLOOKUP(Tabla1[[#This Row],[team_name]],esg_fem,2,0),7)</f>
        <v>4</v>
      </c>
      <c r="AH119">
        <f>IFERROR(VLOOKUP(Tabla1[[#This Row],[team_name]],esg_fem,2,0),7)</f>
        <v>4</v>
      </c>
      <c r="BC119">
        <v>7</v>
      </c>
      <c r="BD119">
        <v>7</v>
      </c>
      <c r="BE119">
        <v>7</v>
      </c>
      <c r="BF119">
        <v>7</v>
      </c>
      <c r="BG119">
        <v>7</v>
      </c>
      <c r="BH119">
        <v>7</v>
      </c>
      <c r="BI119">
        <v>7</v>
      </c>
      <c r="BJ119">
        <v>7</v>
      </c>
      <c r="BK119">
        <v>7</v>
      </c>
      <c r="BL119">
        <v>7</v>
      </c>
      <c r="BM119">
        <v>7</v>
      </c>
    </row>
    <row r="120" spans="1:65" x14ac:dyDescent="0.25">
      <c r="A120">
        <v>319</v>
      </c>
      <c r="B120" t="s">
        <v>1088</v>
      </c>
      <c r="C120">
        <f>IFERROR(VLOOKUP(Tabla1[[#This Row],[team_name]],fut_masc,2,0),7)</f>
        <v>7</v>
      </c>
      <c r="D120">
        <f>IFERROR(VLOOKUP(Tabla1[[#This Row],[team_name]],fut_fem,2,0),7)</f>
        <v>7</v>
      </c>
      <c r="E120">
        <f>IFERROR(VLOOKUP(Tabla1[[#This Row],[team_name]],fts_masc,2,0),7)</f>
        <v>7</v>
      </c>
      <c r="F120">
        <f>IFERROR(VLOOKUP(Tabla1[[#This Row],[team_name]],fts_fem,2,0),7)</f>
        <v>5</v>
      </c>
      <c r="G120">
        <f>IFERROR(VLOOKUP(Tabla1[[#This Row],[team_name]],vol_masc,2,0),7)</f>
        <v>7</v>
      </c>
      <c r="H120">
        <f>IFERROR(VLOOKUP(Tabla1[[#This Row],[team_name]],bas_masc,2,0),7)</f>
        <v>7</v>
      </c>
      <c r="I120">
        <f>IFERROR(VLOOKUP(Tabla1[[#This Row],[team_name]],bes_masc,2,0),7)</f>
        <v>7</v>
      </c>
      <c r="J120">
        <f>IFERROR(VLOOKUP(Tabla1[[#This Row],[team_name]],bad_masc,2,0),7)</f>
        <v>7</v>
      </c>
      <c r="K120">
        <f>IFERROR(VLOOKUP(Tabla1[[#This Row],[team_name]],cur_masc,2,0),7)</f>
        <v>7</v>
      </c>
      <c r="L120">
        <f>IFERROR(VLOOKUP(Tabla1[[#This Row],[team_name]],ten_masc,2,0),7)</f>
        <v>7</v>
      </c>
      <c r="M120">
        <f>IFERROR(VLOOKUP(Tabla1[[#This Row],[team_name]],rug_masc,2,0),7)</f>
        <v>7</v>
      </c>
      <c r="N120">
        <f>IFERROR(VLOOKUP(Tabla1[[#This Row],[team_name]],sqs_masc,2,0),7)</f>
        <v>7</v>
      </c>
      <c r="O120">
        <f>IFERROR(VLOOKUP(Tabla1[[#This Row],[team_name]],vlp_masc,2,0),7)</f>
        <v>7</v>
      </c>
      <c r="P120">
        <f>IFERROR(VLOOKUP(Tabla1[[#This Row],[team_name]],tem_masc,2,0),7)</f>
        <v>7</v>
      </c>
      <c r="Q120">
        <f>IFERROR(VLOOKUP(Tabla1[[#This Row],[team_name]],bal_masc,2,0),7)</f>
        <v>7</v>
      </c>
      <c r="R120">
        <f>IFERROR(VLOOKUP(Tabla1[[#This Row],[team_name]],hck_masc,2,0),7)</f>
        <v>7</v>
      </c>
      <c r="S120">
        <f>IFERROR(VLOOKUP(Tabla1[[#This Row],[team_name]],arc_masc,2,0),7)</f>
        <v>7</v>
      </c>
      <c r="T120">
        <f>IFERROR(VLOOKUP(Tabla1[[#This Row],[team_name]],esg_masc,2,0),7)</f>
        <v>7</v>
      </c>
      <c r="U120">
        <f>IFERROR(VLOOKUP(Tabla1[[#This Row],[team_name]],vol_fem,2,0),7)</f>
        <v>7</v>
      </c>
      <c r="V120">
        <f>IFERROR(VLOOKUP(Tabla1[[#This Row],[team_name]],bas_fem,2,0),7)</f>
        <v>7</v>
      </c>
      <c r="W120">
        <f>IFERROR(VLOOKUP(Tabla1[[#This Row],[team_name]],bes_fem,2,0),7)</f>
        <v>7</v>
      </c>
      <c r="X120">
        <f>IFERROR(VLOOKUP(Tabla1[[#This Row],[team_name]],bad_fem,2,0),7)</f>
        <v>7</v>
      </c>
      <c r="Y120">
        <f>IFERROR(VLOOKUP(Tabla1[[#This Row],[team_name]],cur_fem,2,0),7)</f>
        <v>7</v>
      </c>
      <c r="Z120">
        <f>IFERROR(VLOOKUP(Tabla1[[#This Row],[team_name]],ten_fem,2,0),7)</f>
        <v>7</v>
      </c>
      <c r="AA120">
        <f>IFERROR(VLOOKUP(Tabla1[[#This Row],[team_name]],rug_fem,2,0),7)</f>
        <v>7</v>
      </c>
      <c r="AB120">
        <f>IFERROR(VLOOKUP(Tabla1[[#This Row],[team_name]],sqs_fem,2,0),7)</f>
        <v>7</v>
      </c>
      <c r="AC120">
        <f>IFERROR(VLOOKUP(Tabla1[[#This Row],[team_name]],vlp_fem,2,0),7)</f>
        <v>7</v>
      </c>
      <c r="AD120">
        <f>IFERROR(VLOOKUP(Tabla1[[#This Row],[team_name]],tem_fem,2,0),7)</f>
        <v>7</v>
      </c>
      <c r="AE120">
        <f>IFERROR(VLOOKUP(Tabla1[[#This Row],[team_name]],bal_fem,2,0),7)</f>
        <v>7</v>
      </c>
      <c r="AF120">
        <f>IFERROR(VLOOKUP(Tabla1[[#This Row],[team_name]],hck_fem,2,0),7)</f>
        <v>7</v>
      </c>
      <c r="AG120">
        <f>IFERROR(VLOOKUP(Tabla1[[#This Row],[team_name]],esg_fem,2,0),7)</f>
        <v>7</v>
      </c>
      <c r="AH120">
        <f>IFERROR(VLOOKUP(Tabla1[[#This Row],[team_name]],esg_fem,2,0),7)</f>
        <v>7</v>
      </c>
      <c r="BC120">
        <v>7</v>
      </c>
      <c r="BD120">
        <v>7</v>
      </c>
      <c r="BE120">
        <v>7</v>
      </c>
      <c r="BF120">
        <v>7</v>
      </c>
      <c r="BG120">
        <v>7</v>
      </c>
      <c r="BH120">
        <v>7</v>
      </c>
      <c r="BI120">
        <v>7</v>
      </c>
      <c r="BJ120">
        <v>7</v>
      </c>
      <c r="BK120">
        <v>7</v>
      </c>
      <c r="BL120">
        <v>7</v>
      </c>
      <c r="BM120">
        <v>7</v>
      </c>
    </row>
    <row r="121" spans="1:65" x14ac:dyDescent="0.25">
      <c r="A121">
        <v>320</v>
      </c>
      <c r="B121" t="s">
        <v>1089</v>
      </c>
      <c r="C121">
        <f>IFERROR(VLOOKUP(Tabla1[[#This Row],[team_name]],fut_masc,2,0),7)</f>
        <v>7</v>
      </c>
      <c r="D121">
        <f>IFERROR(VLOOKUP(Tabla1[[#This Row],[team_name]],fut_fem,2,0),7)</f>
        <v>4</v>
      </c>
      <c r="E121">
        <f>IFERROR(VLOOKUP(Tabla1[[#This Row],[team_name]],fts_masc,2,0),7)</f>
        <v>7</v>
      </c>
      <c r="F121">
        <f>IFERROR(VLOOKUP(Tabla1[[#This Row],[team_name]],fts_fem,2,0),7)</f>
        <v>2</v>
      </c>
      <c r="G121">
        <f>IFERROR(VLOOKUP(Tabla1[[#This Row],[team_name]],vol_masc,2,0),7)</f>
        <v>7</v>
      </c>
      <c r="H121">
        <f>IFERROR(VLOOKUP(Tabla1[[#This Row],[team_name]],bas_masc,2,0),7)</f>
        <v>7</v>
      </c>
      <c r="I121">
        <f>IFERROR(VLOOKUP(Tabla1[[#This Row],[team_name]],bes_masc,2,0),7)</f>
        <v>7</v>
      </c>
      <c r="J121">
        <f>IFERROR(VLOOKUP(Tabla1[[#This Row],[team_name]],bad_masc,2,0),7)</f>
        <v>7</v>
      </c>
      <c r="K121">
        <f>IFERROR(VLOOKUP(Tabla1[[#This Row],[team_name]],cur_masc,2,0),7)</f>
        <v>7</v>
      </c>
      <c r="L121">
        <f>IFERROR(VLOOKUP(Tabla1[[#This Row],[team_name]],ten_masc,2,0),7)</f>
        <v>7</v>
      </c>
      <c r="M121">
        <f>IFERROR(VLOOKUP(Tabla1[[#This Row],[team_name]],rug_masc,2,0),7)</f>
        <v>7</v>
      </c>
      <c r="N121">
        <f>IFERROR(VLOOKUP(Tabla1[[#This Row],[team_name]],sqs_masc,2,0),7)</f>
        <v>7</v>
      </c>
      <c r="O121">
        <f>IFERROR(VLOOKUP(Tabla1[[#This Row],[team_name]],vlp_masc,2,0),7)</f>
        <v>7</v>
      </c>
      <c r="P121">
        <f>IFERROR(VLOOKUP(Tabla1[[#This Row],[team_name]],tem_masc,2,0),7)</f>
        <v>7</v>
      </c>
      <c r="Q121">
        <f>IFERROR(VLOOKUP(Tabla1[[#This Row],[team_name]],bal_masc,2,0),7)</f>
        <v>7</v>
      </c>
      <c r="R121">
        <f>IFERROR(VLOOKUP(Tabla1[[#This Row],[team_name]],hck_masc,2,0),7)</f>
        <v>7</v>
      </c>
      <c r="S121">
        <f>IFERROR(VLOOKUP(Tabla1[[#This Row],[team_name]],arc_masc,2,0),7)</f>
        <v>7</v>
      </c>
      <c r="T121">
        <f>IFERROR(VLOOKUP(Tabla1[[#This Row],[team_name]],esg_masc,2,0),7)</f>
        <v>7</v>
      </c>
      <c r="U121">
        <f>IFERROR(VLOOKUP(Tabla1[[#This Row],[team_name]],vol_fem,2,0),7)</f>
        <v>4</v>
      </c>
      <c r="V121">
        <f>IFERROR(VLOOKUP(Tabla1[[#This Row],[team_name]],bas_fem,2,0),7)</f>
        <v>3</v>
      </c>
      <c r="W121">
        <f>IFERROR(VLOOKUP(Tabla1[[#This Row],[team_name]],bes_fem,2,0),7)</f>
        <v>6</v>
      </c>
      <c r="X121">
        <f>IFERROR(VLOOKUP(Tabla1[[#This Row],[team_name]],bad_fem,2,0),7)</f>
        <v>7</v>
      </c>
      <c r="Y121">
        <f>IFERROR(VLOOKUP(Tabla1[[#This Row],[team_name]],cur_fem,2,0),7)</f>
        <v>7</v>
      </c>
      <c r="Z121">
        <f>IFERROR(VLOOKUP(Tabla1[[#This Row],[team_name]],ten_fem,2,0),7)</f>
        <v>7</v>
      </c>
      <c r="AA121">
        <f>IFERROR(VLOOKUP(Tabla1[[#This Row],[team_name]],rug_fem,2,0),7)</f>
        <v>7</v>
      </c>
      <c r="AB121">
        <f>IFERROR(VLOOKUP(Tabla1[[#This Row],[team_name]],sqs_fem,2,0),7)</f>
        <v>7</v>
      </c>
      <c r="AC121">
        <f>IFERROR(VLOOKUP(Tabla1[[#This Row],[team_name]],vlp_fem,2,0),7)</f>
        <v>7</v>
      </c>
      <c r="AD121">
        <f>IFERROR(VLOOKUP(Tabla1[[#This Row],[team_name]],tem_fem,2,0),7)</f>
        <v>7</v>
      </c>
      <c r="AE121">
        <f>IFERROR(VLOOKUP(Tabla1[[#This Row],[team_name]],bal_fem,2,0),7)</f>
        <v>7</v>
      </c>
      <c r="AF121">
        <f>IFERROR(VLOOKUP(Tabla1[[#This Row],[team_name]],hck_fem,2,0),7)</f>
        <v>7</v>
      </c>
      <c r="AG121">
        <f>IFERROR(VLOOKUP(Tabla1[[#This Row],[team_name]],esg_fem,2,0),7)</f>
        <v>6</v>
      </c>
      <c r="AH121">
        <f>IFERROR(VLOOKUP(Tabla1[[#This Row],[team_name]],esg_fem,2,0),7)</f>
        <v>6</v>
      </c>
      <c r="BC121">
        <v>7</v>
      </c>
      <c r="BD121">
        <v>7</v>
      </c>
      <c r="BE121">
        <v>7</v>
      </c>
      <c r="BF121">
        <v>7</v>
      </c>
      <c r="BG121">
        <v>7</v>
      </c>
      <c r="BH121">
        <v>7</v>
      </c>
      <c r="BI121">
        <v>7</v>
      </c>
      <c r="BJ121">
        <v>7</v>
      </c>
      <c r="BK121">
        <v>7</v>
      </c>
      <c r="BL121">
        <v>7</v>
      </c>
      <c r="BM121">
        <v>7</v>
      </c>
    </row>
    <row r="122" spans="1:65" x14ac:dyDescent="0.25">
      <c r="A122">
        <v>321</v>
      </c>
      <c r="B122" t="s">
        <v>1090</v>
      </c>
      <c r="C122">
        <f>IFERROR(VLOOKUP(Tabla1[[#This Row],[team_name]],fut_masc,2,0),7)</f>
        <v>7</v>
      </c>
      <c r="D122">
        <f>IFERROR(VLOOKUP(Tabla1[[#This Row],[team_name]],fut_fem,2,0),7)</f>
        <v>2</v>
      </c>
      <c r="E122">
        <f>IFERROR(VLOOKUP(Tabla1[[#This Row],[team_name]],fts_masc,2,0),7)</f>
        <v>7</v>
      </c>
      <c r="F122">
        <f>IFERROR(VLOOKUP(Tabla1[[#This Row],[team_name]],fts_fem,2,0),7)</f>
        <v>7</v>
      </c>
      <c r="G122">
        <f>IFERROR(VLOOKUP(Tabla1[[#This Row],[team_name]],vol_masc,2,0),7)</f>
        <v>7</v>
      </c>
      <c r="H122">
        <f>IFERROR(VLOOKUP(Tabla1[[#This Row],[team_name]],bas_masc,2,0),7)</f>
        <v>7</v>
      </c>
      <c r="I122">
        <f>IFERROR(VLOOKUP(Tabla1[[#This Row],[team_name]],bes_masc,2,0),7)</f>
        <v>7</v>
      </c>
      <c r="J122">
        <f>IFERROR(VLOOKUP(Tabla1[[#This Row],[team_name]],bad_masc,2,0),7)</f>
        <v>7</v>
      </c>
      <c r="K122">
        <f>IFERROR(VLOOKUP(Tabla1[[#This Row],[team_name]],cur_masc,2,0),7)</f>
        <v>7</v>
      </c>
      <c r="L122">
        <f>IFERROR(VLOOKUP(Tabla1[[#This Row],[team_name]],ten_masc,2,0),7)</f>
        <v>7</v>
      </c>
      <c r="M122">
        <f>IFERROR(VLOOKUP(Tabla1[[#This Row],[team_name]],rug_masc,2,0),7)</f>
        <v>7</v>
      </c>
      <c r="N122">
        <f>IFERROR(VLOOKUP(Tabla1[[#This Row],[team_name]],sqs_masc,2,0),7)</f>
        <v>7</v>
      </c>
      <c r="O122">
        <f>IFERROR(VLOOKUP(Tabla1[[#This Row],[team_name]],vlp_masc,2,0),7)</f>
        <v>7</v>
      </c>
      <c r="P122">
        <f>IFERROR(VLOOKUP(Tabla1[[#This Row],[team_name]],tem_masc,2,0),7)</f>
        <v>7</v>
      </c>
      <c r="Q122">
        <f>IFERROR(VLOOKUP(Tabla1[[#This Row],[team_name]],bal_masc,2,0),7)</f>
        <v>7</v>
      </c>
      <c r="R122">
        <f>IFERROR(VLOOKUP(Tabla1[[#This Row],[team_name]],hck_masc,2,0),7)</f>
        <v>7</v>
      </c>
      <c r="S122">
        <f>IFERROR(VLOOKUP(Tabla1[[#This Row],[team_name]],arc_masc,2,0),7)</f>
        <v>7</v>
      </c>
      <c r="T122">
        <f>IFERROR(VLOOKUP(Tabla1[[#This Row],[team_name]],esg_masc,2,0),7)</f>
        <v>7</v>
      </c>
      <c r="U122">
        <f>IFERROR(VLOOKUP(Tabla1[[#This Row],[team_name]],vol_fem,2,0),7)</f>
        <v>5</v>
      </c>
      <c r="V122">
        <f>IFERROR(VLOOKUP(Tabla1[[#This Row],[team_name]],bas_fem,2,0),7)</f>
        <v>5</v>
      </c>
      <c r="W122">
        <f>IFERROR(VLOOKUP(Tabla1[[#This Row],[team_name]],bes_fem,2,0),7)</f>
        <v>7</v>
      </c>
      <c r="X122">
        <f>IFERROR(VLOOKUP(Tabla1[[#This Row],[team_name]],bad_fem,2,0),7)</f>
        <v>7</v>
      </c>
      <c r="Y122">
        <f>IFERROR(VLOOKUP(Tabla1[[#This Row],[team_name]],cur_fem,2,0),7)</f>
        <v>6</v>
      </c>
      <c r="Z122">
        <f>IFERROR(VLOOKUP(Tabla1[[#This Row],[team_name]],ten_fem,2,0),7)</f>
        <v>7</v>
      </c>
      <c r="AA122">
        <f>IFERROR(VLOOKUP(Tabla1[[#This Row],[team_name]],rug_fem,2,0),7)</f>
        <v>1</v>
      </c>
      <c r="AB122">
        <f>IFERROR(VLOOKUP(Tabla1[[#This Row],[team_name]],sqs_fem,2,0),7)</f>
        <v>6</v>
      </c>
      <c r="AC122">
        <f>IFERROR(VLOOKUP(Tabla1[[#This Row],[team_name]],vlp_fem,2,0),7)</f>
        <v>7</v>
      </c>
      <c r="AD122">
        <f>IFERROR(VLOOKUP(Tabla1[[#This Row],[team_name]],tem_fem,2,0),7)</f>
        <v>7</v>
      </c>
      <c r="AE122">
        <f>IFERROR(VLOOKUP(Tabla1[[#This Row],[team_name]],bal_fem,2,0),7)</f>
        <v>7</v>
      </c>
      <c r="AF122">
        <f>IFERROR(VLOOKUP(Tabla1[[#This Row],[team_name]],hck_fem,2,0),7)</f>
        <v>3</v>
      </c>
      <c r="AG122">
        <f>IFERROR(VLOOKUP(Tabla1[[#This Row],[team_name]],esg_fem,2,0),7)</f>
        <v>7</v>
      </c>
      <c r="AH122">
        <f>IFERROR(VLOOKUP(Tabla1[[#This Row],[team_name]],esg_fem,2,0),7)</f>
        <v>7</v>
      </c>
      <c r="BC122">
        <v>7</v>
      </c>
      <c r="BD122">
        <v>7</v>
      </c>
      <c r="BE122">
        <v>7</v>
      </c>
      <c r="BF122">
        <v>7</v>
      </c>
      <c r="BG122">
        <v>7</v>
      </c>
      <c r="BH122">
        <v>7</v>
      </c>
      <c r="BI122">
        <v>7</v>
      </c>
      <c r="BJ122">
        <v>7</v>
      </c>
      <c r="BK122">
        <v>7</v>
      </c>
      <c r="BL122">
        <v>7</v>
      </c>
      <c r="BM122">
        <v>7</v>
      </c>
    </row>
    <row r="123" spans="1:65" x14ac:dyDescent="0.25">
      <c r="A123">
        <v>322</v>
      </c>
      <c r="B123" t="s">
        <v>1091</v>
      </c>
      <c r="C123">
        <f>IFERROR(VLOOKUP(Tabla1[[#This Row],[team_name]],fut_masc,2,0),7)</f>
        <v>7</v>
      </c>
      <c r="D123">
        <f>IFERROR(VLOOKUP(Tabla1[[#This Row],[team_name]],fut_fem,2,0),7)</f>
        <v>3</v>
      </c>
      <c r="E123">
        <f>IFERROR(VLOOKUP(Tabla1[[#This Row],[team_name]],fts_masc,2,0),7)</f>
        <v>7</v>
      </c>
      <c r="F123">
        <f>IFERROR(VLOOKUP(Tabla1[[#This Row],[team_name]],fts_fem,2,0),7)</f>
        <v>6</v>
      </c>
      <c r="G123">
        <f>IFERROR(VLOOKUP(Tabla1[[#This Row],[team_name]],vol_masc,2,0),7)</f>
        <v>7</v>
      </c>
      <c r="H123">
        <f>IFERROR(VLOOKUP(Tabla1[[#This Row],[team_name]],bas_masc,2,0),7)</f>
        <v>7</v>
      </c>
      <c r="I123">
        <f>IFERROR(VLOOKUP(Tabla1[[#This Row],[team_name]],bes_masc,2,0),7)</f>
        <v>7</v>
      </c>
      <c r="J123">
        <f>IFERROR(VLOOKUP(Tabla1[[#This Row],[team_name]],bad_masc,2,0),7)</f>
        <v>7</v>
      </c>
      <c r="K123">
        <f>IFERROR(VLOOKUP(Tabla1[[#This Row],[team_name]],cur_masc,2,0),7)</f>
        <v>7</v>
      </c>
      <c r="L123">
        <f>IFERROR(VLOOKUP(Tabla1[[#This Row],[team_name]],ten_masc,2,0),7)</f>
        <v>7</v>
      </c>
      <c r="M123">
        <f>IFERROR(VLOOKUP(Tabla1[[#This Row],[team_name]],rug_masc,2,0),7)</f>
        <v>7</v>
      </c>
      <c r="N123">
        <f>IFERROR(VLOOKUP(Tabla1[[#This Row],[team_name]],sqs_masc,2,0),7)</f>
        <v>7</v>
      </c>
      <c r="O123">
        <f>IFERROR(VLOOKUP(Tabla1[[#This Row],[team_name]],vlp_masc,2,0),7)</f>
        <v>7</v>
      </c>
      <c r="P123">
        <f>IFERROR(VLOOKUP(Tabla1[[#This Row],[team_name]],tem_masc,2,0),7)</f>
        <v>7</v>
      </c>
      <c r="Q123">
        <f>IFERROR(VLOOKUP(Tabla1[[#This Row],[team_name]],bal_masc,2,0),7)</f>
        <v>7</v>
      </c>
      <c r="R123">
        <f>IFERROR(VLOOKUP(Tabla1[[#This Row],[team_name]],hck_masc,2,0),7)</f>
        <v>7</v>
      </c>
      <c r="S123">
        <f>IFERROR(VLOOKUP(Tabla1[[#This Row],[team_name]],arc_masc,2,0),7)</f>
        <v>7</v>
      </c>
      <c r="T123">
        <f>IFERROR(VLOOKUP(Tabla1[[#This Row],[team_name]],esg_masc,2,0),7)</f>
        <v>7</v>
      </c>
      <c r="U123">
        <f>IFERROR(VLOOKUP(Tabla1[[#This Row],[team_name]],vol_fem,2,0),7)</f>
        <v>6</v>
      </c>
      <c r="V123">
        <f>IFERROR(VLOOKUP(Tabla1[[#This Row],[team_name]],bas_fem,2,0),7)</f>
        <v>7</v>
      </c>
      <c r="W123">
        <f>IFERROR(VLOOKUP(Tabla1[[#This Row],[team_name]],bes_fem,2,0),7)</f>
        <v>7</v>
      </c>
      <c r="X123">
        <f>IFERROR(VLOOKUP(Tabla1[[#This Row],[team_name]],bad_fem,2,0),7)</f>
        <v>7</v>
      </c>
      <c r="Y123">
        <f>IFERROR(VLOOKUP(Tabla1[[#This Row],[team_name]],cur_fem,2,0),7)</f>
        <v>7</v>
      </c>
      <c r="Z123">
        <f>IFERROR(VLOOKUP(Tabla1[[#This Row],[team_name]],ten_fem,2,0),7)</f>
        <v>7</v>
      </c>
      <c r="AA123">
        <f>IFERROR(VLOOKUP(Tabla1[[#This Row],[team_name]],rug_fem,2,0),7)</f>
        <v>7</v>
      </c>
      <c r="AB123">
        <f>IFERROR(VLOOKUP(Tabla1[[#This Row],[team_name]],sqs_fem,2,0),7)</f>
        <v>7</v>
      </c>
      <c r="AC123">
        <f>IFERROR(VLOOKUP(Tabla1[[#This Row],[team_name]],vlp_fem,2,0),7)</f>
        <v>7</v>
      </c>
      <c r="AD123">
        <f>IFERROR(VLOOKUP(Tabla1[[#This Row],[team_name]],tem_fem,2,0),7)</f>
        <v>7</v>
      </c>
      <c r="AE123">
        <f>IFERROR(VLOOKUP(Tabla1[[#This Row],[team_name]],bal_fem,2,0),7)</f>
        <v>7</v>
      </c>
      <c r="AF123">
        <f>IFERROR(VLOOKUP(Tabla1[[#This Row],[team_name]],hck_fem,2,0),7)</f>
        <v>7</v>
      </c>
      <c r="AG123">
        <f>IFERROR(VLOOKUP(Tabla1[[#This Row],[team_name]],esg_fem,2,0),7)</f>
        <v>7</v>
      </c>
      <c r="AH123">
        <f>IFERROR(VLOOKUP(Tabla1[[#This Row],[team_name]],esg_fem,2,0),7)</f>
        <v>7</v>
      </c>
      <c r="BC123">
        <v>7</v>
      </c>
      <c r="BD123">
        <v>7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  <c r="BK123">
        <v>7</v>
      </c>
      <c r="BL123">
        <v>7</v>
      </c>
      <c r="BM123">
        <v>7</v>
      </c>
    </row>
    <row r="124" spans="1:65" x14ac:dyDescent="0.25">
      <c r="A124">
        <v>323</v>
      </c>
      <c r="B124" t="s">
        <v>1092</v>
      </c>
      <c r="C124">
        <f>IFERROR(VLOOKUP(Tabla1[[#This Row],[team_name]],fut_masc,2,0),7)</f>
        <v>7</v>
      </c>
      <c r="D124">
        <f>IFERROR(VLOOKUP(Tabla1[[#This Row],[team_name]],fut_fem,2,0),7)</f>
        <v>2</v>
      </c>
      <c r="E124">
        <f>IFERROR(VLOOKUP(Tabla1[[#This Row],[team_name]],fts_masc,2,0),7)</f>
        <v>7</v>
      </c>
      <c r="F124">
        <f>IFERROR(VLOOKUP(Tabla1[[#This Row],[team_name]],fts_fem,2,0),7)</f>
        <v>7</v>
      </c>
      <c r="G124">
        <f>IFERROR(VLOOKUP(Tabla1[[#This Row],[team_name]],vol_masc,2,0),7)</f>
        <v>7</v>
      </c>
      <c r="H124">
        <f>IFERROR(VLOOKUP(Tabla1[[#This Row],[team_name]],bas_masc,2,0),7)</f>
        <v>7</v>
      </c>
      <c r="I124">
        <f>IFERROR(VLOOKUP(Tabla1[[#This Row],[team_name]],bes_masc,2,0),7)</f>
        <v>7</v>
      </c>
      <c r="J124">
        <f>IFERROR(VLOOKUP(Tabla1[[#This Row],[team_name]],bad_masc,2,0),7)</f>
        <v>7</v>
      </c>
      <c r="K124">
        <f>IFERROR(VLOOKUP(Tabla1[[#This Row],[team_name]],cur_masc,2,0),7)</f>
        <v>7</v>
      </c>
      <c r="L124">
        <f>IFERROR(VLOOKUP(Tabla1[[#This Row],[team_name]],ten_masc,2,0),7)</f>
        <v>7</v>
      </c>
      <c r="M124">
        <f>IFERROR(VLOOKUP(Tabla1[[#This Row],[team_name]],rug_masc,2,0),7)</f>
        <v>7</v>
      </c>
      <c r="N124">
        <f>IFERROR(VLOOKUP(Tabla1[[#This Row],[team_name]],sqs_masc,2,0),7)</f>
        <v>7</v>
      </c>
      <c r="O124">
        <f>IFERROR(VLOOKUP(Tabla1[[#This Row],[team_name]],vlp_masc,2,0),7)</f>
        <v>7</v>
      </c>
      <c r="P124">
        <f>IFERROR(VLOOKUP(Tabla1[[#This Row],[team_name]],tem_masc,2,0),7)</f>
        <v>7</v>
      </c>
      <c r="Q124">
        <f>IFERROR(VLOOKUP(Tabla1[[#This Row],[team_name]],bal_masc,2,0),7)</f>
        <v>7</v>
      </c>
      <c r="R124">
        <f>IFERROR(VLOOKUP(Tabla1[[#This Row],[team_name]],hck_masc,2,0),7)</f>
        <v>7</v>
      </c>
      <c r="S124">
        <f>IFERROR(VLOOKUP(Tabla1[[#This Row],[team_name]],arc_masc,2,0),7)</f>
        <v>7</v>
      </c>
      <c r="T124">
        <f>IFERROR(VLOOKUP(Tabla1[[#This Row],[team_name]],esg_masc,2,0),7)</f>
        <v>7</v>
      </c>
      <c r="U124">
        <f>IFERROR(VLOOKUP(Tabla1[[#This Row],[team_name]],vol_fem,2,0),7)</f>
        <v>6</v>
      </c>
      <c r="V124">
        <f>IFERROR(VLOOKUP(Tabla1[[#This Row],[team_name]],bas_fem,2,0),7)</f>
        <v>4</v>
      </c>
      <c r="W124">
        <f>IFERROR(VLOOKUP(Tabla1[[#This Row],[team_name]],bes_fem,2,0),7)</f>
        <v>7</v>
      </c>
      <c r="X124">
        <f>IFERROR(VLOOKUP(Tabla1[[#This Row],[team_name]],bad_fem,2,0),7)</f>
        <v>7</v>
      </c>
      <c r="Y124">
        <f>IFERROR(VLOOKUP(Tabla1[[#This Row],[team_name]],cur_fem,2,0),7)</f>
        <v>7</v>
      </c>
      <c r="Z124">
        <f>IFERROR(VLOOKUP(Tabla1[[#This Row],[team_name]],ten_fem,2,0),7)</f>
        <v>7</v>
      </c>
      <c r="AA124">
        <f>IFERROR(VLOOKUP(Tabla1[[#This Row],[team_name]],rug_fem,2,0),7)</f>
        <v>7</v>
      </c>
      <c r="AB124">
        <f>IFERROR(VLOOKUP(Tabla1[[#This Row],[team_name]],sqs_fem,2,0),7)</f>
        <v>7</v>
      </c>
      <c r="AC124">
        <f>IFERROR(VLOOKUP(Tabla1[[#This Row],[team_name]],vlp_fem,2,0),7)</f>
        <v>7</v>
      </c>
      <c r="AD124">
        <f>IFERROR(VLOOKUP(Tabla1[[#This Row],[team_name]],tem_fem,2,0),7)</f>
        <v>7</v>
      </c>
      <c r="AE124">
        <f>IFERROR(VLOOKUP(Tabla1[[#This Row],[team_name]],bal_fem,2,0),7)</f>
        <v>7</v>
      </c>
      <c r="AF124">
        <f>IFERROR(VLOOKUP(Tabla1[[#This Row],[team_name]],hck_fem,2,0),7)</f>
        <v>7</v>
      </c>
      <c r="AG124">
        <f>IFERROR(VLOOKUP(Tabla1[[#This Row],[team_name]],esg_fem,2,0),7)</f>
        <v>7</v>
      </c>
      <c r="AH124">
        <f>IFERROR(VLOOKUP(Tabla1[[#This Row],[team_name]],esg_fem,2,0),7)</f>
        <v>7</v>
      </c>
      <c r="BC124">
        <v>7</v>
      </c>
      <c r="BD124">
        <v>7</v>
      </c>
      <c r="BE124">
        <v>7</v>
      </c>
      <c r="BF124">
        <v>7</v>
      </c>
      <c r="BG124">
        <v>7</v>
      </c>
      <c r="BH124">
        <v>7</v>
      </c>
      <c r="BI124">
        <v>7</v>
      </c>
      <c r="BJ124">
        <v>7</v>
      </c>
      <c r="BK124">
        <v>7</v>
      </c>
      <c r="BL124">
        <v>7</v>
      </c>
      <c r="BM124">
        <v>7</v>
      </c>
    </row>
    <row r="125" spans="1:65" x14ac:dyDescent="0.25">
      <c r="A125">
        <v>324</v>
      </c>
      <c r="B125" t="s">
        <v>1093</v>
      </c>
      <c r="C125">
        <f>IFERROR(VLOOKUP(Tabla1[[#This Row],[team_name]],fut_masc,2,0),7)</f>
        <v>7</v>
      </c>
      <c r="D125">
        <f>IFERROR(VLOOKUP(Tabla1[[#This Row],[team_name]],fut_fem,2,0),7)</f>
        <v>7</v>
      </c>
      <c r="E125">
        <f>IFERROR(VLOOKUP(Tabla1[[#This Row],[team_name]],fts_masc,2,0),7)</f>
        <v>7</v>
      </c>
      <c r="F125">
        <f>IFERROR(VLOOKUP(Tabla1[[#This Row],[team_name]],fts_fem,2,0),7)</f>
        <v>7</v>
      </c>
      <c r="G125">
        <f>IFERROR(VLOOKUP(Tabla1[[#This Row],[team_name]],vol_masc,2,0),7)</f>
        <v>7</v>
      </c>
      <c r="H125">
        <f>IFERROR(VLOOKUP(Tabla1[[#This Row],[team_name]],bas_masc,2,0),7)</f>
        <v>7</v>
      </c>
      <c r="I125">
        <f>IFERROR(VLOOKUP(Tabla1[[#This Row],[team_name]],bes_masc,2,0),7)</f>
        <v>7</v>
      </c>
      <c r="J125">
        <f>IFERROR(VLOOKUP(Tabla1[[#This Row],[team_name]],bad_masc,2,0),7)</f>
        <v>7</v>
      </c>
      <c r="K125">
        <f>IFERROR(VLOOKUP(Tabla1[[#This Row],[team_name]],cur_masc,2,0),7)</f>
        <v>7</v>
      </c>
      <c r="L125">
        <f>IFERROR(VLOOKUP(Tabla1[[#This Row],[team_name]],ten_masc,2,0),7)</f>
        <v>7</v>
      </c>
      <c r="M125">
        <f>IFERROR(VLOOKUP(Tabla1[[#This Row],[team_name]],rug_masc,2,0),7)</f>
        <v>7</v>
      </c>
      <c r="N125">
        <f>IFERROR(VLOOKUP(Tabla1[[#This Row],[team_name]],sqs_masc,2,0),7)</f>
        <v>7</v>
      </c>
      <c r="O125">
        <f>IFERROR(VLOOKUP(Tabla1[[#This Row],[team_name]],vlp_masc,2,0),7)</f>
        <v>7</v>
      </c>
      <c r="P125">
        <f>IFERROR(VLOOKUP(Tabla1[[#This Row],[team_name]],tem_masc,2,0),7)</f>
        <v>7</v>
      </c>
      <c r="Q125">
        <f>IFERROR(VLOOKUP(Tabla1[[#This Row],[team_name]],bal_masc,2,0),7)</f>
        <v>7</v>
      </c>
      <c r="R125">
        <f>IFERROR(VLOOKUP(Tabla1[[#This Row],[team_name]],hck_masc,2,0),7)</f>
        <v>7</v>
      </c>
      <c r="S125">
        <f>IFERROR(VLOOKUP(Tabla1[[#This Row],[team_name]],arc_masc,2,0),7)</f>
        <v>7</v>
      </c>
      <c r="T125">
        <f>IFERROR(VLOOKUP(Tabla1[[#This Row],[team_name]],esg_masc,2,0),7)</f>
        <v>7</v>
      </c>
      <c r="U125">
        <f>IFERROR(VLOOKUP(Tabla1[[#This Row],[team_name]],vol_fem,2,0),7)</f>
        <v>7</v>
      </c>
      <c r="V125">
        <f>IFERROR(VLOOKUP(Tabla1[[#This Row],[team_name]],bas_fem,2,0),7)</f>
        <v>7</v>
      </c>
      <c r="W125">
        <f>IFERROR(VLOOKUP(Tabla1[[#This Row],[team_name]],bes_fem,2,0),7)</f>
        <v>7</v>
      </c>
      <c r="X125">
        <f>IFERROR(VLOOKUP(Tabla1[[#This Row],[team_name]],bad_fem,2,0),7)</f>
        <v>7</v>
      </c>
      <c r="Y125">
        <f>IFERROR(VLOOKUP(Tabla1[[#This Row],[team_name]],cur_fem,2,0),7)</f>
        <v>7</v>
      </c>
      <c r="Z125">
        <f>IFERROR(VLOOKUP(Tabla1[[#This Row],[team_name]],ten_fem,2,0),7)</f>
        <v>7</v>
      </c>
      <c r="AA125">
        <f>IFERROR(VLOOKUP(Tabla1[[#This Row],[team_name]],rug_fem,2,0),7)</f>
        <v>6</v>
      </c>
      <c r="AB125">
        <f>IFERROR(VLOOKUP(Tabla1[[#This Row],[team_name]],sqs_fem,2,0),7)</f>
        <v>7</v>
      </c>
      <c r="AC125">
        <f>IFERROR(VLOOKUP(Tabla1[[#This Row],[team_name]],vlp_fem,2,0),7)</f>
        <v>7</v>
      </c>
      <c r="AD125">
        <f>IFERROR(VLOOKUP(Tabla1[[#This Row],[team_name]],tem_fem,2,0),7)</f>
        <v>7</v>
      </c>
      <c r="AE125">
        <f>IFERROR(VLOOKUP(Tabla1[[#This Row],[team_name]],bal_fem,2,0),7)</f>
        <v>7</v>
      </c>
      <c r="AF125">
        <f>IFERROR(VLOOKUP(Tabla1[[#This Row],[team_name]],hck_fem,2,0),7)</f>
        <v>7</v>
      </c>
      <c r="AG125">
        <f>IFERROR(VLOOKUP(Tabla1[[#This Row],[team_name]],esg_fem,2,0),7)</f>
        <v>7</v>
      </c>
      <c r="AH125">
        <f>IFERROR(VLOOKUP(Tabla1[[#This Row],[team_name]],esg_fem,2,0),7)</f>
        <v>7</v>
      </c>
      <c r="BC125">
        <v>7</v>
      </c>
      <c r="BD125">
        <v>7</v>
      </c>
      <c r="BE125">
        <v>7</v>
      </c>
      <c r="BF125">
        <v>7</v>
      </c>
      <c r="BG125">
        <v>7</v>
      </c>
      <c r="BH125">
        <v>7</v>
      </c>
      <c r="BI125">
        <v>7</v>
      </c>
      <c r="BJ125">
        <v>7</v>
      </c>
      <c r="BK125">
        <v>7</v>
      </c>
      <c r="BL125">
        <v>7</v>
      </c>
      <c r="BM125">
        <v>7</v>
      </c>
    </row>
    <row r="126" spans="1:65" x14ac:dyDescent="0.25">
      <c r="A126">
        <v>325</v>
      </c>
      <c r="B126" t="s">
        <v>1094</v>
      </c>
      <c r="C126">
        <f>IFERROR(VLOOKUP(Tabla1[[#This Row],[team_name]],fut_masc,2,0),7)</f>
        <v>7</v>
      </c>
      <c r="D126">
        <f>IFERROR(VLOOKUP(Tabla1[[#This Row],[team_name]],fut_fem,2,0),7)</f>
        <v>6</v>
      </c>
      <c r="E126">
        <f>IFERROR(VLOOKUP(Tabla1[[#This Row],[team_name]],fts_masc,2,0),7)</f>
        <v>7</v>
      </c>
      <c r="F126">
        <f>IFERROR(VLOOKUP(Tabla1[[#This Row],[team_name]],fts_fem,2,0),7)</f>
        <v>7</v>
      </c>
      <c r="G126">
        <f>IFERROR(VLOOKUP(Tabla1[[#This Row],[team_name]],vol_masc,2,0),7)</f>
        <v>7</v>
      </c>
      <c r="H126">
        <f>IFERROR(VLOOKUP(Tabla1[[#This Row],[team_name]],bas_masc,2,0),7)</f>
        <v>7</v>
      </c>
      <c r="I126">
        <f>IFERROR(VLOOKUP(Tabla1[[#This Row],[team_name]],bes_masc,2,0),7)</f>
        <v>7</v>
      </c>
      <c r="J126">
        <f>IFERROR(VLOOKUP(Tabla1[[#This Row],[team_name]],bad_masc,2,0),7)</f>
        <v>7</v>
      </c>
      <c r="K126">
        <f>IFERROR(VLOOKUP(Tabla1[[#This Row],[team_name]],cur_masc,2,0),7)</f>
        <v>7</v>
      </c>
      <c r="L126">
        <f>IFERROR(VLOOKUP(Tabla1[[#This Row],[team_name]],ten_masc,2,0),7)</f>
        <v>7</v>
      </c>
      <c r="M126">
        <f>IFERROR(VLOOKUP(Tabla1[[#This Row],[team_name]],rug_masc,2,0),7)</f>
        <v>7</v>
      </c>
      <c r="N126">
        <f>IFERROR(VLOOKUP(Tabla1[[#This Row],[team_name]],sqs_masc,2,0),7)</f>
        <v>7</v>
      </c>
      <c r="O126">
        <f>IFERROR(VLOOKUP(Tabla1[[#This Row],[team_name]],vlp_masc,2,0),7)</f>
        <v>7</v>
      </c>
      <c r="P126">
        <f>IFERROR(VLOOKUP(Tabla1[[#This Row],[team_name]],tem_masc,2,0),7)</f>
        <v>7</v>
      </c>
      <c r="Q126">
        <f>IFERROR(VLOOKUP(Tabla1[[#This Row],[team_name]],bal_masc,2,0),7)</f>
        <v>7</v>
      </c>
      <c r="R126">
        <f>IFERROR(VLOOKUP(Tabla1[[#This Row],[team_name]],hck_masc,2,0),7)</f>
        <v>7</v>
      </c>
      <c r="S126">
        <f>IFERROR(VLOOKUP(Tabla1[[#This Row],[team_name]],arc_masc,2,0),7)</f>
        <v>7</v>
      </c>
      <c r="T126">
        <f>IFERROR(VLOOKUP(Tabla1[[#This Row],[team_name]],esg_masc,2,0),7)</f>
        <v>7</v>
      </c>
      <c r="U126">
        <f>IFERROR(VLOOKUP(Tabla1[[#This Row],[team_name]],vol_fem,2,0),7)</f>
        <v>7</v>
      </c>
      <c r="V126">
        <f>IFERROR(VLOOKUP(Tabla1[[#This Row],[team_name]],bas_fem,2,0),7)</f>
        <v>6</v>
      </c>
      <c r="W126">
        <f>IFERROR(VLOOKUP(Tabla1[[#This Row],[team_name]],bes_fem,2,0),7)</f>
        <v>7</v>
      </c>
      <c r="X126">
        <f>IFERROR(VLOOKUP(Tabla1[[#This Row],[team_name]],bad_fem,2,0),7)</f>
        <v>7</v>
      </c>
      <c r="Y126">
        <f>IFERROR(VLOOKUP(Tabla1[[#This Row],[team_name]],cur_fem,2,0),7)</f>
        <v>7</v>
      </c>
      <c r="Z126">
        <f>IFERROR(VLOOKUP(Tabla1[[#This Row],[team_name]],ten_fem,2,0),7)</f>
        <v>7</v>
      </c>
      <c r="AA126">
        <f>IFERROR(VLOOKUP(Tabla1[[#This Row],[team_name]],rug_fem,2,0),7)</f>
        <v>7</v>
      </c>
      <c r="AB126">
        <f>IFERROR(VLOOKUP(Tabla1[[#This Row],[team_name]],sqs_fem,2,0),7)</f>
        <v>7</v>
      </c>
      <c r="AC126">
        <f>IFERROR(VLOOKUP(Tabla1[[#This Row],[team_name]],vlp_fem,2,0),7)</f>
        <v>7</v>
      </c>
      <c r="AD126">
        <f>IFERROR(VLOOKUP(Tabla1[[#This Row],[team_name]],tem_fem,2,0),7)</f>
        <v>6</v>
      </c>
      <c r="AE126">
        <f>IFERROR(VLOOKUP(Tabla1[[#This Row],[team_name]],bal_fem,2,0),7)</f>
        <v>7</v>
      </c>
      <c r="AF126">
        <f>IFERROR(VLOOKUP(Tabla1[[#This Row],[team_name]],hck_fem,2,0),7)</f>
        <v>7</v>
      </c>
      <c r="AG126">
        <f>IFERROR(VLOOKUP(Tabla1[[#This Row],[team_name]],esg_fem,2,0),7)</f>
        <v>7</v>
      </c>
      <c r="AH126">
        <f>IFERROR(VLOOKUP(Tabla1[[#This Row],[team_name]],esg_fem,2,0),7)</f>
        <v>7</v>
      </c>
      <c r="BC126">
        <v>7</v>
      </c>
      <c r="BD126">
        <v>7</v>
      </c>
      <c r="BE126">
        <v>7</v>
      </c>
      <c r="BF126">
        <v>7</v>
      </c>
      <c r="BG126">
        <v>7</v>
      </c>
      <c r="BH126">
        <v>7</v>
      </c>
      <c r="BI126">
        <v>7</v>
      </c>
      <c r="BJ126">
        <v>7</v>
      </c>
      <c r="BK126">
        <v>7</v>
      </c>
      <c r="BL126">
        <v>7</v>
      </c>
      <c r="BM126">
        <v>7</v>
      </c>
    </row>
    <row r="127" spans="1:65" x14ac:dyDescent="0.25">
      <c r="A127">
        <v>326</v>
      </c>
      <c r="B127" t="s">
        <v>1095</v>
      </c>
      <c r="C127">
        <f>IFERROR(VLOOKUP(Tabla1[[#This Row],[team_name]],fut_masc,2,0),7)</f>
        <v>7</v>
      </c>
      <c r="D127">
        <f>IFERROR(VLOOKUP(Tabla1[[#This Row],[team_name]],fut_fem,2,0),7)</f>
        <v>5</v>
      </c>
      <c r="E127">
        <f>IFERROR(VLOOKUP(Tabla1[[#This Row],[team_name]],fts_masc,2,0),7)</f>
        <v>7</v>
      </c>
      <c r="F127">
        <f>IFERROR(VLOOKUP(Tabla1[[#This Row],[team_name]],fts_fem,2,0),7)</f>
        <v>7</v>
      </c>
      <c r="G127">
        <f>IFERROR(VLOOKUP(Tabla1[[#This Row],[team_name]],vol_masc,2,0),7)</f>
        <v>7</v>
      </c>
      <c r="H127">
        <f>IFERROR(VLOOKUP(Tabla1[[#This Row],[team_name]],bas_masc,2,0),7)</f>
        <v>7</v>
      </c>
      <c r="I127">
        <f>IFERROR(VLOOKUP(Tabla1[[#This Row],[team_name]],bes_masc,2,0),7)</f>
        <v>7</v>
      </c>
      <c r="J127">
        <f>IFERROR(VLOOKUP(Tabla1[[#This Row],[team_name]],bad_masc,2,0),7)</f>
        <v>7</v>
      </c>
      <c r="K127">
        <f>IFERROR(VLOOKUP(Tabla1[[#This Row],[team_name]],cur_masc,2,0),7)</f>
        <v>7</v>
      </c>
      <c r="L127">
        <f>IFERROR(VLOOKUP(Tabla1[[#This Row],[team_name]],ten_masc,2,0),7)</f>
        <v>7</v>
      </c>
      <c r="M127">
        <f>IFERROR(VLOOKUP(Tabla1[[#This Row],[team_name]],rug_masc,2,0),7)</f>
        <v>7</v>
      </c>
      <c r="N127">
        <f>IFERROR(VLOOKUP(Tabla1[[#This Row],[team_name]],sqs_masc,2,0),7)</f>
        <v>7</v>
      </c>
      <c r="O127">
        <f>IFERROR(VLOOKUP(Tabla1[[#This Row],[team_name]],vlp_masc,2,0),7)</f>
        <v>7</v>
      </c>
      <c r="P127">
        <f>IFERROR(VLOOKUP(Tabla1[[#This Row],[team_name]],tem_masc,2,0),7)</f>
        <v>7</v>
      </c>
      <c r="Q127">
        <f>IFERROR(VLOOKUP(Tabla1[[#This Row],[team_name]],bal_masc,2,0),7)</f>
        <v>7</v>
      </c>
      <c r="R127">
        <f>IFERROR(VLOOKUP(Tabla1[[#This Row],[team_name]],hck_masc,2,0),7)</f>
        <v>7</v>
      </c>
      <c r="S127">
        <f>IFERROR(VLOOKUP(Tabla1[[#This Row],[team_name]],arc_masc,2,0),7)</f>
        <v>7</v>
      </c>
      <c r="T127">
        <f>IFERROR(VLOOKUP(Tabla1[[#This Row],[team_name]],esg_masc,2,0),7)</f>
        <v>7</v>
      </c>
      <c r="U127">
        <f>IFERROR(VLOOKUP(Tabla1[[#This Row],[team_name]],vol_fem,2,0),7)</f>
        <v>7</v>
      </c>
      <c r="V127">
        <f>IFERROR(VLOOKUP(Tabla1[[#This Row],[team_name]],bas_fem,2,0),7)</f>
        <v>7</v>
      </c>
      <c r="W127">
        <f>IFERROR(VLOOKUP(Tabla1[[#This Row],[team_name]],bes_fem,2,0),7)</f>
        <v>7</v>
      </c>
      <c r="X127">
        <f>IFERROR(VLOOKUP(Tabla1[[#This Row],[team_name]],bad_fem,2,0),7)</f>
        <v>7</v>
      </c>
      <c r="Y127">
        <f>IFERROR(VLOOKUP(Tabla1[[#This Row],[team_name]],cur_fem,2,0),7)</f>
        <v>7</v>
      </c>
      <c r="Z127">
        <f>IFERROR(VLOOKUP(Tabla1[[#This Row],[team_name]],ten_fem,2,0),7)</f>
        <v>7</v>
      </c>
      <c r="AA127">
        <f>IFERROR(VLOOKUP(Tabla1[[#This Row],[team_name]],rug_fem,2,0),7)</f>
        <v>7</v>
      </c>
      <c r="AB127">
        <f>IFERROR(VLOOKUP(Tabla1[[#This Row],[team_name]],sqs_fem,2,0),7)</f>
        <v>7</v>
      </c>
      <c r="AC127">
        <f>IFERROR(VLOOKUP(Tabla1[[#This Row],[team_name]],vlp_fem,2,0),7)</f>
        <v>7</v>
      </c>
      <c r="AD127">
        <f>IFERROR(VLOOKUP(Tabla1[[#This Row],[team_name]],tem_fem,2,0),7)</f>
        <v>7</v>
      </c>
      <c r="AE127">
        <f>IFERROR(VLOOKUP(Tabla1[[#This Row],[team_name]],bal_fem,2,0),7)</f>
        <v>7</v>
      </c>
      <c r="AF127">
        <f>IFERROR(VLOOKUP(Tabla1[[#This Row],[team_name]],hck_fem,2,0),7)</f>
        <v>7</v>
      </c>
      <c r="AG127">
        <f>IFERROR(VLOOKUP(Tabla1[[#This Row],[team_name]],esg_fem,2,0),7)</f>
        <v>7</v>
      </c>
      <c r="AH127">
        <f>IFERROR(VLOOKUP(Tabla1[[#This Row],[team_name]],esg_fem,2,0),7)</f>
        <v>7</v>
      </c>
      <c r="BC127">
        <v>7</v>
      </c>
      <c r="BD127">
        <v>7</v>
      </c>
      <c r="BE127">
        <v>7</v>
      </c>
      <c r="BF127">
        <v>7</v>
      </c>
      <c r="BG127">
        <v>7</v>
      </c>
      <c r="BH127">
        <v>7</v>
      </c>
      <c r="BI127">
        <v>7</v>
      </c>
      <c r="BJ127">
        <v>7</v>
      </c>
      <c r="BK127">
        <v>7</v>
      </c>
      <c r="BL127">
        <v>7</v>
      </c>
      <c r="BM127">
        <v>7</v>
      </c>
    </row>
    <row r="128" spans="1:65" x14ac:dyDescent="0.25">
      <c r="A128">
        <v>327</v>
      </c>
      <c r="B128" t="s">
        <v>1096</v>
      </c>
      <c r="C128">
        <f>IFERROR(VLOOKUP(Tabla1[[#This Row],[team_name]],fut_masc,2,0),7)</f>
        <v>7</v>
      </c>
      <c r="D128">
        <f>IFERROR(VLOOKUP(Tabla1[[#This Row],[team_name]],fut_fem,2,0),7)</f>
        <v>7</v>
      </c>
      <c r="E128">
        <f>IFERROR(VLOOKUP(Tabla1[[#This Row],[team_name]],fts_masc,2,0),7)</f>
        <v>7</v>
      </c>
      <c r="F128">
        <f>IFERROR(VLOOKUP(Tabla1[[#This Row],[team_name]],fts_fem,2,0),7)</f>
        <v>7</v>
      </c>
      <c r="G128">
        <f>IFERROR(VLOOKUP(Tabla1[[#This Row],[team_name]],vol_masc,2,0),7)</f>
        <v>7</v>
      </c>
      <c r="H128">
        <f>IFERROR(VLOOKUP(Tabla1[[#This Row],[team_name]],bas_masc,2,0),7)</f>
        <v>7</v>
      </c>
      <c r="I128">
        <f>IFERROR(VLOOKUP(Tabla1[[#This Row],[team_name]],bes_masc,2,0),7)</f>
        <v>7</v>
      </c>
      <c r="J128">
        <f>IFERROR(VLOOKUP(Tabla1[[#This Row],[team_name]],bad_masc,2,0),7)</f>
        <v>7</v>
      </c>
      <c r="K128">
        <f>IFERROR(VLOOKUP(Tabla1[[#This Row],[team_name]],cur_masc,2,0),7)</f>
        <v>7</v>
      </c>
      <c r="L128">
        <f>IFERROR(VLOOKUP(Tabla1[[#This Row],[team_name]],ten_masc,2,0),7)</f>
        <v>7</v>
      </c>
      <c r="M128">
        <f>IFERROR(VLOOKUP(Tabla1[[#This Row],[team_name]],rug_masc,2,0),7)</f>
        <v>7</v>
      </c>
      <c r="N128">
        <f>IFERROR(VLOOKUP(Tabla1[[#This Row],[team_name]],sqs_masc,2,0),7)</f>
        <v>7</v>
      </c>
      <c r="O128">
        <f>IFERROR(VLOOKUP(Tabla1[[#This Row],[team_name]],vlp_masc,2,0),7)</f>
        <v>7</v>
      </c>
      <c r="P128">
        <f>IFERROR(VLOOKUP(Tabla1[[#This Row],[team_name]],tem_masc,2,0),7)</f>
        <v>7</v>
      </c>
      <c r="Q128">
        <f>IFERROR(VLOOKUP(Tabla1[[#This Row],[team_name]],bal_masc,2,0),7)</f>
        <v>7</v>
      </c>
      <c r="R128">
        <f>IFERROR(VLOOKUP(Tabla1[[#This Row],[team_name]],hck_masc,2,0),7)</f>
        <v>7</v>
      </c>
      <c r="S128">
        <f>IFERROR(VLOOKUP(Tabla1[[#This Row],[team_name]],arc_masc,2,0),7)</f>
        <v>7</v>
      </c>
      <c r="T128">
        <f>IFERROR(VLOOKUP(Tabla1[[#This Row],[team_name]],esg_masc,2,0),7)</f>
        <v>7</v>
      </c>
      <c r="U128">
        <f>IFERROR(VLOOKUP(Tabla1[[#This Row],[team_name]],vol_fem,2,0),7)</f>
        <v>7</v>
      </c>
      <c r="V128">
        <f>IFERROR(VLOOKUP(Tabla1[[#This Row],[team_name]],bas_fem,2,0),7)</f>
        <v>7</v>
      </c>
      <c r="W128">
        <f>IFERROR(VLOOKUP(Tabla1[[#This Row],[team_name]],bes_fem,2,0),7)</f>
        <v>7</v>
      </c>
      <c r="X128">
        <f>IFERROR(VLOOKUP(Tabla1[[#This Row],[team_name]],bad_fem,2,0),7)</f>
        <v>7</v>
      </c>
      <c r="Y128">
        <f>IFERROR(VLOOKUP(Tabla1[[#This Row],[team_name]],cur_fem,2,0),7)</f>
        <v>7</v>
      </c>
      <c r="Z128">
        <f>IFERROR(VLOOKUP(Tabla1[[#This Row],[team_name]],ten_fem,2,0),7)</f>
        <v>7</v>
      </c>
      <c r="AA128">
        <f>IFERROR(VLOOKUP(Tabla1[[#This Row],[team_name]],rug_fem,2,0),7)</f>
        <v>7</v>
      </c>
      <c r="AB128">
        <f>IFERROR(VLOOKUP(Tabla1[[#This Row],[team_name]],sqs_fem,2,0),7)</f>
        <v>7</v>
      </c>
      <c r="AC128">
        <f>IFERROR(VLOOKUP(Tabla1[[#This Row],[team_name]],vlp_fem,2,0),7)</f>
        <v>7</v>
      </c>
      <c r="AD128">
        <f>IFERROR(VLOOKUP(Tabla1[[#This Row],[team_name]],tem_fem,2,0),7)</f>
        <v>7</v>
      </c>
      <c r="AE128">
        <f>IFERROR(VLOOKUP(Tabla1[[#This Row],[team_name]],bal_fem,2,0),7)</f>
        <v>7</v>
      </c>
      <c r="AF128">
        <f>IFERROR(VLOOKUP(Tabla1[[#This Row],[team_name]],hck_fem,2,0),7)</f>
        <v>7</v>
      </c>
      <c r="AG128">
        <f>IFERROR(VLOOKUP(Tabla1[[#This Row],[team_name]],esg_fem,2,0),7)</f>
        <v>7</v>
      </c>
      <c r="AH128">
        <f>IFERROR(VLOOKUP(Tabla1[[#This Row],[team_name]],esg_fem,2,0),7)</f>
        <v>7</v>
      </c>
      <c r="BC128">
        <v>7</v>
      </c>
      <c r="BD128">
        <v>7</v>
      </c>
      <c r="BE128">
        <v>7</v>
      </c>
      <c r="BF128">
        <v>7</v>
      </c>
      <c r="BG128">
        <v>7</v>
      </c>
      <c r="BH128">
        <v>7</v>
      </c>
      <c r="BI128">
        <v>7</v>
      </c>
      <c r="BJ128">
        <v>7</v>
      </c>
      <c r="BK128">
        <v>7</v>
      </c>
      <c r="BL128">
        <v>7</v>
      </c>
      <c r="BM128">
        <v>7</v>
      </c>
    </row>
    <row r="129" spans="1:65" x14ac:dyDescent="0.25">
      <c r="A129">
        <v>328</v>
      </c>
      <c r="B129" t="s">
        <v>1097</v>
      </c>
      <c r="C129">
        <f>IFERROR(VLOOKUP(Tabla1[[#This Row],[team_name]],fut_masc,2,0),7)</f>
        <v>7</v>
      </c>
      <c r="D129">
        <f>IFERROR(VLOOKUP(Tabla1[[#This Row],[team_name]],fut_fem,2,0),7)</f>
        <v>4</v>
      </c>
      <c r="E129">
        <f>IFERROR(VLOOKUP(Tabla1[[#This Row],[team_name]],fts_masc,2,0),7)</f>
        <v>7</v>
      </c>
      <c r="F129">
        <f>IFERROR(VLOOKUP(Tabla1[[#This Row],[team_name]],fts_fem,2,0),7)</f>
        <v>6</v>
      </c>
      <c r="G129">
        <f>IFERROR(VLOOKUP(Tabla1[[#This Row],[team_name]],vol_masc,2,0),7)</f>
        <v>7</v>
      </c>
      <c r="H129">
        <f>IFERROR(VLOOKUP(Tabla1[[#This Row],[team_name]],bas_masc,2,0),7)</f>
        <v>7</v>
      </c>
      <c r="I129">
        <f>IFERROR(VLOOKUP(Tabla1[[#This Row],[team_name]],bes_masc,2,0),7)</f>
        <v>7</v>
      </c>
      <c r="J129">
        <f>IFERROR(VLOOKUP(Tabla1[[#This Row],[team_name]],bad_masc,2,0),7)</f>
        <v>7</v>
      </c>
      <c r="K129">
        <f>IFERROR(VLOOKUP(Tabla1[[#This Row],[team_name]],cur_masc,2,0),7)</f>
        <v>7</v>
      </c>
      <c r="L129">
        <f>IFERROR(VLOOKUP(Tabla1[[#This Row],[team_name]],ten_masc,2,0),7)</f>
        <v>7</v>
      </c>
      <c r="M129">
        <f>IFERROR(VLOOKUP(Tabla1[[#This Row],[team_name]],rug_masc,2,0),7)</f>
        <v>7</v>
      </c>
      <c r="N129">
        <f>IFERROR(VLOOKUP(Tabla1[[#This Row],[team_name]],sqs_masc,2,0),7)</f>
        <v>7</v>
      </c>
      <c r="O129">
        <f>IFERROR(VLOOKUP(Tabla1[[#This Row],[team_name]],vlp_masc,2,0),7)</f>
        <v>7</v>
      </c>
      <c r="P129">
        <f>IFERROR(VLOOKUP(Tabla1[[#This Row],[team_name]],tem_masc,2,0),7)</f>
        <v>7</v>
      </c>
      <c r="Q129">
        <f>IFERROR(VLOOKUP(Tabla1[[#This Row],[team_name]],bal_masc,2,0),7)</f>
        <v>7</v>
      </c>
      <c r="R129">
        <f>IFERROR(VLOOKUP(Tabla1[[#This Row],[team_name]],hck_masc,2,0),7)</f>
        <v>7</v>
      </c>
      <c r="S129">
        <f>IFERROR(VLOOKUP(Tabla1[[#This Row],[team_name]],arc_masc,2,0),7)</f>
        <v>7</v>
      </c>
      <c r="T129">
        <f>IFERROR(VLOOKUP(Tabla1[[#This Row],[team_name]],esg_masc,2,0),7)</f>
        <v>7</v>
      </c>
      <c r="U129">
        <f>IFERROR(VLOOKUP(Tabla1[[#This Row],[team_name]],vol_fem,2,0),7)</f>
        <v>7</v>
      </c>
      <c r="V129">
        <f>IFERROR(VLOOKUP(Tabla1[[#This Row],[team_name]],bas_fem,2,0),7)</f>
        <v>7</v>
      </c>
      <c r="W129">
        <f>IFERROR(VLOOKUP(Tabla1[[#This Row],[team_name]],bes_fem,2,0),7)</f>
        <v>7</v>
      </c>
      <c r="X129">
        <f>IFERROR(VLOOKUP(Tabla1[[#This Row],[team_name]],bad_fem,2,0),7)</f>
        <v>7</v>
      </c>
      <c r="Y129">
        <f>IFERROR(VLOOKUP(Tabla1[[#This Row],[team_name]],cur_fem,2,0),7)</f>
        <v>7</v>
      </c>
      <c r="Z129">
        <f>IFERROR(VLOOKUP(Tabla1[[#This Row],[team_name]],ten_fem,2,0),7)</f>
        <v>7</v>
      </c>
      <c r="AA129">
        <f>IFERROR(VLOOKUP(Tabla1[[#This Row],[team_name]],rug_fem,2,0),7)</f>
        <v>7</v>
      </c>
      <c r="AB129">
        <f>IFERROR(VLOOKUP(Tabla1[[#This Row],[team_name]],sqs_fem,2,0),7)</f>
        <v>7</v>
      </c>
      <c r="AC129">
        <f>IFERROR(VLOOKUP(Tabla1[[#This Row],[team_name]],vlp_fem,2,0),7)</f>
        <v>7</v>
      </c>
      <c r="AD129">
        <f>IFERROR(VLOOKUP(Tabla1[[#This Row],[team_name]],tem_fem,2,0),7)</f>
        <v>7</v>
      </c>
      <c r="AE129">
        <f>IFERROR(VLOOKUP(Tabla1[[#This Row],[team_name]],bal_fem,2,0),7)</f>
        <v>7</v>
      </c>
      <c r="AF129">
        <f>IFERROR(VLOOKUP(Tabla1[[#This Row],[team_name]],hck_fem,2,0),7)</f>
        <v>4</v>
      </c>
      <c r="AG129">
        <f>IFERROR(VLOOKUP(Tabla1[[#This Row],[team_name]],esg_fem,2,0),7)</f>
        <v>7</v>
      </c>
      <c r="AH129">
        <f>IFERROR(VLOOKUP(Tabla1[[#This Row],[team_name]],esg_fem,2,0),7)</f>
        <v>7</v>
      </c>
      <c r="BC129">
        <v>7</v>
      </c>
      <c r="BD129">
        <v>7</v>
      </c>
      <c r="BE129">
        <v>7</v>
      </c>
      <c r="BF129">
        <v>7</v>
      </c>
      <c r="BG129">
        <v>7</v>
      </c>
      <c r="BH129">
        <v>7</v>
      </c>
      <c r="BI129">
        <v>7</v>
      </c>
      <c r="BJ129">
        <v>7</v>
      </c>
      <c r="BK129">
        <v>7</v>
      </c>
      <c r="BL129">
        <v>7</v>
      </c>
      <c r="BM129">
        <v>7</v>
      </c>
    </row>
    <row r="130" spans="1:65" x14ac:dyDescent="0.25">
      <c r="A130">
        <v>329</v>
      </c>
      <c r="B130" t="s">
        <v>1098</v>
      </c>
      <c r="C130">
        <f>IFERROR(VLOOKUP(Tabla1[[#This Row],[team_name]],fut_masc,2,0),7)</f>
        <v>7</v>
      </c>
      <c r="D130">
        <f>IFERROR(VLOOKUP(Tabla1[[#This Row],[team_name]],fut_fem,2,0),7)</f>
        <v>7</v>
      </c>
      <c r="E130">
        <f>IFERROR(VLOOKUP(Tabla1[[#This Row],[team_name]],fts_masc,2,0),7)</f>
        <v>7</v>
      </c>
      <c r="F130">
        <f>IFERROR(VLOOKUP(Tabla1[[#This Row],[team_name]],fts_fem,2,0),7)</f>
        <v>7</v>
      </c>
      <c r="G130">
        <f>IFERROR(VLOOKUP(Tabla1[[#This Row],[team_name]],vol_masc,2,0),7)</f>
        <v>7</v>
      </c>
      <c r="H130">
        <f>IFERROR(VLOOKUP(Tabla1[[#This Row],[team_name]],bas_masc,2,0),7)</f>
        <v>7</v>
      </c>
      <c r="I130">
        <f>IFERROR(VLOOKUP(Tabla1[[#This Row],[team_name]],bes_masc,2,0),7)</f>
        <v>7</v>
      </c>
      <c r="J130">
        <f>IFERROR(VLOOKUP(Tabla1[[#This Row],[team_name]],bad_masc,2,0),7)</f>
        <v>7</v>
      </c>
      <c r="K130">
        <f>IFERROR(VLOOKUP(Tabla1[[#This Row],[team_name]],cur_masc,2,0),7)</f>
        <v>7</v>
      </c>
      <c r="L130">
        <f>IFERROR(VLOOKUP(Tabla1[[#This Row],[team_name]],ten_masc,2,0),7)</f>
        <v>7</v>
      </c>
      <c r="M130">
        <f>IFERROR(VLOOKUP(Tabla1[[#This Row],[team_name]],rug_masc,2,0),7)</f>
        <v>7</v>
      </c>
      <c r="N130">
        <f>IFERROR(VLOOKUP(Tabla1[[#This Row],[team_name]],sqs_masc,2,0),7)</f>
        <v>7</v>
      </c>
      <c r="O130">
        <f>IFERROR(VLOOKUP(Tabla1[[#This Row],[team_name]],vlp_masc,2,0),7)</f>
        <v>7</v>
      </c>
      <c r="P130">
        <f>IFERROR(VLOOKUP(Tabla1[[#This Row],[team_name]],tem_masc,2,0),7)</f>
        <v>7</v>
      </c>
      <c r="Q130">
        <f>IFERROR(VLOOKUP(Tabla1[[#This Row],[team_name]],bal_masc,2,0),7)</f>
        <v>7</v>
      </c>
      <c r="R130">
        <f>IFERROR(VLOOKUP(Tabla1[[#This Row],[team_name]],hck_masc,2,0),7)</f>
        <v>7</v>
      </c>
      <c r="S130">
        <f>IFERROR(VLOOKUP(Tabla1[[#This Row],[team_name]],arc_masc,2,0),7)</f>
        <v>7</v>
      </c>
      <c r="T130">
        <f>IFERROR(VLOOKUP(Tabla1[[#This Row],[team_name]],esg_masc,2,0),7)</f>
        <v>7</v>
      </c>
      <c r="U130">
        <f>IFERROR(VLOOKUP(Tabla1[[#This Row],[team_name]],vol_fem,2,0),7)</f>
        <v>7</v>
      </c>
      <c r="V130">
        <f>IFERROR(VLOOKUP(Tabla1[[#This Row],[team_name]],bas_fem,2,0),7)</f>
        <v>7</v>
      </c>
      <c r="W130">
        <f>IFERROR(VLOOKUP(Tabla1[[#This Row],[team_name]],bes_fem,2,0),7)</f>
        <v>7</v>
      </c>
      <c r="X130">
        <f>IFERROR(VLOOKUP(Tabla1[[#This Row],[team_name]],bad_fem,2,0),7)</f>
        <v>7</v>
      </c>
      <c r="Y130">
        <f>IFERROR(VLOOKUP(Tabla1[[#This Row],[team_name]],cur_fem,2,0),7)</f>
        <v>7</v>
      </c>
      <c r="Z130">
        <f>IFERROR(VLOOKUP(Tabla1[[#This Row],[team_name]],ten_fem,2,0),7)</f>
        <v>7</v>
      </c>
      <c r="AA130">
        <f>IFERROR(VLOOKUP(Tabla1[[#This Row],[team_name]],rug_fem,2,0),7)</f>
        <v>7</v>
      </c>
      <c r="AB130">
        <f>IFERROR(VLOOKUP(Tabla1[[#This Row],[team_name]],sqs_fem,2,0),7)</f>
        <v>7</v>
      </c>
      <c r="AC130">
        <f>IFERROR(VLOOKUP(Tabla1[[#This Row],[team_name]],vlp_fem,2,0),7)</f>
        <v>7</v>
      </c>
      <c r="AD130">
        <f>IFERROR(VLOOKUP(Tabla1[[#This Row],[team_name]],tem_fem,2,0),7)</f>
        <v>7</v>
      </c>
      <c r="AE130">
        <f>IFERROR(VLOOKUP(Tabla1[[#This Row],[team_name]],bal_fem,2,0),7)</f>
        <v>7</v>
      </c>
      <c r="AF130">
        <f>IFERROR(VLOOKUP(Tabla1[[#This Row],[team_name]],hck_fem,2,0),7)</f>
        <v>7</v>
      </c>
      <c r="AG130">
        <f>IFERROR(VLOOKUP(Tabla1[[#This Row],[team_name]],esg_fem,2,0),7)</f>
        <v>7</v>
      </c>
      <c r="AH130">
        <f>IFERROR(VLOOKUP(Tabla1[[#This Row],[team_name]],esg_fem,2,0),7)</f>
        <v>7</v>
      </c>
      <c r="BC130">
        <v>7</v>
      </c>
      <c r="BD130">
        <v>7</v>
      </c>
      <c r="BE130">
        <v>7</v>
      </c>
      <c r="BF130">
        <v>7</v>
      </c>
      <c r="BG130">
        <v>7</v>
      </c>
      <c r="BH130">
        <v>7</v>
      </c>
      <c r="BI130">
        <v>7</v>
      </c>
      <c r="BJ130">
        <v>7</v>
      </c>
      <c r="BK130">
        <v>7</v>
      </c>
      <c r="BL130">
        <v>7</v>
      </c>
      <c r="BM130">
        <v>7</v>
      </c>
    </row>
    <row r="131" spans="1:65" x14ac:dyDescent="0.25">
      <c r="A131">
        <v>330</v>
      </c>
      <c r="B131" t="s">
        <v>1099</v>
      </c>
      <c r="C131">
        <f>IFERROR(VLOOKUP(Tabla1[[#This Row],[team_name]],fut_masc,2,0),7)</f>
        <v>7</v>
      </c>
      <c r="D131">
        <f>IFERROR(VLOOKUP(Tabla1[[#This Row],[team_name]],fut_fem,2,0),7)</f>
        <v>7</v>
      </c>
      <c r="E131">
        <f>IFERROR(VLOOKUP(Tabla1[[#This Row],[team_name]],fts_masc,2,0),7)</f>
        <v>7</v>
      </c>
      <c r="F131">
        <f>IFERROR(VLOOKUP(Tabla1[[#This Row],[team_name]],fts_fem,2,0),7)</f>
        <v>7</v>
      </c>
      <c r="G131">
        <f>IFERROR(VLOOKUP(Tabla1[[#This Row],[team_name]],vol_masc,2,0),7)</f>
        <v>7</v>
      </c>
      <c r="H131">
        <f>IFERROR(VLOOKUP(Tabla1[[#This Row],[team_name]],bas_masc,2,0),7)</f>
        <v>7</v>
      </c>
      <c r="I131">
        <f>IFERROR(VLOOKUP(Tabla1[[#This Row],[team_name]],bes_masc,2,0),7)</f>
        <v>7</v>
      </c>
      <c r="J131">
        <f>IFERROR(VLOOKUP(Tabla1[[#This Row],[team_name]],bad_masc,2,0),7)</f>
        <v>7</v>
      </c>
      <c r="K131">
        <f>IFERROR(VLOOKUP(Tabla1[[#This Row],[team_name]],cur_masc,2,0),7)</f>
        <v>7</v>
      </c>
      <c r="L131">
        <f>IFERROR(VLOOKUP(Tabla1[[#This Row],[team_name]],ten_masc,2,0),7)</f>
        <v>7</v>
      </c>
      <c r="M131">
        <f>IFERROR(VLOOKUP(Tabla1[[#This Row],[team_name]],rug_masc,2,0),7)</f>
        <v>7</v>
      </c>
      <c r="N131">
        <f>IFERROR(VLOOKUP(Tabla1[[#This Row],[team_name]],sqs_masc,2,0),7)</f>
        <v>7</v>
      </c>
      <c r="O131">
        <f>IFERROR(VLOOKUP(Tabla1[[#This Row],[team_name]],vlp_masc,2,0),7)</f>
        <v>7</v>
      </c>
      <c r="P131">
        <f>IFERROR(VLOOKUP(Tabla1[[#This Row],[team_name]],tem_masc,2,0),7)</f>
        <v>7</v>
      </c>
      <c r="Q131">
        <f>IFERROR(VLOOKUP(Tabla1[[#This Row],[team_name]],bal_masc,2,0),7)</f>
        <v>7</v>
      </c>
      <c r="R131">
        <f>IFERROR(VLOOKUP(Tabla1[[#This Row],[team_name]],hck_masc,2,0),7)</f>
        <v>7</v>
      </c>
      <c r="S131">
        <f>IFERROR(VLOOKUP(Tabla1[[#This Row],[team_name]],arc_masc,2,0),7)</f>
        <v>7</v>
      </c>
      <c r="T131">
        <f>IFERROR(VLOOKUP(Tabla1[[#This Row],[team_name]],esg_masc,2,0),7)</f>
        <v>7</v>
      </c>
      <c r="U131">
        <f>IFERROR(VLOOKUP(Tabla1[[#This Row],[team_name]],vol_fem,2,0),7)</f>
        <v>7</v>
      </c>
      <c r="V131">
        <f>IFERROR(VLOOKUP(Tabla1[[#This Row],[team_name]],bas_fem,2,0),7)</f>
        <v>7</v>
      </c>
      <c r="W131">
        <f>IFERROR(VLOOKUP(Tabla1[[#This Row],[team_name]],bes_fem,2,0),7)</f>
        <v>7</v>
      </c>
      <c r="X131">
        <f>IFERROR(VLOOKUP(Tabla1[[#This Row],[team_name]],bad_fem,2,0),7)</f>
        <v>7</v>
      </c>
      <c r="Y131">
        <f>IFERROR(VLOOKUP(Tabla1[[#This Row],[team_name]],cur_fem,2,0),7)</f>
        <v>7</v>
      </c>
      <c r="Z131">
        <f>IFERROR(VLOOKUP(Tabla1[[#This Row],[team_name]],ten_fem,2,0),7)</f>
        <v>7</v>
      </c>
      <c r="AA131">
        <f>IFERROR(VLOOKUP(Tabla1[[#This Row],[team_name]],rug_fem,2,0),7)</f>
        <v>7</v>
      </c>
      <c r="AB131">
        <f>IFERROR(VLOOKUP(Tabla1[[#This Row],[team_name]],sqs_fem,2,0),7)</f>
        <v>7</v>
      </c>
      <c r="AC131">
        <f>IFERROR(VLOOKUP(Tabla1[[#This Row],[team_name]],vlp_fem,2,0),7)</f>
        <v>7</v>
      </c>
      <c r="AD131">
        <f>IFERROR(VLOOKUP(Tabla1[[#This Row],[team_name]],tem_fem,2,0),7)</f>
        <v>7</v>
      </c>
      <c r="AE131">
        <f>IFERROR(VLOOKUP(Tabla1[[#This Row],[team_name]],bal_fem,2,0),7)</f>
        <v>7</v>
      </c>
      <c r="AF131">
        <f>IFERROR(VLOOKUP(Tabla1[[#This Row],[team_name]],hck_fem,2,0),7)</f>
        <v>7</v>
      </c>
      <c r="AG131">
        <f>IFERROR(VLOOKUP(Tabla1[[#This Row],[team_name]],esg_fem,2,0),7)</f>
        <v>7</v>
      </c>
      <c r="AH131">
        <f>IFERROR(VLOOKUP(Tabla1[[#This Row],[team_name]],esg_fem,2,0),7)</f>
        <v>7</v>
      </c>
      <c r="BC131">
        <v>7</v>
      </c>
      <c r="BD131">
        <v>7</v>
      </c>
      <c r="BE131">
        <v>7</v>
      </c>
      <c r="BF131">
        <v>7</v>
      </c>
      <c r="BG131">
        <v>7</v>
      </c>
      <c r="BH131">
        <v>7</v>
      </c>
      <c r="BI131">
        <v>7</v>
      </c>
      <c r="BJ131">
        <v>7</v>
      </c>
      <c r="BK131">
        <v>7</v>
      </c>
      <c r="BL131">
        <v>7</v>
      </c>
      <c r="BM131">
        <v>7</v>
      </c>
    </row>
    <row r="132" spans="1:65" x14ac:dyDescent="0.25">
      <c r="A132">
        <v>331</v>
      </c>
      <c r="B132" t="s">
        <v>1100</v>
      </c>
      <c r="C132">
        <f>IFERROR(VLOOKUP(Tabla1[[#This Row],[team_name]],fut_masc,2,0),7)</f>
        <v>7</v>
      </c>
      <c r="D132">
        <f>IFERROR(VLOOKUP(Tabla1[[#This Row],[team_name]],fut_fem,2,0),7)</f>
        <v>7</v>
      </c>
      <c r="E132">
        <f>IFERROR(VLOOKUP(Tabla1[[#This Row],[team_name]],fts_masc,2,0),7)</f>
        <v>7</v>
      </c>
      <c r="F132">
        <f>IFERROR(VLOOKUP(Tabla1[[#This Row],[team_name]],fts_fem,2,0),7)</f>
        <v>7</v>
      </c>
      <c r="G132">
        <f>IFERROR(VLOOKUP(Tabla1[[#This Row],[team_name]],vol_masc,2,0),7)</f>
        <v>7</v>
      </c>
      <c r="H132">
        <f>IFERROR(VLOOKUP(Tabla1[[#This Row],[team_name]],bas_masc,2,0),7)</f>
        <v>7</v>
      </c>
      <c r="I132">
        <f>IFERROR(VLOOKUP(Tabla1[[#This Row],[team_name]],bes_masc,2,0),7)</f>
        <v>7</v>
      </c>
      <c r="J132">
        <f>IFERROR(VLOOKUP(Tabla1[[#This Row],[team_name]],bad_masc,2,0),7)</f>
        <v>7</v>
      </c>
      <c r="K132">
        <f>IFERROR(VLOOKUP(Tabla1[[#This Row],[team_name]],cur_masc,2,0),7)</f>
        <v>7</v>
      </c>
      <c r="L132">
        <f>IFERROR(VLOOKUP(Tabla1[[#This Row],[team_name]],ten_masc,2,0),7)</f>
        <v>7</v>
      </c>
      <c r="M132">
        <f>IFERROR(VLOOKUP(Tabla1[[#This Row],[team_name]],rug_masc,2,0),7)</f>
        <v>7</v>
      </c>
      <c r="N132">
        <f>IFERROR(VLOOKUP(Tabla1[[#This Row],[team_name]],sqs_masc,2,0),7)</f>
        <v>7</v>
      </c>
      <c r="O132">
        <f>IFERROR(VLOOKUP(Tabla1[[#This Row],[team_name]],vlp_masc,2,0),7)</f>
        <v>7</v>
      </c>
      <c r="P132">
        <f>IFERROR(VLOOKUP(Tabla1[[#This Row],[team_name]],tem_masc,2,0),7)</f>
        <v>7</v>
      </c>
      <c r="Q132">
        <f>IFERROR(VLOOKUP(Tabla1[[#This Row],[team_name]],bal_masc,2,0),7)</f>
        <v>7</v>
      </c>
      <c r="R132">
        <f>IFERROR(VLOOKUP(Tabla1[[#This Row],[team_name]],hck_masc,2,0),7)</f>
        <v>7</v>
      </c>
      <c r="S132">
        <f>IFERROR(VLOOKUP(Tabla1[[#This Row],[team_name]],arc_masc,2,0),7)</f>
        <v>7</v>
      </c>
      <c r="T132">
        <f>IFERROR(VLOOKUP(Tabla1[[#This Row],[team_name]],esg_masc,2,0),7)</f>
        <v>7</v>
      </c>
      <c r="U132">
        <f>IFERROR(VLOOKUP(Tabla1[[#This Row],[team_name]],vol_fem,2,0),7)</f>
        <v>7</v>
      </c>
      <c r="V132">
        <f>IFERROR(VLOOKUP(Tabla1[[#This Row],[team_name]],bas_fem,2,0),7)</f>
        <v>4</v>
      </c>
      <c r="W132">
        <f>IFERROR(VLOOKUP(Tabla1[[#This Row],[team_name]],bes_fem,2,0),7)</f>
        <v>7</v>
      </c>
      <c r="X132">
        <f>IFERROR(VLOOKUP(Tabla1[[#This Row],[team_name]],bad_fem,2,0),7)</f>
        <v>7</v>
      </c>
      <c r="Y132">
        <f>IFERROR(VLOOKUP(Tabla1[[#This Row],[team_name]],cur_fem,2,0),7)</f>
        <v>7</v>
      </c>
      <c r="Z132">
        <f>IFERROR(VLOOKUP(Tabla1[[#This Row],[team_name]],ten_fem,2,0),7)</f>
        <v>7</v>
      </c>
      <c r="AA132">
        <f>IFERROR(VLOOKUP(Tabla1[[#This Row],[team_name]],rug_fem,2,0),7)</f>
        <v>7</v>
      </c>
      <c r="AB132">
        <f>IFERROR(VLOOKUP(Tabla1[[#This Row],[team_name]],sqs_fem,2,0),7)</f>
        <v>7</v>
      </c>
      <c r="AC132">
        <f>IFERROR(VLOOKUP(Tabla1[[#This Row],[team_name]],vlp_fem,2,0),7)</f>
        <v>7</v>
      </c>
      <c r="AD132">
        <f>IFERROR(VLOOKUP(Tabla1[[#This Row],[team_name]],tem_fem,2,0),7)</f>
        <v>7</v>
      </c>
      <c r="AE132">
        <f>IFERROR(VLOOKUP(Tabla1[[#This Row],[team_name]],bal_fem,2,0),7)</f>
        <v>7</v>
      </c>
      <c r="AF132">
        <f>IFERROR(VLOOKUP(Tabla1[[#This Row],[team_name]],hck_fem,2,0),7)</f>
        <v>7</v>
      </c>
      <c r="AG132">
        <f>IFERROR(VLOOKUP(Tabla1[[#This Row],[team_name]],esg_fem,2,0),7)</f>
        <v>7</v>
      </c>
      <c r="AH132">
        <f>IFERROR(VLOOKUP(Tabla1[[#This Row],[team_name]],esg_fem,2,0),7)</f>
        <v>7</v>
      </c>
      <c r="BC132">
        <v>7</v>
      </c>
      <c r="BD132">
        <v>7</v>
      </c>
      <c r="BE132">
        <v>7</v>
      </c>
      <c r="BF132">
        <v>7</v>
      </c>
      <c r="BG132">
        <v>7</v>
      </c>
      <c r="BH132">
        <v>7</v>
      </c>
      <c r="BI132">
        <v>7</v>
      </c>
      <c r="BJ132">
        <v>7</v>
      </c>
      <c r="BK132">
        <v>7</v>
      </c>
      <c r="BL132">
        <v>7</v>
      </c>
      <c r="BM132">
        <v>7</v>
      </c>
    </row>
    <row r="133" spans="1:65" x14ac:dyDescent="0.25">
      <c r="A133">
        <v>332</v>
      </c>
      <c r="B133" t="s">
        <v>1101</v>
      </c>
      <c r="C133">
        <f>IFERROR(VLOOKUP(Tabla1[[#This Row],[team_name]],fut_masc,2,0),7)</f>
        <v>7</v>
      </c>
      <c r="D133">
        <f>IFERROR(VLOOKUP(Tabla1[[#This Row],[team_name]],fut_fem,2,0),7)</f>
        <v>4</v>
      </c>
      <c r="E133">
        <f>IFERROR(VLOOKUP(Tabla1[[#This Row],[team_name]],fts_masc,2,0),7)</f>
        <v>7</v>
      </c>
      <c r="F133">
        <f>IFERROR(VLOOKUP(Tabla1[[#This Row],[team_name]],fts_fem,2,0),7)</f>
        <v>7</v>
      </c>
      <c r="G133">
        <f>IFERROR(VLOOKUP(Tabla1[[#This Row],[team_name]],vol_masc,2,0),7)</f>
        <v>7</v>
      </c>
      <c r="H133">
        <f>IFERROR(VLOOKUP(Tabla1[[#This Row],[team_name]],bas_masc,2,0),7)</f>
        <v>7</v>
      </c>
      <c r="I133">
        <f>IFERROR(VLOOKUP(Tabla1[[#This Row],[team_name]],bes_masc,2,0),7)</f>
        <v>7</v>
      </c>
      <c r="J133">
        <f>IFERROR(VLOOKUP(Tabla1[[#This Row],[team_name]],bad_masc,2,0),7)</f>
        <v>7</v>
      </c>
      <c r="K133">
        <f>IFERROR(VLOOKUP(Tabla1[[#This Row],[team_name]],cur_masc,2,0),7)</f>
        <v>7</v>
      </c>
      <c r="L133">
        <f>IFERROR(VLOOKUP(Tabla1[[#This Row],[team_name]],ten_masc,2,0),7)</f>
        <v>7</v>
      </c>
      <c r="M133">
        <f>IFERROR(VLOOKUP(Tabla1[[#This Row],[team_name]],rug_masc,2,0),7)</f>
        <v>7</v>
      </c>
      <c r="N133">
        <f>IFERROR(VLOOKUP(Tabla1[[#This Row],[team_name]],sqs_masc,2,0),7)</f>
        <v>7</v>
      </c>
      <c r="O133">
        <f>IFERROR(VLOOKUP(Tabla1[[#This Row],[team_name]],vlp_masc,2,0),7)</f>
        <v>7</v>
      </c>
      <c r="P133">
        <f>IFERROR(VLOOKUP(Tabla1[[#This Row],[team_name]],tem_masc,2,0),7)</f>
        <v>7</v>
      </c>
      <c r="Q133">
        <f>IFERROR(VLOOKUP(Tabla1[[#This Row],[team_name]],bal_masc,2,0),7)</f>
        <v>7</v>
      </c>
      <c r="R133">
        <f>IFERROR(VLOOKUP(Tabla1[[#This Row],[team_name]],hck_masc,2,0),7)</f>
        <v>7</v>
      </c>
      <c r="S133">
        <f>IFERROR(VLOOKUP(Tabla1[[#This Row],[team_name]],arc_masc,2,0),7)</f>
        <v>7</v>
      </c>
      <c r="T133">
        <f>IFERROR(VLOOKUP(Tabla1[[#This Row],[team_name]],esg_masc,2,0),7)</f>
        <v>7</v>
      </c>
      <c r="U133">
        <f>IFERROR(VLOOKUP(Tabla1[[#This Row],[team_name]],vol_fem,2,0),7)</f>
        <v>5</v>
      </c>
      <c r="V133">
        <f>IFERROR(VLOOKUP(Tabla1[[#This Row],[team_name]],bas_fem,2,0),7)</f>
        <v>4</v>
      </c>
      <c r="W133">
        <f>IFERROR(VLOOKUP(Tabla1[[#This Row],[team_name]],bes_fem,2,0),7)</f>
        <v>7</v>
      </c>
      <c r="X133">
        <f>IFERROR(VLOOKUP(Tabla1[[#This Row],[team_name]],bad_fem,2,0),7)</f>
        <v>7</v>
      </c>
      <c r="Y133">
        <f>IFERROR(VLOOKUP(Tabla1[[#This Row],[team_name]],cur_fem,2,0),7)</f>
        <v>7</v>
      </c>
      <c r="Z133">
        <f>IFERROR(VLOOKUP(Tabla1[[#This Row],[team_name]],ten_fem,2,0),7)</f>
        <v>7</v>
      </c>
      <c r="AA133">
        <f>IFERROR(VLOOKUP(Tabla1[[#This Row],[team_name]],rug_fem,2,0),7)</f>
        <v>7</v>
      </c>
      <c r="AB133">
        <f>IFERROR(VLOOKUP(Tabla1[[#This Row],[team_name]],sqs_fem,2,0),7)</f>
        <v>7</v>
      </c>
      <c r="AC133">
        <f>IFERROR(VLOOKUP(Tabla1[[#This Row],[team_name]],vlp_fem,2,0),7)</f>
        <v>7</v>
      </c>
      <c r="AD133">
        <f>IFERROR(VLOOKUP(Tabla1[[#This Row],[team_name]],tem_fem,2,0),7)</f>
        <v>7</v>
      </c>
      <c r="AE133">
        <f>IFERROR(VLOOKUP(Tabla1[[#This Row],[team_name]],bal_fem,2,0),7)</f>
        <v>7</v>
      </c>
      <c r="AF133">
        <f>IFERROR(VLOOKUP(Tabla1[[#This Row],[team_name]],hck_fem,2,0),7)</f>
        <v>7</v>
      </c>
      <c r="AG133">
        <f>IFERROR(VLOOKUP(Tabla1[[#This Row],[team_name]],esg_fem,2,0),7)</f>
        <v>3</v>
      </c>
      <c r="AH133">
        <f>IFERROR(VLOOKUP(Tabla1[[#This Row],[team_name]],esg_fem,2,0),7)</f>
        <v>3</v>
      </c>
      <c r="BC133">
        <v>7</v>
      </c>
      <c r="BD133">
        <v>7</v>
      </c>
      <c r="BE133">
        <v>7</v>
      </c>
      <c r="BF133">
        <v>7</v>
      </c>
      <c r="BG133">
        <v>7</v>
      </c>
      <c r="BH133">
        <v>7</v>
      </c>
      <c r="BI133">
        <v>7</v>
      </c>
      <c r="BJ133">
        <v>7</v>
      </c>
      <c r="BK133">
        <v>7</v>
      </c>
      <c r="BL133">
        <v>7</v>
      </c>
      <c r="BM133">
        <v>7</v>
      </c>
    </row>
    <row r="134" spans="1:65" x14ac:dyDescent="0.25">
      <c r="A134">
        <v>333</v>
      </c>
      <c r="B134" t="s">
        <v>1102</v>
      </c>
      <c r="C134">
        <f>IFERROR(VLOOKUP(Tabla1[[#This Row],[team_name]],fut_masc,2,0),7)</f>
        <v>7</v>
      </c>
      <c r="D134">
        <f>IFERROR(VLOOKUP(Tabla1[[#This Row],[team_name]],fut_fem,2,0),7)</f>
        <v>1</v>
      </c>
      <c r="E134">
        <f>IFERROR(VLOOKUP(Tabla1[[#This Row],[team_name]],fts_masc,2,0),7)</f>
        <v>7</v>
      </c>
      <c r="F134">
        <f>IFERROR(VLOOKUP(Tabla1[[#This Row],[team_name]],fts_fem,2,0),7)</f>
        <v>1</v>
      </c>
      <c r="G134">
        <f>IFERROR(VLOOKUP(Tabla1[[#This Row],[team_name]],vol_masc,2,0),7)</f>
        <v>7</v>
      </c>
      <c r="H134">
        <f>IFERROR(VLOOKUP(Tabla1[[#This Row],[team_name]],bas_masc,2,0),7)</f>
        <v>7</v>
      </c>
      <c r="I134">
        <f>IFERROR(VLOOKUP(Tabla1[[#This Row],[team_name]],bes_masc,2,0),7)</f>
        <v>7</v>
      </c>
      <c r="J134">
        <f>IFERROR(VLOOKUP(Tabla1[[#This Row],[team_name]],bad_masc,2,0),7)</f>
        <v>7</v>
      </c>
      <c r="K134">
        <f>IFERROR(VLOOKUP(Tabla1[[#This Row],[team_name]],cur_masc,2,0),7)</f>
        <v>7</v>
      </c>
      <c r="L134">
        <f>IFERROR(VLOOKUP(Tabla1[[#This Row],[team_name]],ten_masc,2,0),7)</f>
        <v>7</v>
      </c>
      <c r="M134">
        <f>IFERROR(VLOOKUP(Tabla1[[#This Row],[team_name]],rug_masc,2,0),7)</f>
        <v>7</v>
      </c>
      <c r="N134">
        <f>IFERROR(VLOOKUP(Tabla1[[#This Row],[team_name]],sqs_masc,2,0),7)</f>
        <v>7</v>
      </c>
      <c r="O134">
        <f>IFERROR(VLOOKUP(Tabla1[[#This Row],[team_name]],vlp_masc,2,0),7)</f>
        <v>7</v>
      </c>
      <c r="P134">
        <f>IFERROR(VLOOKUP(Tabla1[[#This Row],[team_name]],tem_masc,2,0),7)</f>
        <v>7</v>
      </c>
      <c r="Q134">
        <f>IFERROR(VLOOKUP(Tabla1[[#This Row],[team_name]],bal_masc,2,0),7)</f>
        <v>7</v>
      </c>
      <c r="R134">
        <f>IFERROR(VLOOKUP(Tabla1[[#This Row],[team_name]],hck_masc,2,0),7)</f>
        <v>7</v>
      </c>
      <c r="S134">
        <f>IFERROR(VLOOKUP(Tabla1[[#This Row],[team_name]],arc_masc,2,0),7)</f>
        <v>7</v>
      </c>
      <c r="T134">
        <f>IFERROR(VLOOKUP(Tabla1[[#This Row],[team_name]],esg_masc,2,0),7)</f>
        <v>7</v>
      </c>
      <c r="U134">
        <f>IFERROR(VLOOKUP(Tabla1[[#This Row],[team_name]],vol_fem,2,0),7)</f>
        <v>1</v>
      </c>
      <c r="V134">
        <f>IFERROR(VLOOKUP(Tabla1[[#This Row],[team_name]],bas_fem,2,0),7)</f>
        <v>2</v>
      </c>
      <c r="W134">
        <f>IFERROR(VLOOKUP(Tabla1[[#This Row],[team_name]],bes_fem,2,0),7)</f>
        <v>7</v>
      </c>
      <c r="X134">
        <f>IFERROR(VLOOKUP(Tabla1[[#This Row],[team_name]],bad_fem,2,0),7)</f>
        <v>7</v>
      </c>
      <c r="Y134">
        <f>IFERROR(VLOOKUP(Tabla1[[#This Row],[team_name]],cur_fem,2,0),7)</f>
        <v>3</v>
      </c>
      <c r="Z134">
        <f>IFERROR(VLOOKUP(Tabla1[[#This Row],[team_name]],ten_fem,2,0),7)</f>
        <v>2</v>
      </c>
      <c r="AA134">
        <f>IFERROR(VLOOKUP(Tabla1[[#This Row],[team_name]],rug_fem,2,0),7)</f>
        <v>2</v>
      </c>
      <c r="AB134">
        <f>IFERROR(VLOOKUP(Tabla1[[#This Row],[team_name]],sqs_fem,2,0),7)</f>
        <v>7</v>
      </c>
      <c r="AC134">
        <f>IFERROR(VLOOKUP(Tabla1[[#This Row],[team_name]],vlp_fem,2,0),7)</f>
        <v>2</v>
      </c>
      <c r="AD134">
        <f>IFERROR(VLOOKUP(Tabla1[[#This Row],[team_name]],tem_fem,2,0),7)</f>
        <v>4</v>
      </c>
      <c r="AE134">
        <f>IFERROR(VLOOKUP(Tabla1[[#This Row],[team_name]],bal_fem,2,0),7)</f>
        <v>7</v>
      </c>
      <c r="AF134">
        <f>IFERROR(VLOOKUP(Tabla1[[#This Row],[team_name]],hck_fem,2,0),7)</f>
        <v>3</v>
      </c>
      <c r="AG134">
        <f>IFERROR(VLOOKUP(Tabla1[[#This Row],[team_name]],esg_fem,2,0),7)</f>
        <v>1</v>
      </c>
      <c r="AH134">
        <f>IFERROR(VLOOKUP(Tabla1[[#This Row],[team_name]],esg_fem,2,0),7)</f>
        <v>1</v>
      </c>
      <c r="BC134">
        <v>7</v>
      </c>
      <c r="BD134">
        <v>7</v>
      </c>
      <c r="BE134">
        <v>7</v>
      </c>
      <c r="BF134">
        <v>7</v>
      </c>
      <c r="BG134">
        <v>7</v>
      </c>
      <c r="BH134">
        <v>7</v>
      </c>
      <c r="BI134">
        <v>7</v>
      </c>
      <c r="BJ134">
        <v>7</v>
      </c>
      <c r="BK134">
        <v>7</v>
      </c>
      <c r="BL134">
        <v>7</v>
      </c>
      <c r="BM134">
        <v>7</v>
      </c>
    </row>
    <row r="135" spans="1:65" x14ac:dyDescent="0.25">
      <c r="A135">
        <v>334</v>
      </c>
      <c r="B135" t="s">
        <v>1103</v>
      </c>
      <c r="C135">
        <f>IFERROR(VLOOKUP(Tabla1[[#This Row],[team_name]],fut_masc,2,0),7)</f>
        <v>7</v>
      </c>
      <c r="D135">
        <f>IFERROR(VLOOKUP(Tabla1[[#This Row],[team_name]],fut_fem,2,0),7)</f>
        <v>3</v>
      </c>
      <c r="E135">
        <f>IFERROR(VLOOKUP(Tabla1[[#This Row],[team_name]],fts_masc,2,0),7)</f>
        <v>7</v>
      </c>
      <c r="F135">
        <f>IFERROR(VLOOKUP(Tabla1[[#This Row],[team_name]],fts_fem,2,0),7)</f>
        <v>7</v>
      </c>
      <c r="G135">
        <f>IFERROR(VLOOKUP(Tabla1[[#This Row],[team_name]],vol_masc,2,0),7)</f>
        <v>7</v>
      </c>
      <c r="H135">
        <f>IFERROR(VLOOKUP(Tabla1[[#This Row],[team_name]],bas_masc,2,0),7)</f>
        <v>7</v>
      </c>
      <c r="I135">
        <f>IFERROR(VLOOKUP(Tabla1[[#This Row],[team_name]],bes_masc,2,0),7)</f>
        <v>7</v>
      </c>
      <c r="J135">
        <f>IFERROR(VLOOKUP(Tabla1[[#This Row],[team_name]],bad_masc,2,0),7)</f>
        <v>7</v>
      </c>
      <c r="K135">
        <f>IFERROR(VLOOKUP(Tabla1[[#This Row],[team_name]],cur_masc,2,0),7)</f>
        <v>7</v>
      </c>
      <c r="L135">
        <f>IFERROR(VLOOKUP(Tabla1[[#This Row],[team_name]],ten_masc,2,0),7)</f>
        <v>7</v>
      </c>
      <c r="M135">
        <f>IFERROR(VLOOKUP(Tabla1[[#This Row],[team_name]],rug_masc,2,0),7)</f>
        <v>7</v>
      </c>
      <c r="N135">
        <f>IFERROR(VLOOKUP(Tabla1[[#This Row],[team_name]],sqs_masc,2,0),7)</f>
        <v>7</v>
      </c>
      <c r="O135">
        <f>IFERROR(VLOOKUP(Tabla1[[#This Row],[team_name]],vlp_masc,2,0),7)</f>
        <v>7</v>
      </c>
      <c r="P135">
        <f>IFERROR(VLOOKUP(Tabla1[[#This Row],[team_name]],tem_masc,2,0),7)</f>
        <v>7</v>
      </c>
      <c r="Q135">
        <f>IFERROR(VLOOKUP(Tabla1[[#This Row],[team_name]],bal_masc,2,0),7)</f>
        <v>7</v>
      </c>
      <c r="R135">
        <f>IFERROR(VLOOKUP(Tabla1[[#This Row],[team_name]],hck_masc,2,0),7)</f>
        <v>7</v>
      </c>
      <c r="S135">
        <f>IFERROR(VLOOKUP(Tabla1[[#This Row],[team_name]],arc_masc,2,0),7)</f>
        <v>7</v>
      </c>
      <c r="T135">
        <f>IFERROR(VLOOKUP(Tabla1[[#This Row],[team_name]],esg_masc,2,0),7)</f>
        <v>7</v>
      </c>
      <c r="U135">
        <f>IFERROR(VLOOKUP(Tabla1[[#This Row],[team_name]],vol_fem,2,0),7)</f>
        <v>5</v>
      </c>
      <c r="V135">
        <f>IFERROR(VLOOKUP(Tabla1[[#This Row],[team_name]],bas_fem,2,0),7)</f>
        <v>6</v>
      </c>
      <c r="W135">
        <f>IFERROR(VLOOKUP(Tabla1[[#This Row],[team_name]],bes_fem,2,0),7)</f>
        <v>7</v>
      </c>
      <c r="X135">
        <f>IFERROR(VLOOKUP(Tabla1[[#This Row],[team_name]],bad_fem,2,0),7)</f>
        <v>7</v>
      </c>
      <c r="Y135">
        <f>IFERROR(VLOOKUP(Tabla1[[#This Row],[team_name]],cur_fem,2,0),7)</f>
        <v>5</v>
      </c>
      <c r="Z135">
        <f>IFERROR(VLOOKUP(Tabla1[[#This Row],[team_name]],ten_fem,2,0),7)</f>
        <v>7</v>
      </c>
      <c r="AA135">
        <f>IFERROR(VLOOKUP(Tabla1[[#This Row],[team_name]],rug_fem,2,0),7)</f>
        <v>4</v>
      </c>
      <c r="AB135">
        <f>IFERROR(VLOOKUP(Tabla1[[#This Row],[team_name]],sqs_fem,2,0),7)</f>
        <v>7</v>
      </c>
      <c r="AC135">
        <f>IFERROR(VLOOKUP(Tabla1[[#This Row],[team_name]],vlp_fem,2,0),7)</f>
        <v>7</v>
      </c>
      <c r="AD135">
        <f>IFERROR(VLOOKUP(Tabla1[[#This Row],[team_name]],tem_fem,2,0),7)</f>
        <v>7</v>
      </c>
      <c r="AE135">
        <f>IFERROR(VLOOKUP(Tabla1[[#This Row],[team_name]],bal_fem,2,0),7)</f>
        <v>7</v>
      </c>
      <c r="AF135">
        <f>IFERROR(VLOOKUP(Tabla1[[#This Row],[team_name]],hck_fem,2,0),7)</f>
        <v>5</v>
      </c>
      <c r="AG135">
        <f>IFERROR(VLOOKUP(Tabla1[[#This Row],[team_name]],esg_fem,2,0),7)</f>
        <v>7</v>
      </c>
      <c r="AH135">
        <f>IFERROR(VLOOKUP(Tabla1[[#This Row],[team_name]],esg_fem,2,0),7)</f>
        <v>7</v>
      </c>
      <c r="BC135">
        <v>7</v>
      </c>
      <c r="BD135">
        <v>7</v>
      </c>
      <c r="BE135">
        <v>7</v>
      </c>
      <c r="BF135">
        <v>7</v>
      </c>
      <c r="BG135">
        <v>7</v>
      </c>
      <c r="BH135">
        <v>7</v>
      </c>
      <c r="BI135">
        <v>7</v>
      </c>
      <c r="BJ135">
        <v>7</v>
      </c>
      <c r="BK135">
        <v>7</v>
      </c>
      <c r="BL135">
        <v>7</v>
      </c>
      <c r="BM135">
        <v>7</v>
      </c>
    </row>
    <row r="136" spans="1:65" x14ac:dyDescent="0.25">
      <c r="A136">
        <v>335</v>
      </c>
      <c r="B136" t="s">
        <v>1104</v>
      </c>
      <c r="C136">
        <f>IFERROR(VLOOKUP(Tabla1[[#This Row],[team_name]],fut_masc,2,0),7)</f>
        <v>7</v>
      </c>
      <c r="D136">
        <f>IFERROR(VLOOKUP(Tabla1[[#This Row],[team_name]],fut_fem,2,0),7)</f>
        <v>1</v>
      </c>
      <c r="E136">
        <f>IFERROR(VLOOKUP(Tabla1[[#This Row],[team_name]],fts_masc,2,0),7)</f>
        <v>7</v>
      </c>
      <c r="F136">
        <f>IFERROR(VLOOKUP(Tabla1[[#This Row],[team_name]],fts_fem,2,0),7)</f>
        <v>1</v>
      </c>
      <c r="G136">
        <f>IFERROR(VLOOKUP(Tabla1[[#This Row],[team_name]],vol_masc,2,0),7)</f>
        <v>7</v>
      </c>
      <c r="H136">
        <f>IFERROR(VLOOKUP(Tabla1[[#This Row],[team_name]],bas_masc,2,0),7)</f>
        <v>7</v>
      </c>
      <c r="I136">
        <f>IFERROR(VLOOKUP(Tabla1[[#This Row],[team_name]],bes_masc,2,0),7)</f>
        <v>7</v>
      </c>
      <c r="J136">
        <f>IFERROR(VLOOKUP(Tabla1[[#This Row],[team_name]],bad_masc,2,0),7)</f>
        <v>7</v>
      </c>
      <c r="K136">
        <f>IFERROR(VLOOKUP(Tabla1[[#This Row],[team_name]],cur_masc,2,0),7)</f>
        <v>7</v>
      </c>
      <c r="L136">
        <f>IFERROR(VLOOKUP(Tabla1[[#This Row],[team_name]],ten_masc,2,0),7)</f>
        <v>7</v>
      </c>
      <c r="M136">
        <f>IFERROR(VLOOKUP(Tabla1[[#This Row],[team_name]],rug_masc,2,0),7)</f>
        <v>7</v>
      </c>
      <c r="N136">
        <f>IFERROR(VLOOKUP(Tabla1[[#This Row],[team_name]],sqs_masc,2,0),7)</f>
        <v>7</v>
      </c>
      <c r="O136">
        <f>IFERROR(VLOOKUP(Tabla1[[#This Row],[team_name]],vlp_masc,2,0),7)</f>
        <v>7</v>
      </c>
      <c r="P136">
        <f>IFERROR(VLOOKUP(Tabla1[[#This Row],[team_name]],tem_masc,2,0),7)</f>
        <v>7</v>
      </c>
      <c r="Q136">
        <f>IFERROR(VLOOKUP(Tabla1[[#This Row],[team_name]],bal_masc,2,0),7)</f>
        <v>7</v>
      </c>
      <c r="R136">
        <f>IFERROR(VLOOKUP(Tabla1[[#This Row],[team_name]],hck_masc,2,0),7)</f>
        <v>7</v>
      </c>
      <c r="S136">
        <f>IFERROR(VLOOKUP(Tabla1[[#This Row],[team_name]],arc_masc,2,0),7)</f>
        <v>7</v>
      </c>
      <c r="T136">
        <f>IFERROR(VLOOKUP(Tabla1[[#This Row],[team_name]],esg_masc,2,0),7)</f>
        <v>7</v>
      </c>
      <c r="U136">
        <f>IFERROR(VLOOKUP(Tabla1[[#This Row],[team_name]],vol_fem,2,0),7)</f>
        <v>1</v>
      </c>
      <c r="V136">
        <f>IFERROR(VLOOKUP(Tabla1[[#This Row],[team_name]],bas_fem,2,0),7)</f>
        <v>2</v>
      </c>
      <c r="W136">
        <f>IFERROR(VLOOKUP(Tabla1[[#This Row],[team_name]],bes_fem,2,0),7)</f>
        <v>1</v>
      </c>
      <c r="X136">
        <f>IFERROR(VLOOKUP(Tabla1[[#This Row],[team_name]],bad_fem,2,0),7)</f>
        <v>2</v>
      </c>
      <c r="Y136">
        <f>IFERROR(VLOOKUP(Tabla1[[#This Row],[team_name]],cur_fem,2,0),7)</f>
        <v>2</v>
      </c>
      <c r="Z136">
        <f>IFERROR(VLOOKUP(Tabla1[[#This Row],[team_name]],ten_fem,2,0),7)</f>
        <v>3</v>
      </c>
      <c r="AA136">
        <f>IFERROR(VLOOKUP(Tabla1[[#This Row],[team_name]],rug_fem,2,0),7)</f>
        <v>3</v>
      </c>
      <c r="AB136">
        <f>IFERROR(VLOOKUP(Tabla1[[#This Row],[team_name]],sqs_fem,2,0),7)</f>
        <v>2</v>
      </c>
      <c r="AC136">
        <f>IFERROR(VLOOKUP(Tabla1[[#This Row],[team_name]],vlp_fem,2,0),7)</f>
        <v>4</v>
      </c>
      <c r="AD136">
        <f>IFERROR(VLOOKUP(Tabla1[[#This Row],[team_name]],tem_fem,2,0),7)</f>
        <v>1</v>
      </c>
      <c r="AE136">
        <f>IFERROR(VLOOKUP(Tabla1[[#This Row],[team_name]],bal_fem,2,0),7)</f>
        <v>7</v>
      </c>
      <c r="AF136">
        <f>IFERROR(VLOOKUP(Tabla1[[#This Row],[team_name]],hck_fem,2,0),7)</f>
        <v>3</v>
      </c>
      <c r="AG136">
        <f>IFERROR(VLOOKUP(Tabla1[[#This Row],[team_name]],esg_fem,2,0),7)</f>
        <v>3</v>
      </c>
      <c r="AH136">
        <f>IFERROR(VLOOKUP(Tabla1[[#This Row],[team_name]],esg_fem,2,0),7)</f>
        <v>3</v>
      </c>
      <c r="BC136">
        <v>7</v>
      </c>
      <c r="BD136">
        <v>7</v>
      </c>
      <c r="BE136">
        <v>7</v>
      </c>
      <c r="BF136">
        <v>7</v>
      </c>
      <c r="BG136">
        <v>7</v>
      </c>
      <c r="BH136">
        <v>7</v>
      </c>
      <c r="BI136">
        <v>7</v>
      </c>
      <c r="BJ136">
        <v>7</v>
      </c>
      <c r="BK136">
        <v>7</v>
      </c>
      <c r="BL136">
        <v>7</v>
      </c>
      <c r="BM136">
        <v>7</v>
      </c>
    </row>
    <row r="137" spans="1:65" x14ac:dyDescent="0.25">
      <c r="A137">
        <v>336</v>
      </c>
      <c r="B137" t="s">
        <v>1105</v>
      </c>
      <c r="C137">
        <f>IFERROR(VLOOKUP(Tabla1[[#This Row],[team_name]],fut_masc,2,0),7)</f>
        <v>7</v>
      </c>
      <c r="D137">
        <f>IFERROR(VLOOKUP(Tabla1[[#This Row],[team_name]],fut_fem,2,0),7)</f>
        <v>4</v>
      </c>
      <c r="E137">
        <f>IFERROR(VLOOKUP(Tabla1[[#This Row],[team_name]],fts_masc,2,0),7)</f>
        <v>7</v>
      </c>
      <c r="F137">
        <f>IFERROR(VLOOKUP(Tabla1[[#This Row],[team_name]],fts_fem,2,0),7)</f>
        <v>7</v>
      </c>
      <c r="G137">
        <f>IFERROR(VLOOKUP(Tabla1[[#This Row],[team_name]],vol_masc,2,0),7)</f>
        <v>7</v>
      </c>
      <c r="H137">
        <f>IFERROR(VLOOKUP(Tabla1[[#This Row],[team_name]],bas_masc,2,0),7)</f>
        <v>7</v>
      </c>
      <c r="I137">
        <f>IFERROR(VLOOKUP(Tabla1[[#This Row],[team_name]],bes_masc,2,0),7)</f>
        <v>7</v>
      </c>
      <c r="J137">
        <f>IFERROR(VLOOKUP(Tabla1[[#This Row],[team_name]],bad_masc,2,0),7)</f>
        <v>7</v>
      </c>
      <c r="K137">
        <f>IFERROR(VLOOKUP(Tabla1[[#This Row],[team_name]],cur_masc,2,0),7)</f>
        <v>7</v>
      </c>
      <c r="L137">
        <f>IFERROR(VLOOKUP(Tabla1[[#This Row],[team_name]],ten_masc,2,0),7)</f>
        <v>7</v>
      </c>
      <c r="M137">
        <f>IFERROR(VLOOKUP(Tabla1[[#This Row],[team_name]],rug_masc,2,0),7)</f>
        <v>7</v>
      </c>
      <c r="N137">
        <f>IFERROR(VLOOKUP(Tabla1[[#This Row],[team_name]],sqs_masc,2,0),7)</f>
        <v>7</v>
      </c>
      <c r="O137">
        <f>IFERROR(VLOOKUP(Tabla1[[#This Row],[team_name]],vlp_masc,2,0),7)</f>
        <v>7</v>
      </c>
      <c r="P137">
        <f>IFERROR(VLOOKUP(Tabla1[[#This Row],[team_name]],tem_masc,2,0),7)</f>
        <v>7</v>
      </c>
      <c r="Q137">
        <f>IFERROR(VLOOKUP(Tabla1[[#This Row],[team_name]],bal_masc,2,0),7)</f>
        <v>7</v>
      </c>
      <c r="R137">
        <f>IFERROR(VLOOKUP(Tabla1[[#This Row],[team_name]],hck_masc,2,0),7)</f>
        <v>7</v>
      </c>
      <c r="S137">
        <f>IFERROR(VLOOKUP(Tabla1[[#This Row],[team_name]],arc_masc,2,0),7)</f>
        <v>7</v>
      </c>
      <c r="T137">
        <f>IFERROR(VLOOKUP(Tabla1[[#This Row],[team_name]],esg_masc,2,0),7)</f>
        <v>7</v>
      </c>
      <c r="U137">
        <f>IFERROR(VLOOKUP(Tabla1[[#This Row],[team_name]],vol_fem,2,0),7)</f>
        <v>7</v>
      </c>
      <c r="V137">
        <f>IFERROR(VLOOKUP(Tabla1[[#This Row],[team_name]],bas_fem,2,0),7)</f>
        <v>4</v>
      </c>
      <c r="W137">
        <f>IFERROR(VLOOKUP(Tabla1[[#This Row],[team_name]],bes_fem,2,0),7)</f>
        <v>7</v>
      </c>
      <c r="X137">
        <f>IFERROR(VLOOKUP(Tabla1[[#This Row],[team_name]],bad_fem,2,0),7)</f>
        <v>7</v>
      </c>
      <c r="Y137">
        <f>IFERROR(VLOOKUP(Tabla1[[#This Row],[team_name]],cur_fem,2,0),7)</f>
        <v>7</v>
      </c>
      <c r="Z137">
        <f>IFERROR(VLOOKUP(Tabla1[[#This Row],[team_name]],ten_fem,2,0),7)</f>
        <v>7</v>
      </c>
      <c r="AA137">
        <f>IFERROR(VLOOKUP(Tabla1[[#This Row],[team_name]],rug_fem,2,0),7)</f>
        <v>7</v>
      </c>
      <c r="AB137">
        <f>IFERROR(VLOOKUP(Tabla1[[#This Row],[team_name]],sqs_fem,2,0),7)</f>
        <v>7</v>
      </c>
      <c r="AC137">
        <f>IFERROR(VLOOKUP(Tabla1[[#This Row],[team_name]],vlp_fem,2,0),7)</f>
        <v>7</v>
      </c>
      <c r="AD137">
        <f>IFERROR(VLOOKUP(Tabla1[[#This Row],[team_name]],tem_fem,2,0),7)</f>
        <v>7</v>
      </c>
      <c r="AE137">
        <f>IFERROR(VLOOKUP(Tabla1[[#This Row],[team_name]],bal_fem,2,0),7)</f>
        <v>7</v>
      </c>
      <c r="AF137">
        <f>IFERROR(VLOOKUP(Tabla1[[#This Row],[team_name]],hck_fem,2,0),7)</f>
        <v>7</v>
      </c>
      <c r="AG137">
        <f>IFERROR(VLOOKUP(Tabla1[[#This Row],[team_name]],esg_fem,2,0),7)</f>
        <v>7</v>
      </c>
      <c r="AH137">
        <f>IFERROR(VLOOKUP(Tabla1[[#This Row],[team_name]],esg_fem,2,0),7)</f>
        <v>7</v>
      </c>
      <c r="BC137">
        <v>7</v>
      </c>
      <c r="BD137">
        <v>7</v>
      </c>
      <c r="BE137">
        <v>7</v>
      </c>
      <c r="BF137">
        <v>7</v>
      </c>
      <c r="BG137">
        <v>7</v>
      </c>
      <c r="BH137">
        <v>7</v>
      </c>
      <c r="BI137">
        <v>7</v>
      </c>
      <c r="BJ137">
        <v>7</v>
      </c>
      <c r="BK137">
        <v>7</v>
      </c>
      <c r="BL137">
        <v>7</v>
      </c>
      <c r="BM137">
        <v>7</v>
      </c>
    </row>
    <row r="138" spans="1:65" x14ac:dyDescent="0.25">
      <c r="A138">
        <v>337</v>
      </c>
      <c r="B138" t="s">
        <v>1106</v>
      </c>
      <c r="C138">
        <f>IFERROR(VLOOKUP(Tabla1[[#This Row],[team_name]],fut_masc,2,0),7)</f>
        <v>7</v>
      </c>
      <c r="D138">
        <f>IFERROR(VLOOKUP(Tabla1[[#This Row],[team_name]],fut_fem,2,0),7)</f>
        <v>5</v>
      </c>
      <c r="E138">
        <f>IFERROR(VLOOKUP(Tabla1[[#This Row],[team_name]],fts_masc,2,0),7)</f>
        <v>7</v>
      </c>
      <c r="F138">
        <f>IFERROR(VLOOKUP(Tabla1[[#This Row],[team_name]],fts_fem,2,0),7)</f>
        <v>5</v>
      </c>
      <c r="G138">
        <f>IFERROR(VLOOKUP(Tabla1[[#This Row],[team_name]],vol_masc,2,0),7)</f>
        <v>7</v>
      </c>
      <c r="H138">
        <f>IFERROR(VLOOKUP(Tabla1[[#This Row],[team_name]],bas_masc,2,0),7)</f>
        <v>7</v>
      </c>
      <c r="I138">
        <f>IFERROR(VLOOKUP(Tabla1[[#This Row],[team_name]],bes_masc,2,0),7)</f>
        <v>7</v>
      </c>
      <c r="J138">
        <f>IFERROR(VLOOKUP(Tabla1[[#This Row],[team_name]],bad_masc,2,0),7)</f>
        <v>7</v>
      </c>
      <c r="K138">
        <f>IFERROR(VLOOKUP(Tabla1[[#This Row],[team_name]],cur_masc,2,0),7)</f>
        <v>7</v>
      </c>
      <c r="L138">
        <f>IFERROR(VLOOKUP(Tabla1[[#This Row],[team_name]],ten_masc,2,0),7)</f>
        <v>7</v>
      </c>
      <c r="M138">
        <f>IFERROR(VLOOKUP(Tabla1[[#This Row],[team_name]],rug_masc,2,0),7)</f>
        <v>7</v>
      </c>
      <c r="N138">
        <f>IFERROR(VLOOKUP(Tabla1[[#This Row],[team_name]],sqs_masc,2,0),7)</f>
        <v>7</v>
      </c>
      <c r="O138">
        <f>IFERROR(VLOOKUP(Tabla1[[#This Row],[team_name]],vlp_masc,2,0),7)</f>
        <v>7</v>
      </c>
      <c r="P138">
        <f>IFERROR(VLOOKUP(Tabla1[[#This Row],[team_name]],tem_masc,2,0),7)</f>
        <v>7</v>
      </c>
      <c r="Q138">
        <f>IFERROR(VLOOKUP(Tabla1[[#This Row],[team_name]],bal_masc,2,0),7)</f>
        <v>7</v>
      </c>
      <c r="R138">
        <f>IFERROR(VLOOKUP(Tabla1[[#This Row],[team_name]],hck_masc,2,0),7)</f>
        <v>7</v>
      </c>
      <c r="S138">
        <f>IFERROR(VLOOKUP(Tabla1[[#This Row],[team_name]],arc_masc,2,0),7)</f>
        <v>7</v>
      </c>
      <c r="T138">
        <f>IFERROR(VLOOKUP(Tabla1[[#This Row],[team_name]],esg_masc,2,0),7)</f>
        <v>7</v>
      </c>
      <c r="U138">
        <f>IFERROR(VLOOKUP(Tabla1[[#This Row],[team_name]],vol_fem,2,0),7)</f>
        <v>3</v>
      </c>
      <c r="V138">
        <f>IFERROR(VLOOKUP(Tabla1[[#This Row],[team_name]],bas_fem,2,0),7)</f>
        <v>4</v>
      </c>
      <c r="W138">
        <f>IFERROR(VLOOKUP(Tabla1[[#This Row],[team_name]],bes_fem,2,0),7)</f>
        <v>7</v>
      </c>
      <c r="X138">
        <f>IFERROR(VLOOKUP(Tabla1[[#This Row],[team_name]],bad_fem,2,0),7)</f>
        <v>7</v>
      </c>
      <c r="Y138">
        <f>IFERROR(VLOOKUP(Tabla1[[#This Row],[team_name]],cur_fem,2,0),7)</f>
        <v>4</v>
      </c>
      <c r="Z138">
        <f>IFERROR(VLOOKUP(Tabla1[[#This Row],[team_name]],ten_fem,2,0),7)</f>
        <v>1</v>
      </c>
      <c r="AA138">
        <f>IFERROR(VLOOKUP(Tabla1[[#This Row],[team_name]],rug_fem,2,0),7)</f>
        <v>3</v>
      </c>
      <c r="AB138">
        <f>IFERROR(VLOOKUP(Tabla1[[#This Row],[team_name]],sqs_fem,2,0),7)</f>
        <v>7</v>
      </c>
      <c r="AC138">
        <f>IFERROR(VLOOKUP(Tabla1[[#This Row],[team_name]],vlp_fem,2,0),7)</f>
        <v>5</v>
      </c>
      <c r="AD138">
        <f>IFERROR(VLOOKUP(Tabla1[[#This Row],[team_name]],tem_fem,2,0),7)</f>
        <v>6</v>
      </c>
      <c r="AE138">
        <f>IFERROR(VLOOKUP(Tabla1[[#This Row],[team_name]],bal_fem,2,0),7)</f>
        <v>7</v>
      </c>
      <c r="AF138">
        <f>IFERROR(VLOOKUP(Tabla1[[#This Row],[team_name]],hck_fem,2,0),7)</f>
        <v>4</v>
      </c>
      <c r="AG138">
        <f>IFERROR(VLOOKUP(Tabla1[[#This Row],[team_name]],esg_fem,2,0),7)</f>
        <v>3</v>
      </c>
      <c r="AH138">
        <f>IFERROR(VLOOKUP(Tabla1[[#This Row],[team_name]],esg_fem,2,0),7)</f>
        <v>3</v>
      </c>
      <c r="BC138">
        <v>7</v>
      </c>
      <c r="BD138">
        <v>7</v>
      </c>
      <c r="BE138">
        <v>7</v>
      </c>
      <c r="BF138">
        <v>7</v>
      </c>
      <c r="BG138">
        <v>7</v>
      </c>
      <c r="BH138">
        <v>7</v>
      </c>
      <c r="BI138">
        <v>7</v>
      </c>
      <c r="BJ138">
        <v>7</v>
      </c>
      <c r="BK138">
        <v>7</v>
      </c>
      <c r="BL138">
        <v>7</v>
      </c>
      <c r="BM138">
        <v>7</v>
      </c>
    </row>
    <row r="139" spans="1:65" x14ac:dyDescent="0.25">
      <c r="A139">
        <v>338</v>
      </c>
      <c r="B139" t="s">
        <v>1107</v>
      </c>
      <c r="C139">
        <f>IFERROR(VLOOKUP(Tabla1[[#This Row],[team_name]],fut_masc,2,0),7)</f>
        <v>7</v>
      </c>
      <c r="D139">
        <f>IFERROR(VLOOKUP(Tabla1[[#This Row],[team_name]],fut_fem,2,0),7)</f>
        <v>6</v>
      </c>
      <c r="E139">
        <f>IFERROR(VLOOKUP(Tabla1[[#This Row],[team_name]],fts_masc,2,0),7)</f>
        <v>7</v>
      </c>
      <c r="F139">
        <f>IFERROR(VLOOKUP(Tabla1[[#This Row],[team_name]],fts_fem,2,0),7)</f>
        <v>7</v>
      </c>
      <c r="G139">
        <f>IFERROR(VLOOKUP(Tabla1[[#This Row],[team_name]],vol_masc,2,0),7)</f>
        <v>7</v>
      </c>
      <c r="H139">
        <f>IFERROR(VLOOKUP(Tabla1[[#This Row],[team_name]],bas_masc,2,0),7)</f>
        <v>7</v>
      </c>
      <c r="I139">
        <f>IFERROR(VLOOKUP(Tabla1[[#This Row],[team_name]],bes_masc,2,0),7)</f>
        <v>7</v>
      </c>
      <c r="J139">
        <f>IFERROR(VLOOKUP(Tabla1[[#This Row],[team_name]],bad_masc,2,0),7)</f>
        <v>7</v>
      </c>
      <c r="K139">
        <f>IFERROR(VLOOKUP(Tabla1[[#This Row],[team_name]],cur_masc,2,0),7)</f>
        <v>7</v>
      </c>
      <c r="L139">
        <f>IFERROR(VLOOKUP(Tabla1[[#This Row],[team_name]],ten_masc,2,0),7)</f>
        <v>7</v>
      </c>
      <c r="M139">
        <f>IFERROR(VLOOKUP(Tabla1[[#This Row],[team_name]],rug_masc,2,0),7)</f>
        <v>7</v>
      </c>
      <c r="N139">
        <f>IFERROR(VLOOKUP(Tabla1[[#This Row],[team_name]],sqs_masc,2,0),7)</f>
        <v>7</v>
      </c>
      <c r="O139">
        <f>IFERROR(VLOOKUP(Tabla1[[#This Row],[team_name]],vlp_masc,2,0),7)</f>
        <v>7</v>
      </c>
      <c r="P139">
        <f>IFERROR(VLOOKUP(Tabla1[[#This Row],[team_name]],tem_masc,2,0),7)</f>
        <v>7</v>
      </c>
      <c r="Q139">
        <f>IFERROR(VLOOKUP(Tabla1[[#This Row],[team_name]],bal_masc,2,0),7)</f>
        <v>7</v>
      </c>
      <c r="R139">
        <f>IFERROR(VLOOKUP(Tabla1[[#This Row],[team_name]],hck_masc,2,0),7)</f>
        <v>7</v>
      </c>
      <c r="S139">
        <f>IFERROR(VLOOKUP(Tabla1[[#This Row],[team_name]],arc_masc,2,0),7)</f>
        <v>7</v>
      </c>
      <c r="T139">
        <f>IFERROR(VLOOKUP(Tabla1[[#This Row],[team_name]],esg_masc,2,0),7)</f>
        <v>7</v>
      </c>
      <c r="U139">
        <f>IFERROR(VLOOKUP(Tabla1[[#This Row],[team_name]],vol_fem,2,0),7)</f>
        <v>3</v>
      </c>
      <c r="V139">
        <f>IFERROR(VLOOKUP(Tabla1[[#This Row],[team_name]],bas_fem,2,0),7)</f>
        <v>5</v>
      </c>
      <c r="W139">
        <f>IFERROR(VLOOKUP(Tabla1[[#This Row],[team_name]],bes_fem,2,0),7)</f>
        <v>7</v>
      </c>
      <c r="X139">
        <f>IFERROR(VLOOKUP(Tabla1[[#This Row],[team_name]],bad_fem,2,0),7)</f>
        <v>7</v>
      </c>
      <c r="Y139">
        <f>IFERROR(VLOOKUP(Tabla1[[#This Row],[team_name]],cur_fem,2,0),7)</f>
        <v>6</v>
      </c>
      <c r="Z139">
        <f>IFERROR(VLOOKUP(Tabla1[[#This Row],[team_name]],ten_fem,2,0),7)</f>
        <v>7</v>
      </c>
      <c r="AA139">
        <f>IFERROR(VLOOKUP(Tabla1[[#This Row],[team_name]],rug_fem,2,0),7)</f>
        <v>3</v>
      </c>
      <c r="AB139">
        <f>IFERROR(VLOOKUP(Tabla1[[#This Row],[team_name]],sqs_fem,2,0),7)</f>
        <v>7</v>
      </c>
      <c r="AC139">
        <f>IFERROR(VLOOKUP(Tabla1[[#This Row],[team_name]],vlp_fem,2,0),7)</f>
        <v>7</v>
      </c>
      <c r="AD139">
        <f>IFERROR(VLOOKUP(Tabla1[[#This Row],[team_name]],tem_fem,2,0),7)</f>
        <v>7</v>
      </c>
      <c r="AE139">
        <f>IFERROR(VLOOKUP(Tabla1[[#This Row],[team_name]],bal_fem,2,0),7)</f>
        <v>7</v>
      </c>
      <c r="AF139">
        <f>IFERROR(VLOOKUP(Tabla1[[#This Row],[team_name]],hck_fem,2,0),7)</f>
        <v>4</v>
      </c>
      <c r="AG139">
        <f>IFERROR(VLOOKUP(Tabla1[[#This Row],[team_name]],esg_fem,2,0),7)</f>
        <v>7</v>
      </c>
      <c r="AH139">
        <f>IFERROR(VLOOKUP(Tabla1[[#This Row],[team_name]],esg_fem,2,0),7)</f>
        <v>7</v>
      </c>
      <c r="BC139">
        <v>7</v>
      </c>
      <c r="BD139">
        <v>7</v>
      </c>
      <c r="BE139">
        <v>7</v>
      </c>
      <c r="BF139">
        <v>7</v>
      </c>
      <c r="BG139">
        <v>7</v>
      </c>
      <c r="BH139">
        <v>7</v>
      </c>
      <c r="BI139">
        <v>7</v>
      </c>
      <c r="BJ139">
        <v>7</v>
      </c>
      <c r="BK139">
        <v>7</v>
      </c>
      <c r="BL139">
        <v>7</v>
      </c>
      <c r="BM139">
        <v>7</v>
      </c>
    </row>
    <row r="140" spans="1:65" x14ac:dyDescent="0.25">
      <c r="A140">
        <v>339</v>
      </c>
      <c r="B140" t="s">
        <v>1108</v>
      </c>
      <c r="C140">
        <f>IFERROR(VLOOKUP(Tabla1[[#This Row],[team_name]],fut_masc,2,0),7)</f>
        <v>7</v>
      </c>
      <c r="D140">
        <f>IFERROR(VLOOKUP(Tabla1[[#This Row],[team_name]],fut_fem,2,0),7)</f>
        <v>6</v>
      </c>
      <c r="E140">
        <f>IFERROR(VLOOKUP(Tabla1[[#This Row],[team_name]],fts_masc,2,0),7)</f>
        <v>7</v>
      </c>
      <c r="F140">
        <f>IFERROR(VLOOKUP(Tabla1[[#This Row],[team_name]],fts_fem,2,0),7)</f>
        <v>6</v>
      </c>
      <c r="G140">
        <f>IFERROR(VLOOKUP(Tabla1[[#This Row],[team_name]],vol_masc,2,0),7)</f>
        <v>7</v>
      </c>
      <c r="H140">
        <f>IFERROR(VLOOKUP(Tabla1[[#This Row],[team_name]],bas_masc,2,0),7)</f>
        <v>7</v>
      </c>
      <c r="I140">
        <f>IFERROR(VLOOKUP(Tabla1[[#This Row],[team_name]],bes_masc,2,0),7)</f>
        <v>7</v>
      </c>
      <c r="J140">
        <f>IFERROR(VLOOKUP(Tabla1[[#This Row],[team_name]],bad_masc,2,0),7)</f>
        <v>7</v>
      </c>
      <c r="K140">
        <f>IFERROR(VLOOKUP(Tabla1[[#This Row],[team_name]],cur_masc,2,0),7)</f>
        <v>7</v>
      </c>
      <c r="L140">
        <f>IFERROR(VLOOKUP(Tabla1[[#This Row],[team_name]],ten_masc,2,0),7)</f>
        <v>7</v>
      </c>
      <c r="M140">
        <f>IFERROR(VLOOKUP(Tabla1[[#This Row],[team_name]],rug_masc,2,0),7)</f>
        <v>7</v>
      </c>
      <c r="N140">
        <f>IFERROR(VLOOKUP(Tabla1[[#This Row],[team_name]],sqs_masc,2,0),7)</f>
        <v>7</v>
      </c>
      <c r="O140">
        <f>IFERROR(VLOOKUP(Tabla1[[#This Row],[team_name]],vlp_masc,2,0),7)</f>
        <v>7</v>
      </c>
      <c r="P140">
        <f>IFERROR(VLOOKUP(Tabla1[[#This Row],[team_name]],tem_masc,2,0),7)</f>
        <v>7</v>
      </c>
      <c r="Q140">
        <f>IFERROR(VLOOKUP(Tabla1[[#This Row],[team_name]],bal_masc,2,0),7)</f>
        <v>7</v>
      </c>
      <c r="R140">
        <f>IFERROR(VLOOKUP(Tabla1[[#This Row],[team_name]],hck_masc,2,0),7)</f>
        <v>7</v>
      </c>
      <c r="S140">
        <f>IFERROR(VLOOKUP(Tabla1[[#This Row],[team_name]],arc_masc,2,0),7)</f>
        <v>7</v>
      </c>
      <c r="T140">
        <f>IFERROR(VLOOKUP(Tabla1[[#This Row],[team_name]],esg_masc,2,0),7)</f>
        <v>7</v>
      </c>
      <c r="U140">
        <f>IFERROR(VLOOKUP(Tabla1[[#This Row],[team_name]],vol_fem,2,0),7)</f>
        <v>5</v>
      </c>
      <c r="V140">
        <f>IFERROR(VLOOKUP(Tabla1[[#This Row],[team_name]],bas_fem,2,0),7)</f>
        <v>6</v>
      </c>
      <c r="W140">
        <f>IFERROR(VLOOKUP(Tabla1[[#This Row],[team_name]],bes_fem,2,0),7)</f>
        <v>7</v>
      </c>
      <c r="X140">
        <f>IFERROR(VLOOKUP(Tabla1[[#This Row],[team_name]],bad_fem,2,0),7)</f>
        <v>7</v>
      </c>
      <c r="Y140">
        <f>IFERROR(VLOOKUP(Tabla1[[#This Row],[team_name]],cur_fem,2,0),7)</f>
        <v>7</v>
      </c>
      <c r="Z140">
        <f>IFERROR(VLOOKUP(Tabla1[[#This Row],[team_name]],ten_fem,2,0),7)</f>
        <v>7</v>
      </c>
      <c r="AA140">
        <f>IFERROR(VLOOKUP(Tabla1[[#This Row],[team_name]],rug_fem,2,0),7)</f>
        <v>7</v>
      </c>
      <c r="AB140">
        <f>IFERROR(VLOOKUP(Tabla1[[#This Row],[team_name]],sqs_fem,2,0),7)</f>
        <v>7</v>
      </c>
      <c r="AC140">
        <f>IFERROR(VLOOKUP(Tabla1[[#This Row],[team_name]],vlp_fem,2,0),7)</f>
        <v>7</v>
      </c>
      <c r="AD140">
        <f>IFERROR(VLOOKUP(Tabla1[[#This Row],[team_name]],tem_fem,2,0),7)</f>
        <v>7</v>
      </c>
      <c r="AE140">
        <f>IFERROR(VLOOKUP(Tabla1[[#This Row],[team_name]],bal_fem,2,0),7)</f>
        <v>7</v>
      </c>
      <c r="AF140">
        <f>IFERROR(VLOOKUP(Tabla1[[#This Row],[team_name]],hck_fem,2,0),7)</f>
        <v>7</v>
      </c>
      <c r="AG140">
        <f>IFERROR(VLOOKUP(Tabla1[[#This Row],[team_name]],esg_fem,2,0),7)</f>
        <v>7</v>
      </c>
      <c r="AH140">
        <f>IFERROR(VLOOKUP(Tabla1[[#This Row],[team_name]],esg_fem,2,0),7)</f>
        <v>7</v>
      </c>
      <c r="BC140">
        <v>7</v>
      </c>
      <c r="BD140">
        <v>7</v>
      </c>
      <c r="BE140">
        <v>7</v>
      </c>
      <c r="BF140">
        <v>7</v>
      </c>
      <c r="BG140">
        <v>7</v>
      </c>
      <c r="BH140">
        <v>7</v>
      </c>
      <c r="BI140">
        <v>7</v>
      </c>
      <c r="BJ140">
        <v>7</v>
      </c>
      <c r="BK140">
        <v>7</v>
      </c>
      <c r="BL140">
        <v>7</v>
      </c>
      <c r="BM140">
        <v>7</v>
      </c>
    </row>
    <row r="141" spans="1:65" x14ac:dyDescent="0.25">
      <c r="A141">
        <v>340</v>
      </c>
      <c r="B141" t="s">
        <v>1109</v>
      </c>
      <c r="C141">
        <f>IFERROR(VLOOKUP(Tabla1[[#This Row],[team_name]],fut_masc,2,0),7)</f>
        <v>7</v>
      </c>
      <c r="D141">
        <f>IFERROR(VLOOKUP(Tabla1[[#This Row],[team_name]],fut_fem,2,0),7)</f>
        <v>7</v>
      </c>
      <c r="E141">
        <f>IFERROR(VLOOKUP(Tabla1[[#This Row],[team_name]],fts_masc,2,0),7)</f>
        <v>7</v>
      </c>
      <c r="F141">
        <f>IFERROR(VLOOKUP(Tabla1[[#This Row],[team_name]],fts_fem,2,0),7)</f>
        <v>7</v>
      </c>
      <c r="G141">
        <f>IFERROR(VLOOKUP(Tabla1[[#This Row],[team_name]],vol_masc,2,0),7)</f>
        <v>7</v>
      </c>
      <c r="H141">
        <f>IFERROR(VLOOKUP(Tabla1[[#This Row],[team_name]],bas_masc,2,0),7)</f>
        <v>7</v>
      </c>
      <c r="I141">
        <f>IFERROR(VLOOKUP(Tabla1[[#This Row],[team_name]],bes_masc,2,0),7)</f>
        <v>7</v>
      </c>
      <c r="J141">
        <f>IFERROR(VLOOKUP(Tabla1[[#This Row],[team_name]],bad_masc,2,0),7)</f>
        <v>7</v>
      </c>
      <c r="K141">
        <f>IFERROR(VLOOKUP(Tabla1[[#This Row],[team_name]],cur_masc,2,0),7)</f>
        <v>7</v>
      </c>
      <c r="L141">
        <f>IFERROR(VLOOKUP(Tabla1[[#This Row],[team_name]],ten_masc,2,0),7)</f>
        <v>7</v>
      </c>
      <c r="M141">
        <f>IFERROR(VLOOKUP(Tabla1[[#This Row],[team_name]],rug_masc,2,0),7)</f>
        <v>7</v>
      </c>
      <c r="N141">
        <f>IFERROR(VLOOKUP(Tabla1[[#This Row],[team_name]],sqs_masc,2,0),7)</f>
        <v>7</v>
      </c>
      <c r="O141">
        <f>IFERROR(VLOOKUP(Tabla1[[#This Row],[team_name]],vlp_masc,2,0),7)</f>
        <v>7</v>
      </c>
      <c r="P141">
        <f>IFERROR(VLOOKUP(Tabla1[[#This Row],[team_name]],tem_masc,2,0),7)</f>
        <v>7</v>
      </c>
      <c r="Q141">
        <f>IFERROR(VLOOKUP(Tabla1[[#This Row],[team_name]],bal_masc,2,0),7)</f>
        <v>7</v>
      </c>
      <c r="R141">
        <f>IFERROR(VLOOKUP(Tabla1[[#This Row],[team_name]],hck_masc,2,0),7)</f>
        <v>7</v>
      </c>
      <c r="S141">
        <f>IFERROR(VLOOKUP(Tabla1[[#This Row],[team_name]],arc_masc,2,0),7)</f>
        <v>7</v>
      </c>
      <c r="T141">
        <f>IFERROR(VLOOKUP(Tabla1[[#This Row],[team_name]],esg_masc,2,0),7)</f>
        <v>7</v>
      </c>
      <c r="U141">
        <f>IFERROR(VLOOKUP(Tabla1[[#This Row],[team_name]],vol_fem,2,0),7)</f>
        <v>7</v>
      </c>
      <c r="V141">
        <f>IFERROR(VLOOKUP(Tabla1[[#This Row],[team_name]],bas_fem,2,0),7)</f>
        <v>7</v>
      </c>
      <c r="W141">
        <f>IFERROR(VLOOKUP(Tabla1[[#This Row],[team_name]],bes_fem,2,0),7)</f>
        <v>7</v>
      </c>
      <c r="X141">
        <f>IFERROR(VLOOKUP(Tabla1[[#This Row],[team_name]],bad_fem,2,0),7)</f>
        <v>7</v>
      </c>
      <c r="Y141">
        <f>IFERROR(VLOOKUP(Tabla1[[#This Row],[team_name]],cur_fem,2,0),7)</f>
        <v>7</v>
      </c>
      <c r="Z141">
        <f>IFERROR(VLOOKUP(Tabla1[[#This Row],[team_name]],ten_fem,2,0),7)</f>
        <v>7</v>
      </c>
      <c r="AA141">
        <f>IFERROR(VLOOKUP(Tabla1[[#This Row],[team_name]],rug_fem,2,0),7)</f>
        <v>7</v>
      </c>
      <c r="AB141">
        <f>IFERROR(VLOOKUP(Tabla1[[#This Row],[team_name]],sqs_fem,2,0),7)</f>
        <v>7</v>
      </c>
      <c r="AC141">
        <f>IFERROR(VLOOKUP(Tabla1[[#This Row],[team_name]],vlp_fem,2,0),7)</f>
        <v>7</v>
      </c>
      <c r="AD141">
        <f>IFERROR(VLOOKUP(Tabla1[[#This Row],[team_name]],tem_fem,2,0),7)</f>
        <v>7</v>
      </c>
      <c r="AE141">
        <f>IFERROR(VLOOKUP(Tabla1[[#This Row],[team_name]],bal_fem,2,0),7)</f>
        <v>7</v>
      </c>
      <c r="AF141">
        <f>IFERROR(VLOOKUP(Tabla1[[#This Row],[team_name]],hck_fem,2,0),7)</f>
        <v>7</v>
      </c>
      <c r="AG141">
        <f>IFERROR(VLOOKUP(Tabla1[[#This Row],[team_name]],esg_fem,2,0),7)</f>
        <v>7</v>
      </c>
      <c r="AH141">
        <f>IFERROR(VLOOKUP(Tabla1[[#This Row],[team_name]],esg_fem,2,0),7)</f>
        <v>7</v>
      </c>
      <c r="BC141">
        <v>7</v>
      </c>
      <c r="BD141">
        <v>7</v>
      </c>
      <c r="BE141">
        <v>7</v>
      </c>
      <c r="BF141">
        <v>7</v>
      </c>
      <c r="BG141">
        <v>7</v>
      </c>
      <c r="BH141">
        <v>7</v>
      </c>
      <c r="BI141">
        <v>7</v>
      </c>
      <c r="BJ141">
        <v>7</v>
      </c>
      <c r="BK141">
        <v>7</v>
      </c>
      <c r="BL141">
        <v>7</v>
      </c>
      <c r="BM141">
        <v>7</v>
      </c>
    </row>
    <row r="142" spans="1:65" x14ac:dyDescent="0.25">
      <c r="A142">
        <v>341</v>
      </c>
      <c r="B142" t="s">
        <v>1110</v>
      </c>
      <c r="C142">
        <f>IFERROR(VLOOKUP(Tabla1[[#This Row],[team_name]],fut_masc,2,0),7)</f>
        <v>7</v>
      </c>
      <c r="D142">
        <f>IFERROR(VLOOKUP(Tabla1[[#This Row],[team_name]],fut_fem,2,0),7)</f>
        <v>5</v>
      </c>
      <c r="E142">
        <f>IFERROR(VLOOKUP(Tabla1[[#This Row],[team_name]],fts_masc,2,0),7)</f>
        <v>7</v>
      </c>
      <c r="F142">
        <f>IFERROR(VLOOKUP(Tabla1[[#This Row],[team_name]],fts_fem,2,0),7)</f>
        <v>7</v>
      </c>
      <c r="G142">
        <f>IFERROR(VLOOKUP(Tabla1[[#This Row],[team_name]],vol_masc,2,0),7)</f>
        <v>7</v>
      </c>
      <c r="H142">
        <f>IFERROR(VLOOKUP(Tabla1[[#This Row],[team_name]],bas_masc,2,0),7)</f>
        <v>7</v>
      </c>
      <c r="I142">
        <f>IFERROR(VLOOKUP(Tabla1[[#This Row],[team_name]],bes_masc,2,0),7)</f>
        <v>7</v>
      </c>
      <c r="J142">
        <f>IFERROR(VLOOKUP(Tabla1[[#This Row],[team_name]],bad_masc,2,0),7)</f>
        <v>7</v>
      </c>
      <c r="K142">
        <f>IFERROR(VLOOKUP(Tabla1[[#This Row],[team_name]],cur_masc,2,0),7)</f>
        <v>7</v>
      </c>
      <c r="L142">
        <f>IFERROR(VLOOKUP(Tabla1[[#This Row],[team_name]],ten_masc,2,0),7)</f>
        <v>7</v>
      </c>
      <c r="M142">
        <f>IFERROR(VLOOKUP(Tabla1[[#This Row],[team_name]],rug_masc,2,0),7)</f>
        <v>7</v>
      </c>
      <c r="N142">
        <f>IFERROR(VLOOKUP(Tabla1[[#This Row],[team_name]],sqs_masc,2,0),7)</f>
        <v>7</v>
      </c>
      <c r="O142">
        <f>IFERROR(VLOOKUP(Tabla1[[#This Row],[team_name]],vlp_masc,2,0),7)</f>
        <v>7</v>
      </c>
      <c r="P142">
        <f>IFERROR(VLOOKUP(Tabla1[[#This Row],[team_name]],tem_masc,2,0),7)</f>
        <v>7</v>
      </c>
      <c r="Q142">
        <f>IFERROR(VLOOKUP(Tabla1[[#This Row],[team_name]],bal_masc,2,0),7)</f>
        <v>7</v>
      </c>
      <c r="R142">
        <f>IFERROR(VLOOKUP(Tabla1[[#This Row],[team_name]],hck_masc,2,0),7)</f>
        <v>7</v>
      </c>
      <c r="S142">
        <f>IFERROR(VLOOKUP(Tabla1[[#This Row],[team_name]],arc_masc,2,0),7)</f>
        <v>7</v>
      </c>
      <c r="T142">
        <f>IFERROR(VLOOKUP(Tabla1[[#This Row],[team_name]],esg_masc,2,0),7)</f>
        <v>7</v>
      </c>
      <c r="U142">
        <f>IFERROR(VLOOKUP(Tabla1[[#This Row],[team_name]],vol_fem,2,0),7)</f>
        <v>6</v>
      </c>
      <c r="V142">
        <f>IFERROR(VLOOKUP(Tabla1[[#This Row],[team_name]],bas_fem,2,0),7)</f>
        <v>5</v>
      </c>
      <c r="W142">
        <f>IFERROR(VLOOKUP(Tabla1[[#This Row],[team_name]],bes_fem,2,0),7)</f>
        <v>7</v>
      </c>
      <c r="X142">
        <f>IFERROR(VLOOKUP(Tabla1[[#This Row],[team_name]],bad_fem,2,0),7)</f>
        <v>7</v>
      </c>
      <c r="Y142">
        <f>IFERROR(VLOOKUP(Tabla1[[#This Row],[team_name]],cur_fem,2,0),7)</f>
        <v>7</v>
      </c>
      <c r="Z142">
        <f>IFERROR(VLOOKUP(Tabla1[[#This Row],[team_name]],ten_fem,2,0),7)</f>
        <v>7</v>
      </c>
      <c r="AA142">
        <f>IFERROR(VLOOKUP(Tabla1[[#This Row],[team_name]],rug_fem,2,0),7)</f>
        <v>7</v>
      </c>
      <c r="AB142">
        <f>IFERROR(VLOOKUP(Tabla1[[#This Row],[team_name]],sqs_fem,2,0),7)</f>
        <v>7</v>
      </c>
      <c r="AC142">
        <f>IFERROR(VLOOKUP(Tabla1[[#This Row],[team_name]],vlp_fem,2,0),7)</f>
        <v>7</v>
      </c>
      <c r="AD142">
        <f>IFERROR(VLOOKUP(Tabla1[[#This Row],[team_name]],tem_fem,2,0),7)</f>
        <v>7</v>
      </c>
      <c r="AE142">
        <f>IFERROR(VLOOKUP(Tabla1[[#This Row],[team_name]],bal_fem,2,0),7)</f>
        <v>7</v>
      </c>
      <c r="AF142">
        <f>IFERROR(VLOOKUP(Tabla1[[#This Row],[team_name]],hck_fem,2,0),7)</f>
        <v>7</v>
      </c>
      <c r="AG142">
        <f>IFERROR(VLOOKUP(Tabla1[[#This Row],[team_name]],esg_fem,2,0),7)</f>
        <v>7</v>
      </c>
      <c r="AH142">
        <f>IFERROR(VLOOKUP(Tabla1[[#This Row],[team_name]],esg_fem,2,0),7)</f>
        <v>7</v>
      </c>
      <c r="BC142">
        <v>7</v>
      </c>
      <c r="BD142">
        <v>7</v>
      </c>
      <c r="BE142">
        <v>7</v>
      </c>
      <c r="BF142">
        <v>7</v>
      </c>
      <c r="BG142">
        <v>7</v>
      </c>
      <c r="BH142">
        <v>7</v>
      </c>
      <c r="BI142">
        <v>7</v>
      </c>
      <c r="BJ142">
        <v>7</v>
      </c>
      <c r="BK142">
        <v>7</v>
      </c>
      <c r="BL142">
        <v>7</v>
      </c>
      <c r="BM142">
        <v>7</v>
      </c>
    </row>
    <row r="143" spans="1:65" x14ac:dyDescent="0.25">
      <c r="A143">
        <v>342</v>
      </c>
      <c r="B143" t="s">
        <v>1111</v>
      </c>
      <c r="C143">
        <f>IFERROR(VLOOKUP(Tabla1[[#This Row],[team_name]],fut_masc,2,0),7)</f>
        <v>7</v>
      </c>
      <c r="D143">
        <f>IFERROR(VLOOKUP(Tabla1[[#This Row],[team_name]],fut_fem,2,0),7)</f>
        <v>7</v>
      </c>
      <c r="E143">
        <f>IFERROR(VLOOKUP(Tabla1[[#This Row],[team_name]],fts_masc,2,0),7)</f>
        <v>7</v>
      </c>
      <c r="F143">
        <f>IFERROR(VLOOKUP(Tabla1[[#This Row],[team_name]],fts_fem,2,0),7)</f>
        <v>6</v>
      </c>
      <c r="G143">
        <f>IFERROR(VLOOKUP(Tabla1[[#This Row],[team_name]],vol_masc,2,0),7)</f>
        <v>7</v>
      </c>
      <c r="H143">
        <f>IFERROR(VLOOKUP(Tabla1[[#This Row],[team_name]],bas_masc,2,0),7)</f>
        <v>7</v>
      </c>
      <c r="I143">
        <f>IFERROR(VLOOKUP(Tabla1[[#This Row],[team_name]],bes_masc,2,0),7)</f>
        <v>7</v>
      </c>
      <c r="J143">
        <f>IFERROR(VLOOKUP(Tabla1[[#This Row],[team_name]],bad_masc,2,0),7)</f>
        <v>7</v>
      </c>
      <c r="K143">
        <f>IFERROR(VLOOKUP(Tabla1[[#This Row],[team_name]],cur_masc,2,0),7)</f>
        <v>7</v>
      </c>
      <c r="L143">
        <f>IFERROR(VLOOKUP(Tabla1[[#This Row],[team_name]],ten_masc,2,0),7)</f>
        <v>7</v>
      </c>
      <c r="M143">
        <f>IFERROR(VLOOKUP(Tabla1[[#This Row],[team_name]],rug_masc,2,0),7)</f>
        <v>7</v>
      </c>
      <c r="N143">
        <f>IFERROR(VLOOKUP(Tabla1[[#This Row],[team_name]],sqs_masc,2,0),7)</f>
        <v>7</v>
      </c>
      <c r="O143">
        <f>IFERROR(VLOOKUP(Tabla1[[#This Row],[team_name]],vlp_masc,2,0),7)</f>
        <v>7</v>
      </c>
      <c r="P143">
        <f>IFERROR(VLOOKUP(Tabla1[[#This Row],[team_name]],tem_masc,2,0),7)</f>
        <v>7</v>
      </c>
      <c r="Q143">
        <f>IFERROR(VLOOKUP(Tabla1[[#This Row],[team_name]],bal_masc,2,0),7)</f>
        <v>7</v>
      </c>
      <c r="R143">
        <f>IFERROR(VLOOKUP(Tabla1[[#This Row],[team_name]],hck_masc,2,0),7)</f>
        <v>7</v>
      </c>
      <c r="S143">
        <f>IFERROR(VLOOKUP(Tabla1[[#This Row],[team_name]],arc_masc,2,0),7)</f>
        <v>7</v>
      </c>
      <c r="T143">
        <f>IFERROR(VLOOKUP(Tabla1[[#This Row],[team_name]],esg_masc,2,0),7)</f>
        <v>7</v>
      </c>
      <c r="U143">
        <f>IFERROR(VLOOKUP(Tabla1[[#This Row],[team_name]],vol_fem,2,0),7)</f>
        <v>7</v>
      </c>
      <c r="V143">
        <f>IFERROR(VLOOKUP(Tabla1[[#This Row],[team_name]],bas_fem,2,0),7)</f>
        <v>7</v>
      </c>
      <c r="W143">
        <f>IFERROR(VLOOKUP(Tabla1[[#This Row],[team_name]],bes_fem,2,0),7)</f>
        <v>7</v>
      </c>
      <c r="X143">
        <f>IFERROR(VLOOKUP(Tabla1[[#This Row],[team_name]],bad_fem,2,0),7)</f>
        <v>7</v>
      </c>
      <c r="Y143">
        <f>IFERROR(VLOOKUP(Tabla1[[#This Row],[team_name]],cur_fem,2,0),7)</f>
        <v>7</v>
      </c>
      <c r="Z143">
        <f>IFERROR(VLOOKUP(Tabla1[[#This Row],[team_name]],ten_fem,2,0),7)</f>
        <v>7</v>
      </c>
      <c r="AA143">
        <f>IFERROR(VLOOKUP(Tabla1[[#This Row],[team_name]],rug_fem,2,0),7)</f>
        <v>7</v>
      </c>
      <c r="AB143">
        <f>IFERROR(VLOOKUP(Tabla1[[#This Row],[team_name]],sqs_fem,2,0),7)</f>
        <v>7</v>
      </c>
      <c r="AC143">
        <f>IFERROR(VLOOKUP(Tabla1[[#This Row],[team_name]],vlp_fem,2,0),7)</f>
        <v>7</v>
      </c>
      <c r="AD143">
        <f>IFERROR(VLOOKUP(Tabla1[[#This Row],[team_name]],tem_fem,2,0),7)</f>
        <v>7</v>
      </c>
      <c r="AE143">
        <f>IFERROR(VLOOKUP(Tabla1[[#This Row],[team_name]],bal_fem,2,0),7)</f>
        <v>7</v>
      </c>
      <c r="AF143">
        <f>IFERROR(VLOOKUP(Tabla1[[#This Row],[team_name]],hck_fem,2,0),7)</f>
        <v>7</v>
      </c>
      <c r="AG143">
        <f>IFERROR(VLOOKUP(Tabla1[[#This Row],[team_name]],esg_fem,2,0),7)</f>
        <v>6</v>
      </c>
      <c r="AH143">
        <f>IFERROR(VLOOKUP(Tabla1[[#This Row],[team_name]],esg_fem,2,0),7)</f>
        <v>6</v>
      </c>
      <c r="BC143">
        <v>7</v>
      </c>
      <c r="BD143">
        <v>7</v>
      </c>
      <c r="BE143">
        <v>7</v>
      </c>
      <c r="BF143">
        <v>7</v>
      </c>
      <c r="BG143">
        <v>7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7</v>
      </c>
    </row>
    <row r="144" spans="1:65" x14ac:dyDescent="0.25">
      <c r="A144">
        <v>343</v>
      </c>
      <c r="B144" t="s">
        <v>1112</v>
      </c>
      <c r="C144">
        <f>IFERROR(VLOOKUP(Tabla1[[#This Row],[team_name]],fut_masc,2,0),7)</f>
        <v>7</v>
      </c>
      <c r="D144">
        <f>IFERROR(VLOOKUP(Tabla1[[#This Row],[team_name]],fut_fem,2,0),7)</f>
        <v>5</v>
      </c>
      <c r="E144">
        <f>IFERROR(VLOOKUP(Tabla1[[#This Row],[team_name]],fts_masc,2,0),7)</f>
        <v>7</v>
      </c>
      <c r="F144">
        <f>IFERROR(VLOOKUP(Tabla1[[#This Row],[team_name]],fts_fem,2,0),7)</f>
        <v>7</v>
      </c>
      <c r="G144">
        <f>IFERROR(VLOOKUP(Tabla1[[#This Row],[team_name]],vol_masc,2,0),7)</f>
        <v>7</v>
      </c>
      <c r="H144">
        <f>IFERROR(VLOOKUP(Tabla1[[#This Row],[team_name]],bas_masc,2,0),7)</f>
        <v>7</v>
      </c>
      <c r="I144">
        <f>IFERROR(VLOOKUP(Tabla1[[#This Row],[team_name]],bes_masc,2,0),7)</f>
        <v>7</v>
      </c>
      <c r="J144">
        <f>IFERROR(VLOOKUP(Tabla1[[#This Row],[team_name]],bad_masc,2,0),7)</f>
        <v>7</v>
      </c>
      <c r="K144">
        <f>IFERROR(VLOOKUP(Tabla1[[#This Row],[team_name]],cur_masc,2,0),7)</f>
        <v>7</v>
      </c>
      <c r="L144">
        <f>IFERROR(VLOOKUP(Tabla1[[#This Row],[team_name]],ten_masc,2,0),7)</f>
        <v>7</v>
      </c>
      <c r="M144">
        <f>IFERROR(VLOOKUP(Tabla1[[#This Row],[team_name]],rug_masc,2,0),7)</f>
        <v>7</v>
      </c>
      <c r="N144">
        <f>IFERROR(VLOOKUP(Tabla1[[#This Row],[team_name]],sqs_masc,2,0),7)</f>
        <v>7</v>
      </c>
      <c r="O144">
        <f>IFERROR(VLOOKUP(Tabla1[[#This Row],[team_name]],vlp_masc,2,0),7)</f>
        <v>7</v>
      </c>
      <c r="P144">
        <f>IFERROR(VLOOKUP(Tabla1[[#This Row],[team_name]],tem_masc,2,0),7)</f>
        <v>7</v>
      </c>
      <c r="Q144">
        <f>IFERROR(VLOOKUP(Tabla1[[#This Row],[team_name]],bal_masc,2,0),7)</f>
        <v>7</v>
      </c>
      <c r="R144">
        <f>IFERROR(VLOOKUP(Tabla1[[#This Row],[team_name]],hck_masc,2,0),7)</f>
        <v>7</v>
      </c>
      <c r="S144">
        <f>IFERROR(VLOOKUP(Tabla1[[#This Row],[team_name]],arc_masc,2,0),7)</f>
        <v>7</v>
      </c>
      <c r="T144">
        <f>IFERROR(VLOOKUP(Tabla1[[#This Row],[team_name]],esg_masc,2,0),7)</f>
        <v>7</v>
      </c>
      <c r="U144">
        <f>IFERROR(VLOOKUP(Tabla1[[#This Row],[team_name]],vol_fem,2,0),7)</f>
        <v>7</v>
      </c>
      <c r="V144">
        <f>IFERROR(VLOOKUP(Tabla1[[#This Row],[team_name]],bas_fem,2,0),7)</f>
        <v>7</v>
      </c>
      <c r="W144">
        <f>IFERROR(VLOOKUP(Tabla1[[#This Row],[team_name]],bes_fem,2,0),7)</f>
        <v>7</v>
      </c>
      <c r="X144">
        <f>IFERROR(VLOOKUP(Tabla1[[#This Row],[team_name]],bad_fem,2,0),7)</f>
        <v>7</v>
      </c>
      <c r="Y144">
        <f>IFERROR(VLOOKUP(Tabla1[[#This Row],[team_name]],cur_fem,2,0),7)</f>
        <v>7</v>
      </c>
      <c r="Z144">
        <f>IFERROR(VLOOKUP(Tabla1[[#This Row],[team_name]],ten_fem,2,0),7)</f>
        <v>7</v>
      </c>
      <c r="AA144">
        <f>IFERROR(VLOOKUP(Tabla1[[#This Row],[team_name]],rug_fem,2,0),7)</f>
        <v>7</v>
      </c>
      <c r="AB144">
        <f>IFERROR(VLOOKUP(Tabla1[[#This Row],[team_name]],sqs_fem,2,0),7)</f>
        <v>7</v>
      </c>
      <c r="AC144">
        <f>IFERROR(VLOOKUP(Tabla1[[#This Row],[team_name]],vlp_fem,2,0),7)</f>
        <v>7</v>
      </c>
      <c r="AD144">
        <f>IFERROR(VLOOKUP(Tabla1[[#This Row],[team_name]],tem_fem,2,0),7)</f>
        <v>7</v>
      </c>
      <c r="AE144">
        <f>IFERROR(VLOOKUP(Tabla1[[#This Row],[team_name]],bal_fem,2,0),7)</f>
        <v>7</v>
      </c>
      <c r="AF144">
        <f>IFERROR(VLOOKUP(Tabla1[[#This Row],[team_name]],hck_fem,2,0),7)</f>
        <v>7</v>
      </c>
      <c r="AG144">
        <f>IFERROR(VLOOKUP(Tabla1[[#This Row],[team_name]],esg_fem,2,0),7)</f>
        <v>7</v>
      </c>
      <c r="AH144">
        <f>IFERROR(VLOOKUP(Tabla1[[#This Row],[team_name]],esg_fem,2,0),7)</f>
        <v>7</v>
      </c>
      <c r="BC144">
        <v>7</v>
      </c>
      <c r="BD144">
        <v>7</v>
      </c>
      <c r="BE144">
        <v>7</v>
      </c>
      <c r="BF144">
        <v>7</v>
      </c>
      <c r="BG144">
        <v>7</v>
      </c>
      <c r="BH144">
        <v>7</v>
      </c>
      <c r="BI144">
        <v>7</v>
      </c>
      <c r="BJ144">
        <v>7</v>
      </c>
      <c r="BK144">
        <v>7</v>
      </c>
      <c r="BL144">
        <v>7</v>
      </c>
      <c r="BM144">
        <v>7</v>
      </c>
    </row>
    <row r="145" spans="1:65" x14ac:dyDescent="0.25">
      <c r="A145">
        <v>344</v>
      </c>
      <c r="B145" t="s">
        <v>1113</v>
      </c>
      <c r="C145">
        <f>IFERROR(VLOOKUP(Tabla1[[#This Row],[team_name]],fut_masc,2,0),7)</f>
        <v>7</v>
      </c>
      <c r="D145">
        <f>IFERROR(VLOOKUP(Tabla1[[#This Row],[team_name]],fut_fem,2,0),7)</f>
        <v>7</v>
      </c>
      <c r="E145">
        <f>IFERROR(VLOOKUP(Tabla1[[#This Row],[team_name]],fts_masc,2,0),7)</f>
        <v>7</v>
      </c>
      <c r="F145">
        <f>IFERROR(VLOOKUP(Tabla1[[#This Row],[team_name]],fts_fem,2,0),7)</f>
        <v>7</v>
      </c>
      <c r="G145">
        <f>IFERROR(VLOOKUP(Tabla1[[#This Row],[team_name]],vol_masc,2,0),7)</f>
        <v>7</v>
      </c>
      <c r="H145">
        <f>IFERROR(VLOOKUP(Tabla1[[#This Row],[team_name]],bas_masc,2,0),7)</f>
        <v>7</v>
      </c>
      <c r="I145">
        <f>IFERROR(VLOOKUP(Tabla1[[#This Row],[team_name]],bes_masc,2,0),7)</f>
        <v>7</v>
      </c>
      <c r="J145">
        <f>IFERROR(VLOOKUP(Tabla1[[#This Row],[team_name]],bad_masc,2,0),7)</f>
        <v>7</v>
      </c>
      <c r="K145">
        <f>IFERROR(VLOOKUP(Tabla1[[#This Row],[team_name]],cur_masc,2,0),7)</f>
        <v>7</v>
      </c>
      <c r="L145">
        <f>IFERROR(VLOOKUP(Tabla1[[#This Row],[team_name]],ten_masc,2,0),7)</f>
        <v>7</v>
      </c>
      <c r="M145">
        <f>IFERROR(VLOOKUP(Tabla1[[#This Row],[team_name]],rug_masc,2,0),7)</f>
        <v>7</v>
      </c>
      <c r="N145">
        <f>IFERROR(VLOOKUP(Tabla1[[#This Row],[team_name]],sqs_masc,2,0),7)</f>
        <v>7</v>
      </c>
      <c r="O145">
        <f>IFERROR(VLOOKUP(Tabla1[[#This Row],[team_name]],vlp_masc,2,0),7)</f>
        <v>7</v>
      </c>
      <c r="P145">
        <f>IFERROR(VLOOKUP(Tabla1[[#This Row],[team_name]],tem_masc,2,0),7)</f>
        <v>7</v>
      </c>
      <c r="Q145">
        <f>IFERROR(VLOOKUP(Tabla1[[#This Row],[team_name]],bal_masc,2,0),7)</f>
        <v>7</v>
      </c>
      <c r="R145">
        <f>IFERROR(VLOOKUP(Tabla1[[#This Row],[team_name]],hck_masc,2,0),7)</f>
        <v>7</v>
      </c>
      <c r="S145">
        <f>IFERROR(VLOOKUP(Tabla1[[#This Row],[team_name]],arc_masc,2,0),7)</f>
        <v>7</v>
      </c>
      <c r="T145">
        <f>IFERROR(VLOOKUP(Tabla1[[#This Row],[team_name]],esg_masc,2,0),7)</f>
        <v>7</v>
      </c>
      <c r="U145">
        <f>IFERROR(VLOOKUP(Tabla1[[#This Row],[team_name]],vol_fem,2,0),7)</f>
        <v>7</v>
      </c>
      <c r="V145">
        <f>IFERROR(VLOOKUP(Tabla1[[#This Row],[team_name]],bas_fem,2,0),7)</f>
        <v>7</v>
      </c>
      <c r="W145">
        <f>IFERROR(VLOOKUP(Tabla1[[#This Row],[team_name]],bes_fem,2,0),7)</f>
        <v>7</v>
      </c>
      <c r="X145">
        <f>IFERROR(VLOOKUP(Tabla1[[#This Row],[team_name]],bad_fem,2,0),7)</f>
        <v>7</v>
      </c>
      <c r="Y145">
        <f>IFERROR(VLOOKUP(Tabla1[[#This Row],[team_name]],cur_fem,2,0),7)</f>
        <v>7</v>
      </c>
      <c r="Z145">
        <f>IFERROR(VLOOKUP(Tabla1[[#This Row],[team_name]],ten_fem,2,0),7)</f>
        <v>7</v>
      </c>
      <c r="AA145">
        <f>IFERROR(VLOOKUP(Tabla1[[#This Row],[team_name]],rug_fem,2,0),7)</f>
        <v>7</v>
      </c>
      <c r="AB145">
        <f>IFERROR(VLOOKUP(Tabla1[[#This Row],[team_name]],sqs_fem,2,0),7)</f>
        <v>7</v>
      </c>
      <c r="AC145">
        <f>IFERROR(VLOOKUP(Tabla1[[#This Row],[team_name]],vlp_fem,2,0),7)</f>
        <v>7</v>
      </c>
      <c r="AD145">
        <f>IFERROR(VLOOKUP(Tabla1[[#This Row],[team_name]],tem_fem,2,0),7)</f>
        <v>7</v>
      </c>
      <c r="AE145">
        <f>IFERROR(VLOOKUP(Tabla1[[#This Row],[team_name]],bal_fem,2,0),7)</f>
        <v>7</v>
      </c>
      <c r="AF145">
        <f>IFERROR(VLOOKUP(Tabla1[[#This Row],[team_name]],hck_fem,2,0),7)</f>
        <v>7</v>
      </c>
      <c r="AG145">
        <f>IFERROR(VLOOKUP(Tabla1[[#This Row],[team_name]],esg_fem,2,0),7)</f>
        <v>7</v>
      </c>
      <c r="AH145">
        <f>IFERROR(VLOOKUP(Tabla1[[#This Row],[team_name]],esg_fem,2,0),7)</f>
        <v>7</v>
      </c>
      <c r="BC145">
        <v>7</v>
      </c>
      <c r="BD145">
        <v>7</v>
      </c>
      <c r="BE145">
        <v>7</v>
      </c>
      <c r="BF145">
        <v>7</v>
      </c>
      <c r="BG145">
        <v>7</v>
      </c>
      <c r="BH145">
        <v>7</v>
      </c>
      <c r="BI145">
        <v>7</v>
      </c>
      <c r="BJ145">
        <v>7</v>
      </c>
      <c r="BK145">
        <v>7</v>
      </c>
      <c r="BL145">
        <v>7</v>
      </c>
      <c r="BM145">
        <v>7</v>
      </c>
    </row>
    <row r="146" spans="1:65" x14ac:dyDescent="0.25">
      <c r="A146">
        <v>345</v>
      </c>
      <c r="B146" t="s">
        <v>1114</v>
      </c>
      <c r="C146">
        <f>IFERROR(VLOOKUP(Tabla1[[#This Row],[team_name]],fut_masc,2,0),7)</f>
        <v>7</v>
      </c>
      <c r="D146">
        <f>IFERROR(VLOOKUP(Tabla1[[#This Row],[team_name]],fut_fem,2,0),7)</f>
        <v>5</v>
      </c>
      <c r="E146">
        <f>IFERROR(VLOOKUP(Tabla1[[#This Row],[team_name]],fts_masc,2,0),7)</f>
        <v>7</v>
      </c>
      <c r="F146">
        <f>IFERROR(VLOOKUP(Tabla1[[#This Row],[team_name]],fts_fem,2,0),7)</f>
        <v>6</v>
      </c>
      <c r="G146">
        <f>IFERROR(VLOOKUP(Tabla1[[#This Row],[team_name]],vol_masc,2,0),7)</f>
        <v>7</v>
      </c>
      <c r="H146">
        <f>IFERROR(VLOOKUP(Tabla1[[#This Row],[team_name]],bas_masc,2,0),7)</f>
        <v>7</v>
      </c>
      <c r="I146">
        <f>IFERROR(VLOOKUP(Tabla1[[#This Row],[team_name]],bes_masc,2,0),7)</f>
        <v>7</v>
      </c>
      <c r="J146">
        <f>IFERROR(VLOOKUP(Tabla1[[#This Row],[team_name]],bad_masc,2,0),7)</f>
        <v>7</v>
      </c>
      <c r="K146">
        <f>IFERROR(VLOOKUP(Tabla1[[#This Row],[team_name]],cur_masc,2,0),7)</f>
        <v>7</v>
      </c>
      <c r="L146">
        <f>IFERROR(VLOOKUP(Tabla1[[#This Row],[team_name]],ten_masc,2,0),7)</f>
        <v>7</v>
      </c>
      <c r="M146">
        <f>IFERROR(VLOOKUP(Tabla1[[#This Row],[team_name]],rug_masc,2,0),7)</f>
        <v>7</v>
      </c>
      <c r="N146">
        <f>IFERROR(VLOOKUP(Tabla1[[#This Row],[team_name]],sqs_masc,2,0),7)</f>
        <v>7</v>
      </c>
      <c r="O146">
        <f>IFERROR(VLOOKUP(Tabla1[[#This Row],[team_name]],vlp_masc,2,0),7)</f>
        <v>7</v>
      </c>
      <c r="P146">
        <f>IFERROR(VLOOKUP(Tabla1[[#This Row],[team_name]],tem_masc,2,0),7)</f>
        <v>7</v>
      </c>
      <c r="Q146">
        <f>IFERROR(VLOOKUP(Tabla1[[#This Row],[team_name]],bal_masc,2,0),7)</f>
        <v>7</v>
      </c>
      <c r="R146">
        <f>IFERROR(VLOOKUP(Tabla1[[#This Row],[team_name]],hck_masc,2,0),7)</f>
        <v>7</v>
      </c>
      <c r="S146">
        <f>IFERROR(VLOOKUP(Tabla1[[#This Row],[team_name]],arc_masc,2,0),7)</f>
        <v>7</v>
      </c>
      <c r="T146">
        <f>IFERROR(VLOOKUP(Tabla1[[#This Row],[team_name]],esg_masc,2,0),7)</f>
        <v>7</v>
      </c>
      <c r="U146">
        <f>IFERROR(VLOOKUP(Tabla1[[#This Row],[team_name]],vol_fem,2,0),7)</f>
        <v>5</v>
      </c>
      <c r="V146">
        <f>IFERROR(VLOOKUP(Tabla1[[#This Row],[team_name]],bas_fem,2,0),7)</f>
        <v>3</v>
      </c>
      <c r="W146">
        <f>IFERROR(VLOOKUP(Tabla1[[#This Row],[team_name]],bes_fem,2,0),7)</f>
        <v>7</v>
      </c>
      <c r="X146">
        <f>IFERROR(VLOOKUP(Tabla1[[#This Row],[team_name]],bad_fem,2,0),7)</f>
        <v>7</v>
      </c>
      <c r="Y146">
        <f>IFERROR(VLOOKUP(Tabla1[[#This Row],[team_name]],cur_fem,2,0),7)</f>
        <v>4</v>
      </c>
      <c r="Z146">
        <f>IFERROR(VLOOKUP(Tabla1[[#This Row],[team_name]],ten_fem,2,0),7)</f>
        <v>3</v>
      </c>
      <c r="AA146">
        <f>IFERROR(VLOOKUP(Tabla1[[#This Row],[team_name]],rug_fem,2,0),7)</f>
        <v>5</v>
      </c>
      <c r="AB146">
        <f>IFERROR(VLOOKUP(Tabla1[[#This Row],[team_name]],sqs_fem,2,0),7)</f>
        <v>7</v>
      </c>
      <c r="AC146">
        <f>IFERROR(VLOOKUP(Tabla1[[#This Row],[team_name]],vlp_fem,2,0),7)</f>
        <v>1</v>
      </c>
      <c r="AD146">
        <f>IFERROR(VLOOKUP(Tabla1[[#This Row],[team_name]],tem_fem,2,0),7)</f>
        <v>7</v>
      </c>
      <c r="AE146">
        <f>IFERROR(VLOOKUP(Tabla1[[#This Row],[team_name]],bal_fem,2,0),7)</f>
        <v>7</v>
      </c>
      <c r="AF146">
        <f>IFERROR(VLOOKUP(Tabla1[[#This Row],[team_name]],hck_fem,2,0),7)</f>
        <v>7</v>
      </c>
      <c r="AG146">
        <f>IFERROR(VLOOKUP(Tabla1[[#This Row],[team_name]],esg_fem,2,0),7)</f>
        <v>7</v>
      </c>
      <c r="AH146">
        <f>IFERROR(VLOOKUP(Tabla1[[#This Row],[team_name]],esg_fem,2,0),7)</f>
        <v>7</v>
      </c>
      <c r="BC146">
        <v>7</v>
      </c>
      <c r="BD146">
        <v>7</v>
      </c>
      <c r="BE146">
        <v>7</v>
      </c>
      <c r="BF146">
        <v>7</v>
      </c>
      <c r="BG146">
        <v>7</v>
      </c>
      <c r="BH146">
        <v>7</v>
      </c>
      <c r="BI146">
        <v>7</v>
      </c>
      <c r="BJ146">
        <v>7</v>
      </c>
      <c r="BK146">
        <v>7</v>
      </c>
      <c r="BL146">
        <v>7</v>
      </c>
      <c r="BM146">
        <v>7</v>
      </c>
    </row>
    <row r="147" spans="1:65" x14ac:dyDescent="0.25">
      <c r="A147">
        <v>346</v>
      </c>
      <c r="B147" t="s">
        <v>1115</v>
      </c>
      <c r="C147">
        <f>IFERROR(VLOOKUP(Tabla1[[#This Row],[team_name]],fut_masc,2,0),7)</f>
        <v>7</v>
      </c>
      <c r="D147">
        <f>IFERROR(VLOOKUP(Tabla1[[#This Row],[team_name]],fut_fem,2,0),7)</f>
        <v>6</v>
      </c>
      <c r="E147">
        <f>IFERROR(VLOOKUP(Tabla1[[#This Row],[team_name]],fts_masc,2,0),7)</f>
        <v>7</v>
      </c>
      <c r="F147">
        <f>IFERROR(VLOOKUP(Tabla1[[#This Row],[team_name]],fts_fem,2,0),7)</f>
        <v>4</v>
      </c>
      <c r="G147">
        <f>IFERROR(VLOOKUP(Tabla1[[#This Row],[team_name]],vol_masc,2,0),7)</f>
        <v>7</v>
      </c>
      <c r="H147">
        <f>IFERROR(VLOOKUP(Tabla1[[#This Row],[team_name]],bas_masc,2,0),7)</f>
        <v>7</v>
      </c>
      <c r="I147">
        <f>IFERROR(VLOOKUP(Tabla1[[#This Row],[team_name]],bes_masc,2,0),7)</f>
        <v>7</v>
      </c>
      <c r="J147">
        <f>IFERROR(VLOOKUP(Tabla1[[#This Row],[team_name]],bad_masc,2,0),7)</f>
        <v>7</v>
      </c>
      <c r="K147">
        <f>IFERROR(VLOOKUP(Tabla1[[#This Row],[team_name]],cur_masc,2,0),7)</f>
        <v>7</v>
      </c>
      <c r="L147">
        <f>IFERROR(VLOOKUP(Tabla1[[#This Row],[team_name]],ten_masc,2,0),7)</f>
        <v>7</v>
      </c>
      <c r="M147">
        <f>IFERROR(VLOOKUP(Tabla1[[#This Row],[team_name]],rug_masc,2,0),7)</f>
        <v>7</v>
      </c>
      <c r="N147">
        <f>IFERROR(VLOOKUP(Tabla1[[#This Row],[team_name]],sqs_masc,2,0),7)</f>
        <v>7</v>
      </c>
      <c r="O147">
        <f>IFERROR(VLOOKUP(Tabla1[[#This Row],[team_name]],vlp_masc,2,0),7)</f>
        <v>7</v>
      </c>
      <c r="P147">
        <f>IFERROR(VLOOKUP(Tabla1[[#This Row],[team_name]],tem_masc,2,0),7)</f>
        <v>7</v>
      </c>
      <c r="Q147">
        <f>IFERROR(VLOOKUP(Tabla1[[#This Row],[team_name]],bal_masc,2,0),7)</f>
        <v>7</v>
      </c>
      <c r="R147">
        <f>IFERROR(VLOOKUP(Tabla1[[#This Row],[team_name]],hck_masc,2,0),7)</f>
        <v>7</v>
      </c>
      <c r="S147">
        <f>IFERROR(VLOOKUP(Tabla1[[#This Row],[team_name]],arc_masc,2,0),7)</f>
        <v>7</v>
      </c>
      <c r="T147">
        <f>IFERROR(VLOOKUP(Tabla1[[#This Row],[team_name]],esg_masc,2,0),7)</f>
        <v>7</v>
      </c>
      <c r="U147">
        <f>IFERROR(VLOOKUP(Tabla1[[#This Row],[team_name]],vol_fem,2,0),7)</f>
        <v>7</v>
      </c>
      <c r="V147">
        <f>IFERROR(VLOOKUP(Tabla1[[#This Row],[team_name]],bas_fem,2,0),7)</f>
        <v>3</v>
      </c>
      <c r="W147">
        <f>IFERROR(VLOOKUP(Tabla1[[#This Row],[team_name]],bes_fem,2,0),7)</f>
        <v>7</v>
      </c>
      <c r="X147">
        <f>IFERROR(VLOOKUP(Tabla1[[#This Row],[team_name]],bad_fem,2,0),7)</f>
        <v>7</v>
      </c>
      <c r="Y147">
        <f>IFERROR(VLOOKUP(Tabla1[[#This Row],[team_name]],cur_fem,2,0),7)</f>
        <v>7</v>
      </c>
      <c r="Z147">
        <f>IFERROR(VLOOKUP(Tabla1[[#This Row],[team_name]],ten_fem,2,0),7)</f>
        <v>7</v>
      </c>
      <c r="AA147">
        <f>IFERROR(VLOOKUP(Tabla1[[#This Row],[team_name]],rug_fem,2,0),7)</f>
        <v>7</v>
      </c>
      <c r="AB147">
        <f>IFERROR(VLOOKUP(Tabla1[[#This Row],[team_name]],sqs_fem,2,0),7)</f>
        <v>7</v>
      </c>
      <c r="AC147">
        <f>IFERROR(VLOOKUP(Tabla1[[#This Row],[team_name]],vlp_fem,2,0),7)</f>
        <v>6</v>
      </c>
      <c r="AD147">
        <f>IFERROR(VLOOKUP(Tabla1[[#This Row],[team_name]],tem_fem,2,0),7)</f>
        <v>7</v>
      </c>
      <c r="AE147">
        <f>IFERROR(VLOOKUP(Tabla1[[#This Row],[team_name]],bal_fem,2,0),7)</f>
        <v>7</v>
      </c>
      <c r="AF147">
        <f>IFERROR(VLOOKUP(Tabla1[[#This Row],[team_name]],hck_fem,2,0),7)</f>
        <v>7</v>
      </c>
      <c r="AG147">
        <f>IFERROR(VLOOKUP(Tabla1[[#This Row],[team_name]],esg_fem,2,0),7)</f>
        <v>7</v>
      </c>
      <c r="AH147">
        <f>IFERROR(VLOOKUP(Tabla1[[#This Row],[team_name]],esg_fem,2,0),7)</f>
        <v>7</v>
      </c>
      <c r="BC147">
        <v>7</v>
      </c>
      <c r="BD147">
        <v>7</v>
      </c>
      <c r="BE147">
        <v>7</v>
      </c>
      <c r="BF147">
        <v>7</v>
      </c>
      <c r="BG147">
        <v>7</v>
      </c>
      <c r="BH147">
        <v>7</v>
      </c>
      <c r="BI147">
        <v>7</v>
      </c>
      <c r="BJ147">
        <v>7</v>
      </c>
      <c r="BK147">
        <v>7</v>
      </c>
      <c r="BL147">
        <v>7</v>
      </c>
      <c r="BM147">
        <v>7</v>
      </c>
    </row>
    <row r="148" spans="1:65" x14ac:dyDescent="0.25">
      <c r="A148">
        <v>347</v>
      </c>
      <c r="B148" t="s">
        <v>1116</v>
      </c>
      <c r="C148">
        <f>IFERROR(VLOOKUP(Tabla1[[#This Row],[team_name]],fut_masc,2,0),7)</f>
        <v>7</v>
      </c>
      <c r="D148">
        <f>IFERROR(VLOOKUP(Tabla1[[#This Row],[team_name]],fut_fem,2,0),7)</f>
        <v>7</v>
      </c>
      <c r="E148">
        <f>IFERROR(VLOOKUP(Tabla1[[#This Row],[team_name]],fts_masc,2,0),7)</f>
        <v>7</v>
      </c>
      <c r="F148">
        <f>IFERROR(VLOOKUP(Tabla1[[#This Row],[team_name]],fts_fem,2,0),7)</f>
        <v>7</v>
      </c>
      <c r="G148">
        <f>IFERROR(VLOOKUP(Tabla1[[#This Row],[team_name]],vol_masc,2,0),7)</f>
        <v>7</v>
      </c>
      <c r="H148">
        <f>IFERROR(VLOOKUP(Tabla1[[#This Row],[team_name]],bas_masc,2,0),7)</f>
        <v>7</v>
      </c>
      <c r="I148">
        <f>IFERROR(VLOOKUP(Tabla1[[#This Row],[team_name]],bes_masc,2,0),7)</f>
        <v>7</v>
      </c>
      <c r="J148">
        <f>IFERROR(VLOOKUP(Tabla1[[#This Row],[team_name]],bad_masc,2,0),7)</f>
        <v>7</v>
      </c>
      <c r="K148">
        <f>IFERROR(VLOOKUP(Tabla1[[#This Row],[team_name]],cur_masc,2,0),7)</f>
        <v>7</v>
      </c>
      <c r="L148">
        <f>IFERROR(VLOOKUP(Tabla1[[#This Row],[team_name]],ten_masc,2,0),7)</f>
        <v>7</v>
      </c>
      <c r="M148">
        <f>IFERROR(VLOOKUP(Tabla1[[#This Row],[team_name]],rug_masc,2,0),7)</f>
        <v>7</v>
      </c>
      <c r="N148">
        <f>IFERROR(VLOOKUP(Tabla1[[#This Row],[team_name]],sqs_masc,2,0),7)</f>
        <v>7</v>
      </c>
      <c r="O148">
        <f>IFERROR(VLOOKUP(Tabla1[[#This Row],[team_name]],vlp_masc,2,0),7)</f>
        <v>7</v>
      </c>
      <c r="P148">
        <f>IFERROR(VLOOKUP(Tabla1[[#This Row],[team_name]],tem_masc,2,0),7)</f>
        <v>7</v>
      </c>
      <c r="Q148">
        <f>IFERROR(VLOOKUP(Tabla1[[#This Row],[team_name]],bal_masc,2,0),7)</f>
        <v>7</v>
      </c>
      <c r="R148">
        <f>IFERROR(VLOOKUP(Tabla1[[#This Row],[team_name]],hck_masc,2,0),7)</f>
        <v>7</v>
      </c>
      <c r="S148">
        <f>IFERROR(VLOOKUP(Tabla1[[#This Row],[team_name]],arc_masc,2,0),7)</f>
        <v>7</v>
      </c>
      <c r="T148">
        <f>IFERROR(VLOOKUP(Tabla1[[#This Row],[team_name]],esg_masc,2,0),7)</f>
        <v>7</v>
      </c>
      <c r="U148">
        <f>IFERROR(VLOOKUP(Tabla1[[#This Row],[team_name]],vol_fem,2,0),7)</f>
        <v>7</v>
      </c>
      <c r="V148">
        <f>IFERROR(VLOOKUP(Tabla1[[#This Row],[team_name]],bas_fem,2,0),7)</f>
        <v>7</v>
      </c>
      <c r="W148">
        <f>IFERROR(VLOOKUP(Tabla1[[#This Row],[team_name]],bes_fem,2,0),7)</f>
        <v>7</v>
      </c>
      <c r="X148">
        <f>IFERROR(VLOOKUP(Tabla1[[#This Row],[team_name]],bad_fem,2,0),7)</f>
        <v>7</v>
      </c>
      <c r="Y148">
        <f>IFERROR(VLOOKUP(Tabla1[[#This Row],[team_name]],cur_fem,2,0),7)</f>
        <v>7</v>
      </c>
      <c r="Z148">
        <f>IFERROR(VLOOKUP(Tabla1[[#This Row],[team_name]],ten_fem,2,0),7)</f>
        <v>7</v>
      </c>
      <c r="AA148">
        <f>IFERROR(VLOOKUP(Tabla1[[#This Row],[team_name]],rug_fem,2,0),7)</f>
        <v>7</v>
      </c>
      <c r="AB148">
        <f>IFERROR(VLOOKUP(Tabla1[[#This Row],[team_name]],sqs_fem,2,0),7)</f>
        <v>7</v>
      </c>
      <c r="AC148">
        <f>IFERROR(VLOOKUP(Tabla1[[#This Row],[team_name]],vlp_fem,2,0),7)</f>
        <v>7</v>
      </c>
      <c r="AD148">
        <f>IFERROR(VLOOKUP(Tabla1[[#This Row],[team_name]],tem_fem,2,0),7)</f>
        <v>7</v>
      </c>
      <c r="AE148">
        <f>IFERROR(VLOOKUP(Tabla1[[#This Row],[team_name]],bal_fem,2,0),7)</f>
        <v>7</v>
      </c>
      <c r="AF148">
        <f>IFERROR(VLOOKUP(Tabla1[[#This Row],[team_name]],hck_fem,2,0),7)</f>
        <v>7</v>
      </c>
      <c r="AG148">
        <f>IFERROR(VLOOKUP(Tabla1[[#This Row],[team_name]],esg_fem,2,0),7)</f>
        <v>7</v>
      </c>
      <c r="AH148">
        <f>IFERROR(VLOOKUP(Tabla1[[#This Row],[team_name]],esg_fem,2,0),7)</f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  <c r="BK148">
        <v>7</v>
      </c>
      <c r="BL148">
        <v>7</v>
      </c>
      <c r="BM148">
        <v>7</v>
      </c>
    </row>
    <row r="149" spans="1:65" x14ac:dyDescent="0.25">
      <c r="A149">
        <v>348</v>
      </c>
      <c r="B149" t="s">
        <v>1117</v>
      </c>
      <c r="C149">
        <f>IFERROR(VLOOKUP(Tabla1[[#This Row],[team_name]],fut_masc,2,0),7)</f>
        <v>7</v>
      </c>
      <c r="D149">
        <f>IFERROR(VLOOKUP(Tabla1[[#This Row],[team_name]],fut_fem,2,0),7)</f>
        <v>7</v>
      </c>
      <c r="E149">
        <f>IFERROR(VLOOKUP(Tabla1[[#This Row],[team_name]],fts_masc,2,0),7)</f>
        <v>7</v>
      </c>
      <c r="F149">
        <f>IFERROR(VLOOKUP(Tabla1[[#This Row],[team_name]],fts_fem,2,0),7)</f>
        <v>7</v>
      </c>
      <c r="G149">
        <f>IFERROR(VLOOKUP(Tabla1[[#This Row],[team_name]],vol_masc,2,0),7)</f>
        <v>7</v>
      </c>
      <c r="H149">
        <f>IFERROR(VLOOKUP(Tabla1[[#This Row],[team_name]],bas_masc,2,0),7)</f>
        <v>7</v>
      </c>
      <c r="I149">
        <f>IFERROR(VLOOKUP(Tabla1[[#This Row],[team_name]],bes_masc,2,0),7)</f>
        <v>7</v>
      </c>
      <c r="J149">
        <f>IFERROR(VLOOKUP(Tabla1[[#This Row],[team_name]],bad_masc,2,0),7)</f>
        <v>7</v>
      </c>
      <c r="K149">
        <f>IFERROR(VLOOKUP(Tabla1[[#This Row],[team_name]],cur_masc,2,0),7)</f>
        <v>7</v>
      </c>
      <c r="L149">
        <f>IFERROR(VLOOKUP(Tabla1[[#This Row],[team_name]],ten_masc,2,0),7)</f>
        <v>7</v>
      </c>
      <c r="M149">
        <f>IFERROR(VLOOKUP(Tabla1[[#This Row],[team_name]],rug_masc,2,0),7)</f>
        <v>7</v>
      </c>
      <c r="N149">
        <f>IFERROR(VLOOKUP(Tabla1[[#This Row],[team_name]],sqs_masc,2,0),7)</f>
        <v>7</v>
      </c>
      <c r="O149">
        <f>IFERROR(VLOOKUP(Tabla1[[#This Row],[team_name]],vlp_masc,2,0),7)</f>
        <v>7</v>
      </c>
      <c r="P149">
        <f>IFERROR(VLOOKUP(Tabla1[[#This Row],[team_name]],tem_masc,2,0),7)</f>
        <v>7</v>
      </c>
      <c r="Q149">
        <f>IFERROR(VLOOKUP(Tabla1[[#This Row],[team_name]],bal_masc,2,0),7)</f>
        <v>7</v>
      </c>
      <c r="R149">
        <f>IFERROR(VLOOKUP(Tabla1[[#This Row],[team_name]],hck_masc,2,0),7)</f>
        <v>7</v>
      </c>
      <c r="S149">
        <f>IFERROR(VLOOKUP(Tabla1[[#This Row],[team_name]],arc_masc,2,0),7)</f>
        <v>7</v>
      </c>
      <c r="T149">
        <f>IFERROR(VLOOKUP(Tabla1[[#This Row],[team_name]],esg_masc,2,0),7)</f>
        <v>7</v>
      </c>
      <c r="U149">
        <f>IFERROR(VLOOKUP(Tabla1[[#This Row],[team_name]],vol_fem,2,0),7)</f>
        <v>7</v>
      </c>
      <c r="V149">
        <f>IFERROR(VLOOKUP(Tabla1[[#This Row],[team_name]],bas_fem,2,0),7)</f>
        <v>7</v>
      </c>
      <c r="W149">
        <f>IFERROR(VLOOKUP(Tabla1[[#This Row],[team_name]],bes_fem,2,0),7)</f>
        <v>7</v>
      </c>
      <c r="X149">
        <f>IFERROR(VLOOKUP(Tabla1[[#This Row],[team_name]],bad_fem,2,0),7)</f>
        <v>7</v>
      </c>
      <c r="Y149">
        <f>IFERROR(VLOOKUP(Tabla1[[#This Row],[team_name]],cur_fem,2,0),7)</f>
        <v>7</v>
      </c>
      <c r="Z149">
        <f>IFERROR(VLOOKUP(Tabla1[[#This Row],[team_name]],ten_fem,2,0),7)</f>
        <v>7</v>
      </c>
      <c r="AA149">
        <f>IFERROR(VLOOKUP(Tabla1[[#This Row],[team_name]],rug_fem,2,0),7)</f>
        <v>7</v>
      </c>
      <c r="AB149">
        <f>IFERROR(VLOOKUP(Tabla1[[#This Row],[team_name]],sqs_fem,2,0),7)</f>
        <v>7</v>
      </c>
      <c r="AC149">
        <f>IFERROR(VLOOKUP(Tabla1[[#This Row],[team_name]],vlp_fem,2,0),7)</f>
        <v>7</v>
      </c>
      <c r="AD149">
        <f>IFERROR(VLOOKUP(Tabla1[[#This Row],[team_name]],tem_fem,2,0),7)</f>
        <v>7</v>
      </c>
      <c r="AE149">
        <f>IFERROR(VLOOKUP(Tabla1[[#This Row],[team_name]],bal_fem,2,0),7)</f>
        <v>7</v>
      </c>
      <c r="AF149">
        <f>IFERROR(VLOOKUP(Tabla1[[#This Row],[team_name]],hck_fem,2,0),7)</f>
        <v>7</v>
      </c>
      <c r="AG149">
        <f>IFERROR(VLOOKUP(Tabla1[[#This Row],[team_name]],esg_fem,2,0),7)</f>
        <v>7</v>
      </c>
      <c r="AH149">
        <f>IFERROR(VLOOKUP(Tabla1[[#This Row],[team_name]],esg_fem,2,0),7)</f>
        <v>7</v>
      </c>
      <c r="BC149">
        <v>7</v>
      </c>
      <c r="BD149">
        <v>7</v>
      </c>
      <c r="BE149">
        <v>7</v>
      </c>
      <c r="BF149">
        <v>7</v>
      </c>
      <c r="BG149">
        <v>7</v>
      </c>
      <c r="BH149">
        <v>7</v>
      </c>
      <c r="BI149">
        <v>7</v>
      </c>
      <c r="BJ149">
        <v>7</v>
      </c>
      <c r="BK149">
        <v>7</v>
      </c>
      <c r="BL149">
        <v>7</v>
      </c>
      <c r="BM149">
        <v>7</v>
      </c>
    </row>
    <row r="150" spans="1:65" x14ac:dyDescent="0.25">
      <c r="A150">
        <v>349</v>
      </c>
      <c r="B150" t="s">
        <v>1118</v>
      </c>
      <c r="C150">
        <f>IFERROR(VLOOKUP(Tabla1[[#This Row],[team_name]],fut_masc,2,0),7)</f>
        <v>7</v>
      </c>
      <c r="D150">
        <f>IFERROR(VLOOKUP(Tabla1[[#This Row],[team_name]],fut_fem,2,0),7)</f>
        <v>7</v>
      </c>
      <c r="E150">
        <f>IFERROR(VLOOKUP(Tabla1[[#This Row],[team_name]],fts_masc,2,0),7)</f>
        <v>7</v>
      </c>
      <c r="F150">
        <f>IFERROR(VLOOKUP(Tabla1[[#This Row],[team_name]],fts_fem,2,0),7)</f>
        <v>7</v>
      </c>
      <c r="G150">
        <f>IFERROR(VLOOKUP(Tabla1[[#This Row],[team_name]],vol_masc,2,0),7)</f>
        <v>7</v>
      </c>
      <c r="H150">
        <f>IFERROR(VLOOKUP(Tabla1[[#This Row],[team_name]],bas_masc,2,0),7)</f>
        <v>7</v>
      </c>
      <c r="I150">
        <f>IFERROR(VLOOKUP(Tabla1[[#This Row],[team_name]],bes_masc,2,0),7)</f>
        <v>7</v>
      </c>
      <c r="J150">
        <f>IFERROR(VLOOKUP(Tabla1[[#This Row],[team_name]],bad_masc,2,0),7)</f>
        <v>7</v>
      </c>
      <c r="K150">
        <f>IFERROR(VLOOKUP(Tabla1[[#This Row],[team_name]],cur_masc,2,0),7)</f>
        <v>7</v>
      </c>
      <c r="L150">
        <f>IFERROR(VLOOKUP(Tabla1[[#This Row],[team_name]],ten_masc,2,0),7)</f>
        <v>7</v>
      </c>
      <c r="M150">
        <f>IFERROR(VLOOKUP(Tabla1[[#This Row],[team_name]],rug_masc,2,0),7)</f>
        <v>7</v>
      </c>
      <c r="N150">
        <f>IFERROR(VLOOKUP(Tabla1[[#This Row],[team_name]],sqs_masc,2,0),7)</f>
        <v>7</v>
      </c>
      <c r="O150">
        <f>IFERROR(VLOOKUP(Tabla1[[#This Row],[team_name]],vlp_masc,2,0),7)</f>
        <v>7</v>
      </c>
      <c r="P150">
        <f>IFERROR(VLOOKUP(Tabla1[[#This Row],[team_name]],tem_masc,2,0),7)</f>
        <v>7</v>
      </c>
      <c r="Q150">
        <f>IFERROR(VLOOKUP(Tabla1[[#This Row],[team_name]],bal_masc,2,0),7)</f>
        <v>7</v>
      </c>
      <c r="R150">
        <f>IFERROR(VLOOKUP(Tabla1[[#This Row],[team_name]],hck_masc,2,0),7)</f>
        <v>7</v>
      </c>
      <c r="S150">
        <f>IFERROR(VLOOKUP(Tabla1[[#This Row],[team_name]],arc_masc,2,0),7)</f>
        <v>7</v>
      </c>
      <c r="T150">
        <f>IFERROR(VLOOKUP(Tabla1[[#This Row],[team_name]],esg_masc,2,0),7)</f>
        <v>7</v>
      </c>
      <c r="U150">
        <f>IFERROR(VLOOKUP(Tabla1[[#This Row],[team_name]],vol_fem,2,0),7)</f>
        <v>7</v>
      </c>
      <c r="V150">
        <f>IFERROR(VLOOKUP(Tabla1[[#This Row],[team_name]],bas_fem,2,0),7)</f>
        <v>7</v>
      </c>
      <c r="W150">
        <f>IFERROR(VLOOKUP(Tabla1[[#This Row],[team_name]],bes_fem,2,0),7)</f>
        <v>7</v>
      </c>
      <c r="X150">
        <f>IFERROR(VLOOKUP(Tabla1[[#This Row],[team_name]],bad_fem,2,0),7)</f>
        <v>7</v>
      </c>
      <c r="Y150">
        <f>IFERROR(VLOOKUP(Tabla1[[#This Row],[team_name]],cur_fem,2,0),7)</f>
        <v>7</v>
      </c>
      <c r="Z150">
        <f>IFERROR(VLOOKUP(Tabla1[[#This Row],[team_name]],ten_fem,2,0),7)</f>
        <v>6</v>
      </c>
      <c r="AA150">
        <f>IFERROR(VLOOKUP(Tabla1[[#This Row],[team_name]],rug_fem,2,0),7)</f>
        <v>7</v>
      </c>
      <c r="AB150">
        <f>IFERROR(VLOOKUP(Tabla1[[#This Row],[team_name]],sqs_fem,2,0),7)</f>
        <v>7</v>
      </c>
      <c r="AC150">
        <f>IFERROR(VLOOKUP(Tabla1[[#This Row],[team_name]],vlp_fem,2,0),7)</f>
        <v>7</v>
      </c>
      <c r="AD150">
        <f>IFERROR(VLOOKUP(Tabla1[[#This Row],[team_name]],tem_fem,2,0),7)</f>
        <v>7</v>
      </c>
      <c r="AE150">
        <f>IFERROR(VLOOKUP(Tabla1[[#This Row],[team_name]],bal_fem,2,0),7)</f>
        <v>7</v>
      </c>
      <c r="AF150">
        <f>IFERROR(VLOOKUP(Tabla1[[#This Row],[team_name]],hck_fem,2,0),7)</f>
        <v>7</v>
      </c>
      <c r="AG150">
        <f>IFERROR(VLOOKUP(Tabla1[[#This Row],[team_name]],esg_fem,2,0),7)</f>
        <v>7</v>
      </c>
      <c r="AH150">
        <f>IFERROR(VLOOKUP(Tabla1[[#This Row],[team_name]],esg_fem,2,0),7)</f>
        <v>7</v>
      </c>
      <c r="BC150">
        <v>7</v>
      </c>
      <c r="BD150">
        <v>7</v>
      </c>
      <c r="BE150">
        <v>7</v>
      </c>
      <c r="BF150">
        <v>7</v>
      </c>
      <c r="BG150">
        <v>7</v>
      </c>
      <c r="BH150">
        <v>7</v>
      </c>
      <c r="BI150">
        <v>7</v>
      </c>
      <c r="BJ150">
        <v>7</v>
      </c>
      <c r="BK150">
        <v>7</v>
      </c>
      <c r="BL150">
        <v>7</v>
      </c>
      <c r="BM150">
        <v>7</v>
      </c>
    </row>
    <row r="151" spans="1:65" x14ac:dyDescent="0.25">
      <c r="A151">
        <v>350</v>
      </c>
      <c r="B151" t="s">
        <v>1119</v>
      </c>
      <c r="C151">
        <f>IFERROR(VLOOKUP(Tabla1[[#This Row],[team_name]],fut_masc,2,0),7)</f>
        <v>7</v>
      </c>
      <c r="D151">
        <f>IFERROR(VLOOKUP(Tabla1[[#This Row],[team_name]],fut_fem,2,0),7)</f>
        <v>5</v>
      </c>
      <c r="E151">
        <f>IFERROR(VLOOKUP(Tabla1[[#This Row],[team_name]],fts_masc,2,0),7)</f>
        <v>7</v>
      </c>
      <c r="F151">
        <f>IFERROR(VLOOKUP(Tabla1[[#This Row],[team_name]],fts_fem,2,0),7)</f>
        <v>6</v>
      </c>
      <c r="G151">
        <f>IFERROR(VLOOKUP(Tabla1[[#This Row],[team_name]],vol_masc,2,0),7)</f>
        <v>7</v>
      </c>
      <c r="H151">
        <f>IFERROR(VLOOKUP(Tabla1[[#This Row],[team_name]],bas_masc,2,0),7)</f>
        <v>7</v>
      </c>
      <c r="I151">
        <f>IFERROR(VLOOKUP(Tabla1[[#This Row],[team_name]],bes_masc,2,0),7)</f>
        <v>7</v>
      </c>
      <c r="J151">
        <f>IFERROR(VLOOKUP(Tabla1[[#This Row],[team_name]],bad_masc,2,0),7)</f>
        <v>7</v>
      </c>
      <c r="K151">
        <f>IFERROR(VLOOKUP(Tabla1[[#This Row],[team_name]],cur_masc,2,0),7)</f>
        <v>7</v>
      </c>
      <c r="L151">
        <f>IFERROR(VLOOKUP(Tabla1[[#This Row],[team_name]],ten_masc,2,0),7)</f>
        <v>7</v>
      </c>
      <c r="M151">
        <f>IFERROR(VLOOKUP(Tabla1[[#This Row],[team_name]],rug_masc,2,0),7)</f>
        <v>7</v>
      </c>
      <c r="N151">
        <f>IFERROR(VLOOKUP(Tabla1[[#This Row],[team_name]],sqs_masc,2,0),7)</f>
        <v>7</v>
      </c>
      <c r="O151">
        <f>IFERROR(VLOOKUP(Tabla1[[#This Row],[team_name]],vlp_masc,2,0),7)</f>
        <v>7</v>
      </c>
      <c r="P151">
        <f>IFERROR(VLOOKUP(Tabla1[[#This Row],[team_name]],tem_masc,2,0),7)</f>
        <v>7</v>
      </c>
      <c r="Q151">
        <f>IFERROR(VLOOKUP(Tabla1[[#This Row],[team_name]],bal_masc,2,0),7)</f>
        <v>7</v>
      </c>
      <c r="R151">
        <f>IFERROR(VLOOKUP(Tabla1[[#This Row],[team_name]],hck_masc,2,0),7)</f>
        <v>7</v>
      </c>
      <c r="S151">
        <f>IFERROR(VLOOKUP(Tabla1[[#This Row],[team_name]],arc_masc,2,0),7)</f>
        <v>7</v>
      </c>
      <c r="T151">
        <f>IFERROR(VLOOKUP(Tabla1[[#This Row],[team_name]],esg_masc,2,0),7)</f>
        <v>7</v>
      </c>
      <c r="U151">
        <f>IFERROR(VLOOKUP(Tabla1[[#This Row],[team_name]],vol_fem,2,0),7)</f>
        <v>7</v>
      </c>
      <c r="V151">
        <f>IFERROR(VLOOKUP(Tabla1[[#This Row],[team_name]],bas_fem,2,0),7)</f>
        <v>3</v>
      </c>
      <c r="W151">
        <f>IFERROR(VLOOKUP(Tabla1[[#This Row],[team_name]],bes_fem,2,0),7)</f>
        <v>7</v>
      </c>
      <c r="X151">
        <f>IFERROR(VLOOKUP(Tabla1[[#This Row],[team_name]],bad_fem,2,0),7)</f>
        <v>7</v>
      </c>
      <c r="Y151">
        <f>IFERROR(VLOOKUP(Tabla1[[#This Row],[team_name]],cur_fem,2,0),7)</f>
        <v>3</v>
      </c>
      <c r="Z151">
        <f>IFERROR(VLOOKUP(Tabla1[[#This Row],[team_name]],ten_fem,2,0),7)</f>
        <v>7</v>
      </c>
      <c r="AA151">
        <f>IFERROR(VLOOKUP(Tabla1[[#This Row],[team_name]],rug_fem,2,0),7)</f>
        <v>7</v>
      </c>
      <c r="AB151">
        <f>IFERROR(VLOOKUP(Tabla1[[#This Row],[team_name]],sqs_fem,2,0),7)</f>
        <v>7</v>
      </c>
      <c r="AC151">
        <f>IFERROR(VLOOKUP(Tabla1[[#This Row],[team_name]],vlp_fem,2,0),7)</f>
        <v>3</v>
      </c>
      <c r="AD151">
        <f>IFERROR(VLOOKUP(Tabla1[[#This Row],[team_name]],tem_fem,2,0),7)</f>
        <v>7</v>
      </c>
      <c r="AE151">
        <f>IFERROR(VLOOKUP(Tabla1[[#This Row],[team_name]],bal_fem,2,0),7)</f>
        <v>7</v>
      </c>
      <c r="AF151">
        <f>IFERROR(VLOOKUP(Tabla1[[#This Row],[team_name]],hck_fem,2,0),7)</f>
        <v>5</v>
      </c>
      <c r="AG151">
        <f>IFERROR(VLOOKUP(Tabla1[[#This Row],[team_name]],esg_fem,2,0),7)</f>
        <v>6</v>
      </c>
      <c r="AH151">
        <f>IFERROR(VLOOKUP(Tabla1[[#This Row],[team_name]],esg_fem,2,0),7)</f>
        <v>6</v>
      </c>
      <c r="BC151">
        <v>7</v>
      </c>
      <c r="BD151">
        <v>7</v>
      </c>
      <c r="BE151">
        <v>7</v>
      </c>
      <c r="BF151">
        <v>7</v>
      </c>
      <c r="BG151">
        <v>7</v>
      </c>
      <c r="BH151">
        <v>7</v>
      </c>
      <c r="BI151">
        <v>7</v>
      </c>
      <c r="BJ151">
        <v>7</v>
      </c>
      <c r="BK151">
        <v>7</v>
      </c>
      <c r="BL151">
        <v>7</v>
      </c>
      <c r="BM151">
        <v>7</v>
      </c>
    </row>
    <row r="152" spans="1:65" x14ac:dyDescent="0.25">
      <c r="A152">
        <v>351</v>
      </c>
      <c r="B152" t="s">
        <v>1120</v>
      </c>
      <c r="C152">
        <f>IFERROR(VLOOKUP(Tabla1[[#This Row],[team_name]],fut_masc,2,0),7)</f>
        <v>7</v>
      </c>
      <c r="D152">
        <f>IFERROR(VLOOKUP(Tabla1[[#This Row],[team_name]],fut_fem,2,0),7)</f>
        <v>5</v>
      </c>
      <c r="E152">
        <f>IFERROR(VLOOKUP(Tabla1[[#This Row],[team_name]],fts_masc,2,0),7)</f>
        <v>7</v>
      </c>
      <c r="F152">
        <f>IFERROR(VLOOKUP(Tabla1[[#This Row],[team_name]],fts_fem,2,0),7)</f>
        <v>7</v>
      </c>
      <c r="G152">
        <f>IFERROR(VLOOKUP(Tabla1[[#This Row],[team_name]],vol_masc,2,0),7)</f>
        <v>7</v>
      </c>
      <c r="H152">
        <f>IFERROR(VLOOKUP(Tabla1[[#This Row],[team_name]],bas_masc,2,0),7)</f>
        <v>7</v>
      </c>
      <c r="I152">
        <f>IFERROR(VLOOKUP(Tabla1[[#This Row],[team_name]],bes_masc,2,0),7)</f>
        <v>7</v>
      </c>
      <c r="J152">
        <f>IFERROR(VLOOKUP(Tabla1[[#This Row],[team_name]],bad_masc,2,0),7)</f>
        <v>7</v>
      </c>
      <c r="K152">
        <f>IFERROR(VLOOKUP(Tabla1[[#This Row],[team_name]],cur_masc,2,0),7)</f>
        <v>7</v>
      </c>
      <c r="L152">
        <f>IFERROR(VLOOKUP(Tabla1[[#This Row],[team_name]],ten_masc,2,0),7)</f>
        <v>7</v>
      </c>
      <c r="M152">
        <f>IFERROR(VLOOKUP(Tabla1[[#This Row],[team_name]],rug_masc,2,0),7)</f>
        <v>7</v>
      </c>
      <c r="N152">
        <f>IFERROR(VLOOKUP(Tabla1[[#This Row],[team_name]],sqs_masc,2,0),7)</f>
        <v>7</v>
      </c>
      <c r="O152">
        <f>IFERROR(VLOOKUP(Tabla1[[#This Row],[team_name]],vlp_masc,2,0),7)</f>
        <v>7</v>
      </c>
      <c r="P152">
        <f>IFERROR(VLOOKUP(Tabla1[[#This Row],[team_name]],tem_masc,2,0),7)</f>
        <v>7</v>
      </c>
      <c r="Q152">
        <f>IFERROR(VLOOKUP(Tabla1[[#This Row],[team_name]],bal_masc,2,0),7)</f>
        <v>7</v>
      </c>
      <c r="R152">
        <f>IFERROR(VLOOKUP(Tabla1[[#This Row],[team_name]],hck_masc,2,0),7)</f>
        <v>7</v>
      </c>
      <c r="S152">
        <f>IFERROR(VLOOKUP(Tabla1[[#This Row],[team_name]],arc_masc,2,0),7)</f>
        <v>7</v>
      </c>
      <c r="T152">
        <f>IFERROR(VLOOKUP(Tabla1[[#This Row],[team_name]],esg_masc,2,0),7)</f>
        <v>7</v>
      </c>
      <c r="U152">
        <f>IFERROR(VLOOKUP(Tabla1[[#This Row],[team_name]],vol_fem,2,0),7)</f>
        <v>6</v>
      </c>
      <c r="V152">
        <f>IFERROR(VLOOKUP(Tabla1[[#This Row],[team_name]],bas_fem,2,0),7)</f>
        <v>4</v>
      </c>
      <c r="W152">
        <f>IFERROR(VLOOKUP(Tabla1[[#This Row],[team_name]],bes_fem,2,0),7)</f>
        <v>7</v>
      </c>
      <c r="X152">
        <f>IFERROR(VLOOKUP(Tabla1[[#This Row],[team_name]],bad_fem,2,0),7)</f>
        <v>7</v>
      </c>
      <c r="Y152">
        <f>IFERROR(VLOOKUP(Tabla1[[#This Row],[team_name]],cur_fem,2,0),7)</f>
        <v>7</v>
      </c>
      <c r="Z152">
        <f>IFERROR(VLOOKUP(Tabla1[[#This Row],[team_name]],ten_fem,2,0),7)</f>
        <v>7</v>
      </c>
      <c r="AA152">
        <f>IFERROR(VLOOKUP(Tabla1[[#This Row],[team_name]],rug_fem,2,0),7)</f>
        <v>6</v>
      </c>
      <c r="AB152">
        <f>IFERROR(VLOOKUP(Tabla1[[#This Row],[team_name]],sqs_fem,2,0),7)</f>
        <v>7</v>
      </c>
      <c r="AC152">
        <f>IFERROR(VLOOKUP(Tabla1[[#This Row],[team_name]],vlp_fem,2,0),7)</f>
        <v>7</v>
      </c>
      <c r="AD152">
        <f>IFERROR(VLOOKUP(Tabla1[[#This Row],[team_name]],tem_fem,2,0),7)</f>
        <v>7</v>
      </c>
      <c r="AE152">
        <f>IFERROR(VLOOKUP(Tabla1[[#This Row],[team_name]],bal_fem,2,0),7)</f>
        <v>7</v>
      </c>
      <c r="AF152">
        <f>IFERROR(VLOOKUP(Tabla1[[#This Row],[team_name]],hck_fem,2,0),7)</f>
        <v>6</v>
      </c>
      <c r="AG152">
        <f>IFERROR(VLOOKUP(Tabla1[[#This Row],[team_name]],esg_fem,2,0),7)</f>
        <v>7</v>
      </c>
      <c r="AH152">
        <f>IFERROR(VLOOKUP(Tabla1[[#This Row],[team_name]],esg_fem,2,0),7)</f>
        <v>7</v>
      </c>
      <c r="BC152">
        <v>7</v>
      </c>
      <c r="BD152">
        <v>7</v>
      </c>
      <c r="BE152">
        <v>7</v>
      </c>
      <c r="BF152">
        <v>7</v>
      </c>
      <c r="BG152">
        <v>7</v>
      </c>
      <c r="BH152">
        <v>7</v>
      </c>
      <c r="BI152">
        <v>7</v>
      </c>
      <c r="BJ152">
        <v>7</v>
      </c>
      <c r="BK152">
        <v>7</v>
      </c>
      <c r="BL152">
        <v>7</v>
      </c>
      <c r="BM152">
        <v>7</v>
      </c>
    </row>
    <row r="153" spans="1:65" x14ac:dyDescent="0.25">
      <c r="A153">
        <v>352</v>
      </c>
      <c r="B153" t="s">
        <v>1121</v>
      </c>
      <c r="C153">
        <f>IFERROR(VLOOKUP(Tabla1[[#This Row],[team_name]],fut_masc,2,0),7)</f>
        <v>7</v>
      </c>
      <c r="D153">
        <f>IFERROR(VLOOKUP(Tabla1[[#This Row],[team_name]],fut_fem,2,0),7)</f>
        <v>7</v>
      </c>
      <c r="E153">
        <f>IFERROR(VLOOKUP(Tabla1[[#This Row],[team_name]],fts_masc,2,0),7)</f>
        <v>7</v>
      </c>
      <c r="F153">
        <f>IFERROR(VLOOKUP(Tabla1[[#This Row],[team_name]],fts_fem,2,0),7)</f>
        <v>5</v>
      </c>
      <c r="G153">
        <f>IFERROR(VLOOKUP(Tabla1[[#This Row],[team_name]],vol_masc,2,0),7)</f>
        <v>7</v>
      </c>
      <c r="H153">
        <f>IFERROR(VLOOKUP(Tabla1[[#This Row],[team_name]],bas_masc,2,0),7)</f>
        <v>7</v>
      </c>
      <c r="I153">
        <f>IFERROR(VLOOKUP(Tabla1[[#This Row],[team_name]],bes_masc,2,0),7)</f>
        <v>7</v>
      </c>
      <c r="J153">
        <f>IFERROR(VLOOKUP(Tabla1[[#This Row],[team_name]],bad_masc,2,0),7)</f>
        <v>7</v>
      </c>
      <c r="K153">
        <f>IFERROR(VLOOKUP(Tabla1[[#This Row],[team_name]],cur_masc,2,0),7)</f>
        <v>7</v>
      </c>
      <c r="L153">
        <f>IFERROR(VLOOKUP(Tabla1[[#This Row],[team_name]],ten_masc,2,0),7)</f>
        <v>7</v>
      </c>
      <c r="M153">
        <f>IFERROR(VLOOKUP(Tabla1[[#This Row],[team_name]],rug_masc,2,0),7)</f>
        <v>7</v>
      </c>
      <c r="N153">
        <f>IFERROR(VLOOKUP(Tabla1[[#This Row],[team_name]],sqs_masc,2,0),7)</f>
        <v>7</v>
      </c>
      <c r="O153">
        <f>IFERROR(VLOOKUP(Tabla1[[#This Row],[team_name]],vlp_masc,2,0),7)</f>
        <v>7</v>
      </c>
      <c r="P153">
        <f>IFERROR(VLOOKUP(Tabla1[[#This Row],[team_name]],tem_masc,2,0),7)</f>
        <v>7</v>
      </c>
      <c r="Q153">
        <f>IFERROR(VLOOKUP(Tabla1[[#This Row],[team_name]],bal_masc,2,0),7)</f>
        <v>7</v>
      </c>
      <c r="R153">
        <f>IFERROR(VLOOKUP(Tabla1[[#This Row],[team_name]],hck_masc,2,0),7)</f>
        <v>7</v>
      </c>
      <c r="S153">
        <f>IFERROR(VLOOKUP(Tabla1[[#This Row],[team_name]],arc_masc,2,0),7)</f>
        <v>7</v>
      </c>
      <c r="T153">
        <f>IFERROR(VLOOKUP(Tabla1[[#This Row],[team_name]],esg_masc,2,0),7)</f>
        <v>7</v>
      </c>
      <c r="U153">
        <f>IFERROR(VLOOKUP(Tabla1[[#This Row],[team_name]],vol_fem,2,0),7)</f>
        <v>6</v>
      </c>
      <c r="V153">
        <f>IFERROR(VLOOKUP(Tabla1[[#This Row],[team_name]],bas_fem,2,0),7)</f>
        <v>7</v>
      </c>
      <c r="W153">
        <f>IFERROR(VLOOKUP(Tabla1[[#This Row],[team_name]],bes_fem,2,0),7)</f>
        <v>7</v>
      </c>
      <c r="X153">
        <f>IFERROR(VLOOKUP(Tabla1[[#This Row],[team_name]],bad_fem,2,0),7)</f>
        <v>7</v>
      </c>
      <c r="Y153">
        <f>IFERROR(VLOOKUP(Tabla1[[#This Row],[team_name]],cur_fem,2,0),7)</f>
        <v>7</v>
      </c>
      <c r="Z153">
        <f>IFERROR(VLOOKUP(Tabla1[[#This Row],[team_name]],ten_fem,2,0),7)</f>
        <v>7</v>
      </c>
      <c r="AA153">
        <f>IFERROR(VLOOKUP(Tabla1[[#This Row],[team_name]],rug_fem,2,0),7)</f>
        <v>7</v>
      </c>
      <c r="AB153">
        <f>IFERROR(VLOOKUP(Tabla1[[#This Row],[team_name]],sqs_fem,2,0),7)</f>
        <v>7</v>
      </c>
      <c r="AC153">
        <f>IFERROR(VLOOKUP(Tabla1[[#This Row],[team_name]],vlp_fem,2,0),7)</f>
        <v>7</v>
      </c>
      <c r="AD153">
        <f>IFERROR(VLOOKUP(Tabla1[[#This Row],[team_name]],tem_fem,2,0),7)</f>
        <v>1</v>
      </c>
      <c r="AE153">
        <f>IFERROR(VLOOKUP(Tabla1[[#This Row],[team_name]],bal_fem,2,0),7)</f>
        <v>7</v>
      </c>
      <c r="AF153">
        <f>IFERROR(VLOOKUP(Tabla1[[#This Row],[team_name]],hck_fem,2,0),7)</f>
        <v>7</v>
      </c>
      <c r="AG153">
        <f>IFERROR(VLOOKUP(Tabla1[[#This Row],[team_name]],esg_fem,2,0),7)</f>
        <v>7</v>
      </c>
      <c r="AH153">
        <f>IFERROR(VLOOKUP(Tabla1[[#This Row],[team_name]],esg_fem,2,0),7)</f>
        <v>7</v>
      </c>
      <c r="BC153">
        <v>7</v>
      </c>
      <c r="BD153">
        <v>7</v>
      </c>
      <c r="BE153">
        <v>7</v>
      </c>
      <c r="BF153">
        <v>7</v>
      </c>
      <c r="BG153">
        <v>7</v>
      </c>
      <c r="BH153">
        <v>7</v>
      </c>
      <c r="BI153">
        <v>7</v>
      </c>
      <c r="BJ153">
        <v>7</v>
      </c>
      <c r="BK153">
        <v>7</v>
      </c>
      <c r="BL153">
        <v>7</v>
      </c>
      <c r="BM153">
        <v>7</v>
      </c>
    </row>
    <row r="154" spans="1:65" x14ac:dyDescent="0.25">
      <c r="A154">
        <v>353</v>
      </c>
      <c r="B154" t="s">
        <v>1122</v>
      </c>
      <c r="C154">
        <f>IFERROR(VLOOKUP(Tabla1[[#This Row],[team_name]],fut_masc,2,0),7)</f>
        <v>7</v>
      </c>
      <c r="D154">
        <f>IFERROR(VLOOKUP(Tabla1[[#This Row],[team_name]],fut_fem,2,0),7)</f>
        <v>6</v>
      </c>
      <c r="E154">
        <f>IFERROR(VLOOKUP(Tabla1[[#This Row],[team_name]],fts_masc,2,0),7)</f>
        <v>7</v>
      </c>
      <c r="F154">
        <f>IFERROR(VLOOKUP(Tabla1[[#This Row],[team_name]],fts_fem,2,0),7)</f>
        <v>7</v>
      </c>
      <c r="G154">
        <f>IFERROR(VLOOKUP(Tabla1[[#This Row],[team_name]],vol_masc,2,0),7)</f>
        <v>7</v>
      </c>
      <c r="H154">
        <f>IFERROR(VLOOKUP(Tabla1[[#This Row],[team_name]],bas_masc,2,0),7)</f>
        <v>7</v>
      </c>
      <c r="I154">
        <f>IFERROR(VLOOKUP(Tabla1[[#This Row],[team_name]],bes_masc,2,0),7)</f>
        <v>7</v>
      </c>
      <c r="J154">
        <f>IFERROR(VLOOKUP(Tabla1[[#This Row],[team_name]],bad_masc,2,0),7)</f>
        <v>7</v>
      </c>
      <c r="K154">
        <f>IFERROR(VLOOKUP(Tabla1[[#This Row],[team_name]],cur_masc,2,0),7)</f>
        <v>7</v>
      </c>
      <c r="L154">
        <f>IFERROR(VLOOKUP(Tabla1[[#This Row],[team_name]],ten_masc,2,0),7)</f>
        <v>7</v>
      </c>
      <c r="M154">
        <f>IFERROR(VLOOKUP(Tabla1[[#This Row],[team_name]],rug_masc,2,0),7)</f>
        <v>7</v>
      </c>
      <c r="N154">
        <f>IFERROR(VLOOKUP(Tabla1[[#This Row],[team_name]],sqs_masc,2,0),7)</f>
        <v>7</v>
      </c>
      <c r="O154">
        <f>IFERROR(VLOOKUP(Tabla1[[#This Row],[team_name]],vlp_masc,2,0),7)</f>
        <v>7</v>
      </c>
      <c r="P154">
        <f>IFERROR(VLOOKUP(Tabla1[[#This Row],[team_name]],tem_masc,2,0),7)</f>
        <v>7</v>
      </c>
      <c r="Q154">
        <f>IFERROR(VLOOKUP(Tabla1[[#This Row],[team_name]],bal_masc,2,0),7)</f>
        <v>7</v>
      </c>
      <c r="R154">
        <f>IFERROR(VLOOKUP(Tabla1[[#This Row],[team_name]],hck_masc,2,0),7)</f>
        <v>7</v>
      </c>
      <c r="S154">
        <f>IFERROR(VLOOKUP(Tabla1[[#This Row],[team_name]],arc_masc,2,0),7)</f>
        <v>7</v>
      </c>
      <c r="T154">
        <f>IFERROR(VLOOKUP(Tabla1[[#This Row],[team_name]],esg_masc,2,0),7)</f>
        <v>7</v>
      </c>
      <c r="U154">
        <f>IFERROR(VLOOKUP(Tabla1[[#This Row],[team_name]],vol_fem,2,0),7)</f>
        <v>6</v>
      </c>
      <c r="V154">
        <f>IFERROR(VLOOKUP(Tabla1[[#This Row],[team_name]],bas_fem,2,0),7)</f>
        <v>5</v>
      </c>
      <c r="W154">
        <f>IFERROR(VLOOKUP(Tabla1[[#This Row],[team_name]],bes_fem,2,0),7)</f>
        <v>7</v>
      </c>
      <c r="X154">
        <f>IFERROR(VLOOKUP(Tabla1[[#This Row],[team_name]],bad_fem,2,0),7)</f>
        <v>7</v>
      </c>
      <c r="Y154">
        <f>IFERROR(VLOOKUP(Tabla1[[#This Row],[team_name]],cur_fem,2,0),7)</f>
        <v>7</v>
      </c>
      <c r="Z154">
        <f>IFERROR(VLOOKUP(Tabla1[[#This Row],[team_name]],ten_fem,2,0),7)</f>
        <v>6</v>
      </c>
      <c r="AA154">
        <f>IFERROR(VLOOKUP(Tabla1[[#This Row],[team_name]],rug_fem,2,0),7)</f>
        <v>7</v>
      </c>
      <c r="AB154">
        <f>IFERROR(VLOOKUP(Tabla1[[#This Row],[team_name]],sqs_fem,2,0),7)</f>
        <v>7</v>
      </c>
      <c r="AC154">
        <f>IFERROR(VLOOKUP(Tabla1[[#This Row],[team_name]],vlp_fem,2,0),7)</f>
        <v>7</v>
      </c>
      <c r="AD154">
        <f>IFERROR(VLOOKUP(Tabla1[[#This Row],[team_name]],tem_fem,2,0),7)</f>
        <v>7</v>
      </c>
      <c r="AE154">
        <f>IFERROR(VLOOKUP(Tabla1[[#This Row],[team_name]],bal_fem,2,0),7)</f>
        <v>7</v>
      </c>
      <c r="AF154">
        <f>IFERROR(VLOOKUP(Tabla1[[#This Row],[team_name]],hck_fem,2,0),7)</f>
        <v>7</v>
      </c>
      <c r="AG154">
        <f>IFERROR(VLOOKUP(Tabla1[[#This Row],[team_name]],esg_fem,2,0),7)</f>
        <v>7</v>
      </c>
      <c r="AH154">
        <f>IFERROR(VLOOKUP(Tabla1[[#This Row],[team_name]],esg_fem,2,0),7)</f>
        <v>7</v>
      </c>
      <c r="BC154">
        <v>7</v>
      </c>
      <c r="BD154">
        <v>7</v>
      </c>
      <c r="BE154">
        <v>7</v>
      </c>
      <c r="BF154">
        <v>7</v>
      </c>
      <c r="BG154">
        <v>7</v>
      </c>
      <c r="BH154">
        <v>7</v>
      </c>
      <c r="BI154">
        <v>7</v>
      </c>
      <c r="BJ154">
        <v>7</v>
      </c>
      <c r="BK154">
        <v>7</v>
      </c>
      <c r="BL154">
        <v>7</v>
      </c>
      <c r="BM154">
        <v>7</v>
      </c>
    </row>
    <row r="155" spans="1:65" x14ac:dyDescent="0.25">
      <c r="A155">
        <v>354</v>
      </c>
      <c r="B155" t="s">
        <v>1123</v>
      </c>
      <c r="C155">
        <f>IFERROR(VLOOKUP(Tabla1[[#This Row],[team_name]],fut_masc,2,0),7)</f>
        <v>7</v>
      </c>
      <c r="D155">
        <f>IFERROR(VLOOKUP(Tabla1[[#This Row],[team_name]],fut_fem,2,0),7)</f>
        <v>7</v>
      </c>
      <c r="E155">
        <f>IFERROR(VLOOKUP(Tabla1[[#This Row],[team_name]],fts_masc,2,0),7)</f>
        <v>7</v>
      </c>
      <c r="F155">
        <f>IFERROR(VLOOKUP(Tabla1[[#This Row],[team_name]],fts_fem,2,0),7)</f>
        <v>7</v>
      </c>
      <c r="G155">
        <f>IFERROR(VLOOKUP(Tabla1[[#This Row],[team_name]],vol_masc,2,0),7)</f>
        <v>7</v>
      </c>
      <c r="H155">
        <f>IFERROR(VLOOKUP(Tabla1[[#This Row],[team_name]],bas_masc,2,0),7)</f>
        <v>7</v>
      </c>
      <c r="I155">
        <f>IFERROR(VLOOKUP(Tabla1[[#This Row],[team_name]],bes_masc,2,0),7)</f>
        <v>7</v>
      </c>
      <c r="J155">
        <f>IFERROR(VLOOKUP(Tabla1[[#This Row],[team_name]],bad_masc,2,0),7)</f>
        <v>7</v>
      </c>
      <c r="K155">
        <f>IFERROR(VLOOKUP(Tabla1[[#This Row],[team_name]],cur_masc,2,0),7)</f>
        <v>7</v>
      </c>
      <c r="L155">
        <f>IFERROR(VLOOKUP(Tabla1[[#This Row],[team_name]],ten_masc,2,0),7)</f>
        <v>7</v>
      </c>
      <c r="M155">
        <f>IFERROR(VLOOKUP(Tabla1[[#This Row],[team_name]],rug_masc,2,0),7)</f>
        <v>7</v>
      </c>
      <c r="N155">
        <f>IFERROR(VLOOKUP(Tabla1[[#This Row],[team_name]],sqs_masc,2,0),7)</f>
        <v>7</v>
      </c>
      <c r="O155">
        <f>IFERROR(VLOOKUP(Tabla1[[#This Row],[team_name]],vlp_masc,2,0),7)</f>
        <v>7</v>
      </c>
      <c r="P155">
        <f>IFERROR(VLOOKUP(Tabla1[[#This Row],[team_name]],tem_masc,2,0),7)</f>
        <v>7</v>
      </c>
      <c r="Q155">
        <f>IFERROR(VLOOKUP(Tabla1[[#This Row],[team_name]],bal_masc,2,0),7)</f>
        <v>7</v>
      </c>
      <c r="R155">
        <f>IFERROR(VLOOKUP(Tabla1[[#This Row],[team_name]],hck_masc,2,0),7)</f>
        <v>7</v>
      </c>
      <c r="S155">
        <f>IFERROR(VLOOKUP(Tabla1[[#This Row],[team_name]],arc_masc,2,0),7)</f>
        <v>7</v>
      </c>
      <c r="T155">
        <f>IFERROR(VLOOKUP(Tabla1[[#This Row],[team_name]],esg_masc,2,0),7)</f>
        <v>7</v>
      </c>
      <c r="U155">
        <f>IFERROR(VLOOKUP(Tabla1[[#This Row],[team_name]],vol_fem,2,0),7)</f>
        <v>7</v>
      </c>
      <c r="V155">
        <f>IFERROR(VLOOKUP(Tabla1[[#This Row],[team_name]],bas_fem,2,0),7)</f>
        <v>7</v>
      </c>
      <c r="W155">
        <f>IFERROR(VLOOKUP(Tabla1[[#This Row],[team_name]],bes_fem,2,0),7)</f>
        <v>7</v>
      </c>
      <c r="X155">
        <f>IFERROR(VLOOKUP(Tabla1[[#This Row],[team_name]],bad_fem,2,0),7)</f>
        <v>7</v>
      </c>
      <c r="Y155">
        <f>IFERROR(VLOOKUP(Tabla1[[#This Row],[team_name]],cur_fem,2,0),7)</f>
        <v>7</v>
      </c>
      <c r="Z155">
        <f>IFERROR(VLOOKUP(Tabla1[[#This Row],[team_name]],ten_fem,2,0),7)</f>
        <v>7</v>
      </c>
      <c r="AA155">
        <f>IFERROR(VLOOKUP(Tabla1[[#This Row],[team_name]],rug_fem,2,0),7)</f>
        <v>4</v>
      </c>
      <c r="AB155">
        <f>IFERROR(VLOOKUP(Tabla1[[#This Row],[team_name]],sqs_fem,2,0),7)</f>
        <v>7</v>
      </c>
      <c r="AC155">
        <f>IFERROR(VLOOKUP(Tabla1[[#This Row],[team_name]],vlp_fem,2,0),7)</f>
        <v>7</v>
      </c>
      <c r="AD155">
        <f>IFERROR(VLOOKUP(Tabla1[[#This Row],[team_name]],tem_fem,2,0),7)</f>
        <v>7</v>
      </c>
      <c r="AE155">
        <f>IFERROR(VLOOKUP(Tabla1[[#This Row],[team_name]],bal_fem,2,0),7)</f>
        <v>7</v>
      </c>
      <c r="AF155">
        <f>IFERROR(VLOOKUP(Tabla1[[#This Row],[team_name]],hck_fem,2,0),7)</f>
        <v>7</v>
      </c>
      <c r="AG155">
        <f>IFERROR(VLOOKUP(Tabla1[[#This Row],[team_name]],esg_fem,2,0),7)</f>
        <v>7</v>
      </c>
      <c r="AH155">
        <f>IFERROR(VLOOKUP(Tabla1[[#This Row],[team_name]],esg_fem,2,0),7)</f>
        <v>7</v>
      </c>
      <c r="BC155">
        <v>7</v>
      </c>
      <c r="BD155">
        <v>7</v>
      </c>
      <c r="BE155">
        <v>7</v>
      </c>
      <c r="BF155">
        <v>7</v>
      </c>
      <c r="BG155">
        <v>7</v>
      </c>
      <c r="BH155">
        <v>7</v>
      </c>
      <c r="BI155">
        <v>7</v>
      </c>
      <c r="BJ155">
        <v>7</v>
      </c>
      <c r="BK155">
        <v>7</v>
      </c>
      <c r="BL155">
        <v>7</v>
      </c>
      <c r="BM155">
        <v>7</v>
      </c>
    </row>
    <row r="156" spans="1:65" x14ac:dyDescent="0.25">
      <c r="A156">
        <v>355</v>
      </c>
      <c r="B156" t="s">
        <v>1124</v>
      </c>
      <c r="C156">
        <f>IFERROR(VLOOKUP(Tabla1[[#This Row],[team_name]],fut_masc,2,0),7)</f>
        <v>7</v>
      </c>
      <c r="D156">
        <f>IFERROR(VLOOKUP(Tabla1[[#This Row],[team_name]],fut_fem,2,0),7)</f>
        <v>5</v>
      </c>
      <c r="E156">
        <f>IFERROR(VLOOKUP(Tabla1[[#This Row],[team_name]],fts_masc,2,0),7)</f>
        <v>7</v>
      </c>
      <c r="F156">
        <f>IFERROR(VLOOKUP(Tabla1[[#This Row],[team_name]],fts_fem,2,0),7)</f>
        <v>3</v>
      </c>
      <c r="G156">
        <f>IFERROR(VLOOKUP(Tabla1[[#This Row],[team_name]],vol_masc,2,0),7)</f>
        <v>7</v>
      </c>
      <c r="H156">
        <f>IFERROR(VLOOKUP(Tabla1[[#This Row],[team_name]],bas_masc,2,0),7)</f>
        <v>7</v>
      </c>
      <c r="I156">
        <f>IFERROR(VLOOKUP(Tabla1[[#This Row],[team_name]],bes_masc,2,0),7)</f>
        <v>7</v>
      </c>
      <c r="J156">
        <f>IFERROR(VLOOKUP(Tabla1[[#This Row],[team_name]],bad_masc,2,0),7)</f>
        <v>7</v>
      </c>
      <c r="K156">
        <f>IFERROR(VLOOKUP(Tabla1[[#This Row],[team_name]],cur_masc,2,0),7)</f>
        <v>7</v>
      </c>
      <c r="L156">
        <f>IFERROR(VLOOKUP(Tabla1[[#This Row],[team_name]],ten_masc,2,0),7)</f>
        <v>7</v>
      </c>
      <c r="M156">
        <f>IFERROR(VLOOKUP(Tabla1[[#This Row],[team_name]],rug_masc,2,0),7)</f>
        <v>7</v>
      </c>
      <c r="N156">
        <f>IFERROR(VLOOKUP(Tabla1[[#This Row],[team_name]],sqs_masc,2,0),7)</f>
        <v>7</v>
      </c>
      <c r="O156">
        <f>IFERROR(VLOOKUP(Tabla1[[#This Row],[team_name]],vlp_masc,2,0),7)</f>
        <v>7</v>
      </c>
      <c r="P156">
        <f>IFERROR(VLOOKUP(Tabla1[[#This Row],[team_name]],tem_masc,2,0),7)</f>
        <v>7</v>
      </c>
      <c r="Q156">
        <f>IFERROR(VLOOKUP(Tabla1[[#This Row],[team_name]],bal_masc,2,0),7)</f>
        <v>7</v>
      </c>
      <c r="R156">
        <f>IFERROR(VLOOKUP(Tabla1[[#This Row],[team_name]],hck_masc,2,0),7)</f>
        <v>7</v>
      </c>
      <c r="S156">
        <f>IFERROR(VLOOKUP(Tabla1[[#This Row],[team_name]],arc_masc,2,0),7)</f>
        <v>7</v>
      </c>
      <c r="T156">
        <f>IFERROR(VLOOKUP(Tabla1[[#This Row],[team_name]],esg_masc,2,0),7)</f>
        <v>7</v>
      </c>
      <c r="U156">
        <f>IFERROR(VLOOKUP(Tabla1[[#This Row],[team_name]],vol_fem,2,0),7)</f>
        <v>7</v>
      </c>
      <c r="V156">
        <f>IFERROR(VLOOKUP(Tabla1[[#This Row],[team_name]],bas_fem,2,0),7)</f>
        <v>5</v>
      </c>
      <c r="W156">
        <f>IFERROR(VLOOKUP(Tabla1[[#This Row],[team_name]],bes_fem,2,0),7)</f>
        <v>5</v>
      </c>
      <c r="X156">
        <f>IFERROR(VLOOKUP(Tabla1[[#This Row],[team_name]],bad_fem,2,0),7)</f>
        <v>3</v>
      </c>
      <c r="Y156">
        <f>IFERROR(VLOOKUP(Tabla1[[#This Row],[team_name]],cur_fem,2,0),7)</f>
        <v>7</v>
      </c>
      <c r="Z156">
        <f>IFERROR(VLOOKUP(Tabla1[[#This Row],[team_name]],ten_fem,2,0),7)</f>
        <v>7</v>
      </c>
      <c r="AA156">
        <f>IFERROR(VLOOKUP(Tabla1[[#This Row],[team_name]],rug_fem,2,0),7)</f>
        <v>7</v>
      </c>
      <c r="AB156">
        <f>IFERROR(VLOOKUP(Tabla1[[#This Row],[team_name]],sqs_fem,2,0),7)</f>
        <v>2</v>
      </c>
      <c r="AC156">
        <f>IFERROR(VLOOKUP(Tabla1[[#This Row],[team_name]],vlp_fem,2,0),7)</f>
        <v>7</v>
      </c>
      <c r="AD156">
        <f>IFERROR(VLOOKUP(Tabla1[[#This Row],[team_name]],tem_fem,2,0),7)</f>
        <v>5</v>
      </c>
      <c r="AE156">
        <f>IFERROR(VLOOKUP(Tabla1[[#This Row],[team_name]],bal_fem,2,0),7)</f>
        <v>7</v>
      </c>
      <c r="AF156">
        <f>IFERROR(VLOOKUP(Tabla1[[#This Row],[team_name]],hck_fem,2,0),7)</f>
        <v>3</v>
      </c>
      <c r="AG156">
        <f>IFERROR(VLOOKUP(Tabla1[[#This Row],[team_name]],esg_fem,2,0),7)</f>
        <v>7</v>
      </c>
      <c r="AH156">
        <f>IFERROR(VLOOKUP(Tabla1[[#This Row],[team_name]],esg_fem,2,0),7)</f>
        <v>7</v>
      </c>
      <c r="BC156">
        <v>7</v>
      </c>
      <c r="BD156">
        <v>7</v>
      </c>
      <c r="BE156">
        <v>7</v>
      </c>
      <c r="BF156">
        <v>7</v>
      </c>
      <c r="BG156">
        <v>7</v>
      </c>
      <c r="BH156">
        <v>7</v>
      </c>
      <c r="BI156">
        <v>7</v>
      </c>
      <c r="BJ156">
        <v>7</v>
      </c>
      <c r="BK156">
        <v>7</v>
      </c>
      <c r="BL156">
        <v>7</v>
      </c>
      <c r="BM156">
        <v>7</v>
      </c>
    </row>
    <row r="157" spans="1:65" x14ac:dyDescent="0.25">
      <c r="A157">
        <v>356</v>
      </c>
      <c r="B157" t="s">
        <v>1125</v>
      </c>
      <c r="C157">
        <f>IFERROR(VLOOKUP(Tabla1[[#This Row],[team_name]],fut_masc,2,0),7)</f>
        <v>7</v>
      </c>
      <c r="D157">
        <f>IFERROR(VLOOKUP(Tabla1[[#This Row],[team_name]],fut_fem,2,0),7)</f>
        <v>7</v>
      </c>
      <c r="E157">
        <f>IFERROR(VLOOKUP(Tabla1[[#This Row],[team_name]],fts_masc,2,0),7)</f>
        <v>7</v>
      </c>
      <c r="F157">
        <f>IFERROR(VLOOKUP(Tabla1[[#This Row],[team_name]],fts_fem,2,0),7)</f>
        <v>7</v>
      </c>
      <c r="G157">
        <f>IFERROR(VLOOKUP(Tabla1[[#This Row],[team_name]],vol_masc,2,0),7)</f>
        <v>7</v>
      </c>
      <c r="H157">
        <f>IFERROR(VLOOKUP(Tabla1[[#This Row],[team_name]],bas_masc,2,0),7)</f>
        <v>7</v>
      </c>
      <c r="I157">
        <f>IFERROR(VLOOKUP(Tabla1[[#This Row],[team_name]],bes_masc,2,0),7)</f>
        <v>7</v>
      </c>
      <c r="J157">
        <f>IFERROR(VLOOKUP(Tabla1[[#This Row],[team_name]],bad_masc,2,0),7)</f>
        <v>7</v>
      </c>
      <c r="K157">
        <f>IFERROR(VLOOKUP(Tabla1[[#This Row],[team_name]],cur_masc,2,0),7)</f>
        <v>7</v>
      </c>
      <c r="L157">
        <f>IFERROR(VLOOKUP(Tabla1[[#This Row],[team_name]],ten_masc,2,0),7)</f>
        <v>7</v>
      </c>
      <c r="M157">
        <f>IFERROR(VLOOKUP(Tabla1[[#This Row],[team_name]],rug_masc,2,0),7)</f>
        <v>7</v>
      </c>
      <c r="N157">
        <f>IFERROR(VLOOKUP(Tabla1[[#This Row],[team_name]],sqs_masc,2,0),7)</f>
        <v>7</v>
      </c>
      <c r="O157">
        <f>IFERROR(VLOOKUP(Tabla1[[#This Row],[team_name]],vlp_masc,2,0),7)</f>
        <v>7</v>
      </c>
      <c r="P157">
        <f>IFERROR(VLOOKUP(Tabla1[[#This Row],[team_name]],tem_masc,2,0),7)</f>
        <v>7</v>
      </c>
      <c r="Q157">
        <f>IFERROR(VLOOKUP(Tabla1[[#This Row],[team_name]],bal_masc,2,0),7)</f>
        <v>7</v>
      </c>
      <c r="R157">
        <f>IFERROR(VLOOKUP(Tabla1[[#This Row],[team_name]],hck_masc,2,0),7)</f>
        <v>7</v>
      </c>
      <c r="S157">
        <f>IFERROR(VLOOKUP(Tabla1[[#This Row],[team_name]],arc_masc,2,0),7)</f>
        <v>7</v>
      </c>
      <c r="T157">
        <f>IFERROR(VLOOKUP(Tabla1[[#This Row],[team_name]],esg_masc,2,0),7)</f>
        <v>7</v>
      </c>
      <c r="U157">
        <f>IFERROR(VLOOKUP(Tabla1[[#This Row],[team_name]],vol_fem,2,0),7)</f>
        <v>7</v>
      </c>
      <c r="V157">
        <f>IFERROR(VLOOKUP(Tabla1[[#This Row],[team_name]],bas_fem,2,0),7)</f>
        <v>7</v>
      </c>
      <c r="W157">
        <f>IFERROR(VLOOKUP(Tabla1[[#This Row],[team_name]],bes_fem,2,0),7)</f>
        <v>7</v>
      </c>
      <c r="X157">
        <f>IFERROR(VLOOKUP(Tabla1[[#This Row],[team_name]],bad_fem,2,0),7)</f>
        <v>7</v>
      </c>
      <c r="Y157">
        <f>IFERROR(VLOOKUP(Tabla1[[#This Row],[team_name]],cur_fem,2,0),7)</f>
        <v>7</v>
      </c>
      <c r="Z157">
        <f>IFERROR(VLOOKUP(Tabla1[[#This Row],[team_name]],ten_fem,2,0),7)</f>
        <v>7</v>
      </c>
      <c r="AA157">
        <f>IFERROR(VLOOKUP(Tabla1[[#This Row],[team_name]],rug_fem,2,0),7)</f>
        <v>7</v>
      </c>
      <c r="AB157">
        <f>IFERROR(VLOOKUP(Tabla1[[#This Row],[team_name]],sqs_fem,2,0),7)</f>
        <v>7</v>
      </c>
      <c r="AC157">
        <f>IFERROR(VLOOKUP(Tabla1[[#This Row],[team_name]],vlp_fem,2,0),7)</f>
        <v>7</v>
      </c>
      <c r="AD157">
        <f>IFERROR(VLOOKUP(Tabla1[[#This Row],[team_name]],tem_fem,2,0),7)</f>
        <v>7</v>
      </c>
      <c r="AE157">
        <f>IFERROR(VLOOKUP(Tabla1[[#This Row],[team_name]],bal_fem,2,0),7)</f>
        <v>7</v>
      </c>
      <c r="AF157">
        <f>IFERROR(VLOOKUP(Tabla1[[#This Row],[team_name]],hck_fem,2,0),7)</f>
        <v>6</v>
      </c>
      <c r="AG157">
        <f>IFERROR(VLOOKUP(Tabla1[[#This Row],[team_name]],esg_fem,2,0),7)</f>
        <v>7</v>
      </c>
      <c r="AH157">
        <f>IFERROR(VLOOKUP(Tabla1[[#This Row],[team_name]],esg_fem,2,0),7)</f>
        <v>7</v>
      </c>
      <c r="BC157">
        <v>7</v>
      </c>
      <c r="BD157">
        <v>7</v>
      </c>
      <c r="BE157">
        <v>7</v>
      </c>
      <c r="BF157">
        <v>7</v>
      </c>
      <c r="BG157">
        <v>7</v>
      </c>
      <c r="BH157">
        <v>7</v>
      </c>
      <c r="BI157">
        <v>7</v>
      </c>
      <c r="BJ157">
        <v>7</v>
      </c>
      <c r="BK157">
        <v>7</v>
      </c>
      <c r="BL157">
        <v>7</v>
      </c>
      <c r="BM157">
        <v>7</v>
      </c>
    </row>
    <row r="158" spans="1:65" x14ac:dyDescent="0.25">
      <c r="A158">
        <v>357</v>
      </c>
      <c r="B158" t="s">
        <v>1126</v>
      </c>
      <c r="C158">
        <f>IFERROR(VLOOKUP(Tabla1[[#This Row],[team_name]],fut_masc,2,0),7)</f>
        <v>7</v>
      </c>
      <c r="D158">
        <f>IFERROR(VLOOKUP(Tabla1[[#This Row],[team_name]],fut_fem,2,0),7)</f>
        <v>7</v>
      </c>
      <c r="E158">
        <f>IFERROR(VLOOKUP(Tabla1[[#This Row],[team_name]],fts_masc,2,0),7)</f>
        <v>7</v>
      </c>
      <c r="F158">
        <f>IFERROR(VLOOKUP(Tabla1[[#This Row],[team_name]],fts_fem,2,0),7)</f>
        <v>7</v>
      </c>
      <c r="G158">
        <f>IFERROR(VLOOKUP(Tabla1[[#This Row],[team_name]],vol_masc,2,0),7)</f>
        <v>7</v>
      </c>
      <c r="H158">
        <f>IFERROR(VLOOKUP(Tabla1[[#This Row],[team_name]],bas_masc,2,0),7)</f>
        <v>7</v>
      </c>
      <c r="I158">
        <f>IFERROR(VLOOKUP(Tabla1[[#This Row],[team_name]],bes_masc,2,0),7)</f>
        <v>7</v>
      </c>
      <c r="J158">
        <f>IFERROR(VLOOKUP(Tabla1[[#This Row],[team_name]],bad_masc,2,0),7)</f>
        <v>7</v>
      </c>
      <c r="K158">
        <f>IFERROR(VLOOKUP(Tabla1[[#This Row],[team_name]],cur_masc,2,0),7)</f>
        <v>7</v>
      </c>
      <c r="L158">
        <f>IFERROR(VLOOKUP(Tabla1[[#This Row],[team_name]],ten_masc,2,0),7)</f>
        <v>7</v>
      </c>
      <c r="M158">
        <f>IFERROR(VLOOKUP(Tabla1[[#This Row],[team_name]],rug_masc,2,0),7)</f>
        <v>7</v>
      </c>
      <c r="N158">
        <f>IFERROR(VLOOKUP(Tabla1[[#This Row],[team_name]],sqs_masc,2,0),7)</f>
        <v>7</v>
      </c>
      <c r="O158">
        <f>IFERROR(VLOOKUP(Tabla1[[#This Row],[team_name]],vlp_masc,2,0),7)</f>
        <v>7</v>
      </c>
      <c r="P158">
        <f>IFERROR(VLOOKUP(Tabla1[[#This Row],[team_name]],tem_masc,2,0),7)</f>
        <v>7</v>
      </c>
      <c r="Q158">
        <f>IFERROR(VLOOKUP(Tabla1[[#This Row],[team_name]],bal_masc,2,0),7)</f>
        <v>7</v>
      </c>
      <c r="R158">
        <f>IFERROR(VLOOKUP(Tabla1[[#This Row],[team_name]],hck_masc,2,0),7)</f>
        <v>7</v>
      </c>
      <c r="S158">
        <f>IFERROR(VLOOKUP(Tabla1[[#This Row],[team_name]],arc_masc,2,0),7)</f>
        <v>7</v>
      </c>
      <c r="T158">
        <f>IFERROR(VLOOKUP(Tabla1[[#This Row],[team_name]],esg_masc,2,0),7)</f>
        <v>7</v>
      </c>
      <c r="U158">
        <f>IFERROR(VLOOKUP(Tabla1[[#This Row],[team_name]],vol_fem,2,0),7)</f>
        <v>7</v>
      </c>
      <c r="V158">
        <f>IFERROR(VLOOKUP(Tabla1[[#This Row],[team_name]],bas_fem,2,0),7)</f>
        <v>6</v>
      </c>
      <c r="W158">
        <f>IFERROR(VLOOKUP(Tabla1[[#This Row],[team_name]],bes_fem,2,0),7)</f>
        <v>7</v>
      </c>
      <c r="X158">
        <f>IFERROR(VLOOKUP(Tabla1[[#This Row],[team_name]],bad_fem,2,0),7)</f>
        <v>7</v>
      </c>
      <c r="Y158">
        <f>IFERROR(VLOOKUP(Tabla1[[#This Row],[team_name]],cur_fem,2,0),7)</f>
        <v>7</v>
      </c>
      <c r="Z158">
        <f>IFERROR(VLOOKUP(Tabla1[[#This Row],[team_name]],ten_fem,2,0),7)</f>
        <v>7</v>
      </c>
      <c r="AA158">
        <f>IFERROR(VLOOKUP(Tabla1[[#This Row],[team_name]],rug_fem,2,0),7)</f>
        <v>7</v>
      </c>
      <c r="AB158">
        <f>IFERROR(VLOOKUP(Tabla1[[#This Row],[team_name]],sqs_fem,2,0),7)</f>
        <v>7</v>
      </c>
      <c r="AC158">
        <f>IFERROR(VLOOKUP(Tabla1[[#This Row],[team_name]],vlp_fem,2,0),7)</f>
        <v>7</v>
      </c>
      <c r="AD158">
        <f>IFERROR(VLOOKUP(Tabla1[[#This Row],[team_name]],tem_fem,2,0),7)</f>
        <v>7</v>
      </c>
      <c r="AE158">
        <f>IFERROR(VLOOKUP(Tabla1[[#This Row],[team_name]],bal_fem,2,0),7)</f>
        <v>7</v>
      </c>
      <c r="AF158">
        <f>IFERROR(VLOOKUP(Tabla1[[#This Row],[team_name]],hck_fem,2,0),7)</f>
        <v>7</v>
      </c>
      <c r="AG158">
        <f>IFERROR(VLOOKUP(Tabla1[[#This Row],[team_name]],esg_fem,2,0),7)</f>
        <v>7</v>
      </c>
      <c r="AH158">
        <f>IFERROR(VLOOKUP(Tabla1[[#This Row],[team_name]],esg_fem,2,0),7)</f>
        <v>7</v>
      </c>
      <c r="BC158">
        <v>7</v>
      </c>
      <c r="BD158">
        <v>7</v>
      </c>
      <c r="BE158">
        <v>7</v>
      </c>
      <c r="BF158">
        <v>7</v>
      </c>
      <c r="BG158">
        <v>7</v>
      </c>
      <c r="BH158">
        <v>7</v>
      </c>
      <c r="BI158">
        <v>7</v>
      </c>
      <c r="BJ158">
        <v>7</v>
      </c>
      <c r="BK158">
        <v>7</v>
      </c>
      <c r="BL158">
        <v>7</v>
      </c>
      <c r="BM158">
        <v>7</v>
      </c>
    </row>
    <row r="159" spans="1:65" x14ac:dyDescent="0.25">
      <c r="A159">
        <v>358</v>
      </c>
      <c r="B159" t="s">
        <v>1127</v>
      </c>
      <c r="C159">
        <f>IFERROR(VLOOKUP(Tabla1[[#This Row],[team_name]],fut_masc,2,0),7)</f>
        <v>7</v>
      </c>
      <c r="D159">
        <f>IFERROR(VLOOKUP(Tabla1[[#This Row],[team_name]],fut_fem,2,0),7)</f>
        <v>4</v>
      </c>
      <c r="E159">
        <f>IFERROR(VLOOKUP(Tabla1[[#This Row],[team_name]],fts_masc,2,0),7)</f>
        <v>7</v>
      </c>
      <c r="F159">
        <f>IFERROR(VLOOKUP(Tabla1[[#This Row],[team_name]],fts_fem,2,0),7)</f>
        <v>7</v>
      </c>
      <c r="G159">
        <f>IFERROR(VLOOKUP(Tabla1[[#This Row],[team_name]],vol_masc,2,0),7)</f>
        <v>7</v>
      </c>
      <c r="H159">
        <f>IFERROR(VLOOKUP(Tabla1[[#This Row],[team_name]],bas_masc,2,0),7)</f>
        <v>7</v>
      </c>
      <c r="I159">
        <f>IFERROR(VLOOKUP(Tabla1[[#This Row],[team_name]],bes_masc,2,0),7)</f>
        <v>7</v>
      </c>
      <c r="J159">
        <f>IFERROR(VLOOKUP(Tabla1[[#This Row],[team_name]],bad_masc,2,0),7)</f>
        <v>7</v>
      </c>
      <c r="K159">
        <f>IFERROR(VLOOKUP(Tabla1[[#This Row],[team_name]],cur_masc,2,0),7)</f>
        <v>7</v>
      </c>
      <c r="L159">
        <f>IFERROR(VLOOKUP(Tabla1[[#This Row],[team_name]],ten_masc,2,0),7)</f>
        <v>7</v>
      </c>
      <c r="M159">
        <f>IFERROR(VLOOKUP(Tabla1[[#This Row],[team_name]],rug_masc,2,0),7)</f>
        <v>7</v>
      </c>
      <c r="N159">
        <f>IFERROR(VLOOKUP(Tabla1[[#This Row],[team_name]],sqs_masc,2,0),7)</f>
        <v>7</v>
      </c>
      <c r="O159">
        <f>IFERROR(VLOOKUP(Tabla1[[#This Row],[team_name]],vlp_masc,2,0),7)</f>
        <v>7</v>
      </c>
      <c r="P159">
        <f>IFERROR(VLOOKUP(Tabla1[[#This Row],[team_name]],tem_masc,2,0),7)</f>
        <v>7</v>
      </c>
      <c r="Q159">
        <f>IFERROR(VLOOKUP(Tabla1[[#This Row],[team_name]],bal_masc,2,0),7)</f>
        <v>7</v>
      </c>
      <c r="R159">
        <f>IFERROR(VLOOKUP(Tabla1[[#This Row],[team_name]],hck_masc,2,0),7)</f>
        <v>7</v>
      </c>
      <c r="S159">
        <f>IFERROR(VLOOKUP(Tabla1[[#This Row],[team_name]],arc_masc,2,0),7)</f>
        <v>7</v>
      </c>
      <c r="T159">
        <f>IFERROR(VLOOKUP(Tabla1[[#This Row],[team_name]],esg_masc,2,0),7)</f>
        <v>7</v>
      </c>
      <c r="U159">
        <f>IFERROR(VLOOKUP(Tabla1[[#This Row],[team_name]],vol_fem,2,0),7)</f>
        <v>7</v>
      </c>
      <c r="V159">
        <f>IFERROR(VLOOKUP(Tabla1[[#This Row],[team_name]],bas_fem,2,0),7)</f>
        <v>2</v>
      </c>
      <c r="W159">
        <f>IFERROR(VLOOKUP(Tabla1[[#This Row],[team_name]],bes_fem,2,0),7)</f>
        <v>7</v>
      </c>
      <c r="X159">
        <f>IFERROR(VLOOKUP(Tabla1[[#This Row],[team_name]],bad_fem,2,0),7)</f>
        <v>7</v>
      </c>
      <c r="Y159">
        <f>IFERROR(VLOOKUP(Tabla1[[#This Row],[team_name]],cur_fem,2,0),7)</f>
        <v>7</v>
      </c>
      <c r="Z159">
        <f>IFERROR(VLOOKUP(Tabla1[[#This Row],[team_name]],ten_fem,2,0),7)</f>
        <v>7</v>
      </c>
      <c r="AA159">
        <f>IFERROR(VLOOKUP(Tabla1[[#This Row],[team_name]],rug_fem,2,0),7)</f>
        <v>7</v>
      </c>
      <c r="AB159">
        <f>IFERROR(VLOOKUP(Tabla1[[#This Row],[team_name]],sqs_fem,2,0),7)</f>
        <v>7</v>
      </c>
      <c r="AC159">
        <f>IFERROR(VLOOKUP(Tabla1[[#This Row],[team_name]],vlp_fem,2,0),7)</f>
        <v>7</v>
      </c>
      <c r="AD159">
        <f>IFERROR(VLOOKUP(Tabla1[[#This Row],[team_name]],tem_fem,2,0),7)</f>
        <v>7</v>
      </c>
      <c r="AE159">
        <f>IFERROR(VLOOKUP(Tabla1[[#This Row],[team_name]],bal_fem,2,0),7)</f>
        <v>7</v>
      </c>
      <c r="AF159">
        <f>IFERROR(VLOOKUP(Tabla1[[#This Row],[team_name]],hck_fem,2,0),7)</f>
        <v>7</v>
      </c>
      <c r="AG159">
        <f>IFERROR(VLOOKUP(Tabla1[[#This Row],[team_name]],esg_fem,2,0),7)</f>
        <v>7</v>
      </c>
      <c r="AH159">
        <f>IFERROR(VLOOKUP(Tabla1[[#This Row],[team_name]],esg_fem,2,0),7)</f>
        <v>7</v>
      </c>
      <c r="BC159">
        <v>7</v>
      </c>
      <c r="BD159">
        <v>7</v>
      </c>
      <c r="BE159">
        <v>7</v>
      </c>
      <c r="BF159">
        <v>7</v>
      </c>
      <c r="BG159">
        <v>7</v>
      </c>
      <c r="BH159">
        <v>7</v>
      </c>
      <c r="BI159">
        <v>7</v>
      </c>
      <c r="BJ159">
        <v>7</v>
      </c>
      <c r="BK159">
        <v>7</v>
      </c>
      <c r="BL159">
        <v>7</v>
      </c>
      <c r="BM159">
        <v>7</v>
      </c>
    </row>
    <row r="160" spans="1:65" x14ac:dyDescent="0.25">
      <c r="A160">
        <v>359</v>
      </c>
      <c r="B160" t="s">
        <v>1128</v>
      </c>
      <c r="C160">
        <f>IFERROR(VLOOKUP(Tabla1[[#This Row],[team_name]],fut_masc,2,0),7)</f>
        <v>7</v>
      </c>
      <c r="D160">
        <f>IFERROR(VLOOKUP(Tabla1[[#This Row],[team_name]],fut_fem,2,0),7)</f>
        <v>4</v>
      </c>
      <c r="E160">
        <f>IFERROR(VLOOKUP(Tabla1[[#This Row],[team_name]],fts_masc,2,0),7)</f>
        <v>7</v>
      </c>
      <c r="F160">
        <f>IFERROR(VLOOKUP(Tabla1[[#This Row],[team_name]],fts_fem,2,0),7)</f>
        <v>7</v>
      </c>
      <c r="G160">
        <f>IFERROR(VLOOKUP(Tabla1[[#This Row],[team_name]],vol_masc,2,0),7)</f>
        <v>7</v>
      </c>
      <c r="H160">
        <f>IFERROR(VLOOKUP(Tabla1[[#This Row],[team_name]],bas_masc,2,0),7)</f>
        <v>7</v>
      </c>
      <c r="I160">
        <f>IFERROR(VLOOKUP(Tabla1[[#This Row],[team_name]],bes_masc,2,0),7)</f>
        <v>7</v>
      </c>
      <c r="J160">
        <f>IFERROR(VLOOKUP(Tabla1[[#This Row],[team_name]],bad_masc,2,0),7)</f>
        <v>7</v>
      </c>
      <c r="K160">
        <f>IFERROR(VLOOKUP(Tabla1[[#This Row],[team_name]],cur_masc,2,0),7)</f>
        <v>7</v>
      </c>
      <c r="L160">
        <f>IFERROR(VLOOKUP(Tabla1[[#This Row],[team_name]],ten_masc,2,0),7)</f>
        <v>7</v>
      </c>
      <c r="M160">
        <f>IFERROR(VLOOKUP(Tabla1[[#This Row],[team_name]],rug_masc,2,0),7)</f>
        <v>7</v>
      </c>
      <c r="N160">
        <f>IFERROR(VLOOKUP(Tabla1[[#This Row],[team_name]],sqs_masc,2,0),7)</f>
        <v>7</v>
      </c>
      <c r="O160">
        <f>IFERROR(VLOOKUP(Tabla1[[#This Row],[team_name]],vlp_masc,2,0),7)</f>
        <v>7</v>
      </c>
      <c r="P160">
        <f>IFERROR(VLOOKUP(Tabla1[[#This Row],[team_name]],tem_masc,2,0),7)</f>
        <v>7</v>
      </c>
      <c r="Q160">
        <f>IFERROR(VLOOKUP(Tabla1[[#This Row],[team_name]],bal_masc,2,0),7)</f>
        <v>7</v>
      </c>
      <c r="R160">
        <f>IFERROR(VLOOKUP(Tabla1[[#This Row],[team_name]],hck_masc,2,0),7)</f>
        <v>7</v>
      </c>
      <c r="S160">
        <f>IFERROR(VLOOKUP(Tabla1[[#This Row],[team_name]],arc_masc,2,0),7)</f>
        <v>7</v>
      </c>
      <c r="T160">
        <f>IFERROR(VLOOKUP(Tabla1[[#This Row],[team_name]],esg_masc,2,0),7)</f>
        <v>7</v>
      </c>
      <c r="U160">
        <f>IFERROR(VLOOKUP(Tabla1[[#This Row],[team_name]],vol_fem,2,0),7)</f>
        <v>7</v>
      </c>
      <c r="V160">
        <f>IFERROR(VLOOKUP(Tabla1[[#This Row],[team_name]],bas_fem,2,0),7)</f>
        <v>5</v>
      </c>
      <c r="W160">
        <f>IFERROR(VLOOKUP(Tabla1[[#This Row],[team_name]],bes_fem,2,0),7)</f>
        <v>7</v>
      </c>
      <c r="X160">
        <f>IFERROR(VLOOKUP(Tabla1[[#This Row],[team_name]],bad_fem,2,0),7)</f>
        <v>7</v>
      </c>
      <c r="Y160">
        <f>IFERROR(VLOOKUP(Tabla1[[#This Row],[team_name]],cur_fem,2,0),7)</f>
        <v>7</v>
      </c>
      <c r="Z160">
        <f>IFERROR(VLOOKUP(Tabla1[[#This Row],[team_name]],ten_fem,2,0),7)</f>
        <v>7</v>
      </c>
      <c r="AA160">
        <f>IFERROR(VLOOKUP(Tabla1[[#This Row],[team_name]],rug_fem,2,0),7)</f>
        <v>7</v>
      </c>
      <c r="AB160">
        <f>IFERROR(VLOOKUP(Tabla1[[#This Row],[team_name]],sqs_fem,2,0),7)</f>
        <v>7</v>
      </c>
      <c r="AC160">
        <f>IFERROR(VLOOKUP(Tabla1[[#This Row],[team_name]],vlp_fem,2,0),7)</f>
        <v>7</v>
      </c>
      <c r="AD160">
        <f>IFERROR(VLOOKUP(Tabla1[[#This Row],[team_name]],tem_fem,2,0),7)</f>
        <v>7</v>
      </c>
      <c r="AE160">
        <f>IFERROR(VLOOKUP(Tabla1[[#This Row],[team_name]],bal_fem,2,0),7)</f>
        <v>7</v>
      </c>
      <c r="AF160">
        <f>IFERROR(VLOOKUP(Tabla1[[#This Row],[team_name]],hck_fem,2,0),7)</f>
        <v>7</v>
      </c>
      <c r="AG160">
        <f>IFERROR(VLOOKUP(Tabla1[[#This Row],[team_name]],esg_fem,2,0),7)</f>
        <v>7</v>
      </c>
      <c r="AH160">
        <f>IFERROR(VLOOKUP(Tabla1[[#This Row],[team_name]],esg_fem,2,0),7)</f>
        <v>7</v>
      </c>
      <c r="BC160">
        <v>7</v>
      </c>
      <c r="BD160">
        <v>7</v>
      </c>
      <c r="BE160">
        <v>7</v>
      </c>
      <c r="BF160">
        <v>7</v>
      </c>
      <c r="BG160">
        <v>7</v>
      </c>
      <c r="BH160">
        <v>7</v>
      </c>
      <c r="BI160">
        <v>7</v>
      </c>
      <c r="BJ160">
        <v>7</v>
      </c>
      <c r="BK160">
        <v>7</v>
      </c>
      <c r="BL160">
        <v>7</v>
      </c>
      <c r="BM160">
        <v>7</v>
      </c>
    </row>
    <row r="161" spans="1:65" x14ac:dyDescent="0.25">
      <c r="A161">
        <v>360</v>
      </c>
      <c r="B161" t="s">
        <v>1129</v>
      </c>
      <c r="C161">
        <f>IFERROR(VLOOKUP(Tabla1[[#This Row],[team_name]],fut_masc,2,0),7)</f>
        <v>7</v>
      </c>
      <c r="D161">
        <f>IFERROR(VLOOKUP(Tabla1[[#This Row],[team_name]],fut_fem,2,0),7)</f>
        <v>4</v>
      </c>
      <c r="E161">
        <f>IFERROR(VLOOKUP(Tabla1[[#This Row],[team_name]],fts_masc,2,0),7)</f>
        <v>7</v>
      </c>
      <c r="F161">
        <f>IFERROR(VLOOKUP(Tabla1[[#This Row],[team_name]],fts_fem,2,0),7)</f>
        <v>3</v>
      </c>
      <c r="G161">
        <f>IFERROR(VLOOKUP(Tabla1[[#This Row],[team_name]],vol_masc,2,0),7)</f>
        <v>7</v>
      </c>
      <c r="H161">
        <f>IFERROR(VLOOKUP(Tabla1[[#This Row],[team_name]],bas_masc,2,0),7)</f>
        <v>7</v>
      </c>
      <c r="I161">
        <f>IFERROR(VLOOKUP(Tabla1[[#This Row],[team_name]],bes_masc,2,0),7)</f>
        <v>7</v>
      </c>
      <c r="J161">
        <f>IFERROR(VLOOKUP(Tabla1[[#This Row],[team_name]],bad_masc,2,0),7)</f>
        <v>7</v>
      </c>
      <c r="K161">
        <f>IFERROR(VLOOKUP(Tabla1[[#This Row],[team_name]],cur_masc,2,0),7)</f>
        <v>7</v>
      </c>
      <c r="L161">
        <f>IFERROR(VLOOKUP(Tabla1[[#This Row],[team_name]],ten_masc,2,0),7)</f>
        <v>7</v>
      </c>
      <c r="M161">
        <f>IFERROR(VLOOKUP(Tabla1[[#This Row],[team_name]],rug_masc,2,0),7)</f>
        <v>7</v>
      </c>
      <c r="N161">
        <f>IFERROR(VLOOKUP(Tabla1[[#This Row],[team_name]],sqs_masc,2,0),7)</f>
        <v>7</v>
      </c>
      <c r="O161">
        <f>IFERROR(VLOOKUP(Tabla1[[#This Row],[team_name]],vlp_masc,2,0),7)</f>
        <v>7</v>
      </c>
      <c r="P161">
        <f>IFERROR(VLOOKUP(Tabla1[[#This Row],[team_name]],tem_masc,2,0),7)</f>
        <v>7</v>
      </c>
      <c r="Q161">
        <f>IFERROR(VLOOKUP(Tabla1[[#This Row],[team_name]],bal_masc,2,0),7)</f>
        <v>7</v>
      </c>
      <c r="R161">
        <f>IFERROR(VLOOKUP(Tabla1[[#This Row],[team_name]],hck_masc,2,0),7)</f>
        <v>7</v>
      </c>
      <c r="S161">
        <f>IFERROR(VLOOKUP(Tabla1[[#This Row],[team_name]],arc_masc,2,0),7)</f>
        <v>7</v>
      </c>
      <c r="T161">
        <f>IFERROR(VLOOKUP(Tabla1[[#This Row],[team_name]],esg_masc,2,0),7)</f>
        <v>7</v>
      </c>
      <c r="U161">
        <f>IFERROR(VLOOKUP(Tabla1[[#This Row],[team_name]],vol_fem,2,0),7)</f>
        <v>7</v>
      </c>
      <c r="V161">
        <f>IFERROR(VLOOKUP(Tabla1[[#This Row],[team_name]],bas_fem,2,0),7)</f>
        <v>7</v>
      </c>
      <c r="W161">
        <f>IFERROR(VLOOKUP(Tabla1[[#This Row],[team_name]],bes_fem,2,0),7)</f>
        <v>7</v>
      </c>
      <c r="X161">
        <f>IFERROR(VLOOKUP(Tabla1[[#This Row],[team_name]],bad_fem,2,0),7)</f>
        <v>7</v>
      </c>
      <c r="Y161">
        <f>IFERROR(VLOOKUP(Tabla1[[#This Row],[team_name]],cur_fem,2,0),7)</f>
        <v>7</v>
      </c>
      <c r="Z161">
        <f>IFERROR(VLOOKUP(Tabla1[[#This Row],[team_name]],ten_fem,2,0),7)</f>
        <v>7</v>
      </c>
      <c r="AA161">
        <f>IFERROR(VLOOKUP(Tabla1[[#This Row],[team_name]],rug_fem,2,0),7)</f>
        <v>7</v>
      </c>
      <c r="AB161">
        <f>IFERROR(VLOOKUP(Tabla1[[#This Row],[team_name]],sqs_fem,2,0),7)</f>
        <v>7</v>
      </c>
      <c r="AC161">
        <f>IFERROR(VLOOKUP(Tabla1[[#This Row],[team_name]],vlp_fem,2,0),7)</f>
        <v>5</v>
      </c>
      <c r="AD161">
        <f>IFERROR(VLOOKUP(Tabla1[[#This Row],[team_name]],tem_fem,2,0),7)</f>
        <v>7</v>
      </c>
      <c r="AE161">
        <f>IFERROR(VLOOKUP(Tabla1[[#This Row],[team_name]],bal_fem,2,0),7)</f>
        <v>7</v>
      </c>
      <c r="AF161">
        <f>IFERROR(VLOOKUP(Tabla1[[#This Row],[team_name]],hck_fem,2,0),7)</f>
        <v>7</v>
      </c>
      <c r="AG161">
        <f>IFERROR(VLOOKUP(Tabla1[[#This Row],[team_name]],esg_fem,2,0),7)</f>
        <v>6</v>
      </c>
      <c r="AH161">
        <f>IFERROR(VLOOKUP(Tabla1[[#This Row],[team_name]],esg_fem,2,0),7)</f>
        <v>6</v>
      </c>
      <c r="BC161">
        <v>7</v>
      </c>
      <c r="BD161">
        <v>7</v>
      </c>
      <c r="BE161">
        <v>7</v>
      </c>
      <c r="BF161">
        <v>7</v>
      </c>
      <c r="BG161">
        <v>7</v>
      </c>
      <c r="BH161">
        <v>7</v>
      </c>
      <c r="BI161">
        <v>7</v>
      </c>
      <c r="BJ161">
        <v>7</v>
      </c>
      <c r="BK161">
        <v>7</v>
      </c>
      <c r="BL161">
        <v>7</v>
      </c>
      <c r="BM161">
        <v>7</v>
      </c>
    </row>
    <row r="162" spans="1:65" x14ac:dyDescent="0.25">
      <c r="A162">
        <v>361</v>
      </c>
      <c r="B162" t="s">
        <v>1130</v>
      </c>
      <c r="C162">
        <f>IFERROR(VLOOKUP(Tabla1[[#This Row],[team_name]],fut_masc,2,0),7)</f>
        <v>7</v>
      </c>
      <c r="D162">
        <f>IFERROR(VLOOKUP(Tabla1[[#This Row],[team_name]],fut_fem,2,0),7)</f>
        <v>7</v>
      </c>
      <c r="E162">
        <f>IFERROR(VLOOKUP(Tabla1[[#This Row],[team_name]],fts_masc,2,0),7)</f>
        <v>7</v>
      </c>
      <c r="F162">
        <f>IFERROR(VLOOKUP(Tabla1[[#This Row],[team_name]],fts_fem,2,0),7)</f>
        <v>7</v>
      </c>
      <c r="G162">
        <f>IFERROR(VLOOKUP(Tabla1[[#This Row],[team_name]],vol_masc,2,0),7)</f>
        <v>7</v>
      </c>
      <c r="H162">
        <f>IFERROR(VLOOKUP(Tabla1[[#This Row],[team_name]],bas_masc,2,0),7)</f>
        <v>7</v>
      </c>
      <c r="I162">
        <f>IFERROR(VLOOKUP(Tabla1[[#This Row],[team_name]],bes_masc,2,0),7)</f>
        <v>7</v>
      </c>
      <c r="J162">
        <f>IFERROR(VLOOKUP(Tabla1[[#This Row],[team_name]],bad_masc,2,0),7)</f>
        <v>7</v>
      </c>
      <c r="K162">
        <f>IFERROR(VLOOKUP(Tabla1[[#This Row],[team_name]],cur_masc,2,0),7)</f>
        <v>7</v>
      </c>
      <c r="L162">
        <f>IFERROR(VLOOKUP(Tabla1[[#This Row],[team_name]],ten_masc,2,0),7)</f>
        <v>7</v>
      </c>
      <c r="M162">
        <f>IFERROR(VLOOKUP(Tabla1[[#This Row],[team_name]],rug_masc,2,0),7)</f>
        <v>7</v>
      </c>
      <c r="N162">
        <f>IFERROR(VLOOKUP(Tabla1[[#This Row],[team_name]],sqs_masc,2,0),7)</f>
        <v>7</v>
      </c>
      <c r="O162">
        <f>IFERROR(VLOOKUP(Tabla1[[#This Row],[team_name]],vlp_masc,2,0),7)</f>
        <v>7</v>
      </c>
      <c r="P162">
        <f>IFERROR(VLOOKUP(Tabla1[[#This Row],[team_name]],tem_masc,2,0),7)</f>
        <v>7</v>
      </c>
      <c r="Q162">
        <f>IFERROR(VLOOKUP(Tabla1[[#This Row],[team_name]],bal_masc,2,0),7)</f>
        <v>7</v>
      </c>
      <c r="R162">
        <f>IFERROR(VLOOKUP(Tabla1[[#This Row],[team_name]],hck_masc,2,0),7)</f>
        <v>7</v>
      </c>
      <c r="S162">
        <f>IFERROR(VLOOKUP(Tabla1[[#This Row],[team_name]],arc_masc,2,0),7)</f>
        <v>7</v>
      </c>
      <c r="T162">
        <f>IFERROR(VLOOKUP(Tabla1[[#This Row],[team_name]],esg_masc,2,0),7)</f>
        <v>7</v>
      </c>
      <c r="U162">
        <f>IFERROR(VLOOKUP(Tabla1[[#This Row],[team_name]],vol_fem,2,0),7)</f>
        <v>7</v>
      </c>
      <c r="V162">
        <f>IFERROR(VLOOKUP(Tabla1[[#This Row],[team_name]],bas_fem,2,0),7)</f>
        <v>7</v>
      </c>
      <c r="W162">
        <f>IFERROR(VLOOKUP(Tabla1[[#This Row],[team_name]],bes_fem,2,0),7)</f>
        <v>7</v>
      </c>
      <c r="X162">
        <f>IFERROR(VLOOKUP(Tabla1[[#This Row],[team_name]],bad_fem,2,0),7)</f>
        <v>7</v>
      </c>
      <c r="Y162">
        <f>IFERROR(VLOOKUP(Tabla1[[#This Row],[team_name]],cur_fem,2,0),7)</f>
        <v>7</v>
      </c>
      <c r="Z162">
        <f>IFERROR(VLOOKUP(Tabla1[[#This Row],[team_name]],ten_fem,2,0),7)</f>
        <v>7</v>
      </c>
      <c r="AA162">
        <f>IFERROR(VLOOKUP(Tabla1[[#This Row],[team_name]],rug_fem,2,0),7)</f>
        <v>7</v>
      </c>
      <c r="AB162">
        <f>IFERROR(VLOOKUP(Tabla1[[#This Row],[team_name]],sqs_fem,2,0),7)</f>
        <v>7</v>
      </c>
      <c r="AC162">
        <f>IFERROR(VLOOKUP(Tabla1[[#This Row],[team_name]],vlp_fem,2,0),7)</f>
        <v>7</v>
      </c>
      <c r="AD162">
        <f>IFERROR(VLOOKUP(Tabla1[[#This Row],[team_name]],tem_fem,2,0),7)</f>
        <v>5</v>
      </c>
      <c r="AE162">
        <f>IFERROR(VLOOKUP(Tabla1[[#This Row],[team_name]],bal_fem,2,0),7)</f>
        <v>7</v>
      </c>
      <c r="AF162">
        <f>IFERROR(VLOOKUP(Tabla1[[#This Row],[team_name]],hck_fem,2,0),7)</f>
        <v>7</v>
      </c>
      <c r="AG162">
        <f>IFERROR(VLOOKUP(Tabla1[[#This Row],[team_name]],esg_fem,2,0),7)</f>
        <v>7</v>
      </c>
      <c r="AH162">
        <f>IFERROR(VLOOKUP(Tabla1[[#This Row],[team_name]],esg_fem,2,0),7)</f>
        <v>7</v>
      </c>
      <c r="BC162">
        <v>7</v>
      </c>
      <c r="BD162">
        <v>7</v>
      </c>
      <c r="BE162">
        <v>7</v>
      </c>
      <c r="BF162">
        <v>7</v>
      </c>
      <c r="BG162">
        <v>7</v>
      </c>
      <c r="BH162">
        <v>7</v>
      </c>
      <c r="BI162">
        <v>7</v>
      </c>
      <c r="BJ162">
        <v>7</v>
      </c>
      <c r="BK162">
        <v>7</v>
      </c>
      <c r="BL162">
        <v>7</v>
      </c>
      <c r="BM162">
        <v>7</v>
      </c>
    </row>
    <row r="163" spans="1:65" x14ac:dyDescent="0.25">
      <c r="A163">
        <v>362</v>
      </c>
      <c r="B163" t="s">
        <v>1131</v>
      </c>
      <c r="C163">
        <f>IFERROR(VLOOKUP(Tabla1[[#This Row],[team_name]],fut_masc,2,0),7)</f>
        <v>7</v>
      </c>
      <c r="D163">
        <f>IFERROR(VLOOKUP(Tabla1[[#This Row],[team_name]],fut_fem,2,0),7)</f>
        <v>7</v>
      </c>
      <c r="E163">
        <f>IFERROR(VLOOKUP(Tabla1[[#This Row],[team_name]],fts_masc,2,0),7)</f>
        <v>7</v>
      </c>
      <c r="F163">
        <f>IFERROR(VLOOKUP(Tabla1[[#This Row],[team_name]],fts_fem,2,0),7)</f>
        <v>7</v>
      </c>
      <c r="G163">
        <f>IFERROR(VLOOKUP(Tabla1[[#This Row],[team_name]],vol_masc,2,0),7)</f>
        <v>7</v>
      </c>
      <c r="H163">
        <f>IFERROR(VLOOKUP(Tabla1[[#This Row],[team_name]],bas_masc,2,0),7)</f>
        <v>7</v>
      </c>
      <c r="I163">
        <f>IFERROR(VLOOKUP(Tabla1[[#This Row],[team_name]],bes_masc,2,0),7)</f>
        <v>7</v>
      </c>
      <c r="J163">
        <f>IFERROR(VLOOKUP(Tabla1[[#This Row],[team_name]],bad_masc,2,0),7)</f>
        <v>7</v>
      </c>
      <c r="K163">
        <f>IFERROR(VLOOKUP(Tabla1[[#This Row],[team_name]],cur_masc,2,0),7)</f>
        <v>7</v>
      </c>
      <c r="L163">
        <f>IFERROR(VLOOKUP(Tabla1[[#This Row],[team_name]],ten_masc,2,0),7)</f>
        <v>7</v>
      </c>
      <c r="M163">
        <f>IFERROR(VLOOKUP(Tabla1[[#This Row],[team_name]],rug_masc,2,0),7)</f>
        <v>7</v>
      </c>
      <c r="N163">
        <f>IFERROR(VLOOKUP(Tabla1[[#This Row],[team_name]],sqs_masc,2,0),7)</f>
        <v>7</v>
      </c>
      <c r="O163">
        <f>IFERROR(VLOOKUP(Tabla1[[#This Row],[team_name]],vlp_masc,2,0),7)</f>
        <v>7</v>
      </c>
      <c r="P163">
        <f>IFERROR(VLOOKUP(Tabla1[[#This Row],[team_name]],tem_masc,2,0),7)</f>
        <v>7</v>
      </c>
      <c r="Q163">
        <f>IFERROR(VLOOKUP(Tabla1[[#This Row],[team_name]],bal_masc,2,0),7)</f>
        <v>7</v>
      </c>
      <c r="R163">
        <f>IFERROR(VLOOKUP(Tabla1[[#This Row],[team_name]],hck_masc,2,0),7)</f>
        <v>7</v>
      </c>
      <c r="S163">
        <f>IFERROR(VLOOKUP(Tabla1[[#This Row],[team_name]],arc_masc,2,0),7)</f>
        <v>7</v>
      </c>
      <c r="T163">
        <f>IFERROR(VLOOKUP(Tabla1[[#This Row],[team_name]],esg_masc,2,0),7)</f>
        <v>7</v>
      </c>
      <c r="U163">
        <f>IFERROR(VLOOKUP(Tabla1[[#This Row],[team_name]],vol_fem,2,0),7)</f>
        <v>7</v>
      </c>
      <c r="V163">
        <f>IFERROR(VLOOKUP(Tabla1[[#This Row],[team_name]],bas_fem,2,0),7)</f>
        <v>7</v>
      </c>
      <c r="W163">
        <f>IFERROR(VLOOKUP(Tabla1[[#This Row],[team_name]],bes_fem,2,0),7)</f>
        <v>7</v>
      </c>
      <c r="X163">
        <f>IFERROR(VLOOKUP(Tabla1[[#This Row],[team_name]],bad_fem,2,0),7)</f>
        <v>7</v>
      </c>
      <c r="Y163">
        <f>IFERROR(VLOOKUP(Tabla1[[#This Row],[team_name]],cur_fem,2,0),7)</f>
        <v>7</v>
      </c>
      <c r="Z163">
        <f>IFERROR(VLOOKUP(Tabla1[[#This Row],[team_name]],ten_fem,2,0),7)</f>
        <v>7</v>
      </c>
      <c r="AA163">
        <f>IFERROR(VLOOKUP(Tabla1[[#This Row],[team_name]],rug_fem,2,0),7)</f>
        <v>7</v>
      </c>
      <c r="AB163">
        <f>IFERROR(VLOOKUP(Tabla1[[#This Row],[team_name]],sqs_fem,2,0),7)</f>
        <v>7</v>
      </c>
      <c r="AC163">
        <f>IFERROR(VLOOKUP(Tabla1[[#This Row],[team_name]],vlp_fem,2,0),7)</f>
        <v>7</v>
      </c>
      <c r="AD163">
        <f>IFERROR(VLOOKUP(Tabla1[[#This Row],[team_name]],tem_fem,2,0),7)</f>
        <v>7</v>
      </c>
      <c r="AE163">
        <f>IFERROR(VLOOKUP(Tabla1[[#This Row],[team_name]],bal_fem,2,0),7)</f>
        <v>7</v>
      </c>
      <c r="AF163">
        <f>IFERROR(VLOOKUP(Tabla1[[#This Row],[team_name]],hck_fem,2,0),7)</f>
        <v>7</v>
      </c>
      <c r="AG163">
        <f>IFERROR(VLOOKUP(Tabla1[[#This Row],[team_name]],esg_fem,2,0),7)</f>
        <v>7</v>
      </c>
      <c r="AH163">
        <f>IFERROR(VLOOKUP(Tabla1[[#This Row],[team_name]],esg_fem,2,0),7)</f>
        <v>7</v>
      </c>
      <c r="BC163">
        <v>7</v>
      </c>
      <c r="BD163">
        <v>7</v>
      </c>
      <c r="BE163">
        <v>7</v>
      </c>
      <c r="BF163">
        <v>7</v>
      </c>
      <c r="BG163">
        <v>7</v>
      </c>
      <c r="BH163">
        <v>7</v>
      </c>
      <c r="BI163">
        <v>7</v>
      </c>
      <c r="BJ163">
        <v>7</v>
      </c>
      <c r="BK163">
        <v>7</v>
      </c>
      <c r="BL163">
        <v>7</v>
      </c>
      <c r="BM163">
        <v>7</v>
      </c>
    </row>
    <row r="164" spans="1:65" x14ac:dyDescent="0.25">
      <c r="A164">
        <v>363</v>
      </c>
      <c r="B164" t="s">
        <v>1132</v>
      </c>
      <c r="C164">
        <f>IFERROR(VLOOKUP(Tabla1[[#This Row],[team_name]],fut_masc,2,0),7)</f>
        <v>7</v>
      </c>
      <c r="D164">
        <f>IFERROR(VLOOKUP(Tabla1[[#This Row],[team_name]],fut_fem,2,0),7)</f>
        <v>2</v>
      </c>
      <c r="E164">
        <f>IFERROR(VLOOKUP(Tabla1[[#This Row],[team_name]],fts_masc,2,0),7)</f>
        <v>7</v>
      </c>
      <c r="F164">
        <f>IFERROR(VLOOKUP(Tabla1[[#This Row],[team_name]],fts_fem,2,0),7)</f>
        <v>6</v>
      </c>
      <c r="G164">
        <f>IFERROR(VLOOKUP(Tabla1[[#This Row],[team_name]],vol_masc,2,0),7)</f>
        <v>7</v>
      </c>
      <c r="H164">
        <f>IFERROR(VLOOKUP(Tabla1[[#This Row],[team_name]],bas_masc,2,0),7)</f>
        <v>7</v>
      </c>
      <c r="I164">
        <f>IFERROR(VLOOKUP(Tabla1[[#This Row],[team_name]],bes_masc,2,0),7)</f>
        <v>7</v>
      </c>
      <c r="J164">
        <f>IFERROR(VLOOKUP(Tabla1[[#This Row],[team_name]],bad_masc,2,0),7)</f>
        <v>7</v>
      </c>
      <c r="K164">
        <f>IFERROR(VLOOKUP(Tabla1[[#This Row],[team_name]],cur_masc,2,0),7)</f>
        <v>7</v>
      </c>
      <c r="L164">
        <f>IFERROR(VLOOKUP(Tabla1[[#This Row],[team_name]],ten_masc,2,0),7)</f>
        <v>7</v>
      </c>
      <c r="M164">
        <f>IFERROR(VLOOKUP(Tabla1[[#This Row],[team_name]],rug_masc,2,0),7)</f>
        <v>7</v>
      </c>
      <c r="N164">
        <f>IFERROR(VLOOKUP(Tabla1[[#This Row],[team_name]],sqs_masc,2,0),7)</f>
        <v>7</v>
      </c>
      <c r="O164">
        <f>IFERROR(VLOOKUP(Tabla1[[#This Row],[team_name]],vlp_masc,2,0),7)</f>
        <v>7</v>
      </c>
      <c r="P164">
        <f>IFERROR(VLOOKUP(Tabla1[[#This Row],[team_name]],tem_masc,2,0),7)</f>
        <v>7</v>
      </c>
      <c r="Q164">
        <f>IFERROR(VLOOKUP(Tabla1[[#This Row],[team_name]],bal_masc,2,0),7)</f>
        <v>7</v>
      </c>
      <c r="R164">
        <f>IFERROR(VLOOKUP(Tabla1[[#This Row],[team_name]],hck_masc,2,0),7)</f>
        <v>7</v>
      </c>
      <c r="S164">
        <f>IFERROR(VLOOKUP(Tabla1[[#This Row],[team_name]],arc_masc,2,0),7)</f>
        <v>7</v>
      </c>
      <c r="T164">
        <f>IFERROR(VLOOKUP(Tabla1[[#This Row],[team_name]],esg_masc,2,0),7)</f>
        <v>7</v>
      </c>
      <c r="U164">
        <f>IFERROR(VLOOKUP(Tabla1[[#This Row],[team_name]],vol_fem,2,0),7)</f>
        <v>3</v>
      </c>
      <c r="V164">
        <f>IFERROR(VLOOKUP(Tabla1[[#This Row],[team_name]],bas_fem,2,0),7)</f>
        <v>3</v>
      </c>
      <c r="W164">
        <f>IFERROR(VLOOKUP(Tabla1[[#This Row],[team_name]],bes_fem,2,0),7)</f>
        <v>2</v>
      </c>
      <c r="X164">
        <f>IFERROR(VLOOKUP(Tabla1[[#This Row],[team_name]],bad_fem,2,0),7)</f>
        <v>7</v>
      </c>
      <c r="Y164">
        <f>IFERROR(VLOOKUP(Tabla1[[#This Row],[team_name]],cur_fem,2,0),7)</f>
        <v>4</v>
      </c>
      <c r="Z164">
        <f>IFERROR(VLOOKUP(Tabla1[[#This Row],[team_name]],ten_fem,2,0),7)</f>
        <v>5</v>
      </c>
      <c r="AA164">
        <f>IFERROR(VLOOKUP(Tabla1[[#This Row],[team_name]],rug_fem,2,0),7)</f>
        <v>4</v>
      </c>
      <c r="AB164">
        <f>IFERROR(VLOOKUP(Tabla1[[#This Row],[team_name]],sqs_fem,2,0),7)</f>
        <v>6</v>
      </c>
      <c r="AC164">
        <f>IFERROR(VLOOKUP(Tabla1[[#This Row],[team_name]],vlp_fem,2,0),7)</f>
        <v>4</v>
      </c>
      <c r="AD164">
        <f>IFERROR(VLOOKUP(Tabla1[[#This Row],[team_name]],tem_fem,2,0),7)</f>
        <v>6</v>
      </c>
      <c r="AE164">
        <f>IFERROR(VLOOKUP(Tabla1[[#This Row],[team_name]],bal_fem,2,0),7)</f>
        <v>7</v>
      </c>
      <c r="AF164">
        <f>IFERROR(VLOOKUP(Tabla1[[#This Row],[team_name]],hck_fem,2,0),7)</f>
        <v>4</v>
      </c>
      <c r="AG164">
        <f>IFERROR(VLOOKUP(Tabla1[[#This Row],[team_name]],esg_fem,2,0),7)</f>
        <v>5</v>
      </c>
      <c r="AH164">
        <f>IFERROR(VLOOKUP(Tabla1[[#This Row],[team_name]],esg_fem,2,0),7)</f>
        <v>5</v>
      </c>
      <c r="BC164">
        <v>7</v>
      </c>
      <c r="BD164">
        <v>7</v>
      </c>
      <c r="BE164">
        <v>7</v>
      </c>
      <c r="BF164">
        <v>7</v>
      </c>
      <c r="BG164">
        <v>7</v>
      </c>
      <c r="BH164">
        <v>7</v>
      </c>
      <c r="BI164">
        <v>7</v>
      </c>
      <c r="BJ164">
        <v>7</v>
      </c>
      <c r="BK164">
        <v>7</v>
      </c>
      <c r="BL164">
        <v>7</v>
      </c>
      <c r="BM164">
        <v>7</v>
      </c>
    </row>
    <row r="165" spans="1:65" x14ac:dyDescent="0.25">
      <c r="A165">
        <v>364</v>
      </c>
      <c r="B165" t="s">
        <v>1133</v>
      </c>
      <c r="C165">
        <f>IFERROR(VLOOKUP(Tabla1[[#This Row],[team_name]],fut_masc,2,0),7)</f>
        <v>7</v>
      </c>
      <c r="D165">
        <f>IFERROR(VLOOKUP(Tabla1[[#This Row],[team_name]],fut_fem,2,0),7)</f>
        <v>7</v>
      </c>
      <c r="E165">
        <f>IFERROR(VLOOKUP(Tabla1[[#This Row],[team_name]],fts_masc,2,0),7)</f>
        <v>7</v>
      </c>
      <c r="F165">
        <f>IFERROR(VLOOKUP(Tabla1[[#This Row],[team_name]],fts_fem,2,0),7)</f>
        <v>7</v>
      </c>
      <c r="G165">
        <f>IFERROR(VLOOKUP(Tabla1[[#This Row],[team_name]],vol_masc,2,0),7)</f>
        <v>7</v>
      </c>
      <c r="H165">
        <f>IFERROR(VLOOKUP(Tabla1[[#This Row],[team_name]],bas_masc,2,0),7)</f>
        <v>7</v>
      </c>
      <c r="I165">
        <f>IFERROR(VLOOKUP(Tabla1[[#This Row],[team_name]],bes_masc,2,0),7)</f>
        <v>7</v>
      </c>
      <c r="J165">
        <f>IFERROR(VLOOKUP(Tabla1[[#This Row],[team_name]],bad_masc,2,0),7)</f>
        <v>7</v>
      </c>
      <c r="K165">
        <f>IFERROR(VLOOKUP(Tabla1[[#This Row],[team_name]],cur_masc,2,0),7)</f>
        <v>7</v>
      </c>
      <c r="L165">
        <f>IFERROR(VLOOKUP(Tabla1[[#This Row],[team_name]],ten_masc,2,0),7)</f>
        <v>7</v>
      </c>
      <c r="M165">
        <f>IFERROR(VLOOKUP(Tabla1[[#This Row],[team_name]],rug_masc,2,0),7)</f>
        <v>7</v>
      </c>
      <c r="N165">
        <f>IFERROR(VLOOKUP(Tabla1[[#This Row],[team_name]],sqs_masc,2,0),7)</f>
        <v>7</v>
      </c>
      <c r="O165">
        <f>IFERROR(VLOOKUP(Tabla1[[#This Row],[team_name]],vlp_masc,2,0),7)</f>
        <v>7</v>
      </c>
      <c r="P165">
        <f>IFERROR(VLOOKUP(Tabla1[[#This Row],[team_name]],tem_masc,2,0),7)</f>
        <v>7</v>
      </c>
      <c r="Q165">
        <f>IFERROR(VLOOKUP(Tabla1[[#This Row],[team_name]],bal_masc,2,0),7)</f>
        <v>7</v>
      </c>
      <c r="R165">
        <f>IFERROR(VLOOKUP(Tabla1[[#This Row],[team_name]],hck_masc,2,0),7)</f>
        <v>7</v>
      </c>
      <c r="S165">
        <f>IFERROR(VLOOKUP(Tabla1[[#This Row],[team_name]],arc_masc,2,0),7)</f>
        <v>7</v>
      </c>
      <c r="T165">
        <f>IFERROR(VLOOKUP(Tabla1[[#This Row],[team_name]],esg_masc,2,0),7)</f>
        <v>7</v>
      </c>
      <c r="U165">
        <f>IFERROR(VLOOKUP(Tabla1[[#This Row],[team_name]],vol_fem,2,0),7)</f>
        <v>7</v>
      </c>
      <c r="V165">
        <f>IFERROR(VLOOKUP(Tabla1[[#This Row],[team_name]],bas_fem,2,0),7)</f>
        <v>7</v>
      </c>
      <c r="W165">
        <f>IFERROR(VLOOKUP(Tabla1[[#This Row],[team_name]],bes_fem,2,0),7)</f>
        <v>7</v>
      </c>
      <c r="X165">
        <f>IFERROR(VLOOKUP(Tabla1[[#This Row],[team_name]],bad_fem,2,0),7)</f>
        <v>7</v>
      </c>
      <c r="Y165">
        <f>IFERROR(VLOOKUP(Tabla1[[#This Row],[team_name]],cur_fem,2,0),7)</f>
        <v>7</v>
      </c>
      <c r="Z165">
        <f>IFERROR(VLOOKUP(Tabla1[[#This Row],[team_name]],ten_fem,2,0),7)</f>
        <v>7</v>
      </c>
      <c r="AA165">
        <f>IFERROR(VLOOKUP(Tabla1[[#This Row],[team_name]],rug_fem,2,0),7)</f>
        <v>7</v>
      </c>
      <c r="AB165">
        <f>IFERROR(VLOOKUP(Tabla1[[#This Row],[team_name]],sqs_fem,2,0),7)</f>
        <v>7</v>
      </c>
      <c r="AC165">
        <f>IFERROR(VLOOKUP(Tabla1[[#This Row],[team_name]],vlp_fem,2,0),7)</f>
        <v>7</v>
      </c>
      <c r="AD165">
        <f>IFERROR(VLOOKUP(Tabla1[[#This Row],[team_name]],tem_fem,2,0),7)</f>
        <v>7</v>
      </c>
      <c r="AE165">
        <f>IFERROR(VLOOKUP(Tabla1[[#This Row],[team_name]],bal_fem,2,0),7)</f>
        <v>7</v>
      </c>
      <c r="AF165">
        <f>IFERROR(VLOOKUP(Tabla1[[#This Row],[team_name]],hck_fem,2,0),7)</f>
        <v>7</v>
      </c>
      <c r="AG165">
        <f>IFERROR(VLOOKUP(Tabla1[[#This Row],[team_name]],esg_fem,2,0),7)</f>
        <v>7</v>
      </c>
      <c r="AH165">
        <f>IFERROR(VLOOKUP(Tabla1[[#This Row],[team_name]],esg_fem,2,0),7)</f>
        <v>7</v>
      </c>
      <c r="BC165">
        <v>7</v>
      </c>
      <c r="BD165">
        <v>7</v>
      </c>
      <c r="BE165">
        <v>7</v>
      </c>
      <c r="BF165">
        <v>7</v>
      </c>
      <c r="BG165">
        <v>7</v>
      </c>
      <c r="BH165">
        <v>7</v>
      </c>
      <c r="BI165">
        <v>7</v>
      </c>
      <c r="BJ165">
        <v>7</v>
      </c>
      <c r="BK165">
        <v>7</v>
      </c>
      <c r="BL165">
        <v>7</v>
      </c>
      <c r="BM165">
        <v>7</v>
      </c>
    </row>
    <row r="166" spans="1:65" x14ac:dyDescent="0.25">
      <c r="A166">
        <v>365</v>
      </c>
      <c r="B166" t="s">
        <v>1134</v>
      </c>
      <c r="C166">
        <f>IFERROR(VLOOKUP(Tabla1[[#This Row],[team_name]],fut_masc,2,0),7)</f>
        <v>7</v>
      </c>
      <c r="D166">
        <f>IFERROR(VLOOKUP(Tabla1[[#This Row],[team_name]],fut_fem,2,0),7)</f>
        <v>6</v>
      </c>
      <c r="E166">
        <f>IFERROR(VLOOKUP(Tabla1[[#This Row],[team_name]],fts_masc,2,0),7)</f>
        <v>7</v>
      </c>
      <c r="F166">
        <f>IFERROR(VLOOKUP(Tabla1[[#This Row],[team_name]],fts_fem,2,0),7)</f>
        <v>6</v>
      </c>
      <c r="G166">
        <f>IFERROR(VLOOKUP(Tabla1[[#This Row],[team_name]],vol_masc,2,0),7)</f>
        <v>7</v>
      </c>
      <c r="H166">
        <f>IFERROR(VLOOKUP(Tabla1[[#This Row],[team_name]],bas_masc,2,0),7)</f>
        <v>7</v>
      </c>
      <c r="I166">
        <f>IFERROR(VLOOKUP(Tabla1[[#This Row],[team_name]],bes_masc,2,0),7)</f>
        <v>7</v>
      </c>
      <c r="J166">
        <f>IFERROR(VLOOKUP(Tabla1[[#This Row],[team_name]],bad_masc,2,0),7)</f>
        <v>7</v>
      </c>
      <c r="K166">
        <f>IFERROR(VLOOKUP(Tabla1[[#This Row],[team_name]],cur_masc,2,0),7)</f>
        <v>7</v>
      </c>
      <c r="L166">
        <f>IFERROR(VLOOKUP(Tabla1[[#This Row],[team_name]],ten_masc,2,0),7)</f>
        <v>7</v>
      </c>
      <c r="M166">
        <f>IFERROR(VLOOKUP(Tabla1[[#This Row],[team_name]],rug_masc,2,0),7)</f>
        <v>7</v>
      </c>
      <c r="N166">
        <f>IFERROR(VLOOKUP(Tabla1[[#This Row],[team_name]],sqs_masc,2,0),7)</f>
        <v>7</v>
      </c>
      <c r="O166">
        <f>IFERROR(VLOOKUP(Tabla1[[#This Row],[team_name]],vlp_masc,2,0),7)</f>
        <v>7</v>
      </c>
      <c r="P166">
        <f>IFERROR(VLOOKUP(Tabla1[[#This Row],[team_name]],tem_masc,2,0),7)</f>
        <v>7</v>
      </c>
      <c r="Q166">
        <f>IFERROR(VLOOKUP(Tabla1[[#This Row],[team_name]],bal_masc,2,0),7)</f>
        <v>7</v>
      </c>
      <c r="R166">
        <f>IFERROR(VLOOKUP(Tabla1[[#This Row],[team_name]],hck_masc,2,0),7)</f>
        <v>7</v>
      </c>
      <c r="S166">
        <f>IFERROR(VLOOKUP(Tabla1[[#This Row],[team_name]],arc_masc,2,0),7)</f>
        <v>7</v>
      </c>
      <c r="T166">
        <f>IFERROR(VLOOKUP(Tabla1[[#This Row],[team_name]],esg_masc,2,0),7)</f>
        <v>7</v>
      </c>
      <c r="U166">
        <f>IFERROR(VLOOKUP(Tabla1[[#This Row],[team_name]],vol_fem,2,0),7)</f>
        <v>7</v>
      </c>
      <c r="V166">
        <f>IFERROR(VLOOKUP(Tabla1[[#This Row],[team_name]],bas_fem,2,0),7)</f>
        <v>6</v>
      </c>
      <c r="W166">
        <f>IFERROR(VLOOKUP(Tabla1[[#This Row],[team_name]],bes_fem,2,0),7)</f>
        <v>7</v>
      </c>
      <c r="X166">
        <f>IFERROR(VLOOKUP(Tabla1[[#This Row],[team_name]],bad_fem,2,0),7)</f>
        <v>7</v>
      </c>
      <c r="Y166">
        <f>IFERROR(VLOOKUP(Tabla1[[#This Row],[team_name]],cur_fem,2,0),7)</f>
        <v>7</v>
      </c>
      <c r="Z166">
        <f>IFERROR(VLOOKUP(Tabla1[[#This Row],[team_name]],ten_fem,2,0),7)</f>
        <v>7</v>
      </c>
      <c r="AA166">
        <f>IFERROR(VLOOKUP(Tabla1[[#This Row],[team_name]],rug_fem,2,0),7)</f>
        <v>7</v>
      </c>
      <c r="AB166">
        <f>IFERROR(VLOOKUP(Tabla1[[#This Row],[team_name]],sqs_fem,2,0),7)</f>
        <v>7</v>
      </c>
      <c r="AC166">
        <f>IFERROR(VLOOKUP(Tabla1[[#This Row],[team_name]],vlp_fem,2,0),7)</f>
        <v>7</v>
      </c>
      <c r="AD166">
        <f>IFERROR(VLOOKUP(Tabla1[[#This Row],[team_name]],tem_fem,2,0),7)</f>
        <v>7</v>
      </c>
      <c r="AE166">
        <f>IFERROR(VLOOKUP(Tabla1[[#This Row],[team_name]],bal_fem,2,0),7)</f>
        <v>7</v>
      </c>
      <c r="AF166">
        <f>IFERROR(VLOOKUP(Tabla1[[#This Row],[team_name]],hck_fem,2,0),7)</f>
        <v>7</v>
      </c>
      <c r="AG166">
        <f>IFERROR(VLOOKUP(Tabla1[[#This Row],[team_name]],esg_fem,2,0),7)</f>
        <v>7</v>
      </c>
      <c r="AH166">
        <f>IFERROR(VLOOKUP(Tabla1[[#This Row],[team_name]],esg_fem,2,0),7)</f>
        <v>7</v>
      </c>
      <c r="BC166">
        <v>7</v>
      </c>
      <c r="BD166">
        <v>7</v>
      </c>
      <c r="BE166">
        <v>7</v>
      </c>
      <c r="BF166">
        <v>7</v>
      </c>
      <c r="BG166">
        <v>7</v>
      </c>
      <c r="BH166">
        <v>7</v>
      </c>
      <c r="BI166">
        <v>7</v>
      </c>
      <c r="BJ166">
        <v>7</v>
      </c>
      <c r="BK166">
        <v>7</v>
      </c>
      <c r="BL166">
        <v>7</v>
      </c>
      <c r="BM166">
        <v>7</v>
      </c>
    </row>
    <row r="167" spans="1:65" x14ac:dyDescent="0.25">
      <c r="A167">
        <v>366</v>
      </c>
      <c r="B167" t="s">
        <v>1135</v>
      </c>
      <c r="C167">
        <f>IFERROR(VLOOKUP(Tabla1[[#This Row],[team_name]],fut_masc,2,0),7)</f>
        <v>7</v>
      </c>
      <c r="D167">
        <f>IFERROR(VLOOKUP(Tabla1[[#This Row],[team_name]],fut_fem,2,0),7)</f>
        <v>7</v>
      </c>
      <c r="E167">
        <f>IFERROR(VLOOKUP(Tabla1[[#This Row],[team_name]],fts_masc,2,0),7)</f>
        <v>7</v>
      </c>
      <c r="F167">
        <f>IFERROR(VLOOKUP(Tabla1[[#This Row],[team_name]],fts_fem,2,0),7)</f>
        <v>7</v>
      </c>
      <c r="G167">
        <f>IFERROR(VLOOKUP(Tabla1[[#This Row],[team_name]],vol_masc,2,0),7)</f>
        <v>7</v>
      </c>
      <c r="H167">
        <f>IFERROR(VLOOKUP(Tabla1[[#This Row],[team_name]],bas_masc,2,0),7)</f>
        <v>7</v>
      </c>
      <c r="I167">
        <f>IFERROR(VLOOKUP(Tabla1[[#This Row],[team_name]],bes_masc,2,0),7)</f>
        <v>7</v>
      </c>
      <c r="J167">
        <f>IFERROR(VLOOKUP(Tabla1[[#This Row],[team_name]],bad_masc,2,0),7)</f>
        <v>7</v>
      </c>
      <c r="K167">
        <f>IFERROR(VLOOKUP(Tabla1[[#This Row],[team_name]],cur_masc,2,0),7)</f>
        <v>7</v>
      </c>
      <c r="L167">
        <f>IFERROR(VLOOKUP(Tabla1[[#This Row],[team_name]],ten_masc,2,0),7)</f>
        <v>7</v>
      </c>
      <c r="M167">
        <f>IFERROR(VLOOKUP(Tabla1[[#This Row],[team_name]],rug_masc,2,0),7)</f>
        <v>7</v>
      </c>
      <c r="N167">
        <f>IFERROR(VLOOKUP(Tabla1[[#This Row],[team_name]],sqs_masc,2,0),7)</f>
        <v>7</v>
      </c>
      <c r="O167">
        <f>IFERROR(VLOOKUP(Tabla1[[#This Row],[team_name]],vlp_masc,2,0),7)</f>
        <v>7</v>
      </c>
      <c r="P167">
        <f>IFERROR(VLOOKUP(Tabla1[[#This Row],[team_name]],tem_masc,2,0),7)</f>
        <v>7</v>
      </c>
      <c r="Q167">
        <f>IFERROR(VLOOKUP(Tabla1[[#This Row],[team_name]],bal_masc,2,0),7)</f>
        <v>7</v>
      </c>
      <c r="R167">
        <f>IFERROR(VLOOKUP(Tabla1[[#This Row],[team_name]],hck_masc,2,0),7)</f>
        <v>7</v>
      </c>
      <c r="S167">
        <f>IFERROR(VLOOKUP(Tabla1[[#This Row],[team_name]],arc_masc,2,0),7)</f>
        <v>7</v>
      </c>
      <c r="T167">
        <f>IFERROR(VLOOKUP(Tabla1[[#This Row],[team_name]],esg_masc,2,0),7)</f>
        <v>7</v>
      </c>
      <c r="U167">
        <f>IFERROR(VLOOKUP(Tabla1[[#This Row],[team_name]],vol_fem,2,0),7)</f>
        <v>7</v>
      </c>
      <c r="V167">
        <f>IFERROR(VLOOKUP(Tabla1[[#This Row],[team_name]],bas_fem,2,0),7)</f>
        <v>7</v>
      </c>
      <c r="W167">
        <f>IFERROR(VLOOKUP(Tabla1[[#This Row],[team_name]],bes_fem,2,0),7)</f>
        <v>7</v>
      </c>
      <c r="X167">
        <f>IFERROR(VLOOKUP(Tabla1[[#This Row],[team_name]],bad_fem,2,0),7)</f>
        <v>7</v>
      </c>
      <c r="Y167">
        <f>IFERROR(VLOOKUP(Tabla1[[#This Row],[team_name]],cur_fem,2,0),7)</f>
        <v>7</v>
      </c>
      <c r="Z167">
        <f>IFERROR(VLOOKUP(Tabla1[[#This Row],[team_name]],ten_fem,2,0),7)</f>
        <v>7</v>
      </c>
      <c r="AA167">
        <f>IFERROR(VLOOKUP(Tabla1[[#This Row],[team_name]],rug_fem,2,0),7)</f>
        <v>7</v>
      </c>
      <c r="AB167">
        <f>IFERROR(VLOOKUP(Tabla1[[#This Row],[team_name]],sqs_fem,2,0),7)</f>
        <v>7</v>
      </c>
      <c r="AC167">
        <f>IFERROR(VLOOKUP(Tabla1[[#This Row],[team_name]],vlp_fem,2,0),7)</f>
        <v>7</v>
      </c>
      <c r="AD167">
        <f>IFERROR(VLOOKUP(Tabla1[[#This Row],[team_name]],tem_fem,2,0),7)</f>
        <v>7</v>
      </c>
      <c r="AE167">
        <f>IFERROR(VLOOKUP(Tabla1[[#This Row],[team_name]],bal_fem,2,0),7)</f>
        <v>7</v>
      </c>
      <c r="AF167">
        <f>IFERROR(VLOOKUP(Tabla1[[#This Row],[team_name]],hck_fem,2,0),7)</f>
        <v>7</v>
      </c>
      <c r="AG167">
        <f>IFERROR(VLOOKUP(Tabla1[[#This Row],[team_name]],esg_fem,2,0),7)</f>
        <v>7</v>
      </c>
      <c r="AH167">
        <f>IFERROR(VLOOKUP(Tabla1[[#This Row],[team_name]],esg_fem,2,0),7)</f>
        <v>7</v>
      </c>
      <c r="BC167">
        <v>7</v>
      </c>
      <c r="BD167">
        <v>7</v>
      </c>
      <c r="BE167">
        <v>7</v>
      </c>
      <c r="BF167">
        <v>7</v>
      </c>
      <c r="BG167">
        <v>7</v>
      </c>
      <c r="BH167">
        <v>7</v>
      </c>
      <c r="BI167">
        <v>7</v>
      </c>
      <c r="BJ167">
        <v>7</v>
      </c>
      <c r="BK167">
        <v>7</v>
      </c>
      <c r="BL167">
        <v>7</v>
      </c>
      <c r="BM167">
        <v>7</v>
      </c>
    </row>
    <row r="168" spans="1:65" x14ac:dyDescent="0.25">
      <c r="A168">
        <v>367</v>
      </c>
      <c r="B168" t="s">
        <v>1136</v>
      </c>
      <c r="C168">
        <f>IFERROR(VLOOKUP(Tabla1[[#This Row],[team_name]],fut_masc,2,0),7)</f>
        <v>7</v>
      </c>
      <c r="D168">
        <f>IFERROR(VLOOKUP(Tabla1[[#This Row],[team_name]],fut_fem,2,0),7)</f>
        <v>6</v>
      </c>
      <c r="E168">
        <f>IFERROR(VLOOKUP(Tabla1[[#This Row],[team_name]],fts_masc,2,0),7)</f>
        <v>7</v>
      </c>
      <c r="F168">
        <f>IFERROR(VLOOKUP(Tabla1[[#This Row],[team_name]],fts_fem,2,0),7)</f>
        <v>7</v>
      </c>
      <c r="G168">
        <f>IFERROR(VLOOKUP(Tabla1[[#This Row],[team_name]],vol_masc,2,0),7)</f>
        <v>7</v>
      </c>
      <c r="H168">
        <f>IFERROR(VLOOKUP(Tabla1[[#This Row],[team_name]],bas_masc,2,0),7)</f>
        <v>7</v>
      </c>
      <c r="I168">
        <f>IFERROR(VLOOKUP(Tabla1[[#This Row],[team_name]],bes_masc,2,0),7)</f>
        <v>7</v>
      </c>
      <c r="J168">
        <f>IFERROR(VLOOKUP(Tabla1[[#This Row],[team_name]],bad_masc,2,0),7)</f>
        <v>7</v>
      </c>
      <c r="K168">
        <f>IFERROR(VLOOKUP(Tabla1[[#This Row],[team_name]],cur_masc,2,0),7)</f>
        <v>7</v>
      </c>
      <c r="L168">
        <f>IFERROR(VLOOKUP(Tabla1[[#This Row],[team_name]],ten_masc,2,0),7)</f>
        <v>7</v>
      </c>
      <c r="M168">
        <f>IFERROR(VLOOKUP(Tabla1[[#This Row],[team_name]],rug_masc,2,0),7)</f>
        <v>7</v>
      </c>
      <c r="N168">
        <f>IFERROR(VLOOKUP(Tabla1[[#This Row],[team_name]],sqs_masc,2,0),7)</f>
        <v>7</v>
      </c>
      <c r="O168">
        <f>IFERROR(VLOOKUP(Tabla1[[#This Row],[team_name]],vlp_masc,2,0),7)</f>
        <v>7</v>
      </c>
      <c r="P168">
        <f>IFERROR(VLOOKUP(Tabla1[[#This Row],[team_name]],tem_masc,2,0),7)</f>
        <v>7</v>
      </c>
      <c r="Q168">
        <f>IFERROR(VLOOKUP(Tabla1[[#This Row],[team_name]],bal_masc,2,0),7)</f>
        <v>7</v>
      </c>
      <c r="R168">
        <f>IFERROR(VLOOKUP(Tabla1[[#This Row],[team_name]],hck_masc,2,0),7)</f>
        <v>7</v>
      </c>
      <c r="S168">
        <f>IFERROR(VLOOKUP(Tabla1[[#This Row],[team_name]],arc_masc,2,0),7)</f>
        <v>7</v>
      </c>
      <c r="T168">
        <f>IFERROR(VLOOKUP(Tabla1[[#This Row],[team_name]],esg_masc,2,0),7)</f>
        <v>7</v>
      </c>
      <c r="U168">
        <f>IFERROR(VLOOKUP(Tabla1[[#This Row],[team_name]],vol_fem,2,0),7)</f>
        <v>6</v>
      </c>
      <c r="V168">
        <f>IFERROR(VLOOKUP(Tabla1[[#This Row],[team_name]],bas_fem,2,0),7)</f>
        <v>4</v>
      </c>
      <c r="W168">
        <f>IFERROR(VLOOKUP(Tabla1[[#This Row],[team_name]],bes_fem,2,0),7)</f>
        <v>7</v>
      </c>
      <c r="X168">
        <f>IFERROR(VLOOKUP(Tabla1[[#This Row],[team_name]],bad_fem,2,0),7)</f>
        <v>7</v>
      </c>
      <c r="Y168">
        <f>IFERROR(VLOOKUP(Tabla1[[#This Row],[team_name]],cur_fem,2,0),7)</f>
        <v>7</v>
      </c>
      <c r="Z168">
        <f>IFERROR(VLOOKUP(Tabla1[[#This Row],[team_name]],ten_fem,2,0),7)</f>
        <v>7</v>
      </c>
      <c r="AA168">
        <f>IFERROR(VLOOKUP(Tabla1[[#This Row],[team_name]],rug_fem,2,0),7)</f>
        <v>7</v>
      </c>
      <c r="AB168">
        <f>IFERROR(VLOOKUP(Tabla1[[#This Row],[team_name]],sqs_fem,2,0),7)</f>
        <v>7</v>
      </c>
      <c r="AC168">
        <f>IFERROR(VLOOKUP(Tabla1[[#This Row],[team_name]],vlp_fem,2,0),7)</f>
        <v>7</v>
      </c>
      <c r="AD168">
        <f>IFERROR(VLOOKUP(Tabla1[[#This Row],[team_name]],tem_fem,2,0),7)</f>
        <v>7</v>
      </c>
      <c r="AE168">
        <f>IFERROR(VLOOKUP(Tabla1[[#This Row],[team_name]],bal_fem,2,0),7)</f>
        <v>7</v>
      </c>
      <c r="AF168">
        <f>IFERROR(VLOOKUP(Tabla1[[#This Row],[team_name]],hck_fem,2,0),7)</f>
        <v>7</v>
      </c>
      <c r="AG168">
        <f>IFERROR(VLOOKUP(Tabla1[[#This Row],[team_name]],esg_fem,2,0),7)</f>
        <v>7</v>
      </c>
      <c r="AH168">
        <f>IFERROR(VLOOKUP(Tabla1[[#This Row],[team_name]],esg_fem,2,0),7)</f>
        <v>7</v>
      </c>
      <c r="BC168">
        <v>7</v>
      </c>
      <c r="BD168">
        <v>7</v>
      </c>
      <c r="BE168">
        <v>7</v>
      </c>
      <c r="BF168">
        <v>7</v>
      </c>
      <c r="BG168">
        <v>7</v>
      </c>
      <c r="BH168">
        <v>7</v>
      </c>
      <c r="BI168">
        <v>7</v>
      </c>
      <c r="BJ168">
        <v>7</v>
      </c>
      <c r="BK168">
        <v>7</v>
      </c>
      <c r="BL168">
        <v>7</v>
      </c>
      <c r="BM168">
        <v>7</v>
      </c>
    </row>
    <row r="169" spans="1:65" x14ac:dyDescent="0.25">
      <c r="A169">
        <v>368</v>
      </c>
      <c r="B169" t="s">
        <v>1137</v>
      </c>
      <c r="C169">
        <f>IFERROR(VLOOKUP(Tabla1[[#This Row],[team_name]],fut_masc,2,0),7)</f>
        <v>7</v>
      </c>
      <c r="D169">
        <f>IFERROR(VLOOKUP(Tabla1[[#This Row],[team_name]],fut_fem,2,0),7)</f>
        <v>4</v>
      </c>
      <c r="E169">
        <f>IFERROR(VLOOKUP(Tabla1[[#This Row],[team_name]],fts_masc,2,0),7)</f>
        <v>7</v>
      </c>
      <c r="F169">
        <f>IFERROR(VLOOKUP(Tabla1[[#This Row],[team_name]],fts_fem,2,0),7)</f>
        <v>7</v>
      </c>
      <c r="G169">
        <f>IFERROR(VLOOKUP(Tabla1[[#This Row],[team_name]],vol_masc,2,0),7)</f>
        <v>7</v>
      </c>
      <c r="H169">
        <f>IFERROR(VLOOKUP(Tabla1[[#This Row],[team_name]],bas_masc,2,0),7)</f>
        <v>7</v>
      </c>
      <c r="I169">
        <f>IFERROR(VLOOKUP(Tabla1[[#This Row],[team_name]],bes_masc,2,0),7)</f>
        <v>7</v>
      </c>
      <c r="J169">
        <f>IFERROR(VLOOKUP(Tabla1[[#This Row],[team_name]],bad_masc,2,0),7)</f>
        <v>7</v>
      </c>
      <c r="K169">
        <f>IFERROR(VLOOKUP(Tabla1[[#This Row],[team_name]],cur_masc,2,0),7)</f>
        <v>7</v>
      </c>
      <c r="L169">
        <f>IFERROR(VLOOKUP(Tabla1[[#This Row],[team_name]],ten_masc,2,0),7)</f>
        <v>7</v>
      </c>
      <c r="M169">
        <f>IFERROR(VLOOKUP(Tabla1[[#This Row],[team_name]],rug_masc,2,0),7)</f>
        <v>7</v>
      </c>
      <c r="N169">
        <f>IFERROR(VLOOKUP(Tabla1[[#This Row],[team_name]],sqs_masc,2,0),7)</f>
        <v>7</v>
      </c>
      <c r="O169">
        <f>IFERROR(VLOOKUP(Tabla1[[#This Row],[team_name]],vlp_masc,2,0),7)</f>
        <v>7</v>
      </c>
      <c r="P169">
        <f>IFERROR(VLOOKUP(Tabla1[[#This Row],[team_name]],tem_masc,2,0),7)</f>
        <v>7</v>
      </c>
      <c r="Q169">
        <f>IFERROR(VLOOKUP(Tabla1[[#This Row],[team_name]],bal_masc,2,0),7)</f>
        <v>7</v>
      </c>
      <c r="R169">
        <f>IFERROR(VLOOKUP(Tabla1[[#This Row],[team_name]],hck_masc,2,0),7)</f>
        <v>7</v>
      </c>
      <c r="S169">
        <f>IFERROR(VLOOKUP(Tabla1[[#This Row],[team_name]],arc_masc,2,0),7)</f>
        <v>7</v>
      </c>
      <c r="T169">
        <f>IFERROR(VLOOKUP(Tabla1[[#This Row],[team_name]],esg_masc,2,0),7)</f>
        <v>7</v>
      </c>
      <c r="U169">
        <f>IFERROR(VLOOKUP(Tabla1[[#This Row],[team_name]],vol_fem,2,0),7)</f>
        <v>4</v>
      </c>
      <c r="V169">
        <f>IFERROR(VLOOKUP(Tabla1[[#This Row],[team_name]],bas_fem,2,0),7)</f>
        <v>3</v>
      </c>
      <c r="W169">
        <f>IFERROR(VLOOKUP(Tabla1[[#This Row],[team_name]],bes_fem,2,0),7)</f>
        <v>7</v>
      </c>
      <c r="X169">
        <f>IFERROR(VLOOKUP(Tabla1[[#This Row],[team_name]],bad_fem,2,0),7)</f>
        <v>7</v>
      </c>
      <c r="Y169">
        <f>IFERROR(VLOOKUP(Tabla1[[#This Row],[team_name]],cur_fem,2,0),7)</f>
        <v>7</v>
      </c>
      <c r="Z169">
        <f>IFERROR(VLOOKUP(Tabla1[[#This Row],[team_name]],ten_fem,2,0),7)</f>
        <v>7</v>
      </c>
      <c r="AA169">
        <f>IFERROR(VLOOKUP(Tabla1[[#This Row],[team_name]],rug_fem,2,0),7)</f>
        <v>7</v>
      </c>
      <c r="AB169">
        <f>IFERROR(VLOOKUP(Tabla1[[#This Row],[team_name]],sqs_fem,2,0),7)</f>
        <v>7</v>
      </c>
      <c r="AC169">
        <f>IFERROR(VLOOKUP(Tabla1[[#This Row],[team_name]],vlp_fem,2,0),7)</f>
        <v>7</v>
      </c>
      <c r="AD169">
        <f>IFERROR(VLOOKUP(Tabla1[[#This Row],[team_name]],tem_fem,2,0),7)</f>
        <v>7</v>
      </c>
      <c r="AE169">
        <f>IFERROR(VLOOKUP(Tabla1[[#This Row],[team_name]],bal_fem,2,0),7)</f>
        <v>7</v>
      </c>
      <c r="AF169">
        <f>IFERROR(VLOOKUP(Tabla1[[#This Row],[team_name]],hck_fem,2,0),7)</f>
        <v>7</v>
      </c>
      <c r="AG169">
        <f>IFERROR(VLOOKUP(Tabla1[[#This Row],[team_name]],esg_fem,2,0),7)</f>
        <v>7</v>
      </c>
      <c r="AH169">
        <f>IFERROR(VLOOKUP(Tabla1[[#This Row],[team_name]],esg_fem,2,0),7)</f>
        <v>7</v>
      </c>
      <c r="BC169">
        <v>7</v>
      </c>
      <c r="BD169">
        <v>7</v>
      </c>
      <c r="BE169">
        <v>7</v>
      </c>
      <c r="BF169">
        <v>7</v>
      </c>
      <c r="BG169">
        <v>7</v>
      </c>
      <c r="BH169">
        <v>7</v>
      </c>
      <c r="BI169">
        <v>7</v>
      </c>
      <c r="BJ169">
        <v>7</v>
      </c>
      <c r="BK169">
        <v>7</v>
      </c>
      <c r="BL169">
        <v>7</v>
      </c>
      <c r="BM169">
        <v>7</v>
      </c>
    </row>
    <row r="170" spans="1:65" x14ac:dyDescent="0.25">
      <c r="A170">
        <v>369</v>
      </c>
      <c r="B170" t="s">
        <v>1138</v>
      </c>
      <c r="C170">
        <f>IFERROR(VLOOKUP(Tabla1[[#This Row],[team_name]],fut_masc,2,0),7)</f>
        <v>7</v>
      </c>
      <c r="D170">
        <f>IFERROR(VLOOKUP(Tabla1[[#This Row],[team_name]],fut_fem,2,0),7)</f>
        <v>7</v>
      </c>
      <c r="E170">
        <f>IFERROR(VLOOKUP(Tabla1[[#This Row],[team_name]],fts_masc,2,0),7)</f>
        <v>7</v>
      </c>
      <c r="F170">
        <f>IFERROR(VLOOKUP(Tabla1[[#This Row],[team_name]],fts_fem,2,0),7)</f>
        <v>7</v>
      </c>
      <c r="G170">
        <f>IFERROR(VLOOKUP(Tabla1[[#This Row],[team_name]],vol_masc,2,0),7)</f>
        <v>7</v>
      </c>
      <c r="H170">
        <f>IFERROR(VLOOKUP(Tabla1[[#This Row],[team_name]],bas_masc,2,0),7)</f>
        <v>7</v>
      </c>
      <c r="I170">
        <f>IFERROR(VLOOKUP(Tabla1[[#This Row],[team_name]],bes_masc,2,0),7)</f>
        <v>7</v>
      </c>
      <c r="J170">
        <f>IFERROR(VLOOKUP(Tabla1[[#This Row],[team_name]],bad_masc,2,0),7)</f>
        <v>7</v>
      </c>
      <c r="K170">
        <f>IFERROR(VLOOKUP(Tabla1[[#This Row],[team_name]],cur_masc,2,0),7)</f>
        <v>7</v>
      </c>
      <c r="L170">
        <f>IFERROR(VLOOKUP(Tabla1[[#This Row],[team_name]],ten_masc,2,0),7)</f>
        <v>7</v>
      </c>
      <c r="M170">
        <f>IFERROR(VLOOKUP(Tabla1[[#This Row],[team_name]],rug_masc,2,0),7)</f>
        <v>7</v>
      </c>
      <c r="N170">
        <f>IFERROR(VLOOKUP(Tabla1[[#This Row],[team_name]],sqs_masc,2,0),7)</f>
        <v>7</v>
      </c>
      <c r="O170">
        <f>IFERROR(VLOOKUP(Tabla1[[#This Row],[team_name]],vlp_masc,2,0),7)</f>
        <v>7</v>
      </c>
      <c r="P170">
        <f>IFERROR(VLOOKUP(Tabla1[[#This Row],[team_name]],tem_masc,2,0),7)</f>
        <v>7</v>
      </c>
      <c r="Q170">
        <f>IFERROR(VLOOKUP(Tabla1[[#This Row],[team_name]],bal_masc,2,0),7)</f>
        <v>7</v>
      </c>
      <c r="R170">
        <f>IFERROR(VLOOKUP(Tabla1[[#This Row],[team_name]],hck_masc,2,0),7)</f>
        <v>7</v>
      </c>
      <c r="S170">
        <f>IFERROR(VLOOKUP(Tabla1[[#This Row],[team_name]],arc_masc,2,0),7)</f>
        <v>7</v>
      </c>
      <c r="T170">
        <f>IFERROR(VLOOKUP(Tabla1[[#This Row],[team_name]],esg_masc,2,0),7)</f>
        <v>7</v>
      </c>
      <c r="U170">
        <f>IFERROR(VLOOKUP(Tabla1[[#This Row],[team_name]],vol_fem,2,0),7)</f>
        <v>7</v>
      </c>
      <c r="V170">
        <f>IFERROR(VLOOKUP(Tabla1[[#This Row],[team_name]],bas_fem,2,0),7)</f>
        <v>7</v>
      </c>
      <c r="W170">
        <f>IFERROR(VLOOKUP(Tabla1[[#This Row],[team_name]],bes_fem,2,0),7)</f>
        <v>7</v>
      </c>
      <c r="X170">
        <f>IFERROR(VLOOKUP(Tabla1[[#This Row],[team_name]],bad_fem,2,0),7)</f>
        <v>7</v>
      </c>
      <c r="Y170">
        <f>IFERROR(VLOOKUP(Tabla1[[#This Row],[team_name]],cur_fem,2,0),7)</f>
        <v>7</v>
      </c>
      <c r="Z170">
        <f>IFERROR(VLOOKUP(Tabla1[[#This Row],[team_name]],ten_fem,2,0),7)</f>
        <v>7</v>
      </c>
      <c r="AA170">
        <f>IFERROR(VLOOKUP(Tabla1[[#This Row],[team_name]],rug_fem,2,0),7)</f>
        <v>7</v>
      </c>
      <c r="AB170">
        <f>IFERROR(VLOOKUP(Tabla1[[#This Row],[team_name]],sqs_fem,2,0),7)</f>
        <v>7</v>
      </c>
      <c r="AC170">
        <f>IFERROR(VLOOKUP(Tabla1[[#This Row],[team_name]],vlp_fem,2,0),7)</f>
        <v>7</v>
      </c>
      <c r="AD170">
        <f>IFERROR(VLOOKUP(Tabla1[[#This Row],[team_name]],tem_fem,2,0),7)</f>
        <v>7</v>
      </c>
      <c r="AE170">
        <f>IFERROR(VLOOKUP(Tabla1[[#This Row],[team_name]],bal_fem,2,0),7)</f>
        <v>7</v>
      </c>
      <c r="AF170">
        <f>IFERROR(VLOOKUP(Tabla1[[#This Row],[team_name]],hck_fem,2,0),7)</f>
        <v>7</v>
      </c>
      <c r="AG170">
        <f>IFERROR(VLOOKUP(Tabla1[[#This Row],[team_name]],esg_fem,2,0),7)</f>
        <v>7</v>
      </c>
      <c r="AH170">
        <f>IFERROR(VLOOKUP(Tabla1[[#This Row],[team_name]],esg_fem,2,0),7)</f>
        <v>7</v>
      </c>
      <c r="BC170">
        <v>7</v>
      </c>
      <c r="BD170">
        <v>7</v>
      </c>
      <c r="BE170">
        <v>7</v>
      </c>
      <c r="BF170">
        <v>7</v>
      </c>
      <c r="BG170">
        <v>7</v>
      </c>
      <c r="BH170">
        <v>7</v>
      </c>
      <c r="BI170">
        <v>7</v>
      </c>
      <c r="BJ170">
        <v>7</v>
      </c>
      <c r="BK170">
        <v>7</v>
      </c>
      <c r="BL170">
        <v>7</v>
      </c>
      <c r="BM170">
        <v>7</v>
      </c>
    </row>
    <row r="171" spans="1:65" x14ac:dyDescent="0.25">
      <c r="A171">
        <v>370</v>
      </c>
      <c r="B171" t="s">
        <v>1139</v>
      </c>
      <c r="C171">
        <f>IFERROR(VLOOKUP(Tabla1[[#This Row],[team_name]],fut_masc,2,0),7)</f>
        <v>7</v>
      </c>
      <c r="D171">
        <f>IFERROR(VLOOKUP(Tabla1[[#This Row],[team_name]],fut_fem,2,0),7)</f>
        <v>7</v>
      </c>
      <c r="E171">
        <f>IFERROR(VLOOKUP(Tabla1[[#This Row],[team_name]],fts_masc,2,0),7)</f>
        <v>7</v>
      </c>
      <c r="F171">
        <f>IFERROR(VLOOKUP(Tabla1[[#This Row],[team_name]],fts_fem,2,0),7)</f>
        <v>7</v>
      </c>
      <c r="G171">
        <f>IFERROR(VLOOKUP(Tabla1[[#This Row],[team_name]],vol_masc,2,0),7)</f>
        <v>7</v>
      </c>
      <c r="H171">
        <f>IFERROR(VLOOKUP(Tabla1[[#This Row],[team_name]],bas_masc,2,0),7)</f>
        <v>7</v>
      </c>
      <c r="I171">
        <f>IFERROR(VLOOKUP(Tabla1[[#This Row],[team_name]],bes_masc,2,0),7)</f>
        <v>7</v>
      </c>
      <c r="J171">
        <f>IFERROR(VLOOKUP(Tabla1[[#This Row],[team_name]],bad_masc,2,0),7)</f>
        <v>7</v>
      </c>
      <c r="K171">
        <f>IFERROR(VLOOKUP(Tabla1[[#This Row],[team_name]],cur_masc,2,0),7)</f>
        <v>7</v>
      </c>
      <c r="L171">
        <f>IFERROR(VLOOKUP(Tabla1[[#This Row],[team_name]],ten_masc,2,0),7)</f>
        <v>7</v>
      </c>
      <c r="M171">
        <f>IFERROR(VLOOKUP(Tabla1[[#This Row],[team_name]],rug_masc,2,0),7)</f>
        <v>7</v>
      </c>
      <c r="N171">
        <f>IFERROR(VLOOKUP(Tabla1[[#This Row],[team_name]],sqs_masc,2,0),7)</f>
        <v>7</v>
      </c>
      <c r="O171">
        <f>IFERROR(VLOOKUP(Tabla1[[#This Row],[team_name]],vlp_masc,2,0),7)</f>
        <v>7</v>
      </c>
      <c r="P171">
        <f>IFERROR(VLOOKUP(Tabla1[[#This Row],[team_name]],tem_masc,2,0),7)</f>
        <v>7</v>
      </c>
      <c r="Q171">
        <f>IFERROR(VLOOKUP(Tabla1[[#This Row],[team_name]],bal_masc,2,0),7)</f>
        <v>7</v>
      </c>
      <c r="R171">
        <f>IFERROR(VLOOKUP(Tabla1[[#This Row],[team_name]],hck_masc,2,0),7)</f>
        <v>7</v>
      </c>
      <c r="S171">
        <f>IFERROR(VLOOKUP(Tabla1[[#This Row],[team_name]],arc_masc,2,0),7)</f>
        <v>7</v>
      </c>
      <c r="T171">
        <f>IFERROR(VLOOKUP(Tabla1[[#This Row],[team_name]],esg_masc,2,0),7)</f>
        <v>7</v>
      </c>
      <c r="U171">
        <f>IFERROR(VLOOKUP(Tabla1[[#This Row],[team_name]],vol_fem,2,0),7)</f>
        <v>7</v>
      </c>
      <c r="V171">
        <f>IFERROR(VLOOKUP(Tabla1[[#This Row],[team_name]],bas_fem,2,0),7)</f>
        <v>3</v>
      </c>
      <c r="W171">
        <f>IFERROR(VLOOKUP(Tabla1[[#This Row],[team_name]],bes_fem,2,0),7)</f>
        <v>7</v>
      </c>
      <c r="X171">
        <f>IFERROR(VLOOKUP(Tabla1[[#This Row],[team_name]],bad_fem,2,0),7)</f>
        <v>7</v>
      </c>
      <c r="Y171">
        <f>IFERROR(VLOOKUP(Tabla1[[#This Row],[team_name]],cur_fem,2,0),7)</f>
        <v>7</v>
      </c>
      <c r="Z171">
        <f>IFERROR(VLOOKUP(Tabla1[[#This Row],[team_name]],ten_fem,2,0),7)</f>
        <v>7</v>
      </c>
      <c r="AA171">
        <f>IFERROR(VLOOKUP(Tabla1[[#This Row],[team_name]],rug_fem,2,0),7)</f>
        <v>7</v>
      </c>
      <c r="AB171">
        <f>IFERROR(VLOOKUP(Tabla1[[#This Row],[team_name]],sqs_fem,2,0),7)</f>
        <v>7</v>
      </c>
      <c r="AC171">
        <f>IFERROR(VLOOKUP(Tabla1[[#This Row],[team_name]],vlp_fem,2,0),7)</f>
        <v>5</v>
      </c>
      <c r="AD171">
        <f>IFERROR(VLOOKUP(Tabla1[[#This Row],[team_name]],tem_fem,2,0),7)</f>
        <v>7</v>
      </c>
      <c r="AE171">
        <f>IFERROR(VLOOKUP(Tabla1[[#This Row],[team_name]],bal_fem,2,0),7)</f>
        <v>7</v>
      </c>
      <c r="AF171">
        <f>IFERROR(VLOOKUP(Tabla1[[#This Row],[team_name]],hck_fem,2,0),7)</f>
        <v>7</v>
      </c>
      <c r="AG171">
        <f>IFERROR(VLOOKUP(Tabla1[[#This Row],[team_name]],esg_fem,2,0),7)</f>
        <v>7</v>
      </c>
      <c r="AH171">
        <f>IFERROR(VLOOKUP(Tabla1[[#This Row],[team_name]],esg_fem,2,0),7)</f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7</v>
      </c>
      <c r="BK171">
        <v>7</v>
      </c>
      <c r="BL171">
        <v>7</v>
      </c>
      <c r="BM171">
        <v>7</v>
      </c>
    </row>
    <row r="172" spans="1:65" x14ac:dyDescent="0.25">
      <c r="A172">
        <v>371</v>
      </c>
      <c r="B172" t="s">
        <v>1140</v>
      </c>
      <c r="C172">
        <f>IFERROR(VLOOKUP(Tabla1[[#This Row],[team_name]],fut_masc,2,0),7)</f>
        <v>7</v>
      </c>
      <c r="D172">
        <f>IFERROR(VLOOKUP(Tabla1[[#This Row],[team_name]],fut_fem,2,0),7)</f>
        <v>6</v>
      </c>
      <c r="E172">
        <f>IFERROR(VLOOKUP(Tabla1[[#This Row],[team_name]],fts_masc,2,0),7)</f>
        <v>7</v>
      </c>
      <c r="F172">
        <f>IFERROR(VLOOKUP(Tabla1[[#This Row],[team_name]],fts_fem,2,0),7)</f>
        <v>7</v>
      </c>
      <c r="G172">
        <f>IFERROR(VLOOKUP(Tabla1[[#This Row],[team_name]],vol_masc,2,0),7)</f>
        <v>7</v>
      </c>
      <c r="H172">
        <f>IFERROR(VLOOKUP(Tabla1[[#This Row],[team_name]],bas_masc,2,0),7)</f>
        <v>7</v>
      </c>
      <c r="I172">
        <f>IFERROR(VLOOKUP(Tabla1[[#This Row],[team_name]],bes_masc,2,0),7)</f>
        <v>7</v>
      </c>
      <c r="J172">
        <f>IFERROR(VLOOKUP(Tabla1[[#This Row],[team_name]],bad_masc,2,0),7)</f>
        <v>7</v>
      </c>
      <c r="K172">
        <f>IFERROR(VLOOKUP(Tabla1[[#This Row],[team_name]],cur_masc,2,0),7)</f>
        <v>7</v>
      </c>
      <c r="L172">
        <f>IFERROR(VLOOKUP(Tabla1[[#This Row],[team_name]],ten_masc,2,0),7)</f>
        <v>7</v>
      </c>
      <c r="M172">
        <f>IFERROR(VLOOKUP(Tabla1[[#This Row],[team_name]],rug_masc,2,0),7)</f>
        <v>7</v>
      </c>
      <c r="N172">
        <f>IFERROR(VLOOKUP(Tabla1[[#This Row],[team_name]],sqs_masc,2,0),7)</f>
        <v>7</v>
      </c>
      <c r="O172">
        <f>IFERROR(VLOOKUP(Tabla1[[#This Row],[team_name]],vlp_masc,2,0),7)</f>
        <v>7</v>
      </c>
      <c r="P172">
        <f>IFERROR(VLOOKUP(Tabla1[[#This Row],[team_name]],tem_masc,2,0),7)</f>
        <v>7</v>
      </c>
      <c r="Q172">
        <f>IFERROR(VLOOKUP(Tabla1[[#This Row],[team_name]],bal_masc,2,0),7)</f>
        <v>7</v>
      </c>
      <c r="R172">
        <f>IFERROR(VLOOKUP(Tabla1[[#This Row],[team_name]],hck_masc,2,0),7)</f>
        <v>7</v>
      </c>
      <c r="S172">
        <f>IFERROR(VLOOKUP(Tabla1[[#This Row],[team_name]],arc_masc,2,0),7)</f>
        <v>7</v>
      </c>
      <c r="T172">
        <f>IFERROR(VLOOKUP(Tabla1[[#This Row],[team_name]],esg_masc,2,0),7)</f>
        <v>7</v>
      </c>
      <c r="U172">
        <f>IFERROR(VLOOKUP(Tabla1[[#This Row],[team_name]],vol_fem,2,0),7)</f>
        <v>7</v>
      </c>
      <c r="V172">
        <f>IFERROR(VLOOKUP(Tabla1[[#This Row],[team_name]],bas_fem,2,0),7)</f>
        <v>7</v>
      </c>
      <c r="W172">
        <f>IFERROR(VLOOKUP(Tabla1[[#This Row],[team_name]],bes_fem,2,0),7)</f>
        <v>7</v>
      </c>
      <c r="X172">
        <f>IFERROR(VLOOKUP(Tabla1[[#This Row],[team_name]],bad_fem,2,0),7)</f>
        <v>7</v>
      </c>
      <c r="Y172">
        <f>IFERROR(VLOOKUP(Tabla1[[#This Row],[team_name]],cur_fem,2,0),7)</f>
        <v>7</v>
      </c>
      <c r="Z172">
        <f>IFERROR(VLOOKUP(Tabla1[[#This Row],[team_name]],ten_fem,2,0),7)</f>
        <v>7</v>
      </c>
      <c r="AA172">
        <f>IFERROR(VLOOKUP(Tabla1[[#This Row],[team_name]],rug_fem,2,0),7)</f>
        <v>6</v>
      </c>
      <c r="AB172">
        <f>IFERROR(VLOOKUP(Tabla1[[#This Row],[team_name]],sqs_fem,2,0),7)</f>
        <v>7</v>
      </c>
      <c r="AC172">
        <f>IFERROR(VLOOKUP(Tabla1[[#This Row],[team_name]],vlp_fem,2,0),7)</f>
        <v>7</v>
      </c>
      <c r="AD172">
        <f>IFERROR(VLOOKUP(Tabla1[[#This Row],[team_name]],tem_fem,2,0),7)</f>
        <v>7</v>
      </c>
      <c r="AE172">
        <f>IFERROR(VLOOKUP(Tabla1[[#This Row],[team_name]],bal_fem,2,0),7)</f>
        <v>7</v>
      </c>
      <c r="AF172">
        <f>IFERROR(VLOOKUP(Tabla1[[#This Row],[team_name]],hck_fem,2,0),7)</f>
        <v>5</v>
      </c>
      <c r="AG172">
        <f>IFERROR(VLOOKUP(Tabla1[[#This Row],[team_name]],esg_fem,2,0),7)</f>
        <v>7</v>
      </c>
      <c r="AH172">
        <f>IFERROR(VLOOKUP(Tabla1[[#This Row],[team_name]],esg_fem,2,0),7)</f>
        <v>7</v>
      </c>
      <c r="BC172">
        <v>7</v>
      </c>
      <c r="BD172">
        <v>7</v>
      </c>
      <c r="BE172">
        <v>7</v>
      </c>
      <c r="BF172">
        <v>7</v>
      </c>
      <c r="BG172">
        <v>7</v>
      </c>
      <c r="BH172">
        <v>7</v>
      </c>
      <c r="BI172">
        <v>7</v>
      </c>
      <c r="BJ172">
        <v>7</v>
      </c>
      <c r="BK172">
        <v>7</v>
      </c>
      <c r="BL172">
        <v>7</v>
      </c>
      <c r="BM172">
        <v>7</v>
      </c>
    </row>
    <row r="173" spans="1:65" x14ac:dyDescent="0.25">
      <c r="A173">
        <v>372</v>
      </c>
      <c r="B173" t="s">
        <v>1141</v>
      </c>
      <c r="C173">
        <f>IFERROR(VLOOKUP(Tabla1[[#This Row],[team_name]],fut_masc,2,0),7)</f>
        <v>7</v>
      </c>
      <c r="D173">
        <f>IFERROR(VLOOKUP(Tabla1[[#This Row],[team_name]],fut_fem,2,0),7)</f>
        <v>7</v>
      </c>
      <c r="E173">
        <f>IFERROR(VLOOKUP(Tabla1[[#This Row],[team_name]],fts_masc,2,0),7)</f>
        <v>7</v>
      </c>
      <c r="F173">
        <f>IFERROR(VLOOKUP(Tabla1[[#This Row],[team_name]],fts_fem,2,0),7)</f>
        <v>7</v>
      </c>
      <c r="G173">
        <f>IFERROR(VLOOKUP(Tabla1[[#This Row],[team_name]],vol_masc,2,0),7)</f>
        <v>7</v>
      </c>
      <c r="H173">
        <f>IFERROR(VLOOKUP(Tabla1[[#This Row],[team_name]],bas_masc,2,0),7)</f>
        <v>7</v>
      </c>
      <c r="I173">
        <f>IFERROR(VLOOKUP(Tabla1[[#This Row],[team_name]],bes_masc,2,0),7)</f>
        <v>7</v>
      </c>
      <c r="J173">
        <f>IFERROR(VLOOKUP(Tabla1[[#This Row],[team_name]],bad_masc,2,0),7)</f>
        <v>7</v>
      </c>
      <c r="K173">
        <f>IFERROR(VLOOKUP(Tabla1[[#This Row],[team_name]],cur_masc,2,0),7)</f>
        <v>7</v>
      </c>
      <c r="L173">
        <f>IFERROR(VLOOKUP(Tabla1[[#This Row],[team_name]],ten_masc,2,0),7)</f>
        <v>7</v>
      </c>
      <c r="M173">
        <f>IFERROR(VLOOKUP(Tabla1[[#This Row],[team_name]],rug_masc,2,0),7)</f>
        <v>7</v>
      </c>
      <c r="N173">
        <f>IFERROR(VLOOKUP(Tabla1[[#This Row],[team_name]],sqs_masc,2,0),7)</f>
        <v>7</v>
      </c>
      <c r="O173">
        <f>IFERROR(VLOOKUP(Tabla1[[#This Row],[team_name]],vlp_masc,2,0),7)</f>
        <v>7</v>
      </c>
      <c r="P173">
        <f>IFERROR(VLOOKUP(Tabla1[[#This Row],[team_name]],tem_masc,2,0),7)</f>
        <v>7</v>
      </c>
      <c r="Q173">
        <f>IFERROR(VLOOKUP(Tabla1[[#This Row],[team_name]],bal_masc,2,0),7)</f>
        <v>7</v>
      </c>
      <c r="R173">
        <f>IFERROR(VLOOKUP(Tabla1[[#This Row],[team_name]],hck_masc,2,0),7)</f>
        <v>7</v>
      </c>
      <c r="S173">
        <f>IFERROR(VLOOKUP(Tabla1[[#This Row],[team_name]],arc_masc,2,0),7)</f>
        <v>7</v>
      </c>
      <c r="T173">
        <f>IFERROR(VLOOKUP(Tabla1[[#This Row],[team_name]],esg_masc,2,0),7)</f>
        <v>7</v>
      </c>
      <c r="U173">
        <f>IFERROR(VLOOKUP(Tabla1[[#This Row],[team_name]],vol_fem,2,0),7)</f>
        <v>7</v>
      </c>
      <c r="V173">
        <f>IFERROR(VLOOKUP(Tabla1[[#This Row],[team_name]],bas_fem,2,0),7)</f>
        <v>7</v>
      </c>
      <c r="W173">
        <f>IFERROR(VLOOKUP(Tabla1[[#This Row],[team_name]],bes_fem,2,0),7)</f>
        <v>7</v>
      </c>
      <c r="X173">
        <f>IFERROR(VLOOKUP(Tabla1[[#This Row],[team_name]],bad_fem,2,0),7)</f>
        <v>7</v>
      </c>
      <c r="Y173">
        <f>IFERROR(VLOOKUP(Tabla1[[#This Row],[team_name]],cur_fem,2,0),7)</f>
        <v>7</v>
      </c>
      <c r="Z173">
        <f>IFERROR(VLOOKUP(Tabla1[[#This Row],[team_name]],ten_fem,2,0),7)</f>
        <v>7</v>
      </c>
      <c r="AA173">
        <f>IFERROR(VLOOKUP(Tabla1[[#This Row],[team_name]],rug_fem,2,0),7)</f>
        <v>7</v>
      </c>
      <c r="AB173">
        <f>IFERROR(VLOOKUP(Tabla1[[#This Row],[team_name]],sqs_fem,2,0),7)</f>
        <v>7</v>
      </c>
      <c r="AC173">
        <f>IFERROR(VLOOKUP(Tabla1[[#This Row],[team_name]],vlp_fem,2,0),7)</f>
        <v>7</v>
      </c>
      <c r="AD173">
        <f>IFERROR(VLOOKUP(Tabla1[[#This Row],[team_name]],tem_fem,2,0),7)</f>
        <v>7</v>
      </c>
      <c r="AE173">
        <f>IFERROR(VLOOKUP(Tabla1[[#This Row],[team_name]],bal_fem,2,0),7)</f>
        <v>7</v>
      </c>
      <c r="AF173">
        <f>IFERROR(VLOOKUP(Tabla1[[#This Row],[team_name]],hck_fem,2,0),7)</f>
        <v>7</v>
      </c>
      <c r="AG173">
        <f>IFERROR(VLOOKUP(Tabla1[[#This Row],[team_name]],esg_fem,2,0),7)</f>
        <v>7</v>
      </c>
      <c r="AH173">
        <f>IFERROR(VLOOKUP(Tabla1[[#This Row],[team_name]],esg_fem,2,0),7)</f>
        <v>7</v>
      </c>
      <c r="BC173">
        <v>7</v>
      </c>
      <c r="BD173">
        <v>7</v>
      </c>
      <c r="BE173">
        <v>7</v>
      </c>
      <c r="BF173">
        <v>7</v>
      </c>
      <c r="BG173">
        <v>7</v>
      </c>
      <c r="BH173">
        <v>7</v>
      </c>
      <c r="BI173">
        <v>7</v>
      </c>
      <c r="BJ173">
        <v>7</v>
      </c>
      <c r="BK173">
        <v>7</v>
      </c>
      <c r="BL173">
        <v>7</v>
      </c>
      <c r="BM173">
        <v>7</v>
      </c>
    </row>
    <row r="174" spans="1:65" x14ac:dyDescent="0.25">
      <c r="A174">
        <v>373</v>
      </c>
      <c r="B174" t="s">
        <v>1142</v>
      </c>
      <c r="C174">
        <f>IFERROR(VLOOKUP(Tabla1[[#This Row],[team_name]],fut_masc,2,0),7)</f>
        <v>7</v>
      </c>
      <c r="D174">
        <f>IFERROR(VLOOKUP(Tabla1[[#This Row],[team_name]],fut_fem,2,0),7)</f>
        <v>4</v>
      </c>
      <c r="E174">
        <f>IFERROR(VLOOKUP(Tabla1[[#This Row],[team_name]],fts_masc,2,0),7)</f>
        <v>7</v>
      </c>
      <c r="F174">
        <f>IFERROR(VLOOKUP(Tabla1[[#This Row],[team_name]],fts_fem,2,0),7)</f>
        <v>7</v>
      </c>
      <c r="G174">
        <f>IFERROR(VLOOKUP(Tabla1[[#This Row],[team_name]],vol_masc,2,0),7)</f>
        <v>7</v>
      </c>
      <c r="H174">
        <f>IFERROR(VLOOKUP(Tabla1[[#This Row],[team_name]],bas_masc,2,0),7)</f>
        <v>7</v>
      </c>
      <c r="I174">
        <f>IFERROR(VLOOKUP(Tabla1[[#This Row],[team_name]],bes_masc,2,0),7)</f>
        <v>7</v>
      </c>
      <c r="J174">
        <f>IFERROR(VLOOKUP(Tabla1[[#This Row],[team_name]],bad_masc,2,0),7)</f>
        <v>7</v>
      </c>
      <c r="K174">
        <f>IFERROR(VLOOKUP(Tabla1[[#This Row],[team_name]],cur_masc,2,0),7)</f>
        <v>7</v>
      </c>
      <c r="L174">
        <f>IFERROR(VLOOKUP(Tabla1[[#This Row],[team_name]],ten_masc,2,0),7)</f>
        <v>7</v>
      </c>
      <c r="M174">
        <f>IFERROR(VLOOKUP(Tabla1[[#This Row],[team_name]],rug_masc,2,0),7)</f>
        <v>7</v>
      </c>
      <c r="N174">
        <f>IFERROR(VLOOKUP(Tabla1[[#This Row],[team_name]],sqs_masc,2,0),7)</f>
        <v>7</v>
      </c>
      <c r="O174">
        <f>IFERROR(VLOOKUP(Tabla1[[#This Row],[team_name]],vlp_masc,2,0),7)</f>
        <v>7</v>
      </c>
      <c r="P174">
        <f>IFERROR(VLOOKUP(Tabla1[[#This Row],[team_name]],tem_masc,2,0),7)</f>
        <v>7</v>
      </c>
      <c r="Q174">
        <f>IFERROR(VLOOKUP(Tabla1[[#This Row],[team_name]],bal_masc,2,0),7)</f>
        <v>7</v>
      </c>
      <c r="R174">
        <f>IFERROR(VLOOKUP(Tabla1[[#This Row],[team_name]],hck_masc,2,0),7)</f>
        <v>7</v>
      </c>
      <c r="S174">
        <f>IFERROR(VLOOKUP(Tabla1[[#This Row],[team_name]],arc_masc,2,0),7)</f>
        <v>7</v>
      </c>
      <c r="T174">
        <f>IFERROR(VLOOKUP(Tabla1[[#This Row],[team_name]],esg_masc,2,0),7)</f>
        <v>7</v>
      </c>
      <c r="U174">
        <f>IFERROR(VLOOKUP(Tabla1[[#This Row],[team_name]],vol_fem,2,0),7)</f>
        <v>7</v>
      </c>
      <c r="V174">
        <f>IFERROR(VLOOKUP(Tabla1[[#This Row],[team_name]],bas_fem,2,0),7)</f>
        <v>6</v>
      </c>
      <c r="W174">
        <f>IFERROR(VLOOKUP(Tabla1[[#This Row],[team_name]],bes_fem,2,0),7)</f>
        <v>7</v>
      </c>
      <c r="X174">
        <f>IFERROR(VLOOKUP(Tabla1[[#This Row],[team_name]],bad_fem,2,0),7)</f>
        <v>7</v>
      </c>
      <c r="Y174">
        <f>IFERROR(VLOOKUP(Tabla1[[#This Row],[team_name]],cur_fem,2,0),7)</f>
        <v>7</v>
      </c>
      <c r="Z174">
        <f>IFERROR(VLOOKUP(Tabla1[[#This Row],[team_name]],ten_fem,2,0),7)</f>
        <v>7</v>
      </c>
      <c r="AA174">
        <f>IFERROR(VLOOKUP(Tabla1[[#This Row],[team_name]],rug_fem,2,0),7)</f>
        <v>7</v>
      </c>
      <c r="AB174">
        <f>IFERROR(VLOOKUP(Tabla1[[#This Row],[team_name]],sqs_fem,2,0),7)</f>
        <v>7</v>
      </c>
      <c r="AC174">
        <f>IFERROR(VLOOKUP(Tabla1[[#This Row],[team_name]],vlp_fem,2,0),7)</f>
        <v>7</v>
      </c>
      <c r="AD174">
        <f>IFERROR(VLOOKUP(Tabla1[[#This Row],[team_name]],tem_fem,2,0),7)</f>
        <v>7</v>
      </c>
      <c r="AE174">
        <f>IFERROR(VLOOKUP(Tabla1[[#This Row],[team_name]],bal_fem,2,0),7)</f>
        <v>7</v>
      </c>
      <c r="AF174">
        <f>IFERROR(VLOOKUP(Tabla1[[#This Row],[team_name]],hck_fem,2,0),7)</f>
        <v>7</v>
      </c>
      <c r="AG174">
        <f>IFERROR(VLOOKUP(Tabla1[[#This Row],[team_name]],esg_fem,2,0),7)</f>
        <v>7</v>
      </c>
      <c r="AH174">
        <f>IFERROR(VLOOKUP(Tabla1[[#This Row],[team_name]],esg_fem,2,0),7)</f>
        <v>7</v>
      </c>
      <c r="BC174">
        <v>7</v>
      </c>
      <c r="BD174">
        <v>7</v>
      </c>
      <c r="BE174">
        <v>7</v>
      </c>
      <c r="BF174">
        <v>7</v>
      </c>
      <c r="BG174">
        <v>7</v>
      </c>
      <c r="BH174">
        <v>7</v>
      </c>
      <c r="BI174">
        <v>7</v>
      </c>
      <c r="BJ174">
        <v>7</v>
      </c>
      <c r="BK174">
        <v>7</v>
      </c>
      <c r="BL174">
        <v>7</v>
      </c>
      <c r="BM174">
        <v>7</v>
      </c>
    </row>
    <row r="175" spans="1:65" x14ac:dyDescent="0.25">
      <c r="A175">
        <v>374</v>
      </c>
      <c r="B175" t="s">
        <v>1143</v>
      </c>
      <c r="C175">
        <f>IFERROR(VLOOKUP(Tabla1[[#This Row],[team_name]],fut_masc,2,0),7)</f>
        <v>7</v>
      </c>
      <c r="D175">
        <f>IFERROR(VLOOKUP(Tabla1[[#This Row],[team_name]],fut_fem,2,0),7)</f>
        <v>5</v>
      </c>
      <c r="E175">
        <f>IFERROR(VLOOKUP(Tabla1[[#This Row],[team_name]],fts_masc,2,0),7)</f>
        <v>7</v>
      </c>
      <c r="F175">
        <f>IFERROR(VLOOKUP(Tabla1[[#This Row],[team_name]],fts_fem,2,0),7)</f>
        <v>4</v>
      </c>
      <c r="G175">
        <f>IFERROR(VLOOKUP(Tabla1[[#This Row],[team_name]],vol_masc,2,0),7)</f>
        <v>7</v>
      </c>
      <c r="H175">
        <f>IFERROR(VLOOKUP(Tabla1[[#This Row],[team_name]],bas_masc,2,0),7)</f>
        <v>7</v>
      </c>
      <c r="I175">
        <f>IFERROR(VLOOKUP(Tabla1[[#This Row],[team_name]],bes_masc,2,0),7)</f>
        <v>7</v>
      </c>
      <c r="J175">
        <f>IFERROR(VLOOKUP(Tabla1[[#This Row],[team_name]],bad_masc,2,0),7)</f>
        <v>7</v>
      </c>
      <c r="K175">
        <f>IFERROR(VLOOKUP(Tabla1[[#This Row],[team_name]],cur_masc,2,0),7)</f>
        <v>7</v>
      </c>
      <c r="L175">
        <f>IFERROR(VLOOKUP(Tabla1[[#This Row],[team_name]],ten_masc,2,0),7)</f>
        <v>7</v>
      </c>
      <c r="M175">
        <f>IFERROR(VLOOKUP(Tabla1[[#This Row],[team_name]],rug_masc,2,0),7)</f>
        <v>7</v>
      </c>
      <c r="N175">
        <f>IFERROR(VLOOKUP(Tabla1[[#This Row],[team_name]],sqs_masc,2,0),7)</f>
        <v>7</v>
      </c>
      <c r="O175">
        <f>IFERROR(VLOOKUP(Tabla1[[#This Row],[team_name]],vlp_masc,2,0),7)</f>
        <v>7</v>
      </c>
      <c r="P175">
        <f>IFERROR(VLOOKUP(Tabla1[[#This Row],[team_name]],tem_masc,2,0),7)</f>
        <v>7</v>
      </c>
      <c r="Q175">
        <f>IFERROR(VLOOKUP(Tabla1[[#This Row],[team_name]],bal_masc,2,0),7)</f>
        <v>7</v>
      </c>
      <c r="R175">
        <f>IFERROR(VLOOKUP(Tabla1[[#This Row],[team_name]],hck_masc,2,0),7)</f>
        <v>7</v>
      </c>
      <c r="S175">
        <f>IFERROR(VLOOKUP(Tabla1[[#This Row],[team_name]],arc_masc,2,0),7)</f>
        <v>7</v>
      </c>
      <c r="T175">
        <f>IFERROR(VLOOKUP(Tabla1[[#This Row],[team_name]],esg_masc,2,0),7)</f>
        <v>7</v>
      </c>
      <c r="U175">
        <f>IFERROR(VLOOKUP(Tabla1[[#This Row],[team_name]],vol_fem,2,0),7)</f>
        <v>4</v>
      </c>
      <c r="V175">
        <f>IFERROR(VLOOKUP(Tabla1[[#This Row],[team_name]],bas_fem,2,0),7)</f>
        <v>5</v>
      </c>
      <c r="W175">
        <f>IFERROR(VLOOKUP(Tabla1[[#This Row],[team_name]],bes_fem,2,0),7)</f>
        <v>5</v>
      </c>
      <c r="X175">
        <f>IFERROR(VLOOKUP(Tabla1[[#This Row],[team_name]],bad_fem,2,0),7)</f>
        <v>7</v>
      </c>
      <c r="Y175">
        <f>IFERROR(VLOOKUP(Tabla1[[#This Row],[team_name]],cur_fem,2,0),7)</f>
        <v>7</v>
      </c>
      <c r="Z175">
        <f>IFERROR(VLOOKUP(Tabla1[[#This Row],[team_name]],ten_fem,2,0),7)</f>
        <v>7</v>
      </c>
      <c r="AA175">
        <f>IFERROR(VLOOKUP(Tabla1[[#This Row],[team_name]],rug_fem,2,0),7)</f>
        <v>7</v>
      </c>
      <c r="AB175">
        <f>IFERROR(VLOOKUP(Tabla1[[#This Row],[team_name]],sqs_fem,2,0),7)</f>
        <v>7</v>
      </c>
      <c r="AC175">
        <f>IFERROR(VLOOKUP(Tabla1[[#This Row],[team_name]],vlp_fem,2,0),7)</f>
        <v>5</v>
      </c>
      <c r="AD175">
        <f>IFERROR(VLOOKUP(Tabla1[[#This Row],[team_name]],tem_fem,2,0),7)</f>
        <v>7</v>
      </c>
      <c r="AE175">
        <f>IFERROR(VLOOKUP(Tabla1[[#This Row],[team_name]],bal_fem,2,0),7)</f>
        <v>7</v>
      </c>
      <c r="AF175">
        <f>IFERROR(VLOOKUP(Tabla1[[#This Row],[team_name]],hck_fem,2,0),7)</f>
        <v>7</v>
      </c>
      <c r="AG175">
        <f>IFERROR(VLOOKUP(Tabla1[[#This Row],[team_name]],esg_fem,2,0),7)</f>
        <v>7</v>
      </c>
      <c r="AH175">
        <f>IFERROR(VLOOKUP(Tabla1[[#This Row],[team_name]],esg_fem,2,0),7)</f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7</v>
      </c>
      <c r="BI175">
        <v>7</v>
      </c>
      <c r="BJ175">
        <v>7</v>
      </c>
      <c r="BK175">
        <v>7</v>
      </c>
      <c r="BL175">
        <v>7</v>
      </c>
      <c r="BM175">
        <v>7</v>
      </c>
    </row>
    <row r="176" spans="1:65" x14ac:dyDescent="0.25">
      <c r="A176">
        <v>375</v>
      </c>
      <c r="B176" t="s">
        <v>1144</v>
      </c>
      <c r="C176">
        <f>IFERROR(VLOOKUP(Tabla1[[#This Row],[team_name]],fut_masc,2,0),7)</f>
        <v>7</v>
      </c>
      <c r="D176">
        <f>IFERROR(VLOOKUP(Tabla1[[#This Row],[team_name]],fut_fem,2,0),7)</f>
        <v>7</v>
      </c>
      <c r="E176">
        <f>IFERROR(VLOOKUP(Tabla1[[#This Row],[team_name]],fts_masc,2,0),7)</f>
        <v>7</v>
      </c>
      <c r="F176">
        <f>IFERROR(VLOOKUP(Tabla1[[#This Row],[team_name]],fts_fem,2,0),7)</f>
        <v>7</v>
      </c>
      <c r="G176">
        <f>IFERROR(VLOOKUP(Tabla1[[#This Row],[team_name]],vol_masc,2,0),7)</f>
        <v>7</v>
      </c>
      <c r="H176">
        <f>IFERROR(VLOOKUP(Tabla1[[#This Row],[team_name]],bas_masc,2,0),7)</f>
        <v>7</v>
      </c>
      <c r="I176">
        <f>IFERROR(VLOOKUP(Tabla1[[#This Row],[team_name]],bes_masc,2,0),7)</f>
        <v>7</v>
      </c>
      <c r="J176">
        <f>IFERROR(VLOOKUP(Tabla1[[#This Row],[team_name]],bad_masc,2,0),7)</f>
        <v>7</v>
      </c>
      <c r="K176">
        <f>IFERROR(VLOOKUP(Tabla1[[#This Row],[team_name]],cur_masc,2,0),7)</f>
        <v>7</v>
      </c>
      <c r="L176">
        <f>IFERROR(VLOOKUP(Tabla1[[#This Row],[team_name]],ten_masc,2,0),7)</f>
        <v>7</v>
      </c>
      <c r="M176">
        <f>IFERROR(VLOOKUP(Tabla1[[#This Row],[team_name]],rug_masc,2,0),7)</f>
        <v>7</v>
      </c>
      <c r="N176">
        <f>IFERROR(VLOOKUP(Tabla1[[#This Row],[team_name]],sqs_masc,2,0),7)</f>
        <v>7</v>
      </c>
      <c r="O176">
        <f>IFERROR(VLOOKUP(Tabla1[[#This Row],[team_name]],vlp_masc,2,0),7)</f>
        <v>7</v>
      </c>
      <c r="P176">
        <f>IFERROR(VLOOKUP(Tabla1[[#This Row],[team_name]],tem_masc,2,0),7)</f>
        <v>7</v>
      </c>
      <c r="Q176">
        <f>IFERROR(VLOOKUP(Tabla1[[#This Row],[team_name]],bal_masc,2,0),7)</f>
        <v>7</v>
      </c>
      <c r="R176">
        <f>IFERROR(VLOOKUP(Tabla1[[#This Row],[team_name]],hck_masc,2,0),7)</f>
        <v>7</v>
      </c>
      <c r="S176">
        <f>IFERROR(VLOOKUP(Tabla1[[#This Row],[team_name]],arc_masc,2,0),7)</f>
        <v>7</v>
      </c>
      <c r="T176">
        <f>IFERROR(VLOOKUP(Tabla1[[#This Row],[team_name]],esg_masc,2,0),7)</f>
        <v>7</v>
      </c>
      <c r="U176">
        <f>IFERROR(VLOOKUP(Tabla1[[#This Row],[team_name]],vol_fem,2,0),7)</f>
        <v>7</v>
      </c>
      <c r="V176">
        <f>IFERROR(VLOOKUP(Tabla1[[#This Row],[team_name]],bas_fem,2,0),7)</f>
        <v>7</v>
      </c>
      <c r="W176">
        <f>IFERROR(VLOOKUP(Tabla1[[#This Row],[team_name]],bes_fem,2,0),7)</f>
        <v>7</v>
      </c>
      <c r="X176">
        <f>IFERROR(VLOOKUP(Tabla1[[#This Row],[team_name]],bad_fem,2,0),7)</f>
        <v>7</v>
      </c>
      <c r="Y176">
        <f>IFERROR(VLOOKUP(Tabla1[[#This Row],[team_name]],cur_fem,2,0),7)</f>
        <v>7</v>
      </c>
      <c r="Z176">
        <f>IFERROR(VLOOKUP(Tabla1[[#This Row],[team_name]],ten_fem,2,0),7)</f>
        <v>7</v>
      </c>
      <c r="AA176">
        <f>IFERROR(VLOOKUP(Tabla1[[#This Row],[team_name]],rug_fem,2,0),7)</f>
        <v>7</v>
      </c>
      <c r="AB176">
        <f>IFERROR(VLOOKUP(Tabla1[[#This Row],[team_name]],sqs_fem,2,0),7)</f>
        <v>7</v>
      </c>
      <c r="AC176">
        <f>IFERROR(VLOOKUP(Tabla1[[#This Row],[team_name]],vlp_fem,2,0),7)</f>
        <v>7</v>
      </c>
      <c r="AD176">
        <f>IFERROR(VLOOKUP(Tabla1[[#This Row],[team_name]],tem_fem,2,0),7)</f>
        <v>7</v>
      </c>
      <c r="AE176">
        <f>IFERROR(VLOOKUP(Tabla1[[#This Row],[team_name]],bal_fem,2,0),7)</f>
        <v>7</v>
      </c>
      <c r="AF176">
        <f>IFERROR(VLOOKUP(Tabla1[[#This Row],[team_name]],hck_fem,2,0),7)</f>
        <v>7</v>
      </c>
      <c r="AG176">
        <f>IFERROR(VLOOKUP(Tabla1[[#This Row],[team_name]],esg_fem,2,0),7)</f>
        <v>7</v>
      </c>
      <c r="AH176">
        <f>IFERROR(VLOOKUP(Tabla1[[#This Row],[team_name]],esg_fem,2,0),7)</f>
        <v>7</v>
      </c>
      <c r="BC176">
        <v>7</v>
      </c>
      <c r="BD176">
        <v>7</v>
      </c>
      <c r="BE176">
        <v>7</v>
      </c>
      <c r="BF176">
        <v>7</v>
      </c>
      <c r="BG176">
        <v>7</v>
      </c>
      <c r="BH176">
        <v>7</v>
      </c>
      <c r="BI176">
        <v>7</v>
      </c>
      <c r="BJ176">
        <v>7</v>
      </c>
      <c r="BK176">
        <v>7</v>
      </c>
      <c r="BL176">
        <v>7</v>
      </c>
      <c r="BM176">
        <v>7</v>
      </c>
    </row>
    <row r="177" spans="1:65" x14ac:dyDescent="0.25">
      <c r="A177">
        <v>376</v>
      </c>
      <c r="B177" t="s">
        <v>1145</v>
      </c>
      <c r="C177">
        <f>IFERROR(VLOOKUP(Tabla1[[#This Row],[team_name]],fut_masc,2,0),7)</f>
        <v>7</v>
      </c>
      <c r="D177">
        <f>IFERROR(VLOOKUP(Tabla1[[#This Row],[team_name]],fut_fem,2,0),7)</f>
        <v>3</v>
      </c>
      <c r="E177">
        <f>IFERROR(VLOOKUP(Tabla1[[#This Row],[team_name]],fts_masc,2,0),7)</f>
        <v>7</v>
      </c>
      <c r="F177">
        <f>IFERROR(VLOOKUP(Tabla1[[#This Row],[team_name]],fts_fem,2,0),7)</f>
        <v>7</v>
      </c>
      <c r="G177">
        <f>IFERROR(VLOOKUP(Tabla1[[#This Row],[team_name]],vol_masc,2,0),7)</f>
        <v>7</v>
      </c>
      <c r="H177">
        <f>IFERROR(VLOOKUP(Tabla1[[#This Row],[team_name]],bas_masc,2,0),7)</f>
        <v>7</v>
      </c>
      <c r="I177">
        <f>IFERROR(VLOOKUP(Tabla1[[#This Row],[team_name]],bes_masc,2,0),7)</f>
        <v>7</v>
      </c>
      <c r="J177">
        <f>IFERROR(VLOOKUP(Tabla1[[#This Row],[team_name]],bad_masc,2,0),7)</f>
        <v>7</v>
      </c>
      <c r="K177">
        <f>IFERROR(VLOOKUP(Tabla1[[#This Row],[team_name]],cur_masc,2,0),7)</f>
        <v>7</v>
      </c>
      <c r="L177">
        <f>IFERROR(VLOOKUP(Tabla1[[#This Row],[team_name]],ten_masc,2,0),7)</f>
        <v>7</v>
      </c>
      <c r="M177">
        <f>IFERROR(VLOOKUP(Tabla1[[#This Row],[team_name]],rug_masc,2,0),7)</f>
        <v>7</v>
      </c>
      <c r="N177">
        <f>IFERROR(VLOOKUP(Tabla1[[#This Row],[team_name]],sqs_masc,2,0),7)</f>
        <v>7</v>
      </c>
      <c r="O177">
        <f>IFERROR(VLOOKUP(Tabla1[[#This Row],[team_name]],vlp_masc,2,0),7)</f>
        <v>7</v>
      </c>
      <c r="P177">
        <f>IFERROR(VLOOKUP(Tabla1[[#This Row],[team_name]],tem_masc,2,0),7)</f>
        <v>7</v>
      </c>
      <c r="Q177">
        <f>IFERROR(VLOOKUP(Tabla1[[#This Row],[team_name]],bal_masc,2,0),7)</f>
        <v>7</v>
      </c>
      <c r="R177">
        <f>IFERROR(VLOOKUP(Tabla1[[#This Row],[team_name]],hck_masc,2,0),7)</f>
        <v>7</v>
      </c>
      <c r="S177">
        <f>IFERROR(VLOOKUP(Tabla1[[#This Row],[team_name]],arc_masc,2,0),7)</f>
        <v>7</v>
      </c>
      <c r="T177">
        <f>IFERROR(VLOOKUP(Tabla1[[#This Row],[team_name]],esg_masc,2,0),7)</f>
        <v>7</v>
      </c>
      <c r="U177">
        <f>IFERROR(VLOOKUP(Tabla1[[#This Row],[team_name]],vol_fem,2,0),7)</f>
        <v>7</v>
      </c>
      <c r="V177">
        <f>IFERROR(VLOOKUP(Tabla1[[#This Row],[team_name]],bas_fem,2,0),7)</f>
        <v>1</v>
      </c>
      <c r="W177">
        <f>IFERROR(VLOOKUP(Tabla1[[#This Row],[team_name]],bes_fem,2,0),7)</f>
        <v>7</v>
      </c>
      <c r="X177">
        <f>IFERROR(VLOOKUP(Tabla1[[#This Row],[team_name]],bad_fem,2,0),7)</f>
        <v>7</v>
      </c>
      <c r="Y177">
        <f>IFERROR(VLOOKUP(Tabla1[[#This Row],[team_name]],cur_fem,2,0),7)</f>
        <v>6</v>
      </c>
      <c r="Z177">
        <f>IFERROR(VLOOKUP(Tabla1[[#This Row],[team_name]],ten_fem,2,0),7)</f>
        <v>7</v>
      </c>
      <c r="AA177">
        <f>IFERROR(VLOOKUP(Tabla1[[#This Row],[team_name]],rug_fem,2,0),7)</f>
        <v>7</v>
      </c>
      <c r="AB177">
        <f>IFERROR(VLOOKUP(Tabla1[[#This Row],[team_name]],sqs_fem,2,0),7)</f>
        <v>7</v>
      </c>
      <c r="AC177">
        <f>IFERROR(VLOOKUP(Tabla1[[#This Row],[team_name]],vlp_fem,2,0),7)</f>
        <v>6</v>
      </c>
      <c r="AD177">
        <f>IFERROR(VLOOKUP(Tabla1[[#This Row],[team_name]],tem_fem,2,0),7)</f>
        <v>4</v>
      </c>
      <c r="AE177">
        <f>IFERROR(VLOOKUP(Tabla1[[#This Row],[team_name]],bal_fem,2,0),7)</f>
        <v>7</v>
      </c>
      <c r="AF177">
        <f>IFERROR(VLOOKUP(Tabla1[[#This Row],[team_name]],hck_fem,2,0),7)</f>
        <v>4</v>
      </c>
      <c r="AG177">
        <f>IFERROR(VLOOKUP(Tabla1[[#This Row],[team_name]],esg_fem,2,0),7)</f>
        <v>5</v>
      </c>
      <c r="AH177">
        <f>IFERROR(VLOOKUP(Tabla1[[#This Row],[team_name]],esg_fem,2,0),7)</f>
        <v>5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7</v>
      </c>
      <c r="BI177">
        <v>7</v>
      </c>
      <c r="BJ177">
        <v>7</v>
      </c>
      <c r="BK177">
        <v>7</v>
      </c>
      <c r="BL177">
        <v>7</v>
      </c>
      <c r="BM177">
        <v>7</v>
      </c>
    </row>
    <row r="178" spans="1:65" x14ac:dyDescent="0.25">
      <c r="A178">
        <v>377</v>
      </c>
      <c r="B178" t="s">
        <v>1146</v>
      </c>
      <c r="C178">
        <f>IFERROR(VLOOKUP(Tabla1[[#This Row],[team_name]],fut_masc,2,0),7)</f>
        <v>7</v>
      </c>
      <c r="D178">
        <f>IFERROR(VLOOKUP(Tabla1[[#This Row],[team_name]],fut_fem,2,0),7)</f>
        <v>1</v>
      </c>
      <c r="E178">
        <f>IFERROR(VLOOKUP(Tabla1[[#This Row],[team_name]],fts_masc,2,0),7)</f>
        <v>7</v>
      </c>
      <c r="F178">
        <f>IFERROR(VLOOKUP(Tabla1[[#This Row],[team_name]],fts_fem,2,0),7)</f>
        <v>5</v>
      </c>
      <c r="G178">
        <f>IFERROR(VLOOKUP(Tabla1[[#This Row],[team_name]],vol_masc,2,0),7)</f>
        <v>7</v>
      </c>
      <c r="H178">
        <f>IFERROR(VLOOKUP(Tabla1[[#This Row],[team_name]],bas_masc,2,0),7)</f>
        <v>7</v>
      </c>
      <c r="I178">
        <f>IFERROR(VLOOKUP(Tabla1[[#This Row],[team_name]],bes_masc,2,0),7)</f>
        <v>7</v>
      </c>
      <c r="J178">
        <f>IFERROR(VLOOKUP(Tabla1[[#This Row],[team_name]],bad_masc,2,0),7)</f>
        <v>7</v>
      </c>
      <c r="K178">
        <f>IFERROR(VLOOKUP(Tabla1[[#This Row],[team_name]],cur_masc,2,0),7)</f>
        <v>7</v>
      </c>
      <c r="L178">
        <f>IFERROR(VLOOKUP(Tabla1[[#This Row],[team_name]],ten_masc,2,0),7)</f>
        <v>7</v>
      </c>
      <c r="M178">
        <f>IFERROR(VLOOKUP(Tabla1[[#This Row],[team_name]],rug_masc,2,0),7)</f>
        <v>7</v>
      </c>
      <c r="N178">
        <f>IFERROR(VLOOKUP(Tabla1[[#This Row],[team_name]],sqs_masc,2,0),7)</f>
        <v>7</v>
      </c>
      <c r="O178">
        <f>IFERROR(VLOOKUP(Tabla1[[#This Row],[team_name]],vlp_masc,2,0),7)</f>
        <v>7</v>
      </c>
      <c r="P178">
        <f>IFERROR(VLOOKUP(Tabla1[[#This Row],[team_name]],tem_masc,2,0),7)</f>
        <v>7</v>
      </c>
      <c r="Q178">
        <f>IFERROR(VLOOKUP(Tabla1[[#This Row],[team_name]],bal_masc,2,0),7)</f>
        <v>7</v>
      </c>
      <c r="R178">
        <f>IFERROR(VLOOKUP(Tabla1[[#This Row],[team_name]],hck_masc,2,0),7)</f>
        <v>7</v>
      </c>
      <c r="S178">
        <f>IFERROR(VLOOKUP(Tabla1[[#This Row],[team_name]],arc_masc,2,0),7)</f>
        <v>7</v>
      </c>
      <c r="T178">
        <f>IFERROR(VLOOKUP(Tabla1[[#This Row],[team_name]],esg_masc,2,0),7)</f>
        <v>7</v>
      </c>
      <c r="U178">
        <f>IFERROR(VLOOKUP(Tabla1[[#This Row],[team_name]],vol_fem,2,0),7)</f>
        <v>7</v>
      </c>
      <c r="V178">
        <f>IFERROR(VLOOKUP(Tabla1[[#This Row],[team_name]],bas_fem,2,0),7)</f>
        <v>4</v>
      </c>
      <c r="W178">
        <f>IFERROR(VLOOKUP(Tabla1[[#This Row],[team_name]],bes_fem,2,0),7)</f>
        <v>7</v>
      </c>
      <c r="X178">
        <f>IFERROR(VLOOKUP(Tabla1[[#This Row],[team_name]],bad_fem,2,0),7)</f>
        <v>7</v>
      </c>
      <c r="Y178">
        <f>IFERROR(VLOOKUP(Tabla1[[#This Row],[team_name]],cur_fem,2,0),7)</f>
        <v>2</v>
      </c>
      <c r="Z178">
        <f>IFERROR(VLOOKUP(Tabla1[[#This Row],[team_name]],ten_fem,2,0),7)</f>
        <v>7</v>
      </c>
      <c r="AA178">
        <f>IFERROR(VLOOKUP(Tabla1[[#This Row],[team_name]],rug_fem,2,0),7)</f>
        <v>5</v>
      </c>
      <c r="AB178">
        <f>IFERROR(VLOOKUP(Tabla1[[#This Row],[team_name]],sqs_fem,2,0),7)</f>
        <v>7</v>
      </c>
      <c r="AC178">
        <f>IFERROR(VLOOKUP(Tabla1[[#This Row],[team_name]],vlp_fem,2,0),7)</f>
        <v>4</v>
      </c>
      <c r="AD178">
        <f>IFERROR(VLOOKUP(Tabla1[[#This Row],[team_name]],tem_fem,2,0),7)</f>
        <v>7</v>
      </c>
      <c r="AE178">
        <f>IFERROR(VLOOKUP(Tabla1[[#This Row],[team_name]],bal_fem,2,0),7)</f>
        <v>1</v>
      </c>
      <c r="AF178">
        <f>IFERROR(VLOOKUP(Tabla1[[#This Row],[team_name]],hck_fem,2,0),7)</f>
        <v>7</v>
      </c>
      <c r="AG178">
        <f>IFERROR(VLOOKUP(Tabla1[[#This Row],[team_name]],esg_fem,2,0),7)</f>
        <v>7</v>
      </c>
      <c r="AH178">
        <f>IFERROR(VLOOKUP(Tabla1[[#This Row],[team_name]],esg_fem,2,0),7)</f>
        <v>7</v>
      </c>
      <c r="BC178">
        <v>7</v>
      </c>
      <c r="BD178">
        <v>7</v>
      </c>
      <c r="BE178">
        <v>7</v>
      </c>
      <c r="BF178">
        <v>7</v>
      </c>
      <c r="BG178">
        <v>7</v>
      </c>
      <c r="BH178">
        <v>7</v>
      </c>
      <c r="BI178">
        <v>7</v>
      </c>
      <c r="BJ178">
        <v>7</v>
      </c>
      <c r="BK178">
        <v>7</v>
      </c>
      <c r="BL178">
        <v>7</v>
      </c>
      <c r="BM178">
        <v>7</v>
      </c>
    </row>
    <row r="179" spans="1:65" x14ac:dyDescent="0.25">
      <c r="A179">
        <v>378</v>
      </c>
      <c r="B179" t="s">
        <v>1147</v>
      </c>
      <c r="C179">
        <f>IFERROR(VLOOKUP(Tabla1[[#This Row],[team_name]],fut_masc,2,0),7)</f>
        <v>7</v>
      </c>
      <c r="D179">
        <f>IFERROR(VLOOKUP(Tabla1[[#This Row],[team_name]],fut_fem,2,0),7)</f>
        <v>5</v>
      </c>
      <c r="E179">
        <f>IFERROR(VLOOKUP(Tabla1[[#This Row],[team_name]],fts_masc,2,0),7)</f>
        <v>7</v>
      </c>
      <c r="F179">
        <f>IFERROR(VLOOKUP(Tabla1[[#This Row],[team_name]],fts_fem,2,0),7)</f>
        <v>7</v>
      </c>
      <c r="G179">
        <f>IFERROR(VLOOKUP(Tabla1[[#This Row],[team_name]],vol_masc,2,0),7)</f>
        <v>7</v>
      </c>
      <c r="H179">
        <f>IFERROR(VLOOKUP(Tabla1[[#This Row],[team_name]],bas_masc,2,0),7)</f>
        <v>7</v>
      </c>
      <c r="I179">
        <f>IFERROR(VLOOKUP(Tabla1[[#This Row],[team_name]],bes_masc,2,0),7)</f>
        <v>7</v>
      </c>
      <c r="J179">
        <f>IFERROR(VLOOKUP(Tabla1[[#This Row],[team_name]],bad_masc,2,0),7)</f>
        <v>7</v>
      </c>
      <c r="K179">
        <f>IFERROR(VLOOKUP(Tabla1[[#This Row],[team_name]],cur_masc,2,0),7)</f>
        <v>7</v>
      </c>
      <c r="L179">
        <f>IFERROR(VLOOKUP(Tabla1[[#This Row],[team_name]],ten_masc,2,0),7)</f>
        <v>7</v>
      </c>
      <c r="M179">
        <f>IFERROR(VLOOKUP(Tabla1[[#This Row],[team_name]],rug_masc,2,0),7)</f>
        <v>7</v>
      </c>
      <c r="N179">
        <f>IFERROR(VLOOKUP(Tabla1[[#This Row],[team_name]],sqs_masc,2,0),7)</f>
        <v>7</v>
      </c>
      <c r="O179">
        <f>IFERROR(VLOOKUP(Tabla1[[#This Row],[team_name]],vlp_masc,2,0),7)</f>
        <v>7</v>
      </c>
      <c r="P179">
        <f>IFERROR(VLOOKUP(Tabla1[[#This Row],[team_name]],tem_masc,2,0),7)</f>
        <v>7</v>
      </c>
      <c r="Q179">
        <f>IFERROR(VLOOKUP(Tabla1[[#This Row],[team_name]],bal_masc,2,0),7)</f>
        <v>7</v>
      </c>
      <c r="R179">
        <f>IFERROR(VLOOKUP(Tabla1[[#This Row],[team_name]],hck_masc,2,0),7)</f>
        <v>7</v>
      </c>
      <c r="S179">
        <f>IFERROR(VLOOKUP(Tabla1[[#This Row],[team_name]],arc_masc,2,0),7)</f>
        <v>7</v>
      </c>
      <c r="T179">
        <f>IFERROR(VLOOKUP(Tabla1[[#This Row],[team_name]],esg_masc,2,0),7)</f>
        <v>7</v>
      </c>
      <c r="U179">
        <f>IFERROR(VLOOKUP(Tabla1[[#This Row],[team_name]],vol_fem,2,0),7)</f>
        <v>7</v>
      </c>
      <c r="V179">
        <f>IFERROR(VLOOKUP(Tabla1[[#This Row],[team_name]],bas_fem,2,0),7)</f>
        <v>7</v>
      </c>
      <c r="W179">
        <f>IFERROR(VLOOKUP(Tabla1[[#This Row],[team_name]],bes_fem,2,0),7)</f>
        <v>7</v>
      </c>
      <c r="X179">
        <f>IFERROR(VLOOKUP(Tabla1[[#This Row],[team_name]],bad_fem,2,0),7)</f>
        <v>7</v>
      </c>
      <c r="Y179">
        <f>IFERROR(VLOOKUP(Tabla1[[#This Row],[team_name]],cur_fem,2,0),7)</f>
        <v>7</v>
      </c>
      <c r="Z179">
        <f>IFERROR(VLOOKUP(Tabla1[[#This Row],[team_name]],ten_fem,2,0),7)</f>
        <v>7</v>
      </c>
      <c r="AA179">
        <f>IFERROR(VLOOKUP(Tabla1[[#This Row],[team_name]],rug_fem,2,0),7)</f>
        <v>7</v>
      </c>
      <c r="AB179">
        <f>IFERROR(VLOOKUP(Tabla1[[#This Row],[team_name]],sqs_fem,2,0),7)</f>
        <v>7</v>
      </c>
      <c r="AC179">
        <f>IFERROR(VLOOKUP(Tabla1[[#This Row],[team_name]],vlp_fem,2,0),7)</f>
        <v>7</v>
      </c>
      <c r="AD179">
        <f>IFERROR(VLOOKUP(Tabla1[[#This Row],[team_name]],tem_fem,2,0),7)</f>
        <v>7</v>
      </c>
      <c r="AE179">
        <f>IFERROR(VLOOKUP(Tabla1[[#This Row],[team_name]],bal_fem,2,0),7)</f>
        <v>7</v>
      </c>
      <c r="AF179">
        <f>IFERROR(VLOOKUP(Tabla1[[#This Row],[team_name]],hck_fem,2,0),7)</f>
        <v>7</v>
      </c>
      <c r="AG179">
        <f>IFERROR(VLOOKUP(Tabla1[[#This Row],[team_name]],esg_fem,2,0),7)</f>
        <v>7</v>
      </c>
      <c r="AH179">
        <f>IFERROR(VLOOKUP(Tabla1[[#This Row],[team_name]],esg_fem,2,0),7)</f>
        <v>7</v>
      </c>
      <c r="BC179">
        <v>7</v>
      </c>
      <c r="BD179">
        <v>7</v>
      </c>
      <c r="BE179">
        <v>7</v>
      </c>
      <c r="BF179">
        <v>7</v>
      </c>
      <c r="BG179">
        <v>7</v>
      </c>
      <c r="BH179">
        <v>7</v>
      </c>
      <c r="BI179">
        <v>7</v>
      </c>
      <c r="BJ179">
        <v>7</v>
      </c>
      <c r="BK179">
        <v>7</v>
      </c>
      <c r="BL179">
        <v>7</v>
      </c>
      <c r="BM179">
        <v>7</v>
      </c>
    </row>
    <row r="180" spans="1:65" x14ac:dyDescent="0.25">
      <c r="A180">
        <v>379</v>
      </c>
      <c r="B180" t="s">
        <v>1148</v>
      </c>
      <c r="C180">
        <f>IFERROR(VLOOKUP(Tabla1[[#This Row],[team_name]],fut_masc,2,0),7)</f>
        <v>7</v>
      </c>
      <c r="D180">
        <f>IFERROR(VLOOKUP(Tabla1[[#This Row],[team_name]],fut_fem,2,0),7)</f>
        <v>3</v>
      </c>
      <c r="E180">
        <f>IFERROR(VLOOKUP(Tabla1[[#This Row],[team_name]],fts_masc,2,0),7)</f>
        <v>7</v>
      </c>
      <c r="F180">
        <f>IFERROR(VLOOKUP(Tabla1[[#This Row],[team_name]],fts_fem,2,0),7)</f>
        <v>4</v>
      </c>
      <c r="G180">
        <f>IFERROR(VLOOKUP(Tabla1[[#This Row],[team_name]],vol_masc,2,0),7)</f>
        <v>7</v>
      </c>
      <c r="H180">
        <f>IFERROR(VLOOKUP(Tabla1[[#This Row],[team_name]],bas_masc,2,0),7)</f>
        <v>7</v>
      </c>
      <c r="I180">
        <f>IFERROR(VLOOKUP(Tabla1[[#This Row],[team_name]],bes_masc,2,0),7)</f>
        <v>7</v>
      </c>
      <c r="J180">
        <f>IFERROR(VLOOKUP(Tabla1[[#This Row],[team_name]],bad_masc,2,0),7)</f>
        <v>7</v>
      </c>
      <c r="K180">
        <f>IFERROR(VLOOKUP(Tabla1[[#This Row],[team_name]],cur_masc,2,0),7)</f>
        <v>7</v>
      </c>
      <c r="L180">
        <f>IFERROR(VLOOKUP(Tabla1[[#This Row],[team_name]],ten_masc,2,0),7)</f>
        <v>7</v>
      </c>
      <c r="M180">
        <f>IFERROR(VLOOKUP(Tabla1[[#This Row],[team_name]],rug_masc,2,0),7)</f>
        <v>7</v>
      </c>
      <c r="N180">
        <f>IFERROR(VLOOKUP(Tabla1[[#This Row],[team_name]],sqs_masc,2,0),7)</f>
        <v>7</v>
      </c>
      <c r="O180">
        <f>IFERROR(VLOOKUP(Tabla1[[#This Row],[team_name]],vlp_masc,2,0),7)</f>
        <v>7</v>
      </c>
      <c r="P180">
        <f>IFERROR(VLOOKUP(Tabla1[[#This Row],[team_name]],tem_masc,2,0),7)</f>
        <v>7</v>
      </c>
      <c r="Q180">
        <f>IFERROR(VLOOKUP(Tabla1[[#This Row],[team_name]],bal_masc,2,0),7)</f>
        <v>7</v>
      </c>
      <c r="R180">
        <f>IFERROR(VLOOKUP(Tabla1[[#This Row],[team_name]],hck_masc,2,0),7)</f>
        <v>7</v>
      </c>
      <c r="S180">
        <f>IFERROR(VLOOKUP(Tabla1[[#This Row],[team_name]],arc_masc,2,0),7)</f>
        <v>7</v>
      </c>
      <c r="T180">
        <f>IFERROR(VLOOKUP(Tabla1[[#This Row],[team_name]],esg_masc,2,0),7)</f>
        <v>7</v>
      </c>
      <c r="U180">
        <f>IFERROR(VLOOKUP(Tabla1[[#This Row],[team_name]],vol_fem,2,0),7)</f>
        <v>5</v>
      </c>
      <c r="V180">
        <f>IFERROR(VLOOKUP(Tabla1[[#This Row],[team_name]],bas_fem,2,0),7)</f>
        <v>3</v>
      </c>
      <c r="W180">
        <f>IFERROR(VLOOKUP(Tabla1[[#This Row],[team_name]],bes_fem,2,0),7)</f>
        <v>7</v>
      </c>
      <c r="X180">
        <f>IFERROR(VLOOKUP(Tabla1[[#This Row],[team_name]],bad_fem,2,0),7)</f>
        <v>6</v>
      </c>
      <c r="Y180">
        <f>IFERROR(VLOOKUP(Tabla1[[#This Row],[team_name]],cur_fem,2,0),7)</f>
        <v>3</v>
      </c>
      <c r="Z180">
        <f>IFERROR(VLOOKUP(Tabla1[[#This Row],[team_name]],ten_fem,2,0),7)</f>
        <v>5</v>
      </c>
      <c r="AA180">
        <f>IFERROR(VLOOKUP(Tabla1[[#This Row],[team_name]],rug_fem,2,0),7)</f>
        <v>1</v>
      </c>
      <c r="AB180">
        <f>IFERROR(VLOOKUP(Tabla1[[#This Row],[team_name]],sqs_fem,2,0),7)</f>
        <v>7</v>
      </c>
      <c r="AC180">
        <f>IFERROR(VLOOKUP(Tabla1[[#This Row],[team_name]],vlp_fem,2,0),7)</f>
        <v>3</v>
      </c>
      <c r="AD180">
        <f>IFERROR(VLOOKUP(Tabla1[[#This Row],[team_name]],tem_fem,2,0),7)</f>
        <v>5</v>
      </c>
      <c r="AE180">
        <f>IFERROR(VLOOKUP(Tabla1[[#This Row],[team_name]],bal_fem,2,0),7)</f>
        <v>7</v>
      </c>
      <c r="AF180">
        <f>IFERROR(VLOOKUP(Tabla1[[#This Row],[team_name]],hck_fem,2,0),7)</f>
        <v>2</v>
      </c>
      <c r="AG180">
        <f>IFERROR(VLOOKUP(Tabla1[[#This Row],[team_name]],esg_fem,2,0),7)</f>
        <v>7</v>
      </c>
      <c r="AH180">
        <f>IFERROR(VLOOKUP(Tabla1[[#This Row],[team_name]],esg_fem,2,0),7)</f>
        <v>7</v>
      </c>
      <c r="BC180">
        <v>7</v>
      </c>
      <c r="BD180">
        <v>7</v>
      </c>
      <c r="BE180">
        <v>7</v>
      </c>
      <c r="BF180">
        <v>7</v>
      </c>
      <c r="BG180">
        <v>7</v>
      </c>
      <c r="BH180">
        <v>7</v>
      </c>
      <c r="BI180">
        <v>7</v>
      </c>
      <c r="BJ180">
        <v>7</v>
      </c>
      <c r="BK180">
        <v>7</v>
      </c>
      <c r="BL180">
        <v>7</v>
      </c>
      <c r="BM180">
        <v>7</v>
      </c>
    </row>
    <row r="181" spans="1:65" x14ac:dyDescent="0.25">
      <c r="A181">
        <v>380</v>
      </c>
      <c r="B181" t="s">
        <v>1149</v>
      </c>
      <c r="C181">
        <f>IFERROR(VLOOKUP(Tabla1[[#This Row],[team_name]],fut_masc,2,0),7)</f>
        <v>7</v>
      </c>
      <c r="D181">
        <f>IFERROR(VLOOKUP(Tabla1[[#This Row],[team_name]],fut_fem,2,0),7)</f>
        <v>7</v>
      </c>
      <c r="E181">
        <f>IFERROR(VLOOKUP(Tabla1[[#This Row],[team_name]],fts_masc,2,0),7)</f>
        <v>7</v>
      </c>
      <c r="F181">
        <f>IFERROR(VLOOKUP(Tabla1[[#This Row],[team_name]],fts_fem,2,0),7)</f>
        <v>6</v>
      </c>
      <c r="G181">
        <f>IFERROR(VLOOKUP(Tabla1[[#This Row],[team_name]],vol_masc,2,0),7)</f>
        <v>7</v>
      </c>
      <c r="H181">
        <f>IFERROR(VLOOKUP(Tabla1[[#This Row],[team_name]],bas_masc,2,0),7)</f>
        <v>7</v>
      </c>
      <c r="I181">
        <f>IFERROR(VLOOKUP(Tabla1[[#This Row],[team_name]],bes_masc,2,0),7)</f>
        <v>7</v>
      </c>
      <c r="J181">
        <f>IFERROR(VLOOKUP(Tabla1[[#This Row],[team_name]],bad_masc,2,0),7)</f>
        <v>7</v>
      </c>
      <c r="K181">
        <f>IFERROR(VLOOKUP(Tabla1[[#This Row],[team_name]],cur_masc,2,0),7)</f>
        <v>7</v>
      </c>
      <c r="L181">
        <f>IFERROR(VLOOKUP(Tabla1[[#This Row],[team_name]],ten_masc,2,0),7)</f>
        <v>7</v>
      </c>
      <c r="M181">
        <f>IFERROR(VLOOKUP(Tabla1[[#This Row],[team_name]],rug_masc,2,0),7)</f>
        <v>7</v>
      </c>
      <c r="N181">
        <f>IFERROR(VLOOKUP(Tabla1[[#This Row],[team_name]],sqs_masc,2,0),7)</f>
        <v>7</v>
      </c>
      <c r="O181">
        <f>IFERROR(VLOOKUP(Tabla1[[#This Row],[team_name]],vlp_masc,2,0),7)</f>
        <v>7</v>
      </c>
      <c r="P181">
        <f>IFERROR(VLOOKUP(Tabla1[[#This Row],[team_name]],tem_masc,2,0),7)</f>
        <v>7</v>
      </c>
      <c r="Q181">
        <f>IFERROR(VLOOKUP(Tabla1[[#This Row],[team_name]],bal_masc,2,0),7)</f>
        <v>7</v>
      </c>
      <c r="R181">
        <f>IFERROR(VLOOKUP(Tabla1[[#This Row],[team_name]],hck_masc,2,0),7)</f>
        <v>7</v>
      </c>
      <c r="S181">
        <f>IFERROR(VLOOKUP(Tabla1[[#This Row],[team_name]],arc_masc,2,0),7)</f>
        <v>7</v>
      </c>
      <c r="T181">
        <f>IFERROR(VLOOKUP(Tabla1[[#This Row],[team_name]],esg_masc,2,0),7)</f>
        <v>7</v>
      </c>
      <c r="U181">
        <f>IFERROR(VLOOKUP(Tabla1[[#This Row],[team_name]],vol_fem,2,0),7)</f>
        <v>7</v>
      </c>
      <c r="V181">
        <f>IFERROR(VLOOKUP(Tabla1[[#This Row],[team_name]],bas_fem,2,0),7)</f>
        <v>7</v>
      </c>
      <c r="W181">
        <f>IFERROR(VLOOKUP(Tabla1[[#This Row],[team_name]],bes_fem,2,0),7)</f>
        <v>7</v>
      </c>
      <c r="X181">
        <f>IFERROR(VLOOKUP(Tabla1[[#This Row],[team_name]],bad_fem,2,0),7)</f>
        <v>7</v>
      </c>
      <c r="Y181">
        <f>IFERROR(VLOOKUP(Tabla1[[#This Row],[team_name]],cur_fem,2,0),7)</f>
        <v>7</v>
      </c>
      <c r="Z181">
        <f>IFERROR(VLOOKUP(Tabla1[[#This Row],[team_name]],ten_fem,2,0),7)</f>
        <v>7</v>
      </c>
      <c r="AA181">
        <f>IFERROR(VLOOKUP(Tabla1[[#This Row],[team_name]],rug_fem,2,0),7)</f>
        <v>7</v>
      </c>
      <c r="AB181">
        <f>IFERROR(VLOOKUP(Tabla1[[#This Row],[team_name]],sqs_fem,2,0),7)</f>
        <v>7</v>
      </c>
      <c r="AC181">
        <f>IFERROR(VLOOKUP(Tabla1[[#This Row],[team_name]],vlp_fem,2,0),7)</f>
        <v>7</v>
      </c>
      <c r="AD181">
        <f>IFERROR(VLOOKUP(Tabla1[[#This Row],[team_name]],tem_fem,2,0),7)</f>
        <v>7</v>
      </c>
      <c r="AE181">
        <f>IFERROR(VLOOKUP(Tabla1[[#This Row],[team_name]],bal_fem,2,0),7)</f>
        <v>7</v>
      </c>
      <c r="AF181">
        <f>IFERROR(VLOOKUP(Tabla1[[#This Row],[team_name]],hck_fem,2,0),7)</f>
        <v>7</v>
      </c>
      <c r="AG181">
        <f>IFERROR(VLOOKUP(Tabla1[[#This Row],[team_name]],esg_fem,2,0),7)</f>
        <v>7</v>
      </c>
      <c r="AH181">
        <f>IFERROR(VLOOKUP(Tabla1[[#This Row],[team_name]],esg_fem,2,0),7)</f>
        <v>7</v>
      </c>
      <c r="BC181">
        <v>7</v>
      </c>
      <c r="BD181">
        <v>7</v>
      </c>
      <c r="BE181">
        <v>7</v>
      </c>
      <c r="BF181">
        <v>7</v>
      </c>
      <c r="BG181">
        <v>7</v>
      </c>
      <c r="BH181">
        <v>7</v>
      </c>
      <c r="BI181">
        <v>7</v>
      </c>
      <c r="BJ181">
        <v>7</v>
      </c>
      <c r="BK181">
        <v>7</v>
      </c>
      <c r="BL181">
        <v>7</v>
      </c>
      <c r="BM181">
        <v>7</v>
      </c>
    </row>
    <row r="182" spans="1:65" x14ac:dyDescent="0.25">
      <c r="A182">
        <v>381</v>
      </c>
      <c r="B182" t="s">
        <v>1150</v>
      </c>
      <c r="C182">
        <f>IFERROR(VLOOKUP(Tabla1[[#This Row],[team_name]],fut_masc,2,0),7)</f>
        <v>7</v>
      </c>
      <c r="D182">
        <f>IFERROR(VLOOKUP(Tabla1[[#This Row],[team_name]],fut_fem,2,0),7)</f>
        <v>1</v>
      </c>
      <c r="E182">
        <f>IFERROR(VLOOKUP(Tabla1[[#This Row],[team_name]],fts_masc,2,0),7)</f>
        <v>7</v>
      </c>
      <c r="F182">
        <f>IFERROR(VLOOKUP(Tabla1[[#This Row],[team_name]],fts_fem,2,0),7)</f>
        <v>3</v>
      </c>
      <c r="G182">
        <f>IFERROR(VLOOKUP(Tabla1[[#This Row],[team_name]],vol_masc,2,0),7)</f>
        <v>7</v>
      </c>
      <c r="H182">
        <f>IFERROR(VLOOKUP(Tabla1[[#This Row],[team_name]],bas_masc,2,0),7)</f>
        <v>7</v>
      </c>
      <c r="I182">
        <f>IFERROR(VLOOKUP(Tabla1[[#This Row],[team_name]],bes_masc,2,0),7)</f>
        <v>7</v>
      </c>
      <c r="J182">
        <f>IFERROR(VLOOKUP(Tabla1[[#This Row],[team_name]],bad_masc,2,0),7)</f>
        <v>7</v>
      </c>
      <c r="K182">
        <f>IFERROR(VLOOKUP(Tabla1[[#This Row],[team_name]],cur_masc,2,0),7)</f>
        <v>7</v>
      </c>
      <c r="L182">
        <f>IFERROR(VLOOKUP(Tabla1[[#This Row],[team_name]],ten_masc,2,0),7)</f>
        <v>7</v>
      </c>
      <c r="M182">
        <f>IFERROR(VLOOKUP(Tabla1[[#This Row],[team_name]],rug_masc,2,0),7)</f>
        <v>7</v>
      </c>
      <c r="N182">
        <f>IFERROR(VLOOKUP(Tabla1[[#This Row],[team_name]],sqs_masc,2,0),7)</f>
        <v>7</v>
      </c>
      <c r="O182">
        <f>IFERROR(VLOOKUP(Tabla1[[#This Row],[team_name]],vlp_masc,2,0),7)</f>
        <v>7</v>
      </c>
      <c r="P182">
        <f>IFERROR(VLOOKUP(Tabla1[[#This Row],[team_name]],tem_masc,2,0),7)</f>
        <v>7</v>
      </c>
      <c r="Q182">
        <f>IFERROR(VLOOKUP(Tabla1[[#This Row],[team_name]],bal_masc,2,0),7)</f>
        <v>7</v>
      </c>
      <c r="R182">
        <f>IFERROR(VLOOKUP(Tabla1[[#This Row],[team_name]],hck_masc,2,0),7)</f>
        <v>7</v>
      </c>
      <c r="S182">
        <f>IFERROR(VLOOKUP(Tabla1[[#This Row],[team_name]],arc_masc,2,0),7)</f>
        <v>7</v>
      </c>
      <c r="T182">
        <f>IFERROR(VLOOKUP(Tabla1[[#This Row],[team_name]],esg_masc,2,0),7)</f>
        <v>7</v>
      </c>
      <c r="U182">
        <f>IFERROR(VLOOKUP(Tabla1[[#This Row],[team_name]],vol_fem,2,0),7)</f>
        <v>1</v>
      </c>
      <c r="V182">
        <f>IFERROR(VLOOKUP(Tabla1[[#This Row],[team_name]],bas_fem,2,0),7)</f>
        <v>4</v>
      </c>
      <c r="W182">
        <f>IFERROR(VLOOKUP(Tabla1[[#This Row],[team_name]],bes_fem,2,0),7)</f>
        <v>6</v>
      </c>
      <c r="X182">
        <f>IFERROR(VLOOKUP(Tabla1[[#This Row],[team_name]],bad_fem,2,0),7)</f>
        <v>5</v>
      </c>
      <c r="Y182">
        <f>IFERROR(VLOOKUP(Tabla1[[#This Row],[team_name]],cur_fem,2,0),7)</f>
        <v>5</v>
      </c>
      <c r="Z182">
        <f>IFERROR(VLOOKUP(Tabla1[[#This Row],[team_name]],ten_fem,2,0),7)</f>
        <v>5</v>
      </c>
      <c r="AA182">
        <f>IFERROR(VLOOKUP(Tabla1[[#This Row],[team_name]],rug_fem,2,0),7)</f>
        <v>3</v>
      </c>
      <c r="AB182">
        <f>IFERROR(VLOOKUP(Tabla1[[#This Row],[team_name]],sqs_fem,2,0),7)</f>
        <v>7</v>
      </c>
      <c r="AC182">
        <f>IFERROR(VLOOKUP(Tabla1[[#This Row],[team_name]],vlp_fem,2,0),7)</f>
        <v>3</v>
      </c>
      <c r="AD182">
        <f>IFERROR(VLOOKUP(Tabla1[[#This Row],[team_name]],tem_fem,2,0),7)</f>
        <v>4</v>
      </c>
      <c r="AE182">
        <f>IFERROR(VLOOKUP(Tabla1[[#This Row],[team_name]],bal_fem,2,0),7)</f>
        <v>5</v>
      </c>
      <c r="AF182">
        <f>IFERROR(VLOOKUP(Tabla1[[#This Row],[team_name]],hck_fem,2,0),7)</f>
        <v>1</v>
      </c>
      <c r="AG182">
        <f>IFERROR(VLOOKUP(Tabla1[[#This Row],[team_name]],esg_fem,2,0),7)</f>
        <v>4</v>
      </c>
      <c r="AH182">
        <f>IFERROR(VLOOKUP(Tabla1[[#This Row],[team_name]],esg_fem,2,0),7)</f>
        <v>4</v>
      </c>
      <c r="BC182">
        <v>7</v>
      </c>
      <c r="BD182">
        <v>7</v>
      </c>
      <c r="BE182">
        <v>7</v>
      </c>
      <c r="BF182">
        <v>7</v>
      </c>
      <c r="BG182">
        <v>7</v>
      </c>
      <c r="BH182">
        <v>7</v>
      </c>
      <c r="BI182">
        <v>7</v>
      </c>
      <c r="BJ182">
        <v>7</v>
      </c>
      <c r="BK182">
        <v>7</v>
      </c>
      <c r="BL182">
        <v>7</v>
      </c>
      <c r="BM182">
        <v>7</v>
      </c>
    </row>
    <row r="183" spans="1:65" x14ac:dyDescent="0.25">
      <c r="A183">
        <v>382</v>
      </c>
      <c r="B183" t="s">
        <v>1151</v>
      </c>
      <c r="C183">
        <f>IFERROR(VLOOKUP(Tabla1[[#This Row],[team_name]],fut_masc,2,0),7)</f>
        <v>7</v>
      </c>
      <c r="D183">
        <f>IFERROR(VLOOKUP(Tabla1[[#This Row],[team_name]],fut_fem,2,0),7)</f>
        <v>7</v>
      </c>
      <c r="E183">
        <f>IFERROR(VLOOKUP(Tabla1[[#This Row],[team_name]],fts_masc,2,0),7)</f>
        <v>7</v>
      </c>
      <c r="F183">
        <f>IFERROR(VLOOKUP(Tabla1[[#This Row],[team_name]],fts_fem,2,0),7)</f>
        <v>7</v>
      </c>
      <c r="G183">
        <f>IFERROR(VLOOKUP(Tabla1[[#This Row],[team_name]],vol_masc,2,0),7)</f>
        <v>7</v>
      </c>
      <c r="H183">
        <f>IFERROR(VLOOKUP(Tabla1[[#This Row],[team_name]],bas_masc,2,0),7)</f>
        <v>7</v>
      </c>
      <c r="I183">
        <f>IFERROR(VLOOKUP(Tabla1[[#This Row],[team_name]],bes_masc,2,0),7)</f>
        <v>7</v>
      </c>
      <c r="J183">
        <f>IFERROR(VLOOKUP(Tabla1[[#This Row],[team_name]],bad_masc,2,0),7)</f>
        <v>7</v>
      </c>
      <c r="K183">
        <f>IFERROR(VLOOKUP(Tabla1[[#This Row],[team_name]],cur_masc,2,0),7)</f>
        <v>7</v>
      </c>
      <c r="L183">
        <f>IFERROR(VLOOKUP(Tabla1[[#This Row],[team_name]],ten_masc,2,0),7)</f>
        <v>7</v>
      </c>
      <c r="M183">
        <f>IFERROR(VLOOKUP(Tabla1[[#This Row],[team_name]],rug_masc,2,0),7)</f>
        <v>7</v>
      </c>
      <c r="N183">
        <f>IFERROR(VLOOKUP(Tabla1[[#This Row],[team_name]],sqs_masc,2,0),7)</f>
        <v>7</v>
      </c>
      <c r="O183">
        <f>IFERROR(VLOOKUP(Tabla1[[#This Row],[team_name]],vlp_masc,2,0),7)</f>
        <v>7</v>
      </c>
      <c r="P183">
        <f>IFERROR(VLOOKUP(Tabla1[[#This Row],[team_name]],tem_masc,2,0),7)</f>
        <v>7</v>
      </c>
      <c r="Q183">
        <f>IFERROR(VLOOKUP(Tabla1[[#This Row],[team_name]],bal_masc,2,0),7)</f>
        <v>7</v>
      </c>
      <c r="R183">
        <f>IFERROR(VLOOKUP(Tabla1[[#This Row],[team_name]],hck_masc,2,0),7)</f>
        <v>7</v>
      </c>
      <c r="S183">
        <f>IFERROR(VLOOKUP(Tabla1[[#This Row],[team_name]],arc_masc,2,0),7)</f>
        <v>7</v>
      </c>
      <c r="T183">
        <f>IFERROR(VLOOKUP(Tabla1[[#This Row],[team_name]],esg_masc,2,0),7)</f>
        <v>7</v>
      </c>
      <c r="U183">
        <f>IFERROR(VLOOKUP(Tabla1[[#This Row],[team_name]],vol_fem,2,0),7)</f>
        <v>7</v>
      </c>
      <c r="V183">
        <f>IFERROR(VLOOKUP(Tabla1[[#This Row],[team_name]],bas_fem,2,0),7)</f>
        <v>7</v>
      </c>
      <c r="W183">
        <f>IFERROR(VLOOKUP(Tabla1[[#This Row],[team_name]],bes_fem,2,0),7)</f>
        <v>4</v>
      </c>
      <c r="X183">
        <f>IFERROR(VLOOKUP(Tabla1[[#This Row],[team_name]],bad_fem,2,0),7)</f>
        <v>7</v>
      </c>
      <c r="Y183">
        <f>IFERROR(VLOOKUP(Tabla1[[#This Row],[team_name]],cur_fem,2,0),7)</f>
        <v>7</v>
      </c>
      <c r="Z183">
        <f>IFERROR(VLOOKUP(Tabla1[[#This Row],[team_name]],ten_fem,2,0),7)</f>
        <v>7</v>
      </c>
      <c r="AA183">
        <f>IFERROR(VLOOKUP(Tabla1[[#This Row],[team_name]],rug_fem,2,0),7)</f>
        <v>7</v>
      </c>
      <c r="AB183">
        <f>IFERROR(VLOOKUP(Tabla1[[#This Row],[team_name]],sqs_fem,2,0),7)</f>
        <v>7</v>
      </c>
      <c r="AC183">
        <f>IFERROR(VLOOKUP(Tabla1[[#This Row],[team_name]],vlp_fem,2,0),7)</f>
        <v>7</v>
      </c>
      <c r="AD183">
        <f>IFERROR(VLOOKUP(Tabla1[[#This Row],[team_name]],tem_fem,2,0),7)</f>
        <v>7</v>
      </c>
      <c r="AE183">
        <f>IFERROR(VLOOKUP(Tabla1[[#This Row],[team_name]],bal_fem,2,0),7)</f>
        <v>7</v>
      </c>
      <c r="AF183">
        <f>IFERROR(VLOOKUP(Tabla1[[#This Row],[team_name]],hck_fem,2,0),7)</f>
        <v>5</v>
      </c>
      <c r="AG183">
        <f>IFERROR(VLOOKUP(Tabla1[[#This Row],[team_name]],esg_fem,2,0),7)</f>
        <v>7</v>
      </c>
      <c r="AH183">
        <f>IFERROR(VLOOKUP(Tabla1[[#This Row],[team_name]],esg_fem,2,0),7)</f>
        <v>7</v>
      </c>
      <c r="BC183">
        <v>7</v>
      </c>
      <c r="BD183">
        <v>7</v>
      </c>
      <c r="BE183">
        <v>7</v>
      </c>
      <c r="BF183">
        <v>7</v>
      </c>
      <c r="BG183">
        <v>7</v>
      </c>
      <c r="BH183">
        <v>7</v>
      </c>
      <c r="BI183">
        <v>7</v>
      </c>
      <c r="BJ183">
        <v>7</v>
      </c>
      <c r="BK183">
        <v>7</v>
      </c>
      <c r="BL183">
        <v>7</v>
      </c>
      <c r="BM183">
        <v>7</v>
      </c>
    </row>
    <row r="184" spans="1:65" x14ac:dyDescent="0.25">
      <c r="A184">
        <v>383</v>
      </c>
      <c r="B184" t="s">
        <v>1152</v>
      </c>
      <c r="C184">
        <f>IFERROR(VLOOKUP(Tabla1[[#This Row],[team_name]],fut_masc,2,0),7)</f>
        <v>7</v>
      </c>
      <c r="D184">
        <f>IFERROR(VLOOKUP(Tabla1[[#This Row],[team_name]],fut_fem,2,0),7)</f>
        <v>7</v>
      </c>
      <c r="E184">
        <f>IFERROR(VLOOKUP(Tabla1[[#This Row],[team_name]],fts_masc,2,0),7)</f>
        <v>7</v>
      </c>
      <c r="F184">
        <f>IFERROR(VLOOKUP(Tabla1[[#This Row],[team_name]],fts_fem,2,0),7)</f>
        <v>7</v>
      </c>
      <c r="G184">
        <f>IFERROR(VLOOKUP(Tabla1[[#This Row],[team_name]],vol_masc,2,0),7)</f>
        <v>7</v>
      </c>
      <c r="H184">
        <f>IFERROR(VLOOKUP(Tabla1[[#This Row],[team_name]],bas_masc,2,0),7)</f>
        <v>7</v>
      </c>
      <c r="I184">
        <f>IFERROR(VLOOKUP(Tabla1[[#This Row],[team_name]],bes_masc,2,0),7)</f>
        <v>7</v>
      </c>
      <c r="J184">
        <f>IFERROR(VLOOKUP(Tabla1[[#This Row],[team_name]],bad_masc,2,0),7)</f>
        <v>7</v>
      </c>
      <c r="K184">
        <f>IFERROR(VLOOKUP(Tabla1[[#This Row],[team_name]],cur_masc,2,0),7)</f>
        <v>7</v>
      </c>
      <c r="L184">
        <f>IFERROR(VLOOKUP(Tabla1[[#This Row],[team_name]],ten_masc,2,0),7)</f>
        <v>7</v>
      </c>
      <c r="M184">
        <f>IFERROR(VLOOKUP(Tabla1[[#This Row],[team_name]],rug_masc,2,0),7)</f>
        <v>7</v>
      </c>
      <c r="N184">
        <f>IFERROR(VLOOKUP(Tabla1[[#This Row],[team_name]],sqs_masc,2,0),7)</f>
        <v>7</v>
      </c>
      <c r="O184">
        <f>IFERROR(VLOOKUP(Tabla1[[#This Row],[team_name]],vlp_masc,2,0),7)</f>
        <v>7</v>
      </c>
      <c r="P184">
        <f>IFERROR(VLOOKUP(Tabla1[[#This Row],[team_name]],tem_masc,2,0),7)</f>
        <v>7</v>
      </c>
      <c r="Q184">
        <f>IFERROR(VLOOKUP(Tabla1[[#This Row],[team_name]],bal_masc,2,0),7)</f>
        <v>7</v>
      </c>
      <c r="R184">
        <f>IFERROR(VLOOKUP(Tabla1[[#This Row],[team_name]],hck_masc,2,0),7)</f>
        <v>7</v>
      </c>
      <c r="S184">
        <f>IFERROR(VLOOKUP(Tabla1[[#This Row],[team_name]],arc_masc,2,0),7)</f>
        <v>7</v>
      </c>
      <c r="T184">
        <f>IFERROR(VLOOKUP(Tabla1[[#This Row],[team_name]],esg_masc,2,0),7)</f>
        <v>7</v>
      </c>
      <c r="U184">
        <f>IFERROR(VLOOKUP(Tabla1[[#This Row],[team_name]],vol_fem,2,0),7)</f>
        <v>7</v>
      </c>
      <c r="V184">
        <f>IFERROR(VLOOKUP(Tabla1[[#This Row],[team_name]],bas_fem,2,0),7)</f>
        <v>7</v>
      </c>
      <c r="W184">
        <f>IFERROR(VLOOKUP(Tabla1[[#This Row],[team_name]],bes_fem,2,0),7)</f>
        <v>7</v>
      </c>
      <c r="X184">
        <f>IFERROR(VLOOKUP(Tabla1[[#This Row],[team_name]],bad_fem,2,0),7)</f>
        <v>7</v>
      </c>
      <c r="Y184">
        <f>IFERROR(VLOOKUP(Tabla1[[#This Row],[team_name]],cur_fem,2,0),7)</f>
        <v>7</v>
      </c>
      <c r="Z184">
        <f>IFERROR(VLOOKUP(Tabla1[[#This Row],[team_name]],ten_fem,2,0),7)</f>
        <v>7</v>
      </c>
      <c r="AA184">
        <f>IFERROR(VLOOKUP(Tabla1[[#This Row],[team_name]],rug_fem,2,0),7)</f>
        <v>7</v>
      </c>
      <c r="AB184">
        <f>IFERROR(VLOOKUP(Tabla1[[#This Row],[team_name]],sqs_fem,2,0),7)</f>
        <v>7</v>
      </c>
      <c r="AC184">
        <f>IFERROR(VLOOKUP(Tabla1[[#This Row],[team_name]],vlp_fem,2,0),7)</f>
        <v>7</v>
      </c>
      <c r="AD184">
        <f>IFERROR(VLOOKUP(Tabla1[[#This Row],[team_name]],tem_fem,2,0),7)</f>
        <v>7</v>
      </c>
      <c r="AE184">
        <f>IFERROR(VLOOKUP(Tabla1[[#This Row],[team_name]],bal_fem,2,0),7)</f>
        <v>7</v>
      </c>
      <c r="AF184">
        <f>IFERROR(VLOOKUP(Tabla1[[#This Row],[team_name]],hck_fem,2,0),7)</f>
        <v>7</v>
      </c>
      <c r="AG184">
        <f>IFERROR(VLOOKUP(Tabla1[[#This Row],[team_name]],esg_fem,2,0),7)</f>
        <v>7</v>
      </c>
      <c r="AH184">
        <f>IFERROR(VLOOKUP(Tabla1[[#This Row],[team_name]],esg_fem,2,0),7)</f>
        <v>7</v>
      </c>
      <c r="BC184">
        <v>7</v>
      </c>
      <c r="BD184">
        <v>7</v>
      </c>
      <c r="BE184">
        <v>7</v>
      </c>
      <c r="BF184">
        <v>7</v>
      </c>
      <c r="BG184">
        <v>7</v>
      </c>
      <c r="BH184">
        <v>7</v>
      </c>
      <c r="BI184">
        <v>7</v>
      </c>
      <c r="BJ184">
        <v>7</v>
      </c>
      <c r="BK184">
        <v>7</v>
      </c>
      <c r="BL184">
        <v>7</v>
      </c>
      <c r="BM184">
        <v>7</v>
      </c>
    </row>
    <row r="185" spans="1:65" x14ac:dyDescent="0.25">
      <c r="A185">
        <v>384</v>
      </c>
      <c r="B185" t="s">
        <v>1153</v>
      </c>
      <c r="C185">
        <f>IFERROR(VLOOKUP(Tabla1[[#This Row],[team_name]],fut_masc,2,0),7)</f>
        <v>7</v>
      </c>
      <c r="D185">
        <f>IFERROR(VLOOKUP(Tabla1[[#This Row],[team_name]],fut_fem,2,0),7)</f>
        <v>6</v>
      </c>
      <c r="E185">
        <f>IFERROR(VLOOKUP(Tabla1[[#This Row],[team_name]],fts_masc,2,0),7)</f>
        <v>7</v>
      </c>
      <c r="F185">
        <f>IFERROR(VLOOKUP(Tabla1[[#This Row],[team_name]],fts_fem,2,0),7)</f>
        <v>3</v>
      </c>
      <c r="G185">
        <f>IFERROR(VLOOKUP(Tabla1[[#This Row],[team_name]],vol_masc,2,0),7)</f>
        <v>7</v>
      </c>
      <c r="H185">
        <f>IFERROR(VLOOKUP(Tabla1[[#This Row],[team_name]],bas_masc,2,0),7)</f>
        <v>7</v>
      </c>
      <c r="I185">
        <f>IFERROR(VLOOKUP(Tabla1[[#This Row],[team_name]],bes_masc,2,0),7)</f>
        <v>7</v>
      </c>
      <c r="J185">
        <f>IFERROR(VLOOKUP(Tabla1[[#This Row],[team_name]],bad_masc,2,0),7)</f>
        <v>7</v>
      </c>
      <c r="K185">
        <f>IFERROR(VLOOKUP(Tabla1[[#This Row],[team_name]],cur_masc,2,0),7)</f>
        <v>7</v>
      </c>
      <c r="L185">
        <f>IFERROR(VLOOKUP(Tabla1[[#This Row],[team_name]],ten_masc,2,0),7)</f>
        <v>7</v>
      </c>
      <c r="M185">
        <f>IFERROR(VLOOKUP(Tabla1[[#This Row],[team_name]],rug_masc,2,0),7)</f>
        <v>7</v>
      </c>
      <c r="N185">
        <f>IFERROR(VLOOKUP(Tabla1[[#This Row],[team_name]],sqs_masc,2,0),7)</f>
        <v>7</v>
      </c>
      <c r="O185">
        <f>IFERROR(VLOOKUP(Tabla1[[#This Row],[team_name]],vlp_masc,2,0),7)</f>
        <v>7</v>
      </c>
      <c r="P185">
        <f>IFERROR(VLOOKUP(Tabla1[[#This Row],[team_name]],tem_masc,2,0),7)</f>
        <v>7</v>
      </c>
      <c r="Q185">
        <f>IFERROR(VLOOKUP(Tabla1[[#This Row],[team_name]],bal_masc,2,0),7)</f>
        <v>7</v>
      </c>
      <c r="R185">
        <f>IFERROR(VLOOKUP(Tabla1[[#This Row],[team_name]],hck_masc,2,0),7)</f>
        <v>7</v>
      </c>
      <c r="S185">
        <f>IFERROR(VLOOKUP(Tabla1[[#This Row],[team_name]],arc_masc,2,0),7)</f>
        <v>7</v>
      </c>
      <c r="T185">
        <f>IFERROR(VLOOKUP(Tabla1[[#This Row],[team_name]],esg_masc,2,0),7)</f>
        <v>7</v>
      </c>
      <c r="U185">
        <f>IFERROR(VLOOKUP(Tabla1[[#This Row],[team_name]],vol_fem,2,0),7)</f>
        <v>7</v>
      </c>
      <c r="V185">
        <f>IFERROR(VLOOKUP(Tabla1[[#This Row],[team_name]],bas_fem,2,0),7)</f>
        <v>7</v>
      </c>
      <c r="W185">
        <f>IFERROR(VLOOKUP(Tabla1[[#This Row],[team_name]],bes_fem,2,0),7)</f>
        <v>7</v>
      </c>
      <c r="X185">
        <f>IFERROR(VLOOKUP(Tabla1[[#This Row],[team_name]],bad_fem,2,0),7)</f>
        <v>7</v>
      </c>
      <c r="Y185">
        <f>IFERROR(VLOOKUP(Tabla1[[#This Row],[team_name]],cur_fem,2,0),7)</f>
        <v>7</v>
      </c>
      <c r="Z185">
        <f>IFERROR(VLOOKUP(Tabla1[[#This Row],[team_name]],ten_fem,2,0),7)</f>
        <v>7</v>
      </c>
      <c r="AA185">
        <f>IFERROR(VLOOKUP(Tabla1[[#This Row],[team_name]],rug_fem,2,0),7)</f>
        <v>7</v>
      </c>
      <c r="AB185">
        <f>IFERROR(VLOOKUP(Tabla1[[#This Row],[team_name]],sqs_fem,2,0),7)</f>
        <v>7</v>
      </c>
      <c r="AC185">
        <f>IFERROR(VLOOKUP(Tabla1[[#This Row],[team_name]],vlp_fem,2,0),7)</f>
        <v>7</v>
      </c>
      <c r="AD185">
        <f>IFERROR(VLOOKUP(Tabla1[[#This Row],[team_name]],tem_fem,2,0),7)</f>
        <v>7</v>
      </c>
      <c r="AE185">
        <f>IFERROR(VLOOKUP(Tabla1[[#This Row],[team_name]],bal_fem,2,0),7)</f>
        <v>7</v>
      </c>
      <c r="AF185">
        <f>IFERROR(VLOOKUP(Tabla1[[#This Row],[team_name]],hck_fem,2,0),7)</f>
        <v>7</v>
      </c>
      <c r="AG185">
        <f>IFERROR(VLOOKUP(Tabla1[[#This Row],[team_name]],esg_fem,2,0),7)</f>
        <v>7</v>
      </c>
      <c r="AH185">
        <f>IFERROR(VLOOKUP(Tabla1[[#This Row],[team_name]],esg_fem,2,0),7)</f>
        <v>7</v>
      </c>
      <c r="BC185">
        <v>7</v>
      </c>
      <c r="BD185">
        <v>7</v>
      </c>
      <c r="BE185">
        <v>7</v>
      </c>
      <c r="BF185">
        <v>7</v>
      </c>
      <c r="BG185">
        <v>7</v>
      </c>
      <c r="BH185">
        <v>7</v>
      </c>
      <c r="BI185">
        <v>7</v>
      </c>
      <c r="BJ185">
        <v>7</v>
      </c>
      <c r="BK185">
        <v>7</v>
      </c>
      <c r="BL185">
        <v>7</v>
      </c>
      <c r="BM185">
        <v>7</v>
      </c>
    </row>
    <row r="186" spans="1:65" x14ac:dyDescent="0.25">
      <c r="A186">
        <v>385</v>
      </c>
      <c r="B186" t="s">
        <v>1154</v>
      </c>
      <c r="C186">
        <f>IFERROR(VLOOKUP(Tabla1[[#This Row],[team_name]],fut_masc,2,0),7)</f>
        <v>7</v>
      </c>
      <c r="D186">
        <f>IFERROR(VLOOKUP(Tabla1[[#This Row],[team_name]],fut_fem,2,0),7)</f>
        <v>3</v>
      </c>
      <c r="E186">
        <f>IFERROR(VLOOKUP(Tabla1[[#This Row],[team_name]],fts_masc,2,0),7)</f>
        <v>7</v>
      </c>
      <c r="F186">
        <f>IFERROR(VLOOKUP(Tabla1[[#This Row],[team_name]],fts_fem,2,0),7)</f>
        <v>6</v>
      </c>
      <c r="G186">
        <f>IFERROR(VLOOKUP(Tabla1[[#This Row],[team_name]],vol_masc,2,0),7)</f>
        <v>7</v>
      </c>
      <c r="H186">
        <f>IFERROR(VLOOKUP(Tabla1[[#This Row],[team_name]],bas_masc,2,0),7)</f>
        <v>7</v>
      </c>
      <c r="I186">
        <f>IFERROR(VLOOKUP(Tabla1[[#This Row],[team_name]],bes_masc,2,0),7)</f>
        <v>7</v>
      </c>
      <c r="J186">
        <f>IFERROR(VLOOKUP(Tabla1[[#This Row],[team_name]],bad_masc,2,0),7)</f>
        <v>7</v>
      </c>
      <c r="K186">
        <f>IFERROR(VLOOKUP(Tabla1[[#This Row],[team_name]],cur_masc,2,0),7)</f>
        <v>7</v>
      </c>
      <c r="L186">
        <f>IFERROR(VLOOKUP(Tabla1[[#This Row],[team_name]],ten_masc,2,0),7)</f>
        <v>7</v>
      </c>
      <c r="M186">
        <f>IFERROR(VLOOKUP(Tabla1[[#This Row],[team_name]],rug_masc,2,0),7)</f>
        <v>7</v>
      </c>
      <c r="N186">
        <f>IFERROR(VLOOKUP(Tabla1[[#This Row],[team_name]],sqs_masc,2,0),7)</f>
        <v>7</v>
      </c>
      <c r="O186">
        <f>IFERROR(VLOOKUP(Tabla1[[#This Row],[team_name]],vlp_masc,2,0),7)</f>
        <v>7</v>
      </c>
      <c r="P186">
        <f>IFERROR(VLOOKUP(Tabla1[[#This Row],[team_name]],tem_masc,2,0),7)</f>
        <v>7</v>
      </c>
      <c r="Q186">
        <f>IFERROR(VLOOKUP(Tabla1[[#This Row],[team_name]],bal_masc,2,0),7)</f>
        <v>7</v>
      </c>
      <c r="R186">
        <f>IFERROR(VLOOKUP(Tabla1[[#This Row],[team_name]],hck_masc,2,0),7)</f>
        <v>7</v>
      </c>
      <c r="S186">
        <f>IFERROR(VLOOKUP(Tabla1[[#This Row],[team_name]],arc_masc,2,0),7)</f>
        <v>7</v>
      </c>
      <c r="T186">
        <f>IFERROR(VLOOKUP(Tabla1[[#This Row],[team_name]],esg_masc,2,0),7)</f>
        <v>7</v>
      </c>
      <c r="U186">
        <f>IFERROR(VLOOKUP(Tabla1[[#This Row],[team_name]],vol_fem,2,0),7)</f>
        <v>7</v>
      </c>
      <c r="V186">
        <f>IFERROR(VLOOKUP(Tabla1[[#This Row],[team_name]],bas_fem,2,0),7)</f>
        <v>5</v>
      </c>
      <c r="W186">
        <f>IFERROR(VLOOKUP(Tabla1[[#This Row],[team_name]],bes_fem,2,0),7)</f>
        <v>7</v>
      </c>
      <c r="X186">
        <f>IFERROR(VLOOKUP(Tabla1[[#This Row],[team_name]],bad_fem,2,0),7)</f>
        <v>7</v>
      </c>
      <c r="Y186">
        <f>IFERROR(VLOOKUP(Tabla1[[#This Row],[team_name]],cur_fem,2,0),7)</f>
        <v>7</v>
      </c>
      <c r="Z186">
        <f>IFERROR(VLOOKUP(Tabla1[[#This Row],[team_name]],ten_fem,2,0),7)</f>
        <v>7</v>
      </c>
      <c r="AA186">
        <f>IFERROR(VLOOKUP(Tabla1[[#This Row],[team_name]],rug_fem,2,0),7)</f>
        <v>7</v>
      </c>
      <c r="AB186">
        <f>IFERROR(VLOOKUP(Tabla1[[#This Row],[team_name]],sqs_fem,2,0),7)</f>
        <v>7</v>
      </c>
      <c r="AC186">
        <f>IFERROR(VLOOKUP(Tabla1[[#This Row],[team_name]],vlp_fem,2,0),7)</f>
        <v>6</v>
      </c>
      <c r="AD186">
        <f>IFERROR(VLOOKUP(Tabla1[[#This Row],[team_name]],tem_fem,2,0),7)</f>
        <v>7</v>
      </c>
      <c r="AE186">
        <f>IFERROR(VLOOKUP(Tabla1[[#This Row],[team_name]],bal_fem,2,0),7)</f>
        <v>7</v>
      </c>
      <c r="AF186">
        <f>IFERROR(VLOOKUP(Tabla1[[#This Row],[team_name]],hck_fem,2,0),7)</f>
        <v>6</v>
      </c>
      <c r="AG186">
        <f>IFERROR(VLOOKUP(Tabla1[[#This Row],[team_name]],esg_fem,2,0),7)</f>
        <v>5</v>
      </c>
      <c r="AH186">
        <f>IFERROR(VLOOKUP(Tabla1[[#This Row],[team_name]],esg_fem,2,0),7)</f>
        <v>5</v>
      </c>
      <c r="BC186">
        <v>7</v>
      </c>
      <c r="BD186">
        <v>7</v>
      </c>
      <c r="BE186">
        <v>7</v>
      </c>
      <c r="BF186">
        <v>7</v>
      </c>
      <c r="BG186">
        <v>7</v>
      </c>
      <c r="BH186">
        <v>7</v>
      </c>
      <c r="BI186">
        <v>7</v>
      </c>
      <c r="BJ186">
        <v>7</v>
      </c>
      <c r="BK186">
        <v>7</v>
      </c>
      <c r="BL186">
        <v>7</v>
      </c>
      <c r="BM186">
        <v>7</v>
      </c>
    </row>
    <row r="187" spans="1:65" x14ac:dyDescent="0.25">
      <c r="A187">
        <v>386</v>
      </c>
      <c r="B187" t="s">
        <v>1155</v>
      </c>
      <c r="C187">
        <f>IFERROR(VLOOKUP(Tabla1[[#This Row],[team_name]],fut_masc,2,0),7)</f>
        <v>7</v>
      </c>
      <c r="D187">
        <f>IFERROR(VLOOKUP(Tabla1[[#This Row],[team_name]],fut_fem,2,0),7)</f>
        <v>3</v>
      </c>
      <c r="E187">
        <f>IFERROR(VLOOKUP(Tabla1[[#This Row],[team_name]],fts_masc,2,0),7)</f>
        <v>7</v>
      </c>
      <c r="F187">
        <f>IFERROR(VLOOKUP(Tabla1[[#This Row],[team_name]],fts_fem,2,0),7)</f>
        <v>7</v>
      </c>
      <c r="G187">
        <f>IFERROR(VLOOKUP(Tabla1[[#This Row],[team_name]],vol_masc,2,0),7)</f>
        <v>7</v>
      </c>
      <c r="H187">
        <f>IFERROR(VLOOKUP(Tabla1[[#This Row],[team_name]],bas_masc,2,0),7)</f>
        <v>7</v>
      </c>
      <c r="I187">
        <f>IFERROR(VLOOKUP(Tabla1[[#This Row],[team_name]],bes_masc,2,0),7)</f>
        <v>7</v>
      </c>
      <c r="J187">
        <f>IFERROR(VLOOKUP(Tabla1[[#This Row],[team_name]],bad_masc,2,0),7)</f>
        <v>7</v>
      </c>
      <c r="K187">
        <f>IFERROR(VLOOKUP(Tabla1[[#This Row],[team_name]],cur_masc,2,0),7)</f>
        <v>7</v>
      </c>
      <c r="L187">
        <f>IFERROR(VLOOKUP(Tabla1[[#This Row],[team_name]],ten_masc,2,0),7)</f>
        <v>7</v>
      </c>
      <c r="M187">
        <f>IFERROR(VLOOKUP(Tabla1[[#This Row],[team_name]],rug_masc,2,0),7)</f>
        <v>7</v>
      </c>
      <c r="N187">
        <f>IFERROR(VLOOKUP(Tabla1[[#This Row],[team_name]],sqs_masc,2,0),7)</f>
        <v>7</v>
      </c>
      <c r="O187">
        <f>IFERROR(VLOOKUP(Tabla1[[#This Row],[team_name]],vlp_masc,2,0),7)</f>
        <v>7</v>
      </c>
      <c r="P187">
        <f>IFERROR(VLOOKUP(Tabla1[[#This Row],[team_name]],tem_masc,2,0),7)</f>
        <v>7</v>
      </c>
      <c r="Q187">
        <f>IFERROR(VLOOKUP(Tabla1[[#This Row],[team_name]],bal_masc,2,0),7)</f>
        <v>7</v>
      </c>
      <c r="R187">
        <f>IFERROR(VLOOKUP(Tabla1[[#This Row],[team_name]],hck_masc,2,0),7)</f>
        <v>7</v>
      </c>
      <c r="S187">
        <f>IFERROR(VLOOKUP(Tabla1[[#This Row],[team_name]],arc_masc,2,0),7)</f>
        <v>7</v>
      </c>
      <c r="T187">
        <f>IFERROR(VLOOKUP(Tabla1[[#This Row],[team_name]],esg_masc,2,0),7)</f>
        <v>7</v>
      </c>
      <c r="U187">
        <f>IFERROR(VLOOKUP(Tabla1[[#This Row],[team_name]],vol_fem,2,0),7)</f>
        <v>7</v>
      </c>
      <c r="V187">
        <f>IFERROR(VLOOKUP(Tabla1[[#This Row],[team_name]],bas_fem,2,0),7)</f>
        <v>7</v>
      </c>
      <c r="W187">
        <f>IFERROR(VLOOKUP(Tabla1[[#This Row],[team_name]],bes_fem,2,0),7)</f>
        <v>7</v>
      </c>
      <c r="X187">
        <f>IFERROR(VLOOKUP(Tabla1[[#This Row],[team_name]],bad_fem,2,0),7)</f>
        <v>7</v>
      </c>
      <c r="Y187">
        <f>IFERROR(VLOOKUP(Tabla1[[#This Row],[team_name]],cur_fem,2,0),7)</f>
        <v>7</v>
      </c>
      <c r="Z187">
        <f>IFERROR(VLOOKUP(Tabla1[[#This Row],[team_name]],ten_fem,2,0),7)</f>
        <v>7</v>
      </c>
      <c r="AA187">
        <f>IFERROR(VLOOKUP(Tabla1[[#This Row],[team_name]],rug_fem,2,0),7)</f>
        <v>5</v>
      </c>
      <c r="AB187">
        <f>IFERROR(VLOOKUP(Tabla1[[#This Row],[team_name]],sqs_fem,2,0),7)</f>
        <v>7</v>
      </c>
      <c r="AC187">
        <f>IFERROR(VLOOKUP(Tabla1[[#This Row],[team_name]],vlp_fem,2,0),7)</f>
        <v>7</v>
      </c>
      <c r="AD187">
        <f>IFERROR(VLOOKUP(Tabla1[[#This Row],[team_name]],tem_fem,2,0),7)</f>
        <v>7</v>
      </c>
      <c r="AE187">
        <f>IFERROR(VLOOKUP(Tabla1[[#This Row],[team_name]],bal_fem,2,0),7)</f>
        <v>7</v>
      </c>
      <c r="AF187">
        <f>IFERROR(VLOOKUP(Tabla1[[#This Row],[team_name]],hck_fem,2,0),7)</f>
        <v>4</v>
      </c>
      <c r="AG187">
        <f>IFERROR(VLOOKUP(Tabla1[[#This Row],[team_name]],esg_fem,2,0),7)</f>
        <v>7</v>
      </c>
      <c r="AH187">
        <f>IFERROR(VLOOKUP(Tabla1[[#This Row],[team_name]],esg_fem,2,0),7)</f>
        <v>7</v>
      </c>
      <c r="BC187">
        <v>7</v>
      </c>
      <c r="BD187">
        <v>7</v>
      </c>
      <c r="BE187">
        <v>7</v>
      </c>
      <c r="BF187">
        <v>7</v>
      </c>
      <c r="BG187">
        <v>7</v>
      </c>
      <c r="BH187">
        <v>7</v>
      </c>
      <c r="BI187">
        <v>7</v>
      </c>
      <c r="BJ187">
        <v>7</v>
      </c>
      <c r="BK187">
        <v>7</v>
      </c>
      <c r="BL187">
        <v>7</v>
      </c>
      <c r="BM187">
        <v>7</v>
      </c>
    </row>
    <row r="188" spans="1:65" x14ac:dyDescent="0.25">
      <c r="A188">
        <v>387</v>
      </c>
      <c r="B188" t="s">
        <v>1156</v>
      </c>
      <c r="C188">
        <f>IFERROR(VLOOKUP(Tabla1[[#This Row],[team_name]],fut_masc,2,0),7)</f>
        <v>7</v>
      </c>
      <c r="D188">
        <f>IFERROR(VLOOKUP(Tabla1[[#This Row],[team_name]],fut_fem,2,0),7)</f>
        <v>3</v>
      </c>
      <c r="E188">
        <f>IFERROR(VLOOKUP(Tabla1[[#This Row],[team_name]],fts_masc,2,0),7)</f>
        <v>7</v>
      </c>
      <c r="F188">
        <f>IFERROR(VLOOKUP(Tabla1[[#This Row],[team_name]],fts_fem,2,0),7)</f>
        <v>2</v>
      </c>
      <c r="G188">
        <f>IFERROR(VLOOKUP(Tabla1[[#This Row],[team_name]],vol_masc,2,0),7)</f>
        <v>7</v>
      </c>
      <c r="H188">
        <f>IFERROR(VLOOKUP(Tabla1[[#This Row],[team_name]],bas_masc,2,0),7)</f>
        <v>7</v>
      </c>
      <c r="I188">
        <f>IFERROR(VLOOKUP(Tabla1[[#This Row],[team_name]],bes_masc,2,0),7)</f>
        <v>7</v>
      </c>
      <c r="J188">
        <f>IFERROR(VLOOKUP(Tabla1[[#This Row],[team_name]],bad_masc,2,0),7)</f>
        <v>7</v>
      </c>
      <c r="K188">
        <f>IFERROR(VLOOKUP(Tabla1[[#This Row],[team_name]],cur_masc,2,0),7)</f>
        <v>7</v>
      </c>
      <c r="L188">
        <f>IFERROR(VLOOKUP(Tabla1[[#This Row],[team_name]],ten_masc,2,0),7)</f>
        <v>7</v>
      </c>
      <c r="M188">
        <f>IFERROR(VLOOKUP(Tabla1[[#This Row],[team_name]],rug_masc,2,0),7)</f>
        <v>7</v>
      </c>
      <c r="N188">
        <f>IFERROR(VLOOKUP(Tabla1[[#This Row],[team_name]],sqs_masc,2,0),7)</f>
        <v>7</v>
      </c>
      <c r="O188">
        <f>IFERROR(VLOOKUP(Tabla1[[#This Row],[team_name]],vlp_masc,2,0),7)</f>
        <v>7</v>
      </c>
      <c r="P188">
        <f>IFERROR(VLOOKUP(Tabla1[[#This Row],[team_name]],tem_masc,2,0),7)</f>
        <v>7</v>
      </c>
      <c r="Q188">
        <f>IFERROR(VLOOKUP(Tabla1[[#This Row],[team_name]],bal_masc,2,0),7)</f>
        <v>7</v>
      </c>
      <c r="R188">
        <f>IFERROR(VLOOKUP(Tabla1[[#This Row],[team_name]],hck_masc,2,0),7)</f>
        <v>7</v>
      </c>
      <c r="S188">
        <f>IFERROR(VLOOKUP(Tabla1[[#This Row],[team_name]],arc_masc,2,0),7)</f>
        <v>7</v>
      </c>
      <c r="T188">
        <f>IFERROR(VLOOKUP(Tabla1[[#This Row],[team_name]],esg_masc,2,0),7)</f>
        <v>7</v>
      </c>
      <c r="U188">
        <f>IFERROR(VLOOKUP(Tabla1[[#This Row],[team_name]],vol_fem,2,0),7)</f>
        <v>7</v>
      </c>
      <c r="V188">
        <f>IFERROR(VLOOKUP(Tabla1[[#This Row],[team_name]],bas_fem,2,0),7)</f>
        <v>5</v>
      </c>
      <c r="W188">
        <f>IFERROR(VLOOKUP(Tabla1[[#This Row],[team_name]],bes_fem,2,0),7)</f>
        <v>7</v>
      </c>
      <c r="X188">
        <f>IFERROR(VLOOKUP(Tabla1[[#This Row],[team_name]],bad_fem,2,0),7)</f>
        <v>7</v>
      </c>
      <c r="Y188">
        <f>IFERROR(VLOOKUP(Tabla1[[#This Row],[team_name]],cur_fem,2,0),7)</f>
        <v>7</v>
      </c>
      <c r="Z188">
        <f>IFERROR(VLOOKUP(Tabla1[[#This Row],[team_name]],ten_fem,2,0),7)</f>
        <v>7</v>
      </c>
      <c r="AA188">
        <f>IFERROR(VLOOKUP(Tabla1[[#This Row],[team_name]],rug_fem,2,0),7)</f>
        <v>7</v>
      </c>
      <c r="AB188">
        <f>IFERROR(VLOOKUP(Tabla1[[#This Row],[team_name]],sqs_fem,2,0),7)</f>
        <v>7</v>
      </c>
      <c r="AC188">
        <f>IFERROR(VLOOKUP(Tabla1[[#This Row],[team_name]],vlp_fem,2,0),7)</f>
        <v>3</v>
      </c>
      <c r="AD188">
        <f>IFERROR(VLOOKUP(Tabla1[[#This Row],[team_name]],tem_fem,2,0),7)</f>
        <v>7</v>
      </c>
      <c r="AE188">
        <f>IFERROR(VLOOKUP(Tabla1[[#This Row],[team_name]],bal_fem,2,0),7)</f>
        <v>7</v>
      </c>
      <c r="AF188">
        <f>IFERROR(VLOOKUP(Tabla1[[#This Row],[team_name]],hck_fem,2,0),7)</f>
        <v>4</v>
      </c>
      <c r="AG188">
        <f>IFERROR(VLOOKUP(Tabla1[[#This Row],[team_name]],esg_fem,2,0),7)</f>
        <v>7</v>
      </c>
      <c r="AH188">
        <f>IFERROR(VLOOKUP(Tabla1[[#This Row],[team_name]],esg_fem,2,0),7)</f>
        <v>7</v>
      </c>
      <c r="BC188">
        <v>7</v>
      </c>
      <c r="BD188">
        <v>7</v>
      </c>
      <c r="BE188">
        <v>7</v>
      </c>
      <c r="BF188">
        <v>7</v>
      </c>
      <c r="BG188">
        <v>7</v>
      </c>
      <c r="BH188">
        <v>7</v>
      </c>
      <c r="BI188">
        <v>7</v>
      </c>
      <c r="BJ188">
        <v>7</v>
      </c>
      <c r="BK188">
        <v>7</v>
      </c>
      <c r="BL188">
        <v>7</v>
      </c>
      <c r="BM188">
        <v>7</v>
      </c>
    </row>
    <row r="189" spans="1:65" x14ac:dyDescent="0.25">
      <c r="A189">
        <v>388</v>
      </c>
      <c r="B189" t="s">
        <v>1157</v>
      </c>
      <c r="C189">
        <f>IFERROR(VLOOKUP(Tabla1[[#This Row],[team_name]],fut_masc,2,0),7)</f>
        <v>7</v>
      </c>
      <c r="D189">
        <f>IFERROR(VLOOKUP(Tabla1[[#This Row],[team_name]],fut_fem,2,0),7)</f>
        <v>4</v>
      </c>
      <c r="E189">
        <f>IFERROR(VLOOKUP(Tabla1[[#This Row],[team_name]],fts_masc,2,0),7)</f>
        <v>7</v>
      </c>
      <c r="F189">
        <f>IFERROR(VLOOKUP(Tabla1[[#This Row],[team_name]],fts_fem,2,0),7)</f>
        <v>6</v>
      </c>
      <c r="G189">
        <f>IFERROR(VLOOKUP(Tabla1[[#This Row],[team_name]],vol_masc,2,0),7)</f>
        <v>7</v>
      </c>
      <c r="H189">
        <f>IFERROR(VLOOKUP(Tabla1[[#This Row],[team_name]],bas_masc,2,0),7)</f>
        <v>7</v>
      </c>
      <c r="I189">
        <f>IFERROR(VLOOKUP(Tabla1[[#This Row],[team_name]],bes_masc,2,0),7)</f>
        <v>7</v>
      </c>
      <c r="J189">
        <f>IFERROR(VLOOKUP(Tabla1[[#This Row],[team_name]],bad_masc,2,0),7)</f>
        <v>7</v>
      </c>
      <c r="K189">
        <f>IFERROR(VLOOKUP(Tabla1[[#This Row],[team_name]],cur_masc,2,0),7)</f>
        <v>7</v>
      </c>
      <c r="L189">
        <f>IFERROR(VLOOKUP(Tabla1[[#This Row],[team_name]],ten_masc,2,0),7)</f>
        <v>7</v>
      </c>
      <c r="M189">
        <f>IFERROR(VLOOKUP(Tabla1[[#This Row],[team_name]],rug_masc,2,0),7)</f>
        <v>7</v>
      </c>
      <c r="N189">
        <f>IFERROR(VLOOKUP(Tabla1[[#This Row],[team_name]],sqs_masc,2,0),7)</f>
        <v>7</v>
      </c>
      <c r="O189">
        <f>IFERROR(VLOOKUP(Tabla1[[#This Row],[team_name]],vlp_masc,2,0),7)</f>
        <v>7</v>
      </c>
      <c r="P189">
        <f>IFERROR(VLOOKUP(Tabla1[[#This Row],[team_name]],tem_masc,2,0),7)</f>
        <v>7</v>
      </c>
      <c r="Q189">
        <f>IFERROR(VLOOKUP(Tabla1[[#This Row],[team_name]],bal_masc,2,0),7)</f>
        <v>7</v>
      </c>
      <c r="R189">
        <f>IFERROR(VLOOKUP(Tabla1[[#This Row],[team_name]],hck_masc,2,0),7)</f>
        <v>7</v>
      </c>
      <c r="S189">
        <f>IFERROR(VLOOKUP(Tabla1[[#This Row],[team_name]],arc_masc,2,0),7)</f>
        <v>7</v>
      </c>
      <c r="T189">
        <f>IFERROR(VLOOKUP(Tabla1[[#This Row],[team_name]],esg_masc,2,0),7)</f>
        <v>7</v>
      </c>
      <c r="U189">
        <f>IFERROR(VLOOKUP(Tabla1[[#This Row],[team_name]],vol_fem,2,0),7)</f>
        <v>4</v>
      </c>
      <c r="V189">
        <f>IFERROR(VLOOKUP(Tabla1[[#This Row],[team_name]],bas_fem,2,0),7)</f>
        <v>7</v>
      </c>
      <c r="W189">
        <f>IFERROR(VLOOKUP(Tabla1[[#This Row],[team_name]],bes_fem,2,0),7)</f>
        <v>7</v>
      </c>
      <c r="X189">
        <f>IFERROR(VLOOKUP(Tabla1[[#This Row],[team_name]],bad_fem,2,0),7)</f>
        <v>7</v>
      </c>
      <c r="Y189">
        <f>IFERROR(VLOOKUP(Tabla1[[#This Row],[team_name]],cur_fem,2,0),7)</f>
        <v>7</v>
      </c>
      <c r="Z189">
        <f>IFERROR(VLOOKUP(Tabla1[[#This Row],[team_name]],ten_fem,2,0),7)</f>
        <v>7</v>
      </c>
      <c r="AA189">
        <f>IFERROR(VLOOKUP(Tabla1[[#This Row],[team_name]],rug_fem,2,0),7)</f>
        <v>7</v>
      </c>
      <c r="AB189">
        <f>IFERROR(VLOOKUP(Tabla1[[#This Row],[team_name]],sqs_fem,2,0),7)</f>
        <v>7</v>
      </c>
      <c r="AC189">
        <f>IFERROR(VLOOKUP(Tabla1[[#This Row],[team_name]],vlp_fem,2,0),7)</f>
        <v>4</v>
      </c>
      <c r="AD189">
        <f>IFERROR(VLOOKUP(Tabla1[[#This Row],[team_name]],tem_fem,2,0),7)</f>
        <v>7</v>
      </c>
      <c r="AE189">
        <f>IFERROR(VLOOKUP(Tabla1[[#This Row],[team_name]],bal_fem,2,0),7)</f>
        <v>7</v>
      </c>
      <c r="AF189">
        <f>IFERROR(VLOOKUP(Tabla1[[#This Row],[team_name]],hck_fem,2,0),7)</f>
        <v>5</v>
      </c>
      <c r="AG189">
        <f>IFERROR(VLOOKUP(Tabla1[[#This Row],[team_name]],esg_fem,2,0),7)</f>
        <v>7</v>
      </c>
      <c r="AH189">
        <f>IFERROR(VLOOKUP(Tabla1[[#This Row],[team_name]],esg_fem,2,0),7)</f>
        <v>7</v>
      </c>
      <c r="BC189">
        <v>7</v>
      </c>
      <c r="BD189">
        <v>7</v>
      </c>
      <c r="BE189">
        <v>7</v>
      </c>
      <c r="BF189">
        <v>7</v>
      </c>
      <c r="BG189">
        <v>7</v>
      </c>
      <c r="BH189">
        <v>7</v>
      </c>
      <c r="BI189">
        <v>7</v>
      </c>
      <c r="BJ189">
        <v>7</v>
      </c>
      <c r="BK189">
        <v>7</v>
      </c>
      <c r="BL189">
        <v>7</v>
      </c>
      <c r="BM189">
        <v>7</v>
      </c>
    </row>
    <row r="190" spans="1:65" x14ac:dyDescent="0.25">
      <c r="A190">
        <v>389</v>
      </c>
      <c r="B190" t="s">
        <v>1158</v>
      </c>
      <c r="C190">
        <f>IFERROR(VLOOKUP(Tabla1[[#This Row],[team_name]],fut_masc,2,0),7)</f>
        <v>7</v>
      </c>
      <c r="D190">
        <f>IFERROR(VLOOKUP(Tabla1[[#This Row],[team_name]],fut_fem,2,0),7)</f>
        <v>2</v>
      </c>
      <c r="E190">
        <f>IFERROR(VLOOKUP(Tabla1[[#This Row],[team_name]],fts_masc,2,0),7)</f>
        <v>7</v>
      </c>
      <c r="F190">
        <f>IFERROR(VLOOKUP(Tabla1[[#This Row],[team_name]],fts_fem,2,0),7)</f>
        <v>3</v>
      </c>
      <c r="G190">
        <f>IFERROR(VLOOKUP(Tabla1[[#This Row],[team_name]],vol_masc,2,0),7)</f>
        <v>7</v>
      </c>
      <c r="H190">
        <f>IFERROR(VLOOKUP(Tabla1[[#This Row],[team_name]],bas_masc,2,0),7)</f>
        <v>7</v>
      </c>
      <c r="I190">
        <f>IFERROR(VLOOKUP(Tabla1[[#This Row],[team_name]],bes_masc,2,0),7)</f>
        <v>7</v>
      </c>
      <c r="J190">
        <f>IFERROR(VLOOKUP(Tabla1[[#This Row],[team_name]],bad_masc,2,0),7)</f>
        <v>7</v>
      </c>
      <c r="K190">
        <f>IFERROR(VLOOKUP(Tabla1[[#This Row],[team_name]],cur_masc,2,0),7)</f>
        <v>7</v>
      </c>
      <c r="L190">
        <f>IFERROR(VLOOKUP(Tabla1[[#This Row],[team_name]],ten_masc,2,0),7)</f>
        <v>7</v>
      </c>
      <c r="M190">
        <f>IFERROR(VLOOKUP(Tabla1[[#This Row],[team_name]],rug_masc,2,0),7)</f>
        <v>7</v>
      </c>
      <c r="N190">
        <f>IFERROR(VLOOKUP(Tabla1[[#This Row],[team_name]],sqs_masc,2,0),7)</f>
        <v>7</v>
      </c>
      <c r="O190">
        <f>IFERROR(VLOOKUP(Tabla1[[#This Row],[team_name]],vlp_masc,2,0),7)</f>
        <v>7</v>
      </c>
      <c r="P190">
        <f>IFERROR(VLOOKUP(Tabla1[[#This Row],[team_name]],tem_masc,2,0),7)</f>
        <v>7</v>
      </c>
      <c r="Q190">
        <f>IFERROR(VLOOKUP(Tabla1[[#This Row],[team_name]],bal_masc,2,0),7)</f>
        <v>7</v>
      </c>
      <c r="R190">
        <f>IFERROR(VLOOKUP(Tabla1[[#This Row],[team_name]],hck_masc,2,0),7)</f>
        <v>7</v>
      </c>
      <c r="S190">
        <f>IFERROR(VLOOKUP(Tabla1[[#This Row],[team_name]],arc_masc,2,0),7)</f>
        <v>7</v>
      </c>
      <c r="T190">
        <f>IFERROR(VLOOKUP(Tabla1[[#This Row],[team_name]],esg_masc,2,0),7)</f>
        <v>7</v>
      </c>
      <c r="U190">
        <f>IFERROR(VLOOKUP(Tabla1[[#This Row],[team_name]],vol_fem,2,0),7)</f>
        <v>1</v>
      </c>
      <c r="V190">
        <f>IFERROR(VLOOKUP(Tabla1[[#This Row],[team_name]],bas_fem,2,0),7)</f>
        <v>3</v>
      </c>
      <c r="W190">
        <f>IFERROR(VLOOKUP(Tabla1[[#This Row],[team_name]],bes_fem,2,0),7)</f>
        <v>7</v>
      </c>
      <c r="X190">
        <f>IFERROR(VLOOKUP(Tabla1[[#This Row],[team_name]],bad_fem,2,0),7)</f>
        <v>7</v>
      </c>
      <c r="Y190">
        <f>IFERROR(VLOOKUP(Tabla1[[#This Row],[team_name]],cur_fem,2,0),7)</f>
        <v>5</v>
      </c>
      <c r="Z190">
        <f>IFERROR(VLOOKUP(Tabla1[[#This Row],[team_name]],ten_fem,2,0),7)</f>
        <v>1</v>
      </c>
      <c r="AA190">
        <f>IFERROR(VLOOKUP(Tabla1[[#This Row],[team_name]],rug_fem,2,0),7)</f>
        <v>7</v>
      </c>
      <c r="AB190">
        <f>IFERROR(VLOOKUP(Tabla1[[#This Row],[team_name]],sqs_fem,2,0),7)</f>
        <v>7</v>
      </c>
      <c r="AC190">
        <f>IFERROR(VLOOKUP(Tabla1[[#This Row],[team_name]],vlp_fem,2,0),7)</f>
        <v>3</v>
      </c>
      <c r="AD190">
        <f>IFERROR(VLOOKUP(Tabla1[[#This Row],[team_name]],tem_fem,2,0),7)</f>
        <v>7</v>
      </c>
      <c r="AE190">
        <f>IFERROR(VLOOKUP(Tabla1[[#This Row],[team_name]],bal_fem,2,0),7)</f>
        <v>7</v>
      </c>
      <c r="AF190">
        <f>IFERROR(VLOOKUP(Tabla1[[#This Row],[team_name]],hck_fem,2,0),7)</f>
        <v>3</v>
      </c>
      <c r="AG190">
        <f>IFERROR(VLOOKUP(Tabla1[[#This Row],[team_name]],esg_fem,2,0),7)</f>
        <v>2</v>
      </c>
      <c r="AH190">
        <f>IFERROR(VLOOKUP(Tabla1[[#This Row],[team_name]],esg_fem,2,0),7)</f>
        <v>2</v>
      </c>
      <c r="BC190">
        <v>7</v>
      </c>
      <c r="BD190">
        <v>7</v>
      </c>
      <c r="BE190">
        <v>7</v>
      </c>
      <c r="BF190">
        <v>7</v>
      </c>
      <c r="BG190">
        <v>7</v>
      </c>
      <c r="BH190">
        <v>7</v>
      </c>
      <c r="BI190">
        <v>7</v>
      </c>
      <c r="BJ190">
        <v>7</v>
      </c>
      <c r="BK190">
        <v>7</v>
      </c>
      <c r="BL190">
        <v>7</v>
      </c>
      <c r="BM190">
        <v>7</v>
      </c>
    </row>
    <row r="191" spans="1:65" x14ac:dyDescent="0.25">
      <c r="A191">
        <v>390</v>
      </c>
      <c r="B191" t="s">
        <v>1159</v>
      </c>
      <c r="C191">
        <f>IFERROR(VLOOKUP(Tabla1[[#This Row],[team_name]],fut_masc,2,0),7)</f>
        <v>7</v>
      </c>
      <c r="D191">
        <f>IFERROR(VLOOKUP(Tabla1[[#This Row],[team_name]],fut_fem,2,0),7)</f>
        <v>2</v>
      </c>
      <c r="E191">
        <f>IFERROR(VLOOKUP(Tabla1[[#This Row],[team_name]],fts_masc,2,0),7)</f>
        <v>7</v>
      </c>
      <c r="F191">
        <f>IFERROR(VLOOKUP(Tabla1[[#This Row],[team_name]],fts_fem,2,0),7)</f>
        <v>1</v>
      </c>
      <c r="G191">
        <f>IFERROR(VLOOKUP(Tabla1[[#This Row],[team_name]],vol_masc,2,0),7)</f>
        <v>7</v>
      </c>
      <c r="H191">
        <f>IFERROR(VLOOKUP(Tabla1[[#This Row],[team_name]],bas_masc,2,0),7)</f>
        <v>7</v>
      </c>
      <c r="I191">
        <f>IFERROR(VLOOKUP(Tabla1[[#This Row],[team_name]],bes_masc,2,0),7)</f>
        <v>7</v>
      </c>
      <c r="J191">
        <f>IFERROR(VLOOKUP(Tabla1[[#This Row],[team_name]],bad_masc,2,0),7)</f>
        <v>7</v>
      </c>
      <c r="K191">
        <f>IFERROR(VLOOKUP(Tabla1[[#This Row],[team_name]],cur_masc,2,0),7)</f>
        <v>7</v>
      </c>
      <c r="L191">
        <f>IFERROR(VLOOKUP(Tabla1[[#This Row],[team_name]],ten_masc,2,0),7)</f>
        <v>7</v>
      </c>
      <c r="M191">
        <f>IFERROR(VLOOKUP(Tabla1[[#This Row],[team_name]],rug_masc,2,0),7)</f>
        <v>7</v>
      </c>
      <c r="N191">
        <f>IFERROR(VLOOKUP(Tabla1[[#This Row],[team_name]],sqs_masc,2,0),7)</f>
        <v>7</v>
      </c>
      <c r="O191">
        <f>IFERROR(VLOOKUP(Tabla1[[#This Row],[team_name]],vlp_masc,2,0),7)</f>
        <v>7</v>
      </c>
      <c r="P191">
        <f>IFERROR(VLOOKUP(Tabla1[[#This Row],[team_name]],tem_masc,2,0),7)</f>
        <v>7</v>
      </c>
      <c r="Q191">
        <f>IFERROR(VLOOKUP(Tabla1[[#This Row],[team_name]],bal_masc,2,0),7)</f>
        <v>7</v>
      </c>
      <c r="R191">
        <f>IFERROR(VLOOKUP(Tabla1[[#This Row],[team_name]],hck_masc,2,0),7)</f>
        <v>7</v>
      </c>
      <c r="S191">
        <f>IFERROR(VLOOKUP(Tabla1[[#This Row],[team_name]],arc_masc,2,0),7)</f>
        <v>7</v>
      </c>
      <c r="T191">
        <f>IFERROR(VLOOKUP(Tabla1[[#This Row],[team_name]],esg_masc,2,0),7)</f>
        <v>7</v>
      </c>
      <c r="U191">
        <f>IFERROR(VLOOKUP(Tabla1[[#This Row],[team_name]],vol_fem,2,0),7)</f>
        <v>4</v>
      </c>
      <c r="V191">
        <f>IFERROR(VLOOKUP(Tabla1[[#This Row],[team_name]],bas_fem,2,0),7)</f>
        <v>3</v>
      </c>
      <c r="W191">
        <f>IFERROR(VLOOKUP(Tabla1[[#This Row],[team_name]],bes_fem,2,0),7)</f>
        <v>7</v>
      </c>
      <c r="X191">
        <f>IFERROR(VLOOKUP(Tabla1[[#This Row],[team_name]],bad_fem,2,0),7)</f>
        <v>7</v>
      </c>
      <c r="Y191">
        <f>IFERROR(VLOOKUP(Tabla1[[#This Row],[team_name]],cur_fem,2,0),7)</f>
        <v>6</v>
      </c>
      <c r="Z191">
        <f>IFERROR(VLOOKUP(Tabla1[[#This Row],[team_name]],ten_fem,2,0),7)</f>
        <v>7</v>
      </c>
      <c r="AA191">
        <f>IFERROR(VLOOKUP(Tabla1[[#This Row],[team_name]],rug_fem,2,0),7)</f>
        <v>3</v>
      </c>
      <c r="AB191">
        <f>IFERROR(VLOOKUP(Tabla1[[#This Row],[team_name]],sqs_fem,2,0),7)</f>
        <v>7</v>
      </c>
      <c r="AC191">
        <f>IFERROR(VLOOKUP(Tabla1[[#This Row],[team_name]],vlp_fem,2,0),7)</f>
        <v>7</v>
      </c>
      <c r="AD191">
        <f>IFERROR(VLOOKUP(Tabla1[[#This Row],[team_name]],tem_fem,2,0),7)</f>
        <v>3</v>
      </c>
      <c r="AE191">
        <f>IFERROR(VLOOKUP(Tabla1[[#This Row],[team_name]],bal_fem,2,0),7)</f>
        <v>7</v>
      </c>
      <c r="AF191">
        <f>IFERROR(VLOOKUP(Tabla1[[#This Row],[team_name]],hck_fem,2,0),7)</f>
        <v>6</v>
      </c>
      <c r="AG191">
        <f>IFERROR(VLOOKUP(Tabla1[[#This Row],[team_name]],esg_fem,2,0),7)</f>
        <v>7</v>
      </c>
      <c r="AH191">
        <f>IFERROR(VLOOKUP(Tabla1[[#This Row],[team_name]],esg_fem,2,0),7)</f>
        <v>7</v>
      </c>
      <c r="BC191">
        <v>7</v>
      </c>
      <c r="BD191">
        <v>7</v>
      </c>
      <c r="BE191">
        <v>7</v>
      </c>
      <c r="BF191">
        <v>7</v>
      </c>
      <c r="BG191">
        <v>7</v>
      </c>
      <c r="BH191">
        <v>7</v>
      </c>
      <c r="BI191">
        <v>7</v>
      </c>
      <c r="BJ191">
        <v>7</v>
      </c>
      <c r="BK191">
        <v>7</v>
      </c>
      <c r="BL191">
        <v>7</v>
      </c>
      <c r="BM191">
        <v>7</v>
      </c>
    </row>
    <row r="192" spans="1:65" x14ac:dyDescent="0.25">
      <c r="A192">
        <v>391</v>
      </c>
      <c r="B192" t="s">
        <v>1160</v>
      </c>
      <c r="C192">
        <f>IFERROR(VLOOKUP(Tabla1[[#This Row],[team_name]],fut_masc,2,0),7)</f>
        <v>7</v>
      </c>
      <c r="D192">
        <f>IFERROR(VLOOKUP(Tabla1[[#This Row],[team_name]],fut_fem,2,0),7)</f>
        <v>4</v>
      </c>
      <c r="E192">
        <f>IFERROR(VLOOKUP(Tabla1[[#This Row],[team_name]],fts_masc,2,0),7)</f>
        <v>7</v>
      </c>
      <c r="F192">
        <f>IFERROR(VLOOKUP(Tabla1[[#This Row],[team_name]],fts_fem,2,0),7)</f>
        <v>7</v>
      </c>
      <c r="G192">
        <f>IFERROR(VLOOKUP(Tabla1[[#This Row],[team_name]],vol_masc,2,0),7)</f>
        <v>7</v>
      </c>
      <c r="H192">
        <f>IFERROR(VLOOKUP(Tabla1[[#This Row],[team_name]],bas_masc,2,0),7)</f>
        <v>7</v>
      </c>
      <c r="I192">
        <f>IFERROR(VLOOKUP(Tabla1[[#This Row],[team_name]],bes_masc,2,0),7)</f>
        <v>7</v>
      </c>
      <c r="J192">
        <f>IFERROR(VLOOKUP(Tabla1[[#This Row],[team_name]],bad_masc,2,0),7)</f>
        <v>7</v>
      </c>
      <c r="K192">
        <f>IFERROR(VLOOKUP(Tabla1[[#This Row],[team_name]],cur_masc,2,0),7)</f>
        <v>7</v>
      </c>
      <c r="L192">
        <f>IFERROR(VLOOKUP(Tabla1[[#This Row],[team_name]],ten_masc,2,0),7)</f>
        <v>7</v>
      </c>
      <c r="M192">
        <f>IFERROR(VLOOKUP(Tabla1[[#This Row],[team_name]],rug_masc,2,0),7)</f>
        <v>7</v>
      </c>
      <c r="N192">
        <f>IFERROR(VLOOKUP(Tabla1[[#This Row],[team_name]],sqs_masc,2,0),7)</f>
        <v>7</v>
      </c>
      <c r="O192">
        <f>IFERROR(VLOOKUP(Tabla1[[#This Row],[team_name]],vlp_masc,2,0),7)</f>
        <v>7</v>
      </c>
      <c r="P192">
        <f>IFERROR(VLOOKUP(Tabla1[[#This Row],[team_name]],tem_masc,2,0),7)</f>
        <v>7</v>
      </c>
      <c r="Q192">
        <f>IFERROR(VLOOKUP(Tabla1[[#This Row],[team_name]],bal_masc,2,0),7)</f>
        <v>7</v>
      </c>
      <c r="R192">
        <f>IFERROR(VLOOKUP(Tabla1[[#This Row],[team_name]],hck_masc,2,0),7)</f>
        <v>7</v>
      </c>
      <c r="S192">
        <f>IFERROR(VLOOKUP(Tabla1[[#This Row],[team_name]],arc_masc,2,0),7)</f>
        <v>7</v>
      </c>
      <c r="T192">
        <f>IFERROR(VLOOKUP(Tabla1[[#This Row],[team_name]],esg_masc,2,0),7)</f>
        <v>7</v>
      </c>
      <c r="U192">
        <f>IFERROR(VLOOKUP(Tabla1[[#This Row],[team_name]],vol_fem,2,0),7)</f>
        <v>3</v>
      </c>
      <c r="V192">
        <f>IFERROR(VLOOKUP(Tabla1[[#This Row],[team_name]],bas_fem,2,0),7)</f>
        <v>2</v>
      </c>
      <c r="W192">
        <f>IFERROR(VLOOKUP(Tabla1[[#This Row],[team_name]],bes_fem,2,0),7)</f>
        <v>3</v>
      </c>
      <c r="X192">
        <f>IFERROR(VLOOKUP(Tabla1[[#This Row],[team_name]],bad_fem,2,0),7)</f>
        <v>7</v>
      </c>
      <c r="Y192">
        <f>IFERROR(VLOOKUP(Tabla1[[#This Row],[team_name]],cur_fem,2,0),7)</f>
        <v>7</v>
      </c>
      <c r="Z192">
        <f>IFERROR(VLOOKUP(Tabla1[[#This Row],[team_name]],ten_fem,2,0),7)</f>
        <v>7</v>
      </c>
      <c r="AA192">
        <f>IFERROR(VLOOKUP(Tabla1[[#This Row],[team_name]],rug_fem,2,0),7)</f>
        <v>7</v>
      </c>
      <c r="AB192">
        <f>IFERROR(VLOOKUP(Tabla1[[#This Row],[team_name]],sqs_fem,2,0),7)</f>
        <v>7</v>
      </c>
      <c r="AC192">
        <f>IFERROR(VLOOKUP(Tabla1[[#This Row],[team_name]],vlp_fem,2,0),7)</f>
        <v>3</v>
      </c>
      <c r="AD192">
        <f>IFERROR(VLOOKUP(Tabla1[[#This Row],[team_name]],tem_fem,2,0),7)</f>
        <v>2</v>
      </c>
      <c r="AE192">
        <f>IFERROR(VLOOKUP(Tabla1[[#This Row],[team_name]],bal_fem,2,0),7)</f>
        <v>7</v>
      </c>
      <c r="AF192">
        <f>IFERROR(VLOOKUP(Tabla1[[#This Row],[team_name]],hck_fem,2,0),7)</f>
        <v>5</v>
      </c>
      <c r="AG192">
        <f>IFERROR(VLOOKUP(Tabla1[[#This Row],[team_name]],esg_fem,2,0),7)</f>
        <v>7</v>
      </c>
      <c r="AH192">
        <f>IFERROR(VLOOKUP(Tabla1[[#This Row],[team_name]],esg_fem,2,0),7)</f>
        <v>7</v>
      </c>
      <c r="BC192">
        <v>7</v>
      </c>
      <c r="BD192">
        <v>7</v>
      </c>
      <c r="BE192">
        <v>7</v>
      </c>
      <c r="BF192">
        <v>7</v>
      </c>
      <c r="BG192">
        <v>7</v>
      </c>
      <c r="BH192">
        <v>7</v>
      </c>
      <c r="BI192">
        <v>7</v>
      </c>
      <c r="BJ192">
        <v>7</v>
      </c>
      <c r="BK192">
        <v>7</v>
      </c>
      <c r="BL192">
        <v>7</v>
      </c>
      <c r="BM192">
        <v>7</v>
      </c>
    </row>
    <row r="193" spans="1:65" x14ac:dyDescent="0.25">
      <c r="A193">
        <v>392</v>
      </c>
      <c r="B193" t="s">
        <v>1161</v>
      </c>
      <c r="C193">
        <f>IFERROR(VLOOKUP(Tabla1[[#This Row],[team_name]],fut_masc,2,0),7)</f>
        <v>7</v>
      </c>
      <c r="D193">
        <f>IFERROR(VLOOKUP(Tabla1[[#This Row],[team_name]],fut_fem,2,0),7)</f>
        <v>7</v>
      </c>
      <c r="E193">
        <f>IFERROR(VLOOKUP(Tabla1[[#This Row],[team_name]],fts_masc,2,0),7)</f>
        <v>7</v>
      </c>
      <c r="F193">
        <f>IFERROR(VLOOKUP(Tabla1[[#This Row],[team_name]],fts_fem,2,0),7)</f>
        <v>7</v>
      </c>
      <c r="G193">
        <f>IFERROR(VLOOKUP(Tabla1[[#This Row],[team_name]],vol_masc,2,0),7)</f>
        <v>7</v>
      </c>
      <c r="H193">
        <f>IFERROR(VLOOKUP(Tabla1[[#This Row],[team_name]],bas_masc,2,0),7)</f>
        <v>7</v>
      </c>
      <c r="I193">
        <f>IFERROR(VLOOKUP(Tabla1[[#This Row],[team_name]],bes_masc,2,0),7)</f>
        <v>7</v>
      </c>
      <c r="J193">
        <f>IFERROR(VLOOKUP(Tabla1[[#This Row],[team_name]],bad_masc,2,0),7)</f>
        <v>7</v>
      </c>
      <c r="K193">
        <f>IFERROR(VLOOKUP(Tabla1[[#This Row],[team_name]],cur_masc,2,0),7)</f>
        <v>7</v>
      </c>
      <c r="L193">
        <f>IFERROR(VLOOKUP(Tabla1[[#This Row],[team_name]],ten_masc,2,0),7)</f>
        <v>7</v>
      </c>
      <c r="M193">
        <f>IFERROR(VLOOKUP(Tabla1[[#This Row],[team_name]],rug_masc,2,0),7)</f>
        <v>7</v>
      </c>
      <c r="N193">
        <f>IFERROR(VLOOKUP(Tabla1[[#This Row],[team_name]],sqs_masc,2,0),7)</f>
        <v>7</v>
      </c>
      <c r="O193">
        <f>IFERROR(VLOOKUP(Tabla1[[#This Row],[team_name]],vlp_masc,2,0),7)</f>
        <v>7</v>
      </c>
      <c r="P193">
        <f>IFERROR(VLOOKUP(Tabla1[[#This Row],[team_name]],tem_masc,2,0),7)</f>
        <v>7</v>
      </c>
      <c r="Q193">
        <f>IFERROR(VLOOKUP(Tabla1[[#This Row],[team_name]],bal_masc,2,0),7)</f>
        <v>7</v>
      </c>
      <c r="R193">
        <f>IFERROR(VLOOKUP(Tabla1[[#This Row],[team_name]],hck_masc,2,0),7)</f>
        <v>7</v>
      </c>
      <c r="S193">
        <f>IFERROR(VLOOKUP(Tabla1[[#This Row],[team_name]],arc_masc,2,0),7)</f>
        <v>7</v>
      </c>
      <c r="T193">
        <f>IFERROR(VLOOKUP(Tabla1[[#This Row],[team_name]],esg_masc,2,0),7)</f>
        <v>7</v>
      </c>
      <c r="U193">
        <f>IFERROR(VLOOKUP(Tabla1[[#This Row],[team_name]],vol_fem,2,0),7)</f>
        <v>7</v>
      </c>
      <c r="V193">
        <f>IFERROR(VLOOKUP(Tabla1[[#This Row],[team_name]],bas_fem,2,0),7)</f>
        <v>7</v>
      </c>
      <c r="W193">
        <f>IFERROR(VLOOKUP(Tabla1[[#This Row],[team_name]],bes_fem,2,0),7)</f>
        <v>7</v>
      </c>
      <c r="X193">
        <f>IFERROR(VLOOKUP(Tabla1[[#This Row],[team_name]],bad_fem,2,0),7)</f>
        <v>7</v>
      </c>
      <c r="Y193">
        <f>IFERROR(VLOOKUP(Tabla1[[#This Row],[team_name]],cur_fem,2,0),7)</f>
        <v>7</v>
      </c>
      <c r="Z193">
        <f>IFERROR(VLOOKUP(Tabla1[[#This Row],[team_name]],ten_fem,2,0),7)</f>
        <v>7</v>
      </c>
      <c r="AA193">
        <f>IFERROR(VLOOKUP(Tabla1[[#This Row],[team_name]],rug_fem,2,0),7)</f>
        <v>7</v>
      </c>
      <c r="AB193">
        <f>IFERROR(VLOOKUP(Tabla1[[#This Row],[team_name]],sqs_fem,2,0),7)</f>
        <v>7</v>
      </c>
      <c r="AC193">
        <f>IFERROR(VLOOKUP(Tabla1[[#This Row],[team_name]],vlp_fem,2,0),7)</f>
        <v>7</v>
      </c>
      <c r="AD193">
        <f>IFERROR(VLOOKUP(Tabla1[[#This Row],[team_name]],tem_fem,2,0),7)</f>
        <v>7</v>
      </c>
      <c r="AE193">
        <f>IFERROR(VLOOKUP(Tabla1[[#This Row],[team_name]],bal_fem,2,0),7)</f>
        <v>7</v>
      </c>
      <c r="AF193">
        <f>IFERROR(VLOOKUP(Tabla1[[#This Row],[team_name]],hck_fem,2,0),7)</f>
        <v>7</v>
      </c>
      <c r="AG193">
        <f>IFERROR(VLOOKUP(Tabla1[[#This Row],[team_name]],esg_fem,2,0),7)</f>
        <v>7</v>
      </c>
      <c r="AH193">
        <f>IFERROR(VLOOKUP(Tabla1[[#This Row],[team_name]],esg_fem,2,0),7)</f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7</v>
      </c>
      <c r="BK193">
        <v>7</v>
      </c>
      <c r="BL193">
        <v>7</v>
      </c>
      <c r="BM193">
        <v>7</v>
      </c>
    </row>
    <row r="194" spans="1:65" x14ac:dyDescent="0.25">
      <c r="A194">
        <v>393</v>
      </c>
      <c r="B194" t="s">
        <v>1162</v>
      </c>
      <c r="C194">
        <f>IFERROR(VLOOKUP(Tabla1[[#This Row],[team_name]],fut_masc,2,0),7)</f>
        <v>7</v>
      </c>
      <c r="D194">
        <f>IFERROR(VLOOKUP(Tabla1[[#This Row],[team_name]],fut_fem,2,0),7)</f>
        <v>6</v>
      </c>
      <c r="E194">
        <f>IFERROR(VLOOKUP(Tabla1[[#This Row],[team_name]],fts_masc,2,0),7)</f>
        <v>7</v>
      </c>
      <c r="F194">
        <f>IFERROR(VLOOKUP(Tabla1[[#This Row],[team_name]],fts_fem,2,0),7)</f>
        <v>7</v>
      </c>
      <c r="G194">
        <f>IFERROR(VLOOKUP(Tabla1[[#This Row],[team_name]],vol_masc,2,0),7)</f>
        <v>7</v>
      </c>
      <c r="H194">
        <f>IFERROR(VLOOKUP(Tabla1[[#This Row],[team_name]],bas_masc,2,0),7)</f>
        <v>7</v>
      </c>
      <c r="I194">
        <f>IFERROR(VLOOKUP(Tabla1[[#This Row],[team_name]],bes_masc,2,0),7)</f>
        <v>7</v>
      </c>
      <c r="J194">
        <f>IFERROR(VLOOKUP(Tabla1[[#This Row],[team_name]],bad_masc,2,0),7)</f>
        <v>7</v>
      </c>
      <c r="K194">
        <f>IFERROR(VLOOKUP(Tabla1[[#This Row],[team_name]],cur_masc,2,0),7)</f>
        <v>7</v>
      </c>
      <c r="L194">
        <f>IFERROR(VLOOKUP(Tabla1[[#This Row],[team_name]],ten_masc,2,0),7)</f>
        <v>7</v>
      </c>
      <c r="M194">
        <f>IFERROR(VLOOKUP(Tabla1[[#This Row],[team_name]],rug_masc,2,0),7)</f>
        <v>7</v>
      </c>
      <c r="N194">
        <f>IFERROR(VLOOKUP(Tabla1[[#This Row],[team_name]],sqs_masc,2,0),7)</f>
        <v>7</v>
      </c>
      <c r="O194">
        <f>IFERROR(VLOOKUP(Tabla1[[#This Row],[team_name]],vlp_masc,2,0),7)</f>
        <v>7</v>
      </c>
      <c r="P194">
        <f>IFERROR(VLOOKUP(Tabla1[[#This Row],[team_name]],tem_masc,2,0),7)</f>
        <v>7</v>
      </c>
      <c r="Q194">
        <f>IFERROR(VLOOKUP(Tabla1[[#This Row],[team_name]],bal_masc,2,0),7)</f>
        <v>7</v>
      </c>
      <c r="R194">
        <f>IFERROR(VLOOKUP(Tabla1[[#This Row],[team_name]],hck_masc,2,0),7)</f>
        <v>7</v>
      </c>
      <c r="S194">
        <f>IFERROR(VLOOKUP(Tabla1[[#This Row],[team_name]],arc_masc,2,0),7)</f>
        <v>7</v>
      </c>
      <c r="T194">
        <f>IFERROR(VLOOKUP(Tabla1[[#This Row],[team_name]],esg_masc,2,0),7)</f>
        <v>7</v>
      </c>
      <c r="U194">
        <f>IFERROR(VLOOKUP(Tabla1[[#This Row],[team_name]],vol_fem,2,0),7)</f>
        <v>7</v>
      </c>
      <c r="V194">
        <f>IFERROR(VLOOKUP(Tabla1[[#This Row],[team_name]],bas_fem,2,0),7)</f>
        <v>6</v>
      </c>
      <c r="W194">
        <f>IFERROR(VLOOKUP(Tabla1[[#This Row],[team_name]],bes_fem,2,0),7)</f>
        <v>7</v>
      </c>
      <c r="X194">
        <f>IFERROR(VLOOKUP(Tabla1[[#This Row],[team_name]],bad_fem,2,0),7)</f>
        <v>7</v>
      </c>
      <c r="Y194">
        <f>IFERROR(VLOOKUP(Tabla1[[#This Row],[team_name]],cur_fem,2,0),7)</f>
        <v>7</v>
      </c>
      <c r="Z194">
        <f>IFERROR(VLOOKUP(Tabla1[[#This Row],[team_name]],ten_fem,2,0),7)</f>
        <v>7</v>
      </c>
      <c r="AA194">
        <f>IFERROR(VLOOKUP(Tabla1[[#This Row],[team_name]],rug_fem,2,0),7)</f>
        <v>7</v>
      </c>
      <c r="AB194">
        <f>IFERROR(VLOOKUP(Tabla1[[#This Row],[team_name]],sqs_fem,2,0),7)</f>
        <v>7</v>
      </c>
      <c r="AC194">
        <f>IFERROR(VLOOKUP(Tabla1[[#This Row],[team_name]],vlp_fem,2,0),7)</f>
        <v>7</v>
      </c>
      <c r="AD194">
        <f>IFERROR(VLOOKUP(Tabla1[[#This Row],[team_name]],tem_fem,2,0),7)</f>
        <v>7</v>
      </c>
      <c r="AE194">
        <f>IFERROR(VLOOKUP(Tabla1[[#This Row],[team_name]],bal_fem,2,0),7)</f>
        <v>7</v>
      </c>
      <c r="AF194">
        <f>IFERROR(VLOOKUP(Tabla1[[#This Row],[team_name]],hck_fem,2,0),7)</f>
        <v>7</v>
      </c>
      <c r="AG194">
        <f>IFERROR(VLOOKUP(Tabla1[[#This Row],[team_name]],esg_fem,2,0),7)</f>
        <v>7</v>
      </c>
      <c r="AH194">
        <f>IFERROR(VLOOKUP(Tabla1[[#This Row],[team_name]],esg_fem,2,0),7)</f>
        <v>7</v>
      </c>
      <c r="BC194">
        <v>7</v>
      </c>
      <c r="BD194">
        <v>7</v>
      </c>
      <c r="BE194">
        <v>7</v>
      </c>
      <c r="BF194">
        <v>7</v>
      </c>
      <c r="BG194">
        <v>7</v>
      </c>
      <c r="BH194">
        <v>7</v>
      </c>
      <c r="BI194">
        <v>7</v>
      </c>
      <c r="BJ194">
        <v>7</v>
      </c>
      <c r="BK194">
        <v>7</v>
      </c>
      <c r="BL194">
        <v>7</v>
      </c>
      <c r="BM194">
        <v>7</v>
      </c>
    </row>
    <row r="195" spans="1:65" x14ac:dyDescent="0.25">
      <c r="A195">
        <v>394</v>
      </c>
      <c r="B195" t="s">
        <v>1163</v>
      </c>
      <c r="C195">
        <f>IFERROR(VLOOKUP(Tabla1[[#This Row],[team_name]],fut_masc,2,0),7)</f>
        <v>7</v>
      </c>
      <c r="D195">
        <f>IFERROR(VLOOKUP(Tabla1[[#This Row],[team_name]],fut_fem,2,0),7)</f>
        <v>3</v>
      </c>
      <c r="E195">
        <f>IFERROR(VLOOKUP(Tabla1[[#This Row],[team_name]],fts_masc,2,0),7)</f>
        <v>7</v>
      </c>
      <c r="F195">
        <f>IFERROR(VLOOKUP(Tabla1[[#This Row],[team_name]],fts_fem,2,0),7)</f>
        <v>4</v>
      </c>
      <c r="G195">
        <f>IFERROR(VLOOKUP(Tabla1[[#This Row],[team_name]],vol_masc,2,0),7)</f>
        <v>7</v>
      </c>
      <c r="H195">
        <f>IFERROR(VLOOKUP(Tabla1[[#This Row],[team_name]],bas_masc,2,0),7)</f>
        <v>7</v>
      </c>
      <c r="I195">
        <f>IFERROR(VLOOKUP(Tabla1[[#This Row],[team_name]],bes_masc,2,0),7)</f>
        <v>7</v>
      </c>
      <c r="J195">
        <f>IFERROR(VLOOKUP(Tabla1[[#This Row],[team_name]],bad_masc,2,0),7)</f>
        <v>7</v>
      </c>
      <c r="K195">
        <f>IFERROR(VLOOKUP(Tabla1[[#This Row],[team_name]],cur_masc,2,0),7)</f>
        <v>7</v>
      </c>
      <c r="L195">
        <f>IFERROR(VLOOKUP(Tabla1[[#This Row],[team_name]],ten_masc,2,0),7)</f>
        <v>7</v>
      </c>
      <c r="M195">
        <f>IFERROR(VLOOKUP(Tabla1[[#This Row],[team_name]],rug_masc,2,0),7)</f>
        <v>7</v>
      </c>
      <c r="N195">
        <f>IFERROR(VLOOKUP(Tabla1[[#This Row],[team_name]],sqs_masc,2,0),7)</f>
        <v>7</v>
      </c>
      <c r="O195">
        <f>IFERROR(VLOOKUP(Tabla1[[#This Row],[team_name]],vlp_masc,2,0),7)</f>
        <v>7</v>
      </c>
      <c r="P195">
        <f>IFERROR(VLOOKUP(Tabla1[[#This Row],[team_name]],tem_masc,2,0),7)</f>
        <v>7</v>
      </c>
      <c r="Q195">
        <f>IFERROR(VLOOKUP(Tabla1[[#This Row],[team_name]],bal_masc,2,0),7)</f>
        <v>7</v>
      </c>
      <c r="R195">
        <f>IFERROR(VLOOKUP(Tabla1[[#This Row],[team_name]],hck_masc,2,0),7)</f>
        <v>7</v>
      </c>
      <c r="S195">
        <f>IFERROR(VLOOKUP(Tabla1[[#This Row],[team_name]],arc_masc,2,0),7)</f>
        <v>7</v>
      </c>
      <c r="T195">
        <f>IFERROR(VLOOKUP(Tabla1[[#This Row],[team_name]],esg_masc,2,0),7)</f>
        <v>7</v>
      </c>
      <c r="U195">
        <f>IFERROR(VLOOKUP(Tabla1[[#This Row],[team_name]],vol_fem,2,0),7)</f>
        <v>2</v>
      </c>
      <c r="V195">
        <f>IFERROR(VLOOKUP(Tabla1[[#This Row],[team_name]],bas_fem,2,0),7)</f>
        <v>2</v>
      </c>
      <c r="W195">
        <f>IFERROR(VLOOKUP(Tabla1[[#This Row],[team_name]],bes_fem,2,0),7)</f>
        <v>4</v>
      </c>
      <c r="X195">
        <f>IFERROR(VLOOKUP(Tabla1[[#This Row],[team_name]],bad_fem,2,0),7)</f>
        <v>7</v>
      </c>
      <c r="Y195">
        <f>IFERROR(VLOOKUP(Tabla1[[#This Row],[team_name]],cur_fem,2,0),7)</f>
        <v>3</v>
      </c>
      <c r="Z195">
        <f>IFERROR(VLOOKUP(Tabla1[[#This Row],[team_name]],ten_fem,2,0),7)</f>
        <v>2</v>
      </c>
      <c r="AA195">
        <f>IFERROR(VLOOKUP(Tabla1[[#This Row],[team_name]],rug_fem,2,0),7)</f>
        <v>5</v>
      </c>
      <c r="AB195">
        <f>IFERROR(VLOOKUP(Tabla1[[#This Row],[team_name]],sqs_fem,2,0),7)</f>
        <v>7</v>
      </c>
      <c r="AC195">
        <f>IFERROR(VLOOKUP(Tabla1[[#This Row],[team_name]],vlp_fem,2,0),7)</f>
        <v>3</v>
      </c>
      <c r="AD195">
        <f>IFERROR(VLOOKUP(Tabla1[[#This Row],[team_name]],tem_fem,2,0),7)</f>
        <v>4</v>
      </c>
      <c r="AE195">
        <f>IFERROR(VLOOKUP(Tabla1[[#This Row],[team_name]],bal_fem,2,0),7)</f>
        <v>4</v>
      </c>
      <c r="AF195">
        <f>IFERROR(VLOOKUP(Tabla1[[#This Row],[team_name]],hck_fem,2,0),7)</f>
        <v>3</v>
      </c>
      <c r="AG195">
        <f>IFERROR(VLOOKUP(Tabla1[[#This Row],[team_name]],esg_fem,2,0),7)</f>
        <v>4</v>
      </c>
      <c r="AH195">
        <f>IFERROR(VLOOKUP(Tabla1[[#This Row],[team_name]],esg_fem,2,0),7)</f>
        <v>4</v>
      </c>
      <c r="BC195">
        <v>7</v>
      </c>
      <c r="BD195">
        <v>7</v>
      </c>
      <c r="BE195">
        <v>7</v>
      </c>
      <c r="BF195">
        <v>7</v>
      </c>
      <c r="BG195">
        <v>7</v>
      </c>
      <c r="BH195">
        <v>7</v>
      </c>
      <c r="BI195">
        <v>7</v>
      </c>
      <c r="BJ195">
        <v>7</v>
      </c>
      <c r="BK195">
        <v>7</v>
      </c>
      <c r="BL195">
        <v>7</v>
      </c>
      <c r="BM195">
        <v>7</v>
      </c>
    </row>
    <row r="196" spans="1:65" x14ac:dyDescent="0.25">
      <c r="A196">
        <v>395</v>
      </c>
      <c r="B196" t="s">
        <v>1164</v>
      </c>
      <c r="C196">
        <f>IFERROR(VLOOKUP(Tabla1[[#This Row],[team_name]],fut_masc,2,0),7)</f>
        <v>7</v>
      </c>
      <c r="D196">
        <f>IFERROR(VLOOKUP(Tabla1[[#This Row],[team_name]],fut_fem,2,0),7)</f>
        <v>5</v>
      </c>
      <c r="E196">
        <f>IFERROR(VLOOKUP(Tabla1[[#This Row],[team_name]],fts_masc,2,0),7)</f>
        <v>7</v>
      </c>
      <c r="F196">
        <f>IFERROR(VLOOKUP(Tabla1[[#This Row],[team_name]],fts_fem,2,0),7)</f>
        <v>7</v>
      </c>
      <c r="G196">
        <f>IFERROR(VLOOKUP(Tabla1[[#This Row],[team_name]],vol_masc,2,0),7)</f>
        <v>7</v>
      </c>
      <c r="H196">
        <f>IFERROR(VLOOKUP(Tabla1[[#This Row],[team_name]],bas_masc,2,0),7)</f>
        <v>7</v>
      </c>
      <c r="I196">
        <f>IFERROR(VLOOKUP(Tabla1[[#This Row],[team_name]],bes_masc,2,0),7)</f>
        <v>7</v>
      </c>
      <c r="J196">
        <f>IFERROR(VLOOKUP(Tabla1[[#This Row],[team_name]],bad_masc,2,0),7)</f>
        <v>7</v>
      </c>
      <c r="K196">
        <f>IFERROR(VLOOKUP(Tabla1[[#This Row],[team_name]],cur_masc,2,0),7)</f>
        <v>7</v>
      </c>
      <c r="L196">
        <f>IFERROR(VLOOKUP(Tabla1[[#This Row],[team_name]],ten_masc,2,0),7)</f>
        <v>7</v>
      </c>
      <c r="M196">
        <f>IFERROR(VLOOKUP(Tabla1[[#This Row],[team_name]],rug_masc,2,0),7)</f>
        <v>7</v>
      </c>
      <c r="N196">
        <f>IFERROR(VLOOKUP(Tabla1[[#This Row],[team_name]],sqs_masc,2,0),7)</f>
        <v>7</v>
      </c>
      <c r="O196">
        <f>IFERROR(VLOOKUP(Tabla1[[#This Row],[team_name]],vlp_masc,2,0),7)</f>
        <v>7</v>
      </c>
      <c r="P196">
        <f>IFERROR(VLOOKUP(Tabla1[[#This Row],[team_name]],tem_masc,2,0),7)</f>
        <v>7</v>
      </c>
      <c r="Q196">
        <f>IFERROR(VLOOKUP(Tabla1[[#This Row],[team_name]],bal_masc,2,0),7)</f>
        <v>7</v>
      </c>
      <c r="R196">
        <f>IFERROR(VLOOKUP(Tabla1[[#This Row],[team_name]],hck_masc,2,0),7)</f>
        <v>7</v>
      </c>
      <c r="S196">
        <f>IFERROR(VLOOKUP(Tabla1[[#This Row],[team_name]],arc_masc,2,0),7)</f>
        <v>7</v>
      </c>
      <c r="T196">
        <f>IFERROR(VLOOKUP(Tabla1[[#This Row],[team_name]],esg_masc,2,0),7)</f>
        <v>7</v>
      </c>
      <c r="U196">
        <f>IFERROR(VLOOKUP(Tabla1[[#This Row],[team_name]],vol_fem,2,0),7)</f>
        <v>7</v>
      </c>
      <c r="V196">
        <f>IFERROR(VLOOKUP(Tabla1[[#This Row],[team_name]],bas_fem,2,0),7)</f>
        <v>5</v>
      </c>
      <c r="W196">
        <f>IFERROR(VLOOKUP(Tabla1[[#This Row],[team_name]],bes_fem,2,0),7)</f>
        <v>7</v>
      </c>
      <c r="X196">
        <f>IFERROR(VLOOKUP(Tabla1[[#This Row],[team_name]],bad_fem,2,0),7)</f>
        <v>7</v>
      </c>
      <c r="Y196">
        <f>IFERROR(VLOOKUP(Tabla1[[#This Row],[team_name]],cur_fem,2,0),7)</f>
        <v>7</v>
      </c>
      <c r="Z196">
        <f>IFERROR(VLOOKUP(Tabla1[[#This Row],[team_name]],ten_fem,2,0),7)</f>
        <v>7</v>
      </c>
      <c r="AA196">
        <f>IFERROR(VLOOKUP(Tabla1[[#This Row],[team_name]],rug_fem,2,0),7)</f>
        <v>7</v>
      </c>
      <c r="AB196">
        <f>IFERROR(VLOOKUP(Tabla1[[#This Row],[team_name]],sqs_fem,2,0),7)</f>
        <v>7</v>
      </c>
      <c r="AC196">
        <f>IFERROR(VLOOKUP(Tabla1[[#This Row],[team_name]],vlp_fem,2,0),7)</f>
        <v>7</v>
      </c>
      <c r="AD196">
        <f>IFERROR(VLOOKUP(Tabla1[[#This Row],[team_name]],tem_fem,2,0),7)</f>
        <v>5</v>
      </c>
      <c r="AE196">
        <f>IFERROR(VLOOKUP(Tabla1[[#This Row],[team_name]],bal_fem,2,0),7)</f>
        <v>7</v>
      </c>
      <c r="AF196">
        <f>IFERROR(VLOOKUP(Tabla1[[#This Row],[team_name]],hck_fem,2,0),7)</f>
        <v>7</v>
      </c>
      <c r="AG196">
        <f>IFERROR(VLOOKUP(Tabla1[[#This Row],[team_name]],esg_fem,2,0),7)</f>
        <v>7</v>
      </c>
      <c r="AH196">
        <f>IFERROR(VLOOKUP(Tabla1[[#This Row],[team_name]],esg_fem,2,0),7)</f>
        <v>7</v>
      </c>
      <c r="BC196">
        <v>7</v>
      </c>
      <c r="BD196">
        <v>7</v>
      </c>
      <c r="BE196">
        <v>7</v>
      </c>
      <c r="BF196">
        <v>7</v>
      </c>
      <c r="BG196">
        <v>7</v>
      </c>
      <c r="BH196">
        <v>7</v>
      </c>
      <c r="BI196">
        <v>7</v>
      </c>
      <c r="BJ196">
        <v>7</v>
      </c>
      <c r="BK196">
        <v>7</v>
      </c>
      <c r="BL196">
        <v>7</v>
      </c>
      <c r="BM196">
        <v>7</v>
      </c>
    </row>
    <row r="197" spans="1:65" x14ac:dyDescent="0.25">
      <c r="A197">
        <v>396</v>
      </c>
      <c r="B197" t="s">
        <v>1165</v>
      </c>
      <c r="C197">
        <f>IFERROR(VLOOKUP(Tabla1[[#This Row],[team_name]],fut_masc,2,0),7)</f>
        <v>7</v>
      </c>
      <c r="D197">
        <f>IFERROR(VLOOKUP(Tabla1[[#This Row],[team_name]],fut_fem,2,0),7)</f>
        <v>5</v>
      </c>
      <c r="E197">
        <f>IFERROR(VLOOKUP(Tabla1[[#This Row],[team_name]],fts_masc,2,0),7)</f>
        <v>7</v>
      </c>
      <c r="F197">
        <f>IFERROR(VLOOKUP(Tabla1[[#This Row],[team_name]],fts_fem,2,0),7)</f>
        <v>7</v>
      </c>
      <c r="G197">
        <f>IFERROR(VLOOKUP(Tabla1[[#This Row],[team_name]],vol_masc,2,0),7)</f>
        <v>7</v>
      </c>
      <c r="H197">
        <f>IFERROR(VLOOKUP(Tabla1[[#This Row],[team_name]],bas_masc,2,0),7)</f>
        <v>7</v>
      </c>
      <c r="I197">
        <f>IFERROR(VLOOKUP(Tabla1[[#This Row],[team_name]],bes_masc,2,0),7)</f>
        <v>7</v>
      </c>
      <c r="J197">
        <f>IFERROR(VLOOKUP(Tabla1[[#This Row],[team_name]],bad_masc,2,0),7)</f>
        <v>7</v>
      </c>
      <c r="K197">
        <f>IFERROR(VLOOKUP(Tabla1[[#This Row],[team_name]],cur_masc,2,0),7)</f>
        <v>7</v>
      </c>
      <c r="L197">
        <f>IFERROR(VLOOKUP(Tabla1[[#This Row],[team_name]],ten_masc,2,0),7)</f>
        <v>7</v>
      </c>
      <c r="M197">
        <f>IFERROR(VLOOKUP(Tabla1[[#This Row],[team_name]],rug_masc,2,0),7)</f>
        <v>7</v>
      </c>
      <c r="N197">
        <f>IFERROR(VLOOKUP(Tabla1[[#This Row],[team_name]],sqs_masc,2,0),7)</f>
        <v>7</v>
      </c>
      <c r="O197">
        <f>IFERROR(VLOOKUP(Tabla1[[#This Row],[team_name]],vlp_masc,2,0),7)</f>
        <v>7</v>
      </c>
      <c r="P197">
        <f>IFERROR(VLOOKUP(Tabla1[[#This Row],[team_name]],tem_masc,2,0),7)</f>
        <v>7</v>
      </c>
      <c r="Q197">
        <f>IFERROR(VLOOKUP(Tabla1[[#This Row],[team_name]],bal_masc,2,0),7)</f>
        <v>7</v>
      </c>
      <c r="R197">
        <f>IFERROR(VLOOKUP(Tabla1[[#This Row],[team_name]],hck_masc,2,0),7)</f>
        <v>7</v>
      </c>
      <c r="S197">
        <f>IFERROR(VLOOKUP(Tabla1[[#This Row],[team_name]],arc_masc,2,0),7)</f>
        <v>7</v>
      </c>
      <c r="T197">
        <f>IFERROR(VLOOKUP(Tabla1[[#This Row],[team_name]],esg_masc,2,0),7)</f>
        <v>7</v>
      </c>
      <c r="U197">
        <f>IFERROR(VLOOKUP(Tabla1[[#This Row],[team_name]],vol_fem,2,0),7)</f>
        <v>2</v>
      </c>
      <c r="V197">
        <f>IFERROR(VLOOKUP(Tabla1[[#This Row],[team_name]],bas_fem,2,0),7)</f>
        <v>3</v>
      </c>
      <c r="W197">
        <f>IFERROR(VLOOKUP(Tabla1[[#This Row],[team_name]],bes_fem,2,0),7)</f>
        <v>6</v>
      </c>
      <c r="X197">
        <f>IFERROR(VLOOKUP(Tabla1[[#This Row],[team_name]],bad_fem,2,0),7)</f>
        <v>7</v>
      </c>
      <c r="Y197">
        <f>IFERROR(VLOOKUP(Tabla1[[#This Row],[team_name]],cur_fem,2,0),7)</f>
        <v>7</v>
      </c>
      <c r="Z197">
        <f>IFERROR(VLOOKUP(Tabla1[[#This Row],[team_name]],ten_fem,2,0),7)</f>
        <v>7</v>
      </c>
      <c r="AA197">
        <f>IFERROR(VLOOKUP(Tabla1[[#This Row],[team_name]],rug_fem,2,0),7)</f>
        <v>7</v>
      </c>
      <c r="AB197">
        <f>IFERROR(VLOOKUP(Tabla1[[#This Row],[team_name]],sqs_fem,2,0),7)</f>
        <v>7</v>
      </c>
      <c r="AC197">
        <f>IFERROR(VLOOKUP(Tabla1[[#This Row],[team_name]],vlp_fem,2,0),7)</f>
        <v>6</v>
      </c>
      <c r="AD197">
        <f>IFERROR(VLOOKUP(Tabla1[[#This Row],[team_name]],tem_fem,2,0),7)</f>
        <v>6</v>
      </c>
      <c r="AE197">
        <f>IFERROR(VLOOKUP(Tabla1[[#This Row],[team_name]],bal_fem,2,0),7)</f>
        <v>7</v>
      </c>
      <c r="AF197">
        <f>IFERROR(VLOOKUP(Tabla1[[#This Row],[team_name]],hck_fem,2,0),7)</f>
        <v>4</v>
      </c>
      <c r="AG197">
        <f>IFERROR(VLOOKUP(Tabla1[[#This Row],[team_name]],esg_fem,2,0),7)</f>
        <v>6</v>
      </c>
      <c r="AH197">
        <f>IFERROR(VLOOKUP(Tabla1[[#This Row],[team_name]],esg_fem,2,0),7)</f>
        <v>6</v>
      </c>
      <c r="BC197">
        <v>7</v>
      </c>
      <c r="BD197">
        <v>7</v>
      </c>
      <c r="BE197">
        <v>7</v>
      </c>
      <c r="BF197">
        <v>7</v>
      </c>
      <c r="BG197">
        <v>7</v>
      </c>
      <c r="BH197">
        <v>7</v>
      </c>
      <c r="BI197">
        <v>7</v>
      </c>
      <c r="BJ197">
        <v>7</v>
      </c>
      <c r="BK197">
        <v>7</v>
      </c>
      <c r="BL197">
        <v>7</v>
      </c>
      <c r="BM197">
        <v>7</v>
      </c>
    </row>
    <row r="198" spans="1:65" x14ac:dyDescent="0.25">
      <c r="A198">
        <v>397</v>
      </c>
      <c r="B198" t="s">
        <v>1166</v>
      </c>
      <c r="C198">
        <f>IFERROR(VLOOKUP(Tabla1[[#This Row],[team_name]],fut_masc,2,0),7)</f>
        <v>7</v>
      </c>
      <c r="D198">
        <f>IFERROR(VLOOKUP(Tabla1[[#This Row],[team_name]],fut_fem,2,0),7)</f>
        <v>7</v>
      </c>
      <c r="E198">
        <f>IFERROR(VLOOKUP(Tabla1[[#This Row],[team_name]],fts_masc,2,0),7)</f>
        <v>7</v>
      </c>
      <c r="F198">
        <f>IFERROR(VLOOKUP(Tabla1[[#This Row],[team_name]],fts_fem,2,0),7)</f>
        <v>7</v>
      </c>
      <c r="G198">
        <f>IFERROR(VLOOKUP(Tabla1[[#This Row],[team_name]],vol_masc,2,0),7)</f>
        <v>7</v>
      </c>
      <c r="H198">
        <f>IFERROR(VLOOKUP(Tabla1[[#This Row],[team_name]],bas_masc,2,0),7)</f>
        <v>7</v>
      </c>
      <c r="I198">
        <f>IFERROR(VLOOKUP(Tabla1[[#This Row],[team_name]],bes_masc,2,0),7)</f>
        <v>7</v>
      </c>
      <c r="J198">
        <f>IFERROR(VLOOKUP(Tabla1[[#This Row],[team_name]],bad_masc,2,0),7)</f>
        <v>7</v>
      </c>
      <c r="K198">
        <f>IFERROR(VLOOKUP(Tabla1[[#This Row],[team_name]],cur_masc,2,0),7)</f>
        <v>7</v>
      </c>
      <c r="L198">
        <f>IFERROR(VLOOKUP(Tabla1[[#This Row],[team_name]],ten_masc,2,0),7)</f>
        <v>7</v>
      </c>
      <c r="M198">
        <f>IFERROR(VLOOKUP(Tabla1[[#This Row],[team_name]],rug_masc,2,0),7)</f>
        <v>7</v>
      </c>
      <c r="N198">
        <f>IFERROR(VLOOKUP(Tabla1[[#This Row],[team_name]],sqs_masc,2,0),7)</f>
        <v>7</v>
      </c>
      <c r="O198">
        <f>IFERROR(VLOOKUP(Tabla1[[#This Row],[team_name]],vlp_masc,2,0),7)</f>
        <v>7</v>
      </c>
      <c r="P198">
        <f>IFERROR(VLOOKUP(Tabla1[[#This Row],[team_name]],tem_masc,2,0),7)</f>
        <v>7</v>
      </c>
      <c r="Q198">
        <f>IFERROR(VLOOKUP(Tabla1[[#This Row],[team_name]],bal_masc,2,0),7)</f>
        <v>7</v>
      </c>
      <c r="R198">
        <f>IFERROR(VLOOKUP(Tabla1[[#This Row],[team_name]],hck_masc,2,0),7)</f>
        <v>7</v>
      </c>
      <c r="S198">
        <f>IFERROR(VLOOKUP(Tabla1[[#This Row],[team_name]],arc_masc,2,0),7)</f>
        <v>7</v>
      </c>
      <c r="T198">
        <f>IFERROR(VLOOKUP(Tabla1[[#This Row],[team_name]],esg_masc,2,0),7)</f>
        <v>7</v>
      </c>
      <c r="U198">
        <f>IFERROR(VLOOKUP(Tabla1[[#This Row],[team_name]],vol_fem,2,0),7)</f>
        <v>7</v>
      </c>
      <c r="V198">
        <f>IFERROR(VLOOKUP(Tabla1[[#This Row],[team_name]],bas_fem,2,0),7)</f>
        <v>5</v>
      </c>
      <c r="W198">
        <f>IFERROR(VLOOKUP(Tabla1[[#This Row],[team_name]],bes_fem,2,0),7)</f>
        <v>7</v>
      </c>
      <c r="X198">
        <f>IFERROR(VLOOKUP(Tabla1[[#This Row],[team_name]],bad_fem,2,0),7)</f>
        <v>7</v>
      </c>
      <c r="Y198">
        <f>IFERROR(VLOOKUP(Tabla1[[#This Row],[team_name]],cur_fem,2,0),7)</f>
        <v>7</v>
      </c>
      <c r="Z198">
        <f>IFERROR(VLOOKUP(Tabla1[[#This Row],[team_name]],ten_fem,2,0),7)</f>
        <v>7</v>
      </c>
      <c r="AA198">
        <f>IFERROR(VLOOKUP(Tabla1[[#This Row],[team_name]],rug_fem,2,0),7)</f>
        <v>7</v>
      </c>
      <c r="AB198">
        <f>IFERROR(VLOOKUP(Tabla1[[#This Row],[team_name]],sqs_fem,2,0),7)</f>
        <v>7</v>
      </c>
      <c r="AC198">
        <f>IFERROR(VLOOKUP(Tabla1[[#This Row],[team_name]],vlp_fem,2,0),7)</f>
        <v>7</v>
      </c>
      <c r="AD198">
        <f>IFERROR(VLOOKUP(Tabla1[[#This Row],[team_name]],tem_fem,2,0),7)</f>
        <v>7</v>
      </c>
      <c r="AE198">
        <f>IFERROR(VLOOKUP(Tabla1[[#This Row],[team_name]],bal_fem,2,0),7)</f>
        <v>7</v>
      </c>
      <c r="AF198">
        <f>IFERROR(VLOOKUP(Tabla1[[#This Row],[team_name]],hck_fem,2,0),7)</f>
        <v>7</v>
      </c>
      <c r="AG198">
        <f>IFERROR(VLOOKUP(Tabla1[[#This Row],[team_name]],esg_fem,2,0),7)</f>
        <v>7</v>
      </c>
      <c r="AH198">
        <f>IFERROR(VLOOKUP(Tabla1[[#This Row],[team_name]],esg_fem,2,0),7)</f>
        <v>7</v>
      </c>
      <c r="BC198">
        <v>7</v>
      </c>
      <c r="BD198">
        <v>7</v>
      </c>
      <c r="BE198">
        <v>7</v>
      </c>
      <c r="BF198">
        <v>7</v>
      </c>
      <c r="BG198">
        <v>7</v>
      </c>
      <c r="BH198">
        <v>7</v>
      </c>
      <c r="BI198">
        <v>7</v>
      </c>
      <c r="BJ198">
        <v>7</v>
      </c>
      <c r="BK198">
        <v>7</v>
      </c>
      <c r="BL198">
        <v>7</v>
      </c>
      <c r="BM198">
        <v>7</v>
      </c>
    </row>
    <row r="199" spans="1:65" x14ac:dyDescent="0.25">
      <c r="A199">
        <v>398</v>
      </c>
      <c r="B199" t="s">
        <v>1167</v>
      </c>
      <c r="C199">
        <f>IFERROR(VLOOKUP(Tabla1[[#This Row],[team_name]],fut_masc,2,0),7)</f>
        <v>7</v>
      </c>
      <c r="D199">
        <f>IFERROR(VLOOKUP(Tabla1[[#This Row],[team_name]],fut_fem,2,0),7)</f>
        <v>3</v>
      </c>
      <c r="E199">
        <f>IFERROR(VLOOKUP(Tabla1[[#This Row],[team_name]],fts_masc,2,0),7)</f>
        <v>7</v>
      </c>
      <c r="F199">
        <f>IFERROR(VLOOKUP(Tabla1[[#This Row],[team_name]],fts_fem,2,0),7)</f>
        <v>4</v>
      </c>
      <c r="G199">
        <f>IFERROR(VLOOKUP(Tabla1[[#This Row],[team_name]],vol_masc,2,0),7)</f>
        <v>7</v>
      </c>
      <c r="H199">
        <f>IFERROR(VLOOKUP(Tabla1[[#This Row],[team_name]],bas_masc,2,0),7)</f>
        <v>7</v>
      </c>
      <c r="I199">
        <f>IFERROR(VLOOKUP(Tabla1[[#This Row],[team_name]],bes_masc,2,0),7)</f>
        <v>7</v>
      </c>
      <c r="J199">
        <f>IFERROR(VLOOKUP(Tabla1[[#This Row],[team_name]],bad_masc,2,0),7)</f>
        <v>7</v>
      </c>
      <c r="K199">
        <f>IFERROR(VLOOKUP(Tabla1[[#This Row],[team_name]],cur_masc,2,0),7)</f>
        <v>7</v>
      </c>
      <c r="L199">
        <f>IFERROR(VLOOKUP(Tabla1[[#This Row],[team_name]],ten_masc,2,0),7)</f>
        <v>7</v>
      </c>
      <c r="M199">
        <f>IFERROR(VLOOKUP(Tabla1[[#This Row],[team_name]],rug_masc,2,0),7)</f>
        <v>7</v>
      </c>
      <c r="N199">
        <f>IFERROR(VLOOKUP(Tabla1[[#This Row],[team_name]],sqs_masc,2,0),7)</f>
        <v>7</v>
      </c>
      <c r="O199">
        <f>IFERROR(VLOOKUP(Tabla1[[#This Row],[team_name]],vlp_masc,2,0),7)</f>
        <v>7</v>
      </c>
      <c r="P199">
        <f>IFERROR(VLOOKUP(Tabla1[[#This Row],[team_name]],tem_masc,2,0),7)</f>
        <v>7</v>
      </c>
      <c r="Q199">
        <f>IFERROR(VLOOKUP(Tabla1[[#This Row],[team_name]],bal_masc,2,0),7)</f>
        <v>7</v>
      </c>
      <c r="R199">
        <f>IFERROR(VLOOKUP(Tabla1[[#This Row],[team_name]],hck_masc,2,0),7)</f>
        <v>7</v>
      </c>
      <c r="S199">
        <f>IFERROR(VLOOKUP(Tabla1[[#This Row],[team_name]],arc_masc,2,0),7)</f>
        <v>7</v>
      </c>
      <c r="T199">
        <f>IFERROR(VLOOKUP(Tabla1[[#This Row],[team_name]],esg_masc,2,0),7)</f>
        <v>7</v>
      </c>
      <c r="U199">
        <f>IFERROR(VLOOKUP(Tabla1[[#This Row],[team_name]],vol_fem,2,0),7)</f>
        <v>3</v>
      </c>
      <c r="V199">
        <f>IFERROR(VLOOKUP(Tabla1[[#This Row],[team_name]],bas_fem,2,0),7)</f>
        <v>4</v>
      </c>
      <c r="W199">
        <f>IFERROR(VLOOKUP(Tabla1[[#This Row],[team_name]],bes_fem,2,0),7)</f>
        <v>7</v>
      </c>
      <c r="X199">
        <f>IFERROR(VLOOKUP(Tabla1[[#This Row],[team_name]],bad_fem,2,0),7)</f>
        <v>7</v>
      </c>
      <c r="Y199">
        <f>IFERROR(VLOOKUP(Tabla1[[#This Row],[team_name]],cur_fem,2,0),7)</f>
        <v>6</v>
      </c>
      <c r="Z199">
        <f>IFERROR(VLOOKUP(Tabla1[[#This Row],[team_name]],ten_fem,2,0),7)</f>
        <v>4</v>
      </c>
      <c r="AA199">
        <f>IFERROR(VLOOKUP(Tabla1[[#This Row],[team_name]],rug_fem,2,0),7)</f>
        <v>5</v>
      </c>
      <c r="AB199">
        <f>IFERROR(VLOOKUP(Tabla1[[#This Row],[team_name]],sqs_fem,2,0),7)</f>
        <v>7</v>
      </c>
      <c r="AC199">
        <f>IFERROR(VLOOKUP(Tabla1[[#This Row],[team_name]],vlp_fem,2,0),7)</f>
        <v>4</v>
      </c>
      <c r="AD199">
        <f>IFERROR(VLOOKUP(Tabla1[[#This Row],[team_name]],tem_fem,2,0),7)</f>
        <v>3</v>
      </c>
      <c r="AE199">
        <f>IFERROR(VLOOKUP(Tabla1[[#This Row],[team_name]],bal_fem,2,0),7)</f>
        <v>4</v>
      </c>
      <c r="AF199">
        <f>IFERROR(VLOOKUP(Tabla1[[#This Row],[team_name]],hck_fem,2,0),7)</f>
        <v>7</v>
      </c>
      <c r="AG199">
        <f>IFERROR(VLOOKUP(Tabla1[[#This Row],[team_name]],esg_fem,2,0),7)</f>
        <v>3</v>
      </c>
      <c r="AH199">
        <f>IFERROR(VLOOKUP(Tabla1[[#This Row],[team_name]],esg_fem,2,0),7)</f>
        <v>3</v>
      </c>
      <c r="BC199">
        <v>7</v>
      </c>
      <c r="BD199">
        <v>7</v>
      </c>
      <c r="BE199">
        <v>7</v>
      </c>
      <c r="BF199">
        <v>7</v>
      </c>
      <c r="BG199">
        <v>7</v>
      </c>
      <c r="BH199">
        <v>7</v>
      </c>
      <c r="BI199">
        <v>7</v>
      </c>
      <c r="BJ199">
        <v>7</v>
      </c>
      <c r="BK199">
        <v>7</v>
      </c>
      <c r="BL199">
        <v>7</v>
      </c>
      <c r="BM199">
        <v>7</v>
      </c>
    </row>
    <row r="200" spans="1:65" x14ac:dyDescent="0.25">
      <c r="A200">
        <v>399</v>
      </c>
      <c r="B200" t="s">
        <v>1168</v>
      </c>
      <c r="C200">
        <f>IFERROR(VLOOKUP(Tabla1[[#This Row],[team_name]],fut_masc,2,0),7)</f>
        <v>7</v>
      </c>
      <c r="D200">
        <f>IFERROR(VLOOKUP(Tabla1[[#This Row],[team_name]],fut_fem,2,0),7)</f>
        <v>2</v>
      </c>
      <c r="E200">
        <f>IFERROR(VLOOKUP(Tabla1[[#This Row],[team_name]],fts_masc,2,0),7)</f>
        <v>7</v>
      </c>
      <c r="F200">
        <f>IFERROR(VLOOKUP(Tabla1[[#This Row],[team_name]],fts_fem,2,0),7)</f>
        <v>2</v>
      </c>
      <c r="G200">
        <f>IFERROR(VLOOKUP(Tabla1[[#This Row],[team_name]],vol_masc,2,0),7)</f>
        <v>7</v>
      </c>
      <c r="H200">
        <f>IFERROR(VLOOKUP(Tabla1[[#This Row],[team_name]],bas_masc,2,0),7)</f>
        <v>7</v>
      </c>
      <c r="I200">
        <f>IFERROR(VLOOKUP(Tabla1[[#This Row],[team_name]],bes_masc,2,0),7)</f>
        <v>7</v>
      </c>
      <c r="J200">
        <f>IFERROR(VLOOKUP(Tabla1[[#This Row],[team_name]],bad_masc,2,0),7)</f>
        <v>7</v>
      </c>
      <c r="K200">
        <f>IFERROR(VLOOKUP(Tabla1[[#This Row],[team_name]],cur_masc,2,0),7)</f>
        <v>7</v>
      </c>
      <c r="L200">
        <f>IFERROR(VLOOKUP(Tabla1[[#This Row],[team_name]],ten_masc,2,0),7)</f>
        <v>7</v>
      </c>
      <c r="M200">
        <f>IFERROR(VLOOKUP(Tabla1[[#This Row],[team_name]],rug_masc,2,0),7)</f>
        <v>7</v>
      </c>
      <c r="N200">
        <f>IFERROR(VLOOKUP(Tabla1[[#This Row],[team_name]],sqs_masc,2,0),7)</f>
        <v>7</v>
      </c>
      <c r="O200">
        <f>IFERROR(VLOOKUP(Tabla1[[#This Row],[team_name]],vlp_masc,2,0),7)</f>
        <v>7</v>
      </c>
      <c r="P200">
        <f>IFERROR(VLOOKUP(Tabla1[[#This Row],[team_name]],tem_masc,2,0),7)</f>
        <v>7</v>
      </c>
      <c r="Q200">
        <f>IFERROR(VLOOKUP(Tabla1[[#This Row],[team_name]],bal_masc,2,0),7)</f>
        <v>7</v>
      </c>
      <c r="R200">
        <f>IFERROR(VLOOKUP(Tabla1[[#This Row],[team_name]],hck_masc,2,0),7)</f>
        <v>7</v>
      </c>
      <c r="S200">
        <f>IFERROR(VLOOKUP(Tabla1[[#This Row],[team_name]],arc_masc,2,0),7)</f>
        <v>7</v>
      </c>
      <c r="T200">
        <f>IFERROR(VLOOKUP(Tabla1[[#This Row],[team_name]],esg_masc,2,0),7)</f>
        <v>7</v>
      </c>
      <c r="U200">
        <f>IFERROR(VLOOKUP(Tabla1[[#This Row],[team_name]],vol_fem,2,0),7)</f>
        <v>7</v>
      </c>
      <c r="V200">
        <f>IFERROR(VLOOKUP(Tabla1[[#This Row],[team_name]],bas_fem,2,0),7)</f>
        <v>7</v>
      </c>
      <c r="W200">
        <f>IFERROR(VLOOKUP(Tabla1[[#This Row],[team_name]],bes_fem,2,0),7)</f>
        <v>7</v>
      </c>
      <c r="X200">
        <f>IFERROR(VLOOKUP(Tabla1[[#This Row],[team_name]],bad_fem,2,0),7)</f>
        <v>7</v>
      </c>
      <c r="Y200">
        <f>IFERROR(VLOOKUP(Tabla1[[#This Row],[team_name]],cur_fem,2,0),7)</f>
        <v>5</v>
      </c>
      <c r="Z200">
        <f>IFERROR(VLOOKUP(Tabla1[[#This Row],[team_name]],ten_fem,2,0),7)</f>
        <v>1</v>
      </c>
      <c r="AA200">
        <f>IFERROR(VLOOKUP(Tabla1[[#This Row],[team_name]],rug_fem,2,0),7)</f>
        <v>3</v>
      </c>
      <c r="AB200">
        <f>IFERROR(VLOOKUP(Tabla1[[#This Row],[team_name]],sqs_fem,2,0),7)</f>
        <v>7</v>
      </c>
      <c r="AC200">
        <f>IFERROR(VLOOKUP(Tabla1[[#This Row],[team_name]],vlp_fem,2,0),7)</f>
        <v>7</v>
      </c>
      <c r="AD200">
        <f>IFERROR(VLOOKUP(Tabla1[[#This Row],[team_name]],tem_fem,2,0),7)</f>
        <v>5</v>
      </c>
      <c r="AE200">
        <f>IFERROR(VLOOKUP(Tabla1[[#This Row],[team_name]],bal_fem,2,0),7)</f>
        <v>1</v>
      </c>
      <c r="AF200">
        <f>IFERROR(VLOOKUP(Tabla1[[#This Row],[team_name]],hck_fem,2,0),7)</f>
        <v>3</v>
      </c>
      <c r="AG200">
        <f>IFERROR(VLOOKUP(Tabla1[[#This Row],[team_name]],esg_fem,2,0),7)</f>
        <v>3</v>
      </c>
      <c r="AH200">
        <f>IFERROR(VLOOKUP(Tabla1[[#This Row],[team_name]],esg_fem,2,0),7)</f>
        <v>3</v>
      </c>
      <c r="BC200">
        <v>7</v>
      </c>
      <c r="BD200">
        <v>7</v>
      </c>
      <c r="BE200">
        <v>7</v>
      </c>
      <c r="BF200">
        <v>7</v>
      </c>
      <c r="BG200">
        <v>7</v>
      </c>
      <c r="BH200">
        <v>7</v>
      </c>
      <c r="BI200">
        <v>7</v>
      </c>
      <c r="BJ200">
        <v>7</v>
      </c>
      <c r="BK200">
        <v>7</v>
      </c>
      <c r="BL200">
        <v>7</v>
      </c>
      <c r="BM200">
        <v>7</v>
      </c>
    </row>
    <row r="201" spans="1:65" x14ac:dyDescent="0.25">
      <c r="A201">
        <v>400</v>
      </c>
      <c r="B201" t="s">
        <v>1169</v>
      </c>
      <c r="C201">
        <f>IFERROR(VLOOKUP(Tabla1[[#This Row],[team_name]],fut_masc,2,0),7)</f>
        <v>7</v>
      </c>
      <c r="D201">
        <f>IFERROR(VLOOKUP(Tabla1[[#This Row],[team_name]],fut_fem,2,0),7)</f>
        <v>4</v>
      </c>
      <c r="E201">
        <f>IFERROR(VLOOKUP(Tabla1[[#This Row],[team_name]],fts_masc,2,0),7)</f>
        <v>7</v>
      </c>
      <c r="F201">
        <f>IFERROR(VLOOKUP(Tabla1[[#This Row],[team_name]],fts_fem,2,0),7)</f>
        <v>7</v>
      </c>
      <c r="G201">
        <f>IFERROR(VLOOKUP(Tabla1[[#This Row],[team_name]],vol_masc,2,0),7)</f>
        <v>7</v>
      </c>
      <c r="H201">
        <f>IFERROR(VLOOKUP(Tabla1[[#This Row],[team_name]],bas_masc,2,0),7)</f>
        <v>7</v>
      </c>
      <c r="I201">
        <f>IFERROR(VLOOKUP(Tabla1[[#This Row],[team_name]],bes_masc,2,0),7)</f>
        <v>7</v>
      </c>
      <c r="J201">
        <f>IFERROR(VLOOKUP(Tabla1[[#This Row],[team_name]],bad_masc,2,0),7)</f>
        <v>7</v>
      </c>
      <c r="K201">
        <f>IFERROR(VLOOKUP(Tabla1[[#This Row],[team_name]],cur_masc,2,0),7)</f>
        <v>7</v>
      </c>
      <c r="L201">
        <f>IFERROR(VLOOKUP(Tabla1[[#This Row],[team_name]],ten_masc,2,0),7)</f>
        <v>7</v>
      </c>
      <c r="M201">
        <f>IFERROR(VLOOKUP(Tabla1[[#This Row],[team_name]],rug_masc,2,0),7)</f>
        <v>7</v>
      </c>
      <c r="N201">
        <f>IFERROR(VLOOKUP(Tabla1[[#This Row],[team_name]],sqs_masc,2,0),7)</f>
        <v>7</v>
      </c>
      <c r="O201">
        <f>IFERROR(VLOOKUP(Tabla1[[#This Row],[team_name]],vlp_masc,2,0),7)</f>
        <v>7</v>
      </c>
      <c r="P201">
        <f>IFERROR(VLOOKUP(Tabla1[[#This Row],[team_name]],tem_masc,2,0),7)</f>
        <v>7</v>
      </c>
      <c r="Q201">
        <f>IFERROR(VLOOKUP(Tabla1[[#This Row],[team_name]],bal_masc,2,0),7)</f>
        <v>7</v>
      </c>
      <c r="R201">
        <f>IFERROR(VLOOKUP(Tabla1[[#This Row],[team_name]],hck_masc,2,0),7)</f>
        <v>7</v>
      </c>
      <c r="S201">
        <f>IFERROR(VLOOKUP(Tabla1[[#This Row],[team_name]],arc_masc,2,0),7)</f>
        <v>7</v>
      </c>
      <c r="T201">
        <f>IFERROR(VLOOKUP(Tabla1[[#This Row],[team_name]],esg_masc,2,0),7)</f>
        <v>7</v>
      </c>
      <c r="U201">
        <f>IFERROR(VLOOKUP(Tabla1[[#This Row],[team_name]],vol_fem,2,0),7)</f>
        <v>7</v>
      </c>
      <c r="V201">
        <f>IFERROR(VLOOKUP(Tabla1[[#This Row],[team_name]],bas_fem,2,0),7)</f>
        <v>7</v>
      </c>
      <c r="W201">
        <f>IFERROR(VLOOKUP(Tabla1[[#This Row],[team_name]],bes_fem,2,0),7)</f>
        <v>7</v>
      </c>
      <c r="X201">
        <f>IFERROR(VLOOKUP(Tabla1[[#This Row],[team_name]],bad_fem,2,0),7)</f>
        <v>7</v>
      </c>
      <c r="Y201">
        <f>IFERROR(VLOOKUP(Tabla1[[#This Row],[team_name]],cur_fem,2,0),7)</f>
        <v>7</v>
      </c>
      <c r="Z201">
        <f>IFERROR(VLOOKUP(Tabla1[[#This Row],[team_name]],ten_fem,2,0),7)</f>
        <v>7</v>
      </c>
      <c r="AA201">
        <f>IFERROR(VLOOKUP(Tabla1[[#This Row],[team_name]],rug_fem,2,0),7)</f>
        <v>3</v>
      </c>
      <c r="AB201">
        <f>IFERROR(VLOOKUP(Tabla1[[#This Row],[team_name]],sqs_fem,2,0),7)</f>
        <v>7</v>
      </c>
      <c r="AC201">
        <f>IFERROR(VLOOKUP(Tabla1[[#This Row],[team_name]],vlp_fem,2,0),7)</f>
        <v>7</v>
      </c>
      <c r="AD201">
        <f>IFERROR(VLOOKUP(Tabla1[[#This Row],[team_name]],tem_fem,2,0),7)</f>
        <v>7</v>
      </c>
      <c r="AE201">
        <f>IFERROR(VLOOKUP(Tabla1[[#This Row],[team_name]],bal_fem,2,0),7)</f>
        <v>7</v>
      </c>
      <c r="AF201">
        <f>IFERROR(VLOOKUP(Tabla1[[#This Row],[team_name]],hck_fem,2,0),7)</f>
        <v>5</v>
      </c>
      <c r="AG201">
        <f>IFERROR(VLOOKUP(Tabla1[[#This Row],[team_name]],esg_fem,2,0),7)</f>
        <v>7</v>
      </c>
      <c r="AH201">
        <f>IFERROR(VLOOKUP(Tabla1[[#This Row],[team_name]],esg_fem,2,0),7)</f>
        <v>7</v>
      </c>
      <c r="BC201">
        <v>7</v>
      </c>
      <c r="BD201">
        <v>7</v>
      </c>
      <c r="BE201">
        <v>7</v>
      </c>
      <c r="BF201">
        <v>7</v>
      </c>
      <c r="BG201">
        <v>7</v>
      </c>
      <c r="BH201">
        <v>7</v>
      </c>
      <c r="BI201">
        <v>7</v>
      </c>
      <c r="BJ201">
        <v>7</v>
      </c>
      <c r="BK201">
        <v>7</v>
      </c>
      <c r="BL201">
        <v>7</v>
      </c>
      <c r="BM201">
        <v>7</v>
      </c>
    </row>
    <row r="202" spans="1:65" x14ac:dyDescent="0.25">
      <c r="A202">
        <v>401</v>
      </c>
      <c r="B202" t="s">
        <v>1170</v>
      </c>
      <c r="C202">
        <f>IFERROR(VLOOKUP(Tabla1[[#This Row],[team_name]],fut_masc,2,0),7)</f>
        <v>7</v>
      </c>
      <c r="D202">
        <f>IFERROR(VLOOKUP(Tabla1[[#This Row],[team_name]],fut_fem,2,0),7)</f>
        <v>6</v>
      </c>
      <c r="E202">
        <f>IFERROR(VLOOKUP(Tabla1[[#This Row],[team_name]],fts_masc,2,0),7)</f>
        <v>7</v>
      </c>
      <c r="F202">
        <f>IFERROR(VLOOKUP(Tabla1[[#This Row],[team_name]],fts_fem,2,0),7)</f>
        <v>7</v>
      </c>
      <c r="G202">
        <f>IFERROR(VLOOKUP(Tabla1[[#This Row],[team_name]],vol_masc,2,0),7)</f>
        <v>7</v>
      </c>
      <c r="H202">
        <f>IFERROR(VLOOKUP(Tabla1[[#This Row],[team_name]],bas_masc,2,0),7)</f>
        <v>7</v>
      </c>
      <c r="I202">
        <f>IFERROR(VLOOKUP(Tabla1[[#This Row],[team_name]],bes_masc,2,0),7)</f>
        <v>7</v>
      </c>
      <c r="J202">
        <f>IFERROR(VLOOKUP(Tabla1[[#This Row],[team_name]],bad_masc,2,0),7)</f>
        <v>7</v>
      </c>
      <c r="K202">
        <f>IFERROR(VLOOKUP(Tabla1[[#This Row],[team_name]],cur_masc,2,0),7)</f>
        <v>7</v>
      </c>
      <c r="L202">
        <f>IFERROR(VLOOKUP(Tabla1[[#This Row],[team_name]],ten_masc,2,0),7)</f>
        <v>7</v>
      </c>
      <c r="M202">
        <f>IFERROR(VLOOKUP(Tabla1[[#This Row],[team_name]],rug_masc,2,0),7)</f>
        <v>7</v>
      </c>
      <c r="N202">
        <f>IFERROR(VLOOKUP(Tabla1[[#This Row],[team_name]],sqs_masc,2,0),7)</f>
        <v>7</v>
      </c>
      <c r="O202">
        <f>IFERROR(VLOOKUP(Tabla1[[#This Row],[team_name]],vlp_masc,2,0),7)</f>
        <v>7</v>
      </c>
      <c r="P202">
        <f>IFERROR(VLOOKUP(Tabla1[[#This Row],[team_name]],tem_masc,2,0),7)</f>
        <v>7</v>
      </c>
      <c r="Q202">
        <f>IFERROR(VLOOKUP(Tabla1[[#This Row],[team_name]],bal_masc,2,0),7)</f>
        <v>7</v>
      </c>
      <c r="R202">
        <f>IFERROR(VLOOKUP(Tabla1[[#This Row],[team_name]],hck_masc,2,0),7)</f>
        <v>7</v>
      </c>
      <c r="S202">
        <f>IFERROR(VLOOKUP(Tabla1[[#This Row],[team_name]],arc_masc,2,0),7)</f>
        <v>7</v>
      </c>
      <c r="T202">
        <f>IFERROR(VLOOKUP(Tabla1[[#This Row],[team_name]],esg_masc,2,0),7)</f>
        <v>7</v>
      </c>
      <c r="U202">
        <f>IFERROR(VLOOKUP(Tabla1[[#This Row],[team_name]],vol_fem,2,0),7)</f>
        <v>7</v>
      </c>
      <c r="V202">
        <f>IFERROR(VLOOKUP(Tabla1[[#This Row],[team_name]],bas_fem,2,0),7)</f>
        <v>7</v>
      </c>
      <c r="W202">
        <f>IFERROR(VLOOKUP(Tabla1[[#This Row],[team_name]],bes_fem,2,0),7)</f>
        <v>7</v>
      </c>
      <c r="X202">
        <f>IFERROR(VLOOKUP(Tabla1[[#This Row],[team_name]],bad_fem,2,0),7)</f>
        <v>7</v>
      </c>
      <c r="Y202">
        <f>IFERROR(VLOOKUP(Tabla1[[#This Row],[team_name]],cur_fem,2,0),7)</f>
        <v>7</v>
      </c>
      <c r="Z202">
        <f>IFERROR(VLOOKUP(Tabla1[[#This Row],[team_name]],ten_fem,2,0),7)</f>
        <v>7</v>
      </c>
      <c r="AA202">
        <f>IFERROR(VLOOKUP(Tabla1[[#This Row],[team_name]],rug_fem,2,0),7)</f>
        <v>7</v>
      </c>
      <c r="AB202">
        <f>IFERROR(VLOOKUP(Tabla1[[#This Row],[team_name]],sqs_fem,2,0),7)</f>
        <v>7</v>
      </c>
      <c r="AC202">
        <f>IFERROR(VLOOKUP(Tabla1[[#This Row],[team_name]],vlp_fem,2,0),7)</f>
        <v>7</v>
      </c>
      <c r="AD202">
        <f>IFERROR(VLOOKUP(Tabla1[[#This Row],[team_name]],tem_fem,2,0),7)</f>
        <v>7</v>
      </c>
      <c r="AE202">
        <f>IFERROR(VLOOKUP(Tabla1[[#This Row],[team_name]],bal_fem,2,0),7)</f>
        <v>7</v>
      </c>
      <c r="AF202">
        <f>IFERROR(VLOOKUP(Tabla1[[#This Row],[team_name]],hck_fem,2,0),7)</f>
        <v>7</v>
      </c>
      <c r="AG202">
        <f>IFERROR(VLOOKUP(Tabla1[[#This Row],[team_name]],esg_fem,2,0),7)</f>
        <v>7</v>
      </c>
      <c r="AH202">
        <f>IFERROR(VLOOKUP(Tabla1[[#This Row],[team_name]],esg_fem,2,0),7)</f>
        <v>7</v>
      </c>
      <c r="BC202">
        <v>7</v>
      </c>
      <c r="BD202">
        <v>7</v>
      </c>
      <c r="BE202">
        <v>7</v>
      </c>
      <c r="BF202">
        <v>7</v>
      </c>
      <c r="BG202">
        <v>7</v>
      </c>
      <c r="BH202">
        <v>7</v>
      </c>
      <c r="BI202">
        <v>7</v>
      </c>
      <c r="BJ202">
        <v>7</v>
      </c>
      <c r="BK202">
        <v>7</v>
      </c>
      <c r="BL202">
        <v>7</v>
      </c>
      <c r="BM202">
        <v>7</v>
      </c>
    </row>
    <row r="203" spans="1:65" x14ac:dyDescent="0.25">
      <c r="A203">
        <v>402</v>
      </c>
      <c r="B203" t="s">
        <v>1171</v>
      </c>
      <c r="C203">
        <f>IFERROR(VLOOKUP(Tabla1[[#This Row],[team_name]],fut_masc,2,0),7)</f>
        <v>7</v>
      </c>
      <c r="D203">
        <f>IFERROR(VLOOKUP(Tabla1[[#This Row],[team_name]],fut_fem,2,0),7)</f>
        <v>6</v>
      </c>
      <c r="E203">
        <f>IFERROR(VLOOKUP(Tabla1[[#This Row],[team_name]],fts_masc,2,0),7)</f>
        <v>7</v>
      </c>
      <c r="F203">
        <f>IFERROR(VLOOKUP(Tabla1[[#This Row],[team_name]],fts_fem,2,0),7)</f>
        <v>7</v>
      </c>
      <c r="G203">
        <f>IFERROR(VLOOKUP(Tabla1[[#This Row],[team_name]],vol_masc,2,0),7)</f>
        <v>7</v>
      </c>
      <c r="H203">
        <f>IFERROR(VLOOKUP(Tabla1[[#This Row],[team_name]],bas_masc,2,0),7)</f>
        <v>7</v>
      </c>
      <c r="I203">
        <f>IFERROR(VLOOKUP(Tabla1[[#This Row],[team_name]],bes_masc,2,0),7)</f>
        <v>7</v>
      </c>
      <c r="J203">
        <f>IFERROR(VLOOKUP(Tabla1[[#This Row],[team_name]],bad_masc,2,0),7)</f>
        <v>7</v>
      </c>
      <c r="K203">
        <f>IFERROR(VLOOKUP(Tabla1[[#This Row],[team_name]],cur_masc,2,0),7)</f>
        <v>7</v>
      </c>
      <c r="L203">
        <f>IFERROR(VLOOKUP(Tabla1[[#This Row],[team_name]],ten_masc,2,0),7)</f>
        <v>7</v>
      </c>
      <c r="M203">
        <f>IFERROR(VLOOKUP(Tabla1[[#This Row],[team_name]],rug_masc,2,0),7)</f>
        <v>7</v>
      </c>
      <c r="N203">
        <f>IFERROR(VLOOKUP(Tabla1[[#This Row],[team_name]],sqs_masc,2,0),7)</f>
        <v>7</v>
      </c>
      <c r="O203">
        <f>IFERROR(VLOOKUP(Tabla1[[#This Row],[team_name]],vlp_masc,2,0),7)</f>
        <v>7</v>
      </c>
      <c r="P203">
        <f>IFERROR(VLOOKUP(Tabla1[[#This Row],[team_name]],tem_masc,2,0),7)</f>
        <v>7</v>
      </c>
      <c r="Q203">
        <f>IFERROR(VLOOKUP(Tabla1[[#This Row],[team_name]],bal_masc,2,0),7)</f>
        <v>7</v>
      </c>
      <c r="R203">
        <f>IFERROR(VLOOKUP(Tabla1[[#This Row],[team_name]],hck_masc,2,0),7)</f>
        <v>7</v>
      </c>
      <c r="S203">
        <f>IFERROR(VLOOKUP(Tabla1[[#This Row],[team_name]],arc_masc,2,0),7)</f>
        <v>7</v>
      </c>
      <c r="T203">
        <f>IFERROR(VLOOKUP(Tabla1[[#This Row],[team_name]],esg_masc,2,0),7)</f>
        <v>7</v>
      </c>
      <c r="U203">
        <f>IFERROR(VLOOKUP(Tabla1[[#This Row],[team_name]],vol_fem,2,0),7)</f>
        <v>7</v>
      </c>
      <c r="V203">
        <f>IFERROR(VLOOKUP(Tabla1[[#This Row],[team_name]],bas_fem,2,0),7)</f>
        <v>7</v>
      </c>
      <c r="W203">
        <f>IFERROR(VLOOKUP(Tabla1[[#This Row],[team_name]],bes_fem,2,0),7)</f>
        <v>7</v>
      </c>
      <c r="X203">
        <f>IFERROR(VLOOKUP(Tabla1[[#This Row],[team_name]],bad_fem,2,0),7)</f>
        <v>7</v>
      </c>
      <c r="Y203">
        <f>IFERROR(VLOOKUP(Tabla1[[#This Row],[team_name]],cur_fem,2,0),7)</f>
        <v>7</v>
      </c>
      <c r="Z203">
        <f>IFERROR(VLOOKUP(Tabla1[[#This Row],[team_name]],ten_fem,2,0),7)</f>
        <v>7</v>
      </c>
      <c r="AA203">
        <f>IFERROR(VLOOKUP(Tabla1[[#This Row],[team_name]],rug_fem,2,0),7)</f>
        <v>7</v>
      </c>
      <c r="AB203">
        <f>IFERROR(VLOOKUP(Tabla1[[#This Row],[team_name]],sqs_fem,2,0),7)</f>
        <v>7</v>
      </c>
      <c r="AC203">
        <f>IFERROR(VLOOKUP(Tabla1[[#This Row],[team_name]],vlp_fem,2,0),7)</f>
        <v>6</v>
      </c>
      <c r="AD203">
        <f>IFERROR(VLOOKUP(Tabla1[[#This Row],[team_name]],tem_fem,2,0),7)</f>
        <v>7</v>
      </c>
      <c r="AE203">
        <f>IFERROR(VLOOKUP(Tabla1[[#This Row],[team_name]],bal_fem,2,0),7)</f>
        <v>7</v>
      </c>
      <c r="AF203">
        <f>IFERROR(VLOOKUP(Tabla1[[#This Row],[team_name]],hck_fem,2,0),7)</f>
        <v>7</v>
      </c>
      <c r="AG203">
        <f>IFERROR(VLOOKUP(Tabla1[[#This Row],[team_name]],esg_fem,2,0),7)</f>
        <v>7</v>
      </c>
      <c r="AH203">
        <f>IFERROR(VLOOKUP(Tabla1[[#This Row],[team_name]],esg_fem,2,0),7)</f>
        <v>7</v>
      </c>
      <c r="BC203">
        <v>7</v>
      </c>
      <c r="BD203">
        <v>7</v>
      </c>
      <c r="BE203">
        <v>7</v>
      </c>
      <c r="BF203">
        <v>7</v>
      </c>
      <c r="BG203">
        <v>7</v>
      </c>
      <c r="BH203">
        <v>7</v>
      </c>
      <c r="BI203">
        <v>7</v>
      </c>
      <c r="BJ203">
        <v>7</v>
      </c>
      <c r="BK203">
        <v>7</v>
      </c>
      <c r="BL203">
        <v>7</v>
      </c>
      <c r="BM203">
        <v>7</v>
      </c>
    </row>
    <row r="204" spans="1:65" x14ac:dyDescent="0.25">
      <c r="A204">
        <v>403</v>
      </c>
      <c r="B204" t="s">
        <v>1172</v>
      </c>
      <c r="C204">
        <f>IFERROR(VLOOKUP(Tabla1[[#This Row],[team_name]],fut_masc,2,0),7)</f>
        <v>7</v>
      </c>
      <c r="D204">
        <f>IFERROR(VLOOKUP(Tabla1[[#This Row],[team_name]],fut_fem,2,0),7)</f>
        <v>7</v>
      </c>
      <c r="E204">
        <f>IFERROR(VLOOKUP(Tabla1[[#This Row],[team_name]],fts_masc,2,0),7)</f>
        <v>7</v>
      </c>
      <c r="F204">
        <f>IFERROR(VLOOKUP(Tabla1[[#This Row],[team_name]],fts_fem,2,0),7)</f>
        <v>7</v>
      </c>
      <c r="G204">
        <f>IFERROR(VLOOKUP(Tabla1[[#This Row],[team_name]],vol_masc,2,0),7)</f>
        <v>7</v>
      </c>
      <c r="H204">
        <f>IFERROR(VLOOKUP(Tabla1[[#This Row],[team_name]],bas_masc,2,0),7)</f>
        <v>7</v>
      </c>
      <c r="I204">
        <f>IFERROR(VLOOKUP(Tabla1[[#This Row],[team_name]],bes_masc,2,0),7)</f>
        <v>7</v>
      </c>
      <c r="J204">
        <f>IFERROR(VLOOKUP(Tabla1[[#This Row],[team_name]],bad_masc,2,0),7)</f>
        <v>7</v>
      </c>
      <c r="K204">
        <f>IFERROR(VLOOKUP(Tabla1[[#This Row],[team_name]],cur_masc,2,0),7)</f>
        <v>7</v>
      </c>
      <c r="L204">
        <f>IFERROR(VLOOKUP(Tabla1[[#This Row],[team_name]],ten_masc,2,0),7)</f>
        <v>7</v>
      </c>
      <c r="M204">
        <f>IFERROR(VLOOKUP(Tabla1[[#This Row],[team_name]],rug_masc,2,0),7)</f>
        <v>7</v>
      </c>
      <c r="N204">
        <f>IFERROR(VLOOKUP(Tabla1[[#This Row],[team_name]],sqs_masc,2,0),7)</f>
        <v>7</v>
      </c>
      <c r="O204">
        <f>IFERROR(VLOOKUP(Tabla1[[#This Row],[team_name]],vlp_masc,2,0),7)</f>
        <v>7</v>
      </c>
      <c r="P204">
        <f>IFERROR(VLOOKUP(Tabla1[[#This Row],[team_name]],tem_masc,2,0),7)</f>
        <v>7</v>
      </c>
      <c r="Q204">
        <f>IFERROR(VLOOKUP(Tabla1[[#This Row],[team_name]],bal_masc,2,0),7)</f>
        <v>7</v>
      </c>
      <c r="R204">
        <f>IFERROR(VLOOKUP(Tabla1[[#This Row],[team_name]],hck_masc,2,0),7)</f>
        <v>7</v>
      </c>
      <c r="S204">
        <f>IFERROR(VLOOKUP(Tabla1[[#This Row],[team_name]],arc_masc,2,0),7)</f>
        <v>7</v>
      </c>
      <c r="T204">
        <f>IFERROR(VLOOKUP(Tabla1[[#This Row],[team_name]],esg_masc,2,0),7)</f>
        <v>7</v>
      </c>
      <c r="U204">
        <f>IFERROR(VLOOKUP(Tabla1[[#This Row],[team_name]],vol_fem,2,0),7)</f>
        <v>4</v>
      </c>
      <c r="V204">
        <f>IFERROR(VLOOKUP(Tabla1[[#This Row],[team_name]],bas_fem,2,0),7)</f>
        <v>7</v>
      </c>
      <c r="W204">
        <f>IFERROR(VLOOKUP(Tabla1[[#This Row],[team_name]],bes_fem,2,0),7)</f>
        <v>7</v>
      </c>
      <c r="X204">
        <f>IFERROR(VLOOKUP(Tabla1[[#This Row],[team_name]],bad_fem,2,0),7)</f>
        <v>7</v>
      </c>
      <c r="Y204">
        <f>IFERROR(VLOOKUP(Tabla1[[#This Row],[team_name]],cur_fem,2,0),7)</f>
        <v>7</v>
      </c>
      <c r="Z204">
        <f>IFERROR(VLOOKUP(Tabla1[[#This Row],[team_name]],ten_fem,2,0),7)</f>
        <v>7</v>
      </c>
      <c r="AA204">
        <f>IFERROR(VLOOKUP(Tabla1[[#This Row],[team_name]],rug_fem,2,0),7)</f>
        <v>7</v>
      </c>
      <c r="AB204">
        <f>IFERROR(VLOOKUP(Tabla1[[#This Row],[team_name]],sqs_fem,2,0),7)</f>
        <v>7</v>
      </c>
      <c r="AC204">
        <f>IFERROR(VLOOKUP(Tabla1[[#This Row],[team_name]],vlp_fem,2,0),7)</f>
        <v>7</v>
      </c>
      <c r="AD204">
        <f>IFERROR(VLOOKUP(Tabla1[[#This Row],[team_name]],tem_fem,2,0),7)</f>
        <v>7</v>
      </c>
      <c r="AE204">
        <f>IFERROR(VLOOKUP(Tabla1[[#This Row],[team_name]],bal_fem,2,0),7)</f>
        <v>7</v>
      </c>
      <c r="AF204">
        <f>IFERROR(VLOOKUP(Tabla1[[#This Row],[team_name]],hck_fem,2,0),7)</f>
        <v>7</v>
      </c>
      <c r="AG204">
        <f>IFERROR(VLOOKUP(Tabla1[[#This Row],[team_name]],esg_fem,2,0),7)</f>
        <v>7</v>
      </c>
      <c r="AH204">
        <f>IFERROR(VLOOKUP(Tabla1[[#This Row],[team_name]],esg_fem,2,0),7)</f>
        <v>7</v>
      </c>
      <c r="BC204">
        <v>7</v>
      </c>
      <c r="BD204">
        <v>7</v>
      </c>
      <c r="BE204">
        <v>7</v>
      </c>
      <c r="BF204">
        <v>7</v>
      </c>
      <c r="BG204">
        <v>7</v>
      </c>
      <c r="BH204">
        <v>7</v>
      </c>
      <c r="BI204">
        <v>7</v>
      </c>
      <c r="BJ204">
        <v>7</v>
      </c>
      <c r="BK204">
        <v>7</v>
      </c>
      <c r="BL204">
        <v>7</v>
      </c>
      <c r="BM204">
        <v>7</v>
      </c>
    </row>
    <row r="205" spans="1:65" x14ac:dyDescent="0.25">
      <c r="A205">
        <v>404</v>
      </c>
      <c r="B205" t="s">
        <v>1173</v>
      </c>
      <c r="C205">
        <f>IFERROR(VLOOKUP(Tabla1[[#This Row],[team_name]],fut_masc,2,0),7)</f>
        <v>7</v>
      </c>
      <c r="D205">
        <f>IFERROR(VLOOKUP(Tabla1[[#This Row],[team_name]],fut_fem,2,0),7)</f>
        <v>7</v>
      </c>
      <c r="E205">
        <f>IFERROR(VLOOKUP(Tabla1[[#This Row],[team_name]],fts_masc,2,0),7)</f>
        <v>7</v>
      </c>
      <c r="F205">
        <f>IFERROR(VLOOKUP(Tabla1[[#This Row],[team_name]],fts_fem,2,0),7)</f>
        <v>7</v>
      </c>
      <c r="G205">
        <f>IFERROR(VLOOKUP(Tabla1[[#This Row],[team_name]],vol_masc,2,0),7)</f>
        <v>7</v>
      </c>
      <c r="H205">
        <f>IFERROR(VLOOKUP(Tabla1[[#This Row],[team_name]],bas_masc,2,0),7)</f>
        <v>7</v>
      </c>
      <c r="I205">
        <f>IFERROR(VLOOKUP(Tabla1[[#This Row],[team_name]],bes_masc,2,0),7)</f>
        <v>7</v>
      </c>
      <c r="J205">
        <f>IFERROR(VLOOKUP(Tabla1[[#This Row],[team_name]],bad_masc,2,0),7)</f>
        <v>7</v>
      </c>
      <c r="K205">
        <f>IFERROR(VLOOKUP(Tabla1[[#This Row],[team_name]],cur_masc,2,0),7)</f>
        <v>7</v>
      </c>
      <c r="L205">
        <f>IFERROR(VLOOKUP(Tabla1[[#This Row],[team_name]],ten_masc,2,0),7)</f>
        <v>7</v>
      </c>
      <c r="M205">
        <f>IFERROR(VLOOKUP(Tabla1[[#This Row],[team_name]],rug_masc,2,0),7)</f>
        <v>7</v>
      </c>
      <c r="N205">
        <f>IFERROR(VLOOKUP(Tabla1[[#This Row],[team_name]],sqs_masc,2,0),7)</f>
        <v>7</v>
      </c>
      <c r="O205">
        <f>IFERROR(VLOOKUP(Tabla1[[#This Row],[team_name]],vlp_masc,2,0),7)</f>
        <v>7</v>
      </c>
      <c r="P205">
        <f>IFERROR(VLOOKUP(Tabla1[[#This Row],[team_name]],tem_masc,2,0),7)</f>
        <v>7</v>
      </c>
      <c r="Q205">
        <f>IFERROR(VLOOKUP(Tabla1[[#This Row],[team_name]],bal_masc,2,0),7)</f>
        <v>7</v>
      </c>
      <c r="R205">
        <f>IFERROR(VLOOKUP(Tabla1[[#This Row],[team_name]],hck_masc,2,0),7)</f>
        <v>7</v>
      </c>
      <c r="S205">
        <f>IFERROR(VLOOKUP(Tabla1[[#This Row],[team_name]],arc_masc,2,0),7)</f>
        <v>7</v>
      </c>
      <c r="T205">
        <f>IFERROR(VLOOKUP(Tabla1[[#This Row],[team_name]],esg_masc,2,0),7)</f>
        <v>7</v>
      </c>
      <c r="U205">
        <f>IFERROR(VLOOKUP(Tabla1[[#This Row],[team_name]],vol_fem,2,0),7)</f>
        <v>7</v>
      </c>
      <c r="V205">
        <f>IFERROR(VLOOKUP(Tabla1[[#This Row],[team_name]],bas_fem,2,0),7)</f>
        <v>6</v>
      </c>
      <c r="W205">
        <f>IFERROR(VLOOKUP(Tabla1[[#This Row],[team_name]],bes_fem,2,0),7)</f>
        <v>7</v>
      </c>
      <c r="X205">
        <f>IFERROR(VLOOKUP(Tabla1[[#This Row],[team_name]],bad_fem,2,0),7)</f>
        <v>7</v>
      </c>
      <c r="Y205">
        <f>IFERROR(VLOOKUP(Tabla1[[#This Row],[team_name]],cur_fem,2,0),7)</f>
        <v>7</v>
      </c>
      <c r="Z205">
        <f>IFERROR(VLOOKUP(Tabla1[[#This Row],[team_name]],ten_fem,2,0),7)</f>
        <v>7</v>
      </c>
      <c r="AA205">
        <f>IFERROR(VLOOKUP(Tabla1[[#This Row],[team_name]],rug_fem,2,0),7)</f>
        <v>6</v>
      </c>
      <c r="AB205">
        <f>IFERROR(VLOOKUP(Tabla1[[#This Row],[team_name]],sqs_fem,2,0),7)</f>
        <v>7</v>
      </c>
      <c r="AC205">
        <f>IFERROR(VLOOKUP(Tabla1[[#This Row],[team_name]],vlp_fem,2,0),7)</f>
        <v>7</v>
      </c>
      <c r="AD205">
        <f>IFERROR(VLOOKUP(Tabla1[[#This Row],[team_name]],tem_fem,2,0),7)</f>
        <v>7</v>
      </c>
      <c r="AE205">
        <f>IFERROR(VLOOKUP(Tabla1[[#This Row],[team_name]],bal_fem,2,0),7)</f>
        <v>7</v>
      </c>
      <c r="AF205">
        <f>IFERROR(VLOOKUP(Tabla1[[#This Row],[team_name]],hck_fem,2,0),7)</f>
        <v>7</v>
      </c>
      <c r="AG205">
        <f>IFERROR(VLOOKUP(Tabla1[[#This Row],[team_name]],esg_fem,2,0),7)</f>
        <v>7</v>
      </c>
      <c r="AH205">
        <f>IFERROR(VLOOKUP(Tabla1[[#This Row],[team_name]],esg_fem,2,0),7)</f>
        <v>7</v>
      </c>
      <c r="BC205">
        <v>7</v>
      </c>
      <c r="BD205">
        <v>7</v>
      </c>
      <c r="BE205">
        <v>7</v>
      </c>
      <c r="BF205">
        <v>7</v>
      </c>
      <c r="BG205">
        <v>7</v>
      </c>
      <c r="BH205">
        <v>7</v>
      </c>
      <c r="BI205">
        <v>7</v>
      </c>
      <c r="BJ205">
        <v>7</v>
      </c>
      <c r="BK205">
        <v>7</v>
      </c>
      <c r="BL205">
        <v>7</v>
      </c>
      <c r="BM205">
        <v>7</v>
      </c>
    </row>
    <row r="206" spans="1:65" x14ac:dyDescent="0.25">
      <c r="A206">
        <v>405</v>
      </c>
      <c r="B206" t="s">
        <v>1174</v>
      </c>
      <c r="C206">
        <f>IFERROR(VLOOKUP(Tabla1[[#This Row],[team_name]],fut_masc,2,0),7)</f>
        <v>7</v>
      </c>
      <c r="D206">
        <f>IFERROR(VLOOKUP(Tabla1[[#This Row],[team_name]],fut_fem,2,0),7)</f>
        <v>7</v>
      </c>
      <c r="E206">
        <f>IFERROR(VLOOKUP(Tabla1[[#This Row],[team_name]],fts_masc,2,0),7)</f>
        <v>7</v>
      </c>
      <c r="F206">
        <f>IFERROR(VLOOKUP(Tabla1[[#This Row],[team_name]],fts_fem,2,0),7)</f>
        <v>7</v>
      </c>
      <c r="G206">
        <f>IFERROR(VLOOKUP(Tabla1[[#This Row],[team_name]],vol_masc,2,0),7)</f>
        <v>7</v>
      </c>
      <c r="H206">
        <f>IFERROR(VLOOKUP(Tabla1[[#This Row],[team_name]],bas_masc,2,0),7)</f>
        <v>7</v>
      </c>
      <c r="I206">
        <f>IFERROR(VLOOKUP(Tabla1[[#This Row],[team_name]],bes_masc,2,0),7)</f>
        <v>7</v>
      </c>
      <c r="J206">
        <f>IFERROR(VLOOKUP(Tabla1[[#This Row],[team_name]],bad_masc,2,0),7)</f>
        <v>7</v>
      </c>
      <c r="K206">
        <f>IFERROR(VLOOKUP(Tabla1[[#This Row],[team_name]],cur_masc,2,0),7)</f>
        <v>7</v>
      </c>
      <c r="L206">
        <f>IFERROR(VLOOKUP(Tabla1[[#This Row],[team_name]],ten_masc,2,0),7)</f>
        <v>7</v>
      </c>
      <c r="M206">
        <f>IFERROR(VLOOKUP(Tabla1[[#This Row],[team_name]],rug_masc,2,0),7)</f>
        <v>7</v>
      </c>
      <c r="N206">
        <f>IFERROR(VLOOKUP(Tabla1[[#This Row],[team_name]],sqs_masc,2,0),7)</f>
        <v>7</v>
      </c>
      <c r="O206">
        <f>IFERROR(VLOOKUP(Tabla1[[#This Row],[team_name]],vlp_masc,2,0),7)</f>
        <v>7</v>
      </c>
      <c r="P206">
        <f>IFERROR(VLOOKUP(Tabla1[[#This Row],[team_name]],tem_masc,2,0),7)</f>
        <v>7</v>
      </c>
      <c r="Q206">
        <f>IFERROR(VLOOKUP(Tabla1[[#This Row],[team_name]],bal_masc,2,0),7)</f>
        <v>7</v>
      </c>
      <c r="R206">
        <f>IFERROR(VLOOKUP(Tabla1[[#This Row],[team_name]],hck_masc,2,0),7)</f>
        <v>7</v>
      </c>
      <c r="S206">
        <f>IFERROR(VLOOKUP(Tabla1[[#This Row],[team_name]],arc_masc,2,0),7)</f>
        <v>7</v>
      </c>
      <c r="T206">
        <f>IFERROR(VLOOKUP(Tabla1[[#This Row],[team_name]],esg_masc,2,0),7)</f>
        <v>7</v>
      </c>
      <c r="U206">
        <f>IFERROR(VLOOKUP(Tabla1[[#This Row],[team_name]],vol_fem,2,0),7)</f>
        <v>4</v>
      </c>
      <c r="V206">
        <f>IFERROR(VLOOKUP(Tabla1[[#This Row],[team_name]],bas_fem,2,0),7)</f>
        <v>7</v>
      </c>
      <c r="W206">
        <f>IFERROR(VLOOKUP(Tabla1[[#This Row],[team_name]],bes_fem,2,0),7)</f>
        <v>7</v>
      </c>
      <c r="X206">
        <f>IFERROR(VLOOKUP(Tabla1[[#This Row],[team_name]],bad_fem,2,0),7)</f>
        <v>7</v>
      </c>
      <c r="Y206">
        <f>IFERROR(VLOOKUP(Tabla1[[#This Row],[team_name]],cur_fem,2,0),7)</f>
        <v>7</v>
      </c>
      <c r="Z206">
        <f>IFERROR(VLOOKUP(Tabla1[[#This Row],[team_name]],ten_fem,2,0),7)</f>
        <v>7</v>
      </c>
      <c r="AA206">
        <f>IFERROR(VLOOKUP(Tabla1[[#This Row],[team_name]],rug_fem,2,0),7)</f>
        <v>7</v>
      </c>
      <c r="AB206">
        <f>IFERROR(VLOOKUP(Tabla1[[#This Row],[team_name]],sqs_fem,2,0),7)</f>
        <v>7</v>
      </c>
      <c r="AC206">
        <f>IFERROR(VLOOKUP(Tabla1[[#This Row],[team_name]],vlp_fem,2,0),7)</f>
        <v>7</v>
      </c>
      <c r="AD206">
        <f>IFERROR(VLOOKUP(Tabla1[[#This Row],[team_name]],tem_fem,2,0),7)</f>
        <v>7</v>
      </c>
      <c r="AE206">
        <f>IFERROR(VLOOKUP(Tabla1[[#This Row],[team_name]],bal_fem,2,0),7)</f>
        <v>7</v>
      </c>
      <c r="AF206">
        <f>IFERROR(VLOOKUP(Tabla1[[#This Row],[team_name]],hck_fem,2,0),7)</f>
        <v>7</v>
      </c>
      <c r="AG206">
        <f>IFERROR(VLOOKUP(Tabla1[[#This Row],[team_name]],esg_fem,2,0),7)</f>
        <v>7</v>
      </c>
      <c r="AH206">
        <f>IFERROR(VLOOKUP(Tabla1[[#This Row],[team_name]],esg_fem,2,0),7)</f>
        <v>7</v>
      </c>
      <c r="BC206">
        <v>7</v>
      </c>
      <c r="BD206">
        <v>7</v>
      </c>
      <c r="BE206">
        <v>7</v>
      </c>
      <c r="BF206">
        <v>7</v>
      </c>
      <c r="BG206">
        <v>7</v>
      </c>
      <c r="BH206">
        <v>7</v>
      </c>
      <c r="BI206">
        <v>7</v>
      </c>
      <c r="BJ206">
        <v>7</v>
      </c>
      <c r="BK206">
        <v>7</v>
      </c>
      <c r="BL206">
        <v>7</v>
      </c>
      <c r="BM206">
        <v>7</v>
      </c>
    </row>
    <row r="207" spans="1:65" x14ac:dyDescent="0.25">
      <c r="A207">
        <v>406</v>
      </c>
      <c r="B207" t="s">
        <v>1175</v>
      </c>
      <c r="C207">
        <f>IFERROR(VLOOKUP(Tabla1[[#This Row],[team_name]],fut_masc,2,0),7)</f>
        <v>7</v>
      </c>
      <c r="D207">
        <f>IFERROR(VLOOKUP(Tabla1[[#This Row],[team_name]],fut_fem,2,0),7)</f>
        <v>7</v>
      </c>
      <c r="E207">
        <f>IFERROR(VLOOKUP(Tabla1[[#This Row],[team_name]],fts_masc,2,0),7)</f>
        <v>7</v>
      </c>
      <c r="F207">
        <f>IFERROR(VLOOKUP(Tabla1[[#This Row],[team_name]],fts_fem,2,0),7)</f>
        <v>7</v>
      </c>
      <c r="G207">
        <f>IFERROR(VLOOKUP(Tabla1[[#This Row],[team_name]],vol_masc,2,0),7)</f>
        <v>7</v>
      </c>
      <c r="H207">
        <f>IFERROR(VLOOKUP(Tabla1[[#This Row],[team_name]],bas_masc,2,0),7)</f>
        <v>7</v>
      </c>
      <c r="I207">
        <f>IFERROR(VLOOKUP(Tabla1[[#This Row],[team_name]],bes_masc,2,0),7)</f>
        <v>7</v>
      </c>
      <c r="J207">
        <f>IFERROR(VLOOKUP(Tabla1[[#This Row],[team_name]],bad_masc,2,0),7)</f>
        <v>7</v>
      </c>
      <c r="K207">
        <f>IFERROR(VLOOKUP(Tabla1[[#This Row],[team_name]],cur_masc,2,0),7)</f>
        <v>7</v>
      </c>
      <c r="L207">
        <f>IFERROR(VLOOKUP(Tabla1[[#This Row],[team_name]],ten_masc,2,0),7)</f>
        <v>7</v>
      </c>
      <c r="M207">
        <f>IFERROR(VLOOKUP(Tabla1[[#This Row],[team_name]],rug_masc,2,0),7)</f>
        <v>7</v>
      </c>
      <c r="N207">
        <f>IFERROR(VLOOKUP(Tabla1[[#This Row],[team_name]],sqs_masc,2,0),7)</f>
        <v>7</v>
      </c>
      <c r="O207">
        <f>IFERROR(VLOOKUP(Tabla1[[#This Row],[team_name]],vlp_masc,2,0),7)</f>
        <v>7</v>
      </c>
      <c r="P207">
        <f>IFERROR(VLOOKUP(Tabla1[[#This Row],[team_name]],tem_masc,2,0),7)</f>
        <v>7</v>
      </c>
      <c r="Q207">
        <f>IFERROR(VLOOKUP(Tabla1[[#This Row],[team_name]],bal_masc,2,0),7)</f>
        <v>7</v>
      </c>
      <c r="R207">
        <f>IFERROR(VLOOKUP(Tabla1[[#This Row],[team_name]],hck_masc,2,0),7)</f>
        <v>7</v>
      </c>
      <c r="S207">
        <f>IFERROR(VLOOKUP(Tabla1[[#This Row],[team_name]],arc_masc,2,0),7)</f>
        <v>7</v>
      </c>
      <c r="T207">
        <f>IFERROR(VLOOKUP(Tabla1[[#This Row],[team_name]],esg_masc,2,0),7)</f>
        <v>7</v>
      </c>
      <c r="U207">
        <f>IFERROR(VLOOKUP(Tabla1[[#This Row],[team_name]],vol_fem,2,0),7)</f>
        <v>7</v>
      </c>
      <c r="V207">
        <f>IFERROR(VLOOKUP(Tabla1[[#This Row],[team_name]],bas_fem,2,0),7)</f>
        <v>7</v>
      </c>
      <c r="W207">
        <f>IFERROR(VLOOKUP(Tabla1[[#This Row],[team_name]],bes_fem,2,0),7)</f>
        <v>7</v>
      </c>
      <c r="X207">
        <f>IFERROR(VLOOKUP(Tabla1[[#This Row],[team_name]],bad_fem,2,0),7)</f>
        <v>7</v>
      </c>
      <c r="Y207">
        <f>IFERROR(VLOOKUP(Tabla1[[#This Row],[team_name]],cur_fem,2,0),7)</f>
        <v>7</v>
      </c>
      <c r="Z207">
        <f>IFERROR(VLOOKUP(Tabla1[[#This Row],[team_name]],ten_fem,2,0),7)</f>
        <v>7</v>
      </c>
      <c r="AA207">
        <f>IFERROR(VLOOKUP(Tabla1[[#This Row],[team_name]],rug_fem,2,0),7)</f>
        <v>7</v>
      </c>
      <c r="AB207">
        <f>IFERROR(VLOOKUP(Tabla1[[#This Row],[team_name]],sqs_fem,2,0),7)</f>
        <v>7</v>
      </c>
      <c r="AC207">
        <f>IFERROR(VLOOKUP(Tabla1[[#This Row],[team_name]],vlp_fem,2,0),7)</f>
        <v>7</v>
      </c>
      <c r="AD207">
        <f>IFERROR(VLOOKUP(Tabla1[[#This Row],[team_name]],tem_fem,2,0),7)</f>
        <v>7</v>
      </c>
      <c r="AE207">
        <f>IFERROR(VLOOKUP(Tabla1[[#This Row],[team_name]],bal_fem,2,0),7)</f>
        <v>7</v>
      </c>
      <c r="AF207">
        <f>IFERROR(VLOOKUP(Tabla1[[#This Row],[team_name]],hck_fem,2,0),7)</f>
        <v>7</v>
      </c>
      <c r="AG207">
        <f>IFERROR(VLOOKUP(Tabla1[[#This Row],[team_name]],esg_fem,2,0),7)</f>
        <v>7</v>
      </c>
      <c r="AH207">
        <f>IFERROR(VLOOKUP(Tabla1[[#This Row],[team_name]],esg_fem,2,0),7)</f>
        <v>7</v>
      </c>
      <c r="BC207">
        <v>7</v>
      </c>
      <c r="BD207">
        <v>7</v>
      </c>
      <c r="BE207">
        <v>7</v>
      </c>
      <c r="BF207">
        <v>7</v>
      </c>
      <c r="BG207">
        <v>7</v>
      </c>
      <c r="BH207">
        <v>7</v>
      </c>
      <c r="BI207">
        <v>7</v>
      </c>
      <c r="BJ207">
        <v>7</v>
      </c>
      <c r="BK207">
        <v>7</v>
      </c>
      <c r="BL207">
        <v>7</v>
      </c>
      <c r="BM207">
        <v>7</v>
      </c>
    </row>
    <row r="208" spans="1:65" x14ac:dyDescent="0.25">
      <c r="A208">
        <v>407</v>
      </c>
      <c r="B208" t="s">
        <v>1176</v>
      </c>
      <c r="C208">
        <f>IFERROR(VLOOKUP(Tabla1[[#This Row],[team_name]],fut_masc,2,0),7)</f>
        <v>7</v>
      </c>
      <c r="D208">
        <f>IFERROR(VLOOKUP(Tabla1[[#This Row],[team_name]],fut_fem,2,0),7)</f>
        <v>4</v>
      </c>
      <c r="E208">
        <f>IFERROR(VLOOKUP(Tabla1[[#This Row],[team_name]],fts_masc,2,0),7)</f>
        <v>7</v>
      </c>
      <c r="F208">
        <f>IFERROR(VLOOKUP(Tabla1[[#This Row],[team_name]],fts_fem,2,0),7)</f>
        <v>7</v>
      </c>
      <c r="G208">
        <f>IFERROR(VLOOKUP(Tabla1[[#This Row],[team_name]],vol_masc,2,0),7)</f>
        <v>7</v>
      </c>
      <c r="H208">
        <f>IFERROR(VLOOKUP(Tabla1[[#This Row],[team_name]],bas_masc,2,0),7)</f>
        <v>7</v>
      </c>
      <c r="I208">
        <f>IFERROR(VLOOKUP(Tabla1[[#This Row],[team_name]],bes_masc,2,0),7)</f>
        <v>7</v>
      </c>
      <c r="J208">
        <f>IFERROR(VLOOKUP(Tabla1[[#This Row],[team_name]],bad_masc,2,0),7)</f>
        <v>7</v>
      </c>
      <c r="K208">
        <f>IFERROR(VLOOKUP(Tabla1[[#This Row],[team_name]],cur_masc,2,0),7)</f>
        <v>7</v>
      </c>
      <c r="L208">
        <f>IFERROR(VLOOKUP(Tabla1[[#This Row],[team_name]],ten_masc,2,0),7)</f>
        <v>7</v>
      </c>
      <c r="M208">
        <f>IFERROR(VLOOKUP(Tabla1[[#This Row],[team_name]],rug_masc,2,0),7)</f>
        <v>7</v>
      </c>
      <c r="N208">
        <f>IFERROR(VLOOKUP(Tabla1[[#This Row],[team_name]],sqs_masc,2,0),7)</f>
        <v>7</v>
      </c>
      <c r="O208">
        <f>IFERROR(VLOOKUP(Tabla1[[#This Row],[team_name]],vlp_masc,2,0),7)</f>
        <v>7</v>
      </c>
      <c r="P208">
        <f>IFERROR(VLOOKUP(Tabla1[[#This Row],[team_name]],tem_masc,2,0),7)</f>
        <v>7</v>
      </c>
      <c r="Q208">
        <f>IFERROR(VLOOKUP(Tabla1[[#This Row],[team_name]],bal_masc,2,0),7)</f>
        <v>7</v>
      </c>
      <c r="R208">
        <f>IFERROR(VLOOKUP(Tabla1[[#This Row],[team_name]],hck_masc,2,0),7)</f>
        <v>7</v>
      </c>
      <c r="S208">
        <f>IFERROR(VLOOKUP(Tabla1[[#This Row],[team_name]],arc_masc,2,0),7)</f>
        <v>7</v>
      </c>
      <c r="T208">
        <f>IFERROR(VLOOKUP(Tabla1[[#This Row],[team_name]],esg_masc,2,0),7)</f>
        <v>7</v>
      </c>
      <c r="U208">
        <f>IFERROR(VLOOKUP(Tabla1[[#This Row],[team_name]],vol_fem,2,0),7)</f>
        <v>7</v>
      </c>
      <c r="V208">
        <f>IFERROR(VLOOKUP(Tabla1[[#This Row],[team_name]],bas_fem,2,0),7)</f>
        <v>3</v>
      </c>
      <c r="W208">
        <f>IFERROR(VLOOKUP(Tabla1[[#This Row],[team_name]],bes_fem,2,0),7)</f>
        <v>7</v>
      </c>
      <c r="X208">
        <f>IFERROR(VLOOKUP(Tabla1[[#This Row],[team_name]],bad_fem,2,0),7)</f>
        <v>7</v>
      </c>
      <c r="Y208">
        <f>IFERROR(VLOOKUP(Tabla1[[#This Row],[team_name]],cur_fem,2,0),7)</f>
        <v>7</v>
      </c>
      <c r="Z208">
        <f>IFERROR(VLOOKUP(Tabla1[[#This Row],[team_name]],ten_fem,2,0),7)</f>
        <v>7</v>
      </c>
      <c r="AA208">
        <f>IFERROR(VLOOKUP(Tabla1[[#This Row],[team_name]],rug_fem,2,0),7)</f>
        <v>5</v>
      </c>
      <c r="AB208">
        <f>IFERROR(VLOOKUP(Tabla1[[#This Row],[team_name]],sqs_fem,2,0),7)</f>
        <v>7</v>
      </c>
      <c r="AC208">
        <f>IFERROR(VLOOKUP(Tabla1[[#This Row],[team_name]],vlp_fem,2,0),7)</f>
        <v>7</v>
      </c>
      <c r="AD208">
        <f>IFERROR(VLOOKUP(Tabla1[[#This Row],[team_name]],tem_fem,2,0),7)</f>
        <v>7</v>
      </c>
      <c r="AE208">
        <f>IFERROR(VLOOKUP(Tabla1[[#This Row],[team_name]],bal_fem,2,0),7)</f>
        <v>7</v>
      </c>
      <c r="AF208">
        <f>IFERROR(VLOOKUP(Tabla1[[#This Row],[team_name]],hck_fem,2,0),7)</f>
        <v>7</v>
      </c>
      <c r="AG208">
        <f>IFERROR(VLOOKUP(Tabla1[[#This Row],[team_name]],esg_fem,2,0),7)</f>
        <v>7</v>
      </c>
      <c r="AH208">
        <f>IFERROR(VLOOKUP(Tabla1[[#This Row],[team_name]],esg_fem,2,0),7)</f>
        <v>7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7</v>
      </c>
      <c r="BI208">
        <v>7</v>
      </c>
      <c r="BJ208">
        <v>7</v>
      </c>
      <c r="BK208">
        <v>7</v>
      </c>
      <c r="BL208">
        <v>7</v>
      </c>
      <c r="BM208">
        <v>7</v>
      </c>
    </row>
    <row r="209" spans="1:65" x14ac:dyDescent="0.25">
      <c r="A209">
        <v>408</v>
      </c>
      <c r="B209" t="s">
        <v>1177</v>
      </c>
      <c r="C209">
        <f>IFERROR(VLOOKUP(Tabla1[[#This Row],[team_name]],fut_masc,2,0),7)</f>
        <v>7</v>
      </c>
      <c r="D209">
        <f>IFERROR(VLOOKUP(Tabla1[[#This Row],[team_name]],fut_fem,2,0),7)</f>
        <v>3</v>
      </c>
      <c r="E209">
        <f>IFERROR(VLOOKUP(Tabla1[[#This Row],[team_name]],fts_masc,2,0),7)</f>
        <v>7</v>
      </c>
      <c r="F209">
        <f>IFERROR(VLOOKUP(Tabla1[[#This Row],[team_name]],fts_fem,2,0),7)</f>
        <v>5</v>
      </c>
      <c r="G209">
        <f>IFERROR(VLOOKUP(Tabla1[[#This Row],[team_name]],vol_masc,2,0),7)</f>
        <v>7</v>
      </c>
      <c r="H209">
        <f>IFERROR(VLOOKUP(Tabla1[[#This Row],[team_name]],bas_masc,2,0),7)</f>
        <v>7</v>
      </c>
      <c r="I209">
        <f>IFERROR(VLOOKUP(Tabla1[[#This Row],[team_name]],bes_masc,2,0),7)</f>
        <v>7</v>
      </c>
      <c r="J209">
        <f>IFERROR(VLOOKUP(Tabla1[[#This Row],[team_name]],bad_masc,2,0),7)</f>
        <v>7</v>
      </c>
      <c r="K209">
        <f>IFERROR(VLOOKUP(Tabla1[[#This Row],[team_name]],cur_masc,2,0),7)</f>
        <v>7</v>
      </c>
      <c r="L209">
        <f>IFERROR(VLOOKUP(Tabla1[[#This Row],[team_name]],ten_masc,2,0),7)</f>
        <v>7</v>
      </c>
      <c r="M209">
        <f>IFERROR(VLOOKUP(Tabla1[[#This Row],[team_name]],rug_masc,2,0),7)</f>
        <v>7</v>
      </c>
      <c r="N209">
        <f>IFERROR(VLOOKUP(Tabla1[[#This Row],[team_name]],sqs_masc,2,0),7)</f>
        <v>7</v>
      </c>
      <c r="O209">
        <f>IFERROR(VLOOKUP(Tabla1[[#This Row],[team_name]],vlp_masc,2,0),7)</f>
        <v>7</v>
      </c>
      <c r="P209">
        <f>IFERROR(VLOOKUP(Tabla1[[#This Row],[team_name]],tem_masc,2,0),7)</f>
        <v>7</v>
      </c>
      <c r="Q209">
        <f>IFERROR(VLOOKUP(Tabla1[[#This Row],[team_name]],bal_masc,2,0),7)</f>
        <v>7</v>
      </c>
      <c r="R209">
        <f>IFERROR(VLOOKUP(Tabla1[[#This Row],[team_name]],hck_masc,2,0),7)</f>
        <v>7</v>
      </c>
      <c r="S209">
        <f>IFERROR(VLOOKUP(Tabla1[[#This Row],[team_name]],arc_masc,2,0),7)</f>
        <v>7</v>
      </c>
      <c r="T209">
        <f>IFERROR(VLOOKUP(Tabla1[[#This Row],[team_name]],esg_masc,2,0),7)</f>
        <v>7</v>
      </c>
      <c r="U209">
        <f>IFERROR(VLOOKUP(Tabla1[[#This Row],[team_name]],vol_fem,2,0),7)</f>
        <v>2</v>
      </c>
      <c r="V209">
        <f>IFERROR(VLOOKUP(Tabla1[[#This Row],[team_name]],bas_fem,2,0),7)</f>
        <v>1</v>
      </c>
      <c r="W209">
        <f>IFERROR(VLOOKUP(Tabla1[[#This Row],[team_name]],bes_fem,2,0),7)</f>
        <v>7</v>
      </c>
      <c r="X209">
        <f>IFERROR(VLOOKUP(Tabla1[[#This Row],[team_name]],bad_fem,2,0),7)</f>
        <v>7</v>
      </c>
      <c r="Y209">
        <f>IFERROR(VLOOKUP(Tabla1[[#This Row],[team_name]],cur_fem,2,0),7)</f>
        <v>6</v>
      </c>
      <c r="Z209">
        <f>IFERROR(VLOOKUP(Tabla1[[#This Row],[team_name]],ten_fem,2,0),7)</f>
        <v>4</v>
      </c>
      <c r="AA209">
        <f>IFERROR(VLOOKUP(Tabla1[[#This Row],[team_name]],rug_fem,2,0),7)</f>
        <v>6</v>
      </c>
      <c r="AB209">
        <f>IFERROR(VLOOKUP(Tabla1[[#This Row],[team_name]],sqs_fem,2,0),7)</f>
        <v>7</v>
      </c>
      <c r="AC209">
        <f>IFERROR(VLOOKUP(Tabla1[[#This Row],[team_name]],vlp_fem,2,0),7)</f>
        <v>7</v>
      </c>
      <c r="AD209">
        <f>IFERROR(VLOOKUP(Tabla1[[#This Row],[team_name]],tem_fem,2,0),7)</f>
        <v>4</v>
      </c>
      <c r="AE209">
        <f>IFERROR(VLOOKUP(Tabla1[[#This Row],[team_name]],bal_fem,2,0),7)</f>
        <v>3</v>
      </c>
      <c r="AF209">
        <f>IFERROR(VLOOKUP(Tabla1[[#This Row],[team_name]],hck_fem,2,0),7)</f>
        <v>7</v>
      </c>
      <c r="AG209">
        <f>IFERROR(VLOOKUP(Tabla1[[#This Row],[team_name]],esg_fem,2,0),7)</f>
        <v>7</v>
      </c>
      <c r="AH209">
        <f>IFERROR(VLOOKUP(Tabla1[[#This Row],[team_name]],esg_fem,2,0),7)</f>
        <v>7</v>
      </c>
      <c r="BC209">
        <v>7</v>
      </c>
      <c r="BD209">
        <v>7</v>
      </c>
      <c r="BE209">
        <v>7</v>
      </c>
      <c r="BF209">
        <v>7</v>
      </c>
      <c r="BG209">
        <v>7</v>
      </c>
      <c r="BH209">
        <v>7</v>
      </c>
      <c r="BI209">
        <v>7</v>
      </c>
      <c r="BJ209">
        <v>7</v>
      </c>
      <c r="BK209">
        <v>7</v>
      </c>
      <c r="BL209">
        <v>7</v>
      </c>
      <c r="BM209">
        <v>7</v>
      </c>
    </row>
    <row r="210" spans="1:65" x14ac:dyDescent="0.25">
      <c r="A210">
        <v>409</v>
      </c>
      <c r="B210" t="s">
        <v>1178</v>
      </c>
      <c r="C210">
        <f>IFERROR(VLOOKUP(Tabla1[[#This Row],[team_name]],fut_masc,2,0),7)</f>
        <v>7</v>
      </c>
      <c r="D210">
        <f>IFERROR(VLOOKUP(Tabla1[[#This Row],[team_name]],fut_fem,2,0),7)</f>
        <v>7</v>
      </c>
      <c r="E210">
        <f>IFERROR(VLOOKUP(Tabla1[[#This Row],[team_name]],fts_masc,2,0),7)</f>
        <v>7</v>
      </c>
      <c r="F210">
        <f>IFERROR(VLOOKUP(Tabla1[[#This Row],[team_name]],fts_fem,2,0),7)</f>
        <v>7</v>
      </c>
      <c r="G210">
        <f>IFERROR(VLOOKUP(Tabla1[[#This Row],[team_name]],vol_masc,2,0),7)</f>
        <v>7</v>
      </c>
      <c r="H210">
        <f>IFERROR(VLOOKUP(Tabla1[[#This Row],[team_name]],bas_masc,2,0),7)</f>
        <v>7</v>
      </c>
      <c r="I210">
        <f>IFERROR(VLOOKUP(Tabla1[[#This Row],[team_name]],bes_masc,2,0),7)</f>
        <v>7</v>
      </c>
      <c r="J210">
        <f>IFERROR(VLOOKUP(Tabla1[[#This Row],[team_name]],bad_masc,2,0),7)</f>
        <v>7</v>
      </c>
      <c r="K210">
        <f>IFERROR(VLOOKUP(Tabla1[[#This Row],[team_name]],cur_masc,2,0),7)</f>
        <v>7</v>
      </c>
      <c r="L210">
        <f>IFERROR(VLOOKUP(Tabla1[[#This Row],[team_name]],ten_masc,2,0),7)</f>
        <v>7</v>
      </c>
      <c r="M210">
        <f>IFERROR(VLOOKUP(Tabla1[[#This Row],[team_name]],rug_masc,2,0),7)</f>
        <v>7</v>
      </c>
      <c r="N210">
        <f>IFERROR(VLOOKUP(Tabla1[[#This Row],[team_name]],sqs_masc,2,0),7)</f>
        <v>7</v>
      </c>
      <c r="O210">
        <f>IFERROR(VLOOKUP(Tabla1[[#This Row],[team_name]],vlp_masc,2,0),7)</f>
        <v>7</v>
      </c>
      <c r="P210">
        <f>IFERROR(VLOOKUP(Tabla1[[#This Row],[team_name]],tem_masc,2,0),7)</f>
        <v>7</v>
      </c>
      <c r="Q210">
        <f>IFERROR(VLOOKUP(Tabla1[[#This Row],[team_name]],bal_masc,2,0),7)</f>
        <v>7</v>
      </c>
      <c r="R210">
        <f>IFERROR(VLOOKUP(Tabla1[[#This Row],[team_name]],hck_masc,2,0),7)</f>
        <v>7</v>
      </c>
      <c r="S210">
        <f>IFERROR(VLOOKUP(Tabla1[[#This Row],[team_name]],arc_masc,2,0),7)</f>
        <v>7</v>
      </c>
      <c r="T210">
        <f>IFERROR(VLOOKUP(Tabla1[[#This Row],[team_name]],esg_masc,2,0),7)</f>
        <v>7</v>
      </c>
      <c r="U210">
        <f>IFERROR(VLOOKUP(Tabla1[[#This Row],[team_name]],vol_fem,2,0),7)</f>
        <v>7</v>
      </c>
      <c r="V210">
        <f>IFERROR(VLOOKUP(Tabla1[[#This Row],[team_name]],bas_fem,2,0),7)</f>
        <v>7</v>
      </c>
      <c r="W210">
        <f>IFERROR(VLOOKUP(Tabla1[[#This Row],[team_name]],bes_fem,2,0),7)</f>
        <v>7</v>
      </c>
      <c r="X210">
        <f>IFERROR(VLOOKUP(Tabla1[[#This Row],[team_name]],bad_fem,2,0),7)</f>
        <v>7</v>
      </c>
      <c r="Y210">
        <f>IFERROR(VLOOKUP(Tabla1[[#This Row],[team_name]],cur_fem,2,0),7)</f>
        <v>7</v>
      </c>
      <c r="Z210">
        <f>IFERROR(VLOOKUP(Tabla1[[#This Row],[team_name]],ten_fem,2,0),7)</f>
        <v>7</v>
      </c>
      <c r="AA210">
        <f>IFERROR(VLOOKUP(Tabla1[[#This Row],[team_name]],rug_fem,2,0),7)</f>
        <v>7</v>
      </c>
      <c r="AB210">
        <f>IFERROR(VLOOKUP(Tabla1[[#This Row],[team_name]],sqs_fem,2,0),7)</f>
        <v>7</v>
      </c>
      <c r="AC210">
        <f>IFERROR(VLOOKUP(Tabla1[[#This Row],[team_name]],vlp_fem,2,0),7)</f>
        <v>7</v>
      </c>
      <c r="AD210">
        <f>IFERROR(VLOOKUP(Tabla1[[#This Row],[team_name]],tem_fem,2,0),7)</f>
        <v>7</v>
      </c>
      <c r="AE210">
        <f>IFERROR(VLOOKUP(Tabla1[[#This Row],[team_name]],bal_fem,2,0),7)</f>
        <v>7</v>
      </c>
      <c r="AF210">
        <f>IFERROR(VLOOKUP(Tabla1[[#This Row],[team_name]],hck_fem,2,0),7)</f>
        <v>7</v>
      </c>
      <c r="AG210">
        <f>IFERROR(VLOOKUP(Tabla1[[#This Row],[team_name]],esg_fem,2,0),7)</f>
        <v>7</v>
      </c>
      <c r="AH210">
        <f>IFERROR(VLOOKUP(Tabla1[[#This Row],[team_name]],esg_fem,2,0),7)</f>
        <v>7</v>
      </c>
      <c r="BC210">
        <v>7</v>
      </c>
      <c r="BD210">
        <v>7</v>
      </c>
      <c r="BE210">
        <v>7</v>
      </c>
      <c r="BF210">
        <v>7</v>
      </c>
      <c r="BG210">
        <v>7</v>
      </c>
      <c r="BH210">
        <v>7</v>
      </c>
      <c r="BI210">
        <v>7</v>
      </c>
      <c r="BJ210">
        <v>7</v>
      </c>
      <c r="BK210">
        <v>7</v>
      </c>
      <c r="BL210">
        <v>7</v>
      </c>
      <c r="BM210">
        <v>7</v>
      </c>
    </row>
    <row r="211" spans="1:65" x14ac:dyDescent="0.25">
      <c r="A211">
        <v>410</v>
      </c>
      <c r="B211" t="s">
        <v>1179</v>
      </c>
      <c r="C211">
        <f>IFERROR(VLOOKUP(Tabla1[[#This Row],[team_name]],fut_masc,2,0),7)</f>
        <v>7</v>
      </c>
      <c r="D211">
        <f>IFERROR(VLOOKUP(Tabla1[[#This Row],[team_name]],fut_fem,2,0),7)</f>
        <v>7</v>
      </c>
      <c r="E211">
        <f>IFERROR(VLOOKUP(Tabla1[[#This Row],[team_name]],fts_masc,2,0),7)</f>
        <v>7</v>
      </c>
      <c r="F211">
        <f>IFERROR(VLOOKUP(Tabla1[[#This Row],[team_name]],fts_fem,2,0),7)</f>
        <v>7</v>
      </c>
      <c r="G211">
        <f>IFERROR(VLOOKUP(Tabla1[[#This Row],[team_name]],vol_masc,2,0),7)</f>
        <v>7</v>
      </c>
      <c r="H211">
        <f>IFERROR(VLOOKUP(Tabla1[[#This Row],[team_name]],bas_masc,2,0),7)</f>
        <v>7</v>
      </c>
      <c r="I211">
        <f>IFERROR(VLOOKUP(Tabla1[[#This Row],[team_name]],bes_masc,2,0),7)</f>
        <v>7</v>
      </c>
      <c r="J211">
        <f>IFERROR(VLOOKUP(Tabla1[[#This Row],[team_name]],bad_masc,2,0),7)</f>
        <v>7</v>
      </c>
      <c r="K211">
        <f>IFERROR(VLOOKUP(Tabla1[[#This Row],[team_name]],cur_masc,2,0),7)</f>
        <v>7</v>
      </c>
      <c r="L211">
        <f>IFERROR(VLOOKUP(Tabla1[[#This Row],[team_name]],ten_masc,2,0),7)</f>
        <v>7</v>
      </c>
      <c r="M211">
        <f>IFERROR(VLOOKUP(Tabla1[[#This Row],[team_name]],rug_masc,2,0),7)</f>
        <v>7</v>
      </c>
      <c r="N211">
        <f>IFERROR(VLOOKUP(Tabla1[[#This Row],[team_name]],sqs_masc,2,0),7)</f>
        <v>7</v>
      </c>
      <c r="O211">
        <f>IFERROR(VLOOKUP(Tabla1[[#This Row],[team_name]],vlp_masc,2,0),7)</f>
        <v>7</v>
      </c>
      <c r="P211">
        <f>IFERROR(VLOOKUP(Tabla1[[#This Row],[team_name]],tem_masc,2,0),7)</f>
        <v>7</v>
      </c>
      <c r="Q211">
        <f>IFERROR(VLOOKUP(Tabla1[[#This Row],[team_name]],bal_masc,2,0),7)</f>
        <v>7</v>
      </c>
      <c r="R211">
        <f>IFERROR(VLOOKUP(Tabla1[[#This Row],[team_name]],hck_masc,2,0),7)</f>
        <v>7</v>
      </c>
      <c r="S211">
        <f>IFERROR(VLOOKUP(Tabla1[[#This Row],[team_name]],arc_masc,2,0),7)</f>
        <v>7</v>
      </c>
      <c r="T211">
        <f>IFERROR(VLOOKUP(Tabla1[[#This Row],[team_name]],esg_masc,2,0),7)</f>
        <v>7</v>
      </c>
      <c r="U211">
        <f>IFERROR(VLOOKUP(Tabla1[[#This Row],[team_name]],vol_fem,2,0),7)</f>
        <v>7</v>
      </c>
      <c r="V211">
        <f>IFERROR(VLOOKUP(Tabla1[[#This Row],[team_name]],bas_fem,2,0),7)</f>
        <v>7</v>
      </c>
      <c r="W211">
        <f>IFERROR(VLOOKUP(Tabla1[[#This Row],[team_name]],bes_fem,2,0),7)</f>
        <v>7</v>
      </c>
      <c r="X211">
        <f>IFERROR(VLOOKUP(Tabla1[[#This Row],[team_name]],bad_fem,2,0),7)</f>
        <v>7</v>
      </c>
      <c r="Y211">
        <f>IFERROR(VLOOKUP(Tabla1[[#This Row],[team_name]],cur_fem,2,0),7)</f>
        <v>7</v>
      </c>
      <c r="Z211">
        <f>IFERROR(VLOOKUP(Tabla1[[#This Row],[team_name]],ten_fem,2,0),7)</f>
        <v>7</v>
      </c>
      <c r="AA211">
        <f>IFERROR(VLOOKUP(Tabla1[[#This Row],[team_name]],rug_fem,2,0),7)</f>
        <v>7</v>
      </c>
      <c r="AB211">
        <f>IFERROR(VLOOKUP(Tabla1[[#This Row],[team_name]],sqs_fem,2,0),7)</f>
        <v>7</v>
      </c>
      <c r="AC211">
        <f>IFERROR(VLOOKUP(Tabla1[[#This Row],[team_name]],vlp_fem,2,0),7)</f>
        <v>7</v>
      </c>
      <c r="AD211">
        <f>IFERROR(VLOOKUP(Tabla1[[#This Row],[team_name]],tem_fem,2,0),7)</f>
        <v>7</v>
      </c>
      <c r="AE211">
        <f>IFERROR(VLOOKUP(Tabla1[[#This Row],[team_name]],bal_fem,2,0),7)</f>
        <v>7</v>
      </c>
      <c r="AF211">
        <f>IFERROR(VLOOKUP(Tabla1[[#This Row],[team_name]],hck_fem,2,0),7)</f>
        <v>7</v>
      </c>
      <c r="AG211">
        <f>IFERROR(VLOOKUP(Tabla1[[#This Row],[team_name]],esg_fem,2,0),7)</f>
        <v>7</v>
      </c>
      <c r="AH211">
        <f>IFERROR(VLOOKUP(Tabla1[[#This Row],[team_name]],esg_fem,2,0),7)</f>
        <v>7</v>
      </c>
      <c r="BC211">
        <v>7</v>
      </c>
      <c r="BD211">
        <v>7</v>
      </c>
      <c r="BE211">
        <v>7</v>
      </c>
      <c r="BF211">
        <v>7</v>
      </c>
      <c r="BG211">
        <v>7</v>
      </c>
      <c r="BH211">
        <v>7</v>
      </c>
      <c r="BI211">
        <v>7</v>
      </c>
      <c r="BJ211">
        <v>7</v>
      </c>
      <c r="BK211">
        <v>7</v>
      </c>
      <c r="BL211">
        <v>7</v>
      </c>
      <c r="BM211">
        <v>7</v>
      </c>
    </row>
    <row r="212" spans="1:65" x14ac:dyDescent="0.25">
      <c r="A212">
        <v>411</v>
      </c>
      <c r="B212" t="s">
        <v>1180</v>
      </c>
      <c r="C212">
        <f>IFERROR(VLOOKUP(Tabla1[[#This Row],[team_name]],fut_masc,2,0),7)</f>
        <v>7</v>
      </c>
      <c r="D212">
        <f>IFERROR(VLOOKUP(Tabla1[[#This Row],[team_name]],fut_fem,2,0),7)</f>
        <v>7</v>
      </c>
      <c r="E212">
        <f>IFERROR(VLOOKUP(Tabla1[[#This Row],[team_name]],fts_masc,2,0),7)</f>
        <v>7</v>
      </c>
      <c r="F212">
        <f>IFERROR(VLOOKUP(Tabla1[[#This Row],[team_name]],fts_fem,2,0),7)</f>
        <v>7</v>
      </c>
      <c r="G212">
        <f>IFERROR(VLOOKUP(Tabla1[[#This Row],[team_name]],vol_masc,2,0),7)</f>
        <v>7</v>
      </c>
      <c r="H212">
        <f>IFERROR(VLOOKUP(Tabla1[[#This Row],[team_name]],bas_masc,2,0),7)</f>
        <v>7</v>
      </c>
      <c r="I212">
        <f>IFERROR(VLOOKUP(Tabla1[[#This Row],[team_name]],bes_masc,2,0),7)</f>
        <v>7</v>
      </c>
      <c r="J212">
        <f>IFERROR(VLOOKUP(Tabla1[[#This Row],[team_name]],bad_masc,2,0),7)</f>
        <v>7</v>
      </c>
      <c r="K212">
        <f>IFERROR(VLOOKUP(Tabla1[[#This Row],[team_name]],cur_masc,2,0),7)</f>
        <v>7</v>
      </c>
      <c r="L212">
        <f>IFERROR(VLOOKUP(Tabla1[[#This Row],[team_name]],ten_masc,2,0),7)</f>
        <v>7</v>
      </c>
      <c r="M212">
        <f>IFERROR(VLOOKUP(Tabla1[[#This Row],[team_name]],rug_masc,2,0),7)</f>
        <v>7</v>
      </c>
      <c r="N212">
        <f>IFERROR(VLOOKUP(Tabla1[[#This Row],[team_name]],sqs_masc,2,0),7)</f>
        <v>7</v>
      </c>
      <c r="O212">
        <f>IFERROR(VLOOKUP(Tabla1[[#This Row],[team_name]],vlp_masc,2,0),7)</f>
        <v>7</v>
      </c>
      <c r="P212">
        <f>IFERROR(VLOOKUP(Tabla1[[#This Row],[team_name]],tem_masc,2,0),7)</f>
        <v>7</v>
      </c>
      <c r="Q212">
        <f>IFERROR(VLOOKUP(Tabla1[[#This Row],[team_name]],bal_masc,2,0),7)</f>
        <v>7</v>
      </c>
      <c r="R212">
        <f>IFERROR(VLOOKUP(Tabla1[[#This Row],[team_name]],hck_masc,2,0),7)</f>
        <v>7</v>
      </c>
      <c r="S212">
        <f>IFERROR(VLOOKUP(Tabla1[[#This Row],[team_name]],arc_masc,2,0),7)</f>
        <v>7</v>
      </c>
      <c r="T212">
        <f>IFERROR(VLOOKUP(Tabla1[[#This Row],[team_name]],esg_masc,2,0),7)</f>
        <v>7</v>
      </c>
      <c r="U212">
        <f>IFERROR(VLOOKUP(Tabla1[[#This Row],[team_name]],vol_fem,2,0),7)</f>
        <v>5</v>
      </c>
      <c r="V212">
        <f>IFERROR(VLOOKUP(Tabla1[[#This Row],[team_name]],bas_fem,2,0),7)</f>
        <v>7</v>
      </c>
      <c r="W212">
        <f>IFERROR(VLOOKUP(Tabla1[[#This Row],[team_name]],bes_fem,2,0),7)</f>
        <v>7</v>
      </c>
      <c r="X212">
        <f>IFERROR(VLOOKUP(Tabla1[[#This Row],[team_name]],bad_fem,2,0),7)</f>
        <v>4</v>
      </c>
      <c r="Y212">
        <f>IFERROR(VLOOKUP(Tabla1[[#This Row],[team_name]],cur_fem,2,0),7)</f>
        <v>7</v>
      </c>
      <c r="Z212">
        <f>IFERROR(VLOOKUP(Tabla1[[#This Row],[team_name]],ten_fem,2,0),7)</f>
        <v>7</v>
      </c>
      <c r="AA212">
        <f>IFERROR(VLOOKUP(Tabla1[[#This Row],[team_name]],rug_fem,2,0),7)</f>
        <v>5</v>
      </c>
      <c r="AB212">
        <f>IFERROR(VLOOKUP(Tabla1[[#This Row],[team_name]],sqs_fem,2,0),7)</f>
        <v>7</v>
      </c>
      <c r="AC212">
        <f>IFERROR(VLOOKUP(Tabla1[[#This Row],[team_name]],vlp_fem,2,0),7)</f>
        <v>6</v>
      </c>
      <c r="AD212">
        <f>IFERROR(VLOOKUP(Tabla1[[#This Row],[team_name]],tem_fem,2,0),7)</f>
        <v>3</v>
      </c>
      <c r="AE212">
        <f>IFERROR(VLOOKUP(Tabla1[[#This Row],[team_name]],bal_fem,2,0),7)</f>
        <v>7</v>
      </c>
      <c r="AF212">
        <f>IFERROR(VLOOKUP(Tabla1[[#This Row],[team_name]],hck_fem,2,0),7)</f>
        <v>4</v>
      </c>
      <c r="AG212">
        <f>IFERROR(VLOOKUP(Tabla1[[#This Row],[team_name]],esg_fem,2,0),7)</f>
        <v>4</v>
      </c>
      <c r="AH212">
        <f>IFERROR(VLOOKUP(Tabla1[[#This Row],[team_name]],esg_fem,2,0),7)</f>
        <v>4</v>
      </c>
      <c r="BC212">
        <v>7</v>
      </c>
      <c r="BD212">
        <v>7</v>
      </c>
      <c r="BE212">
        <v>7</v>
      </c>
      <c r="BF212">
        <v>7</v>
      </c>
      <c r="BG212">
        <v>7</v>
      </c>
      <c r="BH212">
        <v>7</v>
      </c>
      <c r="BI212">
        <v>7</v>
      </c>
      <c r="BJ212">
        <v>7</v>
      </c>
      <c r="BK212">
        <v>7</v>
      </c>
      <c r="BL212">
        <v>7</v>
      </c>
      <c r="BM212">
        <v>7</v>
      </c>
    </row>
    <row r="213" spans="1:65" x14ac:dyDescent="0.25">
      <c r="A213">
        <v>412</v>
      </c>
      <c r="B213" t="s">
        <v>1181</v>
      </c>
      <c r="C213">
        <f>IFERROR(VLOOKUP(Tabla1[[#This Row],[team_name]],fut_masc,2,0),7)</f>
        <v>7</v>
      </c>
      <c r="D213">
        <f>IFERROR(VLOOKUP(Tabla1[[#This Row],[team_name]],fut_fem,2,0),7)</f>
        <v>7</v>
      </c>
      <c r="E213">
        <f>IFERROR(VLOOKUP(Tabla1[[#This Row],[team_name]],fts_masc,2,0),7)</f>
        <v>7</v>
      </c>
      <c r="F213">
        <f>IFERROR(VLOOKUP(Tabla1[[#This Row],[team_name]],fts_fem,2,0),7)</f>
        <v>7</v>
      </c>
      <c r="G213">
        <f>IFERROR(VLOOKUP(Tabla1[[#This Row],[team_name]],vol_masc,2,0),7)</f>
        <v>7</v>
      </c>
      <c r="H213">
        <f>IFERROR(VLOOKUP(Tabla1[[#This Row],[team_name]],bas_masc,2,0),7)</f>
        <v>7</v>
      </c>
      <c r="I213">
        <f>IFERROR(VLOOKUP(Tabla1[[#This Row],[team_name]],bes_masc,2,0),7)</f>
        <v>7</v>
      </c>
      <c r="J213">
        <f>IFERROR(VLOOKUP(Tabla1[[#This Row],[team_name]],bad_masc,2,0),7)</f>
        <v>7</v>
      </c>
      <c r="K213">
        <f>IFERROR(VLOOKUP(Tabla1[[#This Row],[team_name]],cur_masc,2,0),7)</f>
        <v>7</v>
      </c>
      <c r="L213">
        <f>IFERROR(VLOOKUP(Tabla1[[#This Row],[team_name]],ten_masc,2,0),7)</f>
        <v>7</v>
      </c>
      <c r="M213">
        <f>IFERROR(VLOOKUP(Tabla1[[#This Row],[team_name]],rug_masc,2,0),7)</f>
        <v>7</v>
      </c>
      <c r="N213">
        <f>IFERROR(VLOOKUP(Tabla1[[#This Row],[team_name]],sqs_masc,2,0),7)</f>
        <v>7</v>
      </c>
      <c r="O213">
        <f>IFERROR(VLOOKUP(Tabla1[[#This Row],[team_name]],vlp_masc,2,0),7)</f>
        <v>7</v>
      </c>
      <c r="P213">
        <f>IFERROR(VLOOKUP(Tabla1[[#This Row],[team_name]],tem_masc,2,0),7)</f>
        <v>7</v>
      </c>
      <c r="Q213">
        <f>IFERROR(VLOOKUP(Tabla1[[#This Row],[team_name]],bal_masc,2,0),7)</f>
        <v>7</v>
      </c>
      <c r="R213">
        <f>IFERROR(VLOOKUP(Tabla1[[#This Row],[team_name]],hck_masc,2,0),7)</f>
        <v>7</v>
      </c>
      <c r="S213">
        <f>IFERROR(VLOOKUP(Tabla1[[#This Row],[team_name]],arc_masc,2,0),7)</f>
        <v>7</v>
      </c>
      <c r="T213">
        <f>IFERROR(VLOOKUP(Tabla1[[#This Row],[team_name]],esg_masc,2,0),7)</f>
        <v>7</v>
      </c>
      <c r="U213">
        <f>IFERROR(VLOOKUP(Tabla1[[#This Row],[team_name]],vol_fem,2,0),7)</f>
        <v>7</v>
      </c>
      <c r="V213">
        <f>IFERROR(VLOOKUP(Tabla1[[#This Row],[team_name]],bas_fem,2,0),7)</f>
        <v>5</v>
      </c>
      <c r="W213">
        <f>IFERROR(VLOOKUP(Tabla1[[#This Row],[team_name]],bes_fem,2,0),7)</f>
        <v>7</v>
      </c>
      <c r="X213">
        <f>IFERROR(VLOOKUP(Tabla1[[#This Row],[team_name]],bad_fem,2,0),7)</f>
        <v>7</v>
      </c>
      <c r="Y213">
        <f>IFERROR(VLOOKUP(Tabla1[[#This Row],[team_name]],cur_fem,2,0),7)</f>
        <v>7</v>
      </c>
      <c r="Z213">
        <f>IFERROR(VLOOKUP(Tabla1[[#This Row],[team_name]],ten_fem,2,0),7)</f>
        <v>7</v>
      </c>
      <c r="AA213">
        <f>IFERROR(VLOOKUP(Tabla1[[#This Row],[team_name]],rug_fem,2,0),7)</f>
        <v>7</v>
      </c>
      <c r="AB213">
        <f>IFERROR(VLOOKUP(Tabla1[[#This Row],[team_name]],sqs_fem,2,0),7)</f>
        <v>7</v>
      </c>
      <c r="AC213">
        <f>IFERROR(VLOOKUP(Tabla1[[#This Row],[team_name]],vlp_fem,2,0),7)</f>
        <v>7</v>
      </c>
      <c r="AD213">
        <f>IFERROR(VLOOKUP(Tabla1[[#This Row],[team_name]],tem_fem,2,0),7)</f>
        <v>5</v>
      </c>
      <c r="AE213">
        <f>IFERROR(VLOOKUP(Tabla1[[#This Row],[team_name]],bal_fem,2,0),7)</f>
        <v>7</v>
      </c>
      <c r="AF213">
        <f>IFERROR(VLOOKUP(Tabla1[[#This Row],[team_name]],hck_fem,2,0),7)</f>
        <v>7</v>
      </c>
      <c r="AG213">
        <f>IFERROR(VLOOKUP(Tabla1[[#This Row],[team_name]],esg_fem,2,0),7)</f>
        <v>7</v>
      </c>
      <c r="AH213">
        <f>IFERROR(VLOOKUP(Tabla1[[#This Row],[team_name]],esg_fem,2,0),7)</f>
        <v>7</v>
      </c>
      <c r="BC213">
        <v>7</v>
      </c>
      <c r="BD213">
        <v>7</v>
      </c>
      <c r="BE213">
        <v>7</v>
      </c>
      <c r="BF213">
        <v>7</v>
      </c>
      <c r="BG213">
        <v>7</v>
      </c>
      <c r="BH213">
        <v>7</v>
      </c>
      <c r="BI213">
        <v>7</v>
      </c>
      <c r="BJ213">
        <v>7</v>
      </c>
      <c r="BK213">
        <v>7</v>
      </c>
      <c r="BL213">
        <v>7</v>
      </c>
      <c r="BM213">
        <v>7</v>
      </c>
    </row>
    <row r="214" spans="1:65" x14ac:dyDescent="0.25">
      <c r="A214">
        <v>413</v>
      </c>
      <c r="B214" t="s">
        <v>1182</v>
      </c>
      <c r="C214">
        <f>IFERROR(VLOOKUP(Tabla1[[#This Row],[team_name]],fut_masc,2,0),7)</f>
        <v>7</v>
      </c>
      <c r="D214">
        <f>IFERROR(VLOOKUP(Tabla1[[#This Row],[team_name]],fut_fem,2,0),7)</f>
        <v>7</v>
      </c>
      <c r="E214">
        <f>IFERROR(VLOOKUP(Tabla1[[#This Row],[team_name]],fts_masc,2,0),7)</f>
        <v>7</v>
      </c>
      <c r="F214">
        <f>IFERROR(VLOOKUP(Tabla1[[#This Row],[team_name]],fts_fem,2,0),7)</f>
        <v>7</v>
      </c>
      <c r="G214">
        <f>IFERROR(VLOOKUP(Tabla1[[#This Row],[team_name]],vol_masc,2,0),7)</f>
        <v>7</v>
      </c>
      <c r="H214">
        <f>IFERROR(VLOOKUP(Tabla1[[#This Row],[team_name]],bas_masc,2,0),7)</f>
        <v>7</v>
      </c>
      <c r="I214">
        <f>IFERROR(VLOOKUP(Tabla1[[#This Row],[team_name]],bes_masc,2,0),7)</f>
        <v>7</v>
      </c>
      <c r="J214">
        <f>IFERROR(VLOOKUP(Tabla1[[#This Row],[team_name]],bad_masc,2,0),7)</f>
        <v>7</v>
      </c>
      <c r="K214">
        <f>IFERROR(VLOOKUP(Tabla1[[#This Row],[team_name]],cur_masc,2,0),7)</f>
        <v>7</v>
      </c>
      <c r="L214">
        <f>IFERROR(VLOOKUP(Tabla1[[#This Row],[team_name]],ten_masc,2,0),7)</f>
        <v>7</v>
      </c>
      <c r="M214">
        <f>IFERROR(VLOOKUP(Tabla1[[#This Row],[team_name]],rug_masc,2,0),7)</f>
        <v>7</v>
      </c>
      <c r="N214">
        <f>IFERROR(VLOOKUP(Tabla1[[#This Row],[team_name]],sqs_masc,2,0),7)</f>
        <v>7</v>
      </c>
      <c r="O214">
        <f>IFERROR(VLOOKUP(Tabla1[[#This Row],[team_name]],vlp_masc,2,0),7)</f>
        <v>7</v>
      </c>
      <c r="P214">
        <f>IFERROR(VLOOKUP(Tabla1[[#This Row],[team_name]],tem_masc,2,0),7)</f>
        <v>7</v>
      </c>
      <c r="Q214">
        <f>IFERROR(VLOOKUP(Tabla1[[#This Row],[team_name]],bal_masc,2,0),7)</f>
        <v>7</v>
      </c>
      <c r="R214">
        <f>IFERROR(VLOOKUP(Tabla1[[#This Row],[team_name]],hck_masc,2,0),7)</f>
        <v>7</v>
      </c>
      <c r="S214">
        <f>IFERROR(VLOOKUP(Tabla1[[#This Row],[team_name]],arc_masc,2,0),7)</f>
        <v>7</v>
      </c>
      <c r="T214">
        <f>IFERROR(VLOOKUP(Tabla1[[#This Row],[team_name]],esg_masc,2,0),7)</f>
        <v>7</v>
      </c>
      <c r="U214">
        <f>IFERROR(VLOOKUP(Tabla1[[#This Row],[team_name]],vol_fem,2,0),7)</f>
        <v>7</v>
      </c>
      <c r="V214">
        <f>IFERROR(VLOOKUP(Tabla1[[#This Row],[team_name]],bas_fem,2,0),7)</f>
        <v>7</v>
      </c>
      <c r="W214">
        <f>IFERROR(VLOOKUP(Tabla1[[#This Row],[team_name]],bes_fem,2,0),7)</f>
        <v>7</v>
      </c>
      <c r="X214">
        <f>IFERROR(VLOOKUP(Tabla1[[#This Row],[team_name]],bad_fem,2,0),7)</f>
        <v>7</v>
      </c>
      <c r="Y214">
        <f>IFERROR(VLOOKUP(Tabla1[[#This Row],[team_name]],cur_fem,2,0),7)</f>
        <v>7</v>
      </c>
      <c r="Z214">
        <f>IFERROR(VLOOKUP(Tabla1[[#This Row],[team_name]],ten_fem,2,0),7)</f>
        <v>7</v>
      </c>
      <c r="AA214">
        <f>IFERROR(VLOOKUP(Tabla1[[#This Row],[team_name]],rug_fem,2,0),7)</f>
        <v>7</v>
      </c>
      <c r="AB214">
        <f>IFERROR(VLOOKUP(Tabla1[[#This Row],[team_name]],sqs_fem,2,0),7)</f>
        <v>7</v>
      </c>
      <c r="AC214">
        <f>IFERROR(VLOOKUP(Tabla1[[#This Row],[team_name]],vlp_fem,2,0),7)</f>
        <v>7</v>
      </c>
      <c r="AD214">
        <f>IFERROR(VLOOKUP(Tabla1[[#This Row],[team_name]],tem_fem,2,0),7)</f>
        <v>7</v>
      </c>
      <c r="AE214">
        <f>IFERROR(VLOOKUP(Tabla1[[#This Row],[team_name]],bal_fem,2,0),7)</f>
        <v>7</v>
      </c>
      <c r="AF214">
        <f>IFERROR(VLOOKUP(Tabla1[[#This Row],[team_name]],hck_fem,2,0),7)</f>
        <v>7</v>
      </c>
      <c r="AG214">
        <f>IFERROR(VLOOKUP(Tabla1[[#This Row],[team_name]],esg_fem,2,0),7)</f>
        <v>7</v>
      </c>
      <c r="AH214">
        <f>IFERROR(VLOOKUP(Tabla1[[#This Row],[team_name]],esg_fem,2,0),7)</f>
        <v>7</v>
      </c>
      <c r="BC214">
        <v>7</v>
      </c>
      <c r="BD214">
        <v>7</v>
      </c>
      <c r="BE214">
        <v>7</v>
      </c>
      <c r="BF214">
        <v>7</v>
      </c>
      <c r="BG214">
        <v>7</v>
      </c>
      <c r="BH214">
        <v>7</v>
      </c>
      <c r="BI214">
        <v>7</v>
      </c>
      <c r="BJ214">
        <v>7</v>
      </c>
      <c r="BK214">
        <v>7</v>
      </c>
      <c r="BL214">
        <v>7</v>
      </c>
      <c r="BM214">
        <v>7</v>
      </c>
    </row>
    <row r="215" spans="1:65" x14ac:dyDescent="0.25">
      <c r="A215">
        <v>414</v>
      </c>
      <c r="B215" t="s">
        <v>1183</v>
      </c>
      <c r="C215">
        <f>IFERROR(VLOOKUP(Tabla1[[#This Row],[team_name]],fut_masc,2,0),7)</f>
        <v>7</v>
      </c>
      <c r="D215">
        <f>IFERROR(VLOOKUP(Tabla1[[#This Row],[team_name]],fut_fem,2,0),7)</f>
        <v>7</v>
      </c>
      <c r="E215">
        <f>IFERROR(VLOOKUP(Tabla1[[#This Row],[team_name]],fts_masc,2,0),7)</f>
        <v>7</v>
      </c>
      <c r="F215">
        <f>IFERROR(VLOOKUP(Tabla1[[#This Row],[team_name]],fts_fem,2,0),7)</f>
        <v>7</v>
      </c>
      <c r="G215">
        <f>IFERROR(VLOOKUP(Tabla1[[#This Row],[team_name]],vol_masc,2,0),7)</f>
        <v>7</v>
      </c>
      <c r="H215">
        <f>IFERROR(VLOOKUP(Tabla1[[#This Row],[team_name]],bas_masc,2,0),7)</f>
        <v>7</v>
      </c>
      <c r="I215">
        <f>IFERROR(VLOOKUP(Tabla1[[#This Row],[team_name]],bes_masc,2,0),7)</f>
        <v>7</v>
      </c>
      <c r="J215">
        <f>IFERROR(VLOOKUP(Tabla1[[#This Row],[team_name]],bad_masc,2,0),7)</f>
        <v>7</v>
      </c>
      <c r="K215">
        <f>IFERROR(VLOOKUP(Tabla1[[#This Row],[team_name]],cur_masc,2,0),7)</f>
        <v>7</v>
      </c>
      <c r="L215">
        <f>IFERROR(VLOOKUP(Tabla1[[#This Row],[team_name]],ten_masc,2,0),7)</f>
        <v>7</v>
      </c>
      <c r="M215">
        <f>IFERROR(VLOOKUP(Tabla1[[#This Row],[team_name]],rug_masc,2,0),7)</f>
        <v>7</v>
      </c>
      <c r="N215">
        <f>IFERROR(VLOOKUP(Tabla1[[#This Row],[team_name]],sqs_masc,2,0),7)</f>
        <v>7</v>
      </c>
      <c r="O215">
        <f>IFERROR(VLOOKUP(Tabla1[[#This Row],[team_name]],vlp_masc,2,0),7)</f>
        <v>7</v>
      </c>
      <c r="P215">
        <f>IFERROR(VLOOKUP(Tabla1[[#This Row],[team_name]],tem_masc,2,0),7)</f>
        <v>7</v>
      </c>
      <c r="Q215">
        <f>IFERROR(VLOOKUP(Tabla1[[#This Row],[team_name]],bal_masc,2,0),7)</f>
        <v>7</v>
      </c>
      <c r="R215">
        <f>IFERROR(VLOOKUP(Tabla1[[#This Row],[team_name]],hck_masc,2,0),7)</f>
        <v>7</v>
      </c>
      <c r="S215">
        <f>IFERROR(VLOOKUP(Tabla1[[#This Row],[team_name]],arc_masc,2,0),7)</f>
        <v>7</v>
      </c>
      <c r="T215">
        <f>IFERROR(VLOOKUP(Tabla1[[#This Row],[team_name]],esg_masc,2,0),7)</f>
        <v>7</v>
      </c>
      <c r="U215">
        <f>IFERROR(VLOOKUP(Tabla1[[#This Row],[team_name]],vol_fem,2,0),7)</f>
        <v>7</v>
      </c>
      <c r="V215">
        <f>IFERROR(VLOOKUP(Tabla1[[#This Row],[team_name]],bas_fem,2,0),7)</f>
        <v>6</v>
      </c>
      <c r="W215">
        <f>IFERROR(VLOOKUP(Tabla1[[#This Row],[team_name]],bes_fem,2,0),7)</f>
        <v>5</v>
      </c>
      <c r="X215">
        <f>IFERROR(VLOOKUP(Tabla1[[#This Row],[team_name]],bad_fem,2,0),7)</f>
        <v>7</v>
      </c>
      <c r="Y215">
        <f>IFERROR(VLOOKUP(Tabla1[[#This Row],[team_name]],cur_fem,2,0),7)</f>
        <v>7</v>
      </c>
      <c r="Z215">
        <f>IFERROR(VLOOKUP(Tabla1[[#This Row],[team_name]],ten_fem,2,0),7)</f>
        <v>7</v>
      </c>
      <c r="AA215">
        <f>IFERROR(VLOOKUP(Tabla1[[#This Row],[team_name]],rug_fem,2,0),7)</f>
        <v>7</v>
      </c>
      <c r="AB215">
        <f>IFERROR(VLOOKUP(Tabla1[[#This Row],[team_name]],sqs_fem,2,0),7)</f>
        <v>7</v>
      </c>
      <c r="AC215">
        <f>IFERROR(VLOOKUP(Tabla1[[#This Row],[team_name]],vlp_fem,2,0),7)</f>
        <v>7</v>
      </c>
      <c r="AD215">
        <f>IFERROR(VLOOKUP(Tabla1[[#This Row],[team_name]],tem_fem,2,0),7)</f>
        <v>7</v>
      </c>
      <c r="AE215">
        <f>IFERROR(VLOOKUP(Tabla1[[#This Row],[team_name]],bal_fem,2,0),7)</f>
        <v>7</v>
      </c>
      <c r="AF215">
        <f>IFERROR(VLOOKUP(Tabla1[[#This Row],[team_name]],hck_fem,2,0),7)</f>
        <v>6</v>
      </c>
      <c r="AG215">
        <f>IFERROR(VLOOKUP(Tabla1[[#This Row],[team_name]],esg_fem,2,0),7)</f>
        <v>7</v>
      </c>
      <c r="AH215">
        <f>IFERROR(VLOOKUP(Tabla1[[#This Row],[team_name]],esg_fem,2,0),7)</f>
        <v>7</v>
      </c>
      <c r="BC215">
        <v>7</v>
      </c>
      <c r="BD215">
        <v>7</v>
      </c>
      <c r="BE215">
        <v>7</v>
      </c>
      <c r="BF215">
        <v>7</v>
      </c>
      <c r="BG215">
        <v>7</v>
      </c>
      <c r="BH215">
        <v>7</v>
      </c>
      <c r="BI215">
        <v>7</v>
      </c>
      <c r="BJ215">
        <v>7</v>
      </c>
      <c r="BK215">
        <v>7</v>
      </c>
      <c r="BL215">
        <v>7</v>
      </c>
      <c r="BM215">
        <v>7</v>
      </c>
    </row>
    <row r="216" spans="1:65" x14ac:dyDescent="0.25">
      <c r="A216">
        <v>415</v>
      </c>
      <c r="B216" t="s">
        <v>1184</v>
      </c>
      <c r="C216">
        <f>IFERROR(VLOOKUP(Tabla1[[#This Row],[team_name]],fut_masc,2,0),7)</f>
        <v>7</v>
      </c>
      <c r="D216">
        <f>IFERROR(VLOOKUP(Tabla1[[#This Row],[team_name]],fut_fem,2,0),7)</f>
        <v>7</v>
      </c>
      <c r="E216">
        <f>IFERROR(VLOOKUP(Tabla1[[#This Row],[team_name]],fts_masc,2,0),7)</f>
        <v>7</v>
      </c>
      <c r="F216">
        <f>IFERROR(VLOOKUP(Tabla1[[#This Row],[team_name]],fts_fem,2,0),7)</f>
        <v>7</v>
      </c>
      <c r="G216">
        <f>IFERROR(VLOOKUP(Tabla1[[#This Row],[team_name]],vol_masc,2,0),7)</f>
        <v>7</v>
      </c>
      <c r="H216">
        <f>IFERROR(VLOOKUP(Tabla1[[#This Row],[team_name]],bas_masc,2,0),7)</f>
        <v>7</v>
      </c>
      <c r="I216">
        <f>IFERROR(VLOOKUP(Tabla1[[#This Row],[team_name]],bes_masc,2,0),7)</f>
        <v>7</v>
      </c>
      <c r="J216">
        <f>IFERROR(VLOOKUP(Tabla1[[#This Row],[team_name]],bad_masc,2,0),7)</f>
        <v>7</v>
      </c>
      <c r="K216">
        <f>IFERROR(VLOOKUP(Tabla1[[#This Row],[team_name]],cur_masc,2,0),7)</f>
        <v>7</v>
      </c>
      <c r="L216">
        <f>IFERROR(VLOOKUP(Tabla1[[#This Row],[team_name]],ten_masc,2,0),7)</f>
        <v>7</v>
      </c>
      <c r="M216">
        <f>IFERROR(VLOOKUP(Tabla1[[#This Row],[team_name]],rug_masc,2,0),7)</f>
        <v>7</v>
      </c>
      <c r="N216">
        <f>IFERROR(VLOOKUP(Tabla1[[#This Row],[team_name]],sqs_masc,2,0),7)</f>
        <v>7</v>
      </c>
      <c r="O216">
        <f>IFERROR(VLOOKUP(Tabla1[[#This Row],[team_name]],vlp_masc,2,0),7)</f>
        <v>7</v>
      </c>
      <c r="P216">
        <f>IFERROR(VLOOKUP(Tabla1[[#This Row],[team_name]],tem_masc,2,0),7)</f>
        <v>7</v>
      </c>
      <c r="Q216">
        <f>IFERROR(VLOOKUP(Tabla1[[#This Row],[team_name]],bal_masc,2,0),7)</f>
        <v>7</v>
      </c>
      <c r="R216">
        <f>IFERROR(VLOOKUP(Tabla1[[#This Row],[team_name]],hck_masc,2,0),7)</f>
        <v>7</v>
      </c>
      <c r="S216">
        <f>IFERROR(VLOOKUP(Tabla1[[#This Row],[team_name]],arc_masc,2,0),7)</f>
        <v>7</v>
      </c>
      <c r="T216">
        <f>IFERROR(VLOOKUP(Tabla1[[#This Row],[team_name]],esg_masc,2,0),7)</f>
        <v>7</v>
      </c>
      <c r="U216">
        <f>IFERROR(VLOOKUP(Tabla1[[#This Row],[team_name]],vol_fem,2,0),7)</f>
        <v>7</v>
      </c>
      <c r="V216">
        <f>IFERROR(VLOOKUP(Tabla1[[#This Row],[team_name]],bas_fem,2,0),7)</f>
        <v>7</v>
      </c>
      <c r="W216">
        <f>IFERROR(VLOOKUP(Tabla1[[#This Row],[team_name]],bes_fem,2,0),7)</f>
        <v>7</v>
      </c>
      <c r="X216">
        <f>IFERROR(VLOOKUP(Tabla1[[#This Row],[team_name]],bad_fem,2,0),7)</f>
        <v>7</v>
      </c>
      <c r="Y216">
        <f>IFERROR(VLOOKUP(Tabla1[[#This Row],[team_name]],cur_fem,2,0),7)</f>
        <v>7</v>
      </c>
      <c r="Z216">
        <f>IFERROR(VLOOKUP(Tabla1[[#This Row],[team_name]],ten_fem,2,0),7)</f>
        <v>7</v>
      </c>
      <c r="AA216">
        <f>IFERROR(VLOOKUP(Tabla1[[#This Row],[team_name]],rug_fem,2,0),7)</f>
        <v>7</v>
      </c>
      <c r="AB216">
        <f>IFERROR(VLOOKUP(Tabla1[[#This Row],[team_name]],sqs_fem,2,0),7)</f>
        <v>7</v>
      </c>
      <c r="AC216">
        <f>IFERROR(VLOOKUP(Tabla1[[#This Row],[team_name]],vlp_fem,2,0),7)</f>
        <v>7</v>
      </c>
      <c r="AD216">
        <f>IFERROR(VLOOKUP(Tabla1[[#This Row],[team_name]],tem_fem,2,0),7)</f>
        <v>7</v>
      </c>
      <c r="AE216">
        <f>IFERROR(VLOOKUP(Tabla1[[#This Row],[team_name]],bal_fem,2,0),7)</f>
        <v>7</v>
      </c>
      <c r="AF216">
        <f>IFERROR(VLOOKUP(Tabla1[[#This Row],[team_name]],hck_fem,2,0),7)</f>
        <v>7</v>
      </c>
      <c r="AG216">
        <f>IFERROR(VLOOKUP(Tabla1[[#This Row],[team_name]],esg_fem,2,0),7)</f>
        <v>7</v>
      </c>
      <c r="AH216">
        <f>IFERROR(VLOOKUP(Tabla1[[#This Row],[team_name]],esg_fem,2,0),7)</f>
        <v>7</v>
      </c>
      <c r="BC216">
        <v>7</v>
      </c>
      <c r="BD216">
        <v>7</v>
      </c>
      <c r="BE216">
        <v>7</v>
      </c>
      <c r="BF216">
        <v>7</v>
      </c>
      <c r="BG216">
        <v>7</v>
      </c>
      <c r="BH216">
        <v>7</v>
      </c>
      <c r="BI216">
        <v>7</v>
      </c>
      <c r="BJ216">
        <v>7</v>
      </c>
      <c r="BK216">
        <v>7</v>
      </c>
      <c r="BL216">
        <v>7</v>
      </c>
      <c r="BM216">
        <v>7</v>
      </c>
    </row>
    <row r="217" spans="1:65" x14ac:dyDescent="0.25">
      <c r="A217">
        <v>416</v>
      </c>
      <c r="B217" t="s">
        <v>1185</v>
      </c>
      <c r="C217">
        <f>IFERROR(VLOOKUP(Tabla1[[#This Row],[team_name]],fut_masc,2,0),7)</f>
        <v>7</v>
      </c>
      <c r="D217">
        <f>IFERROR(VLOOKUP(Tabla1[[#This Row],[team_name]],fut_fem,2,0),7)</f>
        <v>3</v>
      </c>
      <c r="E217">
        <f>IFERROR(VLOOKUP(Tabla1[[#This Row],[team_name]],fts_masc,2,0),7)</f>
        <v>7</v>
      </c>
      <c r="F217">
        <f>IFERROR(VLOOKUP(Tabla1[[#This Row],[team_name]],fts_fem,2,0),7)</f>
        <v>7</v>
      </c>
      <c r="G217">
        <f>IFERROR(VLOOKUP(Tabla1[[#This Row],[team_name]],vol_masc,2,0),7)</f>
        <v>7</v>
      </c>
      <c r="H217">
        <f>IFERROR(VLOOKUP(Tabla1[[#This Row],[team_name]],bas_masc,2,0),7)</f>
        <v>7</v>
      </c>
      <c r="I217">
        <f>IFERROR(VLOOKUP(Tabla1[[#This Row],[team_name]],bes_masc,2,0),7)</f>
        <v>7</v>
      </c>
      <c r="J217">
        <f>IFERROR(VLOOKUP(Tabla1[[#This Row],[team_name]],bad_masc,2,0),7)</f>
        <v>7</v>
      </c>
      <c r="K217">
        <f>IFERROR(VLOOKUP(Tabla1[[#This Row],[team_name]],cur_masc,2,0),7)</f>
        <v>7</v>
      </c>
      <c r="L217">
        <f>IFERROR(VLOOKUP(Tabla1[[#This Row],[team_name]],ten_masc,2,0),7)</f>
        <v>7</v>
      </c>
      <c r="M217">
        <f>IFERROR(VLOOKUP(Tabla1[[#This Row],[team_name]],rug_masc,2,0),7)</f>
        <v>7</v>
      </c>
      <c r="N217">
        <f>IFERROR(VLOOKUP(Tabla1[[#This Row],[team_name]],sqs_masc,2,0),7)</f>
        <v>7</v>
      </c>
      <c r="O217">
        <f>IFERROR(VLOOKUP(Tabla1[[#This Row],[team_name]],vlp_masc,2,0),7)</f>
        <v>7</v>
      </c>
      <c r="P217">
        <f>IFERROR(VLOOKUP(Tabla1[[#This Row],[team_name]],tem_masc,2,0),7)</f>
        <v>7</v>
      </c>
      <c r="Q217">
        <f>IFERROR(VLOOKUP(Tabla1[[#This Row],[team_name]],bal_masc,2,0),7)</f>
        <v>7</v>
      </c>
      <c r="R217">
        <f>IFERROR(VLOOKUP(Tabla1[[#This Row],[team_name]],hck_masc,2,0),7)</f>
        <v>7</v>
      </c>
      <c r="S217">
        <f>IFERROR(VLOOKUP(Tabla1[[#This Row],[team_name]],arc_masc,2,0),7)</f>
        <v>7</v>
      </c>
      <c r="T217">
        <f>IFERROR(VLOOKUP(Tabla1[[#This Row],[team_name]],esg_masc,2,0),7)</f>
        <v>7</v>
      </c>
      <c r="U217">
        <f>IFERROR(VLOOKUP(Tabla1[[#This Row],[team_name]],vol_fem,2,0),7)</f>
        <v>7</v>
      </c>
      <c r="V217">
        <f>IFERROR(VLOOKUP(Tabla1[[#This Row],[team_name]],bas_fem,2,0),7)</f>
        <v>7</v>
      </c>
      <c r="W217">
        <f>IFERROR(VLOOKUP(Tabla1[[#This Row],[team_name]],bes_fem,2,0),7)</f>
        <v>6</v>
      </c>
      <c r="X217">
        <f>IFERROR(VLOOKUP(Tabla1[[#This Row],[team_name]],bad_fem,2,0),7)</f>
        <v>7</v>
      </c>
      <c r="Y217">
        <f>IFERROR(VLOOKUP(Tabla1[[#This Row],[team_name]],cur_fem,2,0),7)</f>
        <v>7</v>
      </c>
      <c r="Z217">
        <f>IFERROR(VLOOKUP(Tabla1[[#This Row],[team_name]],ten_fem,2,0),7)</f>
        <v>7</v>
      </c>
      <c r="AA217">
        <f>IFERROR(VLOOKUP(Tabla1[[#This Row],[team_name]],rug_fem,2,0),7)</f>
        <v>2</v>
      </c>
      <c r="AB217">
        <f>IFERROR(VLOOKUP(Tabla1[[#This Row],[team_name]],sqs_fem,2,0),7)</f>
        <v>6</v>
      </c>
      <c r="AC217">
        <f>IFERROR(VLOOKUP(Tabla1[[#This Row],[team_name]],vlp_fem,2,0),7)</f>
        <v>7</v>
      </c>
      <c r="AD217">
        <f>IFERROR(VLOOKUP(Tabla1[[#This Row],[team_name]],tem_fem,2,0),7)</f>
        <v>5</v>
      </c>
      <c r="AE217">
        <f>IFERROR(VLOOKUP(Tabla1[[#This Row],[team_name]],bal_fem,2,0),7)</f>
        <v>7</v>
      </c>
      <c r="AF217">
        <f>IFERROR(VLOOKUP(Tabla1[[#This Row],[team_name]],hck_fem,2,0),7)</f>
        <v>3</v>
      </c>
      <c r="AG217">
        <f>IFERROR(VLOOKUP(Tabla1[[#This Row],[team_name]],esg_fem,2,0),7)</f>
        <v>4</v>
      </c>
      <c r="AH217">
        <f>IFERROR(VLOOKUP(Tabla1[[#This Row],[team_name]],esg_fem,2,0),7)</f>
        <v>4</v>
      </c>
      <c r="BC217">
        <v>7</v>
      </c>
      <c r="BD217">
        <v>7</v>
      </c>
      <c r="BE217">
        <v>7</v>
      </c>
      <c r="BF217">
        <v>7</v>
      </c>
      <c r="BG217">
        <v>7</v>
      </c>
      <c r="BH217">
        <v>7</v>
      </c>
      <c r="BI217">
        <v>7</v>
      </c>
      <c r="BJ217">
        <v>7</v>
      </c>
      <c r="BK217">
        <v>7</v>
      </c>
      <c r="BL217">
        <v>7</v>
      </c>
      <c r="BM217">
        <v>7</v>
      </c>
    </row>
    <row r="218" spans="1:65" x14ac:dyDescent="0.25">
      <c r="A218">
        <v>417</v>
      </c>
      <c r="B218" t="s">
        <v>1186</v>
      </c>
      <c r="C218">
        <f>IFERROR(VLOOKUP(Tabla1[[#This Row],[team_name]],fut_masc,2,0),7)</f>
        <v>7</v>
      </c>
      <c r="D218">
        <f>IFERROR(VLOOKUP(Tabla1[[#This Row],[team_name]],fut_fem,2,0),7)</f>
        <v>7</v>
      </c>
      <c r="E218">
        <f>IFERROR(VLOOKUP(Tabla1[[#This Row],[team_name]],fts_masc,2,0),7)</f>
        <v>7</v>
      </c>
      <c r="F218">
        <f>IFERROR(VLOOKUP(Tabla1[[#This Row],[team_name]],fts_fem,2,0),7)</f>
        <v>7</v>
      </c>
      <c r="G218">
        <f>IFERROR(VLOOKUP(Tabla1[[#This Row],[team_name]],vol_masc,2,0),7)</f>
        <v>7</v>
      </c>
      <c r="H218">
        <f>IFERROR(VLOOKUP(Tabla1[[#This Row],[team_name]],bas_masc,2,0),7)</f>
        <v>7</v>
      </c>
      <c r="I218">
        <f>IFERROR(VLOOKUP(Tabla1[[#This Row],[team_name]],bes_masc,2,0),7)</f>
        <v>7</v>
      </c>
      <c r="J218">
        <f>IFERROR(VLOOKUP(Tabla1[[#This Row],[team_name]],bad_masc,2,0),7)</f>
        <v>7</v>
      </c>
      <c r="K218">
        <f>IFERROR(VLOOKUP(Tabla1[[#This Row],[team_name]],cur_masc,2,0),7)</f>
        <v>7</v>
      </c>
      <c r="L218">
        <f>IFERROR(VLOOKUP(Tabla1[[#This Row],[team_name]],ten_masc,2,0),7)</f>
        <v>7</v>
      </c>
      <c r="M218">
        <f>IFERROR(VLOOKUP(Tabla1[[#This Row],[team_name]],rug_masc,2,0),7)</f>
        <v>7</v>
      </c>
      <c r="N218">
        <f>IFERROR(VLOOKUP(Tabla1[[#This Row],[team_name]],sqs_masc,2,0),7)</f>
        <v>7</v>
      </c>
      <c r="O218">
        <f>IFERROR(VLOOKUP(Tabla1[[#This Row],[team_name]],vlp_masc,2,0),7)</f>
        <v>7</v>
      </c>
      <c r="P218">
        <f>IFERROR(VLOOKUP(Tabla1[[#This Row],[team_name]],tem_masc,2,0),7)</f>
        <v>7</v>
      </c>
      <c r="Q218">
        <f>IFERROR(VLOOKUP(Tabla1[[#This Row],[team_name]],bal_masc,2,0),7)</f>
        <v>7</v>
      </c>
      <c r="R218">
        <f>IFERROR(VLOOKUP(Tabla1[[#This Row],[team_name]],hck_masc,2,0),7)</f>
        <v>7</v>
      </c>
      <c r="S218">
        <f>IFERROR(VLOOKUP(Tabla1[[#This Row],[team_name]],arc_masc,2,0),7)</f>
        <v>7</v>
      </c>
      <c r="T218">
        <f>IFERROR(VLOOKUP(Tabla1[[#This Row],[team_name]],esg_masc,2,0),7)</f>
        <v>7</v>
      </c>
      <c r="U218">
        <f>IFERROR(VLOOKUP(Tabla1[[#This Row],[team_name]],vol_fem,2,0),7)</f>
        <v>7</v>
      </c>
      <c r="V218">
        <f>IFERROR(VLOOKUP(Tabla1[[#This Row],[team_name]],bas_fem,2,0),7)</f>
        <v>7</v>
      </c>
      <c r="W218">
        <f>IFERROR(VLOOKUP(Tabla1[[#This Row],[team_name]],bes_fem,2,0),7)</f>
        <v>7</v>
      </c>
      <c r="X218">
        <f>IFERROR(VLOOKUP(Tabla1[[#This Row],[team_name]],bad_fem,2,0),7)</f>
        <v>7</v>
      </c>
      <c r="Y218">
        <f>IFERROR(VLOOKUP(Tabla1[[#This Row],[team_name]],cur_fem,2,0),7)</f>
        <v>7</v>
      </c>
      <c r="Z218">
        <f>IFERROR(VLOOKUP(Tabla1[[#This Row],[team_name]],ten_fem,2,0),7)</f>
        <v>7</v>
      </c>
      <c r="AA218">
        <f>IFERROR(VLOOKUP(Tabla1[[#This Row],[team_name]],rug_fem,2,0),7)</f>
        <v>7</v>
      </c>
      <c r="AB218">
        <f>IFERROR(VLOOKUP(Tabla1[[#This Row],[team_name]],sqs_fem,2,0),7)</f>
        <v>7</v>
      </c>
      <c r="AC218">
        <f>IFERROR(VLOOKUP(Tabla1[[#This Row],[team_name]],vlp_fem,2,0),7)</f>
        <v>7</v>
      </c>
      <c r="AD218">
        <f>IFERROR(VLOOKUP(Tabla1[[#This Row],[team_name]],tem_fem,2,0),7)</f>
        <v>7</v>
      </c>
      <c r="AE218">
        <f>IFERROR(VLOOKUP(Tabla1[[#This Row],[team_name]],bal_fem,2,0),7)</f>
        <v>7</v>
      </c>
      <c r="AF218">
        <f>IFERROR(VLOOKUP(Tabla1[[#This Row],[team_name]],hck_fem,2,0),7)</f>
        <v>7</v>
      </c>
      <c r="AG218">
        <f>IFERROR(VLOOKUP(Tabla1[[#This Row],[team_name]],esg_fem,2,0),7)</f>
        <v>7</v>
      </c>
      <c r="AH218">
        <f>IFERROR(VLOOKUP(Tabla1[[#This Row],[team_name]],esg_fem,2,0),7)</f>
        <v>7</v>
      </c>
      <c r="BC218">
        <v>7</v>
      </c>
      <c r="BD218">
        <v>7</v>
      </c>
      <c r="BE218">
        <v>7</v>
      </c>
      <c r="BF218">
        <v>7</v>
      </c>
      <c r="BG218">
        <v>7</v>
      </c>
      <c r="BH218">
        <v>7</v>
      </c>
      <c r="BI218">
        <v>7</v>
      </c>
      <c r="BJ218">
        <v>7</v>
      </c>
      <c r="BK218">
        <v>7</v>
      </c>
      <c r="BL218">
        <v>7</v>
      </c>
      <c r="BM218">
        <v>7</v>
      </c>
    </row>
    <row r="219" spans="1:65" x14ac:dyDescent="0.25">
      <c r="A219">
        <v>418</v>
      </c>
      <c r="B219" t="s">
        <v>1187</v>
      </c>
      <c r="C219">
        <f>IFERROR(VLOOKUP(Tabla1[[#This Row],[team_name]],fut_masc,2,0),7)</f>
        <v>7</v>
      </c>
      <c r="D219">
        <f>IFERROR(VLOOKUP(Tabla1[[#This Row],[team_name]],fut_fem,2,0),7)</f>
        <v>7</v>
      </c>
      <c r="E219">
        <f>IFERROR(VLOOKUP(Tabla1[[#This Row],[team_name]],fts_masc,2,0),7)</f>
        <v>7</v>
      </c>
      <c r="F219">
        <f>IFERROR(VLOOKUP(Tabla1[[#This Row],[team_name]],fts_fem,2,0),7)</f>
        <v>7</v>
      </c>
      <c r="G219">
        <f>IFERROR(VLOOKUP(Tabla1[[#This Row],[team_name]],vol_masc,2,0),7)</f>
        <v>7</v>
      </c>
      <c r="H219">
        <f>IFERROR(VLOOKUP(Tabla1[[#This Row],[team_name]],bas_masc,2,0),7)</f>
        <v>7</v>
      </c>
      <c r="I219">
        <f>IFERROR(VLOOKUP(Tabla1[[#This Row],[team_name]],bes_masc,2,0),7)</f>
        <v>7</v>
      </c>
      <c r="J219">
        <f>IFERROR(VLOOKUP(Tabla1[[#This Row],[team_name]],bad_masc,2,0),7)</f>
        <v>7</v>
      </c>
      <c r="K219">
        <f>IFERROR(VLOOKUP(Tabla1[[#This Row],[team_name]],cur_masc,2,0),7)</f>
        <v>7</v>
      </c>
      <c r="L219">
        <f>IFERROR(VLOOKUP(Tabla1[[#This Row],[team_name]],ten_masc,2,0),7)</f>
        <v>7</v>
      </c>
      <c r="M219">
        <f>IFERROR(VLOOKUP(Tabla1[[#This Row],[team_name]],rug_masc,2,0),7)</f>
        <v>7</v>
      </c>
      <c r="N219">
        <f>IFERROR(VLOOKUP(Tabla1[[#This Row],[team_name]],sqs_masc,2,0),7)</f>
        <v>7</v>
      </c>
      <c r="O219">
        <f>IFERROR(VLOOKUP(Tabla1[[#This Row],[team_name]],vlp_masc,2,0),7)</f>
        <v>7</v>
      </c>
      <c r="P219">
        <f>IFERROR(VLOOKUP(Tabla1[[#This Row],[team_name]],tem_masc,2,0),7)</f>
        <v>7</v>
      </c>
      <c r="Q219">
        <f>IFERROR(VLOOKUP(Tabla1[[#This Row],[team_name]],bal_masc,2,0),7)</f>
        <v>7</v>
      </c>
      <c r="R219">
        <f>IFERROR(VLOOKUP(Tabla1[[#This Row],[team_name]],hck_masc,2,0),7)</f>
        <v>7</v>
      </c>
      <c r="S219">
        <f>IFERROR(VLOOKUP(Tabla1[[#This Row],[team_name]],arc_masc,2,0),7)</f>
        <v>7</v>
      </c>
      <c r="T219">
        <f>IFERROR(VLOOKUP(Tabla1[[#This Row],[team_name]],esg_masc,2,0),7)</f>
        <v>7</v>
      </c>
      <c r="U219">
        <f>IFERROR(VLOOKUP(Tabla1[[#This Row],[team_name]],vol_fem,2,0),7)</f>
        <v>7</v>
      </c>
      <c r="V219">
        <f>IFERROR(VLOOKUP(Tabla1[[#This Row],[team_name]],bas_fem,2,0),7)</f>
        <v>4</v>
      </c>
      <c r="W219">
        <f>IFERROR(VLOOKUP(Tabla1[[#This Row],[team_name]],bes_fem,2,0),7)</f>
        <v>7</v>
      </c>
      <c r="X219">
        <f>IFERROR(VLOOKUP(Tabla1[[#This Row],[team_name]],bad_fem,2,0),7)</f>
        <v>7</v>
      </c>
      <c r="Y219">
        <f>IFERROR(VLOOKUP(Tabla1[[#This Row],[team_name]],cur_fem,2,0),7)</f>
        <v>7</v>
      </c>
      <c r="Z219">
        <f>IFERROR(VLOOKUP(Tabla1[[#This Row],[team_name]],ten_fem,2,0),7)</f>
        <v>7</v>
      </c>
      <c r="AA219">
        <f>IFERROR(VLOOKUP(Tabla1[[#This Row],[team_name]],rug_fem,2,0),7)</f>
        <v>7</v>
      </c>
      <c r="AB219">
        <f>IFERROR(VLOOKUP(Tabla1[[#This Row],[team_name]],sqs_fem,2,0),7)</f>
        <v>7</v>
      </c>
      <c r="AC219">
        <f>IFERROR(VLOOKUP(Tabla1[[#This Row],[team_name]],vlp_fem,2,0),7)</f>
        <v>7</v>
      </c>
      <c r="AD219">
        <f>IFERROR(VLOOKUP(Tabla1[[#This Row],[team_name]],tem_fem,2,0),7)</f>
        <v>7</v>
      </c>
      <c r="AE219">
        <f>IFERROR(VLOOKUP(Tabla1[[#This Row],[team_name]],bal_fem,2,0),7)</f>
        <v>7</v>
      </c>
      <c r="AF219">
        <f>IFERROR(VLOOKUP(Tabla1[[#This Row],[team_name]],hck_fem,2,0),7)</f>
        <v>7</v>
      </c>
      <c r="AG219">
        <f>IFERROR(VLOOKUP(Tabla1[[#This Row],[team_name]],esg_fem,2,0),7)</f>
        <v>7</v>
      </c>
      <c r="AH219">
        <f>IFERROR(VLOOKUP(Tabla1[[#This Row],[team_name]],esg_fem,2,0),7)</f>
        <v>7</v>
      </c>
      <c r="BC219">
        <v>7</v>
      </c>
      <c r="BD219">
        <v>7</v>
      </c>
      <c r="BE219">
        <v>7</v>
      </c>
      <c r="BF219">
        <v>7</v>
      </c>
      <c r="BG219">
        <v>7</v>
      </c>
      <c r="BH219">
        <v>7</v>
      </c>
      <c r="BI219">
        <v>7</v>
      </c>
      <c r="BJ219">
        <v>7</v>
      </c>
      <c r="BK219">
        <v>7</v>
      </c>
      <c r="BL219">
        <v>7</v>
      </c>
      <c r="BM219">
        <v>7</v>
      </c>
    </row>
    <row r="220" spans="1:65" x14ac:dyDescent="0.25">
      <c r="A220">
        <v>419</v>
      </c>
      <c r="B220" t="s">
        <v>1188</v>
      </c>
      <c r="C220">
        <f>IFERROR(VLOOKUP(Tabla1[[#This Row],[team_name]],fut_masc,2,0),7)</f>
        <v>7</v>
      </c>
      <c r="D220">
        <f>IFERROR(VLOOKUP(Tabla1[[#This Row],[team_name]],fut_fem,2,0),7)</f>
        <v>1</v>
      </c>
      <c r="E220">
        <f>IFERROR(VLOOKUP(Tabla1[[#This Row],[team_name]],fts_masc,2,0),7)</f>
        <v>7</v>
      </c>
      <c r="F220">
        <f>IFERROR(VLOOKUP(Tabla1[[#This Row],[team_name]],fts_fem,2,0),7)</f>
        <v>3</v>
      </c>
      <c r="G220">
        <f>IFERROR(VLOOKUP(Tabla1[[#This Row],[team_name]],vol_masc,2,0),7)</f>
        <v>7</v>
      </c>
      <c r="H220">
        <f>IFERROR(VLOOKUP(Tabla1[[#This Row],[team_name]],bas_masc,2,0),7)</f>
        <v>7</v>
      </c>
      <c r="I220">
        <f>IFERROR(VLOOKUP(Tabla1[[#This Row],[team_name]],bes_masc,2,0),7)</f>
        <v>7</v>
      </c>
      <c r="J220">
        <f>IFERROR(VLOOKUP(Tabla1[[#This Row],[team_name]],bad_masc,2,0),7)</f>
        <v>7</v>
      </c>
      <c r="K220">
        <f>IFERROR(VLOOKUP(Tabla1[[#This Row],[team_name]],cur_masc,2,0),7)</f>
        <v>7</v>
      </c>
      <c r="L220">
        <f>IFERROR(VLOOKUP(Tabla1[[#This Row],[team_name]],ten_masc,2,0),7)</f>
        <v>7</v>
      </c>
      <c r="M220">
        <f>IFERROR(VLOOKUP(Tabla1[[#This Row],[team_name]],rug_masc,2,0),7)</f>
        <v>7</v>
      </c>
      <c r="N220">
        <f>IFERROR(VLOOKUP(Tabla1[[#This Row],[team_name]],sqs_masc,2,0),7)</f>
        <v>7</v>
      </c>
      <c r="O220">
        <f>IFERROR(VLOOKUP(Tabla1[[#This Row],[team_name]],vlp_masc,2,0),7)</f>
        <v>7</v>
      </c>
      <c r="P220">
        <f>IFERROR(VLOOKUP(Tabla1[[#This Row],[team_name]],tem_masc,2,0),7)</f>
        <v>7</v>
      </c>
      <c r="Q220">
        <f>IFERROR(VLOOKUP(Tabla1[[#This Row],[team_name]],bal_masc,2,0),7)</f>
        <v>7</v>
      </c>
      <c r="R220">
        <f>IFERROR(VLOOKUP(Tabla1[[#This Row],[team_name]],hck_masc,2,0),7)</f>
        <v>7</v>
      </c>
      <c r="S220">
        <f>IFERROR(VLOOKUP(Tabla1[[#This Row],[team_name]],arc_masc,2,0),7)</f>
        <v>7</v>
      </c>
      <c r="T220">
        <f>IFERROR(VLOOKUP(Tabla1[[#This Row],[team_name]],esg_masc,2,0),7)</f>
        <v>7</v>
      </c>
      <c r="U220">
        <f>IFERROR(VLOOKUP(Tabla1[[#This Row],[team_name]],vol_fem,2,0),7)</f>
        <v>3</v>
      </c>
      <c r="V220">
        <f>IFERROR(VLOOKUP(Tabla1[[#This Row],[team_name]],bas_fem,2,0),7)</f>
        <v>3</v>
      </c>
      <c r="W220">
        <f>IFERROR(VLOOKUP(Tabla1[[#This Row],[team_name]],bes_fem,2,0),7)</f>
        <v>7</v>
      </c>
      <c r="X220">
        <f>IFERROR(VLOOKUP(Tabla1[[#This Row],[team_name]],bad_fem,2,0),7)</f>
        <v>4</v>
      </c>
      <c r="Y220">
        <f>IFERROR(VLOOKUP(Tabla1[[#This Row],[team_name]],cur_fem,2,0),7)</f>
        <v>1</v>
      </c>
      <c r="Z220">
        <f>IFERROR(VLOOKUP(Tabla1[[#This Row],[team_name]],ten_fem,2,0),7)</f>
        <v>7</v>
      </c>
      <c r="AA220">
        <f>IFERROR(VLOOKUP(Tabla1[[#This Row],[team_name]],rug_fem,2,0),7)</f>
        <v>3</v>
      </c>
      <c r="AB220">
        <f>IFERROR(VLOOKUP(Tabla1[[#This Row],[team_name]],sqs_fem,2,0),7)</f>
        <v>7</v>
      </c>
      <c r="AC220">
        <f>IFERROR(VLOOKUP(Tabla1[[#This Row],[team_name]],vlp_fem,2,0),7)</f>
        <v>7</v>
      </c>
      <c r="AD220">
        <f>IFERROR(VLOOKUP(Tabla1[[#This Row],[team_name]],tem_fem,2,0),7)</f>
        <v>3</v>
      </c>
      <c r="AE220">
        <f>IFERROR(VLOOKUP(Tabla1[[#This Row],[team_name]],bal_fem,2,0),7)</f>
        <v>7</v>
      </c>
      <c r="AF220">
        <f>IFERROR(VLOOKUP(Tabla1[[#This Row],[team_name]],hck_fem,2,0),7)</f>
        <v>7</v>
      </c>
      <c r="AG220">
        <f>IFERROR(VLOOKUP(Tabla1[[#This Row],[team_name]],esg_fem,2,0),7)</f>
        <v>3</v>
      </c>
      <c r="AH220">
        <f>IFERROR(VLOOKUP(Tabla1[[#This Row],[team_name]],esg_fem,2,0),7)</f>
        <v>3</v>
      </c>
      <c r="BC220">
        <v>7</v>
      </c>
      <c r="BD220">
        <v>7</v>
      </c>
      <c r="BE220">
        <v>7</v>
      </c>
      <c r="BF220">
        <v>7</v>
      </c>
      <c r="BG220">
        <v>7</v>
      </c>
      <c r="BH220">
        <v>7</v>
      </c>
      <c r="BI220">
        <v>7</v>
      </c>
      <c r="BJ220">
        <v>7</v>
      </c>
      <c r="BK220">
        <v>7</v>
      </c>
      <c r="BL220">
        <v>7</v>
      </c>
      <c r="BM220">
        <v>7</v>
      </c>
    </row>
    <row r="221" spans="1:65" x14ac:dyDescent="0.25">
      <c r="A221">
        <v>420</v>
      </c>
      <c r="B221" t="s">
        <v>1189</v>
      </c>
      <c r="C221">
        <f>IFERROR(VLOOKUP(Tabla1[[#This Row],[team_name]],fut_masc,2,0),7)</f>
        <v>7</v>
      </c>
      <c r="D221">
        <f>IFERROR(VLOOKUP(Tabla1[[#This Row],[team_name]],fut_fem,2,0),7)</f>
        <v>2</v>
      </c>
      <c r="E221">
        <f>IFERROR(VLOOKUP(Tabla1[[#This Row],[team_name]],fts_masc,2,0),7)</f>
        <v>7</v>
      </c>
      <c r="F221">
        <f>IFERROR(VLOOKUP(Tabla1[[#This Row],[team_name]],fts_fem,2,0),7)</f>
        <v>7</v>
      </c>
      <c r="G221">
        <f>IFERROR(VLOOKUP(Tabla1[[#This Row],[team_name]],vol_masc,2,0),7)</f>
        <v>7</v>
      </c>
      <c r="H221">
        <f>IFERROR(VLOOKUP(Tabla1[[#This Row],[team_name]],bas_masc,2,0),7)</f>
        <v>7</v>
      </c>
      <c r="I221">
        <f>IFERROR(VLOOKUP(Tabla1[[#This Row],[team_name]],bes_masc,2,0),7)</f>
        <v>7</v>
      </c>
      <c r="J221">
        <f>IFERROR(VLOOKUP(Tabla1[[#This Row],[team_name]],bad_masc,2,0),7)</f>
        <v>7</v>
      </c>
      <c r="K221">
        <f>IFERROR(VLOOKUP(Tabla1[[#This Row],[team_name]],cur_masc,2,0),7)</f>
        <v>7</v>
      </c>
      <c r="L221">
        <f>IFERROR(VLOOKUP(Tabla1[[#This Row],[team_name]],ten_masc,2,0),7)</f>
        <v>7</v>
      </c>
      <c r="M221">
        <f>IFERROR(VLOOKUP(Tabla1[[#This Row],[team_name]],rug_masc,2,0),7)</f>
        <v>7</v>
      </c>
      <c r="N221">
        <f>IFERROR(VLOOKUP(Tabla1[[#This Row],[team_name]],sqs_masc,2,0),7)</f>
        <v>7</v>
      </c>
      <c r="O221">
        <f>IFERROR(VLOOKUP(Tabla1[[#This Row],[team_name]],vlp_masc,2,0),7)</f>
        <v>7</v>
      </c>
      <c r="P221">
        <f>IFERROR(VLOOKUP(Tabla1[[#This Row],[team_name]],tem_masc,2,0),7)</f>
        <v>7</v>
      </c>
      <c r="Q221">
        <f>IFERROR(VLOOKUP(Tabla1[[#This Row],[team_name]],bal_masc,2,0),7)</f>
        <v>7</v>
      </c>
      <c r="R221">
        <f>IFERROR(VLOOKUP(Tabla1[[#This Row],[team_name]],hck_masc,2,0),7)</f>
        <v>7</v>
      </c>
      <c r="S221">
        <f>IFERROR(VLOOKUP(Tabla1[[#This Row],[team_name]],arc_masc,2,0),7)</f>
        <v>7</v>
      </c>
      <c r="T221">
        <f>IFERROR(VLOOKUP(Tabla1[[#This Row],[team_name]],esg_masc,2,0),7)</f>
        <v>7</v>
      </c>
      <c r="U221">
        <f>IFERROR(VLOOKUP(Tabla1[[#This Row],[team_name]],vol_fem,2,0),7)</f>
        <v>3</v>
      </c>
      <c r="V221">
        <f>IFERROR(VLOOKUP(Tabla1[[#This Row],[team_name]],bas_fem,2,0),7)</f>
        <v>4</v>
      </c>
      <c r="W221">
        <f>IFERROR(VLOOKUP(Tabla1[[#This Row],[team_name]],bes_fem,2,0),7)</f>
        <v>7</v>
      </c>
      <c r="X221">
        <f>IFERROR(VLOOKUP(Tabla1[[#This Row],[team_name]],bad_fem,2,0),7)</f>
        <v>7</v>
      </c>
      <c r="Y221">
        <f>IFERROR(VLOOKUP(Tabla1[[#This Row],[team_name]],cur_fem,2,0),7)</f>
        <v>1</v>
      </c>
      <c r="Z221">
        <f>IFERROR(VLOOKUP(Tabla1[[#This Row],[team_name]],ten_fem,2,0),7)</f>
        <v>2</v>
      </c>
      <c r="AA221">
        <f>IFERROR(VLOOKUP(Tabla1[[#This Row],[team_name]],rug_fem,2,0),7)</f>
        <v>6</v>
      </c>
      <c r="AB221">
        <f>IFERROR(VLOOKUP(Tabla1[[#This Row],[team_name]],sqs_fem,2,0),7)</f>
        <v>7</v>
      </c>
      <c r="AC221">
        <f>IFERROR(VLOOKUP(Tabla1[[#This Row],[team_name]],vlp_fem,2,0),7)</f>
        <v>2</v>
      </c>
      <c r="AD221">
        <f>IFERROR(VLOOKUP(Tabla1[[#This Row],[team_name]],tem_fem,2,0),7)</f>
        <v>7</v>
      </c>
      <c r="AE221">
        <f>IFERROR(VLOOKUP(Tabla1[[#This Row],[team_name]],bal_fem,2,0),7)</f>
        <v>7</v>
      </c>
      <c r="AF221">
        <f>IFERROR(VLOOKUP(Tabla1[[#This Row],[team_name]],hck_fem,2,0),7)</f>
        <v>4</v>
      </c>
      <c r="AG221">
        <f>IFERROR(VLOOKUP(Tabla1[[#This Row],[team_name]],esg_fem,2,0),7)</f>
        <v>2</v>
      </c>
      <c r="AH221">
        <f>IFERROR(VLOOKUP(Tabla1[[#This Row],[team_name]],esg_fem,2,0),7)</f>
        <v>2</v>
      </c>
      <c r="BC221">
        <v>7</v>
      </c>
      <c r="BD221">
        <v>7</v>
      </c>
      <c r="BE221">
        <v>7</v>
      </c>
      <c r="BF221">
        <v>7</v>
      </c>
      <c r="BG221">
        <v>7</v>
      </c>
      <c r="BH221">
        <v>7</v>
      </c>
      <c r="BI221">
        <v>7</v>
      </c>
      <c r="BJ221">
        <v>7</v>
      </c>
      <c r="BK221">
        <v>7</v>
      </c>
      <c r="BL221">
        <v>7</v>
      </c>
      <c r="BM221">
        <v>7</v>
      </c>
    </row>
    <row r="222" spans="1:65" x14ac:dyDescent="0.25">
      <c r="A222">
        <v>421</v>
      </c>
      <c r="B222" t="s">
        <v>1190</v>
      </c>
      <c r="C222">
        <f>IFERROR(VLOOKUP(Tabla1[[#This Row],[team_name]],fut_masc,2,0),7)</f>
        <v>7</v>
      </c>
      <c r="D222">
        <f>IFERROR(VLOOKUP(Tabla1[[#This Row],[team_name]],fut_fem,2,0),7)</f>
        <v>6</v>
      </c>
      <c r="E222">
        <f>IFERROR(VLOOKUP(Tabla1[[#This Row],[team_name]],fts_masc,2,0),7)</f>
        <v>7</v>
      </c>
      <c r="F222">
        <f>IFERROR(VLOOKUP(Tabla1[[#This Row],[team_name]],fts_fem,2,0),7)</f>
        <v>7</v>
      </c>
      <c r="G222">
        <f>IFERROR(VLOOKUP(Tabla1[[#This Row],[team_name]],vol_masc,2,0),7)</f>
        <v>7</v>
      </c>
      <c r="H222">
        <f>IFERROR(VLOOKUP(Tabla1[[#This Row],[team_name]],bas_masc,2,0),7)</f>
        <v>7</v>
      </c>
      <c r="I222">
        <f>IFERROR(VLOOKUP(Tabla1[[#This Row],[team_name]],bes_masc,2,0),7)</f>
        <v>7</v>
      </c>
      <c r="J222">
        <f>IFERROR(VLOOKUP(Tabla1[[#This Row],[team_name]],bad_masc,2,0),7)</f>
        <v>7</v>
      </c>
      <c r="K222">
        <f>IFERROR(VLOOKUP(Tabla1[[#This Row],[team_name]],cur_masc,2,0),7)</f>
        <v>7</v>
      </c>
      <c r="L222">
        <f>IFERROR(VLOOKUP(Tabla1[[#This Row],[team_name]],ten_masc,2,0),7)</f>
        <v>7</v>
      </c>
      <c r="M222">
        <f>IFERROR(VLOOKUP(Tabla1[[#This Row],[team_name]],rug_masc,2,0),7)</f>
        <v>7</v>
      </c>
      <c r="N222">
        <f>IFERROR(VLOOKUP(Tabla1[[#This Row],[team_name]],sqs_masc,2,0),7)</f>
        <v>7</v>
      </c>
      <c r="O222">
        <f>IFERROR(VLOOKUP(Tabla1[[#This Row],[team_name]],vlp_masc,2,0),7)</f>
        <v>7</v>
      </c>
      <c r="P222">
        <f>IFERROR(VLOOKUP(Tabla1[[#This Row],[team_name]],tem_masc,2,0),7)</f>
        <v>7</v>
      </c>
      <c r="Q222">
        <f>IFERROR(VLOOKUP(Tabla1[[#This Row],[team_name]],bal_masc,2,0),7)</f>
        <v>7</v>
      </c>
      <c r="R222">
        <f>IFERROR(VLOOKUP(Tabla1[[#This Row],[team_name]],hck_masc,2,0),7)</f>
        <v>7</v>
      </c>
      <c r="S222">
        <f>IFERROR(VLOOKUP(Tabla1[[#This Row],[team_name]],arc_masc,2,0),7)</f>
        <v>7</v>
      </c>
      <c r="T222">
        <f>IFERROR(VLOOKUP(Tabla1[[#This Row],[team_name]],esg_masc,2,0),7)</f>
        <v>7</v>
      </c>
      <c r="U222">
        <f>IFERROR(VLOOKUP(Tabla1[[#This Row],[team_name]],vol_fem,2,0),7)</f>
        <v>5</v>
      </c>
      <c r="V222">
        <f>IFERROR(VLOOKUP(Tabla1[[#This Row],[team_name]],bas_fem,2,0),7)</f>
        <v>6</v>
      </c>
      <c r="W222">
        <f>IFERROR(VLOOKUP(Tabla1[[#This Row],[team_name]],bes_fem,2,0),7)</f>
        <v>7</v>
      </c>
      <c r="X222">
        <f>IFERROR(VLOOKUP(Tabla1[[#This Row],[team_name]],bad_fem,2,0),7)</f>
        <v>7</v>
      </c>
      <c r="Y222">
        <f>IFERROR(VLOOKUP(Tabla1[[#This Row],[team_name]],cur_fem,2,0),7)</f>
        <v>7</v>
      </c>
      <c r="Z222">
        <f>IFERROR(VLOOKUP(Tabla1[[#This Row],[team_name]],ten_fem,2,0),7)</f>
        <v>7</v>
      </c>
      <c r="AA222">
        <f>IFERROR(VLOOKUP(Tabla1[[#This Row],[team_name]],rug_fem,2,0),7)</f>
        <v>7</v>
      </c>
      <c r="AB222">
        <f>IFERROR(VLOOKUP(Tabla1[[#This Row],[team_name]],sqs_fem,2,0),7)</f>
        <v>7</v>
      </c>
      <c r="AC222">
        <f>IFERROR(VLOOKUP(Tabla1[[#This Row],[team_name]],vlp_fem,2,0),7)</f>
        <v>7</v>
      </c>
      <c r="AD222">
        <f>IFERROR(VLOOKUP(Tabla1[[#This Row],[team_name]],tem_fem,2,0),7)</f>
        <v>7</v>
      </c>
      <c r="AE222">
        <f>IFERROR(VLOOKUP(Tabla1[[#This Row],[team_name]],bal_fem,2,0),7)</f>
        <v>7</v>
      </c>
      <c r="AF222">
        <f>IFERROR(VLOOKUP(Tabla1[[#This Row],[team_name]],hck_fem,2,0),7)</f>
        <v>7</v>
      </c>
      <c r="AG222">
        <f>IFERROR(VLOOKUP(Tabla1[[#This Row],[team_name]],esg_fem,2,0),7)</f>
        <v>7</v>
      </c>
      <c r="AH222">
        <f>IFERROR(VLOOKUP(Tabla1[[#This Row],[team_name]],esg_fem,2,0),7)</f>
        <v>7</v>
      </c>
      <c r="BC222">
        <v>7</v>
      </c>
      <c r="BD222">
        <v>7</v>
      </c>
      <c r="BE222">
        <v>7</v>
      </c>
      <c r="BF222">
        <v>7</v>
      </c>
      <c r="BG222">
        <v>7</v>
      </c>
      <c r="BH222">
        <v>7</v>
      </c>
      <c r="BI222">
        <v>7</v>
      </c>
      <c r="BJ222">
        <v>7</v>
      </c>
      <c r="BK222">
        <v>7</v>
      </c>
      <c r="BL222">
        <v>7</v>
      </c>
      <c r="BM222">
        <v>7</v>
      </c>
    </row>
    <row r="223" spans="1:65" x14ac:dyDescent="0.25">
      <c r="A223">
        <v>422</v>
      </c>
      <c r="B223" t="s">
        <v>1191</v>
      </c>
      <c r="C223">
        <f>IFERROR(VLOOKUP(Tabla1[[#This Row],[team_name]],fut_masc,2,0),7)</f>
        <v>7</v>
      </c>
      <c r="D223">
        <f>IFERROR(VLOOKUP(Tabla1[[#This Row],[team_name]],fut_fem,2,0),7)</f>
        <v>6</v>
      </c>
      <c r="E223">
        <f>IFERROR(VLOOKUP(Tabla1[[#This Row],[team_name]],fts_masc,2,0),7)</f>
        <v>7</v>
      </c>
      <c r="F223">
        <f>IFERROR(VLOOKUP(Tabla1[[#This Row],[team_name]],fts_fem,2,0),7)</f>
        <v>6</v>
      </c>
      <c r="G223">
        <f>IFERROR(VLOOKUP(Tabla1[[#This Row],[team_name]],vol_masc,2,0),7)</f>
        <v>7</v>
      </c>
      <c r="H223">
        <f>IFERROR(VLOOKUP(Tabla1[[#This Row],[team_name]],bas_masc,2,0),7)</f>
        <v>7</v>
      </c>
      <c r="I223">
        <f>IFERROR(VLOOKUP(Tabla1[[#This Row],[team_name]],bes_masc,2,0),7)</f>
        <v>7</v>
      </c>
      <c r="J223">
        <f>IFERROR(VLOOKUP(Tabla1[[#This Row],[team_name]],bad_masc,2,0),7)</f>
        <v>7</v>
      </c>
      <c r="K223">
        <f>IFERROR(VLOOKUP(Tabla1[[#This Row],[team_name]],cur_masc,2,0),7)</f>
        <v>7</v>
      </c>
      <c r="L223">
        <f>IFERROR(VLOOKUP(Tabla1[[#This Row],[team_name]],ten_masc,2,0),7)</f>
        <v>7</v>
      </c>
      <c r="M223">
        <f>IFERROR(VLOOKUP(Tabla1[[#This Row],[team_name]],rug_masc,2,0),7)</f>
        <v>7</v>
      </c>
      <c r="N223">
        <f>IFERROR(VLOOKUP(Tabla1[[#This Row],[team_name]],sqs_masc,2,0),7)</f>
        <v>7</v>
      </c>
      <c r="O223">
        <f>IFERROR(VLOOKUP(Tabla1[[#This Row],[team_name]],vlp_masc,2,0),7)</f>
        <v>7</v>
      </c>
      <c r="P223">
        <f>IFERROR(VLOOKUP(Tabla1[[#This Row],[team_name]],tem_masc,2,0),7)</f>
        <v>7</v>
      </c>
      <c r="Q223">
        <f>IFERROR(VLOOKUP(Tabla1[[#This Row],[team_name]],bal_masc,2,0),7)</f>
        <v>7</v>
      </c>
      <c r="R223">
        <f>IFERROR(VLOOKUP(Tabla1[[#This Row],[team_name]],hck_masc,2,0),7)</f>
        <v>7</v>
      </c>
      <c r="S223">
        <f>IFERROR(VLOOKUP(Tabla1[[#This Row],[team_name]],arc_masc,2,0),7)</f>
        <v>7</v>
      </c>
      <c r="T223">
        <f>IFERROR(VLOOKUP(Tabla1[[#This Row],[team_name]],esg_masc,2,0),7)</f>
        <v>7</v>
      </c>
      <c r="U223">
        <f>IFERROR(VLOOKUP(Tabla1[[#This Row],[team_name]],vol_fem,2,0),7)</f>
        <v>7</v>
      </c>
      <c r="V223">
        <f>IFERROR(VLOOKUP(Tabla1[[#This Row],[team_name]],bas_fem,2,0),7)</f>
        <v>6</v>
      </c>
      <c r="W223">
        <f>IFERROR(VLOOKUP(Tabla1[[#This Row],[team_name]],bes_fem,2,0),7)</f>
        <v>7</v>
      </c>
      <c r="X223">
        <f>IFERROR(VLOOKUP(Tabla1[[#This Row],[team_name]],bad_fem,2,0),7)</f>
        <v>7</v>
      </c>
      <c r="Y223">
        <f>IFERROR(VLOOKUP(Tabla1[[#This Row],[team_name]],cur_fem,2,0),7)</f>
        <v>7</v>
      </c>
      <c r="Z223">
        <f>IFERROR(VLOOKUP(Tabla1[[#This Row],[team_name]],ten_fem,2,0),7)</f>
        <v>7</v>
      </c>
      <c r="AA223">
        <f>IFERROR(VLOOKUP(Tabla1[[#This Row],[team_name]],rug_fem,2,0),7)</f>
        <v>7</v>
      </c>
      <c r="AB223">
        <f>IFERROR(VLOOKUP(Tabla1[[#This Row],[team_name]],sqs_fem,2,0),7)</f>
        <v>7</v>
      </c>
      <c r="AC223">
        <f>IFERROR(VLOOKUP(Tabla1[[#This Row],[team_name]],vlp_fem,2,0),7)</f>
        <v>7</v>
      </c>
      <c r="AD223">
        <f>IFERROR(VLOOKUP(Tabla1[[#This Row],[team_name]],tem_fem,2,0),7)</f>
        <v>6</v>
      </c>
      <c r="AE223">
        <f>IFERROR(VLOOKUP(Tabla1[[#This Row],[team_name]],bal_fem,2,0),7)</f>
        <v>7</v>
      </c>
      <c r="AF223">
        <f>IFERROR(VLOOKUP(Tabla1[[#This Row],[team_name]],hck_fem,2,0),7)</f>
        <v>7</v>
      </c>
      <c r="AG223">
        <f>IFERROR(VLOOKUP(Tabla1[[#This Row],[team_name]],esg_fem,2,0),7)</f>
        <v>7</v>
      </c>
      <c r="AH223">
        <f>IFERROR(VLOOKUP(Tabla1[[#This Row],[team_name]],esg_fem,2,0),7)</f>
        <v>7</v>
      </c>
      <c r="BC223">
        <v>7</v>
      </c>
      <c r="BD223">
        <v>7</v>
      </c>
      <c r="BE223">
        <v>7</v>
      </c>
      <c r="BF223">
        <v>7</v>
      </c>
      <c r="BG223">
        <v>7</v>
      </c>
      <c r="BH223">
        <v>7</v>
      </c>
      <c r="BI223">
        <v>7</v>
      </c>
      <c r="BJ223">
        <v>7</v>
      </c>
      <c r="BK223">
        <v>7</v>
      </c>
      <c r="BL223">
        <v>7</v>
      </c>
      <c r="BM223">
        <v>7</v>
      </c>
    </row>
    <row r="224" spans="1:65" x14ac:dyDescent="0.25">
      <c r="A224">
        <v>423</v>
      </c>
      <c r="B224" t="s">
        <v>1192</v>
      </c>
      <c r="C224">
        <f>IFERROR(VLOOKUP(Tabla1[[#This Row],[team_name]],fut_masc,2,0),7)</f>
        <v>7</v>
      </c>
      <c r="D224">
        <f>IFERROR(VLOOKUP(Tabla1[[#This Row],[team_name]],fut_fem,2,0),7)</f>
        <v>3</v>
      </c>
      <c r="E224">
        <f>IFERROR(VLOOKUP(Tabla1[[#This Row],[team_name]],fts_masc,2,0),7)</f>
        <v>7</v>
      </c>
      <c r="F224">
        <f>IFERROR(VLOOKUP(Tabla1[[#This Row],[team_name]],fts_fem,2,0),7)</f>
        <v>1</v>
      </c>
      <c r="G224">
        <f>IFERROR(VLOOKUP(Tabla1[[#This Row],[team_name]],vol_masc,2,0),7)</f>
        <v>7</v>
      </c>
      <c r="H224">
        <f>IFERROR(VLOOKUP(Tabla1[[#This Row],[team_name]],bas_masc,2,0),7)</f>
        <v>7</v>
      </c>
      <c r="I224">
        <f>IFERROR(VLOOKUP(Tabla1[[#This Row],[team_name]],bes_masc,2,0),7)</f>
        <v>7</v>
      </c>
      <c r="J224">
        <f>IFERROR(VLOOKUP(Tabla1[[#This Row],[team_name]],bad_masc,2,0),7)</f>
        <v>7</v>
      </c>
      <c r="K224">
        <f>IFERROR(VLOOKUP(Tabla1[[#This Row],[team_name]],cur_masc,2,0),7)</f>
        <v>7</v>
      </c>
      <c r="L224">
        <f>IFERROR(VLOOKUP(Tabla1[[#This Row],[team_name]],ten_masc,2,0),7)</f>
        <v>7</v>
      </c>
      <c r="M224">
        <f>IFERROR(VLOOKUP(Tabla1[[#This Row],[team_name]],rug_masc,2,0),7)</f>
        <v>7</v>
      </c>
      <c r="N224">
        <f>IFERROR(VLOOKUP(Tabla1[[#This Row],[team_name]],sqs_masc,2,0),7)</f>
        <v>7</v>
      </c>
      <c r="O224">
        <f>IFERROR(VLOOKUP(Tabla1[[#This Row],[team_name]],vlp_masc,2,0),7)</f>
        <v>7</v>
      </c>
      <c r="P224">
        <f>IFERROR(VLOOKUP(Tabla1[[#This Row],[team_name]],tem_masc,2,0),7)</f>
        <v>7</v>
      </c>
      <c r="Q224">
        <f>IFERROR(VLOOKUP(Tabla1[[#This Row],[team_name]],bal_masc,2,0),7)</f>
        <v>7</v>
      </c>
      <c r="R224">
        <f>IFERROR(VLOOKUP(Tabla1[[#This Row],[team_name]],hck_masc,2,0),7)</f>
        <v>7</v>
      </c>
      <c r="S224">
        <f>IFERROR(VLOOKUP(Tabla1[[#This Row],[team_name]],arc_masc,2,0),7)</f>
        <v>7</v>
      </c>
      <c r="T224">
        <f>IFERROR(VLOOKUP(Tabla1[[#This Row],[team_name]],esg_masc,2,0),7)</f>
        <v>7</v>
      </c>
      <c r="U224">
        <f>IFERROR(VLOOKUP(Tabla1[[#This Row],[team_name]],vol_fem,2,0),7)</f>
        <v>3</v>
      </c>
      <c r="V224">
        <f>IFERROR(VLOOKUP(Tabla1[[#This Row],[team_name]],bas_fem,2,0),7)</f>
        <v>4</v>
      </c>
      <c r="W224">
        <f>IFERROR(VLOOKUP(Tabla1[[#This Row],[team_name]],bes_fem,2,0),7)</f>
        <v>4</v>
      </c>
      <c r="X224">
        <f>IFERROR(VLOOKUP(Tabla1[[#This Row],[team_name]],bad_fem,2,0),7)</f>
        <v>2</v>
      </c>
      <c r="Y224">
        <f>IFERROR(VLOOKUP(Tabla1[[#This Row],[team_name]],cur_fem,2,0),7)</f>
        <v>7</v>
      </c>
      <c r="Z224">
        <f>IFERROR(VLOOKUP(Tabla1[[#This Row],[team_name]],ten_fem,2,0),7)</f>
        <v>6</v>
      </c>
      <c r="AA224">
        <f>IFERROR(VLOOKUP(Tabla1[[#This Row],[team_name]],rug_fem,2,0),7)</f>
        <v>5</v>
      </c>
      <c r="AB224">
        <f>IFERROR(VLOOKUP(Tabla1[[#This Row],[team_name]],sqs_fem,2,0),7)</f>
        <v>7</v>
      </c>
      <c r="AC224">
        <f>IFERROR(VLOOKUP(Tabla1[[#This Row],[team_name]],vlp_fem,2,0),7)</f>
        <v>4</v>
      </c>
      <c r="AD224">
        <f>IFERROR(VLOOKUP(Tabla1[[#This Row],[team_name]],tem_fem,2,0),7)</f>
        <v>4</v>
      </c>
      <c r="AE224">
        <f>IFERROR(VLOOKUP(Tabla1[[#This Row],[team_name]],bal_fem,2,0),7)</f>
        <v>7</v>
      </c>
      <c r="AF224">
        <f>IFERROR(VLOOKUP(Tabla1[[#This Row],[team_name]],hck_fem,2,0),7)</f>
        <v>4</v>
      </c>
      <c r="AG224">
        <f>IFERROR(VLOOKUP(Tabla1[[#This Row],[team_name]],esg_fem,2,0),7)</f>
        <v>5</v>
      </c>
      <c r="AH224">
        <f>IFERROR(VLOOKUP(Tabla1[[#This Row],[team_name]],esg_fem,2,0),7)</f>
        <v>5</v>
      </c>
      <c r="BC224">
        <v>7</v>
      </c>
      <c r="BD224">
        <v>7</v>
      </c>
      <c r="BE224">
        <v>7</v>
      </c>
      <c r="BF224">
        <v>7</v>
      </c>
      <c r="BG224">
        <v>7</v>
      </c>
      <c r="BH224">
        <v>7</v>
      </c>
      <c r="BI224">
        <v>7</v>
      </c>
      <c r="BJ224">
        <v>7</v>
      </c>
      <c r="BK224">
        <v>7</v>
      </c>
      <c r="BL224">
        <v>7</v>
      </c>
      <c r="BM224">
        <v>7</v>
      </c>
    </row>
    <row r="225" spans="1:65" x14ac:dyDescent="0.25">
      <c r="A225">
        <v>424</v>
      </c>
      <c r="B225" t="s">
        <v>1193</v>
      </c>
      <c r="C225">
        <f>IFERROR(VLOOKUP(Tabla1[[#This Row],[team_name]],fut_masc,2,0),7)</f>
        <v>7</v>
      </c>
      <c r="D225">
        <f>IFERROR(VLOOKUP(Tabla1[[#This Row],[team_name]],fut_fem,2,0),7)</f>
        <v>3</v>
      </c>
      <c r="E225">
        <f>IFERROR(VLOOKUP(Tabla1[[#This Row],[team_name]],fts_masc,2,0),7)</f>
        <v>7</v>
      </c>
      <c r="F225">
        <f>IFERROR(VLOOKUP(Tabla1[[#This Row],[team_name]],fts_fem,2,0),7)</f>
        <v>3</v>
      </c>
      <c r="G225">
        <f>IFERROR(VLOOKUP(Tabla1[[#This Row],[team_name]],vol_masc,2,0),7)</f>
        <v>7</v>
      </c>
      <c r="H225">
        <f>IFERROR(VLOOKUP(Tabla1[[#This Row],[team_name]],bas_masc,2,0),7)</f>
        <v>7</v>
      </c>
      <c r="I225">
        <f>IFERROR(VLOOKUP(Tabla1[[#This Row],[team_name]],bes_masc,2,0),7)</f>
        <v>7</v>
      </c>
      <c r="J225">
        <f>IFERROR(VLOOKUP(Tabla1[[#This Row],[team_name]],bad_masc,2,0),7)</f>
        <v>7</v>
      </c>
      <c r="K225">
        <f>IFERROR(VLOOKUP(Tabla1[[#This Row],[team_name]],cur_masc,2,0),7)</f>
        <v>7</v>
      </c>
      <c r="L225">
        <f>IFERROR(VLOOKUP(Tabla1[[#This Row],[team_name]],ten_masc,2,0),7)</f>
        <v>7</v>
      </c>
      <c r="M225">
        <f>IFERROR(VLOOKUP(Tabla1[[#This Row],[team_name]],rug_masc,2,0),7)</f>
        <v>7</v>
      </c>
      <c r="N225">
        <f>IFERROR(VLOOKUP(Tabla1[[#This Row],[team_name]],sqs_masc,2,0),7)</f>
        <v>7</v>
      </c>
      <c r="O225">
        <f>IFERROR(VLOOKUP(Tabla1[[#This Row],[team_name]],vlp_masc,2,0),7)</f>
        <v>7</v>
      </c>
      <c r="P225">
        <f>IFERROR(VLOOKUP(Tabla1[[#This Row],[team_name]],tem_masc,2,0),7)</f>
        <v>7</v>
      </c>
      <c r="Q225">
        <f>IFERROR(VLOOKUP(Tabla1[[#This Row],[team_name]],bal_masc,2,0),7)</f>
        <v>7</v>
      </c>
      <c r="R225">
        <f>IFERROR(VLOOKUP(Tabla1[[#This Row],[team_name]],hck_masc,2,0),7)</f>
        <v>7</v>
      </c>
      <c r="S225">
        <f>IFERROR(VLOOKUP(Tabla1[[#This Row],[team_name]],arc_masc,2,0),7)</f>
        <v>7</v>
      </c>
      <c r="T225">
        <f>IFERROR(VLOOKUP(Tabla1[[#This Row],[team_name]],esg_masc,2,0),7)</f>
        <v>7</v>
      </c>
      <c r="U225">
        <f>IFERROR(VLOOKUP(Tabla1[[#This Row],[team_name]],vol_fem,2,0),7)</f>
        <v>4</v>
      </c>
      <c r="V225">
        <f>IFERROR(VLOOKUP(Tabla1[[#This Row],[team_name]],bas_fem,2,0),7)</f>
        <v>3</v>
      </c>
      <c r="W225">
        <f>IFERROR(VLOOKUP(Tabla1[[#This Row],[team_name]],bes_fem,2,0),7)</f>
        <v>2</v>
      </c>
      <c r="X225">
        <f>IFERROR(VLOOKUP(Tabla1[[#This Row],[team_name]],bad_fem,2,0),7)</f>
        <v>4</v>
      </c>
      <c r="Y225">
        <f>IFERROR(VLOOKUP(Tabla1[[#This Row],[team_name]],cur_fem,2,0),7)</f>
        <v>4</v>
      </c>
      <c r="Z225">
        <f>IFERROR(VLOOKUP(Tabla1[[#This Row],[team_name]],ten_fem,2,0),7)</f>
        <v>6</v>
      </c>
      <c r="AA225">
        <f>IFERROR(VLOOKUP(Tabla1[[#This Row],[team_name]],rug_fem,2,0),7)</f>
        <v>7</v>
      </c>
      <c r="AB225">
        <f>IFERROR(VLOOKUP(Tabla1[[#This Row],[team_name]],sqs_fem,2,0),7)</f>
        <v>7</v>
      </c>
      <c r="AC225">
        <f>IFERROR(VLOOKUP(Tabla1[[#This Row],[team_name]],vlp_fem,2,0),7)</f>
        <v>7</v>
      </c>
      <c r="AD225">
        <f>IFERROR(VLOOKUP(Tabla1[[#This Row],[team_name]],tem_fem,2,0),7)</f>
        <v>2</v>
      </c>
      <c r="AE225">
        <f>IFERROR(VLOOKUP(Tabla1[[#This Row],[team_name]],bal_fem,2,0),7)</f>
        <v>7</v>
      </c>
      <c r="AF225">
        <f>IFERROR(VLOOKUP(Tabla1[[#This Row],[team_name]],hck_fem,2,0),7)</f>
        <v>5</v>
      </c>
      <c r="AG225">
        <f>IFERROR(VLOOKUP(Tabla1[[#This Row],[team_name]],esg_fem,2,0),7)</f>
        <v>5</v>
      </c>
      <c r="AH225">
        <f>IFERROR(VLOOKUP(Tabla1[[#This Row],[team_name]],esg_fem,2,0),7)</f>
        <v>5</v>
      </c>
      <c r="BC225">
        <v>7</v>
      </c>
      <c r="BD225">
        <v>7</v>
      </c>
      <c r="BE225">
        <v>7</v>
      </c>
      <c r="BF225">
        <v>7</v>
      </c>
      <c r="BG225">
        <v>7</v>
      </c>
      <c r="BH225">
        <v>7</v>
      </c>
      <c r="BI225">
        <v>7</v>
      </c>
      <c r="BJ225">
        <v>7</v>
      </c>
      <c r="BK225">
        <v>7</v>
      </c>
      <c r="BL225">
        <v>7</v>
      </c>
      <c r="BM225">
        <v>7</v>
      </c>
    </row>
    <row r="226" spans="1:65" x14ac:dyDescent="0.25">
      <c r="A226">
        <v>425</v>
      </c>
      <c r="B226" t="s">
        <v>1194</v>
      </c>
      <c r="C226">
        <f>IFERROR(VLOOKUP(Tabla1[[#This Row],[team_name]],fut_masc,2,0),7)</f>
        <v>7</v>
      </c>
      <c r="D226">
        <f>IFERROR(VLOOKUP(Tabla1[[#This Row],[team_name]],fut_fem,2,0),7)</f>
        <v>6</v>
      </c>
      <c r="E226">
        <f>IFERROR(VLOOKUP(Tabla1[[#This Row],[team_name]],fts_masc,2,0),7)</f>
        <v>7</v>
      </c>
      <c r="F226">
        <f>IFERROR(VLOOKUP(Tabla1[[#This Row],[team_name]],fts_fem,2,0),7)</f>
        <v>6</v>
      </c>
      <c r="G226">
        <f>IFERROR(VLOOKUP(Tabla1[[#This Row],[team_name]],vol_masc,2,0),7)</f>
        <v>7</v>
      </c>
      <c r="H226">
        <f>IFERROR(VLOOKUP(Tabla1[[#This Row],[team_name]],bas_masc,2,0),7)</f>
        <v>7</v>
      </c>
      <c r="I226">
        <f>IFERROR(VLOOKUP(Tabla1[[#This Row],[team_name]],bes_masc,2,0),7)</f>
        <v>7</v>
      </c>
      <c r="J226">
        <f>IFERROR(VLOOKUP(Tabla1[[#This Row],[team_name]],bad_masc,2,0),7)</f>
        <v>7</v>
      </c>
      <c r="K226">
        <f>IFERROR(VLOOKUP(Tabla1[[#This Row],[team_name]],cur_masc,2,0),7)</f>
        <v>7</v>
      </c>
      <c r="L226">
        <f>IFERROR(VLOOKUP(Tabla1[[#This Row],[team_name]],ten_masc,2,0),7)</f>
        <v>7</v>
      </c>
      <c r="M226">
        <f>IFERROR(VLOOKUP(Tabla1[[#This Row],[team_name]],rug_masc,2,0),7)</f>
        <v>7</v>
      </c>
      <c r="N226">
        <f>IFERROR(VLOOKUP(Tabla1[[#This Row],[team_name]],sqs_masc,2,0),7)</f>
        <v>7</v>
      </c>
      <c r="O226">
        <f>IFERROR(VLOOKUP(Tabla1[[#This Row],[team_name]],vlp_masc,2,0),7)</f>
        <v>7</v>
      </c>
      <c r="P226">
        <f>IFERROR(VLOOKUP(Tabla1[[#This Row],[team_name]],tem_masc,2,0),7)</f>
        <v>7</v>
      </c>
      <c r="Q226">
        <f>IFERROR(VLOOKUP(Tabla1[[#This Row],[team_name]],bal_masc,2,0),7)</f>
        <v>7</v>
      </c>
      <c r="R226">
        <f>IFERROR(VLOOKUP(Tabla1[[#This Row],[team_name]],hck_masc,2,0),7)</f>
        <v>7</v>
      </c>
      <c r="S226">
        <f>IFERROR(VLOOKUP(Tabla1[[#This Row],[team_name]],arc_masc,2,0),7)</f>
        <v>7</v>
      </c>
      <c r="T226">
        <f>IFERROR(VLOOKUP(Tabla1[[#This Row],[team_name]],esg_masc,2,0),7)</f>
        <v>7</v>
      </c>
      <c r="U226">
        <f>IFERROR(VLOOKUP(Tabla1[[#This Row],[team_name]],vol_fem,2,0),7)</f>
        <v>7</v>
      </c>
      <c r="V226">
        <f>IFERROR(VLOOKUP(Tabla1[[#This Row],[team_name]],bas_fem,2,0),7)</f>
        <v>7</v>
      </c>
      <c r="W226">
        <f>IFERROR(VLOOKUP(Tabla1[[#This Row],[team_name]],bes_fem,2,0),7)</f>
        <v>7</v>
      </c>
      <c r="X226">
        <f>IFERROR(VLOOKUP(Tabla1[[#This Row],[team_name]],bad_fem,2,0),7)</f>
        <v>7</v>
      </c>
      <c r="Y226">
        <f>IFERROR(VLOOKUP(Tabla1[[#This Row],[team_name]],cur_fem,2,0),7)</f>
        <v>7</v>
      </c>
      <c r="Z226">
        <f>IFERROR(VLOOKUP(Tabla1[[#This Row],[team_name]],ten_fem,2,0),7)</f>
        <v>7</v>
      </c>
      <c r="AA226">
        <f>IFERROR(VLOOKUP(Tabla1[[#This Row],[team_name]],rug_fem,2,0),7)</f>
        <v>7</v>
      </c>
      <c r="AB226">
        <f>IFERROR(VLOOKUP(Tabla1[[#This Row],[team_name]],sqs_fem,2,0),7)</f>
        <v>7</v>
      </c>
      <c r="AC226">
        <f>IFERROR(VLOOKUP(Tabla1[[#This Row],[team_name]],vlp_fem,2,0),7)</f>
        <v>7</v>
      </c>
      <c r="AD226">
        <f>IFERROR(VLOOKUP(Tabla1[[#This Row],[team_name]],tem_fem,2,0),7)</f>
        <v>7</v>
      </c>
      <c r="AE226">
        <f>IFERROR(VLOOKUP(Tabla1[[#This Row],[team_name]],bal_fem,2,0),7)</f>
        <v>7</v>
      </c>
      <c r="AF226">
        <f>IFERROR(VLOOKUP(Tabla1[[#This Row],[team_name]],hck_fem,2,0),7)</f>
        <v>7</v>
      </c>
      <c r="AG226">
        <f>IFERROR(VLOOKUP(Tabla1[[#This Row],[team_name]],esg_fem,2,0),7)</f>
        <v>7</v>
      </c>
      <c r="AH226">
        <f>IFERROR(VLOOKUP(Tabla1[[#This Row],[team_name]],esg_fem,2,0),7)</f>
        <v>7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7</v>
      </c>
      <c r="BJ226">
        <v>7</v>
      </c>
      <c r="BK226">
        <v>7</v>
      </c>
      <c r="BL226">
        <v>7</v>
      </c>
      <c r="BM226">
        <v>7</v>
      </c>
    </row>
    <row r="227" spans="1:65" x14ac:dyDescent="0.25">
      <c r="A227">
        <v>426</v>
      </c>
      <c r="B227" t="s">
        <v>1195</v>
      </c>
      <c r="C227">
        <f>IFERROR(VLOOKUP(Tabla1[[#This Row],[team_name]],fut_masc,2,0),7)</f>
        <v>7</v>
      </c>
      <c r="D227">
        <f>IFERROR(VLOOKUP(Tabla1[[#This Row],[team_name]],fut_fem,2,0),7)</f>
        <v>7</v>
      </c>
      <c r="E227">
        <f>IFERROR(VLOOKUP(Tabla1[[#This Row],[team_name]],fts_masc,2,0),7)</f>
        <v>7</v>
      </c>
      <c r="F227">
        <f>IFERROR(VLOOKUP(Tabla1[[#This Row],[team_name]],fts_fem,2,0),7)</f>
        <v>6</v>
      </c>
      <c r="G227">
        <f>IFERROR(VLOOKUP(Tabla1[[#This Row],[team_name]],vol_masc,2,0),7)</f>
        <v>7</v>
      </c>
      <c r="H227">
        <f>IFERROR(VLOOKUP(Tabla1[[#This Row],[team_name]],bas_masc,2,0),7)</f>
        <v>7</v>
      </c>
      <c r="I227">
        <f>IFERROR(VLOOKUP(Tabla1[[#This Row],[team_name]],bes_masc,2,0),7)</f>
        <v>7</v>
      </c>
      <c r="J227">
        <f>IFERROR(VLOOKUP(Tabla1[[#This Row],[team_name]],bad_masc,2,0),7)</f>
        <v>7</v>
      </c>
      <c r="K227">
        <f>IFERROR(VLOOKUP(Tabla1[[#This Row],[team_name]],cur_masc,2,0),7)</f>
        <v>7</v>
      </c>
      <c r="L227">
        <f>IFERROR(VLOOKUP(Tabla1[[#This Row],[team_name]],ten_masc,2,0),7)</f>
        <v>7</v>
      </c>
      <c r="M227">
        <f>IFERROR(VLOOKUP(Tabla1[[#This Row],[team_name]],rug_masc,2,0),7)</f>
        <v>7</v>
      </c>
      <c r="N227">
        <f>IFERROR(VLOOKUP(Tabla1[[#This Row],[team_name]],sqs_masc,2,0),7)</f>
        <v>7</v>
      </c>
      <c r="O227">
        <f>IFERROR(VLOOKUP(Tabla1[[#This Row],[team_name]],vlp_masc,2,0),7)</f>
        <v>7</v>
      </c>
      <c r="P227">
        <f>IFERROR(VLOOKUP(Tabla1[[#This Row],[team_name]],tem_masc,2,0),7)</f>
        <v>7</v>
      </c>
      <c r="Q227">
        <f>IFERROR(VLOOKUP(Tabla1[[#This Row],[team_name]],bal_masc,2,0),7)</f>
        <v>7</v>
      </c>
      <c r="R227">
        <f>IFERROR(VLOOKUP(Tabla1[[#This Row],[team_name]],hck_masc,2,0),7)</f>
        <v>7</v>
      </c>
      <c r="S227">
        <f>IFERROR(VLOOKUP(Tabla1[[#This Row],[team_name]],arc_masc,2,0),7)</f>
        <v>7</v>
      </c>
      <c r="T227">
        <f>IFERROR(VLOOKUP(Tabla1[[#This Row],[team_name]],esg_masc,2,0),7)</f>
        <v>7</v>
      </c>
      <c r="U227">
        <f>IFERROR(VLOOKUP(Tabla1[[#This Row],[team_name]],vol_fem,2,0),7)</f>
        <v>6</v>
      </c>
      <c r="V227">
        <f>IFERROR(VLOOKUP(Tabla1[[#This Row],[team_name]],bas_fem,2,0),7)</f>
        <v>7</v>
      </c>
      <c r="W227">
        <f>IFERROR(VLOOKUP(Tabla1[[#This Row],[team_name]],bes_fem,2,0),7)</f>
        <v>7</v>
      </c>
      <c r="X227">
        <f>IFERROR(VLOOKUP(Tabla1[[#This Row],[team_name]],bad_fem,2,0),7)</f>
        <v>7</v>
      </c>
      <c r="Y227">
        <f>IFERROR(VLOOKUP(Tabla1[[#This Row],[team_name]],cur_fem,2,0),7)</f>
        <v>7</v>
      </c>
      <c r="Z227">
        <f>IFERROR(VLOOKUP(Tabla1[[#This Row],[team_name]],ten_fem,2,0),7)</f>
        <v>7</v>
      </c>
      <c r="AA227">
        <f>IFERROR(VLOOKUP(Tabla1[[#This Row],[team_name]],rug_fem,2,0),7)</f>
        <v>7</v>
      </c>
      <c r="AB227">
        <f>IFERROR(VLOOKUP(Tabla1[[#This Row],[team_name]],sqs_fem,2,0),7)</f>
        <v>7</v>
      </c>
      <c r="AC227">
        <f>IFERROR(VLOOKUP(Tabla1[[#This Row],[team_name]],vlp_fem,2,0),7)</f>
        <v>7</v>
      </c>
      <c r="AD227">
        <f>IFERROR(VLOOKUP(Tabla1[[#This Row],[team_name]],tem_fem,2,0),7)</f>
        <v>7</v>
      </c>
      <c r="AE227">
        <f>IFERROR(VLOOKUP(Tabla1[[#This Row],[team_name]],bal_fem,2,0),7)</f>
        <v>7</v>
      </c>
      <c r="AF227">
        <f>IFERROR(VLOOKUP(Tabla1[[#This Row],[team_name]],hck_fem,2,0),7)</f>
        <v>6</v>
      </c>
      <c r="AG227">
        <f>IFERROR(VLOOKUP(Tabla1[[#This Row],[team_name]],esg_fem,2,0),7)</f>
        <v>7</v>
      </c>
      <c r="AH227">
        <f>IFERROR(VLOOKUP(Tabla1[[#This Row],[team_name]],esg_fem,2,0),7)</f>
        <v>7</v>
      </c>
      <c r="BC227">
        <v>7</v>
      </c>
      <c r="BD227">
        <v>7</v>
      </c>
      <c r="BE227">
        <v>7</v>
      </c>
      <c r="BF227">
        <v>7</v>
      </c>
      <c r="BG227">
        <v>7</v>
      </c>
      <c r="BH227">
        <v>7</v>
      </c>
      <c r="BI227">
        <v>7</v>
      </c>
      <c r="BJ227">
        <v>7</v>
      </c>
      <c r="BK227">
        <v>7</v>
      </c>
      <c r="BL227">
        <v>7</v>
      </c>
      <c r="BM227">
        <v>7</v>
      </c>
    </row>
    <row r="228" spans="1:65" x14ac:dyDescent="0.25">
      <c r="A228">
        <v>427</v>
      </c>
      <c r="B228" t="s">
        <v>1196</v>
      </c>
      <c r="C228">
        <f>IFERROR(VLOOKUP(Tabla1[[#This Row],[team_name]],fut_masc,2,0),7)</f>
        <v>7</v>
      </c>
      <c r="D228">
        <f>IFERROR(VLOOKUP(Tabla1[[#This Row],[team_name]],fut_fem,2,0),7)</f>
        <v>7</v>
      </c>
      <c r="E228">
        <f>IFERROR(VLOOKUP(Tabla1[[#This Row],[team_name]],fts_masc,2,0),7)</f>
        <v>7</v>
      </c>
      <c r="F228">
        <f>IFERROR(VLOOKUP(Tabla1[[#This Row],[team_name]],fts_fem,2,0),7)</f>
        <v>7</v>
      </c>
      <c r="G228">
        <f>IFERROR(VLOOKUP(Tabla1[[#This Row],[team_name]],vol_masc,2,0),7)</f>
        <v>7</v>
      </c>
      <c r="H228">
        <f>IFERROR(VLOOKUP(Tabla1[[#This Row],[team_name]],bas_masc,2,0),7)</f>
        <v>7</v>
      </c>
      <c r="I228">
        <f>IFERROR(VLOOKUP(Tabla1[[#This Row],[team_name]],bes_masc,2,0),7)</f>
        <v>7</v>
      </c>
      <c r="J228">
        <f>IFERROR(VLOOKUP(Tabla1[[#This Row],[team_name]],bad_masc,2,0),7)</f>
        <v>7</v>
      </c>
      <c r="K228">
        <f>IFERROR(VLOOKUP(Tabla1[[#This Row],[team_name]],cur_masc,2,0),7)</f>
        <v>7</v>
      </c>
      <c r="L228">
        <f>IFERROR(VLOOKUP(Tabla1[[#This Row],[team_name]],ten_masc,2,0),7)</f>
        <v>7</v>
      </c>
      <c r="M228">
        <f>IFERROR(VLOOKUP(Tabla1[[#This Row],[team_name]],rug_masc,2,0),7)</f>
        <v>7</v>
      </c>
      <c r="N228">
        <f>IFERROR(VLOOKUP(Tabla1[[#This Row],[team_name]],sqs_masc,2,0),7)</f>
        <v>7</v>
      </c>
      <c r="O228">
        <f>IFERROR(VLOOKUP(Tabla1[[#This Row],[team_name]],vlp_masc,2,0),7)</f>
        <v>7</v>
      </c>
      <c r="P228">
        <f>IFERROR(VLOOKUP(Tabla1[[#This Row],[team_name]],tem_masc,2,0),7)</f>
        <v>7</v>
      </c>
      <c r="Q228">
        <f>IFERROR(VLOOKUP(Tabla1[[#This Row],[team_name]],bal_masc,2,0),7)</f>
        <v>7</v>
      </c>
      <c r="R228">
        <f>IFERROR(VLOOKUP(Tabla1[[#This Row],[team_name]],hck_masc,2,0),7)</f>
        <v>7</v>
      </c>
      <c r="S228">
        <f>IFERROR(VLOOKUP(Tabla1[[#This Row],[team_name]],arc_masc,2,0),7)</f>
        <v>7</v>
      </c>
      <c r="T228">
        <f>IFERROR(VLOOKUP(Tabla1[[#This Row],[team_name]],esg_masc,2,0),7)</f>
        <v>7</v>
      </c>
      <c r="U228">
        <f>IFERROR(VLOOKUP(Tabla1[[#This Row],[team_name]],vol_fem,2,0),7)</f>
        <v>7</v>
      </c>
      <c r="V228">
        <f>IFERROR(VLOOKUP(Tabla1[[#This Row],[team_name]],bas_fem,2,0),7)</f>
        <v>7</v>
      </c>
      <c r="W228">
        <f>IFERROR(VLOOKUP(Tabla1[[#This Row],[team_name]],bes_fem,2,0),7)</f>
        <v>7</v>
      </c>
      <c r="X228">
        <f>IFERROR(VLOOKUP(Tabla1[[#This Row],[team_name]],bad_fem,2,0),7)</f>
        <v>7</v>
      </c>
      <c r="Y228">
        <f>IFERROR(VLOOKUP(Tabla1[[#This Row],[team_name]],cur_fem,2,0),7)</f>
        <v>7</v>
      </c>
      <c r="Z228">
        <f>IFERROR(VLOOKUP(Tabla1[[#This Row],[team_name]],ten_fem,2,0),7)</f>
        <v>7</v>
      </c>
      <c r="AA228">
        <f>IFERROR(VLOOKUP(Tabla1[[#This Row],[team_name]],rug_fem,2,0),7)</f>
        <v>7</v>
      </c>
      <c r="AB228">
        <f>IFERROR(VLOOKUP(Tabla1[[#This Row],[team_name]],sqs_fem,2,0),7)</f>
        <v>7</v>
      </c>
      <c r="AC228">
        <f>IFERROR(VLOOKUP(Tabla1[[#This Row],[team_name]],vlp_fem,2,0),7)</f>
        <v>7</v>
      </c>
      <c r="AD228">
        <f>IFERROR(VLOOKUP(Tabla1[[#This Row],[team_name]],tem_fem,2,0),7)</f>
        <v>7</v>
      </c>
      <c r="AE228">
        <f>IFERROR(VLOOKUP(Tabla1[[#This Row],[team_name]],bal_fem,2,0),7)</f>
        <v>7</v>
      </c>
      <c r="AF228">
        <f>IFERROR(VLOOKUP(Tabla1[[#This Row],[team_name]],hck_fem,2,0),7)</f>
        <v>7</v>
      </c>
      <c r="AG228">
        <f>IFERROR(VLOOKUP(Tabla1[[#This Row],[team_name]],esg_fem,2,0),7)</f>
        <v>7</v>
      </c>
      <c r="AH228">
        <f>IFERROR(VLOOKUP(Tabla1[[#This Row],[team_name]],esg_fem,2,0),7)</f>
        <v>7</v>
      </c>
      <c r="BC228">
        <v>7</v>
      </c>
      <c r="BD228">
        <v>7</v>
      </c>
      <c r="BE228">
        <v>7</v>
      </c>
      <c r="BF228">
        <v>7</v>
      </c>
      <c r="BG228">
        <v>7</v>
      </c>
      <c r="BH228">
        <v>7</v>
      </c>
      <c r="BI228">
        <v>7</v>
      </c>
      <c r="BJ228">
        <v>7</v>
      </c>
      <c r="BK228">
        <v>7</v>
      </c>
      <c r="BL228">
        <v>7</v>
      </c>
      <c r="BM228">
        <v>7</v>
      </c>
    </row>
    <row r="229" spans="1:65" x14ac:dyDescent="0.25">
      <c r="A229">
        <v>428</v>
      </c>
      <c r="B229" t="s">
        <v>1197</v>
      </c>
      <c r="C229">
        <f>IFERROR(VLOOKUP(Tabla1[[#This Row],[team_name]],fut_masc,2,0),7)</f>
        <v>7</v>
      </c>
      <c r="D229">
        <f>IFERROR(VLOOKUP(Tabla1[[#This Row],[team_name]],fut_fem,2,0),7)</f>
        <v>6</v>
      </c>
      <c r="E229">
        <f>IFERROR(VLOOKUP(Tabla1[[#This Row],[team_name]],fts_masc,2,0),7)</f>
        <v>7</v>
      </c>
      <c r="F229">
        <f>IFERROR(VLOOKUP(Tabla1[[#This Row],[team_name]],fts_fem,2,0),7)</f>
        <v>7</v>
      </c>
      <c r="G229">
        <f>IFERROR(VLOOKUP(Tabla1[[#This Row],[team_name]],vol_masc,2,0),7)</f>
        <v>7</v>
      </c>
      <c r="H229">
        <f>IFERROR(VLOOKUP(Tabla1[[#This Row],[team_name]],bas_masc,2,0),7)</f>
        <v>7</v>
      </c>
      <c r="I229">
        <f>IFERROR(VLOOKUP(Tabla1[[#This Row],[team_name]],bes_masc,2,0),7)</f>
        <v>7</v>
      </c>
      <c r="J229">
        <f>IFERROR(VLOOKUP(Tabla1[[#This Row],[team_name]],bad_masc,2,0),7)</f>
        <v>7</v>
      </c>
      <c r="K229">
        <f>IFERROR(VLOOKUP(Tabla1[[#This Row],[team_name]],cur_masc,2,0),7)</f>
        <v>7</v>
      </c>
      <c r="L229">
        <f>IFERROR(VLOOKUP(Tabla1[[#This Row],[team_name]],ten_masc,2,0),7)</f>
        <v>7</v>
      </c>
      <c r="M229">
        <f>IFERROR(VLOOKUP(Tabla1[[#This Row],[team_name]],rug_masc,2,0),7)</f>
        <v>7</v>
      </c>
      <c r="N229">
        <f>IFERROR(VLOOKUP(Tabla1[[#This Row],[team_name]],sqs_masc,2,0),7)</f>
        <v>7</v>
      </c>
      <c r="O229">
        <f>IFERROR(VLOOKUP(Tabla1[[#This Row],[team_name]],vlp_masc,2,0),7)</f>
        <v>7</v>
      </c>
      <c r="P229">
        <f>IFERROR(VLOOKUP(Tabla1[[#This Row],[team_name]],tem_masc,2,0),7)</f>
        <v>7</v>
      </c>
      <c r="Q229">
        <f>IFERROR(VLOOKUP(Tabla1[[#This Row],[team_name]],bal_masc,2,0),7)</f>
        <v>7</v>
      </c>
      <c r="R229">
        <f>IFERROR(VLOOKUP(Tabla1[[#This Row],[team_name]],hck_masc,2,0),7)</f>
        <v>7</v>
      </c>
      <c r="S229">
        <f>IFERROR(VLOOKUP(Tabla1[[#This Row],[team_name]],arc_masc,2,0),7)</f>
        <v>7</v>
      </c>
      <c r="T229">
        <f>IFERROR(VLOOKUP(Tabla1[[#This Row],[team_name]],esg_masc,2,0),7)</f>
        <v>7</v>
      </c>
      <c r="U229">
        <f>IFERROR(VLOOKUP(Tabla1[[#This Row],[team_name]],vol_fem,2,0),7)</f>
        <v>7</v>
      </c>
      <c r="V229">
        <f>IFERROR(VLOOKUP(Tabla1[[#This Row],[team_name]],bas_fem,2,0),7)</f>
        <v>7</v>
      </c>
      <c r="W229">
        <f>IFERROR(VLOOKUP(Tabla1[[#This Row],[team_name]],bes_fem,2,0),7)</f>
        <v>7</v>
      </c>
      <c r="X229">
        <f>IFERROR(VLOOKUP(Tabla1[[#This Row],[team_name]],bad_fem,2,0),7)</f>
        <v>7</v>
      </c>
      <c r="Y229">
        <f>IFERROR(VLOOKUP(Tabla1[[#This Row],[team_name]],cur_fem,2,0),7)</f>
        <v>7</v>
      </c>
      <c r="Z229">
        <f>IFERROR(VLOOKUP(Tabla1[[#This Row],[team_name]],ten_fem,2,0),7)</f>
        <v>7</v>
      </c>
      <c r="AA229">
        <f>IFERROR(VLOOKUP(Tabla1[[#This Row],[team_name]],rug_fem,2,0),7)</f>
        <v>7</v>
      </c>
      <c r="AB229">
        <f>IFERROR(VLOOKUP(Tabla1[[#This Row],[team_name]],sqs_fem,2,0),7)</f>
        <v>7</v>
      </c>
      <c r="AC229">
        <f>IFERROR(VLOOKUP(Tabla1[[#This Row],[team_name]],vlp_fem,2,0),7)</f>
        <v>7</v>
      </c>
      <c r="AD229">
        <f>IFERROR(VLOOKUP(Tabla1[[#This Row],[team_name]],tem_fem,2,0),7)</f>
        <v>7</v>
      </c>
      <c r="AE229">
        <f>IFERROR(VLOOKUP(Tabla1[[#This Row],[team_name]],bal_fem,2,0),7)</f>
        <v>7</v>
      </c>
      <c r="AF229">
        <f>IFERROR(VLOOKUP(Tabla1[[#This Row],[team_name]],hck_fem,2,0),7)</f>
        <v>7</v>
      </c>
      <c r="AG229">
        <f>IFERROR(VLOOKUP(Tabla1[[#This Row],[team_name]],esg_fem,2,0),7)</f>
        <v>7</v>
      </c>
      <c r="AH229">
        <f>IFERROR(VLOOKUP(Tabla1[[#This Row],[team_name]],esg_fem,2,0),7)</f>
        <v>7</v>
      </c>
      <c r="BC229">
        <v>7</v>
      </c>
      <c r="BD229">
        <v>7</v>
      </c>
      <c r="BE229">
        <v>7</v>
      </c>
      <c r="BF229">
        <v>7</v>
      </c>
      <c r="BG229">
        <v>7</v>
      </c>
      <c r="BH229">
        <v>7</v>
      </c>
      <c r="BI229">
        <v>7</v>
      </c>
      <c r="BJ229">
        <v>7</v>
      </c>
      <c r="BK229">
        <v>7</v>
      </c>
      <c r="BL229">
        <v>7</v>
      </c>
      <c r="BM229">
        <v>7</v>
      </c>
    </row>
    <row r="230" spans="1:65" x14ac:dyDescent="0.25">
      <c r="A230">
        <v>429</v>
      </c>
      <c r="B230" t="s">
        <v>1198</v>
      </c>
      <c r="C230">
        <f>IFERROR(VLOOKUP(Tabla1[[#This Row],[team_name]],fut_masc,2,0),7)</f>
        <v>7</v>
      </c>
      <c r="D230">
        <f>IFERROR(VLOOKUP(Tabla1[[#This Row],[team_name]],fut_fem,2,0),7)</f>
        <v>5</v>
      </c>
      <c r="E230">
        <f>IFERROR(VLOOKUP(Tabla1[[#This Row],[team_name]],fts_masc,2,0),7)</f>
        <v>7</v>
      </c>
      <c r="F230">
        <f>IFERROR(VLOOKUP(Tabla1[[#This Row],[team_name]],fts_fem,2,0),7)</f>
        <v>7</v>
      </c>
      <c r="G230">
        <f>IFERROR(VLOOKUP(Tabla1[[#This Row],[team_name]],vol_masc,2,0),7)</f>
        <v>7</v>
      </c>
      <c r="H230">
        <f>IFERROR(VLOOKUP(Tabla1[[#This Row],[team_name]],bas_masc,2,0),7)</f>
        <v>7</v>
      </c>
      <c r="I230">
        <f>IFERROR(VLOOKUP(Tabla1[[#This Row],[team_name]],bes_masc,2,0),7)</f>
        <v>7</v>
      </c>
      <c r="J230">
        <f>IFERROR(VLOOKUP(Tabla1[[#This Row],[team_name]],bad_masc,2,0),7)</f>
        <v>7</v>
      </c>
      <c r="K230">
        <f>IFERROR(VLOOKUP(Tabla1[[#This Row],[team_name]],cur_masc,2,0),7)</f>
        <v>7</v>
      </c>
      <c r="L230">
        <f>IFERROR(VLOOKUP(Tabla1[[#This Row],[team_name]],ten_masc,2,0),7)</f>
        <v>7</v>
      </c>
      <c r="M230">
        <f>IFERROR(VLOOKUP(Tabla1[[#This Row],[team_name]],rug_masc,2,0),7)</f>
        <v>7</v>
      </c>
      <c r="N230">
        <f>IFERROR(VLOOKUP(Tabla1[[#This Row],[team_name]],sqs_masc,2,0),7)</f>
        <v>7</v>
      </c>
      <c r="O230">
        <f>IFERROR(VLOOKUP(Tabla1[[#This Row],[team_name]],vlp_masc,2,0),7)</f>
        <v>7</v>
      </c>
      <c r="P230">
        <f>IFERROR(VLOOKUP(Tabla1[[#This Row],[team_name]],tem_masc,2,0),7)</f>
        <v>7</v>
      </c>
      <c r="Q230">
        <f>IFERROR(VLOOKUP(Tabla1[[#This Row],[team_name]],bal_masc,2,0),7)</f>
        <v>7</v>
      </c>
      <c r="R230">
        <f>IFERROR(VLOOKUP(Tabla1[[#This Row],[team_name]],hck_masc,2,0),7)</f>
        <v>7</v>
      </c>
      <c r="S230">
        <f>IFERROR(VLOOKUP(Tabla1[[#This Row],[team_name]],arc_masc,2,0),7)</f>
        <v>7</v>
      </c>
      <c r="T230">
        <f>IFERROR(VLOOKUP(Tabla1[[#This Row],[team_name]],esg_masc,2,0),7)</f>
        <v>7</v>
      </c>
      <c r="U230">
        <f>IFERROR(VLOOKUP(Tabla1[[#This Row],[team_name]],vol_fem,2,0),7)</f>
        <v>7</v>
      </c>
      <c r="V230">
        <f>IFERROR(VLOOKUP(Tabla1[[#This Row],[team_name]],bas_fem,2,0),7)</f>
        <v>7</v>
      </c>
      <c r="W230">
        <f>IFERROR(VLOOKUP(Tabla1[[#This Row],[team_name]],bes_fem,2,0),7)</f>
        <v>7</v>
      </c>
      <c r="X230">
        <f>IFERROR(VLOOKUP(Tabla1[[#This Row],[team_name]],bad_fem,2,0),7)</f>
        <v>7</v>
      </c>
      <c r="Y230">
        <f>IFERROR(VLOOKUP(Tabla1[[#This Row],[team_name]],cur_fem,2,0),7)</f>
        <v>7</v>
      </c>
      <c r="Z230">
        <f>IFERROR(VLOOKUP(Tabla1[[#This Row],[team_name]],ten_fem,2,0),7)</f>
        <v>7</v>
      </c>
      <c r="AA230">
        <f>IFERROR(VLOOKUP(Tabla1[[#This Row],[team_name]],rug_fem,2,0),7)</f>
        <v>4</v>
      </c>
      <c r="AB230">
        <f>IFERROR(VLOOKUP(Tabla1[[#This Row],[team_name]],sqs_fem,2,0),7)</f>
        <v>7</v>
      </c>
      <c r="AC230">
        <f>IFERROR(VLOOKUP(Tabla1[[#This Row],[team_name]],vlp_fem,2,0),7)</f>
        <v>7</v>
      </c>
      <c r="AD230">
        <f>IFERROR(VLOOKUP(Tabla1[[#This Row],[team_name]],tem_fem,2,0),7)</f>
        <v>7</v>
      </c>
      <c r="AE230">
        <f>IFERROR(VLOOKUP(Tabla1[[#This Row],[team_name]],bal_fem,2,0),7)</f>
        <v>7</v>
      </c>
      <c r="AF230">
        <f>IFERROR(VLOOKUP(Tabla1[[#This Row],[team_name]],hck_fem,2,0),7)</f>
        <v>5</v>
      </c>
      <c r="AG230">
        <f>IFERROR(VLOOKUP(Tabla1[[#This Row],[team_name]],esg_fem,2,0),7)</f>
        <v>7</v>
      </c>
      <c r="AH230">
        <f>IFERROR(VLOOKUP(Tabla1[[#This Row],[team_name]],esg_fem,2,0),7)</f>
        <v>7</v>
      </c>
      <c r="BC230">
        <v>7</v>
      </c>
      <c r="BD230">
        <v>7</v>
      </c>
      <c r="BE230">
        <v>7</v>
      </c>
      <c r="BF230">
        <v>7</v>
      </c>
      <c r="BG230">
        <v>7</v>
      </c>
      <c r="BH230">
        <v>7</v>
      </c>
      <c r="BI230">
        <v>7</v>
      </c>
      <c r="BJ230">
        <v>7</v>
      </c>
      <c r="BK230">
        <v>7</v>
      </c>
      <c r="BL230">
        <v>7</v>
      </c>
      <c r="BM230">
        <v>7</v>
      </c>
    </row>
    <row r="231" spans="1:65" x14ac:dyDescent="0.25">
      <c r="A231">
        <v>430</v>
      </c>
      <c r="B231" t="s">
        <v>1199</v>
      </c>
      <c r="C231">
        <f>IFERROR(VLOOKUP(Tabla1[[#This Row],[team_name]],fut_masc,2,0),7)</f>
        <v>7</v>
      </c>
      <c r="D231">
        <f>IFERROR(VLOOKUP(Tabla1[[#This Row],[team_name]],fut_fem,2,0),7)</f>
        <v>4</v>
      </c>
      <c r="E231">
        <f>IFERROR(VLOOKUP(Tabla1[[#This Row],[team_name]],fts_masc,2,0),7)</f>
        <v>7</v>
      </c>
      <c r="F231">
        <f>IFERROR(VLOOKUP(Tabla1[[#This Row],[team_name]],fts_fem,2,0),7)</f>
        <v>7</v>
      </c>
      <c r="G231">
        <f>IFERROR(VLOOKUP(Tabla1[[#This Row],[team_name]],vol_masc,2,0),7)</f>
        <v>7</v>
      </c>
      <c r="H231">
        <f>IFERROR(VLOOKUP(Tabla1[[#This Row],[team_name]],bas_masc,2,0),7)</f>
        <v>7</v>
      </c>
      <c r="I231">
        <f>IFERROR(VLOOKUP(Tabla1[[#This Row],[team_name]],bes_masc,2,0),7)</f>
        <v>7</v>
      </c>
      <c r="J231">
        <f>IFERROR(VLOOKUP(Tabla1[[#This Row],[team_name]],bad_masc,2,0),7)</f>
        <v>7</v>
      </c>
      <c r="K231">
        <f>IFERROR(VLOOKUP(Tabla1[[#This Row],[team_name]],cur_masc,2,0),7)</f>
        <v>7</v>
      </c>
      <c r="L231">
        <f>IFERROR(VLOOKUP(Tabla1[[#This Row],[team_name]],ten_masc,2,0),7)</f>
        <v>7</v>
      </c>
      <c r="M231">
        <f>IFERROR(VLOOKUP(Tabla1[[#This Row],[team_name]],rug_masc,2,0),7)</f>
        <v>7</v>
      </c>
      <c r="N231">
        <f>IFERROR(VLOOKUP(Tabla1[[#This Row],[team_name]],sqs_masc,2,0),7)</f>
        <v>7</v>
      </c>
      <c r="O231">
        <f>IFERROR(VLOOKUP(Tabla1[[#This Row],[team_name]],vlp_masc,2,0),7)</f>
        <v>7</v>
      </c>
      <c r="P231">
        <f>IFERROR(VLOOKUP(Tabla1[[#This Row],[team_name]],tem_masc,2,0),7)</f>
        <v>7</v>
      </c>
      <c r="Q231">
        <f>IFERROR(VLOOKUP(Tabla1[[#This Row],[team_name]],bal_masc,2,0),7)</f>
        <v>7</v>
      </c>
      <c r="R231">
        <f>IFERROR(VLOOKUP(Tabla1[[#This Row],[team_name]],hck_masc,2,0),7)</f>
        <v>7</v>
      </c>
      <c r="S231">
        <f>IFERROR(VLOOKUP(Tabla1[[#This Row],[team_name]],arc_masc,2,0),7)</f>
        <v>7</v>
      </c>
      <c r="T231">
        <f>IFERROR(VLOOKUP(Tabla1[[#This Row],[team_name]],esg_masc,2,0),7)</f>
        <v>7</v>
      </c>
      <c r="U231">
        <f>IFERROR(VLOOKUP(Tabla1[[#This Row],[team_name]],vol_fem,2,0),7)</f>
        <v>5</v>
      </c>
      <c r="V231">
        <f>IFERROR(VLOOKUP(Tabla1[[#This Row],[team_name]],bas_fem,2,0),7)</f>
        <v>7</v>
      </c>
      <c r="W231">
        <f>IFERROR(VLOOKUP(Tabla1[[#This Row],[team_name]],bes_fem,2,0),7)</f>
        <v>7</v>
      </c>
      <c r="X231">
        <f>IFERROR(VLOOKUP(Tabla1[[#This Row],[team_name]],bad_fem,2,0),7)</f>
        <v>7</v>
      </c>
      <c r="Y231">
        <f>IFERROR(VLOOKUP(Tabla1[[#This Row],[team_name]],cur_fem,2,0),7)</f>
        <v>7</v>
      </c>
      <c r="Z231">
        <f>IFERROR(VLOOKUP(Tabla1[[#This Row],[team_name]],ten_fem,2,0),7)</f>
        <v>7</v>
      </c>
      <c r="AA231">
        <f>IFERROR(VLOOKUP(Tabla1[[#This Row],[team_name]],rug_fem,2,0),7)</f>
        <v>4</v>
      </c>
      <c r="AB231">
        <f>IFERROR(VLOOKUP(Tabla1[[#This Row],[team_name]],sqs_fem,2,0),7)</f>
        <v>7</v>
      </c>
      <c r="AC231">
        <f>IFERROR(VLOOKUP(Tabla1[[#This Row],[team_name]],vlp_fem,2,0),7)</f>
        <v>7</v>
      </c>
      <c r="AD231">
        <f>IFERROR(VLOOKUP(Tabla1[[#This Row],[team_name]],tem_fem,2,0),7)</f>
        <v>6</v>
      </c>
      <c r="AE231">
        <f>IFERROR(VLOOKUP(Tabla1[[#This Row],[team_name]],bal_fem,2,0),7)</f>
        <v>7</v>
      </c>
      <c r="AF231">
        <f>IFERROR(VLOOKUP(Tabla1[[#This Row],[team_name]],hck_fem,2,0),7)</f>
        <v>6</v>
      </c>
      <c r="AG231">
        <f>IFERROR(VLOOKUP(Tabla1[[#This Row],[team_name]],esg_fem,2,0),7)</f>
        <v>7</v>
      </c>
      <c r="AH231">
        <f>IFERROR(VLOOKUP(Tabla1[[#This Row],[team_name]],esg_fem,2,0),7)</f>
        <v>7</v>
      </c>
      <c r="BC231">
        <v>7</v>
      </c>
      <c r="BD231">
        <v>7</v>
      </c>
      <c r="BE231">
        <v>7</v>
      </c>
      <c r="BF231">
        <v>7</v>
      </c>
      <c r="BG231">
        <v>7</v>
      </c>
      <c r="BH231">
        <v>7</v>
      </c>
      <c r="BI231">
        <v>7</v>
      </c>
      <c r="BJ231">
        <v>7</v>
      </c>
      <c r="BK231">
        <v>7</v>
      </c>
      <c r="BL231">
        <v>7</v>
      </c>
      <c r="BM231">
        <v>7</v>
      </c>
    </row>
    <row r="232" spans="1:65" x14ac:dyDescent="0.25">
      <c r="A232">
        <v>431</v>
      </c>
      <c r="B232" t="s">
        <v>1200</v>
      </c>
      <c r="C232">
        <f>IFERROR(VLOOKUP(Tabla1[[#This Row],[team_name]],fut_masc,2,0),7)</f>
        <v>7</v>
      </c>
      <c r="D232">
        <f>IFERROR(VLOOKUP(Tabla1[[#This Row],[team_name]],fut_fem,2,0),7)</f>
        <v>5</v>
      </c>
      <c r="E232">
        <f>IFERROR(VLOOKUP(Tabla1[[#This Row],[team_name]],fts_masc,2,0),7)</f>
        <v>7</v>
      </c>
      <c r="F232">
        <f>IFERROR(VLOOKUP(Tabla1[[#This Row],[team_name]],fts_fem,2,0),7)</f>
        <v>7</v>
      </c>
      <c r="G232">
        <f>IFERROR(VLOOKUP(Tabla1[[#This Row],[team_name]],vol_masc,2,0),7)</f>
        <v>7</v>
      </c>
      <c r="H232">
        <f>IFERROR(VLOOKUP(Tabla1[[#This Row],[team_name]],bas_masc,2,0),7)</f>
        <v>7</v>
      </c>
      <c r="I232">
        <f>IFERROR(VLOOKUP(Tabla1[[#This Row],[team_name]],bes_masc,2,0),7)</f>
        <v>7</v>
      </c>
      <c r="J232">
        <f>IFERROR(VLOOKUP(Tabla1[[#This Row],[team_name]],bad_masc,2,0),7)</f>
        <v>7</v>
      </c>
      <c r="K232">
        <f>IFERROR(VLOOKUP(Tabla1[[#This Row],[team_name]],cur_masc,2,0),7)</f>
        <v>7</v>
      </c>
      <c r="L232">
        <f>IFERROR(VLOOKUP(Tabla1[[#This Row],[team_name]],ten_masc,2,0),7)</f>
        <v>7</v>
      </c>
      <c r="M232">
        <f>IFERROR(VLOOKUP(Tabla1[[#This Row],[team_name]],rug_masc,2,0),7)</f>
        <v>7</v>
      </c>
      <c r="N232">
        <f>IFERROR(VLOOKUP(Tabla1[[#This Row],[team_name]],sqs_masc,2,0),7)</f>
        <v>7</v>
      </c>
      <c r="O232">
        <f>IFERROR(VLOOKUP(Tabla1[[#This Row],[team_name]],vlp_masc,2,0),7)</f>
        <v>7</v>
      </c>
      <c r="P232">
        <f>IFERROR(VLOOKUP(Tabla1[[#This Row],[team_name]],tem_masc,2,0),7)</f>
        <v>7</v>
      </c>
      <c r="Q232">
        <f>IFERROR(VLOOKUP(Tabla1[[#This Row],[team_name]],bal_masc,2,0),7)</f>
        <v>7</v>
      </c>
      <c r="R232">
        <f>IFERROR(VLOOKUP(Tabla1[[#This Row],[team_name]],hck_masc,2,0),7)</f>
        <v>7</v>
      </c>
      <c r="S232">
        <f>IFERROR(VLOOKUP(Tabla1[[#This Row],[team_name]],arc_masc,2,0),7)</f>
        <v>7</v>
      </c>
      <c r="T232">
        <f>IFERROR(VLOOKUP(Tabla1[[#This Row],[team_name]],esg_masc,2,0),7)</f>
        <v>7</v>
      </c>
      <c r="U232">
        <f>IFERROR(VLOOKUP(Tabla1[[#This Row],[team_name]],vol_fem,2,0),7)</f>
        <v>7</v>
      </c>
      <c r="V232">
        <f>IFERROR(VLOOKUP(Tabla1[[#This Row],[team_name]],bas_fem,2,0),7)</f>
        <v>6</v>
      </c>
      <c r="W232">
        <f>IFERROR(VLOOKUP(Tabla1[[#This Row],[team_name]],bes_fem,2,0),7)</f>
        <v>7</v>
      </c>
      <c r="X232">
        <f>IFERROR(VLOOKUP(Tabla1[[#This Row],[team_name]],bad_fem,2,0),7)</f>
        <v>7</v>
      </c>
      <c r="Y232">
        <f>IFERROR(VLOOKUP(Tabla1[[#This Row],[team_name]],cur_fem,2,0),7)</f>
        <v>7</v>
      </c>
      <c r="Z232">
        <f>IFERROR(VLOOKUP(Tabla1[[#This Row],[team_name]],ten_fem,2,0),7)</f>
        <v>5</v>
      </c>
      <c r="AA232">
        <f>IFERROR(VLOOKUP(Tabla1[[#This Row],[team_name]],rug_fem,2,0),7)</f>
        <v>4</v>
      </c>
      <c r="AB232">
        <f>IFERROR(VLOOKUP(Tabla1[[#This Row],[team_name]],sqs_fem,2,0),7)</f>
        <v>7</v>
      </c>
      <c r="AC232">
        <f>IFERROR(VLOOKUP(Tabla1[[#This Row],[team_name]],vlp_fem,2,0),7)</f>
        <v>7</v>
      </c>
      <c r="AD232">
        <f>IFERROR(VLOOKUP(Tabla1[[#This Row],[team_name]],tem_fem,2,0),7)</f>
        <v>4</v>
      </c>
      <c r="AE232">
        <f>IFERROR(VLOOKUP(Tabla1[[#This Row],[team_name]],bal_fem,2,0),7)</f>
        <v>7</v>
      </c>
      <c r="AF232">
        <f>IFERROR(VLOOKUP(Tabla1[[#This Row],[team_name]],hck_fem,2,0),7)</f>
        <v>7</v>
      </c>
      <c r="AG232">
        <f>IFERROR(VLOOKUP(Tabla1[[#This Row],[team_name]],esg_fem,2,0),7)</f>
        <v>7</v>
      </c>
      <c r="AH232">
        <f>IFERROR(VLOOKUP(Tabla1[[#This Row],[team_name]],esg_fem,2,0),7)</f>
        <v>7</v>
      </c>
      <c r="BC232">
        <v>7</v>
      </c>
      <c r="BD232">
        <v>7</v>
      </c>
      <c r="BE232">
        <v>7</v>
      </c>
      <c r="BF232">
        <v>7</v>
      </c>
      <c r="BG232">
        <v>7</v>
      </c>
      <c r="BH232">
        <v>7</v>
      </c>
      <c r="BI232">
        <v>7</v>
      </c>
      <c r="BJ232">
        <v>7</v>
      </c>
      <c r="BK232">
        <v>7</v>
      </c>
      <c r="BL232">
        <v>7</v>
      </c>
      <c r="BM232">
        <v>7</v>
      </c>
    </row>
    <row r="233" spans="1:65" x14ac:dyDescent="0.25">
      <c r="A233">
        <v>432</v>
      </c>
      <c r="B233" t="s">
        <v>1201</v>
      </c>
      <c r="C233">
        <f>IFERROR(VLOOKUP(Tabla1[[#This Row],[team_name]],fut_masc,2,0),7)</f>
        <v>7</v>
      </c>
      <c r="D233">
        <f>IFERROR(VLOOKUP(Tabla1[[#This Row],[team_name]],fut_fem,2,0),7)</f>
        <v>6</v>
      </c>
      <c r="E233">
        <f>IFERROR(VLOOKUP(Tabla1[[#This Row],[team_name]],fts_masc,2,0),7)</f>
        <v>7</v>
      </c>
      <c r="F233">
        <f>IFERROR(VLOOKUP(Tabla1[[#This Row],[team_name]],fts_fem,2,0),7)</f>
        <v>5</v>
      </c>
      <c r="G233">
        <f>IFERROR(VLOOKUP(Tabla1[[#This Row],[team_name]],vol_masc,2,0),7)</f>
        <v>7</v>
      </c>
      <c r="H233">
        <f>IFERROR(VLOOKUP(Tabla1[[#This Row],[team_name]],bas_masc,2,0),7)</f>
        <v>7</v>
      </c>
      <c r="I233">
        <f>IFERROR(VLOOKUP(Tabla1[[#This Row],[team_name]],bes_masc,2,0),7)</f>
        <v>7</v>
      </c>
      <c r="J233">
        <f>IFERROR(VLOOKUP(Tabla1[[#This Row],[team_name]],bad_masc,2,0),7)</f>
        <v>7</v>
      </c>
      <c r="K233">
        <f>IFERROR(VLOOKUP(Tabla1[[#This Row],[team_name]],cur_masc,2,0),7)</f>
        <v>7</v>
      </c>
      <c r="L233">
        <f>IFERROR(VLOOKUP(Tabla1[[#This Row],[team_name]],ten_masc,2,0),7)</f>
        <v>7</v>
      </c>
      <c r="M233">
        <f>IFERROR(VLOOKUP(Tabla1[[#This Row],[team_name]],rug_masc,2,0),7)</f>
        <v>7</v>
      </c>
      <c r="N233">
        <f>IFERROR(VLOOKUP(Tabla1[[#This Row],[team_name]],sqs_masc,2,0),7)</f>
        <v>7</v>
      </c>
      <c r="O233">
        <f>IFERROR(VLOOKUP(Tabla1[[#This Row],[team_name]],vlp_masc,2,0),7)</f>
        <v>7</v>
      </c>
      <c r="P233">
        <f>IFERROR(VLOOKUP(Tabla1[[#This Row],[team_name]],tem_masc,2,0),7)</f>
        <v>7</v>
      </c>
      <c r="Q233">
        <f>IFERROR(VLOOKUP(Tabla1[[#This Row],[team_name]],bal_masc,2,0),7)</f>
        <v>7</v>
      </c>
      <c r="R233">
        <f>IFERROR(VLOOKUP(Tabla1[[#This Row],[team_name]],hck_masc,2,0),7)</f>
        <v>7</v>
      </c>
      <c r="S233">
        <f>IFERROR(VLOOKUP(Tabla1[[#This Row],[team_name]],arc_masc,2,0),7)</f>
        <v>7</v>
      </c>
      <c r="T233">
        <f>IFERROR(VLOOKUP(Tabla1[[#This Row],[team_name]],esg_masc,2,0),7)</f>
        <v>7</v>
      </c>
      <c r="U233">
        <f>IFERROR(VLOOKUP(Tabla1[[#This Row],[team_name]],vol_fem,2,0),7)</f>
        <v>7</v>
      </c>
      <c r="V233">
        <f>IFERROR(VLOOKUP(Tabla1[[#This Row],[team_name]],bas_fem,2,0),7)</f>
        <v>7</v>
      </c>
      <c r="W233">
        <f>IFERROR(VLOOKUP(Tabla1[[#This Row],[team_name]],bes_fem,2,0),7)</f>
        <v>7</v>
      </c>
      <c r="X233">
        <f>IFERROR(VLOOKUP(Tabla1[[#This Row],[team_name]],bad_fem,2,0),7)</f>
        <v>7</v>
      </c>
      <c r="Y233">
        <f>IFERROR(VLOOKUP(Tabla1[[#This Row],[team_name]],cur_fem,2,0),7)</f>
        <v>7</v>
      </c>
      <c r="Z233">
        <f>IFERROR(VLOOKUP(Tabla1[[#This Row],[team_name]],ten_fem,2,0),7)</f>
        <v>7</v>
      </c>
      <c r="AA233">
        <f>IFERROR(VLOOKUP(Tabla1[[#This Row],[team_name]],rug_fem,2,0),7)</f>
        <v>7</v>
      </c>
      <c r="AB233">
        <f>IFERROR(VLOOKUP(Tabla1[[#This Row],[team_name]],sqs_fem,2,0),7)</f>
        <v>7</v>
      </c>
      <c r="AC233">
        <f>IFERROR(VLOOKUP(Tabla1[[#This Row],[team_name]],vlp_fem,2,0),7)</f>
        <v>7</v>
      </c>
      <c r="AD233">
        <f>IFERROR(VLOOKUP(Tabla1[[#This Row],[team_name]],tem_fem,2,0),7)</f>
        <v>7</v>
      </c>
      <c r="AE233">
        <f>IFERROR(VLOOKUP(Tabla1[[#This Row],[team_name]],bal_fem,2,0),7)</f>
        <v>7</v>
      </c>
      <c r="AF233">
        <f>IFERROR(VLOOKUP(Tabla1[[#This Row],[team_name]],hck_fem,2,0),7)</f>
        <v>7</v>
      </c>
      <c r="AG233">
        <f>IFERROR(VLOOKUP(Tabla1[[#This Row],[team_name]],esg_fem,2,0),7)</f>
        <v>6</v>
      </c>
      <c r="AH233">
        <f>IFERROR(VLOOKUP(Tabla1[[#This Row],[team_name]],esg_fem,2,0),7)</f>
        <v>6</v>
      </c>
      <c r="BC233">
        <v>7</v>
      </c>
      <c r="BD233">
        <v>7</v>
      </c>
      <c r="BE233">
        <v>7</v>
      </c>
      <c r="BF233">
        <v>7</v>
      </c>
      <c r="BG233">
        <v>7</v>
      </c>
      <c r="BH233">
        <v>7</v>
      </c>
      <c r="BI233">
        <v>7</v>
      </c>
      <c r="BJ233">
        <v>7</v>
      </c>
      <c r="BK233">
        <v>7</v>
      </c>
      <c r="BL233">
        <v>7</v>
      </c>
      <c r="BM233">
        <v>7</v>
      </c>
    </row>
    <row r="234" spans="1:65" x14ac:dyDescent="0.25">
      <c r="A234">
        <v>433</v>
      </c>
      <c r="B234" t="s">
        <v>1202</v>
      </c>
      <c r="C234">
        <f>IFERROR(VLOOKUP(Tabla1[[#This Row],[team_name]],fut_masc,2,0),7)</f>
        <v>7</v>
      </c>
      <c r="D234">
        <f>IFERROR(VLOOKUP(Tabla1[[#This Row],[team_name]],fut_fem,2,0),7)</f>
        <v>3</v>
      </c>
      <c r="E234">
        <f>IFERROR(VLOOKUP(Tabla1[[#This Row],[team_name]],fts_masc,2,0),7)</f>
        <v>7</v>
      </c>
      <c r="F234">
        <f>IFERROR(VLOOKUP(Tabla1[[#This Row],[team_name]],fts_fem,2,0),7)</f>
        <v>7</v>
      </c>
      <c r="G234">
        <f>IFERROR(VLOOKUP(Tabla1[[#This Row],[team_name]],vol_masc,2,0),7)</f>
        <v>7</v>
      </c>
      <c r="H234">
        <f>IFERROR(VLOOKUP(Tabla1[[#This Row],[team_name]],bas_masc,2,0),7)</f>
        <v>7</v>
      </c>
      <c r="I234">
        <f>IFERROR(VLOOKUP(Tabla1[[#This Row],[team_name]],bes_masc,2,0),7)</f>
        <v>7</v>
      </c>
      <c r="J234">
        <f>IFERROR(VLOOKUP(Tabla1[[#This Row],[team_name]],bad_masc,2,0),7)</f>
        <v>7</v>
      </c>
      <c r="K234">
        <f>IFERROR(VLOOKUP(Tabla1[[#This Row],[team_name]],cur_masc,2,0),7)</f>
        <v>7</v>
      </c>
      <c r="L234">
        <f>IFERROR(VLOOKUP(Tabla1[[#This Row],[team_name]],ten_masc,2,0),7)</f>
        <v>7</v>
      </c>
      <c r="M234">
        <f>IFERROR(VLOOKUP(Tabla1[[#This Row],[team_name]],rug_masc,2,0),7)</f>
        <v>7</v>
      </c>
      <c r="N234">
        <f>IFERROR(VLOOKUP(Tabla1[[#This Row],[team_name]],sqs_masc,2,0),7)</f>
        <v>7</v>
      </c>
      <c r="O234">
        <f>IFERROR(VLOOKUP(Tabla1[[#This Row],[team_name]],vlp_masc,2,0),7)</f>
        <v>7</v>
      </c>
      <c r="P234">
        <f>IFERROR(VLOOKUP(Tabla1[[#This Row],[team_name]],tem_masc,2,0),7)</f>
        <v>7</v>
      </c>
      <c r="Q234">
        <f>IFERROR(VLOOKUP(Tabla1[[#This Row],[team_name]],bal_masc,2,0),7)</f>
        <v>7</v>
      </c>
      <c r="R234">
        <f>IFERROR(VLOOKUP(Tabla1[[#This Row],[team_name]],hck_masc,2,0),7)</f>
        <v>7</v>
      </c>
      <c r="S234">
        <f>IFERROR(VLOOKUP(Tabla1[[#This Row],[team_name]],arc_masc,2,0),7)</f>
        <v>7</v>
      </c>
      <c r="T234">
        <f>IFERROR(VLOOKUP(Tabla1[[#This Row],[team_name]],esg_masc,2,0),7)</f>
        <v>7</v>
      </c>
      <c r="U234">
        <f>IFERROR(VLOOKUP(Tabla1[[#This Row],[team_name]],vol_fem,2,0),7)</f>
        <v>1</v>
      </c>
      <c r="V234">
        <f>IFERROR(VLOOKUP(Tabla1[[#This Row],[team_name]],bas_fem,2,0),7)</f>
        <v>2</v>
      </c>
      <c r="W234">
        <f>IFERROR(VLOOKUP(Tabla1[[#This Row],[team_name]],bes_fem,2,0),7)</f>
        <v>7</v>
      </c>
      <c r="X234">
        <f>IFERROR(VLOOKUP(Tabla1[[#This Row],[team_name]],bad_fem,2,0),7)</f>
        <v>7</v>
      </c>
      <c r="Y234">
        <f>IFERROR(VLOOKUP(Tabla1[[#This Row],[team_name]],cur_fem,2,0),7)</f>
        <v>3</v>
      </c>
      <c r="Z234">
        <f>IFERROR(VLOOKUP(Tabla1[[#This Row],[team_name]],ten_fem,2,0),7)</f>
        <v>7</v>
      </c>
      <c r="AA234">
        <f>IFERROR(VLOOKUP(Tabla1[[#This Row],[team_name]],rug_fem,2,0),7)</f>
        <v>7</v>
      </c>
      <c r="AB234">
        <f>IFERROR(VLOOKUP(Tabla1[[#This Row],[team_name]],sqs_fem,2,0),7)</f>
        <v>7</v>
      </c>
      <c r="AC234">
        <f>IFERROR(VLOOKUP(Tabla1[[#This Row],[team_name]],vlp_fem,2,0),7)</f>
        <v>7</v>
      </c>
      <c r="AD234">
        <f>IFERROR(VLOOKUP(Tabla1[[#This Row],[team_name]],tem_fem,2,0),7)</f>
        <v>4</v>
      </c>
      <c r="AE234">
        <f>IFERROR(VLOOKUP(Tabla1[[#This Row],[team_name]],bal_fem,2,0),7)</f>
        <v>7</v>
      </c>
      <c r="AF234">
        <f>IFERROR(VLOOKUP(Tabla1[[#This Row],[team_name]],hck_fem,2,0),7)</f>
        <v>4</v>
      </c>
      <c r="AG234">
        <f>IFERROR(VLOOKUP(Tabla1[[#This Row],[team_name]],esg_fem,2,0),7)</f>
        <v>5</v>
      </c>
      <c r="AH234">
        <f>IFERROR(VLOOKUP(Tabla1[[#This Row],[team_name]],esg_fem,2,0),7)</f>
        <v>5</v>
      </c>
      <c r="BC234">
        <v>7</v>
      </c>
      <c r="BD234">
        <v>7</v>
      </c>
      <c r="BE234">
        <v>7</v>
      </c>
      <c r="BF234">
        <v>7</v>
      </c>
      <c r="BG234">
        <v>7</v>
      </c>
      <c r="BH234">
        <v>7</v>
      </c>
      <c r="BI234">
        <v>7</v>
      </c>
      <c r="BJ234">
        <v>7</v>
      </c>
      <c r="BK234">
        <v>7</v>
      </c>
      <c r="BL234">
        <v>7</v>
      </c>
      <c r="BM234">
        <v>7</v>
      </c>
    </row>
    <row r="235" spans="1:65" x14ac:dyDescent="0.25">
      <c r="A235">
        <v>434</v>
      </c>
      <c r="B235" t="s">
        <v>1203</v>
      </c>
      <c r="C235">
        <f>IFERROR(VLOOKUP(Tabla1[[#This Row],[team_name]],fut_masc,2,0),7)</f>
        <v>7</v>
      </c>
      <c r="D235">
        <f>IFERROR(VLOOKUP(Tabla1[[#This Row],[team_name]],fut_fem,2,0),7)</f>
        <v>7</v>
      </c>
      <c r="E235">
        <f>IFERROR(VLOOKUP(Tabla1[[#This Row],[team_name]],fts_masc,2,0),7)</f>
        <v>7</v>
      </c>
      <c r="F235">
        <f>IFERROR(VLOOKUP(Tabla1[[#This Row],[team_name]],fts_fem,2,0),7)</f>
        <v>7</v>
      </c>
      <c r="G235">
        <f>IFERROR(VLOOKUP(Tabla1[[#This Row],[team_name]],vol_masc,2,0),7)</f>
        <v>7</v>
      </c>
      <c r="H235">
        <f>IFERROR(VLOOKUP(Tabla1[[#This Row],[team_name]],bas_masc,2,0),7)</f>
        <v>7</v>
      </c>
      <c r="I235">
        <f>IFERROR(VLOOKUP(Tabla1[[#This Row],[team_name]],bes_masc,2,0),7)</f>
        <v>7</v>
      </c>
      <c r="J235">
        <f>IFERROR(VLOOKUP(Tabla1[[#This Row],[team_name]],bad_masc,2,0),7)</f>
        <v>7</v>
      </c>
      <c r="K235">
        <f>IFERROR(VLOOKUP(Tabla1[[#This Row],[team_name]],cur_masc,2,0),7)</f>
        <v>7</v>
      </c>
      <c r="L235">
        <f>IFERROR(VLOOKUP(Tabla1[[#This Row],[team_name]],ten_masc,2,0),7)</f>
        <v>7</v>
      </c>
      <c r="M235">
        <f>IFERROR(VLOOKUP(Tabla1[[#This Row],[team_name]],rug_masc,2,0),7)</f>
        <v>7</v>
      </c>
      <c r="N235">
        <f>IFERROR(VLOOKUP(Tabla1[[#This Row],[team_name]],sqs_masc,2,0),7)</f>
        <v>7</v>
      </c>
      <c r="O235">
        <f>IFERROR(VLOOKUP(Tabla1[[#This Row],[team_name]],vlp_masc,2,0),7)</f>
        <v>7</v>
      </c>
      <c r="P235">
        <f>IFERROR(VLOOKUP(Tabla1[[#This Row],[team_name]],tem_masc,2,0),7)</f>
        <v>7</v>
      </c>
      <c r="Q235">
        <f>IFERROR(VLOOKUP(Tabla1[[#This Row],[team_name]],bal_masc,2,0),7)</f>
        <v>7</v>
      </c>
      <c r="R235">
        <f>IFERROR(VLOOKUP(Tabla1[[#This Row],[team_name]],hck_masc,2,0),7)</f>
        <v>7</v>
      </c>
      <c r="S235">
        <f>IFERROR(VLOOKUP(Tabla1[[#This Row],[team_name]],arc_masc,2,0),7)</f>
        <v>7</v>
      </c>
      <c r="T235">
        <f>IFERROR(VLOOKUP(Tabla1[[#This Row],[team_name]],esg_masc,2,0),7)</f>
        <v>7</v>
      </c>
      <c r="U235">
        <f>IFERROR(VLOOKUP(Tabla1[[#This Row],[team_name]],vol_fem,2,0),7)</f>
        <v>7</v>
      </c>
      <c r="V235">
        <f>IFERROR(VLOOKUP(Tabla1[[#This Row],[team_name]],bas_fem,2,0),7)</f>
        <v>7</v>
      </c>
      <c r="W235">
        <f>IFERROR(VLOOKUP(Tabla1[[#This Row],[team_name]],bes_fem,2,0),7)</f>
        <v>7</v>
      </c>
      <c r="X235">
        <f>IFERROR(VLOOKUP(Tabla1[[#This Row],[team_name]],bad_fem,2,0),7)</f>
        <v>7</v>
      </c>
      <c r="Y235">
        <f>IFERROR(VLOOKUP(Tabla1[[#This Row],[team_name]],cur_fem,2,0),7)</f>
        <v>7</v>
      </c>
      <c r="Z235">
        <f>IFERROR(VLOOKUP(Tabla1[[#This Row],[team_name]],ten_fem,2,0),7)</f>
        <v>7</v>
      </c>
      <c r="AA235">
        <f>IFERROR(VLOOKUP(Tabla1[[#This Row],[team_name]],rug_fem,2,0),7)</f>
        <v>7</v>
      </c>
      <c r="AB235">
        <f>IFERROR(VLOOKUP(Tabla1[[#This Row],[team_name]],sqs_fem,2,0),7)</f>
        <v>7</v>
      </c>
      <c r="AC235">
        <f>IFERROR(VLOOKUP(Tabla1[[#This Row],[team_name]],vlp_fem,2,0),7)</f>
        <v>7</v>
      </c>
      <c r="AD235">
        <f>IFERROR(VLOOKUP(Tabla1[[#This Row],[team_name]],tem_fem,2,0),7)</f>
        <v>7</v>
      </c>
      <c r="AE235">
        <f>IFERROR(VLOOKUP(Tabla1[[#This Row],[team_name]],bal_fem,2,0),7)</f>
        <v>7</v>
      </c>
      <c r="AF235">
        <f>IFERROR(VLOOKUP(Tabla1[[#This Row],[team_name]],hck_fem,2,0),7)</f>
        <v>7</v>
      </c>
      <c r="AG235">
        <f>IFERROR(VLOOKUP(Tabla1[[#This Row],[team_name]],esg_fem,2,0),7)</f>
        <v>7</v>
      </c>
      <c r="AH235">
        <f>IFERROR(VLOOKUP(Tabla1[[#This Row],[team_name]],esg_fem,2,0),7)</f>
        <v>7</v>
      </c>
      <c r="BC235">
        <v>7</v>
      </c>
      <c r="BD235">
        <v>7</v>
      </c>
      <c r="BE235">
        <v>7</v>
      </c>
      <c r="BF235">
        <v>7</v>
      </c>
      <c r="BG235">
        <v>7</v>
      </c>
      <c r="BH235">
        <v>7</v>
      </c>
      <c r="BI235">
        <v>7</v>
      </c>
      <c r="BJ235">
        <v>7</v>
      </c>
      <c r="BK235">
        <v>7</v>
      </c>
      <c r="BL235">
        <v>7</v>
      </c>
      <c r="BM235">
        <v>7</v>
      </c>
    </row>
    <row r="236" spans="1:65" x14ac:dyDescent="0.25">
      <c r="A236">
        <v>435</v>
      </c>
      <c r="B236" t="s">
        <v>1204</v>
      </c>
      <c r="C236">
        <f>IFERROR(VLOOKUP(Tabla1[[#This Row],[team_name]],fut_masc,2,0),7)</f>
        <v>7</v>
      </c>
      <c r="D236">
        <f>IFERROR(VLOOKUP(Tabla1[[#This Row],[team_name]],fut_fem,2,0),7)</f>
        <v>3</v>
      </c>
      <c r="E236">
        <f>IFERROR(VLOOKUP(Tabla1[[#This Row],[team_name]],fts_masc,2,0),7)</f>
        <v>7</v>
      </c>
      <c r="F236">
        <f>IFERROR(VLOOKUP(Tabla1[[#This Row],[team_name]],fts_fem,2,0),7)</f>
        <v>2</v>
      </c>
      <c r="G236">
        <f>IFERROR(VLOOKUP(Tabla1[[#This Row],[team_name]],vol_masc,2,0),7)</f>
        <v>7</v>
      </c>
      <c r="H236">
        <f>IFERROR(VLOOKUP(Tabla1[[#This Row],[team_name]],bas_masc,2,0),7)</f>
        <v>7</v>
      </c>
      <c r="I236">
        <f>IFERROR(VLOOKUP(Tabla1[[#This Row],[team_name]],bes_masc,2,0),7)</f>
        <v>7</v>
      </c>
      <c r="J236">
        <f>IFERROR(VLOOKUP(Tabla1[[#This Row],[team_name]],bad_masc,2,0),7)</f>
        <v>7</v>
      </c>
      <c r="K236">
        <f>IFERROR(VLOOKUP(Tabla1[[#This Row],[team_name]],cur_masc,2,0),7)</f>
        <v>7</v>
      </c>
      <c r="L236">
        <f>IFERROR(VLOOKUP(Tabla1[[#This Row],[team_name]],ten_masc,2,0),7)</f>
        <v>7</v>
      </c>
      <c r="M236">
        <f>IFERROR(VLOOKUP(Tabla1[[#This Row],[team_name]],rug_masc,2,0),7)</f>
        <v>7</v>
      </c>
      <c r="N236">
        <f>IFERROR(VLOOKUP(Tabla1[[#This Row],[team_name]],sqs_masc,2,0),7)</f>
        <v>7</v>
      </c>
      <c r="O236">
        <f>IFERROR(VLOOKUP(Tabla1[[#This Row],[team_name]],vlp_masc,2,0),7)</f>
        <v>7</v>
      </c>
      <c r="P236">
        <f>IFERROR(VLOOKUP(Tabla1[[#This Row],[team_name]],tem_masc,2,0),7)</f>
        <v>7</v>
      </c>
      <c r="Q236">
        <f>IFERROR(VLOOKUP(Tabla1[[#This Row],[team_name]],bal_masc,2,0),7)</f>
        <v>7</v>
      </c>
      <c r="R236">
        <f>IFERROR(VLOOKUP(Tabla1[[#This Row],[team_name]],hck_masc,2,0),7)</f>
        <v>7</v>
      </c>
      <c r="S236">
        <f>IFERROR(VLOOKUP(Tabla1[[#This Row],[team_name]],arc_masc,2,0),7)</f>
        <v>7</v>
      </c>
      <c r="T236">
        <f>IFERROR(VLOOKUP(Tabla1[[#This Row],[team_name]],esg_masc,2,0),7)</f>
        <v>7</v>
      </c>
      <c r="U236">
        <f>IFERROR(VLOOKUP(Tabla1[[#This Row],[team_name]],vol_fem,2,0),7)</f>
        <v>2</v>
      </c>
      <c r="V236">
        <f>IFERROR(VLOOKUP(Tabla1[[#This Row],[team_name]],bas_fem,2,0),7)</f>
        <v>3</v>
      </c>
      <c r="W236">
        <f>IFERROR(VLOOKUP(Tabla1[[#This Row],[team_name]],bes_fem,2,0),7)</f>
        <v>7</v>
      </c>
      <c r="X236">
        <f>IFERROR(VLOOKUP(Tabla1[[#This Row],[team_name]],bad_fem,2,0),7)</f>
        <v>7</v>
      </c>
      <c r="Y236">
        <f>IFERROR(VLOOKUP(Tabla1[[#This Row],[team_name]],cur_fem,2,0),7)</f>
        <v>5</v>
      </c>
      <c r="Z236">
        <f>IFERROR(VLOOKUP(Tabla1[[#This Row],[team_name]],ten_fem,2,0),7)</f>
        <v>2</v>
      </c>
      <c r="AA236">
        <f>IFERROR(VLOOKUP(Tabla1[[#This Row],[team_name]],rug_fem,2,0),7)</f>
        <v>7</v>
      </c>
      <c r="AB236">
        <f>IFERROR(VLOOKUP(Tabla1[[#This Row],[team_name]],sqs_fem,2,0),7)</f>
        <v>5</v>
      </c>
      <c r="AC236">
        <f>IFERROR(VLOOKUP(Tabla1[[#This Row],[team_name]],vlp_fem,2,0),7)</f>
        <v>3</v>
      </c>
      <c r="AD236">
        <f>IFERROR(VLOOKUP(Tabla1[[#This Row],[team_name]],tem_fem,2,0),7)</f>
        <v>3</v>
      </c>
      <c r="AE236">
        <f>IFERROR(VLOOKUP(Tabla1[[#This Row],[team_name]],bal_fem,2,0),7)</f>
        <v>7</v>
      </c>
      <c r="AF236">
        <f>IFERROR(VLOOKUP(Tabla1[[#This Row],[team_name]],hck_fem,2,0),7)</f>
        <v>4</v>
      </c>
      <c r="AG236">
        <f>IFERROR(VLOOKUP(Tabla1[[#This Row],[team_name]],esg_fem,2,0),7)</f>
        <v>2</v>
      </c>
      <c r="AH236">
        <f>IFERROR(VLOOKUP(Tabla1[[#This Row],[team_name]],esg_fem,2,0),7)</f>
        <v>2</v>
      </c>
      <c r="BC236">
        <v>7</v>
      </c>
      <c r="BD236">
        <v>7</v>
      </c>
      <c r="BE236">
        <v>7</v>
      </c>
      <c r="BF236">
        <v>7</v>
      </c>
      <c r="BG236">
        <v>7</v>
      </c>
      <c r="BH236">
        <v>7</v>
      </c>
      <c r="BI236">
        <v>7</v>
      </c>
      <c r="BJ236">
        <v>7</v>
      </c>
      <c r="BK236">
        <v>7</v>
      </c>
      <c r="BL236">
        <v>7</v>
      </c>
      <c r="BM236">
        <v>7</v>
      </c>
    </row>
    <row r="237" spans="1:65" x14ac:dyDescent="0.25">
      <c r="A237">
        <v>436</v>
      </c>
      <c r="B237" t="s">
        <v>1205</v>
      </c>
      <c r="C237">
        <f>IFERROR(VLOOKUP(Tabla1[[#This Row],[team_name]],fut_masc,2,0),7)</f>
        <v>7</v>
      </c>
      <c r="D237">
        <f>IFERROR(VLOOKUP(Tabla1[[#This Row],[team_name]],fut_fem,2,0),7)</f>
        <v>6</v>
      </c>
      <c r="E237">
        <f>IFERROR(VLOOKUP(Tabla1[[#This Row],[team_name]],fts_masc,2,0),7)</f>
        <v>7</v>
      </c>
      <c r="F237">
        <f>IFERROR(VLOOKUP(Tabla1[[#This Row],[team_name]],fts_fem,2,0),7)</f>
        <v>7</v>
      </c>
      <c r="G237">
        <f>IFERROR(VLOOKUP(Tabla1[[#This Row],[team_name]],vol_masc,2,0),7)</f>
        <v>7</v>
      </c>
      <c r="H237">
        <f>IFERROR(VLOOKUP(Tabla1[[#This Row],[team_name]],bas_masc,2,0),7)</f>
        <v>7</v>
      </c>
      <c r="I237">
        <f>IFERROR(VLOOKUP(Tabla1[[#This Row],[team_name]],bes_masc,2,0),7)</f>
        <v>7</v>
      </c>
      <c r="J237">
        <f>IFERROR(VLOOKUP(Tabla1[[#This Row],[team_name]],bad_masc,2,0),7)</f>
        <v>7</v>
      </c>
      <c r="K237">
        <f>IFERROR(VLOOKUP(Tabla1[[#This Row],[team_name]],cur_masc,2,0),7)</f>
        <v>7</v>
      </c>
      <c r="L237">
        <f>IFERROR(VLOOKUP(Tabla1[[#This Row],[team_name]],ten_masc,2,0),7)</f>
        <v>7</v>
      </c>
      <c r="M237">
        <f>IFERROR(VLOOKUP(Tabla1[[#This Row],[team_name]],rug_masc,2,0),7)</f>
        <v>7</v>
      </c>
      <c r="N237">
        <f>IFERROR(VLOOKUP(Tabla1[[#This Row],[team_name]],sqs_masc,2,0),7)</f>
        <v>7</v>
      </c>
      <c r="O237">
        <f>IFERROR(VLOOKUP(Tabla1[[#This Row],[team_name]],vlp_masc,2,0),7)</f>
        <v>7</v>
      </c>
      <c r="P237">
        <f>IFERROR(VLOOKUP(Tabla1[[#This Row],[team_name]],tem_masc,2,0),7)</f>
        <v>7</v>
      </c>
      <c r="Q237">
        <f>IFERROR(VLOOKUP(Tabla1[[#This Row],[team_name]],bal_masc,2,0),7)</f>
        <v>7</v>
      </c>
      <c r="R237">
        <f>IFERROR(VLOOKUP(Tabla1[[#This Row],[team_name]],hck_masc,2,0),7)</f>
        <v>7</v>
      </c>
      <c r="S237">
        <f>IFERROR(VLOOKUP(Tabla1[[#This Row],[team_name]],arc_masc,2,0),7)</f>
        <v>7</v>
      </c>
      <c r="T237">
        <f>IFERROR(VLOOKUP(Tabla1[[#This Row],[team_name]],esg_masc,2,0),7)</f>
        <v>7</v>
      </c>
      <c r="U237">
        <f>IFERROR(VLOOKUP(Tabla1[[#This Row],[team_name]],vol_fem,2,0),7)</f>
        <v>7</v>
      </c>
      <c r="V237">
        <f>IFERROR(VLOOKUP(Tabla1[[#This Row],[team_name]],bas_fem,2,0),7)</f>
        <v>4</v>
      </c>
      <c r="W237">
        <f>IFERROR(VLOOKUP(Tabla1[[#This Row],[team_name]],bes_fem,2,0),7)</f>
        <v>7</v>
      </c>
      <c r="X237">
        <f>IFERROR(VLOOKUP(Tabla1[[#This Row],[team_name]],bad_fem,2,0),7)</f>
        <v>7</v>
      </c>
      <c r="Y237">
        <f>IFERROR(VLOOKUP(Tabla1[[#This Row],[team_name]],cur_fem,2,0),7)</f>
        <v>7</v>
      </c>
      <c r="Z237">
        <f>IFERROR(VLOOKUP(Tabla1[[#This Row],[team_name]],ten_fem,2,0),7)</f>
        <v>7</v>
      </c>
      <c r="AA237">
        <f>IFERROR(VLOOKUP(Tabla1[[#This Row],[team_name]],rug_fem,2,0),7)</f>
        <v>4</v>
      </c>
      <c r="AB237">
        <f>IFERROR(VLOOKUP(Tabla1[[#This Row],[team_name]],sqs_fem,2,0),7)</f>
        <v>7</v>
      </c>
      <c r="AC237">
        <f>IFERROR(VLOOKUP(Tabla1[[#This Row],[team_name]],vlp_fem,2,0),7)</f>
        <v>7</v>
      </c>
      <c r="AD237">
        <f>IFERROR(VLOOKUP(Tabla1[[#This Row],[team_name]],tem_fem,2,0),7)</f>
        <v>4</v>
      </c>
      <c r="AE237">
        <f>IFERROR(VLOOKUP(Tabla1[[#This Row],[team_name]],bal_fem,2,0),7)</f>
        <v>7</v>
      </c>
      <c r="AF237">
        <f>IFERROR(VLOOKUP(Tabla1[[#This Row],[team_name]],hck_fem,2,0),7)</f>
        <v>6</v>
      </c>
      <c r="AG237">
        <f>IFERROR(VLOOKUP(Tabla1[[#This Row],[team_name]],esg_fem,2,0),7)</f>
        <v>7</v>
      </c>
      <c r="AH237">
        <f>IFERROR(VLOOKUP(Tabla1[[#This Row],[team_name]],esg_fem,2,0),7)</f>
        <v>7</v>
      </c>
      <c r="BC237">
        <v>7</v>
      </c>
      <c r="BD237">
        <v>7</v>
      </c>
      <c r="BE237">
        <v>7</v>
      </c>
      <c r="BF237">
        <v>7</v>
      </c>
      <c r="BG237">
        <v>7</v>
      </c>
      <c r="BH237">
        <v>7</v>
      </c>
      <c r="BI237">
        <v>7</v>
      </c>
      <c r="BJ237">
        <v>7</v>
      </c>
      <c r="BK237">
        <v>7</v>
      </c>
      <c r="BL237">
        <v>7</v>
      </c>
      <c r="BM237">
        <v>7</v>
      </c>
    </row>
    <row r="238" spans="1:65" x14ac:dyDescent="0.25">
      <c r="A238">
        <v>437</v>
      </c>
      <c r="B238" t="s">
        <v>1206</v>
      </c>
      <c r="C238">
        <f>IFERROR(VLOOKUP(Tabla1[[#This Row],[team_name]],fut_masc,2,0),7)</f>
        <v>7</v>
      </c>
      <c r="D238">
        <f>IFERROR(VLOOKUP(Tabla1[[#This Row],[team_name]],fut_fem,2,0),7)</f>
        <v>3</v>
      </c>
      <c r="E238">
        <f>IFERROR(VLOOKUP(Tabla1[[#This Row],[team_name]],fts_masc,2,0),7)</f>
        <v>7</v>
      </c>
      <c r="F238">
        <f>IFERROR(VLOOKUP(Tabla1[[#This Row],[team_name]],fts_fem,2,0),7)</f>
        <v>2</v>
      </c>
      <c r="G238">
        <f>IFERROR(VLOOKUP(Tabla1[[#This Row],[team_name]],vol_masc,2,0),7)</f>
        <v>7</v>
      </c>
      <c r="H238">
        <f>IFERROR(VLOOKUP(Tabla1[[#This Row],[team_name]],bas_masc,2,0),7)</f>
        <v>7</v>
      </c>
      <c r="I238">
        <f>IFERROR(VLOOKUP(Tabla1[[#This Row],[team_name]],bes_masc,2,0),7)</f>
        <v>7</v>
      </c>
      <c r="J238">
        <f>IFERROR(VLOOKUP(Tabla1[[#This Row],[team_name]],bad_masc,2,0),7)</f>
        <v>7</v>
      </c>
      <c r="K238">
        <f>IFERROR(VLOOKUP(Tabla1[[#This Row],[team_name]],cur_masc,2,0),7)</f>
        <v>7</v>
      </c>
      <c r="L238">
        <f>IFERROR(VLOOKUP(Tabla1[[#This Row],[team_name]],ten_masc,2,0),7)</f>
        <v>7</v>
      </c>
      <c r="M238">
        <f>IFERROR(VLOOKUP(Tabla1[[#This Row],[team_name]],rug_masc,2,0),7)</f>
        <v>7</v>
      </c>
      <c r="N238">
        <f>IFERROR(VLOOKUP(Tabla1[[#This Row],[team_name]],sqs_masc,2,0),7)</f>
        <v>7</v>
      </c>
      <c r="O238">
        <f>IFERROR(VLOOKUP(Tabla1[[#This Row],[team_name]],vlp_masc,2,0),7)</f>
        <v>7</v>
      </c>
      <c r="P238">
        <f>IFERROR(VLOOKUP(Tabla1[[#This Row],[team_name]],tem_masc,2,0),7)</f>
        <v>7</v>
      </c>
      <c r="Q238">
        <f>IFERROR(VLOOKUP(Tabla1[[#This Row],[team_name]],bal_masc,2,0),7)</f>
        <v>7</v>
      </c>
      <c r="R238">
        <f>IFERROR(VLOOKUP(Tabla1[[#This Row],[team_name]],hck_masc,2,0),7)</f>
        <v>7</v>
      </c>
      <c r="S238">
        <f>IFERROR(VLOOKUP(Tabla1[[#This Row],[team_name]],arc_masc,2,0),7)</f>
        <v>7</v>
      </c>
      <c r="T238">
        <f>IFERROR(VLOOKUP(Tabla1[[#This Row],[team_name]],esg_masc,2,0),7)</f>
        <v>7</v>
      </c>
      <c r="U238">
        <f>IFERROR(VLOOKUP(Tabla1[[#This Row],[team_name]],vol_fem,2,0),7)</f>
        <v>7</v>
      </c>
      <c r="V238">
        <f>IFERROR(VLOOKUP(Tabla1[[#This Row],[team_name]],bas_fem,2,0),7)</f>
        <v>6</v>
      </c>
      <c r="W238">
        <f>IFERROR(VLOOKUP(Tabla1[[#This Row],[team_name]],bes_fem,2,0),7)</f>
        <v>7</v>
      </c>
      <c r="X238">
        <f>IFERROR(VLOOKUP(Tabla1[[#This Row],[team_name]],bad_fem,2,0),7)</f>
        <v>7</v>
      </c>
      <c r="Y238">
        <f>IFERROR(VLOOKUP(Tabla1[[#This Row],[team_name]],cur_fem,2,0),7)</f>
        <v>7</v>
      </c>
      <c r="Z238">
        <f>IFERROR(VLOOKUP(Tabla1[[#This Row],[team_name]],ten_fem,2,0),7)</f>
        <v>7</v>
      </c>
      <c r="AA238">
        <f>IFERROR(VLOOKUP(Tabla1[[#This Row],[team_name]],rug_fem,2,0),7)</f>
        <v>7</v>
      </c>
      <c r="AB238">
        <f>IFERROR(VLOOKUP(Tabla1[[#This Row],[team_name]],sqs_fem,2,0),7)</f>
        <v>7</v>
      </c>
      <c r="AC238">
        <f>IFERROR(VLOOKUP(Tabla1[[#This Row],[team_name]],vlp_fem,2,0),7)</f>
        <v>7</v>
      </c>
      <c r="AD238">
        <f>IFERROR(VLOOKUP(Tabla1[[#This Row],[team_name]],tem_fem,2,0),7)</f>
        <v>7</v>
      </c>
      <c r="AE238">
        <f>IFERROR(VLOOKUP(Tabla1[[#This Row],[team_name]],bal_fem,2,0),7)</f>
        <v>7</v>
      </c>
      <c r="AF238">
        <f>IFERROR(VLOOKUP(Tabla1[[#This Row],[team_name]],hck_fem,2,0),7)</f>
        <v>3</v>
      </c>
      <c r="AG238">
        <f>IFERROR(VLOOKUP(Tabla1[[#This Row],[team_name]],esg_fem,2,0),7)</f>
        <v>7</v>
      </c>
      <c r="AH238">
        <f>IFERROR(VLOOKUP(Tabla1[[#This Row],[team_name]],esg_fem,2,0),7)</f>
        <v>7</v>
      </c>
      <c r="BC238">
        <v>7</v>
      </c>
      <c r="BD238">
        <v>7</v>
      </c>
      <c r="BE238">
        <v>7</v>
      </c>
      <c r="BF238">
        <v>7</v>
      </c>
      <c r="BG238">
        <v>7</v>
      </c>
      <c r="BH238">
        <v>7</v>
      </c>
      <c r="BI238">
        <v>7</v>
      </c>
      <c r="BJ238">
        <v>7</v>
      </c>
      <c r="BK238">
        <v>7</v>
      </c>
      <c r="BL238">
        <v>7</v>
      </c>
      <c r="BM238">
        <v>7</v>
      </c>
    </row>
    <row r="239" spans="1:65" x14ac:dyDescent="0.25">
      <c r="A239">
        <v>438</v>
      </c>
      <c r="B239" t="s">
        <v>1207</v>
      </c>
      <c r="C239">
        <f>IFERROR(VLOOKUP(Tabla1[[#This Row],[team_name]],fut_masc,2,0),7)</f>
        <v>7</v>
      </c>
      <c r="D239">
        <f>IFERROR(VLOOKUP(Tabla1[[#This Row],[team_name]],fut_fem,2,0),7)</f>
        <v>3</v>
      </c>
      <c r="E239">
        <f>IFERROR(VLOOKUP(Tabla1[[#This Row],[team_name]],fts_masc,2,0),7)</f>
        <v>7</v>
      </c>
      <c r="F239">
        <f>IFERROR(VLOOKUP(Tabla1[[#This Row],[team_name]],fts_fem,2,0),7)</f>
        <v>3</v>
      </c>
      <c r="G239">
        <f>IFERROR(VLOOKUP(Tabla1[[#This Row],[team_name]],vol_masc,2,0),7)</f>
        <v>7</v>
      </c>
      <c r="H239">
        <f>IFERROR(VLOOKUP(Tabla1[[#This Row],[team_name]],bas_masc,2,0),7)</f>
        <v>7</v>
      </c>
      <c r="I239">
        <f>IFERROR(VLOOKUP(Tabla1[[#This Row],[team_name]],bes_masc,2,0),7)</f>
        <v>7</v>
      </c>
      <c r="J239">
        <f>IFERROR(VLOOKUP(Tabla1[[#This Row],[team_name]],bad_masc,2,0),7)</f>
        <v>7</v>
      </c>
      <c r="K239">
        <f>IFERROR(VLOOKUP(Tabla1[[#This Row],[team_name]],cur_masc,2,0),7)</f>
        <v>7</v>
      </c>
      <c r="L239">
        <f>IFERROR(VLOOKUP(Tabla1[[#This Row],[team_name]],ten_masc,2,0),7)</f>
        <v>7</v>
      </c>
      <c r="M239">
        <f>IFERROR(VLOOKUP(Tabla1[[#This Row],[team_name]],rug_masc,2,0),7)</f>
        <v>7</v>
      </c>
      <c r="N239">
        <f>IFERROR(VLOOKUP(Tabla1[[#This Row],[team_name]],sqs_masc,2,0),7)</f>
        <v>7</v>
      </c>
      <c r="O239">
        <f>IFERROR(VLOOKUP(Tabla1[[#This Row],[team_name]],vlp_masc,2,0),7)</f>
        <v>7</v>
      </c>
      <c r="P239">
        <f>IFERROR(VLOOKUP(Tabla1[[#This Row],[team_name]],tem_masc,2,0),7)</f>
        <v>7</v>
      </c>
      <c r="Q239">
        <f>IFERROR(VLOOKUP(Tabla1[[#This Row],[team_name]],bal_masc,2,0),7)</f>
        <v>7</v>
      </c>
      <c r="R239">
        <f>IFERROR(VLOOKUP(Tabla1[[#This Row],[team_name]],hck_masc,2,0),7)</f>
        <v>7</v>
      </c>
      <c r="S239">
        <f>IFERROR(VLOOKUP(Tabla1[[#This Row],[team_name]],arc_masc,2,0),7)</f>
        <v>7</v>
      </c>
      <c r="T239">
        <f>IFERROR(VLOOKUP(Tabla1[[#This Row],[team_name]],esg_masc,2,0),7)</f>
        <v>7</v>
      </c>
      <c r="U239">
        <f>IFERROR(VLOOKUP(Tabla1[[#This Row],[team_name]],vol_fem,2,0),7)</f>
        <v>6</v>
      </c>
      <c r="V239">
        <f>IFERROR(VLOOKUP(Tabla1[[#This Row],[team_name]],bas_fem,2,0),7)</f>
        <v>5</v>
      </c>
      <c r="W239">
        <f>IFERROR(VLOOKUP(Tabla1[[#This Row],[team_name]],bes_fem,2,0),7)</f>
        <v>7</v>
      </c>
      <c r="X239">
        <f>IFERROR(VLOOKUP(Tabla1[[#This Row],[team_name]],bad_fem,2,0),7)</f>
        <v>7</v>
      </c>
      <c r="Y239">
        <f>IFERROR(VLOOKUP(Tabla1[[#This Row],[team_name]],cur_fem,2,0),7)</f>
        <v>7</v>
      </c>
      <c r="Z239">
        <f>IFERROR(VLOOKUP(Tabla1[[#This Row],[team_name]],ten_fem,2,0),7)</f>
        <v>5</v>
      </c>
      <c r="AA239">
        <f>IFERROR(VLOOKUP(Tabla1[[#This Row],[team_name]],rug_fem,2,0),7)</f>
        <v>6</v>
      </c>
      <c r="AB239">
        <f>IFERROR(VLOOKUP(Tabla1[[#This Row],[team_name]],sqs_fem,2,0),7)</f>
        <v>7</v>
      </c>
      <c r="AC239">
        <f>IFERROR(VLOOKUP(Tabla1[[#This Row],[team_name]],vlp_fem,2,0),7)</f>
        <v>7</v>
      </c>
      <c r="AD239">
        <f>IFERROR(VLOOKUP(Tabla1[[#This Row],[team_name]],tem_fem,2,0),7)</f>
        <v>6</v>
      </c>
      <c r="AE239">
        <f>IFERROR(VLOOKUP(Tabla1[[#This Row],[team_name]],bal_fem,2,0),7)</f>
        <v>7</v>
      </c>
      <c r="AF239">
        <f>IFERROR(VLOOKUP(Tabla1[[#This Row],[team_name]],hck_fem,2,0),7)</f>
        <v>5</v>
      </c>
      <c r="AG239">
        <f>IFERROR(VLOOKUP(Tabla1[[#This Row],[team_name]],esg_fem,2,0),7)</f>
        <v>4</v>
      </c>
      <c r="AH239">
        <f>IFERROR(VLOOKUP(Tabla1[[#This Row],[team_name]],esg_fem,2,0),7)</f>
        <v>4</v>
      </c>
      <c r="BC239">
        <v>7</v>
      </c>
      <c r="BD239">
        <v>7</v>
      </c>
      <c r="BE239">
        <v>7</v>
      </c>
      <c r="BF239">
        <v>7</v>
      </c>
      <c r="BG239">
        <v>7</v>
      </c>
      <c r="BH239">
        <v>7</v>
      </c>
      <c r="BI239">
        <v>7</v>
      </c>
      <c r="BJ239">
        <v>7</v>
      </c>
      <c r="BK239">
        <v>7</v>
      </c>
      <c r="BL239">
        <v>7</v>
      </c>
      <c r="BM239">
        <v>7</v>
      </c>
    </row>
    <row r="240" spans="1:65" x14ac:dyDescent="0.25">
      <c r="A240">
        <v>439</v>
      </c>
      <c r="B240" t="s">
        <v>1208</v>
      </c>
      <c r="C240">
        <f>IFERROR(VLOOKUP(Tabla1[[#This Row],[team_name]],fut_masc,2,0),7)</f>
        <v>7</v>
      </c>
      <c r="D240">
        <f>IFERROR(VLOOKUP(Tabla1[[#This Row],[team_name]],fut_fem,2,0),7)</f>
        <v>5</v>
      </c>
      <c r="E240">
        <f>IFERROR(VLOOKUP(Tabla1[[#This Row],[team_name]],fts_masc,2,0),7)</f>
        <v>7</v>
      </c>
      <c r="F240">
        <f>IFERROR(VLOOKUP(Tabla1[[#This Row],[team_name]],fts_fem,2,0),7)</f>
        <v>7</v>
      </c>
      <c r="G240">
        <f>IFERROR(VLOOKUP(Tabla1[[#This Row],[team_name]],vol_masc,2,0),7)</f>
        <v>7</v>
      </c>
      <c r="H240">
        <f>IFERROR(VLOOKUP(Tabla1[[#This Row],[team_name]],bas_masc,2,0),7)</f>
        <v>7</v>
      </c>
      <c r="I240">
        <f>IFERROR(VLOOKUP(Tabla1[[#This Row],[team_name]],bes_masc,2,0),7)</f>
        <v>7</v>
      </c>
      <c r="J240">
        <f>IFERROR(VLOOKUP(Tabla1[[#This Row],[team_name]],bad_masc,2,0),7)</f>
        <v>7</v>
      </c>
      <c r="K240">
        <f>IFERROR(VLOOKUP(Tabla1[[#This Row],[team_name]],cur_masc,2,0),7)</f>
        <v>7</v>
      </c>
      <c r="L240">
        <f>IFERROR(VLOOKUP(Tabla1[[#This Row],[team_name]],ten_masc,2,0),7)</f>
        <v>7</v>
      </c>
      <c r="M240">
        <f>IFERROR(VLOOKUP(Tabla1[[#This Row],[team_name]],rug_masc,2,0),7)</f>
        <v>7</v>
      </c>
      <c r="N240">
        <f>IFERROR(VLOOKUP(Tabla1[[#This Row],[team_name]],sqs_masc,2,0),7)</f>
        <v>7</v>
      </c>
      <c r="O240">
        <f>IFERROR(VLOOKUP(Tabla1[[#This Row],[team_name]],vlp_masc,2,0),7)</f>
        <v>7</v>
      </c>
      <c r="P240">
        <f>IFERROR(VLOOKUP(Tabla1[[#This Row],[team_name]],tem_masc,2,0),7)</f>
        <v>7</v>
      </c>
      <c r="Q240">
        <f>IFERROR(VLOOKUP(Tabla1[[#This Row],[team_name]],bal_masc,2,0),7)</f>
        <v>7</v>
      </c>
      <c r="R240">
        <f>IFERROR(VLOOKUP(Tabla1[[#This Row],[team_name]],hck_masc,2,0),7)</f>
        <v>7</v>
      </c>
      <c r="S240">
        <f>IFERROR(VLOOKUP(Tabla1[[#This Row],[team_name]],arc_masc,2,0),7)</f>
        <v>7</v>
      </c>
      <c r="T240">
        <f>IFERROR(VLOOKUP(Tabla1[[#This Row],[team_name]],esg_masc,2,0),7)</f>
        <v>7</v>
      </c>
      <c r="U240">
        <f>IFERROR(VLOOKUP(Tabla1[[#This Row],[team_name]],vol_fem,2,0),7)</f>
        <v>7</v>
      </c>
      <c r="V240">
        <f>IFERROR(VLOOKUP(Tabla1[[#This Row],[team_name]],bas_fem,2,0),7)</f>
        <v>7</v>
      </c>
      <c r="W240">
        <f>IFERROR(VLOOKUP(Tabla1[[#This Row],[team_name]],bes_fem,2,0),7)</f>
        <v>7</v>
      </c>
      <c r="X240">
        <f>IFERROR(VLOOKUP(Tabla1[[#This Row],[team_name]],bad_fem,2,0),7)</f>
        <v>7</v>
      </c>
      <c r="Y240">
        <f>IFERROR(VLOOKUP(Tabla1[[#This Row],[team_name]],cur_fem,2,0),7)</f>
        <v>7</v>
      </c>
      <c r="Z240">
        <f>IFERROR(VLOOKUP(Tabla1[[#This Row],[team_name]],ten_fem,2,0),7)</f>
        <v>7</v>
      </c>
      <c r="AA240">
        <f>IFERROR(VLOOKUP(Tabla1[[#This Row],[team_name]],rug_fem,2,0),7)</f>
        <v>7</v>
      </c>
      <c r="AB240">
        <f>IFERROR(VLOOKUP(Tabla1[[#This Row],[team_name]],sqs_fem,2,0),7)</f>
        <v>7</v>
      </c>
      <c r="AC240">
        <f>IFERROR(VLOOKUP(Tabla1[[#This Row],[team_name]],vlp_fem,2,0),7)</f>
        <v>5</v>
      </c>
      <c r="AD240">
        <f>IFERROR(VLOOKUP(Tabla1[[#This Row],[team_name]],tem_fem,2,0),7)</f>
        <v>7</v>
      </c>
      <c r="AE240">
        <f>IFERROR(VLOOKUP(Tabla1[[#This Row],[team_name]],bal_fem,2,0),7)</f>
        <v>7</v>
      </c>
      <c r="AF240">
        <f>IFERROR(VLOOKUP(Tabla1[[#This Row],[team_name]],hck_fem,2,0),7)</f>
        <v>5</v>
      </c>
      <c r="AG240">
        <f>IFERROR(VLOOKUP(Tabla1[[#This Row],[team_name]],esg_fem,2,0),7)</f>
        <v>7</v>
      </c>
      <c r="AH240">
        <f>IFERROR(VLOOKUP(Tabla1[[#This Row],[team_name]],esg_fem,2,0),7)</f>
        <v>7</v>
      </c>
      <c r="BC240">
        <v>7</v>
      </c>
      <c r="BD240">
        <v>7</v>
      </c>
      <c r="BE240">
        <v>7</v>
      </c>
      <c r="BF240">
        <v>7</v>
      </c>
      <c r="BG240">
        <v>7</v>
      </c>
      <c r="BH240">
        <v>7</v>
      </c>
      <c r="BI240">
        <v>7</v>
      </c>
      <c r="BJ240">
        <v>7</v>
      </c>
      <c r="BK240">
        <v>7</v>
      </c>
      <c r="BL240">
        <v>7</v>
      </c>
      <c r="BM240">
        <v>7</v>
      </c>
    </row>
    <row r="241" spans="1:65" x14ac:dyDescent="0.25">
      <c r="A241">
        <v>440</v>
      </c>
      <c r="B241" t="s">
        <v>1209</v>
      </c>
      <c r="C241">
        <f>IFERROR(VLOOKUP(Tabla1[[#This Row],[team_name]],fut_masc,2,0),7)</f>
        <v>7</v>
      </c>
      <c r="D241">
        <f>IFERROR(VLOOKUP(Tabla1[[#This Row],[team_name]],fut_fem,2,0),7)</f>
        <v>3</v>
      </c>
      <c r="E241">
        <f>IFERROR(VLOOKUP(Tabla1[[#This Row],[team_name]],fts_masc,2,0),7)</f>
        <v>7</v>
      </c>
      <c r="F241">
        <f>IFERROR(VLOOKUP(Tabla1[[#This Row],[team_name]],fts_fem,2,0),7)</f>
        <v>3</v>
      </c>
      <c r="G241">
        <f>IFERROR(VLOOKUP(Tabla1[[#This Row],[team_name]],vol_masc,2,0),7)</f>
        <v>7</v>
      </c>
      <c r="H241">
        <f>IFERROR(VLOOKUP(Tabla1[[#This Row],[team_name]],bas_masc,2,0),7)</f>
        <v>7</v>
      </c>
      <c r="I241">
        <f>IFERROR(VLOOKUP(Tabla1[[#This Row],[team_name]],bes_masc,2,0),7)</f>
        <v>7</v>
      </c>
      <c r="J241">
        <f>IFERROR(VLOOKUP(Tabla1[[#This Row],[team_name]],bad_masc,2,0),7)</f>
        <v>7</v>
      </c>
      <c r="K241">
        <f>IFERROR(VLOOKUP(Tabla1[[#This Row],[team_name]],cur_masc,2,0),7)</f>
        <v>7</v>
      </c>
      <c r="L241">
        <f>IFERROR(VLOOKUP(Tabla1[[#This Row],[team_name]],ten_masc,2,0),7)</f>
        <v>7</v>
      </c>
      <c r="M241">
        <f>IFERROR(VLOOKUP(Tabla1[[#This Row],[team_name]],rug_masc,2,0),7)</f>
        <v>7</v>
      </c>
      <c r="N241">
        <f>IFERROR(VLOOKUP(Tabla1[[#This Row],[team_name]],sqs_masc,2,0),7)</f>
        <v>7</v>
      </c>
      <c r="O241">
        <f>IFERROR(VLOOKUP(Tabla1[[#This Row],[team_name]],vlp_masc,2,0),7)</f>
        <v>7</v>
      </c>
      <c r="P241">
        <f>IFERROR(VLOOKUP(Tabla1[[#This Row],[team_name]],tem_masc,2,0),7)</f>
        <v>7</v>
      </c>
      <c r="Q241">
        <f>IFERROR(VLOOKUP(Tabla1[[#This Row],[team_name]],bal_masc,2,0),7)</f>
        <v>7</v>
      </c>
      <c r="R241">
        <f>IFERROR(VLOOKUP(Tabla1[[#This Row],[team_name]],hck_masc,2,0),7)</f>
        <v>7</v>
      </c>
      <c r="S241">
        <f>IFERROR(VLOOKUP(Tabla1[[#This Row],[team_name]],arc_masc,2,0),7)</f>
        <v>7</v>
      </c>
      <c r="T241">
        <f>IFERROR(VLOOKUP(Tabla1[[#This Row],[team_name]],esg_masc,2,0),7)</f>
        <v>7</v>
      </c>
      <c r="U241">
        <f>IFERROR(VLOOKUP(Tabla1[[#This Row],[team_name]],vol_fem,2,0),7)</f>
        <v>6</v>
      </c>
      <c r="V241">
        <f>IFERROR(VLOOKUP(Tabla1[[#This Row],[team_name]],bas_fem,2,0),7)</f>
        <v>4</v>
      </c>
      <c r="W241">
        <f>IFERROR(VLOOKUP(Tabla1[[#This Row],[team_name]],bes_fem,2,0),7)</f>
        <v>2</v>
      </c>
      <c r="X241">
        <f>IFERROR(VLOOKUP(Tabla1[[#This Row],[team_name]],bad_fem,2,0),7)</f>
        <v>7</v>
      </c>
      <c r="Y241">
        <f>IFERROR(VLOOKUP(Tabla1[[#This Row],[team_name]],cur_fem,2,0),7)</f>
        <v>7</v>
      </c>
      <c r="Z241">
        <f>IFERROR(VLOOKUP(Tabla1[[#This Row],[team_name]],ten_fem,2,0),7)</f>
        <v>7</v>
      </c>
      <c r="AA241">
        <f>IFERROR(VLOOKUP(Tabla1[[#This Row],[team_name]],rug_fem,2,0),7)</f>
        <v>7</v>
      </c>
      <c r="AB241">
        <f>IFERROR(VLOOKUP(Tabla1[[#This Row],[team_name]],sqs_fem,2,0),7)</f>
        <v>7</v>
      </c>
      <c r="AC241">
        <f>IFERROR(VLOOKUP(Tabla1[[#This Row],[team_name]],vlp_fem,2,0),7)</f>
        <v>4</v>
      </c>
      <c r="AD241">
        <f>IFERROR(VLOOKUP(Tabla1[[#This Row],[team_name]],tem_fem,2,0),7)</f>
        <v>6</v>
      </c>
      <c r="AE241">
        <f>IFERROR(VLOOKUP(Tabla1[[#This Row],[team_name]],bal_fem,2,0),7)</f>
        <v>7</v>
      </c>
      <c r="AF241">
        <f>IFERROR(VLOOKUP(Tabla1[[#This Row],[team_name]],hck_fem,2,0),7)</f>
        <v>6</v>
      </c>
      <c r="AG241">
        <f>IFERROR(VLOOKUP(Tabla1[[#This Row],[team_name]],esg_fem,2,0),7)</f>
        <v>4</v>
      </c>
      <c r="AH241">
        <f>IFERROR(VLOOKUP(Tabla1[[#This Row],[team_name]],esg_fem,2,0),7)</f>
        <v>4</v>
      </c>
      <c r="BC241">
        <v>7</v>
      </c>
      <c r="BD241">
        <v>7</v>
      </c>
      <c r="BE241">
        <v>7</v>
      </c>
      <c r="BF241">
        <v>7</v>
      </c>
      <c r="BG241">
        <v>7</v>
      </c>
      <c r="BH241">
        <v>7</v>
      </c>
      <c r="BI241">
        <v>7</v>
      </c>
      <c r="BJ241">
        <v>7</v>
      </c>
      <c r="BK241">
        <v>7</v>
      </c>
      <c r="BL241">
        <v>7</v>
      </c>
      <c r="BM241">
        <v>7</v>
      </c>
    </row>
    <row r="242" spans="1:65" x14ac:dyDescent="0.25">
      <c r="A242">
        <v>441</v>
      </c>
      <c r="B242" t="s">
        <v>1210</v>
      </c>
      <c r="C242">
        <f>IFERROR(VLOOKUP(Tabla1[[#This Row],[team_name]],fut_masc,2,0),7)</f>
        <v>7</v>
      </c>
      <c r="D242">
        <f>IFERROR(VLOOKUP(Tabla1[[#This Row],[team_name]],fut_fem,2,0),7)</f>
        <v>3</v>
      </c>
      <c r="E242">
        <f>IFERROR(VLOOKUP(Tabla1[[#This Row],[team_name]],fts_masc,2,0),7)</f>
        <v>7</v>
      </c>
      <c r="F242">
        <f>IFERROR(VLOOKUP(Tabla1[[#This Row],[team_name]],fts_fem,2,0),7)</f>
        <v>2</v>
      </c>
      <c r="G242">
        <f>IFERROR(VLOOKUP(Tabla1[[#This Row],[team_name]],vol_masc,2,0),7)</f>
        <v>7</v>
      </c>
      <c r="H242">
        <f>IFERROR(VLOOKUP(Tabla1[[#This Row],[team_name]],bas_masc,2,0),7)</f>
        <v>7</v>
      </c>
      <c r="I242">
        <f>IFERROR(VLOOKUP(Tabla1[[#This Row],[team_name]],bes_masc,2,0),7)</f>
        <v>7</v>
      </c>
      <c r="J242">
        <f>IFERROR(VLOOKUP(Tabla1[[#This Row],[team_name]],bad_masc,2,0),7)</f>
        <v>7</v>
      </c>
      <c r="K242">
        <f>IFERROR(VLOOKUP(Tabla1[[#This Row],[team_name]],cur_masc,2,0),7)</f>
        <v>7</v>
      </c>
      <c r="L242">
        <f>IFERROR(VLOOKUP(Tabla1[[#This Row],[team_name]],ten_masc,2,0),7)</f>
        <v>7</v>
      </c>
      <c r="M242">
        <f>IFERROR(VLOOKUP(Tabla1[[#This Row],[team_name]],rug_masc,2,0),7)</f>
        <v>7</v>
      </c>
      <c r="N242">
        <f>IFERROR(VLOOKUP(Tabla1[[#This Row],[team_name]],sqs_masc,2,0),7)</f>
        <v>7</v>
      </c>
      <c r="O242">
        <f>IFERROR(VLOOKUP(Tabla1[[#This Row],[team_name]],vlp_masc,2,0),7)</f>
        <v>7</v>
      </c>
      <c r="P242">
        <f>IFERROR(VLOOKUP(Tabla1[[#This Row],[team_name]],tem_masc,2,0),7)</f>
        <v>7</v>
      </c>
      <c r="Q242">
        <f>IFERROR(VLOOKUP(Tabla1[[#This Row],[team_name]],bal_masc,2,0),7)</f>
        <v>7</v>
      </c>
      <c r="R242">
        <f>IFERROR(VLOOKUP(Tabla1[[#This Row],[team_name]],hck_masc,2,0),7)</f>
        <v>7</v>
      </c>
      <c r="S242">
        <f>IFERROR(VLOOKUP(Tabla1[[#This Row],[team_name]],arc_masc,2,0),7)</f>
        <v>7</v>
      </c>
      <c r="T242">
        <f>IFERROR(VLOOKUP(Tabla1[[#This Row],[team_name]],esg_masc,2,0),7)</f>
        <v>7</v>
      </c>
      <c r="U242">
        <f>IFERROR(VLOOKUP(Tabla1[[#This Row],[team_name]],vol_fem,2,0),7)</f>
        <v>3</v>
      </c>
      <c r="V242">
        <f>IFERROR(VLOOKUP(Tabla1[[#This Row],[team_name]],bas_fem,2,0),7)</f>
        <v>7</v>
      </c>
      <c r="W242">
        <f>IFERROR(VLOOKUP(Tabla1[[#This Row],[team_name]],bes_fem,2,0),7)</f>
        <v>7</v>
      </c>
      <c r="X242">
        <f>IFERROR(VLOOKUP(Tabla1[[#This Row],[team_name]],bad_fem,2,0),7)</f>
        <v>6</v>
      </c>
      <c r="Y242">
        <f>IFERROR(VLOOKUP(Tabla1[[#This Row],[team_name]],cur_fem,2,0),7)</f>
        <v>7</v>
      </c>
      <c r="Z242">
        <f>IFERROR(VLOOKUP(Tabla1[[#This Row],[team_name]],ten_fem,2,0),7)</f>
        <v>7</v>
      </c>
      <c r="AA242">
        <f>IFERROR(VLOOKUP(Tabla1[[#This Row],[team_name]],rug_fem,2,0),7)</f>
        <v>7</v>
      </c>
      <c r="AB242">
        <f>IFERROR(VLOOKUP(Tabla1[[#This Row],[team_name]],sqs_fem,2,0),7)</f>
        <v>7</v>
      </c>
      <c r="AC242">
        <f>IFERROR(VLOOKUP(Tabla1[[#This Row],[team_name]],vlp_fem,2,0),7)</f>
        <v>7</v>
      </c>
      <c r="AD242">
        <f>IFERROR(VLOOKUP(Tabla1[[#This Row],[team_name]],tem_fem,2,0),7)</f>
        <v>7</v>
      </c>
      <c r="AE242">
        <f>IFERROR(VLOOKUP(Tabla1[[#This Row],[team_name]],bal_fem,2,0),7)</f>
        <v>7</v>
      </c>
      <c r="AF242">
        <f>IFERROR(VLOOKUP(Tabla1[[#This Row],[team_name]],hck_fem,2,0),7)</f>
        <v>7</v>
      </c>
      <c r="AG242">
        <f>IFERROR(VLOOKUP(Tabla1[[#This Row],[team_name]],esg_fem,2,0),7)</f>
        <v>7</v>
      </c>
      <c r="AH242">
        <f>IFERROR(VLOOKUP(Tabla1[[#This Row],[team_name]],esg_fem,2,0),7)</f>
        <v>7</v>
      </c>
      <c r="BC242">
        <v>7</v>
      </c>
      <c r="BD242">
        <v>7</v>
      </c>
      <c r="BE242">
        <v>7</v>
      </c>
      <c r="BF242">
        <v>7</v>
      </c>
      <c r="BG242">
        <v>7</v>
      </c>
      <c r="BH242">
        <v>7</v>
      </c>
      <c r="BI242">
        <v>7</v>
      </c>
      <c r="BJ242">
        <v>7</v>
      </c>
      <c r="BK242">
        <v>7</v>
      </c>
      <c r="BL242">
        <v>7</v>
      </c>
      <c r="BM242">
        <v>7</v>
      </c>
    </row>
    <row r="243" spans="1:65" x14ac:dyDescent="0.25">
      <c r="A243">
        <v>442</v>
      </c>
      <c r="B243" t="s">
        <v>1211</v>
      </c>
      <c r="C243">
        <f>IFERROR(VLOOKUP(Tabla1[[#This Row],[team_name]],fut_masc,2,0),7)</f>
        <v>7</v>
      </c>
      <c r="D243">
        <f>IFERROR(VLOOKUP(Tabla1[[#This Row],[team_name]],fut_fem,2,0),7)</f>
        <v>7</v>
      </c>
      <c r="E243">
        <f>IFERROR(VLOOKUP(Tabla1[[#This Row],[team_name]],fts_masc,2,0),7)</f>
        <v>7</v>
      </c>
      <c r="F243">
        <f>IFERROR(VLOOKUP(Tabla1[[#This Row],[team_name]],fts_fem,2,0),7)</f>
        <v>7</v>
      </c>
      <c r="G243">
        <f>IFERROR(VLOOKUP(Tabla1[[#This Row],[team_name]],vol_masc,2,0),7)</f>
        <v>7</v>
      </c>
      <c r="H243">
        <f>IFERROR(VLOOKUP(Tabla1[[#This Row],[team_name]],bas_masc,2,0),7)</f>
        <v>7</v>
      </c>
      <c r="I243">
        <f>IFERROR(VLOOKUP(Tabla1[[#This Row],[team_name]],bes_masc,2,0),7)</f>
        <v>7</v>
      </c>
      <c r="J243">
        <f>IFERROR(VLOOKUP(Tabla1[[#This Row],[team_name]],bad_masc,2,0),7)</f>
        <v>7</v>
      </c>
      <c r="K243">
        <f>IFERROR(VLOOKUP(Tabla1[[#This Row],[team_name]],cur_masc,2,0),7)</f>
        <v>7</v>
      </c>
      <c r="L243">
        <f>IFERROR(VLOOKUP(Tabla1[[#This Row],[team_name]],ten_masc,2,0),7)</f>
        <v>7</v>
      </c>
      <c r="M243">
        <f>IFERROR(VLOOKUP(Tabla1[[#This Row],[team_name]],rug_masc,2,0),7)</f>
        <v>7</v>
      </c>
      <c r="N243">
        <f>IFERROR(VLOOKUP(Tabla1[[#This Row],[team_name]],sqs_masc,2,0),7)</f>
        <v>7</v>
      </c>
      <c r="O243">
        <f>IFERROR(VLOOKUP(Tabla1[[#This Row],[team_name]],vlp_masc,2,0),7)</f>
        <v>7</v>
      </c>
      <c r="P243">
        <f>IFERROR(VLOOKUP(Tabla1[[#This Row],[team_name]],tem_masc,2,0),7)</f>
        <v>7</v>
      </c>
      <c r="Q243">
        <f>IFERROR(VLOOKUP(Tabla1[[#This Row],[team_name]],bal_masc,2,0),7)</f>
        <v>7</v>
      </c>
      <c r="R243">
        <f>IFERROR(VLOOKUP(Tabla1[[#This Row],[team_name]],hck_masc,2,0),7)</f>
        <v>7</v>
      </c>
      <c r="S243">
        <f>IFERROR(VLOOKUP(Tabla1[[#This Row],[team_name]],arc_masc,2,0),7)</f>
        <v>7</v>
      </c>
      <c r="T243">
        <f>IFERROR(VLOOKUP(Tabla1[[#This Row],[team_name]],esg_masc,2,0),7)</f>
        <v>7</v>
      </c>
      <c r="U243">
        <f>IFERROR(VLOOKUP(Tabla1[[#This Row],[team_name]],vol_fem,2,0),7)</f>
        <v>7</v>
      </c>
      <c r="V243">
        <f>IFERROR(VLOOKUP(Tabla1[[#This Row],[team_name]],bas_fem,2,0),7)</f>
        <v>7</v>
      </c>
      <c r="W243">
        <f>IFERROR(VLOOKUP(Tabla1[[#This Row],[team_name]],bes_fem,2,0),7)</f>
        <v>7</v>
      </c>
      <c r="X243">
        <f>IFERROR(VLOOKUP(Tabla1[[#This Row],[team_name]],bad_fem,2,0),7)</f>
        <v>7</v>
      </c>
      <c r="Y243">
        <f>IFERROR(VLOOKUP(Tabla1[[#This Row],[team_name]],cur_fem,2,0),7)</f>
        <v>7</v>
      </c>
      <c r="Z243">
        <f>IFERROR(VLOOKUP(Tabla1[[#This Row],[team_name]],ten_fem,2,0),7)</f>
        <v>7</v>
      </c>
      <c r="AA243">
        <f>IFERROR(VLOOKUP(Tabla1[[#This Row],[team_name]],rug_fem,2,0),7)</f>
        <v>7</v>
      </c>
      <c r="AB243">
        <f>IFERROR(VLOOKUP(Tabla1[[#This Row],[team_name]],sqs_fem,2,0),7)</f>
        <v>7</v>
      </c>
      <c r="AC243">
        <f>IFERROR(VLOOKUP(Tabla1[[#This Row],[team_name]],vlp_fem,2,0),7)</f>
        <v>7</v>
      </c>
      <c r="AD243">
        <f>IFERROR(VLOOKUP(Tabla1[[#This Row],[team_name]],tem_fem,2,0),7)</f>
        <v>7</v>
      </c>
      <c r="AE243">
        <f>IFERROR(VLOOKUP(Tabla1[[#This Row],[team_name]],bal_fem,2,0),7)</f>
        <v>7</v>
      </c>
      <c r="AF243">
        <f>IFERROR(VLOOKUP(Tabla1[[#This Row],[team_name]],hck_fem,2,0),7)</f>
        <v>7</v>
      </c>
      <c r="AG243">
        <f>IFERROR(VLOOKUP(Tabla1[[#This Row],[team_name]],esg_fem,2,0),7)</f>
        <v>7</v>
      </c>
      <c r="AH243">
        <f>IFERROR(VLOOKUP(Tabla1[[#This Row],[team_name]],esg_fem,2,0),7)</f>
        <v>7</v>
      </c>
      <c r="BC243">
        <v>7</v>
      </c>
      <c r="BD243">
        <v>7</v>
      </c>
      <c r="BE243">
        <v>7</v>
      </c>
      <c r="BF243">
        <v>7</v>
      </c>
      <c r="BG243">
        <v>7</v>
      </c>
      <c r="BH243">
        <v>7</v>
      </c>
      <c r="BI243">
        <v>7</v>
      </c>
      <c r="BJ243">
        <v>7</v>
      </c>
      <c r="BK243">
        <v>7</v>
      </c>
      <c r="BL243">
        <v>7</v>
      </c>
      <c r="BM243">
        <v>7</v>
      </c>
    </row>
    <row r="244" spans="1:65" x14ac:dyDescent="0.25">
      <c r="A244">
        <v>443</v>
      </c>
      <c r="B244" t="s">
        <v>1212</v>
      </c>
      <c r="C244">
        <f>IFERROR(VLOOKUP(Tabla1[[#This Row],[team_name]],fut_masc,2,0),7)</f>
        <v>7</v>
      </c>
      <c r="D244">
        <f>IFERROR(VLOOKUP(Tabla1[[#This Row],[team_name]],fut_fem,2,0),7)</f>
        <v>7</v>
      </c>
      <c r="E244">
        <f>IFERROR(VLOOKUP(Tabla1[[#This Row],[team_name]],fts_masc,2,0),7)</f>
        <v>7</v>
      </c>
      <c r="F244">
        <f>IFERROR(VLOOKUP(Tabla1[[#This Row],[team_name]],fts_fem,2,0),7)</f>
        <v>7</v>
      </c>
      <c r="G244">
        <f>IFERROR(VLOOKUP(Tabla1[[#This Row],[team_name]],vol_masc,2,0),7)</f>
        <v>7</v>
      </c>
      <c r="H244">
        <f>IFERROR(VLOOKUP(Tabla1[[#This Row],[team_name]],bas_masc,2,0),7)</f>
        <v>7</v>
      </c>
      <c r="I244">
        <f>IFERROR(VLOOKUP(Tabla1[[#This Row],[team_name]],bes_masc,2,0),7)</f>
        <v>7</v>
      </c>
      <c r="J244">
        <f>IFERROR(VLOOKUP(Tabla1[[#This Row],[team_name]],bad_masc,2,0),7)</f>
        <v>7</v>
      </c>
      <c r="K244">
        <f>IFERROR(VLOOKUP(Tabla1[[#This Row],[team_name]],cur_masc,2,0),7)</f>
        <v>7</v>
      </c>
      <c r="L244">
        <f>IFERROR(VLOOKUP(Tabla1[[#This Row],[team_name]],ten_masc,2,0),7)</f>
        <v>7</v>
      </c>
      <c r="M244">
        <f>IFERROR(VLOOKUP(Tabla1[[#This Row],[team_name]],rug_masc,2,0),7)</f>
        <v>7</v>
      </c>
      <c r="N244">
        <f>IFERROR(VLOOKUP(Tabla1[[#This Row],[team_name]],sqs_masc,2,0),7)</f>
        <v>7</v>
      </c>
      <c r="O244">
        <f>IFERROR(VLOOKUP(Tabla1[[#This Row],[team_name]],vlp_masc,2,0),7)</f>
        <v>7</v>
      </c>
      <c r="P244">
        <f>IFERROR(VLOOKUP(Tabla1[[#This Row],[team_name]],tem_masc,2,0),7)</f>
        <v>7</v>
      </c>
      <c r="Q244">
        <f>IFERROR(VLOOKUP(Tabla1[[#This Row],[team_name]],bal_masc,2,0),7)</f>
        <v>7</v>
      </c>
      <c r="R244">
        <f>IFERROR(VLOOKUP(Tabla1[[#This Row],[team_name]],hck_masc,2,0),7)</f>
        <v>7</v>
      </c>
      <c r="S244">
        <f>IFERROR(VLOOKUP(Tabla1[[#This Row],[team_name]],arc_masc,2,0),7)</f>
        <v>7</v>
      </c>
      <c r="T244">
        <f>IFERROR(VLOOKUP(Tabla1[[#This Row],[team_name]],esg_masc,2,0),7)</f>
        <v>7</v>
      </c>
      <c r="U244">
        <f>IFERROR(VLOOKUP(Tabla1[[#This Row],[team_name]],vol_fem,2,0),7)</f>
        <v>7</v>
      </c>
      <c r="V244">
        <f>IFERROR(VLOOKUP(Tabla1[[#This Row],[team_name]],bas_fem,2,0),7)</f>
        <v>7</v>
      </c>
      <c r="W244">
        <f>IFERROR(VLOOKUP(Tabla1[[#This Row],[team_name]],bes_fem,2,0),7)</f>
        <v>7</v>
      </c>
      <c r="X244">
        <f>IFERROR(VLOOKUP(Tabla1[[#This Row],[team_name]],bad_fem,2,0),7)</f>
        <v>7</v>
      </c>
      <c r="Y244">
        <f>IFERROR(VLOOKUP(Tabla1[[#This Row],[team_name]],cur_fem,2,0),7)</f>
        <v>7</v>
      </c>
      <c r="Z244">
        <f>IFERROR(VLOOKUP(Tabla1[[#This Row],[team_name]],ten_fem,2,0),7)</f>
        <v>7</v>
      </c>
      <c r="AA244">
        <f>IFERROR(VLOOKUP(Tabla1[[#This Row],[team_name]],rug_fem,2,0),7)</f>
        <v>7</v>
      </c>
      <c r="AB244">
        <f>IFERROR(VLOOKUP(Tabla1[[#This Row],[team_name]],sqs_fem,2,0),7)</f>
        <v>7</v>
      </c>
      <c r="AC244">
        <f>IFERROR(VLOOKUP(Tabla1[[#This Row],[team_name]],vlp_fem,2,0),7)</f>
        <v>7</v>
      </c>
      <c r="AD244">
        <f>IFERROR(VLOOKUP(Tabla1[[#This Row],[team_name]],tem_fem,2,0),7)</f>
        <v>7</v>
      </c>
      <c r="AE244">
        <f>IFERROR(VLOOKUP(Tabla1[[#This Row],[team_name]],bal_fem,2,0),7)</f>
        <v>7</v>
      </c>
      <c r="AF244">
        <f>IFERROR(VLOOKUP(Tabla1[[#This Row],[team_name]],hck_fem,2,0),7)</f>
        <v>7</v>
      </c>
      <c r="AG244">
        <f>IFERROR(VLOOKUP(Tabla1[[#This Row],[team_name]],esg_fem,2,0),7)</f>
        <v>7</v>
      </c>
      <c r="AH244">
        <f>IFERROR(VLOOKUP(Tabla1[[#This Row],[team_name]],esg_fem,2,0),7)</f>
        <v>7</v>
      </c>
      <c r="BC244">
        <v>7</v>
      </c>
      <c r="BD244">
        <v>7</v>
      </c>
      <c r="BE244">
        <v>7</v>
      </c>
      <c r="BF244">
        <v>7</v>
      </c>
      <c r="BG244">
        <v>7</v>
      </c>
      <c r="BH244">
        <v>7</v>
      </c>
      <c r="BI244">
        <v>7</v>
      </c>
      <c r="BJ244">
        <v>7</v>
      </c>
      <c r="BK244">
        <v>7</v>
      </c>
      <c r="BL244">
        <v>7</v>
      </c>
      <c r="BM244">
        <v>7</v>
      </c>
    </row>
    <row r="245" spans="1:65" x14ac:dyDescent="0.25">
      <c r="A245">
        <v>444</v>
      </c>
      <c r="B245" t="s">
        <v>1213</v>
      </c>
      <c r="C245">
        <f>IFERROR(VLOOKUP(Tabla1[[#This Row],[team_name]],fut_masc,2,0),7)</f>
        <v>7</v>
      </c>
      <c r="D245">
        <f>IFERROR(VLOOKUP(Tabla1[[#This Row],[team_name]],fut_fem,2,0),7)</f>
        <v>7</v>
      </c>
      <c r="E245">
        <f>IFERROR(VLOOKUP(Tabla1[[#This Row],[team_name]],fts_masc,2,0),7)</f>
        <v>7</v>
      </c>
      <c r="F245">
        <f>IFERROR(VLOOKUP(Tabla1[[#This Row],[team_name]],fts_fem,2,0),7)</f>
        <v>7</v>
      </c>
      <c r="G245">
        <f>IFERROR(VLOOKUP(Tabla1[[#This Row],[team_name]],vol_masc,2,0),7)</f>
        <v>7</v>
      </c>
      <c r="H245">
        <f>IFERROR(VLOOKUP(Tabla1[[#This Row],[team_name]],bas_masc,2,0),7)</f>
        <v>7</v>
      </c>
      <c r="I245">
        <f>IFERROR(VLOOKUP(Tabla1[[#This Row],[team_name]],bes_masc,2,0),7)</f>
        <v>7</v>
      </c>
      <c r="J245">
        <f>IFERROR(VLOOKUP(Tabla1[[#This Row],[team_name]],bad_masc,2,0),7)</f>
        <v>7</v>
      </c>
      <c r="K245">
        <f>IFERROR(VLOOKUP(Tabla1[[#This Row],[team_name]],cur_masc,2,0),7)</f>
        <v>7</v>
      </c>
      <c r="L245">
        <f>IFERROR(VLOOKUP(Tabla1[[#This Row],[team_name]],ten_masc,2,0),7)</f>
        <v>7</v>
      </c>
      <c r="M245">
        <f>IFERROR(VLOOKUP(Tabla1[[#This Row],[team_name]],rug_masc,2,0),7)</f>
        <v>7</v>
      </c>
      <c r="N245">
        <f>IFERROR(VLOOKUP(Tabla1[[#This Row],[team_name]],sqs_masc,2,0),7)</f>
        <v>7</v>
      </c>
      <c r="O245">
        <f>IFERROR(VLOOKUP(Tabla1[[#This Row],[team_name]],vlp_masc,2,0),7)</f>
        <v>7</v>
      </c>
      <c r="P245">
        <f>IFERROR(VLOOKUP(Tabla1[[#This Row],[team_name]],tem_masc,2,0),7)</f>
        <v>7</v>
      </c>
      <c r="Q245">
        <f>IFERROR(VLOOKUP(Tabla1[[#This Row],[team_name]],bal_masc,2,0),7)</f>
        <v>7</v>
      </c>
      <c r="R245">
        <f>IFERROR(VLOOKUP(Tabla1[[#This Row],[team_name]],hck_masc,2,0),7)</f>
        <v>7</v>
      </c>
      <c r="S245">
        <f>IFERROR(VLOOKUP(Tabla1[[#This Row],[team_name]],arc_masc,2,0),7)</f>
        <v>7</v>
      </c>
      <c r="T245">
        <f>IFERROR(VLOOKUP(Tabla1[[#This Row],[team_name]],esg_masc,2,0),7)</f>
        <v>7</v>
      </c>
      <c r="U245">
        <f>IFERROR(VLOOKUP(Tabla1[[#This Row],[team_name]],vol_fem,2,0),7)</f>
        <v>7</v>
      </c>
      <c r="V245">
        <f>IFERROR(VLOOKUP(Tabla1[[#This Row],[team_name]],bas_fem,2,0),7)</f>
        <v>7</v>
      </c>
      <c r="W245">
        <f>IFERROR(VLOOKUP(Tabla1[[#This Row],[team_name]],bes_fem,2,0),7)</f>
        <v>7</v>
      </c>
      <c r="X245">
        <f>IFERROR(VLOOKUP(Tabla1[[#This Row],[team_name]],bad_fem,2,0),7)</f>
        <v>7</v>
      </c>
      <c r="Y245">
        <f>IFERROR(VLOOKUP(Tabla1[[#This Row],[team_name]],cur_fem,2,0),7)</f>
        <v>7</v>
      </c>
      <c r="Z245">
        <f>IFERROR(VLOOKUP(Tabla1[[#This Row],[team_name]],ten_fem,2,0),7)</f>
        <v>7</v>
      </c>
      <c r="AA245">
        <f>IFERROR(VLOOKUP(Tabla1[[#This Row],[team_name]],rug_fem,2,0),7)</f>
        <v>7</v>
      </c>
      <c r="AB245">
        <f>IFERROR(VLOOKUP(Tabla1[[#This Row],[team_name]],sqs_fem,2,0),7)</f>
        <v>7</v>
      </c>
      <c r="AC245">
        <f>IFERROR(VLOOKUP(Tabla1[[#This Row],[team_name]],vlp_fem,2,0),7)</f>
        <v>7</v>
      </c>
      <c r="AD245">
        <f>IFERROR(VLOOKUP(Tabla1[[#This Row],[team_name]],tem_fem,2,0),7)</f>
        <v>7</v>
      </c>
      <c r="AE245">
        <f>IFERROR(VLOOKUP(Tabla1[[#This Row],[team_name]],bal_fem,2,0),7)</f>
        <v>7</v>
      </c>
      <c r="AF245">
        <f>IFERROR(VLOOKUP(Tabla1[[#This Row],[team_name]],hck_fem,2,0),7)</f>
        <v>7</v>
      </c>
      <c r="AG245">
        <f>IFERROR(VLOOKUP(Tabla1[[#This Row],[team_name]],esg_fem,2,0),7)</f>
        <v>7</v>
      </c>
      <c r="AH245">
        <f>IFERROR(VLOOKUP(Tabla1[[#This Row],[team_name]],esg_fem,2,0),7)</f>
        <v>7</v>
      </c>
      <c r="BC245">
        <v>7</v>
      </c>
      <c r="BD245">
        <v>7</v>
      </c>
      <c r="BE245">
        <v>7</v>
      </c>
      <c r="BF245">
        <v>7</v>
      </c>
      <c r="BG245">
        <v>7</v>
      </c>
      <c r="BH245">
        <v>7</v>
      </c>
      <c r="BI245">
        <v>7</v>
      </c>
      <c r="BJ245">
        <v>7</v>
      </c>
      <c r="BK245">
        <v>7</v>
      </c>
      <c r="BL245">
        <v>7</v>
      </c>
      <c r="BM245">
        <v>7</v>
      </c>
    </row>
    <row r="246" spans="1:65" x14ac:dyDescent="0.25">
      <c r="A246">
        <v>445</v>
      </c>
      <c r="B246" t="s">
        <v>1214</v>
      </c>
      <c r="C246">
        <f>IFERROR(VLOOKUP(Tabla1[[#This Row],[team_name]],fut_masc,2,0),7)</f>
        <v>7</v>
      </c>
      <c r="D246">
        <f>IFERROR(VLOOKUP(Tabla1[[#This Row],[team_name]],fut_fem,2,0),7)</f>
        <v>4</v>
      </c>
      <c r="E246">
        <f>IFERROR(VLOOKUP(Tabla1[[#This Row],[team_name]],fts_masc,2,0),7)</f>
        <v>7</v>
      </c>
      <c r="F246">
        <f>IFERROR(VLOOKUP(Tabla1[[#This Row],[team_name]],fts_fem,2,0),7)</f>
        <v>7</v>
      </c>
      <c r="G246">
        <f>IFERROR(VLOOKUP(Tabla1[[#This Row],[team_name]],vol_masc,2,0),7)</f>
        <v>7</v>
      </c>
      <c r="H246">
        <f>IFERROR(VLOOKUP(Tabla1[[#This Row],[team_name]],bas_masc,2,0),7)</f>
        <v>7</v>
      </c>
      <c r="I246">
        <f>IFERROR(VLOOKUP(Tabla1[[#This Row],[team_name]],bes_masc,2,0),7)</f>
        <v>7</v>
      </c>
      <c r="J246">
        <f>IFERROR(VLOOKUP(Tabla1[[#This Row],[team_name]],bad_masc,2,0),7)</f>
        <v>7</v>
      </c>
      <c r="K246">
        <f>IFERROR(VLOOKUP(Tabla1[[#This Row],[team_name]],cur_masc,2,0),7)</f>
        <v>7</v>
      </c>
      <c r="L246">
        <f>IFERROR(VLOOKUP(Tabla1[[#This Row],[team_name]],ten_masc,2,0),7)</f>
        <v>7</v>
      </c>
      <c r="M246">
        <f>IFERROR(VLOOKUP(Tabla1[[#This Row],[team_name]],rug_masc,2,0),7)</f>
        <v>7</v>
      </c>
      <c r="N246">
        <f>IFERROR(VLOOKUP(Tabla1[[#This Row],[team_name]],sqs_masc,2,0),7)</f>
        <v>7</v>
      </c>
      <c r="O246">
        <f>IFERROR(VLOOKUP(Tabla1[[#This Row],[team_name]],vlp_masc,2,0),7)</f>
        <v>7</v>
      </c>
      <c r="P246">
        <f>IFERROR(VLOOKUP(Tabla1[[#This Row],[team_name]],tem_masc,2,0),7)</f>
        <v>7</v>
      </c>
      <c r="Q246">
        <f>IFERROR(VLOOKUP(Tabla1[[#This Row],[team_name]],bal_masc,2,0),7)</f>
        <v>7</v>
      </c>
      <c r="R246">
        <f>IFERROR(VLOOKUP(Tabla1[[#This Row],[team_name]],hck_masc,2,0),7)</f>
        <v>7</v>
      </c>
      <c r="S246">
        <f>IFERROR(VLOOKUP(Tabla1[[#This Row],[team_name]],arc_masc,2,0),7)</f>
        <v>7</v>
      </c>
      <c r="T246">
        <f>IFERROR(VLOOKUP(Tabla1[[#This Row],[team_name]],esg_masc,2,0),7)</f>
        <v>7</v>
      </c>
      <c r="U246">
        <f>IFERROR(VLOOKUP(Tabla1[[#This Row],[team_name]],vol_fem,2,0),7)</f>
        <v>7</v>
      </c>
      <c r="V246">
        <f>IFERROR(VLOOKUP(Tabla1[[#This Row],[team_name]],bas_fem,2,0),7)</f>
        <v>6</v>
      </c>
      <c r="W246">
        <f>IFERROR(VLOOKUP(Tabla1[[#This Row],[team_name]],bes_fem,2,0),7)</f>
        <v>7</v>
      </c>
      <c r="X246">
        <f>IFERROR(VLOOKUP(Tabla1[[#This Row],[team_name]],bad_fem,2,0),7)</f>
        <v>7</v>
      </c>
      <c r="Y246">
        <f>IFERROR(VLOOKUP(Tabla1[[#This Row],[team_name]],cur_fem,2,0),7)</f>
        <v>7</v>
      </c>
      <c r="Z246">
        <f>IFERROR(VLOOKUP(Tabla1[[#This Row],[team_name]],ten_fem,2,0),7)</f>
        <v>7</v>
      </c>
      <c r="AA246">
        <f>IFERROR(VLOOKUP(Tabla1[[#This Row],[team_name]],rug_fem,2,0),7)</f>
        <v>5</v>
      </c>
      <c r="AB246">
        <f>IFERROR(VLOOKUP(Tabla1[[#This Row],[team_name]],sqs_fem,2,0),7)</f>
        <v>7</v>
      </c>
      <c r="AC246">
        <f>IFERROR(VLOOKUP(Tabla1[[#This Row],[team_name]],vlp_fem,2,0),7)</f>
        <v>7</v>
      </c>
      <c r="AD246">
        <f>IFERROR(VLOOKUP(Tabla1[[#This Row],[team_name]],tem_fem,2,0),7)</f>
        <v>7</v>
      </c>
      <c r="AE246">
        <f>IFERROR(VLOOKUP(Tabla1[[#This Row],[team_name]],bal_fem,2,0),7)</f>
        <v>7</v>
      </c>
      <c r="AF246">
        <f>IFERROR(VLOOKUP(Tabla1[[#This Row],[team_name]],hck_fem,2,0),7)</f>
        <v>6</v>
      </c>
      <c r="AG246">
        <f>IFERROR(VLOOKUP(Tabla1[[#This Row],[team_name]],esg_fem,2,0),7)</f>
        <v>7</v>
      </c>
      <c r="AH246">
        <f>IFERROR(VLOOKUP(Tabla1[[#This Row],[team_name]],esg_fem,2,0),7)</f>
        <v>7</v>
      </c>
      <c r="BC246">
        <v>7</v>
      </c>
      <c r="BD246">
        <v>7</v>
      </c>
      <c r="BE246">
        <v>7</v>
      </c>
      <c r="BF246">
        <v>7</v>
      </c>
      <c r="BG246">
        <v>7</v>
      </c>
      <c r="BH246">
        <v>7</v>
      </c>
      <c r="BI246">
        <v>7</v>
      </c>
      <c r="BJ246">
        <v>7</v>
      </c>
      <c r="BK246">
        <v>7</v>
      </c>
      <c r="BL246">
        <v>7</v>
      </c>
      <c r="BM246">
        <v>7</v>
      </c>
    </row>
    <row r="247" spans="1:65" x14ac:dyDescent="0.25">
      <c r="A247">
        <v>446</v>
      </c>
      <c r="B247" t="s">
        <v>1215</v>
      </c>
      <c r="C247">
        <f>IFERROR(VLOOKUP(Tabla1[[#This Row],[team_name]],fut_masc,2,0),7)</f>
        <v>7</v>
      </c>
      <c r="D247">
        <f>IFERROR(VLOOKUP(Tabla1[[#This Row],[team_name]],fut_fem,2,0),7)</f>
        <v>6</v>
      </c>
      <c r="E247">
        <f>IFERROR(VLOOKUP(Tabla1[[#This Row],[team_name]],fts_masc,2,0),7)</f>
        <v>7</v>
      </c>
      <c r="F247">
        <f>IFERROR(VLOOKUP(Tabla1[[#This Row],[team_name]],fts_fem,2,0),7)</f>
        <v>7</v>
      </c>
      <c r="G247">
        <f>IFERROR(VLOOKUP(Tabla1[[#This Row],[team_name]],vol_masc,2,0),7)</f>
        <v>7</v>
      </c>
      <c r="H247">
        <f>IFERROR(VLOOKUP(Tabla1[[#This Row],[team_name]],bas_masc,2,0),7)</f>
        <v>7</v>
      </c>
      <c r="I247">
        <f>IFERROR(VLOOKUP(Tabla1[[#This Row],[team_name]],bes_masc,2,0),7)</f>
        <v>7</v>
      </c>
      <c r="J247">
        <f>IFERROR(VLOOKUP(Tabla1[[#This Row],[team_name]],bad_masc,2,0),7)</f>
        <v>7</v>
      </c>
      <c r="K247">
        <f>IFERROR(VLOOKUP(Tabla1[[#This Row],[team_name]],cur_masc,2,0),7)</f>
        <v>7</v>
      </c>
      <c r="L247">
        <f>IFERROR(VLOOKUP(Tabla1[[#This Row],[team_name]],ten_masc,2,0),7)</f>
        <v>7</v>
      </c>
      <c r="M247">
        <f>IFERROR(VLOOKUP(Tabla1[[#This Row],[team_name]],rug_masc,2,0),7)</f>
        <v>7</v>
      </c>
      <c r="N247">
        <f>IFERROR(VLOOKUP(Tabla1[[#This Row],[team_name]],sqs_masc,2,0),7)</f>
        <v>7</v>
      </c>
      <c r="O247">
        <f>IFERROR(VLOOKUP(Tabla1[[#This Row],[team_name]],vlp_masc,2,0),7)</f>
        <v>7</v>
      </c>
      <c r="P247">
        <f>IFERROR(VLOOKUP(Tabla1[[#This Row],[team_name]],tem_masc,2,0),7)</f>
        <v>7</v>
      </c>
      <c r="Q247">
        <f>IFERROR(VLOOKUP(Tabla1[[#This Row],[team_name]],bal_masc,2,0),7)</f>
        <v>7</v>
      </c>
      <c r="R247">
        <f>IFERROR(VLOOKUP(Tabla1[[#This Row],[team_name]],hck_masc,2,0),7)</f>
        <v>7</v>
      </c>
      <c r="S247">
        <f>IFERROR(VLOOKUP(Tabla1[[#This Row],[team_name]],arc_masc,2,0),7)</f>
        <v>7</v>
      </c>
      <c r="T247">
        <f>IFERROR(VLOOKUP(Tabla1[[#This Row],[team_name]],esg_masc,2,0),7)</f>
        <v>7</v>
      </c>
      <c r="U247">
        <f>IFERROR(VLOOKUP(Tabla1[[#This Row],[team_name]],vol_fem,2,0),7)</f>
        <v>7</v>
      </c>
      <c r="V247">
        <f>IFERROR(VLOOKUP(Tabla1[[#This Row],[team_name]],bas_fem,2,0),7)</f>
        <v>6</v>
      </c>
      <c r="W247">
        <f>IFERROR(VLOOKUP(Tabla1[[#This Row],[team_name]],bes_fem,2,0),7)</f>
        <v>7</v>
      </c>
      <c r="X247">
        <f>IFERROR(VLOOKUP(Tabla1[[#This Row],[team_name]],bad_fem,2,0),7)</f>
        <v>7</v>
      </c>
      <c r="Y247">
        <f>IFERROR(VLOOKUP(Tabla1[[#This Row],[team_name]],cur_fem,2,0),7)</f>
        <v>7</v>
      </c>
      <c r="Z247">
        <f>IFERROR(VLOOKUP(Tabla1[[#This Row],[team_name]],ten_fem,2,0),7)</f>
        <v>7</v>
      </c>
      <c r="AA247">
        <f>IFERROR(VLOOKUP(Tabla1[[#This Row],[team_name]],rug_fem,2,0),7)</f>
        <v>5</v>
      </c>
      <c r="AB247">
        <f>IFERROR(VLOOKUP(Tabla1[[#This Row],[team_name]],sqs_fem,2,0),7)</f>
        <v>7</v>
      </c>
      <c r="AC247">
        <f>IFERROR(VLOOKUP(Tabla1[[#This Row],[team_name]],vlp_fem,2,0),7)</f>
        <v>7</v>
      </c>
      <c r="AD247">
        <f>IFERROR(VLOOKUP(Tabla1[[#This Row],[team_name]],tem_fem,2,0),7)</f>
        <v>7</v>
      </c>
      <c r="AE247">
        <f>IFERROR(VLOOKUP(Tabla1[[#This Row],[team_name]],bal_fem,2,0),7)</f>
        <v>7</v>
      </c>
      <c r="AF247">
        <f>IFERROR(VLOOKUP(Tabla1[[#This Row],[team_name]],hck_fem,2,0),7)</f>
        <v>5</v>
      </c>
      <c r="AG247">
        <f>IFERROR(VLOOKUP(Tabla1[[#This Row],[team_name]],esg_fem,2,0),7)</f>
        <v>7</v>
      </c>
      <c r="AH247">
        <f>IFERROR(VLOOKUP(Tabla1[[#This Row],[team_name]],esg_fem,2,0),7)</f>
        <v>7</v>
      </c>
      <c r="BC247">
        <v>7</v>
      </c>
      <c r="BD247">
        <v>7</v>
      </c>
      <c r="BE247">
        <v>7</v>
      </c>
      <c r="BF247">
        <v>7</v>
      </c>
      <c r="BG247">
        <v>7</v>
      </c>
      <c r="BH247">
        <v>7</v>
      </c>
      <c r="BI247">
        <v>7</v>
      </c>
      <c r="BJ247">
        <v>7</v>
      </c>
      <c r="BK247">
        <v>7</v>
      </c>
      <c r="BL247">
        <v>7</v>
      </c>
      <c r="BM247">
        <v>7</v>
      </c>
    </row>
    <row r="248" spans="1:65" x14ac:dyDescent="0.25">
      <c r="A248">
        <v>1</v>
      </c>
      <c r="B248" t="s">
        <v>440</v>
      </c>
      <c r="C248">
        <f>IFERROR(VLOOKUP(Tabla1[[#This Row],[team_name]],fut_masc,2,0),7)</f>
        <v>7</v>
      </c>
      <c r="D248">
        <f>IFERROR(VLOOKUP(Tabla1[[#This Row],[team_name]],fut_fem,2,0),7)</f>
        <v>7</v>
      </c>
      <c r="E248">
        <f>IFERROR(VLOOKUP(Tabla1[[#This Row],[team_name]],fts_masc,2,0),7)</f>
        <v>3</v>
      </c>
      <c r="F248">
        <f>IFERROR(VLOOKUP(Tabla1[[#This Row],[team_name]],fts_fem,2,0),7)</f>
        <v>7</v>
      </c>
      <c r="G248">
        <f>IFERROR(VLOOKUP(Tabla1[[#This Row],[team_name]],vol_masc,2,0),7)</f>
        <v>7</v>
      </c>
      <c r="H248">
        <f>IFERROR(VLOOKUP(Tabla1[[#This Row],[team_name]],bas_masc,2,0),7)</f>
        <v>7</v>
      </c>
      <c r="I248">
        <f>IFERROR(VLOOKUP(Tabla1[[#This Row],[team_name]],bes_masc,2,0),7)</f>
        <v>6</v>
      </c>
      <c r="J248">
        <f>IFERROR(VLOOKUP(Tabla1[[#This Row],[team_name]],bad_masc,2,0),7)</f>
        <v>7</v>
      </c>
      <c r="K248">
        <f>IFERROR(VLOOKUP(Tabla1[[#This Row],[team_name]],cur_masc,2,0),7)</f>
        <v>7</v>
      </c>
      <c r="L248">
        <f>IFERROR(VLOOKUP(Tabla1[[#This Row],[team_name]],ten_masc,2,0),7)</f>
        <v>7</v>
      </c>
      <c r="M248">
        <f>IFERROR(VLOOKUP(Tabla1[[#This Row],[team_name]],rug_masc,2,0),7)</f>
        <v>7</v>
      </c>
      <c r="N248">
        <f>IFERROR(VLOOKUP(Tabla1[[#This Row],[team_name]],sqs_masc,2,0),7)</f>
        <v>7</v>
      </c>
      <c r="O248">
        <f>IFERROR(VLOOKUP(Tabla1[[#This Row],[team_name]],vlp_masc,2,0),7)</f>
        <v>7</v>
      </c>
      <c r="P248">
        <f>IFERROR(VLOOKUP(Tabla1[[#This Row],[team_name]],tem_masc,2,0),7)</f>
        <v>7</v>
      </c>
      <c r="Q248">
        <f>IFERROR(VLOOKUP(Tabla1[[#This Row],[team_name]],bal_masc,2,0),7)</f>
        <v>7</v>
      </c>
      <c r="R248">
        <f>IFERROR(VLOOKUP(Tabla1[[#This Row],[team_name]],hck_masc,2,0),7)</f>
        <v>4</v>
      </c>
      <c r="S248">
        <f>IFERROR(VLOOKUP(Tabla1[[#This Row],[team_name]],arc_masc,2,0),7)</f>
        <v>7</v>
      </c>
      <c r="T248">
        <f>IFERROR(VLOOKUP(Tabla1[[#This Row],[team_name]],esg_masc,2,0),7)</f>
        <v>7</v>
      </c>
      <c r="U248">
        <f>IFERROR(VLOOKUP(Tabla1[[#This Row],[team_name]],vol_fem,2,0),7)</f>
        <v>7</v>
      </c>
      <c r="V248">
        <f>IFERROR(VLOOKUP(Tabla1[[#This Row],[team_name]],bas_fem,2,0),7)</f>
        <v>7</v>
      </c>
      <c r="W248">
        <f>IFERROR(VLOOKUP(Tabla1[[#This Row],[team_name]],bes_fem,2,0),7)</f>
        <v>7</v>
      </c>
      <c r="X248">
        <f>IFERROR(VLOOKUP(Tabla1[[#This Row],[team_name]],bad_fem,2,0),7)</f>
        <v>7</v>
      </c>
      <c r="Y248">
        <f>IFERROR(VLOOKUP(Tabla1[[#This Row],[team_name]],cur_fem,2,0),7)</f>
        <v>7</v>
      </c>
      <c r="Z248">
        <f>IFERROR(VLOOKUP(Tabla1[[#This Row],[team_name]],ten_fem,2,0),7)</f>
        <v>7</v>
      </c>
      <c r="AA248">
        <f>IFERROR(VLOOKUP(Tabla1[[#This Row],[team_name]],rug_fem,2,0),7)</f>
        <v>7</v>
      </c>
      <c r="AB248">
        <f>IFERROR(VLOOKUP(Tabla1[[#This Row],[team_name]],sqs_fem,2,0),7)</f>
        <v>7</v>
      </c>
      <c r="AC248">
        <f>IFERROR(VLOOKUP(Tabla1[[#This Row],[team_name]],vlp_fem,2,0),7)</f>
        <v>7</v>
      </c>
      <c r="AD248">
        <f>IFERROR(VLOOKUP(Tabla1[[#This Row],[team_name]],tem_fem,2,0),7)</f>
        <v>7</v>
      </c>
      <c r="AE248">
        <f>IFERROR(VLOOKUP(Tabla1[[#This Row],[team_name]],bal_fem,2,0),7)</f>
        <v>7</v>
      </c>
      <c r="AF248">
        <f>IFERROR(VLOOKUP(Tabla1[[#This Row],[team_name]],hck_fem,2,0),7)</f>
        <v>7</v>
      </c>
      <c r="AG248">
        <f>IFERROR(VLOOKUP(Tabla1[[#This Row],[team_name]],esg_fem,2,0),7)</f>
        <v>7</v>
      </c>
      <c r="AH248">
        <f>IFERROR(VLOOKUP(Tabla1[[#This Row],[team_name]],esg_fem,2,0),7)</f>
        <v>7</v>
      </c>
      <c r="AI248">
        <v>7</v>
      </c>
      <c r="AJ248">
        <v>7</v>
      </c>
      <c r="AK248">
        <v>7</v>
      </c>
      <c r="AL248">
        <v>7</v>
      </c>
      <c r="AM248">
        <v>7</v>
      </c>
      <c r="AN248">
        <v>7</v>
      </c>
      <c r="AO248">
        <v>7</v>
      </c>
      <c r="AP248">
        <v>7</v>
      </c>
      <c r="AQ248">
        <v>7</v>
      </c>
      <c r="AR248">
        <v>7</v>
      </c>
      <c r="AS248">
        <v>7</v>
      </c>
      <c r="AT248">
        <v>7</v>
      </c>
      <c r="AU248">
        <v>7</v>
      </c>
      <c r="AV248">
        <v>7</v>
      </c>
      <c r="AW248">
        <v>7</v>
      </c>
      <c r="AX248">
        <v>7</v>
      </c>
      <c r="AY248">
        <v>7</v>
      </c>
      <c r="AZ248">
        <v>7</v>
      </c>
      <c r="BA248">
        <v>7</v>
      </c>
      <c r="BB248">
        <v>7</v>
      </c>
      <c r="BC248">
        <v>7</v>
      </c>
      <c r="BD248">
        <v>7</v>
      </c>
      <c r="BE248">
        <v>7</v>
      </c>
      <c r="BF248">
        <v>7</v>
      </c>
      <c r="BG248">
        <v>7</v>
      </c>
      <c r="BH248">
        <v>3</v>
      </c>
      <c r="BI248">
        <v>3</v>
      </c>
      <c r="BJ248">
        <v>7</v>
      </c>
      <c r="BK248">
        <v>7</v>
      </c>
      <c r="BL248">
        <v>7</v>
      </c>
      <c r="BM248">
        <v>7</v>
      </c>
    </row>
    <row r="249" spans="1:65" x14ac:dyDescent="0.25">
      <c r="A249">
        <v>2</v>
      </c>
      <c r="B249" t="s">
        <v>321</v>
      </c>
      <c r="C249">
        <f>IFERROR(VLOOKUP(Tabla1[[#This Row],[team_name]],fut_masc,2,0),7)</f>
        <v>7</v>
      </c>
      <c r="D249">
        <f>IFERROR(VLOOKUP(Tabla1[[#This Row],[team_name]],fut_fem,2,0),7)</f>
        <v>7</v>
      </c>
      <c r="E249">
        <f>IFERROR(VLOOKUP(Tabla1[[#This Row],[team_name]],fts_masc,2,0),7)</f>
        <v>7</v>
      </c>
      <c r="F249">
        <f>IFERROR(VLOOKUP(Tabla1[[#This Row],[team_name]],fts_fem,2,0),7)</f>
        <v>7</v>
      </c>
      <c r="G249">
        <f>IFERROR(VLOOKUP(Tabla1[[#This Row],[team_name]],vol_masc,2,0),7)</f>
        <v>7</v>
      </c>
      <c r="H249">
        <f>IFERROR(VLOOKUP(Tabla1[[#This Row],[team_name]],bas_masc,2,0),7)</f>
        <v>7</v>
      </c>
      <c r="I249">
        <f>IFERROR(VLOOKUP(Tabla1[[#This Row],[team_name]],bes_masc,2,0),7)</f>
        <v>7</v>
      </c>
      <c r="J249">
        <f>IFERROR(VLOOKUP(Tabla1[[#This Row],[team_name]],bad_masc,2,0),7)</f>
        <v>7</v>
      </c>
      <c r="K249">
        <f>IFERROR(VLOOKUP(Tabla1[[#This Row],[team_name]],cur_masc,2,0),7)</f>
        <v>7</v>
      </c>
      <c r="L249">
        <f>IFERROR(VLOOKUP(Tabla1[[#This Row],[team_name]],ten_masc,2,0),7)</f>
        <v>7</v>
      </c>
      <c r="M249">
        <f>IFERROR(VLOOKUP(Tabla1[[#This Row],[team_name]],rug_masc,2,0),7)</f>
        <v>7</v>
      </c>
      <c r="N249">
        <f>IFERROR(VLOOKUP(Tabla1[[#This Row],[team_name]],sqs_masc,2,0),7)</f>
        <v>7</v>
      </c>
      <c r="O249">
        <f>IFERROR(VLOOKUP(Tabla1[[#This Row],[team_name]],vlp_masc,2,0),7)</f>
        <v>7</v>
      </c>
      <c r="P249">
        <f>IFERROR(VLOOKUP(Tabla1[[#This Row],[team_name]],tem_masc,2,0),7)</f>
        <v>7</v>
      </c>
      <c r="Q249">
        <f>IFERROR(VLOOKUP(Tabla1[[#This Row],[team_name]],bal_masc,2,0),7)</f>
        <v>7</v>
      </c>
      <c r="R249">
        <f>IFERROR(VLOOKUP(Tabla1[[#This Row],[team_name]],hck_masc,2,0),7)</f>
        <v>7</v>
      </c>
      <c r="S249">
        <f>IFERROR(VLOOKUP(Tabla1[[#This Row],[team_name]],arc_masc,2,0),7)</f>
        <v>7</v>
      </c>
      <c r="T249">
        <f>IFERROR(VLOOKUP(Tabla1[[#This Row],[team_name]],esg_masc,2,0),7)</f>
        <v>7</v>
      </c>
      <c r="U249">
        <f>IFERROR(VLOOKUP(Tabla1[[#This Row],[team_name]],vol_fem,2,0),7)</f>
        <v>7</v>
      </c>
      <c r="V249">
        <f>IFERROR(VLOOKUP(Tabla1[[#This Row],[team_name]],bas_fem,2,0),7)</f>
        <v>7</v>
      </c>
      <c r="W249">
        <f>IFERROR(VLOOKUP(Tabla1[[#This Row],[team_name]],bes_fem,2,0),7)</f>
        <v>7</v>
      </c>
      <c r="X249">
        <f>IFERROR(VLOOKUP(Tabla1[[#This Row],[team_name]],bad_fem,2,0),7)</f>
        <v>7</v>
      </c>
      <c r="Y249">
        <f>IFERROR(VLOOKUP(Tabla1[[#This Row],[team_name]],cur_fem,2,0),7)</f>
        <v>7</v>
      </c>
      <c r="Z249">
        <f>IFERROR(VLOOKUP(Tabla1[[#This Row],[team_name]],ten_fem,2,0),7)</f>
        <v>7</v>
      </c>
      <c r="AA249">
        <f>IFERROR(VLOOKUP(Tabla1[[#This Row],[team_name]],rug_fem,2,0),7)</f>
        <v>7</v>
      </c>
      <c r="AB249">
        <f>IFERROR(VLOOKUP(Tabla1[[#This Row],[team_name]],sqs_fem,2,0),7)</f>
        <v>7</v>
      </c>
      <c r="AC249">
        <f>IFERROR(VLOOKUP(Tabla1[[#This Row],[team_name]],vlp_fem,2,0),7)</f>
        <v>7</v>
      </c>
      <c r="AD249">
        <f>IFERROR(VLOOKUP(Tabla1[[#This Row],[team_name]],tem_fem,2,0),7)</f>
        <v>7</v>
      </c>
      <c r="AE249">
        <f>IFERROR(VLOOKUP(Tabla1[[#This Row],[team_name]],bal_fem,2,0),7)</f>
        <v>7</v>
      </c>
      <c r="AF249">
        <f>IFERROR(VLOOKUP(Tabla1[[#This Row],[team_name]],hck_fem,2,0),7)</f>
        <v>7</v>
      </c>
      <c r="AG249">
        <f>IFERROR(VLOOKUP(Tabla1[[#This Row],[team_name]],esg_fem,2,0),7)</f>
        <v>7</v>
      </c>
      <c r="AH249">
        <f>IFERROR(VLOOKUP(Tabla1[[#This Row],[team_name]],esg_fem,2,0),7)</f>
        <v>7</v>
      </c>
      <c r="AI249">
        <v>7</v>
      </c>
      <c r="AJ249">
        <v>7</v>
      </c>
      <c r="AK249">
        <v>7</v>
      </c>
      <c r="AL249">
        <v>7</v>
      </c>
      <c r="AM249">
        <v>7</v>
      </c>
      <c r="AN249">
        <v>7</v>
      </c>
      <c r="AO249">
        <v>7</v>
      </c>
      <c r="AP249">
        <v>7</v>
      </c>
      <c r="AQ249">
        <v>7</v>
      </c>
      <c r="AR249">
        <v>7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7</v>
      </c>
      <c r="AY249">
        <v>7</v>
      </c>
      <c r="AZ249">
        <v>7</v>
      </c>
      <c r="BA249">
        <v>7</v>
      </c>
      <c r="BB249">
        <v>7</v>
      </c>
      <c r="BC249">
        <v>7</v>
      </c>
      <c r="BD249">
        <v>7</v>
      </c>
      <c r="BE249">
        <v>7</v>
      </c>
      <c r="BF249">
        <v>7</v>
      </c>
      <c r="BG249">
        <v>7</v>
      </c>
      <c r="BH249">
        <v>3</v>
      </c>
      <c r="BI249">
        <v>3</v>
      </c>
      <c r="BJ249">
        <v>7</v>
      </c>
      <c r="BK249">
        <v>7</v>
      </c>
      <c r="BL249">
        <v>7</v>
      </c>
      <c r="BM249">
        <v>7</v>
      </c>
    </row>
    <row r="250" spans="1:65" x14ac:dyDescent="0.25">
      <c r="A250">
        <v>3</v>
      </c>
      <c r="B250" t="s">
        <v>520</v>
      </c>
      <c r="C250">
        <f>IFERROR(VLOOKUP(Tabla1[[#This Row],[team_name]],fut_masc,2,0),7)</f>
        <v>4</v>
      </c>
      <c r="D250">
        <f>IFERROR(VLOOKUP(Tabla1[[#This Row],[team_name]],fut_fem,2,0),7)</f>
        <v>7</v>
      </c>
      <c r="E250">
        <f>IFERROR(VLOOKUP(Tabla1[[#This Row],[team_name]],fts_masc,2,0),7)</f>
        <v>6</v>
      </c>
      <c r="F250">
        <f>IFERROR(VLOOKUP(Tabla1[[#This Row],[team_name]],fts_fem,2,0),7)</f>
        <v>7</v>
      </c>
      <c r="G250">
        <f>IFERROR(VLOOKUP(Tabla1[[#This Row],[team_name]],vol_masc,2,0),7)</f>
        <v>7</v>
      </c>
      <c r="H250">
        <f>IFERROR(VLOOKUP(Tabla1[[#This Row],[team_name]],bas_masc,2,0),7)</f>
        <v>5</v>
      </c>
      <c r="I250">
        <f>IFERROR(VLOOKUP(Tabla1[[#This Row],[team_name]],bes_masc,2,0),7)</f>
        <v>7</v>
      </c>
      <c r="J250">
        <f>IFERROR(VLOOKUP(Tabla1[[#This Row],[team_name]],bad_masc,2,0),7)</f>
        <v>7</v>
      </c>
      <c r="K250">
        <f>IFERROR(VLOOKUP(Tabla1[[#This Row],[team_name]],cur_masc,2,0),7)</f>
        <v>7</v>
      </c>
      <c r="L250">
        <f>IFERROR(VLOOKUP(Tabla1[[#This Row],[team_name]],ten_masc,2,0),7)</f>
        <v>7</v>
      </c>
      <c r="M250">
        <f>IFERROR(VLOOKUP(Tabla1[[#This Row],[team_name]],rug_masc,2,0),7)</f>
        <v>7</v>
      </c>
      <c r="N250">
        <f>IFERROR(VLOOKUP(Tabla1[[#This Row],[team_name]],sqs_masc,2,0),7)</f>
        <v>7</v>
      </c>
      <c r="O250">
        <f>IFERROR(VLOOKUP(Tabla1[[#This Row],[team_name]],vlp_masc,2,0),7)</f>
        <v>7</v>
      </c>
      <c r="P250">
        <f>IFERROR(VLOOKUP(Tabla1[[#This Row],[team_name]],tem_masc,2,0),7)</f>
        <v>7</v>
      </c>
      <c r="Q250">
        <f>IFERROR(VLOOKUP(Tabla1[[#This Row],[team_name]],bal_masc,2,0),7)</f>
        <v>7</v>
      </c>
      <c r="R250">
        <f>IFERROR(VLOOKUP(Tabla1[[#This Row],[team_name]],hck_masc,2,0),7)</f>
        <v>7</v>
      </c>
      <c r="S250">
        <f>IFERROR(VLOOKUP(Tabla1[[#This Row],[team_name]],arc_masc,2,0),7)</f>
        <v>7</v>
      </c>
      <c r="T250">
        <f>IFERROR(VLOOKUP(Tabla1[[#This Row],[team_name]],esg_masc,2,0),7)</f>
        <v>7</v>
      </c>
      <c r="U250">
        <f>IFERROR(VLOOKUP(Tabla1[[#This Row],[team_name]],vol_fem,2,0),7)</f>
        <v>7</v>
      </c>
      <c r="V250">
        <f>IFERROR(VLOOKUP(Tabla1[[#This Row],[team_name]],bas_fem,2,0),7)</f>
        <v>7</v>
      </c>
      <c r="W250">
        <f>IFERROR(VLOOKUP(Tabla1[[#This Row],[team_name]],bes_fem,2,0),7)</f>
        <v>7</v>
      </c>
      <c r="X250">
        <f>IFERROR(VLOOKUP(Tabla1[[#This Row],[team_name]],bad_fem,2,0),7)</f>
        <v>7</v>
      </c>
      <c r="Y250">
        <f>IFERROR(VLOOKUP(Tabla1[[#This Row],[team_name]],cur_fem,2,0),7)</f>
        <v>7</v>
      </c>
      <c r="Z250">
        <f>IFERROR(VLOOKUP(Tabla1[[#This Row],[team_name]],ten_fem,2,0),7)</f>
        <v>7</v>
      </c>
      <c r="AA250">
        <f>IFERROR(VLOOKUP(Tabla1[[#This Row],[team_name]],rug_fem,2,0),7)</f>
        <v>7</v>
      </c>
      <c r="AB250">
        <f>IFERROR(VLOOKUP(Tabla1[[#This Row],[team_name]],sqs_fem,2,0),7)</f>
        <v>7</v>
      </c>
      <c r="AC250">
        <f>IFERROR(VLOOKUP(Tabla1[[#This Row],[team_name]],vlp_fem,2,0),7)</f>
        <v>7</v>
      </c>
      <c r="AD250">
        <f>IFERROR(VLOOKUP(Tabla1[[#This Row],[team_name]],tem_fem,2,0),7)</f>
        <v>7</v>
      </c>
      <c r="AE250">
        <f>IFERROR(VLOOKUP(Tabla1[[#This Row],[team_name]],bal_fem,2,0),7)</f>
        <v>7</v>
      </c>
      <c r="AF250">
        <f>IFERROR(VLOOKUP(Tabla1[[#This Row],[team_name]],hck_fem,2,0),7)</f>
        <v>7</v>
      </c>
      <c r="AG250">
        <f>IFERROR(VLOOKUP(Tabla1[[#This Row],[team_name]],esg_fem,2,0),7)</f>
        <v>7</v>
      </c>
      <c r="AH250">
        <f>IFERROR(VLOOKUP(Tabla1[[#This Row],[team_name]],esg_fem,2,0),7)</f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4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7</v>
      </c>
      <c r="AZ250">
        <v>7</v>
      </c>
      <c r="BA250">
        <v>6</v>
      </c>
      <c r="BB250">
        <v>7</v>
      </c>
      <c r="BC250">
        <v>7</v>
      </c>
      <c r="BD250">
        <v>7</v>
      </c>
      <c r="BE250">
        <v>7</v>
      </c>
      <c r="BF250">
        <v>7</v>
      </c>
      <c r="BG250">
        <v>7</v>
      </c>
      <c r="BH250">
        <v>3</v>
      </c>
      <c r="BI250">
        <v>3</v>
      </c>
      <c r="BJ250">
        <v>7</v>
      </c>
      <c r="BK250">
        <v>7</v>
      </c>
      <c r="BL250">
        <v>7</v>
      </c>
      <c r="BM250">
        <v>7</v>
      </c>
    </row>
    <row r="251" spans="1:65" x14ac:dyDescent="0.25">
      <c r="A251">
        <v>5</v>
      </c>
      <c r="B251" t="s">
        <v>329</v>
      </c>
      <c r="C251">
        <f>IFERROR(VLOOKUP(Tabla1[[#This Row],[team_name]],fut_masc,2,0),7)</f>
        <v>7</v>
      </c>
      <c r="D251">
        <f>IFERROR(VLOOKUP(Tabla1[[#This Row],[team_name]],fut_fem,2,0),7)</f>
        <v>7</v>
      </c>
      <c r="E251">
        <f>IFERROR(VLOOKUP(Tabla1[[#This Row],[team_name]],fts_masc,2,0),7)</f>
        <v>7</v>
      </c>
      <c r="F251">
        <f>IFERROR(VLOOKUP(Tabla1[[#This Row],[team_name]],fts_fem,2,0),7)</f>
        <v>7</v>
      </c>
      <c r="G251">
        <f>IFERROR(VLOOKUP(Tabla1[[#This Row],[team_name]],vol_masc,2,0),7)</f>
        <v>7</v>
      </c>
      <c r="H251">
        <f>IFERROR(VLOOKUP(Tabla1[[#This Row],[team_name]],bas_masc,2,0),7)</f>
        <v>7</v>
      </c>
      <c r="I251">
        <f>IFERROR(VLOOKUP(Tabla1[[#This Row],[team_name]],bes_masc,2,0),7)</f>
        <v>7</v>
      </c>
      <c r="J251">
        <f>IFERROR(VLOOKUP(Tabla1[[#This Row],[team_name]],bad_masc,2,0),7)</f>
        <v>7</v>
      </c>
      <c r="K251">
        <f>IFERROR(VLOOKUP(Tabla1[[#This Row],[team_name]],cur_masc,2,0),7)</f>
        <v>7</v>
      </c>
      <c r="L251">
        <f>IFERROR(VLOOKUP(Tabla1[[#This Row],[team_name]],ten_masc,2,0),7)</f>
        <v>7</v>
      </c>
      <c r="M251">
        <f>IFERROR(VLOOKUP(Tabla1[[#This Row],[team_name]],rug_masc,2,0),7)</f>
        <v>7</v>
      </c>
      <c r="N251">
        <f>IFERROR(VLOOKUP(Tabla1[[#This Row],[team_name]],sqs_masc,2,0),7)</f>
        <v>7</v>
      </c>
      <c r="O251">
        <f>IFERROR(VLOOKUP(Tabla1[[#This Row],[team_name]],vlp_masc,2,0),7)</f>
        <v>7</v>
      </c>
      <c r="P251">
        <f>IFERROR(VLOOKUP(Tabla1[[#This Row],[team_name]],tem_masc,2,0),7)</f>
        <v>7</v>
      </c>
      <c r="Q251">
        <f>IFERROR(VLOOKUP(Tabla1[[#This Row],[team_name]],bal_masc,2,0),7)</f>
        <v>7</v>
      </c>
      <c r="R251">
        <f>IFERROR(VLOOKUP(Tabla1[[#This Row],[team_name]],hck_masc,2,0),7)</f>
        <v>7</v>
      </c>
      <c r="S251">
        <f>IFERROR(VLOOKUP(Tabla1[[#This Row],[team_name]],arc_masc,2,0),7)</f>
        <v>7</v>
      </c>
      <c r="T251">
        <f>IFERROR(VLOOKUP(Tabla1[[#This Row],[team_name]],esg_masc,2,0),7)</f>
        <v>7</v>
      </c>
      <c r="U251">
        <f>IFERROR(VLOOKUP(Tabla1[[#This Row],[team_name]],vol_fem,2,0),7)</f>
        <v>7</v>
      </c>
      <c r="V251">
        <f>IFERROR(VLOOKUP(Tabla1[[#This Row],[team_name]],bas_fem,2,0),7)</f>
        <v>7</v>
      </c>
      <c r="W251">
        <f>IFERROR(VLOOKUP(Tabla1[[#This Row],[team_name]],bes_fem,2,0),7)</f>
        <v>7</v>
      </c>
      <c r="X251">
        <f>IFERROR(VLOOKUP(Tabla1[[#This Row],[team_name]],bad_fem,2,0),7)</f>
        <v>7</v>
      </c>
      <c r="Y251">
        <f>IFERROR(VLOOKUP(Tabla1[[#This Row],[team_name]],cur_fem,2,0),7)</f>
        <v>7</v>
      </c>
      <c r="Z251">
        <f>IFERROR(VLOOKUP(Tabla1[[#This Row],[team_name]],ten_fem,2,0),7)</f>
        <v>7</v>
      </c>
      <c r="AA251">
        <f>IFERROR(VLOOKUP(Tabla1[[#This Row],[team_name]],rug_fem,2,0),7)</f>
        <v>7</v>
      </c>
      <c r="AB251">
        <f>IFERROR(VLOOKUP(Tabla1[[#This Row],[team_name]],sqs_fem,2,0),7)</f>
        <v>7</v>
      </c>
      <c r="AC251">
        <f>IFERROR(VLOOKUP(Tabla1[[#This Row],[team_name]],vlp_fem,2,0),7)</f>
        <v>7</v>
      </c>
      <c r="AD251">
        <f>IFERROR(VLOOKUP(Tabla1[[#This Row],[team_name]],tem_fem,2,0),7)</f>
        <v>7</v>
      </c>
      <c r="AE251">
        <f>IFERROR(VLOOKUP(Tabla1[[#This Row],[team_name]],bal_fem,2,0),7)</f>
        <v>7</v>
      </c>
      <c r="AF251">
        <f>IFERROR(VLOOKUP(Tabla1[[#This Row],[team_name]],hck_fem,2,0),7)</f>
        <v>7</v>
      </c>
      <c r="AG251">
        <f>IFERROR(VLOOKUP(Tabla1[[#This Row],[team_name]],esg_fem,2,0),7)</f>
        <v>7</v>
      </c>
      <c r="AH251">
        <f>IFERROR(VLOOKUP(Tabla1[[#This Row],[team_name]],esg_fem,2,0),7)</f>
        <v>7</v>
      </c>
      <c r="AI251">
        <v>7</v>
      </c>
      <c r="AJ251">
        <v>7</v>
      </c>
      <c r="AK251">
        <v>7</v>
      </c>
      <c r="AL251">
        <v>7</v>
      </c>
      <c r="AM251">
        <v>7</v>
      </c>
      <c r="AN251">
        <v>7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7</v>
      </c>
      <c r="AU251">
        <v>7</v>
      </c>
      <c r="AV251">
        <v>7</v>
      </c>
      <c r="AW251">
        <v>7</v>
      </c>
      <c r="AX251">
        <v>7</v>
      </c>
      <c r="AY251">
        <v>7</v>
      </c>
      <c r="AZ251">
        <v>7</v>
      </c>
      <c r="BA251">
        <v>7</v>
      </c>
      <c r="BB251">
        <v>7</v>
      </c>
      <c r="BC251">
        <v>7</v>
      </c>
      <c r="BD251">
        <v>7</v>
      </c>
      <c r="BE251">
        <v>7</v>
      </c>
      <c r="BF251">
        <v>7</v>
      </c>
      <c r="BG251">
        <v>7</v>
      </c>
      <c r="BH251">
        <v>3</v>
      </c>
      <c r="BI251">
        <v>3</v>
      </c>
      <c r="BJ251">
        <v>7</v>
      </c>
      <c r="BK251">
        <v>7</v>
      </c>
      <c r="BL251">
        <v>7</v>
      </c>
      <c r="BM251">
        <v>7</v>
      </c>
    </row>
    <row r="252" spans="1:65" x14ac:dyDescent="0.25">
      <c r="A252">
        <v>6</v>
      </c>
      <c r="B252" t="s">
        <v>538</v>
      </c>
      <c r="C252">
        <f>IFERROR(VLOOKUP(Tabla1[[#This Row],[team_name]],fut_masc,2,0),7)</f>
        <v>7</v>
      </c>
      <c r="D252">
        <f>IFERROR(VLOOKUP(Tabla1[[#This Row],[team_name]],fut_fem,2,0),7)</f>
        <v>7</v>
      </c>
      <c r="E252">
        <f>IFERROR(VLOOKUP(Tabla1[[#This Row],[team_name]],fts_masc,2,0),7)</f>
        <v>4</v>
      </c>
      <c r="F252">
        <f>IFERROR(VLOOKUP(Tabla1[[#This Row],[team_name]],fts_fem,2,0),7)</f>
        <v>7</v>
      </c>
      <c r="G252">
        <f>IFERROR(VLOOKUP(Tabla1[[#This Row],[team_name]],vol_masc,2,0),7)</f>
        <v>7</v>
      </c>
      <c r="H252">
        <f>IFERROR(VLOOKUP(Tabla1[[#This Row],[team_name]],bas_masc,2,0),7)</f>
        <v>5</v>
      </c>
      <c r="I252">
        <f>IFERROR(VLOOKUP(Tabla1[[#This Row],[team_name]],bes_masc,2,0),7)</f>
        <v>7</v>
      </c>
      <c r="J252">
        <f>IFERROR(VLOOKUP(Tabla1[[#This Row],[team_name]],bad_masc,2,0),7)</f>
        <v>7</v>
      </c>
      <c r="K252">
        <f>IFERROR(VLOOKUP(Tabla1[[#This Row],[team_name]],cur_masc,2,0),7)</f>
        <v>5</v>
      </c>
      <c r="L252">
        <f>IFERROR(VLOOKUP(Tabla1[[#This Row],[team_name]],ten_masc,2,0),7)</f>
        <v>7</v>
      </c>
      <c r="M252">
        <f>IFERROR(VLOOKUP(Tabla1[[#This Row],[team_name]],rug_masc,2,0),7)</f>
        <v>5</v>
      </c>
      <c r="N252">
        <f>IFERROR(VLOOKUP(Tabla1[[#This Row],[team_name]],sqs_masc,2,0),7)</f>
        <v>7</v>
      </c>
      <c r="O252">
        <f>IFERROR(VLOOKUP(Tabla1[[#This Row],[team_name]],vlp_masc,2,0),7)</f>
        <v>7</v>
      </c>
      <c r="P252">
        <f>IFERROR(VLOOKUP(Tabla1[[#This Row],[team_name]],tem_masc,2,0),7)</f>
        <v>7</v>
      </c>
      <c r="Q252">
        <f>IFERROR(VLOOKUP(Tabla1[[#This Row],[team_name]],bal_masc,2,0),7)</f>
        <v>7</v>
      </c>
      <c r="R252">
        <f>IFERROR(VLOOKUP(Tabla1[[#This Row],[team_name]],hck_masc,2,0),7)</f>
        <v>7</v>
      </c>
      <c r="S252">
        <f>IFERROR(VLOOKUP(Tabla1[[#This Row],[team_name]],arc_masc,2,0),7)</f>
        <v>7</v>
      </c>
      <c r="T252">
        <f>IFERROR(VLOOKUP(Tabla1[[#This Row],[team_name]],esg_masc,2,0),7)</f>
        <v>7</v>
      </c>
      <c r="U252">
        <f>IFERROR(VLOOKUP(Tabla1[[#This Row],[team_name]],vol_fem,2,0),7)</f>
        <v>7</v>
      </c>
      <c r="V252">
        <f>IFERROR(VLOOKUP(Tabla1[[#This Row],[team_name]],bas_fem,2,0),7)</f>
        <v>7</v>
      </c>
      <c r="W252">
        <f>IFERROR(VLOOKUP(Tabla1[[#This Row],[team_name]],bes_fem,2,0),7)</f>
        <v>7</v>
      </c>
      <c r="X252">
        <f>IFERROR(VLOOKUP(Tabla1[[#This Row],[team_name]],bad_fem,2,0),7)</f>
        <v>7</v>
      </c>
      <c r="Y252">
        <f>IFERROR(VLOOKUP(Tabla1[[#This Row],[team_name]],cur_fem,2,0),7)</f>
        <v>7</v>
      </c>
      <c r="Z252">
        <f>IFERROR(VLOOKUP(Tabla1[[#This Row],[team_name]],ten_fem,2,0),7)</f>
        <v>7</v>
      </c>
      <c r="AA252">
        <f>IFERROR(VLOOKUP(Tabla1[[#This Row],[team_name]],rug_fem,2,0),7)</f>
        <v>7</v>
      </c>
      <c r="AB252">
        <f>IFERROR(VLOOKUP(Tabla1[[#This Row],[team_name]],sqs_fem,2,0),7)</f>
        <v>7</v>
      </c>
      <c r="AC252">
        <f>IFERROR(VLOOKUP(Tabla1[[#This Row],[team_name]],vlp_fem,2,0),7)</f>
        <v>7</v>
      </c>
      <c r="AD252">
        <f>IFERROR(VLOOKUP(Tabla1[[#This Row],[team_name]],tem_fem,2,0),7)</f>
        <v>7</v>
      </c>
      <c r="AE252">
        <f>IFERROR(VLOOKUP(Tabla1[[#This Row],[team_name]],bal_fem,2,0),7)</f>
        <v>7</v>
      </c>
      <c r="AF252">
        <f>IFERROR(VLOOKUP(Tabla1[[#This Row],[team_name]],hck_fem,2,0),7)</f>
        <v>7</v>
      </c>
      <c r="AG252">
        <f>IFERROR(VLOOKUP(Tabla1[[#This Row],[team_name]],esg_fem,2,0),7)</f>
        <v>7</v>
      </c>
      <c r="AH252">
        <f>IFERROR(VLOOKUP(Tabla1[[#This Row],[team_name]],esg_fem,2,0),7)</f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7</v>
      </c>
      <c r="AW252">
        <v>6</v>
      </c>
      <c r="AX252">
        <v>7</v>
      </c>
      <c r="AY252">
        <v>7</v>
      </c>
      <c r="AZ252">
        <v>7</v>
      </c>
      <c r="BA252">
        <v>7</v>
      </c>
      <c r="BB252">
        <v>7</v>
      </c>
      <c r="BC252">
        <v>7</v>
      </c>
      <c r="BD252">
        <v>7</v>
      </c>
      <c r="BE252">
        <v>7</v>
      </c>
      <c r="BF252">
        <v>7</v>
      </c>
      <c r="BG252">
        <v>7</v>
      </c>
      <c r="BH252">
        <v>3</v>
      </c>
      <c r="BI252">
        <v>3</v>
      </c>
      <c r="BJ252">
        <v>7</v>
      </c>
      <c r="BK252">
        <v>7</v>
      </c>
      <c r="BL252">
        <v>7</v>
      </c>
      <c r="BM252">
        <v>7</v>
      </c>
    </row>
    <row r="253" spans="1:65" x14ac:dyDescent="0.25">
      <c r="A253">
        <v>7</v>
      </c>
      <c r="B253" t="s">
        <v>357</v>
      </c>
      <c r="C253">
        <f>IFERROR(VLOOKUP(Tabla1[[#This Row],[team_name]],fut_masc,2,0),7)</f>
        <v>4</v>
      </c>
      <c r="D253">
        <f>IFERROR(VLOOKUP(Tabla1[[#This Row],[team_name]],fut_fem,2,0),7)</f>
        <v>7</v>
      </c>
      <c r="E253">
        <f>IFERROR(VLOOKUP(Tabla1[[#This Row],[team_name]],fts_masc,2,0),7)</f>
        <v>4</v>
      </c>
      <c r="F253">
        <f>IFERROR(VLOOKUP(Tabla1[[#This Row],[team_name]],fts_fem,2,0),7)</f>
        <v>7</v>
      </c>
      <c r="G253">
        <f>IFERROR(VLOOKUP(Tabla1[[#This Row],[team_name]],vol_masc,2,0),7)</f>
        <v>7</v>
      </c>
      <c r="H253">
        <f>IFERROR(VLOOKUP(Tabla1[[#This Row],[team_name]],bas_masc,2,0),7)</f>
        <v>3</v>
      </c>
      <c r="I253">
        <f>IFERROR(VLOOKUP(Tabla1[[#This Row],[team_name]],bes_masc,2,0),7)</f>
        <v>7</v>
      </c>
      <c r="J253">
        <f>IFERROR(VLOOKUP(Tabla1[[#This Row],[team_name]],bad_masc,2,0),7)</f>
        <v>7</v>
      </c>
      <c r="K253">
        <f>IFERROR(VLOOKUP(Tabla1[[#This Row],[team_name]],cur_masc,2,0),7)</f>
        <v>7</v>
      </c>
      <c r="L253">
        <f>IFERROR(VLOOKUP(Tabla1[[#This Row],[team_name]],ten_masc,2,0),7)</f>
        <v>7</v>
      </c>
      <c r="M253">
        <f>IFERROR(VLOOKUP(Tabla1[[#This Row],[team_name]],rug_masc,2,0),7)</f>
        <v>7</v>
      </c>
      <c r="N253">
        <f>IFERROR(VLOOKUP(Tabla1[[#This Row],[team_name]],sqs_masc,2,0),7)</f>
        <v>7</v>
      </c>
      <c r="O253">
        <f>IFERROR(VLOOKUP(Tabla1[[#This Row],[team_name]],vlp_masc,2,0),7)</f>
        <v>7</v>
      </c>
      <c r="P253">
        <f>IFERROR(VLOOKUP(Tabla1[[#This Row],[team_name]],tem_masc,2,0),7)</f>
        <v>7</v>
      </c>
      <c r="Q253">
        <f>IFERROR(VLOOKUP(Tabla1[[#This Row],[team_name]],bal_masc,2,0),7)</f>
        <v>7</v>
      </c>
      <c r="R253">
        <f>IFERROR(VLOOKUP(Tabla1[[#This Row],[team_name]],hck_masc,2,0),7)</f>
        <v>7</v>
      </c>
      <c r="S253">
        <f>IFERROR(VLOOKUP(Tabla1[[#This Row],[team_name]],arc_masc,2,0),7)</f>
        <v>7</v>
      </c>
      <c r="T253">
        <f>IFERROR(VLOOKUP(Tabla1[[#This Row],[team_name]],esg_masc,2,0),7)</f>
        <v>4</v>
      </c>
      <c r="U253">
        <f>IFERROR(VLOOKUP(Tabla1[[#This Row],[team_name]],vol_fem,2,0),7)</f>
        <v>7</v>
      </c>
      <c r="V253">
        <f>IFERROR(VLOOKUP(Tabla1[[#This Row],[team_name]],bas_fem,2,0),7)</f>
        <v>7</v>
      </c>
      <c r="W253">
        <f>IFERROR(VLOOKUP(Tabla1[[#This Row],[team_name]],bes_fem,2,0),7)</f>
        <v>7</v>
      </c>
      <c r="X253">
        <f>IFERROR(VLOOKUP(Tabla1[[#This Row],[team_name]],bad_fem,2,0),7)</f>
        <v>7</v>
      </c>
      <c r="Y253">
        <f>IFERROR(VLOOKUP(Tabla1[[#This Row],[team_name]],cur_fem,2,0),7)</f>
        <v>7</v>
      </c>
      <c r="Z253">
        <f>IFERROR(VLOOKUP(Tabla1[[#This Row],[team_name]],ten_fem,2,0),7)</f>
        <v>7</v>
      </c>
      <c r="AA253">
        <f>IFERROR(VLOOKUP(Tabla1[[#This Row],[team_name]],rug_fem,2,0),7)</f>
        <v>7</v>
      </c>
      <c r="AB253">
        <f>IFERROR(VLOOKUP(Tabla1[[#This Row],[team_name]],sqs_fem,2,0),7)</f>
        <v>7</v>
      </c>
      <c r="AC253">
        <f>IFERROR(VLOOKUP(Tabla1[[#This Row],[team_name]],vlp_fem,2,0),7)</f>
        <v>7</v>
      </c>
      <c r="AD253">
        <f>IFERROR(VLOOKUP(Tabla1[[#This Row],[team_name]],tem_fem,2,0),7)</f>
        <v>7</v>
      </c>
      <c r="AE253">
        <f>IFERROR(VLOOKUP(Tabla1[[#This Row],[team_name]],bal_fem,2,0),7)</f>
        <v>7</v>
      </c>
      <c r="AF253">
        <f>IFERROR(VLOOKUP(Tabla1[[#This Row],[team_name]],hck_fem,2,0),7)</f>
        <v>7</v>
      </c>
      <c r="AG253">
        <f>IFERROR(VLOOKUP(Tabla1[[#This Row],[team_name]],esg_fem,2,0),7)</f>
        <v>7</v>
      </c>
      <c r="AH253">
        <f>IFERROR(VLOOKUP(Tabla1[[#This Row],[team_name]],esg_fem,2,0),7)</f>
        <v>7</v>
      </c>
      <c r="AI253">
        <v>7</v>
      </c>
      <c r="AJ253">
        <v>7</v>
      </c>
      <c r="AK253">
        <v>7</v>
      </c>
      <c r="AL253">
        <v>7</v>
      </c>
      <c r="AM253">
        <v>7</v>
      </c>
      <c r="AN253">
        <v>7</v>
      </c>
      <c r="AO253">
        <v>7</v>
      </c>
      <c r="AP253">
        <v>7</v>
      </c>
      <c r="AQ253">
        <v>7</v>
      </c>
      <c r="AR253">
        <v>7</v>
      </c>
      <c r="AS253">
        <v>7</v>
      </c>
      <c r="AT253">
        <v>7</v>
      </c>
      <c r="AU253">
        <v>7</v>
      </c>
      <c r="AV253">
        <v>7</v>
      </c>
      <c r="AW253">
        <v>7</v>
      </c>
      <c r="AX253">
        <v>7</v>
      </c>
      <c r="AY253">
        <v>7</v>
      </c>
      <c r="AZ253">
        <v>7</v>
      </c>
      <c r="BA253">
        <v>7</v>
      </c>
      <c r="BB253">
        <v>7</v>
      </c>
      <c r="BC253">
        <v>7</v>
      </c>
      <c r="BD253">
        <v>7</v>
      </c>
      <c r="BE253">
        <v>7</v>
      </c>
      <c r="BF253">
        <v>7</v>
      </c>
      <c r="BG253">
        <v>7</v>
      </c>
      <c r="BH253">
        <v>3</v>
      </c>
      <c r="BI253">
        <v>3</v>
      </c>
      <c r="BJ253">
        <v>7</v>
      </c>
      <c r="BK253">
        <v>7</v>
      </c>
      <c r="BL253">
        <v>7</v>
      </c>
      <c r="BM253">
        <v>7</v>
      </c>
    </row>
    <row r="254" spans="1:65" x14ac:dyDescent="0.25">
      <c r="A254">
        <v>8</v>
      </c>
      <c r="B254" t="s">
        <v>420</v>
      </c>
      <c r="C254">
        <f>IFERROR(VLOOKUP(Tabla1[[#This Row],[team_name]],fut_masc,2,0),7)</f>
        <v>7</v>
      </c>
      <c r="D254">
        <f>IFERROR(VLOOKUP(Tabla1[[#This Row],[team_name]],fut_fem,2,0),7)</f>
        <v>7</v>
      </c>
      <c r="E254">
        <f>IFERROR(VLOOKUP(Tabla1[[#This Row],[team_name]],fts_masc,2,0),7)</f>
        <v>7</v>
      </c>
      <c r="F254">
        <f>IFERROR(VLOOKUP(Tabla1[[#This Row],[team_name]],fts_fem,2,0),7)</f>
        <v>7</v>
      </c>
      <c r="G254">
        <f>IFERROR(VLOOKUP(Tabla1[[#This Row],[team_name]],vol_masc,2,0),7)</f>
        <v>7</v>
      </c>
      <c r="H254">
        <f>IFERROR(VLOOKUP(Tabla1[[#This Row],[team_name]],bas_masc,2,0),7)</f>
        <v>7</v>
      </c>
      <c r="I254">
        <f>IFERROR(VLOOKUP(Tabla1[[#This Row],[team_name]],bes_masc,2,0),7)</f>
        <v>7</v>
      </c>
      <c r="J254">
        <f>IFERROR(VLOOKUP(Tabla1[[#This Row],[team_name]],bad_masc,2,0),7)</f>
        <v>7</v>
      </c>
      <c r="K254">
        <f>IFERROR(VLOOKUP(Tabla1[[#This Row],[team_name]],cur_masc,2,0),7)</f>
        <v>7</v>
      </c>
      <c r="L254">
        <f>IFERROR(VLOOKUP(Tabla1[[#This Row],[team_name]],ten_masc,2,0),7)</f>
        <v>7</v>
      </c>
      <c r="M254">
        <f>IFERROR(VLOOKUP(Tabla1[[#This Row],[team_name]],rug_masc,2,0),7)</f>
        <v>7</v>
      </c>
      <c r="N254">
        <f>IFERROR(VLOOKUP(Tabla1[[#This Row],[team_name]],sqs_masc,2,0),7)</f>
        <v>7</v>
      </c>
      <c r="O254">
        <f>IFERROR(VLOOKUP(Tabla1[[#This Row],[team_name]],vlp_masc,2,0),7)</f>
        <v>7</v>
      </c>
      <c r="P254">
        <f>IFERROR(VLOOKUP(Tabla1[[#This Row],[team_name]],tem_masc,2,0),7)</f>
        <v>7</v>
      </c>
      <c r="Q254">
        <f>IFERROR(VLOOKUP(Tabla1[[#This Row],[team_name]],bal_masc,2,0),7)</f>
        <v>7</v>
      </c>
      <c r="R254">
        <f>IFERROR(VLOOKUP(Tabla1[[#This Row],[team_name]],hck_masc,2,0),7)</f>
        <v>7</v>
      </c>
      <c r="S254">
        <f>IFERROR(VLOOKUP(Tabla1[[#This Row],[team_name]],arc_masc,2,0),7)</f>
        <v>7</v>
      </c>
      <c r="T254">
        <f>IFERROR(VLOOKUP(Tabla1[[#This Row],[team_name]],esg_masc,2,0),7)</f>
        <v>7</v>
      </c>
      <c r="U254">
        <f>IFERROR(VLOOKUP(Tabla1[[#This Row],[team_name]],vol_fem,2,0),7)</f>
        <v>7</v>
      </c>
      <c r="V254">
        <f>IFERROR(VLOOKUP(Tabla1[[#This Row],[team_name]],bas_fem,2,0),7)</f>
        <v>7</v>
      </c>
      <c r="W254">
        <f>IFERROR(VLOOKUP(Tabla1[[#This Row],[team_name]],bes_fem,2,0),7)</f>
        <v>7</v>
      </c>
      <c r="X254">
        <f>IFERROR(VLOOKUP(Tabla1[[#This Row],[team_name]],bad_fem,2,0),7)</f>
        <v>7</v>
      </c>
      <c r="Y254">
        <f>IFERROR(VLOOKUP(Tabla1[[#This Row],[team_name]],cur_fem,2,0),7)</f>
        <v>7</v>
      </c>
      <c r="Z254">
        <f>IFERROR(VLOOKUP(Tabla1[[#This Row],[team_name]],ten_fem,2,0),7)</f>
        <v>7</v>
      </c>
      <c r="AA254">
        <f>IFERROR(VLOOKUP(Tabla1[[#This Row],[team_name]],rug_fem,2,0),7)</f>
        <v>7</v>
      </c>
      <c r="AB254">
        <f>IFERROR(VLOOKUP(Tabla1[[#This Row],[team_name]],sqs_fem,2,0),7)</f>
        <v>7</v>
      </c>
      <c r="AC254">
        <f>IFERROR(VLOOKUP(Tabla1[[#This Row],[team_name]],vlp_fem,2,0),7)</f>
        <v>7</v>
      </c>
      <c r="AD254">
        <f>IFERROR(VLOOKUP(Tabla1[[#This Row],[team_name]],tem_fem,2,0),7)</f>
        <v>7</v>
      </c>
      <c r="AE254">
        <f>IFERROR(VLOOKUP(Tabla1[[#This Row],[team_name]],bal_fem,2,0),7)</f>
        <v>7</v>
      </c>
      <c r="AF254">
        <f>IFERROR(VLOOKUP(Tabla1[[#This Row],[team_name]],hck_fem,2,0),7)</f>
        <v>7</v>
      </c>
      <c r="AG254">
        <f>IFERROR(VLOOKUP(Tabla1[[#This Row],[team_name]],esg_fem,2,0),7)</f>
        <v>7</v>
      </c>
      <c r="AH254">
        <f>IFERROR(VLOOKUP(Tabla1[[#This Row],[team_name]],esg_fem,2,0),7)</f>
        <v>7</v>
      </c>
      <c r="AI254">
        <v>6</v>
      </c>
      <c r="AJ254">
        <v>7</v>
      </c>
      <c r="AK254">
        <v>7</v>
      </c>
      <c r="AL254">
        <v>7</v>
      </c>
      <c r="AM254">
        <v>7</v>
      </c>
      <c r="AN254">
        <v>7</v>
      </c>
      <c r="AO254">
        <v>7</v>
      </c>
      <c r="AP254">
        <v>7</v>
      </c>
      <c r="AQ254">
        <v>7</v>
      </c>
      <c r="AR254">
        <v>7</v>
      </c>
      <c r="AS254">
        <v>7</v>
      </c>
      <c r="AT254">
        <v>7</v>
      </c>
      <c r="AU254">
        <v>7</v>
      </c>
      <c r="AV254">
        <v>7</v>
      </c>
      <c r="AW254">
        <v>7</v>
      </c>
      <c r="AX254">
        <v>7</v>
      </c>
      <c r="AY254">
        <v>7</v>
      </c>
      <c r="AZ254">
        <v>7</v>
      </c>
      <c r="BA254">
        <v>7</v>
      </c>
      <c r="BB254">
        <v>7</v>
      </c>
      <c r="BC254">
        <v>7</v>
      </c>
      <c r="BD254">
        <v>7</v>
      </c>
      <c r="BE254">
        <v>7</v>
      </c>
      <c r="BF254">
        <v>7</v>
      </c>
      <c r="BG254">
        <v>7</v>
      </c>
      <c r="BH254">
        <v>3</v>
      </c>
      <c r="BI254">
        <v>3</v>
      </c>
      <c r="BJ254">
        <v>7</v>
      </c>
      <c r="BK254">
        <v>7</v>
      </c>
      <c r="BL254">
        <v>7</v>
      </c>
      <c r="BM254">
        <v>7</v>
      </c>
    </row>
    <row r="255" spans="1:65" x14ac:dyDescent="0.25">
      <c r="A255">
        <v>9</v>
      </c>
      <c r="B255" t="s">
        <v>400</v>
      </c>
      <c r="C255">
        <f>IFERROR(VLOOKUP(Tabla1[[#This Row],[team_name]],fut_masc,2,0),7)</f>
        <v>7</v>
      </c>
      <c r="D255">
        <f>IFERROR(VLOOKUP(Tabla1[[#This Row],[team_name]],fut_fem,2,0),7)</f>
        <v>7</v>
      </c>
      <c r="E255">
        <f>IFERROR(VLOOKUP(Tabla1[[#This Row],[team_name]],fts_masc,2,0),7)</f>
        <v>7</v>
      </c>
      <c r="F255">
        <f>IFERROR(VLOOKUP(Tabla1[[#This Row],[team_name]],fts_fem,2,0),7)</f>
        <v>7</v>
      </c>
      <c r="G255">
        <f>IFERROR(VLOOKUP(Tabla1[[#This Row],[team_name]],vol_masc,2,0),7)</f>
        <v>5</v>
      </c>
      <c r="H255">
        <f>IFERROR(VLOOKUP(Tabla1[[#This Row],[team_name]],bas_masc,2,0),7)</f>
        <v>6</v>
      </c>
      <c r="I255">
        <f>IFERROR(VLOOKUP(Tabla1[[#This Row],[team_name]],bes_masc,2,0),7)</f>
        <v>7</v>
      </c>
      <c r="J255">
        <f>IFERROR(VLOOKUP(Tabla1[[#This Row],[team_name]],bad_masc,2,0),7)</f>
        <v>7</v>
      </c>
      <c r="K255">
        <f>IFERROR(VLOOKUP(Tabla1[[#This Row],[team_name]],cur_masc,2,0),7)</f>
        <v>7</v>
      </c>
      <c r="L255">
        <f>IFERROR(VLOOKUP(Tabla1[[#This Row],[team_name]],ten_masc,2,0),7)</f>
        <v>7</v>
      </c>
      <c r="M255">
        <f>IFERROR(VLOOKUP(Tabla1[[#This Row],[team_name]],rug_masc,2,0),7)</f>
        <v>7</v>
      </c>
      <c r="N255">
        <f>IFERROR(VLOOKUP(Tabla1[[#This Row],[team_name]],sqs_masc,2,0),7)</f>
        <v>7</v>
      </c>
      <c r="O255">
        <f>IFERROR(VLOOKUP(Tabla1[[#This Row],[team_name]],vlp_masc,2,0),7)</f>
        <v>7</v>
      </c>
      <c r="P255">
        <f>IFERROR(VLOOKUP(Tabla1[[#This Row],[team_name]],tem_masc,2,0),7)</f>
        <v>7</v>
      </c>
      <c r="Q255">
        <f>IFERROR(VLOOKUP(Tabla1[[#This Row],[team_name]],bal_masc,2,0),7)</f>
        <v>7</v>
      </c>
      <c r="R255">
        <f>IFERROR(VLOOKUP(Tabla1[[#This Row],[team_name]],hck_masc,2,0),7)</f>
        <v>7</v>
      </c>
      <c r="S255">
        <f>IFERROR(VLOOKUP(Tabla1[[#This Row],[team_name]],arc_masc,2,0),7)</f>
        <v>7</v>
      </c>
      <c r="T255">
        <f>IFERROR(VLOOKUP(Tabla1[[#This Row],[team_name]],esg_masc,2,0),7)</f>
        <v>7</v>
      </c>
      <c r="U255">
        <f>IFERROR(VLOOKUP(Tabla1[[#This Row],[team_name]],vol_fem,2,0),7)</f>
        <v>7</v>
      </c>
      <c r="V255">
        <f>IFERROR(VLOOKUP(Tabla1[[#This Row],[team_name]],bas_fem,2,0),7)</f>
        <v>7</v>
      </c>
      <c r="W255">
        <f>IFERROR(VLOOKUP(Tabla1[[#This Row],[team_name]],bes_fem,2,0),7)</f>
        <v>7</v>
      </c>
      <c r="X255">
        <f>IFERROR(VLOOKUP(Tabla1[[#This Row],[team_name]],bad_fem,2,0),7)</f>
        <v>7</v>
      </c>
      <c r="Y255">
        <f>IFERROR(VLOOKUP(Tabla1[[#This Row],[team_name]],cur_fem,2,0),7)</f>
        <v>7</v>
      </c>
      <c r="Z255">
        <f>IFERROR(VLOOKUP(Tabla1[[#This Row],[team_name]],ten_fem,2,0),7)</f>
        <v>7</v>
      </c>
      <c r="AA255">
        <f>IFERROR(VLOOKUP(Tabla1[[#This Row],[team_name]],rug_fem,2,0),7)</f>
        <v>7</v>
      </c>
      <c r="AB255">
        <f>IFERROR(VLOOKUP(Tabla1[[#This Row],[team_name]],sqs_fem,2,0),7)</f>
        <v>7</v>
      </c>
      <c r="AC255">
        <f>IFERROR(VLOOKUP(Tabla1[[#This Row],[team_name]],vlp_fem,2,0),7)</f>
        <v>7</v>
      </c>
      <c r="AD255">
        <f>IFERROR(VLOOKUP(Tabla1[[#This Row],[team_name]],tem_fem,2,0),7)</f>
        <v>7</v>
      </c>
      <c r="AE255">
        <f>IFERROR(VLOOKUP(Tabla1[[#This Row],[team_name]],bal_fem,2,0),7)</f>
        <v>7</v>
      </c>
      <c r="AF255">
        <f>IFERROR(VLOOKUP(Tabla1[[#This Row],[team_name]],hck_fem,2,0),7)</f>
        <v>7</v>
      </c>
      <c r="AG255">
        <f>IFERROR(VLOOKUP(Tabla1[[#This Row],[team_name]],esg_fem,2,0),7)</f>
        <v>7</v>
      </c>
      <c r="AH255">
        <f>IFERROR(VLOOKUP(Tabla1[[#This Row],[team_name]],esg_fem,2,0),7)</f>
        <v>7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  <c r="AP255">
        <v>7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7</v>
      </c>
      <c r="AX255">
        <v>7</v>
      </c>
      <c r="AY255">
        <v>7</v>
      </c>
      <c r="AZ255">
        <v>7</v>
      </c>
      <c r="BA255">
        <v>7</v>
      </c>
      <c r="BB255">
        <v>7</v>
      </c>
      <c r="BC255">
        <v>7</v>
      </c>
      <c r="BD255">
        <v>7</v>
      </c>
      <c r="BE255">
        <v>7</v>
      </c>
      <c r="BF255">
        <v>7</v>
      </c>
      <c r="BG255">
        <v>7</v>
      </c>
      <c r="BH255">
        <v>3</v>
      </c>
      <c r="BI255">
        <v>3</v>
      </c>
      <c r="BJ255">
        <v>7</v>
      </c>
      <c r="BK255">
        <v>7</v>
      </c>
      <c r="BL255">
        <v>7</v>
      </c>
      <c r="BM255">
        <v>7</v>
      </c>
    </row>
    <row r="256" spans="1:65" x14ac:dyDescent="0.25">
      <c r="A256">
        <v>10</v>
      </c>
      <c r="B256" t="s">
        <v>428</v>
      </c>
      <c r="C256">
        <f>IFERROR(VLOOKUP(Tabla1[[#This Row],[team_name]],fut_masc,2,0),7)</f>
        <v>3</v>
      </c>
      <c r="D256">
        <f>IFERROR(VLOOKUP(Tabla1[[#This Row],[team_name]],fut_fem,2,0),7)</f>
        <v>7</v>
      </c>
      <c r="E256">
        <f>IFERROR(VLOOKUP(Tabla1[[#This Row],[team_name]],fts_masc,2,0),7)</f>
        <v>4</v>
      </c>
      <c r="F256">
        <f>IFERROR(VLOOKUP(Tabla1[[#This Row],[team_name]],fts_fem,2,0),7)</f>
        <v>7</v>
      </c>
      <c r="G256">
        <f>IFERROR(VLOOKUP(Tabla1[[#This Row],[team_name]],vol_masc,2,0),7)</f>
        <v>5</v>
      </c>
      <c r="H256">
        <f>IFERROR(VLOOKUP(Tabla1[[#This Row],[team_name]],bas_masc,2,0),7)</f>
        <v>4</v>
      </c>
      <c r="I256">
        <f>IFERROR(VLOOKUP(Tabla1[[#This Row],[team_name]],bes_masc,2,0),7)</f>
        <v>7</v>
      </c>
      <c r="J256">
        <f>IFERROR(VLOOKUP(Tabla1[[#This Row],[team_name]],bad_masc,2,0),7)</f>
        <v>7</v>
      </c>
      <c r="K256">
        <f>IFERROR(VLOOKUP(Tabla1[[#This Row],[team_name]],cur_masc,2,0),7)</f>
        <v>5</v>
      </c>
      <c r="L256">
        <f>IFERROR(VLOOKUP(Tabla1[[#This Row],[team_name]],ten_masc,2,0),7)</f>
        <v>7</v>
      </c>
      <c r="M256">
        <f>IFERROR(VLOOKUP(Tabla1[[#This Row],[team_name]],rug_masc,2,0),7)</f>
        <v>7</v>
      </c>
      <c r="N256">
        <f>IFERROR(VLOOKUP(Tabla1[[#This Row],[team_name]],sqs_masc,2,0),7)</f>
        <v>7</v>
      </c>
      <c r="O256">
        <f>IFERROR(VLOOKUP(Tabla1[[#This Row],[team_name]],vlp_masc,2,0),7)</f>
        <v>7</v>
      </c>
      <c r="P256">
        <f>IFERROR(VLOOKUP(Tabla1[[#This Row],[team_name]],tem_masc,2,0),7)</f>
        <v>6</v>
      </c>
      <c r="Q256">
        <f>IFERROR(VLOOKUP(Tabla1[[#This Row],[team_name]],bal_masc,2,0),7)</f>
        <v>7</v>
      </c>
      <c r="R256">
        <f>IFERROR(VLOOKUP(Tabla1[[#This Row],[team_name]],hck_masc,2,0),7)</f>
        <v>7</v>
      </c>
      <c r="S256">
        <f>IFERROR(VLOOKUP(Tabla1[[#This Row],[team_name]],arc_masc,2,0),7)</f>
        <v>5</v>
      </c>
      <c r="T256">
        <f>IFERROR(VLOOKUP(Tabla1[[#This Row],[team_name]],esg_masc,2,0),7)</f>
        <v>3</v>
      </c>
      <c r="U256">
        <f>IFERROR(VLOOKUP(Tabla1[[#This Row],[team_name]],vol_fem,2,0),7)</f>
        <v>7</v>
      </c>
      <c r="V256">
        <f>IFERROR(VLOOKUP(Tabla1[[#This Row],[team_name]],bas_fem,2,0),7)</f>
        <v>7</v>
      </c>
      <c r="W256">
        <f>IFERROR(VLOOKUP(Tabla1[[#This Row],[team_name]],bes_fem,2,0),7)</f>
        <v>7</v>
      </c>
      <c r="X256">
        <f>IFERROR(VLOOKUP(Tabla1[[#This Row],[team_name]],bad_fem,2,0),7)</f>
        <v>7</v>
      </c>
      <c r="Y256">
        <f>IFERROR(VLOOKUP(Tabla1[[#This Row],[team_name]],cur_fem,2,0),7)</f>
        <v>7</v>
      </c>
      <c r="Z256">
        <f>IFERROR(VLOOKUP(Tabla1[[#This Row],[team_name]],ten_fem,2,0),7)</f>
        <v>7</v>
      </c>
      <c r="AA256">
        <f>IFERROR(VLOOKUP(Tabla1[[#This Row],[team_name]],rug_fem,2,0),7)</f>
        <v>7</v>
      </c>
      <c r="AB256">
        <f>IFERROR(VLOOKUP(Tabla1[[#This Row],[team_name]],sqs_fem,2,0),7)</f>
        <v>7</v>
      </c>
      <c r="AC256">
        <f>IFERROR(VLOOKUP(Tabla1[[#This Row],[team_name]],vlp_fem,2,0),7)</f>
        <v>7</v>
      </c>
      <c r="AD256">
        <f>IFERROR(VLOOKUP(Tabla1[[#This Row],[team_name]],tem_fem,2,0),7)</f>
        <v>7</v>
      </c>
      <c r="AE256">
        <f>IFERROR(VLOOKUP(Tabla1[[#This Row],[team_name]],bal_fem,2,0),7)</f>
        <v>7</v>
      </c>
      <c r="AF256">
        <f>IFERROR(VLOOKUP(Tabla1[[#This Row],[team_name]],hck_fem,2,0),7)</f>
        <v>7</v>
      </c>
      <c r="AG256">
        <f>IFERROR(VLOOKUP(Tabla1[[#This Row],[team_name]],esg_fem,2,0),7)</f>
        <v>7</v>
      </c>
      <c r="AH256">
        <f>IFERROR(VLOOKUP(Tabla1[[#This Row],[team_name]],esg_fem,2,0),7)</f>
        <v>7</v>
      </c>
      <c r="AI256">
        <v>6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5</v>
      </c>
      <c r="AP256">
        <v>7</v>
      </c>
      <c r="AQ256">
        <v>7</v>
      </c>
      <c r="AR256">
        <v>7</v>
      </c>
      <c r="AS256">
        <v>5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7</v>
      </c>
      <c r="AZ256">
        <v>7</v>
      </c>
      <c r="BA256">
        <v>7</v>
      </c>
      <c r="BB256">
        <v>7</v>
      </c>
      <c r="BC256">
        <v>7</v>
      </c>
      <c r="BD256">
        <v>7</v>
      </c>
      <c r="BE256">
        <v>7</v>
      </c>
      <c r="BF256">
        <v>7</v>
      </c>
      <c r="BG256">
        <v>7</v>
      </c>
      <c r="BH256">
        <v>3</v>
      </c>
      <c r="BI256">
        <v>3</v>
      </c>
      <c r="BJ256">
        <v>7</v>
      </c>
      <c r="BK256">
        <v>7</v>
      </c>
      <c r="BL256">
        <v>7</v>
      </c>
      <c r="BM256">
        <v>7</v>
      </c>
    </row>
    <row r="257" spans="1:65" x14ac:dyDescent="0.25">
      <c r="A257">
        <v>11</v>
      </c>
      <c r="B257" t="s">
        <v>324</v>
      </c>
      <c r="C257">
        <f>IFERROR(VLOOKUP(Tabla1[[#This Row],[team_name]],fut_masc,2,0),7)</f>
        <v>3</v>
      </c>
      <c r="D257">
        <f>IFERROR(VLOOKUP(Tabla1[[#This Row],[team_name]],fut_fem,2,0),7)</f>
        <v>7</v>
      </c>
      <c r="E257">
        <f>IFERROR(VLOOKUP(Tabla1[[#This Row],[team_name]],fts_masc,2,0),7)</f>
        <v>6</v>
      </c>
      <c r="F257">
        <f>IFERROR(VLOOKUP(Tabla1[[#This Row],[team_name]],fts_fem,2,0),7)</f>
        <v>7</v>
      </c>
      <c r="G257">
        <f>IFERROR(VLOOKUP(Tabla1[[#This Row],[team_name]],vol_masc,2,0),7)</f>
        <v>6</v>
      </c>
      <c r="H257">
        <f>IFERROR(VLOOKUP(Tabla1[[#This Row],[team_name]],bas_masc,2,0),7)</f>
        <v>6</v>
      </c>
      <c r="I257">
        <f>IFERROR(VLOOKUP(Tabla1[[#This Row],[team_name]],bes_masc,2,0),7)</f>
        <v>7</v>
      </c>
      <c r="J257">
        <f>IFERROR(VLOOKUP(Tabla1[[#This Row],[team_name]],bad_masc,2,0),7)</f>
        <v>7</v>
      </c>
      <c r="K257">
        <f>IFERROR(VLOOKUP(Tabla1[[#This Row],[team_name]],cur_masc,2,0),7)</f>
        <v>7</v>
      </c>
      <c r="L257">
        <f>IFERROR(VLOOKUP(Tabla1[[#This Row],[team_name]],ten_masc,2,0),7)</f>
        <v>7</v>
      </c>
      <c r="M257">
        <f>IFERROR(VLOOKUP(Tabla1[[#This Row],[team_name]],rug_masc,2,0),7)</f>
        <v>3</v>
      </c>
      <c r="N257">
        <f>IFERROR(VLOOKUP(Tabla1[[#This Row],[team_name]],sqs_masc,2,0),7)</f>
        <v>7</v>
      </c>
      <c r="O257">
        <f>IFERROR(VLOOKUP(Tabla1[[#This Row],[team_name]],vlp_masc,2,0),7)</f>
        <v>7</v>
      </c>
      <c r="P257">
        <f>IFERROR(VLOOKUP(Tabla1[[#This Row],[team_name]],tem_masc,2,0),7)</f>
        <v>4</v>
      </c>
      <c r="Q257">
        <f>IFERROR(VLOOKUP(Tabla1[[#This Row],[team_name]],bal_masc,2,0),7)</f>
        <v>7</v>
      </c>
      <c r="R257">
        <f>IFERROR(VLOOKUP(Tabla1[[#This Row],[team_name]],hck_masc,2,0),7)</f>
        <v>7</v>
      </c>
      <c r="S257">
        <f>IFERROR(VLOOKUP(Tabla1[[#This Row],[team_name]],arc_masc,2,0),7)</f>
        <v>4</v>
      </c>
      <c r="T257">
        <f>IFERROR(VLOOKUP(Tabla1[[#This Row],[team_name]],esg_masc,2,0),7)</f>
        <v>4</v>
      </c>
      <c r="U257">
        <f>IFERROR(VLOOKUP(Tabla1[[#This Row],[team_name]],vol_fem,2,0),7)</f>
        <v>7</v>
      </c>
      <c r="V257">
        <f>IFERROR(VLOOKUP(Tabla1[[#This Row],[team_name]],bas_fem,2,0),7)</f>
        <v>7</v>
      </c>
      <c r="W257">
        <f>IFERROR(VLOOKUP(Tabla1[[#This Row],[team_name]],bes_fem,2,0),7)</f>
        <v>7</v>
      </c>
      <c r="X257">
        <f>IFERROR(VLOOKUP(Tabla1[[#This Row],[team_name]],bad_fem,2,0),7)</f>
        <v>7</v>
      </c>
      <c r="Y257">
        <f>IFERROR(VLOOKUP(Tabla1[[#This Row],[team_name]],cur_fem,2,0),7)</f>
        <v>7</v>
      </c>
      <c r="Z257">
        <f>IFERROR(VLOOKUP(Tabla1[[#This Row],[team_name]],ten_fem,2,0),7)</f>
        <v>7</v>
      </c>
      <c r="AA257">
        <f>IFERROR(VLOOKUP(Tabla1[[#This Row],[team_name]],rug_fem,2,0),7)</f>
        <v>7</v>
      </c>
      <c r="AB257">
        <f>IFERROR(VLOOKUP(Tabla1[[#This Row],[team_name]],sqs_fem,2,0),7)</f>
        <v>7</v>
      </c>
      <c r="AC257">
        <f>IFERROR(VLOOKUP(Tabla1[[#This Row],[team_name]],vlp_fem,2,0),7)</f>
        <v>7</v>
      </c>
      <c r="AD257">
        <f>IFERROR(VLOOKUP(Tabla1[[#This Row],[team_name]],tem_fem,2,0),7)</f>
        <v>7</v>
      </c>
      <c r="AE257">
        <f>IFERROR(VLOOKUP(Tabla1[[#This Row],[team_name]],bal_fem,2,0),7)</f>
        <v>7</v>
      </c>
      <c r="AF257">
        <f>IFERROR(VLOOKUP(Tabla1[[#This Row],[team_name]],hck_fem,2,0),7)</f>
        <v>7</v>
      </c>
      <c r="AG257">
        <f>IFERROR(VLOOKUP(Tabla1[[#This Row],[team_name]],esg_fem,2,0),7)</f>
        <v>7</v>
      </c>
      <c r="AH257">
        <f>IFERROR(VLOOKUP(Tabla1[[#This Row],[team_name]],esg_fem,2,0),7)</f>
        <v>7</v>
      </c>
      <c r="AI257">
        <v>3</v>
      </c>
      <c r="AJ257">
        <v>7</v>
      </c>
      <c r="AK257">
        <v>7</v>
      </c>
      <c r="AL257">
        <v>7</v>
      </c>
      <c r="AM257">
        <v>7</v>
      </c>
      <c r="AN257">
        <v>7</v>
      </c>
      <c r="AO257">
        <v>7</v>
      </c>
      <c r="AP257">
        <v>6</v>
      </c>
      <c r="AQ257">
        <v>7</v>
      </c>
      <c r="AR257">
        <v>7</v>
      </c>
      <c r="AS257">
        <v>6</v>
      </c>
      <c r="AT257">
        <v>7</v>
      </c>
      <c r="AU257">
        <v>7</v>
      </c>
      <c r="AV257">
        <v>7</v>
      </c>
      <c r="AW257">
        <v>7</v>
      </c>
      <c r="AX257">
        <v>7</v>
      </c>
      <c r="AY257">
        <v>7</v>
      </c>
      <c r="AZ257">
        <v>7</v>
      </c>
      <c r="BA257">
        <v>7</v>
      </c>
      <c r="BB257">
        <v>7</v>
      </c>
      <c r="BC257">
        <v>7</v>
      </c>
      <c r="BD257">
        <v>7</v>
      </c>
      <c r="BE257">
        <v>7</v>
      </c>
      <c r="BF257">
        <v>7</v>
      </c>
      <c r="BG257">
        <v>7</v>
      </c>
      <c r="BH257">
        <v>3</v>
      </c>
      <c r="BI257">
        <v>3</v>
      </c>
      <c r="BJ257">
        <v>7</v>
      </c>
      <c r="BK257">
        <v>7</v>
      </c>
      <c r="BL257">
        <v>7</v>
      </c>
      <c r="BM257">
        <v>7</v>
      </c>
    </row>
    <row r="258" spans="1:65" x14ac:dyDescent="0.25">
      <c r="A258">
        <v>12</v>
      </c>
      <c r="B258" t="s">
        <v>376</v>
      </c>
      <c r="C258">
        <f>IFERROR(VLOOKUP(Tabla1[[#This Row],[team_name]],fut_masc,2,0),7)</f>
        <v>1</v>
      </c>
      <c r="D258">
        <f>IFERROR(VLOOKUP(Tabla1[[#This Row],[team_name]],fut_fem,2,0),7)</f>
        <v>7</v>
      </c>
      <c r="E258">
        <f>IFERROR(VLOOKUP(Tabla1[[#This Row],[team_name]],fts_masc,2,0),7)</f>
        <v>1</v>
      </c>
      <c r="F258">
        <f>IFERROR(VLOOKUP(Tabla1[[#This Row],[team_name]],fts_fem,2,0),7)</f>
        <v>7</v>
      </c>
      <c r="G258">
        <f>IFERROR(VLOOKUP(Tabla1[[#This Row],[team_name]],vol_masc,2,0),7)</f>
        <v>1</v>
      </c>
      <c r="H258">
        <f>IFERROR(VLOOKUP(Tabla1[[#This Row],[team_name]],bas_masc,2,0),7)</f>
        <v>1</v>
      </c>
      <c r="I258">
        <f>IFERROR(VLOOKUP(Tabla1[[#This Row],[team_name]],bes_masc,2,0),7)</f>
        <v>4</v>
      </c>
      <c r="J258">
        <f>IFERROR(VLOOKUP(Tabla1[[#This Row],[team_name]],bad_masc,2,0),7)</f>
        <v>7</v>
      </c>
      <c r="K258">
        <f>IFERROR(VLOOKUP(Tabla1[[#This Row],[team_name]],cur_masc,2,0),7)</f>
        <v>7</v>
      </c>
      <c r="L258">
        <f>IFERROR(VLOOKUP(Tabla1[[#This Row],[team_name]],ten_masc,2,0),7)</f>
        <v>3</v>
      </c>
      <c r="M258">
        <f>IFERROR(VLOOKUP(Tabla1[[#This Row],[team_name]],rug_masc,2,0),7)</f>
        <v>1</v>
      </c>
      <c r="N258">
        <f>IFERROR(VLOOKUP(Tabla1[[#This Row],[team_name]],sqs_masc,2,0),7)</f>
        <v>6</v>
      </c>
      <c r="O258">
        <f>IFERROR(VLOOKUP(Tabla1[[#This Row],[team_name]],vlp_masc,2,0),7)</f>
        <v>3</v>
      </c>
      <c r="P258">
        <f>IFERROR(VLOOKUP(Tabla1[[#This Row],[team_name]],tem_masc,2,0),7)</f>
        <v>3</v>
      </c>
      <c r="Q258">
        <f>IFERROR(VLOOKUP(Tabla1[[#This Row],[team_name]],bal_masc,2,0),7)</f>
        <v>7</v>
      </c>
      <c r="R258">
        <f>IFERROR(VLOOKUP(Tabla1[[#This Row],[team_name]],hck_masc,2,0),7)</f>
        <v>1</v>
      </c>
      <c r="S258">
        <f>IFERROR(VLOOKUP(Tabla1[[#This Row],[team_name]],arc_masc,2,0),7)</f>
        <v>5</v>
      </c>
      <c r="T258">
        <f>IFERROR(VLOOKUP(Tabla1[[#This Row],[team_name]],esg_masc,2,0),7)</f>
        <v>4</v>
      </c>
      <c r="U258">
        <f>IFERROR(VLOOKUP(Tabla1[[#This Row],[team_name]],vol_fem,2,0),7)</f>
        <v>7</v>
      </c>
      <c r="V258">
        <f>IFERROR(VLOOKUP(Tabla1[[#This Row],[team_name]],bas_fem,2,0),7)</f>
        <v>7</v>
      </c>
      <c r="W258">
        <f>IFERROR(VLOOKUP(Tabla1[[#This Row],[team_name]],bes_fem,2,0),7)</f>
        <v>7</v>
      </c>
      <c r="X258">
        <f>IFERROR(VLOOKUP(Tabla1[[#This Row],[team_name]],bad_fem,2,0),7)</f>
        <v>7</v>
      </c>
      <c r="Y258">
        <f>IFERROR(VLOOKUP(Tabla1[[#This Row],[team_name]],cur_fem,2,0),7)</f>
        <v>7</v>
      </c>
      <c r="Z258">
        <f>IFERROR(VLOOKUP(Tabla1[[#This Row],[team_name]],ten_fem,2,0),7)</f>
        <v>7</v>
      </c>
      <c r="AA258">
        <f>IFERROR(VLOOKUP(Tabla1[[#This Row],[team_name]],rug_fem,2,0),7)</f>
        <v>7</v>
      </c>
      <c r="AB258">
        <f>IFERROR(VLOOKUP(Tabla1[[#This Row],[team_name]],sqs_fem,2,0),7)</f>
        <v>7</v>
      </c>
      <c r="AC258">
        <f>IFERROR(VLOOKUP(Tabla1[[#This Row],[team_name]],vlp_fem,2,0),7)</f>
        <v>7</v>
      </c>
      <c r="AD258">
        <f>IFERROR(VLOOKUP(Tabla1[[#This Row],[team_name]],tem_fem,2,0),7)</f>
        <v>7</v>
      </c>
      <c r="AE258">
        <f>IFERROR(VLOOKUP(Tabla1[[#This Row],[team_name]],bal_fem,2,0),7)</f>
        <v>7</v>
      </c>
      <c r="AF258">
        <f>IFERROR(VLOOKUP(Tabla1[[#This Row],[team_name]],hck_fem,2,0),7)</f>
        <v>7</v>
      </c>
      <c r="AG258">
        <f>IFERROR(VLOOKUP(Tabla1[[#This Row],[team_name]],esg_fem,2,0),7)</f>
        <v>7</v>
      </c>
      <c r="AH258">
        <f>IFERROR(VLOOKUP(Tabla1[[#This Row],[team_name]],esg_fem,2,0),7)</f>
        <v>7</v>
      </c>
      <c r="AI258">
        <v>5</v>
      </c>
      <c r="AJ258">
        <v>3</v>
      </c>
      <c r="AK258">
        <v>6</v>
      </c>
      <c r="AL258">
        <v>4</v>
      </c>
      <c r="AM258">
        <v>7</v>
      </c>
      <c r="AN258">
        <v>4</v>
      </c>
      <c r="AO258">
        <v>5</v>
      </c>
      <c r="AP258">
        <v>5</v>
      </c>
      <c r="AQ258">
        <v>6</v>
      </c>
      <c r="AR258">
        <v>7</v>
      </c>
      <c r="AS258">
        <v>6</v>
      </c>
      <c r="AT258">
        <v>7</v>
      </c>
      <c r="AU258">
        <v>5</v>
      </c>
      <c r="AV258">
        <v>2</v>
      </c>
      <c r="AW258">
        <v>5</v>
      </c>
      <c r="AX258">
        <v>5</v>
      </c>
      <c r="AY258">
        <v>7</v>
      </c>
      <c r="AZ258">
        <v>5</v>
      </c>
      <c r="BA258">
        <v>3</v>
      </c>
      <c r="BB258">
        <v>4</v>
      </c>
      <c r="BC258">
        <v>7</v>
      </c>
      <c r="BD258">
        <v>7</v>
      </c>
      <c r="BE258">
        <v>7</v>
      </c>
      <c r="BF258">
        <v>7</v>
      </c>
      <c r="BG258">
        <v>7</v>
      </c>
      <c r="BH258">
        <v>3</v>
      </c>
      <c r="BI258">
        <v>3</v>
      </c>
      <c r="BJ258">
        <v>7</v>
      </c>
      <c r="BK258">
        <v>7</v>
      </c>
      <c r="BL258">
        <v>7</v>
      </c>
      <c r="BM258">
        <v>7</v>
      </c>
    </row>
    <row r="259" spans="1:65" x14ac:dyDescent="0.25">
      <c r="A259">
        <v>13</v>
      </c>
      <c r="B259" t="s">
        <v>529</v>
      </c>
      <c r="C259">
        <f>IFERROR(VLOOKUP(Tabla1[[#This Row],[team_name]],fut_masc,2,0),7)</f>
        <v>5</v>
      </c>
      <c r="D259">
        <f>IFERROR(VLOOKUP(Tabla1[[#This Row],[team_name]],fut_fem,2,0),7)</f>
        <v>7</v>
      </c>
      <c r="E259">
        <f>IFERROR(VLOOKUP(Tabla1[[#This Row],[team_name]],fts_masc,2,0),7)</f>
        <v>3</v>
      </c>
      <c r="F259">
        <f>IFERROR(VLOOKUP(Tabla1[[#This Row],[team_name]],fts_fem,2,0),7)</f>
        <v>7</v>
      </c>
      <c r="G259">
        <f>IFERROR(VLOOKUP(Tabla1[[#This Row],[team_name]],vol_masc,2,0),7)</f>
        <v>7</v>
      </c>
      <c r="H259">
        <f>IFERROR(VLOOKUP(Tabla1[[#This Row],[team_name]],bas_masc,2,0),7)</f>
        <v>5</v>
      </c>
      <c r="I259">
        <f>IFERROR(VLOOKUP(Tabla1[[#This Row],[team_name]],bes_masc,2,0),7)</f>
        <v>7</v>
      </c>
      <c r="J259">
        <f>IFERROR(VLOOKUP(Tabla1[[#This Row],[team_name]],bad_masc,2,0),7)</f>
        <v>7</v>
      </c>
      <c r="K259">
        <f>IFERROR(VLOOKUP(Tabla1[[#This Row],[team_name]],cur_masc,2,0),7)</f>
        <v>7</v>
      </c>
      <c r="L259">
        <f>IFERROR(VLOOKUP(Tabla1[[#This Row],[team_name]],ten_masc,2,0),7)</f>
        <v>7</v>
      </c>
      <c r="M259">
        <f>IFERROR(VLOOKUP(Tabla1[[#This Row],[team_name]],rug_masc,2,0),7)</f>
        <v>7</v>
      </c>
      <c r="N259">
        <f>IFERROR(VLOOKUP(Tabla1[[#This Row],[team_name]],sqs_masc,2,0),7)</f>
        <v>7</v>
      </c>
      <c r="O259">
        <f>IFERROR(VLOOKUP(Tabla1[[#This Row],[team_name]],vlp_masc,2,0),7)</f>
        <v>7</v>
      </c>
      <c r="P259">
        <f>IFERROR(VLOOKUP(Tabla1[[#This Row],[team_name]],tem_masc,2,0),7)</f>
        <v>7</v>
      </c>
      <c r="Q259">
        <f>IFERROR(VLOOKUP(Tabla1[[#This Row],[team_name]],bal_masc,2,0),7)</f>
        <v>7</v>
      </c>
      <c r="R259">
        <f>IFERROR(VLOOKUP(Tabla1[[#This Row],[team_name]],hck_masc,2,0),7)</f>
        <v>7</v>
      </c>
      <c r="S259">
        <f>IFERROR(VLOOKUP(Tabla1[[#This Row],[team_name]],arc_masc,2,0),7)</f>
        <v>4</v>
      </c>
      <c r="T259">
        <f>IFERROR(VLOOKUP(Tabla1[[#This Row],[team_name]],esg_masc,2,0),7)</f>
        <v>7</v>
      </c>
      <c r="U259">
        <f>IFERROR(VLOOKUP(Tabla1[[#This Row],[team_name]],vol_fem,2,0),7)</f>
        <v>7</v>
      </c>
      <c r="V259">
        <f>IFERROR(VLOOKUP(Tabla1[[#This Row],[team_name]],bas_fem,2,0),7)</f>
        <v>7</v>
      </c>
      <c r="W259">
        <f>IFERROR(VLOOKUP(Tabla1[[#This Row],[team_name]],bes_fem,2,0),7)</f>
        <v>7</v>
      </c>
      <c r="X259">
        <f>IFERROR(VLOOKUP(Tabla1[[#This Row],[team_name]],bad_fem,2,0),7)</f>
        <v>7</v>
      </c>
      <c r="Y259">
        <f>IFERROR(VLOOKUP(Tabla1[[#This Row],[team_name]],cur_fem,2,0),7)</f>
        <v>7</v>
      </c>
      <c r="Z259">
        <f>IFERROR(VLOOKUP(Tabla1[[#This Row],[team_name]],ten_fem,2,0),7)</f>
        <v>7</v>
      </c>
      <c r="AA259">
        <f>IFERROR(VLOOKUP(Tabla1[[#This Row],[team_name]],rug_fem,2,0),7)</f>
        <v>7</v>
      </c>
      <c r="AB259">
        <f>IFERROR(VLOOKUP(Tabla1[[#This Row],[team_name]],sqs_fem,2,0),7)</f>
        <v>7</v>
      </c>
      <c r="AC259">
        <f>IFERROR(VLOOKUP(Tabla1[[#This Row],[team_name]],vlp_fem,2,0),7)</f>
        <v>7</v>
      </c>
      <c r="AD259">
        <f>IFERROR(VLOOKUP(Tabla1[[#This Row],[team_name]],tem_fem,2,0),7)</f>
        <v>7</v>
      </c>
      <c r="AE259">
        <f>IFERROR(VLOOKUP(Tabla1[[#This Row],[team_name]],bal_fem,2,0),7)</f>
        <v>7</v>
      </c>
      <c r="AF259">
        <f>IFERROR(VLOOKUP(Tabla1[[#This Row],[team_name]],hck_fem,2,0),7)</f>
        <v>7</v>
      </c>
      <c r="AG259">
        <f>IFERROR(VLOOKUP(Tabla1[[#This Row],[team_name]],esg_fem,2,0),7)</f>
        <v>7</v>
      </c>
      <c r="AH259">
        <f>IFERROR(VLOOKUP(Tabla1[[#This Row],[team_name]],esg_fem,2,0),7)</f>
        <v>7</v>
      </c>
      <c r="AI259">
        <v>6</v>
      </c>
      <c r="AJ259">
        <v>7</v>
      </c>
      <c r="AK259">
        <v>7</v>
      </c>
      <c r="AL259">
        <v>7</v>
      </c>
      <c r="AM259">
        <v>7</v>
      </c>
      <c r="AN259">
        <v>7</v>
      </c>
      <c r="AO259">
        <v>7</v>
      </c>
      <c r="AP259">
        <v>3</v>
      </c>
      <c r="AQ259">
        <v>7</v>
      </c>
      <c r="AR259">
        <v>7</v>
      </c>
      <c r="AS259">
        <v>2</v>
      </c>
      <c r="AT259">
        <v>7</v>
      </c>
      <c r="AU259">
        <v>7</v>
      </c>
      <c r="AV259">
        <v>7</v>
      </c>
      <c r="AW259">
        <v>7</v>
      </c>
      <c r="AX259">
        <v>7</v>
      </c>
      <c r="AY259">
        <v>5</v>
      </c>
      <c r="AZ259">
        <v>7</v>
      </c>
      <c r="BA259">
        <v>5</v>
      </c>
      <c r="BB259">
        <v>7</v>
      </c>
      <c r="BC259">
        <v>7</v>
      </c>
      <c r="BD259">
        <v>7</v>
      </c>
      <c r="BE259">
        <v>7</v>
      </c>
      <c r="BF259">
        <v>7</v>
      </c>
      <c r="BG259">
        <v>7</v>
      </c>
      <c r="BH259">
        <v>3</v>
      </c>
      <c r="BI259">
        <v>3</v>
      </c>
      <c r="BJ259">
        <v>7</v>
      </c>
      <c r="BK259">
        <v>7</v>
      </c>
      <c r="BL259">
        <v>7</v>
      </c>
      <c r="BM259">
        <v>7</v>
      </c>
    </row>
    <row r="260" spans="1:65" x14ac:dyDescent="0.25">
      <c r="A260">
        <v>14</v>
      </c>
      <c r="B260" t="s">
        <v>415</v>
      </c>
      <c r="C260">
        <f>IFERROR(VLOOKUP(Tabla1[[#This Row],[team_name]],fut_masc,2,0),7)</f>
        <v>7</v>
      </c>
      <c r="D260">
        <f>IFERROR(VLOOKUP(Tabla1[[#This Row],[team_name]],fut_fem,2,0),7)</f>
        <v>7</v>
      </c>
      <c r="E260">
        <f>IFERROR(VLOOKUP(Tabla1[[#This Row],[team_name]],fts_masc,2,0),7)</f>
        <v>7</v>
      </c>
      <c r="F260">
        <f>IFERROR(VLOOKUP(Tabla1[[#This Row],[team_name]],fts_fem,2,0),7)</f>
        <v>7</v>
      </c>
      <c r="G260">
        <f>IFERROR(VLOOKUP(Tabla1[[#This Row],[team_name]],vol_masc,2,0),7)</f>
        <v>7</v>
      </c>
      <c r="H260">
        <f>IFERROR(VLOOKUP(Tabla1[[#This Row],[team_name]],bas_masc,2,0),7)</f>
        <v>7</v>
      </c>
      <c r="I260">
        <f>IFERROR(VLOOKUP(Tabla1[[#This Row],[team_name]],bes_masc,2,0),7)</f>
        <v>5</v>
      </c>
      <c r="J260">
        <f>IFERROR(VLOOKUP(Tabla1[[#This Row],[team_name]],bad_masc,2,0),7)</f>
        <v>7</v>
      </c>
      <c r="K260">
        <f>IFERROR(VLOOKUP(Tabla1[[#This Row],[team_name]],cur_masc,2,0),7)</f>
        <v>7</v>
      </c>
      <c r="L260">
        <f>IFERROR(VLOOKUP(Tabla1[[#This Row],[team_name]],ten_masc,2,0),7)</f>
        <v>7</v>
      </c>
      <c r="M260">
        <f>IFERROR(VLOOKUP(Tabla1[[#This Row],[team_name]],rug_masc,2,0),7)</f>
        <v>7</v>
      </c>
      <c r="N260">
        <f>IFERROR(VLOOKUP(Tabla1[[#This Row],[team_name]],sqs_masc,2,0),7)</f>
        <v>7</v>
      </c>
      <c r="O260">
        <f>IFERROR(VLOOKUP(Tabla1[[#This Row],[team_name]],vlp_masc,2,0),7)</f>
        <v>7</v>
      </c>
      <c r="P260">
        <f>IFERROR(VLOOKUP(Tabla1[[#This Row],[team_name]],tem_masc,2,0),7)</f>
        <v>7</v>
      </c>
      <c r="Q260">
        <f>IFERROR(VLOOKUP(Tabla1[[#This Row],[team_name]],bal_masc,2,0),7)</f>
        <v>7</v>
      </c>
      <c r="R260">
        <f>IFERROR(VLOOKUP(Tabla1[[#This Row],[team_name]],hck_masc,2,0),7)</f>
        <v>7</v>
      </c>
      <c r="S260">
        <f>IFERROR(VLOOKUP(Tabla1[[#This Row],[team_name]],arc_masc,2,0),7)</f>
        <v>7</v>
      </c>
      <c r="T260">
        <f>IFERROR(VLOOKUP(Tabla1[[#This Row],[team_name]],esg_masc,2,0),7)</f>
        <v>7</v>
      </c>
      <c r="U260">
        <f>IFERROR(VLOOKUP(Tabla1[[#This Row],[team_name]],vol_fem,2,0),7)</f>
        <v>7</v>
      </c>
      <c r="V260">
        <f>IFERROR(VLOOKUP(Tabla1[[#This Row],[team_name]],bas_fem,2,0),7)</f>
        <v>7</v>
      </c>
      <c r="W260">
        <f>IFERROR(VLOOKUP(Tabla1[[#This Row],[team_name]],bes_fem,2,0),7)</f>
        <v>7</v>
      </c>
      <c r="X260">
        <f>IFERROR(VLOOKUP(Tabla1[[#This Row],[team_name]],bad_fem,2,0),7)</f>
        <v>7</v>
      </c>
      <c r="Y260">
        <f>IFERROR(VLOOKUP(Tabla1[[#This Row],[team_name]],cur_fem,2,0),7)</f>
        <v>7</v>
      </c>
      <c r="Z260">
        <f>IFERROR(VLOOKUP(Tabla1[[#This Row],[team_name]],ten_fem,2,0),7)</f>
        <v>7</v>
      </c>
      <c r="AA260">
        <f>IFERROR(VLOOKUP(Tabla1[[#This Row],[team_name]],rug_fem,2,0),7)</f>
        <v>7</v>
      </c>
      <c r="AB260">
        <f>IFERROR(VLOOKUP(Tabla1[[#This Row],[team_name]],sqs_fem,2,0),7)</f>
        <v>7</v>
      </c>
      <c r="AC260">
        <f>IFERROR(VLOOKUP(Tabla1[[#This Row],[team_name]],vlp_fem,2,0),7)</f>
        <v>7</v>
      </c>
      <c r="AD260">
        <f>IFERROR(VLOOKUP(Tabla1[[#This Row],[team_name]],tem_fem,2,0),7)</f>
        <v>7</v>
      </c>
      <c r="AE260">
        <f>IFERROR(VLOOKUP(Tabla1[[#This Row],[team_name]],bal_fem,2,0),7)</f>
        <v>7</v>
      </c>
      <c r="AF260">
        <f>IFERROR(VLOOKUP(Tabla1[[#This Row],[team_name]],hck_fem,2,0),7)</f>
        <v>7</v>
      </c>
      <c r="AG260">
        <f>IFERROR(VLOOKUP(Tabla1[[#This Row],[team_name]],esg_fem,2,0),7)</f>
        <v>7</v>
      </c>
      <c r="AH260">
        <f>IFERROR(VLOOKUP(Tabla1[[#This Row],[team_name]],esg_fem,2,0),7)</f>
        <v>7</v>
      </c>
      <c r="AI260">
        <v>7</v>
      </c>
      <c r="AJ260">
        <v>7</v>
      </c>
      <c r="AK260">
        <v>7</v>
      </c>
      <c r="AL260">
        <v>7</v>
      </c>
      <c r="AM260">
        <v>7</v>
      </c>
      <c r="AN260">
        <v>7</v>
      </c>
      <c r="AO260">
        <v>7</v>
      </c>
      <c r="AP260">
        <v>7</v>
      </c>
      <c r="AQ260">
        <v>7</v>
      </c>
      <c r="AR260">
        <v>7</v>
      </c>
      <c r="AS260">
        <v>7</v>
      </c>
      <c r="AT260">
        <v>7</v>
      </c>
      <c r="AU260">
        <v>7</v>
      </c>
      <c r="AV260">
        <v>7</v>
      </c>
      <c r="AW260">
        <v>7</v>
      </c>
      <c r="AX260">
        <v>7</v>
      </c>
      <c r="AY260">
        <v>7</v>
      </c>
      <c r="AZ260">
        <v>7</v>
      </c>
      <c r="BA260">
        <v>7</v>
      </c>
      <c r="BB260">
        <v>7</v>
      </c>
      <c r="BC260">
        <v>7</v>
      </c>
      <c r="BD260">
        <v>7</v>
      </c>
      <c r="BE260">
        <v>7</v>
      </c>
      <c r="BF260">
        <v>7</v>
      </c>
      <c r="BG260">
        <v>7</v>
      </c>
      <c r="BH260">
        <v>3</v>
      </c>
      <c r="BI260">
        <v>3</v>
      </c>
      <c r="BJ260">
        <v>7</v>
      </c>
      <c r="BK260">
        <v>7</v>
      </c>
      <c r="BL260">
        <v>7</v>
      </c>
      <c r="BM260">
        <v>7</v>
      </c>
    </row>
    <row r="261" spans="1:65" x14ac:dyDescent="0.25">
      <c r="A261">
        <v>15</v>
      </c>
      <c r="B261" t="s">
        <v>424</v>
      </c>
      <c r="C261">
        <f>IFERROR(VLOOKUP(Tabla1[[#This Row],[team_name]],fut_masc,2,0),7)</f>
        <v>7</v>
      </c>
      <c r="D261">
        <f>IFERROR(VLOOKUP(Tabla1[[#This Row],[team_name]],fut_fem,2,0),7)</f>
        <v>7</v>
      </c>
      <c r="E261">
        <f>IFERROR(VLOOKUP(Tabla1[[#This Row],[team_name]],fts_masc,2,0),7)</f>
        <v>7</v>
      </c>
      <c r="F261">
        <f>IFERROR(VLOOKUP(Tabla1[[#This Row],[team_name]],fts_fem,2,0),7)</f>
        <v>7</v>
      </c>
      <c r="G261">
        <f>IFERROR(VLOOKUP(Tabla1[[#This Row],[team_name]],vol_masc,2,0),7)</f>
        <v>7</v>
      </c>
      <c r="H261">
        <f>IFERROR(VLOOKUP(Tabla1[[#This Row],[team_name]],bas_masc,2,0),7)</f>
        <v>7</v>
      </c>
      <c r="I261">
        <f>IFERROR(VLOOKUP(Tabla1[[#This Row],[team_name]],bes_masc,2,0),7)</f>
        <v>7</v>
      </c>
      <c r="J261">
        <f>IFERROR(VLOOKUP(Tabla1[[#This Row],[team_name]],bad_masc,2,0),7)</f>
        <v>7</v>
      </c>
      <c r="K261">
        <f>IFERROR(VLOOKUP(Tabla1[[#This Row],[team_name]],cur_masc,2,0),7)</f>
        <v>7</v>
      </c>
      <c r="L261">
        <f>IFERROR(VLOOKUP(Tabla1[[#This Row],[team_name]],ten_masc,2,0),7)</f>
        <v>7</v>
      </c>
      <c r="M261">
        <f>IFERROR(VLOOKUP(Tabla1[[#This Row],[team_name]],rug_masc,2,0),7)</f>
        <v>7</v>
      </c>
      <c r="N261">
        <f>IFERROR(VLOOKUP(Tabla1[[#This Row],[team_name]],sqs_masc,2,0),7)</f>
        <v>7</v>
      </c>
      <c r="O261">
        <f>IFERROR(VLOOKUP(Tabla1[[#This Row],[team_name]],vlp_masc,2,0),7)</f>
        <v>7</v>
      </c>
      <c r="P261">
        <f>IFERROR(VLOOKUP(Tabla1[[#This Row],[team_name]],tem_masc,2,0),7)</f>
        <v>7</v>
      </c>
      <c r="Q261">
        <f>IFERROR(VLOOKUP(Tabla1[[#This Row],[team_name]],bal_masc,2,0),7)</f>
        <v>7</v>
      </c>
      <c r="R261">
        <f>IFERROR(VLOOKUP(Tabla1[[#This Row],[team_name]],hck_masc,2,0),7)</f>
        <v>7</v>
      </c>
      <c r="S261">
        <f>IFERROR(VLOOKUP(Tabla1[[#This Row],[team_name]],arc_masc,2,0),7)</f>
        <v>7</v>
      </c>
      <c r="T261">
        <f>IFERROR(VLOOKUP(Tabla1[[#This Row],[team_name]],esg_masc,2,0),7)</f>
        <v>7</v>
      </c>
      <c r="U261">
        <f>IFERROR(VLOOKUP(Tabla1[[#This Row],[team_name]],vol_fem,2,0),7)</f>
        <v>7</v>
      </c>
      <c r="V261">
        <f>IFERROR(VLOOKUP(Tabla1[[#This Row],[team_name]],bas_fem,2,0),7)</f>
        <v>7</v>
      </c>
      <c r="W261">
        <f>IFERROR(VLOOKUP(Tabla1[[#This Row],[team_name]],bes_fem,2,0),7)</f>
        <v>7</v>
      </c>
      <c r="X261">
        <f>IFERROR(VLOOKUP(Tabla1[[#This Row],[team_name]],bad_fem,2,0),7)</f>
        <v>7</v>
      </c>
      <c r="Y261">
        <f>IFERROR(VLOOKUP(Tabla1[[#This Row],[team_name]],cur_fem,2,0),7)</f>
        <v>7</v>
      </c>
      <c r="Z261">
        <f>IFERROR(VLOOKUP(Tabla1[[#This Row],[team_name]],ten_fem,2,0),7)</f>
        <v>7</v>
      </c>
      <c r="AA261">
        <f>IFERROR(VLOOKUP(Tabla1[[#This Row],[team_name]],rug_fem,2,0),7)</f>
        <v>7</v>
      </c>
      <c r="AB261">
        <f>IFERROR(VLOOKUP(Tabla1[[#This Row],[team_name]],sqs_fem,2,0),7)</f>
        <v>7</v>
      </c>
      <c r="AC261">
        <f>IFERROR(VLOOKUP(Tabla1[[#This Row],[team_name]],vlp_fem,2,0),7)</f>
        <v>7</v>
      </c>
      <c r="AD261">
        <f>IFERROR(VLOOKUP(Tabla1[[#This Row],[team_name]],tem_fem,2,0),7)</f>
        <v>7</v>
      </c>
      <c r="AE261">
        <f>IFERROR(VLOOKUP(Tabla1[[#This Row],[team_name]],bal_fem,2,0),7)</f>
        <v>7</v>
      </c>
      <c r="AF261">
        <f>IFERROR(VLOOKUP(Tabla1[[#This Row],[team_name]],hck_fem,2,0),7)</f>
        <v>7</v>
      </c>
      <c r="AG261">
        <f>IFERROR(VLOOKUP(Tabla1[[#This Row],[team_name]],esg_fem,2,0),7)</f>
        <v>7</v>
      </c>
      <c r="AH261">
        <f>IFERROR(VLOOKUP(Tabla1[[#This Row],[team_name]],esg_fem,2,0),7)</f>
        <v>7</v>
      </c>
      <c r="AI261">
        <v>7</v>
      </c>
      <c r="AJ261">
        <v>7</v>
      </c>
      <c r="AK261">
        <v>7</v>
      </c>
      <c r="AL261">
        <v>7</v>
      </c>
      <c r="AM261">
        <v>7</v>
      </c>
      <c r="AN261">
        <v>7</v>
      </c>
      <c r="AO261">
        <v>7</v>
      </c>
      <c r="AP261">
        <v>7</v>
      </c>
      <c r="AQ261">
        <v>7</v>
      </c>
      <c r="AR261">
        <v>7</v>
      </c>
      <c r="AS261">
        <v>7</v>
      </c>
      <c r="AT261">
        <v>7</v>
      </c>
      <c r="AU261">
        <v>7</v>
      </c>
      <c r="AV261">
        <v>7</v>
      </c>
      <c r="AW261">
        <v>7</v>
      </c>
      <c r="AX261">
        <v>7</v>
      </c>
      <c r="AY261">
        <v>7</v>
      </c>
      <c r="AZ261">
        <v>7</v>
      </c>
      <c r="BA261">
        <v>7</v>
      </c>
      <c r="BB261">
        <v>7</v>
      </c>
      <c r="BC261">
        <v>7</v>
      </c>
      <c r="BD261">
        <v>7</v>
      </c>
      <c r="BE261">
        <v>7</v>
      </c>
      <c r="BF261">
        <v>7</v>
      </c>
      <c r="BG261">
        <v>7</v>
      </c>
      <c r="BH261">
        <v>3</v>
      </c>
      <c r="BI261">
        <v>3</v>
      </c>
      <c r="BJ261">
        <v>7</v>
      </c>
      <c r="BK261">
        <v>7</v>
      </c>
      <c r="BL261">
        <v>7</v>
      </c>
      <c r="BM261">
        <v>7</v>
      </c>
    </row>
    <row r="262" spans="1:65" x14ac:dyDescent="0.25">
      <c r="A262">
        <v>16</v>
      </c>
      <c r="B262" t="s">
        <v>426</v>
      </c>
      <c r="C262">
        <f>IFERROR(VLOOKUP(Tabla1[[#This Row],[team_name]],fut_masc,2,0),7)</f>
        <v>2</v>
      </c>
      <c r="D262">
        <f>IFERROR(VLOOKUP(Tabla1[[#This Row],[team_name]],fut_fem,2,0),7)</f>
        <v>7</v>
      </c>
      <c r="E262">
        <f>IFERROR(VLOOKUP(Tabla1[[#This Row],[team_name]],fts_masc,2,0),7)</f>
        <v>4</v>
      </c>
      <c r="F262">
        <f>IFERROR(VLOOKUP(Tabla1[[#This Row],[team_name]],fts_fem,2,0),7)</f>
        <v>7</v>
      </c>
      <c r="G262">
        <f>IFERROR(VLOOKUP(Tabla1[[#This Row],[team_name]],vol_masc,2,0),7)</f>
        <v>3</v>
      </c>
      <c r="H262">
        <f>IFERROR(VLOOKUP(Tabla1[[#This Row],[team_name]],bas_masc,2,0),7)</f>
        <v>1</v>
      </c>
      <c r="I262">
        <f>IFERROR(VLOOKUP(Tabla1[[#This Row],[team_name]],bes_masc,2,0),7)</f>
        <v>3</v>
      </c>
      <c r="J262">
        <f>IFERROR(VLOOKUP(Tabla1[[#This Row],[team_name]],bad_masc,2,0),7)</f>
        <v>7</v>
      </c>
      <c r="K262">
        <f>IFERROR(VLOOKUP(Tabla1[[#This Row],[team_name]],cur_masc,2,0),7)</f>
        <v>3</v>
      </c>
      <c r="L262">
        <f>IFERROR(VLOOKUP(Tabla1[[#This Row],[team_name]],ten_masc,2,0),7)</f>
        <v>2</v>
      </c>
      <c r="M262">
        <f>IFERROR(VLOOKUP(Tabla1[[#This Row],[team_name]],rug_masc,2,0),7)</f>
        <v>1</v>
      </c>
      <c r="N262">
        <f>IFERROR(VLOOKUP(Tabla1[[#This Row],[team_name]],sqs_masc,2,0),7)</f>
        <v>7</v>
      </c>
      <c r="O262">
        <f>IFERROR(VLOOKUP(Tabla1[[#This Row],[team_name]],vlp_masc,2,0),7)</f>
        <v>3</v>
      </c>
      <c r="P262">
        <f>IFERROR(VLOOKUP(Tabla1[[#This Row],[team_name]],tem_masc,2,0),7)</f>
        <v>2</v>
      </c>
      <c r="Q262">
        <f>IFERROR(VLOOKUP(Tabla1[[#This Row],[team_name]],bal_masc,2,0),7)</f>
        <v>7</v>
      </c>
      <c r="R262">
        <f>IFERROR(VLOOKUP(Tabla1[[#This Row],[team_name]],hck_masc,2,0),7)</f>
        <v>1</v>
      </c>
      <c r="S262">
        <f>IFERROR(VLOOKUP(Tabla1[[#This Row],[team_name]],arc_masc,2,0),7)</f>
        <v>3</v>
      </c>
      <c r="T262">
        <f>IFERROR(VLOOKUP(Tabla1[[#This Row],[team_name]],esg_masc,2,0),7)</f>
        <v>4</v>
      </c>
      <c r="U262">
        <f>IFERROR(VLOOKUP(Tabla1[[#This Row],[team_name]],vol_fem,2,0),7)</f>
        <v>7</v>
      </c>
      <c r="V262">
        <f>IFERROR(VLOOKUP(Tabla1[[#This Row],[team_name]],bas_fem,2,0),7)</f>
        <v>7</v>
      </c>
      <c r="W262">
        <f>IFERROR(VLOOKUP(Tabla1[[#This Row],[team_name]],bes_fem,2,0),7)</f>
        <v>7</v>
      </c>
      <c r="X262">
        <f>IFERROR(VLOOKUP(Tabla1[[#This Row],[team_name]],bad_fem,2,0),7)</f>
        <v>7</v>
      </c>
      <c r="Y262">
        <f>IFERROR(VLOOKUP(Tabla1[[#This Row],[team_name]],cur_fem,2,0),7)</f>
        <v>7</v>
      </c>
      <c r="Z262">
        <f>IFERROR(VLOOKUP(Tabla1[[#This Row],[team_name]],ten_fem,2,0),7)</f>
        <v>7</v>
      </c>
      <c r="AA262">
        <f>IFERROR(VLOOKUP(Tabla1[[#This Row],[team_name]],rug_fem,2,0),7)</f>
        <v>7</v>
      </c>
      <c r="AB262">
        <f>IFERROR(VLOOKUP(Tabla1[[#This Row],[team_name]],sqs_fem,2,0),7)</f>
        <v>7</v>
      </c>
      <c r="AC262">
        <f>IFERROR(VLOOKUP(Tabla1[[#This Row],[team_name]],vlp_fem,2,0),7)</f>
        <v>7</v>
      </c>
      <c r="AD262">
        <f>IFERROR(VLOOKUP(Tabla1[[#This Row],[team_name]],tem_fem,2,0),7)</f>
        <v>7</v>
      </c>
      <c r="AE262">
        <f>IFERROR(VLOOKUP(Tabla1[[#This Row],[team_name]],bal_fem,2,0),7)</f>
        <v>7</v>
      </c>
      <c r="AF262">
        <f>IFERROR(VLOOKUP(Tabla1[[#This Row],[team_name]],hck_fem,2,0),7)</f>
        <v>7</v>
      </c>
      <c r="AG262">
        <f>IFERROR(VLOOKUP(Tabla1[[#This Row],[team_name]],esg_fem,2,0),7)</f>
        <v>7</v>
      </c>
      <c r="AH262">
        <f>IFERROR(VLOOKUP(Tabla1[[#This Row],[team_name]],esg_fem,2,0),7)</f>
        <v>7</v>
      </c>
      <c r="AI262">
        <v>2</v>
      </c>
      <c r="AJ262">
        <v>1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5</v>
      </c>
      <c r="AQ262">
        <v>3</v>
      </c>
      <c r="AR262">
        <v>7</v>
      </c>
      <c r="AS262">
        <v>4</v>
      </c>
      <c r="AT262">
        <v>5</v>
      </c>
      <c r="AU262">
        <v>1</v>
      </c>
      <c r="AV262">
        <v>3</v>
      </c>
      <c r="AW262">
        <v>3</v>
      </c>
      <c r="AX262">
        <v>2</v>
      </c>
      <c r="AY262">
        <v>3</v>
      </c>
      <c r="AZ262">
        <v>2</v>
      </c>
      <c r="BA262">
        <v>3</v>
      </c>
      <c r="BB262">
        <v>1</v>
      </c>
      <c r="BC262">
        <v>7</v>
      </c>
      <c r="BD262">
        <v>7</v>
      </c>
      <c r="BE262">
        <v>5</v>
      </c>
      <c r="BF262">
        <v>5</v>
      </c>
      <c r="BG262">
        <v>2</v>
      </c>
      <c r="BH262">
        <v>3</v>
      </c>
      <c r="BI262">
        <v>3</v>
      </c>
      <c r="BJ262">
        <v>7</v>
      </c>
      <c r="BK262">
        <v>7</v>
      </c>
      <c r="BL262">
        <v>7</v>
      </c>
      <c r="BM262">
        <v>7</v>
      </c>
    </row>
    <row r="263" spans="1:65" x14ac:dyDescent="0.25">
      <c r="A263">
        <v>18</v>
      </c>
      <c r="B263" t="s">
        <v>535</v>
      </c>
      <c r="C263">
        <f>IFERROR(VLOOKUP(Tabla1[[#This Row],[team_name]],fut_masc,2,0),7)</f>
        <v>6</v>
      </c>
      <c r="D263">
        <f>IFERROR(VLOOKUP(Tabla1[[#This Row],[team_name]],fut_fem,2,0),7)</f>
        <v>7</v>
      </c>
      <c r="E263">
        <f>IFERROR(VLOOKUP(Tabla1[[#This Row],[team_name]],fts_masc,2,0),7)</f>
        <v>4</v>
      </c>
      <c r="F263">
        <f>IFERROR(VLOOKUP(Tabla1[[#This Row],[team_name]],fts_fem,2,0),7)</f>
        <v>7</v>
      </c>
      <c r="G263">
        <f>IFERROR(VLOOKUP(Tabla1[[#This Row],[team_name]],vol_masc,2,0),7)</f>
        <v>6</v>
      </c>
      <c r="H263">
        <f>IFERROR(VLOOKUP(Tabla1[[#This Row],[team_name]],bas_masc,2,0),7)</f>
        <v>5</v>
      </c>
      <c r="I263">
        <f>IFERROR(VLOOKUP(Tabla1[[#This Row],[team_name]],bes_masc,2,0),7)</f>
        <v>7</v>
      </c>
      <c r="J263">
        <f>IFERROR(VLOOKUP(Tabla1[[#This Row],[team_name]],bad_masc,2,0),7)</f>
        <v>7</v>
      </c>
      <c r="K263">
        <f>IFERROR(VLOOKUP(Tabla1[[#This Row],[team_name]],cur_masc,2,0),7)</f>
        <v>7</v>
      </c>
      <c r="L263">
        <f>IFERROR(VLOOKUP(Tabla1[[#This Row],[team_name]],ten_masc,2,0),7)</f>
        <v>7</v>
      </c>
      <c r="M263">
        <f>IFERROR(VLOOKUP(Tabla1[[#This Row],[team_name]],rug_masc,2,0),7)</f>
        <v>7</v>
      </c>
      <c r="N263">
        <f>IFERROR(VLOOKUP(Tabla1[[#This Row],[team_name]],sqs_masc,2,0),7)</f>
        <v>7</v>
      </c>
      <c r="O263">
        <f>IFERROR(VLOOKUP(Tabla1[[#This Row],[team_name]],vlp_masc,2,0),7)</f>
        <v>7</v>
      </c>
      <c r="P263">
        <f>IFERROR(VLOOKUP(Tabla1[[#This Row],[team_name]],tem_masc,2,0),7)</f>
        <v>7</v>
      </c>
      <c r="Q263">
        <f>IFERROR(VLOOKUP(Tabla1[[#This Row],[team_name]],bal_masc,2,0),7)</f>
        <v>7</v>
      </c>
      <c r="R263">
        <f>IFERROR(VLOOKUP(Tabla1[[#This Row],[team_name]],hck_masc,2,0),7)</f>
        <v>7</v>
      </c>
      <c r="S263">
        <f>IFERROR(VLOOKUP(Tabla1[[#This Row],[team_name]],arc_masc,2,0),7)</f>
        <v>6</v>
      </c>
      <c r="T263">
        <f>IFERROR(VLOOKUP(Tabla1[[#This Row],[team_name]],esg_masc,2,0),7)</f>
        <v>7</v>
      </c>
      <c r="U263">
        <f>IFERROR(VLOOKUP(Tabla1[[#This Row],[team_name]],vol_fem,2,0),7)</f>
        <v>7</v>
      </c>
      <c r="V263">
        <f>IFERROR(VLOOKUP(Tabla1[[#This Row],[team_name]],bas_fem,2,0),7)</f>
        <v>7</v>
      </c>
      <c r="W263">
        <f>IFERROR(VLOOKUP(Tabla1[[#This Row],[team_name]],bes_fem,2,0),7)</f>
        <v>7</v>
      </c>
      <c r="X263">
        <f>IFERROR(VLOOKUP(Tabla1[[#This Row],[team_name]],bad_fem,2,0),7)</f>
        <v>7</v>
      </c>
      <c r="Y263">
        <f>IFERROR(VLOOKUP(Tabla1[[#This Row],[team_name]],cur_fem,2,0),7)</f>
        <v>7</v>
      </c>
      <c r="Z263">
        <f>IFERROR(VLOOKUP(Tabla1[[#This Row],[team_name]],ten_fem,2,0),7)</f>
        <v>7</v>
      </c>
      <c r="AA263">
        <f>IFERROR(VLOOKUP(Tabla1[[#This Row],[team_name]],rug_fem,2,0),7)</f>
        <v>7</v>
      </c>
      <c r="AB263">
        <f>IFERROR(VLOOKUP(Tabla1[[#This Row],[team_name]],sqs_fem,2,0),7)</f>
        <v>7</v>
      </c>
      <c r="AC263">
        <f>IFERROR(VLOOKUP(Tabla1[[#This Row],[team_name]],vlp_fem,2,0),7)</f>
        <v>7</v>
      </c>
      <c r="AD263">
        <f>IFERROR(VLOOKUP(Tabla1[[#This Row],[team_name]],tem_fem,2,0),7)</f>
        <v>7</v>
      </c>
      <c r="AE263">
        <f>IFERROR(VLOOKUP(Tabla1[[#This Row],[team_name]],bal_fem,2,0),7)</f>
        <v>7</v>
      </c>
      <c r="AF263">
        <f>IFERROR(VLOOKUP(Tabla1[[#This Row],[team_name]],hck_fem,2,0),7)</f>
        <v>7</v>
      </c>
      <c r="AG263">
        <f>IFERROR(VLOOKUP(Tabla1[[#This Row],[team_name]],esg_fem,2,0),7)</f>
        <v>7</v>
      </c>
      <c r="AH263">
        <f>IFERROR(VLOOKUP(Tabla1[[#This Row],[team_name]],esg_fem,2,0),7)</f>
        <v>7</v>
      </c>
      <c r="AI263">
        <v>6</v>
      </c>
      <c r="AJ263">
        <v>7</v>
      </c>
      <c r="AK263">
        <v>7</v>
      </c>
      <c r="AL263">
        <v>7</v>
      </c>
      <c r="AM263">
        <v>7</v>
      </c>
      <c r="AN263">
        <v>7</v>
      </c>
      <c r="AO263">
        <v>6</v>
      </c>
      <c r="AP263">
        <v>6</v>
      </c>
      <c r="AQ263">
        <v>4</v>
      </c>
      <c r="AR263">
        <v>5</v>
      </c>
      <c r="AS263">
        <v>3</v>
      </c>
      <c r="AT263">
        <v>7</v>
      </c>
      <c r="AU263">
        <v>7</v>
      </c>
      <c r="AV263">
        <v>7</v>
      </c>
      <c r="AW263">
        <v>5</v>
      </c>
      <c r="AX263">
        <v>7</v>
      </c>
      <c r="AY263">
        <v>4</v>
      </c>
      <c r="AZ263">
        <v>7</v>
      </c>
      <c r="BA263">
        <v>4</v>
      </c>
      <c r="BB263">
        <v>7</v>
      </c>
      <c r="BC263">
        <v>7</v>
      </c>
      <c r="BD263">
        <v>7</v>
      </c>
      <c r="BE263">
        <v>7</v>
      </c>
      <c r="BF263">
        <v>7</v>
      </c>
      <c r="BG263">
        <v>7</v>
      </c>
      <c r="BH263">
        <v>3</v>
      </c>
      <c r="BI263">
        <v>3</v>
      </c>
      <c r="BJ263">
        <v>7</v>
      </c>
      <c r="BK263">
        <v>7</v>
      </c>
      <c r="BL263">
        <v>7</v>
      </c>
      <c r="BM263">
        <v>7</v>
      </c>
    </row>
    <row r="264" spans="1:65" x14ac:dyDescent="0.25">
      <c r="A264">
        <v>19</v>
      </c>
      <c r="B264" t="s">
        <v>419</v>
      </c>
      <c r="C264">
        <f>IFERROR(VLOOKUP(Tabla1[[#This Row],[team_name]],fut_masc,2,0),7)</f>
        <v>7</v>
      </c>
      <c r="D264">
        <f>IFERROR(VLOOKUP(Tabla1[[#This Row],[team_name]],fut_fem,2,0),7)</f>
        <v>7</v>
      </c>
      <c r="E264">
        <f>IFERROR(VLOOKUP(Tabla1[[#This Row],[team_name]],fts_masc,2,0),7)</f>
        <v>7</v>
      </c>
      <c r="F264">
        <f>IFERROR(VLOOKUP(Tabla1[[#This Row],[team_name]],fts_fem,2,0),7)</f>
        <v>7</v>
      </c>
      <c r="G264">
        <f>IFERROR(VLOOKUP(Tabla1[[#This Row],[team_name]],vol_masc,2,0),7)</f>
        <v>5</v>
      </c>
      <c r="H264">
        <f>IFERROR(VLOOKUP(Tabla1[[#This Row],[team_name]],bas_masc,2,0),7)</f>
        <v>4</v>
      </c>
      <c r="I264">
        <f>IFERROR(VLOOKUP(Tabla1[[#This Row],[team_name]],bes_masc,2,0),7)</f>
        <v>4</v>
      </c>
      <c r="J264">
        <f>IFERROR(VLOOKUP(Tabla1[[#This Row],[team_name]],bad_masc,2,0),7)</f>
        <v>7</v>
      </c>
      <c r="K264">
        <f>IFERROR(VLOOKUP(Tabla1[[#This Row],[team_name]],cur_masc,2,0),7)</f>
        <v>7</v>
      </c>
      <c r="L264">
        <f>IFERROR(VLOOKUP(Tabla1[[#This Row],[team_name]],ten_masc,2,0),7)</f>
        <v>7</v>
      </c>
      <c r="M264">
        <f>IFERROR(VLOOKUP(Tabla1[[#This Row],[team_name]],rug_masc,2,0),7)</f>
        <v>6</v>
      </c>
      <c r="N264">
        <f>IFERROR(VLOOKUP(Tabla1[[#This Row],[team_name]],sqs_masc,2,0),7)</f>
        <v>7</v>
      </c>
      <c r="O264">
        <f>IFERROR(VLOOKUP(Tabla1[[#This Row],[team_name]],vlp_masc,2,0),7)</f>
        <v>7</v>
      </c>
      <c r="P264">
        <f>IFERROR(VLOOKUP(Tabla1[[#This Row],[team_name]],tem_masc,2,0),7)</f>
        <v>7</v>
      </c>
      <c r="Q264">
        <f>IFERROR(VLOOKUP(Tabla1[[#This Row],[team_name]],bal_masc,2,0),7)</f>
        <v>7</v>
      </c>
      <c r="R264">
        <f>IFERROR(VLOOKUP(Tabla1[[#This Row],[team_name]],hck_masc,2,0),7)</f>
        <v>7</v>
      </c>
      <c r="S264">
        <f>IFERROR(VLOOKUP(Tabla1[[#This Row],[team_name]],arc_masc,2,0),7)</f>
        <v>7</v>
      </c>
      <c r="T264">
        <f>IFERROR(VLOOKUP(Tabla1[[#This Row],[team_name]],esg_masc,2,0),7)</f>
        <v>7</v>
      </c>
      <c r="U264">
        <f>IFERROR(VLOOKUP(Tabla1[[#This Row],[team_name]],vol_fem,2,0),7)</f>
        <v>7</v>
      </c>
      <c r="V264">
        <f>IFERROR(VLOOKUP(Tabla1[[#This Row],[team_name]],bas_fem,2,0),7)</f>
        <v>7</v>
      </c>
      <c r="W264">
        <f>IFERROR(VLOOKUP(Tabla1[[#This Row],[team_name]],bes_fem,2,0),7)</f>
        <v>7</v>
      </c>
      <c r="X264">
        <f>IFERROR(VLOOKUP(Tabla1[[#This Row],[team_name]],bad_fem,2,0),7)</f>
        <v>7</v>
      </c>
      <c r="Y264">
        <f>IFERROR(VLOOKUP(Tabla1[[#This Row],[team_name]],cur_fem,2,0),7)</f>
        <v>7</v>
      </c>
      <c r="Z264">
        <f>IFERROR(VLOOKUP(Tabla1[[#This Row],[team_name]],ten_fem,2,0),7)</f>
        <v>7</v>
      </c>
      <c r="AA264">
        <f>IFERROR(VLOOKUP(Tabla1[[#This Row],[team_name]],rug_fem,2,0),7)</f>
        <v>7</v>
      </c>
      <c r="AB264">
        <f>IFERROR(VLOOKUP(Tabla1[[#This Row],[team_name]],sqs_fem,2,0),7)</f>
        <v>7</v>
      </c>
      <c r="AC264">
        <f>IFERROR(VLOOKUP(Tabla1[[#This Row],[team_name]],vlp_fem,2,0),7)</f>
        <v>7</v>
      </c>
      <c r="AD264">
        <f>IFERROR(VLOOKUP(Tabla1[[#This Row],[team_name]],tem_fem,2,0),7)</f>
        <v>7</v>
      </c>
      <c r="AE264">
        <f>IFERROR(VLOOKUP(Tabla1[[#This Row],[team_name]],bal_fem,2,0),7)</f>
        <v>7</v>
      </c>
      <c r="AF264">
        <f>IFERROR(VLOOKUP(Tabla1[[#This Row],[team_name]],hck_fem,2,0),7)</f>
        <v>7</v>
      </c>
      <c r="AG264">
        <f>IFERROR(VLOOKUP(Tabla1[[#This Row],[team_name]],esg_fem,2,0),7)</f>
        <v>7</v>
      </c>
      <c r="AH264">
        <f>IFERROR(VLOOKUP(Tabla1[[#This Row],[team_name]],esg_fem,2,0),7)</f>
        <v>7</v>
      </c>
      <c r="AI264">
        <v>3</v>
      </c>
      <c r="AJ264">
        <v>7</v>
      </c>
      <c r="AK264">
        <v>7</v>
      </c>
      <c r="AL264">
        <v>7</v>
      </c>
      <c r="AM264">
        <v>7</v>
      </c>
      <c r="AN264">
        <v>7</v>
      </c>
      <c r="AO264">
        <v>7</v>
      </c>
      <c r="AP264">
        <v>7</v>
      </c>
      <c r="AQ264">
        <v>7</v>
      </c>
      <c r="AR264">
        <v>7</v>
      </c>
      <c r="AS264">
        <v>7</v>
      </c>
      <c r="AT264">
        <v>7</v>
      </c>
      <c r="AU264">
        <v>7</v>
      </c>
      <c r="AV264">
        <v>7</v>
      </c>
      <c r="AW264">
        <v>7</v>
      </c>
      <c r="AX264">
        <v>7</v>
      </c>
      <c r="AY264">
        <v>7</v>
      </c>
      <c r="AZ264">
        <v>7</v>
      </c>
      <c r="BA264">
        <v>7</v>
      </c>
      <c r="BB264">
        <v>5</v>
      </c>
      <c r="BC264">
        <v>7</v>
      </c>
      <c r="BD264">
        <v>7</v>
      </c>
      <c r="BE264">
        <v>7</v>
      </c>
      <c r="BF264">
        <v>7</v>
      </c>
      <c r="BG264">
        <v>7</v>
      </c>
      <c r="BH264">
        <v>3</v>
      </c>
      <c r="BI264">
        <v>3</v>
      </c>
      <c r="BJ264">
        <v>7</v>
      </c>
      <c r="BK264">
        <v>7</v>
      </c>
      <c r="BL264">
        <v>7</v>
      </c>
      <c r="BM264">
        <v>7</v>
      </c>
    </row>
    <row r="265" spans="1:65" x14ac:dyDescent="0.25">
      <c r="A265">
        <v>20</v>
      </c>
      <c r="B265" t="s">
        <v>433</v>
      </c>
      <c r="C265">
        <f>IFERROR(VLOOKUP(Tabla1[[#This Row],[team_name]],fut_masc,2,0),7)</f>
        <v>4</v>
      </c>
      <c r="D265">
        <f>IFERROR(VLOOKUP(Tabla1[[#This Row],[team_name]],fut_fem,2,0),7)</f>
        <v>7</v>
      </c>
      <c r="E265">
        <f>IFERROR(VLOOKUP(Tabla1[[#This Row],[team_name]],fts_masc,2,0),7)</f>
        <v>5</v>
      </c>
      <c r="F265">
        <f>IFERROR(VLOOKUP(Tabla1[[#This Row],[team_name]],fts_fem,2,0),7)</f>
        <v>7</v>
      </c>
      <c r="G265">
        <f>IFERROR(VLOOKUP(Tabla1[[#This Row],[team_name]],vol_masc,2,0),7)</f>
        <v>3</v>
      </c>
      <c r="H265">
        <f>IFERROR(VLOOKUP(Tabla1[[#This Row],[team_name]],bas_masc,2,0),7)</f>
        <v>4</v>
      </c>
      <c r="I265">
        <f>IFERROR(VLOOKUP(Tabla1[[#This Row],[team_name]],bes_masc,2,0),7)</f>
        <v>7</v>
      </c>
      <c r="J265">
        <f>IFERROR(VLOOKUP(Tabla1[[#This Row],[team_name]],bad_masc,2,0),7)</f>
        <v>7</v>
      </c>
      <c r="K265">
        <f>IFERROR(VLOOKUP(Tabla1[[#This Row],[team_name]],cur_masc,2,0),7)</f>
        <v>7</v>
      </c>
      <c r="L265">
        <f>IFERROR(VLOOKUP(Tabla1[[#This Row],[team_name]],ten_masc,2,0),7)</f>
        <v>7</v>
      </c>
      <c r="M265">
        <f>IFERROR(VLOOKUP(Tabla1[[#This Row],[team_name]],rug_masc,2,0),7)</f>
        <v>7</v>
      </c>
      <c r="N265">
        <f>IFERROR(VLOOKUP(Tabla1[[#This Row],[team_name]],sqs_masc,2,0),7)</f>
        <v>7</v>
      </c>
      <c r="O265">
        <f>IFERROR(VLOOKUP(Tabla1[[#This Row],[team_name]],vlp_masc,2,0),7)</f>
        <v>6</v>
      </c>
      <c r="P265">
        <f>IFERROR(VLOOKUP(Tabla1[[#This Row],[team_name]],tem_masc,2,0),7)</f>
        <v>7</v>
      </c>
      <c r="Q265">
        <f>IFERROR(VLOOKUP(Tabla1[[#This Row],[team_name]],bal_masc,2,0),7)</f>
        <v>7</v>
      </c>
      <c r="R265">
        <f>IFERROR(VLOOKUP(Tabla1[[#This Row],[team_name]],hck_masc,2,0),7)</f>
        <v>7</v>
      </c>
      <c r="S265">
        <f>IFERROR(VLOOKUP(Tabla1[[#This Row],[team_name]],arc_masc,2,0),7)</f>
        <v>6</v>
      </c>
      <c r="T265">
        <f>IFERROR(VLOOKUP(Tabla1[[#This Row],[team_name]],esg_masc,2,0),7)</f>
        <v>7</v>
      </c>
      <c r="U265">
        <f>IFERROR(VLOOKUP(Tabla1[[#This Row],[team_name]],vol_fem,2,0),7)</f>
        <v>7</v>
      </c>
      <c r="V265">
        <f>IFERROR(VLOOKUP(Tabla1[[#This Row],[team_name]],bas_fem,2,0),7)</f>
        <v>7</v>
      </c>
      <c r="W265">
        <f>IFERROR(VLOOKUP(Tabla1[[#This Row],[team_name]],bes_fem,2,0),7)</f>
        <v>7</v>
      </c>
      <c r="X265">
        <f>IFERROR(VLOOKUP(Tabla1[[#This Row],[team_name]],bad_fem,2,0),7)</f>
        <v>7</v>
      </c>
      <c r="Y265">
        <f>IFERROR(VLOOKUP(Tabla1[[#This Row],[team_name]],cur_fem,2,0),7)</f>
        <v>7</v>
      </c>
      <c r="Z265">
        <f>IFERROR(VLOOKUP(Tabla1[[#This Row],[team_name]],ten_fem,2,0),7)</f>
        <v>7</v>
      </c>
      <c r="AA265">
        <f>IFERROR(VLOOKUP(Tabla1[[#This Row],[team_name]],rug_fem,2,0),7)</f>
        <v>7</v>
      </c>
      <c r="AB265">
        <f>IFERROR(VLOOKUP(Tabla1[[#This Row],[team_name]],sqs_fem,2,0),7)</f>
        <v>7</v>
      </c>
      <c r="AC265">
        <f>IFERROR(VLOOKUP(Tabla1[[#This Row],[team_name]],vlp_fem,2,0),7)</f>
        <v>7</v>
      </c>
      <c r="AD265">
        <f>IFERROR(VLOOKUP(Tabla1[[#This Row],[team_name]],tem_fem,2,0),7)</f>
        <v>7</v>
      </c>
      <c r="AE265">
        <f>IFERROR(VLOOKUP(Tabla1[[#This Row],[team_name]],bal_fem,2,0),7)</f>
        <v>7</v>
      </c>
      <c r="AF265">
        <f>IFERROR(VLOOKUP(Tabla1[[#This Row],[team_name]],hck_fem,2,0),7)</f>
        <v>7</v>
      </c>
      <c r="AG265">
        <f>IFERROR(VLOOKUP(Tabla1[[#This Row],[team_name]],esg_fem,2,0),7)</f>
        <v>7</v>
      </c>
      <c r="AH265">
        <f>IFERROR(VLOOKUP(Tabla1[[#This Row],[team_name]],esg_fem,2,0),7)</f>
        <v>7</v>
      </c>
      <c r="AI265">
        <v>3</v>
      </c>
      <c r="AJ265">
        <v>7</v>
      </c>
      <c r="AK265">
        <v>7</v>
      </c>
      <c r="AL265">
        <v>7</v>
      </c>
      <c r="AM265">
        <v>7</v>
      </c>
      <c r="AN265">
        <v>7</v>
      </c>
      <c r="AO265">
        <v>7</v>
      </c>
      <c r="AP265">
        <v>7</v>
      </c>
      <c r="AQ265">
        <v>7</v>
      </c>
      <c r="AR265">
        <v>7</v>
      </c>
      <c r="AS265">
        <v>4</v>
      </c>
      <c r="AT265">
        <v>7</v>
      </c>
      <c r="AU265">
        <v>7</v>
      </c>
      <c r="AV265">
        <v>7</v>
      </c>
      <c r="AW265">
        <v>7</v>
      </c>
      <c r="AX265">
        <v>7</v>
      </c>
      <c r="AY265">
        <v>7</v>
      </c>
      <c r="AZ265">
        <v>7</v>
      </c>
      <c r="BA265">
        <v>7</v>
      </c>
      <c r="BB265">
        <v>7</v>
      </c>
      <c r="BC265">
        <v>7</v>
      </c>
      <c r="BD265">
        <v>7</v>
      </c>
      <c r="BE265">
        <v>7</v>
      </c>
      <c r="BF265">
        <v>7</v>
      </c>
      <c r="BG265">
        <v>7</v>
      </c>
      <c r="BH265">
        <v>3</v>
      </c>
      <c r="BI265">
        <v>3</v>
      </c>
      <c r="BJ265">
        <v>7</v>
      </c>
      <c r="BK265">
        <v>7</v>
      </c>
      <c r="BL265">
        <v>7</v>
      </c>
      <c r="BM265">
        <v>7</v>
      </c>
    </row>
    <row r="266" spans="1:65" x14ac:dyDescent="0.25">
      <c r="A266">
        <v>21</v>
      </c>
      <c r="B266" t="s">
        <v>465</v>
      </c>
      <c r="C266">
        <f>IFERROR(VLOOKUP(Tabla1[[#This Row],[team_name]],fut_masc,2,0),7)</f>
        <v>7</v>
      </c>
      <c r="D266">
        <f>IFERROR(VLOOKUP(Tabla1[[#This Row],[team_name]],fut_fem,2,0),7)</f>
        <v>7</v>
      </c>
      <c r="E266">
        <f>IFERROR(VLOOKUP(Tabla1[[#This Row],[team_name]],fts_masc,2,0),7)</f>
        <v>7</v>
      </c>
      <c r="F266">
        <f>IFERROR(VLOOKUP(Tabla1[[#This Row],[team_name]],fts_fem,2,0),7)</f>
        <v>7</v>
      </c>
      <c r="G266">
        <f>IFERROR(VLOOKUP(Tabla1[[#This Row],[team_name]],vol_masc,2,0),7)</f>
        <v>7</v>
      </c>
      <c r="H266">
        <f>IFERROR(VLOOKUP(Tabla1[[#This Row],[team_name]],bas_masc,2,0),7)</f>
        <v>6</v>
      </c>
      <c r="I266">
        <f>IFERROR(VLOOKUP(Tabla1[[#This Row],[team_name]],bes_masc,2,0),7)</f>
        <v>6</v>
      </c>
      <c r="J266">
        <f>IFERROR(VLOOKUP(Tabla1[[#This Row],[team_name]],bad_masc,2,0),7)</f>
        <v>7</v>
      </c>
      <c r="K266">
        <f>IFERROR(VLOOKUP(Tabla1[[#This Row],[team_name]],cur_masc,2,0),7)</f>
        <v>7</v>
      </c>
      <c r="L266">
        <f>IFERROR(VLOOKUP(Tabla1[[#This Row],[team_name]],ten_masc,2,0),7)</f>
        <v>7</v>
      </c>
      <c r="M266">
        <f>IFERROR(VLOOKUP(Tabla1[[#This Row],[team_name]],rug_masc,2,0),7)</f>
        <v>7</v>
      </c>
      <c r="N266">
        <f>IFERROR(VLOOKUP(Tabla1[[#This Row],[team_name]],sqs_masc,2,0),7)</f>
        <v>7</v>
      </c>
      <c r="O266">
        <f>IFERROR(VLOOKUP(Tabla1[[#This Row],[team_name]],vlp_masc,2,0),7)</f>
        <v>7</v>
      </c>
      <c r="P266">
        <f>IFERROR(VLOOKUP(Tabla1[[#This Row],[team_name]],tem_masc,2,0),7)</f>
        <v>7</v>
      </c>
      <c r="Q266">
        <f>IFERROR(VLOOKUP(Tabla1[[#This Row],[team_name]],bal_masc,2,0),7)</f>
        <v>7</v>
      </c>
      <c r="R266">
        <f>IFERROR(VLOOKUP(Tabla1[[#This Row],[team_name]],hck_masc,2,0),7)</f>
        <v>3</v>
      </c>
      <c r="S266">
        <f>IFERROR(VLOOKUP(Tabla1[[#This Row],[team_name]],arc_masc,2,0),7)</f>
        <v>3</v>
      </c>
      <c r="T266">
        <f>IFERROR(VLOOKUP(Tabla1[[#This Row],[team_name]],esg_masc,2,0),7)</f>
        <v>7</v>
      </c>
      <c r="U266">
        <f>IFERROR(VLOOKUP(Tabla1[[#This Row],[team_name]],vol_fem,2,0),7)</f>
        <v>7</v>
      </c>
      <c r="V266">
        <f>IFERROR(VLOOKUP(Tabla1[[#This Row],[team_name]],bas_fem,2,0),7)</f>
        <v>7</v>
      </c>
      <c r="W266">
        <f>IFERROR(VLOOKUP(Tabla1[[#This Row],[team_name]],bes_fem,2,0),7)</f>
        <v>7</v>
      </c>
      <c r="X266">
        <f>IFERROR(VLOOKUP(Tabla1[[#This Row],[team_name]],bad_fem,2,0),7)</f>
        <v>7</v>
      </c>
      <c r="Y266">
        <f>IFERROR(VLOOKUP(Tabla1[[#This Row],[team_name]],cur_fem,2,0),7)</f>
        <v>7</v>
      </c>
      <c r="Z266">
        <f>IFERROR(VLOOKUP(Tabla1[[#This Row],[team_name]],ten_fem,2,0),7)</f>
        <v>7</v>
      </c>
      <c r="AA266">
        <f>IFERROR(VLOOKUP(Tabla1[[#This Row],[team_name]],rug_fem,2,0),7)</f>
        <v>7</v>
      </c>
      <c r="AB266">
        <f>IFERROR(VLOOKUP(Tabla1[[#This Row],[team_name]],sqs_fem,2,0),7)</f>
        <v>7</v>
      </c>
      <c r="AC266">
        <f>IFERROR(VLOOKUP(Tabla1[[#This Row],[team_name]],vlp_fem,2,0),7)</f>
        <v>7</v>
      </c>
      <c r="AD266">
        <f>IFERROR(VLOOKUP(Tabla1[[#This Row],[team_name]],tem_fem,2,0),7)</f>
        <v>7</v>
      </c>
      <c r="AE266">
        <f>IFERROR(VLOOKUP(Tabla1[[#This Row],[team_name]],bal_fem,2,0),7)</f>
        <v>7</v>
      </c>
      <c r="AF266">
        <f>IFERROR(VLOOKUP(Tabla1[[#This Row],[team_name]],hck_fem,2,0),7)</f>
        <v>7</v>
      </c>
      <c r="AG266">
        <f>IFERROR(VLOOKUP(Tabla1[[#This Row],[team_name]],esg_fem,2,0),7)</f>
        <v>7</v>
      </c>
      <c r="AH266">
        <f>IFERROR(VLOOKUP(Tabla1[[#This Row],[team_name]],esg_fem,2,0),7)</f>
        <v>7</v>
      </c>
      <c r="AI266">
        <v>7</v>
      </c>
      <c r="AJ266">
        <v>7</v>
      </c>
      <c r="AK266">
        <v>7</v>
      </c>
      <c r="AL266">
        <v>7</v>
      </c>
      <c r="AM266">
        <v>7</v>
      </c>
      <c r="AN266">
        <v>7</v>
      </c>
      <c r="AO266">
        <v>7</v>
      </c>
      <c r="AP266">
        <v>7</v>
      </c>
      <c r="AQ266">
        <v>7</v>
      </c>
      <c r="AR266">
        <v>7</v>
      </c>
      <c r="AS266">
        <v>7</v>
      </c>
      <c r="AT266">
        <v>7</v>
      </c>
      <c r="AU266">
        <v>7</v>
      </c>
      <c r="AV266">
        <v>7</v>
      </c>
      <c r="AW266">
        <v>7</v>
      </c>
      <c r="AX266">
        <v>7</v>
      </c>
      <c r="AY266">
        <v>7</v>
      </c>
      <c r="AZ266">
        <v>7</v>
      </c>
      <c r="BA266">
        <v>7</v>
      </c>
      <c r="BB266">
        <v>7</v>
      </c>
      <c r="BC266">
        <v>7</v>
      </c>
      <c r="BD266">
        <v>7</v>
      </c>
      <c r="BE266">
        <v>7</v>
      </c>
      <c r="BF266">
        <v>7</v>
      </c>
      <c r="BG266">
        <v>7</v>
      </c>
      <c r="BH266">
        <v>3</v>
      </c>
      <c r="BI266">
        <v>3</v>
      </c>
      <c r="BJ266">
        <v>7</v>
      </c>
      <c r="BK266">
        <v>7</v>
      </c>
      <c r="BL266">
        <v>7</v>
      </c>
      <c r="BM266">
        <v>7</v>
      </c>
    </row>
    <row r="267" spans="1:65" x14ac:dyDescent="0.25">
      <c r="A267">
        <v>22</v>
      </c>
      <c r="B267" t="s">
        <v>408</v>
      </c>
      <c r="C267">
        <f>IFERROR(VLOOKUP(Tabla1[[#This Row],[team_name]],fut_masc,2,0),7)</f>
        <v>7</v>
      </c>
      <c r="D267">
        <f>IFERROR(VLOOKUP(Tabla1[[#This Row],[team_name]],fut_fem,2,0),7)</f>
        <v>7</v>
      </c>
      <c r="E267">
        <f>IFERROR(VLOOKUP(Tabla1[[#This Row],[team_name]],fts_masc,2,0),7)</f>
        <v>7</v>
      </c>
      <c r="F267">
        <f>IFERROR(VLOOKUP(Tabla1[[#This Row],[team_name]],fts_fem,2,0),7)</f>
        <v>7</v>
      </c>
      <c r="G267">
        <f>IFERROR(VLOOKUP(Tabla1[[#This Row],[team_name]],vol_masc,2,0),7)</f>
        <v>5</v>
      </c>
      <c r="H267">
        <f>IFERROR(VLOOKUP(Tabla1[[#This Row],[team_name]],bas_masc,2,0),7)</f>
        <v>5</v>
      </c>
      <c r="I267">
        <f>IFERROR(VLOOKUP(Tabla1[[#This Row],[team_name]],bes_masc,2,0),7)</f>
        <v>7</v>
      </c>
      <c r="J267">
        <f>IFERROR(VLOOKUP(Tabla1[[#This Row],[team_name]],bad_masc,2,0),7)</f>
        <v>7</v>
      </c>
      <c r="K267">
        <f>IFERROR(VLOOKUP(Tabla1[[#This Row],[team_name]],cur_masc,2,0),7)</f>
        <v>7</v>
      </c>
      <c r="L267">
        <f>IFERROR(VLOOKUP(Tabla1[[#This Row],[team_name]],ten_masc,2,0),7)</f>
        <v>7</v>
      </c>
      <c r="M267">
        <f>IFERROR(VLOOKUP(Tabla1[[#This Row],[team_name]],rug_masc,2,0),7)</f>
        <v>5</v>
      </c>
      <c r="N267">
        <f>IFERROR(VLOOKUP(Tabla1[[#This Row],[team_name]],sqs_masc,2,0),7)</f>
        <v>7</v>
      </c>
      <c r="O267">
        <f>IFERROR(VLOOKUP(Tabla1[[#This Row],[team_name]],vlp_masc,2,0),7)</f>
        <v>7</v>
      </c>
      <c r="P267">
        <f>IFERROR(VLOOKUP(Tabla1[[#This Row],[team_name]],tem_masc,2,0),7)</f>
        <v>6</v>
      </c>
      <c r="Q267">
        <f>IFERROR(VLOOKUP(Tabla1[[#This Row],[team_name]],bal_masc,2,0),7)</f>
        <v>7</v>
      </c>
      <c r="R267">
        <f>IFERROR(VLOOKUP(Tabla1[[#This Row],[team_name]],hck_masc,2,0),7)</f>
        <v>4</v>
      </c>
      <c r="S267">
        <f>IFERROR(VLOOKUP(Tabla1[[#This Row],[team_name]],arc_masc,2,0),7)</f>
        <v>7</v>
      </c>
      <c r="T267">
        <f>IFERROR(VLOOKUP(Tabla1[[#This Row],[team_name]],esg_masc,2,0),7)</f>
        <v>7</v>
      </c>
      <c r="U267">
        <f>IFERROR(VLOOKUP(Tabla1[[#This Row],[team_name]],vol_fem,2,0),7)</f>
        <v>7</v>
      </c>
      <c r="V267">
        <f>IFERROR(VLOOKUP(Tabla1[[#This Row],[team_name]],bas_fem,2,0),7)</f>
        <v>7</v>
      </c>
      <c r="W267">
        <f>IFERROR(VLOOKUP(Tabla1[[#This Row],[team_name]],bes_fem,2,0),7)</f>
        <v>7</v>
      </c>
      <c r="X267">
        <f>IFERROR(VLOOKUP(Tabla1[[#This Row],[team_name]],bad_fem,2,0),7)</f>
        <v>7</v>
      </c>
      <c r="Y267">
        <f>IFERROR(VLOOKUP(Tabla1[[#This Row],[team_name]],cur_fem,2,0),7)</f>
        <v>7</v>
      </c>
      <c r="Z267">
        <f>IFERROR(VLOOKUP(Tabla1[[#This Row],[team_name]],ten_fem,2,0),7)</f>
        <v>7</v>
      </c>
      <c r="AA267">
        <f>IFERROR(VLOOKUP(Tabla1[[#This Row],[team_name]],rug_fem,2,0),7)</f>
        <v>7</v>
      </c>
      <c r="AB267">
        <f>IFERROR(VLOOKUP(Tabla1[[#This Row],[team_name]],sqs_fem,2,0),7)</f>
        <v>7</v>
      </c>
      <c r="AC267">
        <f>IFERROR(VLOOKUP(Tabla1[[#This Row],[team_name]],vlp_fem,2,0),7)</f>
        <v>7</v>
      </c>
      <c r="AD267">
        <f>IFERROR(VLOOKUP(Tabla1[[#This Row],[team_name]],tem_fem,2,0),7)</f>
        <v>7</v>
      </c>
      <c r="AE267">
        <f>IFERROR(VLOOKUP(Tabla1[[#This Row],[team_name]],bal_fem,2,0),7)</f>
        <v>7</v>
      </c>
      <c r="AF267">
        <f>IFERROR(VLOOKUP(Tabla1[[#This Row],[team_name]],hck_fem,2,0),7)</f>
        <v>7</v>
      </c>
      <c r="AG267">
        <f>IFERROR(VLOOKUP(Tabla1[[#This Row],[team_name]],esg_fem,2,0),7)</f>
        <v>7</v>
      </c>
      <c r="AH267">
        <f>IFERROR(VLOOKUP(Tabla1[[#This Row],[team_name]],esg_fem,2,0),7)</f>
        <v>7</v>
      </c>
      <c r="AI267">
        <v>5</v>
      </c>
      <c r="AJ267">
        <v>7</v>
      </c>
      <c r="AK267">
        <v>7</v>
      </c>
      <c r="AL267">
        <v>6</v>
      </c>
      <c r="AM267">
        <v>7</v>
      </c>
      <c r="AN267">
        <v>7</v>
      </c>
      <c r="AO267">
        <v>7</v>
      </c>
      <c r="AP267">
        <v>7</v>
      </c>
      <c r="AQ267">
        <v>7</v>
      </c>
      <c r="AR267">
        <v>7</v>
      </c>
      <c r="AS267">
        <v>7</v>
      </c>
      <c r="AT267">
        <v>7</v>
      </c>
      <c r="AU267">
        <v>7</v>
      </c>
      <c r="AV267">
        <v>7</v>
      </c>
      <c r="AW267">
        <v>7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3</v>
      </c>
      <c r="BI267">
        <v>3</v>
      </c>
      <c r="BJ267">
        <v>7</v>
      </c>
      <c r="BK267">
        <v>7</v>
      </c>
      <c r="BL267">
        <v>7</v>
      </c>
      <c r="BM267">
        <v>7</v>
      </c>
    </row>
    <row r="268" spans="1:65" x14ac:dyDescent="0.25">
      <c r="A268">
        <v>24</v>
      </c>
      <c r="B268" t="s">
        <v>505</v>
      </c>
      <c r="C268">
        <f>IFERROR(VLOOKUP(Tabla1[[#This Row],[team_name]],fut_masc,2,0),7)</f>
        <v>1</v>
      </c>
      <c r="D268">
        <f>IFERROR(VLOOKUP(Tabla1[[#This Row],[team_name]],fut_fem,2,0),7)</f>
        <v>7</v>
      </c>
      <c r="E268">
        <f>IFERROR(VLOOKUP(Tabla1[[#This Row],[team_name]],fts_masc,2,0),7)</f>
        <v>3</v>
      </c>
      <c r="F268">
        <f>IFERROR(VLOOKUP(Tabla1[[#This Row],[team_name]],fts_fem,2,0),7)</f>
        <v>7</v>
      </c>
      <c r="G268">
        <f>IFERROR(VLOOKUP(Tabla1[[#This Row],[team_name]],vol_masc,2,0),7)</f>
        <v>2</v>
      </c>
      <c r="H268">
        <f>IFERROR(VLOOKUP(Tabla1[[#This Row],[team_name]],bas_masc,2,0),7)</f>
        <v>3</v>
      </c>
      <c r="I268">
        <f>IFERROR(VLOOKUP(Tabla1[[#This Row],[team_name]],bes_masc,2,0),7)</f>
        <v>4</v>
      </c>
      <c r="J268">
        <f>IFERROR(VLOOKUP(Tabla1[[#This Row],[team_name]],bad_masc,2,0),7)</f>
        <v>7</v>
      </c>
      <c r="K268">
        <f>IFERROR(VLOOKUP(Tabla1[[#This Row],[team_name]],cur_masc,2,0),7)</f>
        <v>4</v>
      </c>
      <c r="L268">
        <f>IFERROR(VLOOKUP(Tabla1[[#This Row],[team_name]],ten_masc,2,0),7)</f>
        <v>3</v>
      </c>
      <c r="M268">
        <f>IFERROR(VLOOKUP(Tabla1[[#This Row],[team_name]],rug_masc,2,0),7)</f>
        <v>3</v>
      </c>
      <c r="N268">
        <f>IFERROR(VLOOKUP(Tabla1[[#This Row],[team_name]],sqs_masc,2,0),7)</f>
        <v>7</v>
      </c>
      <c r="O268">
        <f>IFERROR(VLOOKUP(Tabla1[[#This Row],[team_name]],vlp_masc,2,0),7)</f>
        <v>4</v>
      </c>
      <c r="P268">
        <f>IFERROR(VLOOKUP(Tabla1[[#This Row],[team_name]],tem_masc,2,0),7)</f>
        <v>3</v>
      </c>
      <c r="Q268">
        <f>IFERROR(VLOOKUP(Tabla1[[#This Row],[team_name]],bal_masc,2,0),7)</f>
        <v>7</v>
      </c>
      <c r="R268">
        <f>IFERROR(VLOOKUP(Tabla1[[#This Row],[team_name]],hck_masc,2,0),7)</f>
        <v>1</v>
      </c>
      <c r="S268">
        <f>IFERROR(VLOOKUP(Tabla1[[#This Row],[team_name]],arc_masc,2,0),7)</f>
        <v>3</v>
      </c>
      <c r="T268">
        <f>IFERROR(VLOOKUP(Tabla1[[#This Row],[team_name]],esg_masc,2,0),7)</f>
        <v>7</v>
      </c>
      <c r="U268">
        <f>IFERROR(VLOOKUP(Tabla1[[#This Row],[team_name]],vol_fem,2,0),7)</f>
        <v>7</v>
      </c>
      <c r="V268">
        <f>IFERROR(VLOOKUP(Tabla1[[#This Row],[team_name]],bas_fem,2,0),7)</f>
        <v>7</v>
      </c>
      <c r="W268">
        <f>IFERROR(VLOOKUP(Tabla1[[#This Row],[team_name]],bes_fem,2,0),7)</f>
        <v>7</v>
      </c>
      <c r="X268">
        <f>IFERROR(VLOOKUP(Tabla1[[#This Row],[team_name]],bad_fem,2,0),7)</f>
        <v>7</v>
      </c>
      <c r="Y268">
        <f>IFERROR(VLOOKUP(Tabla1[[#This Row],[team_name]],cur_fem,2,0),7)</f>
        <v>7</v>
      </c>
      <c r="Z268">
        <f>IFERROR(VLOOKUP(Tabla1[[#This Row],[team_name]],ten_fem,2,0),7)</f>
        <v>7</v>
      </c>
      <c r="AA268">
        <f>IFERROR(VLOOKUP(Tabla1[[#This Row],[team_name]],rug_fem,2,0),7)</f>
        <v>7</v>
      </c>
      <c r="AB268">
        <f>IFERROR(VLOOKUP(Tabla1[[#This Row],[team_name]],sqs_fem,2,0),7)</f>
        <v>7</v>
      </c>
      <c r="AC268">
        <f>IFERROR(VLOOKUP(Tabla1[[#This Row],[team_name]],vlp_fem,2,0),7)</f>
        <v>7</v>
      </c>
      <c r="AD268">
        <f>IFERROR(VLOOKUP(Tabla1[[#This Row],[team_name]],tem_fem,2,0),7)</f>
        <v>7</v>
      </c>
      <c r="AE268">
        <f>IFERROR(VLOOKUP(Tabla1[[#This Row],[team_name]],bal_fem,2,0),7)</f>
        <v>7</v>
      </c>
      <c r="AF268">
        <f>IFERROR(VLOOKUP(Tabla1[[#This Row],[team_name]],hck_fem,2,0),7)</f>
        <v>7</v>
      </c>
      <c r="AG268">
        <f>IFERROR(VLOOKUP(Tabla1[[#This Row],[team_name]],esg_fem,2,0),7)</f>
        <v>7</v>
      </c>
      <c r="AH268">
        <f>IFERROR(VLOOKUP(Tabla1[[#This Row],[team_name]],esg_fem,2,0),7)</f>
        <v>7</v>
      </c>
      <c r="AI268">
        <v>3</v>
      </c>
      <c r="AJ268">
        <v>5</v>
      </c>
      <c r="AK268">
        <v>3</v>
      </c>
      <c r="AL268">
        <v>2</v>
      </c>
      <c r="AM268">
        <v>1</v>
      </c>
      <c r="AN268">
        <v>6</v>
      </c>
      <c r="AO268">
        <v>3</v>
      </c>
      <c r="AP268">
        <v>4</v>
      </c>
      <c r="AQ268">
        <v>5</v>
      </c>
      <c r="AR268">
        <v>7</v>
      </c>
      <c r="AS268">
        <v>4</v>
      </c>
      <c r="AT268">
        <v>7</v>
      </c>
      <c r="AU268">
        <v>4</v>
      </c>
      <c r="AV268">
        <v>2</v>
      </c>
      <c r="AW268">
        <v>4</v>
      </c>
      <c r="AX268">
        <v>5</v>
      </c>
      <c r="AY268">
        <v>7</v>
      </c>
      <c r="AZ268">
        <v>7</v>
      </c>
      <c r="BA268">
        <v>3</v>
      </c>
      <c r="BB268">
        <v>4</v>
      </c>
      <c r="BC268">
        <v>5</v>
      </c>
      <c r="BD268">
        <v>7</v>
      </c>
      <c r="BE268">
        <v>5</v>
      </c>
      <c r="BF268">
        <v>7</v>
      </c>
      <c r="BG268">
        <v>7</v>
      </c>
      <c r="BH268">
        <v>3</v>
      </c>
      <c r="BI268">
        <v>3</v>
      </c>
      <c r="BJ268">
        <v>4</v>
      </c>
      <c r="BK268">
        <v>5</v>
      </c>
      <c r="BL268">
        <v>7</v>
      </c>
      <c r="BM268">
        <v>7</v>
      </c>
    </row>
    <row r="269" spans="1:65" x14ac:dyDescent="0.25">
      <c r="A269">
        <v>25</v>
      </c>
      <c r="B269" t="s">
        <v>334</v>
      </c>
      <c r="C269">
        <f>IFERROR(VLOOKUP(Tabla1[[#This Row],[team_name]],fut_masc,2,0),7)</f>
        <v>7</v>
      </c>
      <c r="D269">
        <f>IFERROR(VLOOKUP(Tabla1[[#This Row],[team_name]],fut_fem,2,0),7)</f>
        <v>7</v>
      </c>
      <c r="E269">
        <f>IFERROR(VLOOKUP(Tabla1[[#This Row],[team_name]],fts_masc,2,0),7)</f>
        <v>7</v>
      </c>
      <c r="F269">
        <f>IFERROR(VLOOKUP(Tabla1[[#This Row],[team_name]],fts_fem,2,0),7)</f>
        <v>7</v>
      </c>
      <c r="G269">
        <f>IFERROR(VLOOKUP(Tabla1[[#This Row],[team_name]],vol_masc,2,0),7)</f>
        <v>5</v>
      </c>
      <c r="H269">
        <f>IFERROR(VLOOKUP(Tabla1[[#This Row],[team_name]],bas_masc,2,0),7)</f>
        <v>6</v>
      </c>
      <c r="I269">
        <f>IFERROR(VLOOKUP(Tabla1[[#This Row],[team_name]],bes_masc,2,0),7)</f>
        <v>7</v>
      </c>
      <c r="J269">
        <f>IFERROR(VLOOKUP(Tabla1[[#This Row],[team_name]],bad_masc,2,0),7)</f>
        <v>7</v>
      </c>
      <c r="K269">
        <f>IFERROR(VLOOKUP(Tabla1[[#This Row],[team_name]],cur_masc,2,0),7)</f>
        <v>7</v>
      </c>
      <c r="L269">
        <f>IFERROR(VLOOKUP(Tabla1[[#This Row],[team_name]],ten_masc,2,0),7)</f>
        <v>7</v>
      </c>
      <c r="M269">
        <f>IFERROR(VLOOKUP(Tabla1[[#This Row],[team_name]],rug_masc,2,0),7)</f>
        <v>7</v>
      </c>
      <c r="N269">
        <f>IFERROR(VLOOKUP(Tabla1[[#This Row],[team_name]],sqs_masc,2,0),7)</f>
        <v>7</v>
      </c>
      <c r="O269">
        <f>IFERROR(VLOOKUP(Tabla1[[#This Row],[team_name]],vlp_masc,2,0),7)</f>
        <v>6</v>
      </c>
      <c r="P269">
        <f>IFERROR(VLOOKUP(Tabla1[[#This Row],[team_name]],tem_masc,2,0),7)</f>
        <v>7</v>
      </c>
      <c r="Q269">
        <f>IFERROR(VLOOKUP(Tabla1[[#This Row],[team_name]],bal_masc,2,0),7)</f>
        <v>7</v>
      </c>
      <c r="R269">
        <f>IFERROR(VLOOKUP(Tabla1[[#This Row],[team_name]],hck_masc,2,0),7)</f>
        <v>7</v>
      </c>
      <c r="S269">
        <f>IFERROR(VLOOKUP(Tabla1[[#This Row],[team_name]],arc_masc,2,0),7)</f>
        <v>7</v>
      </c>
      <c r="T269">
        <f>IFERROR(VLOOKUP(Tabla1[[#This Row],[team_name]],esg_masc,2,0),7)</f>
        <v>7</v>
      </c>
      <c r="U269">
        <f>IFERROR(VLOOKUP(Tabla1[[#This Row],[team_name]],vol_fem,2,0),7)</f>
        <v>7</v>
      </c>
      <c r="V269">
        <f>IFERROR(VLOOKUP(Tabla1[[#This Row],[team_name]],bas_fem,2,0),7)</f>
        <v>7</v>
      </c>
      <c r="W269">
        <f>IFERROR(VLOOKUP(Tabla1[[#This Row],[team_name]],bes_fem,2,0),7)</f>
        <v>7</v>
      </c>
      <c r="X269">
        <f>IFERROR(VLOOKUP(Tabla1[[#This Row],[team_name]],bad_fem,2,0),7)</f>
        <v>7</v>
      </c>
      <c r="Y269">
        <f>IFERROR(VLOOKUP(Tabla1[[#This Row],[team_name]],cur_fem,2,0),7)</f>
        <v>7</v>
      </c>
      <c r="Z269">
        <f>IFERROR(VLOOKUP(Tabla1[[#This Row],[team_name]],ten_fem,2,0),7)</f>
        <v>7</v>
      </c>
      <c r="AA269">
        <f>IFERROR(VLOOKUP(Tabla1[[#This Row],[team_name]],rug_fem,2,0),7)</f>
        <v>7</v>
      </c>
      <c r="AB269">
        <f>IFERROR(VLOOKUP(Tabla1[[#This Row],[team_name]],sqs_fem,2,0),7)</f>
        <v>7</v>
      </c>
      <c r="AC269">
        <f>IFERROR(VLOOKUP(Tabla1[[#This Row],[team_name]],vlp_fem,2,0),7)</f>
        <v>7</v>
      </c>
      <c r="AD269">
        <f>IFERROR(VLOOKUP(Tabla1[[#This Row],[team_name]],tem_fem,2,0),7)</f>
        <v>7</v>
      </c>
      <c r="AE269">
        <f>IFERROR(VLOOKUP(Tabla1[[#This Row],[team_name]],bal_fem,2,0),7)</f>
        <v>7</v>
      </c>
      <c r="AF269">
        <f>IFERROR(VLOOKUP(Tabla1[[#This Row],[team_name]],hck_fem,2,0),7)</f>
        <v>7</v>
      </c>
      <c r="AG269">
        <f>IFERROR(VLOOKUP(Tabla1[[#This Row],[team_name]],esg_fem,2,0),7)</f>
        <v>7</v>
      </c>
      <c r="AH269">
        <f>IFERROR(VLOOKUP(Tabla1[[#This Row],[team_name]],esg_fem,2,0),7)</f>
        <v>7</v>
      </c>
      <c r="AI269">
        <v>7</v>
      </c>
      <c r="AJ269">
        <v>7</v>
      </c>
      <c r="AK269">
        <v>7</v>
      </c>
      <c r="AL269">
        <v>7</v>
      </c>
      <c r="AM269">
        <v>7</v>
      </c>
      <c r="AN269">
        <v>7</v>
      </c>
      <c r="AO269">
        <v>7</v>
      </c>
      <c r="AP269">
        <v>7</v>
      </c>
      <c r="AQ269">
        <v>7</v>
      </c>
      <c r="AR269">
        <v>7</v>
      </c>
      <c r="AS269">
        <v>7</v>
      </c>
      <c r="AT269">
        <v>7</v>
      </c>
      <c r="AU269">
        <v>7</v>
      </c>
      <c r="AV269">
        <v>7</v>
      </c>
      <c r="AW269">
        <v>7</v>
      </c>
      <c r="AX269">
        <v>7</v>
      </c>
      <c r="AY269">
        <v>7</v>
      </c>
      <c r="AZ269">
        <v>7</v>
      </c>
      <c r="BA269">
        <v>7</v>
      </c>
      <c r="BB269">
        <v>7</v>
      </c>
      <c r="BC269">
        <v>7</v>
      </c>
      <c r="BD269">
        <v>7</v>
      </c>
      <c r="BE269">
        <v>7</v>
      </c>
      <c r="BF269">
        <v>7</v>
      </c>
      <c r="BG269">
        <v>7</v>
      </c>
      <c r="BH269">
        <v>3</v>
      </c>
      <c r="BI269">
        <v>3</v>
      </c>
      <c r="BJ269">
        <v>7</v>
      </c>
      <c r="BK269">
        <v>7</v>
      </c>
      <c r="BL269">
        <v>7</v>
      </c>
      <c r="BM269">
        <v>7</v>
      </c>
    </row>
    <row r="270" spans="1:65" x14ac:dyDescent="0.25">
      <c r="A270">
        <v>26</v>
      </c>
      <c r="B270" t="s">
        <v>337</v>
      </c>
      <c r="C270">
        <f>IFERROR(VLOOKUP(Tabla1[[#This Row],[team_name]],fut_masc,2,0),7)</f>
        <v>5</v>
      </c>
      <c r="D270">
        <f>IFERROR(VLOOKUP(Tabla1[[#This Row],[team_name]],fut_fem,2,0),7)</f>
        <v>7</v>
      </c>
      <c r="E270">
        <f>IFERROR(VLOOKUP(Tabla1[[#This Row],[team_name]],fts_masc,2,0),7)</f>
        <v>7</v>
      </c>
      <c r="F270">
        <f>IFERROR(VLOOKUP(Tabla1[[#This Row],[team_name]],fts_fem,2,0),7)</f>
        <v>7</v>
      </c>
      <c r="G270">
        <f>IFERROR(VLOOKUP(Tabla1[[#This Row],[team_name]],vol_masc,2,0),7)</f>
        <v>7</v>
      </c>
      <c r="H270">
        <f>IFERROR(VLOOKUP(Tabla1[[#This Row],[team_name]],bas_masc,2,0),7)</f>
        <v>7</v>
      </c>
      <c r="I270">
        <f>IFERROR(VLOOKUP(Tabla1[[#This Row],[team_name]],bes_masc,2,0),7)</f>
        <v>6</v>
      </c>
      <c r="J270">
        <f>IFERROR(VLOOKUP(Tabla1[[#This Row],[team_name]],bad_masc,2,0),7)</f>
        <v>7</v>
      </c>
      <c r="K270">
        <f>IFERROR(VLOOKUP(Tabla1[[#This Row],[team_name]],cur_masc,2,0),7)</f>
        <v>7</v>
      </c>
      <c r="L270">
        <f>IFERROR(VLOOKUP(Tabla1[[#This Row],[team_name]],ten_masc,2,0),7)</f>
        <v>7</v>
      </c>
      <c r="M270">
        <f>IFERROR(VLOOKUP(Tabla1[[#This Row],[team_name]],rug_masc,2,0),7)</f>
        <v>7</v>
      </c>
      <c r="N270">
        <f>IFERROR(VLOOKUP(Tabla1[[#This Row],[team_name]],sqs_masc,2,0),7)</f>
        <v>7</v>
      </c>
      <c r="O270">
        <f>IFERROR(VLOOKUP(Tabla1[[#This Row],[team_name]],vlp_masc,2,0),7)</f>
        <v>6</v>
      </c>
      <c r="P270">
        <f>IFERROR(VLOOKUP(Tabla1[[#This Row],[team_name]],tem_masc,2,0),7)</f>
        <v>4</v>
      </c>
      <c r="Q270">
        <f>IFERROR(VLOOKUP(Tabla1[[#This Row],[team_name]],bal_masc,2,0),7)</f>
        <v>7</v>
      </c>
      <c r="R270">
        <f>IFERROR(VLOOKUP(Tabla1[[#This Row],[team_name]],hck_masc,2,0),7)</f>
        <v>7</v>
      </c>
      <c r="S270">
        <f>IFERROR(VLOOKUP(Tabla1[[#This Row],[team_name]],arc_masc,2,0),7)</f>
        <v>7</v>
      </c>
      <c r="T270">
        <f>IFERROR(VLOOKUP(Tabla1[[#This Row],[team_name]],esg_masc,2,0),7)</f>
        <v>4</v>
      </c>
      <c r="U270">
        <f>IFERROR(VLOOKUP(Tabla1[[#This Row],[team_name]],vol_fem,2,0),7)</f>
        <v>7</v>
      </c>
      <c r="V270">
        <f>IFERROR(VLOOKUP(Tabla1[[#This Row],[team_name]],bas_fem,2,0),7)</f>
        <v>7</v>
      </c>
      <c r="W270">
        <f>IFERROR(VLOOKUP(Tabla1[[#This Row],[team_name]],bes_fem,2,0),7)</f>
        <v>7</v>
      </c>
      <c r="X270">
        <f>IFERROR(VLOOKUP(Tabla1[[#This Row],[team_name]],bad_fem,2,0),7)</f>
        <v>7</v>
      </c>
      <c r="Y270">
        <f>IFERROR(VLOOKUP(Tabla1[[#This Row],[team_name]],cur_fem,2,0),7)</f>
        <v>7</v>
      </c>
      <c r="Z270">
        <f>IFERROR(VLOOKUP(Tabla1[[#This Row],[team_name]],ten_fem,2,0),7)</f>
        <v>7</v>
      </c>
      <c r="AA270">
        <f>IFERROR(VLOOKUP(Tabla1[[#This Row],[team_name]],rug_fem,2,0),7)</f>
        <v>7</v>
      </c>
      <c r="AB270">
        <f>IFERROR(VLOOKUP(Tabla1[[#This Row],[team_name]],sqs_fem,2,0),7)</f>
        <v>7</v>
      </c>
      <c r="AC270">
        <f>IFERROR(VLOOKUP(Tabla1[[#This Row],[team_name]],vlp_fem,2,0),7)</f>
        <v>7</v>
      </c>
      <c r="AD270">
        <f>IFERROR(VLOOKUP(Tabla1[[#This Row],[team_name]],tem_fem,2,0),7)</f>
        <v>7</v>
      </c>
      <c r="AE270">
        <f>IFERROR(VLOOKUP(Tabla1[[#This Row],[team_name]],bal_fem,2,0),7)</f>
        <v>7</v>
      </c>
      <c r="AF270">
        <f>IFERROR(VLOOKUP(Tabla1[[#This Row],[team_name]],hck_fem,2,0),7)</f>
        <v>7</v>
      </c>
      <c r="AG270">
        <f>IFERROR(VLOOKUP(Tabla1[[#This Row],[team_name]],esg_fem,2,0),7)</f>
        <v>7</v>
      </c>
      <c r="AH270">
        <f>IFERROR(VLOOKUP(Tabla1[[#This Row],[team_name]],esg_fem,2,0),7)</f>
        <v>7</v>
      </c>
      <c r="AI270">
        <v>7</v>
      </c>
      <c r="AJ270">
        <v>7</v>
      </c>
      <c r="AK270">
        <v>7</v>
      </c>
      <c r="AL270">
        <v>7</v>
      </c>
      <c r="AM270">
        <v>7</v>
      </c>
      <c r="AN270">
        <v>7</v>
      </c>
      <c r="AO270">
        <v>7</v>
      </c>
      <c r="AP270">
        <v>7</v>
      </c>
      <c r="AQ270">
        <v>7</v>
      </c>
      <c r="AR270">
        <v>7</v>
      </c>
      <c r="AS270">
        <v>7</v>
      </c>
      <c r="AT270">
        <v>7</v>
      </c>
      <c r="AU270">
        <v>7</v>
      </c>
      <c r="AV270">
        <v>7</v>
      </c>
      <c r="AW270">
        <v>7</v>
      </c>
      <c r="AX270">
        <v>7</v>
      </c>
      <c r="AY270">
        <v>7</v>
      </c>
      <c r="AZ270">
        <v>7</v>
      </c>
      <c r="BA270">
        <v>7</v>
      </c>
      <c r="BB270">
        <v>7</v>
      </c>
      <c r="BC270">
        <v>7</v>
      </c>
      <c r="BD270">
        <v>7</v>
      </c>
      <c r="BE270">
        <v>7</v>
      </c>
      <c r="BF270">
        <v>7</v>
      </c>
      <c r="BG270">
        <v>7</v>
      </c>
      <c r="BH270">
        <v>3</v>
      </c>
      <c r="BI270">
        <v>3</v>
      </c>
      <c r="BJ270">
        <v>7</v>
      </c>
      <c r="BK270">
        <v>7</v>
      </c>
      <c r="BL270">
        <v>7</v>
      </c>
      <c r="BM270">
        <v>7</v>
      </c>
    </row>
    <row r="271" spans="1:65" x14ac:dyDescent="0.25">
      <c r="A271">
        <v>27</v>
      </c>
      <c r="B271" t="s">
        <v>403</v>
      </c>
      <c r="C271">
        <f>IFERROR(VLOOKUP(Tabla1[[#This Row],[team_name]],fut_masc,2,0),7)</f>
        <v>7</v>
      </c>
      <c r="D271">
        <f>IFERROR(VLOOKUP(Tabla1[[#This Row],[team_name]],fut_fem,2,0),7)</f>
        <v>7</v>
      </c>
      <c r="E271">
        <f>IFERROR(VLOOKUP(Tabla1[[#This Row],[team_name]],fts_masc,2,0),7)</f>
        <v>7</v>
      </c>
      <c r="F271">
        <f>IFERROR(VLOOKUP(Tabla1[[#This Row],[team_name]],fts_fem,2,0),7)</f>
        <v>7</v>
      </c>
      <c r="G271">
        <f>IFERROR(VLOOKUP(Tabla1[[#This Row],[team_name]],vol_masc,2,0),7)</f>
        <v>7</v>
      </c>
      <c r="H271">
        <f>IFERROR(VLOOKUP(Tabla1[[#This Row],[team_name]],bas_masc,2,0),7)</f>
        <v>6</v>
      </c>
      <c r="I271">
        <f>IFERROR(VLOOKUP(Tabla1[[#This Row],[team_name]],bes_masc,2,0),7)</f>
        <v>7</v>
      </c>
      <c r="J271">
        <f>IFERROR(VLOOKUP(Tabla1[[#This Row],[team_name]],bad_masc,2,0),7)</f>
        <v>7</v>
      </c>
      <c r="K271">
        <f>IFERROR(VLOOKUP(Tabla1[[#This Row],[team_name]],cur_masc,2,0),7)</f>
        <v>7</v>
      </c>
      <c r="L271">
        <f>IFERROR(VLOOKUP(Tabla1[[#This Row],[team_name]],ten_masc,2,0),7)</f>
        <v>7</v>
      </c>
      <c r="M271">
        <f>IFERROR(VLOOKUP(Tabla1[[#This Row],[team_name]],rug_masc,2,0),7)</f>
        <v>5</v>
      </c>
      <c r="N271">
        <f>IFERROR(VLOOKUP(Tabla1[[#This Row],[team_name]],sqs_masc,2,0),7)</f>
        <v>7</v>
      </c>
      <c r="O271">
        <f>IFERROR(VLOOKUP(Tabla1[[#This Row],[team_name]],vlp_masc,2,0),7)</f>
        <v>7</v>
      </c>
      <c r="P271">
        <f>IFERROR(VLOOKUP(Tabla1[[#This Row],[team_name]],tem_masc,2,0),7)</f>
        <v>7</v>
      </c>
      <c r="Q271">
        <f>IFERROR(VLOOKUP(Tabla1[[#This Row],[team_name]],bal_masc,2,0),7)</f>
        <v>7</v>
      </c>
      <c r="R271">
        <f>IFERROR(VLOOKUP(Tabla1[[#This Row],[team_name]],hck_masc,2,0),7)</f>
        <v>6</v>
      </c>
      <c r="S271">
        <f>IFERROR(VLOOKUP(Tabla1[[#This Row],[team_name]],arc_masc,2,0),7)</f>
        <v>5</v>
      </c>
      <c r="T271">
        <f>IFERROR(VLOOKUP(Tabla1[[#This Row],[team_name]],esg_masc,2,0),7)</f>
        <v>7</v>
      </c>
      <c r="U271">
        <f>IFERROR(VLOOKUP(Tabla1[[#This Row],[team_name]],vol_fem,2,0),7)</f>
        <v>7</v>
      </c>
      <c r="V271">
        <f>IFERROR(VLOOKUP(Tabla1[[#This Row],[team_name]],bas_fem,2,0),7)</f>
        <v>7</v>
      </c>
      <c r="W271">
        <f>IFERROR(VLOOKUP(Tabla1[[#This Row],[team_name]],bes_fem,2,0),7)</f>
        <v>7</v>
      </c>
      <c r="X271">
        <f>IFERROR(VLOOKUP(Tabla1[[#This Row],[team_name]],bad_fem,2,0),7)</f>
        <v>7</v>
      </c>
      <c r="Y271">
        <f>IFERROR(VLOOKUP(Tabla1[[#This Row],[team_name]],cur_fem,2,0),7)</f>
        <v>7</v>
      </c>
      <c r="Z271">
        <f>IFERROR(VLOOKUP(Tabla1[[#This Row],[team_name]],ten_fem,2,0),7)</f>
        <v>7</v>
      </c>
      <c r="AA271">
        <f>IFERROR(VLOOKUP(Tabla1[[#This Row],[team_name]],rug_fem,2,0),7)</f>
        <v>7</v>
      </c>
      <c r="AB271">
        <f>IFERROR(VLOOKUP(Tabla1[[#This Row],[team_name]],sqs_fem,2,0),7)</f>
        <v>7</v>
      </c>
      <c r="AC271">
        <f>IFERROR(VLOOKUP(Tabla1[[#This Row],[team_name]],vlp_fem,2,0),7)</f>
        <v>7</v>
      </c>
      <c r="AD271">
        <f>IFERROR(VLOOKUP(Tabla1[[#This Row],[team_name]],tem_fem,2,0),7)</f>
        <v>7</v>
      </c>
      <c r="AE271">
        <f>IFERROR(VLOOKUP(Tabla1[[#This Row],[team_name]],bal_fem,2,0),7)</f>
        <v>7</v>
      </c>
      <c r="AF271">
        <f>IFERROR(VLOOKUP(Tabla1[[#This Row],[team_name]],hck_fem,2,0),7)</f>
        <v>7</v>
      </c>
      <c r="AG271">
        <f>IFERROR(VLOOKUP(Tabla1[[#This Row],[team_name]],esg_fem,2,0),7)</f>
        <v>7</v>
      </c>
      <c r="AH271">
        <f>IFERROR(VLOOKUP(Tabla1[[#This Row],[team_name]],esg_fem,2,0),7)</f>
        <v>7</v>
      </c>
      <c r="AI271">
        <v>6</v>
      </c>
      <c r="AJ271">
        <v>7</v>
      </c>
      <c r="AK271">
        <v>7</v>
      </c>
      <c r="AL271">
        <v>7</v>
      </c>
      <c r="AM271">
        <v>7</v>
      </c>
      <c r="AN271">
        <v>7</v>
      </c>
      <c r="AO271">
        <v>7</v>
      </c>
      <c r="AP271">
        <v>7</v>
      </c>
      <c r="AQ271">
        <v>7</v>
      </c>
      <c r="AR271">
        <v>7</v>
      </c>
      <c r="AS271">
        <v>7</v>
      </c>
      <c r="AT271">
        <v>7</v>
      </c>
      <c r="AU271">
        <v>7</v>
      </c>
      <c r="AV271">
        <v>7</v>
      </c>
      <c r="AW271">
        <v>7</v>
      </c>
      <c r="AX271">
        <v>7</v>
      </c>
      <c r="AY271">
        <v>7</v>
      </c>
      <c r="AZ271">
        <v>7</v>
      </c>
      <c r="BA271">
        <v>7</v>
      </c>
      <c r="BB271">
        <v>7</v>
      </c>
      <c r="BC271">
        <v>7</v>
      </c>
      <c r="BD271">
        <v>7</v>
      </c>
      <c r="BE271">
        <v>7</v>
      </c>
      <c r="BF271">
        <v>7</v>
      </c>
      <c r="BG271">
        <v>7</v>
      </c>
      <c r="BH271">
        <v>3</v>
      </c>
      <c r="BI271">
        <v>3</v>
      </c>
      <c r="BJ271">
        <v>7</v>
      </c>
      <c r="BK271">
        <v>7</v>
      </c>
      <c r="BL271">
        <v>7</v>
      </c>
      <c r="BM271">
        <v>7</v>
      </c>
    </row>
    <row r="272" spans="1:65" x14ac:dyDescent="0.25">
      <c r="A272">
        <v>28</v>
      </c>
      <c r="B272" t="s">
        <v>453</v>
      </c>
      <c r="C272">
        <f>IFERROR(VLOOKUP(Tabla1[[#This Row],[team_name]],fut_masc,2,0),7)</f>
        <v>7</v>
      </c>
      <c r="D272">
        <f>IFERROR(VLOOKUP(Tabla1[[#This Row],[team_name]],fut_fem,2,0),7)</f>
        <v>7</v>
      </c>
      <c r="E272">
        <f>IFERROR(VLOOKUP(Tabla1[[#This Row],[team_name]],fts_masc,2,0),7)</f>
        <v>4</v>
      </c>
      <c r="F272">
        <f>IFERROR(VLOOKUP(Tabla1[[#This Row],[team_name]],fts_fem,2,0),7)</f>
        <v>7</v>
      </c>
      <c r="G272">
        <f>IFERROR(VLOOKUP(Tabla1[[#This Row],[team_name]],vol_masc,2,0),7)</f>
        <v>7</v>
      </c>
      <c r="H272">
        <f>IFERROR(VLOOKUP(Tabla1[[#This Row],[team_name]],bas_masc,2,0),7)</f>
        <v>7</v>
      </c>
      <c r="I272">
        <f>IFERROR(VLOOKUP(Tabla1[[#This Row],[team_name]],bes_masc,2,0),7)</f>
        <v>7</v>
      </c>
      <c r="J272">
        <f>IFERROR(VLOOKUP(Tabla1[[#This Row],[team_name]],bad_masc,2,0),7)</f>
        <v>7</v>
      </c>
      <c r="K272">
        <f>IFERROR(VLOOKUP(Tabla1[[#This Row],[team_name]],cur_masc,2,0),7)</f>
        <v>7</v>
      </c>
      <c r="L272">
        <f>IFERROR(VLOOKUP(Tabla1[[#This Row],[team_name]],ten_masc,2,0),7)</f>
        <v>7</v>
      </c>
      <c r="M272">
        <f>IFERROR(VLOOKUP(Tabla1[[#This Row],[team_name]],rug_masc,2,0),7)</f>
        <v>7</v>
      </c>
      <c r="N272">
        <f>IFERROR(VLOOKUP(Tabla1[[#This Row],[team_name]],sqs_masc,2,0),7)</f>
        <v>7</v>
      </c>
      <c r="O272">
        <f>IFERROR(VLOOKUP(Tabla1[[#This Row],[team_name]],vlp_masc,2,0),7)</f>
        <v>7</v>
      </c>
      <c r="P272">
        <f>IFERROR(VLOOKUP(Tabla1[[#This Row],[team_name]],tem_masc,2,0),7)</f>
        <v>7</v>
      </c>
      <c r="Q272">
        <f>IFERROR(VLOOKUP(Tabla1[[#This Row],[team_name]],bal_masc,2,0),7)</f>
        <v>7</v>
      </c>
      <c r="R272">
        <f>IFERROR(VLOOKUP(Tabla1[[#This Row],[team_name]],hck_masc,2,0),7)</f>
        <v>6</v>
      </c>
      <c r="S272">
        <f>IFERROR(VLOOKUP(Tabla1[[#This Row],[team_name]],arc_masc,2,0),7)</f>
        <v>7</v>
      </c>
      <c r="T272">
        <f>IFERROR(VLOOKUP(Tabla1[[#This Row],[team_name]],esg_masc,2,0),7)</f>
        <v>7</v>
      </c>
      <c r="U272">
        <f>IFERROR(VLOOKUP(Tabla1[[#This Row],[team_name]],vol_fem,2,0),7)</f>
        <v>7</v>
      </c>
      <c r="V272">
        <f>IFERROR(VLOOKUP(Tabla1[[#This Row],[team_name]],bas_fem,2,0),7)</f>
        <v>7</v>
      </c>
      <c r="W272">
        <f>IFERROR(VLOOKUP(Tabla1[[#This Row],[team_name]],bes_fem,2,0),7)</f>
        <v>7</v>
      </c>
      <c r="X272">
        <f>IFERROR(VLOOKUP(Tabla1[[#This Row],[team_name]],bad_fem,2,0),7)</f>
        <v>7</v>
      </c>
      <c r="Y272">
        <f>IFERROR(VLOOKUP(Tabla1[[#This Row],[team_name]],cur_fem,2,0),7)</f>
        <v>7</v>
      </c>
      <c r="Z272">
        <f>IFERROR(VLOOKUP(Tabla1[[#This Row],[team_name]],ten_fem,2,0),7)</f>
        <v>7</v>
      </c>
      <c r="AA272">
        <f>IFERROR(VLOOKUP(Tabla1[[#This Row],[team_name]],rug_fem,2,0),7)</f>
        <v>7</v>
      </c>
      <c r="AB272">
        <f>IFERROR(VLOOKUP(Tabla1[[#This Row],[team_name]],sqs_fem,2,0),7)</f>
        <v>7</v>
      </c>
      <c r="AC272">
        <f>IFERROR(VLOOKUP(Tabla1[[#This Row],[team_name]],vlp_fem,2,0),7)</f>
        <v>7</v>
      </c>
      <c r="AD272">
        <f>IFERROR(VLOOKUP(Tabla1[[#This Row],[team_name]],tem_fem,2,0),7)</f>
        <v>7</v>
      </c>
      <c r="AE272">
        <f>IFERROR(VLOOKUP(Tabla1[[#This Row],[team_name]],bal_fem,2,0),7)</f>
        <v>7</v>
      </c>
      <c r="AF272">
        <f>IFERROR(VLOOKUP(Tabla1[[#This Row],[team_name]],hck_fem,2,0),7)</f>
        <v>7</v>
      </c>
      <c r="AG272">
        <f>IFERROR(VLOOKUP(Tabla1[[#This Row],[team_name]],esg_fem,2,0),7)</f>
        <v>7</v>
      </c>
      <c r="AH272">
        <f>IFERROR(VLOOKUP(Tabla1[[#This Row],[team_name]],esg_fem,2,0),7)</f>
        <v>7</v>
      </c>
      <c r="AI272">
        <v>7</v>
      </c>
      <c r="AJ272">
        <v>7</v>
      </c>
      <c r="AK272">
        <v>7</v>
      </c>
      <c r="AL272">
        <v>7</v>
      </c>
      <c r="AM272">
        <v>7</v>
      </c>
      <c r="AN272">
        <v>7</v>
      </c>
      <c r="AO272">
        <v>7</v>
      </c>
      <c r="AP272">
        <v>7</v>
      </c>
      <c r="AQ272">
        <v>7</v>
      </c>
      <c r="AR272">
        <v>7</v>
      </c>
      <c r="AS272">
        <v>4</v>
      </c>
      <c r="AT272">
        <v>7</v>
      </c>
      <c r="AU272">
        <v>7</v>
      </c>
      <c r="AV272">
        <v>7</v>
      </c>
      <c r="AW272">
        <v>7</v>
      </c>
      <c r="AX272">
        <v>7</v>
      </c>
      <c r="AY272">
        <v>7</v>
      </c>
      <c r="AZ272">
        <v>7</v>
      </c>
      <c r="BA272">
        <v>7</v>
      </c>
      <c r="BB272">
        <v>7</v>
      </c>
      <c r="BC272">
        <v>7</v>
      </c>
      <c r="BD272">
        <v>7</v>
      </c>
      <c r="BE272">
        <v>7</v>
      </c>
      <c r="BF272">
        <v>7</v>
      </c>
      <c r="BG272">
        <v>7</v>
      </c>
      <c r="BH272">
        <v>3</v>
      </c>
      <c r="BI272">
        <v>3</v>
      </c>
      <c r="BJ272">
        <v>7</v>
      </c>
      <c r="BK272">
        <v>7</v>
      </c>
      <c r="BL272">
        <v>7</v>
      </c>
      <c r="BM272">
        <v>7</v>
      </c>
    </row>
    <row r="273" spans="1:65" x14ac:dyDescent="0.25">
      <c r="A273">
        <v>29</v>
      </c>
      <c r="B273" t="s">
        <v>353</v>
      </c>
      <c r="C273">
        <f>IFERROR(VLOOKUP(Tabla1[[#This Row],[team_name]],fut_masc,2,0),7)</f>
        <v>4</v>
      </c>
      <c r="D273">
        <f>IFERROR(VLOOKUP(Tabla1[[#This Row],[team_name]],fut_fem,2,0),7)</f>
        <v>7</v>
      </c>
      <c r="E273">
        <f>IFERROR(VLOOKUP(Tabla1[[#This Row],[team_name]],fts_masc,2,0),7)</f>
        <v>6</v>
      </c>
      <c r="F273">
        <f>IFERROR(VLOOKUP(Tabla1[[#This Row],[team_name]],fts_fem,2,0),7)</f>
        <v>7</v>
      </c>
      <c r="G273">
        <f>IFERROR(VLOOKUP(Tabla1[[#This Row],[team_name]],vol_masc,2,0),7)</f>
        <v>7</v>
      </c>
      <c r="H273">
        <f>IFERROR(VLOOKUP(Tabla1[[#This Row],[team_name]],bas_masc,2,0),7)</f>
        <v>5</v>
      </c>
      <c r="I273">
        <f>IFERROR(VLOOKUP(Tabla1[[#This Row],[team_name]],bes_masc,2,0),7)</f>
        <v>7</v>
      </c>
      <c r="J273">
        <f>IFERROR(VLOOKUP(Tabla1[[#This Row],[team_name]],bad_masc,2,0),7)</f>
        <v>7</v>
      </c>
      <c r="K273">
        <f>IFERROR(VLOOKUP(Tabla1[[#This Row],[team_name]],cur_masc,2,0),7)</f>
        <v>7</v>
      </c>
      <c r="L273">
        <f>IFERROR(VLOOKUP(Tabla1[[#This Row],[team_name]],ten_masc,2,0),7)</f>
        <v>7</v>
      </c>
      <c r="M273">
        <f>IFERROR(VLOOKUP(Tabla1[[#This Row],[team_name]],rug_masc,2,0),7)</f>
        <v>7</v>
      </c>
      <c r="N273">
        <f>IFERROR(VLOOKUP(Tabla1[[#This Row],[team_name]],sqs_masc,2,0),7)</f>
        <v>7</v>
      </c>
      <c r="O273">
        <f>IFERROR(VLOOKUP(Tabla1[[#This Row],[team_name]],vlp_masc,2,0),7)</f>
        <v>7</v>
      </c>
      <c r="P273">
        <f>IFERROR(VLOOKUP(Tabla1[[#This Row],[team_name]],tem_masc,2,0),7)</f>
        <v>7</v>
      </c>
      <c r="Q273">
        <f>IFERROR(VLOOKUP(Tabla1[[#This Row],[team_name]],bal_masc,2,0),7)</f>
        <v>7</v>
      </c>
      <c r="R273">
        <f>IFERROR(VLOOKUP(Tabla1[[#This Row],[team_name]],hck_masc,2,0),7)</f>
        <v>6</v>
      </c>
      <c r="S273">
        <f>IFERROR(VLOOKUP(Tabla1[[#This Row],[team_name]],arc_masc,2,0),7)</f>
        <v>5</v>
      </c>
      <c r="T273">
        <f>IFERROR(VLOOKUP(Tabla1[[#This Row],[team_name]],esg_masc,2,0),7)</f>
        <v>7</v>
      </c>
      <c r="U273">
        <f>IFERROR(VLOOKUP(Tabla1[[#This Row],[team_name]],vol_fem,2,0),7)</f>
        <v>7</v>
      </c>
      <c r="V273">
        <f>IFERROR(VLOOKUP(Tabla1[[#This Row],[team_name]],bas_fem,2,0),7)</f>
        <v>7</v>
      </c>
      <c r="W273">
        <f>IFERROR(VLOOKUP(Tabla1[[#This Row],[team_name]],bes_fem,2,0),7)</f>
        <v>7</v>
      </c>
      <c r="X273">
        <f>IFERROR(VLOOKUP(Tabla1[[#This Row],[team_name]],bad_fem,2,0),7)</f>
        <v>7</v>
      </c>
      <c r="Y273">
        <f>IFERROR(VLOOKUP(Tabla1[[#This Row],[team_name]],cur_fem,2,0),7)</f>
        <v>7</v>
      </c>
      <c r="Z273">
        <f>IFERROR(VLOOKUP(Tabla1[[#This Row],[team_name]],ten_fem,2,0),7)</f>
        <v>7</v>
      </c>
      <c r="AA273">
        <f>IFERROR(VLOOKUP(Tabla1[[#This Row],[team_name]],rug_fem,2,0),7)</f>
        <v>7</v>
      </c>
      <c r="AB273">
        <f>IFERROR(VLOOKUP(Tabla1[[#This Row],[team_name]],sqs_fem,2,0),7)</f>
        <v>7</v>
      </c>
      <c r="AC273">
        <f>IFERROR(VLOOKUP(Tabla1[[#This Row],[team_name]],vlp_fem,2,0),7)</f>
        <v>7</v>
      </c>
      <c r="AD273">
        <f>IFERROR(VLOOKUP(Tabla1[[#This Row],[team_name]],tem_fem,2,0),7)</f>
        <v>7</v>
      </c>
      <c r="AE273">
        <f>IFERROR(VLOOKUP(Tabla1[[#This Row],[team_name]],bal_fem,2,0),7)</f>
        <v>7</v>
      </c>
      <c r="AF273">
        <f>IFERROR(VLOOKUP(Tabla1[[#This Row],[team_name]],hck_fem,2,0),7)</f>
        <v>7</v>
      </c>
      <c r="AG273">
        <f>IFERROR(VLOOKUP(Tabla1[[#This Row],[team_name]],esg_fem,2,0),7)</f>
        <v>7</v>
      </c>
      <c r="AH273">
        <f>IFERROR(VLOOKUP(Tabla1[[#This Row],[team_name]],esg_fem,2,0),7)</f>
        <v>7</v>
      </c>
      <c r="AI273">
        <v>7</v>
      </c>
      <c r="AJ273">
        <v>7</v>
      </c>
      <c r="AK273">
        <v>6</v>
      </c>
      <c r="AL273">
        <v>7</v>
      </c>
      <c r="AM273">
        <v>7</v>
      </c>
      <c r="AN273">
        <v>7</v>
      </c>
      <c r="AO273">
        <v>7</v>
      </c>
      <c r="AP273">
        <v>7</v>
      </c>
      <c r="AQ273">
        <v>7</v>
      </c>
      <c r="AR273">
        <v>7</v>
      </c>
      <c r="AS273">
        <v>7</v>
      </c>
      <c r="AT273">
        <v>7</v>
      </c>
      <c r="AU273">
        <v>7</v>
      </c>
      <c r="AV273">
        <v>7</v>
      </c>
      <c r="AW273">
        <v>7</v>
      </c>
      <c r="AX273">
        <v>7</v>
      </c>
      <c r="AY273">
        <v>7</v>
      </c>
      <c r="AZ273">
        <v>7</v>
      </c>
      <c r="BA273">
        <v>7</v>
      </c>
      <c r="BB273">
        <v>7</v>
      </c>
      <c r="BC273">
        <v>7</v>
      </c>
      <c r="BD273">
        <v>7</v>
      </c>
      <c r="BE273">
        <v>7</v>
      </c>
      <c r="BF273">
        <v>7</v>
      </c>
      <c r="BG273">
        <v>7</v>
      </c>
      <c r="BH273">
        <v>3</v>
      </c>
      <c r="BI273">
        <v>3</v>
      </c>
      <c r="BJ273">
        <v>7</v>
      </c>
      <c r="BK273">
        <v>7</v>
      </c>
      <c r="BL273">
        <v>7</v>
      </c>
      <c r="BM273">
        <v>7</v>
      </c>
    </row>
    <row r="274" spans="1:65" x14ac:dyDescent="0.25">
      <c r="A274">
        <v>30</v>
      </c>
      <c r="B274" t="s">
        <v>516</v>
      </c>
      <c r="C274">
        <f>IFERROR(VLOOKUP(Tabla1[[#This Row],[team_name]],fut_masc,2,0),7)</f>
        <v>4</v>
      </c>
      <c r="D274">
        <f>IFERROR(VLOOKUP(Tabla1[[#This Row],[team_name]],fut_fem,2,0),7)</f>
        <v>7</v>
      </c>
      <c r="E274">
        <f>IFERROR(VLOOKUP(Tabla1[[#This Row],[team_name]],fts_masc,2,0),7)</f>
        <v>4</v>
      </c>
      <c r="F274">
        <f>IFERROR(VLOOKUP(Tabla1[[#This Row],[team_name]],fts_fem,2,0),7)</f>
        <v>7</v>
      </c>
      <c r="G274">
        <f>IFERROR(VLOOKUP(Tabla1[[#This Row],[team_name]],vol_masc,2,0),7)</f>
        <v>7</v>
      </c>
      <c r="H274">
        <f>IFERROR(VLOOKUP(Tabla1[[#This Row],[team_name]],bas_masc,2,0),7)</f>
        <v>3</v>
      </c>
      <c r="I274">
        <f>IFERROR(VLOOKUP(Tabla1[[#This Row],[team_name]],bes_masc,2,0),7)</f>
        <v>7</v>
      </c>
      <c r="J274">
        <f>IFERROR(VLOOKUP(Tabla1[[#This Row],[team_name]],bad_masc,2,0),7)</f>
        <v>7</v>
      </c>
      <c r="K274">
        <f>IFERROR(VLOOKUP(Tabla1[[#This Row],[team_name]],cur_masc,2,0),7)</f>
        <v>6</v>
      </c>
      <c r="L274">
        <f>IFERROR(VLOOKUP(Tabla1[[#This Row],[team_name]],ten_masc,2,0),7)</f>
        <v>4</v>
      </c>
      <c r="M274">
        <f>IFERROR(VLOOKUP(Tabla1[[#This Row],[team_name]],rug_masc,2,0),7)</f>
        <v>6</v>
      </c>
      <c r="N274">
        <f>IFERROR(VLOOKUP(Tabla1[[#This Row],[team_name]],sqs_masc,2,0),7)</f>
        <v>7</v>
      </c>
      <c r="O274">
        <f>IFERROR(VLOOKUP(Tabla1[[#This Row],[team_name]],vlp_masc,2,0),7)</f>
        <v>7</v>
      </c>
      <c r="P274">
        <f>IFERROR(VLOOKUP(Tabla1[[#This Row],[team_name]],tem_masc,2,0),7)</f>
        <v>7</v>
      </c>
      <c r="Q274">
        <f>IFERROR(VLOOKUP(Tabla1[[#This Row],[team_name]],bal_masc,2,0),7)</f>
        <v>7</v>
      </c>
      <c r="R274">
        <f>IFERROR(VLOOKUP(Tabla1[[#This Row],[team_name]],hck_masc,2,0),7)</f>
        <v>7</v>
      </c>
      <c r="S274">
        <f>IFERROR(VLOOKUP(Tabla1[[#This Row],[team_name]],arc_masc,2,0),7)</f>
        <v>7</v>
      </c>
      <c r="T274">
        <f>IFERROR(VLOOKUP(Tabla1[[#This Row],[team_name]],esg_masc,2,0),7)</f>
        <v>7</v>
      </c>
      <c r="U274">
        <f>IFERROR(VLOOKUP(Tabla1[[#This Row],[team_name]],vol_fem,2,0),7)</f>
        <v>7</v>
      </c>
      <c r="V274">
        <f>IFERROR(VLOOKUP(Tabla1[[#This Row],[team_name]],bas_fem,2,0),7)</f>
        <v>7</v>
      </c>
      <c r="W274">
        <f>IFERROR(VLOOKUP(Tabla1[[#This Row],[team_name]],bes_fem,2,0),7)</f>
        <v>7</v>
      </c>
      <c r="X274">
        <f>IFERROR(VLOOKUP(Tabla1[[#This Row],[team_name]],bad_fem,2,0),7)</f>
        <v>7</v>
      </c>
      <c r="Y274">
        <f>IFERROR(VLOOKUP(Tabla1[[#This Row],[team_name]],cur_fem,2,0),7)</f>
        <v>7</v>
      </c>
      <c r="Z274">
        <f>IFERROR(VLOOKUP(Tabla1[[#This Row],[team_name]],ten_fem,2,0),7)</f>
        <v>7</v>
      </c>
      <c r="AA274">
        <f>IFERROR(VLOOKUP(Tabla1[[#This Row],[team_name]],rug_fem,2,0),7)</f>
        <v>7</v>
      </c>
      <c r="AB274">
        <f>IFERROR(VLOOKUP(Tabla1[[#This Row],[team_name]],sqs_fem,2,0),7)</f>
        <v>7</v>
      </c>
      <c r="AC274">
        <f>IFERROR(VLOOKUP(Tabla1[[#This Row],[team_name]],vlp_fem,2,0),7)</f>
        <v>7</v>
      </c>
      <c r="AD274">
        <f>IFERROR(VLOOKUP(Tabla1[[#This Row],[team_name]],tem_fem,2,0),7)</f>
        <v>7</v>
      </c>
      <c r="AE274">
        <f>IFERROR(VLOOKUP(Tabla1[[#This Row],[team_name]],bal_fem,2,0),7)</f>
        <v>7</v>
      </c>
      <c r="AF274">
        <f>IFERROR(VLOOKUP(Tabla1[[#This Row],[team_name]],hck_fem,2,0),7)</f>
        <v>7</v>
      </c>
      <c r="AG274">
        <f>IFERROR(VLOOKUP(Tabla1[[#This Row],[team_name]],esg_fem,2,0),7)</f>
        <v>7</v>
      </c>
      <c r="AH274">
        <f>IFERROR(VLOOKUP(Tabla1[[#This Row],[team_name]],esg_fem,2,0),7)</f>
        <v>7</v>
      </c>
      <c r="AI274">
        <v>6</v>
      </c>
      <c r="AJ274">
        <v>7</v>
      </c>
      <c r="AK274">
        <v>7</v>
      </c>
      <c r="AL274">
        <v>7</v>
      </c>
      <c r="AM274">
        <v>7</v>
      </c>
      <c r="AN274">
        <v>7</v>
      </c>
      <c r="AO274">
        <v>7</v>
      </c>
      <c r="AP274">
        <v>7</v>
      </c>
      <c r="AQ274">
        <v>7</v>
      </c>
      <c r="AR274">
        <v>7</v>
      </c>
      <c r="AS274">
        <v>7</v>
      </c>
      <c r="AT274">
        <v>7</v>
      </c>
      <c r="AU274">
        <v>6</v>
      </c>
      <c r="AV274">
        <v>7</v>
      </c>
      <c r="AW274">
        <v>7</v>
      </c>
      <c r="AX274">
        <v>7</v>
      </c>
      <c r="AY274">
        <v>7</v>
      </c>
      <c r="AZ274">
        <v>7</v>
      </c>
      <c r="BA274">
        <v>7</v>
      </c>
      <c r="BB274">
        <v>7</v>
      </c>
      <c r="BC274">
        <v>7</v>
      </c>
      <c r="BD274">
        <v>7</v>
      </c>
      <c r="BE274">
        <v>7</v>
      </c>
      <c r="BF274">
        <v>7</v>
      </c>
      <c r="BG274">
        <v>7</v>
      </c>
      <c r="BH274">
        <v>3</v>
      </c>
      <c r="BI274">
        <v>3</v>
      </c>
      <c r="BJ274">
        <v>7</v>
      </c>
      <c r="BK274">
        <v>7</v>
      </c>
      <c r="BL274">
        <v>7</v>
      </c>
      <c r="BM274">
        <v>7</v>
      </c>
    </row>
    <row r="275" spans="1:65" x14ac:dyDescent="0.25">
      <c r="A275">
        <v>31</v>
      </c>
      <c r="B275" t="s">
        <v>340</v>
      </c>
      <c r="C275">
        <f>IFERROR(VLOOKUP(Tabla1[[#This Row],[team_name]],fut_masc,2,0),7)</f>
        <v>6</v>
      </c>
      <c r="D275">
        <f>IFERROR(VLOOKUP(Tabla1[[#This Row],[team_name]],fut_fem,2,0),7)</f>
        <v>7</v>
      </c>
      <c r="E275">
        <f>IFERROR(VLOOKUP(Tabla1[[#This Row],[team_name]],fts_masc,2,0),7)</f>
        <v>7</v>
      </c>
      <c r="F275">
        <f>IFERROR(VLOOKUP(Tabla1[[#This Row],[team_name]],fts_fem,2,0),7)</f>
        <v>7</v>
      </c>
      <c r="G275">
        <f>IFERROR(VLOOKUP(Tabla1[[#This Row],[team_name]],vol_masc,2,0),7)</f>
        <v>7</v>
      </c>
      <c r="H275">
        <f>IFERROR(VLOOKUP(Tabla1[[#This Row],[team_name]],bas_masc,2,0),7)</f>
        <v>7</v>
      </c>
      <c r="I275">
        <f>IFERROR(VLOOKUP(Tabla1[[#This Row],[team_name]],bes_masc,2,0),7)</f>
        <v>7</v>
      </c>
      <c r="J275">
        <f>IFERROR(VLOOKUP(Tabla1[[#This Row],[team_name]],bad_masc,2,0),7)</f>
        <v>7</v>
      </c>
      <c r="K275">
        <f>IFERROR(VLOOKUP(Tabla1[[#This Row],[team_name]],cur_masc,2,0),7)</f>
        <v>7</v>
      </c>
      <c r="L275">
        <f>IFERROR(VLOOKUP(Tabla1[[#This Row],[team_name]],ten_masc,2,0),7)</f>
        <v>7</v>
      </c>
      <c r="M275">
        <f>IFERROR(VLOOKUP(Tabla1[[#This Row],[team_name]],rug_masc,2,0),7)</f>
        <v>5</v>
      </c>
      <c r="N275">
        <f>IFERROR(VLOOKUP(Tabla1[[#This Row],[team_name]],sqs_masc,2,0),7)</f>
        <v>7</v>
      </c>
      <c r="O275">
        <f>IFERROR(VLOOKUP(Tabla1[[#This Row],[team_name]],vlp_masc,2,0),7)</f>
        <v>7</v>
      </c>
      <c r="P275">
        <f>IFERROR(VLOOKUP(Tabla1[[#This Row],[team_name]],tem_masc,2,0),7)</f>
        <v>7</v>
      </c>
      <c r="Q275">
        <f>IFERROR(VLOOKUP(Tabla1[[#This Row],[team_name]],bal_masc,2,0),7)</f>
        <v>7</v>
      </c>
      <c r="R275">
        <f>IFERROR(VLOOKUP(Tabla1[[#This Row],[team_name]],hck_masc,2,0),7)</f>
        <v>7</v>
      </c>
      <c r="S275">
        <f>IFERROR(VLOOKUP(Tabla1[[#This Row],[team_name]],arc_masc,2,0),7)</f>
        <v>7</v>
      </c>
      <c r="T275">
        <f>IFERROR(VLOOKUP(Tabla1[[#This Row],[team_name]],esg_masc,2,0),7)</f>
        <v>7</v>
      </c>
      <c r="U275">
        <f>IFERROR(VLOOKUP(Tabla1[[#This Row],[team_name]],vol_fem,2,0),7)</f>
        <v>7</v>
      </c>
      <c r="V275">
        <f>IFERROR(VLOOKUP(Tabla1[[#This Row],[team_name]],bas_fem,2,0),7)</f>
        <v>7</v>
      </c>
      <c r="W275">
        <f>IFERROR(VLOOKUP(Tabla1[[#This Row],[team_name]],bes_fem,2,0),7)</f>
        <v>7</v>
      </c>
      <c r="X275">
        <f>IFERROR(VLOOKUP(Tabla1[[#This Row],[team_name]],bad_fem,2,0),7)</f>
        <v>7</v>
      </c>
      <c r="Y275">
        <f>IFERROR(VLOOKUP(Tabla1[[#This Row],[team_name]],cur_fem,2,0),7)</f>
        <v>7</v>
      </c>
      <c r="Z275">
        <f>IFERROR(VLOOKUP(Tabla1[[#This Row],[team_name]],ten_fem,2,0),7)</f>
        <v>7</v>
      </c>
      <c r="AA275">
        <f>IFERROR(VLOOKUP(Tabla1[[#This Row],[team_name]],rug_fem,2,0),7)</f>
        <v>7</v>
      </c>
      <c r="AB275">
        <f>IFERROR(VLOOKUP(Tabla1[[#This Row],[team_name]],sqs_fem,2,0),7)</f>
        <v>7</v>
      </c>
      <c r="AC275">
        <f>IFERROR(VLOOKUP(Tabla1[[#This Row],[team_name]],vlp_fem,2,0),7)</f>
        <v>7</v>
      </c>
      <c r="AD275">
        <f>IFERROR(VLOOKUP(Tabla1[[#This Row],[team_name]],tem_fem,2,0),7)</f>
        <v>7</v>
      </c>
      <c r="AE275">
        <f>IFERROR(VLOOKUP(Tabla1[[#This Row],[team_name]],bal_fem,2,0),7)</f>
        <v>7</v>
      </c>
      <c r="AF275">
        <f>IFERROR(VLOOKUP(Tabla1[[#This Row],[team_name]],hck_fem,2,0),7)</f>
        <v>7</v>
      </c>
      <c r="AG275">
        <f>IFERROR(VLOOKUP(Tabla1[[#This Row],[team_name]],esg_fem,2,0),7)</f>
        <v>7</v>
      </c>
      <c r="AH275">
        <f>IFERROR(VLOOKUP(Tabla1[[#This Row],[team_name]],esg_fem,2,0),7)</f>
        <v>7</v>
      </c>
      <c r="AI275">
        <v>4</v>
      </c>
      <c r="AJ275">
        <v>7</v>
      </c>
      <c r="AK275">
        <v>7</v>
      </c>
      <c r="AL275">
        <v>7</v>
      </c>
      <c r="AM275">
        <v>7</v>
      </c>
      <c r="AN275">
        <v>7</v>
      </c>
      <c r="AO275">
        <v>7</v>
      </c>
      <c r="AP275">
        <v>7</v>
      </c>
      <c r="AQ275">
        <v>7</v>
      </c>
      <c r="AR275">
        <v>7</v>
      </c>
      <c r="AS275">
        <v>7</v>
      </c>
      <c r="AT275">
        <v>7</v>
      </c>
      <c r="AU275">
        <v>7</v>
      </c>
      <c r="AV275">
        <v>7</v>
      </c>
      <c r="AW275">
        <v>7</v>
      </c>
      <c r="AX275">
        <v>7</v>
      </c>
      <c r="AY275">
        <v>7</v>
      </c>
      <c r="AZ275">
        <v>7</v>
      </c>
      <c r="BA275">
        <v>7</v>
      </c>
      <c r="BB275">
        <v>7</v>
      </c>
      <c r="BC275">
        <v>7</v>
      </c>
      <c r="BD275">
        <v>7</v>
      </c>
      <c r="BE275">
        <v>7</v>
      </c>
      <c r="BF275">
        <v>7</v>
      </c>
      <c r="BG275">
        <v>7</v>
      </c>
      <c r="BH275">
        <v>3</v>
      </c>
      <c r="BI275">
        <v>3</v>
      </c>
      <c r="BJ275">
        <v>7</v>
      </c>
      <c r="BK275">
        <v>7</v>
      </c>
      <c r="BL275">
        <v>7</v>
      </c>
      <c r="BM275">
        <v>7</v>
      </c>
    </row>
    <row r="276" spans="1:65" x14ac:dyDescent="0.25">
      <c r="A276">
        <v>32</v>
      </c>
      <c r="B276" t="s">
        <v>327</v>
      </c>
      <c r="C276">
        <f>IFERROR(VLOOKUP(Tabla1[[#This Row],[team_name]],fut_masc,2,0),7)</f>
        <v>1</v>
      </c>
      <c r="D276">
        <f>IFERROR(VLOOKUP(Tabla1[[#This Row],[team_name]],fut_fem,2,0),7)</f>
        <v>7</v>
      </c>
      <c r="E276">
        <f>IFERROR(VLOOKUP(Tabla1[[#This Row],[team_name]],fts_masc,2,0),7)</f>
        <v>1</v>
      </c>
      <c r="F276">
        <f>IFERROR(VLOOKUP(Tabla1[[#This Row],[team_name]],fts_fem,2,0),7)</f>
        <v>7</v>
      </c>
      <c r="G276">
        <f>IFERROR(VLOOKUP(Tabla1[[#This Row],[team_name]],vol_masc,2,0),7)</f>
        <v>1</v>
      </c>
      <c r="H276">
        <f>IFERROR(VLOOKUP(Tabla1[[#This Row],[team_name]],bas_masc,2,0),7)</f>
        <v>1</v>
      </c>
      <c r="I276">
        <f>IFERROR(VLOOKUP(Tabla1[[#This Row],[team_name]],bes_masc,2,0),7)</f>
        <v>3</v>
      </c>
      <c r="J276">
        <f>IFERROR(VLOOKUP(Tabla1[[#This Row],[team_name]],bad_masc,2,0),7)</f>
        <v>7</v>
      </c>
      <c r="K276">
        <f>IFERROR(VLOOKUP(Tabla1[[#This Row],[team_name]],cur_masc,2,0),7)</f>
        <v>5</v>
      </c>
      <c r="L276">
        <f>IFERROR(VLOOKUP(Tabla1[[#This Row],[team_name]],ten_masc,2,0),7)</f>
        <v>3</v>
      </c>
      <c r="M276">
        <f>IFERROR(VLOOKUP(Tabla1[[#This Row],[team_name]],rug_masc,2,0),7)</f>
        <v>3</v>
      </c>
      <c r="N276">
        <f>IFERROR(VLOOKUP(Tabla1[[#This Row],[team_name]],sqs_masc,2,0),7)</f>
        <v>7</v>
      </c>
      <c r="O276">
        <f>IFERROR(VLOOKUP(Tabla1[[#This Row],[team_name]],vlp_masc,2,0),7)</f>
        <v>1</v>
      </c>
      <c r="P276">
        <f>IFERROR(VLOOKUP(Tabla1[[#This Row],[team_name]],tem_masc,2,0),7)</f>
        <v>1</v>
      </c>
      <c r="Q276">
        <f>IFERROR(VLOOKUP(Tabla1[[#This Row],[team_name]],bal_masc,2,0),7)</f>
        <v>7</v>
      </c>
      <c r="R276">
        <f>IFERROR(VLOOKUP(Tabla1[[#This Row],[team_name]],hck_masc,2,0),7)</f>
        <v>3</v>
      </c>
      <c r="S276">
        <f>IFERROR(VLOOKUP(Tabla1[[#This Row],[team_name]],arc_masc,2,0),7)</f>
        <v>2</v>
      </c>
      <c r="T276">
        <f>IFERROR(VLOOKUP(Tabla1[[#This Row],[team_name]],esg_masc,2,0),7)</f>
        <v>3</v>
      </c>
      <c r="U276">
        <f>IFERROR(VLOOKUP(Tabla1[[#This Row],[team_name]],vol_fem,2,0),7)</f>
        <v>7</v>
      </c>
      <c r="V276">
        <f>IFERROR(VLOOKUP(Tabla1[[#This Row],[team_name]],bas_fem,2,0),7)</f>
        <v>7</v>
      </c>
      <c r="W276">
        <f>IFERROR(VLOOKUP(Tabla1[[#This Row],[team_name]],bes_fem,2,0),7)</f>
        <v>7</v>
      </c>
      <c r="X276">
        <f>IFERROR(VLOOKUP(Tabla1[[#This Row],[team_name]],bad_fem,2,0),7)</f>
        <v>7</v>
      </c>
      <c r="Y276">
        <f>IFERROR(VLOOKUP(Tabla1[[#This Row],[team_name]],cur_fem,2,0),7)</f>
        <v>7</v>
      </c>
      <c r="Z276">
        <f>IFERROR(VLOOKUP(Tabla1[[#This Row],[team_name]],ten_fem,2,0),7)</f>
        <v>7</v>
      </c>
      <c r="AA276">
        <f>IFERROR(VLOOKUP(Tabla1[[#This Row],[team_name]],rug_fem,2,0),7)</f>
        <v>7</v>
      </c>
      <c r="AB276">
        <f>IFERROR(VLOOKUP(Tabla1[[#This Row],[team_name]],sqs_fem,2,0),7)</f>
        <v>7</v>
      </c>
      <c r="AC276">
        <f>IFERROR(VLOOKUP(Tabla1[[#This Row],[team_name]],vlp_fem,2,0),7)</f>
        <v>7</v>
      </c>
      <c r="AD276">
        <f>IFERROR(VLOOKUP(Tabla1[[#This Row],[team_name]],tem_fem,2,0),7)</f>
        <v>7</v>
      </c>
      <c r="AE276">
        <f>IFERROR(VLOOKUP(Tabla1[[#This Row],[team_name]],bal_fem,2,0),7)</f>
        <v>7</v>
      </c>
      <c r="AF276">
        <f>IFERROR(VLOOKUP(Tabla1[[#This Row],[team_name]],hck_fem,2,0),7)</f>
        <v>7</v>
      </c>
      <c r="AG276">
        <f>IFERROR(VLOOKUP(Tabla1[[#This Row],[team_name]],esg_fem,2,0),7)</f>
        <v>7</v>
      </c>
      <c r="AH276">
        <f>IFERROR(VLOOKUP(Tabla1[[#This Row],[team_name]],esg_fem,2,0),7)</f>
        <v>7</v>
      </c>
      <c r="AI276">
        <v>3</v>
      </c>
      <c r="AJ276">
        <v>4</v>
      </c>
      <c r="AK276">
        <v>5</v>
      </c>
      <c r="AL276">
        <v>7</v>
      </c>
      <c r="AM276">
        <v>6</v>
      </c>
      <c r="AN276">
        <v>5</v>
      </c>
      <c r="AO276">
        <v>4</v>
      </c>
      <c r="AP276">
        <v>3</v>
      </c>
      <c r="AQ276">
        <v>4</v>
      </c>
      <c r="AR276">
        <v>7</v>
      </c>
      <c r="AS276">
        <v>5</v>
      </c>
      <c r="AT276">
        <v>7</v>
      </c>
      <c r="AU276">
        <v>3</v>
      </c>
      <c r="AV276">
        <v>7</v>
      </c>
      <c r="AW276">
        <v>4</v>
      </c>
      <c r="AX276">
        <v>5</v>
      </c>
      <c r="AY276">
        <v>7</v>
      </c>
      <c r="AZ276">
        <v>2</v>
      </c>
      <c r="BA276">
        <v>4</v>
      </c>
      <c r="BB276">
        <v>3</v>
      </c>
      <c r="BC276">
        <v>7</v>
      </c>
      <c r="BD276">
        <v>7</v>
      </c>
      <c r="BE276">
        <v>7</v>
      </c>
      <c r="BF276">
        <v>7</v>
      </c>
      <c r="BG276">
        <v>7</v>
      </c>
      <c r="BH276">
        <v>3</v>
      </c>
      <c r="BI276">
        <v>3</v>
      </c>
      <c r="BJ276">
        <v>7</v>
      </c>
      <c r="BK276">
        <v>7</v>
      </c>
      <c r="BL276">
        <v>7</v>
      </c>
      <c r="BM276">
        <v>7</v>
      </c>
    </row>
    <row r="277" spans="1:65" x14ac:dyDescent="0.25">
      <c r="A277">
        <v>33</v>
      </c>
      <c r="B277" t="s">
        <v>478</v>
      </c>
      <c r="C277">
        <f>IFERROR(VLOOKUP(Tabla1[[#This Row],[team_name]],fut_masc,2,0),7)</f>
        <v>7</v>
      </c>
      <c r="D277">
        <f>IFERROR(VLOOKUP(Tabla1[[#This Row],[team_name]],fut_fem,2,0),7)</f>
        <v>7</v>
      </c>
      <c r="E277">
        <f>IFERROR(VLOOKUP(Tabla1[[#This Row],[team_name]],fts_masc,2,0),7)</f>
        <v>7</v>
      </c>
      <c r="F277">
        <f>IFERROR(VLOOKUP(Tabla1[[#This Row],[team_name]],fts_fem,2,0),7)</f>
        <v>7</v>
      </c>
      <c r="G277">
        <f>IFERROR(VLOOKUP(Tabla1[[#This Row],[team_name]],vol_masc,2,0),7)</f>
        <v>7</v>
      </c>
      <c r="H277">
        <f>IFERROR(VLOOKUP(Tabla1[[#This Row],[team_name]],bas_masc,2,0),7)</f>
        <v>6</v>
      </c>
      <c r="I277">
        <f>IFERROR(VLOOKUP(Tabla1[[#This Row],[team_name]],bes_masc,2,0),7)</f>
        <v>7</v>
      </c>
      <c r="J277">
        <f>IFERROR(VLOOKUP(Tabla1[[#This Row],[team_name]],bad_masc,2,0),7)</f>
        <v>7</v>
      </c>
      <c r="K277">
        <f>IFERROR(VLOOKUP(Tabla1[[#This Row],[team_name]],cur_masc,2,0),7)</f>
        <v>7</v>
      </c>
      <c r="L277">
        <f>IFERROR(VLOOKUP(Tabla1[[#This Row],[team_name]],ten_masc,2,0),7)</f>
        <v>7</v>
      </c>
      <c r="M277">
        <f>IFERROR(VLOOKUP(Tabla1[[#This Row],[team_name]],rug_masc,2,0),7)</f>
        <v>7</v>
      </c>
      <c r="N277">
        <f>IFERROR(VLOOKUP(Tabla1[[#This Row],[team_name]],sqs_masc,2,0),7)</f>
        <v>7</v>
      </c>
      <c r="O277">
        <f>IFERROR(VLOOKUP(Tabla1[[#This Row],[team_name]],vlp_masc,2,0),7)</f>
        <v>7</v>
      </c>
      <c r="P277">
        <f>IFERROR(VLOOKUP(Tabla1[[#This Row],[team_name]],tem_masc,2,0),7)</f>
        <v>7</v>
      </c>
      <c r="Q277">
        <f>IFERROR(VLOOKUP(Tabla1[[#This Row],[team_name]],bal_masc,2,0),7)</f>
        <v>7</v>
      </c>
      <c r="R277">
        <f>IFERROR(VLOOKUP(Tabla1[[#This Row],[team_name]],hck_masc,2,0),7)</f>
        <v>7</v>
      </c>
      <c r="S277">
        <f>IFERROR(VLOOKUP(Tabla1[[#This Row],[team_name]],arc_masc,2,0),7)</f>
        <v>7</v>
      </c>
      <c r="T277">
        <f>IFERROR(VLOOKUP(Tabla1[[#This Row],[team_name]],esg_masc,2,0),7)</f>
        <v>7</v>
      </c>
      <c r="U277">
        <f>IFERROR(VLOOKUP(Tabla1[[#This Row],[team_name]],vol_fem,2,0),7)</f>
        <v>7</v>
      </c>
      <c r="V277">
        <f>IFERROR(VLOOKUP(Tabla1[[#This Row],[team_name]],bas_fem,2,0),7)</f>
        <v>7</v>
      </c>
      <c r="W277">
        <f>IFERROR(VLOOKUP(Tabla1[[#This Row],[team_name]],bes_fem,2,0),7)</f>
        <v>7</v>
      </c>
      <c r="X277">
        <f>IFERROR(VLOOKUP(Tabla1[[#This Row],[team_name]],bad_fem,2,0),7)</f>
        <v>7</v>
      </c>
      <c r="Y277">
        <f>IFERROR(VLOOKUP(Tabla1[[#This Row],[team_name]],cur_fem,2,0),7)</f>
        <v>7</v>
      </c>
      <c r="Z277">
        <f>IFERROR(VLOOKUP(Tabla1[[#This Row],[team_name]],ten_fem,2,0),7)</f>
        <v>7</v>
      </c>
      <c r="AA277">
        <f>IFERROR(VLOOKUP(Tabla1[[#This Row],[team_name]],rug_fem,2,0),7)</f>
        <v>7</v>
      </c>
      <c r="AB277">
        <f>IFERROR(VLOOKUP(Tabla1[[#This Row],[team_name]],sqs_fem,2,0),7)</f>
        <v>7</v>
      </c>
      <c r="AC277">
        <f>IFERROR(VLOOKUP(Tabla1[[#This Row],[team_name]],vlp_fem,2,0),7)</f>
        <v>7</v>
      </c>
      <c r="AD277">
        <f>IFERROR(VLOOKUP(Tabla1[[#This Row],[team_name]],tem_fem,2,0),7)</f>
        <v>7</v>
      </c>
      <c r="AE277">
        <f>IFERROR(VLOOKUP(Tabla1[[#This Row],[team_name]],bal_fem,2,0),7)</f>
        <v>7</v>
      </c>
      <c r="AF277">
        <f>IFERROR(VLOOKUP(Tabla1[[#This Row],[team_name]],hck_fem,2,0),7)</f>
        <v>7</v>
      </c>
      <c r="AG277">
        <f>IFERROR(VLOOKUP(Tabla1[[#This Row],[team_name]],esg_fem,2,0),7)</f>
        <v>7</v>
      </c>
      <c r="AH277">
        <f>IFERROR(VLOOKUP(Tabla1[[#This Row],[team_name]],esg_fem,2,0),7)</f>
        <v>7</v>
      </c>
      <c r="AI277">
        <v>7</v>
      </c>
      <c r="AJ277">
        <v>7</v>
      </c>
      <c r="AK277">
        <v>7</v>
      </c>
      <c r="AL277">
        <v>7</v>
      </c>
      <c r="AM277">
        <v>7</v>
      </c>
      <c r="AN277">
        <v>7</v>
      </c>
      <c r="AO277">
        <v>7</v>
      </c>
      <c r="AP277">
        <v>7</v>
      </c>
      <c r="AQ277">
        <v>7</v>
      </c>
      <c r="AR277">
        <v>7</v>
      </c>
      <c r="AS277">
        <v>7</v>
      </c>
      <c r="AT277">
        <v>7</v>
      </c>
      <c r="AU277">
        <v>7</v>
      </c>
      <c r="AV277">
        <v>7</v>
      </c>
      <c r="AW277">
        <v>7</v>
      </c>
      <c r="AX277">
        <v>7</v>
      </c>
      <c r="AY277">
        <v>7</v>
      </c>
      <c r="AZ277">
        <v>7</v>
      </c>
      <c r="BA277">
        <v>7</v>
      </c>
      <c r="BB277">
        <v>7</v>
      </c>
      <c r="BC277">
        <v>7</v>
      </c>
      <c r="BD277">
        <v>7</v>
      </c>
      <c r="BE277">
        <v>7</v>
      </c>
      <c r="BF277">
        <v>7</v>
      </c>
      <c r="BG277">
        <v>7</v>
      </c>
      <c r="BH277">
        <v>3</v>
      </c>
      <c r="BI277">
        <v>3</v>
      </c>
      <c r="BJ277">
        <v>7</v>
      </c>
      <c r="BK277">
        <v>7</v>
      </c>
      <c r="BL277">
        <v>7</v>
      </c>
      <c r="BM277">
        <v>7</v>
      </c>
    </row>
    <row r="278" spans="1:65" x14ac:dyDescent="0.25">
      <c r="A278">
        <v>35</v>
      </c>
      <c r="B278" t="s">
        <v>366</v>
      </c>
      <c r="C278">
        <f>IFERROR(VLOOKUP(Tabla1[[#This Row],[team_name]],fut_masc,2,0),7)</f>
        <v>4</v>
      </c>
      <c r="D278">
        <f>IFERROR(VLOOKUP(Tabla1[[#This Row],[team_name]],fut_fem,2,0),7)</f>
        <v>7</v>
      </c>
      <c r="E278">
        <f>IFERROR(VLOOKUP(Tabla1[[#This Row],[team_name]],fts_masc,2,0),7)</f>
        <v>7</v>
      </c>
      <c r="F278">
        <f>IFERROR(VLOOKUP(Tabla1[[#This Row],[team_name]],fts_fem,2,0),7)</f>
        <v>7</v>
      </c>
      <c r="G278">
        <f>IFERROR(VLOOKUP(Tabla1[[#This Row],[team_name]],vol_masc,2,0),7)</f>
        <v>7</v>
      </c>
      <c r="H278">
        <f>IFERROR(VLOOKUP(Tabla1[[#This Row],[team_name]],bas_masc,2,0),7)</f>
        <v>7</v>
      </c>
      <c r="I278">
        <f>IFERROR(VLOOKUP(Tabla1[[#This Row],[team_name]],bes_masc,2,0),7)</f>
        <v>7</v>
      </c>
      <c r="J278">
        <f>IFERROR(VLOOKUP(Tabla1[[#This Row],[team_name]],bad_masc,2,0),7)</f>
        <v>7</v>
      </c>
      <c r="K278">
        <f>IFERROR(VLOOKUP(Tabla1[[#This Row],[team_name]],cur_masc,2,0),7)</f>
        <v>7</v>
      </c>
      <c r="L278">
        <f>IFERROR(VLOOKUP(Tabla1[[#This Row],[team_name]],ten_masc,2,0),7)</f>
        <v>7</v>
      </c>
      <c r="M278">
        <f>IFERROR(VLOOKUP(Tabla1[[#This Row],[team_name]],rug_masc,2,0),7)</f>
        <v>5</v>
      </c>
      <c r="N278">
        <f>IFERROR(VLOOKUP(Tabla1[[#This Row],[team_name]],sqs_masc,2,0),7)</f>
        <v>7</v>
      </c>
      <c r="O278">
        <f>IFERROR(VLOOKUP(Tabla1[[#This Row],[team_name]],vlp_masc,2,0),7)</f>
        <v>7</v>
      </c>
      <c r="P278">
        <f>IFERROR(VLOOKUP(Tabla1[[#This Row],[team_name]],tem_masc,2,0),7)</f>
        <v>7</v>
      </c>
      <c r="Q278">
        <f>IFERROR(VLOOKUP(Tabla1[[#This Row],[team_name]],bal_masc,2,0),7)</f>
        <v>7</v>
      </c>
      <c r="R278">
        <f>IFERROR(VLOOKUP(Tabla1[[#This Row],[team_name]],hck_masc,2,0),7)</f>
        <v>7</v>
      </c>
      <c r="S278">
        <f>IFERROR(VLOOKUP(Tabla1[[#This Row],[team_name]],arc_masc,2,0),7)</f>
        <v>7</v>
      </c>
      <c r="T278">
        <f>IFERROR(VLOOKUP(Tabla1[[#This Row],[team_name]],esg_masc,2,0),7)</f>
        <v>7</v>
      </c>
      <c r="U278">
        <f>IFERROR(VLOOKUP(Tabla1[[#This Row],[team_name]],vol_fem,2,0),7)</f>
        <v>7</v>
      </c>
      <c r="V278">
        <f>IFERROR(VLOOKUP(Tabla1[[#This Row],[team_name]],bas_fem,2,0),7)</f>
        <v>7</v>
      </c>
      <c r="W278">
        <f>IFERROR(VLOOKUP(Tabla1[[#This Row],[team_name]],bes_fem,2,0),7)</f>
        <v>7</v>
      </c>
      <c r="X278">
        <f>IFERROR(VLOOKUP(Tabla1[[#This Row],[team_name]],bad_fem,2,0),7)</f>
        <v>7</v>
      </c>
      <c r="Y278">
        <f>IFERROR(VLOOKUP(Tabla1[[#This Row],[team_name]],cur_fem,2,0),7)</f>
        <v>7</v>
      </c>
      <c r="Z278">
        <f>IFERROR(VLOOKUP(Tabla1[[#This Row],[team_name]],ten_fem,2,0),7)</f>
        <v>7</v>
      </c>
      <c r="AA278">
        <f>IFERROR(VLOOKUP(Tabla1[[#This Row],[team_name]],rug_fem,2,0),7)</f>
        <v>7</v>
      </c>
      <c r="AB278">
        <f>IFERROR(VLOOKUP(Tabla1[[#This Row],[team_name]],sqs_fem,2,0),7)</f>
        <v>7</v>
      </c>
      <c r="AC278">
        <f>IFERROR(VLOOKUP(Tabla1[[#This Row],[team_name]],vlp_fem,2,0),7)</f>
        <v>7</v>
      </c>
      <c r="AD278">
        <f>IFERROR(VLOOKUP(Tabla1[[#This Row],[team_name]],tem_fem,2,0),7)</f>
        <v>7</v>
      </c>
      <c r="AE278">
        <f>IFERROR(VLOOKUP(Tabla1[[#This Row],[team_name]],bal_fem,2,0),7)</f>
        <v>7</v>
      </c>
      <c r="AF278">
        <f>IFERROR(VLOOKUP(Tabla1[[#This Row],[team_name]],hck_fem,2,0),7)</f>
        <v>7</v>
      </c>
      <c r="AG278">
        <f>IFERROR(VLOOKUP(Tabla1[[#This Row],[team_name]],esg_fem,2,0),7)</f>
        <v>7</v>
      </c>
      <c r="AH278">
        <f>IFERROR(VLOOKUP(Tabla1[[#This Row],[team_name]],esg_fem,2,0),7)</f>
        <v>7</v>
      </c>
      <c r="AI278">
        <v>5</v>
      </c>
      <c r="AJ278">
        <v>7</v>
      </c>
      <c r="AK278">
        <v>7</v>
      </c>
      <c r="AL278">
        <v>7</v>
      </c>
      <c r="AM278">
        <v>7</v>
      </c>
      <c r="AN278">
        <v>7</v>
      </c>
      <c r="AO278">
        <v>7</v>
      </c>
      <c r="AP278">
        <v>7</v>
      </c>
      <c r="AQ278">
        <v>7</v>
      </c>
      <c r="AR278">
        <v>7</v>
      </c>
      <c r="AS278">
        <v>7</v>
      </c>
      <c r="AT278">
        <v>7</v>
      </c>
      <c r="AU278">
        <v>7</v>
      </c>
      <c r="AV278">
        <v>7</v>
      </c>
      <c r="AW278">
        <v>7</v>
      </c>
      <c r="AX278">
        <v>7</v>
      </c>
      <c r="AY278">
        <v>7</v>
      </c>
      <c r="AZ278">
        <v>7</v>
      </c>
      <c r="BA278">
        <v>7</v>
      </c>
      <c r="BB278">
        <v>7</v>
      </c>
      <c r="BC278">
        <v>7</v>
      </c>
      <c r="BD278">
        <v>7</v>
      </c>
      <c r="BE278">
        <v>7</v>
      </c>
      <c r="BF278">
        <v>7</v>
      </c>
      <c r="BG278">
        <v>7</v>
      </c>
      <c r="BH278">
        <v>3</v>
      </c>
      <c r="BI278">
        <v>3</v>
      </c>
      <c r="BJ278">
        <v>7</v>
      </c>
      <c r="BK278">
        <v>7</v>
      </c>
      <c r="BL278">
        <v>7</v>
      </c>
      <c r="BM278">
        <v>7</v>
      </c>
    </row>
    <row r="279" spans="1:65" x14ac:dyDescent="0.25">
      <c r="A279">
        <v>36</v>
      </c>
      <c r="B279" t="s">
        <v>341</v>
      </c>
      <c r="C279">
        <f>IFERROR(VLOOKUP(Tabla1[[#This Row],[team_name]],fut_masc,2,0),7)</f>
        <v>6</v>
      </c>
      <c r="D279">
        <f>IFERROR(VLOOKUP(Tabla1[[#This Row],[team_name]],fut_fem,2,0),7)</f>
        <v>7</v>
      </c>
      <c r="E279">
        <f>IFERROR(VLOOKUP(Tabla1[[#This Row],[team_name]],fts_masc,2,0),7)</f>
        <v>7</v>
      </c>
      <c r="F279">
        <f>IFERROR(VLOOKUP(Tabla1[[#This Row],[team_name]],fts_fem,2,0),7)</f>
        <v>7</v>
      </c>
      <c r="G279">
        <f>IFERROR(VLOOKUP(Tabla1[[#This Row],[team_name]],vol_masc,2,0),7)</f>
        <v>7</v>
      </c>
      <c r="H279">
        <f>IFERROR(VLOOKUP(Tabla1[[#This Row],[team_name]],bas_masc,2,0),7)</f>
        <v>6</v>
      </c>
      <c r="I279">
        <f>IFERROR(VLOOKUP(Tabla1[[#This Row],[team_name]],bes_masc,2,0),7)</f>
        <v>7</v>
      </c>
      <c r="J279">
        <f>IFERROR(VLOOKUP(Tabla1[[#This Row],[team_name]],bad_masc,2,0),7)</f>
        <v>7</v>
      </c>
      <c r="K279">
        <f>IFERROR(VLOOKUP(Tabla1[[#This Row],[team_name]],cur_masc,2,0),7)</f>
        <v>7</v>
      </c>
      <c r="L279">
        <f>IFERROR(VLOOKUP(Tabla1[[#This Row],[team_name]],ten_masc,2,0),7)</f>
        <v>7</v>
      </c>
      <c r="M279">
        <f>IFERROR(VLOOKUP(Tabla1[[#This Row],[team_name]],rug_masc,2,0),7)</f>
        <v>6</v>
      </c>
      <c r="N279">
        <f>IFERROR(VLOOKUP(Tabla1[[#This Row],[team_name]],sqs_masc,2,0),7)</f>
        <v>7</v>
      </c>
      <c r="O279">
        <f>IFERROR(VLOOKUP(Tabla1[[#This Row],[team_name]],vlp_masc,2,0),7)</f>
        <v>7</v>
      </c>
      <c r="P279">
        <f>IFERROR(VLOOKUP(Tabla1[[#This Row],[team_name]],tem_masc,2,0),7)</f>
        <v>7</v>
      </c>
      <c r="Q279">
        <f>IFERROR(VLOOKUP(Tabla1[[#This Row],[team_name]],bal_masc,2,0),7)</f>
        <v>7</v>
      </c>
      <c r="R279">
        <f>IFERROR(VLOOKUP(Tabla1[[#This Row],[team_name]],hck_masc,2,0),7)</f>
        <v>7</v>
      </c>
      <c r="S279">
        <f>IFERROR(VLOOKUP(Tabla1[[#This Row],[team_name]],arc_masc,2,0),7)</f>
        <v>7</v>
      </c>
      <c r="T279">
        <f>IFERROR(VLOOKUP(Tabla1[[#This Row],[team_name]],esg_masc,2,0),7)</f>
        <v>7</v>
      </c>
      <c r="U279">
        <f>IFERROR(VLOOKUP(Tabla1[[#This Row],[team_name]],vol_fem,2,0),7)</f>
        <v>7</v>
      </c>
      <c r="V279">
        <f>IFERROR(VLOOKUP(Tabla1[[#This Row],[team_name]],bas_fem,2,0),7)</f>
        <v>7</v>
      </c>
      <c r="W279">
        <f>IFERROR(VLOOKUP(Tabla1[[#This Row],[team_name]],bes_fem,2,0),7)</f>
        <v>7</v>
      </c>
      <c r="X279">
        <f>IFERROR(VLOOKUP(Tabla1[[#This Row],[team_name]],bad_fem,2,0),7)</f>
        <v>7</v>
      </c>
      <c r="Y279">
        <f>IFERROR(VLOOKUP(Tabla1[[#This Row],[team_name]],cur_fem,2,0),7)</f>
        <v>7</v>
      </c>
      <c r="Z279">
        <f>IFERROR(VLOOKUP(Tabla1[[#This Row],[team_name]],ten_fem,2,0),7)</f>
        <v>7</v>
      </c>
      <c r="AA279">
        <f>IFERROR(VLOOKUP(Tabla1[[#This Row],[team_name]],rug_fem,2,0),7)</f>
        <v>7</v>
      </c>
      <c r="AB279">
        <f>IFERROR(VLOOKUP(Tabla1[[#This Row],[team_name]],sqs_fem,2,0),7)</f>
        <v>7</v>
      </c>
      <c r="AC279">
        <f>IFERROR(VLOOKUP(Tabla1[[#This Row],[team_name]],vlp_fem,2,0),7)</f>
        <v>7</v>
      </c>
      <c r="AD279">
        <f>IFERROR(VLOOKUP(Tabla1[[#This Row],[team_name]],tem_fem,2,0),7)</f>
        <v>7</v>
      </c>
      <c r="AE279">
        <f>IFERROR(VLOOKUP(Tabla1[[#This Row],[team_name]],bal_fem,2,0),7)</f>
        <v>7</v>
      </c>
      <c r="AF279">
        <f>IFERROR(VLOOKUP(Tabla1[[#This Row],[team_name]],hck_fem,2,0),7)</f>
        <v>7</v>
      </c>
      <c r="AG279">
        <f>IFERROR(VLOOKUP(Tabla1[[#This Row],[team_name]],esg_fem,2,0),7)</f>
        <v>7</v>
      </c>
      <c r="AH279">
        <f>IFERROR(VLOOKUP(Tabla1[[#This Row],[team_name]],esg_fem,2,0),7)</f>
        <v>7</v>
      </c>
      <c r="AI279">
        <v>5</v>
      </c>
      <c r="AJ279">
        <v>7</v>
      </c>
      <c r="AK279">
        <v>7</v>
      </c>
      <c r="AL279">
        <v>7</v>
      </c>
      <c r="AM279">
        <v>7</v>
      </c>
      <c r="AN279">
        <v>7</v>
      </c>
      <c r="AO279">
        <v>7</v>
      </c>
      <c r="AP279">
        <v>7</v>
      </c>
      <c r="AQ279">
        <v>7</v>
      </c>
      <c r="AR279">
        <v>7</v>
      </c>
      <c r="AS279">
        <v>7</v>
      </c>
      <c r="AT279">
        <v>7</v>
      </c>
      <c r="AU279">
        <v>7</v>
      </c>
      <c r="AV279">
        <v>7</v>
      </c>
      <c r="AW279">
        <v>7</v>
      </c>
      <c r="AX279">
        <v>7</v>
      </c>
      <c r="AY279">
        <v>7</v>
      </c>
      <c r="AZ279">
        <v>7</v>
      </c>
      <c r="BA279">
        <v>7</v>
      </c>
      <c r="BB279">
        <v>7</v>
      </c>
      <c r="BC279">
        <v>7</v>
      </c>
      <c r="BD279">
        <v>7</v>
      </c>
      <c r="BE279">
        <v>7</v>
      </c>
      <c r="BF279">
        <v>7</v>
      </c>
      <c r="BG279">
        <v>7</v>
      </c>
      <c r="BH279">
        <v>3</v>
      </c>
      <c r="BI279">
        <v>3</v>
      </c>
      <c r="BJ279">
        <v>7</v>
      </c>
      <c r="BK279">
        <v>7</v>
      </c>
      <c r="BL279">
        <v>7</v>
      </c>
      <c r="BM279">
        <v>7</v>
      </c>
    </row>
    <row r="280" spans="1:65" x14ac:dyDescent="0.25">
      <c r="A280">
        <v>37</v>
      </c>
      <c r="B280" t="s">
        <v>454</v>
      </c>
      <c r="C280">
        <f>IFERROR(VLOOKUP(Tabla1[[#This Row],[team_name]],fut_masc,2,0),7)</f>
        <v>7</v>
      </c>
      <c r="D280">
        <f>IFERROR(VLOOKUP(Tabla1[[#This Row],[team_name]],fut_fem,2,0),7)</f>
        <v>7</v>
      </c>
      <c r="E280">
        <f>IFERROR(VLOOKUP(Tabla1[[#This Row],[team_name]],fts_masc,2,0),7)</f>
        <v>7</v>
      </c>
      <c r="F280">
        <f>IFERROR(VLOOKUP(Tabla1[[#This Row],[team_name]],fts_fem,2,0),7)</f>
        <v>7</v>
      </c>
      <c r="G280">
        <f>IFERROR(VLOOKUP(Tabla1[[#This Row],[team_name]],vol_masc,2,0),7)</f>
        <v>7</v>
      </c>
      <c r="H280">
        <f>IFERROR(VLOOKUP(Tabla1[[#This Row],[team_name]],bas_masc,2,0),7)</f>
        <v>6</v>
      </c>
      <c r="I280">
        <f>IFERROR(VLOOKUP(Tabla1[[#This Row],[team_name]],bes_masc,2,0),7)</f>
        <v>7</v>
      </c>
      <c r="J280">
        <f>IFERROR(VLOOKUP(Tabla1[[#This Row],[team_name]],bad_masc,2,0),7)</f>
        <v>7</v>
      </c>
      <c r="K280">
        <f>IFERROR(VLOOKUP(Tabla1[[#This Row],[team_name]],cur_masc,2,0),7)</f>
        <v>7</v>
      </c>
      <c r="L280">
        <f>IFERROR(VLOOKUP(Tabla1[[#This Row],[team_name]],ten_masc,2,0),7)</f>
        <v>7</v>
      </c>
      <c r="M280">
        <f>IFERROR(VLOOKUP(Tabla1[[#This Row],[team_name]],rug_masc,2,0),7)</f>
        <v>7</v>
      </c>
      <c r="N280">
        <f>IFERROR(VLOOKUP(Tabla1[[#This Row],[team_name]],sqs_masc,2,0),7)</f>
        <v>7</v>
      </c>
      <c r="O280">
        <f>IFERROR(VLOOKUP(Tabla1[[#This Row],[team_name]],vlp_masc,2,0),7)</f>
        <v>7</v>
      </c>
      <c r="P280">
        <f>IFERROR(VLOOKUP(Tabla1[[#This Row],[team_name]],tem_masc,2,0),7)</f>
        <v>7</v>
      </c>
      <c r="Q280">
        <f>IFERROR(VLOOKUP(Tabla1[[#This Row],[team_name]],bal_masc,2,0),7)</f>
        <v>7</v>
      </c>
      <c r="R280">
        <f>IFERROR(VLOOKUP(Tabla1[[#This Row],[team_name]],hck_masc,2,0),7)</f>
        <v>5</v>
      </c>
      <c r="S280">
        <f>IFERROR(VLOOKUP(Tabla1[[#This Row],[team_name]],arc_masc,2,0),7)</f>
        <v>4</v>
      </c>
      <c r="T280">
        <f>IFERROR(VLOOKUP(Tabla1[[#This Row],[team_name]],esg_masc,2,0),7)</f>
        <v>7</v>
      </c>
      <c r="U280">
        <f>IFERROR(VLOOKUP(Tabla1[[#This Row],[team_name]],vol_fem,2,0),7)</f>
        <v>7</v>
      </c>
      <c r="V280">
        <f>IFERROR(VLOOKUP(Tabla1[[#This Row],[team_name]],bas_fem,2,0),7)</f>
        <v>7</v>
      </c>
      <c r="W280">
        <f>IFERROR(VLOOKUP(Tabla1[[#This Row],[team_name]],bes_fem,2,0),7)</f>
        <v>7</v>
      </c>
      <c r="X280">
        <f>IFERROR(VLOOKUP(Tabla1[[#This Row],[team_name]],bad_fem,2,0),7)</f>
        <v>7</v>
      </c>
      <c r="Y280">
        <f>IFERROR(VLOOKUP(Tabla1[[#This Row],[team_name]],cur_fem,2,0),7)</f>
        <v>7</v>
      </c>
      <c r="Z280">
        <f>IFERROR(VLOOKUP(Tabla1[[#This Row],[team_name]],ten_fem,2,0),7)</f>
        <v>7</v>
      </c>
      <c r="AA280">
        <f>IFERROR(VLOOKUP(Tabla1[[#This Row],[team_name]],rug_fem,2,0),7)</f>
        <v>7</v>
      </c>
      <c r="AB280">
        <f>IFERROR(VLOOKUP(Tabla1[[#This Row],[team_name]],sqs_fem,2,0),7)</f>
        <v>7</v>
      </c>
      <c r="AC280">
        <f>IFERROR(VLOOKUP(Tabla1[[#This Row],[team_name]],vlp_fem,2,0),7)</f>
        <v>7</v>
      </c>
      <c r="AD280">
        <f>IFERROR(VLOOKUP(Tabla1[[#This Row],[team_name]],tem_fem,2,0),7)</f>
        <v>7</v>
      </c>
      <c r="AE280">
        <f>IFERROR(VLOOKUP(Tabla1[[#This Row],[team_name]],bal_fem,2,0),7)</f>
        <v>7</v>
      </c>
      <c r="AF280">
        <f>IFERROR(VLOOKUP(Tabla1[[#This Row],[team_name]],hck_fem,2,0),7)</f>
        <v>7</v>
      </c>
      <c r="AG280">
        <f>IFERROR(VLOOKUP(Tabla1[[#This Row],[team_name]],esg_fem,2,0),7)</f>
        <v>7</v>
      </c>
      <c r="AH280">
        <f>IFERROR(VLOOKUP(Tabla1[[#This Row],[team_name]],esg_fem,2,0),7)</f>
        <v>7</v>
      </c>
      <c r="AI280">
        <v>7</v>
      </c>
      <c r="AJ280">
        <v>7</v>
      </c>
      <c r="AK280">
        <v>7</v>
      </c>
      <c r="AL280">
        <v>7</v>
      </c>
      <c r="AM280">
        <v>7</v>
      </c>
      <c r="AN280">
        <v>7</v>
      </c>
      <c r="AO280">
        <v>7</v>
      </c>
      <c r="AP280">
        <v>7</v>
      </c>
      <c r="AQ280">
        <v>7</v>
      </c>
      <c r="AR280">
        <v>7</v>
      </c>
      <c r="AS280">
        <v>7</v>
      </c>
      <c r="AT280">
        <v>7</v>
      </c>
      <c r="AU280">
        <v>7</v>
      </c>
      <c r="AV280">
        <v>7</v>
      </c>
      <c r="AW280">
        <v>7</v>
      </c>
      <c r="AX280">
        <v>7</v>
      </c>
      <c r="AY280">
        <v>7</v>
      </c>
      <c r="AZ280">
        <v>7</v>
      </c>
      <c r="BA280">
        <v>7</v>
      </c>
      <c r="BB280">
        <v>7</v>
      </c>
      <c r="BC280">
        <v>7</v>
      </c>
      <c r="BD280">
        <v>7</v>
      </c>
      <c r="BE280">
        <v>7</v>
      </c>
      <c r="BF280">
        <v>7</v>
      </c>
      <c r="BG280">
        <v>7</v>
      </c>
      <c r="BH280">
        <v>3</v>
      </c>
      <c r="BI280">
        <v>3</v>
      </c>
      <c r="BJ280">
        <v>7</v>
      </c>
      <c r="BK280">
        <v>7</v>
      </c>
      <c r="BL280">
        <v>7</v>
      </c>
      <c r="BM280">
        <v>7</v>
      </c>
    </row>
    <row r="281" spans="1:65" x14ac:dyDescent="0.25">
      <c r="A281">
        <v>38</v>
      </c>
      <c r="B281" t="s">
        <v>371</v>
      </c>
      <c r="C281">
        <f>IFERROR(VLOOKUP(Tabla1[[#This Row],[team_name]],fut_masc,2,0),7)</f>
        <v>4</v>
      </c>
      <c r="D281">
        <f>IFERROR(VLOOKUP(Tabla1[[#This Row],[team_name]],fut_fem,2,0),7)</f>
        <v>7</v>
      </c>
      <c r="E281">
        <f>IFERROR(VLOOKUP(Tabla1[[#This Row],[team_name]],fts_masc,2,0),7)</f>
        <v>7</v>
      </c>
      <c r="F281">
        <f>IFERROR(VLOOKUP(Tabla1[[#This Row],[team_name]],fts_fem,2,0),7)</f>
        <v>7</v>
      </c>
      <c r="G281">
        <f>IFERROR(VLOOKUP(Tabla1[[#This Row],[team_name]],vol_masc,2,0),7)</f>
        <v>7</v>
      </c>
      <c r="H281">
        <f>IFERROR(VLOOKUP(Tabla1[[#This Row],[team_name]],bas_masc,2,0),7)</f>
        <v>3</v>
      </c>
      <c r="I281">
        <f>IFERROR(VLOOKUP(Tabla1[[#This Row],[team_name]],bes_masc,2,0),7)</f>
        <v>7</v>
      </c>
      <c r="J281">
        <f>IFERROR(VLOOKUP(Tabla1[[#This Row],[team_name]],bad_masc,2,0),7)</f>
        <v>7</v>
      </c>
      <c r="K281">
        <f>IFERROR(VLOOKUP(Tabla1[[#This Row],[team_name]],cur_masc,2,0),7)</f>
        <v>7</v>
      </c>
      <c r="L281">
        <f>IFERROR(VLOOKUP(Tabla1[[#This Row],[team_name]],ten_masc,2,0),7)</f>
        <v>7</v>
      </c>
      <c r="M281">
        <f>IFERROR(VLOOKUP(Tabla1[[#This Row],[team_name]],rug_masc,2,0),7)</f>
        <v>7</v>
      </c>
      <c r="N281">
        <f>IFERROR(VLOOKUP(Tabla1[[#This Row],[team_name]],sqs_masc,2,0),7)</f>
        <v>7</v>
      </c>
      <c r="O281">
        <f>IFERROR(VLOOKUP(Tabla1[[#This Row],[team_name]],vlp_masc,2,0),7)</f>
        <v>7</v>
      </c>
      <c r="P281">
        <f>IFERROR(VLOOKUP(Tabla1[[#This Row],[team_name]],tem_masc,2,0),7)</f>
        <v>7</v>
      </c>
      <c r="Q281">
        <f>IFERROR(VLOOKUP(Tabla1[[#This Row],[team_name]],bal_masc,2,0),7)</f>
        <v>7</v>
      </c>
      <c r="R281">
        <f>IFERROR(VLOOKUP(Tabla1[[#This Row],[team_name]],hck_masc,2,0),7)</f>
        <v>7</v>
      </c>
      <c r="S281">
        <f>IFERROR(VLOOKUP(Tabla1[[#This Row],[team_name]],arc_masc,2,0),7)</f>
        <v>7</v>
      </c>
      <c r="T281">
        <f>IFERROR(VLOOKUP(Tabla1[[#This Row],[team_name]],esg_masc,2,0),7)</f>
        <v>7</v>
      </c>
      <c r="U281">
        <f>IFERROR(VLOOKUP(Tabla1[[#This Row],[team_name]],vol_fem,2,0),7)</f>
        <v>7</v>
      </c>
      <c r="V281">
        <f>IFERROR(VLOOKUP(Tabla1[[#This Row],[team_name]],bas_fem,2,0),7)</f>
        <v>7</v>
      </c>
      <c r="W281">
        <f>IFERROR(VLOOKUP(Tabla1[[#This Row],[team_name]],bes_fem,2,0),7)</f>
        <v>7</v>
      </c>
      <c r="X281">
        <f>IFERROR(VLOOKUP(Tabla1[[#This Row],[team_name]],bad_fem,2,0),7)</f>
        <v>7</v>
      </c>
      <c r="Y281">
        <f>IFERROR(VLOOKUP(Tabla1[[#This Row],[team_name]],cur_fem,2,0),7)</f>
        <v>7</v>
      </c>
      <c r="Z281">
        <f>IFERROR(VLOOKUP(Tabla1[[#This Row],[team_name]],ten_fem,2,0),7)</f>
        <v>7</v>
      </c>
      <c r="AA281">
        <f>IFERROR(VLOOKUP(Tabla1[[#This Row],[team_name]],rug_fem,2,0),7)</f>
        <v>7</v>
      </c>
      <c r="AB281">
        <f>IFERROR(VLOOKUP(Tabla1[[#This Row],[team_name]],sqs_fem,2,0),7)</f>
        <v>7</v>
      </c>
      <c r="AC281">
        <f>IFERROR(VLOOKUP(Tabla1[[#This Row],[team_name]],vlp_fem,2,0),7)</f>
        <v>7</v>
      </c>
      <c r="AD281">
        <f>IFERROR(VLOOKUP(Tabla1[[#This Row],[team_name]],tem_fem,2,0),7)</f>
        <v>7</v>
      </c>
      <c r="AE281">
        <f>IFERROR(VLOOKUP(Tabla1[[#This Row],[team_name]],bal_fem,2,0),7)</f>
        <v>7</v>
      </c>
      <c r="AF281">
        <f>IFERROR(VLOOKUP(Tabla1[[#This Row],[team_name]],hck_fem,2,0),7)</f>
        <v>7</v>
      </c>
      <c r="AG281">
        <f>IFERROR(VLOOKUP(Tabla1[[#This Row],[team_name]],esg_fem,2,0),7)</f>
        <v>7</v>
      </c>
      <c r="AH281">
        <f>IFERROR(VLOOKUP(Tabla1[[#This Row],[team_name]],esg_fem,2,0),7)</f>
        <v>7</v>
      </c>
      <c r="AI281">
        <v>7</v>
      </c>
      <c r="AJ281">
        <v>7</v>
      </c>
      <c r="AK281">
        <v>7</v>
      </c>
      <c r="AL281">
        <v>7</v>
      </c>
      <c r="AM281">
        <v>7</v>
      </c>
      <c r="AN281">
        <v>7</v>
      </c>
      <c r="AO281">
        <v>7</v>
      </c>
      <c r="AP281">
        <v>7</v>
      </c>
      <c r="AQ281">
        <v>7</v>
      </c>
      <c r="AR281">
        <v>7</v>
      </c>
      <c r="AS281">
        <v>7</v>
      </c>
      <c r="AT281">
        <v>7</v>
      </c>
      <c r="AU281">
        <v>7</v>
      </c>
      <c r="AV281">
        <v>7</v>
      </c>
      <c r="AW281">
        <v>7</v>
      </c>
      <c r="AX281">
        <v>7</v>
      </c>
      <c r="AY281">
        <v>7</v>
      </c>
      <c r="AZ281">
        <v>7</v>
      </c>
      <c r="BA281">
        <v>7</v>
      </c>
      <c r="BB281">
        <v>7</v>
      </c>
      <c r="BC281">
        <v>7</v>
      </c>
      <c r="BD281">
        <v>7</v>
      </c>
      <c r="BE281">
        <v>7</v>
      </c>
      <c r="BF281">
        <v>7</v>
      </c>
      <c r="BG281">
        <v>7</v>
      </c>
      <c r="BH281">
        <v>3</v>
      </c>
      <c r="BI281">
        <v>3</v>
      </c>
      <c r="BJ281">
        <v>7</v>
      </c>
      <c r="BK281">
        <v>7</v>
      </c>
      <c r="BL281">
        <v>7</v>
      </c>
      <c r="BM281">
        <v>7</v>
      </c>
    </row>
    <row r="282" spans="1:65" x14ac:dyDescent="0.25">
      <c r="A282">
        <v>39</v>
      </c>
      <c r="B282" t="s">
        <v>462</v>
      </c>
      <c r="C282">
        <f>IFERROR(VLOOKUP(Tabla1[[#This Row],[team_name]],fut_masc,2,0),7)</f>
        <v>7</v>
      </c>
      <c r="D282">
        <f>IFERROR(VLOOKUP(Tabla1[[#This Row],[team_name]],fut_fem,2,0),7)</f>
        <v>7</v>
      </c>
      <c r="E282">
        <f>IFERROR(VLOOKUP(Tabla1[[#This Row],[team_name]],fts_masc,2,0),7)</f>
        <v>7</v>
      </c>
      <c r="F282">
        <f>IFERROR(VLOOKUP(Tabla1[[#This Row],[team_name]],fts_fem,2,0),7)</f>
        <v>7</v>
      </c>
      <c r="G282">
        <f>IFERROR(VLOOKUP(Tabla1[[#This Row],[team_name]],vol_masc,2,0),7)</f>
        <v>6</v>
      </c>
      <c r="H282">
        <f>IFERROR(VLOOKUP(Tabla1[[#This Row],[team_name]],bas_masc,2,0),7)</f>
        <v>6</v>
      </c>
      <c r="I282">
        <f>IFERROR(VLOOKUP(Tabla1[[#This Row],[team_name]],bes_masc,2,0),7)</f>
        <v>6</v>
      </c>
      <c r="J282">
        <f>IFERROR(VLOOKUP(Tabla1[[#This Row],[team_name]],bad_masc,2,0),7)</f>
        <v>7</v>
      </c>
      <c r="K282">
        <f>IFERROR(VLOOKUP(Tabla1[[#This Row],[team_name]],cur_masc,2,0),7)</f>
        <v>7</v>
      </c>
      <c r="L282">
        <f>IFERROR(VLOOKUP(Tabla1[[#This Row],[team_name]],ten_masc,2,0),7)</f>
        <v>7</v>
      </c>
      <c r="M282">
        <f>IFERROR(VLOOKUP(Tabla1[[#This Row],[team_name]],rug_masc,2,0),7)</f>
        <v>7</v>
      </c>
      <c r="N282">
        <f>IFERROR(VLOOKUP(Tabla1[[#This Row],[team_name]],sqs_masc,2,0),7)</f>
        <v>7</v>
      </c>
      <c r="O282">
        <f>IFERROR(VLOOKUP(Tabla1[[#This Row],[team_name]],vlp_masc,2,0),7)</f>
        <v>7</v>
      </c>
      <c r="P282">
        <f>IFERROR(VLOOKUP(Tabla1[[#This Row],[team_name]],tem_masc,2,0),7)</f>
        <v>7</v>
      </c>
      <c r="Q282">
        <f>IFERROR(VLOOKUP(Tabla1[[#This Row],[team_name]],bal_masc,2,0),7)</f>
        <v>7</v>
      </c>
      <c r="R282">
        <f>IFERROR(VLOOKUP(Tabla1[[#This Row],[team_name]],hck_masc,2,0),7)</f>
        <v>6</v>
      </c>
      <c r="S282">
        <f>IFERROR(VLOOKUP(Tabla1[[#This Row],[team_name]],arc_masc,2,0),7)</f>
        <v>7</v>
      </c>
      <c r="T282">
        <f>IFERROR(VLOOKUP(Tabla1[[#This Row],[team_name]],esg_masc,2,0),7)</f>
        <v>7</v>
      </c>
      <c r="U282">
        <f>IFERROR(VLOOKUP(Tabla1[[#This Row],[team_name]],vol_fem,2,0),7)</f>
        <v>7</v>
      </c>
      <c r="V282">
        <f>IFERROR(VLOOKUP(Tabla1[[#This Row],[team_name]],bas_fem,2,0),7)</f>
        <v>7</v>
      </c>
      <c r="W282">
        <f>IFERROR(VLOOKUP(Tabla1[[#This Row],[team_name]],bes_fem,2,0),7)</f>
        <v>7</v>
      </c>
      <c r="X282">
        <f>IFERROR(VLOOKUP(Tabla1[[#This Row],[team_name]],bad_fem,2,0),7)</f>
        <v>7</v>
      </c>
      <c r="Y282">
        <f>IFERROR(VLOOKUP(Tabla1[[#This Row],[team_name]],cur_fem,2,0),7)</f>
        <v>7</v>
      </c>
      <c r="Z282">
        <f>IFERROR(VLOOKUP(Tabla1[[#This Row],[team_name]],ten_fem,2,0),7)</f>
        <v>7</v>
      </c>
      <c r="AA282">
        <f>IFERROR(VLOOKUP(Tabla1[[#This Row],[team_name]],rug_fem,2,0),7)</f>
        <v>7</v>
      </c>
      <c r="AB282">
        <f>IFERROR(VLOOKUP(Tabla1[[#This Row],[team_name]],sqs_fem,2,0),7)</f>
        <v>7</v>
      </c>
      <c r="AC282">
        <f>IFERROR(VLOOKUP(Tabla1[[#This Row],[team_name]],vlp_fem,2,0),7)</f>
        <v>7</v>
      </c>
      <c r="AD282">
        <f>IFERROR(VLOOKUP(Tabla1[[#This Row],[team_name]],tem_fem,2,0),7)</f>
        <v>7</v>
      </c>
      <c r="AE282">
        <f>IFERROR(VLOOKUP(Tabla1[[#This Row],[team_name]],bal_fem,2,0),7)</f>
        <v>7</v>
      </c>
      <c r="AF282">
        <f>IFERROR(VLOOKUP(Tabla1[[#This Row],[team_name]],hck_fem,2,0),7)</f>
        <v>7</v>
      </c>
      <c r="AG282">
        <f>IFERROR(VLOOKUP(Tabla1[[#This Row],[team_name]],esg_fem,2,0),7)</f>
        <v>7</v>
      </c>
      <c r="AH282">
        <f>IFERROR(VLOOKUP(Tabla1[[#This Row],[team_name]],esg_fem,2,0),7)</f>
        <v>7</v>
      </c>
      <c r="AI282">
        <v>7</v>
      </c>
      <c r="AJ282">
        <v>7</v>
      </c>
      <c r="AK282">
        <v>7</v>
      </c>
      <c r="AL282">
        <v>7</v>
      </c>
      <c r="AM282">
        <v>7</v>
      </c>
      <c r="AN282">
        <v>7</v>
      </c>
      <c r="AO282">
        <v>7</v>
      </c>
      <c r="AP282">
        <v>7</v>
      </c>
      <c r="AQ282">
        <v>7</v>
      </c>
      <c r="AR282">
        <v>7</v>
      </c>
      <c r="AS282">
        <v>7</v>
      </c>
      <c r="AT282">
        <v>7</v>
      </c>
      <c r="AU282">
        <v>7</v>
      </c>
      <c r="AV282">
        <v>7</v>
      </c>
      <c r="AW282">
        <v>7</v>
      </c>
      <c r="AX282">
        <v>7</v>
      </c>
      <c r="AY282">
        <v>7</v>
      </c>
      <c r="AZ282">
        <v>7</v>
      </c>
      <c r="BA282">
        <v>7</v>
      </c>
      <c r="BB282">
        <v>7</v>
      </c>
      <c r="BC282">
        <v>7</v>
      </c>
      <c r="BD282">
        <v>7</v>
      </c>
      <c r="BE282">
        <v>7</v>
      </c>
      <c r="BF282">
        <v>7</v>
      </c>
      <c r="BG282">
        <v>7</v>
      </c>
      <c r="BH282">
        <v>3</v>
      </c>
      <c r="BI282">
        <v>3</v>
      </c>
      <c r="BJ282">
        <v>7</v>
      </c>
      <c r="BK282">
        <v>7</v>
      </c>
      <c r="BL282">
        <v>7</v>
      </c>
      <c r="BM282">
        <v>7</v>
      </c>
    </row>
    <row r="283" spans="1:65" x14ac:dyDescent="0.25">
      <c r="A283">
        <v>40</v>
      </c>
      <c r="B283" t="s">
        <v>322</v>
      </c>
      <c r="C283">
        <f>IFERROR(VLOOKUP(Tabla1[[#This Row],[team_name]],fut_masc,2,0),7)</f>
        <v>3</v>
      </c>
      <c r="D283">
        <f>IFERROR(VLOOKUP(Tabla1[[#This Row],[team_name]],fut_fem,2,0),7)</f>
        <v>7</v>
      </c>
      <c r="E283">
        <f>IFERROR(VLOOKUP(Tabla1[[#This Row],[team_name]],fts_masc,2,0),7)</f>
        <v>7</v>
      </c>
      <c r="F283">
        <f>IFERROR(VLOOKUP(Tabla1[[#This Row],[team_name]],fts_fem,2,0),7)</f>
        <v>7</v>
      </c>
      <c r="G283">
        <f>IFERROR(VLOOKUP(Tabla1[[#This Row],[team_name]],vol_masc,2,0),7)</f>
        <v>4</v>
      </c>
      <c r="H283">
        <f>IFERROR(VLOOKUP(Tabla1[[#This Row],[team_name]],bas_masc,2,0),7)</f>
        <v>4</v>
      </c>
      <c r="I283">
        <f>IFERROR(VLOOKUP(Tabla1[[#This Row],[team_name]],bes_masc,2,0),7)</f>
        <v>7</v>
      </c>
      <c r="J283">
        <f>IFERROR(VLOOKUP(Tabla1[[#This Row],[team_name]],bad_masc,2,0),7)</f>
        <v>7</v>
      </c>
      <c r="K283">
        <f>IFERROR(VLOOKUP(Tabla1[[#This Row],[team_name]],cur_masc,2,0),7)</f>
        <v>7</v>
      </c>
      <c r="L283">
        <f>IFERROR(VLOOKUP(Tabla1[[#This Row],[team_name]],ten_masc,2,0),7)</f>
        <v>7</v>
      </c>
      <c r="M283">
        <f>IFERROR(VLOOKUP(Tabla1[[#This Row],[team_name]],rug_masc,2,0),7)</f>
        <v>6</v>
      </c>
      <c r="N283">
        <f>IFERROR(VLOOKUP(Tabla1[[#This Row],[team_name]],sqs_masc,2,0),7)</f>
        <v>7</v>
      </c>
      <c r="O283">
        <f>IFERROR(VLOOKUP(Tabla1[[#This Row],[team_name]],vlp_masc,2,0),7)</f>
        <v>7</v>
      </c>
      <c r="P283">
        <f>IFERROR(VLOOKUP(Tabla1[[#This Row],[team_name]],tem_masc,2,0),7)</f>
        <v>4</v>
      </c>
      <c r="Q283">
        <f>IFERROR(VLOOKUP(Tabla1[[#This Row],[team_name]],bal_masc,2,0),7)</f>
        <v>7</v>
      </c>
      <c r="R283">
        <f>IFERROR(VLOOKUP(Tabla1[[#This Row],[team_name]],hck_masc,2,0),7)</f>
        <v>7</v>
      </c>
      <c r="S283">
        <f>IFERROR(VLOOKUP(Tabla1[[#This Row],[team_name]],arc_masc,2,0),7)</f>
        <v>7</v>
      </c>
      <c r="T283">
        <f>IFERROR(VLOOKUP(Tabla1[[#This Row],[team_name]],esg_masc,2,0),7)</f>
        <v>7</v>
      </c>
      <c r="U283">
        <f>IFERROR(VLOOKUP(Tabla1[[#This Row],[team_name]],vol_fem,2,0),7)</f>
        <v>7</v>
      </c>
      <c r="V283">
        <f>IFERROR(VLOOKUP(Tabla1[[#This Row],[team_name]],bas_fem,2,0),7)</f>
        <v>7</v>
      </c>
      <c r="W283">
        <f>IFERROR(VLOOKUP(Tabla1[[#This Row],[team_name]],bes_fem,2,0),7)</f>
        <v>7</v>
      </c>
      <c r="X283">
        <f>IFERROR(VLOOKUP(Tabla1[[#This Row],[team_name]],bad_fem,2,0),7)</f>
        <v>7</v>
      </c>
      <c r="Y283">
        <f>IFERROR(VLOOKUP(Tabla1[[#This Row],[team_name]],cur_fem,2,0),7)</f>
        <v>7</v>
      </c>
      <c r="Z283">
        <f>IFERROR(VLOOKUP(Tabla1[[#This Row],[team_name]],ten_fem,2,0),7)</f>
        <v>7</v>
      </c>
      <c r="AA283">
        <f>IFERROR(VLOOKUP(Tabla1[[#This Row],[team_name]],rug_fem,2,0),7)</f>
        <v>7</v>
      </c>
      <c r="AB283">
        <f>IFERROR(VLOOKUP(Tabla1[[#This Row],[team_name]],sqs_fem,2,0),7)</f>
        <v>7</v>
      </c>
      <c r="AC283">
        <f>IFERROR(VLOOKUP(Tabla1[[#This Row],[team_name]],vlp_fem,2,0),7)</f>
        <v>7</v>
      </c>
      <c r="AD283">
        <f>IFERROR(VLOOKUP(Tabla1[[#This Row],[team_name]],tem_fem,2,0),7)</f>
        <v>7</v>
      </c>
      <c r="AE283">
        <f>IFERROR(VLOOKUP(Tabla1[[#This Row],[team_name]],bal_fem,2,0),7)</f>
        <v>7</v>
      </c>
      <c r="AF283">
        <f>IFERROR(VLOOKUP(Tabla1[[#This Row],[team_name]],hck_fem,2,0),7)</f>
        <v>7</v>
      </c>
      <c r="AG283">
        <f>IFERROR(VLOOKUP(Tabla1[[#This Row],[team_name]],esg_fem,2,0),7)</f>
        <v>7</v>
      </c>
      <c r="AH283">
        <f>IFERROR(VLOOKUP(Tabla1[[#This Row],[team_name]],esg_fem,2,0),7)</f>
        <v>7</v>
      </c>
      <c r="AI283">
        <v>4</v>
      </c>
      <c r="AJ283">
        <v>7</v>
      </c>
      <c r="AK283">
        <v>7</v>
      </c>
      <c r="AL283">
        <v>7</v>
      </c>
      <c r="AM283">
        <v>7</v>
      </c>
      <c r="AN283">
        <v>7</v>
      </c>
      <c r="AO283">
        <v>7</v>
      </c>
      <c r="AP283">
        <v>7</v>
      </c>
      <c r="AQ283">
        <v>7</v>
      </c>
      <c r="AR283">
        <v>7</v>
      </c>
      <c r="AS283">
        <v>6</v>
      </c>
      <c r="AT283">
        <v>7</v>
      </c>
      <c r="AU283">
        <v>7</v>
      </c>
      <c r="AV283">
        <v>7</v>
      </c>
      <c r="AW283">
        <v>7</v>
      </c>
      <c r="AX283">
        <v>7</v>
      </c>
      <c r="AY283">
        <v>7</v>
      </c>
      <c r="AZ283">
        <v>7</v>
      </c>
      <c r="BA283">
        <v>7</v>
      </c>
      <c r="BB283">
        <v>7</v>
      </c>
      <c r="BC283">
        <v>7</v>
      </c>
      <c r="BD283">
        <v>7</v>
      </c>
      <c r="BE283">
        <v>7</v>
      </c>
      <c r="BF283">
        <v>7</v>
      </c>
      <c r="BG283">
        <v>7</v>
      </c>
      <c r="BH283">
        <v>3</v>
      </c>
      <c r="BI283">
        <v>3</v>
      </c>
      <c r="BJ283">
        <v>7</v>
      </c>
      <c r="BK283">
        <v>7</v>
      </c>
      <c r="BL283">
        <v>7</v>
      </c>
      <c r="BM283">
        <v>7</v>
      </c>
    </row>
    <row r="284" spans="1:65" x14ac:dyDescent="0.25">
      <c r="A284">
        <v>42</v>
      </c>
      <c r="B284" t="s">
        <v>344</v>
      </c>
      <c r="C284">
        <f>IFERROR(VLOOKUP(Tabla1[[#This Row],[team_name]],fut_masc,2,0),7)</f>
        <v>7</v>
      </c>
      <c r="D284">
        <f>IFERROR(VLOOKUP(Tabla1[[#This Row],[team_name]],fut_fem,2,0),7)</f>
        <v>7</v>
      </c>
      <c r="E284">
        <f>IFERROR(VLOOKUP(Tabla1[[#This Row],[team_name]],fts_masc,2,0),7)</f>
        <v>7</v>
      </c>
      <c r="F284">
        <f>IFERROR(VLOOKUP(Tabla1[[#This Row],[team_name]],fts_fem,2,0),7)</f>
        <v>7</v>
      </c>
      <c r="G284">
        <f>IFERROR(VLOOKUP(Tabla1[[#This Row],[team_name]],vol_masc,2,0),7)</f>
        <v>7</v>
      </c>
      <c r="H284">
        <f>IFERROR(VLOOKUP(Tabla1[[#This Row],[team_name]],bas_masc,2,0),7)</f>
        <v>6</v>
      </c>
      <c r="I284">
        <f>IFERROR(VLOOKUP(Tabla1[[#This Row],[team_name]],bes_masc,2,0),7)</f>
        <v>7</v>
      </c>
      <c r="J284">
        <f>IFERROR(VLOOKUP(Tabla1[[#This Row],[team_name]],bad_masc,2,0),7)</f>
        <v>7</v>
      </c>
      <c r="K284">
        <f>IFERROR(VLOOKUP(Tabla1[[#This Row],[team_name]],cur_masc,2,0),7)</f>
        <v>7</v>
      </c>
      <c r="L284">
        <f>IFERROR(VLOOKUP(Tabla1[[#This Row],[team_name]],ten_masc,2,0),7)</f>
        <v>7</v>
      </c>
      <c r="M284">
        <f>IFERROR(VLOOKUP(Tabla1[[#This Row],[team_name]],rug_masc,2,0),7)</f>
        <v>7</v>
      </c>
      <c r="N284">
        <f>IFERROR(VLOOKUP(Tabla1[[#This Row],[team_name]],sqs_masc,2,0),7)</f>
        <v>7</v>
      </c>
      <c r="O284">
        <f>IFERROR(VLOOKUP(Tabla1[[#This Row],[team_name]],vlp_masc,2,0),7)</f>
        <v>7</v>
      </c>
      <c r="P284">
        <f>IFERROR(VLOOKUP(Tabla1[[#This Row],[team_name]],tem_masc,2,0),7)</f>
        <v>7</v>
      </c>
      <c r="Q284">
        <f>IFERROR(VLOOKUP(Tabla1[[#This Row],[team_name]],bal_masc,2,0),7)</f>
        <v>7</v>
      </c>
      <c r="R284">
        <f>IFERROR(VLOOKUP(Tabla1[[#This Row],[team_name]],hck_masc,2,0),7)</f>
        <v>7</v>
      </c>
      <c r="S284">
        <f>IFERROR(VLOOKUP(Tabla1[[#This Row],[team_name]],arc_masc,2,0),7)</f>
        <v>4</v>
      </c>
      <c r="T284">
        <f>IFERROR(VLOOKUP(Tabla1[[#This Row],[team_name]],esg_masc,2,0),7)</f>
        <v>7</v>
      </c>
      <c r="U284">
        <f>IFERROR(VLOOKUP(Tabla1[[#This Row],[team_name]],vol_fem,2,0),7)</f>
        <v>7</v>
      </c>
      <c r="V284">
        <f>IFERROR(VLOOKUP(Tabla1[[#This Row],[team_name]],bas_fem,2,0),7)</f>
        <v>7</v>
      </c>
      <c r="W284">
        <f>IFERROR(VLOOKUP(Tabla1[[#This Row],[team_name]],bes_fem,2,0),7)</f>
        <v>7</v>
      </c>
      <c r="X284">
        <f>IFERROR(VLOOKUP(Tabla1[[#This Row],[team_name]],bad_fem,2,0),7)</f>
        <v>7</v>
      </c>
      <c r="Y284">
        <f>IFERROR(VLOOKUP(Tabla1[[#This Row],[team_name]],cur_fem,2,0),7)</f>
        <v>7</v>
      </c>
      <c r="Z284">
        <f>IFERROR(VLOOKUP(Tabla1[[#This Row],[team_name]],ten_fem,2,0),7)</f>
        <v>7</v>
      </c>
      <c r="AA284">
        <f>IFERROR(VLOOKUP(Tabla1[[#This Row],[team_name]],rug_fem,2,0),7)</f>
        <v>7</v>
      </c>
      <c r="AB284">
        <f>IFERROR(VLOOKUP(Tabla1[[#This Row],[team_name]],sqs_fem,2,0),7)</f>
        <v>7</v>
      </c>
      <c r="AC284">
        <f>IFERROR(VLOOKUP(Tabla1[[#This Row],[team_name]],vlp_fem,2,0),7)</f>
        <v>7</v>
      </c>
      <c r="AD284">
        <f>IFERROR(VLOOKUP(Tabla1[[#This Row],[team_name]],tem_fem,2,0),7)</f>
        <v>7</v>
      </c>
      <c r="AE284">
        <f>IFERROR(VLOOKUP(Tabla1[[#This Row],[team_name]],bal_fem,2,0),7)</f>
        <v>7</v>
      </c>
      <c r="AF284">
        <f>IFERROR(VLOOKUP(Tabla1[[#This Row],[team_name]],hck_fem,2,0),7)</f>
        <v>7</v>
      </c>
      <c r="AG284">
        <f>IFERROR(VLOOKUP(Tabla1[[#This Row],[team_name]],esg_fem,2,0),7)</f>
        <v>7</v>
      </c>
      <c r="AH284">
        <f>IFERROR(VLOOKUP(Tabla1[[#This Row],[team_name]],esg_fem,2,0),7)</f>
        <v>7</v>
      </c>
      <c r="AI284">
        <v>7</v>
      </c>
      <c r="AJ284">
        <v>7</v>
      </c>
      <c r="AK284">
        <v>7</v>
      </c>
      <c r="AL284">
        <v>7</v>
      </c>
      <c r="AM284">
        <v>7</v>
      </c>
      <c r="AN284">
        <v>7</v>
      </c>
      <c r="AO284">
        <v>7</v>
      </c>
      <c r="AP284">
        <v>7</v>
      </c>
      <c r="AQ284">
        <v>7</v>
      </c>
      <c r="AR284">
        <v>7</v>
      </c>
      <c r="AS284">
        <v>7</v>
      </c>
      <c r="AT284">
        <v>7</v>
      </c>
      <c r="AU284">
        <v>7</v>
      </c>
      <c r="AV284">
        <v>7</v>
      </c>
      <c r="AW284">
        <v>7</v>
      </c>
      <c r="AX284">
        <v>7</v>
      </c>
      <c r="AY284">
        <v>7</v>
      </c>
      <c r="AZ284">
        <v>7</v>
      </c>
      <c r="BA284">
        <v>7</v>
      </c>
      <c r="BB284">
        <v>7</v>
      </c>
      <c r="BC284">
        <v>7</v>
      </c>
      <c r="BD284">
        <v>7</v>
      </c>
      <c r="BE284">
        <v>7</v>
      </c>
      <c r="BF284">
        <v>7</v>
      </c>
      <c r="BG284">
        <v>7</v>
      </c>
      <c r="BH284">
        <v>3</v>
      </c>
      <c r="BI284">
        <v>3</v>
      </c>
      <c r="BJ284">
        <v>7</v>
      </c>
      <c r="BK284">
        <v>7</v>
      </c>
      <c r="BL284">
        <v>7</v>
      </c>
      <c r="BM284">
        <v>7</v>
      </c>
    </row>
    <row r="285" spans="1:65" x14ac:dyDescent="0.25">
      <c r="A285">
        <v>43</v>
      </c>
      <c r="B285" t="s">
        <v>330</v>
      </c>
      <c r="C285">
        <f>IFERROR(VLOOKUP(Tabla1[[#This Row],[team_name]],fut_masc,2,0),7)</f>
        <v>3</v>
      </c>
      <c r="D285">
        <f>IFERROR(VLOOKUP(Tabla1[[#This Row],[team_name]],fut_fem,2,0),7)</f>
        <v>7</v>
      </c>
      <c r="E285">
        <f>IFERROR(VLOOKUP(Tabla1[[#This Row],[team_name]],fts_masc,2,0),7)</f>
        <v>5</v>
      </c>
      <c r="F285">
        <f>IFERROR(VLOOKUP(Tabla1[[#This Row],[team_name]],fts_fem,2,0),7)</f>
        <v>7</v>
      </c>
      <c r="G285">
        <f>IFERROR(VLOOKUP(Tabla1[[#This Row],[team_name]],vol_masc,2,0),7)</f>
        <v>3</v>
      </c>
      <c r="H285">
        <f>IFERROR(VLOOKUP(Tabla1[[#This Row],[team_name]],bas_masc,2,0),7)</f>
        <v>4</v>
      </c>
      <c r="I285">
        <f>IFERROR(VLOOKUP(Tabla1[[#This Row],[team_name]],bes_masc,2,0),7)</f>
        <v>5</v>
      </c>
      <c r="J285">
        <f>IFERROR(VLOOKUP(Tabla1[[#This Row],[team_name]],bad_masc,2,0),7)</f>
        <v>7</v>
      </c>
      <c r="K285">
        <f>IFERROR(VLOOKUP(Tabla1[[#This Row],[team_name]],cur_masc,2,0),7)</f>
        <v>7</v>
      </c>
      <c r="L285">
        <f>IFERROR(VLOOKUP(Tabla1[[#This Row],[team_name]],ten_masc,2,0),7)</f>
        <v>4</v>
      </c>
      <c r="M285">
        <f>IFERROR(VLOOKUP(Tabla1[[#This Row],[team_name]],rug_masc,2,0),7)</f>
        <v>2</v>
      </c>
      <c r="N285">
        <f>IFERROR(VLOOKUP(Tabla1[[#This Row],[team_name]],sqs_masc,2,0),7)</f>
        <v>7</v>
      </c>
      <c r="O285">
        <f>IFERROR(VLOOKUP(Tabla1[[#This Row],[team_name]],vlp_masc,2,0),7)</f>
        <v>3</v>
      </c>
      <c r="P285">
        <f>IFERROR(VLOOKUP(Tabla1[[#This Row],[team_name]],tem_masc,2,0),7)</f>
        <v>3</v>
      </c>
      <c r="Q285">
        <f>IFERROR(VLOOKUP(Tabla1[[#This Row],[team_name]],bal_masc,2,0),7)</f>
        <v>7</v>
      </c>
      <c r="R285">
        <f>IFERROR(VLOOKUP(Tabla1[[#This Row],[team_name]],hck_masc,2,0),7)</f>
        <v>3</v>
      </c>
      <c r="S285">
        <f>IFERROR(VLOOKUP(Tabla1[[#This Row],[team_name]],arc_masc,2,0),7)</f>
        <v>3</v>
      </c>
      <c r="T285">
        <f>IFERROR(VLOOKUP(Tabla1[[#This Row],[team_name]],esg_masc,2,0),7)</f>
        <v>4</v>
      </c>
      <c r="U285">
        <f>IFERROR(VLOOKUP(Tabla1[[#This Row],[team_name]],vol_fem,2,0),7)</f>
        <v>7</v>
      </c>
      <c r="V285">
        <f>IFERROR(VLOOKUP(Tabla1[[#This Row],[team_name]],bas_fem,2,0),7)</f>
        <v>7</v>
      </c>
      <c r="W285">
        <f>IFERROR(VLOOKUP(Tabla1[[#This Row],[team_name]],bes_fem,2,0),7)</f>
        <v>7</v>
      </c>
      <c r="X285">
        <f>IFERROR(VLOOKUP(Tabla1[[#This Row],[team_name]],bad_fem,2,0),7)</f>
        <v>7</v>
      </c>
      <c r="Y285">
        <f>IFERROR(VLOOKUP(Tabla1[[#This Row],[team_name]],cur_fem,2,0),7)</f>
        <v>7</v>
      </c>
      <c r="Z285">
        <f>IFERROR(VLOOKUP(Tabla1[[#This Row],[team_name]],ten_fem,2,0),7)</f>
        <v>7</v>
      </c>
      <c r="AA285">
        <f>IFERROR(VLOOKUP(Tabla1[[#This Row],[team_name]],rug_fem,2,0),7)</f>
        <v>7</v>
      </c>
      <c r="AB285">
        <f>IFERROR(VLOOKUP(Tabla1[[#This Row],[team_name]],sqs_fem,2,0),7)</f>
        <v>7</v>
      </c>
      <c r="AC285">
        <f>IFERROR(VLOOKUP(Tabla1[[#This Row],[team_name]],vlp_fem,2,0),7)</f>
        <v>7</v>
      </c>
      <c r="AD285">
        <f>IFERROR(VLOOKUP(Tabla1[[#This Row],[team_name]],tem_fem,2,0),7)</f>
        <v>7</v>
      </c>
      <c r="AE285">
        <f>IFERROR(VLOOKUP(Tabla1[[#This Row],[team_name]],bal_fem,2,0),7)</f>
        <v>7</v>
      </c>
      <c r="AF285">
        <f>IFERROR(VLOOKUP(Tabla1[[#This Row],[team_name]],hck_fem,2,0),7)</f>
        <v>7</v>
      </c>
      <c r="AG285">
        <f>IFERROR(VLOOKUP(Tabla1[[#This Row],[team_name]],esg_fem,2,0),7)</f>
        <v>7</v>
      </c>
      <c r="AH285">
        <f>IFERROR(VLOOKUP(Tabla1[[#This Row],[team_name]],esg_fem,2,0),7)</f>
        <v>7</v>
      </c>
      <c r="AI285">
        <v>6</v>
      </c>
      <c r="AJ285">
        <v>6</v>
      </c>
      <c r="AK285">
        <v>5</v>
      </c>
      <c r="AL285">
        <v>7</v>
      </c>
      <c r="AM285">
        <v>7</v>
      </c>
      <c r="AN285">
        <v>5</v>
      </c>
      <c r="AO285">
        <v>5</v>
      </c>
      <c r="AP285">
        <v>7</v>
      </c>
      <c r="AQ285">
        <v>7</v>
      </c>
      <c r="AR285">
        <v>7</v>
      </c>
      <c r="AS285">
        <v>4</v>
      </c>
      <c r="AT285">
        <v>7</v>
      </c>
      <c r="AU285">
        <v>7</v>
      </c>
      <c r="AV285">
        <v>4</v>
      </c>
      <c r="AW285">
        <v>5</v>
      </c>
      <c r="AX285">
        <v>5</v>
      </c>
      <c r="AY285">
        <v>7</v>
      </c>
      <c r="AZ285">
        <v>5</v>
      </c>
      <c r="BA285">
        <v>5</v>
      </c>
      <c r="BB285">
        <v>7</v>
      </c>
      <c r="BC285">
        <v>7</v>
      </c>
      <c r="BD285">
        <v>7</v>
      </c>
      <c r="BE285">
        <v>7</v>
      </c>
      <c r="BF285">
        <v>7</v>
      </c>
      <c r="BG285">
        <v>5</v>
      </c>
      <c r="BH285">
        <v>3</v>
      </c>
      <c r="BI285">
        <v>3</v>
      </c>
      <c r="BJ285">
        <v>7</v>
      </c>
      <c r="BK285">
        <v>7</v>
      </c>
      <c r="BL285">
        <v>7</v>
      </c>
      <c r="BM285">
        <v>7</v>
      </c>
    </row>
    <row r="286" spans="1:65" x14ac:dyDescent="0.25">
      <c r="A286">
        <v>45</v>
      </c>
      <c r="B286" t="s">
        <v>534</v>
      </c>
      <c r="C286">
        <f>IFERROR(VLOOKUP(Tabla1[[#This Row],[team_name]],fut_masc,2,0),7)</f>
        <v>6</v>
      </c>
      <c r="D286">
        <f>IFERROR(VLOOKUP(Tabla1[[#This Row],[team_name]],fut_fem,2,0),7)</f>
        <v>7</v>
      </c>
      <c r="E286">
        <f>IFERROR(VLOOKUP(Tabla1[[#This Row],[team_name]],fts_masc,2,0),7)</f>
        <v>6</v>
      </c>
      <c r="F286">
        <f>IFERROR(VLOOKUP(Tabla1[[#This Row],[team_name]],fts_fem,2,0),7)</f>
        <v>7</v>
      </c>
      <c r="G286">
        <f>IFERROR(VLOOKUP(Tabla1[[#This Row],[team_name]],vol_masc,2,0),7)</f>
        <v>7</v>
      </c>
      <c r="H286">
        <f>IFERROR(VLOOKUP(Tabla1[[#This Row],[team_name]],bas_masc,2,0),7)</f>
        <v>4</v>
      </c>
      <c r="I286">
        <f>IFERROR(VLOOKUP(Tabla1[[#This Row],[team_name]],bes_masc,2,0),7)</f>
        <v>7</v>
      </c>
      <c r="J286">
        <f>IFERROR(VLOOKUP(Tabla1[[#This Row],[team_name]],bad_masc,2,0),7)</f>
        <v>7</v>
      </c>
      <c r="K286">
        <f>IFERROR(VLOOKUP(Tabla1[[#This Row],[team_name]],cur_masc,2,0),7)</f>
        <v>7</v>
      </c>
      <c r="L286">
        <f>IFERROR(VLOOKUP(Tabla1[[#This Row],[team_name]],ten_masc,2,0),7)</f>
        <v>7</v>
      </c>
      <c r="M286">
        <f>IFERROR(VLOOKUP(Tabla1[[#This Row],[team_name]],rug_masc,2,0),7)</f>
        <v>7</v>
      </c>
      <c r="N286">
        <f>IFERROR(VLOOKUP(Tabla1[[#This Row],[team_name]],sqs_masc,2,0),7)</f>
        <v>7</v>
      </c>
      <c r="O286">
        <f>IFERROR(VLOOKUP(Tabla1[[#This Row],[team_name]],vlp_masc,2,0),7)</f>
        <v>7</v>
      </c>
      <c r="P286">
        <f>IFERROR(VLOOKUP(Tabla1[[#This Row],[team_name]],tem_masc,2,0),7)</f>
        <v>7</v>
      </c>
      <c r="Q286">
        <f>IFERROR(VLOOKUP(Tabla1[[#This Row],[team_name]],bal_masc,2,0),7)</f>
        <v>7</v>
      </c>
      <c r="R286">
        <f>IFERROR(VLOOKUP(Tabla1[[#This Row],[team_name]],hck_masc,2,0),7)</f>
        <v>4</v>
      </c>
      <c r="S286">
        <f>IFERROR(VLOOKUP(Tabla1[[#This Row],[team_name]],arc_masc,2,0),7)</f>
        <v>6</v>
      </c>
      <c r="T286">
        <f>IFERROR(VLOOKUP(Tabla1[[#This Row],[team_name]],esg_masc,2,0),7)</f>
        <v>7</v>
      </c>
      <c r="U286">
        <f>IFERROR(VLOOKUP(Tabla1[[#This Row],[team_name]],vol_fem,2,0),7)</f>
        <v>7</v>
      </c>
      <c r="V286">
        <f>IFERROR(VLOOKUP(Tabla1[[#This Row],[team_name]],bas_fem,2,0),7)</f>
        <v>7</v>
      </c>
      <c r="W286">
        <f>IFERROR(VLOOKUP(Tabla1[[#This Row],[team_name]],bes_fem,2,0),7)</f>
        <v>7</v>
      </c>
      <c r="X286">
        <f>IFERROR(VLOOKUP(Tabla1[[#This Row],[team_name]],bad_fem,2,0),7)</f>
        <v>7</v>
      </c>
      <c r="Y286">
        <f>IFERROR(VLOOKUP(Tabla1[[#This Row],[team_name]],cur_fem,2,0),7)</f>
        <v>7</v>
      </c>
      <c r="Z286">
        <f>IFERROR(VLOOKUP(Tabla1[[#This Row],[team_name]],ten_fem,2,0),7)</f>
        <v>7</v>
      </c>
      <c r="AA286">
        <f>IFERROR(VLOOKUP(Tabla1[[#This Row],[team_name]],rug_fem,2,0),7)</f>
        <v>7</v>
      </c>
      <c r="AB286">
        <f>IFERROR(VLOOKUP(Tabla1[[#This Row],[team_name]],sqs_fem,2,0),7)</f>
        <v>7</v>
      </c>
      <c r="AC286">
        <f>IFERROR(VLOOKUP(Tabla1[[#This Row],[team_name]],vlp_fem,2,0),7)</f>
        <v>7</v>
      </c>
      <c r="AD286">
        <f>IFERROR(VLOOKUP(Tabla1[[#This Row],[team_name]],tem_fem,2,0),7)</f>
        <v>7</v>
      </c>
      <c r="AE286">
        <f>IFERROR(VLOOKUP(Tabla1[[#This Row],[team_name]],bal_fem,2,0),7)</f>
        <v>7</v>
      </c>
      <c r="AF286">
        <f>IFERROR(VLOOKUP(Tabla1[[#This Row],[team_name]],hck_fem,2,0),7)</f>
        <v>7</v>
      </c>
      <c r="AG286">
        <f>IFERROR(VLOOKUP(Tabla1[[#This Row],[team_name]],esg_fem,2,0),7)</f>
        <v>7</v>
      </c>
      <c r="AH286">
        <f>IFERROR(VLOOKUP(Tabla1[[#This Row],[team_name]],esg_fem,2,0),7)</f>
        <v>7</v>
      </c>
      <c r="AI286">
        <v>6</v>
      </c>
      <c r="AJ286">
        <v>7</v>
      </c>
      <c r="AK286">
        <v>7</v>
      </c>
      <c r="AL286">
        <v>7</v>
      </c>
      <c r="AM286">
        <v>7</v>
      </c>
      <c r="AN286">
        <v>7</v>
      </c>
      <c r="AO286">
        <v>7</v>
      </c>
      <c r="AP286">
        <v>7</v>
      </c>
      <c r="AQ286">
        <v>7</v>
      </c>
      <c r="AR286">
        <v>7</v>
      </c>
      <c r="AS286">
        <v>7</v>
      </c>
      <c r="AT286">
        <v>7</v>
      </c>
      <c r="AU286">
        <v>7</v>
      </c>
      <c r="AV286">
        <v>7</v>
      </c>
      <c r="AW286">
        <v>7</v>
      </c>
      <c r="AX286">
        <v>7</v>
      </c>
      <c r="AY286">
        <v>7</v>
      </c>
      <c r="AZ286">
        <v>7</v>
      </c>
      <c r="BA286">
        <v>6</v>
      </c>
      <c r="BB286">
        <v>3</v>
      </c>
      <c r="BC286">
        <v>7</v>
      </c>
      <c r="BD286">
        <v>7</v>
      </c>
      <c r="BE286">
        <v>7</v>
      </c>
      <c r="BF286">
        <v>7</v>
      </c>
      <c r="BG286">
        <v>7</v>
      </c>
      <c r="BH286">
        <v>3</v>
      </c>
      <c r="BI286">
        <v>3</v>
      </c>
      <c r="BJ286">
        <v>7</v>
      </c>
      <c r="BK286">
        <v>7</v>
      </c>
      <c r="BL286">
        <v>7</v>
      </c>
      <c r="BM286">
        <v>7</v>
      </c>
    </row>
    <row r="287" spans="1:65" x14ac:dyDescent="0.25">
      <c r="A287">
        <v>46</v>
      </c>
      <c r="B287" t="s">
        <v>328</v>
      </c>
      <c r="C287">
        <f>IFERROR(VLOOKUP(Tabla1[[#This Row],[team_name]],fut_masc,2,0),7)</f>
        <v>1</v>
      </c>
      <c r="D287">
        <f>IFERROR(VLOOKUP(Tabla1[[#This Row],[team_name]],fut_fem,2,0),7)</f>
        <v>7</v>
      </c>
      <c r="E287">
        <f>IFERROR(VLOOKUP(Tabla1[[#This Row],[team_name]],fts_masc,2,0),7)</f>
        <v>3</v>
      </c>
      <c r="F287">
        <f>IFERROR(VLOOKUP(Tabla1[[#This Row],[team_name]],fts_fem,2,0),7)</f>
        <v>7</v>
      </c>
      <c r="G287">
        <f>IFERROR(VLOOKUP(Tabla1[[#This Row],[team_name]],vol_masc,2,0),7)</f>
        <v>4</v>
      </c>
      <c r="H287">
        <f>IFERROR(VLOOKUP(Tabla1[[#This Row],[team_name]],bas_masc,2,0),7)</f>
        <v>4</v>
      </c>
      <c r="I287">
        <f>IFERROR(VLOOKUP(Tabla1[[#This Row],[team_name]],bes_masc,2,0),7)</f>
        <v>3</v>
      </c>
      <c r="J287">
        <f>IFERROR(VLOOKUP(Tabla1[[#This Row],[team_name]],bad_masc,2,0),7)</f>
        <v>7</v>
      </c>
      <c r="K287">
        <f>IFERROR(VLOOKUP(Tabla1[[#This Row],[team_name]],cur_masc,2,0),7)</f>
        <v>7</v>
      </c>
      <c r="L287">
        <f>IFERROR(VLOOKUP(Tabla1[[#This Row],[team_name]],ten_masc,2,0),7)</f>
        <v>6</v>
      </c>
      <c r="M287">
        <f>IFERROR(VLOOKUP(Tabla1[[#This Row],[team_name]],rug_masc,2,0),7)</f>
        <v>3</v>
      </c>
      <c r="N287">
        <f>IFERROR(VLOOKUP(Tabla1[[#This Row],[team_name]],sqs_masc,2,0),7)</f>
        <v>4</v>
      </c>
      <c r="O287">
        <f>IFERROR(VLOOKUP(Tabla1[[#This Row],[team_name]],vlp_masc,2,0),7)</f>
        <v>7</v>
      </c>
      <c r="P287">
        <f>IFERROR(VLOOKUP(Tabla1[[#This Row],[team_name]],tem_masc,2,0),7)</f>
        <v>5</v>
      </c>
      <c r="Q287">
        <f>IFERROR(VLOOKUP(Tabla1[[#This Row],[team_name]],bal_masc,2,0),7)</f>
        <v>7</v>
      </c>
      <c r="R287">
        <f>IFERROR(VLOOKUP(Tabla1[[#This Row],[team_name]],hck_masc,2,0),7)</f>
        <v>7</v>
      </c>
      <c r="S287">
        <f>IFERROR(VLOOKUP(Tabla1[[#This Row],[team_name]],arc_masc,2,0),7)</f>
        <v>3</v>
      </c>
      <c r="T287">
        <f>IFERROR(VLOOKUP(Tabla1[[#This Row],[team_name]],esg_masc,2,0),7)</f>
        <v>3</v>
      </c>
      <c r="U287">
        <f>IFERROR(VLOOKUP(Tabla1[[#This Row],[team_name]],vol_fem,2,0),7)</f>
        <v>7</v>
      </c>
      <c r="V287">
        <f>IFERROR(VLOOKUP(Tabla1[[#This Row],[team_name]],bas_fem,2,0),7)</f>
        <v>7</v>
      </c>
      <c r="W287">
        <f>IFERROR(VLOOKUP(Tabla1[[#This Row],[team_name]],bes_fem,2,0),7)</f>
        <v>7</v>
      </c>
      <c r="X287">
        <f>IFERROR(VLOOKUP(Tabla1[[#This Row],[team_name]],bad_fem,2,0),7)</f>
        <v>7</v>
      </c>
      <c r="Y287">
        <f>IFERROR(VLOOKUP(Tabla1[[#This Row],[team_name]],cur_fem,2,0),7)</f>
        <v>7</v>
      </c>
      <c r="Z287">
        <f>IFERROR(VLOOKUP(Tabla1[[#This Row],[team_name]],ten_fem,2,0),7)</f>
        <v>7</v>
      </c>
      <c r="AA287">
        <f>IFERROR(VLOOKUP(Tabla1[[#This Row],[team_name]],rug_fem,2,0),7)</f>
        <v>7</v>
      </c>
      <c r="AB287">
        <f>IFERROR(VLOOKUP(Tabla1[[#This Row],[team_name]],sqs_fem,2,0),7)</f>
        <v>7</v>
      </c>
      <c r="AC287">
        <f>IFERROR(VLOOKUP(Tabla1[[#This Row],[team_name]],vlp_fem,2,0),7)</f>
        <v>7</v>
      </c>
      <c r="AD287">
        <f>IFERROR(VLOOKUP(Tabla1[[#This Row],[team_name]],tem_fem,2,0),7)</f>
        <v>7</v>
      </c>
      <c r="AE287">
        <f>IFERROR(VLOOKUP(Tabla1[[#This Row],[team_name]],bal_fem,2,0),7)</f>
        <v>7</v>
      </c>
      <c r="AF287">
        <f>IFERROR(VLOOKUP(Tabla1[[#This Row],[team_name]],hck_fem,2,0),7)</f>
        <v>7</v>
      </c>
      <c r="AG287">
        <f>IFERROR(VLOOKUP(Tabla1[[#This Row],[team_name]],esg_fem,2,0),7)</f>
        <v>7</v>
      </c>
      <c r="AH287">
        <f>IFERROR(VLOOKUP(Tabla1[[#This Row],[team_name]],esg_fem,2,0),7)</f>
        <v>7</v>
      </c>
      <c r="AI287">
        <v>3</v>
      </c>
      <c r="AJ287">
        <v>2</v>
      </c>
      <c r="AK287">
        <v>7</v>
      </c>
      <c r="AL287">
        <v>3</v>
      </c>
      <c r="AM287">
        <v>4</v>
      </c>
      <c r="AN287">
        <v>7</v>
      </c>
      <c r="AO287">
        <v>7</v>
      </c>
      <c r="AP287">
        <v>6</v>
      </c>
      <c r="AQ287">
        <v>7</v>
      </c>
      <c r="AR287">
        <v>7</v>
      </c>
      <c r="AS287">
        <v>3</v>
      </c>
      <c r="AT287">
        <v>6</v>
      </c>
      <c r="AU287">
        <v>7</v>
      </c>
      <c r="AV287">
        <v>1</v>
      </c>
      <c r="AW287">
        <v>7</v>
      </c>
      <c r="AX287">
        <v>7</v>
      </c>
      <c r="AY287">
        <v>7</v>
      </c>
      <c r="AZ287">
        <v>3</v>
      </c>
      <c r="BA287">
        <v>4</v>
      </c>
      <c r="BB287">
        <v>7</v>
      </c>
      <c r="BC287">
        <v>7</v>
      </c>
      <c r="BD287">
        <v>7</v>
      </c>
      <c r="BE287">
        <v>7</v>
      </c>
      <c r="BF287">
        <v>7</v>
      </c>
      <c r="BG287">
        <v>7</v>
      </c>
      <c r="BH287">
        <v>3</v>
      </c>
      <c r="BI287">
        <v>3</v>
      </c>
      <c r="BJ287">
        <v>7</v>
      </c>
      <c r="BK287">
        <v>7</v>
      </c>
      <c r="BL287">
        <v>7</v>
      </c>
      <c r="BM287">
        <v>7</v>
      </c>
    </row>
    <row r="288" spans="1:65" x14ac:dyDescent="0.25">
      <c r="A288">
        <v>47</v>
      </c>
      <c r="B288" t="s">
        <v>368</v>
      </c>
      <c r="C288">
        <f>IFERROR(VLOOKUP(Tabla1[[#This Row],[team_name]],fut_masc,2,0),7)</f>
        <v>5</v>
      </c>
      <c r="D288">
        <f>IFERROR(VLOOKUP(Tabla1[[#This Row],[team_name]],fut_fem,2,0),7)</f>
        <v>7</v>
      </c>
      <c r="E288">
        <f>IFERROR(VLOOKUP(Tabla1[[#This Row],[team_name]],fts_masc,2,0),7)</f>
        <v>6</v>
      </c>
      <c r="F288">
        <f>IFERROR(VLOOKUP(Tabla1[[#This Row],[team_name]],fts_fem,2,0),7)</f>
        <v>7</v>
      </c>
      <c r="G288">
        <f>IFERROR(VLOOKUP(Tabla1[[#This Row],[team_name]],vol_masc,2,0),7)</f>
        <v>7</v>
      </c>
      <c r="H288">
        <f>IFERROR(VLOOKUP(Tabla1[[#This Row],[team_name]],bas_masc,2,0),7)</f>
        <v>7</v>
      </c>
      <c r="I288">
        <f>IFERROR(VLOOKUP(Tabla1[[#This Row],[team_name]],bes_masc,2,0),7)</f>
        <v>7</v>
      </c>
      <c r="J288">
        <f>IFERROR(VLOOKUP(Tabla1[[#This Row],[team_name]],bad_masc,2,0),7)</f>
        <v>7</v>
      </c>
      <c r="K288">
        <f>IFERROR(VLOOKUP(Tabla1[[#This Row],[team_name]],cur_masc,2,0),7)</f>
        <v>7</v>
      </c>
      <c r="L288">
        <f>IFERROR(VLOOKUP(Tabla1[[#This Row],[team_name]],ten_masc,2,0),7)</f>
        <v>7</v>
      </c>
      <c r="M288">
        <f>IFERROR(VLOOKUP(Tabla1[[#This Row],[team_name]],rug_masc,2,0),7)</f>
        <v>7</v>
      </c>
      <c r="N288">
        <f>IFERROR(VLOOKUP(Tabla1[[#This Row],[team_name]],sqs_masc,2,0),7)</f>
        <v>7</v>
      </c>
      <c r="O288">
        <f>IFERROR(VLOOKUP(Tabla1[[#This Row],[team_name]],vlp_masc,2,0),7)</f>
        <v>7</v>
      </c>
      <c r="P288">
        <f>IFERROR(VLOOKUP(Tabla1[[#This Row],[team_name]],tem_masc,2,0),7)</f>
        <v>7</v>
      </c>
      <c r="Q288">
        <f>IFERROR(VLOOKUP(Tabla1[[#This Row],[team_name]],bal_masc,2,0),7)</f>
        <v>7</v>
      </c>
      <c r="R288">
        <f>IFERROR(VLOOKUP(Tabla1[[#This Row],[team_name]],hck_masc,2,0),7)</f>
        <v>7</v>
      </c>
      <c r="S288">
        <f>IFERROR(VLOOKUP(Tabla1[[#This Row],[team_name]],arc_masc,2,0),7)</f>
        <v>7</v>
      </c>
      <c r="T288">
        <f>IFERROR(VLOOKUP(Tabla1[[#This Row],[team_name]],esg_masc,2,0),7)</f>
        <v>7</v>
      </c>
      <c r="U288">
        <f>IFERROR(VLOOKUP(Tabla1[[#This Row],[team_name]],vol_fem,2,0),7)</f>
        <v>7</v>
      </c>
      <c r="V288">
        <f>IFERROR(VLOOKUP(Tabla1[[#This Row],[team_name]],bas_fem,2,0),7)</f>
        <v>7</v>
      </c>
      <c r="W288">
        <f>IFERROR(VLOOKUP(Tabla1[[#This Row],[team_name]],bes_fem,2,0),7)</f>
        <v>7</v>
      </c>
      <c r="X288">
        <f>IFERROR(VLOOKUP(Tabla1[[#This Row],[team_name]],bad_fem,2,0),7)</f>
        <v>7</v>
      </c>
      <c r="Y288">
        <f>IFERROR(VLOOKUP(Tabla1[[#This Row],[team_name]],cur_fem,2,0),7)</f>
        <v>7</v>
      </c>
      <c r="Z288">
        <f>IFERROR(VLOOKUP(Tabla1[[#This Row],[team_name]],ten_fem,2,0),7)</f>
        <v>7</v>
      </c>
      <c r="AA288">
        <f>IFERROR(VLOOKUP(Tabla1[[#This Row],[team_name]],rug_fem,2,0),7)</f>
        <v>7</v>
      </c>
      <c r="AB288">
        <f>IFERROR(VLOOKUP(Tabla1[[#This Row],[team_name]],sqs_fem,2,0),7)</f>
        <v>7</v>
      </c>
      <c r="AC288">
        <f>IFERROR(VLOOKUP(Tabla1[[#This Row],[team_name]],vlp_fem,2,0),7)</f>
        <v>7</v>
      </c>
      <c r="AD288">
        <f>IFERROR(VLOOKUP(Tabla1[[#This Row],[team_name]],tem_fem,2,0),7)</f>
        <v>7</v>
      </c>
      <c r="AE288">
        <f>IFERROR(VLOOKUP(Tabla1[[#This Row],[team_name]],bal_fem,2,0),7)</f>
        <v>7</v>
      </c>
      <c r="AF288">
        <f>IFERROR(VLOOKUP(Tabla1[[#This Row],[team_name]],hck_fem,2,0),7)</f>
        <v>7</v>
      </c>
      <c r="AG288">
        <f>IFERROR(VLOOKUP(Tabla1[[#This Row],[team_name]],esg_fem,2,0),7)</f>
        <v>7</v>
      </c>
      <c r="AH288">
        <f>IFERROR(VLOOKUP(Tabla1[[#This Row],[team_name]],esg_fem,2,0),7)</f>
        <v>7</v>
      </c>
      <c r="AI288">
        <v>7</v>
      </c>
      <c r="AJ288">
        <v>7</v>
      </c>
      <c r="AK288">
        <v>7</v>
      </c>
      <c r="AL288">
        <v>7</v>
      </c>
      <c r="AM288">
        <v>7</v>
      </c>
      <c r="AN288">
        <v>7</v>
      </c>
      <c r="AO288">
        <v>7</v>
      </c>
      <c r="AP288">
        <v>7</v>
      </c>
      <c r="AQ288">
        <v>7</v>
      </c>
      <c r="AR288">
        <v>7</v>
      </c>
      <c r="AS288">
        <v>7</v>
      </c>
      <c r="AT288">
        <v>7</v>
      </c>
      <c r="AU288">
        <v>7</v>
      </c>
      <c r="AV288">
        <v>7</v>
      </c>
      <c r="AW288">
        <v>7</v>
      </c>
      <c r="AX288">
        <v>7</v>
      </c>
      <c r="AY288">
        <v>7</v>
      </c>
      <c r="AZ288">
        <v>7</v>
      </c>
      <c r="BA288">
        <v>7</v>
      </c>
      <c r="BB288">
        <v>7</v>
      </c>
      <c r="BC288">
        <v>7</v>
      </c>
      <c r="BD288">
        <v>7</v>
      </c>
      <c r="BE288">
        <v>7</v>
      </c>
      <c r="BF288">
        <v>7</v>
      </c>
      <c r="BG288">
        <v>7</v>
      </c>
      <c r="BH288">
        <v>3</v>
      </c>
      <c r="BI288">
        <v>3</v>
      </c>
      <c r="BJ288">
        <v>7</v>
      </c>
      <c r="BK288">
        <v>7</v>
      </c>
      <c r="BL288">
        <v>7</v>
      </c>
      <c r="BM288">
        <v>7</v>
      </c>
    </row>
    <row r="289" spans="1:65" x14ac:dyDescent="0.25">
      <c r="A289">
        <v>48</v>
      </c>
      <c r="B289" t="s">
        <v>369</v>
      </c>
      <c r="C289">
        <f>IFERROR(VLOOKUP(Tabla1[[#This Row],[team_name]],fut_masc,2,0),7)</f>
        <v>6</v>
      </c>
      <c r="D289">
        <f>IFERROR(VLOOKUP(Tabla1[[#This Row],[team_name]],fut_fem,2,0),7)</f>
        <v>7</v>
      </c>
      <c r="E289">
        <f>IFERROR(VLOOKUP(Tabla1[[#This Row],[team_name]],fts_masc,2,0),7)</f>
        <v>7</v>
      </c>
      <c r="F289">
        <f>IFERROR(VLOOKUP(Tabla1[[#This Row],[team_name]],fts_fem,2,0),7)</f>
        <v>7</v>
      </c>
      <c r="G289">
        <f>IFERROR(VLOOKUP(Tabla1[[#This Row],[team_name]],vol_masc,2,0),7)</f>
        <v>7</v>
      </c>
      <c r="H289">
        <f>IFERROR(VLOOKUP(Tabla1[[#This Row],[team_name]],bas_masc,2,0),7)</f>
        <v>7</v>
      </c>
      <c r="I289">
        <f>IFERROR(VLOOKUP(Tabla1[[#This Row],[team_name]],bes_masc,2,0),7)</f>
        <v>7</v>
      </c>
      <c r="J289">
        <f>IFERROR(VLOOKUP(Tabla1[[#This Row],[team_name]],bad_masc,2,0),7)</f>
        <v>7</v>
      </c>
      <c r="K289">
        <f>IFERROR(VLOOKUP(Tabla1[[#This Row],[team_name]],cur_masc,2,0),7)</f>
        <v>7</v>
      </c>
      <c r="L289">
        <f>IFERROR(VLOOKUP(Tabla1[[#This Row],[team_name]],ten_masc,2,0),7)</f>
        <v>7</v>
      </c>
      <c r="M289">
        <f>IFERROR(VLOOKUP(Tabla1[[#This Row],[team_name]],rug_masc,2,0),7)</f>
        <v>7</v>
      </c>
      <c r="N289">
        <f>IFERROR(VLOOKUP(Tabla1[[#This Row],[team_name]],sqs_masc,2,0),7)</f>
        <v>7</v>
      </c>
      <c r="O289">
        <f>IFERROR(VLOOKUP(Tabla1[[#This Row],[team_name]],vlp_masc,2,0),7)</f>
        <v>7</v>
      </c>
      <c r="P289">
        <f>IFERROR(VLOOKUP(Tabla1[[#This Row],[team_name]],tem_masc,2,0),7)</f>
        <v>6</v>
      </c>
      <c r="Q289">
        <f>IFERROR(VLOOKUP(Tabla1[[#This Row],[team_name]],bal_masc,2,0),7)</f>
        <v>7</v>
      </c>
      <c r="R289">
        <f>IFERROR(VLOOKUP(Tabla1[[#This Row],[team_name]],hck_masc,2,0),7)</f>
        <v>7</v>
      </c>
      <c r="S289">
        <f>IFERROR(VLOOKUP(Tabla1[[#This Row],[team_name]],arc_masc,2,0),7)</f>
        <v>7</v>
      </c>
      <c r="T289">
        <f>IFERROR(VLOOKUP(Tabla1[[#This Row],[team_name]],esg_masc,2,0),7)</f>
        <v>7</v>
      </c>
      <c r="U289">
        <f>IFERROR(VLOOKUP(Tabla1[[#This Row],[team_name]],vol_fem,2,0),7)</f>
        <v>7</v>
      </c>
      <c r="V289">
        <f>IFERROR(VLOOKUP(Tabla1[[#This Row],[team_name]],bas_fem,2,0),7)</f>
        <v>7</v>
      </c>
      <c r="W289">
        <f>IFERROR(VLOOKUP(Tabla1[[#This Row],[team_name]],bes_fem,2,0),7)</f>
        <v>7</v>
      </c>
      <c r="X289">
        <f>IFERROR(VLOOKUP(Tabla1[[#This Row],[team_name]],bad_fem,2,0),7)</f>
        <v>7</v>
      </c>
      <c r="Y289">
        <f>IFERROR(VLOOKUP(Tabla1[[#This Row],[team_name]],cur_fem,2,0),7)</f>
        <v>7</v>
      </c>
      <c r="Z289">
        <f>IFERROR(VLOOKUP(Tabla1[[#This Row],[team_name]],ten_fem,2,0),7)</f>
        <v>7</v>
      </c>
      <c r="AA289">
        <f>IFERROR(VLOOKUP(Tabla1[[#This Row],[team_name]],rug_fem,2,0),7)</f>
        <v>7</v>
      </c>
      <c r="AB289">
        <f>IFERROR(VLOOKUP(Tabla1[[#This Row],[team_name]],sqs_fem,2,0),7)</f>
        <v>7</v>
      </c>
      <c r="AC289">
        <f>IFERROR(VLOOKUP(Tabla1[[#This Row],[team_name]],vlp_fem,2,0),7)</f>
        <v>7</v>
      </c>
      <c r="AD289">
        <f>IFERROR(VLOOKUP(Tabla1[[#This Row],[team_name]],tem_fem,2,0),7)</f>
        <v>7</v>
      </c>
      <c r="AE289">
        <f>IFERROR(VLOOKUP(Tabla1[[#This Row],[team_name]],bal_fem,2,0),7)</f>
        <v>7</v>
      </c>
      <c r="AF289">
        <f>IFERROR(VLOOKUP(Tabla1[[#This Row],[team_name]],hck_fem,2,0),7)</f>
        <v>7</v>
      </c>
      <c r="AG289">
        <f>IFERROR(VLOOKUP(Tabla1[[#This Row],[team_name]],esg_fem,2,0),7)</f>
        <v>7</v>
      </c>
      <c r="AH289">
        <f>IFERROR(VLOOKUP(Tabla1[[#This Row],[team_name]],esg_fem,2,0),7)</f>
        <v>7</v>
      </c>
      <c r="AI289">
        <v>7</v>
      </c>
      <c r="AJ289">
        <v>7</v>
      </c>
      <c r="AK289">
        <v>7</v>
      </c>
      <c r="AL289">
        <v>7</v>
      </c>
      <c r="AM289">
        <v>7</v>
      </c>
      <c r="AN289">
        <v>7</v>
      </c>
      <c r="AO289">
        <v>7</v>
      </c>
      <c r="AP289">
        <v>7</v>
      </c>
      <c r="AQ289">
        <v>7</v>
      </c>
      <c r="AR289">
        <v>7</v>
      </c>
      <c r="AS289">
        <v>7</v>
      </c>
      <c r="AT289">
        <v>7</v>
      </c>
      <c r="AU289">
        <v>7</v>
      </c>
      <c r="AV289">
        <v>7</v>
      </c>
      <c r="AW289">
        <v>7</v>
      </c>
      <c r="AX289">
        <v>7</v>
      </c>
      <c r="AY289">
        <v>7</v>
      </c>
      <c r="AZ289">
        <v>7</v>
      </c>
      <c r="BA289">
        <v>7</v>
      </c>
      <c r="BB289">
        <v>7</v>
      </c>
      <c r="BC289">
        <v>7</v>
      </c>
      <c r="BD289">
        <v>7</v>
      </c>
      <c r="BE289">
        <v>7</v>
      </c>
      <c r="BF289">
        <v>7</v>
      </c>
      <c r="BG289">
        <v>7</v>
      </c>
      <c r="BH289">
        <v>3</v>
      </c>
      <c r="BI289">
        <v>3</v>
      </c>
      <c r="BJ289">
        <v>7</v>
      </c>
      <c r="BK289">
        <v>7</v>
      </c>
      <c r="BL289">
        <v>7</v>
      </c>
      <c r="BM289">
        <v>7</v>
      </c>
    </row>
    <row r="290" spans="1:65" x14ac:dyDescent="0.25">
      <c r="A290">
        <v>49</v>
      </c>
      <c r="B290" t="s">
        <v>447</v>
      </c>
      <c r="C290">
        <f>IFERROR(VLOOKUP(Tabla1[[#This Row],[team_name]],fut_masc,2,0),7)</f>
        <v>5</v>
      </c>
      <c r="D290">
        <f>IFERROR(VLOOKUP(Tabla1[[#This Row],[team_name]],fut_fem,2,0),7)</f>
        <v>7</v>
      </c>
      <c r="E290">
        <f>IFERROR(VLOOKUP(Tabla1[[#This Row],[team_name]],fts_masc,2,0),7)</f>
        <v>7</v>
      </c>
      <c r="F290">
        <f>IFERROR(VLOOKUP(Tabla1[[#This Row],[team_name]],fts_fem,2,0),7)</f>
        <v>7</v>
      </c>
      <c r="G290">
        <f>IFERROR(VLOOKUP(Tabla1[[#This Row],[team_name]],vol_masc,2,0),7)</f>
        <v>7</v>
      </c>
      <c r="H290">
        <f>IFERROR(VLOOKUP(Tabla1[[#This Row],[team_name]],bas_masc,2,0),7)</f>
        <v>7</v>
      </c>
      <c r="I290">
        <f>IFERROR(VLOOKUP(Tabla1[[#This Row],[team_name]],bes_masc,2,0),7)</f>
        <v>7</v>
      </c>
      <c r="J290">
        <f>IFERROR(VLOOKUP(Tabla1[[#This Row],[team_name]],bad_masc,2,0),7)</f>
        <v>7</v>
      </c>
      <c r="K290">
        <f>IFERROR(VLOOKUP(Tabla1[[#This Row],[team_name]],cur_masc,2,0),7)</f>
        <v>7</v>
      </c>
      <c r="L290">
        <f>IFERROR(VLOOKUP(Tabla1[[#This Row],[team_name]],ten_masc,2,0),7)</f>
        <v>7</v>
      </c>
      <c r="M290">
        <f>IFERROR(VLOOKUP(Tabla1[[#This Row],[team_name]],rug_masc,2,0),7)</f>
        <v>7</v>
      </c>
      <c r="N290">
        <f>IFERROR(VLOOKUP(Tabla1[[#This Row],[team_name]],sqs_masc,2,0),7)</f>
        <v>7</v>
      </c>
      <c r="O290">
        <f>IFERROR(VLOOKUP(Tabla1[[#This Row],[team_name]],vlp_masc,2,0),7)</f>
        <v>7</v>
      </c>
      <c r="P290">
        <f>IFERROR(VLOOKUP(Tabla1[[#This Row],[team_name]],tem_masc,2,0),7)</f>
        <v>7</v>
      </c>
      <c r="Q290">
        <f>IFERROR(VLOOKUP(Tabla1[[#This Row],[team_name]],bal_masc,2,0),7)</f>
        <v>7</v>
      </c>
      <c r="R290">
        <f>IFERROR(VLOOKUP(Tabla1[[#This Row],[team_name]],hck_masc,2,0),7)</f>
        <v>7</v>
      </c>
      <c r="S290">
        <f>IFERROR(VLOOKUP(Tabla1[[#This Row],[team_name]],arc_masc,2,0),7)</f>
        <v>7</v>
      </c>
      <c r="T290">
        <f>IFERROR(VLOOKUP(Tabla1[[#This Row],[team_name]],esg_masc,2,0),7)</f>
        <v>7</v>
      </c>
      <c r="U290">
        <f>IFERROR(VLOOKUP(Tabla1[[#This Row],[team_name]],vol_fem,2,0),7)</f>
        <v>7</v>
      </c>
      <c r="V290">
        <f>IFERROR(VLOOKUP(Tabla1[[#This Row],[team_name]],bas_fem,2,0),7)</f>
        <v>7</v>
      </c>
      <c r="W290">
        <f>IFERROR(VLOOKUP(Tabla1[[#This Row],[team_name]],bes_fem,2,0),7)</f>
        <v>7</v>
      </c>
      <c r="X290">
        <f>IFERROR(VLOOKUP(Tabla1[[#This Row],[team_name]],bad_fem,2,0),7)</f>
        <v>7</v>
      </c>
      <c r="Y290">
        <f>IFERROR(VLOOKUP(Tabla1[[#This Row],[team_name]],cur_fem,2,0),7)</f>
        <v>7</v>
      </c>
      <c r="Z290">
        <f>IFERROR(VLOOKUP(Tabla1[[#This Row],[team_name]],ten_fem,2,0),7)</f>
        <v>7</v>
      </c>
      <c r="AA290">
        <f>IFERROR(VLOOKUP(Tabla1[[#This Row],[team_name]],rug_fem,2,0),7)</f>
        <v>7</v>
      </c>
      <c r="AB290">
        <f>IFERROR(VLOOKUP(Tabla1[[#This Row],[team_name]],sqs_fem,2,0),7)</f>
        <v>7</v>
      </c>
      <c r="AC290">
        <f>IFERROR(VLOOKUP(Tabla1[[#This Row],[team_name]],vlp_fem,2,0),7)</f>
        <v>7</v>
      </c>
      <c r="AD290">
        <f>IFERROR(VLOOKUP(Tabla1[[#This Row],[team_name]],tem_fem,2,0),7)</f>
        <v>7</v>
      </c>
      <c r="AE290">
        <f>IFERROR(VLOOKUP(Tabla1[[#This Row],[team_name]],bal_fem,2,0),7)</f>
        <v>7</v>
      </c>
      <c r="AF290">
        <f>IFERROR(VLOOKUP(Tabla1[[#This Row],[team_name]],hck_fem,2,0),7)</f>
        <v>7</v>
      </c>
      <c r="AG290">
        <f>IFERROR(VLOOKUP(Tabla1[[#This Row],[team_name]],esg_fem,2,0),7)</f>
        <v>7</v>
      </c>
      <c r="AH290">
        <f>IFERROR(VLOOKUP(Tabla1[[#This Row],[team_name]],esg_fem,2,0),7)</f>
        <v>7</v>
      </c>
      <c r="AI290">
        <v>5</v>
      </c>
      <c r="AJ290">
        <v>7</v>
      </c>
      <c r="AK290">
        <v>7</v>
      </c>
      <c r="AL290">
        <v>7</v>
      </c>
      <c r="AM290">
        <v>7</v>
      </c>
      <c r="AN290">
        <v>7</v>
      </c>
      <c r="AO290">
        <v>7</v>
      </c>
      <c r="AP290">
        <v>3</v>
      </c>
      <c r="AQ290">
        <v>7</v>
      </c>
      <c r="AR290">
        <v>4</v>
      </c>
      <c r="AS290">
        <v>1</v>
      </c>
      <c r="AT290">
        <v>7</v>
      </c>
      <c r="AU290">
        <v>7</v>
      </c>
      <c r="AV290">
        <v>7</v>
      </c>
      <c r="AW290">
        <v>7</v>
      </c>
      <c r="AX290">
        <v>7</v>
      </c>
      <c r="AY290">
        <v>5</v>
      </c>
      <c r="AZ290">
        <v>7</v>
      </c>
      <c r="BA290">
        <v>4</v>
      </c>
      <c r="BB290">
        <v>7</v>
      </c>
      <c r="BC290">
        <v>7</v>
      </c>
      <c r="BD290">
        <v>7</v>
      </c>
      <c r="BE290">
        <v>7</v>
      </c>
      <c r="BF290">
        <v>7</v>
      </c>
      <c r="BG290">
        <v>7</v>
      </c>
      <c r="BH290">
        <v>3</v>
      </c>
      <c r="BI290">
        <v>3</v>
      </c>
      <c r="BJ290">
        <v>6</v>
      </c>
      <c r="BK290">
        <v>7</v>
      </c>
      <c r="BL290">
        <v>7</v>
      </c>
      <c r="BM290">
        <v>7</v>
      </c>
    </row>
    <row r="291" spans="1:65" x14ac:dyDescent="0.25">
      <c r="A291">
        <v>50</v>
      </c>
      <c r="B291" t="s">
        <v>425</v>
      </c>
      <c r="C291">
        <f>IFERROR(VLOOKUP(Tabla1[[#This Row],[team_name]],fut_masc,2,0),7)</f>
        <v>2</v>
      </c>
      <c r="D291">
        <f>IFERROR(VLOOKUP(Tabla1[[#This Row],[team_name]],fut_fem,2,0),7)</f>
        <v>7</v>
      </c>
      <c r="E291">
        <f>IFERROR(VLOOKUP(Tabla1[[#This Row],[team_name]],fts_masc,2,0),7)</f>
        <v>4</v>
      </c>
      <c r="F291">
        <f>IFERROR(VLOOKUP(Tabla1[[#This Row],[team_name]],fts_fem,2,0),7)</f>
        <v>7</v>
      </c>
      <c r="G291">
        <f>IFERROR(VLOOKUP(Tabla1[[#This Row],[team_name]],vol_masc,2,0),7)</f>
        <v>3</v>
      </c>
      <c r="H291">
        <f>IFERROR(VLOOKUP(Tabla1[[#This Row],[team_name]],bas_masc,2,0),7)</f>
        <v>4</v>
      </c>
      <c r="I291">
        <f>IFERROR(VLOOKUP(Tabla1[[#This Row],[team_name]],bes_masc,2,0),7)</f>
        <v>1</v>
      </c>
      <c r="J291">
        <f>IFERROR(VLOOKUP(Tabla1[[#This Row],[team_name]],bad_masc,2,0),7)</f>
        <v>1</v>
      </c>
      <c r="K291">
        <f>IFERROR(VLOOKUP(Tabla1[[#This Row],[team_name]],cur_masc,2,0),7)</f>
        <v>3</v>
      </c>
      <c r="L291">
        <f>IFERROR(VLOOKUP(Tabla1[[#This Row],[team_name]],ten_masc,2,0),7)</f>
        <v>7</v>
      </c>
      <c r="M291">
        <f>IFERROR(VLOOKUP(Tabla1[[#This Row],[team_name]],rug_masc,2,0),7)</f>
        <v>3</v>
      </c>
      <c r="N291">
        <f>IFERROR(VLOOKUP(Tabla1[[#This Row],[team_name]],sqs_masc,2,0),7)</f>
        <v>7</v>
      </c>
      <c r="O291">
        <f>IFERROR(VLOOKUP(Tabla1[[#This Row],[team_name]],vlp_masc,2,0),7)</f>
        <v>7</v>
      </c>
      <c r="P291">
        <f>IFERROR(VLOOKUP(Tabla1[[#This Row],[team_name]],tem_masc,2,0),7)</f>
        <v>2</v>
      </c>
      <c r="Q291">
        <f>IFERROR(VLOOKUP(Tabla1[[#This Row],[team_name]],bal_masc,2,0),7)</f>
        <v>7</v>
      </c>
      <c r="R291">
        <f>IFERROR(VLOOKUP(Tabla1[[#This Row],[team_name]],hck_masc,2,0),7)</f>
        <v>2</v>
      </c>
      <c r="S291">
        <f>IFERROR(VLOOKUP(Tabla1[[#This Row],[team_name]],arc_masc,2,0),7)</f>
        <v>1</v>
      </c>
      <c r="T291">
        <f>IFERROR(VLOOKUP(Tabla1[[#This Row],[team_name]],esg_masc,2,0),7)</f>
        <v>3</v>
      </c>
      <c r="U291">
        <f>IFERROR(VLOOKUP(Tabla1[[#This Row],[team_name]],vol_fem,2,0),7)</f>
        <v>7</v>
      </c>
      <c r="V291">
        <f>IFERROR(VLOOKUP(Tabla1[[#This Row],[team_name]],bas_fem,2,0),7)</f>
        <v>7</v>
      </c>
      <c r="W291">
        <f>IFERROR(VLOOKUP(Tabla1[[#This Row],[team_name]],bes_fem,2,0),7)</f>
        <v>7</v>
      </c>
      <c r="X291">
        <f>IFERROR(VLOOKUP(Tabla1[[#This Row],[team_name]],bad_fem,2,0),7)</f>
        <v>7</v>
      </c>
      <c r="Y291">
        <f>IFERROR(VLOOKUP(Tabla1[[#This Row],[team_name]],cur_fem,2,0),7)</f>
        <v>7</v>
      </c>
      <c r="Z291">
        <f>IFERROR(VLOOKUP(Tabla1[[#This Row],[team_name]],ten_fem,2,0),7)</f>
        <v>7</v>
      </c>
      <c r="AA291">
        <f>IFERROR(VLOOKUP(Tabla1[[#This Row],[team_name]],rug_fem,2,0),7)</f>
        <v>7</v>
      </c>
      <c r="AB291">
        <f>IFERROR(VLOOKUP(Tabla1[[#This Row],[team_name]],sqs_fem,2,0),7)</f>
        <v>7</v>
      </c>
      <c r="AC291">
        <f>IFERROR(VLOOKUP(Tabla1[[#This Row],[team_name]],vlp_fem,2,0),7)</f>
        <v>7</v>
      </c>
      <c r="AD291">
        <f>IFERROR(VLOOKUP(Tabla1[[#This Row],[team_name]],tem_fem,2,0),7)</f>
        <v>7</v>
      </c>
      <c r="AE291">
        <f>IFERROR(VLOOKUP(Tabla1[[#This Row],[team_name]],bal_fem,2,0),7)</f>
        <v>7</v>
      </c>
      <c r="AF291">
        <f>IFERROR(VLOOKUP(Tabla1[[#This Row],[team_name]],hck_fem,2,0),7)</f>
        <v>7</v>
      </c>
      <c r="AG291">
        <f>IFERROR(VLOOKUP(Tabla1[[#This Row],[team_name]],esg_fem,2,0),7)</f>
        <v>7</v>
      </c>
      <c r="AH291">
        <f>IFERROR(VLOOKUP(Tabla1[[#This Row],[team_name]],esg_fem,2,0),7)</f>
        <v>7</v>
      </c>
      <c r="AI291">
        <v>5</v>
      </c>
      <c r="AJ291">
        <v>7</v>
      </c>
      <c r="AK291">
        <v>7</v>
      </c>
      <c r="AL291">
        <v>6</v>
      </c>
      <c r="AM291">
        <v>7</v>
      </c>
      <c r="AN291">
        <v>7</v>
      </c>
      <c r="AO291">
        <v>7</v>
      </c>
      <c r="AP291">
        <v>3</v>
      </c>
      <c r="AQ291">
        <v>7</v>
      </c>
      <c r="AR291">
        <v>6</v>
      </c>
      <c r="AS291">
        <v>2</v>
      </c>
      <c r="AT291">
        <v>7</v>
      </c>
      <c r="AU291">
        <v>3</v>
      </c>
      <c r="AV291">
        <v>3</v>
      </c>
      <c r="AW291">
        <v>7</v>
      </c>
      <c r="AX291">
        <v>7</v>
      </c>
      <c r="AY291">
        <v>7</v>
      </c>
      <c r="AZ291">
        <v>7</v>
      </c>
      <c r="BA291">
        <v>2</v>
      </c>
      <c r="BB291">
        <v>7</v>
      </c>
      <c r="BC291">
        <v>6</v>
      </c>
      <c r="BD291">
        <v>7</v>
      </c>
      <c r="BE291">
        <v>4</v>
      </c>
      <c r="BF291">
        <v>7</v>
      </c>
      <c r="BG291">
        <v>6</v>
      </c>
      <c r="BH291">
        <v>3</v>
      </c>
      <c r="BI291">
        <v>3</v>
      </c>
      <c r="BJ291">
        <v>3</v>
      </c>
      <c r="BK291">
        <v>4</v>
      </c>
      <c r="BL291">
        <v>7</v>
      </c>
      <c r="BM291">
        <v>7</v>
      </c>
    </row>
    <row r="292" spans="1:65" x14ac:dyDescent="0.25">
      <c r="A292">
        <v>51</v>
      </c>
      <c r="B292" t="s">
        <v>323</v>
      </c>
      <c r="C292">
        <f>IFERROR(VLOOKUP(Tabla1[[#This Row],[team_name]],fut_masc,2,0),7)</f>
        <v>3</v>
      </c>
      <c r="D292">
        <f>IFERROR(VLOOKUP(Tabla1[[#This Row],[team_name]],fut_fem,2,0),7)</f>
        <v>7</v>
      </c>
      <c r="E292">
        <f>IFERROR(VLOOKUP(Tabla1[[#This Row],[team_name]],fts_masc,2,0),7)</f>
        <v>5</v>
      </c>
      <c r="F292">
        <f>IFERROR(VLOOKUP(Tabla1[[#This Row],[team_name]],fts_fem,2,0),7)</f>
        <v>7</v>
      </c>
      <c r="G292">
        <f>IFERROR(VLOOKUP(Tabla1[[#This Row],[team_name]],vol_masc,2,0),7)</f>
        <v>7</v>
      </c>
      <c r="H292">
        <f>IFERROR(VLOOKUP(Tabla1[[#This Row],[team_name]],bas_masc,2,0),7)</f>
        <v>3</v>
      </c>
      <c r="I292">
        <f>IFERROR(VLOOKUP(Tabla1[[#This Row],[team_name]],bes_masc,2,0),7)</f>
        <v>7</v>
      </c>
      <c r="J292">
        <f>IFERROR(VLOOKUP(Tabla1[[#This Row],[team_name]],bad_masc,2,0),7)</f>
        <v>7</v>
      </c>
      <c r="K292">
        <f>IFERROR(VLOOKUP(Tabla1[[#This Row],[team_name]],cur_masc,2,0),7)</f>
        <v>7</v>
      </c>
      <c r="L292">
        <f>IFERROR(VLOOKUP(Tabla1[[#This Row],[team_name]],ten_masc,2,0),7)</f>
        <v>7</v>
      </c>
      <c r="M292">
        <f>IFERROR(VLOOKUP(Tabla1[[#This Row],[team_name]],rug_masc,2,0),7)</f>
        <v>4</v>
      </c>
      <c r="N292">
        <f>IFERROR(VLOOKUP(Tabla1[[#This Row],[team_name]],sqs_masc,2,0),7)</f>
        <v>7</v>
      </c>
      <c r="O292">
        <f>IFERROR(VLOOKUP(Tabla1[[#This Row],[team_name]],vlp_masc,2,0),7)</f>
        <v>7</v>
      </c>
      <c r="P292">
        <f>IFERROR(VLOOKUP(Tabla1[[#This Row],[team_name]],tem_masc,2,0),7)</f>
        <v>5</v>
      </c>
      <c r="Q292">
        <f>IFERROR(VLOOKUP(Tabla1[[#This Row],[team_name]],bal_masc,2,0),7)</f>
        <v>7</v>
      </c>
      <c r="R292">
        <f>IFERROR(VLOOKUP(Tabla1[[#This Row],[team_name]],hck_masc,2,0),7)</f>
        <v>7</v>
      </c>
      <c r="S292">
        <f>IFERROR(VLOOKUP(Tabla1[[#This Row],[team_name]],arc_masc,2,0),7)</f>
        <v>4</v>
      </c>
      <c r="T292">
        <f>IFERROR(VLOOKUP(Tabla1[[#This Row],[team_name]],esg_masc,2,0),7)</f>
        <v>7</v>
      </c>
      <c r="U292">
        <f>IFERROR(VLOOKUP(Tabla1[[#This Row],[team_name]],vol_fem,2,0),7)</f>
        <v>7</v>
      </c>
      <c r="V292">
        <f>IFERROR(VLOOKUP(Tabla1[[#This Row],[team_name]],bas_fem,2,0),7)</f>
        <v>7</v>
      </c>
      <c r="W292">
        <f>IFERROR(VLOOKUP(Tabla1[[#This Row],[team_name]],bes_fem,2,0),7)</f>
        <v>7</v>
      </c>
      <c r="X292">
        <f>IFERROR(VLOOKUP(Tabla1[[#This Row],[team_name]],bad_fem,2,0),7)</f>
        <v>7</v>
      </c>
      <c r="Y292">
        <f>IFERROR(VLOOKUP(Tabla1[[#This Row],[team_name]],cur_fem,2,0),7)</f>
        <v>7</v>
      </c>
      <c r="Z292">
        <f>IFERROR(VLOOKUP(Tabla1[[#This Row],[team_name]],ten_fem,2,0),7)</f>
        <v>7</v>
      </c>
      <c r="AA292">
        <f>IFERROR(VLOOKUP(Tabla1[[#This Row],[team_name]],rug_fem,2,0),7)</f>
        <v>7</v>
      </c>
      <c r="AB292">
        <f>IFERROR(VLOOKUP(Tabla1[[#This Row],[team_name]],sqs_fem,2,0),7)</f>
        <v>7</v>
      </c>
      <c r="AC292">
        <f>IFERROR(VLOOKUP(Tabla1[[#This Row],[team_name]],vlp_fem,2,0),7)</f>
        <v>7</v>
      </c>
      <c r="AD292">
        <f>IFERROR(VLOOKUP(Tabla1[[#This Row],[team_name]],tem_fem,2,0),7)</f>
        <v>7</v>
      </c>
      <c r="AE292">
        <f>IFERROR(VLOOKUP(Tabla1[[#This Row],[team_name]],bal_fem,2,0),7)</f>
        <v>7</v>
      </c>
      <c r="AF292">
        <f>IFERROR(VLOOKUP(Tabla1[[#This Row],[team_name]],hck_fem,2,0),7)</f>
        <v>7</v>
      </c>
      <c r="AG292">
        <f>IFERROR(VLOOKUP(Tabla1[[#This Row],[team_name]],esg_fem,2,0),7)</f>
        <v>7</v>
      </c>
      <c r="AH292">
        <f>IFERROR(VLOOKUP(Tabla1[[#This Row],[team_name]],esg_fem,2,0),7)</f>
        <v>7</v>
      </c>
      <c r="AI292">
        <v>5</v>
      </c>
      <c r="AJ292">
        <v>7</v>
      </c>
      <c r="AK292">
        <v>7</v>
      </c>
      <c r="AL292">
        <v>7</v>
      </c>
      <c r="AM292">
        <v>7</v>
      </c>
      <c r="AN292">
        <v>7</v>
      </c>
      <c r="AO292">
        <v>7</v>
      </c>
      <c r="AP292">
        <v>7</v>
      </c>
      <c r="AQ292">
        <v>7</v>
      </c>
      <c r="AR292">
        <v>7</v>
      </c>
      <c r="AS292">
        <v>7</v>
      </c>
      <c r="AT292">
        <v>7</v>
      </c>
      <c r="AU292">
        <v>7</v>
      </c>
      <c r="AV292">
        <v>7</v>
      </c>
      <c r="AW292">
        <v>7</v>
      </c>
      <c r="AX292">
        <v>7</v>
      </c>
      <c r="AY292">
        <v>7</v>
      </c>
      <c r="AZ292">
        <v>7</v>
      </c>
      <c r="BA292">
        <v>7</v>
      </c>
      <c r="BB292">
        <v>7</v>
      </c>
      <c r="BC292">
        <v>7</v>
      </c>
      <c r="BD292">
        <v>7</v>
      </c>
      <c r="BE292">
        <v>7</v>
      </c>
      <c r="BF292">
        <v>7</v>
      </c>
      <c r="BG292">
        <v>7</v>
      </c>
      <c r="BH292">
        <v>3</v>
      </c>
      <c r="BI292">
        <v>3</v>
      </c>
      <c r="BJ292">
        <v>7</v>
      </c>
      <c r="BK292">
        <v>7</v>
      </c>
      <c r="BL292">
        <v>7</v>
      </c>
      <c r="BM292">
        <v>7</v>
      </c>
    </row>
    <row r="293" spans="1:65" x14ac:dyDescent="0.25">
      <c r="A293">
        <v>52</v>
      </c>
      <c r="B293" t="s">
        <v>354</v>
      </c>
      <c r="C293">
        <f>IFERROR(VLOOKUP(Tabla1[[#This Row],[team_name]],fut_masc,2,0),7)</f>
        <v>3</v>
      </c>
      <c r="D293">
        <f>IFERROR(VLOOKUP(Tabla1[[#This Row],[team_name]],fut_fem,2,0),7)</f>
        <v>7</v>
      </c>
      <c r="E293">
        <f>IFERROR(VLOOKUP(Tabla1[[#This Row],[team_name]],fts_masc,2,0),7)</f>
        <v>3</v>
      </c>
      <c r="F293">
        <f>IFERROR(VLOOKUP(Tabla1[[#This Row],[team_name]],fts_fem,2,0),7)</f>
        <v>7</v>
      </c>
      <c r="G293">
        <f>IFERROR(VLOOKUP(Tabla1[[#This Row],[team_name]],vol_masc,2,0),7)</f>
        <v>7</v>
      </c>
      <c r="H293">
        <f>IFERROR(VLOOKUP(Tabla1[[#This Row],[team_name]],bas_masc,2,0),7)</f>
        <v>5</v>
      </c>
      <c r="I293">
        <f>IFERROR(VLOOKUP(Tabla1[[#This Row],[team_name]],bes_masc,2,0),7)</f>
        <v>4</v>
      </c>
      <c r="J293">
        <f>IFERROR(VLOOKUP(Tabla1[[#This Row],[team_name]],bad_masc,2,0),7)</f>
        <v>7</v>
      </c>
      <c r="K293">
        <f>IFERROR(VLOOKUP(Tabla1[[#This Row],[team_name]],cur_masc,2,0),7)</f>
        <v>7</v>
      </c>
      <c r="L293">
        <f>IFERROR(VLOOKUP(Tabla1[[#This Row],[team_name]],ten_masc,2,0),7)</f>
        <v>7</v>
      </c>
      <c r="M293">
        <f>IFERROR(VLOOKUP(Tabla1[[#This Row],[team_name]],rug_masc,2,0),7)</f>
        <v>5</v>
      </c>
      <c r="N293">
        <f>IFERROR(VLOOKUP(Tabla1[[#This Row],[team_name]],sqs_masc,2,0),7)</f>
        <v>7</v>
      </c>
      <c r="O293">
        <f>IFERROR(VLOOKUP(Tabla1[[#This Row],[team_name]],vlp_masc,2,0),7)</f>
        <v>6</v>
      </c>
      <c r="P293">
        <f>IFERROR(VLOOKUP(Tabla1[[#This Row],[team_name]],tem_masc,2,0),7)</f>
        <v>6</v>
      </c>
      <c r="Q293">
        <f>IFERROR(VLOOKUP(Tabla1[[#This Row],[team_name]],bal_masc,2,0),7)</f>
        <v>7</v>
      </c>
      <c r="R293">
        <f>IFERROR(VLOOKUP(Tabla1[[#This Row],[team_name]],hck_masc,2,0),7)</f>
        <v>5</v>
      </c>
      <c r="S293">
        <f>IFERROR(VLOOKUP(Tabla1[[#This Row],[team_name]],arc_masc,2,0),7)</f>
        <v>7</v>
      </c>
      <c r="T293">
        <f>IFERROR(VLOOKUP(Tabla1[[#This Row],[team_name]],esg_masc,2,0),7)</f>
        <v>5</v>
      </c>
      <c r="U293">
        <f>IFERROR(VLOOKUP(Tabla1[[#This Row],[team_name]],vol_fem,2,0),7)</f>
        <v>7</v>
      </c>
      <c r="V293">
        <f>IFERROR(VLOOKUP(Tabla1[[#This Row],[team_name]],bas_fem,2,0),7)</f>
        <v>7</v>
      </c>
      <c r="W293">
        <f>IFERROR(VLOOKUP(Tabla1[[#This Row],[team_name]],bes_fem,2,0),7)</f>
        <v>7</v>
      </c>
      <c r="X293">
        <f>IFERROR(VLOOKUP(Tabla1[[#This Row],[team_name]],bad_fem,2,0),7)</f>
        <v>7</v>
      </c>
      <c r="Y293">
        <f>IFERROR(VLOOKUP(Tabla1[[#This Row],[team_name]],cur_fem,2,0),7)</f>
        <v>7</v>
      </c>
      <c r="Z293">
        <f>IFERROR(VLOOKUP(Tabla1[[#This Row],[team_name]],ten_fem,2,0),7)</f>
        <v>7</v>
      </c>
      <c r="AA293">
        <f>IFERROR(VLOOKUP(Tabla1[[#This Row],[team_name]],rug_fem,2,0),7)</f>
        <v>7</v>
      </c>
      <c r="AB293">
        <f>IFERROR(VLOOKUP(Tabla1[[#This Row],[team_name]],sqs_fem,2,0),7)</f>
        <v>7</v>
      </c>
      <c r="AC293">
        <f>IFERROR(VLOOKUP(Tabla1[[#This Row],[team_name]],vlp_fem,2,0),7)</f>
        <v>7</v>
      </c>
      <c r="AD293">
        <f>IFERROR(VLOOKUP(Tabla1[[#This Row],[team_name]],tem_fem,2,0),7)</f>
        <v>7</v>
      </c>
      <c r="AE293">
        <f>IFERROR(VLOOKUP(Tabla1[[#This Row],[team_name]],bal_fem,2,0),7)</f>
        <v>7</v>
      </c>
      <c r="AF293">
        <f>IFERROR(VLOOKUP(Tabla1[[#This Row],[team_name]],hck_fem,2,0),7)</f>
        <v>7</v>
      </c>
      <c r="AG293">
        <f>IFERROR(VLOOKUP(Tabla1[[#This Row],[team_name]],esg_fem,2,0),7)</f>
        <v>7</v>
      </c>
      <c r="AH293">
        <f>IFERROR(VLOOKUP(Tabla1[[#This Row],[team_name]],esg_fem,2,0),7)</f>
        <v>7</v>
      </c>
      <c r="AI293">
        <v>7</v>
      </c>
      <c r="AJ293">
        <v>7</v>
      </c>
      <c r="AK293">
        <v>7</v>
      </c>
      <c r="AL293">
        <v>7</v>
      </c>
      <c r="AM293">
        <v>7</v>
      </c>
      <c r="AN293">
        <v>5</v>
      </c>
      <c r="AO293">
        <v>7</v>
      </c>
      <c r="AP293">
        <v>7</v>
      </c>
      <c r="AQ293">
        <v>7</v>
      </c>
      <c r="AR293">
        <v>7</v>
      </c>
      <c r="AS293">
        <v>7</v>
      </c>
      <c r="AT293">
        <v>7</v>
      </c>
      <c r="AU293">
        <v>4</v>
      </c>
      <c r="AV293">
        <v>7</v>
      </c>
      <c r="AW293">
        <v>7</v>
      </c>
      <c r="AX293">
        <v>7</v>
      </c>
      <c r="AY293">
        <v>7</v>
      </c>
      <c r="AZ293">
        <v>7</v>
      </c>
      <c r="BA293">
        <v>7</v>
      </c>
      <c r="BB293">
        <v>7</v>
      </c>
      <c r="BC293">
        <v>7</v>
      </c>
      <c r="BD293">
        <v>7</v>
      </c>
      <c r="BE293">
        <v>7</v>
      </c>
      <c r="BF293">
        <v>7</v>
      </c>
      <c r="BG293">
        <v>7</v>
      </c>
      <c r="BH293">
        <v>3</v>
      </c>
      <c r="BI293">
        <v>3</v>
      </c>
      <c r="BJ293">
        <v>7</v>
      </c>
      <c r="BK293">
        <v>7</v>
      </c>
      <c r="BL293">
        <v>7</v>
      </c>
      <c r="BM293">
        <v>7</v>
      </c>
    </row>
    <row r="294" spans="1:65" x14ac:dyDescent="0.25">
      <c r="A294">
        <v>54</v>
      </c>
      <c r="B294" t="s">
        <v>406</v>
      </c>
      <c r="C294">
        <f>IFERROR(VLOOKUP(Tabla1[[#This Row],[team_name]],fut_masc,2,0),7)</f>
        <v>7</v>
      </c>
      <c r="D294">
        <f>IFERROR(VLOOKUP(Tabla1[[#This Row],[team_name]],fut_fem,2,0),7)</f>
        <v>7</v>
      </c>
      <c r="E294">
        <f>IFERROR(VLOOKUP(Tabla1[[#This Row],[team_name]],fts_masc,2,0),7)</f>
        <v>6</v>
      </c>
      <c r="F294">
        <f>IFERROR(VLOOKUP(Tabla1[[#This Row],[team_name]],fts_fem,2,0),7)</f>
        <v>7</v>
      </c>
      <c r="G294">
        <f>IFERROR(VLOOKUP(Tabla1[[#This Row],[team_name]],vol_masc,2,0),7)</f>
        <v>2</v>
      </c>
      <c r="H294">
        <f>IFERROR(VLOOKUP(Tabla1[[#This Row],[team_name]],bas_masc,2,0),7)</f>
        <v>4</v>
      </c>
      <c r="I294">
        <f>IFERROR(VLOOKUP(Tabla1[[#This Row],[team_name]],bes_masc,2,0),7)</f>
        <v>2</v>
      </c>
      <c r="J294">
        <f>IFERROR(VLOOKUP(Tabla1[[#This Row],[team_name]],bad_masc,2,0),7)</f>
        <v>7</v>
      </c>
      <c r="K294">
        <f>IFERROR(VLOOKUP(Tabla1[[#This Row],[team_name]],cur_masc,2,0),7)</f>
        <v>7</v>
      </c>
      <c r="L294">
        <f>IFERROR(VLOOKUP(Tabla1[[#This Row],[team_name]],ten_masc,2,0),7)</f>
        <v>7</v>
      </c>
      <c r="M294">
        <f>IFERROR(VLOOKUP(Tabla1[[#This Row],[team_name]],rug_masc,2,0),7)</f>
        <v>7</v>
      </c>
      <c r="N294">
        <f>IFERROR(VLOOKUP(Tabla1[[#This Row],[team_name]],sqs_masc,2,0),7)</f>
        <v>7</v>
      </c>
      <c r="O294">
        <f>IFERROR(VLOOKUP(Tabla1[[#This Row],[team_name]],vlp_masc,2,0),7)</f>
        <v>2</v>
      </c>
      <c r="P294">
        <f>IFERROR(VLOOKUP(Tabla1[[#This Row],[team_name]],tem_masc,2,0),7)</f>
        <v>7</v>
      </c>
      <c r="Q294">
        <f>IFERROR(VLOOKUP(Tabla1[[#This Row],[team_name]],bal_masc,2,0),7)</f>
        <v>7</v>
      </c>
      <c r="R294">
        <f>IFERROR(VLOOKUP(Tabla1[[#This Row],[team_name]],hck_masc,2,0),7)</f>
        <v>3</v>
      </c>
      <c r="S294">
        <f>IFERROR(VLOOKUP(Tabla1[[#This Row],[team_name]],arc_masc,2,0),7)</f>
        <v>4</v>
      </c>
      <c r="T294">
        <f>IFERROR(VLOOKUP(Tabla1[[#This Row],[team_name]],esg_masc,2,0),7)</f>
        <v>5</v>
      </c>
      <c r="U294">
        <f>IFERROR(VLOOKUP(Tabla1[[#This Row],[team_name]],vol_fem,2,0),7)</f>
        <v>7</v>
      </c>
      <c r="V294">
        <f>IFERROR(VLOOKUP(Tabla1[[#This Row],[team_name]],bas_fem,2,0),7)</f>
        <v>7</v>
      </c>
      <c r="W294">
        <f>IFERROR(VLOOKUP(Tabla1[[#This Row],[team_name]],bes_fem,2,0),7)</f>
        <v>7</v>
      </c>
      <c r="X294">
        <f>IFERROR(VLOOKUP(Tabla1[[#This Row],[team_name]],bad_fem,2,0),7)</f>
        <v>7</v>
      </c>
      <c r="Y294">
        <f>IFERROR(VLOOKUP(Tabla1[[#This Row],[team_name]],cur_fem,2,0),7)</f>
        <v>7</v>
      </c>
      <c r="Z294">
        <f>IFERROR(VLOOKUP(Tabla1[[#This Row],[team_name]],ten_fem,2,0),7)</f>
        <v>7</v>
      </c>
      <c r="AA294">
        <f>IFERROR(VLOOKUP(Tabla1[[#This Row],[team_name]],rug_fem,2,0),7)</f>
        <v>7</v>
      </c>
      <c r="AB294">
        <f>IFERROR(VLOOKUP(Tabla1[[#This Row],[team_name]],sqs_fem,2,0),7)</f>
        <v>7</v>
      </c>
      <c r="AC294">
        <f>IFERROR(VLOOKUP(Tabla1[[#This Row],[team_name]],vlp_fem,2,0),7)</f>
        <v>7</v>
      </c>
      <c r="AD294">
        <f>IFERROR(VLOOKUP(Tabla1[[#This Row],[team_name]],tem_fem,2,0),7)</f>
        <v>7</v>
      </c>
      <c r="AE294">
        <f>IFERROR(VLOOKUP(Tabla1[[#This Row],[team_name]],bal_fem,2,0),7)</f>
        <v>7</v>
      </c>
      <c r="AF294">
        <f>IFERROR(VLOOKUP(Tabla1[[#This Row],[team_name]],hck_fem,2,0),7)</f>
        <v>7</v>
      </c>
      <c r="AG294">
        <f>IFERROR(VLOOKUP(Tabla1[[#This Row],[team_name]],esg_fem,2,0),7)</f>
        <v>7</v>
      </c>
      <c r="AH294">
        <f>IFERROR(VLOOKUP(Tabla1[[#This Row],[team_name]],esg_fem,2,0),7)</f>
        <v>7</v>
      </c>
      <c r="AI294">
        <v>2</v>
      </c>
      <c r="AJ294">
        <v>7</v>
      </c>
      <c r="AK294">
        <v>7</v>
      </c>
      <c r="AL294">
        <v>4</v>
      </c>
      <c r="AM294">
        <v>7</v>
      </c>
      <c r="AN294">
        <v>7</v>
      </c>
      <c r="AO294">
        <v>7</v>
      </c>
      <c r="AP294">
        <v>6</v>
      </c>
      <c r="AQ294">
        <v>7</v>
      </c>
      <c r="AR294">
        <v>7</v>
      </c>
      <c r="AS294">
        <v>3</v>
      </c>
      <c r="AT294">
        <v>7</v>
      </c>
      <c r="AU294">
        <v>5</v>
      </c>
      <c r="AV294">
        <v>7</v>
      </c>
      <c r="AW294">
        <v>4</v>
      </c>
      <c r="AX294">
        <v>5</v>
      </c>
      <c r="AY294">
        <v>7</v>
      </c>
      <c r="AZ294">
        <v>7</v>
      </c>
      <c r="BA294">
        <v>5</v>
      </c>
      <c r="BB294">
        <v>6</v>
      </c>
      <c r="BC294">
        <v>7</v>
      </c>
      <c r="BD294">
        <v>7</v>
      </c>
      <c r="BE294">
        <v>7</v>
      </c>
      <c r="BF294">
        <v>7</v>
      </c>
      <c r="BG294">
        <v>7</v>
      </c>
      <c r="BH294">
        <v>3</v>
      </c>
      <c r="BI294">
        <v>3</v>
      </c>
      <c r="BJ294">
        <v>7</v>
      </c>
      <c r="BK294">
        <v>7</v>
      </c>
      <c r="BL294">
        <v>7</v>
      </c>
      <c r="BM294">
        <v>7</v>
      </c>
    </row>
    <row r="295" spans="1:65" x14ac:dyDescent="0.25">
      <c r="A295">
        <v>55</v>
      </c>
      <c r="B295" t="s">
        <v>495</v>
      </c>
      <c r="C295">
        <f>IFERROR(VLOOKUP(Tabla1[[#This Row],[team_name]],fut_masc,2,0),7)</f>
        <v>2</v>
      </c>
      <c r="D295">
        <f>IFERROR(VLOOKUP(Tabla1[[#This Row],[team_name]],fut_fem,2,0),7)</f>
        <v>7</v>
      </c>
      <c r="E295">
        <f>IFERROR(VLOOKUP(Tabla1[[#This Row],[team_name]],fts_masc,2,0),7)</f>
        <v>5</v>
      </c>
      <c r="F295">
        <f>IFERROR(VLOOKUP(Tabla1[[#This Row],[team_name]],fts_fem,2,0),7)</f>
        <v>7</v>
      </c>
      <c r="G295">
        <f>IFERROR(VLOOKUP(Tabla1[[#This Row],[team_name]],vol_masc,2,0),7)</f>
        <v>4</v>
      </c>
      <c r="H295">
        <f>IFERROR(VLOOKUP(Tabla1[[#This Row],[team_name]],bas_masc,2,0),7)</f>
        <v>4</v>
      </c>
      <c r="I295">
        <f>IFERROR(VLOOKUP(Tabla1[[#This Row],[team_name]],bes_masc,2,0),7)</f>
        <v>7</v>
      </c>
      <c r="J295">
        <f>IFERROR(VLOOKUP(Tabla1[[#This Row],[team_name]],bad_masc,2,0),7)</f>
        <v>2</v>
      </c>
      <c r="K295">
        <f>IFERROR(VLOOKUP(Tabla1[[#This Row],[team_name]],cur_masc,2,0),7)</f>
        <v>3</v>
      </c>
      <c r="L295">
        <f>IFERROR(VLOOKUP(Tabla1[[#This Row],[team_name]],ten_masc,2,0),7)</f>
        <v>3</v>
      </c>
      <c r="M295">
        <f>IFERROR(VLOOKUP(Tabla1[[#This Row],[team_name]],rug_masc,2,0),7)</f>
        <v>4</v>
      </c>
      <c r="N295">
        <f>IFERROR(VLOOKUP(Tabla1[[#This Row],[team_name]],sqs_masc,2,0),7)</f>
        <v>7</v>
      </c>
      <c r="O295">
        <f>IFERROR(VLOOKUP(Tabla1[[#This Row],[team_name]],vlp_masc,2,0),7)</f>
        <v>4</v>
      </c>
      <c r="P295">
        <f>IFERROR(VLOOKUP(Tabla1[[#This Row],[team_name]],tem_masc,2,0),7)</f>
        <v>2</v>
      </c>
      <c r="Q295">
        <f>IFERROR(VLOOKUP(Tabla1[[#This Row],[team_name]],bal_masc,2,0),7)</f>
        <v>2</v>
      </c>
      <c r="R295">
        <f>IFERROR(VLOOKUP(Tabla1[[#This Row],[team_name]],hck_masc,2,0),7)</f>
        <v>7</v>
      </c>
      <c r="S295">
        <f>IFERROR(VLOOKUP(Tabla1[[#This Row],[team_name]],arc_masc,2,0),7)</f>
        <v>4</v>
      </c>
      <c r="T295">
        <f>IFERROR(VLOOKUP(Tabla1[[#This Row],[team_name]],esg_masc,2,0),7)</f>
        <v>2</v>
      </c>
      <c r="U295">
        <f>IFERROR(VLOOKUP(Tabla1[[#This Row],[team_name]],vol_fem,2,0),7)</f>
        <v>7</v>
      </c>
      <c r="V295">
        <f>IFERROR(VLOOKUP(Tabla1[[#This Row],[team_name]],bas_fem,2,0),7)</f>
        <v>7</v>
      </c>
      <c r="W295">
        <f>IFERROR(VLOOKUP(Tabla1[[#This Row],[team_name]],bes_fem,2,0),7)</f>
        <v>7</v>
      </c>
      <c r="X295">
        <f>IFERROR(VLOOKUP(Tabla1[[#This Row],[team_name]],bad_fem,2,0),7)</f>
        <v>7</v>
      </c>
      <c r="Y295">
        <f>IFERROR(VLOOKUP(Tabla1[[#This Row],[team_name]],cur_fem,2,0),7)</f>
        <v>7</v>
      </c>
      <c r="Z295">
        <f>IFERROR(VLOOKUP(Tabla1[[#This Row],[team_name]],ten_fem,2,0),7)</f>
        <v>7</v>
      </c>
      <c r="AA295">
        <f>IFERROR(VLOOKUP(Tabla1[[#This Row],[team_name]],rug_fem,2,0),7)</f>
        <v>7</v>
      </c>
      <c r="AB295">
        <f>IFERROR(VLOOKUP(Tabla1[[#This Row],[team_name]],sqs_fem,2,0),7)</f>
        <v>7</v>
      </c>
      <c r="AC295">
        <f>IFERROR(VLOOKUP(Tabla1[[#This Row],[team_name]],vlp_fem,2,0),7)</f>
        <v>7</v>
      </c>
      <c r="AD295">
        <f>IFERROR(VLOOKUP(Tabla1[[#This Row],[team_name]],tem_fem,2,0),7)</f>
        <v>7</v>
      </c>
      <c r="AE295">
        <f>IFERROR(VLOOKUP(Tabla1[[#This Row],[team_name]],bal_fem,2,0),7)</f>
        <v>7</v>
      </c>
      <c r="AF295">
        <f>IFERROR(VLOOKUP(Tabla1[[#This Row],[team_name]],hck_fem,2,0),7)</f>
        <v>7</v>
      </c>
      <c r="AG295">
        <f>IFERROR(VLOOKUP(Tabla1[[#This Row],[team_name]],esg_fem,2,0),7)</f>
        <v>7</v>
      </c>
      <c r="AH295">
        <f>IFERROR(VLOOKUP(Tabla1[[#This Row],[team_name]],esg_fem,2,0),7)</f>
        <v>7</v>
      </c>
      <c r="AI295">
        <v>4</v>
      </c>
      <c r="AJ295">
        <v>5</v>
      </c>
      <c r="AK295">
        <v>4</v>
      </c>
      <c r="AL295">
        <v>2</v>
      </c>
      <c r="AM295">
        <v>3</v>
      </c>
      <c r="AN295">
        <v>7</v>
      </c>
      <c r="AO295">
        <v>4</v>
      </c>
      <c r="AP295">
        <v>5</v>
      </c>
      <c r="AQ295">
        <v>5</v>
      </c>
      <c r="AR295">
        <v>7</v>
      </c>
      <c r="AS295">
        <v>5</v>
      </c>
      <c r="AT295">
        <v>7</v>
      </c>
      <c r="AU295">
        <v>3</v>
      </c>
      <c r="AV295">
        <v>7</v>
      </c>
      <c r="AW295">
        <v>3</v>
      </c>
      <c r="AX295">
        <v>2</v>
      </c>
      <c r="AY295">
        <v>4</v>
      </c>
      <c r="AZ295">
        <v>6</v>
      </c>
      <c r="BA295">
        <v>3</v>
      </c>
      <c r="BB295">
        <v>2</v>
      </c>
      <c r="BC295">
        <v>7</v>
      </c>
      <c r="BD295">
        <v>7</v>
      </c>
      <c r="BE295">
        <v>7</v>
      </c>
      <c r="BF295">
        <v>7</v>
      </c>
      <c r="BG295">
        <v>7</v>
      </c>
      <c r="BH295">
        <v>3</v>
      </c>
      <c r="BI295">
        <v>3</v>
      </c>
      <c r="BJ295">
        <v>7</v>
      </c>
      <c r="BK295">
        <v>7</v>
      </c>
      <c r="BL295">
        <v>7</v>
      </c>
      <c r="BM295">
        <v>7</v>
      </c>
    </row>
    <row r="296" spans="1:65" x14ac:dyDescent="0.25">
      <c r="A296">
        <v>56</v>
      </c>
      <c r="B296" t="s">
        <v>413</v>
      </c>
      <c r="C296">
        <f>IFERROR(VLOOKUP(Tabla1[[#This Row],[team_name]],fut_masc,2,0),7)</f>
        <v>7</v>
      </c>
      <c r="D296">
        <f>IFERROR(VLOOKUP(Tabla1[[#This Row],[team_name]],fut_fem,2,0),7)</f>
        <v>7</v>
      </c>
      <c r="E296">
        <f>IFERROR(VLOOKUP(Tabla1[[#This Row],[team_name]],fts_masc,2,0),7)</f>
        <v>7</v>
      </c>
      <c r="F296">
        <f>IFERROR(VLOOKUP(Tabla1[[#This Row],[team_name]],fts_fem,2,0),7)</f>
        <v>7</v>
      </c>
      <c r="G296">
        <f>IFERROR(VLOOKUP(Tabla1[[#This Row],[team_name]],vol_masc,2,0),7)</f>
        <v>5</v>
      </c>
      <c r="H296">
        <f>IFERROR(VLOOKUP(Tabla1[[#This Row],[team_name]],bas_masc,2,0),7)</f>
        <v>7</v>
      </c>
      <c r="I296">
        <f>IFERROR(VLOOKUP(Tabla1[[#This Row],[team_name]],bes_masc,2,0),7)</f>
        <v>7</v>
      </c>
      <c r="J296">
        <f>IFERROR(VLOOKUP(Tabla1[[#This Row],[team_name]],bad_masc,2,0),7)</f>
        <v>7</v>
      </c>
      <c r="K296">
        <f>IFERROR(VLOOKUP(Tabla1[[#This Row],[team_name]],cur_masc,2,0),7)</f>
        <v>7</v>
      </c>
      <c r="L296">
        <f>IFERROR(VLOOKUP(Tabla1[[#This Row],[team_name]],ten_masc,2,0),7)</f>
        <v>7</v>
      </c>
      <c r="M296">
        <f>IFERROR(VLOOKUP(Tabla1[[#This Row],[team_name]],rug_masc,2,0),7)</f>
        <v>7</v>
      </c>
      <c r="N296">
        <f>IFERROR(VLOOKUP(Tabla1[[#This Row],[team_name]],sqs_masc,2,0),7)</f>
        <v>7</v>
      </c>
      <c r="O296">
        <f>IFERROR(VLOOKUP(Tabla1[[#This Row],[team_name]],vlp_masc,2,0),7)</f>
        <v>7</v>
      </c>
      <c r="P296">
        <f>IFERROR(VLOOKUP(Tabla1[[#This Row],[team_name]],tem_masc,2,0),7)</f>
        <v>7</v>
      </c>
      <c r="Q296">
        <f>IFERROR(VLOOKUP(Tabla1[[#This Row],[team_name]],bal_masc,2,0),7)</f>
        <v>7</v>
      </c>
      <c r="R296">
        <f>IFERROR(VLOOKUP(Tabla1[[#This Row],[team_name]],hck_masc,2,0),7)</f>
        <v>7</v>
      </c>
      <c r="S296">
        <f>IFERROR(VLOOKUP(Tabla1[[#This Row],[team_name]],arc_masc,2,0),7)</f>
        <v>7</v>
      </c>
      <c r="T296">
        <f>IFERROR(VLOOKUP(Tabla1[[#This Row],[team_name]],esg_masc,2,0),7)</f>
        <v>7</v>
      </c>
      <c r="U296">
        <f>IFERROR(VLOOKUP(Tabla1[[#This Row],[team_name]],vol_fem,2,0),7)</f>
        <v>7</v>
      </c>
      <c r="V296">
        <f>IFERROR(VLOOKUP(Tabla1[[#This Row],[team_name]],bas_fem,2,0),7)</f>
        <v>7</v>
      </c>
      <c r="W296">
        <f>IFERROR(VLOOKUP(Tabla1[[#This Row],[team_name]],bes_fem,2,0),7)</f>
        <v>7</v>
      </c>
      <c r="X296">
        <f>IFERROR(VLOOKUP(Tabla1[[#This Row],[team_name]],bad_fem,2,0),7)</f>
        <v>7</v>
      </c>
      <c r="Y296">
        <f>IFERROR(VLOOKUP(Tabla1[[#This Row],[team_name]],cur_fem,2,0),7)</f>
        <v>7</v>
      </c>
      <c r="Z296">
        <f>IFERROR(VLOOKUP(Tabla1[[#This Row],[team_name]],ten_fem,2,0),7)</f>
        <v>7</v>
      </c>
      <c r="AA296">
        <f>IFERROR(VLOOKUP(Tabla1[[#This Row],[team_name]],rug_fem,2,0),7)</f>
        <v>7</v>
      </c>
      <c r="AB296">
        <f>IFERROR(VLOOKUP(Tabla1[[#This Row],[team_name]],sqs_fem,2,0),7)</f>
        <v>7</v>
      </c>
      <c r="AC296">
        <f>IFERROR(VLOOKUP(Tabla1[[#This Row],[team_name]],vlp_fem,2,0),7)</f>
        <v>7</v>
      </c>
      <c r="AD296">
        <f>IFERROR(VLOOKUP(Tabla1[[#This Row],[team_name]],tem_fem,2,0),7)</f>
        <v>7</v>
      </c>
      <c r="AE296">
        <f>IFERROR(VLOOKUP(Tabla1[[#This Row],[team_name]],bal_fem,2,0),7)</f>
        <v>7</v>
      </c>
      <c r="AF296">
        <f>IFERROR(VLOOKUP(Tabla1[[#This Row],[team_name]],hck_fem,2,0),7)</f>
        <v>7</v>
      </c>
      <c r="AG296">
        <f>IFERROR(VLOOKUP(Tabla1[[#This Row],[team_name]],esg_fem,2,0),7)</f>
        <v>7</v>
      </c>
      <c r="AH296">
        <f>IFERROR(VLOOKUP(Tabla1[[#This Row],[team_name]],esg_fem,2,0),7)</f>
        <v>7</v>
      </c>
      <c r="AI296">
        <v>5</v>
      </c>
      <c r="AJ296">
        <v>7</v>
      </c>
      <c r="AK296">
        <v>7</v>
      </c>
      <c r="AL296">
        <v>7</v>
      </c>
      <c r="AM296">
        <v>7</v>
      </c>
      <c r="AN296">
        <v>7</v>
      </c>
      <c r="AO296">
        <v>7</v>
      </c>
      <c r="AP296">
        <v>7</v>
      </c>
      <c r="AQ296">
        <v>7</v>
      </c>
      <c r="AR296">
        <v>7</v>
      </c>
      <c r="AS296">
        <v>7</v>
      </c>
      <c r="AT296">
        <v>7</v>
      </c>
      <c r="AU296">
        <v>7</v>
      </c>
      <c r="AV296">
        <v>7</v>
      </c>
      <c r="AW296">
        <v>7</v>
      </c>
      <c r="AX296">
        <v>7</v>
      </c>
      <c r="AY296">
        <v>7</v>
      </c>
      <c r="AZ296">
        <v>7</v>
      </c>
      <c r="BA296">
        <v>7</v>
      </c>
      <c r="BB296">
        <v>7</v>
      </c>
      <c r="BC296">
        <v>7</v>
      </c>
      <c r="BD296">
        <v>7</v>
      </c>
      <c r="BE296">
        <v>7</v>
      </c>
      <c r="BF296">
        <v>7</v>
      </c>
      <c r="BG296">
        <v>7</v>
      </c>
      <c r="BH296">
        <v>3</v>
      </c>
      <c r="BI296">
        <v>3</v>
      </c>
      <c r="BJ296">
        <v>7</v>
      </c>
      <c r="BK296">
        <v>7</v>
      </c>
      <c r="BL296">
        <v>7</v>
      </c>
      <c r="BM296">
        <v>7</v>
      </c>
    </row>
    <row r="297" spans="1:65" x14ac:dyDescent="0.25">
      <c r="A297">
        <v>57</v>
      </c>
      <c r="B297" t="s">
        <v>331</v>
      </c>
      <c r="C297">
        <f>IFERROR(VLOOKUP(Tabla1[[#This Row],[team_name]],fut_masc,2,0),7)</f>
        <v>2</v>
      </c>
      <c r="D297">
        <f>IFERROR(VLOOKUP(Tabla1[[#This Row],[team_name]],fut_fem,2,0),7)</f>
        <v>7</v>
      </c>
      <c r="E297">
        <f>IFERROR(VLOOKUP(Tabla1[[#This Row],[team_name]],fts_masc,2,0),7)</f>
        <v>6</v>
      </c>
      <c r="F297">
        <f>IFERROR(VLOOKUP(Tabla1[[#This Row],[team_name]],fts_fem,2,0),7)</f>
        <v>7</v>
      </c>
      <c r="G297">
        <f>IFERROR(VLOOKUP(Tabla1[[#This Row],[team_name]],vol_masc,2,0),7)</f>
        <v>7</v>
      </c>
      <c r="H297">
        <f>IFERROR(VLOOKUP(Tabla1[[#This Row],[team_name]],bas_masc,2,0),7)</f>
        <v>5</v>
      </c>
      <c r="I297">
        <f>IFERROR(VLOOKUP(Tabla1[[#This Row],[team_name]],bes_masc,2,0),7)</f>
        <v>5</v>
      </c>
      <c r="J297">
        <f>IFERROR(VLOOKUP(Tabla1[[#This Row],[team_name]],bad_masc,2,0),7)</f>
        <v>7</v>
      </c>
      <c r="K297">
        <f>IFERROR(VLOOKUP(Tabla1[[#This Row],[team_name]],cur_masc,2,0),7)</f>
        <v>7</v>
      </c>
      <c r="L297">
        <f>IFERROR(VLOOKUP(Tabla1[[#This Row],[team_name]],ten_masc,2,0),7)</f>
        <v>6</v>
      </c>
      <c r="M297">
        <f>IFERROR(VLOOKUP(Tabla1[[#This Row],[team_name]],rug_masc,2,0),7)</f>
        <v>7</v>
      </c>
      <c r="N297">
        <f>IFERROR(VLOOKUP(Tabla1[[#This Row],[team_name]],sqs_masc,2,0),7)</f>
        <v>7</v>
      </c>
      <c r="O297">
        <f>IFERROR(VLOOKUP(Tabla1[[#This Row],[team_name]],vlp_masc,2,0),7)</f>
        <v>7</v>
      </c>
      <c r="P297">
        <f>IFERROR(VLOOKUP(Tabla1[[#This Row],[team_name]],tem_masc,2,0),7)</f>
        <v>4</v>
      </c>
      <c r="Q297">
        <f>IFERROR(VLOOKUP(Tabla1[[#This Row],[team_name]],bal_masc,2,0),7)</f>
        <v>7</v>
      </c>
      <c r="R297">
        <f>IFERROR(VLOOKUP(Tabla1[[#This Row],[team_name]],hck_masc,2,0),7)</f>
        <v>6</v>
      </c>
      <c r="S297">
        <f>IFERROR(VLOOKUP(Tabla1[[#This Row],[team_name]],arc_masc,2,0),7)</f>
        <v>4</v>
      </c>
      <c r="T297">
        <f>IFERROR(VLOOKUP(Tabla1[[#This Row],[team_name]],esg_masc,2,0),7)</f>
        <v>7</v>
      </c>
      <c r="U297">
        <f>IFERROR(VLOOKUP(Tabla1[[#This Row],[team_name]],vol_fem,2,0),7)</f>
        <v>7</v>
      </c>
      <c r="V297">
        <f>IFERROR(VLOOKUP(Tabla1[[#This Row],[team_name]],bas_fem,2,0),7)</f>
        <v>7</v>
      </c>
      <c r="W297">
        <f>IFERROR(VLOOKUP(Tabla1[[#This Row],[team_name]],bes_fem,2,0),7)</f>
        <v>7</v>
      </c>
      <c r="X297">
        <f>IFERROR(VLOOKUP(Tabla1[[#This Row],[team_name]],bad_fem,2,0),7)</f>
        <v>7</v>
      </c>
      <c r="Y297">
        <f>IFERROR(VLOOKUP(Tabla1[[#This Row],[team_name]],cur_fem,2,0),7)</f>
        <v>7</v>
      </c>
      <c r="Z297">
        <f>IFERROR(VLOOKUP(Tabla1[[#This Row],[team_name]],ten_fem,2,0),7)</f>
        <v>7</v>
      </c>
      <c r="AA297">
        <f>IFERROR(VLOOKUP(Tabla1[[#This Row],[team_name]],rug_fem,2,0),7)</f>
        <v>7</v>
      </c>
      <c r="AB297">
        <f>IFERROR(VLOOKUP(Tabla1[[#This Row],[team_name]],sqs_fem,2,0),7)</f>
        <v>7</v>
      </c>
      <c r="AC297">
        <f>IFERROR(VLOOKUP(Tabla1[[#This Row],[team_name]],vlp_fem,2,0),7)</f>
        <v>7</v>
      </c>
      <c r="AD297">
        <f>IFERROR(VLOOKUP(Tabla1[[#This Row],[team_name]],tem_fem,2,0),7)</f>
        <v>7</v>
      </c>
      <c r="AE297">
        <f>IFERROR(VLOOKUP(Tabla1[[#This Row],[team_name]],bal_fem,2,0),7)</f>
        <v>7</v>
      </c>
      <c r="AF297">
        <f>IFERROR(VLOOKUP(Tabla1[[#This Row],[team_name]],hck_fem,2,0),7)</f>
        <v>7</v>
      </c>
      <c r="AG297">
        <f>IFERROR(VLOOKUP(Tabla1[[#This Row],[team_name]],esg_fem,2,0),7)</f>
        <v>7</v>
      </c>
      <c r="AH297">
        <f>IFERROR(VLOOKUP(Tabla1[[#This Row],[team_name]],esg_fem,2,0),7)</f>
        <v>7</v>
      </c>
      <c r="AI297">
        <v>3</v>
      </c>
      <c r="AJ297">
        <v>3</v>
      </c>
      <c r="AK297">
        <v>7</v>
      </c>
      <c r="AL297">
        <v>7</v>
      </c>
      <c r="AM297">
        <v>5</v>
      </c>
      <c r="AN297">
        <v>7</v>
      </c>
      <c r="AO297">
        <v>7</v>
      </c>
      <c r="AP297">
        <v>7</v>
      </c>
      <c r="AQ297">
        <v>7</v>
      </c>
      <c r="AR297">
        <v>7</v>
      </c>
      <c r="AS297">
        <v>4</v>
      </c>
      <c r="AT297">
        <v>7</v>
      </c>
      <c r="AU297">
        <v>6</v>
      </c>
      <c r="AV297">
        <v>4</v>
      </c>
      <c r="AW297">
        <v>7</v>
      </c>
      <c r="AX297">
        <v>7</v>
      </c>
      <c r="AY297">
        <v>7</v>
      </c>
      <c r="AZ297">
        <v>7</v>
      </c>
      <c r="BA297">
        <v>7</v>
      </c>
      <c r="BB297">
        <v>7</v>
      </c>
      <c r="BC297">
        <v>7</v>
      </c>
      <c r="BD297">
        <v>7</v>
      </c>
      <c r="BE297">
        <v>7</v>
      </c>
      <c r="BF297">
        <v>7</v>
      </c>
      <c r="BG297">
        <v>7</v>
      </c>
      <c r="BH297">
        <v>3</v>
      </c>
      <c r="BI297">
        <v>3</v>
      </c>
      <c r="BJ297">
        <v>7</v>
      </c>
      <c r="BK297">
        <v>7</v>
      </c>
      <c r="BL297">
        <v>7</v>
      </c>
      <c r="BM297">
        <v>7</v>
      </c>
    </row>
    <row r="298" spans="1:65" x14ac:dyDescent="0.25">
      <c r="A298">
        <v>58</v>
      </c>
      <c r="B298" t="s">
        <v>365</v>
      </c>
      <c r="C298">
        <f>IFERROR(VLOOKUP(Tabla1[[#This Row],[team_name]],fut_masc,2,0),7)</f>
        <v>3</v>
      </c>
      <c r="D298">
        <f>IFERROR(VLOOKUP(Tabla1[[#This Row],[team_name]],fut_fem,2,0),7)</f>
        <v>7</v>
      </c>
      <c r="E298">
        <f>IFERROR(VLOOKUP(Tabla1[[#This Row],[team_name]],fts_masc,2,0),7)</f>
        <v>3</v>
      </c>
      <c r="F298">
        <f>IFERROR(VLOOKUP(Tabla1[[#This Row],[team_name]],fts_fem,2,0),7)</f>
        <v>7</v>
      </c>
      <c r="G298">
        <f>IFERROR(VLOOKUP(Tabla1[[#This Row],[team_name]],vol_masc,2,0),7)</f>
        <v>3</v>
      </c>
      <c r="H298">
        <f>IFERROR(VLOOKUP(Tabla1[[#This Row],[team_name]],bas_masc,2,0),7)</f>
        <v>3</v>
      </c>
      <c r="I298">
        <f>IFERROR(VLOOKUP(Tabla1[[#This Row],[team_name]],bes_masc,2,0),7)</f>
        <v>7</v>
      </c>
      <c r="J298">
        <f>IFERROR(VLOOKUP(Tabla1[[#This Row],[team_name]],bad_masc,2,0),7)</f>
        <v>7</v>
      </c>
      <c r="K298">
        <f>IFERROR(VLOOKUP(Tabla1[[#This Row],[team_name]],cur_masc,2,0),7)</f>
        <v>7</v>
      </c>
      <c r="L298">
        <f>IFERROR(VLOOKUP(Tabla1[[#This Row],[team_name]],ten_masc,2,0),7)</f>
        <v>7</v>
      </c>
      <c r="M298">
        <f>IFERROR(VLOOKUP(Tabla1[[#This Row],[team_name]],rug_masc,2,0),7)</f>
        <v>7</v>
      </c>
      <c r="N298">
        <f>IFERROR(VLOOKUP(Tabla1[[#This Row],[team_name]],sqs_masc,2,0),7)</f>
        <v>1</v>
      </c>
      <c r="O298">
        <f>IFERROR(VLOOKUP(Tabla1[[#This Row],[team_name]],vlp_masc,2,0),7)</f>
        <v>7</v>
      </c>
      <c r="P298">
        <f>IFERROR(VLOOKUP(Tabla1[[#This Row],[team_name]],tem_masc,2,0),7)</f>
        <v>2</v>
      </c>
      <c r="Q298">
        <f>IFERROR(VLOOKUP(Tabla1[[#This Row],[team_name]],bal_masc,2,0),7)</f>
        <v>7</v>
      </c>
      <c r="R298">
        <f>IFERROR(VLOOKUP(Tabla1[[#This Row],[team_name]],hck_masc,2,0),7)</f>
        <v>2</v>
      </c>
      <c r="S298">
        <f>IFERROR(VLOOKUP(Tabla1[[#This Row],[team_name]],arc_masc,2,0),7)</f>
        <v>6</v>
      </c>
      <c r="T298">
        <f>IFERROR(VLOOKUP(Tabla1[[#This Row],[team_name]],esg_masc,2,0),7)</f>
        <v>2</v>
      </c>
      <c r="U298">
        <f>IFERROR(VLOOKUP(Tabla1[[#This Row],[team_name]],vol_fem,2,0),7)</f>
        <v>7</v>
      </c>
      <c r="V298">
        <f>IFERROR(VLOOKUP(Tabla1[[#This Row],[team_name]],bas_fem,2,0),7)</f>
        <v>7</v>
      </c>
      <c r="W298">
        <f>IFERROR(VLOOKUP(Tabla1[[#This Row],[team_name]],bes_fem,2,0),7)</f>
        <v>7</v>
      </c>
      <c r="X298">
        <f>IFERROR(VLOOKUP(Tabla1[[#This Row],[team_name]],bad_fem,2,0),7)</f>
        <v>7</v>
      </c>
      <c r="Y298">
        <f>IFERROR(VLOOKUP(Tabla1[[#This Row],[team_name]],cur_fem,2,0),7)</f>
        <v>7</v>
      </c>
      <c r="Z298">
        <f>IFERROR(VLOOKUP(Tabla1[[#This Row],[team_name]],ten_fem,2,0),7)</f>
        <v>7</v>
      </c>
      <c r="AA298">
        <f>IFERROR(VLOOKUP(Tabla1[[#This Row],[team_name]],rug_fem,2,0),7)</f>
        <v>7</v>
      </c>
      <c r="AB298">
        <f>IFERROR(VLOOKUP(Tabla1[[#This Row],[team_name]],sqs_fem,2,0),7)</f>
        <v>7</v>
      </c>
      <c r="AC298">
        <f>IFERROR(VLOOKUP(Tabla1[[#This Row],[team_name]],vlp_fem,2,0),7)</f>
        <v>7</v>
      </c>
      <c r="AD298">
        <f>IFERROR(VLOOKUP(Tabla1[[#This Row],[team_name]],tem_fem,2,0),7)</f>
        <v>7</v>
      </c>
      <c r="AE298">
        <f>IFERROR(VLOOKUP(Tabla1[[#This Row],[team_name]],bal_fem,2,0),7)</f>
        <v>7</v>
      </c>
      <c r="AF298">
        <f>IFERROR(VLOOKUP(Tabla1[[#This Row],[team_name]],hck_fem,2,0),7)</f>
        <v>7</v>
      </c>
      <c r="AG298">
        <f>IFERROR(VLOOKUP(Tabla1[[#This Row],[team_name]],esg_fem,2,0),7)</f>
        <v>7</v>
      </c>
      <c r="AH298">
        <f>IFERROR(VLOOKUP(Tabla1[[#This Row],[team_name]],esg_fem,2,0),7)</f>
        <v>7</v>
      </c>
      <c r="AI298">
        <v>6</v>
      </c>
      <c r="AJ298">
        <v>7</v>
      </c>
      <c r="AK298">
        <v>7</v>
      </c>
      <c r="AL298">
        <v>7</v>
      </c>
      <c r="AM298">
        <v>7</v>
      </c>
      <c r="AN298">
        <v>7</v>
      </c>
      <c r="AO298">
        <v>7</v>
      </c>
      <c r="AP298">
        <v>7</v>
      </c>
      <c r="AQ298">
        <v>7</v>
      </c>
      <c r="AR298">
        <v>7</v>
      </c>
      <c r="AS298">
        <v>3</v>
      </c>
      <c r="AT298">
        <v>7</v>
      </c>
      <c r="AU298">
        <v>6</v>
      </c>
      <c r="AV298">
        <v>7</v>
      </c>
      <c r="AW298">
        <v>7</v>
      </c>
      <c r="AX298">
        <v>7</v>
      </c>
      <c r="AY298">
        <v>5</v>
      </c>
      <c r="AZ298">
        <v>7</v>
      </c>
      <c r="BA298">
        <v>6</v>
      </c>
      <c r="BB298">
        <v>7</v>
      </c>
      <c r="BC298">
        <v>7</v>
      </c>
      <c r="BD298">
        <v>7</v>
      </c>
      <c r="BE298">
        <v>7</v>
      </c>
      <c r="BF298">
        <v>7</v>
      </c>
      <c r="BG298">
        <v>7</v>
      </c>
      <c r="BH298">
        <v>3</v>
      </c>
      <c r="BI298">
        <v>3</v>
      </c>
      <c r="BJ298">
        <v>7</v>
      </c>
      <c r="BK298">
        <v>7</v>
      </c>
      <c r="BL298">
        <v>7</v>
      </c>
      <c r="BM298">
        <v>7</v>
      </c>
    </row>
    <row r="299" spans="1:65" x14ac:dyDescent="0.25">
      <c r="A299">
        <v>59</v>
      </c>
      <c r="B299" t="s">
        <v>332</v>
      </c>
      <c r="C299">
        <f>IFERROR(VLOOKUP(Tabla1[[#This Row],[team_name]],fut_masc,2,0),7)</f>
        <v>5</v>
      </c>
      <c r="D299">
        <f>IFERROR(VLOOKUP(Tabla1[[#This Row],[team_name]],fut_fem,2,0),7)</f>
        <v>7</v>
      </c>
      <c r="E299">
        <f>IFERROR(VLOOKUP(Tabla1[[#This Row],[team_name]],fts_masc,2,0),7)</f>
        <v>5</v>
      </c>
      <c r="F299">
        <f>IFERROR(VLOOKUP(Tabla1[[#This Row],[team_name]],fts_fem,2,0),7)</f>
        <v>7</v>
      </c>
      <c r="G299">
        <f>IFERROR(VLOOKUP(Tabla1[[#This Row],[team_name]],vol_masc,2,0),7)</f>
        <v>6</v>
      </c>
      <c r="H299">
        <f>IFERROR(VLOOKUP(Tabla1[[#This Row],[team_name]],bas_masc,2,0),7)</f>
        <v>5</v>
      </c>
      <c r="I299">
        <f>IFERROR(VLOOKUP(Tabla1[[#This Row],[team_name]],bes_masc,2,0),7)</f>
        <v>5</v>
      </c>
      <c r="J299">
        <f>IFERROR(VLOOKUP(Tabla1[[#This Row],[team_name]],bad_masc,2,0),7)</f>
        <v>7</v>
      </c>
      <c r="K299">
        <f>IFERROR(VLOOKUP(Tabla1[[#This Row],[team_name]],cur_masc,2,0),7)</f>
        <v>7</v>
      </c>
      <c r="L299">
        <f>IFERROR(VLOOKUP(Tabla1[[#This Row],[team_name]],ten_masc,2,0),7)</f>
        <v>7</v>
      </c>
      <c r="M299">
        <f>IFERROR(VLOOKUP(Tabla1[[#This Row],[team_name]],rug_masc,2,0),7)</f>
        <v>7</v>
      </c>
      <c r="N299">
        <f>IFERROR(VLOOKUP(Tabla1[[#This Row],[team_name]],sqs_masc,2,0),7)</f>
        <v>7</v>
      </c>
      <c r="O299">
        <f>IFERROR(VLOOKUP(Tabla1[[#This Row],[team_name]],vlp_masc,2,0),7)</f>
        <v>5</v>
      </c>
      <c r="P299">
        <f>IFERROR(VLOOKUP(Tabla1[[#This Row],[team_name]],tem_masc,2,0),7)</f>
        <v>7</v>
      </c>
      <c r="Q299">
        <f>IFERROR(VLOOKUP(Tabla1[[#This Row],[team_name]],bal_masc,2,0),7)</f>
        <v>7</v>
      </c>
      <c r="R299">
        <f>IFERROR(VLOOKUP(Tabla1[[#This Row],[team_name]],hck_masc,2,0),7)</f>
        <v>7</v>
      </c>
      <c r="S299">
        <f>IFERROR(VLOOKUP(Tabla1[[#This Row],[team_name]],arc_masc,2,0),7)</f>
        <v>5</v>
      </c>
      <c r="T299">
        <f>IFERROR(VLOOKUP(Tabla1[[#This Row],[team_name]],esg_masc,2,0),7)</f>
        <v>5</v>
      </c>
      <c r="U299">
        <f>IFERROR(VLOOKUP(Tabla1[[#This Row],[team_name]],vol_fem,2,0),7)</f>
        <v>7</v>
      </c>
      <c r="V299">
        <f>IFERROR(VLOOKUP(Tabla1[[#This Row],[team_name]],bas_fem,2,0),7)</f>
        <v>7</v>
      </c>
      <c r="W299">
        <f>IFERROR(VLOOKUP(Tabla1[[#This Row],[team_name]],bes_fem,2,0),7)</f>
        <v>7</v>
      </c>
      <c r="X299">
        <f>IFERROR(VLOOKUP(Tabla1[[#This Row],[team_name]],bad_fem,2,0),7)</f>
        <v>7</v>
      </c>
      <c r="Y299">
        <f>IFERROR(VLOOKUP(Tabla1[[#This Row],[team_name]],cur_fem,2,0),7)</f>
        <v>7</v>
      </c>
      <c r="Z299">
        <f>IFERROR(VLOOKUP(Tabla1[[#This Row],[team_name]],ten_fem,2,0),7)</f>
        <v>7</v>
      </c>
      <c r="AA299">
        <f>IFERROR(VLOOKUP(Tabla1[[#This Row],[team_name]],rug_fem,2,0),7)</f>
        <v>7</v>
      </c>
      <c r="AB299">
        <f>IFERROR(VLOOKUP(Tabla1[[#This Row],[team_name]],sqs_fem,2,0),7)</f>
        <v>7</v>
      </c>
      <c r="AC299">
        <f>IFERROR(VLOOKUP(Tabla1[[#This Row],[team_name]],vlp_fem,2,0),7)</f>
        <v>7</v>
      </c>
      <c r="AD299">
        <f>IFERROR(VLOOKUP(Tabla1[[#This Row],[team_name]],tem_fem,2,0),7)</f>
        <v>7</v>
      </c>
      <c r="AE299">
        <f>IFERROR(VLOOKUP(Tabla1[[#This Row],[team_name]],bal_fem,2,0),7)</f>
        <v>7</v>
      </c>
      <c r="AF299">
        <f>IFERROR(VLOOKUP(Tabla1[[#This Row],[team_name]],hck_fem,2,0),7)</f>
        <v>7</v>
      </c>
      <c r="AG299">
        <f>IFERROR(VLOOKUP(Tabla1[[#This Row],[team_name]],esg_fem,2,0),7)</f>
        <v>7</v>
      </c>
      <c r="AH299">
        <f>IFERROR(VLOOKUP(Tabla1[[#This Row],[team_name]],esg_fem,2,0),7)</f>
        <v>7</v>
      </c>
      <c r="AI299">
        <v>7</v>
      </c>
      <c r="AJ299">
        <v>7</v>
      </c>
      <c r="AK299">
        <v>7</v>
      </c>
      <c r="AL299">
        <v>7</v>
      </c>
      <c r="AM299">
        <v>7</v>
      </c>
      <c r="AN299">
        <v>7</v>
      </c>
      <c r="AO299">
        <v>7</v>
      </c>
      <c r="AP299">
        <v>7</v>
      </c>
      <c r="AQ299">
        <v>7</v>
      </c>
      <c r="AR299">
        <v>7</v>
      </c>
      <c r="AS299">
        <v>7</v>
      </c>
      <c r="AT299">
        <v>7</v>
      </c>
      <c r="AU299">
        <v>7</v>
      </c>
      <c r="AV299">
        <v>5</v>
      </c>
      <c r="AW299">
        <v>7</v>
      </c>
      <c r="AX299">
        <v>7</v>
      </c>
      <c r="AY299">
        <v>7</v>
      </c>
      <c r="AZ299">
        <v>7</v>
      </c>
      <c r="BA299">
        <v>7</v>
      </c>
      <c r="BB299">
        <v>7</v>
      </c>
      <c r="BC299">
        <v>7</v>
      </c>
      <c r="BD299">
        <v>7</v>
      </c>
      <c r="BE299">
        <v>7</v>
      </c>
      <c r="BF299">
        <v>7</v>
      </c>
      <c r="BG299">
        <v>7</v>
      </c>
      <c r="BH299">
        <v>3</v>
      </c>
      <c r="BI299">
        <v>3</v>
      </c>
      <c r="BJ299">
        <v>7</v>
      </c>
      <c r="BK299">
        <v>7</v>
      </c>
      <c r="BL299">
        <v>7</v>
      </c>
      <c r="BM299">
        <v>7</v>
      </c>
    </row>
    <row r="300" spans="1:65" x14ac:dyDescent="0.25">
      <c r="A300">
        <v>60</v>
      </c>
      <c r="B300" t="s">
        <v>435</v>
      </c>
      <c r="C300">
        <f>IFERROR(VLOOKUP(Tabla1[[#This Row],[team_name]],fut_masc,2,0),7)</f>
        <v>4</v>
      </c>
      <c r="D300">
        <f>IFERROR(VLOOKUP(Tabla1[[#This Row],[team_name]],fut_fem,2,0),7)</f>
        <v>7</v>
      </c>
      <c r="E300">
        <f>IFERROR(VLOOKUP(Tabla1[[#This Row],[team_name]],fts_masc,2,0),7)</f>
        <v>6</v>
      </c>
      <c r="F300">
        <f>IFERROR(VLOOKUP(Tabla1[[#This Row],[team_name]],fts_fem,2,0),7)</f>
        <v>7</v>
      </c>
      <c r="G300">
        <f>IFERROR(VLOOKUP(Tabla1[[#This Row],[team_name]],vol_masc,2,0),7)</f>
        <v>5</v>
      </c>
      <c r="H300">
        <f>IFERROR(VLOOKUP(Tabla1[[#This Row],[team_name]],bas_masc,2,0),7)</f>
        <v>5</v>
      </c>
      <c r="I300">
        <f>IFERROR(VLOOKUP(Tabla1[[#This Row],[team_name]],bes_masc,2,0),7)</f>
        <v>7</v>
      </c>
      <c r="J300">
        <f>IFERROR(VLOOKUP(Tabla1[[#This Row],[team_name]],bad_masc,2,0),7)</f>
        <v>7</v>
      </c>
      <c r="K300">
        <f>IFERROR(VLOOKUP(Tabla1[[#This Row],[team_name]],cur_masc,2,0),7)</f>
        <v>7</v>
      </c>
      <c r="L300">
        <f>IFERROR(VLOOKUP(Tabla1[[#This Row],[team_name]],ten_masc,2,0),7)</f>
        <v>7</v>
      </c>
      <c r="M300">
        <f>IFERROR(VLOOKUP(Tabla1[[#This Row],[team_name]],rug_masc,2,0),7)</f>
        <v>3</v>
      </c>
      <c r="N300">
        <f>IFERROR(VLOOKUP(Tabla1[[#This Row],[team_name]],sqs_masc,2,0),7)</f>
        <v>7</v>
      </c>
      <c r="O300">
        <f>IFERROR(VLOOKUP(Tabla1[[#This Row],[team_name]],vlp_masc,2,0),7)</f>
        <v>7</v>
      </c>
      <c r="P300">
        <f>IFERROR(VLOOKUP(Tabla1[[#This Row],[team_name]],tem_masc,2,0),7)</f>
        <v>7</v>
      </c>
      <c r="Q300">
        <f>IFERROR(VLOOKUP(Tabla1[[#This Row],[team_name]],bal_masc,2,0),7)</f>
        <v>7</v>
      </c>
      <c r="R300">
        <f>IFERROR(VLOOKUP(Tabla1[[#This Row],[team_name]],hck_masc,2,0),7)</f>
        <v>7</v>
      </c>
      <c r="S300">
        <f>IFERROR(VLOOKUP(Tabla1[[#This Row],[team_name]],arc_masc,2,0),7)</f>
        <v>4</v>
      </c>
      <c r="T300">
        <f>IFERROR(VLOOKUP(Tabla1[[#This Row],[team_name]],esg_masc,2,0),7)</f>
        <v>5</v>
      </c>
      <c r="U300">
        <f>IFERROR(VLOOKUP(Tabla1[[#This Row],[team_name]],vol_fem,2,0),7)</f>
        <v>7</v>
      </c>
      <c r="V300">
        <f>IFERROR(VLOOKUP(Tabla1[[#This Row],[team_name]],bas_fem,2,0),7)</f>
        <v>7</v>
      </c>
      <c r="W300">
        <f>IFERROR(VLOOKUP(Tabla1[[#This Row],[team_name]],bes_fem,2,0),7)</f>
        <v>7</v>
      </c>
      <c r="X300">
        <f>IFERROR(VLOOKUP(Tabla1[[#This Row],[team_name]],bad_fem,2,0),7)</f>
        <v>7</v>
      </c>
      <c r="Y300">
        <f>IFERROR(VLOOKUP(Tabla1[[#This Row],[team_name]],cur_fem,2,0),7)</f>
        <v>7</v>
      </c>
      <c r="Z300">
        <f>IFERROR(VLOOKUP(Tabla1[[#This Row],[team_name]],ten_fem,2,0),7)</f>
        <v>7</v>
      </c>
      <c r="AA300">
        <f>IFERROR(VLOOKUP(Tabla1[[#This Row],[team_name]],rug_fem,2,0),7)</f>
        <v>7</v>
      </c>
      <c r="AB300">
        <f>IFERROR(VLOOKUP(Tabla1[[#This Row],[team_name]],sqs_fem,2,0),7)</f>
        <v>7</v>
      </c>
      <c r="AC300">
        <f>IFERROR(VLOOKUP(Tabla1[[#This Row],[team_name]],vlp_fem,2,0),7)</f>
        <v>7</v>
      </c>
      <c r="AD300">
        <f>IFERROR(VLOOKUP(Tabla1[[#This Row],[team_name]],tem_fem,2,0),7)</f>
        <v>7</v>
      </c>
      <c r="AE300">
        <f>IFERROR(VLOOKUP(Tabla1[[#This Row],[team_name]],bal_fem,2,0),7)</f>
        <v>7</v>
      </c>
      <c r="AF300">
        <f>IFERROR(VLOOKUP(Tabla1[[#This Row],[team_name]],hck_fem,2,0),7)</f>
        <v>7</v>
      </c>
      <c r="AG300">
        <f>IFERROR(VLOOKUP(Tabla1[[#This Row],[team_name]],esg_fem,2,0),7)</f>
        <v>7</v>
      </c>
      <c r="AH300">
        <f>IFERROR(VLOOKUP(Tabla1[[#This Row],[team_name]],esg_fem,2,0),7)</f>
        <v>7</v>
      </c>
      <c r="AI300">
        <v>7</v>
      </c>
      <c r="AJ300">
        <v>7</v>
      </c>
      <c r="AK300">
        <v>7</v>
      </c>
      <c r="AL300">
        <v>7</v>
      </c>
      <c r="AM300">
        <v>7</v>
      </c>
      <c r="AN300">
        <v>7</v>
      </c>
      <c r="AO300">
        <v>3</v>
      </c>
      <c r="AP300">
        <v>7</v>
      </c>
      <c r="AQ300">
        <v>7</v>
      </c>
      <c r="AR300">
        <v>7</v>
      </c>
      <c r="AS300">
        <v>7</v>
      </c>
      <c r="AT300">
        <v>7</v>
      </c>
      <c r="AU300">
        <v>7</v>
      </c>
      <c r="AV300">
        <v>7</v>
      </c>
      <c r="AW300">
        <v>7</v>
      </c>
      <c r="AX300">
        <v>7</v>
      </c>
      <c r="AY300">
        <v>7</v>
      </c>
      <c r="AZ300">
        <v>7</v>
      </c>
      <c r="BA300">
        <v>6</v>
      </c>
      <c r="BB300">
        <v>7</v>
      </c>
      <c r="BC300">
        <v>7</v>
      </c>
      <c r="BD300">
        <v>7</v>
      </c>
      <c r="BE300">
        <v>7</v>
      </c>
      <c r="BF300">
        <v>7</v>
      </c>
      <c r="BG300">
        <v>7</v>
      </c>
      <c r="BH300">
        <v>3</v>
      </c>
      <c r="BI300">
        <v>3</v>
      </c>
      <c r="BJ300">
        <v>7</v>
      </c>
      <c r="BK300">
        <v>7</v>
      </c>
      <c r="BL300">
        <v>7</v>
      </c>
      <c r="BM300">
        <v>7</v>
      </c>
    </row>
    <row r="301" spans="1:65" x14ac:dyDescent="0.25">
      <c r="A301">
        <v>61</v>
      </c>
      <c r="B301" t="s">
        <v>346</v>
      </c>
      <c r="C301">
        <f>IFERROR(VLOOKUP(Tabla1[[#This Row],[team_name]],fut_masc,2,0),7)</f>
        <v>7</v>
      </c>
      <c r="D301">
        <f>IFERROR(VLOOKUP(Tabla1[[#This Row],[team_name]],fut_fem,2,0),7)</f>
        <v>7</v>
      </c>
      <c r="E301">
        <f>IFERROR(VLOOKUP(Tabla1[[#This Row],[team_name]],fts_masc,2,0),7)</f>
        <v>7</v>
      </c>
      <c r="F301">
        <f>IFERROR(VLOOKUP(Tabla1[[#This Row],[team_name]],fts_fem,2,0),7)</f>
        <v>7</v>
      </c>
      <c r="G301">
        <f>IFERROR(VLOOKUP(Tabla1[[#This Row],[team_name]],vol_masc,2,0),7)</f>
        <v>7</v>
      </c>
      <c r="H301">
        <f>IFERROR(VLOOKUP(Tabla1[[#This Row],[team_name]],bas_masc,2,0),7)</f>
        <v>6</v>
      </c>
      <c r="I301">
        <f>IFERROR(VLOOKUP(Tabla1[[#This Row],[team_name]],bes_masc,2,0),7)</f>
        <v>7</v>
      </c>
      <c r="J301">
        <f>IFERROR(VLOOKUP(Tabla1[[#This Row],[team_name]],bad_masc,2,0),7)</f>
        <v>7</v>
      </c>
      <c r="K301">
        <f>IFERROR(VLOOKUP(Tabla1[[#This Row],[team_name]],cur_masc,2,0),7)</f>
        <v>7</v>
      </c>
      <c r="L301">
        <f>IFERROR(VLOOKUP(Tabla1[[#This Row],[team_name]],ten_masc,2,0),7)</f>
        <v>7</v>
      </c>
      <c r="M301">
        <f>IFERROR(VLOOKUP(Tabla1[[#This Row],[team_name]],rug_masc,2,0),7)</f>
        <v>7</v>
      </c>
      <c r="N301">
        <f>IFERROR(VLOOKUP(Tabla1[[#This Row],[team_name]],sqs_masc,2,0),7)</f>
        <v>7</v>
      </c>
      <c r="O301">
        <f>IFERROR(VLOOKUP(Tabla1[[#This Row],[team_name]],vlp_masc,2,0),7)</f>
        <v>7</v>
      </c>
      <c r="P301">
        <f>IFERROR(VLOOKUP(Tabla1[[#This Row],[team_name]],tem_masc,2,0),7)</f>
        <v>7</v>
      </c>
      <c r="Q301">
        <f>IFERROR(VLOOKUP(Tabla1[[#This Row],[team_name]],bal_masc,2,0),7)</f>
        <v>7</v>
      </c>
      <c r="R301">
        <f>IFERROR(VLOOKUP(Tabla1[[#This Row],[team_name]],hck_masc,2,0),7)</f>
        <v>7</v>
      </c>
      <c r="S301">
        <f>IFERROR(VLOOKUP(Tabla1[[#This Row],[team_name]],arc_masc,2,0),7)</f>
        <v>7</v>
      </c>
      <c r="T301">
        <f>IFERROR(VLOOKUP(Tabla1[[#This Row],[team_name]],esg_masc,2,0),7)</f>
        <v>7</v>
      </c>
      <c r="U301">
        <f>IFERROR(VLOOKUP(Tabla1[[#This Row],[team_name]],vol_fem,2,0),7)</f>
        <v>7</v>
      </c>
      <c r="V301">
        <f>IFERROR(VLOOKUP(Tabla1[[#This Row],[team_name]],bas_fem,2,0),7)</f>
        <v>7</v>
      </c>
      <c r="W301">
        <f>IFERROR(VLOOKUP(Tabla1[[#This Row],[team_name]],bes_fem,2,0),7)</f>
        <v>7</v>
      </c>
      <c r="X301">
        <f>IFERROR(VLOOKUP(Tabla1[[#This Row],[team_name]],bad_fem,2,0),7)</f>
        <v>7</v>
      </c>
      <c r="Y301">
        <f>IFERROR(VLOOKUP(Tabla1[[#This Row],[team_name]],cur_fem,2,0),7)</f>
        <v>7</v>
      </c>
      <c r="Z301">
        <f>IFERROR(VLOOKUP(Tabla1[[#This Row],[team_name]],ten_fem,2,0),7)</f>
        <v>7</v>
      </c>
      <c r="AA301">
        <f>IFERROR(VLOOKUP(Tabla1[[#This Row],[team_name]],rug_fem,2,0),7)</f>
        <v>7</v>
      </c>
      <c r="AB301">
        <f>IFERROR(VLOOKUP(Tabla1[[#This Row],[team_name]],sqs_fem,2,0),7)</f>
        <v>7</v>
      </c>
      <c r="AC301">
        <f>IFERROR(VLOOKUP(Tabla1[[#This Row],[team_name]],vlp_fem,2,0),7)</f>
        <v>7</v>
      </c>
      <c r="AD301">
        <f>IFERROR(VLOOKUP(Tabla1[[#This Row],[team_name]],tem_fem,2,0),7)</f>
        <v>7</v>
      </c>
      <c r="AE301">
        <f>IFERROR(VLOOKUP(Tabla1[[#This Row],[team_name]],bal_fem,2,0),7)</f>
        <v>7</v>
      </c>
      <c r="AF301">
        <f>IFERROR(VLOOKUP(Tabla1[[#This Row],[team_name]],hck_fem,2,0),7)</f>
        <v>7</v>
      </c>
      <c r="AG301">
        <f>IFERROR(VLOOKUP(Tabla1[[#This Row],[team_name]],esg_fem,2,0),7)</f>
        <v>7</v>
      </c>
      <c r="AH301">
        <f>IFERROR(VLOOKUP(Tabla1[[#This Row],[team_name]],esg_fem,2,0),7)</f>
        <v>7</v>
      </c>
      <c r="AI301">
        <v>5</v>
      </c>
      <c r="AJ301">
        <v>7</v>
      </c>
      <c r="AK301">
        <v>7</v>
      </c>
      <c r="AL301">
        <v>7</v>
      </c>
      <c r="AM301">
        <v>7</v>
      </c>
      <c r="AN301">
        <v>7</v>
      </c>
      <c r="AO301">
        <v>7</v>
      </c>
      <c r="AP301">
        <v>7</v>
      </c>
      <c r="AQ301">
        <v>7</v>
      </c>
      <c r="AR301">
        <v>7</v>
      </c>
      <c r="AS301">
        <v>7</v>
      </c>
      <c r="AT301">
        <v>7</v>
      </c>
      <c r="AU301">
        <v>7</v>
      </c>
      <c r="AV301">
        <v>7</v>
      </c>
      <c r="AW301">
        <v>7</v>
      </c>
      <c r="AX301">
        <v>7</v>
      </c>
      <c r="AY301">
        <v>7</v>
      </c>
      <c r="AZ301">
        <v>7</v>
      </c>
      <c r="BA301">
        <v>7</v>
      </c>
      <c r="BB301">
        <v>7</v>
      </c>
      <c r="BC301">
        <v>7</v>
      </c>
      <c r="BD301">
        <v>7</v>
      </c>
      <c r="BE301">
        <v>7</v>
      </c>
      <c r="BF301">
        <v>7</v>
      </c>
      <c r="BG301">
        <v>7</v>
      </c>
      <c r="BH301">
        <v>3</v>
      </c>
      <c r="BI301">
        <v>3</v>
      </c>
      <c r="BJ301">
        <v>7</v>
      </c>
      <c r="BK301">
        <v>7</v>
      </c>
      <c r="BL301">
        <v>7</v>
      </c>
      <c r="BM301">
        <v>7</v>
      </c>
    </row>
    <row r="302" spans="1:65" x14ac:dyDescent="0.25">
      <c r="A302">
        <v>62</v>
      </c>
      <c r="B302" t="s">
        <v>515</v>
      </c>
      <c r="C302">
        <f>IFERROR(VLOOKUP(Tabla1[[#This Row],[team_name]],fut_masc,2,0),7)</f>
        <v>3</v>
      </c>
      <c r="D302">
        <f>IFERROR(VLOOKUP(Tabla1[[#This Row],[team_name]],fut_fem,2,0),7)</f>
        <v>7</v>
      </c>
      <c r="E302">
        <f>IFERROR(VLOOKUP(Tabla1[[#This Row],[team_name]],fts_masc,2,0),7)</f>
        <v>7</v>
      </c>
      <c r="F302">
        <f>IFERROR(VLOOKUP(Tabla1[[#This Row],[team_name]],fts_fem,2,0),7)</f>
        <v>7</v>
      </c>
      <c r="G302">
        <f>IFERROR(VLOOKUP(Tabla1[[#This Row],[team_name]],vol_masc,2,0),7)</f>
        <v>4</v>
      </c>
      <c r="H302">
        <f>IFERROR(VLOOKUP(Tabla1[[#This Row],[team_name]],bas_masc,2,0),7)</f>
        <v>7</v>
      </c>
      <c r="I302">
        <f>IFERROR(VLOOKUP(Tabla1[[#This Row],[team_name]],bes_masc,2,0),7)</f>
        <v>7</v>
      </c>
      <c r="J302">
        <f>IFERROR(VLOOKUP(Tabla1[[#This Row],[team_name]],bad_masc,2,0),7)</f>
        <v>5</v>
      </c>
      <c r="K302">
        <f>IFERROR(VLOOKUP(Tabla1[[#This Row],[team_name]],cur_masc,2,0),7)</f>
        <v>1</v>
      </c>
      <c r="L302">
        <f>IFERROR(VLOOKUP(Tabla1[[#This Row],[team_name]],ten_masc,2,0),7)</f>
        <v>7</v>
      </c>
      <c r="M302">
        <f>IFERROR(VLOOKUP(Tabla1[[#This Row],[team_name]],rug_masc,2,0),7)</f>
        <v>1</v>
      </c>
      <c r="N302">
        <f>IFERROR(VLOOKUP(Tabla1[[#This Row],[team_name]],sqs_masc,2,0),7)</f>
        <v>3</v>
      </c>
      <c r="O302">
        <f>IFERROR(VLOOKUP(Tabla1[[#This Row],[team_name]],vlp_masc,2,0),7)</f>
        <v>7</v>
      </c>
      <c r="P302">
        <f>IFERROR(VLOOKUP(Tabla1[[#This Row],[team_name]],tem_masc,2,0),7)</f>
        <v>7</v>
      </c>
      <c r="Q302">
        <f>IFERROR(VLOOKUP(Tabla1[[#This Row],[team_name]],bal_masc,2,0),7)</f>
        <v>7</v>
      </c>
      <c r="R302">
        <f>IFERROR(VLOOKUP(Tabla1[[#This Row],[team_name]],hck_masc,2,0),7)</f>
        <v>2</v>
      </c>
      <c r="S302">
        <f>IFERROR(VLOOKUP(Tabla1[[#This Row],[team_name]],arc_masc,2,0),7)</f>
        <v>7</v>
      </c>
      <c r="T302">
        <f>IFERROR(VLOOKUP(Tabla1[[#This Row],[team_name]],esg_masc,2,0),7)</f>
        <v>7</v>
      </c>
      <c r="U302">
        <f>IFERROR(VLOOKUP(Tabla1[[#This Row],[team_name]],vol_fem,2,0),7)</f>
        <v>7</v>
      </c>
      <c r="V302">
        <f>IFERROR(VLOOKUP(Tabla1[[#This Row],[team_name]],bas_fem,2,0),7)</f>
        <v>7</v>
      </c>
      <c r="W302">
        <f>IFERROR(VLOOKUP(Tabla1[[#This Row],[team_name]],bes_fem,2,0),7)</f>
        <v>7</v>
      </c>
      <c r="X302">
        <f>IFERROR(VLOOKUP(Tabla1[[#This Row],[team_name]],bad_fem,2,0),7)</f>
        <v>7</v>
      </c>
      <c r="Y302">
        <f>IFERROR(VLOOKUP(Tabla1[[#This Row],[team_name]],cur_fem,2,0),7)</f>
        <v>7</v>
      </c>
      <c r="Z302">
        <f>IFERROR(VLOOKUP(Tabla1[[#This Row],[team_name]],ten_fem,2,0),7)</f>
        <v>7</v>
      </c>
      <c r="AA302">
        <f>IFERROR(VLOOKUP(Tabla1[[#This Row],[team_name]],rug_fem,2,0),7)</f>
        <v>7</v>
      </c>
      <c r="AB302">
        <f>IFERROR(VLOOKUP(Tabla1[[#This Row],[team_name]],sqs_fem,2,0),7)</f>
        <v>7</v>
      </c>
      <c r="AC302">
        <f>IFERROR(VLOOKUP(Tabla1[[#This Row],[team_name]],vlp_fem,2,0),7)</f>
        <v>7</v>
      </c>
      <c r="AD302">
        <f>IFERROR(VLOOKUP(Tabla1[[#This Row],[team_name]],tem_fem,2,0),7)</f>
        <v>7</v>
      </c>
      <c r="AE302">
        <f>IFERROR(VLOOKUP(Tabla1[[#This Row],[team_name]],bal_fem,2,0),7)</f>
        <v>7</v>
      </c>
      <c r="AF302">
        <f>IFERROR(VLOOKUP(Tabla1[[#This Row],[team_name]],hck_fem,2,0),7)</f>
        <v>7</v>
      </c>
      <c r="AG302">
        <f>IFERROR(VLOOKUP(Tabla1[[#This Row],[team_name]],esg_fem,2,0),7)</f>
        <v>7</v>
      </c>
      <c r="AH302">
        <f>IFERROR(VLOOKUP(Tabla1[[#This Row],[team_name]],esg_fem,2,0),7)</f>
        <v>7</v>
      </c>
      <c r="AI302">
        <v>4</v>
      </c>
      <c r="AJ302">
        <v>7</v>
      </c>
      <c r="AK302">
        <v>6</v>
      </c>
      <c r="AL302">
        <v>3</v>
      </c>
      <c r="AM302">
        <v>6</v>
      </c>
      <c r="AN302">
        <v>7</v>
      </c>
      <c r="AO302">
        <v>5</v>
      </c>
      <c r="AP302">
        <v>7</v>
      </c>
      <c r="AQ302">
        <v>6</v>
      </c>
      <c r="AR302">
        <v>7</v>
      </c>
      <c r="AS302">
        <v>5</v>
      </c>
      <c r="AT302">
        <v>7</v>
      </c>
      <c r="AU302">
        <v>5</v>
      </c>
      <c r="AV302">
        <v>7</v>
      </c>
      <c r="AW302">
        <v>5</v>
      </c>
      <c r="AX302">
        <v>4</v>
      </c>
      <c r="AY302">
        <v>7</v>
      </c>
      <c r="AZ302">
        <v>7</v>
      </c>
      <c r="BA302">
        <v>5</v>
      </c>
      <c r="BB302">
        <v>5</v>
      </c>
      <c r="BC302">
        <v>7</v>
      </c>
      <c r="BD302">
        <v>7</v>
      </c>
      <c r="BE302">
        <v>7</v>
      </c>
      <c r="BF302">
        <v>7</v>
      </c>
      <c r="BG302">
        <v>7</v>
      </c>
      <c r="BH302">
        <v>3</v>
      </c>
      <c r="BI302">
        <v>3</v>
      </c>
      <c r="BJ302">
        <v>7</v>
      </c>
      <c r="BK302">
        <v>7</v>
      </c>
      <c r="BL302">
        <v>7</v>
      </c>
      <c r="BM302">
        <v>7</v>
      </c>
    </row>
    <row r="303" spans="1:65" x14ac:dyDescent="0.25">
      <c r="A303">
        <v>65</v>
      </c>
      <c r="B303" t="s">
        <v>490</v>
      </c>
      <c r="C303">
        <f>IFERROR(VLOOKUP(Tabla1[[#This Row],[team_name]],fut_masc,2,0),7)</f>
        <v>1</v>
      </c>
      <c r="D303">
        <f>IFERROR(VLOOKUP(Tabla1[[#This Row],[team_name]],fut_fem,2,0),7)</f>
        <v>7</v>
      </c>
      <c r="E303">
        <f>IFERROR(VLOOKUP(Tabla1[[#This Row],[team_name]],fts_masc,2,0),7)</f>
        <v>1</v>
      </c>
      <c r="F303">
        <f>IFERROR(VLOOKUP(Tabla1[[#This Row],[team_name]],fts_fem,2,0),7)</f>
        <v>7</v>
      </c>
      <c r="G303">
        <f>IFERROR(VLOOKUP(Tabla1[[#This Row],[team_name]],vol_masc,2,0),7)</f>
        <v>3</v>
      </c>
      <c r="H303">
        <f>IFERROR(VLOOKUP(Tabla1[[#This Row],[team_name]],bas_masc,2,0),7)</f>
        <v>1</v>
      </c>
      <c r="I303">
        <f>IFERROR(VLOOKUP(Tabla1[[#This Row],[team_name]],bes_masc,2,0),7)</f>
        <v>3</v>
      </c>
      <c r="J303">
        <f>IFERROR(VLOOKUP(Tabla1[[#This Row],[team_name]],bad_masc,2,0),7)</f>
        <v>3</v>
      </c>
      <c r="K303">
        <f>IFERROR(VLOOKUP(Tabla1[[#This Row],[team_name]],cur_masc,2,0),7)</f>
        <v>3</v>
      </c>
      <c r="L303">
        <f>IFERROR(VLOOKUP(Tabla1[[#This Row],[team_name]],ten_masc,2,0),7)</f>
        <v>1</v>
      </c>
      <c r="M303">
        <f>IFERROR(VLOOKUP(Tabla1[[#This Row],[team_name]],rug_masc,2,0),7)</f>
        <v>2</v>
      </c>
      <c r="N303">
        <f>IFERROR(VLOOKUP(Tabla1[[#This Row],[team_name]],sqs_masc,2,0),7)</f>
        <v>6</v>
      </c>
      <c r="O303">
        <f>IFERROR(VLOOKUP(Tabla1[[#This Row],[team_name]],vlp_masc,2,0),7)</f>
        <v>4</v>
      </c>
      <c r="P303">
        <f>IFERROR(VLOOKUP(Tabla1[[#This Row],[team_name]],tem_masc,2,0),7)</f>
        <v>3</v>
      </c>
      <c r="Q303">
        <f>IFERROR(VLOOKUP(Tabla1[[#This Row],[team_name]],bal_masc,2,0),7)</f>
        <v>3</v>
      </c>
      <c r="R303">
        <f>IFERROR(VLOOKUP(Tabla1[[#This Row],[team_name]],hck_masc,2,0),7)</f>
        <v>1</v>
      </c>
      <c r="S303">
        <f>IFERROR(VLOOKUP(Tabla1[[#This Row],[team_name]],arc_masc,2,0),7)</f>
        <v>1</v>
      </c>
      <c r="T303">
        <f>IFERROR(VLOOKUP(Tabla1[[#This Row],[team_name]],esg_masc,2,0),7)</f>
        <v>3</v>
      </c>
      <c r="U303">
        <f>IFERROR(VLOOKUP(Tabla1[[#This Row],[team_name]],vol_fem,2,0),7)</f>
        <v>7</v>
      </c>
      <c r="V303">
        <f>IFERROR(VLOOKUP(Tabla1[[#This Row],[team_name]],bas_fem,2,0),7)</f>
        <v>7</v>
      </c>
      <c r="W303">
        <f>IFERROR(VLOOKUP(Tabla1[[#This Row],[team_name]],bes_fem,2,0),7)</f>
        <v>7</v>
      </c>
      <c r="X303">
        <f>IFERROR(VLOOKUP(Tabla1[[#This Row],[team_name]],bad_fem,2,0),7)</f>
        <v>7</v>
      </c>
      <c r="Y303">
        <f>IFERROR(VLOOKUP(Tabla1[[#This Row],[team_name]],cur_fem,2,0),7)</f>
        <v>7</v>
      </c>
      <c r="Z303">
        <f>IFERROR(VLOOKUP(Tabla1[[#This Row],[team_name]],ten_fem,2,0),7)</f>
        <v>7</v>
      </c>
      <c r="AA303">
        <f>IFERROR(VLOOKUP(Tabla1[[#This Row],[team_name]],rug_fem,2,0),7)</f>
        <v>7</v>
      </c>
      <c r="AB303">
        <f>IFERROR(VLOOKUP(Tabla1[[#This Row],[team_name]],sqs_fem,2,0),7)</f>
        <v>7</v>
      </c>
      <c r="AC303">
        <f>IFERROR(VLOOKUP(Tabla1[[#This Row],[team_name]],vlp_fem,2,0),7)</f>
        <v>7</v>
      </c>
      <c r="AD303">
        <f>IFERROR(VLOOKUP(Tabla1[[#This Row],[team_name]],tem_fem,2,0),7)</f>
        <v>7</v>
      </c>
      <c r="AE303">
        <f>IFERROR(VLOOKUP(Tabla1[[#This Row],[team_name]],bal_fem,2,0),7)</f>
        <v>7</v>
      </c>
      <c r="AF303">
        <f>IFERROR(VLOOKUP(Tabla1[[#This Row],[team_name]],hck_fem,2,0),7)</f>
        <v>7</v>
      </c>
      <c r="AG303">
        <f>IFERROR(VLOOKUP(Tabla1[[#This Row],[team_name]],esg_fem,2,0),7)</f>
        <v>7</v>
      </c>
      <c r="AH303">
        <f>IFERROR(VLOOKUP(Tabla1[[#This Row],[team_name]],esg_fem,2,0),7)</f>
        <v>7</v>
      </c>
      <c r="AI303">
        <v>3</v>
      </c>
      <c r="AJ303">
        <v>7</v>
      </c>
      <c r="AK303">
        <v>1</v>
      </c>
      <c r="AL303">
        <v>2</v>
      </c>
      <c r="AM303">
        <v>2</v>
      </c>
      <c r="AN303">
        <v>1</v>
      </c>
      <c r="AO303">
        <v>3</v>
      </c>
      <c r="AP303">
        <v>4</v>
      </c>
      <c r="AQ303">
        <v>4</v>
      </c>
      <c r="AR303">
        <v>3</v>
      </c>
      <c r="AS303">
        <v>4</v>
      </c>
      <c r="AT303">
        <v>2</v>
      </c>
      <c r="AU303">
        <v>3</v>
      </c>
      <c r="AV303">
        <v>3</v>
      </c>
      <c r="AW303">
        <v>3</v>
      </c>
      <c r="AX303">
        <v>4</v>
      </c>
      <c r="AY303">
        <v>7</v>
      </c>
      <c r="AZ303">
        <v>3</v>
      </c>
      <c r="BA303">
        <v>3</v>
      </c>
      <c r="BB303">
        <v>2</v>
      </c>
      <c r="BC303">
        <v>6</v>
      </c>
      <c r="BD303">
        <v>7</v>
      </c>
      <c r="BE303">
        <v>7</v>
      </c>
      <c r="BF303">
        <v>5</v>
      </c>
      <c r="BG303">
        <v>6</v>
      </c>
      <c r="BH303">
        <v>3</v>
      </c>
      <c r="BI303">
        <v>3</v>
      </c>
      <c r="BJ303">
        <v>7</v>
      </c>
      <c r="BK303">
        <v>5</v>
      </c>
      <c r="BL303">
        <v>5</v>
      </c>
      <c r="BM303">
        <v>7</v>
      </c>
    </row>
    <row r="304" spans="1:65" x14ac:dyDescent="0.25">
      <c r="A304">
        <v>68</v>
      </c>
      <c r="B304" t="s">
        <v>326</v>
      </c>
      <c r="C304">
        <f>IFERROR(VLOOKUP(Tabla1[[#This Row],[team_name]],fut_masc,2,0),7)</f>
        <v>6</v>
      </c>
      <c r="D304">
        <f>IFERROR(VLOOKUP(Tabla1[[#This Row],[team_name]],fut_fem,2,0),7)</f>
        <v>7</v>
      </c>
      <c r="E304">
        <f>IFERROR(VLOOKUP(Tabla1[[#This Row],[team_name]],fts_masc,2,0),7)</f>
        <v>7</v>
      </c>
      <c r="F304">
        <f>IFERROR(VLOOKUP(Tabla1[[#This Row],[team_name]],fts_fem,2,0),7)</f>
        <v>7</v>
      </c>
      <c r="G304">
        <f>IFERROR(VLOOKUP(Tabla1[[#This Row],[team_name]],vol_masc,2,0),7)</f>
        <v>7</v>
      </c>
      <c r="H304">
        <f>IFERROR(VLOOKUP(Tabla1[[#This Row],[team_name]],bas_masc,2,0),7)</f>
        <v>7</v>
      </c>
      <c r="I304">
        <f>IFERROR(VLOOKUP(Tabla1[[#This Row],[team_name]],bes_masc,2,0),7)</f>
        <v>7</v>
      </c>
      <c r="J304">
        <f>IFERROR(VLOOKUP(Tabla1[[#This Row],[team_name]],bad_masc,2,0),7)</f>
        <v>7</v>
      </c>
      <c r="K304">
        <f>IFERROR(VLOOKUP(Tabla1[[#This Row],[team_name]],cur_masc,2,0),7)</f>
        <v>7</v>
      </c>
      <c r="L304">
        <f>IFERROR(VLOOKUP(Tabla1[[#This Row],[team_name]],ten_masc,2,0),7)</f>
        <v>7</v>
      </c>
      <c r="M304">
        <f>IFERROR(VLOOKUP(Tabla1[[#This Row],[team_name]],rug_masc,2,0),7)</f>
        <v>7</v>
      </c>
      <c r="N304">
        <f>IFERROR(VLOOKUP(Tabla1[[#This Row],[team_name]],sqs_masc,2,0),7)</f>
        <v>7</v>
      </c>
      <c r="O304">
        <f>IFERROR(VLOOKUP(Tabla1[[#This Row],[team_name]],vlp_masc,2,0),7)</f>
        <v>7</v>
      </c>
      <c r="P304">
        <f>IFERROR(VLOOKUP(Tabla1[[#This Row],[team_name]],tem_masc,2,0),7)</f>
        <v>7</v>
      </c>
      <c r="Q304">
        <f>IFERROR(VLOOKUP(Tabla1[[#This Row],[team_name]],bal_masc,2,0),7)</f>
        <v>7</v>
      </c>
      <c r="R304">
        <f>IFERROR(VLOOKUP(Tabla1[[#This Row],[team_name]],hck_masc,2,0),7)</f>
        <v>7</v>
      </c>
      <c r="S304">
        <f>IFERROR(VLOOKUP(Tabla1[[#This Row],[team_name]],arc_masc,2,0),7)</f>
        <v>7</v>
      </c>
      <c r="T304">
        <f>IFERROR(VLOOKUP(Tabla1[[#This Row],[team_name]],esg_masc,2,0),7)</f>
        <v>7</v>
      </c>
      <c r="U304">
        <f>IFERROR(VLOOKUP(Tabla1[[#This Row],[team_name]],vol_fem,2,0),7)</f>
        <v>7</v>
      </c>
      <c r="V304">
        <f>IFERROR(VLOOKUP(Tabla1[[#This Row],[team_name]],bas_fem,2,0),7)</f>
        <v>7</v>
      </c>
      <c r="W304">
        <f>IFERROR(VLOOKUP(Tabla1[[#This Row],[team_name]],bes_fem,2,0),7)</f>
        <v>7</v>
      </c>
      <c r="X304">
        <f>IFERROR(VLOOKUP(Tabla1[[#This Row],[team_name]],bad_fem,2,0),7)</f>
        <v>7</v>
      </c>
      <c r="Y304">
        <f>IFERROR(VLOOKUP(Tabla1[[#This Row],[team_name]],cur_fem,2,0),7)</f>
        <v>7</v>
      </c>
      <c r="Z304">
        <f>IFERROR(VLOOKUP(Tabla1[[#This Row],[team_name]],ten_fem,2,0),7)</f>
        <v>7</v>
      </c>
      <c r="AA304">
        <f>IFERROR(VLOOKUP(Tabla1[[#This Row],[team_name]],rug_fem,2,0),7)</f>
        <v>7</v>
      </c>
      <c r="AB304">
        <f>IFERROR(VLOOKUP(Tabla1[[#This Row],[team_name]],sqs_fem,2,0),7)</f>
        <v>7</v>
      </c>
      <c r="AC304">
        <f>IFERROR(VLOOKUP(Tabla1[[#This Row],[team_name]],vlp_fem,2,0),7)</f>
        <v>7</v>
      </c>
      <c r="AD304">
        <f>IFERROR(VLOOKUP(Tabla1[[#This Row],[team_name]],tem_fem,2,0),7)</f>
        <v>7</v>
      </c>
      <c r="AE304">
        <f>IFERROR(VLOOKUP(Tabla1[[#This Row],[team_name]],bal_fem,2,0),7)</f>
        <v>7</v>
      </c>
      <c r="AF304">
        <f>IFERROR(VLOOKUP(Tabla1[[#This Row],[team_name]],hck_fem,2,0),7)</f>
        <v>7</v>
      </c>
      <c r="AG304">
        <f>IFERROR(VLOOKUP(Tabla1[[#This Row],[team_name]],esg_fem,2,0),7)</f>
        <v>7</v>
      </c>
      <c r="AH304">
        <f>IFERROR(VLOOKUP(Tabla1[[#This Row],[team_name]],esg_fem,2,0),7)</f>
        <v>7</v>
      </c>
      <c r="AI304">
        <v>2</v>
      </c>
      <c r="AJ304">
        <v>7</v>
      </c>
      <c r="AK304">
        <v>7</v>
      </c>
      <c r="AL304">
        <v>7</v>
      </c>
      <c r="AM304">
        <v>7</v>
      </c>
      <c r="AN304">
        <v>7</v>
      </c>
      <c r="AO304">
        <v>7</v>
      </c>
      <c r="AP304">
        <v>7</v>
      </c>
      <c r="AQ304">
        <v>7</v>
      </c>
      <c r="AR304">
        <v>7</v>
      </c>
      <c r="AS304">
        <v>7</v>
      </c>
      <c r="AT304">
        <v>7</v>
      </c>
      <c r="AU304">
        <v>7</v>
      </c>
      <c r="AV304">
        <v>7</v>
      </c>
      <c r="AW304">
        <v>7</v>
      </c>
      <c r="AX304">
        <v>7</v>
      </c>
      <c r="AY304">
        <v>7</v>
      </c>
      <c r="AZ304">
        <v>7</v>
      </c>
      <c r="BA304">
        <v>7</v>
      </c>
      <c r="BB304">
        <v>7</v>
      </c>
      <c r="BC304">
        <v>7</v>
      </c>
      <c r="BD304">
        <v>7</v>
      </c>
      <c r="BE304">
        <v>7</v>
      </c>
      <c r="BF304">
        <v>7</v>
      </c>
      <c r="BG304">
        <v>7</v>
      </c>
      <c r="BH304">
        <v>3</v>
      </c>
      <c r="BI304">
        <v>3</v>
      </c>
      <c r="BJ304">
        <v>7</v>
      </c>
      <c r="BK304">
        <v>7</v>
      </c>
      <c r="BL304">
        <v>7</v>
      </c>
      <c r="BM304">
        <v>7</v>
      </c>
    </row>
    <row r="305" spans="1:65" x14ac:dyDescent="0.25">
      <c r="A305">
        <v>69</v>
      </c>
      <c r="B305" t="s">
        <v>320</v>
      </c>
      <c r="C305">
        <f>IFERROR(VLOOKUP(Tabla1[[#This Row],[team_name]],fut_masc,2,0),7)</f>
        <v>7</v>
      </c>
      <c r="D305">
        <f>IFERROR(VLOOKUP(Tabla1[[#This Row],[team_name]],fut_fem,2,0),7)</f>
        <v>7</v>
      </c>
      <c r="E305">
        <f>IFERROR(VLOOKUP(Tabla1[[#This Row],[team_name]],fts_masc,2,0),7)</f>
        <v>7</v>
      </c>
      <c r="F305">
        <f>IFERROR(VLOOKUP(Tabla1[[#This Row],[team_name]],fts_fem,2,0),7)</f>
        <v>7</v>
      </c>
      <c r="G305">
        <f>IFERROR(VLOOKUP(Tabla1[[#This Row],[team_name]],vol_masc,2,0),7)</f>
        <v>7</v>
      </c>
      <c r="H305">
        <f>IFERROR(VLOOKUP(Tabla1[[#This Row],[team_name]],bas_masc,2,0),7)</f>
        <v>7</v>
      </c>
      <c r="I305">
        <f>IFERROR(VLOOKUP(Tabla1[[#This Row],[team_name]],bes_masc,2,0),7)</f>
        <v>7</v>
      </c>
      <c r="J305">
        <f>IFERROR(VLOOKUP(Tabla1[[#This Row],[team_name]],bad_masc,2,0),7)</f>
        <v>7</v>
      </c>
      <c r="K305">
        <f>IFERROR(VLOOKUP(Tabla1[[#This Row],[team_name]],cur_masc,2,0),7)</f>
        <v>7</v>
      </c>
      <c r="L305">
        <f>IFERROR(VLOOKUP(Tabla1[[#This Row],[team_name]],ten_masc,2,0),7)</f>
        <v>7</v>
      </c>
      <c r="M305">
        <f>IFERROR(VLOOKUP(Tabla1[[#This Row],[team_name]],rug_masc,2,0),7)</f>
        <v>7</v>
      </c>
      <c r="N305">
        <f>IFERROR(VLOOKUP(Tabla1[[#This Row],[team_name]],sqs_masc,2,0),7)</f>
        <v>7</v>
      </c>
      <c r="O305">
        <f>IFERROR(VLOOKUP(Tabla1[[#This Row],[team_name]],vlp_masc,2,0),7)</f>
        <v>7</v>
      </c>
      <c r="P305">
        <f>IFERROR(VLOOKUP(Tabla1[[#This Row],[team_name]],tem_masc,2,0),7)</f>
        <v>7</v>
      </c>
      <c r="Q305">
        <f>IFERROR(VLOOKUP(Tabla1[[#This Row],[team_name]],bal_masc,2,0),7)</f>
        <v>7</v>
      </c>
      <c r="R305">
        <f>IFERROR(VLOOKUP(Tabla1[[#This Row],[team_name]],hck_masc,2,0),7)</f>
        <v>7</v>
      </c>
      <c r="S305">
        <f>IFERROR(VLOOKUP(Tabla1[[#This Row],[team_name]],arc_masc,2,0),7)</f>
        <v>7</v>
      </c>
      <c r="T305">
        <f>IFERROR(VLOOKUP(Tabla1[[#This Row],[team_name]],esg_masc,2,0),7)</f>
        <v>7</v>
      </c>
      <c r="U305">
        <f>IFERROR(VLOOKUP(Tabla1[[#This Row],[team_name]],vol_fem,2,0),7)</f>
        <v>7</v>
      </c>
      <c r="V305">
        <f>IFERROR(VLOOKUP(Tabla1[[#This Row],[team_name]],bas_fem,2,0),7)</f>
        <v>7</v>
      </c>
      <c r="W305">
        <f>IFERROR(VLOOKUP(Tabla1[[#This Row],[team_name]],bes_fem,2,0),7)</f>
        <v>7</v>
      </c>
      <c r="X305">
        <f>IFERROR(VLOOKUP(Tabla1[[#This Row],[team_name]],bad_fem,2,0),7)</f>
        <v>7</v>
      </c>
      <c r="Y305">
        <f>IFERROR(VLOOKUP(Tabla1[[#This Row],[team_name]],cur_fem,2,0),7)</f>
        <v>7</v>
      </c>
      <c r="Z305">
        <f>IFERROR(VLOOKUP(Tabla1[[#This Row],[team_name]],ten_fem,2,0),7)</f>
        <v>7</v>
      </c>
      <c r="AA305">
        <f>IFERROR(VLOOKUP(Tabla1[[#This Row],[team_name]],rug_fem,2,0),7)</f>
        <v>7</v>
      </c>
      <c r="AB305">
        <f>IFERROR(VLOOKUP(Tabla1[[#This Row],[team_name]],sqs_fem,2,0),7)</f>
        <v>7</v>
      </c>
      <c r="AC305">
        <f>IFERROR(VLOOKUP(Tabla1[[#This Row],[team_name]],vlp_fem,2,0),7)</f>
        <v>7</v>
      </c>
      <c r="AD305">
        <f>IFERROR(VLOOKUP(Tabla1[[#This Row],[team_name]],tem_fem,2,0),7)</f>
        <v>7</v>
      </c>
      <c r="AE305">
        <f>IFERROR(VLOOKUP(Tabla1[[#This Row],[team_name]],bal_fem,2,0),7)</f>
        <v>7</v>
      </c>
      <c r="AF305">
        <f>IFERROR(VLOOKUP(Tabla1[[#This Row],[team_name]],hck_fem,2,0),7)</f>
        <v>7</v>
      </c>
      <c r="AG305">
        <f>IFERROR(VLOOKUP(Tabla1[[#This Row],[team_name]],esg_fem,2,0),7)</f>
        <v>7</v>
      </c>
      <c r="AH305">
        <f>IFERROR(VLOOKUP(Tabla1[[#This Row],[team_name]],esg_fem,2,0),7)</f>
        <v>7</v>
      </c>
      <c r="AI305">
        <v>7</v>
      </c>
      <c r="AJ305">
        <v>7</v>
      </c>
      <c r="AK305">
        <v>7</v>
      </c>
      <c r="AL305">
        <v>7</v>
      </c>
      <c r="AM305">
        <v>7</v>
      </c>
      <c r="AN305">
        <v>7</v>
      </c>
      <c r="AO305">
        <v>7</v>
      </c>
      <c r="AP305">
        <v>7</v>
      </c>
      <c r="AQ305">
        <v>7</v>
      </c>
      <c r="AR305">
        <v>7</v>
      </c>
      <c r="AS305">
        <v>7</v>
      </c>
      <c r="AT305">
        <v>7</v>
      </c>
      <c r="AU305">
        <v>7</v>
      </c>
      <c r="AV305">
        <v>7</v>
      </c>
      <c r="AW305">
        <v>7</v>
      </c>
      <c r="AX305">
        <v>7</v>
      </c>
      <c r="AY305">
        <v>7</v>
      </c>
      <c r="AZ305">
        <v>7</v>
      </c>
      <c r="BA305">
        <v>7</v>
      </c>
      <c r="BB305">
        <v>7</v>
      </c>
      <c r="BC305">
        <v>7</v>
      </c>
      <c r="BD305">
        <v>7</v>
      </c>
      <c r="BE305">
        <v>7</v>
      </c>
      <c r="BF305">
        <v>7</v>
      </c>
      <c r="BG305">
        <v>7</v>
      </c>
      <c r="BH305">
        <v>3</v>
      </c>
      <c r="BI305">
        <v>3</v>
      </c>
      <c r="BJ305">
        <v>7</v>
      </c>
      <c r="BK305">
        <v>7</v>
      </c>
      <c r="BL305">
        <v>7</v>
      </c>
      <c r="BM305">
        <v>7</v>
      </c>
    </row>
    <row r="306" spans="1:65" x14ac:dyDescent="0.25">
      <c r="A306">
        <v>70</v>
      </c>
      <c r="B306" t="s">
        <v>459</v>
      </c>
      <c r="C306">
        <f>IFERROR(VLOOKUP(Tabla1[[#This Row],[team_name]],fut_masc,2,0),7)</f>
        <v>7</v>
      </c>
      <c r="D306">
        <f>IFERROR(VLOOKUP(Tabla1[[#This Row],[team_name]],fut_fem,2,0),7)</f>
        <v>7</v>
      </c>
      <c r="E306">
        <f>IFERROR(VLOOKUP(Tabla1[[#This Row],[team_name]],fts_masc,2,0),7)</f>
        <v>5</v>
      </c>
      <c r="F306">
        <f>IFERROR(VLOOKUP(Tabla1[[#This Row],[team_name]],fts_fem,2,0),7)</f>
        <v>7</v>
      </c>
      <c r="G306">
        <f>IFERROR(VLOOKUP(Tabla1[[#This Row],[team_name]],vol_masc,2,0),7)</f>
        <v>7</v>
      </c>
      <c r="H306">
        <f>IFERROR(VLOOKUP(Tabla1[[#This Row],[team_name]],bas_masc,2,0),7)</f>
        <v>6</v>
      </c>
      <c r="I306">
        <f>IFERROR(VLOOKUP(Tabla1[[#This Row],[team_name]],bes_masc,2,0),7)</f>
        <v>6</v>
      </c>
      <c r="J306">
        <f>IFERROR(VLOOKUP(Tabla1[[#This Row],[team_name]],bad_masc,2,0),7)</f>
        <v>7</v>
      </c>
      <c r="K306">
        <f>IFERROR(VLOOKUP(Tabla1[[#This Row],[team_name]],cur_masc,2,0),7)</f>
        <v>7</v>
      </c>
      <c r="L306">
        <f>IFERROR(VLOOKUP(Tabla1[[#This Row],[team_name]],ten_masc,2,0),7)</f>
        <v>7</v>
      </c>
      <c r="M306">
        <f>IFERROR(VLOOKUP(Tabla1[[#This Row],[team_name]],rug_masc,2,0),7)</f>
        <v>1</v>
      </c>
      <c r="N306">
        <f>IFERROR(VLOOKUP(Tabla1[[#This Row],[team_name]],sqs_masc,2,0),7)</f>
        <v>7</v>
      </c>
      <c r="O306">
        <f>IFERROR(VLOOKUP(Tabla1[[#This Row],[team_name]],vlp_masc,2,0),7)</f>
        <v>7</v>
      </c>
      <c r="P306">
        <f>IFERROR(VLOOKUP(Tabla1[[#This Row],[team_name]],tem_masc,2,0),7)</f>
        <v>6</v>
      </c>
      <c r="Q306">
        <f>IFERROR(VLOOKUP(Tabla1[[#This Row],[team_name]],bal_masc,2,0),7)</f>
        <v>7</v>
      </c>
      <c r="R306">
        <f>IFERROR(VLOOKUP(Tabla1[[#This Row],[team_name]],hck_masc,2,0),7)</f>
        <v>4</v>
      </c>
      <c r="S306">
        <f>IFERROR(VLOOKUP(Tabla1[[#This Row],[team_name]],arc_masc,2,0),7)</f>
        <v>7</v>
      </c>
      <c r="T306">
        <f>IFERROR(VLOOKUP(Tabla1[[#This Row],[team_name]],esg_masc,2,0),7)</f>
        <v>7</v>
      </c>
      <c r="U306">
        <f>IFERROR(VLOOKUP(Tabla1[[#This Row],[team_name]],vol_fem,2,0),7)</f>
        <v>7</v>
      </c>
      <c r="V306">
        <f>IFERROR(VLOOKUP(Tabla1[[#This Row],[team_name]],bas_fem,2,0),7)</f>
        <v>7</v>
      </c>
      <c r="W306">
        <f>IFERROR(VLOOKUP(Tabla1[[#This Row],[team_name]],bes_fem,2,0),7)</f>
        <v>7</v>
      </c>
      <c r="X306">
        <f>IFERROR(VLOOKUP(Tabla1[[#This Row],[team_name]],bad_fem,2,0),7)</f>
        <v>7</v>
      </c>
      <c r="Y306">
        <f>IFERROR(VLOOKUP(Tabla1[[#This Row],[team_name]],cur_fem,2,0),7)</f>
        <v>7</v>
      </c>
      <c r="Z306">
        <f>IFERROR(VLOOKUP(Tabla1[[#This Row],[team_name]],ten_fem,2,0),7)</f>
        <v>7</v>
      </c>
      <c r="AA306">
        <f>IFERROR(VLOOKUP(Tabla1[[#This Row],[team_name]],rug_fem,2,0),7)</f>
        <v>7</v>
      </c>
      <c r="AB306">
        <f>IFERROR(VLOOKUP(Tabla1[[#This Row],[team_name]],sqs_fem,2,0),7)</f>
        <v>7</v>
      </c>
      <c r="AC306">
        <f>IFERROR(VLOOKUP(Tabla1[[#This Row],[team_name]],vlp_fem,2,0),7)</f>
        <v>7</v>
      </c>
      <c r="AD306">
        <f>IFERROR(VLOOKUP(Tabla1[[#This Row],[team_name]],tem_fem,2,0),7)</f>
        <v>7</v>
      </c>
      <c r="AE306">
        <f>IFERROR(VLOOKUP(Tabla1[[#This Row],[team_name]],bal_fem,2,0),7)</f>
        <v>7</v>
      </c>
      <c r="AF306">
        <f>IFERROR(VLOOKUP(Tabla1[[#This Row],[team_name]],hck_fem,2,0),7)</f>
        <v>7</v>
      </c>
      <c r="AG306">
        <f>IFERROR(VLOOKUP(Tabla1[[#This Row],[team_name]],esg_fem,2,0),7)</f>
        <v>7</v>
      </c>
      <c r="AH306">
        <f>IFERROR(VLOOKUP(Tabla1[[#This Row],[team_name]],esg_fem,2,0),7)</f>
        <v>7</v>
      </c>
      <c r="AI306">
        <v>7</v>
      </c>
      <c r="AJ306">
        <v>7</v>
      </c>
      <c r="AK306">
        <v>7</v>
      </c>
      <c r="AL306">
        <v>7</v>
      </c>
      <c r="AM306">
        <v>7</v>
      </c>
      <c r="AN306">
        <v>7</v>
      </c>
      <c r="AO306">
        <v>7</v>
      </c>
      <c r="AP306">
        <v>7</v>
      </c>
      <c r="AQ306">
        <v>7</v>
      </c>
      <c r="AR306">
        <v>7</v>
      </c>
      <c r="AS306">
        <v>7</v>
      </c>
      <c r="AT306">
        <v>7</v>
      </c>
      <c r="AU306">
        <v>7</v>
      </c>
      <c r="AV306">
        <v>7</v>
      </c>
      <c r="AW306">
        <v>7</v>
      </c>
      <c r="AX306">
        <v>7</v>
      </c>
      <c r="AY306">
        <v>7</v>
      </c>
      <c r="AZ306">
        <v>7</v>
      </c>
      <c r="BA306">
        <v>7</v>
      </c>
      <c r="BB306">
        <v>7</v>
      </c>
      <c r="BC306">
        <v>7</v>
      </c>
      <c r="BD306">
        <v>7</v>
      </c>
      <c r="BE306">
        <v>7</v>
      </c>
      <c r="BF306">
        <v>7</v>
      </c>
      <c r="BG306">
        <v>7</v>
      </c>
      <c r="BH306">
        <v>3</v>
      </c>
      <c r="BI306">
        <v>3</v>
      </c>
      <c r="BJ306">
        <v>7</v>
      </c>
      <c r="BK306">
        <v>7</v>
      </c>
      <c r="BL306">
        <v>7</v>
      </c>
      <c r="BM306">
        <v>7</v>
      </c>
    </row>
    <row r="307" spans="1:65" x14ac:dyDescent="0.25">
      <c r="A307">
        <v>71</v>
      </c>
      <c r="B307" t="s">
        <v>445</v>
      </c>
      <c r="C307">
        <f>IFERROR(VLOOKUP(Tabla1[[#This Row],[team_name]],fut_masc,2,0),7)</f>
        <v>6</v>
      </c>
      <c r="D307">
        <f>IFERROR(VLOOKUP(Tabla1[[#This Row],[team_name]],fut_fem,2,0),7)</f>
        <v>7</v>
      </c>
      <c r="E307">
        <f>IFERROR(VLOOKUP(Tabla1[[#This Row],[team_name]],fts_masc,2,0),7)</f>
        <v>7</v>
      </c>
      <c r="F307">
        <f>IFERROR(VLOOKUP(Tabla1[[#This Row],[team_name]],fts_fem,2,0),7)</f>
        <v>7</v>
      </c>
      <c r="G307">
        <f>IFERROR(VLOOKUP(Tabla1[[#This Row],[team_name]],vol_masc,2,0),7)</f>
        <v>5</v>
      </c>
      <c r="H307">
        <f>IFERROR(VLOOKUP(Tabla1[[#This Row],[team_name]],bas_masc,2,0),7)</f>
        <v>3</v>
      </c>
      <c r="I307">
        <f>IFERROR(VLOOKUP(Tabla1[[#This Row],[team_name]],bes_masc,2,0),7)</f>
        <v>3</v>
      </c>
      <c r="J307">
        <f>IFERROR(VLOOKUP(Tabla1[[#This Row],[team_name]],bad_masc,2,0),7)</f>
        <v>7</v>
      </c>
      <c r="K307">
        <f>IFERROR(VLOOKUP(Tabla1[[#This Row],[team_name]],cur_masc,2,0),7)</f>
        <v>5</v>
      </c>
      <c r="L307">
        <f>IFERROR(VLOOKUP(Tabla1[[#This Row],[team_name]],ten_masc,2,0),7)</f>
        <v>7</v>
      </c>
      <c r="M307">
        <f>IFERROR(VLOOKUP(Tabla1[[#This Row],[team_name]],rug_masc,2,0),7)</f>
        <v>4</v>
      </c>
      <c r="N307">
        <f>IFERROR(VLOOKUP(Tabla1[[#This Row],[team_name]],sqs_masc,2,0),7)</f>
        <v>7</v>
      </c>
      <c r="O307">
        <f>IFERROR(VLOOKUP(Tabla1[[#This Row],[team_name]],vlp_masc,2,0),7)</f>
        <v>6</v>
      </c>
      <c r="P307">
        <f>IFERROR(VLOOKUP(Tabla1[[#This Row],[team_name]],tem_masc,2,0),7)</f>
        <v>7</v>
      </c>
      <c r="Q307">
        <f>IFERROR(VLOOKUP(Tabla1[[#This Row],[team_name]],bal_masc,2,0),7)</f>
        <v>7</v>
      </c>
      <c r="R307">
        <f>IFERROR(VLOOKUP(Tabla1[[#This Row],[team_name]],hck_masc,2,0),7)</f>
        <v>7</v>
      </c>
      <c r="S307">
        <f>IFERROR(VLOOKUP(Tabla1[[#This Row],[team_name]],arc_masc,2,0),7)</f>
        <v>5</v>
      </c>
      <c r="T307">
        <f>IFERROR(VLOOKUP(Tabla1[[#This Row],[team_name]],esg_masc,2,0),7)</f>
        <v>5</v>
      </c>
      <c r="U307">
        <f>IFERROR(VLOOKUP(Tabla1[[#This Row],[team_name]],vol_fem,2,0),7)</f>
        <v>7</v>
      </c>
      <c r="V307">
        <f>IFERROR(VLOOKUP(Tabla1[[#This Row],[team_name]],bas_fem,2,0),7)</f>
        <v>7</v>
      </c>
      <c r="W307">
        <f>IFERROR(VLOOKUP(Tabla1[[#This Row],[team_name]],bes_fem,2,0),7)</f>
        <v>7</v>
      </c>
      <c r="X307">
        <f>IFERROR(VLOOKUP(Tabla1[[#This Row],[team_name]],bad_fem,2,0),7)</f>
        <v>7</v>
      </c>
      <c r="Y307">
        <f>IFERROR(VLOOKUP(Tabla1[[#This Row],[team_name]],cur_fem,2,0),7)</f>
        <v>7</v>
      </c>
      <c r="Z307">
        <f>IFERROR(VLOOKUP(Tabla1[[#This Row],[team_name]],ten_fem,2,0),7)</f>
        <v>7</v>
      </c>
      <c r="AA307">
        <f>IFERROR(VLOOKUP(Tabla1[[#This Row],[team_name]],rug_fem,2,0),7)</f>
        <v>7</v>
      </c>
      <c r="AB307">
        <f>IFERROR(VLOOKUP(Tabla1[[#This Row],[team_name]],sqs_fem,2,0),7)</f>
        <v>7</v>
      </c>
      <c r="AC307">
        <f>IFERROR(VLOOKUP(Tabla1[[#This Row],[team_name]],vlp_fem,2,0),7)</f>
        <v>7</v>
      </c>
      <c r="AD307">
        <f>IFERROR(VLOOKUP(Tabla1[[#This Row],[team_name]],tem_fem,2,0),7)</f>
        <v>7</v>
      </c>
      <c r="AE307">
        <f>IFERROR(VLOOKUP(Tabla1[[#This Row],[team_name]],bal_fem,2,0),7)</f>
        <v>7</v>
      </c>
      <c r="AF307">
        <f>IFERROR(VLOOKUP(Tabla1[[#This Row],[team_name]],hck_fem,2,0),7)</f>
        <v>7</v>
      </c>
      <c r="AG307">
        <f>IFERROR(VLOOKUP(Tabla1[[#This Row],[team_name]],esg_fem,2,0),7)</f>
        <v>7</v>
      </c>
      <c r="AH307">
        <f>IFERROR(VLOOKUP(Tabla1[[#This Row],[team_name]],esg_fem,2,0),7)</f>
        <v>7</v>
      </c>
      <c r="AI307">
        <v>6</v>
      </c>
      <c r="AJ307">
        <v>7</v>
      </c>
      <c r="AK307">
        <v>7</v>
      </c>
      <c r="AL307">
        <v>7</v>
      </c>
      <c r="AM307">
        <v>7</v>
      </c>
      <c r="AN307">
        <v>7</v>
      </c>
      <c r="AO307">
        <v>7</v>
      </c>
      <c r="AP307">
        <v>4</v>
      </c>
      <c r="AQ307">
        <v>7</v>
      </c>
      <c r="AR307">
        <v>7</v>
      </c>
      <c r="AS307">
        <v>4</v>
      </c>
      <c r="AT307">
        <v>7</v>
      </c>
      <c r="AU307">
        <v>6</v>
      </c>
      <c r="AV307">
        <v>7</v>
      </c>
      <c r="AW307">
        <v>7</v>
      </c>
      <c r="AX307">
        <v>7</v>
      </c>
      <c r="AY307">
        <v>7</v>
      </c>
      <c r="AZ307">
        <v>7</v>
      </c>
      <c r="BA307">
        <v>7</v>
      </c>
      <c r="BB307">
        <v>7</v>
      </c>
      <c r="BC307">
        <v>7</v>
      </c>
      <c r="BD307">
        <v>7</v>
      </c>
      <c r="BE307">
        <v>7</v>
      </c>
      <c r="BF307">
        <v>7</v>
      </c>
      <c r="BG307">
        <v>7</v>
      </c>
      <c r="BH307">
        <v>3</v>
      </c>
      <c r="BI307">
        <v>3</v>
      </c>
      <c r="BJ307">
        <v>7</v>
      </c>
      <c r="BK307">
        <v>7</v>
      </c>
      <c r="BL307">
        <v>7</v>
      </c>
      <c r="BM307">
        <v>7</v>
      </c>
    </row>
    <row r="308" spans="1:65" x14ac:dyDescent="0.25">
      <c r="A308">
        <v>74</v>
      </c>
      <c r="B308" t="s">
        <v>383</v>
      </c>
      <c r="C308">
        <f>IFERROR(VLOOKUP(Tabla1[[#This Row],[team_name]],fut_masc,2,0),7)</f>
        <v>4</v>
      </c>
      <c r="D308">
        <f>IFERROR(VLOOKUP(Tabla1[[#This Row],[team_name]],fut_fem,2,0),7)</f>
        <v>7</v>
      </c>
      <c r="E308">
        <f>IFERROR(VLOOKUP(Tabla1[[#This Row],[team_name]],fts_masc,2,0),7)</f>
        <v>7</v>
      </c>
      <c r="F308">
        <f>IFERROR(VLOOKUP(Tabla1[[#This Row],[team_name]],fts_fem,2,0),7)</f>
        <v>7</v>
      </c>
      <c r="G308">
        <f>IFERROR(VLOOKUP(Tabla1[[#This Row],[team_name]],vol_masc,2,0),7)</f>
        <v>7</v>
      </c>
      <c r="H308">
        <f>IFERROR(VLOOKUP(Tabla1[[#This Row],[team_name]],bas_masc,2,0),7)</f>
        <v>6</v>
      </c>
      <c r="I308">
        <f>IFERROR(VLOOKUP(Tabla1[[#This Row],[team_name]],bes_masc,2,0),7)</f>
        <v>7</v>
      </c>
      <c r="J308">
        <f>IFERROR(VLOOKUP(Tabla1[[#This Row],[team_name]],bad_masc,2,0),7)</f>
        <v>7</v>
      </c>
      <c r="K308">
        <f>IFERROR(VLOOKUP(Tabla1[[#This Row],[team_name]],cur_masc,2,0),7)</f>
        <v>7</v>
      </c>
      <c r="L308">
        <f>IFERROR(VLOOKUP(Tabla1[[#This Row],[team_name]],ten_masc,2,0),7)</f>
        <v>7</v>
      </c>
      <c r="M308">
        <f>IFERROR(VLOOKUP(Tabla1[[#This Row],[team_name]],rug_masc,2,0),7)</f>
        <v>7</v>
      </c>
      <c r="N308">
        <f>IFERROR(VLOOKUP(Tabla1[[#This Row],[team_name]],sqs_masc,2,0),7)</f>
        <v>7</v>
      </c>
      <c r="O308">
        <f>IFERROR(VLOOKUP(Tabla1[[#This Row],[team_name]],vlp_masc,2,0),7)</f>
        <v>7</v>
      </c>
      <c r="P308">
        <f>IFERROR(VLOOKUP(Tabla1[[#This Row],[team_name]],tem_masc,2,0),7)</f>
        <v>7</v>
      </c>
      <c r="Q308">
        <f>IFERROR(VLOOKUP(Tabla1[[#This Row],[team_name]],bal_masc,2,0),7)</f>
        <v>7</v>
      </c>
      <c r="R308">
        <f>IFERROR(VLOOKUP(Tabla1[[#This Row],[team_name]],hck_masc,2,0),7)</f>
        <v>7</v>
      </c>
      <c r="S308">
        <f>IFERROR(VLOOKUP(Tabla1[[#This Row],[team_name]],arc_masc,2,0),7)</f>
        <v>7</v>
      </c>
      <c r="T308">
        <f>IFERROR(VLOOKUP(Tabla1[[#This Row],[team_name]],esg_masc,2,0),7)</f>
        <v>7</v>
      </c>
      <c r="U308">
        <f>IFERROR(VLOOKUP(Tabla1[[#This Row],[team_name]],vol_fem,2,0),7)</f>
        <v>7</v>
      </c>
      <c r="V308">
        <f>IFERROR(VLOOKUP(Tabla1[[#This Row],[team_name]],bas_fem,2,0),7)</f>
        <v>7</v>
      </c>
      <c r="W308">
        <f>IFERROR(VLOOKUP(Tabla1[[#This Row],[team_name]],bes_fem,2,0),7)</f>
        <v>7</v>
      </c>
      <c r="X308">
        <f>IFERROR(VLOOKUP(Tabla1[[#This Row],[team_name]],bad_fem,2,0),7)</f>
        <v>7</v>
      </c>
      <c r="Y308">
        <f>IFERROR(VLOOKUP(Tabla1[[#This Row],[team_name]],cur_fem,2,0),7)</f>
        <v>7</v>
      </c>
      <c r="Z308">
        <f>IFERROR(VLOOKUP(Tabla1[[#This Row],[team_name]],ten_fem,2,0),7)</f>
        <v>7</v>
      </c>
      <c r="AA308">
        <f>IFERROR(VLOOKUP(Tabla1[[#This Row],[team_name]],rug_fem,2,0),7)</f>
        <v>7</v>
      </c>
      <c r="AB308">
        <f>IFERROR(VLOOKUP(Tabla1[[#This Row],[team_name]],sqs_fem,2,0),7)</f>
        <v>7</v>
      </c>
      <c r="AC308">
        <f>IFERROR(VLOOKUP(Tabla1[[#This Row],[team_name]],vlp_fem,2,0),7)</f>
        <v>7</v>
      </c>
      <c r="AD308">
        <f>IFERROR(VLOOKUP(Tabla1[[#This Row],[team_name]],tem_fem,2,0),7)</f>
        <v>7</v>
      </c>
      <c r="AE308">
        <f>IFERROR(VLOOKUP(Tabla1[[#This Row],[team_name]],bal_fem,2,0),7)</f>
        <v>7</v>
      </c>
      <c r="AF308">
        <f>IFERROR(VLOOKUP(Tabla1[[#This Row],[team_name]],hck_fem,2,0),7)</f>
        <v>7</v>
      </c>
      <c r="AG308">
        <f>IFERROR(VLOOKUP(Tabla1[[#This Row],[team_name]],esg_fem,2,0),7)</f>
        <v>7</v>
      </c>
      <c r="AH308">
        <f>IFERROR(VLOOKUP(Tabla1[[#This Row],[team_name]],esg_fem,2,0),7)</f>
        <v>7</v>
      </c>
      <c r="AI308">
        <v>7</v>
      </c>
      <c r="AJ308">
        <v>7</v>
      </c>
      <c r="AK308">
        <v>7</v>
      </c>
      <c r="AL308">
        <v>7</v>
      </c>
      <c r="AM308">
        <v>7</v>
      </c>
      <c r="AN308">
        <v>7</v>
      </c>
      <c r="AO308">
        <v>7</v>
      </c>
      <c r="AP308">
        <v>7</v>
      </c>
      <c r="AQ308">
        <v>7</v>
      </c>
      <c r="AR308">
        <v>7</v>
      </c>
      <c r="AS308">
        <v>7</v>
      </c>
      <c r="AT308">
        <v>7</v>
      </c>
      <c r="AU308">
        <v>7</v>
      </c>
      <c r="AV308">
        <v>7</v>
      </c>
      <c r="AW308">
        <v>7</v>
      </c>
      <c r="AX308">
        <v>7</v>
      </c>
      <c r="AY308">
        <v>7</v>
      </c>
      <c r="AZ308">
        <v>7</v>
      </c>
      <c r="BA308">
        <v>7</v>
      </c>
      <c r="BB308">
        <v>7</v>
      </c>
      <c r="BC308">
        <v>7</v>
      </c>
      <c r="BD308">
        <v>7</v>
      </c>
      <c r="BE308">
        <v>7</v>
      </c>
      <c r="BF308">
        <v>7</v>
      </c>
      <c r="BG308">
        <v>7</v>
      </c>
      <c r="BH308">
        <v>3</v>
      </c>
      <c r="BI308">
        <v>3</v>
      </c>
      <c r="BJ308">
        <v>7</v>
      </c>
      <c r="BK308">
        <v>7</v>
      </c>
      <c r="BL308">
        <v>7</v>
      </c>
      <c r="BM308">
        <v>7</v>
      </c>
    </row>
    <row r="309" spans="1:65" x14ac:dyDescent="0.25">
      <c r="A309">
        <v>75</v>
      </c>
      <c r="B309" t="s">
        <v>517</v>
      </c>
      <c r="C309">
        <f>IFERROR(VLOOKUP(Tabla1[[#This Row],[team_name]],fut_masc,2,0),7)</f>
        <v>3</v>
      </c>
      <c r="D309">
        <f>IFERROR(VLOOKUP(Tabla1[[#This Row],[team_name]],fut_fem,2,0),7)</f>
        <v>7</v>
      </c>
      <c r="E309">
        <f>IFERROR(VLOOKUP(Tabla1[[#This Row],[team_name]],fts_masc,2,0),7)</f>
        <v>6</v>
      </c>
      <c r="F309">
        <f>IFERROR(VLOOKUP(Tabla1[[#This Row],[team_name]],fts_fem,2,0),7)</f>
        <v>7</v>
      </c>
      <c r="G309">
        <f>IFERROR(VLOOKUP(Tabla1[[#This Row],[team_name]],vol_masc,2,0),7)</f>
        <v>7</v>
      </c>
      <c r="H309">
        <f>IFERROR(VLOOKUP(Tabla1[[#This Row],[team_name]],bas_masc,2,0),7)</f>
        <v>7</v>
      </c>
      <c r="I309">
        <f>IFERROR(VLOOKUP(Tabla1[[#This Row],[team_name]],bes_masc,2,0),7)</f>
        <v>7</v>
      </c>
      <c r="J309">
        <f>IFERROR(VLOOKUP(Tabla1[[#This Row],[team_name]],bad_masc,2,0),7)</f>
        <v>7</v>
      </c>
      <c r="K309">
        <f>IFERROR(VLOOKUP(Tabla1[[#This Row],[team_name]],cur_masc,2,0),7)</f>
        <v>4</v>
      </c>
      <c r="L309">
        <f>IFERROR(VLOOKUP(Tabla1[[#This Row],[team_name]],ten_masc,2,0),7)</f>
        <v>7</v>
      </c>
      <c r="M309">
        <f>IFERROR(VLOOKUP(Tabla1[[#This Row],[team_name]],rug_masc,2,0),7)</f>
        <v>2</v>
      </c>
      <c r="N309">
        <f>IFERROR(VLOOKUP(Tabla1[[#This Row],[team_name]],sqs_masc,2,0),7)</f>
        <v>2</v>
      </c>
      <c r="O309">
        <f>IFERROR(VLOOKUP(Tabla1[[#This Row],[team_name]],vlp_masc,2,0),7)</f>
        <v>7</v>
      </c>
      <c r="P309">
        <f>IFERROR(VLOOKUP(Tabla1[[#This Row],[team_name]],tem_masc,2,0),7)</f>
        <v>7</v>
      </c>
      <c r="Q309">
        <f>IFERROR(VLOOKUP(Tabla1[[#This Row],[team_name]],bal_masc,2,0),7)</f>
        <v>7</v>
      </c>
      <c r="R309">
        <f>IFERROR(VLOOKUP(Tabla1[[#This Row],[team_name]],hck_masc,2,0),7)</f>
        <v>2</v>
      </c>
      <c r="S309">
        <f>IFERROR(VLOOKUP(Tabla1[[#This Row],[team_name]],arc_masc,2,0),7)</f>
        <v>7</v>
      </c>
      <c r="T309">
        <f>IFERROR(VLOOKUP(Tabla1[[#This Row],[team_name]],esg_masc,2,0),7)</f>
        <v>7</v>
      </c>
      <c r="U309">
        <f>IFERROR(VLOOKUP(Tabla1[[#This Row],[team_name]],vol_fem,2,0),7)</f>
        <v>7</v>
      </c>
      <c r="V309">
        <f>IFERROR(VLOOKUP(Tabla1[[#This Row],[team_name]],bas_fem,2,0),7)</f>
        <v>7</v>
      </c>
      <c r="W309">
        <f>IFERROR(VLOOKUP(Tabla1[[#This Row],[team_name]],bes_fem,2,0),7)</f>
        <v>7</v>
      </c>
      <c r="X309">
        <f>IFERROR(VLOOKUP(Tabla1[[#This Row],[team_name]],bad_fem,2,0),7)</f>
        <v>7</v>
      </c>
      <c r="Y309">
        <f>IFERROR(VLOOKUP(Tabla1[[#This Row],[team_name]],cur_fem,2,0),7)</f>
        <v>7</v>
      </c>
      <c r="Z309">
        <f>IFERROR(VLOOKUP(Tabla1[[#This Row],[team_name]],ten_fem,2,0),7)</f>
        <v>7</v>
      </c>
      <c r="AA309">
        <f>IFERROR(VLOOKUP(Tabla1[[#This Row],[team_name]],rug_fem,2,0),7)</f>
        <v>7</v>
      </c>
      <c r="AB309">
        <f>IFERROR(VLOOKUP(Tabla1[[#This Row],[team_name]],sqs_fem,2,0),7)</f>
        <v>7</v>
      </c>
      <c r="AC309">
        <f>IFERROR(VLOOKUP(Tabla1[[#This Row],[team_name]],vlp_fem,2,0),7)</f>
        <v>7</v>
      </c>
      <c r="AD309">
        <f>IFERROR(VLOOKUP(Tabla1[[#This Row],[team_name]],tem_fem,2,0),7)</f>
        <v>7</v>
      </c>
      <c r="AE309">
        <f>IFERROR(VLOOKUP(Tabla1[[#This Row],[team_name]],bal_fem,2,0),7)</f>
        <v>7</v>
      </c>
      <c r="AF309">
        <f>IFERROR(VLOOKUP(Tabla1[[#This Row],[team_name]],hck_fem,2,0),7)</f>
        <v>7</v>
      </c>
      <c r="AG309">
        <f>IFERROR(VLOOKUP(Tabla1[[#This Row],[team_name]],esg_fem,2,0),7)</f>
        <v>7</v>
      </c>
      <c r="AH309">
        <f>IFERROR(VLOOKUP(Tabla1[[#This Row],[team_name]],esg_fem,2,0),7)</f>
        <v>7</v>
      </c>
      <c r="AI309">
        <v>4</v>
      </c>
      <c r="AJ309">
        <v>7</v>
      </c>
      <c r="AK309">
        <v>5</v>
      </c>
      <c r="AL309">
        <v>3</v>
      </c>
      <c r="AM309">
        <v>5</v>
      </c>
      <c r="AN309">
        <v>7</v>
      </c>
      <c r="AO309">
        <v>4</v>
      </c>
      <c r="AP309">
        <v>6</v>
      </c>
      <c r="AQ309">
        <v>6</v>
      </c>
      <c r="AR309">
        <v>7</v>
      </c>
      <c r="AS309">
        <v>5</v>
      </c>
      <c r="AT309">
        <v>7</v>
      </c>
      <c r="AU309">
        <v>5</v>
      </c>
      <c r="AV309">
        <v>7</v>
      </c>
      <c r="AW309">
        <v>7</v>
      </c>
      <c r="AX309">
        <v>6</v>
      </c>
      <c r="AY309">
        <v>7</v>
      </c>
      <c r="AZ309">
        <v>7</v>
      </c>
      <c r="BA309">
        <v>7</v>
      </c>
      <c r="BB309">
        <v>6</v>
      </c>
      <c r="BC309">
        <v>7</v>
      </c>
      <c r="BD309">
        <v>7</v>
      </c>
      <c r="BE309">
        <v>6</v>
      </c>
      <c r="BF309">
        <v>7</v>
      </c>
      <c r="BG309">
        <v>7</v>
      </c>
      <c r="BH309">
        <v>3</v>
      </c>
      <c r="BI309">
        <v>3</v>
      </c>
      <c r="BJ309">
        <v>7</v>
      </c>
      <c r="BK309">
        <v>7</v>
      </c>
      <c r="BL309">
        <v>7</v>
      </c>
      <c r="BM309">
        <v>7</v>
      </c>
    </row>
    <row r="310" spans="1:65" x14ac:dyDescent="0.25">
      <c r="A310">
        <v>76</v>
      </c>
      <c r="B310" t="s">
        <v>391</v>
      </c>
      <c r="C310">
        <f>IFERROR(VLOOKUP(Tabla1[[#This Row],[team_name]],fut_masc,2,0),7)</f>
        <v>5</v>
      </c>
      <c r="D310">
        <f>IFERROR(VLOOKUP(Tabla1[[#This Row],[team_name]],fut_fem,2,0),7)</f>
        <v>7</v>
      </c>
      <c r="E310">
        <f>IFERROR(VLOOKUP(Tabla1[[#This Row],[team_name]],fts_masc,2,0),7)</f>
        <v>7</v>
      </c>
      <c r="F310">
        <f>IFERROR(VLOOKUP(Tabla1[[#This Row],[team_name]],fts_fem,2,0),7)</f>
        <v>7</v>
      </c>
      <c r="G310">
        <f>IFERROR(VLOOKUP(Tabla1[[#This Row],[team_name]],vol_masc,2,0),7)</f>
        <v>7</v>
      </c>
      <c r="H310">
        <f>IFERROR(VLOOKUP(Tabla1[[#This Row],[team_name]],bas_masc,2,0),7)</f>
        <v>7</v>
      </c>
      <c r="I310">
        <f>IFERROR(VLOOKUP(Tabla1[[#This Row],[team_name]],bes_masc,2,0),7)</f>
        <v>7</v>
      </c>
      <c r="J310">
        <f>IFERROR(VLOOKUP(Tabla1[[#This Row],[team_name]],bad_masc,2,0),7)</f>
        <v>7</v>
      </c>
      <c r="K310">
        <f>IFERROR(VLOOKUP(Tabla1[[#This Row],[team_name]],cur_masc,2,0),7)</f>
        <v>7</v>
      </c>
      <c r="L310">
        <f>IFERROR(VLOOKUP(Tabla1[[#This Row],[team_name]],ten_masc,2,0),7)</f>
        <v>7</v>
      </c>
      <c r="M310">
        <f>IFERROR(VLOOKUP(Tabla1[[#This Row],[team_name]],rug_masc,2,0),7)</f>
        <v>7</v>
      </c>
      <c r="N310">
        <f>IFERROR(VLOOKUP(Tabla1[[#This Row],[team_name]],sqs_masc,2,0),7)</f>
        <v>7</v>
      </c>
      <c r="O310">
        <f>IFERROR(VLOOKUP(Tabla1[[#This Row],[team_name]],vlp_masc,2,0),7)</f>
        <v>7</v>
      </c>
      <c r="P310">
        <f>IFERROR(VLOOKUP(Tabla1[[#This Row],[team_name]],tem_masc,2,0),7)</f>
        <v>7</v>
      </c>
      <c r="Q310">
        <f>IFERROR(VLOOKUP(Tabla1[[#This Row],[team_name]],bal_masc,2,0),7)</f>
        <v>7</v>
      </c>
      <c r="R310">
        <f>IFERROR(VLOOKUP(Tabla1[[#This Row],[team_name]],hck_masc,2,0),7)</f>
        <v>7</v>
      </c>
      <c r="S310">
        <f>IFERROR(VLOOKUP(Tabla1[[#This Row],[team_name]],arc_masc,2,0),7)</f>
        <v>7</v>
      </c>
      <c r="T310">
        <f>IFERROR(VLOOKUP(Tabla1[[#This Row],[team_name]],esg_masc,2,0),7)</f>
        <v>7</v>
      </c>
      <c r="U310">
        <f>IFERROR(VLOOKUP(Tabla1[[#This Row],[team_name]],vol_fem,2,0),7)</f>
        <v>7</v>
      </c>
      <c r="V310">
        <f>IFERROR(VLOOKUP(Tabla1[[#This Row],[team_name]],bas_fem,2,0),7)</f>
        <v>7</v>
      </c>
      <c r="W310">
        <f>IFERROR(VLOOKUP(Tabla1[[#This Row],[team_name]],bes_fem,2,0),7)</f>
        <v>7</v>
      </c>
      <c r="X310">
        <f>IFERROR(VLOOKUP(Tabla1[[#This Row],[team_name]],bad_fem,2,0),7)</f>
        <v>7</v>
      </c>
      <c r="Y310">
        <f>IFERROR(VLOOKUP(Tabla1[[#This Row],[team_name]],cur_fem,2,0),7)</f>
        <v>7</v>
      </c>
      <c r="Z310">
        <f>IFERROR(VLOOKUP(Tabla1[[#This Row],[team_name]],ten_fem,2,0),7)</f>
        <v>7</v>
      </c>
      <c r="AA310">
        <f>IFERROR(VLOOKUP(Tabla1[[#This Row],[team_name]],rug_fem,2,0),7)</f>
        <v>7</v>
      </c>
      <c r="AB310">
        <f>IFERROR(VLOOKUP(Tabla1[[#This Row],[team_name]],sqs_fem,2,0),7)</f>
        <v>7</v>
      </c>
      <c r="AC310">
        <f>IFERROR(VLOOKUP(Tabla1[[#This Row],[team_name]],vlp_fem,2,0),7)</f>
        <v>7</v>
      </c>
      <c r="AD310">
        <f>IFERROR(VLOOKUP(Tabla1[[#This Row],[team_name]],tem_fem,2,0),7)</f>
        <v>7</v>
      </c>
      <c r="AE310">
        <f>IFERROR(VLOOKUP(Tabla1[[#This Row],[team_name]],bal_fem,2,0),7)</f>
        <v>7</v>
      </c>
      <c r="AF310">
        <f>IFERROR(VLOOKUP(Tabla1[[#This Row],[team_name]],hck_fem,2,0),7)</f>
        <v>7</v>
      </c>
      <c r="AG310">
        <f>IFERROR(VLOOKUP(Tabla1[[#This Row],[team_name]],esg_fem,2,0),7)</f>
        <v>7</v>
      </c>
      <c r="AH310">
        <f>IFERROR(VLOOKUP(Tabla1[[#This Row],[team_name]],esg_fem,2,0),7)</f>
        <v>7</v>
      </c>
      <c r="AI310">
        <v>7</v>
      </c>
      <c r="AJ310">
        <v>7</v>
      </c>
      <c r="AK310">
        <v>7</v>
      </c>
      <c r="AL310">
        <v>7</v>
      </c>
      <c r="AM310">
        <v>7</v>
      </c>
      <c r="AN310">
        <v>7</v>
      </c>
      <c r="AO310">
        <v>7</v>
      </c>
      <c r="AP310">
        <v>7</v>
      </c>
      <c r="AQ310">
        <v>7</v>
      </c>
      <c r="AR310">
        <v>7</v>
      </c>
      <c r="AS310">
        <v>7</v>
      </c>
      <c r="AT310">
        <v>7</v>
      </c>
      <c r="AU310">
        <v>7</v>
      </c>
      <c r="AV310">
        <v>7</v>
      </c>
      <c r="AW310">
        <v>7</v>
      </c>
      <c r="AX310">
        <v>7</v>
      </c>
      <c r="AY310">
        <v>7</v>
      </c>
      <c r="AZ310">
        <v>7</v>
      </c>
      <c r="BA310">
        <v>7</v>
      </c>
      <c r="BB310">
        <v>7</v>
      </c>
      <c r="BC310">
        <v>7</v>
      </c>
      <c r="BD310">
        <v>7</v>
      </c>
      <c r="BE310">
        <v>7</v>
      </c>
      <c r="BF310">
        <v>7</v>
      </c>
      <c r="BG310">
        <v>7</v>
      </c>
      <c r="BH310">
        <v>3</v>
      </c>
      <c r="BI310">
        <v>3</v>
      </c>
      <c r="BJ310">
        <v>7</v>
      </c>
      <c r="BK310">
        <v>7</v>
      </c>
      <c r="BL310">
        <v>7</v>
      </c>
      <c r="BM310">
        <v>7</v>
      </c>
    </row>
    <row r="311" spans="1:65" x14ac:dyDescent="0.25">
      <c r="A311">
        <v>77</v>
      </c>
      <c r="B311" t="s">
        <v>524</v>
      </c>
      <c r="C311">
        <f>IFERROR(VLOOKUP(Tabla1[[#This Row],[team_name]],fut_masc,2,0),7)</f>
        <v>4</v>
      </c>
      <c r="D311">
        <f>IFERROR(VLOOKUP(Tabla1[[#This Row],[team_name]],fut_fem,2,0),7)</f>
        <v>7</v>
      </c>
      <c r="E311">
        <f>IFERROR(VLOOKUP(Tabla1[[#This Row],[team_name]],fts_masc,2,0),7)</f>
        <v>2</v>
      </c>
      <c r="F311">
        <f>IFERROR(VLOOKUP(Tabla1[[#This Row],[team_name]],fts_fem,2,0),7)</f>
        <v>7</v>
      </c>
      <c r="G311">
        <f>IFERROR(VLOOKUP(Tabla1[[#This Row],[team_name]],vol_masc,2,0),7)</f>
        <v>7</v>
      </c>
      <c r="H311">
        <f>IFERROR(VLOOKUP(Tabla1[[#This Row],[team_name]],bas_masc,2,0),7)</f>
        <v>2</v>
      </c>
      <c r="I311">
        <f>IFERROR(VLOOKUP(Tabla1[[#This Row],[team_name]],bes_masc,2,0),7)</f>
        <v>7</v>
      </c>
      <c r="J311">
        <f>IFERROR(VLOOKUP(Tabla1[[#This Row],[team_name]],bad_masc,2,0),7)</f>
        <v>7</v>
      </c>
      <c r="K311">
        <f>IFERROR(VLOOKUP(Tabla1[[#This Row],[team_name]],cur_masc,2,0),7)</f>
        <v>6</v>
      </c>
      <c r="L311">
        <f>IFERROR(VLOOKUP(Tabla1[[#This Row],[team_name]],ten_masc,2,0),7)</f>
        <v>4</v>
      </c>
      <c r="M311">
        <f>IFERROR(VLOOKUP(Tabla1[[#This Row],[team_name]],rug_masc,2,0),7)</f>
        <v>2</v>
      </c>
      <c r="N311">
        <f>IFERROR(VLOOKUP(Tabla1[[#This Row],[team_name]],sqs_masc,2,0),7)</f>
        <v>7</v>
      </c>
      <c r="O311">
        <f>IFERROR(VLOOKUP(Tabla1[[#This Row],[team_name]],vlp_masc,2,0),7)</f>
        <v>7</v>
      </c>
      <c r="P311">
        <f>IFERROR(VLOOKUP(Tabla1[[#This Row],[team_name]],tem_masc,2,0),7)</f>
        <v>7</v>
      </c>
      <c r="Q311">
        <f>IFERROR(VLOOKUP(Tabla1[[#This Row],[team_name]],bal_masc,2,0),7)</f>
        <v>7</v>
      </c>
      <c r="R311">
        <f>IFERROR(VLOOKUP(Tabla1[[#This Row],[team_name]],hck_masc,2,0),7)</f>
        <v>7</v>
      </c>
      <c r="S311">
        <f>IFERROR(VLOOKUP(Tabla1[[#This Row],[team_name]],arc_masc,2,0),7)</f>
        <v>3</v>
      </c>
      <c r="T311">
        <f>IFERROR(VLOOKUP(Tabla1[[#This Row],[team_name]],esg_masc,2,0),7)</f>
        <v>6</v>
      </c>
      <c r="U311">
        <f>IFERROR(VLOOKUP(Tabla1[[#This Row],[team_name]],vol_fem,2,0),7)</f>
        <v>7</v>
      </c>
      <c r="V311">
        <f>IFERROR(VLOOKUP(Tabla1[[#This Row],[team_name]],bas_fem,2,0),7)</f>
        <v>7</v>
      </c>
      <c r="W311">
        <f>IFERROR(VLOOKUP(Tabla1[[#This Row],[team_name]],bes_fem,2,0),7)</f>
        <v>7</v>
      </c>
      <c r="X311">
        <f>IFERROR(VLOOKUP(Tabla1[[#This Row],[team_name]],bad_fem,2,0),7)</f>
        <v>7</v>
      </c>
      <c r="Y311">
        <f>IFERROR(VLOOKUP(Tabla1[[#This Row],[team_name]],cur_fem,2,0),7)</f>
        <v>7</v>
      </c>
      <c r="Z311">
        <f>IFERROR(VLOOKUP(Tabla1[[#This Row],[team_name]],ten_fem,2,0),7)</f>
        <v>7</v>
      </c>
      <c r="AA311">
        <f>IFERROR(VLOOKUP(Tabla1[[#This Row],[team_name]],rug_fem,2,0),7)</f>
        <v>7</v>
      </c>
      <c r="AB311">
        <f>IFERROR(VLOOKUP(Tabla1[[#This Row],[team_name]],sqs_fem,2,0),7)</f>
        <v>7</v>
      </c>
      <c r="AC311">
        <f>IFERROR(VLOOKUP(Tabla1[[#This Row],[team_name]],vlp_fem,2,0),7)</f>
        <v>7</v>
      </c>
      <c r="AD311">
        <f>IFERROR(VLOOKUP(Tabla1[[#This Row],[team_name]],tem_fem,2,0),7)</f>
        <v>7</v>
      </c>
      <c r="AE311">
        <f>IFERROR(VLOOKUP(Tabla1[[#This Row],[team_name]],bal_fem,2,0),7)</f>
        <v>7</v>
      </c>
      <c r="AF311">
        <f>IFERROR(VLOOKUP(Tabla1[[#This Row],[team_name]],hck_fem,2,0),7)</f>
        <v>7</v>
      </c>
      <c r="AG311">
        <f>IFERROR(VLOOKUP(Tabla1[[#This Row],[team_name]],esg_fem,2,0),7)</f>
        <v>7</v>
      </c>
      <c r="AH311">
        <f>IFERROR(VLOOKUP(Tabla1[[#This Row],[team_name]],esg_fem,2,0),7)</f>
        <v>7</v>
      </c>
      <c r="AI311">
        <v>4</v>
      </c>
      <c r="AJ311">
        <v>7</v>
      </c>
      <c r="AK311">
        <v>7</v>
      </c>
      <c r="AL311">
        <v>5</v>
      </c>
      <c r="AM311">
        <v>7</v>
      </c>
      <c r="AN311">
        <v>7</v>
      </c>
      <c r="AO311">
        <v>7</v>
      </c>
      <c r="AP311">
        <v>7</v>
      </c>
      <c r="AQ311">
        <v>5</v>
      </c>
      <c r="AR311">
        <v>4</v>
      </c>
      <c r="AS311">
        <v>2</v>
      </c>
      <c r="AT311">
        <v>7</v>
      </c>
      <c r="AU311">
        <v>7</v>
      </c>
      <c r="AV311">
        <v>7</v>
      </c>
      <c r="AW311">
        <v>5</v>
      </c>
      <c r="AX311">
        <v>7</v>
      </c>
      <c r="AY311">
        <v>6</v>
      </c>
      <c r="AZ311">
        <v>7</v>
      </c>
      <c r="BA311">
        <v>5</v>
      </c>
      <c r="BB311">
        <v>7</v>
      </c>
      <c r="BC311">
        <v>7</v>
      </c>
      <c r="BD311">
        <v>7</v>
      </c>
      <c r="BE311">
        <v>7</v>
      </c>
      <c r="BF311">
        <v>7</v>
      </c>
      <c r="BG311">
        <v>7</v>
      </c>
      <c r="BH311">
        <v>3</v>
      </c>
      <c r="BI311">
        <v>3</v>
      </c>
      <c r="BJ311">
        <v>7</v>
      </c>
      <c r="BK311">
        <v>7</v>
      </c>
      <c r="BL311">
        <v>7</v>
      </c>
      <c r="BM311">
        <v>7</v>
      </c>
    </row>
    <row r="312" spans="1:65" x14ac:dyDescent="0.25">
      <c r="A312">
        <v>78</v>
      </c>
      <c r="B312" t="s">
        <v>325</v>
      </c>
      <c r="C312">
        <f>IFERROR(VLOOKUP(Tabla1[[#This Row],[team_name]],fut_masc,2,0),7)</f>
        <v>4</v>
      </c>
      <c r="D312">
        <f>IFERROR(VLOOKUP(Tabla1[[#This Row],[team_name]],fut_fem,2,0),7)</f>
        <v>7</v>
      </c>
      <c r="E312">
        <f>IFERROR(VLOOKUP(Tabla1[[#This Row],[team_name]],fts_masc,2,0),7)</f>
        <v>7</v>
      </c>
      <c r="F312">
        <f>IFERROR(VLOOKUP(Tabla1[[#This Row],[team_name]],fts_fem,2,0),7)</f>
        <v>7</v>
      </c>
      <c r="G312">
        <f>IFERROR(VLOOKUP(Tabla1[[#This Row],[team_name]],vol_masc,2,0),7)</f>
        <v>7</v>
      </c>
      <c r="H312">
        <f>IFERROR(VLOOKUP(Tabla1[[#This Row],[team_name]],bas_masc,2,0),7)</f>
        <v>7</v>
      </c>
      <c r="I312">
        <f>IFERROR(VLOOKUP(Tabla1[[#This Row],[team_name]],bes_masc,2,0),7)</f>
        <v>7</v>
      </c>
      <c r="J312">
        <f>IFERROR(VLOOKUP(Tabla1[[#This Row],[team_name]],bad_masc,2,0),7)</f>
        <v>7</v>
      </c>
      <c r="K312">
        <f>IFERROR(VLOOKUP(Tabla1[[#This Row],[team_name]],cur_masc,2,0),7)</f>
        <v>7</v>
      </c>
      <c r="L312">
        <f>IFERROR(VLOOKUP(Tabla1[[#This Row],[team_name]],ten_masc,2,0),7)</f>
        <v>5</v>
      </c>
      <c r="M312">
        <f>IFERROR(VLOOKUP(Tabla1[[#This Row],[team_name]],rug_masc,2,0),7)</f>
        <v>5</v>
      </c>
      <c r="N312">
        <f>IFERROR(VLOOKUP(Tabla1[[#This Row],[team_name]],sqs_masc,2,0),7)</f>
        <v>7</v>
      </c>
      <c r="O312">
        <f>IFERROR(VLOOKUP(Tabla1[[#This Row],[team_name]],vlp_masc,2,0),7)</f>
        <v>6</v>
      </c>
      <c r="P312">
        <f>IFERROR(VLOOKUP(Tabla1[[#This Row],[team_name]],tem_masc,2,0),7)</f>
        <v>7</v>
      </c>
      <c r="Q312">
        <f>IFERROR(VLOOKUP(Tabla1[[#This Row],[team_name]],bal_masc,2,0),7)</f>
        <v>7</v>
      </c>
      <c r="R312">
        <f>IFERROR(VLOOKUP(Tabla1[[#This Row],[team_name]],hck_masc,2,0),7)</f>
        <v>3</v>
      </c>
      <c r="S312">
        <f>IFERROR(VLOOKUP(Tabla1[[#This Row],[team_name]],arc_masc,2,0),7)</f>
        <v>7</v>
      </c>
      <c r="T312">
        <f>IFERROR(VLOOKUP(Tabla1[[#This Row],[team_name]],esg_masc,2,0),7)</f>
        <v>7</v>
      </c>
      <c r="U312">
        <f>IFERROR(VLOOKUP(Tabla1[[#This Row],[team_name]],vol_fem,2,0),7)</f>
        <v>7</v>
      </c>
      <c r="V312">
        <f>IFERROR(VLOOKUP(Tabla1[[#This Row],[team_name]],bas_fem,2,0),7)</f>
        <v>7</v>
      </c>
      <c r="W312">
        <f>IFERROR(VLOOKUP(Tabla1[[#This Row],[team_name]],bes_fem,2,0),7)</f>
        <v>7</v>
      </c>
      <c r="X312">
        <f>IFERROR(VLOOKUP(Tabla1[[#This Row],[team_name]],bad_fem,2,0),7)</f>
        <v>7</v>
      </c>
      <c r="Y312">
        <f>IFERROR(VLOOKUP(Tabla1[[#This Row],[team_name]],cur_fem,2,0),7)</f>
        <v>7</v>
      </c>
      <c r="Z312">
        <f>IFERROR(VLOOKUP(Tabla1[[#This Row],[team_name]],ten_fem,2,0),7)</f>
        <v>7</v>
      </c>
      <c r="AA312">
        <f>IFERROR(VLOOKUP(Tabla1[[#This Row],[team_name]],rug_fem,2,0),7)</f>
        <v>7</v>
      </c>
      <c r="AB312">
        <f>IFERROR(VLOOKUP(Tabla1[[#This Row],[team_name]],sqs_fem,2,0),7)</f>
        <v>7</v>
      </c>
      <c r="AC312">
        <f>IFERROR(VLOOKUP(Tabla1[[#This Row],[team_name]],vlp_fem,2,0),7)</f>
        <v>7</v>
      </c>
      <c r="AD312">
        <f>IFERROR(VLOOKUP(Tabla1[[#This Row],[team_name]],tem_fem,2,0),7)</f>
        <v>7</v>
      </c>
      <c r="AE312">
        <f>IFERROR(VLOOKUP(Tabla1[[#This Row],[team_name]],bal_fem,2,0),7)</f>
        <v>7</v>
      </c>
      <c r="AF312">
        <f>IFERROR(VLOOKUP(Tabla1[[#This Row],[team_name]],hck_fem,2,0),7)</f>
        <v>7</v>
      </c>
      <c r="AG312">
        <f>IFERROR(VLOOKUP(Tabla1[[#This Row],[team_name]],esg_fem,2,0),7)</f>
        <v>7</v>
      </c>
      <c r="AH312">
        <f>IFERROR(VLOOKUP(Tabla1[[#This Row],[team_name]],esg_fem,2,0),7)</f>
        <v>7</v>
      </c>
      <c r="AI312">
        <v>6</v>
      </c>
      <c r="AJ312">
        <v>7</v>
      </c>
      <c r="AK312">
        <v>7</v>
      </c>
      <c r="AL312">
        <v>7</v>
      </c>
      <c r="AM312">
        <v>7</v>
      </c>
      <c r="AN312">
        <v>7</v>
      </c>
      <c r="AO312">
        <v>7</v>
      </c>
      <c r="AP312">
        <v>7</v>
      </c>
      <c r="AQ312">
        <v>7</v>
      </c>
      <c r="AR312">
        <v>7</v>
      </c>
      <c r="AS312">
        <v>7</v>
      </c>
      <c r="AT312">
        <v>7</v>
      </c>
      <c r="AU312">
        <v>7</v>
      </c>
      <c r="AV312">
        <v>7</v>
      </c>
      <c r="AW312">
        <v>7</v>
      </c>
      <c r="AX312">
        <v>7</v>
      </c>
      <c r="AY312">
        <v>7</v>
      </c>
      <c r="AZ312">
        <v>7</v>
      </c>
      <c r="BA312">
        <v>7</v>
      </c>
      <c r="BB312">
        <v>7</v>
      </c>
      <c r="BC312">
        <v>7</v>
      </c>
      <c r="BD312">
        <v>7</v>
      </c>
      <c r="BE312">
        <v>7</v>
      </c>
      <c r="BF312">
        <v>7</v>
      </c>
      <c r="BG312">
        <v>7</v>
      </c>
      <c r="BH312">
        <v>3</v>
      </c>
      <c r="BI312">
        <v>3</v>
      </c>
      <c r="BJ312">
        <v>7</v>
      </c>
      <c r="BK312">
        <v>7</v>
      </c>
      <c r="BL312">
        <v>7</v>
      </c>
      <c r="BM312">
        <v>7</v>
      </c>
    </row>
    <row r="313" spans="1:65" x14ac:dyDescent="0.25">
      <c r="A313">
        <v>79</v>
      </c>
      <c r="B313" t="s">
        <v>405</v>
      </c>
      <c r="C313">
        <f>IFERROR(VLOOKUP(Tabla1[[#This Row],[team_name]],fut_masc,2,0),7)</f>
        <v>7</v>
      </c>
      <c r="D313">
        <f>IFERROR(VLOOKUP(Tabla1[[#This Row],[team_name]],fut_fem,2,0),7)</f>
        <v>7</v>
      </c>
      <c r="E313">
        <f>IFERROR(VLOOKUP(Tabla1[[#This Row],[team_name]],fts_masc,2,0),7)</f>
        <v>7</v>
      </c>
      <c r="F313">
        <f>IFERROR(VLOOKUP(Tabla1[[#This Row],[team_name]],fts_fem,2,0),7)</f>
        <v>7</v>
      </c>
      <c r="G313">
        <f>IFERROR(VLOOKUP(Tabla1[[#This Row],[team_name]],vol_masc,2,0),7)</f>
        <v>6</v>
      </c>
      <c r="H313">
        <f>IFERROR(VLOOKUP(Tabla1[[#This Row],[team_name]],bas_masc,2,0),7)</f>
        <v>6</v>
      </c>
      <c r="I313">
        <f>IFERROR(VLOOKUP(Tabla1[[#This Row],[team_name]],bes_masc,2,0),7)</f>
        <v>7</v>
      </c>
      <c r="J313">
        <f>IFERROR(VLOOKUP(Tabla1[[#This Row],[team_name]],bad_masc,2,0),7)</f>
        <v>7</v>
      </c>
      <c r="K313">
        <f>IFERROR(VLOOKUP(Tabla1[[#This Row],[team_name]],cur_masc,2,0),7)</f>
        <v>7</v>
      </c>
      <c r="L313">
        <f>IFERROR(VLOOKUP(Tabla1[[#This Row],[team_name]],ten_masc,2,0),7)</f>
        <v>7</v>
      </c>
      <c r="M313">
        <f>IFERROR(VLOOKUP(Tabla1[[#This Row],[team_name]],rug_masc,2,0),7)</f>
        <v>7</v>
      </c>
      <c r="N313">
        <f>IFERROR(VLOOKUP(Tabla1[[#This Row],[team_name]],sqs_masc,2,0),7)</f>
        <v>7</v>
      </c>
      <c r="O313">
        <f>IFERROR(VLOOKUP(Tabla1[[#This Row],[team_name]],vlp_masc,2,0),7)</f>
        <v>6</v>
      </c>
      <c r="P313">
        <f>IFERROR(VLOOKUP(Tabla1[[#This Row],[team_name]],tem_masc,2,0),7)</f>
        <v>7</v>
      </c>
      <c r="Q313">
        <f>IFERROR(VLOOKUP(Tabla1[[#This Row],[team_name]],bal_masc,2,0),7)</f>
        <v>7</v>
      </c>
      <c r="R313">
        <f>IFERROR(VLOOKUP(Tabla1[[#This Row],[team_name]],hck_masc,2,0),7)</f>
        <v>7</v>
      </c>
      <c r="S313">
        <f>IFERROR(VLOOKUP(Tabla1[[#This Row],[team_name]],arc_masc,2,0),7)</f>
        <v>7</v>
      </c>
      <c r="T313">
        <f>IFERROR(VLOOKUP(Tabla1[[#This Row],[team_name]],esg_masc,2,0),7)</f>
        <v>7</v>
      </c>
      <c r="U313">
        <f>IFERROR(VLOOKUP(Tabla1[[#This Row],[team_name]],vol_fem,2,0),7)</f>
        <v>7</v>
      </c>
      <c r="V313">
        <f>IFERROR(VLOOKUP(Tabla1[[#This Row],[team_name]],bas_fem,2,0),7)</f>
        <v>7</v>
      </c>
      <c r="W313">
        <f>IFERROR(VLOOKUP(Tabla1[[#This Row],[team_name]],bes_fem,2,0),7)</f>
        <v>7</v>
      </c>
      <c r="X313">
        <f>IFERROR(VLOOKUP(Tabla1[[#This Row],[team_name]],bad_fem,2,0),7)</f>
        <v>7</v>
      </c>
      <c r="Y313">
        <f>IFERROR(VLOOKUP(Tabla1[[#This Row],[team_name]],cur_fem,2,0),7)</f>
        <v>7</v>
      </c>
      <c r="Z313">
        <f>IFERROR(VLOOKUP(Tabla1[[#This Row],[team_name]],ten_fem,2,0),7)</f>
        <v>7</v>
      </c>
      <c r="AA313">
        <f>IFERROR(VLOOKUP(Tabla1[[#This Row],[team_name]],rug_fem,2,0),7)</f>
        <v>7</v>
      </c>
      <c r="AB313">
        <f>IFERROR(VLOOKUP(Tabla1[[#This Row],[team_name]],sqs_fem,2,0),7)</f>
        <v>7</v>
      </c>
      <c r="AC313">
        <f>IFERROR(VLOOKUP(Tabla1[[#This Row],[team_name]],vlp_fem,2,0),7)</f>
        <v>7</v>
      </c>
      <c r="AD313">
        <f>IFERROR(VLOOKUP(Tabla1[[#This Row],[team_name]],tem_fem,2,0),7)</f>
        <v>7</v>
      </c>
      <c r="AE313">
        <f>IFERROR(VLOOKUP(Tabla1[[#This Row],[team_name]],bal_fem,2,0),7)</f>
        <v>7</v>
      </c>
      <c r="AF313">
        <f>IFERROR(VLOOKUP(Tabla1[[#This Row],[team_name]],hck_fem,2,0),7)</f>
        <v>7</v>
      </c>
      <c r="AG313">
        <f>IFERROR(VLOOKUP(Tabla1[[#This Row],[team_name]],esg_fem,2,0),7)</f>
        <v>7</v>
      </c>
      <c r="AH313">
        <f>IFERROR(VLOOKUP(Tabla1[[#This Row],[team_name]],esg_fem,2,0),7)</f>
        <v>7</v>
      </c>
      <c r="AI313">
        <v>4</v>
      </c>
      <c r="AJ313">
        <v>7</v>
      </c>
      <c r="AK313">
        <v>7</v>
      </c>
      <c r="AL313">
        <v>7</v>
      </c>
      <c r="AM313">
        <v>7</v>
      </c>
      <c r="AN313">
        <v>7</v>
      </c>
      <c r="AO313">
        <v>7</v>
      </c>
      <c r="AP313">
        <v>7</v>
      </c>
      <c r="AQ313">
        <v>7</v>
      </c>
      <c r="AR313">
        <v>7</v>
      </c>
      <c r="AS313">
        <v>7</v>
      </c>
      <c r="AT313">
        <v>7</v>
      </c>
      <c r="AU313">
        <v>7</v>
      </c>
      <c r="AV313">
        <v>7</v>
      </c>
      <c r="AW313">
        <v>7</v>
      </c>
      <c r="AX313">
        <v>7</v>
      </c>
      <c r="AY313">
        <v>7</v>
      </c>
      <c r="AZ313">
        <v>7</v>
      </c>
      <c r="BA313">
        <v>7</v>
      </c>
      <c r="BB313">
        <v>7</v>
      </c>
      <c r="BC313">
        <v>7</v>
      </c>
      <c r="BD313">
        <v>7</v>
      </c>
      <c r="BE313">
        <v>7</v>
      </c>
      <c r="BF313">
        <v>7</v>
      </c>
      <c r="BG313">
        <v>7</v>
      </c>
      <c r="BH313">
        <v>3</v>
      </c>
      <c r="BI313">
        <v>3</v>
      </c>
      <c r="BJ313">
        <v>7</v>
      </c>
      <c r="BK313">
        <v>7</v>
      </c>
      <c r="BL313">
        <v>7</v>
      </c>
      <c r="BM313">
        <v>7</v>
      </c>
    </row>
    <row r="314" spans="1:65" x14ac:dyDescent="0.25">
      <c r="A314">
        <v>80</v>
      </c>
      <c r="B314" t="s">
        <v>508</v>
      </c>
      <c r="C314">
        <f>IFERROR(VLOOKUP(Tabla1[[#This Row],[team_name]],fut_masc,2,0),7)</f>
        <v>3</v>
      </c>
      <c r="D314">
        <f>IFERROR(VLOOKUP(Tabla1[[#This Row],[team_name]],fut_fem,2,0),7)</f>
        <v>7</v>
      </c>
      <c r="E314">
        <f>IFERROR(VLOOKUP(Tabla1[[#This Row],[team_name]],fts_masc,2,0),7)</f>
        <v>6</v>
      </c>
      <c r="F314">
        <f>IFERROR(VLOOKUP(Tabla1[[#This Row],[team_name]],fts_fem,2,0),7)</f>
        <v>7</v>
      </c>
      <c r="G314">
        <f>IFERROR(VLOOKUP(Tabla1[[#This Row],[team_name]],vol_masc,2,0),7)</f>
        <v>3</v>
      </c>
      <c r="H314">
        <f>IFERROR(VLOOKUP(Tabla1[[#This Row],[team_name]],bas_masc,2,0),7)</f>
        <v>2</v>
      </c>
      <c r="I314">
        <f>IFERROR(VLOOKUP(Tabla1[[#This Row],[team_name]],bes_masc,2,0),7)</f>
        <v>5</v>
      </c>
      <c r="J314">
        <f>IFERROR(VLOOKUP(Tabla1[[#This Row],[team_name]],bad_masc,2,0),7)</f>
        <v>7</v>
      </c>
      <c r="K314">
        <f>IFERROR(VLOOKUP(Tabla1[[#This Row],[team_name]],cur_masc,2,0),7)</f>
        <v>6</v>
      </c>
      <c r="L314">
        <f>IFERROR(VLOOKUP(Tabla1[[#This Row],[team_name]],ten_masc,2,0),7)</f>
        <v>6</v>
      </c>
      <c r="M314">
        <f>IFERROR(VLOOKUP(Tabla1[[#This Row],[team_name]],rug_masc,2,0),7)</f>
        <v>6</v>
      </c>
      <c r="N314">
        <f>IFERROR(VLOOKUP(Tabla1[[#This Row],[team_name]],sqs_masc,2,0),7)</f>
        <v>7</v>
      </c>
      <c r="O314">
        <f>IFERROR(VLOOKUP(Tabla1[[#This Row],[team_name]],vlp_masc,2,0),7)</f>
        <v>7</v>
      </c>
      <c r="P314">
        <f>IFERROR(VLOOKUP(Tabla1[[#This Row],[team_name]],tem_masc,2,0),7)</f>
        <v>5</v>
      </c>
      <c r="Q314">
        <f>IFERROR(VLOOKUP(Tabla1[[#This Row],[team_name]],bal_masc,2,0),7)</f>
        <v>7</v>
      </c>
      <c r="R314">
        <f>IFERROR(VLOOKUP(Tabla1[[#This Row],[team_name]],hck_masc,2,0),7)</f>
        <v>7</v>
      </c>
      <c r="S314">
        <f>IFERROR(VLOOKUP(Tabla1[[#This Row],[team_name]],arc_masc,2,0),7)</f>
        <v>6</v>
      </c>
      <c r="T314">
        <f>IFERROR(VLOOKUP(Tabla1[[#This Row],[team_name]],esg_masc,2,0),7)</f>
        <v>7</v>
      </c>
      <c r="U314">
        <f>IFERROR(VLOOKUP(Tabla1[[#This Row],[team_name]],vol_fem,2,0),7)</f>
        <v>7</v>
      </c>
      <c r="V314">
        <f>IFERROR(VLOOKUP(Tabla1[[#This Row],[team_name]],bas_fem,2,0),7)</f>
        <v>7</v>
      </c>
      <c r="W314">
        <f>IFERROR(VLOOKUP(Tabla1[[#This Row],[team_name]],bes_fem,2,0),7)</f>
        <v>7</v>
      </c>
      <c r="X314">
        <f>IFERROR(VLOOKUP(Tabla1[[#This Row],[team_name]],bad_fem,2,0),7)</f>
        <v>7</v>
      </c>
      <c r="Y314">
        <f>IFERROR(VLOOKUP(Tabla1[[#This Row],[team_name]],cur_fem,2,0),7)</f>
        <v>7</v>
      </c>
      <c r="Z314">
        <f>IFERROR(VLOOKUP(Tabla1[[#This Row],[team_name]],ten_fem,2,0),7)</f>
        <v>7</v>
      </c>
      <c r="AA314">
        <f>IFERROR(VLOOKUP(Tabla1[[#This Row],[team_name]],rug_fem,2,0),7)</f>
        <v>7</v>
      </c>
      <c r="AB314">
        <f>IFERROR(VLOOKUP(Tabla1[[#This Row],[team_name]],sqs_fem,2,0),7)</f>
        <v>7</v>
      </c>
      <c r="AC314">
        <f>IFERROR(VLOOKUP(Tabla1[[#This Row],[team_name]],vlp_fem,2,0),7)</f>
        <v>7</v>
      </c>
      <c r="AD314">
        <f>IFERROR(VLOOKUP(Tabla1[[#This Row],[team_name]],tem_fem,2,0),7)</f>
        <v>7</v>
      </c>
      <c r="AE314">
        <f>IFERROR(VLOOKUP(Tabla1[[#This Row],[team_name]],bal_fem,2,0),7)</f>
        <v>7</v>
      </c>
      <c r="AF314">
        <f>IFERROR(VLOOKUP(Tabla1[[#This Row],[team_name]],hck_fem,2,0),7)</f>
        <v>7</v>
      </c>
      <c r="AG314">
        <f>IFERROR(VLOOKUP(Tabla1[[#This Row],[team_name]],esg_fem,2,0),7)</f>
        <v>7</v>
      </c>
      <c r="AH314">
        <f>IFERROR(VLOOKUP(Tabla1[[#This Row],[team_name]],esg_fem,2,0),7)</f>
        <v>7</v>
      </c>
      <c r="AI314">
        <v>3</v>
      </c>
      <c r="AJ314">
        <v>7</v>
      </c>
      <c r="AK314">
        <v>7</v>
      </c>
      <c r="AL314">
        <v>5</v>
      </c>
      <c r="AM314">
        <v>5</v>
      </c>
      <c r="AN314">
        <v>7</v>
      </c>
      <c r="AO314">
        <v>7</v>
      </c>
      <c r="AP314">
        <v>3</v>
      </c>
      <c r="AQ314">
        <v>7</v>
      </c>
      <c r="AR314">
        <v>3</v>
      </c>
      <c r="AS314">
        <v>3</v>
      </c>
      <c r="AT314">
        <v>4</v>
      </c>
      <c r="AU314">
        <v>3</v>
      </c>
      <c r="AV314">
        <v>7</v>
      </c>
      <c r="AW314">
        <v>7</v>
      </c>
      <c r="AX314">
        <v>4</v>
      </c>
      <c r="AY314">
        <v>4</v>
      </c>
      <c r="AZ314">
        <v>7</v>
      </c>
      <c r="BA314">
        <v>4</v>
      </c>
      <c r="BB314">
        <v>3</v>
      </c>
      <c r="BC314">
        <v>7</v>
      </c>
      <c r="BD314">
        <v>7</v>
      </c>
      <c r="BE314">
        <v>7</v>
      </c>
      <c r="BF314">
        <v>6</v>
      </c>
      <c r="BG314">
        <v>7</v>
      </c>
      <c r="BH314">
        <v>3</v>
      </c>
      <c r="BI314">
        <v>3</v>
      </c>
      <c r="BJ314">
        <v>7</v>
      </c>
      <c r="BK314">
        <v>7</v>
      </c>
      <c r="BL314">
        <v>7</v>
      </c>
      <c r="BM314">
        <v>7</v>
      </c>
    </row>
    <row r="315" spans="1:65" x14ac:dyDescent="0.25">
      <c r="A315">
        <v>81</v>
      </c>
      <c r="B315" t="s">
        <v>477</v>
      </c>
      <c r="C315">
        <f>IFERROR(VLOOKUP(Tabla1[[#This Row],[team_name]],fut_masc,2,0),7)</f>
        <v>7</v>
      </c>
      <c r="D315">
        <f>IFERROR(VLOOKUP(Tabla1[[#This Row],[team_name]],fut_fem,2,0),7)</f>
        <v>7</v>
      </c>
      <c r="E315">
        <f>IFERROR(VLOOKUP(Tabla1[[#This Row],[team_name]],fts_masc,2,0),7)</f>
        <v>7</v>
      </c>
      <c r="F315">
        <f>IFERROR(VLOOKUP(Tabla1[[#This Row],[team_name]],fts_fem,2,0),7)</f>
        <v>7</v>
      </c>
      <c r="G315">
        <f>IFERROR(VLOOKUP(Tabla1[[#This Row],[team_name]],vol_masc,2,0),7)</f>
        <v>7</v>
      </c>
      <c r="H315">
        <f>IFERROR(VLOOKUP(Tabla1[[#This Row],[team_name]],bas_masc,2,0),7)</f>
        <v>4</v>
      </c>
      <c r="I315">
        <f>IFERROR(VLOOKUP(Tabla1[[#This Row],[team_name]],bes_masc,2,0),7)</f>
        <v>4</v>
      </c>
      <c r="J315">
        <f>IFERROR(VLOOKUP(Tabla1[[#This Row],[team_name]],bad_masc,2,0),7)</f>
        <v>7</v>
      </c>
      <c r="K315">
        <f>IFERROR(VLOOKUP(Tabla1[[#This Row],[team_name]],cur_masc,2,0),7)</f>
        <v>7</v>
      </c>
      <c r="L315">
        <f>IFERROR(VLOOKUP(Tabla1[[#This Row],[team_name]],ten_masc,2,0),7)</f>
        <v>7</v>
      </c>
      <c r="M315">
        <f>IFERROR(VLOOKUP(Tabla1[[#This Row],[team_name]],rug_masc,2,0),7)</f>
        <v>5</v>
      </c>
      <c r="N315">
        <f>IFERROR(VLOOKUP(Tabla1[[#This Row],[team_name]],sqs_masc,2,0),7)</f>
        <v>7</v>
      </c>
      <c r="O315">
        <f>IFERROR(VLOOKUP(Tabla1[[#This Row],[team_name]],vlp_masc,2,0),7)</f>
        <v>7</v>
      </c>
      <c r="P315">
        <f>IFERROR(VLOOKUP(Tabla1[[#This Row],[team_name]],tem_masc,2,0),7)</f>
        <v>7</v>
      </c>
      <c r="Q315">
        <f>IFERROR(VLOOKUP(Tabla1[[#This Row],[team_name]],bal_masc,2,0),7)</f>
        <v>7</v>
      </c>
      <c r="R315">
        <f>IFERROR(VLOOKUP(Tabla1[[#This Row],[team_name]],hck_masc,2,0),7)</f>
        <v>7</v>
      </c>
      <c r="S315">
        <f>IFERROR(VLOOKUP(Tabla1[[#This Row],[team_name]],arc_masc,2,0),7)</f>
        <v>7</v>
      </c>
      <c r="T315">
        <f>IFERROR(VLOOKUP(Tabla1[[#This Row],[team_name]],esg_masc,2,0),7)</f>
        <v>7</v>
      </c>
      <c r="U315">
        <f>IFERROR(VLOOKUP(Tabla1[[#This Row],[team_name]],vol_fem,2,0),7)</f>
        <v>7</v>
      </c>
      <c r="V315">
        <f>IFERROR(VLOOKUP(Tabla1[[#This Row],[team_name]],bas_fem,2,0),7)</f>
        <v>7</v>
      </c>
      <c r="W315">
        <f>IFERROR(VLOOKUP(Tabla1[[#This Row],[team_name]],bes_fem,2,0),7)</f>
        <v>7</v>
      </c>
      <c r="X315">
        <f>IFERROR(VLOOKUP(Tabla1[[#This Row],[team_name]],bad_fem,2,0),7)</f>
        <v>7</v>
      </c>
      <c r="Y315">
        <f>IFERROR(VLOOKUP(Tabla1[[#This Row],[team_name]],cur_fem,2,0),7)</f>
        <v>7</v>
      </c>
      <c r="Z315">
        <f>IFERROR(VLOOKUP(Tabla1[[#This Row],[team_name]],ten_fem,2,0),7)</f>
        <v>7</v>
      </c>
      <c r="AA315">
        <f>IFERROR(VLOOKUP(Tabla1[[#This Row],[team_name]],rug_fem,2,0),7)</f>
        <v>7</v>
      </c>
      <c r="AB315">
        <f>IFERROR(VLOOKUP(Tabla1[[#This Row],[team_name]],sqs_fem,2,0),7)</f>
        <v>7</v>
      </c>
      <c r="AC315">
        <f>IFERROR(VLOOKUP(Tabla1[[#This Row],[team_name]],vlp_fem,2,0),7)</f>
        <v>7</v>
      </c>
      <c r="AD315">
        <f>IFERROR(VLOOKUP(Tabla1[[#This Row],[team_name]],tem_fem,2,0),7)</f>
        <v>7</v>
      </c>
      <c r="AE315">
        <f>IFERROR(VLOOKUP(Tabla1[[#This Row],[team_name]],bal_fem,2,0),7)</f>
        <v>7</v>
      </c>
      <c r="AF315">
        <f>IFERROR(VLOOKUP(Tabla1[[#This Row],[team_name]],hck_fem,2,0),7)</f>
        <v>7</v>
      </c>
      <c r="AG315">
        <f>IFERROR(VLOOKUP(Tabla1[[#This Row],[team_name]],esg_fem,2,0),7)</f>
        <v>7</v>
      </c>
      <c r="AH315">
        <f>IFERROR(VLOOKUP(Tabla1[[#This Row],[team_name]],esg_fem,2,0),7)</f>
        <v>7</v>
      </c>
      <c r="AI315">
        <v>7</v>
      </c>
      <c r="AJ315">
        <v>7</v>
      </c>
      <c r="AK315">
        <v>7</v>
      </c>
      <c r="AL315">
        <v>7</v>
      </c>
      <c r="AM315">
        <v>7</v>
      </c>
      <c r="AN315">
        <v>7</v>
      </c>
      <c r="AO315">
        <v>7</v>
      </c>
      <c r="AP315">
        <v>7</v>
      </c>
      <c r="AQ315">
        <v>7</v>
      </c>
      <c r="AR315">
        <v>7</v>
      </c>
      <c r="AS315">
        <v>7</v>
      </c>
      <c r="AT315">
        <v>7</v>
      </c>
      <c r="AU315">
        <v>7</v>
      </c>
      <c r="AV315">
        <v>7</v>
      </c>
      <c r="AW315">
        <v>7</v>
      </c>
      <c r="AX315">
        <v>7</v>
      </c>
      <c r="AY315">
        <v>7</v>
      </c>
      <c r="AZ315">
        <v>7</v>
      </c>
      <c r="BA315">
        <v>7</v>
      </c>
      <c r="BB315">
        <v>7</v>
      </c>
      <c r="BC315">
        <v>7</v>
      </c>
      <c r="BD315">
        <v>7</v>
      </c>
      <c r="BE315">
        <v>7</v>
      </c>
      <c r="BF315">
        <v>7</v>
      </c>
      <c r="BG315">
        <v>7</v>
      </c>
      <c r="BH315">
        <v>3</v>
      </c>
      <c r="BI315">
        <v>3</v>
      </c>
      <c r="BJ315">
        <v>7</v>
      </c>
      <c r="BK315">
        <v>7</v>
      </c>
      <c r="BL315">
        <v>7</v>
      </c>
      <c r="BM315">
        <v>7</v>
      </c>
    </row>
    <row r="316" spans="1:65" x14ac:dyDescent="0.25">
      <c r="A316">
        <v>82</v>
      </c>
      <c r="B316" t="s">
        <v>396</v>
      </c>
      <c r="C316">
        <f>IFERROR(VLOOKUP(Tabla1[[#This Row],[team_name]],fut_masc,2,0),7)</f>
        <v>5</v>
      </c>
      <c r="D316">
        <f>IFERROR(VLOOKUP(Tabla1[[#This Row],[team_name]],fut_fem,2,0),7)</f>
        <v>7</v>
      </c>
      <c r="E316">
        <f>IFERROR(VLOOKUP(Tabla1[[#This Row],[team_name]],fts_masc,2,0),7)</f>
        <v>4</v>
      </c>
      <c r="F316">
        <f>IFERROR(VLOOKUP(Tabla1[[#This Row],[team_name]],fts_fem,2,0),7)</f>
        <v>7</v>
      </c>
      <c r="G316">
        <f>IFERROR(VLOOKUP(Tabla1[[#This Row],[team_name]],vol_masc,2,0),7)</f>
        <v>6</v>
      </c>
      <c r="H316">
        <f>IFERROR(VLOOKUP(Tabla1[[#This Row],[team_name]],bas_masc,2,0),7)</f>
        <v>6</v>
      </c>
      <c r="I316">
        <f>IFERROR(VLOOKUP(Tabla1[[#This Row],[team_name]],bes_masc,2,0),7)</f>
        <v>4</v>
      </c>
      <c r="J316">
        <f>IFERROR(VLOOKUP(Tabla1[[#This Row],[team_name]],bad_masc,2,0),7)</f>
        <v>7</v>
      </c>
      <c r="K316">
        <f>IFERROR(VLOOKUP(Tabla1[[#This Row],[team_name]],cur_masc,2,0),7)</f>
        <v>7</v>
      </c>
      <c r="L316">
        <f>IFERROR(VLOOKUP(Tabla1[[#This Row],[team_name]],ten_masc,2,0),7)</f>
        <v>7</v>
      </c>
      <c r="M316">
        <f>IFERROR(VLOOKUP(Tabla1[[#This Row],[team_name]],rug_masc,2,0),7)</f>
        <v>7</v>
      </c>
      <c r="N316">
        <f>IFERROR(VLOOKUP(Tabla1[[#This Row],[team_name]],sqs_masc,2,0),7)</f>
        <v>7</v>
      </c>
      <c r="O316">
        <f>IFERROR(VLOOKUP(Tabla1[[#This Row],[team_name]],vlp_masc,2,0),7)</f>
        <v>7</v>
      </c>
      <c r="P316">
        <f>IFERROR(VLOOKUP(Tabla1[[#This Row],[team_name]],tem_masc,2,0),7)</f>
        <v>7</v>
      </c>
      <c r="Q316">
        <f>IFERROR(VLOOKUP(Tabla1[[#This Row],[team_name]],bal_masc,2,0),7)</f>
        <v>7</v>
      </c>
      <c r="R316">
        <f>IFERROR(VLOOKUP(Tabla1[[#This Row],[team_name]],hck_masc,2,0),7)</f>
        <v>4</v>
      </c>
      <c r="S316">
        <f>IFERROR(VLOOKUP(Tabla1[[#This Row],[team_name]],arc_masc,2,0),7)</f>
        <v>5</v>
      </c>
      <c r="T316">
        <f>IFERROR(VLOOKUP(Tabla1[[#This Row],[team_name]],esg_masc,2,0),7)</f>
        <v>7</v>
      </c>
      <c r="U316">
        <f>IFERROR(VLOOKUP(Tabla1[[#This Row],[team_name]],vol_fem,2,0),7)</f>
        <v>7</v>
      </c>
      <c r="V316">
        <f>IFERROR(VLOOKUP(Tabla1[[#This Row],[team_name]],bas_fem,2,0),7)</f>
        <v>7</v>
      </c>
      <c r="W316">
        <f>IFERROR(VLOOKUP(Tabla1[[#This Row],[team_name]],bes_fem,2,0),7)</f>
        <v>7</v>
      </c>
      <c r="X316">
        <f>IFERROR(VLOOKUP(Tabla1[[#This Row],[team_name]],bad_fem,2,0),7)</f>
        <v>7</v>
      </c>
      <c r="Y316">
        <f>IFERROR(VLOOKUP(Tabla1[[#This Row],[team_name]],cur_fem,2,0),7)</f>
        <v>7</v>
      </c>
      <c r="Z316">
        <f>IFERROR(VLOOKUP(Tabla1[[#This Row],[team_name]],ten_fem,2,0),7)</f>
        <v>7</v>
      </c>
      <c r="AA316">
        <f>IFERROR(VLOOKUP(Tabla1[[#This Row],[team_name]],rug_fem,2,0),7)</f>
        <v>7</v>
      </c>
      <c r="AB316">
        <f>IFERROR(VLOOKUP(Tabla1[[#This Row],[team_name]],sqs_fem,2,0),7)</f>
        <v>7</v>
      </c>
      <c r="AC316">
        <f>IFERROR(VLOOKUP(Tabla1[[#This Row],[team_name]],vlp_fem,2,0),7)</f>
        <v>7</v>
      </c>
      <c r="AD316">
        <f>IFERROR(VLOOKUP(Tabla1[[#This Row],[team_name]],tem_fem,2,0),7)</f>
        <v>7</v>
      </c>
      <c r="AE316">
        <f>IFERROR(VLOOKUP(Tabla1[[#This Row],[team_name]],bal_fem,2,0),7)</f>
        <v>7</v>
      </c>
      <c r="AF316">
        <f>IFERROR(VLOOKUP(Tabla1[[#This Row],[team_name]],hck_fem,2,0),7)</f>
        <v>7</v>
      </c>
      <c r="AG316">
        <f>IFERROR(VLOOKUP(Tabla1[[#This Row],[team_name]],esg_fem,2,0),7)</f>
        <v>7</v>
      </c>
      <c r="AH316">
        <f>IFERROR(VLOOKUP(Tabla1[[#This Row],[team_name]],esg_fem,2,0),7)</f>
        <v>7</v>
      </c>
      <c r="AI316">
        <v>6</v>
      </c>
      <c r="AJ316">
        <v>7</v>
      </c>
      <c r="AK316">
        <v>7</v>
      </c>
      <c r="AL316">
        <v>7</v>
      </c>
      <c r="AM316">
        <v>7</v>
      </c>
      <c r="AN316">
        <v>7</v>
      </c>
      <c r="AO316">
        <v>7</v>
      </c>
      <c r="AP316">
        <v>7</v>
      </c>
      <c r="AQ316">
        <v>7</v>
      </c>
      <c r="AR316">
        <v>7</v>
      </c>
      <c r="AS316">
        <v>7</v>
      </c>
      <c r="AT316">
        <v>7</v>
      </c>
      <c r="AU316">
        <v>7</v>
      </c>
      <c r="AV316">
        <v>5</v>
      </c>
      <c r="AW316">
        <v>7</v>
      </c>
      <c r="AX316">
        <v>7</v>
      </c>
      <c r="AY316">
        <v>7</v>
      </c>
      <c r="AZ316">
        <v>7</v>
      </c>
      <c r="BA316">
        <v>6</v>
      </c>
      <c r="BB316">
        <v>7</v>
      </c>
      <c r="BC316">
        <v>7</v>
      </c>
      <c r="BD316">
        <v>7</v>
      </c>
      <c r="BE316">
        <v>7</v>
      </c>
      <c r="BF316">
        <v>7</v>
      </c>
      <c r="BG316">
        <v>7</v>
      </c>
      <c r="BH316">
        <v>3</v>
      </c>
      <c r="BI316">
        <v>3</v>
      </c>
      <c r="BJ316">
        <v>7</v>
      </c>
      <c r="BK316">
        <v>7</v>
      </c>
      <c r="BL316">
        <v>7</v>
      </c>
      <c r="BM316">
        <v>7</v>
      </c>
    </row>
    <row r="317" spans="1:65" x14ac:dyDescent="0.25">
      <c r="A317">
        <v>83</v>
      </c>
      <c r="B317" t="s">
        <v>382</v>
      </c>
      <c r="C317">
        <f>IFERROR(VLOOKUP(Tabla1[[#This Row],[team_name]],fut_masc,2,0),7)</f>
        <v>4</v>
      </c>
      <c r="D317">
        <f>IFERROR(VLOOKUP(Tabla1[[#This Row],[team_name]],fut_fem,2,0),7)</f>
        <v>7</v>
      </c>
      <c r="E317">
        <f>IFERROR(VLOOKUP(Tabla1[[#This Row],[team_name]],fts_masc,2,0),7)</f>
        <v>6</v>
      </c>
      <c r="F317">
        <f>IFERROR(VLOOKUP(Tabla1[[#This Row],[team_name]],fts_fem,2,0),7)</f>
        <v>7</v>
      </c>
      <c r="G317">
        <f>IFERROR(VLOOKUP(Tabla1[[#This Row],[team_name]],vol_masc,2,0),7)</f>
        <v>7</v>
      </c>
      <c r="H317">
        <f>IFERROR(VLOOKUP(Tabla1[[#This Row],[team_name]],bas_masc,2,0),7)</f>
        <v>4</v>
      </c>
      <c r="I317">
        <f>IFERROR(VLOOKUP(Tabla1[[#This Row],[team_name]],bes_masc,2,0),7)</f>
        <v>7</v>
      </c>
      <c r="J317">
        <f>IFERROR(VLOOKUP(Tabla1[[#This Row],[team_name]],bad_masc,2,0),7)</f>
        <v>7</v>
      </c>
      <c r="K317">
        <f>IFERROR(VLOOKUP(Tabla1[[#This Row],[team_name]],cur_masc,2,0),7)</f>
        <v>7</v>
      </c>
      <c r="L317">
        <f>IFERROR(VLOOKUP(Tabla1[[#This Row],[team_name]],ten_masc,2,0),7)</f>
        <v>7</v>
      </c>
      <c r="M317">
        <f>IFERROR(VLOOKUP(Tabla1[[#This Row],[team_name]],rug_masc,2,0),7)</f>
        <v>7</v>
      </c>
      <c r="N317">
        <f>IFERROR(VLOOKUP(Tabla1[[#This Row],[team_name]],sqs_masc,2,0),7)</f>
        <v>7</v>
      </c>
      <c r="O317">
        <f>IFERROR(VLOOKUP(Tabla1[[#This Row],[team_name]],vlp_masc,2,0),7)</f>
        <v>7</v>
      </c>
      <c r="P317">
        <f>IFERROR(VLOOKUP(Tabla1[[#This Row],[team_name]],tem_masc,2,0),7)</f>
        <v>7</v>
      </c>
      <c r="Q317">
        <f>IFERROR(VLOOKUP(Tabla1[[#This Row],[team_name]],bal_masc,2,0),7)</f>
        <v>7</v>
      </c>
      <c r="R317">
        <f>IFERROR(VLOOKUP(Tabla1[[#This Row],[team_name]],hck_masc,2,0),7)</f>
        <v>7</v>
      </c>
      <c r="S317">
        <f>IFERROR(VLOOKUP(Tabla1[[#This Row],[team_name]],arc_masc,2,0),7)</f>
        <v>4</v>
      </c>
      <c r="T317">
        <f>IFERROR(VLOOKUP(Tabla1[[#This Row],[team_name]],esg_masc,2,0),7)</f>
        <v>7</v>
      </c>
      <c r="U317">
        <f>IFERROR(VLOOKUP(Tabla1[[#This Row],[team_name]],vol_fem,2,0),7)</f>
        <v>7</v>
      </c>
      <c r="V317">
        <f>IFERROR(VLOOKUP(Tabla1[[#This Row],[team_name]],bas_fem,2,0),7)</f>
        <v>7</v>
      </c>
      <c r="W317">
        <f>IFERROR(VLOOKUP(Tabla1[[#This Row],[team_name]],bes_fem,2,0),7)</f>
        <v>7</v>
      </c>
      <c r="X317">
        <f>IFERROR(VLOOKUP(Tabla1[[#This Row],[team_name]],bad_fem,2,0),7)</f>
        <v>7</v>
      </c>
      <c r="Y317">
        <f>IFERROR(VLOOKUP(Tabla1[[#This Row],[team_name]],cur_fem,2,0),7)</f>
        <v>7</v>
      </c>
      <c r="Z317">
        <f>IFERROR(VLOOKUP(Tabla1[[#This Row],[team_name]],ten_fem,2,0),7)</f>
        <v>7</v>
      </c>
      <c r="AA317">
        <f>IFERROR(VLOOKUP(Tabla1[[#This Row],[team_name]],rug_fem,2,0),7)</f>
        <v>7</v>
      </c>
      <c r="AB317">
        <f>IFERROR(VLOOKUP(Tabla1[[#This Row],[team_name]],sqs_fem,2,0),7)</f>
        <v>7</v>
      </c>
      <c r="AC317">
        <f>IFERROR(VLOOKUP(Tabla1[[#This Row],[team_name]],vlp_fem,2,0),7)</f>
        <v>7</v>
      </c>
      <c r="AD317">
        <f>IFERROR(VLOOKUP(Tabla1[[#This Row],[team_name]],tem_fem,2,0),7)</f>
        <v>7</v>
      </c>
      <c r="AE317">
        <f>IFERROR(VLOOKUP(Tabla1[[#This Row],[team_name]],bal_fem,2,0),7)</f>
        <v>7</v>
      </c>
      <c r="AF317">
        <f>IFERROR(VLOOKUP(Tabla1[[#This Row],[team_name]],hck_fem,2,0),7)</f>
        <v>7</v>
      </c>
      <c r="AG317">
        <f>IFERROR(VLOOKUP(Tabla1[[#This Row],[team_name]],esg_fem,2,0),7)</f>
        <v>7</v>
      </c>
      <c r="AH317">
        <f>IFERROR(VLOOKUP(Tabla1[[#This Row],[team_name]],esg_fem,2,0),7)</f>
        <v>7</v>
      </c>
      <c r="AI317">
        <v>7</v>
      </c>
      <c r="AJ317">
        <v>7</v>
      </c>
      <c r="AK317">
        <v>7</v>
      </c>
      <c r="AL317">
        <v>7</v>
      </c>
      <c r="AM317">
        <v>7</v>
      </c>
      <c r="AN317">
        <v>7</v>
      </c>
      <c r="AO317">
        <v>7</v>
      </c>
      <c r="AP317">
        <v>7</v>
      </c>
      <c r="AQ317">
        <v>7</v>
      </c>
      <c r="AR317">
        <v>7</v>
      </c>
      <c r="AS317">
        <v>7</v>
      </c>
      <c r="AT317">
        <v>7</v>
      </c>
      <c r="AU317">
        <v>7</v>
      </c>
      <c r="AV317">
        <v>7</v>
      </c>
      <c r="AW317">
        <v>7</v>
      </c>
      <c r="AX317">
        <v>7</v>
      </c>
      <c r="AY317">
        <v>7</v>
      </c>
      <c r="AZ317">
        <v>7</v>
      </c>
      <c r="BA317">
        <v>7</v>
      </c>
      <c r="BB317">
        <v>7</v>
      </c>
      <c r="BC317">
        <v>7</v>
      </c>
      <c r="BD317">
        <v>7</v>
      </c>
      <c r="BE317">
        <v>7</v>
      </c>
      <c r="BF317">
        <v>7</v>
      </c>
      <c r="BG317">
        <v>7</v>
      </c>
      <c r="BH317">
        <v>3</v>
      </c>
      <c r="BI317">
        <v>3</v>
      </c>
      <c r="BJ317">
        <v>7</v>
      </c>
      <c r="BK317">
        <v>7</v>
      </c>
      <c r="BL317">
        <v>7</v>
      </c>
      <c r="BM317">
        <v>7</v>
      </c>
    </row>
    <row r="318" spans="1:65" x14ac:dyDescent="0.25">
      <c r="A318">
        <v>84</v>
      </c>
      <c r="B318" t="s">
        <v>338</v>
      </c>
      <c r="C318">
        <f>IFERROR(VLOOKUP(Tabla1[[#This Row],[team_name]],fut_masc,2,0),7)</f>
        <v>6</v>
      </c>
      <c r="D318">
        <f>IFERROR(VLOOKUP(Tabla1[[#This Row],[team_name]],fut_fem,2,0),7)</f>
        <v>7</v>
      </c>
      <c r="E318">
        <f>IFERROR(VLOOKUP(Tabla1[[#This Row],[team_name]],fts_masc,2,0),7)</f>
        <v>7</v>
      </c>
      <c r="F318">
        <f>IFERROR(VLOOKUP(Tabla1[[#This Row],[team_name]],fts_fem,2,0),7)</f>
        <v>7</v>
      </c>
      <c r="G318">
        <f>IFERROR(VLOOKUP(Tabla1[[#This Row],[team_name]],vol_masc,2,0),7)</f>
        <v>7</v>
      </c>
      <c r="H318">
        <f>IFERROR(VLOOKUP(Tabla1[[#This Row],[team_name]],bas_masc,2,0),7)</f>
        <v>7</v>
      </c>
      <c r="I318">
        <f>IFERROR(VLOOKUP(Tabla1[[#This Row],[team_name]],bes_masc,2,0),7)</f>
        <v>7</v>
      </c>
      <c r="J318">
        <f>IFERROR(VLOOKUP(Tabla1[[#This Row],[team_name]],bad_masc,2,0),7)</f>
        <v>7</v>
      </c>
      <c r="K318">
        <f>IFERROR(VLOOKUP(Tabla1[[#This Row],[team_name]],cur_masc,2,0),7)</f>
        <v>7</v>
      </c>
      <c r="L318">
        <f>IFERROR(VLOOKUP(Tabla1[[#This Row],[team_name]],ten_masc,2,0),7)</f>
        <v>7</v>
      </c>
      <c r="M318">
        <f>IFERROR(VLOOKUP(Tabla1[[#This Row],[team_name]],rug_masc,2,0),7)</f>
        <v>7</v>
      </c>
      <c r="N318">
        <f>IFERROR(VLOOKUP(Tabla1[[#This Row],[team_name]],sqs_masc,2,0),7)</f>
        <v>7</v>
      </c>
      <c r="O318">
        <f>IFERROR(VLOOKUP(Tabla1[[#This Row],[team_name]],vlp_masc,2,0),7)</f>
        <v>7</v>
      </c>
      <c r="P318">
        <f>IFERROR(VLOOKUP(Tabla1[[#This Row],[team_name]],tem_masc,2,0),7)</f>
        <v>7</v>
      </c>
      <c r="Q318">
        <f>IFERROR(VLOOKUP(Tabla1[[#This Row],[team_name]],bal_masc,2,0),7)</f>
        <v>7</v>
      </c>
      <c r="R318">
        <f>IFERROR(VLOOKUP(Tabla1[[#This Row],[team_name]],hck_masc,2,0),7)</f>
        <v>7</v>
      </c>
      <c r="S318">
        <f>IFERROR(VLOOKUP(Tabla1[[#This Row],[team_name]],arc_masc,2,0),7)</f>
        <v>7</v>
      </c>
      <c r="T318">
        <f>IFERROR(VLOOKUP(Tabla1[[#This Row],[team_name]],esg_masc,2,0),7)</f>
        <v>7</v>
      </c>
      <c r="U318">
        <f>IFERROR(VLOOKUP(Tabla1[[#This Row],[team_name]],vol_fem,2,0),7)</f>
        <v>7</v>
      </c>
      <c r="V318">
        <f>IFERROR(VLOOKUP(Tabla1[[#This Row],[team_name]],bas_fem,2,0),7)</f>
        <v>7</v>
      </c>
      <c r="W318">
        <f>IFERROR(VLOOKUP(Tabla1[[#This Row],[team_name]],bes_fem,2,0),7)</f>
        <v>7</v>
      </c>
      <c r="X318">
        <f>IFERROR(VLOOKUP(Tabla1[[#This Row],[team_name]],bad_fem,2,0),7)</f>
        <v>7</v>
      </c>
      <c r="Y318">
        <f>IFERROR(VLOOKUP(Tabla1[[#This Row],[team_name]],cur_fem,2,0),7)</f>
        <v>7</v>
      </c>
      <c r="Z318">
        <f>IFERROR(VLOOKUP(Tabla1[[#This Row],[team_name]],ten_fem,2,0),7)</f>
        <v>7</v>
      </c>
      <c r="AA318">
        <f>IFERROR(VLOOKUP(Tabla1[[#This Row],[team_name]],rug_fem,2,0),7)</f>
        <v>7</v>
      </c>
      <c r="AB318">
        <f>IFERROR(VLOOKUP(Tabla1[[#This Row],[team_name]],sqs_fem,2,0),7)</f>
        <v>7</v>
      </c>
      <c r="AC318">
        <f>IFERROR(VLOOKUP(Tabla1[[#This Row],[team_name]],vlp_fem,2,0),7)</f>
        <v>7</v>
      </c>
      <c r="AD318">
        <f>IFERROR(VLOOKUP(Tabla1[[#This Row],[team_name]],tem_fem,2,0),7)</f>
        <v>7</v>
      </c>
      <c r="AE318">
        <f>IFERROR(VLOOKUP(Tabla1[[#This Row],[team_name]],bal_fem,2,0),7)</f>
        <v>7</v>
      </c>
      <c r="AF318">
        <f>IFERROR(VLOOKUP(Tabla1[[#This Row],[team_name]],hck_fem,2,0),7)</f>
        <v>7</v>
      </c>
      <c r="AG318">
        <f>IFERROR(VLOOKUP(Tabla1[[#This Row],[team_name]],esg_fem,2,0),7)</f>
        <v>7</v>
      </c>
      <c r="AH318">
        <f>IFERROR(VLOOKUP(Tabla1[[#This Row],[team_name]],esg_fem,2,0),7)</f>
        <v>7</v>
      </c>
      <c r="AI318">
        <v>7</v>
      </c>
      <c r="AJ318">
        <v>7</v>
      </c>
      <c r="AK318">
        <v>7</v>
      </c>
      <c r="AL318">
        <v>7</v>
      </c>
      <c r="AM318">
        <v>7</v>
      </c>
      <c r="AN318">
        <v>7</v>
      </c>
      <c r="AO318">
        <v>7</v>
      </c>
      <c r="AP318">
        <v>7</v>
      </c>
      <c r="AQ318">
        <v>7</v>
      </c>
      <c r="AR318">
        <v>7</v>
      </c>
      <c r="AS318">
        <v>7</v>
      </c>
      <c r="AT318">
        <v>7</v>
      </c>
      <c r="AU318">
        <v>7</v>
      </c>
      <c r="AV318">
        <v>7</v>
      </c>
      <c r="AW318">
        <v>7</v>
      </c>
      <c r="AX318">
        <v>7</v>
      </c>
      <c r="AY318">
        <v>7</v>
      </c>
      <c r="AZ318">
        <v>7</v>
      </c>
      <c r="BA318">
        <v>7</v>
      </c>
      <c r="BB318">
        <v>7</v>
      </c>
      <c r="BC318">
        <v>7</v>
      </c>
      <c r="BD318">
        <v>7</v>
      </c>
      <c r="BE318">
        <v>7</v>
      </c>
      <c r="BF318">
        <v>7</v>
      </c>
      <c r="BG318">
        <v>7</v>
      </c>
      <c r="BH318">
        <v>3</v>
      </c>
      <c r="BI318">
        <v>3</v>
      </c>
      <c r="BJ318">
        <v>7</v>
      </c>
      <c r="BK318">
        <v>7</v>
      </c>
      <c r="BL318">
        <v>7</v>
      </c>
      <c r="BM318">
        <v>7</v>
      </c>
    </row>
    <row r="319" spans="1:65" x14ac:dyDescent="0.25">
      <c r="A319">
        <v>85</v>
      </c>
      <c r="B319" t="s">
        <v>392</v>
      </c>
      <c r="C319">
        <f>IFERROR(VLOOKUP(Tabla1[[#This Row],[team_name]],fut_masc,2,0),7)</f>
        <v>5</v>
      </c>
      <c r="D319">
        <f>IFERROR(VLOOKUP(Tabla1[[#This Row],[team_name]],fut_fem,2,0),7)</f>
        <v>7</v>
      </c>
      <c r="E319">
        <f>IFERROR(VLOOKUP(Tabla1[[#This Row],[team_name]],fts_masc,2,0),7)</f>
        <v>5</v>
      </c>
      <c r="F319">
        <f>IFERROR(VLOOKUP(Tabla1[[#This Row],[team_name]],fts_fem,2,0),7)</f>
        <v>7</v>
      </c>
      <c r="G319">
        <f>IFERROR(VLOOKUP(Tabla1[[#This Row],[team_name]],vol_masc,2,0),7)</f>
        <v>7</v>
      </c>
      <c r="H319">
        <f>IFERROR(VLOOKUP(Tabla1[[#This Row],[team_name]],bas_masc,2,0),7)</f>
        <v>6</v>
      </c>
      <c r="I319">
        <f>IFERROR(VLOOKUP(Tabla1[[#This Row],[team_name]],bes_masc,2,0),7)</f>
        <v>7</v>
      </c>
      <c r="J319">
        <f>IFERROR(VLOOKUP(Tabla1[[#This Row],[team_name]],bad_masc,2,0),7)</f>
        <v>7</v>
      </c>
      <c r="K319">
        <f>IFERROR(VLOOKUP(Tabla1[[#This Row],[team_name]],cur_masc,2,0),7)</f>
        <v>7</v>
      </c>
      <c r="L319">
        <f>IFERROR(VLOOKUP(Tabla1[[#This Row],[team_name]],ten_masc,2,0),7)</f>
        <v>7</v>
      </c>
      <c r="M319">
        <f>IFERROR(VLOOKUP(Tabla1[[#This Row],[team_name]],rug_masc,2,0),7)</f>
        <v>7</v>
      </c>
      <c r="N319">
        <f>IFERROR(VLOOKUP(Tabla1[[#This Row],[team_name]],sqs_masc,2,0),7)</f>
        <v>7</v>
      </c>
      <c r="O319">
        <f>IFERROR(VLOOKUP(Tabla1[[#This Row],[team_name]],vlp_masc,2,0),7)</f>
        <v>7</v>
      </c>
      <c r="P319">
        <f>IFERROR(VLOOKUP(Tabla1[[#This Row],[team_name]],tem_masc,2,0),7)</f>
        <v>7</v>
      </c>
      <c r="Q319">
        <f>IFERROR(VLOOKUP(Tabla1[[#This Row],[team_name]],bal_masc,2,0),7)</f>
        <v>7</v>
      </c>
      <c r="R319">
        <f>IFERROR(VLOOKUP(Tabla1[[#This Row],[team_name]],hck_masc,2,0),7)</f>
        <v>7</v>
      </c>
      <c r="S319">
        <f>IFERROR(VLOOKUP(Tabla1[[#This Row],[team_name]],arc_masc,2,0),7)</f>
        <v>7</v>
      </c>
      <c r="T319">
        <f>IFERROR(VLOOKUP(Tabla1[[#This Row],[team_name]],esg_masc,2,0),7)</f>
        <v>7</v>
      </c>
      <c r="U319">
        <f>IFERROR(VLOOKUP(Tabla1[[#This Row],[team_name]],vol_fem,2,0),7)</f>
        <v>7</v>
      </c>
      <c r="V319">
        <f>IFERROR(VLOOKUP(Tabla1[[#This Row],[team_name]],bas_fem,2,0),7)</f>
        <v>7</v>
      </c>
      <c r="W319">
        <f>IFERROR(VLOOKUP(Tabla1[[#This Row],[team_name]],bes_fem,2,0),7)</f>
        <v>7</v>
      </c>
      <c r="X319">
        <f>IFERROR(VLOOKUP(Tabla1[[#This Row],[team_name]],bad_fem,2,0),7)</f>
        <v>7</v>
      </c>
      <c r="Y319">
        <f>IFERROR(VLOOKUP(Tabla1[[#This Row],[team_name]],cur_fem,2,0),7)</f>
        <v>7</v>
      </c>
      <c r="Z319">
        <f>IFERROR(VLOOKUP(Tabla1[[#This Row],[team_name]],ten_fem,2,0),7)</f>
        <v>7</v>
      </c>
      <c r="AA319">
        <f>IFERROR(VLOOKUP(Tabla1[[#This Row],[team_name]],rug_fem,2,0),7)</f>
        <v>7</v>
      </c>
      <c r="AB319">
        <f>IFERROR(VLOOKUP(Tabla1[[#This Row],[team_name]],sqs_fem,2,0),7)</f>
        <v>7</v>
      </c>
      <c r="AC319">
        <f>IFERROR(VLOOKUP(Tabla1[[#This Row],[team_name]],vlp_fem,2,0),7)</f>
        <v>7</v>
      </c>
      <c r="AD319">
        <f>IFERROR(VLOOKUP(Tabla1[[#This Row],[team_name]],tem_fem,2,0),7)</f>
        <v>7</v>
      </c>
      <c r="AE319">
        <f>IFERROR(VLOOKUP(Tabla1[[#This Row],[team_name]],bal_fem,2,0),7)</f>
        <v>7</v>
      </c>
      <c r="AF319">
        <f>IFERROR(VLOOKUP(Tabla1[[#This Row],[team_name]],hck_fem,2,0),7)</f>
        <v>7</v>
      </c>
      <c r="AG319">
        <f>IFERROR(VLOOKUP(Tabla1[[#This Row],[team_name]],esg_fem,2,0),7)</f>
        <v>7</v>
      </c>
      <c r="AH319">
        <f>IFERROR(VLOOKUP(Tabla1[[#This Row],[team_name]],esg_fem,2,0),7)</f>
        <v>7</v>
      </c>
      <c r="AI319">
        <v>7</v>
      </c>
      <c r="AJ319">
        <v>7</v>
      </c>
      <c r="AK319">
        <v>7</v>
      </c>
      <c r="AL319">
        <v>7</v>
      </c>
      <c r="AM319">
        <v>7</v>
      </c>
      <c r="AN319">
        <v>7</v>
      </c>
      <c r="AO319">
        <v>7</v>
      </c>
      <c r="AP319">
        <v>7</v>
      </c>
      <c r="AQ319">
        <v>7</v>
      </c>
      <c r="AR319">
        <v>7</v>
      </c>
      <c r="AS319">
        <v>7</v>
      </c>
      <c r="AT319">
        <v>7</v>
      </c>
      <c r="AU319">
        <v>7</v>
      </c>
      <c r="AV319">
        <v>7</v>
      </c>
      <c r="AW319">
        <v>7</v>
      </c>
      <c r="AX319">
        <v>7</v>
      </c>
      <c r="AY319">
        <v>7</v>
      </c>
      <c r="AZ319">
        <v>7</v>
      </c>
      <c r="BA319">
        <v>7</v>
      </c>
      <c r="BB319">
        <v>7</v>
      </c>
      <c r="BC319">
        <v>7</v>
      </c>
      <c r="BD319">
        <v>7</v>
      </c>
      <c r="BE319">
        <v>7</v>
      </c>
      <c r="BF319">
        <v>7</v>
      </c>
      <c r="BG319">
        <v>7</v>
      </c>
      <c r="BH319">
        <v>3</v>
      </c>
      <c r="BI319">
        <v>3</v>
      </c>
      <c r="BJ319">
        <v>7</v>
      </c>
      <c r="BK319">
        <v>7</v>
      </c>
      <c r="BL319">
        <v>7</v>
      </c>
      <c r="BM319">
        <v>7</v>
      </c>
    </row>
    <row r="320" spans="1:65" x14ac:dyDescent="0.25">
      <c r="A320">
        <v>86</v>
      </c>
      <c r="B320" t="s">
        <v>335</v>
      </c>
      <c r="C320">
        <f>IFERROR(VLOOKUP(Tabla1[[#This Row],[team_name]],fut_masc,2,0),7)</f>
        <v>7</v>
      </c>
      <c r="D320">
        <f>IFERROR(VLOOKUP(Tabla1[[#This Row],[team_name]],fut_fem,2,0),7)</f>
        <v>7</v>
      </c>
      <c r="E320">
        <f>IFERROR(VLOOKUP(Tabla1[[#This Row],[team_name]],fts_masc,2,0),7)</f>
        <v>7</v>
      </c>
      <c r="F320">
        <f>IFERROR(VLOOKUP(Tabla1[[#This Row],[team_name]],fts_fem,2,0),7)</f>
        <v>7</v>
      </c>
      <c r="G320">
        <f>IFERROR(VLOOKUP(Tabla1[[#This Row],[team_name]],vol_masc,2,0),7)</f>
        <v>7</v>
      </c>
      <c r="H320">
        <f>IFERROR(VLOOKUP(Tabla1[[#This Row],[team_name]],bas_masc,2,0),7)</f>
        <v>6</v>
      </c>
      <c r="I320">
        <f>IFERROR(VLOOKUP(Tabla1[[#This Row],[team_name]],bes_masc,2,0),7)</f>
        <v>7</v>
      </c>
      <c r="J320">
        <f>IFERROR(VLOOKUP(Tabla1[[#This Row],[team_name]],bad_masc,2,0),7)</f>
        <v>7</v>
      </c>
      <c r="K320">
        <f>IFERROR(VLOOKUP(Tabla1[[#This Row],[team_name]],cur_masc,2,0),7)</f>
        <v>5</v>
      </c>
      <c r="L320">
        <f>IFERROR(VLOOKUP(Tabla1[[#This Row],[team_name]],ten_masc,2,0),7)</f>
        <v>7</v>
      </c>
      <c r="M320">
        <f>IFERROR(VLOOKUP(Tabla1[[#This Row],[team_name]],rug_masc,2,0),7)</f>
        <v>5</v>
      </c>
      <c r="N320">
        <f>IFERROR(VLOOKUP(Tabla1[[#This Row],[team_name]],sqs_masc,2,0),7)</f>
        <v>7</v>
      </c>
      <c r="O320">
        <f>IFERROR(VLOOKUP(Tabla1[[#This Row],[team_name]],vlp_masc,2,0),7)</f>
        <v>7</v>
      </c>
      <c r="P320">
        <f>IFERROR(VLOOKUP(Tabla1[[#This Row],[team_name]],tem_masc,2,0),7)</f>
        <v>7</v>
      </c>
      <c r="Q320">
        <f>IFERROR(VLOOKUP(Tabla1[[#This Row],[team_name]],bal_masc,2,0),7)</f>
        <v>7</v>
      </c>
      <c r="R320">
        <f>IFERROR(VLOOKUP(Tabla1[[#This Row],[team_name]],hck_masc,2,0),7)</f>
        <v>6</v>
      </c>
      <c r="S320">
        <f>IFERROR(VLOOKUP(Tabla1[[#This Row],[team_name]],arc_masc,2,0),7)</f>
        <v>7</v>
      </c>
      <c r="T320">
        <f>IFERROR(VLOOKUP(Tabla1[[#This Row],[team_name]],esg_masc,2,0),7)</f>
        <v>7</v>
      </c>
      <c r="U320">
        <f>IFERROR(VLOOKUP(Tabla1[[#This Row],[team_name]],vol_fem,2,0),7)</f>
        <v>7</v>
      </c>
      <c r="V320">
        <f>IFERROR(VLOOKUP(Tabla1[[#This Row],[team_name]],bas_fem,2,0),7)</f>
        <v>7</v>
      </c>
      <c r="W320">
        <f>IFERROR(VLOOKUP(Tabla1[[#This Row],[team_name]],bes_fem,2,0),7)</f>
        <v>7</v>
      </c>
      <c r="X320">
        <f>IFERROR(VLOOKUP(Tabla1[[#This Row],[team_name]],bad_fem,2,0),7)</f>
        <v>7</v>
      </c>
      <c r="Y320">
        <f>IFERROR(VLOOKUP(Tabla1[[#This Row],[team_name]],cur_fem,2,0),7)</f>
        <v>7</v>
      </c>
      <c r="Z320">
        <f>IFERROR(VLOOKUP(Tabla1[[#This Row],[team_name]],ten_fem,2,0),7)</f>
        <v>7</v>
      </c>
      <c r="AA320">
        <f>IFERROR(VLOOKUP(Tabla1[[#This Row],[team_name]],rug_fem,2,0),7)</f>
        <v>7</v>
      </c>
      <c r="AB320">
        <f>IFERROR(VLOOKUP(Tabla1[[#This Row],[team_name]],sqs_fem,2,0),7)</f>
        <v>7</v>
      </c>
      <c r="AC320">
        <f>IFERROR(VLOOKUP(Tabla1[[#This Row],[team_name]],vlp_fem,2,0),7)</f>
        <v>7</v>
      </c>
      <c r="AD320">
        <f>IFERROR(VLOOKUP(Tabla1[[#This Row],[team_name]],tem_fem,2,0),7)</f>
        <v>7</v>
      </c>
      <c r="AE320">
        <f>IFERROR(VLOOKUP(Tabla1[[#This Row],[team_name]],bal_fem,2,0),7)</f>
        <v>7</v>
      </c>
      <c r="AF320">
        <f>IFERROR(VLOOKUP(Tabla1[[#This Row],[team_name]],hck_fem,2,0),7)</f>
        <v>7</v>
      </c>
      <c r="AG320">
        <f>IFERROR(VLOOKUP(Tabla1[[#This Row],[team_name]],esg_fem,2,0),7)</f>
        <v>7</v>
      </c>
      <c r="AH320">
        <f>IFERROR(VLOOKUP(Tabla1[[#This Row],[team_name]],esg_fem,2,0),7)</f>
        <v>7</v>
      </c>
      <c r="AI320">
        <v>5</v>
      </c>
      <c r="AJ320">
        <v>7</v>
      </c>
      <c r="AK320">
        <v>7</v>
      </c>
      <c r="AL320">
        <v>7</v>
      </c>
      <c r="AM320">
        <v>7</v>
      </c>
      <c r="AN320">
        <v>7</v>
      </c>
      <c r="AO320">
        <v>7</v>
      </c>
      <c r="AP320">
        <v>7</v>
      </c>
      <c r="AQ320">
        <v>7</v>
      </c>
      <c r="AR320">
        <v>7</v>
      </c>
      <c r="AS320">
        <v>6</v>
      </c>
      <c r="AT320">
        <v>7</v>
      </c>
      <c r="AU320">
        <v>7</v>
      </c>
      <c r="AV320">
        <v>7</v>
      </c>
      <c r="AW320">
        <v>7</v>
      </c>
      <c r="AX320">
        <v>7</v>
      </c>
      <c r="AY320">
        <v>7</v>
      </c>
      <c r="AZ320">
        <v>7</v>
      </c>
      <c r="BA320">
        <v>7</v>
      </c>
      <c r="BB320">
        <v>7</v>
      </c>
      <c r="BC320">
        <v>7</v>
      </c>
      <c r="BD320">
        <v>7</v>
      </c>
      <c r="BE320">
        <v>7</v>
      </c>
      <c r="BF320">
        <v>7</v>
      </c>
      <c r="BG320">
        <v>7</v>
      </c>
      <c r="BH320">
        <v>3</v>
      </c>
      <c r="BI320">
        <v>3</v>
      </c>
      <c r="BJ320">
        <v>7</v>
      </c>
      <c r="BK320">
        <v>7</v>
      </c>
      <c r="BL320">
        <v>7</v>
      </c>
      <c r="BM320">
        <v>7</v>
      </c>
    </row>
    <row r="321" spans="1:65" x14ac:dyDescent="0.25">
      <c r="A321">
        <v>87</v>
      </c>
      <c r="B321" t="s">
        <v>333</v>
      </c>
      <c r="C321">
        <f>IFERROR(VLOOKUP(Tabla1[[#This Row],[team_name]],fut_masc,2,0),7)</f>
        <v>4</v>
      </c>
      <c r="D321">
        <f>IFERROR(VLOOKUP(Tabla1[[#This Row],[team_name]],fut_fem,2,0),7)</f>
        <v>7</v>
      </c>
      <c r="E321">
        <f>IFERROR(VLOOKUP(Tabla1[[#This Row],[team_name]],fts_masc,2,0),7)</f>
        <v>7</v>
      </c>
      <c r="F321">
        <f>IFERROR(VLOOKUP(Tabla1[[#This Row],[team_name]],fts_fem,2,0),7)</f>
        <v>7</v>
      </c>
      <c r="G321">
        <f>IFERROR(VLOOKUP(Tabla1[[#This Row],[team_name]],vol_masc,2,0),7)</f>
        <v>7</v>
      </c>
      <c r="H321">
        <f>IFERROR(VLOOKUP(Tabla1[[#This Row],[team_name]],bas_masc,2,0),7)</f>
        <v>6</v>
      </c>
      <c r="I321">
        <f>IFERROR(VLOOKUP(Tabla1[[#This Row],[team_name]],bes_masc,2,0),7)</f>
        <v>7</v>
      </c>
      <c r="J321">
        <f>IFERROR(VLOOKUP(Tabla1[[#This Row],[team_name]],bad_masc,2,0),7)</f>
        <v>7</v>
      </c>
      <c r="K321">
        <f>IFERROR(VLOOKUP(Tabla1[[#This Row],[team_name]],cur_masc,2,0),7)</f>
        <v>7</v>
      </c>
      <c r="L321">
        <f>IFERROR(VLOOKUP(Tabla1[[#This Row],[team_name]],ten_masc,2,0),7)</f>
        <v>7</v>
      </c>
      <c r="M321">
        <f>IFERROR(VLOOKUP(Tabla1[[#This Row],[team_name]],rug_masc,2,0),7)</f>
        <v>7</v>
      </c>
      <c r="N321">
        <f>IFERROR(VLOOKUP(Tabla1[[#This Row],[team_name]],sqs_masc,2,0),7)</f>
        <v>7</v>
      </c>
      <c r="O321">
        <f>IFERROR(VLOOKUP(Tabla1[[#This Row],[team_name]],vlp_masc,2,0),7)</f>
        <v>7</v>
      </c>
      <c r="P321">
        <f>IFERROR(VLOOKUP(Tabla1[[#This Row],[team_name]],tem_masc,2,0),7)</f>
        <v>7</v>
      </c>
      <c r="Q321">
        <f>IFERROR(VLOOKUP(Tabla1[[#This Row],[team_name]],bal_masc,2,0),7)</f>
        <v>7</v>
      </c>
      <c r="R321">
        <f>IFERROR(VLOOKUP(Tabla1[[#This Row],[team_name]],hck_masc,2,0),7)</f>
        <v>7</v>
      </c>
      <c r="S321">
        <f>IFERROR(VLOOKUP(Tabla1[[#This Row],[team_name]],arc_masc,2,0),7)</f>
        <v>7</v>
      </c>
      <c r="T321">
        <f>IFERROR(VLOOKUP(Tabla1[[#This Row],[team_name]],esg_masc,2,0),7)</f>
        <v>7</v>
      </c>
      <c r="U321">
        <f>IFERROR(VLOOKUP(Tabla1[[#This Row],[team_name]],vol_fem,2,0),7)</f>
        <v>7</v>
      </c>
      <c r="V321">
        <f>IFERROR(VLOOKUP(Tabla1[[#This Row],[team_name]],bas_fem,2,0),7)</f>
        <v>7</v>
      </c>
      <c r="W321">
        <f>IFERROR(VLOOKUP(Tabla1[[#This Row],[team_name]],bes_fem,2,0),7)</f>
        <v>7</v>
      </c>
      <c r="X321">
        <f>IFERROR(VLOOKUP(Tabla1[[#This Row],[team_name]],bad_fem,2,0),7)</f>
        <v>7</v>
      </c>
      <c r="Y321">
        <f>IFERROR(VLOOKUP(Tabla1[[#This Row],[team_name]],cur_fem,2,0),7)</f>
        <v>7</v>
      </c>
      <c r="Z321">
        <f>IFERROR(VLOOKUP(Tabla1[[#This Row],[team_name]],ten_fem,2,0),7)</f>
        <v>7</v>
      </c>
      <c r="AA321">
        <f>IFERROR(VLOOKUP(Tabla1[[#This Row],[team_name]],rug_fem,2,0),7)</f>
        <v>7</v>
      </c>
      <c r="AB321">
        <f>IFERROR(VLOOKUP(Tabla1[[#This Row],[team_name]],sqs_fem,2,0),7)</f>
        <v>7</v>
      </c>
      <c r="AC321">
        <f>IFERROR(VLOOKUP(Tabla1[[#This Row],[team_name]],vlp_fem,2,0),7)</f>
        <v>7</v>
      </c>
      <c r="AD321">
        <f>IFERROR(VLOOKUP(Tabla1[[#This Row],[team_name]],tem_fem,2,0),7)</f>
        <v>7</v>
      </c>
      <c r="AE321">
        <f>IFERROR(VLOOKUP(Tabla1[[#This Row],[team_name]],bal_fem,2,0),7)</f>
        <v>7</v>
      </c>
      <c r="AF321">
        <f>IFERROR(VLOOKUP(Tabla1[[#This Row],[team_name]],hck_fem,2,0),7)</f>
        <v>7</v>
      </c>
      <c r="AG321">
        <f>IFERROR(VLOOKUP(Tabla1[[#This Row],[team_name]],esg_fem,2,0),7)</f>
        <v>7</v>
      </c>
      <c r="AH321">
        <f>IFERROR(VLOOKUP(Tabla1[[#This Row],[team_name]],esg_fem,2,0),7)</f>
        <v>7</v>
      </c>
      <c r="AI321">
        <v>6</v>
      </c>
      <c r="AJ321">
        <v>7</v>
      </c>
      <c r="AK321">
        <v>7</v>
      </c>
      <c r="AL321">
        <v>7</v>
      </c>
      <c r="AM321">
        <v>7</v>
      </c>
      <c r="AN321">
        <v>7</v>
      </c>
      <c r="AO321">
        <v>7</v>
      </c>
      <c r="AP321">
        <v>7</v>
      </c>
      <c r="AQ321">
        <v>7</v>
      </c>
      <c r="AR321">
        <v>7</v>
      </c>
      <c r="AS321">
        <v>7</v>
      </c>
      <c r="AT321">
        <v>7</v>
      </c>
      <c r="AU321">
        <v>7</v>
      </c>
      <c r="AV321">
        <v>7</v>
      </c>
      <c r="AW321">
        <v>7</v>
      </c>
      <c r="AX321">
        <v>7</v>
      </c>
      <c r="AY321">
        <v>7</v>
      </c>
      <c r="AZ321">
        <v>7</v>
      </c>
      <c r="BA321">
        <v>6</v>
      </c>
      <c r="BB321">
        <v>7</v>
      </c>
      <c r="BC321">
        <v>7</v>
      </c>
      <c r="BD321">
        <v>7</v>
      </c>
      <c r="BE321">
        <v>7</v>
      </c>
      <c r="BF321">
        <v>7</v>
      </c>
      <c r="BG321">
        <v>7</v>
      </c>
      <c r="BH321">
        <v>3</v>
      </c>
      <c r="BI321">
        <v>3</v>
      </c>
      <c r="BJ321">
        <v>7</v>
      </c>
      <c r="BK321">
        <v>7</v>
      </c>
      <c r="BL321">
        <v>7</v>
      </c>
      <c r="BM321">
        <v>7</v>
      </c>
    </row>
    <row r="322" spans="1:65" x14ac:dyDescent="0.25">
      <c r="A322">
        <v>88</v>
      </c>
      <c r="B322" t="s">
        <v>491</v>
      </c>
      <c r="C322">
        <f>IFERROR(VLOOKUP(Tabla1[[#This Row],[team_name]],fut_masc,2,0),7)</f>
        <v>1</v>
      </c>
      <c r="D322">
        <f>IFERROR(VLOOKUP(Tabla1[[#This Row],[team_name]],fut_fem,2,0),7)</f>
        <v>7</v>
      </c>
      <c r="E322">
        <f>IFERROR(VLOOKUP(Tabla1[[#This Row],[team_name]],fts_masc,2,0),7)</f>
        <v>3</v>
      </c>
      <c r="F322">
        <f>IFERROR(VLOOKUP(Tabla1[[#This Row],[team_name]],fts_fem,2,0),7)</f>
        <v>7</v>
      </c>
      <c r="G322">
        <f>IFERROR(VLOOKUP(Tabla1[[#This Row],[team_name]],vol_masc,2,0),7)</f>
        <v>2</v>
      </c>
      <c r="H322">
        <f>IFERROR(VLOOKUP(Tabla1[[#This Row],[team_name]],bas_masc,2,0),7)</f>
        <v>4</v>
      </c>
      <c r="I322">
        <f>IFERROR(VLOOKUP(Tabla1[[#This Row],[team_name]],bes_masc,2,0),7)</f>
        <v>2</v>
      </c>
      <c r="J322">
        <f>IFERROR(VLOOKUP(Tabla1[[#This Row],[team_name]],bad_masc,2,0),7)</f>
        <v>5</v>
      </c>
      <c r="K322">
        <f>IFERROR(VLOOKUP(Tabla1[[#This Row],[team_name]],cur_masc,2,0),7)</f>
        <v>3</v>
      </c>
      <c r="L322">
        <f>IFERROR(VLOOKUP(Tabla1[[#This Row],[team_name]],ten_masc,2,0),7)</f>
        <v>3</v>
      </c>
      <c r="M322">
        <f>IFERROR(VLOOKUP(Tabla1[[#This Row],[team_name]],rug_masc,2,0),7)</f>
        <v>3</v>
      </c>
      <c r="N322">
        <f>IFERROR(VLOOKUP(Tabla1[[#This Row],[team_name]],sqs_masc,2,0),7)</f>
        <v>7</v>
      </c>
      <c r="O322">
        <f>IFERROR(VLOOKUP(Tabla1[[#This Row],[team_name]],vlp_masc,2,0),7)</f>
        <v>1</v>
      </c>
      <c r="P322">
        <f>IFERROR(VLOOKUP(Tabla1[[#This Row],[team_name]],tem_masc,2,0),7)</f>
        <v>6</v>
      </c>
      <c r="Q322">
        <f>IFERROR(VLOOKUP(Tabla1[[#This Row],[team_name]],bal_masc,2,0),7)</f>
        <v>7</v>
      </c>
      <c r="R322">
        <f>IFERROR(VLOOKUP(Tabla1[[#This Row],[team_name]],hck_masc,2,0),7)</f>
        <v>1</v>
      </c>
      <c r="S322">
        <f>IFERROR(VLOOKUP(Tabla1[[#This Row],[team_name]],arc_masc,2,0),7)</f>
        <v>2</v>
      </c>
      <c r="T322">
        <f>IFERROR(VLOOKUP(Tabla1[[#This Row],[team_name]],esg_masc,2,0),7)</f>
        <v>2</v>
      </c>
      <c r="U322">
        <f>IFERROR(VLOOKUP(Tabla1[[#This Row],[team_name]],vol_fem,2,0),7)</f>
        <v>7</v>
      </c>
      <c r="V322">
        <f>IFERROR(VLOOKUP(Tabla1[[#This Row],[team_name]],bas_fem,2,0),7)</f>
        <v>7</v>
      </c>
      <c r="W322">
        <f>IFERROR(VLOOKUP(Tabla1[[#This Row],[team_name]],bes_fem,2,0),7)</f>
        <v>7</v>
      </c>
      <c r="X322">
        <f>IFERROR(VLOOKUP(Tabla1[[#This Row],[team_name]],bad_fem,2,0),7)</f>
        <v>7</v>
      </c>
      <c r="Y322">
        <f>IFERROR(VLOOKUP(Tabla1[[#This Row],[team_name]],cur_fem,2,0),7)</f>
        <v>7</v>
      </c>
      <c r="Z322">
        <f>IFERROR(VLOOKUP(Tabla1[[#This Row],[team_name]],ten_fem,2,0),7)</f>
        <v>7</v>
      </c>
      <c r="AA322">
        <f>IFERROR(VLOOKUP(Tabla1[[#This Row],[team_name]],rug_fem,2,0),7)</f>
        <v>7</v>
      </c>
      <c r="AB322">
        <f>IFERROR(VLOOKUP(Tabla1[[#This Row],[team_name]],sqs_fem,2,0),7)</f>
        <v>7</v>
      </c>
      <c r="AC322">
        <f>IFERROR(VLOOKUP(Tabla1[[#This Row],[team_name]],vlp_fem,2,0),7)</f>
        <v>7</v>
      </c>
      <c r="AD322">
        <f>IFERROR(VLOOKUP(Tabla1[[#This Row],[team_name]],tem_fem,2,0),7)</f>
        <v>7</v>
      </c>
      <c r="AE322">
        <f>IFERROR(VLOOKUP(Tabla1[[#This Row],[team_name]],bal_fem,2,0),7)</f>
        <v>7</v>
      </c>
      <c r="AF322">
        <f>IFERROR(VLOOKUP(Tabla1[[#This Row],[team_name]],hck_fem,2,0),7)</f>
        <v>7</v>
      </c>
      <c r="AG322">
        <f>IFERROR(VLOOKUP(Tabla1[[#This Row],[team_name]],esg_fem,2,0),7)</f>
        <v>7</v>
      </c>
      <c r="AH322">
        <f>IFERROR(VLOOKUP(Tabla1[[#This Row],[team_name]],esg_fem,2,0),7)</f>
        <v>7</v>
      </c>
      <c r="AI322">
        <v>2</v>
      </c>
      <c r="AJ322">
        <v>2</v>
      </c>
      <c r="AK322">
        <v>3</v>
      </c>
      <c r="AL322">
        <v>1</v>
      </c>
      <c r="AM322">
        <v>1</v>
      </c>
      <c r="AN322">
        <v>7</v>
      </c>
      <c r="AO322">
        <v>2</v>
      </c>
      <c r="AP322">
        <v>3</v>
      </c>
      <c r="AQ322">
        <v>5</v>
      </c>
      <c r="AR322">
        <v>7</v>
      </c>
      <c r="AS322">
        <v>5</v>
      </c>
      <c r="AT322">
        <v>6</v>
      </c>
      <c r="AU322">
        <v>2</v>
      </c>
      <c r="AV322">
        <v>4</v>
      </c>
      <c r="AW322">
        <v>5</v>
      </c>
      <c r="AX322">
        <v>3</v>
      </c>
      <c r="AY322">
        <v>7</v>
      </c>
      <c r="AZ322">
        <v>4</v>
      </c>
      <c r="BA322">
        <v>4</v>
      </c>
      <c r="BB322">
        <v>2</v>
      </c>
      <c r="BC322">
        <v>7</v>
      </c>
      <c r="BD322">
        <v>7</v>
      </c>
      <c r="BE322">
        <v>4</v>
      </c>
      <c r="BF322">
        <v>7</v>
      </c>
      <c r="BG322">
        <v>7</v>
      </c>
      <c r="BH322">
        <v>3</v>
      </c>
      <c r="BI322">
        <v>3</v>
      </c>
      <c r="BJ322">
        <v>1</v>
      </c>
      <c r="BK322">
        <v>3</v>
      </c>
      <c r="BL322">
        <v>7</v>
      </c>
      <c r="BM322">
        <v>7</v>
      </c>
    </row>
    <row r="323" spans="1:65" x14ac:dyDescent="0.25">
      <c r="A323">
        <v>89</v>
      </c>
      <c r="B323" t="s">
        <v>397</v>
      </c>
      <c r="C323">
        <f>IFERROR(VLOOKUP(Tabla1[[#This Row],[team_name]],fut_masc,2,0),7)</f>
        <v>4</v>
      </c>
      <c r="D323">
        <f>IFERROR(VLOOKUP(Tabla1[[#This Row],[team_name]],fut_fem,2,0),7)</f>
        <v>7</v>
      </c>
      <c r="E323">
        <f>IFERROR(VLOOKUP(Tabla1[[#This Row],[team_name]],fts_masc,2,0),7)</f>
        <v>5</v>
      </c>
      <c r="F323">
        <f>IFERROR(VLOOKUP(Tabla1[[#This Row],[team_name]],fts_fem,2,0),7)</f>
        <v>7</v>
      </c>
      <c r="G323">
        <f>IFERROR(VLOOKUP(Tabla1[[#This Row],[team_name]],vol_masc,2,0),7)</f>
        <v>7</v>
      </c>
      <c r="H323">
        <f>IFERROR(VLOOKUP(Tabla1[[#This Row],[team_name]],bas_masc,2,0),7)</f>
        <v>6</v>
      </c>
      <c r="I323">
        <f>IFERROR(VLOOKUP(Tabla1[[#This Row],[team_name]],bes_masc,2,0),7)</f>
        <v>4</v>
      </c>
      <c r="J323">
        <f>IFERROR(VLOOKUP(Tabla1[[#This Row],[team_name]],bad_masc,2,0),7)</f>
        <v>7</v>
      </c>
      <c r="K323">
        <f>IFERROR(VLOOKUP(Tabla1[[#This Row],[team_name]],cur_masc,2,0),7)</f>
        <v>7</v>
      </c>
      <c r="L323">
        <f>IFERROR(VLOOKUP(Tabla1[[#This Row],[team_name]],ten_masc,2,0),7)</f>
        <v>7</v>
      </c>
      <c r="M323">
        <f>IFERROR(VLOOKUP(Tabla1[[#This Row],[team_name]],rug_masc,2,0),7)</f>
        <v>7</v>
      </c>
      <c r="N323">
        <f>IFERROR(VLOOKUP(Tabla1[[#This Row],[team_name]],sqs_masc,2,0),7)</f>
        <v>7</v>
      </c>
      <c r="O323">
        <f>IFERROR(VLOOKUP(Tabla1[[#This Row],[team_name]],vlp_masc,2,0),7)</f>
        <v>7</v>
      </c>
      <c r="P323">
        <f>IFERROR(VLOOKUP(Tabla1[[#This Row],[team_name]],tem_masc,2,0),7)</f>
        <v>7</v>
      </c>
      <c r="Q323">
        <f>IFERROR(VLOOKUP(Tabla1[[#This Row],[team_name]],bal_masc,2,0),7)</f>
        <v>7</v>
      </c>
      <c r="R323">
        <f>IFERROR(VLOOKUP(Tabla1[[#This Row],[team_name]],hck_masc,2,0),7)</f>
        <v>7</v>
      </c>
      <c r="S323">
        <f>IFERROR(VLOOKUP(Tabla1[[#This Row],[team_name]],arc_masc,2,0),7)</f>
        <v>7</v>
      </c>
      <c r="T323">
        <f>IFERROR(VLOOKUP(Tabla1[[#This Row],[team_name]],esg_masc,2,0),7)</f>
        <v>7</v>
      </c>
      <c r="U323">
        <f>IFERROR(VLOOKUP(Tabla1[[#This Row],[team_name]],vol_fem,2,0),7)</f>
        <v>7</v>
      </c>
      <c r="V323">
        <f>IFERROR(VLOOKUP(Tabla1[[#This Row],[team_name]],bas_fem,2,0),7)</f>
        <v>7</v>
      </c>
      <c r="W323">
        <f>IFERROR(VLOOKUP(Tabla1[[#This Row],[team_name]],bes_fem,2,0),7)</f>
        <v>7</v>
      </c>
      <c r="X323">
        <f>IFERROR(VLOOKUP(Tabla1[[#This Row],[team_name]],bad_fem,2,0),7)</f>
        <v>7</v>
      </c>
      <c r="Y323">
        <f>IFERROR(VLOOKUP(Tabla1[[#This Row],[team_name]],cur_fem,2,0),7)</f>
        <v>7</v>
      </c>
      <c r="Z323">
        <f>IFERROR(VLOOKUP(Tabla1[[#This Row],[team_name]],ten_fem,2,0),7)</f>
        <v>7</v>
      </c>
      <c r="AA323">
        <f>IFERROR(VLOOKUP(Tabla1[[#This Row],[team_name]],rug_fem,2,0),7)</f>
        <v>7</v>
      </c>
      <c r="AB323">
        <f>IFERROR(VLOOKUP(Tabla1[[#This Row],[team_name]],sqs_fem,2,0),7)</f>
        <v>7</v>
      </c>
      <c r="AC323">
        <f>IFERROR(VLOOKUP(Tabla1[[#This Row],[team_name]],vlp_fem,2,0),7)</f>
        <v>7</v>
      </c>
      <c r="AD323">
        <f>IFERROR(VLOOKUP(Tabla1[[#This Row],[team_name]],tem_fem,2,0),7)</f>
        <v>7</v>
      </c>
      <c r="AE323">
        <f>IFERROR(VLOOKUP(Tabla1[[#This Row],[team_name]],bal_fem,2,0),7)</f>
        <v>7</v>
      </c>
      <c r="AF323">
        <f>IFERROR(VLOOKUP(Tabla1[[#This Row],[team_name]],hck_fem,2,0),7)</f>
        <v>7</v>
      </c>
      <c r="AG323">
        <f>IFERROR(VLOOKUP(Tabla1[[#This Row],[team_name]],esg_fem,2,0),7)</f>
        <v>7</v>
      </c>
      <c r="AH323">
        <f>IFERROR(VLOOKUP(Tabla1[[#This Row],[team_name]],esg_fem,2,0),7)</f>
        <v>7</v>
      </c>
      <c r="AI323">
        <v>7</v>
      </c>
      <c r="AJ323">
        <v>7</v>
      </c>
      <c r="AK323">
        <v>7</v>
      </c>
      <c r="AL323">
        <v>7</v>
      </c>
      <c r="AM323">
        <v>7</v>
      </c>
      <c r="AN323">
        <v>7</v>
      </c>
      <c r="AO323">
        <v>7</v>
      </c>
      <c r="AP323">
        <v>7</v>
      </c>
      <c r="AQ323">
        <v>7</v>
      </c>
      <c r="AR323">
        <v>7</v>
      </c>
      <c r="AS323">
        <v>7</v>
      </c>
      <c r="AT323">
        <v>7</v>
      </c>
      <c r="AU323">
        <v>7</v>
      </c>
      <c r="AV323">
        <v>7</v>
      </c>
      <c r="AW323">
        <v>7</v>
      </c>
      <c r="AX323">
        <v>7</v>
      </c>
      <c r="AY323">
        <v>7</v>
      </c>
      <c r="AZ323">
        <v>7</v>
      </c>
      <c r="BA323">
        <v>7</v>
      </c>
      <c r="BB323">
        <v>7</v>
      </c>
      <c r="BC323">
        <v>7</v>
      </c>
      <c r="BD323">
        <v>7</v>
      </c>
      <c r="BE323">
        <v>7</v>
      </c>
      <c r="BF323">
        <v>7</v>
      </c>
      <c r="BG323">
        <v>7</v>
      </c>
      <c r="BH323">
        <v>3</v>
      </c>
      <c r="BI323">
        <v>3</v>
      </c>
      <c r="BJ323">
        <v>7</v>
      </c>
      <c r="BK323">
        <v>7</v>
      </c>
      <c r="BL323">
        <v>7</v>
      </c>
      <c r="BM323">
        <v>7</v>
      </c>
    </row>
    <row r="324" spans="1:65" x14ac:dyDescent="0.25">
      <c r="A324">
        <v>90</v>
      </c>
      <c r="B324" t="s">
        <v>469</v>
      </c>
      <c r="C324">
        <f>IFERROR(VLOOKUP(Tabla1[[#This Row],[team_name]],fut_masc,2,0),7)</f>
        <v>7</v>
      </c>
      <c r="D324">
        <f>IFERROR(VLOOKUP(Tabla1[[#This Row],[team_name]],fut_fem,2,0),7)</f>
        <v>7</v>
      </c>
      <c r="E324">
        <f>IFERROR(VLOOKUP(Tabla1[[#This Row],[team_name]],fts_masc,2,0),7)</f>
        <v>7</v>
      </c>
      <c r="F324">
        <f>IFERROR(VLOOKUP(Tabla1[[#This Row],[team_name]],fts_fem,2,0),7)</f>
        <v>7</v>
      </c>
      <c r="G324">
        <f>IFERROR(VLOOKUP(Tabla1[[#This Row],[team_name]],vol_masc,2,0),7)</f>
        <v>6</v>
      </c>
      <c r="H324">
        <f>IFERROR(VLOOKUP(Tabla1[[#This Row],[team_name]],bas_masc,2,0),7)</f>
        <v>6</v>
      </c>
      <c r="I324">
        <f>IFERROR(VLOOKUP(Tabla1[[#This Row],[team_name]],bes_masc,2,0),7)</f>
        <v>3</v>
      </c>
      <c r="J324">
        <f>IFERROR(VLOOKUP(Tabla1[[#This Row],[team_name]],bad_masc,2,0),7)</f>
        <v>5</v>
      </c>
      <c r="K324">
        <f>IFERROR(VLOOKUP(Tabla1[[#This Row],[team_name]],cur_masc,2,0),7)</f>
        <v>5</v>
      </c>
      <c r="L324">
        <f>IFERROR(VLOOKUP(Tabla1[[#This Row],[team_name]],ten_masc,2,0),7)</f>
        <v>5</v>
      </c>
      <c r="M324">
        <f>IFERROR(VLOOKUP(Tabla1[[#This Row],[team_name]],rug_masc,2,0),7)</f>
        <v>3</v>
      </c>
      <c r="N324">
        <f>IFERROR(VLOOKUP(Tabla1[[#This Row],[team_name]],sqs_masc,2,0),7)</f>
        <v>5</v>
      </c>
      <c r="O324">
        <f>IFERROR(VLOOKUP(Tabla1[[#This Row],[team_name]],vlp_masc,2,0),7)</f>
        <v>7</v>
      </c>
      <c r="P324">
        <f>IFERROR(VLOOKUP(Tabla1[[#This Row],[team_name]],tem_masc,2,0),7)</f>
        <v>3</v>
      </c>
      <c r="Q324">
        <f>IFERROR(VLOOKUP(Tabla1[[#This Row],[team_name]],bal_masc,2,0),7)</f>
        <v>7</v>
      </c>
      <c r="R324">
        <f>IFERROR(VLOOKUP(Tabla1[[#This Row],[team_name]],hck_masc,2,0),7)</f>
        <v>4</v>
      </c>
      <c r="S324">
        <f>IFERROR(VLOOKUP(Tabla1[[#This Row],[team_name]],arc_masc,2,0),7)</f>
        <v>3</v>
      </c>
      <c r="T324">
        <f>IFERROR(VLOOKUP(Tabla1[[#This Row],[team_name]],esg_masc,2,0),7)</f>
        <v>2</v>
      </c>
      <c r="U324">
        <f>IFERROR(VLOOKUP(Tabla1[[#This Row],[team_name]],vol_fem,2,0),7)</f>
        <v>7</v>
      </c>
      <c r="V324">
        <f>IFERROR(VLOOKUP(Tabla1[[#This Row],[team_name]],bas_fem,2,0),7)</f>
        <v>7</v>
      </c>
      <c r="W324">
        <f>IFERROR(VLOOKUP(Tabla1[[#This Row],[team_name]],bes_fem,2,0),7)</f>
        <v>7</v>
      </c>
      <c r="X324">
        <f>IFERROR(VLOOKUP(Tabla1[[#This Row],[team_name]],bad_fem,2,0),7)</f>
        <v>7</v>
      </c>
      <c r="Y324">
        <f>IFERROR(VLOOKUP(Tabla1[[#This Row],[team_name]],cur_fem,2,0),7)</f>
        <v>7</v>
      </c>
      <c r="Z324">
        <f>IFERROR(VLOOKUP(Tabla1[[#This Row],[team_name]],ten_fem,2,0),7)</f>
        <v>7</v>
      </c>
      <c r="AA324">
        <f>IFERROR(VLOOKUP(Tabla1[[#This Row],[team_name]],rug_fem,2,0),7)</f>
        <v>7</v>
      </c>
      <c r="AB324">
        <f>IFERROR(VLOOKUP(Tabla1[[#This Row],[team_name]],sqs_fem,2,0),7)</f>
        <v>7</v>
      </c>
      <c r="AC324">
        <f>IFERROR(VLOOKUP(Tabla1[[#This Row],[team_name]],vlp_fem,2,0),7)</f>
        <v>7</v>
      </c>
      <c r="AD324">
        <f>IFERROR(VLOOKUP(Tabla1[[#This Row],[team_name]],tem_fem,2,0),7)</f>
        <v>7</v>
      </c>
      <c r="AE324">
        <f>IFERROR(VLOOKUP(Tabla1[[#This Row],[team_name]],bal_fem,2,0),7)</f>
        <v>7</v>
      </c>
      <c r="AF324">
        <f>IFERROR(VLOOKUP(Tabla1[[#This Row],[team_name]],hck_fem,2,0),7)</f>
        <v>7</v>
      </c>
      <c r="AG324">
        <f>IFERROR(VLOOKUP(Tabla1[[#This Row],[team_name]],esg_fem,2,0),7)</f>
        <v>7</v>
      </c>
      <c r="AH324">
        <f>IFERROR(VLOOKUP(Tabla1[[#This Row],[team_name]],esg_fem,2,0),7)</f>
        <v>7</v>
      </c>
      <c r="AI324">
        <v>7</v>
      </c>
      <c r="AJ324">
        <v>7</v>
      </c>
      <c r="AK324">
        <v>7</v>
      </c>
      <c r="AL324">
        <v>4</v>
      </c>
      <c r="AM324">
        <v>7</v>
      </c>
      <c r="AN324">
        <v>7</v>
      </c>
      <c r="AO324">
        <v>7</v>
      </c>
      <c r="AP324">
        <v>7</v>
      </c>
      <c r="AQ324">
        <v>7</v>
      </c>
      <c r="AR324">
        <v>7</v>
      </c>
      <c r="AS324">
        <v>7</v>
      </c>
      <c r="AT324">
        <v>7</v>
      </c>
      <c r="AU324">
        <v>4</v>
      </c>
      <c r="AV324">
        <v>7</v>
      </c>
      <c r="AW324">
        <v>7</v>
      </c>
      <c r="AX324">
        <v>7</v>
      </c>
      <c r="AY324">
        <v>7</v>
      </c>
      <c r="AZ324">
        <v>7</v>
      </c>
      <c r="BA324">
        <v>7</v>
      </c>
      <c r="BB324">
        <v>5</v>
      </c>
      <c r="BC324">
        <v>7</v>
      </c>
      <c r="BD324">
        <v>7</v>
      </c>
      <c r="BE324">
        <v>7</v>
      </c>
      <c r="BF324">
        <v>7</v>
      </c>
      <c r="BG324">
        <v>7</v>
      </c>
      <c r="BH324">
        <v>3</v>
      </c>
      <c r="BI324">
        <v>3</v>
      </c>
      <c r="BJ324">
        <v>7</v>
      </c>
      <c r="BK324">
        <v>7</v>
      </c>
      <c r="BL324">
        <v>7</v>
      </c>
      <c r="BM324">
        <v>7</v>
      </c>
    </row>
    <row r="325" spans="1:65" x14ac:dyDescent="0.25">
      <c r="A325">
        <v>91</v>
      </c>
      <c r="B325" t="s">
        <v>512</v>
      </c>
      <c r="C325">
        <f>IFERROR(VLOOKUP(Tabla1[[#This Row],[team_name]],fut_masc,2,0),7)</f>
        <v>3</v>
      </c>
      <c r="D325">
        <f>IFERROR(VLOOKUP(Tabla1[[#This Row],[team_name]],fut_fem,2,0),7)</f>
        <v>7</v>
      </c>
      <c r="E325">
        <f>IFERROR(VLOOKUP(Tabla1[[#This Row],[team_name]],fts_masc,2,0),7)</f>
        <v>3</v>
      </c>
      <c r="F325">
        <f>IFERROR(VLOOKUP(Tabla1[[#This Row],[team_name]],fts_fem,2,0),7)</f>
        <v>7</v>
      </c>
      <c r="G325">
        <f>IFERROR(VLOOKUP(Tabla1[[#This Row],[team_name]],vol_masc,2,0),7)</f>
        <v>4</v>
      </c>
      <c r="H325">
        <f>IFERROR(VLOOKUP(Tabla1[[#This Row],[team_name]],bas_masc,2,0),7)</f>
        <v>3</v>
      </c>
      <c r="I325">
        <f>IFERROR(VLOOKUP(Tabla1[[#This Row],[team_name]],bes_masc,2,0),7)</f>
        <v>5</v>
      </c>
      <c r="J325">
        <f>IFERROR(VLOOKUP(Tabla1[[#This Row],[team_name]],bad_masc,2,0),7)</f>
        <v>7</v>
      </c>
      <c r="K325">
        <f>IFERROR(VLOOKUP(Tabla1[[#This Row],[team_name]],cur_masc,2,0),7)</f>
        <v>4</v>
      </c>
      <c r="L325">
        <f>IFERROR(VLOOKUP(Tabla1[[#This Row],[team_name]],ten_masc,2,0),7)</f>
        <v>7</v>
      </c>
      <c r="M325">
        <f>IFERROR(VLOOKUP(Tabla1[[#This Row],[team_name]],rug_masc,2,0),7)</f>
        <v>5</v>
      </c>
      <c r="N325">
        <f>IFERROR(VLOOKUP(Tabla1[[#This Row],[team_name]],sqs_masc,2,0),7)</f>
        <v>5</v>
      </c>
      <c r="O325">
        <f>IFERROR(VLOOKUP(Tabla1[[#This Row],[team_name]],vlp_masc,2,0),7)</f>
        <v>5</v>
      </c>
      <c r="P325">
        <f>IFERROR(VLOOKUP(Tabla1[[#This Row],[team_name]],tem_masc,2,0),7)</f>
        <v>5</v>
      </c>
      <c r="Q325">
        <f>IFERROR(VLOOKUP(Tabla1[[#This Row],[team_name]],bal_masc,2,0),7)</f>
        <v>6</v>
      </c>
      <c r="R325">
        <f>IFERROR(VLOOKUP(Tabla1[[#This Row],[team_name]],hck_masc,2,0),7)</f>
        <v>6</v>
      </c>
      <c r="S325">
        <f>IFERROR(VLOOKUP(Tabla1[[#This Row],[team_name]],arc_masc,2,0),7)</f>
        <v>5</v>
      </c>
      <c r="T325">
        <f>IFERROR(VLOOKUP(Tabla1[[#This Row],[team_name]],esg_masc,2,0),7)</f>
        <v>1</v>
      </c>
      <c r="U325">
        <f>IFERROR(VLOOKUP(Tabla1[[#This Row],[team_name]],vol_fem,2,0),7)</f>
        <v>7</v>
      </c>
      <c r="V325">
        <f>IFERROR(VLOOKUP(Tabla1[[#This Row],[team_name]],bas_fem,2,0),7)</f>
        <v>7</v>
      </c>
      <c r="W325">
        <f>IFERROR(VLOOKUP(Tabla1[[#This Row],[team_name]],bes_fem,2,0),7)</f>
        <v>7</v>
      </c>
      <c r="X325">
        <f>IFERROR(VLOOKUP(Tabla1[[#This Row],[team_name]],bad_fem,2,0),7)</f>
        <v>7</v>
      </c>
      <c r="Y325">
        <f>IFERROR(VLOOKUP(Tabla1[[#This Row],[team_name]],cur_fem,2,0),7)</f>
        <v>7</v>
      </c>
      <c r="Z325">
        <f>IFERROR(VLOOKUP(Tabla1[[#This Row],[team_name]],ten_fem,2,0),7)</f>
        <v>7</v>
      </c>
      <c r="AA325">
        <f>IFERROR(VLOOKUP(Tabla1[[#This Row],[team_name]],rug_fem,2,0),7)</f>
        <v>7</v>
      </c>
      <c r="AB325">
        <f>IFERROR(VLOOKUP(Tabla1[[#This Row],[team_name]],sqs_fem,2,0),7)</f>
        <v>7</v>
      </c>
      <c r="AC325">
        <f>IFERROR(VLOOKUP(Tabla1[[#This Row],[team_name]],vlp_fem,2,0),7)</f>
        <v>7</v>
      </c>
      <c r="AD325">
        <f>IFERROR(VLOOKUP(Tabla1[[#This Row],[team_name]],tem_fem,2,0),7)</f>
        <v>7</v>
      </c>
      <c r="AE325">
        <f>IFERROR(VLOOKUP(Tabla1[[#This Row],[team_name]],bal_fem,2,0),7)</f>
        <v>7</v>
      </c>
      <c r="AF325">
        <f>IFERROR(VLOOKUP(Tabla1[[#This Row],[team_name]],hck_fem,2,0),7)</f>
        <v>7</v>
      </c>
      <c r="AG325">
        <f>IFERROR(VLOOKUP(Tabla1[[#This Row],[team_name]],esg_fem,2,0),7)</f>
        <v>7</v>
      </c>
      <c r="AH325">
        <f>IFERROR(VLOOKUP(Tabla1[[#This Row],[team_name]],esg_fem,2,0),7)</f>
        <v>7</v>
      </c>
      <c r="AI325">
        <v>3</v>
      </c>
      <c r="AJ325">
        <v>7</v>
      </c>
      <c r="AK325">
        <v>7</v>
      </c>
      <c r="AL325">
        <v>6</v>
      </c>
      <c r="AM325">
        <v>5</v>
      </c>
      <c r="AN325">
        <v>4</v>
      </c>
      <c r="AO325">
        <v>5</v>
      </c>
      <c r="AP325">
        <v>3</v>
      </c>
      <c r="AQ325">
        <v>7</v>
      </c>
      <c r="AR325">
        <v>6</v>
      </c>
      <c r="AS325">
        <v>2</v>
      </c>
      <c r="AT325">
        <v>7</v>
      </c>
      <c r="AU325">
        <v>2</v>
      </c>
      <c r="AV325">
        <v>7</v>
      </c>
      <c r="AW325">
        <v>1</v>
      </c>
      <c r="AX325">
        <v>4</v>
      </c>
      <c r="AY325">
        <v>7</v>
      </c>
      <c r="AZ325">
        <v>7</v>
      </c>
      <c r="BA325">
        <v>2</v>
      </c>
      <c r="BB325">
        <v>4</v>
      </c>
      <c r="BC325">
        <v>7</v>
      </c>
      <c r="BD325">
        <v>7</v>
      </c>
      <c r="BE325">
        <v>7</v>
      </c>
      <c r="BF325">
        <v>7</v>
      </c>
      <c r="BG325">
        <v>7</v>
      </c>
      <c r="BH325">
        <v>3</v>
      </c>
      <c r="BI325">
        <v>3</v>
      </c>
      <c r="BJ325">
        <v>7</v>
      </c>
      <c r="BK325">
        <v>3</v>
      </c>
      <c r="BL325">
        <v>7</v>
      </c>
      <c r="BM325">
        <v>7</v>
      </c>
    </row>
    <row r="326" spans="1:65" x14ac:dyDescent="0.25">
      <c r="A326">
        <v>92</v>
      </c>
      <c r="B326" t="s">
        <v>458</v>
      </c>
      <c r="C326">
        <f>IFERROR(VLOOKUP(Tabla1[[#This Row],[team_name]],fut_masc,2,0),7)</f>
        <v>6</v>
      </c>
      <c r="D326">
        <f>IFERROR(VLOOKUP(Tabla1[[#This Row],[team_name]],fut_fem,2,0),7)</f>
        <v>7</v>
      </c>
      <c r="E326">
        <f>IFERROR(VLOOKUP(Tabla1[[#This Row],[team_name]],fts_masc,2,0),7)</f>
        <v>7</v>
      </c>
      <c r="F326">
        <f>IFERROR(VLOOKUP(Tabla1[[#This Row],[team_name]],fts_fem,2,0),7)</f>
        <v>7</v>
      </c>
      <c r="G326">
        <f>IFERROR(VLOOKUP(Tabla1[[#This Row],[team_name]],vol_masc,2,0),7)</f>
        <v>4</v>
      </c>
      <c r="H326">
        <f>IFERROR(VLOOKUP(Tabla1[[#This Row],[team_name]],bas_masc,2,0),7)</f>
        <v>4</v>
      </c>
      <c r="I326">
        <f>IFERROR(VLOOKUP(Tabla1[[#This Row],[team_name]],bes_masc,2,0),7)</f>
        <v>5</v>
      </c>
      <c r="J326">
        <f>IFERROR(VLOOKUP(Tabla1[[#This Row],[team_name]],bad_masc,2,0),7)</f>
        <v>3</v>
      </c>
      <c r="K326">
        <f>IFERROR(VLOOKUP(Tabla1[[#This Row],[team_name]],cur_masc,2,0),7)</f>
        <v>5</v>
      </c>
      <c r="L326">
        <f>IFERROR(VLOOKUP(Tabla1[[#This Row],[team_name]],ten_masc,2,0),7)</f>
        <v>6</v>
      </c>
      <c r="M326">
        <f>IFERROR(VLOOKUP(Tabla1[[#This Row],[team_name]],rug_masc,2,0),7)</f>
        <v>5</v>
      </c>
      <c r="N326">
        <f>IFERROR(VLOOKUP(Tabla1[[#This Row],[team_name]],sqs_masc,2,0),7)</f>
        <v>4</v>
      </c>
      <c r="O326">
        <f>IFERROR(VLOOKUP(Tabla1[[#This Row],[team_name]],vlp_masc,2,0),7)</f>
        <v>7</v>
      </c>
      <c r="P326">
        <f>IFERROR(VLOOKUP(Tabla1[[#This Row],[team_name]],tem_masc,2,0),7)</f>
        <v>2</v>
      </c>
      <c r="Q326">
        <f>IFERROR(VLOOKUP(Tabla1[[#This Row],[team_name]],bal_masc,2,0),7)</f>
        <v>7</v>
      </c>
      <c r="R326">
        <f>IFERROR(VLOOKUP(Tabla1[[#This Row],[team_name]],hck_masc,2,0),7)</f>
        <v>1</v>
      </c>
      <c r="S326">
        <f>IFERROR(VLOOKUP(Tabla1[[#This Row],[team_name]],arc_masc,2,0),7)</f>
        <v>1</v>
      </c>
      <c r="T326">
        <f>IFERROR(VLOOKUP(Tabla1[[#This Row],[team_name]],esg_masc,2,0),7)</f>
        <v>4</v>
      </c>
      <c r="U326">
        <f>IFERROR(VLOOKUP(Tabla1[[#This Row],[team_name]],vol_fem,2,0),7)</f>
        <v>7</v>
      </c>
      <c r="V326">
        <f>IFERROR(VLOOKUP(Tabla1[[#This Row],[team_name]],bas_fem,2,0),7)</f>
        <v>7</v>
      </c>
      <c r="W326">
        <f>IFERROR(VLOOKUP(Tabla1[[#This Row],[team_name]],bes_fem,2,0),7)</f>
        <v>7</v>
      </c>
      <c r="X326">
        <f>IFERROR(VLOOKUP(Tabla1[[#This Row],[team_name]],bad_fem,2,0),7)</f>
        <v>7</v>
      </c>
      <c r="Y326">
        <f>IFERROR(VLOOKUP(Tabla1[[#This Row],[team_name]],cur_fem,2,0),7)</f>
        <v>7</v>
      </c>
      <c r="Z326">
        <f>IFERROR(VLOOKUP(Tabla1[[#This Row],[team_name]],ten_fem,2,0),7)</f>
        <v>7</v>
      </c>
      <c r="AA326">
        <f>IFERROR(VLOOKUP(Tabla1[[#This Row],[team_name]],rug_fem,2,0),7)</f>
        <v>7</v>
      </c>
      <c r="AB326">
        <f>IFERROR(VLOOKUP(Tabla1[[#This Row],[team_name]],sqs_fem,2,0),7)</f>
        <v>7</v>
      </c>
      <c r="AC326">
        <f>IFERROR(VLOOKUP(Tabla1[[#This Row],[team_name]],vlp_fem,2,0),7)</f>
        <v>7</v>
      </c>
      <c r="AD326">
        <f>IFERROR(VLOOKUP(Tabla1[[#This Row],[team_name]],tem_fem,2,0),7)</f>
        <v>7</v>
      </c>
      <c r="AE326">
        <f>IFERROR(VLOOKUP(Tabla1[[#This Row],[team_name]],bal_fem,2,0),7)</f>
        <v>7</v>
      </c>
      <c r="AF326">
        <f>IFERROR(VLOOKUP(Tabla1[[#This Row],[team_name]],hck_fem,2,0),7)</f>
        <v>7</v>
      </c>
      <c r="AG326">
        <f>IFERROR(VLOOKUP(Tabla1[[#This Row],[team_name]],esg_fem,2,0),7)</f>
        <v>7</v>
      </c>
      <c r="AH326">
        <f>IFERROR(VLOOKUP(Tabla1[[#This Row],[team_name]],esg_fem,2,0),7)</f>
        <v>7</v>
      </c>
      <c r="AI326">
        <v>4</v>
      </c>
      <c r="AJ326">
        <v>7</v>
      </c>
      <c r="AK326">
        <v>7</v>
      </c>
      <c r="AL326">
        <v>7</v>
      </c>
      <c r="AM326">
        <v>7</v>
      </c>
      <c r="AN326">
        <v>7</v>
      </c>
      <c r="AO326">
        <v>7</v>
      </c>
      <c r="AP326">
        <v>7</v>
      </c>
      <c r="AQ326">
        <v>7</v>
      </c>
      <c r="AR326">
        <v>7</v>
      </c>
      <c r="AS326">
        <v>3</v>
      </c>
      <c r="AT326">
        <v>7</v>
      </c>
      <c r="AU326">
        <v>7</v>
      </c>
      <c r="AV326">
        <v>6</v>
      </c>
      <c r="AW326">
        <v>7</v>
      </c>
      <c r="AX326">
        <v>7</v>
      </c>
      <c r="AY326">
        <v>7</v>
      </c>
      <c r="AZ326">
        <v>7</v>
      </c>
      <c r="BA326">
        <v>3</v>
      </c>
      <c r="BB326">
        <v>7</v>
      </c>
      <c r="BC326">
        <v>7</v>
      </c>
      <c r="BD326">
        <v>7</v>
      </c>
      <c r="BE326">
        <v>7</v>
      </c>
      <c r="BF326">
        <v>7</v>
      </c>
      <c r="BG326">
        <v>7</v>
      </c>
      <c r="BH326">
        <v>3</v>
      </c>
      <c r="BI326">
        <v>3</v>
      </c>
      <c r="BJ326">
        <v>7</v>
      </c>
      <c r="BK326">
        <v>5</v>
      </c>
      <c r="BL326">
        <v>7</v>
      </c>
      <c r="BM326">
        <v>7</v>
      </c>
    </row>
    <row r="327" spans="1:65" x14ac:dyDescent="0.25">
      <c r="A327">
        <v>93</v>
      </c>
      <c r="B327" t="s">
        <v>444</v>
      </c>
      <c r="C327">
        <f>IFERROR(VLOOKUP(Tabla1[[#This Row],[team_name]],fut_masc,2,0),7)</f>
        <v>6</v>
      </c>
      <c r="D327">
        <f>IFERROR(VLOOKUP(Tabla1[[#This Row],[team_name]],fut_fem,2,0),7)</f>
        <v>7</v>
      </c>
      <c r="E327">
        <f>IFERROR(VLOOKUP(Tabla1[[#This Row],[team_name]],fts_masc,2,0),7)</f>
        <v>3</v>
      </c>
      <c r="F327">
        <f>IFERROR(VLOOKUP(Tabla1[[#This Row],[team_name]],fts_fem,2,0),7)</f>
        <v>7</v>
      </c>
      <c r="G327">
        <f>IFERROR(VLOOKUP(Tabla1[[#This Row],[team_name]],vol_masc,2,0),7)</f>
        <v>4</v>
      </c>
      <c r="H327">
        <f>IFERROR(VLOOKUP(Tabla1[[#This Row],[team_name]],bas_masc,2,0),7)</f>
        <v>5</v>
      </c>
      <c r="I327">
        <f>IFERROR(VLOOKUP(Tabla1[[#This Row],[team_name]],bes_masc,2,0),7)</f>
        <v>5</v>
      </c>
      <c r="J327">
        <f>IFERROR(VLOOKUP(Tabla1[[#This Row],[team_name]],bad_masc,2,0),7)</f>
        <v>1</v>
      </c>
      <c r="K327">
        <f>IFERROR(VLOOKUP(Tabla1[[#This Row],[team_name]],cur_masc,2,0),7)</f>
        <v>7</v>
      </c>
      <c r="L327">
        <f>IFERROR(VLOOKUP(Tabla1[[#This Row],[team_name]],ten_masc,2,0),7)</f>
        <v>7</v>
      </c>
      <c r="M327">
        <f>IFERROR(VLOOKUP(Tabla1[[#This Row],[team_name]],rug_masc,2,0),7)</f>
        <v>6</v>
      </c>
      <c r="N327">
        <f>IFERROR(VLOOKUP(Tabla1[[#This Row],[team_name]],sqs_masc,2,0),7)</f>
        <v>7</v>
      </c>
      <c r="O327">
        <f>IFERROR(VLOOKUP(Tabla1[[#This Row],[team_name]],vlp_masc,2,0),7)</f>
        <v>4</v>
      </c>
      <c r="P327">
        <f>IFERROR(VLOOKUP(Tabla1[[#This Row],[team_name]],tem_masc,2,0),7)</f>
        <v>7</v>
      </c>
      <c r="Q327">
        <f>IFERROR(VLOOKUP(Tabla1[[#This Row],[team_name]],bal_masc,2,0),7)</f>
        <v>7</v>
      </c>
      <c r="R327">
        <f>IFERROR(VLOOKUP(Tabla1[[#This Row],[team_name]],hck_masc,2,0),7)</f>
        <v>5</v>
      </c>
      <c r="S327">
        <f>IFERROR(VLOOKUP(Tabla1[[#This Row],[team_name]],arc_masc,2,0),7)</f>
        <v>3</v>
      </c>
      <c r="T327">
        <f>IFERROR(VLOOKUP(Tabla1[[#This Row],[team_name]],esg_masc,2,0),7)</f>
        <v>6</v>
      </c>
      <c r="U327">
        <f>IFERROR(VLOOKUP(Tabla1[[#This Row],[team_name]],vol_fem,2,0),7)</f>
        <v>7</v>
      </c>
      <c r="V327">
        <f>IFERROR(VLOOKUP(Tabla1[[#This Row],[team_name]],bas_fem,2,0),7)</f>
        <v>7</v>
      </c>
      <c r="W327">
        <f>IFERROR(VLOOKUP(Tabla1[[#This Row],[team_name]],bes_fem,2,0),7)</f>
        <v>7</v>
      </c>
      <c r="X327">
        <f>IFERROR(VLOOKUP(Tabla1[[#This Row],[team_name]],bad_fem,2,0),7)</f>
        <v>7</v>
      </c>
      <c r="Y327">
        <f>IFERROR(VLOOKUP(Tabla1[[#This Row],[team_name]],cur_fem,2,0),7)</f>
        <v>7</v>
      </c>
      <c r="Z327">
        <f>IFERROR(VLOOKUP(Tabla1[[#This Row],[team_name]],ten_fem,2,0),7)</f>
        <v>7</v>
      </c>
      <c r="AA327">
        <f>IFERROR(VLOOKUP(Tabla1[[#This Row],[team_name]],rug_fem,2,0),7)</f>
        <v>7</v>
      </c>
      <c r="AB327">
        <f>IFERROR(VLOOKUP(Tabla1[[#This Row],[team_name]],sqs_fem,2,0),7)</f>
        <v>7</v>
      </c>
      <c r="AC327">
        <f>IFERROR(VLOOKUP(Tabla1[[#This Row],[team_name]],vlp_fem,2,0),7)</f>
        <v>7</v>
      </c>
      <c r="AD327">
        <f>IFERROR(VLOOKUP(Tabla1[[#This Row],[team_name]],tem_fem,2,0),7)</f>
        <v>7</v>
      </c>
      <c r="AE327">
        <f>IFERROR(VLOOKUP(Tabla1[[#This Row],[team_name]],bal_fem,2,0),7)</f>
        <v>7</v>
      </c>
      <c r="AF327">
        <f>IFERROR(VLOOKUP(Tabla1[[#This Row],[team_name]],hck_fem,2,0),7)</f>
        <v>7</v>
      </c>
      <c r="AG327">
        <f>IFERROR(VLOOKUP(Tabla1[[#This Row],[team_name]],esg_fem,2,0),7)</f>
        <v>7</v>
      </c>
      <c r="AH327">
        <f>IFERROR(VLOOKUP(Tabla1[[#This Row],[team_name]],esg_fem,2,0),7)</f>
        <v>7</v>
      </c>
      <c r="AI327">
        <v>7</v>
      </c>
      <c r="AJ327">
        <v>7</v>
      </c>
      <c r="AK327">
        <v>7</v>
      </c>
      <c r="AL327">
        <v>7</v>
      </c>
      <c r="AM327">
        <v>7</v>
      </c>
      <c r="AN327">
        <v>7</v>
      </c>
      <c r="AO327">
        <v>7</v>
      </c>
      <c r="AP327">
        <v>7</v>
      </c>
      <c r="AQ327">
        <v>7</v>
      </c>
      <c r="AR327">
        <v>7</v>
      </c>
      <c r="AS327">
        <v>3</v>
      </c>
      <c r="AT327">
        <v>7</v>
      </c>
      <c r="AU327">
        <v>7</v>
      </c>
      <c r="AV327">
        <v>7</v>
      </c>
      <c r="AW327">
        <v>7</v>
      </c>
      <c r="AX327">
        <v>7</v>
      </c>
      <c r="AY327">
        <v>7</v>
      </c>
      <c r="AZ327">
        <v>7</v>
      </c>
      <c r="BA327">
        <v>7</v>
      </c>
      <c r="BB327">
        <v>7</v>
      </c>
      <c r="BC327">
        <v>7</v>
      </c>
      <c r="BD327">
        <v>7</v>
      </c>
      <c r="BE327">
        <v>7</v>
      </c>
      <c r="BF327">
        <v>7</v>
      </c>
      <c r="BG327">
        <v>7</v>
      </c>
      <c r="BH327">
        <v>3</v>
      </c>
      <c r="BI327">
        <v>3</v>
      </c>
      <c r="BJ327">
        <v>7</v>
      </c>
      <c r="BK327">
        <v>7</v>
      </c>
      <c r="BL327">
        <v>7</v>
      </c>
      <c r="BM327">
        <v>7</v>
      </c>
    </row>
    <row r="328" spans="1:65" x14ac:dyDescent="0.25">
      <c r="A328">
        <v>94</v>
      </c>
      <c r="B328" t="s">
        <v>493</v>
      </c>
      <c r="C328">
        <f>IFERROR(VLOOKUP(Tabla1[[#This Row],[team_name]],fut_masc,2,0),7)</f>
        <v>1</v>
      </c>
      <c r="D328">
        <f>IFERROR(VLOOKUP(Tabla1[[#This Row],[team_name]],fut_fem,2,0),7)</f>
        <v>7</v>
      </c>
      <c r="E328">
        <f>IFERROR(VLOOKUP(Tabla1[[#This Row],[team_name]],fts_masc,2,0),7)</f>
        <v>6</v>
      </c>
      <c r="F328">
        <f>IFERROR(VLOOKUP(Tabla1[[#This Row],[team_name]],fts_fem,2,0),7)</f>
        <v>7</v>
      </c>
      <c r="G328">
        <f>IFERROR(VLOOKUP(Tabla1[[#This Row],[team_name]],vol_masc,2,0),7)</f>
        <v>7</v>
      </c>
      <c r="H328">
        <f>IFERROR(VLOOKUP(Tabla1[[#This Row],[team_name]],bas_masc,2,0),7)</f>
        <v>3</v>
      </c>
      <c r="I328">
        <f>IFERROR(VLOOKUP(Tabla1[[#This Row],[team_name]],bes_masc,2,0),7)</f>
        <v>3</v>
      </c>
      <c r="J328">
        <f>IFERROR(VLOOKUP(Tabla1[[#This Row],[team_name]],bad_masc,2,0),7)</f>
        <v>3</v>
      </c>
      <c r="K328">
        <f>IFERROR(VLOOKUP(Tabla1[[#This Row],[team_name]],cur_masc,2,0),7)</f>
        <v>3</v>
      </c>
      <c r="L328">
        <f>IFERROR(VLOOKUP(Tabla1[[#This Row],[team_name]],ten_masc,2,0),7)</f>
        <v>3</v>
      </c>
      <c r="M328">
        <f>IFERROR(VLOOKUP(Tabla1[[#This Row],[team_name]],rug_masc,2,0),7)</f>
        <v>1</v>
      </c>
      <c r="N328">
        <f>IFERROR(VLOOKUP(Tabla1[[#This Row],[team_name]],sqs_masc,2,0),7)</f>
        <v>2</v>
      </c>
      <c r="O328">
        <f>IFERROR(VLOOKUP(Tabla1[[#This Row],[team_name]],vlp_masc,2,0),7)</f>
        <v>3</v>
      </c>
      <c r="P328">
        <f>IFERROR(VLOOKUP(Tabla1[[#This Row],[team_name]],tem_masc,2,0),7)</f>
        <v>3</v>
      </c>
      <c r="Q328">
        <f>IFERROR(VLOOKUP(Tabla1[[#This Row],[team_name]],bal_masc,2,0),7)</f>
        <v>7</v>
      </c>
      <c r="R328">
        <f>IFERROR(VLOOKUP(Tabla1[[#This Row],[team_name]],hck_masc,2,0),7)</f>
        <v>1</v>
      </c>
      <c r="S328">
        <f>IFERROR(VLOOKUP(Tabla1[[#This Row],[team_name]],arc_masc,2,0),7)</f>
        <v>3</v>
      </c>
      <c r="T328">
        <f>IFERROR(VLOOKUP(Tabla1[[#This Row],[team_name]],esg_masc,2,0),7)</f>
        <v>4</v>
      </c>
      <c r="U328">
        <f>IFERROR(VLOOKUP(Tabla1[[#This Row],[team_name]],vol_fem,2,0),7)</f>
        <v>7</v>
      </c>
      <c r="V328">
        <f>IFERROR(VLOOKUP(Tabla1[[#This Row],[team_name]],bas_fem,2,0),7)</f>
        <v>7</v>
      </c>
      <c r="W328">
        <f>IFERROR(VLOOKUP(Tabla1[[#This Row],[team_name]],bes_fem,2,0),7)</f>
        <v>7</v>
      </c>
      <c r="X328">
        <f>IFERROR(VLOOKUP(Tabla1[[#This Row],[team_name]],bad_fem,2,0),7)</f>
        <v>7</v>
      </c>
      <c r="Y328">
        <f>IFERROR(VLOOKUP(Tabla1[[#This Row],[team_name]],cur_fem,2,0),7)</f>
        <v>7</v>
      </c>
      <c r="Z328">
        <f>IFERROR(VLOOKUP(Tabla1[[#This Row],[team_name]],ten_fem,2,0),7)</f>
        <v>7</v>
      </c>
      <c r="AA328">
        <f>IFERROR(VLOOKUP(Tabla1[[#This Row],[team_name]],rug_fem,2,0),7)</f>
        <v>7</v>
      </c>
      <c r="AB328">
        <f>IFERROR(VLOOKUP(Tabla1[[#This Row],[team_name]],sqs_fem,2,0),7)</f>
        <v>7</v>
      </c>
      <c r="AC328">
        <f>IFERROR(VLOOKUP(Tabla1[[#This Row],[team_name]],vlp_fem,2,0),7)</f>
        <v>7</v>
      </c>
      <c r="AD328">
        <f>IFERROR(VLOOKUP(Tabla1[[#This Row],[team_name]],tem_fem,2,0),7)</f>
        <v>7</v>
      </c>
      <c r="AE328">
        <f>IFERROR(VLOOKUP(Tabla1[[#This Row],[team_name]],bal_fem,2,0),7)</f>
        <v>7</v>
      </c>
      <c r="AF328">
        <f>IFERROR(VLOOKUP(Tabla1[[#This Row],[team_name]],hck_fem,2,0),7)</f>
        <v>7</v>
      </c>
      <c r="AG328">
        <f>IFERROR(VLOOKUP(Tabla1[[#This Row],[team_name]],esg_fem,2,0),7)</f>
        <v>7</v>
      </c>
      <c r="AH328">
        <f>IFERROR(VLOOKUP(Tabla1[[#This Row],[team_name]],esg_fem,2,0),7)</f>
        <v>7</v>
      </c>
      <c r="AI328">
        <v>1</v>
      </c>
      <c r="AJ328">
        <v>2</v>
      </c>
      <c r="AK328">
        <v>2</v>
      </c>
      <c r="AL328">
        <v>1</v>
      </c>
      <c r="AM328">
        <v>3</v>
      </c>
      <c r="AN328">
        <v>2</v>
      </c>
      <c r="AO328">
        <v>2</v>
      </c>
      <c r="AP328">
        <v>3</v>
      </c>
      <c r="AQ328">
        <v>2</v>
      </c>
      <c r="AR328">
        <v>7</v>
      </c>
      <c r="AS328">
        <v>5</v>
      </c>
      <c r="AT328">
        <v>5</v>
      </c>
      <c r="AU328">
        <v>2</v>
      </c>
      <c r="AV328">
        <v>7</v>
      </c>
      <c r="AW328">
        <v>2</v>
      </c>
      <c r="AX328">
        <v>1</v>
      </c>
      <c r="AY328">
        <v>2</v>
      </c>
      <c r="AZ328">
        <v>4</v>
      </c>
      <c r="BA328">
        <v>2</v>
      </c>
      <c r="BB328">
        <v>1</v>
      </c>
      <c r="BC328">
        <v>3</v>
      </c>
      <c r="BD328">
        <v>7</v>
      </c>
      <c r="BE328">
        <v>2</v>
      </c>
      <c r="BF328">
        <v>4</v>
      </c>
      <c r="BG328">
        <v>5</v>
      </c>
      <c r="BH328">
        <v>3</v>
      </c>
      <c r="BI328">
        <v>3</v>
      </c>
      <c r="BJ328">
        <v>7</v>
      </c>
      <c r="BK328">
        <v>2</v>
      </c>
      <c r="BL328">
        <v>7</v>
      </c>
      <c r="BM328">
        <v>7</v>
      </c>
    </row>
    <row r="329" spans="1:65" x14ac:dyDescent="0.25">
      <c r="A329">
        <v>95</v>
      </c>
      <c r="B329" t="s">
        <v>427</v>
      </c>
      <c r="C329">
        <f>IFERROR(VLOOKUP(Tabla1[[#This Row],[team_name]],fut_masc,2,0),7)</f>
        <v>2</v>
      </c>
      <c r="D329">
        <f>IFERROR(VLOOKUP(Tabla1[[#This Row],[team_name]],fut_fem,2,0),7)</f>
        <v>7</v>
      </c>
      <c r="E329">
        <f>IFERROR(VLOOKUP(Tabla1[[#This Row],[team_name]],fts_masc,2,0),7)</f>
        <v>1</v>
      </c>
      <c r="F329">
        <f>IFERROR(VLOOKUP(Tabla1[[#This Row],[team_name]],fts_fem,2,0),7)</f>
        <v>7</v>
      </c>
      <c r="G329">
        <f>IFERROR(VLOOKUP(Tabla1[[#This Row],[team_name]],vol_masc,2,0),7)</f>
        <v>2</v>
      </c>
      <c r="H329">
        <f>IFERROR(VLOOKUP(Tabla1[[#This Row],[team_name]],bas_masc,2,0),7)</f>
        <v>3</v>
      </c>
      <c r="I329">
        <f>IFERROR(VLOOKUP(Tabla1[[#This Row],[team_name]],bes_masc,2,0),7)</f>
        <v>5</v>
      </c>
      <c r="J329">
        <f>IFERROR(VLOOKUP(Tabla1[[#This Row],[team_name]],bad_masc,2,0),7)</f>
        <v>7</v>
      </c>
      <c r="K329">
        <f>IFERROR(VLOOKUP(Tabla1[[#This Row],[team_name]],cur_masc,2,0),7)</f>
        <v>7</v>
      </c>
      <c r="L329">
        <f>IFERROR(VLOOKUP(Tabla1[[#This Row],[team_name]],ten_masc,2,0),7)</f>
        <v>7</v>
      </c>
      <c r="M329">
        <f>IFERROR(VLOOKUP(Tabla1[[#This Row],[team_name]],rug_masc,2,0),7)</f>
        <v>5</v>
      </c>
      <c r="N329">
        <f>IFERROR(VLOOKUP(Tabla1[[#This Row],[team_name]],sqs_masc,2,0),7)</f>
        <v>7</v>
      </c>
      <c r="O329">
        <f>IFERROR(VLOOKUP(Tabla1[[#This Row],[team_name]],vlp_masc,2,0),7)</f>
        <v>5</v>
      </c>
      <c r="P329">
        <f>IFERROR(VLOOKUP(Tabla1[[#This Row],[team_name]],tem_masc,2,0),7)</f>
        <v>3</v>
      </c>
      <c r="Q329">
        <f>IFERROR(VLOOKUP(Tabla1[[#This Row],[team_name]],bal_masc,2,0),7)</f>
        <v>7</v>
      </c>
      <c r="R329">
        <f>IFERROR(VLOOKUP(Tabla1[[#This Row],[team_name]],hck_masc,2,0),7)</f>
        <v>7</v>
      </c>
      <c r="S329">
        <f>IFERROR(VLOOKUP(Tabla1[[#This Row],[team_name]],arc_masc,2,0),7)</f>
        <v>4</v>
      </c>
      <c r="T329">
        <f>IFERROR(VLOOKUP(Tabla1[[#This Row],[team_name]],esg_masc,2,0),7)</f>
        <v>6</v>
      </c>
      <c r="U329">
        <f>IFERROR(VLOOKUP(Tabla1[[#This Row],[team_name]],vol_fem,2,0),7)</f>
        <v>7</v>
      </c>
      <c r="V329">
        <f>IFERROR(VLOOKUP(Tabla1[[#This Row],[team_name]],bas_fem,2,0),7)</f>
        <v>7</v>
      </c>
      <c r="W329">
        <f>IFERROR(VLOOKUP(Tabla1[[#This Row],[team_name]],bes_fem,2,0),7)</f>
        <v>7</v>
      </c>
      <c r="X329">
        <f>IFERROR(VLOOKUP(Tabla1[[#This Row],[team_name]],bad_fem,2,0),7)</f>
        <v>7</v>
      </c>
      <c r="Y329">
        <f>IFERROR(VLOOKUP(Tabla1[[#This Row],[team_name]],cur_fem,2,0),7)</f>
        <v>7</v>
      </c>
      <c r="Z329">
        <f>IFERROR(VLOOKUP(Tabla1[[#This Row],[team_name]],ten_fem,2,0),7)</f>
        <v>7</v>
      </c>
      <c r="AA329">
        <f>IFERROR(VLOOKUP(Tabla1[[#This Row],[team_name]],rug_fem,2,0),7)</f>
        <v>7</v>
      </c>
      <c r="AB329">
        <f>IFERROR(VLOOKUP(Tabla1[[#This Row],[team_name]],sqs_fem,2,0),7)</f>
        <v>7</v>
      </c>
      <c r="AC329">
        <f>IFERROR(VLOOKUP(Tabla1[[#This Row],[team_name]],vlp_fem,2,0),7)</f>
        <v>7</v>
      </c>
      <c r="AD329">
        <f>IFERROR(VLOOKUP(Tabla1[[#This Row],[team_name]],tem_fem,2,0),7)</f>
        <v>7</v>
      </c>
      <c r="AE329">
        <f>IFERROR(VLOOKUP(Tabla1[[#This Row],[team_name]],bal_fem,2,0),7)</f>
        <v>7</v>
      </c>
      <c r="AF329">
        <f>IFERROR(VLOOKUP(Tabla1[[#This Row],[team_name]],hck_fem,2,0),7)</f>
        <v>7</v>
      </c>
      <c r="AG329">
        <f>IFERROR(VLOOKUP(Tabla1[[#This Row],[team_name]],esg_fem,2,0),7)</f>
        <v>7</v>
      </c>
      <c r="AH329">
        <f>IFERROR(VLOOKUP(Tabla1[[#This Row],[team_name]],esg_fem,2,0),7)</f>
        <v>7</v>
      </c>
      <c r="AI329">
        <v>6</v>
      </c>
      <c r="AJ329">
        <v>7</v>
      </c>
      <c r="AK329">
        <v>7</v>
      </c>
      <c r="AL329">
        <v>7</v>
      </c>
      <c r="AM329">
        <v>7</v>
      </c>
      <c r="AN329">
        <v>7</v>
      </c>
      <c r="AO329">
        <v>7</v>
      </c>
      <c r="AP329">
        <v>7</v>
      </c>
      <c r="AQ329">
        <v>7</v>
      </c>
      <c r="AR329">
        <v>7</v>
      </c>
      <c r="AS329">
        <v>2</v>
      </c>
      <c r="AT329">
        <v>7</v>
      </c>
      <c r="AU329">
        <v>7</v>
      </c>
      <c r="AV329">
        <v>7</v>
      </c>
      <c r="AW329">
        <v>6</v>
      </c>
      <c r="AX329">
        <v>7</v>
      </c>
      <c r="AY329">
        <v>7</v>
      </c>
      <c r="AZ329">
        <v>7</v>
      </c>
      <c r="BA329">
        <v>5</v>
      </c>
      <c r="BB329">
        <v>7</v>
      </c>
      <c r="BC329">
        <v>7</v>
      </c>
      <c r="BD329">
        <v>7</v>
      </c>
      <c r="BE329">
        <v>7</v>
      </c>
      <c r="BF329">
        <v>7</v>
      </c>
      <c r="BG329">
        <v>7</v>
      </c>
      <c r="BH329">
        <v>3</v>
      </c>
      <c r="BI329">
        <v>3</v>
      </c>
      <c r="BJ329">
        <v>7</v>
      </c>
      <c r="BK329">
        <v>7</v>
      </c>
      <c r="BL329">
        <v>7</v>
      </c>
      <c r="BM329">
        <v>7</v>
      </c>
    </row>
    <row r="330" spans="1:65" x14ac:dyDescent="0.25">
      <c r="A330">
        <v>96</v>
      </c>
      <c r="B330" t="s">
        <v>431</v>
      </c>
      <c r="C330">
        <f>IFERROR(VLOOKUP(Tabla1[[#This Row],[team_name]],fut_masc,2,0),7)</f>
        <v>3</v>
      </c>
      <c r="D330">
        <f>IFERROR(VLOOKUP(Tabla1[[#This Row],[team_name]],fut_fem,2,0),7)</f>
        <v>7</v>
      </c>
      <c r="E330">
        <f>IFERROR(VLOOKUP(Tabla1[[#This Row],[team_name]],fts_masc,2,0),7)</f>
        <v>3</v>
      </c>
      <c r="F330">
        <f>IFERROR(VLOOKUP(Tabla1[[#This Row],[team_name]],fts_fem,2,0),7)</f>
        <v>7</v>
      </c>
      <c r="G330">
        <f>IFERROR(VLOOKUP(Tabla1[[#This Row],[team_name]],vol_masc,2,0),7)</f>
        <v>7</v>
      </c>
      <c r="H330">
        <f>IFERROR(VLOOKUP(Tabla1[[#This Row],[team_name]],bas_masc,2,0),7)</f>
        <v>5</v>
      </c>
      <c r="I330">
        <f>IFERROR(VLOOKUP(Tabla1[[#This Row],[team_name]],bes_masc,2,0),7)</f>
        <v>7</v>
      </c>
      <c r="J330">
        <f>IFERROR(VLOOKUP(Tabla1[[#This Row],[team_name]],bad_masc,2,0),7)</f>
        <v>7</v>
      </c>
      <c r="K330">
        <f>IFERROR(VLOOKUP(Tabla1[[#This Row],[team_name]],cur_masc,2,0),7)</f>
        <v>7</v>
      </c>
      <c r="L330">
        <f>IFERROR(VLOOKUP(Tabla1[[#This Row],[team_name]],ten_masc,2,0),7)</f>
        <v>7</v>
      </c>
      <c r="M330">
        <f>IFERROR(VLOOKUP(Tabla1[[#This Row],[team_name]],rug_masc,2,0),7)</f>
        <v>7</v>
      </c>
      <c r="N330">
        <f>IFERROR(VLOOKUP(Tabla1[[#This Row],[team_name]],sqs_masc,2,0),7)</f>
        <v>7</v>
      </c>
      <c r="O330">
        <f>IFERROR(VLOOKUP(Tabla1[[#This Row],[team_name]],vlp_masc,2,0),7)</f>
        <v>7</v>
      </c>
      <c r="P330">
        <f>IFERROR(VLOOKUP(Tabla1[[#This Row],[team_name]],tem_masc,2,0),7)</f>
        <v>7</v>
      </c>
      <c r="Q330">
        <f>IFERROR(VLOOKUP(Tabla1[[#This Row],[team_name]],bal_masc,2,0),7)</f>
        <v>7</v>
      </c>
      <c r="R330">
        <f>IFERROR(VLOOKUP(Tabla1[[#This Row],[team_name]],hck_masc,2,0),7)</f>
        <v>7</v>
      </c>
      <c r="S330">
        <f>IFERROR(VLOOKUP(Tabla1[[#This Row],[team_name]],arc_masc,2,0),7)</f>
        <v>6</v>
      </c>
      <c r="T330">
        <f>IFERROR(VLOOKUP(Tabla1[[#This Row],[team_name]],esg_masc,2,0),7)</f>
        <v>7</v>
      </c>
      <c r="U330">
        <f>IFERROR(VLOOKUP(Tabla1[[#This Row],[team_name]],vol_fem,2,0),7)</f>
        <v>7</v>
      </c>
      <c r="V330">
        <f>IFERROR(VLOOKUP(Tabla1[[#This Row],[team_name]],bas_fem,2,0),7)</f>
        <v>7</v>
      </c>
      <c r="W330">
        <f>IFERROR(VLOOKUP(Tabla1[[#This Row],[team_name]],bes_fem,2,0),7)</f>
        <v>7</v>
      </c>
      <c r="X330">
        <f>IFERROR(VLOOKUP(Tabla1[[#This Row],[team_name]],bad_fem,2,0),7)</f>
        <v>7</v>
      </c>
      <c r="Y330">
        <f>IFERROR(VLOOKUP(Tabla1[[#This Row],[team_name]],cur_fem,2,0),7)</f>
        <v>7</v>
      </c>
      <c r="Z330">
        <f>IFERROR(VLOOKUP(Tabla1[[#This Row],[team_name]],ten_fem,2,0),7)</f>
        <v>7</v>
      </c>
      <c r="AA330">
        <f>IFERROR(VLOOKUP(Tabla1[[#This Row],[team_name]],rug_fem,2,0),7)</f>
        <v>7</v>
      </c>
      <c r="AB330">
        <f>IFERROR(VLOOKUP(Tabla1[[#This Row],[team_name]],sqs_fem,2,0),7)</f>
        <v>7</v>
      </c>
      <c r="AC330">
        <f>IFERROR(VLOOKUP(Tabla1[[#This Row],[team_name]],vlp_fem,2,0),7)</f>
        <v>7</v>
      </c>
      <c r="AD330">
        <f>IFERROR(VLOOKUP(Tabla1[[#This Row],[team_name]],tem_fem,2,0),7)</f>
        <v>7</v>
      </c>
      <c r="AE330">
        <f>IFERROR(VLOOKUP(Tabla1[[#This Row],[team_name]],bal_fem,2,0),7)</f>
        <v>7</v>
      </c>
      <c r="AF330">
        <f>IFERROR(VLOOKUP(Tabla1[[#This Row],[team_name]],hck_fem,2,0),7)</f>
        <v>7</v>
      </c>
      <c r="AG330">
        <f>IFERROR(VLOOKUP(Tabla1[[#This Row],[team_name]],esg_fem,2,0),7)</f>
        <v>7</v>
      </c>
      <c r="AH330">
        <f>IFERROR(VLOOKUP(Tabla1[[#This Row],[team_name]],esg_fem,2,0),7)</f>
        <v>7</v>
      </c>
      <c r="AI330">
        <v>7</v>
      </c>
      <c r="AJ330">
        <v>7</v>
      </c>
      <c r="AK330">
        <v>7</v>
      </c>
      <c r="AL330">
        <v>7</v>
      </c>
      <c r="AM330">
        <v>7</v>
      </c>
      <c r="AN330">
        <v>7</v>
      </c>
      <c r="AO330">
        <v>7</v>
      </c>
      <c r="AP330">
        <v>7</v>
      </c>
      <c r="AQ330">
        <v>7</v>
      </c>
      <c r="AR330">
        <v>7</v>
      </c>
      <c r="AS330">
        <v>5</v>
      </c>
      <c r="AT330">
        <v>7</v>
      </c>
      <c r="AU330">
        <v>7</v>
      </c>
      <c r="AV330">
        <v>7</v>
      </c>
      <c r="AW330">
        <v>7</v>
      </c>
      <c r="AX330">
        <v>7</v>
      </c>
      <c r="AY330">
        <v>7</v>
      </c>
      <c r="AZ330">
        <v>7</v>
      </c>
      <c r="BA330">
        <v>7</v>
      </c>
      <c r="BB330">
        <v>7</v>
      </c>
      <c r="BC330">
        <v>7</v>
      </c>
      <c r="BD330">
        <v>7</v>
      </c>
      <c r="BE330">
        <v>7</v>
      </c>
      <c r="BF330">
        <v>7</v>
      </c>
      <c r="BG330">
        <v>7</v>
      </c>
      <c r="BH330">
        <v>3</v>
      </c>
      <c r="BI330">
        <v>3</v>
      </c>
      <c r="BJ330">
        <v>7</v>
      </c>
      <c r="BK330">
        <v>7</v>
      </c>
      <c r="BL330">
        <v>7</v>
      </c>
      <c r="BM330">
        <v>7</v>
      </c>
    </row>
    <row r="331" spans="1:65" x14ac:dyDescent="0.25">
      <c r="A331">
        <v>97</v>
      </c>
      <c r="B331" t="s">
        <v>513</v>
      </c>
      <c r="C331">
        <f>IFERROR(VLOOKUP(Tabla1[[#This Row],[team_name]],fut_masc,2,0),7)</f>
        <v>3</v>
      </c>
      <c r="D331">
        <f>IFERROR(VLOOKUP(Tabla1[[#This Row],[team_name]],fut_fem,2,0),7)</f>
        <v>7</v>
      </c>
      <c r="E331">
        <f>IFERROR(VLOOKUP(Tabla1[[#This Row],[team_name]],fts_masc,2,0),7)</f>
        <v>7</v>
      </c>
      <c r="F331">
        <f>IFERROR(VLOOKUP(Tabla1[[#This Row],[team_name]],fts_fem,2,0),7)</f>
        <v>7</v>
      </c>
      <c r="G331">
        <f>IFERROR(VLOOKUP(Tabla1[[#This Row],[team_name]],vol_masc,2,0),7)</f>
        <v>6</v>
      </c>
      <c r="H331">
        <f>IFERROR(VLOOKUP(Tabla1[[#This Row],[team_name]],bas_masc,2,0),7)</f>
        <v>5</v>
      </c>
      <c r="I331">
        <f>IFERROR(VLOOKUP(Tabla1[[#This Row],[team_name]],bes_masc,2,0),7)</f>
        <v>6</v>
      </c>
      <c r="J331">
        <f>IFERROR(VLOOKUP(Tabla1[[#This Row],[team_name]],bad_masc,2,0),7)</f>
        <v>7</v>
      </c>
      <c r="K331">
        <f>IFERROR(VLOOKUP(Tabla1[[#This Row],[team_name]],cur_masc,2,0),7)</f>
        <v>4</v>
      </c>
      <c r="L331">
        <f>IFERROR(VLOOKUP(Tabla1[[#This Row],[team_name]],ten_masc,2,0),7)</f>
        <v>7</v>
      </c>
      <c r="M331">
        <f>IFERROR(VLOOKUP(Tabla1[[#This Row],[team_name]],rug_masc,2,0),7)</f>
        <v>1</v>
      </c>
      <c r="N331">
        <f>IFERROR(VLOOKUP(Tabla1[[#This Row],[team_name]],sqs_masc,2,0),7)</f>
        <v>7</v>
      </c>
      <c r="O331">
        <f>IFERROR(VLOOKUP(Tabla1[[#This Row],[team_name]],vlp_masc,2,0),7)</f>
        <v>7</v>
      </c>
      <c r="P331">
        <f>IFERROR(VLOOKUP(Tabla1[[#This Row],[team_name]],tem_masc,2,0),7)</f>
        <v>7</v>
      </c>
      <c r="Q331">
        <f>IFERROR(VLOOKUP(Tabla1[[#This Row],[team_name]],bal_masc,2,0),7)</f>
        <v>7</v>
      </c>
      <c r="R331">
        <f>IFERROR(VLOOKUP(Tabla1[[#This Row],[team_name]],hck_masc,2,0),7)</f>
        <v>2</v>
      </c>
      <c r="S331">
        <f>IFERROR(VLOOKUP(Tabla1[[#This Row],[team_name]],arc_masc,2,0),7)</f>
        <v>6</v>
      </c>
      <c r="T331">
        <f>IFERROR(VLOOKUP(Tabla1[[#This Row],[team_name]],esg_masc,2,0),7)</f>
        <v>7</v>
      </c>
      <c r="U331">
        <f>IFERROR(VLOOKUP(Tabla1[[#This Row],[team_name]],vol_fem,2,0),7)</f>
        <v>7</v>
      </c>
      <c r="V331">
        <f>IFERROR(VLOOKUP(Tabla1[[#This Row],[team_name]],bas_fem,2,0),7)</f>
        <v>7</v>
      </c>
      <c r="W331">
        <f>IFERROR(VLOOKUP(Tabla1[[#This Row],[team_name]],bes_fem,2,0),7)</f>
        <v>7</v>
      </c>
      <c r="X331">
        <f>IFERROR(VLOOKUP(Tabla1[[#This Row],[team_name]],bad_fem,2,0),7)</f>
        <v>7</v>
      </c>
      <c r="Y331">
        <f>IFERROR(VLOOKUP(Tabla1[[#This Row],[team_name]],cur_fem,2,0),7)</f>
        <v>7</v>
      </c>
      <c r="Z331">
        <f>IFERROR(VLOOKUP(Tabla1[[#This Row],[team_name]],ten_fem,2,0),7)</f>
        <v>7</v>
      </c>
      <c r="AA331">
        <f>IFERROR(VLOOKUP(Tabla1[[#This Row],[team_name]],rug_fem,2,0),7)</f>
        <v>7</v>
      </c>
      <c r="AB331">
        <f>IFERROR(VLOOKUP(Tabla1[[#This Row],[team_name]],sqs_fem,2,0),7)</f>
        <v>7</v>
      </c>
      <c r="AC331">
        <f>IFERROR(VLOOKUP(Tabla1[[#This Row],[team_name]],vlp_fem,2,0),7)</f>
        <v>7</v>
      </c>
      <c r="AD331">
        <f>IFERROR(VLOOKUP(Tabla1[[#This Row],[team_name]],tem_fem,2,0),7)</f>
        <v>7</v>
      </c>
      <c r="AE331">
        <f>IFERROR(VLOOKUP(Tabla1[[#This Row],[team_name]],bal_fem,2,0),7)</f>
        <v>7</v>
      </c>
      <c r="AF331">
        <f>IFERROR(VLOOKUP(Tabla1[[#This Row],[team_name]],hck_fem,2,0),7)</f>
        <v>7</v>
      </c>
      <c r="AG331">
        <f>IFERROR(VLOOKUP(Tabla1[[#This Row],[team_name]],esg_fem,2,0),7)</f>
        <v>7</v>
      </c>
      <c r="AH331">
        <f>IFERROR(VLOOKUP(Tabla1[[#This Row],[team_name]],esg_fem,2,0),7)</f>
        <v>7</v>
      </c>
      <c r="AI331">
        <v>3</v>
      </c>
      <c r="AJ331">
        <v>7</v>
      </c>
      <c r="AK331">
        <v>7</v>
      </c>
      <c r="AL331">
        <v>4</v>
      </c>
      <c r="AM331">
        <v>4</v>
      </c>
      <c r="AN331">
        <v>7</v>
      </c>
      <c r="AO331">
        <v>4</v>
      </c>
      <c r="AP331">
        <v>4</v>
      </c>
      <c r="AQ331">
        <v>7</v>
      </c>
      <c r="AR331">
        <v>7</v>
      </c>
      <c r="AS331">
        <v>6</v>
      </c>
      <c r="AT331">
        <v>7</v>
      </c>
      <c r="AU331">
        <v>3</v>
      </c>
      <c r="AV331">
        <v>6</v>
      </c>
      <c r="AW331">
        <v>6</v>
      </c>
      <c r="AX331">
        <v>3</v>
      </c>
      <c r="AY331">
        <v>7</v>
      </c>
      <c r="AZ331">
        <v>7</v>
      </c>
      <c r="BA331">
        <v>5</v>
      </c>
      <c r="BB331">
        <v>6</v>
      </c>
      <c r="BC331">
        <v>7</v>
      </c>
      <c r="BD331">
        <v>7</v>
      </c>
      <c r="BE331">
        <v>7</v>
      </c>
      <c r="BF331">
        <v>7</v>
      </c>
      <c r="BG331">
        <v>7</v>
      </c>
      <c r="BH331">
        <v>3</v>
      </c>
      <c r="BI331">
        <v>3</v>
      </c>
      <c r="BJ331">
        <v>7</v>
      </c>
      <c r="BK331">
        <v>7</v>
      </c>
      <c r="BL331">
        <v>7</v>
      </c>
      <c r="BM331">
        <v>7</v>
      </c>
    </row>
    <row r="332" spans="1:65" x14ac:dyDescent="0.25">
      <c r="A332">
        <v>98</v>
      </c>
      <c r="B332" t="s">
        <v>503</v>
      </c>
      <c r="C332">
        <f>IFERROR(VLOOKUP(Tabla1[[#This Row],[team_name]],fut_masc,2,0),7)</f>
        <v>4</v>
      </c>
      <c r="D332">
        <f>IFERROR(VLOOKUP(Tabla1[[#This Row],[team_name]],fut_fem,2,0),7)</f>
        <v>7</v>
      </c>
      <c r="E332">
        <f>IFERROR(VLOOKUP(Tabla1[[#This Row],[team_name]],fts_masc,2,0),7)</f>
        <v>7</v>
      </c>
      <c r="F332">
        <f>IFERROR(VLOOKUP(Tabla1[[#This Row],[team_name]],fts_fem,2,0),7)</f>
        <v>7</v>
      </c>
      <c r="G332">
        <f>IFERROR(VLOOKUP(Tabla1[[#This Row],[team_name]],vol_masc,2,0),7)</f>
        <v>5</v>
      </c>
      <c r="H332">
        <f>IFERROR(VLOOKUP(Tabla1[[#This Row],[team_name]],bas_masc,2,0),7)</f>
        <v>7</v>
      </c>
      <c r="I332">
        <f>IFERROR(VLOOKUP(Tabla1[[#This Row],[team_name]],bes_masc,2,0),7)</f>
        <v>7</v>
      </c>
      <c r="J332">
        <f>IFERROR(VLOOKUP(Tabla1[[#This Row],[team_name]],bad_masc,2,0),7)</f>
        <v>7</v>
      </c>
      <c r="K332">
        <f>IFERROR(VLOOKUP(Tabla1[[#This Row],[team_name]],cur_masc,2,0),7)</f>
        <v>7</v>
      </c>
      <c r="L332">
        <f>IFERROR(VLOOKUP(Tabla1[[#This Row],[team_name]],ten_masc,2,0),7)</f>
        <v>7</v>
      </c>
      <c r="M332">
        <f>IFERROR(VLOOKUP(Tabla1[[#This Row],[team_name]],rug_masc,2,0),7)</f>
        <v>7</v>
      </c>
      <c r="N332">
        <f>IFERROR(VLOOKUP(Tabla1[[#This Row],[team_name]],sqs_masc,2,0),7)</f>
        <v>7</v>
      </c>
      <c r="O332">
        <f>IFERROR(VLOOKUP(Tabla1[[#This Row],[team_name]],vlp_masc,2,0),7)</f>
        <v>7</v>
      </c>
      <c r="P332">
        <f>IFERROR(VLOOKUP(Tabla1[[#This Row],[team_name]],tem_masc,2,0),7)</f>
        <v>7</v>
      </c>
      <c r="Q332">
        <f>IFERROR(VLOOKUP(Tabla1[[#This Row],[team_name]],bal_masc,2,0),7)</f>
        <v>7</v>
      </c>
      <c r="R332">
        <f>IFERROR(VLOOKUP(Tabla1[[#This Row],[team_name]],hck_masc,2,0),7)</f>
        <v>7</v>
      </c>
      <c r="S332">
        <f>IFERROR(VLOOKUP(Tabla1[[#This Row],[team_name]],arc_masc,2,0),7)</f>
        <v>7</v>
      </c>
      <c r="T332">
        <f>IFERROR(VLOOKUP(Tabla1[[#This Row],[team_name]],esg_masc,2,0),7)</f>
        <v>7</v>
      </c>
      <c r="U332">
        <f>IFERROR(VLOOKUP(Tabla1[[#This Row],[team_name]],vol_fem,2,0),7)</f>
        <v>7</v>
      </c>
      <c r="V332">
        <f>IFERROR(VLOOKUP(Tabla1[[#This Row],[team_name]],bas_fem,2,0),7)</f>
        <v>7</v>
      </c>
      <c r="W332">
        <f>IFERROR(VLOOKUP(Tabla1[[#This Row],[team_name]],bes_fem,2,0),7)</f>
        <v>7</v>
      </c>
      <c r="X332">
        <f>IFERROR(VLOOKUP(Tabla1[[#This Row],[team_name]],bad_fem,2,0),7)</f>
        <v>7</v>
      </c>
      <c r="Y332">
        <f>IFERROR(VLOOKUP(Tabla1[[#This Row],[team_name]],cur_fem,2,0),7)</f>
        <v>7</v>
      </c>
      <c r="Z332">
        <f>IFERROR(VLOOKUP(Tabla1[[#This Row],[team_name]],ten_fem,2,0),7)</f>
        <v>7</v>
      </c>
      <c r="AA332">
        <f>IFERROR(VLOOKUP(Tabla1[[#This Row],[team_name]],rug_fem,2,0),7)</f>
        <v>7</v>
      </c>
      <c r="AB332">
        <f>IFERROR(VLOOKUP(Tabla1[[#This Row],[team_name]],sqs_fem,2,0),7)</f>
        <v>7</v>
      </c>
      <c r="AC332">
        <f>IFERROR(VLOOKUP(Tabla1[[#This Row],[team_name]],vlp_fem,2,0),7)</f>
        <v>7</v>
      </c>
      <c r="AD332">
        <f>IFERROR(VLOOKUP(Tabla1[[#This Row],[team_name]],tem_fem,2,0),7)</f>
        <v>7</v>
      </c>
      <c r="AE332">
        <f>IFERROR(VLOOKUP(Tabla1[[#This Row],[team_name]],bal_fem,2,0),7)</f>
        <v>7</v>
      </c>
      <c r="AF332">
        <f>IFERROR(VLOOKUP(Tabla1[[#This Row],[team_name]],hck_fem,2,0),7)</f>
        <v>7</v>
      </c>
      <c r="AG332">
        <f>IFERROR(VLOOKUP(Tabla1[[#This Row],[team_name]],esg_fem,2,0),7)</f>
        <v>7</v>
      </c>
      <c r="AH332">
        <f>IFERROR(VLOOKUP(Tabla1[[#This Row],[team_name]],esg_fem,2,0),7)</f>
        <v>7</v>
      </c>
      <c r="AI332">
        <v>6</v>
      </c>
      <c r="AJ332">
        <v>7</v>
      </c>
      <c r="AK332">
        <v>7</v>
      </c>
      <c r="AL332">
        <v>5</v>
      </c>
      <c r="AM332">
        <v>7</v>
      </c>
      <c r="AN332">
        <v>7</v>
      </c>
      <c r="AO332">
        <v>7</v>
      </c>
      <c r="AP332">
        <v>7</v>
      </c>
      <c r="AQ332">
        <v>7</v>
      </c>
      <c r="AR332">
        <v>7</v>
      </c>
      <c r="AS332">
        <v>7</v>
      </c>
      <c r="AT332">
        <v>7</v>
      </c>
      <c r="AU332">
        <v>7</v>
      </c>
      <c r="AV332">
        <v>7</v>
      </c>
      <c r="AW332">
        <v>7</v>
      </c>
      <c r="AX332">
        <v>5</v>
      </c>
      <c r="AY332">
        <v>7</v>
      </c>
      <c r="AZ332">
        <v>7</v>
      </c>
      <c r="BA332">
        <v>7</v>
      </c>
      <c r="BB332">
        <v>7</v>
      </c>
      <c r="BC332">
        <v>7</v>
      </c>
      <c r="BD332">
        <v>7</v>
      </c>
      <c r="BE332">
        <v>7</v>
      </c>
      <c r="BF332">
        <v>7</v>
      </c>
      <c r="BG332">
        <v>7</v>
      </c>
      <c r="BH332">
        <v>3</v>
      </c>
      <c r="BI332">
        <v>3</v>
      </c>
      <c r="BJ332">
        <v>7</v>
      </c>
      <c r="BK332">
        <v>7</v>
      </c>
      <c r="BL332">
        <v>7</v>
      </c>
      <c r="BM332">
        <v>7</v>
      </c>
    </row>
    <row r="333" spans="1:65" x14ac:dyDescent="0.25">
      <c r="A333">
        <v>99</v>
      </c>
      <c r="B333" t="s">
        <v>519</v>
      </c>
      <c r="C333">
        <f>IFERROR(VLOOKUP(Tabla1[[#This Row],[team_name]],fut_masc,2,0),7)</f>
        <v>4</v>
      </c>
      <c r="D333">
        <f>IFERROR(VLOOKUP(Tabla1[[#This Row],[team_name]],fut_fem,2,0),7)</f>
        <v>7</v>
      </c>
      <c r="E333">
        <f>IFERROR(VLOOKUP(Tabla1[[#This Row],[team_name]],fts_masc,2,0),7)</f>
        <v>7</v>
      </c>
      <c r="F333">
        <f>IFERROR(VLOOKUP(Tabla1[[#This Row],[team_name]],fts_fem,2,0),7)</f>
        <v>7</v>
      </c>
      <c r="G333">
        <f>IFERROR(VLOOKUP(Tabla1[[#This Row],[team_name]],vol_masc,2,0),7)</f>
        <v>6</v>
      </c>
      <c r="H333">
        <f>IFERROR(VLOOKUP(Tabla1[[#This Row],[team_name]],bas_masc,2,0),7)</f>
        <v>3</v>
      </c>
      <c r="I333">
        <f>IFERROR(VLOOKUP(Tabla1[[#This Row],[team_name]],bes_masc,2,0),7)</f>
        <v>7</v>
      </c>
      <c r="J333">
        <f>IFERROR(VLOOKUP(Tabla1[[#This Row],[team_name]],bad_masc,2,0),7)</f>
        <v>7</v>
      </c>
      <c r="K333">
        <f>IFERROR(VLOOKUP(Tabla1[[#This Row],[team_name]],cur_masc,2,0),7)</f>
        <v>7</v>
      </c>
      <c r="L333">
        <f>IFERROR(VLOOKUP(Tabla1[[#This Row],[team_name]],ten_masc,2,0),7)</f>
        <v>7</v>
      </c>
      <c r="M333">
        <f>IFERROR(VLOOKUP(Tabla1[[#This Row],[team_name]],rug_masc,2,0),7)</f>
        <v>7</v>
      </c>
      <c r="N333">
        <f>IFERROR(VLOOKUP(Tabla1[[#This Row],[team_name]],sqs_masc,2,0),7)</f>
        <v>7</v>
      </c>
      <c r="O333">
        <f>IFERROR(VLOOKUP(Tabla1[[#This Row],[team_name]],vlp_masc,2,0),7)</f>
        <v>7</v>
      </c>
      <c r="P333">
        <f>IFERROR(VLOOKUP(Tabla1[[#This Row],[team_name]],tem_masc,2,0),7)</f>
        <v>7</v>
      </c>
      <c r="Q333">
        <f>IFERROR(VLOOKUP(Tabla1[[#This Row],[team_name]],bal_masc,2,0),7)</f>
        <v>7</v>
      </c>
      <c r="R333">
        <f>IFERROR(VLOOKUP(Tabla1[[#This Row],[team_name]],hck_masc,2,0),7)</f>
        <v>7</v>
      </c>
      <c r="S333">
        <f>IFERROR(VLOOKUP(Tabla1[[#This Row],[team_name]],arc_masc,2,0),7)</f>
        <v>7</v>
      </c>
      <c r="T333">
        <f>IFERROR(VLOOKUP(Tabla1[[#This Row],[team_name]],esg_masc,2,0),7)</f>
        <v>7</v>
      </c>
      <c r="U333">
        <f>IFERROR(VLOOKUP(Tabla1[[#This Row],[team_name]],vol_fem,2,0),7)</f>
        <v>7</v>
      </c>
      <c r="V333">
        <f>IFERROR(VLOOKUP(Tabla1[[#This Row],[team_name]],bas_fem,2,0),7)</f>
        <v>7</v>
      </c>
      <c r="W333">
        <f>IFERROR(VLOOKUP(Tabla1[[#This Row],[team_name]],bes_fem,2,0),7)</f>
        <v>7</v>
      </c>
      <c r="X333">
        <f>IFERROR(VLOOKUP(Tabla1[[#This Row],[team_name]],bad_fem,2,0),7)</f>
        <v>7</v>
      </c>
      <c r="Y333">
        <f>IFERROR(VLOOKUP(Tabla1[[#This Row],[team_name]],cur_fem,2,0),7)</f>
        <v>7</v>
      </c>
      <c r="Z333">
        <f>IFERROR(VLOOKUP(Tabla1[[#This Row],[team_name]],ten_fem,2,0),7)</f>
        <v>7</v>
      </c>
      <c r="AA333">
        <f>IFERROR(VLOOKUP(Tabla1[[#This Row],[team_name]],rug_fem,2,0),7)</f>
        <v>7</v>
      </c>
      <c r="AB333">
        <f>IFERROR(VLOOKUP(Tabla1[[#This Row],[team_name]],sqs_fem,2,0),7)</f>
        <v>7</v>
      </c>
      <c r="AC333">
        <f>IFERROR(VLOOKUP(Tabla1[[#This Row],[team_name]],vlp_fem,2,0),7)</f>
        <v>7</v>
      </c>
      <c r="AD333">
        <f>IFERROR(VLOOKUP(Tabla1[[#This Row],[team_name]],tem_fem,2,0),7)</f>
        <v>7</v>
      </c>
      <c r="AE333">
        <f>IFERROR(VLOOKUP(Tabla1[[#This Row],[team_name]],bal_fem,2,0),7)</f>
        <v>7</v>
      </c>
      <c r="AF333">
        <f>IFERROR(VLOOKUP(Tabla1[[#This Row],[team_name]],hck_fem,2,0),7)</f>
        <v>7</v>
      </c>
      <c r="AG333">
        <f>IFERROR(VLOOKUP(Tabla1[[#This Row],[team_name]],esg_fem,2,0),7)</f>
        <v>7</v>
      </c>
      <c r="AH333">
        <f>IFERROR(VLOOKUP(Tabla1[[#This Row],[team_name]],esg_fem,2,0),7)</f>
        <v>7</v>
      </c>
      <c r="AI333">
        <v>6</v>
      </c>
      <c r="AJ333">
        <v>7</v>
      </c>
      <c r="AK333">
        <v>7</v>
      </c>
      <c r="AL333">
        <v>7</v>
      </c>
      <c r="AM333">
        <v>7</v>
      </c>
      <c r="AN333">
        <v>7</v>
      </c>
      <c r="AO333">
        <v>7</v>
      </c>
      <c r="AP333">
        <v>7</v>
      </c>
      <c r="AQ333">
        <v>7</v>
      </c>
      <c r="AR333">
        <v>7</v>
      </c>
      <c r="AS333">
        <v>7</v>
      </c>
      <c r="AT333">
        <v>7</v>
      </c>
      <c r="AU333">
        <v>6</v>
      </c>
      <c r="AV333">
        <v>7</v>
      </c>
      <c r="AW333">
        <v>7</v>
      </c>
      <c r="AX333">
        <v>7</v>
      </c>
      <c r="AY333">
        <v>7</v>
      </c>
      <c r="AZ333">
        <v>7</v>
      </c>
      <c r="BA333">
        <v>7</v>
      </c>
      <c r="BB333">
        <v>7</v>
      </c>
      <c r="BC333">
        <v>7</v>
      </c>
      <c r="BD333">
        <v>7</v>
      </c>
      <c r="BE333">
        <v>7</v>
      </c>
      <c r="BF333">
        <v>7</v>
      </c>
      <c r="BG333">
        <v>7</v>
      </c>
      <c r="BH333">
        <v>3</v>
      </c>
      <c r="BI333">
        <v>3</v>
      </c>
      <c r="BJ333">
        <v>7</v>
      </c>
      <c r="BK333">
        <v>7</v>
      </c>
      <c r="BL333">
        <v>7</v>
      </c>
      <c r="BM333">
        <v>7</v>
      </c>
    </row>
    <row r="334" spans="1:65" x14ac:dyDescent="0.25">
      <c r="A334">
        <v>100</v>
      </c>
      <c r="B334" t="s">
        <v>410</v>
      </c>
      <c r="C334">
        <f>IFERROR(VLOOKUP(Tabla1[[#This Row],[team_name]],fut_masc,2,0),7)</f>
        <v>7</v>
      </c>
      <c r="D334">
        <f>IFERROR(VLOOKUP(Tabla1[[#This Row],[team_name]],fut_fem,2,0),7)</f>
        <v>7</v>
      </c>
      <c r="E334">
        <f>IFERROR(VLOOKUP(Tabla1[[#This Row],[team_name]],fts_masc,2,0),7)</f>
        <v>7</v>
      </c>
      <c r="F334">
        <f>IFERROR(VLOOKUP(Tabla1[[#This Row],[team_name]],fts_fem,2,0),7)</f>
        <v>7</v>
      </c>
      <c r="G334">
        <f>IFERROR(VLOOKUP(Tabla1[[#This Row],[team_name]],vol_masc,2,0),7)</f>
        <v>7</v>
      </c>
      <c r="H334">
        <f>IFERROR(VLOOKUP(Tabla1[[#This Row],[team_name]],bas_masc,2,0),7)</f>
        <v>7</v>
      </c>
      <c r="I334">
        <f>IFERROR(VLOOKUP(Tabla1[[#This Row],[team_name]],bes_masc,2,0),7)</f>
        <v>7</v>
      </c>
      <c r="J334">
        <f>IFERROR(VLOOKUP(Tabla1[[#This Row],[team_name]],bad_masc,2,0),7)</f>
        <v>7</v>
      </c>
      <c r="K334">
        <f>IFERROR(VLOOKUP(Tabla1[[#This Row],[team_name]],cur_masc,2,0),7)</f>
        <v>7</v>
      </c>
      <c r="L334">
        <f>IFERROR(VLOOKUP(Tabla1[[#This Row],[team_name]],ten_masc,2,0),7)</f>
        <v>7</v>
      </c>
      <c r="M334">
        <f>IFERROR(VLOOKUP(Tabla1[[#This Row],[team_name]],rug_masc,2,0),7)</f>
        <v>4</v>
      </c>
      <c r="N334">
        <f>IFERROR(VLOOKUP(Tabla1[[#This Row],[team_name]],sqs_masc,2,0),7)</f>
        <v>7</v>
      </c>
      <c r="O334">
        <f>IFERROR(VLOOKUP(Tabla1[[#This Row],[team_name]],vlp_masc,2,0),7)</f>
        <v>7</v>
      </c>
      <c r="P334">
        <f>IFERROR(VLOOKUP(Tabla1[[#This Row],[team_name]],tem_masc,2,0),7)</f>
        <v>7</v>
      </c>
      <c r="Q334">
        <f>IFERROR(VLOOKUP(Tabla1[[#This Row],[team_name]],bal_masc,2,0),7)</f>
        <v>7</v>
      </c>
      <c r="R334">
        <f>IFERROR(VLOOKUP(Tabla1[[#This Row],[team_name]],hck_masc,2,0),7)</f>
        <v>7</v>
      </c>
      <c r="S334">
        <f>IFERROR(VLOOKUP(Tabla1[[#This Row],[team_name]],arc_masc,2,0),7)</f>
        <v>7</v>
      </c>
      <c r="T334">
        <f>IFERROR(VLOOKUP(Tabla1[[#This Row],[team_name]],esg_masc,2,0),7)</f>
        <v>7</v>
      </c>
      <c r="U334">
        <f>IFERROR(VLOOKUP(Tabla1[[#This Row],[team_name]],vol_fem,2,0),7)</f>
        <v>7</v>
      </c>
      <c r="V334">
        <f>IFERROR(VLOOKUP(Tabla1[[#This Row],[team_name]],bas_fem,2,0),7)</f>
        <v>7</v>
      </c>
      <c r="W334">
        <f>IFERROR(VLOOKUP(Tabla1[[#This Row],[team_name]],bes_fem,2,0),7)</f>
        <v>7</v>
      </c>
      <c r="X334">
        <f>IFERROR(VLOOKUP(Tabla1[[#This Row],[team_name]],bad_fem,2,0),7)</f>
        <v>7</v>
      </c>
      <c r="Y334">
        <f>IFERROR(VLOOKUP(Tabla1[[#This Row],[team_name]],cur_fem,2,0),7)</f>
        <v>7</v>
      </c>
      <c r="Z334">
        <f>IFERROR(VLOOKUP(Tabla1[[#This Row],[team_name]],ten_fem,2,0),7)</f>
        <v>7</v>
      </c>
      <c r="AA334">
        <f>IFERROR(VLOOKUP(Tabla1[[#This Row],[team_name]],rug_fem,2,0),7)</f>
        <v>7</v>
      </c>
      <c r="AB334">
        <f>IFERROR(VLOOKUP(Tabla1[[#This Row],[team_name]],sqs_fem,2,0),7)</f>
        <v>7</v>
      </c>
      <c r="AC334">
        <f>IFERROR(VLOOKUP(Tabla1[[#This Row],[team_name]],vlp_fem,2,0),7)</f>
        <v>7</v>
      </c>
      <c r="AD334">
        <f>IFERROR(VLOOKUP(Tabla1[[#This Row],[team_name]],tem_fem,2,0),7)</f>
        <v>7</v>
      </c>
      <c r="AE334">
        <f>IFERROR(VLOOKUP(Tabla1[[#This Row],[team_name]],bal_fem,2,0),7)</f>
        <v>7</v>
      </c>
      <c r="AF334">
        <f>IFERROR(VLOOKUP(Tabla1[[#This Row],[team_name]],hck_fem,2,0),7)</f>
        <v>7</v>
      </c>
      <c r="AG334">
        <f>IFERROR(VLOOKUP(Tabla1[[#This Row],[team_name]],esg_fem,2,0),7)</f>
        <v>7</v>
      </c>
      <c r="AH334">
        <f>IFERROR(VLOOKUP(Tabla1[[#This Row],[team_name]],esg_fem,2,0),7)</f>
        <v>7</v>
      </c>
      <c r="AI334">
        <v>6</v>
      </c>
      <c r="AJ334">
        <v>7</v>
      </c>
      <c r="AK334">
        <v>7</v>
      </c>
      <c r="AL334">
        <v>7</v>
      </c>
      <c r="AM334">
        <v>7</v>
      </c>
      <c r="AN334">
        <v>7</v>
      </c>
      <c r="AO334">
        <v>7</v>
      </c>
      <c r="AP334">
        <v>7</v>
      </c>
      <c r="AQ334">
        <v>7</v>
      </c>
      <c r="AR334">
        <v>7</v>
      </c>
      <c r="AS334">
        <v>7</v>
      </c>
      <c r="AT334">
        <v>7</v>
      </c>
      <c r="AU334">
        <v>7</v>
      </c>
      <c r="AV334">
        <v>7</v>
      </c>
      <c r="AW334">
        <v>7</v>
      </c>
      <c r="AX334">
        <v>7</v>
      </c>
      <c r="AY334">
        <v>7</v>
      </c>
      <c r="AZ334">
        <v>7</v>
      </c>
      <c r="BA334">
        <v>7</v>
      </c>
      <c r="BB334">
        <v>7</v>
      </c>
      <c r="BC334">
        <v>7</v>
      </c>
      <c r="BD334">
        <v>7</v>
      </c>
      <c r="BE334">
        <v>7</v>
      </c>
      <c r="BF334">
        <v>7</v>
      </c>
      <c r="BG334">
        <v>7</v>
      </c>
      <c r="BH334">
        <v>3</v>
      </c>
      <c r="BI334">
        <v>3</v>
      </c>
      <c r="BJ334">
        <v>7</v>
      </c>
      <c r="BK334">
        <v>7</v>
      </c>
      <c r="BL334">
        <v>7</v>
      </c>
      <c r="BM334">
        <v>7</v>
      </c>
    </row>
    <row r="335" spans="1:65" x14ac:dyDescent="0.25">
      <c r="A335">
        <v>101</v>
      </c>
      <c r="B335" t="s">
        <v>526</v>
      </c>
      <c r="C335">
        <f>IFERROR(VLOOKUP(Tabla1[[#This Row],[team_name]],fut_masc,2,0),7)</f>
        <v>6</v>
      </c>
      <c r="D335">
        <f>IFERROR(VLOOKUP(Tabla1[[#This Row],[team_name]],fut_fem,2,0),7)</f>
        <v>7</v>
      </c>
      <c r="E335">
        <f>IFERROR(VLOOKUP(Tabla1[[#This Row],[team_name]],fts_masc,2,0),7)</f>
        <v>7</v>
      </c>
      <c r="F335">
        <f>IFERROR(VLOOKUP(Tabla1[[#This Row],[team_name]],fts_fem,2,0),7)</f>
        <v>7</v>
      </c>
      <c r="G335">
        <f>IFERROR(VLOOKUP(Tabla1[[#This Row],[team_name]],vol_masc,2,0),7)</f>
        <v>6</v>
      </c>
      <c r="H335">
        <f>IFERROR(VLOOKUP(Tabla1[[#This Row],[team_name]],bas_masc,2,0),7)</f>
        <v>7</v>
      </c>
      <c r="I335">
        <f>IFERROR(VLOOKUP(Tabla1[[#This Row],[team_name]],bes_masc,2,0),7)</f>
        <v>7</v>
      </c>
      <c r="J335">
        <f>IFERROR(VLOOKUP(Tabla1[[#This Row],[team_name]],bad_masc,2,0),7)</f>
        <v>7</v>
      </c>
      <c r="K335">
        <f>IFERROR(VLOOKUP(Tabla1[[#This Row],[team_name]],cur_masc,2,0),7)</f>
        <v>7</v>
      </c>
      <c r="L335">
        <f>IFERROR(VLOOKUP(Tabla1[[#This Row],[team_name]],ten_masc,2,0),7)</f>
        <v>7</v>
      </c>
      <c r="M335">
        <f>IFERROR(VLOOKUP(Tabla1[[#This Row],[team_name]],rug_masc,2,0),7)</f>
        <v>7</v>
      </c>
      <c r="N335">
        <f>IFERROR(VLOOKUP(Tabla1[[#This Row],[team_name]],sqs_masc,2,0),7)</f>
        <v>7</v>
      </c>
      <c r="O335">
        <f>IFERROR(VLOOKUP(Tabla1[[#This Row],[team_name]],vlp_masc,2,0),7)</f>
        <v>7</v>
      </c>
      <c r="P335">
        <f>IFERROR(VLOOKUP(Tabla1[[#This Row],[team_name]],tem_masc,2,0),7)</f>
        <v>7</v>
      </c>
      <c r="Q335">
        <f>IFERROR(VLOOKUP(Tabla1[[#This Row],[team_name]],bal_masc,2,0),7)</f>
        <v>7</v>
      </c>
      <c r="R335">
        <f>IFERROR(VLOOKUP(Tabla1[[#This Row],[team_name]],hck_masc,2,0),7)</f>
        <v>7</v>
      </c>
      <c r="S335">
        <f>IFERROR(VLOOKUP(Tabla1[[#This Row],[team_name]],arc_masc,2,0),7)</f>
        <v>7</v>
      </c>
      <c r="T335">
        <f>IFERROR(VLOOKUP(Tabla1[[#This Row],[team_name]],esg_masc,2,0),7)</f>
        <v>7</v>
      </c>
      <c r="U335">
        <f>IFERROR(VLOOKUP(Tabla1[[#This Row],[team_name]],vol_fem,2,0),7)</f>
        <v>7</v>
      </c>
      <c r="V335">
        <f>IFERROR(VLOOKUP(Tabla1[[#This Row],[team_name]],bas_fem,2,0),7)</f>
        <v>7</v>
      </c>
      <c r="W335">
        <f>IFERROR(VLOOKUP(Tabla1[[#This Row],[team_name]],bes_fem,2,0),7)</f>
        <v>7</v>
      </c>
      <c r="X335">
        <f>IFERROR(VLOOKUP(Tabla1[[#This Row],[team_name]],bad_fem,2,0),7)</f>
        <v>7</v>
      </c>
      <c r="Y335">
        <f>IFERROR(VLOOKUP(Tabla1[[#This Row],[team_name]],cur_fem,2,0),7)</f>
        <v>7</v>
      </c>
      <c r="Z335">
        <f>IFERROR(VLOOKUP(Tabla1[[#This Row],[team_name]],ten_fem,2,0),7)</f>
        <v>7</v>
      </c>
      <c r="AA335">
        <f>IFERROR(VLOOKUP(Tabla1[[#This Row],[team_name]],rug_fem,2,0),7)</f>
        <v>7</v>
      </c>
      <c r="AB335">
        <f>IFERROR(VLOOKUP(Tabla1[[#This Row],[team_name]],sqs_fem,2,0),7)</f>
        <v>7</v>
      </c>
      <c r="AC335">
        <f>IFERROR(VLOOKUP(Tabla1[[#This Row],[team_name]],vlp_fem,2,0),7)</f>
        <v>7</v>
      </c>
      <c r="AD335">
        <f>IFERROR(VLOOKUP(Tabla1[[#This Row],[team_name]],tem_fem,2,0),7)</f>
        <v>7</v>
      </c>
      <c r="AE335">
        <f>IFERROR(VLOOKUP(Tabla1[[#This Row],[team_name]],bal_fem,2,0),7)</f>
        <v>7</v>
      </c>
      <c r="AF335">
        <f>IFERROR(VLOOKUP(Tabla1[[#This Row],[team_name]],hck_fem,2,0),7)</f>
        <v>7</v>
      </c>
      <c r="AG335">
        <f>IFERROR(VLOOKUP(Tabla1[[#This Row],[team_name]],esg_fem,2,0),7)</f>
        <v>7</v>
      </c>
      <c r="AH335">
        <f>IFERROR(VLOOKUP(Tabla1[[#This Row],[team_name]],esg_fem,2,0),7)</f>
        <v>7</v>
      </c>
      <c r="AI335">
        <v>7</v>
      </c>
      <c r="AJ335">
        <v>7</v>
      </c>
      <c r="AK335">
        <v>7</v>
      </c>
      <c r="AL335">
        <v>7</v>
      </c>
      <c r="AM335">
        <v>7</v>
      </c>
      <c r="AN335">
        <v>7</v>
      </c>
      <c r="AO335">
        <v>7</v>
      </c>
      <c r="AP335">
        <v>7</v>
      </c>
      <c r="AQ335">
        <v>7</v>
      </c>
      <c r="AR335">
        <v>7</v>
      </c>
      <c r="AS335">
        <v>7</v>
      </c>
      <c r="AT335">
        <v>7</v>
      </c>
      <c r="AU335">
        <v>7</v>
      </c>
      <c r="AV335">
        <v>7</v>
      </c>
      <c r="AW335">
        <v>7</v>
      </c>
      <c r="AX335">
        <v>7</v>
      </c>
      <c r="AY335">
        <v>7</v>
      </c>
      <c r="AZ335">
        <v>7</v>
      </c>
      <c r="BA335">
        <v>7</v>
      </c>
      <c r="BB335">
        <v>7</v>
      </c>
      <c r="BC335">
        <v>7</v>
      </c>
      <c r="BD335">
        <v>7</v>
      </c>
      <c r="BE335">
        <v>7</v>
      </c>
      <c r="BF335">
        <v>7</v>
      </c>
      <c r="BG335">
        <v>7</v>
      </c>
      <c r="BH335">
        <v>3</v>
      </c>
      <c r="BI335">
        <v>3</v>
      </c>
      <c r="BJ335">
        <v>7</v>
      </c>
      <c r="BK335">
        <v>7</v>
      </c>
      <c r="BL335">
        <v>7</v>
      </c>
      <c r="BM335">
        <v>7</v>
      </c>
    </row>
    <row r="336" spans="1:65" x14ac:dyDescent="0.25">
      <c r="A336">
        <v>102</v>
      </c>
      <c r="B336" t="s">
        <v>470</v>
      </c>
      <c r="C336">
        <f>IFERROR(VLOOKUP(Tabla1[[#This Row],[team_name]],fut_masc,2,0),7)</f>
        <v>7</v>
      </c>
      <c r="D336">
        <f>IFERROR(VLOOKUP(Tabla1[[#This Row],[team_name]],fut_fem,2,0),7)</f>
        <v>7</v>
      </c>
      <c r="E336">
        <f>IFERROR(VLOOKUP(Tabla1[[#This Row],[team_name]],fts_masc,2,0),7)</f>
        <v>7</v>
      </c>
      <c r="F336">
        <f>IFERROR(VLOOKUP(Tabla1[[#This Row],[team_name]],fts_fem,2,0),7)</f>
        <v>7</v>
      </c>
      <c r="G336">
        <f>IFERROR(VLOOKUP(Tabla1[[#This Row],[team_name]],vol_masc,2,0),7)</f>
        <v>7</v>
      </c>
      <c r="H336">
        <f>IFERROR(VLOOKUP(Tabla1[[#This Row],[team_name]],bas_masc,2,0),7)</f>
        <v>7</v>
      </c>
      <c r="I336">
        <f>IFERROR(VLOOKUP(Tabla1[[#This Row],[team_name]],bes_masc,2,0),7)</f>
        <v>7</v>
      </c>
      <c r="J336">
        <f>IFERROR(VLOOKUP(Tabla1[[#This Row],[team_name]],bad_masc,2,0),7)</f>
        <v>7</v>
      </c>
      <c r="K336">
        <f>IFERROR(VLOOKUP(Tabla1[[#This Row],[team_name]],cur_masc,2,0),7)</f>
        <v>7</v>
      </c>
      <c r="L336">
        <f>IFERROR(VLOOKUP(Tabla1[[#This Row],[team_name]],ten_masc,2,0),7)</f>
        <v>7</v>
      </c>
      <c r="M336">
        <f>IFERROR(VLOOKUP(Tabla1[[#This Row],[team_name]],rug_masc,2,0),7)</f>
        <v>7</v>
      </c>
      <c r="N336">
        <f>IFERROR(VLOOKUP(Tabla1[[#This Row],[team_name]],sqs_masc,2,0),7)</f>
        <v>7</v>
      </c>
      <c r="O336">
        <f>IFERROR(VLOOKUP(Tabla1[[#This Row],[team_name]],vlp_masc,2,0),7)</f>
        <v>7</v>
      </c>
      <c r="P336">
        <f>IFERROR(VLOOKUP(Tabla1[[#This Row],[team_name]],tem_masc,2,0),7)</f>
        <v>7</v>
      </c>
      <c r="Q336">
        <f>IFERROR(VLOOKUP(Tabla1[[#This Row],[team_name]],bal_masc,2,0),7)</f>
        <v>7</v>
      </c>
      <c r="R336">
        <f>IFERROR(VLOOKUP(Tabla1[[#This Row],[team_name]],hck_masc,2,0),7)</f>
        <v>7</v>
      </c>
      <c r="S336">
        <f>IFERROR(VLOOKUP(Tabla1[[#This Row],[team_name]],arc_masc,2,0),7)</f>
        <v>7</v>
      </c>
      <c r="T336">
        <f>IFERROR(VLOOKUP(Tabla1[[#This Row],[team_name]],esg_masc,2,0),7)</f>
        <v>7</v>
      </c>
      <c r="U336">
        <f>IFERROR(VLOOKUP(Tabla1[[#This Row],[team_name]],vol_fem,2,0),7)</f>
        <v>7</v>
      </c>
      <c r="V336">
        <f>IFERROR(VLOOKUP(Tabla1[[#This Row],[team_name]],bas_fem,2,0),7)</f>
        <v>7</v>
      </c>
      <c r="W336">
        <f>IFERROR(VLOOKUP(Tabla1[[#This Row],[team_name]],bes_fem,2,0),7)</f>
        <v>7</v>
      </c>
      <c r="X336">
        <f>IFERROR(VLOOKUP(Tabla1[[#This Row],[team_name]],bad_fem,2,0),7)</f>
        <v>7</v>
      </c>
      <c r="Y336">
        <f>IFERROR(VLOOKUP(Tabla1[[#This Row],[team_name]],cur_fem,2,0),7)</f>
        <v>7</v>
      </c>
      <c r="Z336">
        <f>IFERROR(VLOOKUP(Tabla1[[#This Row],[team_name]],ten_fem,2,0),7)</f>
        <v>7</v>
      </c>
      <c r="AA336">
        <f>IFERROR(VLOOKUP(Tabla1[[#This Row],[team_name]],rug_fem,2,0),7)</f>
        <v>7</v>
      </c>
      <c r="AB336">
        <f>IFERROR(VLOOKUP(Tabla1[[#This Row],[team_name]],sqs_fem,2,0),7)</f>
        <v>7</v>
      </c>
      <c r="AC336">
        <f>IFERROR(VLOOKUP(Tabla1[[#This Row],[team_name]],vlp_fem,2,0),7)</f>
        <v>7</v>
      </c>
      <c r="AD336">
        <f>IFERROR(VLOOKUP(Tabla1[[#This Row],[team_name]],tem_fem,2,0),7)</f>
        <v>7</v>
      </c>
      <c r="AE336">
        <f>IFERROR(VLOOKUP(Tabla1[[#This Row],[team_name]],bal_fem,2,0),7)</f>
        <v>7</v>
      </c>
      <c r="AF336">
        <f>IFERROR(VLOOKUP(Tabla1[[#This Row],[team_name]],hck_fem,2,0),7)</f>
        <v>7</v>
      </c>
      <c r="AG336">
        <f>IFERROR(VLOOKUP(Tabla1[[#This Row],[team_name]],esg_fem,2,0),7)</f>
        <v>7</v>
      </c>
      <c r="AH336">
        <f>IFERROR(VLOOKUP(Tabla1[[#This Row],[team_name]],esg_fem,2,0),7)</f>
        <v>7</v>
      </c>
      <c r="AI336">
        <v>7</v>
      </c>
      <c r="AJ336">
        <v>7</v>
      </c>
      <c r="AK336">
        <v>7</v>
      </c>
      <c r="AL336">
        <v>7</v>
      </c>
      <c r="AM336">
        <v>7</v>
      </c>
      <c r="AN336">
        <v>7</v>
      </c>
      <c r="AO336">
        <v>7</v>
      </c>
      <c r="AP336">
        <v>7</v>
      </c>
      <c r="AQ336">
        <v>7</v>
      </c>
      <c r="AR336">
        <v>7</v>
      </c>
      <c r="AS336">
        <v>7</v>
      </c>
      <c r="AT336">
        <v>7</v>
      </c>
      <c r="AU336">
        <v>7</v>
      </c>
      <c r="AV336">
        <v>7</v>
      </c>
      <c r="AW336">
        <v>7</v>
      </c>
      <c r="AX336">
        <v>7</v>
      </c>
      <c r="AY336">
        <v>7</v>
      </c>
      <c r="AZ336">
        <v>7</v>
      </c>
      <c r="BA336">
        <v>7</v>
      </c>
      <c r="BB336">
        <v>7</v>
      </c>
      <c r="BC336">
        <v>7</v>
      </c>
      <c r="BD336">
        <v>7</v>
      </c>
      <c r="BE336">
        <v>7</v>
      </c>
      <c r="BF336">
        <v>7</v>
      </c>
      <c r="BG336">
        <v>7</v>
      </c>
      <c r="BH336">
        <v>3</v>
      </c>
      <c r="BI336">
        <v>3</v>
      </c>
      <c r="BJ336">
        <v>7</v>
      </c>
      <c r="BK336">
        <v>7</v>
      </c>
      <c r="BL336">
        <v>7</v>
      </c>
      <c r="BM336">
        <v>7</v>
      </c>
    </row>
    <row r="337" spans="1:65" x14ac:dyDescent="0.25">
      <c r="A337">
        <v>103</v>
      </c>
      <c r="B337" t="s">
        <v>461</v>
      </c>
      <c r="C337">
        <f>IFERROR(VLOOKUP(Tabla1[[#This Row],[team_name]],fut_masc,2,0),7)</f>
        <v>7</v>
      </c>
      <c r="D337">
        <f>IFERROR(VLOOKUP(Tabla1[[#This Row],[team_name]],fut_fem,2,0),7)</f>
        <v>7</v>
      </c>
      <c r="E337">
        <f>IFERROR(VLOOKUP(Tabla1[[#This Row],[team_name]],fts_masc,2,0),7)</f>
        <v>4</v>
      </c>
      <c r="F337">
        <f>IFERROR(VLOOKUP(Tabla1[[#This Row],[team_name]],fts_fem,2,0),7)</f>
        <v>7</v>
      </c>
      <c r="G337">
        <f>IFERROR(VLOOKUP(Tabla1[[#This Row],[team_name]],vol_masc,2,0),7)</f>
        <v>7</v>
      </c>
      <c r="H337">
        <f>IFERROR(VLOOKUP(Tabla1[[#This Row],[team_name]],bas_masc,2,0),7)</f>
        <v>6</v>
      </c>
      <c r="I337">
        <f>IFERROR(VLOOKUP(Tabla1[[#This Row],[team_name]],bes_masc,2,0),7)</f>
        <v>7</v>
      </c>
      <c r="J337">
        <f>IFERROR(VLOOKUP(Tabla1[[#This Row],[team_name]],bad_masc,2,0),7)</f>
        <v>7</v>
      </c>
      <c r="K337">
        <f>IFERROR(VLOOKUP(Tabla1[[#This Row],[team_name]],cur_masc,2,0),7)</f>
        <v>7</v>
      </c>
      <c r="L337">
        <f>IFERROR(VLOOKUP(Tabla1[[#This Row],[team_name]],ten_masc,2,0),7)</f>
        <v>7</v>
      </c>
      <c r="M337">
        <f>IFERROR(VLOOKUP(Tabla1[[#This Row],[team_name]],rug_masc,2,0),7)</f>
        <v>6</v>
      </c>
      <c r="N337">
        <f>IFERROR(VLOOKUP(Tabla1[[#This Row],[team_name]],sqs_masc,2,0),7)</f>
        <v>7</v>
      </c>
      <c r="O337">
        <f>IFERROR(VLOOKUP(Tabla1[[#This Row],[team_name]],vlp_masc,2,0),7)</f>
        <v>7</v>
      </c>
      <c r="P337">
        <f>IFERROR(VLOOKUP(Tabla1[[#This Row],[team_name]],tem_masc,2,0),7)</f>
        <v>7</v>
      </c>
      <c r="Q337">
        <f>IFERROR(VLOOKUP(Tabla1[[#This Row],[team_name]],bal_masc,2,0),7)</f>
        <v>7</v>
      </c>
      <c r="R337">
        <f>IFERROR(VLOOKUP(Tabla1[[#This Row],[team_name]],hck_masc,2,0),7)</f>
        <v>4</v>
      </c>
      <c r="S337">
        <f>IFERROR(VLOOKUP(Tabla1[[#This Row],[team_name]],arc_masc,2,0),7)</f>
        <v>7</v>
      </c>
      <c r="T337">
        <f>IFERROR(VLOOKUP(Tabla1[[#This Row],[team_name]],esg_masc,2,0),7)</f>
        <v>7</v>
      </c>
      <c r="U337">
        <f>IFERROR(VLOOKUP(Tabla1[[#This Row],[team_name]],vol_fem,2,0),7)</f>
        <v>7</v>
      </c>
      <c r="V337">
        <f>IFERROR(VLOOKUP(Tabla1[[#This Row],[team_name]],bas_fem,2,0),7)</f>
        <v>7</v>
      </c>
      <c r="W337">
        <f>IFERROR(VLOOKUP(Tabla1[[#This Row],[team_name]],bes_fem,2,0),7)</f>
        <v>7</v>
      </c>
      <c r="X337">
        <f>IFERROR(VLOOKUP(Tabla1[[#This Row],[team_name]],bad_fem,2,0),7)</f>
        <v>7</v>
      </c>
      <c r="Y337">
        <f>IFERROR(VLOOKUP(Tabla1[[#This Row],[team_name]],cur_fem,2,0),7)</f>
        <v>7</v>
      </c>
      <c r="Z337">
        <f>IFERROR(VLOOKUP(Tabla1[[#This Row],[team_name]],ten_fem,2,0),7)</f>
        <v>7</v>
      </c>
      <c r="AA337">
        <f>IFERROR(VLOOKUP(Tabla1[[#This Row],[team_name]],rug_fem,2,0),7)</f>
        <v>7</v>
      </c>
      <c r="AB337">
        <f>IFERROR(VLOOKUP(Tabla1[[#This Row],[team_name]],sqs_fem,2,0),7)</f>
        <v>7</v>
      </c>
      <c r="AC337">
        <f>IFERROR(VLOOKUP(Tabla1[[#This Row],[team_name]],vlp_fem,2,0),7)</f>
        <v>7</v>
      </c>
      <c r="AD337">
        <f>IFERROR(VLOOKUP(Tabla1[[#This Row],[team_name]],tem_fem,2,0),7)</f>
        <v>7</v>
      </c>
      <c r="AE337">
        <f>IFERROR(VLOOKUP(Tabla1[[#This Row],[team_name]],bal_fem,2,0),7)</f>
        <v>7</v>
      </c>
      <c r="AF337">
        <f>IFERROR(VLOOKUP(Tabla1[[#This Row],[team_name]],hck_fem,2,0),7)</f>
        <v>7</v>
      </c>
      <c r="AG337">
        <f>IFERROR(VLOOKUP(Tabla1[[#This Row],[team_name]],esg_fem,2,0),7)</f>
        <v>7</v>
      </c>
      <c r="AH337">
        <f>IFERROR(VLOOKUP(Tabla1[[#This Row],[team_name]],esg_fem,2,0),7)</f>
        <v>7</v>
      </c>
      <c r="AI337">
        <v>7</v>
      </c>
      <c r="AJ337">
        <v>7</v>
      </c>
      <c r="AK337">
        <v>7</v>
      </c>
      <c r="AL337">
        <v>7</v>
      </c>
      <c r="AM337">
        <v>7</v>
      </c>
      <c r="AN337">
        <v>7</v>
      </c>
      <c r="AO337">
        <v>7</v>
      </c>
      <c r="AP337">
        <v>7</v>
      </c>
      <c r="AQ337">
        <v>7</v>
      </c>
      <c r="AR337">
        <v>7</v>
      </c>
      <c r="AS337">
        <v>7</v>
      </c>
      <c r="AT337">
        <v>7</v>
      </c>
      <c r="AU337">
        <v>7</v>
      </c>
      <c r="AV337">
        <v>7</v>
      </c>
      <c r="AW337">
        <v>7</v>
      </c>
      <c r="AX337">
        <v>7</v>
      </c>
      <c r="AY337">
        <v>7</v>
      </c>
      <c r="AZ337">
        <v>7</v>
      </c>
      <c r="BA337">
        <v>7</v>
      </c>
      <c r="BB337">
        <v>7</v>
      </c>
      <c r="BC337">
        <v>7</v>
      </c>
      <c r="BD337">
        <v>7</v>
      </c>
      <c r="BE337">
        <v>7</v>
      </c>
      <c r="BF337">
        <v>7</v>
      </c>
      <c r="BG337">
        <v>7</v>
      </c>
      <c r="BH337">
        <v>3</v>
      </c>
      <c r="BI337">
        <v>3</v>
      </c>
      <c r="BJ337">
        <v>7</v>
      </c>
      <c r="BK337">
        <v>7</v>
      </c>
      <c r="BL337">
        <v>7</v>
      </c>
      <c r="BM337">
        <v>7</v>
      </c>
    </row>
    <row r="338" spans="1:65" x14ac:dyDescent="0.25">
      <c r="A338">
        <v>104</v>
      </c>
      <c r="B338" t="s">
        <v>530</v>
      </c>
      <c r="C338">
        <f>IFERROR(VLOOKUP(Tabla1[[#This Row],[team_name]],fut_masc,2,0),7)</f>
        <v>4</v>
      </c>
      <c r="D338">
        <f>IFERROR(VLOOKUP(Tabla1[[#This Row],[team_name]],fut_fem,2,0),7)</f>
        <v>7</v>
      </c>
      <c r="E338">
        <f>IFERROR(VLOOKUP(Tabla1[[#This Row],[team_name]],fts_masc,2,0),7)</f>
        <v>6</v>
      </c>
      <c r="F338">
        <f>IFERROR(VLOOKUP(Tabla1[[#This Row],[team_name]],fts_fem,2,0),7)</f>
        <v>7</v>
      </c>
      <c r="G338">
        <f>IFERROR(VLOOKUP(Tabla1[[#This Row],[team_name]],vol_masc,2,0),7)</f>
        <v>3</v>
      </c>
      <c r="H338">
        <f>IFERROR(VLOOKUP(Tabla1[[#This Row],[team_name]],bas_masc,2,0),7)</f>
        <v>3</v>
      </c>
      <c r="I338">
        <f>IFERROR(VLOOKUP(Tabla1[[#This Row],[team_name]],bes_masc,2,0),7)</f>
        <v>3</v>
      </c>
      <c r="J338">
        <f>IFERROR(VLOOKUP(Tabla1[[#This Row],[team_name]],bad_masc,2,0),7)</f>
        <v>7</v>
      </c>
      <c r="K338">
        <f>IFERROR(VLOOKUP(Tabla1[[#This Row],[team_name]],cur_masc,2,0),7)</f>
        <v>6</v>
      </c>
      <c r="L338">
        <f>IFERROR(VLOOKUP(Tabla1[[#This Row],[team_name]],ten_masc,2,0),7)</f>
        <v>7</v>
      </c>
      <c r="M338">
        <f>IFERROR(VLOOKUP(Tabla1[[#This Row],[team_name]],rug_masc,2,0),7)</f>
        <v>4</v>
      </c>
      <c r="N338">
        <f>IFERROR(VLOOKUP(Tabla1[[#This Row],[team_name]],sqs_masc,2,0),7)</f>
        <v>7</v>
      </c>
      <c r="O338">
        <f>IFERROR(VLOOKUP(Tabla1[[#This Row],[team_name]],vlp_masc,2,0),7)</f>
        <v>3</v>
      </c>
      <c r="P338">
        <f>IFERROR(VLOOKUP(Tabla1[[#This Row],[team_name]],tem_masc,2,0),7)</f>
        <v>7</v>
      </c>
      <c r="Q338">
        <f>IFERROR(VLOOKUP(Tabla1[[#This Row],[team_name]],bal_masc,2,0),7)</f>
        <v>7</v>
      </c>
      <c r="R338">
        <f>IFERROR(VLOOKUP(Tabla1[[#This Row],[team_name]],hck_masc,2,0),7)</f>
        <v>7</v>
      </c>
      <c r="S338">
        <f>IFERROR(VLOOKUP(Tabla1[[#This Row],[team_name]],arc_masc,2,0),7)</f>
        <v>3</v>
      </c>
      <c r="T338">
        <f>IFERROR(VLOOKUP(Tabla1[[#This Row],[team_name]],esg_masc,2,0),7)</f>
        <v>1</v>
      </c>
      <c r="U338">
        <f>IFERROR(VLOOKUP(Tabla1[[#This Row],[team_name]],vol_fem,2,0),7)</f>
        <v>7</v>
      </c>
      <c r="V338">
        <f>IFERROR(VLOOKUP(Tabla1[[#This Row],[team_name]],bas_fem,2,0),7)</f>
        <v>7</v>
      </c>
      <c r="W338">
        <f>IFERROR(VLOOKUP(Tabla1[[#This Row],[team_name]],bes_fem,2,0),7)</f>
        <v>7</v>
      </c>
      <c r="X338">
        <f>IFERROR(VLOOKUP(Tabla1[[#This Row],[team_name]],bad_fem,2,0),7)</f>
        <v>7</v>
      </c>
      <c r="Y338">
        <f>IFERROR(VLOOKUP(Tabla1[[#This Row],[team_name]],cur_fem,2,0),7)</f>
        <v>7</v>
      </c>
      <c r="Z338">
        <f>IFERROR(VLOOKUP(Tabla1[[#This Row],[team_name]],ten_fem,2,0),7)</f>
        <v>7</v>
      </c>
      <c r="AA338">
        <f>IFERROR(VLOOKUP(Tabla1[[#This Row],[team_name]],rug_fem,2,0),7)</f>
        <v>7</v>
      </c>
      <c r="AB338">
        <f>IFERROR(VLOOKUP(Tabla1[[#This Row],[team_name]],sqs_fem,2,0),7)</f>
        <v>7</v>
      </c>
      <c r="AC338">
        <f>IFERROR(VLOOKUP(Tabla1[[#This Row],[team_name]],vlp_fem,2,0),7)</f>
        <v>7</v>
      </c>
      <c r="AD338">
        <f>IFERROR(VLOOKUP(Tabla1[[#This Row],[team_name]],tem_fem,2,0),7)</f>
        <v>7</v>
      </c>
      <c r="AE338">
        <f>IFERROR(VLOOKUP(Tabla1[[#This Row],[team_name]],bal_fem,2,0),7)</f>
        <v>7</v>
      </c>
      <c r="AF338">
        <f>IFERROR(VLOOKUP(Tabla1[[#This Row],[team_name]],hck_fem,2,0),7)</f>
        <v>7</v>
      </c>
      <c r="AG338">
        <f>IFERROR(VLOOKUP(Tabla1[[#This Row],[team_name]],esg_fem,2,0),7)</f>
        <v>7</v>
      </c>
      <c r="AH338">
        <f>IFERROR(VLOOKUP(Tabla1[[#This Row],[team_name]],esg_fem,2,0),7)</f>
        <v>7</v>
      </c>
      <c r="AI338">
        <v>5</v>
      </c>
      <c r="AJ338">
        <v>7</v>
      </c>
      <c r="AK338">
        <v>7</v>
      </c>
      <c r="AL338">
        <v>6</v>
      </c>
      <c r="AM338">
        <v>7</v>
      </c>
      <c r="AN338">
        <v>7</v>
      </c>
      <c r="AO338">
        <v>7</v>
      </c>
      <c r="AP338">
        <v>5</v>
      </c>
      <c r="AQ338">
        <v>7</v>
      </c>
      <c r="AR338">
        <v>3</v>
      </c>
      <c r="AS338">
        <v>6</v>
      </c>
      <c r="AT338">
        <v>7</v>
      </c>
      <c r="AU338">
        <v>6</v>
      </c>
      <c r="AV338">
        <v>7</v>
      </c>
      <c r="AW338">
        <v>5</v>
      </c>
      <c r="AX338">
        <v>7</v>
      </c>
      <c r="AY338">
        <v>7</v>
      </c>
      <c r="AZ338">
        <v>7</v>
      </c>
      <c r="BA338">
        <v>5</v>
      </c>
      <c r="BB338">
        <v>3</v>
      </c>
      <c r="BC338">
        <v>7</v>
      </c>
      <c r="BD338">
        <v>7</v>
      </c>
      <c r="BE338">
        <v>7</v>
      </c>
      <c r="BF338">
        <v>7</v>
      </c>
      <c r="BG338">
        <v>7</v>
      </c>
      <c r="BH338">
        <v>3</v>
      </c>
      <c r="BI338">
        <v>3</v>
      </c>
      <c r="BJ338">
        <v>7</v>
      </c>
      <c r="BK338">
        <v>6</v>
      </c>
      <c r="BL338">
        <v>7</v>
      </c>
      <c r="BM338">
        <v>7</v>
      </c>
    </row>
    <row r="339" spans="1:65" x14ac:dyDescent="0.25">
      <c r="A339">
        <v>106</v>
      </c>
      <c r="B339" t="s">
        <v>352</v>
      </c>
      <c r="C339">
        <f>IFERROR(VLOOKUP(Tabla1[[#This Row],[team_name]],fut_masc,2,0),7)</f>
        <v>4</v>
      </c>
      <c r="D339">
        <f>IFERROR(VLOOKUP(Tabla1[[#This Row],[team_name]],fut_fem,2,0),7)</f>
        <v>7</v>
      </c>
      <c r="E339">
        <f>IFERROR(VLOOKUP(Tabla1[[#This Row],[team_name]],fts_masc,2,0),7)</f>
        <v>7</v>
      </c>
      <c r="F339">
        <f>IFERROR(VLOOKUP(Tabla1[[#This Row],[team_name]],fts_fem,2,0),7)</f>
        <v>7</v>
      </c>
      <c r="G339">
        <f>IFERROR(VLOOKUP(Tabla1[[#This Row],[team_name]],vol_masc,2,0),7)</f>
        <v>5</v>
      </c>
      <c r="H339">
        <f>IFERROR(VLOOKUP(Tabla1[[#This Row],[team_name]],bas_masc,2,0),7)</f>
        <v>5</v>
      </c>
      <c r="I339">
        <f>IFERROR(VLOOKUP(Tabla1[[#This Row],[team_name]],bes_masc,2,0),7)</f>
        <v>7</v>
      </c>
      <c r="J339">
        <f>IFERROR(VLOOKUP(Tabla1[[#This Row],[team_name]],bad_masc,2,0),7)</f>
        <v>7</v>
      </c>
      <c r="K339">
        <f>IFERROR(VLOOKUP(Tabla1[[#This Row],[team_name]],cur_masc,2,0),7)</f>
        <v>6</v>
      </c>
      <c r="L339">
        <f>IFERROR(VLOOKUP(Tabla1[[#This Row],[team_name]],ten_masc,2,0),7)</f>
        <v>7</v>
      </c>
      <c r="M339">
        <f>IFERROR(VLOOKUP(Tabla1[[#This Row],[team_name]],rug_masc,2,0),7)</f>
        <v>4</v>
      </c>
      <c r="N339">
        <f>IFERROR(VLOOKUP(Tabla1[[#This Row],[team_name]],sqs_masc,2,0),7)</f>
        <v>7</v>
      </c>
      <c r="O339">
        <f>IFERROR(VLOOKUP(Tabla1[[#This Row],[team_name]],vlp_masc,2,0),7)</f>
        <v>7</v>
      </c>
      <c r="P339">
        <f>IFERROR(VLOOKUP(Tabla1[[#This Row],[team_name]],tem_masc,2,0),7)</f>
        <v>7</v>
      </c>
      <c r="Q339">
        <f>IFERROR(VLOOKUP(Tabla1[[#This Row],[team_name]],bal_masc,2,0),7)</f>
        <v>7</v>
      </c>
      <c r="R339">
        <f>IFERROR(VLOOKUP(Tabla1[[#This Row],[team_name]],hck_masc,2,0),7)</f>
        <v>5</v>
      </c>
      <c r="S339">
        <f>IFERROR(VLOOKUP(Tabla1[[#This Row],[team_name]],arc_masc,2,0),7)</f>
        <v>6</v>
      </c>
      <c r="T339">
        <f>IFERROR(VLOOKUP(Tabla1[[#This Row],[team_name]],esg_masc,2,0),7)</f>
        <v>7</v>
      </c>
      <c r="U339">
        <f>IFERROR(VLOOKUP(Tabla1[[#This Row],[team_name]],vol_fem,2,0),7)</f>
        <v>7</v>
      </c>
      <c r="V339">
        <f>IFERROR(VLOOKUP(Tabla1[[#This Row],[team_name]],bas_fem,2,0),7)</f>
        <v>7</v>
      </c>
      <c r="W339">
        <f>IFERROR(VLOOKUP(Tabla1[[#This Row],[team_name]],bes_fem,2,0),7)</f>
        <v>7</v>
      </c>
      <c r="X339">
        <f>IFERROR(VLOOKUP(Tabla1[[#This Row],[team_name]],bad_fem,2,0),7)</f>
        <v>7</v>
      </c>
      <c r="Y339">
        <f>IFERROR(VLOOKUP(Tabla1[[#This Row],[team_name]],cur_fem,2,0),7)</f>
        <v>7</v>
      </c>
      <c r="Z339">
        <f>IFERROR(VLOOKUP(Tabla1[[#This Row],[team_name]],ten_fem,2,0),7)</f>
        <v>7</v>
      </c>
      <c r="AA339">
        <f>IFERROR(VLOOKUP(Tabla1[[#This Row],[team_name]],rug_fem,2,0),7)</f>
        <v>7</v>
      </c>
      <c r="AB339">
        <f>IFERROR(VLOOKUP(Tabla1[[#This Row],[team_name]],sqs_fem,2,0),7)</f>
        <v>7</v>
      </c>
      <c r="AC339">
        <f>IFERROR(VLOOKUP(Tabla1[[#This Row],[team_name]],vlp_fem,2,0),7)</f>
        <v>7</v>
      </c>
      <c r="AD339">
        <f>IFERROR(VLOOKUP(Tabla1[[#This Row],[team_name]],tem_fem,2,0),7)</f>
        <v>7</v>
      </c>
      <c r="AE339">
        <f>IFERROR(VLOOKUP(Tabla1[[#This Row],[team_name]],bal_fem,2,0),7)</f>
        <v>7</v>
      </c>
      <c r="AF339">
        <f>IFERROR(VLOOKUP(Tabla1[[#This Row],[team_name]],hck_fem,2,0),7)</f>
        <v>7</v>
      </c>
      <c r="AG339">
        <f>IFERROR(VLOOKUP(Tabla1[[#This Row],[team_name]],esg_fem,2,0),7)</f>
        <v>7</v>
      </c>
      <c r="AH339">
        <f>IFERROR(VLOOKUP(Tabla1[[#This Row],[team_name]],esg_fem,2,0),7)</f>
        <v>7</v>
      </c>
      <c r="AI339">
        <v>1</v>
      </c>
      <c r="AJ339">
        <v>7</v>
      </c>
      <c r="AK339">
        <v>7</v>
      </c>
      <c r="AL339">
        <v>6</v>
      </c>
      <c r="AM339">
        <v>7</v>
      </c>
      <c r="AN339">
        <v>7</v>
      </c>
      <c r="AO339">
        <v>7</v>
      </c>
      <c r="AP339">
        <v>7</v>
      </c>
      <c r="AQ339">
        <v>7</v>
      </c>
      <c r="AR339">
        <v>7</v>
      </c>
      <c r="AS339">
        <v>4</v>
      </c>
      <c r="AT339">
        <v>7</v>
      </c>
      <c r="AU339">
        <v>5</v>
      </c>
      <c r="AV339">
        <v>7</v>
      </c>
      <c r="AW339">
        <v>7</v>
      </c>
      <c r="AX339">
        <v>7</v>
      </c>
      <c r="AY339">
        <v>7</v>
      </c>
      <c r="AZ339">
        <v>5</v>
      </c>
      <c r="BA339">
        <v>7</v>
      </c>
      <c r="BB339">
        <v>7</v>
      </c>
      <c r="BC339">
        <v>7</v>
      </c>
      <c r="BD339">
        <v>7</v>
      </c>
      <c r="BE339">
        <v>7</v>
      </c>
      <c r="BF339">
        <v>7</v>
      </c>
      <c r="BG339">
        <v>7</v>
      </c>
      <c r="BH339">
        <v>3</v>
      </c>
      <c r="BI339">
        <v>3</v>
      </c>
      <c r="BJ339">
        <v>7</v>
      </c>
      <c r="BK339">
        <v>7</v>
      </c>
      <c r="BL339">
        <v>7</v>
      </c>
      <c r="BM339">
        <v>7</v>
      </c>
    </row>
    <row r="340" spans="1:65" x14ac:dyDescent="0.25">
      <c r="A340">
        <v>107</v>
      </c>
      <c r="B340" t="s">
        <v>422</v>
      </c>
      <c r="C340">
        <f>IFERROR(VLOOKUP(Tabla1[[#This Row],[team_name]],fut_masc,2,0),7)</f>
        <v>2</v>
      </c>
      <c r="D340">
        <f>IFERROR(VLOOKUP(Tabla1[[#This Row],[team_name]],fut_fem,2,0),7)</f>
        <v>7</v>
      </c>
      <c r="E340">
        <f>IFERROR(VLOOKUP(Tabla1[[#This Row],[team_name]],fts_masc,2,0),7)</f>
        <v>2</v>
      </c>
      <c r="F340">
        <f>IFERROR(VLOOKUP(Tabla1[[#This Row],[team_name]],fts_fem,2,0),7)</f>
        <v>7</v>
      </c>
      <c r="G340">
        <f>IFERROR(VLOOKUP(Tabla1[[#This Row],[team_name]],vol_masc,2,0),7)</f>
        <v>1</v>
      </c>
      <c r="H340">
        <f>IFERROR(VLOOKUP(Tabla1[[#This Row],[team_name]],bas_masc,2,0),7)</f>
        <v>3</v>
      </c>
      <c r="I340">
        <f>IFERROR(VLOOKUP(Tabla1[[#This Row],[team_name]],bes_masc,2,0),7)</f>
        <v>1</v>
      </c>
      <c r="J340">
        <f>IFERROR(VLOOKUP(Tabla1[[#This Row],[team_name]],bad_masc,2,0),7)</f>
        <v>2</v>
      </c>
      <c r="K340">
        <f>IFERROR(VLOOKUP(Tabla1[[#This Row],[team_name]],cur_masc,2,0),7)</f>
        <v>2</v>
      </c>
      <c r="L340">
        <f>IFERROR(VLOOKUP(Tabla1[[#This Row],[team_name]],ten_masc,2,0),7)</f>
        <v>4</v>
      </c>
      <c r="M340">
        <f>IFERROR(VLOOKUP(Tabla1[[#This Row],[team_name]],rug_masc,2,0),7)</f>
        <v>2</v>
      </c>
      <c r="N340">
        <f>IFERROR(VLOOKUP(Tabla1[[#This Row],[team_name]],sqs_masc,2,0),7)</f>
        <v>6</v>
      </c>
      <c r="O340">
        <f>IFERROR(VLOOKUP(Tabla1[[#This Row],[team_name]],vlp_masc,2,0),7)</f>
        <v>5</v>
      </c>
      <c r="P340">
        <f>IFERROR(VLOOKUP(Tabla1[[#This Row],[team_name]],tem_masc,2,0),7)</f>
        <v>1</v>
      </c>
      <c r="Q340">
        <f>IFERROR(VLOOKUP(Tabla1[[#This Row],[team_name]],bal_masc,2,0),7)</f>
        <v>7</v>
      </c>
      <c r="R340">
        <f>IFERROR(VLOOKUP(Tabla1[[#This Row],[team_name]],hck_masc,2,0),7)</f>
        <v>2</v>
      </c>
      <c r="S340">
        <f>IFERROR(VLOOKUP(Tabla1[[#This Row],[team_name]],arc_masc,2,0),7)</f>
        <v>1</v>
      </c>
      <c r="T340">
        <f>IFERROR(VLOOKUP(Tabla1[[#This Row],[team_name]],esg_masc,2,0),7)</f>
        <v>1</v>
      </c>
      <c r="U340">
        <f>IFERROR(VLOOKUP(Tabla1[[#This Row],[team_name]],vol_fem,2,0),7)</f>
        <v>7</v>
      </c>
      <c r="V340">
        <f>IFERROR(VLOOKUP(Tabla1[[#This Row],[team_name]],bas_fem,2,0),7)</f>
        <v>7</v>
      </c>
      <c r="W340">
        <f>IFERROR(VLOOKUP(Tabla1[[#This Row],[team_name]],bes_fem,2,0),7)</f>
        <v>7</v>
      </c>
      <c r="X340">
        <f>IFERROR(VLOOKUP(Tabla1[[#This Row],[team_name]],bad_fem,2,0),7)</f>
        <v>7</v>
      </c>
      <c r="Y340">
        <f>IFERROR(VLOOKUP(Tabla1[[#This Row],[team_name]],cur_fem,2,0),7)</f>
        <v>7</v>
      </c>
      <c r="Z340">
        <f>IFERROR(VLOOKUP(Tabla1[[#This Row],[team_name]],ten_fem,2,0),7)</f>
        <v>7</v>
      </c>
      <c r="AA340">
        <f>IFERROR(VLOOKUP(Tabla1[[#This Row],[team_name]],rug_fem,2,0),7)</f>
        <v>7</v>
      </c>
      <c r="AB340">
        <f>IFERROR(VLOOKUP(Tabla1[[#This Row],[team_name]],sqs_fem,2,0),7)</f>
        <v>7</v>
      </c>
      <c r="AC340">
        <f>IFERROR(VLOOKUP(Tabla1[[#This Row],[team_name]],vlp_fem,2,0),7)</f>
        <v>7</v>
      </c>
      <c r="AD340">
        <f>IFERROR(VLOOKUP(Tabla1[[#This Row],[team_name]],tem_fem,2,0),7)</f>
        <v>7</v>
      </c>
      <c r="AE340">
        <f>IFERROR(VLOOKUP(Tabla1[[#This Row],[team_name]],bal_fem,2,0),7)</f>
        <v>7</v>
      </c>
      <c r="AF340">
        <f>IFERROR(VLOOKUP(Tabla1[[#This Row],[team_name]],hck_fem,2,0),7)</f>
        <v>7</v>
      </c>
      <c r="AG340">
        <f>IFERROR(VLOOKUP(Tabla1[[#This Row],[team_name]],esg_fem,2,0),7)</f>
        <v>7</v>
      </c>
      <c r="AH340">
        <f>IFERROR(VLOOKUP(Tabla1[[#This Row],[team_name]],esg_fem,2,0),7)</f>
        <v>7</v>
      </c>
      <c r="AI340">
        <v>3</v>
      </c>
      <c r="AJ340">
        <v>6</v>
      </c>
      <c r="AK340">
        <v>6</v>
      </c>
      <c r="AL340">
        <v>3</v>
      </c>
      <c r="AM340">
        <v>7</v>
      </c>
      <c r="AN340">
        <v>3</v>
      </c>
      <c r="AO340">
        <v>4</v>
      </c>
      <c r="AP340">
        <v>1</v>
      </c>
      <c r="AQ340">
        <v>3</v>
      </c>
      <c r="AR340">
        <v>4</v>
      </c>
      <c r="AS340">
        <v>3</v>
      </c>
      <c r="AT340">
        <v>2</v>
      </c>
      <c r="AU340">
        <v>2</v>
      </c>
      <c r="AV340">
        <v>6</v>
      </c>
      <c r="AW340">
        <v>6</v>
      </c>
      <c r="AX340">
        <v>5</v>
      </c>
      <c r="AY340">
        <v>6</v>
      </c>
      <c r="AZ340">
        <v>1</v>
      </c>
      <c r="BA340">
        <v>4</v>
      </c>
      <c r="BB340">
        <v>4</v>
      </c>
      <c r="BC340">
        <v>7</v>
      </c>
      <c r="BD340">
        <v>7</v>
      </c>
      <c r="BE340">
        <v>7</v>
      </c>
      <c r="BF340">
        <v>5</v>
      </c>
      <c r="BG340">
        <v>3</v>
      </c>
      <c r="BH340">
        <v>3</v>
      </c>
      <c r="BI340">
        <v>3</v>
      </c>
      <c r="BJ340">
        <v>2</v>
      </c>
      <c r="BK340">
        <v>2</v>
      </c>
      <c r="BL340">
        <v>3</v>
      </c>
      <c r="BM340">
        <v>7</v>
      </c>
    </row>
    <row r="341" spans="1:65" x14ac:dyDescent="0.25">
      <c r="A341">
        <v>108</v>
      </c>
      <c r="B341" t="s">
        <v>451</v>
      </c>
      <c r="C341">
        <f>IFERROR(VLOOKUP(Tabla1[[#This Row],[team_name]],fut_masc,2,0),7)</f>
        <v>4</v>
      </c>
      <c r="D341">
        <f>IFERROR(VLOOKUP(Tabla1[[#This Row],[team_name]],fut_fem,2,0),7)</f>
        <v>7</v>
      </c>
      <c r="E341">
        <f>IFERROR(VLOOKUP(Tabla1[[#This Row],[team_name]],fts_masc,2,0),7)</f>
        <v>6</v>
      </c>
      <c r="F341">
        <f>IFERROR(VLOOKUP(Tabla1[[#This Row],[team_name]],fts_fem,2,0),7)</f>
        <v>7</v>
      </c>
      <c r="G341">
        <f>IFERROR(VLOOKUP(Tabla1[[#This Row],[team_name]],vol_masc,2,0),7)</f>
        <v>6</v>
      </c>
      <c r="H341">
        <f>IFERROR(VLOOKUP(Tabla1[[#This Row],[team_name]],bas_masc,2,0),7)</f>
        <v>3</v>
      </c>
      <c r="I341">
        <f>IFERROR(VLOOKUP(Tabla1[[#This Row],[team_name]],bes_masc,2,0),7)</f>
        <v>7</v>
      </c>
      <c r="J341">
        <f>IFERROR(VLOOKUP(Tabla1[[#This Row],[team_name]],bad_masc,2,0),7)</f>
        <v>7</v>
      </c>
      <c r="K341">
        <f>IFERROR(VLOOKUP(Tabla1[[#This Row],[team_name]],cur_masc,2,0),7)</f>
        <v>7</v>
      </c>
      <c r="L341">
        <f>IFERROR(VLOOKUP(Tabla1[[#This Row],[team_name]],ten_masc,2,0),7)</f>
        <v>6</v>
      </c>
      <c r="M341">
        <f>IFERROR(VLOOKUP(Tabla1[[#This Row],[team_name]],rug_masc,2,0),7)</f>
        <v>7</v>
      </c>
      <c r="N341">
        <f>IFERROR(VLOOKUP(Tabla1[[#This Row],[team_name]],sqs_masc,2,0),7)</f>
        <v>7</v>
      </c>
      <c r="O341">
        <f>IFERROR(VLOOKUP(Tabla1[[#This Row],[team_name]],vlp_masc,2,0),7)</f>
        <v>7</v>
      </c>
      <c r="P341">
        <f>IFERROR(VLOOKUP(Tabla1[[#This Row],[team_name]],tem_masc,2,0),7)</f>
        <v>7</v>
      </c>
      <c r="Q341">
        <f>IFERROR(VLOOKUP(Tabla1[[#This Row],[team_name]],bal_masc,2,0),7)</f>
        <v>7</v>
      </c>
      <c r="R341">
        <f>IFERROR(VLOOKUP(Tabla1[[#This Row],[team_name]],hck_masc,2,0),7)</f>
        <v>7</v>
      </c>
      <c r="S341">
        <f>IFERROR(VLOOKUP(Tabla1[[#This Row],[team_name]],arc_masc,2,0),7)</f>
        <v>7</v>
      </c>
      <c r="T341">
        <f>IFERROR(VLOOKUP(Tabla1[[#This Row],[team_name]],esg_masc,2,0),7)</f>
        <v>7</v>
      </c>
      <c r="U341">
        <f>IFERROR(VLOOKUP(Tabla1[[#This Row],[team_name]],vol_fem,2,0),7)</f>
        <v>7</v>
      </c>
      <c r="V341">
        <f>IFERROR(VLOOKUP(Tabla1[[#This Row],[team_name]],bas_fem,2,0),7)</f>
        <v>7</v>
      </c>
      <c r="W341">
        <f>IFERROR(VLOOKUP(Tabla1[[#This Row],[team_name]],bes_fem,2,0),7)</f>
        <v>7</v>
      </c>
      <c r="X341">
        <f>IFERROR(VLOOKUP(Tabla1[[#This Row],[team_name]],bad_fem,2,0),7)</f>
        <v>7</v>
      </c>
      <c r="Y341">
        <f>IFERROR(VLOOKUP(Tabla1[[#This Row],[team_name]],cur_fem,2,0),7)</f>
        <v>7</v>
      </c>
      <c r="Z341">
        <f>IFERROR(VLOOKUP(Tabla1[[#This Row],[team_name]],ten_fem,2,0),7)</f>
        <v>7</v>
      </c>
      <c r="AA341">
        <f>IFERROR(VLOOKUP(Tabla1[[#This Row],[team_name]],rug_fem,2,0),7)</f>
        <v>7</v>
      </c>
      <c r="AB341">
        <f>IFERROR(VLOOKUP(Tabla1[[#This Row],[team_name]],sqs_fem,2,0),7)</f>
        <v>7</v>
      </c>
      <c r="AC341">
        <f>IFERROR(VLOOKUP(Tabla1[[#This Row],[team_name]],vlp_fem,2,0),7)</f>
        <v>7</v>
      </c>
      <c r="AD341">
        <f>IFERROR(VLOOKUP(Tabla1[[#This Row],[team_name]],tem_fem,2,0),7)</f>
        <v>7</v>
      </c>
      <c r="AE341">
        <f>IFERROR(VLOOKUP(Tabla1[[#This Row],[team_name]],bal_fem,2,0),7)</f>
        <v>7</v>
      </c>
      <c r="AF341">
        <f>IFERROR(VLOOKUP(Tabla1[[#This Row],[team_name]],hck_fem,2,0),7)</f>
        <v>7</v>
      </c>
      <c r="AG341">
        <f>IFERROR(VLOOKUP(Tabla1[[#This Row],[team_name]],esg_fem,2,0),7)</f>
        <v>7</v>
      </c>
      <c r="AH341">
        <f>IFERROR(VLOOKUP(Tabla1[[#This Row],[team_name]],esg_fem,2,0),7)</f>
        <v>7</v>
      </c>
      <c r="AI341">
        <v>7</v>
      </c>
      <c r="AJ341">
        <v>7</v>
      </c>
      <c r="AK341">
        <v>7</v>
      </c>
      <c r="AL341">
        <v>7</v>
      </c>
      <c r="AM341">
        <v>7</v>
      </c>
      <c r="AN341">
        <v>7</v>
      </c>
      <c r="AO341">
        <v>7</v>
      </c>
      <c r="AP341">
        <v>6</v>
      </c>
      <c r="AQ341">
        <v>7</v>
      </c>
      <c r="AR341">
        <v>7</v>
      </c>
      <c r="AS341">
        <v>7</v>
      </c>
      <c r="AT341">
        <v>7</v>
      </c>
      <c r="AU341">
        <v>7</v>
      </c>
      <c r="AV341">
        <v>7</v>
      </c>
      <c r="AW341">
        <v>7</v>
      </c>
      <c r="AX341">
        <v>7</v>
      </c>
      <c r="AY341">
        <v>7</v>
      </c>
      <c r="AZ341">
        <v>7</v>
      </c>
      <c r="BA341">
        <v>7</v>
      </c>
      <c r="BB341">
        <v>7</v>
      </c>
      <c r="BC341">
        <v>7</v>
      </c>
      <c r="BD341">
        <v>7</v>
      </c>
      <c r="BE341">
        <v>7</v>
      </c>
      <c r="BF341">
        <v>7</v>
      </c>
      <c r="BG341">
        <v>7</v>
      </c>
      <c r="BH341">
        <v>3</v>
      </c>
      <c r="BI341">
        <v>3</v>
      </c>
      <c r="BJ341">
        <v>7</v>
      </c>
      <c r="BK341">
        <v>7</v>
      </c>
      <c r="BL341">
        <v>7</v>
      </c>
      <c r="BM341">
        <v>7</v>
      </c>
    </row>
    <row r="342" spans="1:65" x14ac:dyDescent="0.25">
      <c r="A342">
        <v>110</v>
      </c>
      <c r="B342" t="s">
        <v>381</v>
      </c>
      <c r="C342">
        <f>IFERROR(VLOOKUP(Tabla1[[#This Row],[team_name]],fut_masc,2,0),7)</f>
        <v>5</v>
      </c>
      <c r="D342">
        <f>IFERROR(VLOOKUP(Tabla1[[#This Row],[team_name]],fut_fem,2,0),7)</f>
        <v>7</v>
      </c>
      <c r="E342">
        <f>IFERROR(VLOOKUP(Tabla1[[#This Row],[team_name]],fts_masc,2,0),7)</f>
        <v>7</v>
      </c>
      <c r="F342">
        <f>IFERROR(VLOOKUP(Tabla1[[#This Row],[team_name]],fts_fem,2,0),7)</f>
        <v>7</v>
      </c>
      <c r="G342">
        <f>IFERROR(VLOOKUP(Tabla1[[#This Row],[team_name]],vol_masc,2,0),7)</f>
        <v>7</v>
      </c>
      <c r="H342">
        <f>IFERROR(VLOOKUP(Tabla1[[#This Row],[team_name]],bas_masc,2,0),7)</f>
        <v>5</v>
      </c>
      <c r="I342">
        <f>IFERROR(VLOOKUP(Tabla1[[#This Row],[team_name]],bes_masc,2,0),7)</f>
        <v>5</v>
      </c>
      <c r="J342">
        <f>IFERROR(VLOOKUP(Tabla1[[#This Row],[team_name]],bad_masc,2,0),7)</f>
        <v>7</v>
      </c>
      <c r="K342">
        <f>IFERROR(VLOOKUP(Tabla1[[#This Row],[team_name]],cur_masc,2,0),7)</f>
        <v>6</v>
      </c>
      <c r="L342">
        <f>IFERROR(VLOOKUP(Tabla1[[#This Row],[team_name]],ten_masc,2,0),7)</f>
        <v>7</v>
      </c>
      <c r="M342">
        <f>IFERROR(VLOOKUP(Tabla1[[#This Row],[team_name]],rug_masc,2,0),7)</f>
        <v>3</v>
      </c>
      <c r="N342">
        <f>IFERROR(VLOOKUP(Tabla1[[#This Row],[team_name]],sqs_masc,2,0),7)</f>
        <v>7</v>
      </c>
      <c r="O342">
        <f>IFERROR(VLOOKUP(Tabla1[[#This Row],[team_name]],vlp_masc,2,0),7)</f>
        <v>7</v>
      </c>
      <c r="P342">
        <f>IFERROR(VLOOKUP(Tabla1[[#This Row],[team_name]],tem_masc,2,0),7)</f>
        <v>7</v>
      </c>
      <c r="Q342">
        <f>IFERROR(VLOOKUP(Tabla1[[#This Row],[team_name]],bal_masc,2,0),7)</f>
        <v>7</v>
      </c>
      <c r="R342">
        <f>IFERROR(VLOOKUP(Tabla1[[#This Row],[team_name]],hck_masc,2,0),7)</f>
        <v>5</v>
      </c>
      <c r="S342">
        <f>IFERROR(VLOOKUP(Tabla1[[#This Row],[team_name]],arc_masc,2,0),7)</f>
        <v>4</v>
      </c>
      <c r="T342">
        <f>IFERROR(VLOOKUP(Tabla1[[#This Row],[team_name]],esg_masc,2,0),7)</f>
        <v>7</v>
      </c>
      <c r="U342">
        <f>IFERROR(VLOOKUP(Tabla1[[#This Row],[team_name]],vol_fem,2,0),7)</f>
        <v>7</v>
      </c>
      <c r="V342">
        <f>IFERROR(VLOOKUP(Tabla1[[#This Row],[team_name]],bas_fem,2,0),7)</f>
        <v>7</v>
      </c>
      <c r="W342">
        <f>IFERROR(VLOOKUP(Tabla1[[#This Row],[team_name]],bes_fem,2,0),7)</f>
        <v>7</v>
      </c>
      <c r="X342">
        <f>IFERROR(VLOOKUP(Tabla1[[#This Row],[team_name]],bad_fem,2,0),7)</f>
        <v>7</v>
      </c>
      <c r="Y342">
        <f>IFERROR(VLOOKUP(Tabla1[[#This Row],[team_name]],cur_fem,2,0),7)</f>
        <v>7</v>
      </c>
      <c r="Z342">
        <f>IFERROR(VLOOKUP(Tabla1[[#This Row],[team_name]],ten_fem,2,0),7)</f>
        <v>7</v>
      </c>
      <c r="AA342">
        <f>IFERROR(VLOOKUP(Tabla1[[#This Row],[team_name]],rug_fem,2,0),7)</f>
        <v>7</v>
      </c>
      <c r="AB342">
        <f>IFERROR(VLOOKUP(Tabla1[[#This Row],[team_name]],sqs_fem,2,0),7)</f>
        <v>7</v>
      </c>
      <c r="AC342">
        <f>IFERROR(VLOOKUP(Tabla1[[#This Row],[team_name]],vlp_fem,2,0),7)</f>
        <v>7</v>
      </c>
      <c r="AD342">
        <f>IFERROR(VLOOKUP(Tabla1[[#This Row],[team_name]],tem_fem,2,0),7)</f>
        <v>7</v>
      </c>
      <c r="AE342">
        <f>IFERROR(VLOOKUP(Tabla1[[#This Row],[team_name]],bal_fem,2,0),7)</f>
        <v>7</v>
      </c>
      <c r="AF342">
        <f>IFERROR(VLOOKUP(Tabla1[[#This Row],[team_name]],hck_fem,2,0),7)</f>
        <v>7</v>
      </c>
      <c r="AG342">
        <f>IFERROR(VLOOKUP(Tabla1[[#This Row],[team_name]],esg_fem,2,0),7)</f>
        <v>7</v>
      </c>
      <c r="AH342">
        <f>IFERROR(VLOOKUP(Tabla1[[#This Row],[team_name]],esg_fem,2,0),7)</f>
        <v>7</v>
      </c>
      <c r="AI342">
        <v>1</v>
      </c>
      <c r="AJ342">
        <v>7</v>
      </c>
      <c r="AK342">
        <v>7</v>
      </c>
      <c r="AL342">
        <v>7</v>
      </c>
      <c r="AM342">
        <v>6</v>
      </c>
      <c r="AN342">
        <v>7</v>
      </c>
      <c r="AO342">
        <v>7</v>
      </c>
      <c r="AP342">
        <v>7</v>
      </c>
      <c r="AQ342">
        <v>7</v>
      </c>
      <c r="AR342">
        <v>7</v>
      </c>
      <c r="AS342">
        <v>7</v>
      </c>
      <c r="AT342">
        <v>7</v>
      </c>
      <c r="AU342">
        <v>7</v>
      </c>
      <c r="AV342">
        <v>7</v>
      </c>
      <c r="AW342">
        <v>7</v>
      </c>
      <c r="AX342">
        <v>7</v>
      </c>
      <c r="AY342">
        <v>7</v>
      </c>
      <c r="AZ342">
        <v>7</v>
      </c>
      <c r="BA342">
        <v>7</v>
      </c>
      <c r="BB342">
        <v>7</v>
      </c>
      <c r="BC342">
        <v>7</v>
      </c>
      <c r="BD342">
        <v>7</v>
      </c>
      <c r="BE342">
        <v>7</v>
      </c>
      <c r="BF342">
        <v>7</v>
      </c>
      <c r="BG342">
        <v>7</v>
      </c>
      <c r="BH342">
        <v>3</v>
      </c>
      <c r="BI342">
        <v>3</v>
      </c>
      <c r="BJ342">
        <v>7</v>
      </c>
      <c r="BK342">
        <v>7</v>
      </c>
      <c r="BL342">
        <v>7</v>
      </c>
      <c r="BM342">
        <v>7</v>
      </c>
    </row>
    <row r="343" spans="1:65" x14ac:dyDescent="0.25">
      <c r="A343">
        <v>111</v>
      </c>
      <c r="B343" t="s">
        <v>434</v>
      </c>
      <c r="C343">
        <f>IFERROR(VLOOKUP(Tabla1[[#This Row],[team_name]],fut_masc,2,0),7)</f>
        <v>5</v>
      </c>
      <c r="D343">
        <f>IFERROR(VLOOKUP(Tabla1[[#This Row],[team_name]],fut_fem,2,0),7)</f>
        <v>7</v>
      </c>
      <c r="E343">
        <f>IFERROR(VLOOKUP(Tabla1[[#This Row],[team_name]],fts_masc,2,0),7)</f>
        <v>4</v>
      </c>
      <c r="F343">
        <f>IFERROR(VLOOKUP(Tabla1[[#This Row],[team_name]],fts_fem,2,0),7)</f>
        <v>7</v>
      </c>
      <c r="G343">
        <f>IFERROR(VLOOKUP(Tabla1[[#This Row],[team_name]],vol_masc,2,0),7)</f>
        <v>5</v>
      </c>
      <c r="H343">
        <f>IFERROR(VLOOKUP(Tabla1[[#This Row],[team_name]],bas_masc,2,0),7)</f>
        <v>7</v>
      </c>
      <c r="I343">
        <f>IFERROR(VLOOKUP(Tabla1[[#This Row],[team_name]],bes_masc,2,0),7)</f>
        <v>7</v>
      </c>
      <c r="J343">
        <f>IFERROR(VLOOKUP(Tabla1[[#This Row],[team_name]],bad_masc,2,0),7)</f>
        <v>7</v>
      </c>
      <c r="K343">
        <f>IFERROR(VLOOKUP(Tabla1[[#This Row],[team_name]],cur_masc,2,0),7)</f>
        <v>6</v>
      </c>
      <c r="L343">
        <f>IFERROR(VLOOKUP(Tabla1[[#This Row],[team_name]],ten_masc,2,0),7)</f>
        <v>7</v>
      </c>
      <c r="M343">
        <f>IFERROR(VLOOKUP(Tabla1[[#This Row],[team_name]],rug_masc,2,0),7)</f>
        <v>7</v>
      </c>
      <c r="N343">
        <f>IFERROR(VLOOKUP(Tabla1[[#This Row],[team_name]],sqs_masc,2,0),7)</f>
        <v>7</v>
      </c>
      <c r="O343">
        <f>IFERROR(VLOOKUP(Tabla1[[#This Row],[team_name]],vlp_masc,2,0),7)</f>
        <v>7</v>
      </c>
      <c r="P343">
        <f>IFERROR(VLOOKUP(Tabla1[[#This Row],[team_name]],tem_masc,2,0),7)</f>
        <v>7</v>
      </c>
      <c r="Q343">
        <f>IFERROR(VLOOKUP(Tabla1[[#This Row],[team_name]],bal_masc,2,0),7)</f>
        <v>7</v>
      </c>
      <c r="R343">
        <f>IFERROR(VLOOKUP(Tabla1[[#This Row],[team_name]],hck_masc,2,0),7)</f>
        <v>6</v>
      </c>
      <c r="S343">
        <f>IFERROR(VLOOKUP(Tabla1[[#This Row],[team_name]],arc_masc,2,0),7)</f>
        <v>5</v>
      </c>
      <c r="T343">
        <f>IFERROR(VLOOKUP(Tabla1[[#This Row],[team_name]],esg_masc,2,0),7)</f>
        <v>6</v>
      </c>
      <c r="U343">
        <f>IFERROR(VLOOKUP(Tabla1[[#This Row],[team_name]],vol_fem,2,0),7)</f>
        <v>7</v>
      </c>
      <c r="V343">
        <f>IFERROR(VLOOKUP(Tabla1[[#This Row],[team_name]],bas_fem,2,0),7)</f>
        <v>7</v>
      </c>
      <c r="W343">
        <f>IFERROR(VLOOKUP(Tabla1[[#This Row],[team_name]],bes_fem,2,0),7)</f>
        <v>7</v>
      </c>
      <c r="X343">
        <f>IFERROR(VLOOKUP(Tabla1[[#This Row],[team_name]],bad_fem,2,0),7)</f>
        <v>7</v>
      </c>
      <c r="Y343">
        <f>IFERROR(VLOOKUP(Tabla1[[#This Row],[team_name]],cur_fem,2,0),7)</f>
        <v>7</v>
      </c>
      <c r="Z343">
        <f>IFERROR(VLOOKUP(Tabla1[[#This Row],[team_name]],ten_fem,2,0),7)</f>
        <v>7</v>
      </c>
      <c r="AA343">
        <f>IFERROR(VLOOKUP(Tabla1[[#This Row],[team_name]],rug_fem,2,0),7)</f>
        <v>7</v>
      </c>
      <c r="AB343">
        <f>IFERROR(VLOOKUP(Tabla1[[#This Row],[team_name]],sqs_fem,2,0),7)</f>
        <v>7</v>
      </c>
      <c r="AC343">
        <f>IFERROR(VLOOKUP(Tabla1[[#This Row],[team_name]],vlp_fem,2,0),7)</f>
        <v>7</v>
      </c>
      <c r="AD343">
        <f>IFERROR(VLOOKUP(Tabla1[[#This Row],[team_name]],tem_fem,2,0),7)</f>
        <v>7</v>
      </c>
      <c r="AE343">
        <f>IFERROR(VLOOKUP(Tabla1[[#This Row],[team_name]],bal_fem,2,0),7)</f>
        <v>7</v>
      </c>
      <c r="AF343">
        <f>IFERROR(VLOOKUP(Tabla1[[#This Row],[team_name]],hck_fem,2,0),7)</f>
        <v>7</v>
      </c>
      <c r="AG343">
        <f>IFERROR(VLOOKUP(Tabla1[[#This Row],[team_name]],esg_fem,2,0),7)</f>
        <v>7</v>
      </c>
      <c r="AH343">
        <f>IFERROR(VLOOKUP(Tabla1[[#This Row],[team_name]],esg_fem,2,0),7)</f>
        <v>7</v>
      </c>
      <c r="AI343">
        <v>5</v>
      </c>
      <c r="AJ343">
        <v>7</v>
      </c>
      <c r="AK343">
        <v>7</v>
      </c>
      <c r="AL343">
        <v>7</v>
      </c>
      <c r="AM343">
        <v>7</v>
      </c>
      <c r="AN343">
        <v>7</v>
      </c>
      <c r="AO343">
        <v>6</v>
      </c>
      <c r="AP343">
        <v>7</v>
      </c>
      <c r="AQ343">
        <v>7</v>
      </c>
      <c r="AR343">
        <v>7</v>
      </c>
      <c r="AS343">
        <v>4</v>
      </c>
      <c r="AT343">
        <v>7</v>
      </c>
      <c r="AU343">
        <v>6</v>
      </c>
      <c r="AV343">
        <v>7</v>
      </c>
      <c r="AW343">
        <v>7</v>
      </c>
      <c r="AX343">
        <v>7</v>
      </c>
      <c r="AY343">
        <v>7</v>
      </c>
      <c r="AZ343">
        <v>7</v>
      </c>
      <c r="BA343">
        <v>6</v>
      </c>
      <c r="BB343">
        <v>7</v>
      </c>
      <c r="BC343">
        <v>7</v>
      </c>
      <c r="BD343">
        <v>7</v>
      </c>
      <c r="BE343">
        <v>7</v>
      </c>
      <c r="BF343">
        <v>7</v>
      </c>
      <c r="BG343">
        <v>7</v>
      </c>
      <c r="BH343">
        <v>3</v>
      </c>
      <c r="BI343">
        <v>3</v>
      </c>
      <c r="BJ343">
        <v>7</v>
      </c>
      <c r="BK343">
        <v>7</v>
      </c>
      <c r="BL343">
        <v>7</v>
      </c>
      <c r="BM343">
        <v>7</v>
      </c>
    </row>
    <row r="344" spans="1:65" x14ac:dyDescent="0.25">
      <c r="A344">
        <v>112</v>
      </c>
      <c r="B344" t="s">
        <v>475</v>
      </c>
      <c r="C344">
        <f>IFERROR(VLOOKUP(Tabla1[[#This Row],[team_name]],fut_masc,2,0),7)</f>
        <v>7</v>
      </c>
      <c r="D344">
        <f>IFERROR(VLOOKUP(Tabla1[[#This Row],[team_name]],fut_fem,2,0),7)</f>
        <v>7</v>
      </c>
      <c r="E344">
        <f>IFERROR(VLOOKUP(Tabla1[[#This Row],[team_name]],fts_masc,2,0),7)</f>
        <v>7</v>
      </c>
      <c r="F344">
        <f>IFERROR(VLOOKUP(Tabla1[[#This Row],[team_name]],fts_fem,2,0),7)</f>
        <v>7</v>
      </c>
      <c r="G344">
        <f>IFERROR(VLOOKUP(Tabla1[[#This Row],[team_name]],vol_masc,2,0),7)</f>
        <v>7</v>
      </c>
      <c r="H344">
        <f>IFERROR(VLOOKUP(Tabla1[[#This Row],[team_name]],bas_masc,2,0),7)</f>
        <v>7</v>
      </c>
      <c r="I344">
        <f>IFERROR(VLOOKUP(Tabla1[[#This Row],[team_name]],bes_masc,2,0),7)</f>
        <v>7</v>
      </c>
      <c r="J344">
        <f>IFERROR(VLOOKUP(Tabla1[[#This Row],[team_name]],bad_masc,2,0),7)</f>
        <v>7</v>
      </c>
      <c r="K344">
        <f>IFERROR(VLOOKUP(Tabla1[[#This Row],[team_name]],cur_masc,2,0),7)</f>
        <v>7</v>
      </c>
      <c r="L344">
        <f>IFERROR(VLOOKUP(Tabla1[[#This Row],[team_name]],ten_masc,2,0),7)</f>
        <v>7</v>
      </c>
      <c r="M344">
        <f>IFERROR(VLOOKUP(Tabla1[[#This Row],[team_name]],rug_masc,2,0),7)</f>
        <v>7</v>
      </c>
      <c r="N344">
        <f>IFERROR(VLOOKUP(Tabla1[[#This Row],[team_name]],sqs_masc,2,0),7)</f>
        <v>7</v>
      </c>
      <c r="O344">
        <f>IFERROR(VLOOKUP(Tabla1[[#This Row],[team_name]],vlp_masc,2,0),7)</f>
        <v>7</v>
      </c>
      <c r="P344">
        <f>IFERROR(VLOOKUP(Tabla1[[#This Row],[team_name]],tem_masc,2,0),7)</f>
        <v>7</v>
      </c>
      <c r="Q344">
        <f>IFERROR(VLOOKUP(Tabla1[[#This Row],[team_name]],bal_masc,2,0),7)</f>
        <v>7</v>
      </c>
      <c r="R344">
        <f>IFERROR(VLOOKUP(Tabla1[[#This Row],[team_name]],hck_masc,2,0),7)</f>
        <v>7</v>
      </c>
      <c r="S344">
        <f>IFERROR(VLOOKUP(Tabla1[[#This Row],[team_name]],arc_masc,2,0),7)</f>
        <v>7</v>
      </c>
      <c r="T344">
        <f>IFERROR(VLOOKUP(Tabla1[[#This Row],[team_name]],esg_masc,2,0),7)</f>
        <v>7</v>
      </c>
      <c r="U344">
        <f>IFERROR(VLOOKUP(Tabla1[[#This Row],[team_name]],vol_fem,2,0),7)</f>
        <v>7</v>
      </c>
      <c r="V344">
        <f>IFERROR(VLOOKUP(Tabla1[[#This Row],[team_name]],bas_fem,2,0),7)</f>
        <v>7</v>
      </c>
      <c r="W344">
        <f>IFERROR(VLOOKUP(Tabla1[[#This Row],[team_name]],bes_fem,2,0),7)</f>
        <v>7</v>
      </c>
      <c r="X344">
        <f>IFERROR(VLOOKUP(Tabla1[[#This Row],[team_name]],bad_fem,2,0),7)</f>
        <v>7</v>
      </c>
      <c r="Y344">
        <f>IFERROR(VLOOKUP(Tabla1[[#This Row],[team_name]],cur_fem,2,0),7)</f>
        <v>7</v>
      </c>
      <c r="Z344">
        <f>IFERROR(VLOOKUP(Tabla1[[#This Row],[team_name]],ten_fem,2,0),7)</f>
        <v>7</v>
      </c>
      <c r="AA344">
        <f>IFERROR(VLOOKUP(Tabla1[[#This Row],[team_name]],rug_fem,2,0),7)</f>
        <v>7</v>
      </c>
      <c r="AB344">
        <f>IFERROR(VLOOKUP(Tabla1[[#This Row],[team_name]],sqs_fem,2,0),7)</f>
        <v>7</v>
      </c>
      <c r="AC344">
        <f>IFERROR(VLOOKUP(Tabla1[[#This Row],[team_name]],vlp_fem,2,0),7)</f>
        <v>7</v>
      </c>
      <c r="AD344">
        <f>IFERROR(VLOOKUP(Tabla1[[#This Row],[team_name]],tem_fem,2,0),7)</f>
        <v>7</v>
      </c>
      <c r="AE344">
        <f>IFERROR(VLOOKUP(Tabla1[[#This Row],[team_name]],bal_fem,2,0),7)</f>
        <v>7</v>
      </c>
      <c r="AF344">
        <f>IFERROR(VLOOKUP(Tabla1[[#This Row],[team_name]],hck_fem,2,0),7)</f>
        <v>7</v>
      </c>
      <c r="AG344">
        <f>IFERROR(VLOOKUP(Tabla1[[#This Row],[team_name]],esg_fem,2,0),7)</f>
        <v>7</v>
      </c>
      <c r="AH344">
        <f>IFERROR(VLOOKUP(Tabla1[[#This Row],[team_name]],esg_fem,2,0),7)</f>
        <v>7</v>
      </c>
      <c r="AI344">
        <v>7</v>
      </c>
      <c r="AJ344">
        <v>7</v>
      </c>
      <c r="AK344">
        <v>7</v>
      </c>
      <c r="AL344">
        <v>7</v>
      </c>
      <c r="AM344">
        <v>7</v>
      </c>
      <c r="AN344">
        <v>7</v>
      </c>
      <c r="AO344">
        <v>7</v>
      </c>
      <c r="AP344">
        <v>7</v>
      </c>
      <c r="AQ344">
        <v>7</v>
      </c>
      <c r="AR344">
        <v>7</v>
      </c>
      <c r="AS344">
        <v>7</v>
      </c>
      <c r="AT344">
        <v>7</v>
      </c>
      <c r="AU344">
        <v>7</v>
      </c>
      <c r="AV344">
        <v>7</v>
      </c>
      <c r="AW344">
        <v>7</v>
      </c>
      <c r="AX344">
        <v>7</v>
      </c>
      <c r="AY344">
        <v>7</v>
      </c>
      <c r="AZ344">
        <v>7</v>
      </c>
      <c r="BA344">
        <v>7</v>
      </c>
      <c r="BB344">
        <v>7</v>
      </c>
      <c r="BC344">
        <v>7</v>
      </c>
      <c r="BD344">
        <v>7</v>
      </c>
      <c r="BE344">
        <v>7</v>
      </c>
      <c r="BF344">
        <v>7</v>
      </c>
      <c r="BG344">
        <v>7</v>
      </c>
      <c r="BH344">
        <v>3</v>
      </c>
      <c r="BI344">
        <v>3</v>
      </c>
      <c r="BJ344">
        <v>7</v>
      </c>
      <c r="BK344">
        <v>7</v>
      </c>
      <c r="BL344">
        <v>7</v>
      </c>
      <c r="BM344">
        <v>7</v>
      </c>
    </row>
    <row r="345" spans="1:65" x14ac:dyDescent="0.25">
      <c r="A345">
        <v>113</v>
      </c>
      <c r="B345" t="s">
        <v>528</v>
      </c>
      <c r="C345">
        <f>IFERROR(VLOOKUP(Tabla1[[#This Row],[team_name]],fut_masc,2,0),7)</f>
        <v>4</v>
      </c>
      <c r="D345">
        <f>IFERROR(VLOOKUP(Tabla1[[#This Row],[team_name]],fut_fem,2,0),7)</f>
        <v>7</v>
      </c>
      <c r="E345">
        <f>IFERROR(VLOOKUP(Tabla1[[#This Row],[team_name]],fts_masc,2,0),7)</f>
        <v>5</v>
      </c>
      <c r="F345">
        <f>IFERROR(VLOOKUP(Tabla1[[#This Row],[team_name]],fts_fem,2,0),7)</f>
        <v>7</v>
      </c>
      <c r="G345">
        <f>IFERROR(VLOOKUP(Tabla1[[#This Row],[team_name]],vol_masc,2,0),7)</f>
        <v>5</v>
      </c>
      <c r="H345">
        <f>IFERROR(VLOOKUP(Tabla1[[#This Row],[team_name]],bas_masc,2,0),7)</f>
        <v>5</v>
      </c>
      <c r="I345">
        <f>IFERROR(VLOOKUP(Tabla1[[#This Row],[team_name]],bes_masc,2,0),7)</f>
        <v>7</v>
      </c>
      <c r="J345">
        <f>IFERROR(VLOOKUP(Tabla1[[#This Row],[team_name]],bad_masc,2,0),7)</f>
        <v>7</v>
      </c>
      <c r="K345">
        <f>IFERROR(VLOOKUP(Tabla1[[#This Row],[team_name]],cur_masc,2,0),7)</f>
        <v>7</v>
      </c>
      <c r="L345">
        <f>IFERROR(VLOOKUP(Tabla1[[#This Row],[team_name]],ten_masc,2,0),7)</f>
        <v>7</v>
      </c>
      <c r="M345">
        <f>IFERROR(VLOOKUP(Tabla1[[#This Row],[team_name]],rug_masc,2,0),7)</f>
        <v>7</v>
      </c>
      <c r="N345">
        <f>IFERROR(VLOOKUP(Tabla1[[#This Row],[team_name]],sqs_masc,2,0),7)</f>
        <v>7</v>
      </c>
      <c r="O345">
        <f>IFERROR(VLOOKUP(Tabla1[[#This Row],[team_name]],vlp_masc,2,0),7)</f>
        <v>7</v>
      </c>
      <c r="P345">
        <f>IFERROR(VLOOKUP(Tabla1[[#This Row],[team_name]],tem_masc,2,0),7)</f>
        <v>7</v>
      </c>
      <c r="Q345">
        <f>IFERROR(VLOOKUP(Tabla1[[#This Row],[team_name]],bal_masc,2,0),7)</f>
        <v>7</v>
      </c>
      <c r="R345">
        <f>IFERROR(VLOOKUP(Tabla1[[#This Row],[team_name]],hck_masc,2,0),7)</f>
        <v>7</v>
      </c>
      <c r="S345">
        <f>IFERROR(VLOOKUP(Tabla1[[#This Row],[team_name]],arc_masc,2,0),7)</f>
        <v>7</v>
      </c>
      <c r="T345">
        <f>IFERROR(VLOOKUP(Tabla1[[#This Row],[team_name]],esg_masc,2,0),7)</f>
        <v>7</v>
      </c>
      <c r="U345">
        <f>IFERROR(VLOOKUP(Tabla1[[#This Row],[team_name]],vol_fem,2,0),7)</f>
        <v>7</v>
      </c>
      <c r="V345">
        <f>IFERROR(VLOOKUP(Tabla1[[#This Row],[team_name]],bas_fem,2,0),7)</f>
        <v>7</v>
      </c>
      <c r="W345">
        <f>IFERROR(VLOOKUP(Tabla1[[#This Row],[team_name]],bes_fem,2,0),7)</f>
        <v>7</v>
      </c>
      <c r="X345">
        <f>IFERROR(VLOOKUP(Tabla1[[#This Row],[team_name]],bad_fem,2,0),7)</f>
        <v>7</v>
      </c>
      <c r="Y345">
        <f>IFERROR(VLOOKUP(Tabla1[[#This Row],[team_name]],cur_fem,2,0),7)</f>
        <v>7</v>
      </c>
      <c r="Z345">
        <f>IFERROR(VLOOKUP(Tabla1[[#This Row],[team_name]],ten_fem,2,0),7)</f>
        <v>7</v>
      </c>
      <c r="AA345">
        <f>IFERROR(VLOOKUP(Tabla1[[#This Row],[team_name]],rug_fem,2,0),7)</f>
        <v>7</v>
      </c>
      <c r="AB345">
        <f>IFERROR(VLOOKUP(Tabla1[[#This Row],[team_name]],sqs_fem,2,0),7)</f>
        <v>7</v>
      </c>
      <c r="AC345">
        <f>IFERROR(VLOOKUP(Tabla1[[#This Row],[team_name]],vlp_fem,2,0),7)</f>
        <v>7</v>
      </c>
      <c r="AD345">
        <f>IFERROR(VLOOKUP(Tabla1[[#This Row],[team_name]],tem_fem,2,0),7)</f>
        <v>7</v>
      </c>
      <c r="AE345">
        <f>IFERROR(VLOOKUP(Tabla1[[#This Row],[team_name]],bal_fem,2,0),7)</f>
        <v>7</v>
      </c>
      <c r="AF345">
        <f>IFERROR(VLOOKUP(Tabla1[[#This Row],[team_name]],hck_fem,2,0),7)</f>
        <v>7</v>
      </c>
      <c r="AG345">
        <f>IFERROR(VLOOKUP(Tabla1[[#This Row],[team_name]],esg_fem,2,0),7)</f>
        <v>7</v>
      </c>
      <c r="AH345">
        <f>IFERROR(VLOOKUP(Tabla1[[#This Row],[team_name]],esg_fem,2,0),7)</f>
        <v>7</v>
      </c>
      <c r="AI345">
        <v>7</v>
      </c>
      <c r="AJ345">
        <v>7</v>
      </c>
      <c r="AK345">
        <v>7</v>
      </c>
      <c r="AL345">
        <v>7</v>
      </c>
      <c r="AM345">
        <v>7</v>
      </c>
      <c r="AN345">
        <v>7</v>
      </c>
      <c r="AO345">
        <v>7</v>
      </c>
      <c r="AP345">
        <v>7</v>
      </c>
      <c r="AQ345">
        <v>7</v>
      </c>
      <c r="AR345">
        <v>7</v>
      </c>
      <c r="AS345">
        <v>7</v>
      </c>
      <c r="AT345">
        <v>7</v>
      </c>
      <c r="AU345">
        <v>7</v>
      </c>
      <c r="AV345">
        <v>7</v>
      </c>
      <c r="AW345">
        <v>7</v>
      </c>
      <c r="AX345">
        <v>7</v>
      </c>
      <c r="AY345">
        <v>7</v>
      </c>
      <c r="AZ345">
        <v>7</v>
      </c>
      <c r="BA345">
        <v>7</v>
      </c>
      <c r="BB345">
        <v>7</v>
      </c>
      <c r="BC345">
        <v>7</v>
      </c>
      <c r="BD345">
        <v>7</v>
      </c>
      <c r="BE345">
        <v>7</v>
      </c>
      <c r="BF345">
        <v>7</v>
      </c>
      <c r="BG345">
        <v>7</v>
      </c>
      <c r="BH345">
        <v>3</v>
      </c>
      <c r="BI345">
        <v>3</v>
      </c>
      <c r="BJ345">
        <v>7</v>
      </c>
      <c r="BK345">
        <v>7</v>
      </c>
      <c r="BL345">
        <v>7</v>
      </c>
      <c r="BM345">
        <v>7</v>
      </c>
    </row>
    <row r="346" spans="1:65" x14ac:dyDescent="0.25">
      <c r="A346">
        <v>114</v>
      </c>
      <c r="B346" t="s">
        <v>436</v>
      </c>
      <c r="C346">
        <f>IFERROR(VLOOKUP(Tabla1[[#This Row],[team_name]],fut_masc,2,0),7)</f>
        <v>6</v>
      </c>
      <c r="D346">
        <f>IFERROR(VLOOKUP(Tabla1[[#This Row],[team_name]],fut_fem,2,0),7)</f>
        <v>7</v>
      </c>
      <c r="E346">
        <f>IFERROR(VLOOKUP(Tabla1[[#This Row],[team_name]],fts_masc,2,0),7)</f>
        <v>3</v>
      </c>
      <c r="F346">
        <f>IFERROR(VLOOKUP(Tabla1[[#This Row],[team_name]],fts_fem,2,0),7)</f>
        <v>7</v>
      </c>
      <c r="G346">
        <f>IFERROR(VLOOKUP(Tabla1[[#This Row],[team_name]],vol_masc,2,0),7)</f>
        <v>5</v>
      </c>
      <c r="H346">
        <f>IFERROR(VLOOKUP(Tabla1[[#This Row],[team_name]],bas_masc,2,0),7)</f>
        <v>5</v>
      </c>
      <c r="I346">
        <f>IFERROR(VLOOKUP(Tabla1[[#This Row],[team_name]],bes_masc,2,0),7)</f>
        <v>7</v>
      </c>
      <c r="J346">
        <f>IFERROR(VLOOKUP(Tabla1[[#This Row],[team_name]],bad_masc,2,0),7)</f>
        <v>7</v>
      </c>
      <c r="K346">
        <f>IFERROR(VLOOKUP(Tabla1[[#This Row],[team_name]],cur_masc,2,0),7)</f>
        <v>7</v>
      </c>
      <c r="L346">
        <f>IFERROR(VLOOKUP(Tabla1[[#This Row],[team_name]],ten_masc,2,0),7)</f>
        <v>7</v>
      </c>
      <c r="M346">
        <f>IFERROR(VLOOKUP(Tabla1[[#This Row],[team_name]],rug_masc,2,0),7)</f>
        <v>7</v>
      </c>
      <c r="N346">
        <f>IFERROR(VLOOKUP(Tabla1[[#This Row],[team_name]],sqs_masc,2,0),7)</f>
        <v>7</v>
      </c>
      <c r="O346">
        <f>IFERROR(VLOOKUP(Tabla1[[#This Row],[team_name]],vlp_masc,2,0),7)</f>
        <v>7</v>
      </c>
      <c r="P346">
        <f>IFERROR(VLOOKUP(Tabla1[[#This Row],[team_name]],tem_masc,2,0),7)</f>
        <v>7</v>
      </c>
      <c r="Q346">
        <f>IFERROR(VLOOKUP(Tabla1[[#This Row],[team_name]],bal_masc,2,0),7)</f>
        <v>7</v>
      </c>
      <c r="R346">
        <f>IFERROR(VLOOKUP(Tabla1[[#This Row],[team_name]],hck_masc,2,0),7)</f>
        <v>7</v>
      </c>
      <c r="S346">
        <f>IFERROR(VLOOKUP(Tabla1[[#This Row],[team_name]],arc_masc,2,0),7)</f>
        <v>6</v>
      </c>
      <c r="T346">
        <f>IFERROR(VLOOKUP(Tabla1[[#This Row],[team_name]],esg_masc,2,0),7)</f>
        <v>5</v>
      </c>
      <c r="U346">
        <f>IFERROR(VLOOKUP(Tabla1[[#This Row],[team_name]],vol_fem,2,0),7)</f>
        <v>7</v>
      </c>
      <c r="V346">
        <f>IFERROR(VLOOKUP(Tabla1[[#This Row],[team_name]],bas_fem,2,0),7)</f>
        <v>7</v>
      </c>
      <c r="W346">
        <f>IFERROR(VLOOKUP(Tabla1[[#This Row],[team_name]],bes_fem,2,0),7)</f>
        <v>7</v>
      </c>
      <c r="X346">
        <f>IFERROR(VLOOKUP(Tabla1[[#This Row],[team_name]],bad_fem,2,0),7)</f>
        <v>7</v>
      </c>
      <c r="Y346">
        <f>IFERROR(VLOOKUP(Tabla1[[#This Row],[team_name]],cur_fem,2,0),7)</f>
        <v>7</v>
      </c>
      <c r="Z346">
        <f>IFERROR(VLOOKUP(Tabla1[[#This Row],[team_name]],ten_fem,2,0),7)</f>
        <v>7</v>
      </c>
      <c r="AA346">
        <f>IFERROR(VLOOKUP(Tabla1[[#This Row],[team_name]],rug_fem,2,0),7)</f>
        <v>7</v>
      </c>
      <c r="AB346">
        <f>IFERROR(VLOOKUP(Tabla1[[#This Row],[team_name]],sqs_fem,2,0),7)</f>
        <v>7</v>
      </c>
      <c r="AC346">
        <f>IFERROR(VLOOKUP(Tabla1[[#This Row],[team_name]],vlp_fem,2,0),7)</f>
        <v>7</v>
      </c>
      <c r="AD346">
        <f>IFERROR(VLOOKUP(Tabla1[[#This Row],[team_name]],tem_fem,2,0),7)</f>
        <v>7</v>
      </c>
      <c r="AE346">
        <f>IFERROR(VLOOKUP(Tabla1[[#This Row],[team_name]],bal_fem,2,0),7)</f>
        <v>7</v>
      </c>
      <c r="AF346">
        <f>IFERROR(VLOOKUP(Tabla1[[#This Row],[team_name]],hck_fem,2,0),7)</f>
        <v>7</v>
      </c>
      <c r="AG346">
        <f>IFERROR(VLOOKUP(Tabla1[[#This Row],[team_name]],esg_fem,2,0),7)</f>
        <v>7</v>
      </c>
      <c r="AH346">
        <f>IFERROR(VLOOKUP(Tabla1[[#This Row],[team_name]],esg_fem,2,0),7)</f>
        <v>7</v>
      </c>
      <c r="AI346">
        <v>7</v>
      </c>
      <c r="AJ346">
        <v>7</v>
      </c>
      <c r="AK346">
        <v>7</v>
      </c>
      <c r="AL346">
        <v>7</v>
      </c>
      <c r="AM346">
        <v>7</v>
      </c>
      <c r="AN346">
        <v>7</v>
      </c>
      <c r="AO346">
        <v>7</v>
      </c>
      <c r="AP346">
        <v>7</v>
      </c>
      <c r="AQ346">
        <v>7</v>
      </c>
      <c r="AR346">
        <v>7</v>
      </c>
      <c r="AS346">
        <v>7</v>
      </c>
      <c r="AT346">
        <v>7</v>
      </c>
      <c r="AU346">
        <v>7</v>
      </c>
      <c r="AV346">
        <v>7</v>
      </c>
      <c r="AW346">
        <v>7</v>
      </c>
      <c r="AX346">
        <v>7</v>
      </c>
      <c r="AY346">
        <v>7</v>
      </c>
      <c r="AZ346">
        <v>7</v>
      </c>
      <c r="BA346">
        <v>4</v>
      </c>
      <c r="BB346">
        <v>7</v>
      </c>
      <c r="BC346">
        <v>7</v>
      </c>
      <c r="BD346">
        <v>7</v>
      </c>
      <c r="BE346">
        <v>7</v>
      </c>
      <c r="BF346">
        <v>7</v>
      </c>
      <c r="BG346">
        <v>7</v>
      </c>
      <c r="BH346">
        <v>3</v>
      </c>
      <c r="BI346">
        <v>3</v>
      </c>
      <c r="BJ346">
        <v>7</v>
      </c>
      <c r="BK346">
        <v>7</v>
      </c>
      <c r="BL346">
        <v>7</v>
      </c>
      <c r="BM346">
        <v>7</v>
      </c>
    </row>
    <row r="347" spans="1:65" x14ac:dyDescent="0.25">
      <c r="A347">
        <v>115</v>
      </c>
      <c r="B347" t="s">
        <v>455</v>
      </c>
      <c r="C347">
        <f>IFERROR(VLOOKUP(Tabla1[[#This Row],[team_name]],fut_masc,2,0),7)</f>
        <v>7</v>
      </c>
      <c r="D347">
        <f>IFERROR(VLOOKUP(Tabla1[[#This Row],[team_name]],fut_fem,2,0),7)</f>
        <v>7</v>
      </c>
      <c r="E347">
        <f>IFERROR(VLOOKUP(Tabla1[[#This Row],[team_name]],fts_masc,2,0),7)</f>
        <v>7</v>
      </c>
      <c r="F347">
        <f>IFERROR(VLOOKUP(Tabla1[[#This Row],[team_name]],fts_fem,2,0),7)</f>
        <v>7</v>
      </c>
      <c r="G347">
        <f>IFERROR(VLOOKUP(Tabla1[[#This Row],[team_name]],vol_masc,2,0),7)</f>
        <v>7</v>
      </c>
      <c r="H347">
        <f>IFERROR(VLOOKUP(Tabla1[[#This Row],[team_name]],bas_masc,2,0),7)</f>
        <v>7</v>
      </c>
      <c r="I347">
        <f>IFERROR(VLOOKUP(Tabla1[[#This Row],[team_name]],bes_masc,2,0),7)</f>
        <v>5</v>
      </c>
      <c r="J347">
        <f>IFERROR(VLOOKUP(Tabla1[[#This Row],[team_name]],bad_masc,2,0),7)</f>
        <v>7</v>
      </c>
      <c r="K347">
        <f>IFERROR(VLOOKUP(Tabla1[[#This Row],[team_name]],cur_masc,2,0),7)</f>
        <v>7</v>
      </c>
      <c r="L347">
        <f>IFERROR(VLOOKUP(Tabla1[[#This Row],[team_name]],ten_masc,2,0),7)</f>
        <v>7</v>
      </c>
      <c r="M347">
        <f>IFERROR(VLOOKUP(Tabla1[[#This Row],[team_name]],rug_masc,2,0),7)</f>
        <v>6</v>
      </c>
      <c r="N347">
        <f>IFERROR(VLOOKUP(Tabla1[[#This Row],[team_name]],sqs_masc,2,0),7)</f>
        <v>7</v>
      </c>
      <c r="O347">
        <f>IFERROR(VLOOKUP(Tabla1[[#This Row],[team_name]],vlp_masc,2,0),7)</f>
        <v>7</v>
      </c>
      <c r="P347">
        <f>IFERROR(VLOOKUP(Tabla1[[#This Row],[team_name]],tem_masc,2,0),7)</f>
        <v>7</v>
      </c>
      <c r="Q347">
        <f>IFERROR(VLOOKUP(Tabla1[[#This Row],[team_name]],bal_masc,2,0),7)</f>
        <v>7</v>
      </c>
      <c r="R347">
        <f>IFERROR(VLOOKUP(Tabla1[[#This Row],[team_name]],hck_masc,2,0),7)</f>
        <v>7</v>
      </c>
      <c r="S347">
        <f>IFERROR(VLOOKUP(Tabla1[[#This Row],[team_name]],arc_masc,2,0),7)</f>
        <v>7</v>
      </c>
      <c r="T347">
        <f>IFERROR(VLOOKUP(Tabla1[[#This Row],[team_name]],esg_masc,2,0),7)</f>
        <v>7</v>
      </c>
      <c r="U347">
        <f>IFERROR(VLOOKUP(Tabla1[[#This Row],[team_name]],vol_fem,2,0),7)</f>
        <v>7</v>
      </c>
      <c r="V347">
        <f>IFERROR(VLOOKUP(Tabla1[[#This Row],[team_name]],bas_fem,2,0),7)</f>
        <v>7</v>
      </c>
      <c r="W347">
        <f>IFERROR(VLOOKUP(Tabla1[[#This Row],[team_name]],bes_fem,2,0),7)</f>
        <v>7</v>
      </c>
      <c r="X347">
        <f>IFERROR(VLOOKUP(Tabla1[[#This Row],[team_name]],bad_fem,2,0),7)</f>
        <v>7</v>
      </c>
      <c r="Y347">
        <f>IFERROR(VLOOKUP(Tabla1[[#This Row],[team_name]],cur_fem,2,0),7)</f>
        <v>7</v>
      </c>
      <c r="Z347">
        <f>IFERROR(VLOOKUP(Tabla1[[#This Row],[team_name]],ten_fem,2,0),7)</f>
        <v>7</v>
      </c>
      <c r="AA347">
        <f>IFERROR(VLOOKUP(Tabla1[[#This Row],[team_name]],rug_fem,2,0),7)</f>
        <v>7</v>
      </c>
      <c r="AB347">
        <f>IFERROR(VLOOKUP(Tabla1[[#This Row],[team_name]],sqs_fem,2,0),7)</f>
        <v>7</v>
      </c>
      <c r="AC347">
        <f>IFERROR(VLOOKUP(Tabla1[[#This Row],[team_name]],vlp_fem,2,0),7)</f>
        <v>7</v>
      </c>
      <c r="AD347">
        <f>IFERROR(VLOOKUP(Tabla1[[#This Row],[team_name]],tem_fem,2,0),7)</f>
        <v>7</v>
      </c>
      <c r="AE347">
        <f>IFERROR(VLOOKUP(Tabla1[[#This Row],[team_name]],bal_fem,2,0),7)</f>
        <v>7</v>
      </c>
      <c r="AF347">
        <f>IFERROR(VLOOKUP(Tabla1[[#This Row],[team_name]],hck_fem,2,0),7)</f>
        <v>7</v>
      </c>
      <c r="AG347">
        <f>IFERROR(VLOOKUP(Tabla1[[#This Row],[team_name]],esg_fem,2,0),7)</f>
        <v>7</v>
      </c>
      <c r="AH347">
        <f>IFERROR(VLOOKUP(Tabla1[[#This Row],[team_name]],esg_fem,2,0),7)</f>
        <v>7</v>
      </c>
      <c r="AI347">
        <v>7</v>
      </c>
      <c r="AJ347">
        <v>7</v>
      </c>
      <c r="AK347">
        <v>7</v>
      </c>
      <c r="AL347">
        <v>7</v>
      </c>
      <c r="AM347">
        <v>7</v>
      </c>
      <c r="AN347">
        <v>7</v>
      </c>
      <c r="AO347">
        <v>7</v>
      </c>
      <c r="AP347">
        <v>7</v>
      </c>
      <c r="AQ347">
        <v>7</v>
      </c>
      <c r="AR347">
        <v>7</v>
      </c>
      <c r="AS347">
        <v>7</v>
      </c>
      <c r="AT347">
        <v>7</v>
      </c>
      <c r="AU347">
        <v>7</v>
      </c>
      <c r="AV347">
        <v>7</v>
      </c>
      <c r="AW347">
        <v>7</v>
      </c>
      <c r="AX347">
        <v>7</v>
      </c>
      <c r="AY347">
        <v>7</v>
      </c>
      <c r="AZ347">
        <v>7</v>
      </c>
      <c r="BA347">
        <v>7</v>
      </c>
      <c r="BB347">
        <v>7</v>
      </c>
      <c r="BC347">
        <v>7</v>
      </c>
      <c r="BD347">
        <v>7</v>
      </c>
      <c r="BE347">
        <v>7</v>
      </c>
      <c r="BF347">
        <v>7</v>
      </c>
      <c r="BG347">
        <v>7</v>
      </c>
      <c r="BH347">
        <v>3</v>
      </c>
      <c r="BI347">
        <v>3</v>
      </c>
      <c r="BJ347">
        <v>7</v>
      </c>
      <c r="BK347">
        <v>7</v>
      </c>
      <c r="BL347">
        <v>7</v>
      </c>
      <c r="BM347">
        <v>7</v>
      </c>
    </row>
    <row r="348" spans="1:65" x14ac:dyDescent="0.25">
      <c r="A348">
        <v>116</v>
      </c>
      <c r="B348" t="s">
        <v>345</v>
      </c>
      <c r="C348">
        <f>IFERROR(VLOOKUP(Tabla1[[#This Row],[team_name]],fut_masc,2,0),7)</f>
        <v>6</v>
      </c>
      <c r="D348">
        <f>IFERROR(VLOOKUP(Tabla1[[#This Row],[team_name]],fut_fem,2,0),7)</f>
        <v>7</v>
      </c>
      <c r="E348">
        <f>IFERROR(VLOOKUP(Tabla1[[#This Row],[team_name]],fts_masc,2,0),7)</f>
        <v>7</v>
      </c>
      <c r="F348">
        <f>IFERROR(VLOOKUP(Tabla1[[#This Row],[team_name]],fts_fem,2,0),7)</f>
        <v>7</v>
      </c>
      <c r="G348">
        <f>IFERROR(VLOOKUP(Tabla1[[#This Row],[team_name]],vol_masc,2,0),7)</f>
        <v>7</v>
      </c>
      <c r="H348">
        <f>IFERROR(VLOOKUP(Tabla1[[#This Row],[team_name]],bas_masc,2,0),7)</f>
        <v>7</v>
      </c>
      <c r="I348">
        <f>IFERROR(VLOOKUP(Tabla1[[#This Row],[team_name]],bes_masc,2,0),7)</f>
        <v>7</v>
      </c>
      <c r="J348">
        <f>IFERROR(VLOOKUP(Tabla1[[#This Row],[team_name]],bad_masc,2,0),7)</f>
        <v>7</v>
      </c>
      <c r="K348">
        <f>IFERROR(VLOOKUP(Tabla1[[#This Row],[team_name]],cur_masc,2,0),7)</f>
        <v>7</v>
      </c>
      <c r="L348">
        <f>IFERROR(VLOOKUP(Tabla1[[#This Row],[team_name]],ten_masc,2,0),7)</f>
        <v>7</v>
      </c>
      <c r="M348">
        <f>IFERROR(VLOOKUP(Tabla1[[#This Row],[team_name]],rug_masc,2,0),7)</f>
        <v>5</v>
      </c>
      <c r="N348">
        <f>IFERROR(VLOOKUP(Tabla1[[#This Row],[team_name]],sqs_masc,2,0),7)</f>
        <v>7</v>
      </c>
      <c r="O348">
        <f>IFERROR(VLOOKUP(Tabla1[[#This Row],[team_name]],vlp_masc,2,0),7)</f>
        <v>7</v>
      </c>
      <c r="P348">
        <f>IFERROR(VLOOKUP(Tabla1[[#This Row],[team_name]],tem_masc,2,0),7)</f>
        <v>7</v>
      </c>
      <c r="Q348">
        <f>IFERROR(VLOOKUP(Tabla1[[#This Row],[team_name]],bal_masc,2,0),7)</f>
        <v>7</v>
      </c>
      <c r="R348">
        <f>IFERROR(VLOOKUP(Tabla1[[#This Row],[team_name]],hck_masc,2,0),7)</f>
        <v>7</v>
      </c>
      <c r="S348">
        <f>IFERROR(VLOOKUP(Tabla1[[#This Row],[team_name]],arc_masc,2,0),7)</f>
        <v>7</v>
      </c>
      <c r="T348">
        <f>IFERROR(VLOOKUP(Tabla1[[#This Row],[team_name]],esg_masc,2,0),7)</f>
        <v>7</v>
      </c>
      <c r="U348">
        <f>IFERROR(VLOOKUP(Tabla1[[#This Row],[team_name]],vol_fem,2,0),7)</f>
        <v>7</v>
      </c>
      <c r="V348">
        <f>IFERROR(VLOOKUP(Tabla1[[#This Row],[team_name]],bas_fem,2,0),7)</f>
        <v>7</v>
      </c>
      <c r="W348">
        <f>IFERROR(VLOOKUP(Tabla1[[#This Row],[team_name]],bes_fem,2,0),7)</f>
        <v>7</v>
      </c>
      <c r="X348">
        <f>IFERROR(VLOOKUP(Tabla1[[#This Row],[team_name]],bad_fem,2,0),7)</f>
        <v>7</v>
      </c>
      <c r="Y348">
        <f>IFERROR(VLOOKUP(Tabla1[[#This Row],[team_name]],cur_fem,2,0),7)</f>
        <v>7</v>
      </c>
      <c r="Z348">
        <f>IFERROR(VLOOKUP(Tabla1[[#This Row],[team_name]],ten_fem,2,0),7)</f>
        <v>7</v>
      </c>
      <c r="AA348">
        <f>IFERROR(VLOOKUP(Tabla1[[#This Row],[team_name]],rug_fem,2,0),7)</f>
        <v>7</v>
      </c>
      <c r="AB348">
        <f>IFERROR(VLOOKUP(Tabla1[[#This Row],[team_name]],sqs_fem,2,0),7)</f>
        <v>7</v>
      </c>
      <c r="AC348">
        <f>IFERROR(VLOOKUP(Tabla1[[#This Row],[team_name]],vlp_fem,2,0),7)</f>
        <v>7</v>
      </c>
      <c r="AD348">
        <f>IFERROR(VLOOKUP(Tabla1[[#This Row],[team_name]],tem_fem,2,0),7)</f>
        <v>7</v>
      </c>
      <c r="AE348">
        <f>IFERROR(VLOOKUP(Tabla1[[#This Row],[team_name]],bal_fem,2,0),7)</f>
        <v>7</v>
      </c>
      <c r="AF348">
        <f>IFERROR(VLOOKUP(Tabla1[[#This Row],[team_name]],hck_fem,2,0),7)</f>
        <v>7</v>
      </c>
      <c r="AG348">
        <f>IFERROR(VLOOKUP(Tabla1[[#This Row],[team_name]],esg_fem,2,0),7)</f>
        <v>7</v>
      </c>
      <c r="AH348">
        <f>IFERROR(VLOOKUP(Tabla1[[#This Row],[team_name]],esg_fem,2,0),7)</f>
        <v>7</v>
      </c>
      <c r="AI348">
        <v>7</v>
      </c>
      <c r="AJ348">
        <v>7</v>
      </c>
      <c r="AK348">
        <v>7</v>
      </c>
      <c r="AL348">
        <v>7</v>
      </c>
      <c r="AM348">
        <v>7</v>
      </c>
      <c r="AN348">
        <v>7</v>
      </c>
      <c r="AO348">
        <v>7</v>
      </c>
      <c r="AP348">
        <v>7</v>
      </c>
      <c r="AQ348">
        <v>7</v>
      </c>
      <c r="AR348">
        <v>7</v>
      </c>
      <c r="AS348">
        <v>7</v>
      </c>
      <c r="AT348">
        <v>7</v>
      </c>
      <c r="AU348">
        <v>7</v>
      </c>
      <c r="AV348">
        <v>7</v>
      </c>
      <c r="AW348">
        <v>7</v>
      </c>
      <c r="AX348">
        <v>7</v>
      </c>
      <c r="AY348">
        <v>7</v>
      </c>
      <c r="AZ348">
        <v>7</v>
      </c>
      <c r="BA348">
        <v>7</v>
      </c>
      <c r="BB348">
        <v>7</v>
      </c>
      <c r="BC348">
        <v>7</v>
      </c>
      <c r="BD348">
        <v>7</v>
      </c>
      <c r="BE348">
        <v>7</v>
      </c>
      <c r="BF348">
        <v>7</v>
      </c>
      <c r="BG348">
        <v>7</v>
      </c>
      <c r="BH348">
        <v>3</v>
      </c>
      <c r="BI348">
        <v>3</v>
      </c>
      <c r="BJ348">
        <v>7</v>
      </c>
      <c r="BK348">
        <v>7</v>
      </c>
      <c r="BL348">
        <v>7</v>
      </c>
      <c r="BM348">
        <v>7</v>
      </c>
    </row>
    <row r="349" spans="1:65" x14ac:dyDescent="0.25">
      <c r="A349">
        <v>118</v>
      </c>
      <c r="B349" t="s">
        <v>468</v>
      </c>
      <c r="C349">
        <f>IFERROR(VLOOKUP(Tabla1[[#This Row],[team_name]],fut_masc,2,0),7)</f>
        <v>5</v>
      </c>
      <c r="D349">
        <f>IFERROR(VLOOKUP(Tabla1[[#This Row],[team_name]],fut_fem,2,0),7)</f>
        <v>7</v>
      </c>
      <c r="E349">
        <f>IFERROR(VLOOKUP(Tabla1[[#This Row],[team_name]],fts_masc,2,0),7)</f>
        <v>4</v>
      </c>
      <c r="F349">
        <f>IFERROR(VLOOKUP(Tabla1[[#This Row],[team_name]],fts_fem,2,0),7)</f>
        <v>7</v>
      </c>
      <c r="G349">
        <f>IFERROR(VLOOKUP(Tabla1[[#This Row],[team_name]],vol_masc,2,0),7)</f>
        <v>6</v>
      </c>
      <c r="H349">
        <f>IFERROR(VLOOKUP(Tabla1[[#This Row],[team_name]],bas_masc,2,0),7)</f>
        <v>3</v>
      </c>
      <c r="I349">
        <f>IFERROR(VLOOKUP(Tabla1[[#This Row],[team_name]],bes_masc,2,0),7)</f>
        <v>7</v>
      </c>
      <c r="J349">
        <f>IFERROR(VLOOKUP(Tabla1[[#This Row],[team_name]],bad_masc,2,0),7)</f>
        <v>7</v>
      </c>
      <c r="K349">
        <f>IFERROR(VLOOKUP(Tabla1[[#This Row],[team_name]],cur_masc,2,0),7)</f>
        <v>7</v>
      </c>
      <c r="L349">
        <f>IFERROR(VLOOKUP(Tabla1[[#This Row],[team_name]],ten_masc,2,0),7)</f>
        <v>6</v>
      </c>
      <c r="M349">
        <f>IFERROR(VLOOKUP(Tabla1[[#This Row],[team_name]],rug_masc,2,0),7)</f>
        <v>7</v>
      </c>
      <c r="N349">
        <f>IFERROR(VLOOKUP(Tabla1[[#This Row],[team_name]],sqs_masc,2,0),7)</f>
        <v>7</v>
      </c>
      <c r="O349">
        <f>IFERROR(VLOOKUP(Tabla1[[#This Row],[team_name]],vlp_masc,2,0),7)</f>
        <v>6</v>
      </c>
      <c r="P349">
        <f>IFERROR(VLOOKUP(Tabla1[[#This Row],[team_name]],tem_masc,2,0),7)</f>
        <v>7</v>
      </c>
      <c r="Q349">
        <f>IFERROR(VLOOKUP(Tabla1[[#This Row],[team_name]],bal_masc,2,0),7)</f>
        <v>7</v>
      </c>
      <c r="R349">
        <f>IFERROR(VLOOKUP(Tabla1[[#This Row],[team_name]],hck_masc,2,0),7)</f>
        <v>7</v>
      </c>
      <c r="S349">
        <f>IFERROR(VLOOKUP(Tabla1[[#This Row],[team_name]],arc_masc,2,0),7)</f>
        <v>6</v>
      </c>
      <c r="T349">
        <f>IFERROR(VLOOKUP(Tabla1[[#This Row],[team_name]],esg_masc,2,0),7)</f>
        <v>4</v>
      </c>
      <c r="U349">
        <f>IFERROR(VLOOKUP(Tabla1[[#This Row],[team_name]],vol_fem,2,0),7)</f>
        <v>7</v>
      </c>
      <c r="V349">
        <f>IFERROR(VLOOKUP(Tabla1[[#This Row],[team_name]],bas_fem,2,0),7)</f>
        <v>7</v>
      </c>
      <c r="W349">
        <f>IFERROR(VLOOKUP(Tabla1[[#This Row],[team_name]],bes_fem,2,0),7)</f>
        <v>7</v>
      </c>
      <c r="X349">
        <f>IFERROR(VLOOKUP(Tabla1[[#This Row],[team_name]],bad_fem,2,0),7)</f>
        <v>7</v>
      </c>
      <c r="Y349">
        <f>IFERROR(VLOOKUP(Tabla1[[#This Row],[team_name]],cur_fem,2,0),7)</f>
        <v>7</v>
      </c>
      <c r="Z349">
        <f>IFERROR(VLOOKUP(Tabla1[[#This Row],[team_name]],ten_fem,2,0),7)</f>
        <v>7</v>
      </c>
      <c r="AA349">
        <f>IFERROR(VLOOKUP(Tabla1[[#This Row],[team_name]],rug_fem,2,0),7)</f>
        <v>7</v>
      </c>
      <c r="AB349">
        <f>IFERROR(VLOOKUP(Tabla1[[#This Row],[team_name]],sqs_fem,2,0),7)</f>
        <v>7</v>
      </c>
      <c r="AC349">
        <f>IFERROR(VLOOKUP(Tabla1[[#This Row],[team_name]],vlp_fem,2,0),7)</f>
        <v>7</v>
      </c>
      <c r="AD349">
        <f>IFERROR(VLOOKUP(Tabla1[[#This Row],[team_name]],tem_fem,2,0),7)</f>
        <v>7</v>
      </c>
      <c r="AE349">
        <f>IFERROR(VLOOKUP(Tabla1[[#This Row],[team_name]],bal_fem,2,0),7)</f>
        <v>7</v>
      </c>
      <c r="AF349">
        <f>IFERROR(VLOOKUP(Tabla1[[#This Row],[team_name]],hck_fem,2,0),7)</f>
        <v>7</v>
      </c>
      <c r="AG349">
        <f>IFERROR(VLOOKUP(Tabla1[[#This Row],[team_name]],esg_fem,2,0),7)</f>
        <v>7</v>
      </c>
      <c r="AH349">
        <f>IFERROR(VLOOKUP(Tabla1[[#This Row],[team_name]],esg_fem,2,0),7)</f>
        <v>7</v>
      </c>
      <c r="AI349">
        <v>7</v>
      </c>
      <c r="AJ349">
        <v>7</v>
      </c>
      <c r="AK349">
        <v>7</v>
      </c>
      <c r="AL349">
        <v>7</v>
      </c>
      <c r="AM349">
        <v>7</v>
      </c>
      <c r="AN349">
        <v>7</v>
      </c>
      <c r="AO349">
        <v>7</v>
      </c>
      <c r="AP349">
        <v>7</v>
      </c>
      <c r="AQ349">
        <v>7</v>
      </c>
      <c r="AR349">
        <v>7</v>
      </c>
      <c r="AS349">
        <v>5</v>
      </c>
      <c r="AT349">
        <v>7</v>
      </c>
      <c r="AU349">
        <v>7</v>
      </c>
      <c r="AV349">
        <v>7</v>
      </c>
      <c r="AW349">
        <v>7</v>
      </c>
      <c r="AX349">
        <v>7</v>
      </c>
      <c r="AY349">
        <v>7</v>
      </c>
      <c r="AZ349">
        <v>7</v>
      </c>
      <c r="BA349">
        <v>7</v>
      </c>
      <c r="BB349">
        <v>7</v>
      </c>
      <c r="BC349">
        <v>7</v>
      </c>
      <c r="BD349">
        <v>7</v>
      </c>
      <c r="BE349">
        <v>7</v>
      </c>
      <c r="BF349">
        <v>7</v>
      </c>
      <c r="BG349">
        <v>7</v>
      </c>
      <c r="BH349">
        <v>3</v>
      </c>
      <c r="BI349">
        <v>3</v>
      </c>
      <c r="BJ349">
        <v>7</v>
      </c>
      <c r="BK349">
        <v>7</v>
      </c>
      <c r="BL349">
        <v>7</v>
      </c>
      <c r="BM349">
        <v>7</v>
      </c>
    </row>
    <row r="350" spans="1:65" x14ac:dyDescent="0.25">
      <c r="A350">
        <v>119</v>
      </c>
      <c r="B350" t="s">
        <v>347</v>
      </c>
      <c r="C350">
        <f>IFERROR(VLOOKUP(Tabla1[[#This Row],[team_name]],fut_masc,2,0),7)</f>
        <v>6</v>
      </c>
      <c r="D350">
        <f>IFERROR(VLOOKUP(Tabla1[[#This Row],[team_name]],fut_fem,2,0),7)</f>
        <v>7</v>
      </c>
      <c r="E350">
        <f>IFERROR(VLOOKUP(Tabla1[[#This Row],[team_name]],fts_masc,2,0),7)</f>
        <v>7</v>
      </c>
      <c r="F350">
        <f>IFERROR(VLOOKUP(Tabla1[[#This Row],[team_name]],fts_fem,2,0),7)</f>
        <v>7</v>
      </c>
      <c r="G350">
        <f>IFERROR(VLOOKUP(Tabla1[[#This Row],[team_name]],vol_masc,2,0),7)</f>
        <v>7</v>
      </c>
      <c r="H350">
        <f>IFERROR(VLOOKUP(Tabla1[[#This Row],[team_name]],bas_masc,2,0),7)</f>
        <v>7</v>
      </c>
      <c r="I350">
        <f>IFERROR(VLOOKUP(Tabla1[[#This Row],[team_name]],bes_masc,2,0),7)</f>
        <v>7</v>
      </c>
      <c r="J350">
        <f>IFERROR(VLOOKUP(Tabla1[[#This Row],[team_name]],bad_masc,2,0),7)</f>
        <v>7</v>
      </c>
      <c r="K350">
        <f>IFERROR(VLOOKUP(Tabla1[[#This Row],[team_name]],cur_masc,2,0),7)</f>
        <v>7</v>
      </c>
      <c r="L350">
        <f>IFERROR(VLOOKUP(Tabla1[[#This Row],[team_name]],ten_masc,2,0),7)</f>
        <v>7</v>
      </c>
      <c r="M350">
        <f>IFERROR(VLOOKUP(Tabla1[[#This Row],[team_name]],rug_masc,2,0),7)</f>
        <v>7</v>
      </c>
      <c r="N350">
        <f>IFERROR(VLOOKUP(Tabla1[[#This Row],[team_name]],sqs_masc,2,0),7)</f>
        <v>7</v>
      </c>
      <c r="O350">
        <f>IFERROR(VLOOKUP(Tabla1[[#This Row],[team_name]],vlp_masc,2,0),7)</f>
        <v>7</v>
      </c>
      <c r="P350">
        <f>IFERROR(VLOOKUP(Tabla1[[#This Row],[team_name]],tem_masc,2,0),7)</f>
        <v>7</v>
      </c>
      <c r="Q350">
        <f>IFERROR(VLOOKUP(Tabla1[[#This Row],[team_name]],bal_masc,2,0),7)</f>
        <v>7</v>
      </c>
      <c r="R350">
        <f>IFERROR(VLOOKUP(Tabla1[[#This Row],[team_name]],hck_masc,2,0),7)</f>
        <v>7</v>
      </c>
      <c r="S350">
        <f>IFERROR(VLOOKUP(Tabla1[[#This Row],[team_name]],arc_masc,2,0),7)</f>
        <v>7</v>
      </c>
      <c r="T350">
        <f>IFERROR(VLOOKUP(Tabla1[[#This Row],[team_name]],esg_masc,2,0),7)</f>
        <v>7</v>
      </c>
      <c r="U350">
        <f>IFERROR(VLOOKUP(Tabla1[[#This Row],[team_name]],vol_fem,2,0),7)</f>
        <v>7</v>
      </c>
      <c r="V350">
        <f>IFERROR(VLOOKUP(Tabla1[[#This Row],[team_name]],bas_fem,2,0),7)</f>
        <v>7</v>
      </c>
      <c r="W350">
        <f>IFERROR(VLOOKUP(Tabla1[[#This Row],[team_name]],bes_fem,2,0),7)</f>
        <v>7</v>
      </c>
      <c r="X350">
        <f>IFERROR(VLOOKUP(Tabla1[[#This Row],[team_name]],bad_fem,2,0),7)</f>
        <v>7</v>
      </c>
      <c r="Y350">
        <f>IFERROR(VLOOKUP(Tabla1[[#This Row],[team_name]],cur_fem,2,0),7)</f>
        <v>7</v>
      </c>
      <c r="Z350">
        <f>IFERROR(VLOOKUP(Tabla1[[#This Row],[team_name]],ten_fem,2,0),7)</f>
        <v>7</v>
      </c>
      <c r="AA350">
        <f>IFERROR(VLOOKUP(Tabla1[[#This Row],[team_name]],rug_fem,2,0),7)</f>
        <v>7</v>
      </c>
      <c r="AB350">
        <f>IFERROR(VLOOKUP(Tabla1[[#This Row],[team_name]],sqs_fem,2,0),7)</f>
        <v>7</v>
      </c>
      <c r="AC350">
        <f>IFERROR(VLOOKUP(Tabla1[[#This Row],[team_name]],vlp_fem,2,0),7)</f>
        <v>7</v>
      </c>
      <c r="AD350">
        <f>IFERROR(VLOOKUP(Tabla1[[#This Row],[team_name]],tem_fem,2,0),7)</f>
        <v>7</v>
      </c>
      <c r="AE350">
        <f>IFERROR(VLOOKUP(Tabla1[[#This Row],[team_name]],bal_fem,2,0),7)</f>
        <v>7</v>
      </c>
      <c r="AF350">
        <f>IFERROR(VLOOKUP(Tabla1[[#This Row],[team_name]],hck_fem,2,0),7)</f>
        <v>7</v>
      </c>
      <c r="AG350">
        <f>IFERROR(VLOOKUP(Tabla1[[#This Row],[team_name]],esg_fem,2,0),7)</f>
        <v>7</v>
      </c>
      <c r="AH350">
        <f>IFERROR(VLOOKUP(Tabla1[[#This Row],[team_name]],esg_fem,2,0),7)</f>
        <v>7</v>
      </c>
      <c r="AI350">
        <v>7</v>
      </c>
      <c r="AJ350">
        <v>7</v>
      </c>
      <c r="AK350">
        <v>7</v>
      </c>
      <c r="AL350">
        <v>7</v>
      </c>
      <c r="AM350">
        <v>7</v>
      </c>
      <c r="AN350">
        <v>7</v>
      </c>
      <c r="AO350">
        <v>7</v>
      </c>
      <c r="AP350">
        <v>7</v>
      </c>
      <c r="AQ350">
        <v>7</v>
      </c>
      <c r="AR350">
        <v>7</v>
      </c>
      <c r="AS350">
        <v>7</v>
      </c>
      <c r="AT350">
        <v>7</v>
      </c>
      <c r="AU350">
        <v>7</v>
      </c>
      <c r="AV350">
        <v>7</v>
      </c>
      <c r="AW350">
        <v>7</v>
      </c>
      <c r="AX350">
        <v>7</v>
      </c>
      <c r="AY350">
        <v>7</v>
      </c>
      <c r="AZ350">
        <v>7</v>
      </c>
      <c r="BA350">
        <v>7</v>
      </c>
      <c r="BB350">
        <v>7</v>
      </c>
      <c r="BC350">
        <v>7</v>
      </c>
      <c r="BD350">
        <v>7</v>
      </c>
      <c r="BE350">
        <v>7</v>
      </c>
      <c r="BF350">
        <v>7</v>
      </c>
      <c r="BG350">
        <v>7</v>
      </c>
      <c r="BH350">
        <v>3</v>
      </c>
      <c r="BI350">
        <v>3</v>
      </c>
      <c r="BJ350">
        <v>7</v>
      </c>
      <c r="BK350">
        <v>7</v>
      </c>
      <c r="BL350">
        <v>7</v>
      </c>
      <c r="BM350">
        <v>7</v>
      </c>
    </row>
    <row r="351" spans="1:65" x14ac:dyDescent="0.25">
      <c r="A351">
        <v>120</v>
      </c>
      <c r="B351" t="s">
        <v>390</v>
      </c>
      <c r="C351">
        <f>IFERROR(VLOOKUP(Tabla1[[#This Row],[team_name]],fut_masc,2,0),7)</f>
        <v>5</v>
      </c>
      <c r="D351">
        <f>IFERROR(VLOOKUP(Tabla1[[#This Row],[team_name]],fut_fem,2,0),7)</f>
        <v>7</v>
      </c>
      <c r="E351">
        <f>IFERROR(VLOOKUP(Tabla1[[#This Row],[team_name]],fts_masc,2,0),7)</f>
        <v>4</v>
      </c>
      <c r="F351">
        <f>IFERROR(VLOOKUP(Tabla1[[#This Row],[team_name]],fts_fem,2,0),7)</f>
        <v>7</v>
      </c>
      <c r="G351">
        <f>IFERROR(VLOOKUP(Tabla1[[#This Row],[team_name]],vol_masc,2,0),7)</f>
        <v>5</v>
      </c>
      <c r="H351">
        <f>IFERROR(VLOOKUP(Tabla1[[#This Row],[team_name]],bas_masc,2,0),7)</f>
        <v>5</v>
      </c>
      <c r="I351">
        <f>IFERROR(VLOOKUP(Tabla1[[#This Row],[team_name]],bes_masc,2,0),7)</f>
        <v>7</v>
      </c>
      <c r="J351">
        <f>IFERROR(VLOOKUP(Tabla1[[#This Row],[team_name]],bad_masc,2,0),7)</f>
        <v>7</v>
      </c>
      <c r="K351">
        <f>IFERROR(VLOOKUP(Tabla1[[#This Row],[team_name]],cur_masc,2,0),7)</f>
        <v>7</v>
      </c>
      <c r="L351">
        <f>IFERROR(VLOOKUP(Tabla1[[#This Row],[team_name]],ten_masc,2,0),7)</f>
        <v>7</v>
      </c>
      <c r="M351">
        <f>IFERROR(VLOOKUP(Tabla1[[#This Row],[team_name]],rug_masc,2,0),7)</f>
        <v>7</v>
      </c>
      <c r="N351">
        <f>IFERROR(VLOOKUP(Tabla1[[#This Row],[team_name]],sqs_masc,2,0),7)</f>
        <v>7</v>
      </c>
      <c r="O351">
        <f>IFERROR(VLOOKUP(Tabla1[[#This Row],[team_name]],vlp_masc,2,0),7)</f>
        <v>7</v>
      </c>
      <c r="P351">
        <f>IFERROR(VLOOKUP(Tabla1[[#This Row],[team_name]],tem_masc,2,0),7)</f>
        <v>7</v>
      </c>
      <c r="Q351">
        <f>IFERROR(VLOOKUP(Tabla1[[#This Row],[team_name]],bal_masc,2,0),7)</f>
        <v>7</v>
      </c>
      <c r="R351">
        <f>IFERROR(VLOOKUP(Tabla1[[#This Row],[team_name]],hck_masc,2,0),7)</f>
        <v>7</v>
      </c>
      <c r="S351">
        <f>IFERROR(VLOOKUP(Tabla1[[#This Row],[team_name]],arc_masc,2,0),7)</f>
        <v>7</v>
      </c>
      <c r="T351">
        <f>IFERROR(VLOOKUP(Tabla1[[#This Row],[team_name]],esg_masc,2,0),7)</f>
        <v>7</v>
      </c>
      <c r="U351">
        <f>IFERROR(VLOOKUP(Tabla1[[#This Row],[team_name]],vol_fem,2,0),7)</f>
        <v>7</v>
      </c>
      <c r="V351">
        <f>IFERROR(VLOOKUP(Tabla1[[#This Row],[team_name]],bas_fem,2,0),7)</f>
        <v>7</v>
      </c>
      <c r="W351">
        <f>IFERROR(VLOOKUP(Tabla1[[#This Row],[team_name]],bes_fem,2,0),7)</f>
        <v>7</v>
      </c>
      <c r="X351">
        <f>IFERROR(VLOOKUP(Tabla1[[#This Row],[team_name]],bad_fem,2,0),7)</f>
        <v>7</v>
      </c>
      <c r="Y351">
        <f>IFERROR(VLOOKUP(Tabla1[[#This Row],[team_name]],cur_fem,2,0),7)</f>
        <v>7</v>
      </c>
      <c r="Z351">
        <f>IFERROR(VLOOKUP(Tabla1[[#This Row],[team_name]],ten_fem,2,0),7)</f>
        <v>7</v>
      </c>
      <c r="AA351">
        <f>IFERROR(VLOOKUP(Tabla1[[#This Row],[team_name]],rug_fem,2,0),7)</f>
        <v>7</v>
      </c>
      <c r="AB351">
        <f>IFERROR(VLOOKUP(Tabla1[[#This Row],[team_name]],sqs_fem,2,0),7)</f>
        <v>7</v>
      </c>
      <c r="AC351">
        <f>IFERROR(VLOOKUP(Tabla1[[#This Row],[team_name]],vlp_fem,2,0),7)</f>
        <v>7</v>
      </c>
      <c r="AD351">
        <f>IFERROR(VLOOKUP(Tabla1[[#This Row],[team_name]],tem_fem,2,0),7)</f>
        <v>7</v>
      </c>
      <c r="AE351">
        <f>IFERROR(VLOOKUP(Tabla1[[#This Row],[team_name]],bal_fem,2,0),7)</f>
        <v>7</v>
      </c>
      <c r="AF351">
        <f>IFERROR(VLOOKUP(Tabla1[[#This Row],[team_name]],hck_fem,2,0),7)</f>
        <v>7</v>
      </c>
      <c r="AG351">
        <f>IFERROR(VLOOKUP(Tabla1[[#This Row],[team_name]],esg_fem,2,0),7)</f>
        <v>7</v>
      </c>
      <c r="AH351">
        <f>IFERROR(VLOOKUP(Tabla1[[#This Row],[team_name]],esg_fem,2,0),7)</f>
        <v>7</v>
      </c>
      <c r="AI351">
        <v>7</v>
      </c>
      <c r="AJ351">
        <v>7</v>
      </c>
      <c r="AK351">
        <v>7</v>
      </c>
      <c r="AL351">
        <v>7</v>
      </c>
      <c r="AM351">
        <v>7</v>
      </c>
      <c r="AN351">
        <v>7</v>
      </c>
      <c r="AO351">
        <v>7</v>
      </c>
      <c r="AP351">
        <v>7</v>
      </c>
      <c r="AQ351">
        <v>7</v>
      </c>
      <c r="AR351">
        <v>7</v>
      </c>
      <c r="AS351">
        <v>7</v>
      </c>
      <c r="AT351">
        <v>7</v>
      </c>
      <c r="AU351">
        <v>7</v>
      </c>
      <c r="AV351">
        <v>7</v>
      </c>
      <c r="AW351">
        <v>7</v>
      </c>
      <c r="AX351">
        <v>7</v>
      </c>
      <c r="AY351">
        <v>7</v>
      </c>
      <c r="AZ351">
        <v>7</v>
      </c>
      <c r="BA351">
        <v>7</v>
      </c>
      <c r="BB351">
        <v>7</v>
      </c>
      <c r="BC351">
        <v>7</v>
      </c>
      <c r="BD351">
        <v>7</v>
      </c>
      <c r="BE351">
        <v>7</v>
      </c>
      <c r="BF351">
        <v>7</v>
      </c>
      <c r="BG351">
        <v>7</v>
      </c>
      <c r="BH351">
        <v>3</v>
      </c>
      <c r="BI351">
        <v>3</v>
      </c>
      <c r="BJ351">
        <v>7</v>
      </c>
      <c r="BK351">
        <v>7</v>
      </c>
      <c r="BL351">
        <v>7</v>
      </c>
      <c r="BM351">
        <v>7</v>
      </c>
    </row>
    <row r="352" spans="1:65" x14ac:dyDescent="0.25">
      <c r="A352">
        <v>121</v>
      </c>
      <c r="B352" t="s">
        <v>540</v>
      </c>
      <c r="C352">
        <f>IFERROR(VLOOKUP(Tabla1[[#This Row],[team_name]],fut_masc,2,0),7)</f>
        <v>7</v>
      </c>
      <c r="D352">
        <f>IFERROR(VLOOKUP(Tabla1[[#This Row],[team_name]],fut_fem,2,0),7)</f>
        <v>7</v>
      </c>
      <c r="E352">
        <f>IFERROR(VLOOKUP(Tabla1[[#This Row],[team_name]],fts_masc,2,0),7)</f>
        <v>7</v>
      </c>
      <c r="F352">
        <f>IFERROR(VLOOKUP(Tabla1[[#This Row],[team_name]],fts_fem,2,0),7)</f>
        <v>7</v>
      </c>
      <c r="G352">
        <f>IFERROR(VLOOKUP(Tabla1[[#This Row],[team_name]],vol_masc,2,0),7)</f>
        <v>7</v>
      </c>
      <c r="H352">
        <f>IFERROR(VLOOKUP(Tabla1[[#This Row],[team_name]],bas_masc,2,0),7)</f>
        <v>7</v>
      </c>
      <c r="I352">
        <f>IFERROR(VLOOKUP(Tabla1[[#This Row],[team_name]],bes_masc,2,0),7)</f>
        <v>7</v>
      </c>
      <c r="J352">
        <f>IFERROR(VLOOKUP(Tabla1[[#This Row],[team_name]],bad_masc,2,0),7)</f>
        <v>7</v>
      </c>
      <c r="K352">
        <f>IFERROR(VLOOKUP(Tabla1[[#This Row],[team_name]],cur_masc,2,0),7)</f>
        <v>5</v>
      </c>
      <c r="L352">
        <f>IFERROR(VLOOKUP(Tabla1[[#This Row],[team_name]],ten_masc,2,0),7)</f>
        <v>7</v>
      </c>
      <c r="M352">
        <f>IFERROR(VLOOKUP(Tabla1[[#This Row],[team_name]],rug_masc,2,0),7)</f>
        <v>7</v>
      </c>
      <c r="N352">
        <f>IFERROR(VLOOKUP(Tabla1[[#This Row],[team_name]],sqs_masc,2,0),7)</f>
        <v>7</v>
      </c>
      <c r="O352">
        <f>IFERROR(VLOOKUP(Tabla1[[#This Row],[team_name]],vlp_masc,2,0),7)</f>
        <v>7</v>
      </c>
      <c r="P352">
        <f>IFERROR(VLOOKUP(Tabla1[[#This Row],[team_name]],tem_masc,2,0),7)</f>
        <v>7</v>
      </c>
      <c r="Q352">
        <f>IFERROR(VLOOKUP(Tabla1[[#This Row],[team_name]],bal_masc,2,0),7)</f>
        <v>7</v>
      </c>
      <c r="R352">
        <f>IFERROR(VLOOKUP(Tabla1[[#This Row],[team_name]],hck_masc,2,0),7)</f>
        <v>7</v>
      </c>
      <c r="S352">
        <f>IFERROR(VLOOKUP(Tabla1[[#This Row],[team_name]],arc_masc,2,0),7)</f>
        <v>7</v>
      </c>
      <c r="T352">
        <f>IFERROR(VLOOKUP(Tabla1[[#This Row],[team_name]],esg_masc,2,0),7)</f>
        <v>7</v>
      </c>
      <c r="U352">
        <f>IFERROR(VLOOKUP(Tabla1[[#This Row],[team_name]],vol_fem,2,0),7)</f>
        <v>7</v>
      </c>
      <c r="V352">
        <f>IFERROR(VLOOKUP(Tabla1[[#This Row],[team_name]],bas_fem,2,0),7)</f>
        <v>7</v>
      </c>
      <c r="W352">
        <f>IFERROR(VLOOKUP(Tabla1[[#This Row],[team_name]],bes_fem,2,0),7)</f>
        <v>7</v>
      </c>
      <c r="X352">
        <f>IFERROR(VLOOKUP(Tabla1[[#This Row],[team_name]],bad_fem,2,0),7)</f>
        <v>7</v>
      </c>
      <c r="Y352">
        <f>IFERROR(VLOOKUP(Tabla1[[#This Row],[team_name]],cur_fem,2,0),7)</f>
        <v>7</v>
      </c>
      <c r="Z352">
        <f>IFERROR(VLOOKUP(Tabla1[[#This Row],[team_name]],ten_fem,2,0),7)</f>
        <v>7</v>
      </c>
      <c r="AA352">
        <f>IFERROR(VLOOKUP(Tabla1[[#This Row],[team_name]],rug_fem,2,0),7)</f>
        <v>7</v>
      </c>
      <c r="AB352">
        <f>IFERROR(VLOOKUP(Tabla1[[#This Row],[team_name]],sqs_fem,2,0),7)</f>
        <v>7</v>
      </c>
      <c r="AC352">
        <f>IFERROR(VLOOKUP(Tabla1[[#This Row],[team_name]],vlp_fem,2,0),7)</f>
        <v>7</v>
      </c>
      <c r="AD352">
        <f>IFERROR(VLOOKUP(Tabla1[[#This Row],[team_name]],tem_fem,2,0),7)</f>
        <v>7</v>
      </c>
      <c r="AE352">
        <f>IFERROR(VLOOKUP(Tabla1[[#This Row],[team_name]],bal_fem,2,0),7)</f>
        <v>7</v>
      </c>
      <c r="AF352">
        <f>IFERROR(VLOOKUP(Tabla1[[#This Row],[team_name]],hck_fem,2,0),7)</f>
        <v>7</v>
      </c>
      <c r="AG352">
        <f>IFERROR(VLOOKUP(Tabla1[[#This Row],[team_name]],esg_fem,2,0),7)</f>
        <v>7</v>
      </c>
      <c r="AH352">
        <f>IFERROR(VLOOKUP(Tabla1[[#This Row],[team_name]],esg_fem,2,0),7)</f>
        <v>7</v>
      </c>
      <c r="AI352">
        <v>7</v>
      </c>
      <c r="AJ352">
        <v>7</v>
      </c>
      <c r="AK352">
        <v>7</v>
      </c>
      <c r="AL352">
        <v>6</v>
      </c>
      <c r="AM352">
        <v>7</v>
      </c>
      <c r="AN352">
        <v>7</v>
      </c>
      <c r="AO352">
        <v>7</v>
      </c>
      <c r="AP352">
        <v>7</v>
      </c>
      <c r="AQ352">
        <v>7</v>
      </c>
      <c r="AR352">
        <v>7</v>
      </c>
      <c r="AS352">
        <v>7</v>
      </c>
      <c r="AT352">
        <v>7</v>
      </c>
      <c r="AU352">
        <v>7</v>
      </c>
      <c r="AV352">
        <v>7</v>
      </c>
      <c r="AW352">
        <v>7</v>
      </c>
      <c r="AX352">
        <v>7</v>
      </c>
      <c r="AY352">
        <v>7</v>
      </c>
      <c r="AZ352">
        <v>7</v>
      </c>
      <c r="BA352">
        <v>7</v>
      </c>
      <c r="BB352">
        <v>7</v>
      </c>
      <c r="BC352">
        <v>7</v>
      </c>
      <c r="BD352">
        <v>7</v>
      </c>
      <c r="BE352">
        <v>7</v>
      </c>
      <c r="BF352">
        <v>3</v>
      </c>
      <c r="BG352">
        <v>7</v>
      </c>
      <c r="BH352">
        <v>3</v>
      </c>
      <c r="BI352">
        <v>3</v>
      </c>
      <c r="BJ352">
        <v>7</v>
      </c>
      <c r="BK352">
        <v>7</v>
      </c>
      <c r="BL352">
        <v>7</v>
      </c>
      <c r="BM352">
        <v>7</v>
      </c>
    </row>
    <row r="353" spans="1:65" x14ac:dyDescent="0.25">
      <c r="A353">
        <v>122</v>
      </c>
      <c r="B353" t="s">
        <v>527</v>
      </c>
      <c r="C353">
        <f>IFERROR(VLOOKUP(Tabla1[[#This Row],[team_name]],fut_masc,2,0),7)</f>
        <v>6</v>
      </c>
      <c r="D353">
        <f>IFERROR(VLOOKUP(Tabla1[[#This Row],[team_name]],fut_fem,2,0),7)</f>
        <v>7</v>
      </c>
      <c r="E353">
        <f>IFERROR(VLOOKUP(Tabla1[[#This Row],[team_name]],fts_masc,2,0),7)</f>
        <v>5</v>
      </c>
      <c r="F353">
        <f>IFERROR(VLOOKUP(Tabla1[[#This Row],[team_name]],fts_fem,2,0),7)</f>
        <v>7</v>
      </c>
      <c r="G353">
        <f>IFERROR(VLOOKUP(Tabla1[[#This Row],[team_name]],vol_masc,2,0),7)</f>
        <v>7</v>
      </c>
      <c r="H353">
        <f>IFERROR(VLOOKUP(Tabla1[[#This Row],[team_name]],bas_masc,2,0),7)</f>
        <v>1</v>
      </c>
      <c r="I353">
        <f>IFERROR(VLOOKUP(Tabla1[[#This Row],[team_name]],bes_masc,2,0),7)</f>
        <v>4</v>
      </c>
      <c r="J353">
        <f>IFERROR(VLOOKUP(Tabla1[[#This Row],[team_name]],bad_masc,2,0),7)</f>
        <v>7</v>
      </c>
      <c r="K353">
        <f>IFERROR(VLOOKUP(Tabla1[[#This Row],[team_name]],cur_masc,2,0),7)</f>
        <v>6</v>
      </c>
      <c r="L353">
        <f>IFERROR(VLOOKUP(Tabla1[[#This Row],[team_name]],ten_masc,2,0),7)</f>
        <v>5</v>
      </c>
      <c r="M353">
        <f>IFERROR(VLOOKUP(Tabla1[[#This Row],[team_name]],rug_masc,2,0),7)</f>
        <v>4</v>
      </c>
      <c r="N353">
        <f>IFERROR(VLOOKUP(Tabla1[[#This Row],[team_name]],sqs_masc,2,0),7)</f>
        <v>7</v>
      </c>
      <c r="O353">
        <f>IFERROR(VLOOKUP(Tabla1[[#This Row],[team_name]],vlp_masc,2,0),7)</f>
        <v>4</v>
      </c>
      <c r="P353">
        <f>IFERROR(VLOOKUP(Tabla1[[#This Row],[team_name]],tem_masc,2,0),7)</f>
        <v>7</v>
      </c>
      <c r="Q353">
        <f>IFERROR(VLOOKUP(Tabla1[[#This Row],[team_name]],bal_masc,2,0),7)</f>
        <v>7</v>
      </c>
      <c r="R353">
        <f>IFERROR(VLOOKUP(Tabla1[[#This Row],[team_name]],hck_masc,2,0),7)</f>
        <v>5</v>
      </c>
      <c r="S353">
        <f>IFERROR(VLOOKUP(Tabla1[[#This Row],[team_name]],arc_masc,2,0),7)</f>
        <v>6</v>
      </c>
      <c r="T353">
        <f>IFERROR(VLOOKUP(Tabla1[[#This Row],[team_name]],esg_masc,2,0),7)</f>
        <v>7</v>
      </c>
      <c r="U353">
        <f>IFERROR(VLOOKUP(Tabla1[[#This Row],[team_name]],vol_fem,2,0),7)</f>
        <v>7</v>
      </c>
      <c r="V353">
        <f>IFERROR(VLOOKUP(Tabla1[[#This Row],[team_name]],bas_fem,2,0),7)</f>
        <v>7</v>
      </c>
      <c r="W353">
        <f>IFERROR(VLOOKUP(Tabla1[[#This Row],[team_name]],bes_fem,2,0),7)</f>
        <v>7</v>
      </c>
      <c r="X353">
        <f>IFERROR(VLOOKUP(Tabla1[[#This Row],[team_name]],bad_fem,2,0),7)</f>
        <v>7</v>
      </c>
      <c r="Y353">
        <f>IFERROR(VLOOKUP(Tabla1[[#This Row],[team_name]],cur_fem,2,0),7)</f>
        <v>7</v>
      </c>
      <c r="Z353">
        <f>IFERROR(VLOOKUP(Tabla1[[#This Row],[team_name]],ten_fem,2,0),7)</f>
        <v>7</v>
      </c>
      <c r="AA353">
        <f>IFERROR(VLOOKUP(Tabla1[[#This Row],[team_name]],rug_fem,2,0),7)</f>
        <v>7</v>
      </c>
      <c r="AB353">
        <f>IFERROR(VLOOKUP(Tabla1[[#This Row],[team_name]],sqs_fem,2,0),7)</f>
        <v>7</v>
      </c>
      <c r="AC353">
        <f>IFERROR(VLOOKUP(Tabla1[[#This Row],[team_name]],vlp_fem,2,0),7)</f>
        <v>7</v>
      </c>
      <c r="AD353">
        <f>IFERROR(VLOOKUP(Tabla1[[#This Row],[team_name]],tem_fem,2,0),7)</f>
        <v>7</v>
      </c>
      <c r="AE353">
        <f>IFERROR(VLOOKUP(Tabla1[[#This Row],[team_name]],bal_fem,2,0),7)</f>
        <v>7</v>
      </c>
      <c r="AF353">
        <f>IFERROR(VLOOKUP(Tabla1[[#This Row],[team_name]],hck_fem,2,0),7)</f>
        <v>7</v>
      </c>
      <c r="AG353">
        <f>IFERROR(VLOOKUP(Tabla1[[#This Row],[team_name]],esg_fem,2,0),7)</f>
        <v>7</v>
      </c>
      <c r="AH353">
        <f>IFERROR(VLOOKUP(Tabla1[[#This Row],[team_name]],esg_fem,2,0),7)</f>
        <v>7</v>
      </c>
      <c r="AI353">
        <v>3</v>
      </c>
      <c r="AJ353">
        <v>6</v>
      </c>
      <c r="AK353">
        <v>7</v>
      </c>
      <c r="AL353">
        <v>4</v>
      </c>
      <c r="AM353">
        <v>3</v>
      </c>
      <c r="AN353">
        <v>7</v>
      </c>
      <c r="AO353">
        <v>7</v>
      </c>
      <c r="AP353">
        <v>7</v>
      </c>
      <c r="AQ353">
        <v>7</v>
      </c>
      <c r="AR353">
        <v>6</v>
      </c>
      <c r="AS353">
        <v>5</v>
      </c>
      <c r="AT353">
        <v>7</v>
      </c>
      <c r="AU353">
        <v>3</v>
      </c>
      <c r="AV353">
        <v>7</v>
      </c>
      <c r="AW353">
        <v>4</v>
      </c>
      <c r="AX353">
        <v>4</v>
      </c>
      <c r="AY353">
        <v>7</v>
      </c>
      <c r="AZ353">
        <v>7</v>
      </c>
      <c r="BA353">
        <v>5</v>
      </c>
      <c r="BB353">
        <v>6</v>
      </c>
      <c r="BC353">
        <v>7</v>
      </c>
      <c r="BD353">
        <v>7</v>
      </c>
      <c r="BE353">
        <v>7</v>
      </c>
      <c r="BF353">
        <v>7</v>
      </c>
      <c r="BG353">
        <v>7</v>
      </c>
      <c r="BH353">
        <v>3</v>
      </c>
      <c r="BI353">
        <v>3</v>
      </c>
      <c r="BJ353">
        <v>7</v>
      </c>
      <c r="BK353">
        <v>6</v>
      </c>
      <c r="BL353">
        <v>5</v>
      </c>
      <c r="BM353">
        <v>7</v>
      </c>
    </row>
    <row r="354" spans="1:65" x14ac:dyDescent="0.25">
      <c r="A354">
        <v>123</v>
      </c>
      <c r="B354" t="s">
        <v>523</v>
      </c>
      <c r="C354">
        <f>IFERROR(VLOOKUP(Tabla1[[#This Row],[team_name]],fut_masc,2,0),7)</f>
        <v>5</v>
      </c>
      <c r="D354">
        <f>IFERROR(VLOOKUP(Tabla1[[#This Row],[team_name]],fut_fem,2,0),7)</f>
        <v>7</v>
      </c>
      <c r="E354">
        <f>IFERROR(VLOOKUP(Tabla1[[#This Row],[team_name]],fts_masc,2,0),7)</f>
        <v>7</v>
      </c>
      <c r="F354">
        <f>IFERROR(VLOOKUP(Tabla1[[#This Row],[team_name]],fts_fem,2,0),7)</f>
        <v>7</v>
      </c>
      <c r="G354">
        <f>IFERROR(VLOOKUP(Tabla1[[#This Row],[team_name]],vol_masc,2,0),7)</f>
        <v>5</v>
      </c>
      <c r="H354">
        <f>IFERROR(VLOOKUP(Tabla1[[#This Row],[team_name]],bas_masc,2,0),7)</f>
        <v>5</v>
      </c>
      <c r="I354">
        <f>IFERROR(VLOOKUP(Tabla1[[#This Row],[team_name]],bes_masc,2,0),7)</f>
        <v>7</v>
      </c>
      <c r="J354">
        <f>IFERROR(VLOOKUP(Tabla1[[#This Row],[team_name]],bad_masc,2,0),7)</f>
        <v>7</v>
      </c>
      <c r="K354">
        <f>IFERROR(VLOOKUP(Tabla1[[#This Row],[team_name]],cur_masc,2,0),7)</f>
        <v>6</v>
      </c>
      <c r="L354">
        <f>IFERROR(VLOOKUP(Tabla1[[#This Row],[team_name]],ten_masc,2,0),7)</f>
        <v>6</v>
      </c>
      <c r="M354">
        <f>IFERROR(VLOOKUP(Tabla1[[#This Row],[team_name]],rug_masc,2,0),7)</f>
        <v>4</v>
      </c>
      <c r="N354">
        <f>IFERROR(VLOOKUP(Tabla1[[#This Row],[team_name]],sqs_masc,2,0),7)</f>
        <v>7</v>
      </c>
      <c r="O354">
        <f>IFERROR(VLOOKUP(Tabla1[[#This Row],[team_name]],vlp_masc,2,0),7)</f>
        <v>7</v>
      </c>
      <c r="P354">
        <f>IFERROR(VLOOKUP(Tabla1[[#This Row],[team_name]],tem_masc,2,0),7)</f>
        <v>3</v>
      </c>
      <c r="Q354">
        <f>IFERROR(VLOOKUP(Tabla1[[#This Row],[team_name]],bal_masc,2,0),7)</f>
        <v>7</v>
      </c>
      <c r="R354">
        <f>IFERROR(VLOOKUP(Tabla1[[#This Row],[team_name]],hck_masc,2,0),7)</f>
        <v>6</v>
      </c>
      <c r="S354">
        <f>IFERROR(VLOOKUP(Tabla1[[#This Row],[team_name]],arc_masc,2,0),7)</f>
        <v>5</v>
      </c>
      <c r="T354">
        <f>IFERROR(VLOOKUP(Tabla1[[#This Row],[team_name]],esg_masc,2,0),7)</f>
        <v>6</v>
      </c>
      <c r="U354">
        <f>IFERROR(VLOOKUP(Tabla1[[#This Row],[team_name]],vol_fem,2,0),7)</f>
        <v>7</v>
      </c>
      <c r="V354">
        <f>IFERROR(VLOOKUP(Tabla1[[#This Row],[team_name]],bas_fem,2,0),7)</f>
        <v>7</v>
      </c>
      <c r="W354">
        <f>IFERROR(VLOOKUP(Tabla1[[#This Row],[team_name]],bes_fem,2,0),7)</f>
        <v>7</v>
      </c>
      <c r="X354">
        <f>IFERROR(VLOOKUP(Tabla1[[#This Row],[team_name]],bad_fem,2,0),7)</f>
        <v>7</v>
      </c>
      <c r="Y354">
        <f>IFERROR(VLOOKUP(Tabla1[[#This Row],[team_name]],cur_fem,2,0),7)</f>
        <v>7</v>
      </c>
      <c r="Z354">
        <f>IFERROR(VLOOKUP(Tabla1[[#This Row],[team_name]],ten_fem,2,0),7)</f>
        <v>7</v>
      </c>
      <c r="AA354">
        <f>IFERROR(VLOOKUP(Tabla1[[#This Row],[team_name]],rug_fem,2,0),7)</f>
        <v>7</v>
      </c>
      <c r="AB354">
        <f>IFERROR(VLOOKUP(Tabla1[[#This Row],[team_name]],sqs_fem,2,0),7)</f>
        <v>7</v>
      </c>
      <c r="AC354">
        <f>IFERROR(VLOOKUP(Tabla1[[#This Row],[team_name]],vlp_fem,2,0),7)</f>
        <v>7</v>
      </c>
      <c r="AD354">
        <f>IFERROR(VLOOKUP(Tabla1[[#This Row],[team_name]],tem_fem,2,0),7)</f>
        <v>7</v>
      </c>
      <c r="AE354">
        <f>IFERROR(VLOOKUP(Tabla1[[#This Row],[team_name]],bal_fem,2,0),7)</f>
        <v>7</v>
      </c>
      <c r="AF354">
        <f>IFERROR(VLOOKUP(Tabla1[[#This Row],[team_name]],hck_fem,2,0),7)</f>
        <v>7</v>
      </c>
      <c r="AG354">
        <f>IFERROR(VLOOKUP(Tabla1[[#This Row],[team_name]],esg_fem,2,0),7)</f>
        <v>7</v>
      </c>
      <c r="AH354">
        <f>IFERROR(VLOOKUP(Tabla1[[#This Row],[team_name]],esg_fem,2,0),7)</f>
        <v>7</v>
      </c>
      <c r="AI354">
        <v>4</v>
      </c>
      <c r="AJ354">
        <v>7</v>
      </c>
      <c r="AK354">
        <v>7</v>
      </c>
      <c r="AL354">
        <v>5</v>
      </c>
      <c r="AM354">
        <v>4</v>
      </c>
      <c r="AN354">
        <v>7</v>
      </c>
      <c r="AO354">
        <v>7</v>
      </c>
      <c r="AP354">
        <v>5</v>
      </c>
      <c r="AQ354">
        <v>7</v>
      </c>
      <c r="AR354">
        <v>7</v>
      </c>
      <c r="AS354">
        <v>6</v>
      </c>
      <c r="AT354">
        <v>7</v>
      </c>
      <c r="AU354">
        <v>7</v>
      </c>
      <c r="AV354">
        <v>7</v>
      </c>
      <c r="AW354">
        <v>6</v>
      </c>
      <c r="AX354">
        <v>7</v>
      </c>
      <c r="AY354">
        <v>7</v>
      </c>
      <c r="AZ354">
        <v>7</v>
      </c>
      <c r="BA354">
        <v>7</v>
      </c>
      <c r="BB354">
        <v>7</v>
      </c>
      <c r="BC354">
        <v>7</v>
      </c>
      <c r="BD354">
        <v>7</v>
      </c>
      <c r="BE354">
        <v>7</v>
      </c>
      <c r="BF354">
        <v>4</v>
      </c>
      <c r="BG354">
        <v>7</v>
      </c>
      <c r="BH354">
        <v>3</v>
      </c>
      <c r="BI354">
        <v>3</v>
      </c>
      <c r="BJ354">
        <v>7</v>
      </c>
      <c r="BK354">
        <v>7</v>
      </c>
      <c r="BL354">
        <v>7</v>
      </c>
      <c r="BM354">
        <v>7</v>
      </c>
    </row>
    <row r="355" spans="1:65" x14ac:dyDescent="0.25">
      <c r="A355">
        <v>124</v>
      </c>
      <c r="B355" t="s">
        <v>522</v>
      </c>
      <c r="C355">
        <f>IFERROR(VLOOKUP(Tabla1[[#This Row],[team_name]],fut_masc,2,0),7)</f>
        <v>4</v>
      </c>
      <c r="D355">
        <f>IFERROR(VLOOKUP(Tabla1[[#This Row],[team_name]],fut_fem,2,0),7)</f>
        <v>7</v>
      </c>
      <c r="E355">
        <f>IFERROR(VLOOKUP(Tabla1[[#This Row],[team_name]],fts_masc,2,0),7)</f>
        <v>6</v>
      </c>
      <c r="F355">
        <f>IFERROR(VLOOKUP(Tabla1[[#This Row],[team_name]],fts_fem,2,0),7)</f>
        <v>7</v>
      </c>
      <c r="G355">
        <f>IFERROR(VLOOKUP(Tabla1[[#This Row],[team_name]],vol_masc,2,0),7)</f>
        <v>4</v>
      </c>
      <c r="H355">
        <f>IFERROR(VLOOKUP(Tabla1[[#This Row],[team_name]],bas_masc,2,0),7)</f>
        <v>4</v>
      </c>
      <c r="I355">
        <f>IFERROR(VLOOKUP(Tabla1[[#This Row],[team_name]],bes_masc,2,0),7)</f>
        <v>7</v>
      </c>
      <c r="J355">
        <f>IFERROR(VLOOKUP(Tabla1[[#This Row],[team_name]],bad_masc,2,0),7)</f>
        <v>7</v>
      </c>
      <c r="K355">
        <f>IFERROR(VLOOKUP(Tabla1[[#This Row],[team_name]],cur_masc,2,0),7)</f>
        <v>7</v>
      </c>
      <c r="L355">
        <f>IFERROR(VLOOKUP(Tabla1[[#This Row],[team_name]],ten_masc,2,0),7)</f>
        <v>7</v>
      </c>
      <c r="M355">
        <f>IFERROR(VLOOKUP(Tabla1[[#This Row],[team_name]],rug_masc,2,0),7)</f>
        <v>7</v>
      </c>
      <c r="N355">
        <f>IFERROR(VLOOKUP(Tabla1[[#This Row],[team_name]],sqs_masc,2,0),7)</f>
        <v>7</v>
      </c>
      <c r="O355">
        <f>IFERROR(VLOOKUP(Tabla1[[#This Row],[team_name]],vlp_masc,2,0),7)</f>
        <v>7</v>
      </c>
      <c r="P355">
        <f>IFERROR(VLOOKUP(Tabla1[[#This Row],[team_name]],tem_masc,2,0),7)</f>
        <v>7</v>
      </c>
      <c r="Q355">
        <f>IFERROR(VLOOKUP(Tabla1[[#This Row],[team_name]],bal_masc,2,0),7)</f>
        <v>7</v>
      </c>
      <c r="R355">
        <f>IFERROR(VLOOKUP(Tabla1[[#This Row],[team_name]],hck_masc,2,0),7)</f>
        <v>7</v>
      </c>
      <c r="S355">
        <f>IFERROR(VLOOKUP(Tabla1[[#This Row],[team_name]],arc_masc,2,0),7)</f>
        <v>7</v>
      </c>
      <c r="T355">
        <f>IFERROR(VLOOKUP(Tabla1[[#This Row],[team_name]],esg_masc,2,0),7)</f>
        <v>7</v>
      </c>
      <c r="U355">
        <f>IFERROR(VLOOKUP(Tabla1[[#This Row],[team_name]],vol_fem,2,0),7)</f>
        <v>7</v>
      </c>
      <c r="V355">
        <f>IFERROR(VLOOKUP(Tabla1[[#This Row],[team_name]],bas_fem,2,0),7)</f>
        <v>7</v>
      </c>
      <c r="W355">
        <f>IFERROR(VLOOKUP(Tabla1[[#This Row],[team_name]],bes_fem,2,0),7)</f>
        <v>7</v>
      </c>
      <c r="X355">
        <f>IFERROR(VLOOKUP(Tabla1[[#This Row],[team_name]],bad_fem,2,0),7)</f>
        <v>7</v>
      </c>
      <c r="Y355">
        <f>IFERROR(VLOOKUP(Tabla1[[#This Row],[team_name]],cur_fem,2,0),7)</f>
        <v>7</v>
      </c>
      <c r="Z355">
        <f>IFERROR(VLOOKUP(Tabla1[[#This Row],[team_name]],ten_fem,2,0),7)</f>
        <v>7</v>
      </c>
      <c r="AA355">
        <f>IFERROR(VLOOKUP(Tabla1[[#This Row],[team_name]],rug_fem,2,0),7)</f>
        <v>7</v>
      </c>
      <c r="AB355">
        <f>IFERROR(VLOOKUP(Tabla1[[#This Row],[team_name]],sqs_fem,2,0),7)</f>
        <v>7</v>
      </c>
      <c r="AC355">
        <f>IFERROR(VLOOKUP(Tabla1[[#This Row],[team_name]],vlp_fem,2,0),7)</f>
        <v>7</v>
      </c>
      <c r="AD355">
        <f>IFERROR(VLOOKUP(Tabla1[[#This Row],[team_name]],tem_fem,2,0),7)</f>
        <v>7</v>
      </c>
      <c r="AE355">
        <f>IFERROR(VLOOKUP(Tabla1[[#This Row],[team_name]],bal_fem,2,0),7)</f>
        <v>7</v>
      </c>
      <c r="AF355">
        <f>IFERROR(VLOOKUP(Tabla1[[#This Row],[team_name]],hck_fem,2,0),7)</f>
        <v>7</v>
      </c>
      <c r="AG355">
        <f>IFERROR(VLOOKUP(Tabla1[[#This Row],[team_name]],esg_fem,2,0),7)</f>
        <v>7</v>
      </c>
      <c r="AH355">
        <f>IFERROR(VLOOKUP(Tabla1[[#This Row],[team_name]],esg_fem,2,0),7)</f>
        <v>7</v>
      </c>
      <c r="AI355">
        <v>7</v>
      </c>
      <c r="AJ355">
        <v>7</v>
      </c>
      <c r="AK355">
        <v>7</v>
      </c>
      <c r="AL355">
        <v>7</v>
      </c>
      <c r="AM355">
        <v>7</v>
      </c>
      <c r="AN355">
        <v>7</v>
      </c>
      <c r="AO355">
        <v>7</v>
      </c>
      <c r="AP355">
        <v>7</v>
      </c>
      <c r="AQ355">
        <v>7</v>
      </c>
      <c r="AR355">
        <v>7</v>
      </c>
      <c r="AS355">
        <v>7</v>
      </c>
      <c r="AT355">
        <v>7</v>
      </c>
      <c r="AU355">
        <v>7</v>
      </c>
      <c r="AV355">
        <v>7</v>
      </c>
      <c r="AW355">
        <v>7</v>
      </c>
      <c r="AX355">
        <v>7</v>
      </c>
      <c r="AY355">
        <v>7</v>
      </c>
      <c r="AZ355">
        <v>7</v>
      </c>
      <c r="BA355">
        <v>7</v>
      </c>
      <c r="BB355">
        <v>7</v>
      </c>
      <c r="BC355">
        <v>7</v>
      </c>
      <c r="BD355">
        <v>7</v>
      </c>
      <c r="BE355">
        <v>7</v>
      </c>
      <c r="BF355">
        <v>7</v>
      </c>
      <c r="BG355">
        <v>7</v>
      </c>
      <c r="BH355">
        <v>3</v>
      </c>
      <c r="BI355">
        <v>3</v>
      </c>
      <c r="BJ355">
        <v>7</v>
      </c>
      <c r="BK355">
        <v>7</v>
      </c>
      <c r="BL355">
        <v>7</v>
      </c>
      <c r="BM355">
        <v>7</v>
      </c>
    </row>
    <row r="356" spans="1:65" x14ac:dyDescent="0.25">
      <c r="A356">
        <v>125</v>
      </c>
      <c r="B356" t="s">
        <v>386</v>
      </c>
      <c r="C356">
        <f>IFERROR(VLOOKUP(Tabla1[[#This Row],[team_name]],fut_masc,2,0),7)</f>
        <v>5</v>
      </c>
      <c r="D356">
        <f>IFERROR(VLOOKUP(Tabla1[[#This Row],[team_name]],fut_fem,2,0),7)</f>
        <v>7</v>
      </c>
      <c r="E356">
        <f>IFERROR(VLOOKUP(Tabla1[[#This Row],[team_name]],fts_masc,2,0),7)</f>
        <v>7</v>
      </c>
      <c r="F356">
        <f>IFERROR(VLOOKUP(Tabla1[[#This Row],[team_name]],fts_fem,2,0),7)</f>
        <v>7</v>
      </c>
      <c r="G356">
        <f>IFERROR(VLOOKUP(Tabla1[[#This Row],[team_name]],vol_masc,2,0),7)</f>
        <v>7</v>
      </c>
      <c r="H356">
        <f>IFERROR(VLOOKUP(Tabla1[[#This Row],[team_name]],bas_masc,2,0),7)</f>
        <v>5</v>
      </c>
      <c r="I356">
        <f>IFERROR(VLOOKUP(Tabla1[[#This Row],[team_name]],bes_masc,2,0),7)</f>
        <v>7</v>
      </c>
      <c r="J356">
        <f>IFERROR(VLOOKUP(Tabla1[[#This Row],[team_name]],bad_masc,2,0),7)</f>
        <v>7</v>
      </c>
      <c r="K356">
        <f>IFERROR(VLOOKUP(Tabla1[[#This Row],[team_name]],cur_masc,2,0),7)</f>
        <v>7</v>
      </c>
      <c r="L356">
        <f>IFERROR(VLOOKUP(Tabla1[[#This Row],[team_name]],ten_masc,2,0),7)</f>
        <v>7</v>
      </c>
      <c r="M356">
        <f>IFERROR(VLOOKUP(Tabla1[[#This Row],[team_name]],rug_masc,2,0),7)</f>
        <v>3</v>
      </c>
      <c r="N356">
        <f>IFERROR(VLOOKUP(Tabla1[[#This Row],[team_name]],sqs_masc,2,0),7)</f>
        <v>7</v>
      </c>
      <c r="O356">
        <f>IFERROR(VLOOKUP(Tabla1[[#This Row],[team_name]],vlp_masc,2,0),7)</f>
        <v>7</v>
      </c>
      <c r="P356">
        <f>IFERROR(VLOOKUP(Tabla1[[#This Row],[team_name]],tem_masc,2,0),7)</f>
        <v>5</v>
      </c>
      <c r="Q356">
        <f>IFERROR(VLOOKUP(Tabla1[[#This Row],[team_name]],bal_masc,2,0),7)</f>
        <v>7</v>
      </c>
      <c r="R356">
        <f>IFERROR(VLOOKUP(Tabla1[[#This Row],[team_name]],hck_masc,2,0),7)</f>
        <v>7</v>
      </c>
      <c r="S356">
        <f>IFERROR(VLOOKUP(Tabla1[[#This Row],[team_name]],arc_masc,2,0),7)</f>
        <v>7</v>
      </c>
      <c r="T356">
        <f>IFERROR(VLOOKUP(Tabla1[[#This Row],[team_name]],esg_masc,2,0),7)</f>
        <v>7</v>
      </c>
      <c r="U356">
        <f>IFERROR(VLOOKUP(Tabla1[[#This Row],[team_name]],vol_fem,2,0),7)</f>
        <v>7</v>
      </c>
      <c r="V356">
        <f>IFERROR(VLOOKUP(Tabla1[[#This Row],[team_name]],bas_fem,2,0),7)</f>
        <v>7</v>
      </c>
      <c r="W356">
        <f>IFERROR(VLOOKUP(Tabla1[[#This Row],[team_name]],bes_fem,2,0),7)</f>
        <v>7</v>
      </c>
      <c r="X356">
        <f>IFERROR(VLOOKUP(Tabla1[[#This Row],[team_name]],bad_fem,2,0),7)</f>
        <v>7</v>
      </c>
      <c r="Y356">
        <f>IFERROR(VLOOKUP(Tabla1[[#This Row],[team_name]],cur_fem,2,0),7)</f>
        <v>7</v>
      </c>
      <c r="Z356">
        <f>IFERROR(VLOOKUP(Tabla1[[#This Row],[team_name]],ten_fem,2,0),7)</f>
        <v>7</v>
      </c>
      <c r="AA356">
        <f>IFERROR(VLOOKUP(Tabla1[[#This Row],[team_name]],rug_fem,2,0),7)</f>
        <v>7</v>
      </c>
      <c r="AB356">
        <f>IFERROR(VLOOKUP(Tabla1[[#This Row],[team_name]],sqs_fem,2,0),7)</f>
        <v>7</v>
      </c>
      <c r="AC356">
        <f>IFERROR(VLOOKUP(Tabla1[[#This Row],[team_name]],vlp_fem,2,0),7)</f>
        <v>7</v>
      </c>
      <c r="AD356">
        <f>IFERROR(VLOOKUP(Tabla1[[#This Row],[team_name]],tem_fem,2,0),7)</f>
        <v>7</v>
      </c>
      <c r="AE356">
        <f>IFERROR(VLOOKUP(Tabla1[[#This Row],[team_name]],bal_fem,2,0),7)</f>
        <v>7</v>
      </c>
      <c r="AF356">
        <f>IFERROR(VLOOKUP(Tabla1[[#This Row],[team_name]],hck_fem,2,0),7)</f>
        <v>7</v>
      </c>
      <c r="AG356">
        <f>IFERROR(VLOOKUP(Tabla1[[#This Row],[team_name]],esg_fem,2,0),7)</f>
        <v>7</v>
      </c>
      <c r="AH356">
        <f>IFERROR(VLOOKUP(Tabla1[[#This Row],[team_name]],esg_fem,2,0),7)</f>
        <v>7</v>
      </c>
      <c r="AI356">
        <v>7</v>
      </c>
      <c r="AJ356">
        <v>7</v>
      </c>
      <c r="AK356">
        <v>7</v>
      </c>
      <c r="AL356">
        <v>7</v>
      </c>
      <c r="AM356">
        <v>7</v>
      </c>
      <c r="AN356">
        <v>7</v>
      </c>
      <c r="AO356">
        <v>7</v>
      </c>
      <c r="AP356">
        <v>7</v>
      </c>
      <c r="AQ356">
        <v>7</v>
      </c>
      <c r="AR356">
        <v>7</v>
      </c>
      <c r="AS356">
        <v>5</v>
      </c>
      <c r="AT356">
        <v>7</v>
      </c>
      <c r="AU356">
        <v>7</v>
      </c>
      <c r="AV356">
        <v>7</v>
      </c>
      <c r="AW356">
        <v>7</v>
      </c>
      <c r="AX356">
        <v>7</v>
      </c>
      <c r="AY356">
        <v>7</v>
      </c>
      <c r="AZ356">
        <v>7</v>
      </c>
      <c r="BA356">
        <v>7</v>
      </c>
      <c r="BB356">
        <v>7</v>
      </c>
      <c r="BC356">
        <v>7</v>
      </c>
      <c r="BD356">
        <v>7</v>
      </c>
      <c r="BE356">
        <v>7</v>
      </c>
      <c r="BF356">
        <v>7</v>
      </c>
      <c r="BG356">
        <v>7</v>
      </c>
      <c r="BH356">
        <v>3</v>
      </c>
      <c r="BI356">
        <v>3</v>
      </c>
      <c r="BJ356">
        <v>7</v>
      </c>
      <c r="BK356">
        <v>7</v>
      </c>
      <c r="BL356">
        <v>7</v>
      </c>
      <c r="BM356">
        <v>7</v>
      </c>
    </row>
    <row r="357" spans="1:65" x14ac:dyDescent="0.25">
      <c r="A357">
        <v>126</v>
      </c>
      <c r="B357" t="s">
        <v>463</v>
      </c>
      <c r="C357">
        <f>IFERROR(VLOOKUP(Tabla1[[#This Row],[team_name]],fut_masc,2,0),7)</f>
        <v>6</v>
      </c>
      <c r="D357">
        <f>IFERROR(VLOOKUP(Tabla1[[#This Row],[team_name]],fut_fem,2,0),7)</f>
        <v>7</v>
      </c>
      <c r="E357">
        <f>IFERROR(VLOOKUP(Tabla1[[#This Row],[team_name]],fts_masc,2,0),7)</f>
        <v>5</v>
      </c>
      <c r="F357">
        <f>IFERROR(VLOOKUP(Tabla1[[#This Row],[team_name]],fts_fem,2,0),7)</f>
        <v>7</v>
      </c>
      <c r="G357">
        <f>IFERROR(VLOOKUP(Tabla1[[#This Row],[team_name]],vol_masc,2,0),7)</f>
        <v>7</v>
      </c>
      <c r="H357">
        <f>IFERROR(VLOOKUP(Tabla1[[#This Row],[team_name]],bas_masc,2,0),7)</f>
        <v>6</v>
      </c>
      <c r="I357">
        <f>IFERROR(VLOOKUP(Tabla1[[#This Row],[team_name]],bes_masc,2,0),7)</f>
        <v>6</v>
      </c>
      <c r="J357">
        <f>IFERROR(VLOOKUP(Tabla1[[#This Row],[team_name]],bad_masc,2,0),7)</f>
        <v>3</v>
      </c>
      <c r="K357">
        <f>IFERROR(VLOOKUP(Tabla1[[#This Row],[team_name]],cur_masc,2,0),7)</f>
        <v>7</v>
      </c>
      <c r="L357">
        <f>IFERROR(VLOOKUP(Tabla1[[#This Row],[team_name]],ten_masc,2,0),7)</f>
        <v>7</v>
      </c>
      <c r="M357">
        <f>IFERROR(VLOOKUP(Tabla1[[#This Row],[team_name]],rug_masc,2,0),7)</f>
        <v>4</v>
      </c>
      <c r="N357">
        <f>IFERROR(VLOOKUP(Tabla1[[#This Row],[team_name]],sqs_masc,2,0),7)</f>
        <v>3</v>
      </c>
      <c r="O357">
        <f>IFERROR(VLOOKUP(Tabla1[[#This Row],[team_name]],vlp_masc,2,0),7)</f>
        <v>7</v>
      </c>
      <c r="P357">
        <f>IFERROR(VLOOKUP(Tabla1[[#This Row],[team_name]],tem_masc,2,0),7)</f>
        <v>4</v>
      </c>
      <c r="Q357">
        <f>IFERROR(VLOOKUP(Tabla1[[#This Row],[team_name]],bal_masc,2,0),7)</f>
        <v>7</v>
      </c>
      <c r="R357">
        <f>IFERROR(VLOOKUP(Tabla1[[#This Row],[team_name]],hck_masc,2,0),7)</f>
        <v>2</v>
      </c>
      <c r="S357">
        <f>IFERROR(VLOOKUP(Tabla1[[#This Row],[team_name]],arc_masc,2,0),7)</f>
        <v>3</v>
      </c>
      <c r="T357">
        <f>IFERROR(VLOOKUP(Tabla1[[#This Row],[team_name]],esg_masc,2,0),7)</f>
        <v>7</v>
      </c>
      <c r="U357">
        <f>IFERROR(VLOOKUP(Tabla1[[#This Row],[team_name]],vol_fem,2,0),7)</f>
        <v>7</v>
      </c>
      <c r="V357">
        <f>IFERROR(VLOOKUP(Tabla1[[#This Row],[team_name]],bas_fem,2,0),7)</f>
        <v>7</v>
      </c>
      <c r="W357">
        <f>IFERROR(VLOOKUP(Tabla1[[#This Row],[team_name]],bes_fem,2,0),7)</f>
        <v>7</v>
      </c>
      <c r="X357">
        <f>IFERROR(VLOOKUP(Tabla1[[#This Row],[team_name]],bad_fem,2,0),7)</f>
        <v>7</v>
      </c>
      <c r="Y357">
        <f>IFERROR(VLOOKUP(Tabla1[[#This Row],[team_name]],cur_fem,2,0),7)</f>
        <v>7</v>
      </c>
      <c r="Z357">
        <f>IFERROR(VLOOKUP(Tabla1[[#This Row],[team_name]],ten_fem,2,0),7)</f>
        <v>7</v>
      </c>
      <c r="AA357">
        <f>IFERROR(VLOOKUP(Tabla1[[#This Row],[team_name]],rug_fem,2,0),7)</f>
        <v>7</v>
      </c>
      <c r="AB357">
        <f>IFERROR(VLOOKUP(Tabla1[[#This Row],[team_name]],sqs_fem,2,0),7)</f>
        <v>7</v>
      </c>
      <c r="AC357">
        <f>IFERROR(VLOOKUP(Tabla1[[#This Row],[team_name]],vlp_fem,2,0),7)</f>
        <v>7</v>
      </c>
      <c r="AD357">
        <f>IFERROR(VLOOKUP(Tabla1[[#This Row],[team_name]],tem_fem,2,0),7)</f>
        <v>7</v>
      </c>
      <c r="AE357">
        <f>IFERROR(VLOOKUP(Tabla1[[#This Row],[team_name]],bal_fem,2,0),7)</f>
        <v>7</v>
      </c>
      <c r="AF357">
        <f>IFERROR(VLOOKUP(Tabla1[[#This Row],[team_name]],hck_fem,2,0),7)</f>
        <v>7</v>
      </c>
      <c r="AG357">
        <f>IFERROR(VLOOKUP(Tabla1[[#This Row],[team_name]],esg_fem,2,0),7)</f>
        <v>7</v>
      </c>
      <c r="AH357">
        <f>IFERROR(VLOOKUP(Tabla1[[#This Row],[team_name]],esg_fem,2,0),7)</f>
        <v>7</v>
      </c>
      <c r="AI357">
        <v>7</v>
      </c>
      <c r="AJ357">
        <v>7</v>
      </c>
      <c r="AK357">
        <v>7</v>
      </c>
      <c r="AL357">
        <v>5</v>
      </c>
      <c r="AM357">
        <v>7</v>
      </c>
      <c r="AN357">
        <v>7</v>
      </c>
      <c r="AO357">
        <v>7</v>
      </c>
      <c r="AP357">
        <v>7</v>
      </c>
      <c r="AQ357">
        <v>7</v>
      </c>
      <c r="AR357">
        <v>7</v>
      </c>
      <c r="AS357">
        <v>5</v>
      </c>
      <c r="AT357">
        <v>7</v>
      </c>
      <c r="AU357">
        <v>7</v>
      </c>
      <c r="AV357">
        <v>7</v>
      </c>
      <c r="AW357">
        <v>7</v>
      </c>
      <c r="AX357">
        <v>7</v>
      </c>
      <c r="AY357">
        <v>6</v>
      </c>
      <c r="AZ357">
        <v>4</v>
      </c>
      <c r="BA357">
        <v>7</v>
      </c>
      <c r="BB357">
        <v>7</v>
      </c>
      <c r="BC357">
        <v>7</v>
      </c>
      <c r="BD357">
        <v>7</v>
      </c>
      <c r="BE357">
        <v>7</v>
      </c>
      <c r="BF357">
        <v>7</v>
      </c>
      <c r="BG357">
        <v>7</v>
      </c>
      <c r="BH357">
        <v>3</v>
      </c>
      <c r="BI357">
        <v>3</v>
      </c>
      <c r="BJ357">
        <v>7</v>
      </c>
      <c r="BK357">
        <v>7</v>
      </c>
      <c r="BL357">
        <v>7</v>
      </c>
      <c r="BM357">
        <v>7</v>
      </c>
    </row>
    <row r="358" spans="1:65" x14ac:dyDescent="0.25">
      <c r="A358">
        <v>127</v>
      </c>
      <c r="B358" t="s">
        <v>339</v>
      </c>
      <c r="C358">
        <f>IFERROR(VLOOKUP(Tabla1[[#This Row],[team_name]],fut_masc,2,0),7)</f>
        <v>6</v>
      </c>
      <c r="D358">
        <f>IFERROR(VLOOKUP(Tabla1[[#This Row],[team_name]],fut_fem,2,0),7)</f>
        <v>7</v>
      </c>
      <c r="E358">
        <f>IFERROR(VLOOKUP(Tabla1[[#This Row],[team_name]],fts_masc,2,0),7)</f>
        <v>7</v>
      </c>
      <c r="F358">
        <f>IFERROR(VLOOKUP(Tabla1[[#This Row],[team_name]],fts_fem,2,0),7)</f>
        <v>7</v>
      </c>
      <c r="G358">
        <f>IFERROR(VLOOKUP(Tabla1[[#This Row],[team_name]],vol_masc,2,0),7)</f>
        <v>7</v>
      </c>
      <c r="H358">
        <f>IFERROR(VLOOKUP(Tabla1[[#This Row],[team_name]],bas_masc,2,0),7)</f>
        <v>7</v>
      </c>
      <c r="I358">
        <f>IFERROR(VLOOKUP(Tabla1[[#This Row],[team_name]],bes_masc,2,0),7)</f>
        <v>7</v>
      </c>
      <c r="J358">
        <f>IFERROR(VLOOKUP(Tabla1[[#This Row],[team_name]],bad_masc,2,0),7)</f>
        <v>7</v>
      </c>
      <c r="K358">
        <f>IFERROR(VLOOKUP(Tabla1[[#This Row],[team_name]],cur_masc,2,0),7)</f>
        <v>7</v>
      </c>
      <c r="L358">
        <f>IFERROR(VLOOKUP(Tabla1[[#This Row],[team_name]],ten_masc,2,0),7)</f>
        <v>7</v>
      </c>
      <c r="M358">
        <f>IFERROR(VLOOKUP(Tabla1[[#This Row],[team_name]],rug_masc,2,0),7)</f>
        <v>7</v>
      </c>
      <c r="N358">
        <f>IFERROR(VLOOKUP(Tabla1[[#This Row],[team_name]],sqs_masc,2,0),7)</f>
        <v>7</v>
      </c>
      <c r="O358">
        <f>IFERROR(VLOOKUP(Tabla1[[#This Row],[team_name]],vlp_masc,2,0),7)</f>
        <v>7</v>
      </c>
      <c r="P358">
        <f>IFERROR(VLOOKUP(Tabla1[[#This Row],[team_name]],tem_masc,2,0),7)</f>
        <v>7</v>
      </c>
      <c r="Q358">
        <f>IFERROR(VLOOKUP(Tabla1[[#This Row],[team_name]],bal_masc,2,0),7)</f>
        <v>7</v>
      </c>
      <c r="R358">
        <f>IFERROR(VLOOKUP(Tabla1[[#This Row],[team_name]],hck_masc,2,0),7)</f>
        <v>6</v>
      </c>
      <c r="S358">
        <f>IFERROR(VLOOKUP(Tabla1[[#This Row],[team_name]],arc_masc,2,0),7)</f>
        <v>7</v>
      </c>
      <c r="T358">
        <f>IFERROR(VLOOKUP(Tabla1[[#This Row],[team_name]],esg_masc,2,0),7)</f>
        <v>7</v>
      </c>
      <c r="U358">
        <f>IFERROR(VLOOKUP(Tabla1[[#This Row],[team_name]],vol_fem,2,0),7)</f>
        <v>7</v>
      </c>
      <c r="V358">
        <f>IFERROR(VLOOKUP(Tabla1[[#This Row],[team_name]],bas_fem,2,0),7)</f>
        <v>7</v>
      </c>
      <c r="W358">
        <f>IFERROR(VLOOKUP(Tabla1[[#This Row],[team_name]],bes_fem,2,0),7)</f>
        <v>7</v>
      </c>
      <c r="X358">
        <f>IFERROR(VLOOKUP(Tabla1[[#This Row],[team_name]],bad_fem,2,0),7)</f>
        <v>7</v>
      </c>
      <c r="Y358">
        <f>IFERROR(VLOOKUP(Tabla1[[#This Row],[team_name]],cur_fem,2,0),7)</f>
        <v>7</v>
      </c>
      <c r="Z358">
        <f>IFERROR(VLOOKUP(Tabla1[[#This Row],[team_name]],ten_fem,2,0),7)</f>
        <v>7</v>
      </c>
      <c r="AA358">
        <f>IFERROR(VLOOKUP(Tabla1[[#This Row],[team_name]],rug_fem,2,0),7)</f>
        <v>7</v>
      </c>
      <c r="AB358">
        <f>IFERROR(VLOOKUP(Tabla1[[#This Row],[team_name]],sqs_fem,2,0),7)</f>
        <v>7</v>
      </c>
      <c r="AC358">
        <f>IFERROR(VLOOKUP(Tabla1[[#This Row],[team_name]],vlp_fem,2,0),7)</f>
        <v>7</v>
      </c>
      <c r="AD358">
        <f>IFERROR(VLOOKUP(Tabla1[[#This Row],[team_name]],tem_fem,2,0),7)</f>
        <v>7</v>
      </c>
      <c r="AE358">
        <f>IFERROR(VLOOKUP(Tabla1[[#This Row],[team_name]],bal_fem,2,0),7)</f>
        <v>7</v>
      </c>
      <c r="AF358">
        <f>IFERROR(VLOOKUP(Tabla1[[#This Row],[team_name]],hck_fem,2,0),7)</f>
        <v>7</v>
      </c>
      <c r="AG358">
        <f>IFERROR(VLOOKUP(Tabla1[[#This Row],[team_name]],esg_fem,2,0),7)</f>
        <v>7</v>
      </c>
      <c r="AH358">
        <f>IFERROR(VLOOKUP(Tabla1[[#This Row],[team_name]],esg_fem,2,0),7)</f>
        <v>7</v>
      </c>
      <c r="AI358">
        <v>7</v>
      </c>
      <c r="AJ358">
        <v>7</v>
      </c>
      <c r="AK358">
        <v>7</v>
      </c>
      <c r="AL358">
        <v>7</v>
      </c>
      <c r="AM358">
        <v>7</v>
      </c>
      <c r="AN358">
        <v>7</v>
      </c>
      <c r="AO358">
        <v>7</v>
      </c>
      <c r="AP358">
        <v>7</v>
      </c>
      <c r="AQ358">
        <v>7</v>
      </c>
      <c r="AR358">
        <v>7</v>
      </c>
      <c r="AS358">
        <v>7</v>
      </c>
      <c r="AT358">
        <v>7</v>
      </c>
      <c r="AU358">
        <v>7</v>
      </c>
      <c r="AV358">
        <v>7</v>
      </c>
      <c r="AW358">
        <v>7</v>
      </c>
      <c r="AX358">
        <v>7</v>
      </c>
      <c r="AY358">
        <v>7</v>
      </c>
      <c r="AZ358">
        <v>7</v>
      </c>
      <c r="BA358">
        <v>7</v>
      </c>
      <c r="BB358">
        <v>7</v>
      </c>
      <c r="BC358">
        <v>7</v>
      </c>
      <c r="BD358">
        <v>7</v>
      </c>
      <c r="BE358">
        <v>7</v>
      </c>
      <c r="BF358">
        <v>7</v>
      </c>
      <c r="BG358">
        <v>7</v>
      </c>
      <c r="BH358">
        <v>3</v>
      </c>
      <c r="BI358">
        <v>3</v>
      </c>
      <c r="BJ358">
        <v>7</v>
      </c>
      <c r="BK358">
        <v>7</v>
      </c>
      <c r="BL358">
        <v>7</v>
      </c>
      <c r="BM358">
        <v>7</v>
      </c>
    </row>
    <row r="359" spans="1:65" x14ac:dyDescent="0.25">
      <c r="A359">
        <v>128</v>
      </c>
      <c r="B359" t="s">
        <v>464</v>
      </c>
      <c r="C359">
        <f>IFERROR(VLOOKUP(Tabla1[[#This Row],[team_name]],fut_masc,2,0),7)</f>
        <v>7</v>
      </c>
      <c r="D359">
        <f>IFERROR(VLOOKUP(Tabla1[[#This Row],[team_name]],fut_fem,2,0),7)</f>
        <v>7</v>
      </c>
      <c r="E359">
        <f>IFERROR(VLOOKUP(Tabla1[[#This Row],[team_name]],fts_masc,2,0),7)</f>
        <v>6</v>
      </c>
      <c r="F359">
        <f>IFERROR(VLOOKUP(Tabla1[[#This Row],[team_name]],fts_fem,2,0),7)</f>
        <v>7</v>
      </c>
      <c r="G359">
        <f>IFERROR(VLOOKUP(Tabla1[[#This Row],[team_name]],vol_masc,2,0),7)</f>
        <v>7</v>
      </c>
      <c r="H359">
        <f>IFERROR(VLOOKUP(Tabla1[[#This Row],[team_name]],bas_masc,2,0),7)</f>
        <v>6</v>
      </c>
      <c r="I359">
        <f>IFERROR(VLOOKUP(Tabla1[[#This Row],[team_name]],bes_masc,2,0),7)</f>
        <v>7</v>
      </c>
      <c r="J359">
        <f>IFERROR(VLOOKUP(Tabla1[[#This Row],[team_name]],bad_masc,2,0),7)</f>
        <v>7</v>
      </c>
      <c r="K359">
        <f>IFERROR(VLOOKUP(Tabla1[[#This Row],[team_name]],cur_masc,2,0),7)</f>
        <v>7</v>
      </c>
      <c r="L359">
        <f>IFERROR(VLOOKUP(Tabla1[[#This Row],[team_name]],ten_masc,2,0),7)</f>
        <v>7</v>
      </c>
      <c r="M359">
        <f>IFERROR(VLOOKUP(Tabla1[[#This Row],[team_name]],rug_masc,2,0),7)</f>
        <v>7</v>
      </c>
      <c r="N359">
        <f>IFERROR(VLOOKUP(Tabla1[[#This Row],[team_name]],sqs_masc,2,0),7)</f>
        <v>7</v>
      </c>
      <c r="O359">
        <f>IFERROR(VLOOKUP(Tabla1[[#This Row],[team_name]],vlp_masc,2,0),7)</f>
        <v>7</v>
      </c>
      <c r="P359">
        <f>IFERROR(VLOOKUP(Tabla1[[#This Row],[team_name]],tem_masc,2,0),7)</f>
        <v>7</v>
      </c>
      <c r="Q359">
        <f>IFERROR(VLOOKUP(Tabla1[[#This Row],[team_name]],bal_masc,2,0),7)</f>
        <v>7</v>
      </c>
      <c r="R359">
        <f>IFERROR(VLOOKUP(Tabla1[[#This Row],[team_name]],hck_masc,2,0),7)</f>
        <v>7</v>
      </c>
      <c r="S359">
        <f>IFERROR(VLOOKUP(Tabla1[[#This Row],[team_name]],arc_masc,2,0),7)</f>
        <v>7</v>
      </c>
      <c r="T359">
        <f>IFERROR(VLOOKUP(Tabla1[[#This Row],[team_name]],esg_masc,2,0),7)</f>
        <v>7</v>
      </c>
      <c r="U359">
        <f>IFERROR(VLOOKUP(Tabla1[[#This Row],[team_name]],vol_fem,2,0),7)</f>
        <v>7</v>
      </c>
      <c r="V359">
        <f>IFERROR(VLOOKUP(Tabla1[[#This Row],[team_name]],bas_fem,2,0),7)</f>
        <v>7</v>
      </c>
      <c r="W359">
        <f>IFERROR(VLOOKUP(Tabla1[[#This Row],[team_name]],bes_fem,2,0),7)</f>
        <v>7</v>
      </c>
      <c r="X359">
        <f>IFERROR(VLOOKUP(Tabla1[[#This Row],[team_name]],bad_fem,2,0),7)</f>
        <v>7</v>
      </c>
      <c r="Y359">
        <f>IFERROR(VLOOKUP(Tabla1[[#This Row],[team_name]],cur_fem,2,0),7)</f>
        <v>7</v>
      </c>
      <c r="Z359">
        <f>IFERROR(VLOOKUP(Tabla1[[#This Row],[team_name]],ten_fem,2,0),7)</f>
        <v>7</v>
      </c>
      <c r="AA359">
        <f>IFERROR(VLOOKUP(Tabla1[[#This Row],[team_name]],rug_fem,2,0),7)</f>
        <v>7</v>
      </c>
      <c r="AB359">
        <f>IFERROR(VLOOKUP(Tabla1[[#This Row],[team_name]],sqs_fem,2,0),7)</f>
        <v>7</v>
      </c>
      <c r="AC359">
        <f>IFERROR(VLOOKUP(Tabla1[[#This Row],[team_name]],vlp_fem,2,0),7)</f>
        <v>7</v>
      </c>
      <c r="AD359">
        <f>IFERROR(VLOOKUP(Tabla1[[#This Row],[team_name]],tem_fem,2,0),7)</f>
        <v>7</v>
      </c>
      <c r="AE359">
        <f>IFERROR(VLOOKUP(Tabla1[[#This Row],[team_name]],bal_fem,2,0),7)</f>
        <v>7</v>
      </c>
      <c r="AF359">
        <f>IFERROR(VLOOKUP(Tabla1[[#This Row],[team_name]],hck_fem,2,0),7)</f>
        <v>7</v>
      </c>
      <c r="AG359">
        <f>IFERROR(VLOOKUP(Tabla1[[#This Row],[team_name]],esg_fem,2,0),7)</f>
        <v>7</v>
      </c>
      <c r="AH359">
        <f>IFERROR(VLOOKUP(Tabla1[[#This Row],[team_name]],esg_fem,2,0),7)</f>
        <v>7</v>
      </c>
      <c r="AI359">
        <v>7</v>
      </c>
      <c r="AJ359">
        <v>7</v>
      </c>
      <c r="AK359">
        <v>7</v>
      </c>
      <c r="AL359">
        <v>7</v>
      </c>
      <c r="AM359">
        <v>7</v>
      </c>
      <c r="AN359">
        <v>7</v>
      </c>
      <c r="AO359">
        <v>7</v>
      </c>
      <c r="AP359">
        <v>7</v>
      </c>
      <c r="AQ359">
        <v>7</v>
      </c>
      <c r="AR359">
        <v>7</v>
      </c>
      <c r="AS359">
        <v>7</v>
      </c>
      <c r="AT359">
        <v>7</v>
      </c>
      <c r="AU359">
        <v>7</v>
      </c>
      <c r="AV359">
        <v>7</v>
      </c>
      <c r="AW359">
        <v>7</v>
      </c>
      <c r="AX359">
        <v>7</v>
      </c>
      <c r="AY359">
        <v>7</v>
      </c>
      <c r="AZ359">
        <v>7</v>
      </c>
      <c r="BA359">
        <v>7</v>
      </c>
      <c r="BB359">
        <v>7</v>
      </c>
      <c r="BC359">
        <v>7</v>
      </c>
      <c r="BD359">
        <v>7</v>
      </c>
      <c r="BE359">
        <v>7</v>
      </c>
      <c r="BF359">
        <v>7</v>
      </c>
      <c r="BG359">
        <v>7</v>
      </c>
      <c r="BH359">
        <v>3</v>
      </c>
      <c r="BI359">
        <v>3</v>
      </c>
      <c r="BJ359">
        <v>7</v>
      </c>
      <c r="BK359">
        <v>7</v>
      </c>
      <c r="BL359">
        <v>7</v>
      </c>
      <c r="BM359">
        <v>7</v>
      </c>
    </row>
    <row r="360" spans="1:65" x14ac:dyDescent="0.25">
      <c r="A360">
        <v>129</v>
      </c>
      <c r="B360" t="s">
        <v>379</v>
      </c>
      <c r="C360">
        <f>IFERROR(VLOOKUP(Tabla1[[#This Row],[team_name]],fut_masc,2,0),7)</f>
        <v>3</v>
      </c>
      <c r="D360">
        <f>IFERROR(VLOOKUP(Tabla1[[#This Row],[team_name]],fut_fem,2,0),7)</f>
        <v>7</v>
      </c>
      <c r="E360">
        <f>IFERROR(VLOOKUP(Tabla1[[#This Row],[team_name]],fts_masc,2,0),7)</f>
        <v>7</v>
      </c>
      <c r="F360">
        <f>IFERROR(VLOOKUP(Tabla1[[#This Row],[team_name]],fts_fem,2,0),7)</f>
        <v>7</v>
      </c>
      <c r="G360">
        <f>IFERROR(VLOOKUP(Tabla1[[#This Row],[team_name]],vol_masc,2,0),7)</f>
        <v>7</v>
      </c>
      <c r="H360">
        <f>IFERROR(VLOOKUP(Tabla1[[#This Row],[team_name]],bas_masc,2,0),7)</f>
        <v>4</v>
      </c>
      <c r="I360">
        <f>IFERROR(VLOOKUP(Tabla1[[#This Row],[team_name]],bes_masc,2,0),7)</f>
        <v>7</v>
      </c>
      <c r="J360">
        <f>IFERROR(VLOOKUP(Tabla1[[#This Row],[team_name]],bad_masc,2,0),7)</f>
        <v>7</v>
      </c>
      <c r="K360">
        <f>IFERROR(VLOOKUP(Tabla1[[#This Row],[team_name]],cur_masc,2,0),7)</f>
        <v>7</v>
      </c>
      <c r="L360">
        <f>IFERROR(VLOOKUP(Tabla1[[#This Row],[team_name]],ten_masc,2,0),7)</f>
        <v>7</v>
      </c>
      <c r="M360">
        <f>IFERROR(VLOOKUP(Tabla1[[#This Row],[team_name]],rug_masc,2,0),7)</f>
        <v>7</v>
      </c>
      <c r="N360">
        <f>IFERROR(VLOOKUP(Tabla1[[#This Row],[team_name]],sqs_masc,2,0),7)</f>
        <v>7</v>
      </c>
      <c r="O360">
        <f>IFERROR(VLOOKUP(Tabla1[[#This Row],[team_name]],vlp_masc,2,0),7)</f>
        <v>7</v>
      </c>
      <c r="P360">
        <f>IFERROR(VLOOKUP(Tabla1[[#This Row],[team_name]],tem_masc,2,0),7)</f>
        <v>7</v>
      </c>
      <c r="Q360">
        <f>IFERROR(VLOOKUP(Tabla1[[#This Row],[team_name]],bal_masc,2,0),7)</f>
        <v>7</v>
      </c>
      <c r="R360">
        <f>IFERROR(VLOOKUP(Tabla1[[#This Row],[team_name]],hck_masc,2,0),7)</f>
        <v>7</v>
      </c>
      <c r="S360">
        <f>IFERROR(VLOOKUP(Tabla1[[#This Row],[team_name]],arc_masc,2,0),7)</f>
        <v>7</v>
      </c>
      <c r="T360">
        <f>IFERROR(VLOOKUP(Tabla1[[#This Row],[team_name]],esg_masc,2,0),7)</f>
        <v>7</v>
      </c>
      <c r="U360">
        <f>IFERROR(VLOOKUP(Tabla1[[#This Row],[team_name]],vol_fem,2,0),7)</f>
        <v>7</v>
      </c>
      <c r="V360">
        <f>IFERROR(VLOOKUP(Tabla1[[#This Row],[team_name]],bas_fem,2,0),7)</f>
        <v>7</v>
      </c>
      <c r="W360">
        <f>IFERROR(VLOOKUP(Tabla1[[#This Row],[team_name]],bes_fem,2,0),7)</f>
        <v>7</v>
      </c>
      <c r="X360">
        <f>IFERROR(VLOOKUP(Tabla1[[#This Row],[team_name]],bad_fem,2,0),7)</f>
        <v>7</v>
      </c>
      <c r="Y360">
        <f>IFERROR(VLOOKUP(Tabla1[[#This Row],[team_name]],cur_fem,2,0),7)</f>
        <v>7</v>
      </c>
      <c r="Z360">
        <f>IFERROR(VLOOKUP(Tabla1[[#This Row],[team_name]],ten_fem,2,0),7)</f>
        <v>7</v>
      </c>
      <c r="AA360">
        <f>IFERROR(VLOOKUP(Tabla1[[#This Row],[team_name]],rug_fem,2,0),7)</f>
        <v>7</v>
      </c>
      <c r="AB360">
        <f>IFERROR(VLOOKUP(Tabla1[[#This Row],[team_name]],sqs_fem,2,0),7)</f>
        <v>7</v>
      </c>
      <c r="AC360">
        <f>IFERROR(VLOOKUP(Tabla1[[#This Row],[team_name]],vlp_fem,2,0),7)</f>
        <v>7</v>
      </c>
      <c r="AD360">
        <f>IFERROR(VLOOKUP(Tabla1[[#This Row],[team_name]],tem_fem,2,0),7)</f>
        <v>7</v>
      </c>
      <c r="AE360">
        <f>IFERROR(VLOOKUP(Tabla1[[#This Row],[team_name]],bal_fem,2,0),7)</f>
        <v>7</v>
      </c>
      <c r="AF360">
        <f>IFERROR(VLOOKUP(Tabla1[[#This Row],[team_name]],hck_fem,2,0),7)</f>
        <v>7</v>
      </c>
      <c r="AG360">
        <f>IFERROR(VLOOKUP(Tabla1[[#This Row],[team_name]],esg_fem,2,0),7)</f>
        <v>7</v>
      </c>
      <c r="AH360">
        <f>IFERROR(VLOOKUP(Tabla1[[#This Row],[team_name]],esg_fem,2,0),7)</f>
        <v>7</v>
      </c>
      <c r="AI360">
        <v>7</v>
      </c>
      <c r="AJ360">
        <v>7</v>
      </c>
      <c r="AK360">
        <v>7</v>
      </c>
      <c r="AL360">
        <v>7</v>
      </c>
      <c r="AM360">
        <v>7</v>
      </c>
      <c r="AN360">
        <v>7</v>
      </c>
      <c r="AO360">
        <v>7</v>
      </c>
      <c r="AP360">
        <v>7</v>
      </c>
      <c r="AQ360">
        <v>7</v>
      </c>
      <c r="AR360">
        <v>7</v>
      </c>
      <c r="AS360">
        <v>7</v>
      </c>
      <c r="AT360">
        <v>7</v>
      </c>
      <c r="AU360">
        <v>7</v>
      </c>
      <c r="AV360">
        <v>7</v>
      </c>
      <c r="AW360">
        <v>7</v>
      </c>
      <c r="AX360">
        <v>7</v>
      </c>
      <c r="AY360">
        <v>7</v>
      </c>
      <c r="AZ360">
        <v>7</v>
      </c>
      <c r="BA360">
        <v>7</v>
      </c>
      <c r="BB360">
        <v>7</v>
      </c>
      <c r="BC360">
        <v>7</v>
      </c>
      <c r="BD360">
        <v>7</v>
      </c>
      <c r="BE360">
        <v>7</v>
      </c>
      <c r="BF360">
        <v>7</v>
      </c>
      <c r="BG360">
        <v>7</v>
      </c>
      <c r="BH360">
        <v>3</v>
      </c>
      <c r="BI360">
        <v>3</v>
      </c>
      <c r="BJ360">
        <v>7</v>
      </c>
      <c r="BK360">
        <v>7</v>
      </c>
      <c r="BL360">
        <v>7</v>
      </c>
      <c r="BM360">
        <v>7</v>
      </c>
    </row>
    <row r="361" spans="1:65" x14ac:dyDescent="0.25">
      <c r="A361">
        <v>130</v>
      </c>
      <c r="B361" t="s">
        <v>539</v>
      </c>
      <c r="C361">
        <f>IFERROR(VLOOKUP(Tabla1[[#This Row],[team_name]],fut_masc,2,0),7)</f>
        <v>7</v>
      </c>
      <c r="D361">
        <f>IFERROR(VLOOKUP(Tabla1[[#This Row],[team_name]],fut_fem,2,0),7)</f>
        <v>7</v>
      </c>
      <c r="E361">
        <f>IFERROR(VLOOKUP(Tabla1[[#This Row],[team_name]],fts_masc,2,0),7)</f>
        <v>6</v>
      </c>
      <c r="F361">
        <f>IFERROR(VLOOKUP(Tabla1[[#This Row],[team_name]],fts_fem,2,0),7)</f>
        <v>7</v>
      </c>
      <c r="G361">
        <f>IFERROR(VLOOKUP(Tabla1[[#This Row],[team_name]],vol_masc,2,0),7)</f>
        <v>7</v>
      </c>
      <c r="H361">
        <f>IFERROR(VLOOKUP(Tabla1[[#This Row],[team_name]],bas_masc,2,0),7)</f>
        <v>5</v>
      </c>
      <c r="I361">
        <f>IFERROR(VLOOKUP(Tabla1[[#This Row],[team_name]],bes_masc,2,0),7)</f>
        <v>7</v>
      </c>
      <c r="J361">
        <f>IFERROR(VLOOKUP(Tabla1[[#This Row],[team_name]],bad_masc,2,0),7)</f>
        <v>7</v>
      </c>
      <c r="K361">
        <f>IFERROR(VLOOKUP(Tabla1[[#This Row],[team_name]],cur_masc,2,0),7)</f>
        <v>7</v>
      </c>
      <c r="L361">
        <f>IFERROR(VLOOKUP(Tabla1[[#This Row],[team_name]],ten_masc,2,0),7)</f>
        <v>7</v>
      </c>
      <c r="M361">
        <f>IFERROR(VLOOKUP(Tabla1[[#This Row],[team_name]],rug_masc,2,0),7)</f>
        <v>4</v>
      </c>
      <c r="N361">
        <f>IFERROR(VLOOKUP(Tabla1[[#This Row],[team_name]],sqs_masc,2,0),7)</f>
        <v>7</v>
      </c>
      <c r="O361">
        <f>IFERROR(VLOOKUP(Tabla1[[#This Row],[team_name]],vlp_masc,2,0),7)</f>
        <v>7</v>
      </c>
      <c r="P361">
        <f>IFERROR(VLOOKUP(Tabla1[[#This Row],[team_name]],tem_masc,2,0),7)</f>
        <v>4</v>
      </c>
      <c r="Q361">
        <f>IFERROR(VLOOKUP(Tabla1[[#This Row],[team_name]],bal_masc,2,0),7)</f>
        <v>7</v>
      </c>
      <c r="R361">
        <f>IFERROR(VLOOKUP(Tabla1[[#This Row],[team_name]],hck_masc,2,0),7)</f>
        <v>5</v>
      </c>
      <c r="S361">
        <f>IFERROR(VLOOKUP(Tabla1[[#This Row],[team_name]],arc_masc,2,0),7)</f>
        <v>7</v>
      </c>
      <c r="T361">
        <f>IFERROR(VLOOKUP(Tabla1[[#This Row],[team_name]],esg_masc,2,0),7)</f>
        <v>7</v>
      </c>
      <c r="U361">
        <f>IFERROR(VLOOKUP(Tabla1[[#This Row],[team_name]],vol_fem,2,0),7)</f>
        <v>7</v>
      </c>
      <c r="V361">
        <f>IFERROR(VLOOKUP(Tabla1[[#This Row],[team_name]],bas_fem,2,0),7)</f>
        <v>7</v>
      </c>
      <c r="W361">
        <f>IFERROR(VLOOKUP(Tabla1[[#This Row],[team_name]],bes_fem,2,0),7)</f>
        <v>7</v>
      </c>
      <c r="X361">
        <f>IFERROR(VLOOKUP(Tabla1[[#This Row],[team_name]],bad_fem,2,0),7)</f>
        <v>7</v>
      </c>
      <c r="Y361">
        <f>IFERROR(VLOOKUP(Tabla1[[#This Row],[team_name]],cur_fem,2,0),7)</f>
        <v>7</v>
      </c>
      <c r="Z361">
        <f>IFERROR(VLOOKUP(Tabla1[[#This Row],[team_name]],ten_fem,2,0),7)</f>
        <v>7</v>
      </c>
      <c r="AA361">
        <f>IFERROR(VLOOKUP(Tabla1[[#This Row],[team_name]],rug_fem,2,0),7)</f>
        <v>7</v>
      </c>
      <c r="AB361">
        <f>IFERROR(VLOOKUP(Tabla1[[#This Row],[team_name]],sqs_fem,2,0),7)</f>
        <v>7</v>
      </c>
      <c r="AC361">
        <f>IFERROR(VLOOKUP(Tabla1[[#This Row],[team_name]],vlp_fem,2,0),7)</f>
        <v>7</v>
      </c>
      <c r="AD361">
        <f>IFERROR(VLOOKUP(Tabla1[[#This Row],[team_name]],tem_fem,2,0),7)</f>
        <v>7</v>
      </c>
      <c r="AE361">
        <f>IFERROR(VLOOKUP(Tabla1[[#This Row],[team_name]],bal_fem,2,0),7)</f>
        <v>7</v>
      </c>
      <c r="AF361">
        <f>IFERROR(VLOOKUP(Tabla1[[#This Row],[team_name]],hck_fem,2,0),7)</f>
        <v>7</v>
      </c>
      <c r="AG361">
        <f>IFERROR(VLOOKUP(Tabla1[[#This Row],[team_name]],esg_fem,2,0),7)</f>
        <v>7</v>
      </c>
      <c r="AH361">
        <f>IFERROR(VLOOKUP(Tabla1[[#This Row],[team_name]],esg_fem,2,0),7)</f>
        <v>7</v>
      </c>
      <c r="AI361">
        <v>7</v>
      </c>
      <c r="AJ361">
        <v>7</v>
      </c>
      <c r="AK361">
        <v>7</v>
      </c>
      <c r="AL361">
        <v>7</v>
      </c>
      <c r="AM361">
        <v>6</v>
      </c>
      <c r="AN361">
        <v>7</v>
      </c>
      <c r="AO361">
        <v>7</v>
      </c>
      <c r="AP361">
        <v>7</v>
      </c>
      <c r="AQ361">
        <v>7</v>
      </c>
      <c r="AR361">
        <v>7</v>
      </c>
      <c r="AS361">
        <v>7</v>
      </c>
      <c r="AT361">
        <v>7</v>
      </c>
      <c r="AU361">
        <v>7</v>
      </c>
      <c r="AV361">
        <v>7</v>
      </c>
      <c r="AW361">
        <v>7</v>
      </c>
      <c r="AX361">
        <v>6</v>
      </c>
      <c r="AY361">
        <v>7</v>
      </c>
      <c r="AZ361">
        <v>7</v>
      </c>
      <c r="BA361">
        <v>7</v>
      </c>
      <c r="BB361">
        <v>7</v>
      </c>
      <c r="BC361">
        <v>7</v>
      </c>
      <c r="BD361">
        <v>7</v>
      </c>
      <c r="BE361">
        <v>7</v>
      </c>
      <c r="BF361">
        <v>7</v>
      </c>
      <c r="BG361">
        <v>7</v>
      </c>
      <c r="BH361">
        <v>3</v>
      </c>
      <c r="BI361">
        <v>3</v>
      </c>
      <c r="BJ361">
        <v>7</v>
      </c>
      <c r="BK361">
        <v>7</v>
      </c>
      <c r="BL361">
        <v>7</v>
      </c>
      <c r="BM361">
        <v>7</v>
      </c>
    </row>
    <row r="362" spans="1:65" x14ac:dyDescent="0.25">
      <c r="A362">
        <v>131</v>
      </c>
      <c r="B362" t="s">
        <v>342</v>
      </c>
      <c r="C362">
        <f>IFERROR(VLOOKUP(Tabla1[[#This Row],[team_name]],fut_masc,2,0),7)</f>
        <v>1</v>
      </c>
      <c r="D362">
        <f>IFERROR(VLOOKUP(Tabla1[[#This Row],[team_name]],fut_fem,2,0),7)</f>
        <v>7</v>
      </c>
      <c r="E362">
        <f>IFERROR(VLOOKUP(Tabla1[[#This Row],[team_name]],fts_masc,2,0),7)</f>
        <v>1</v>
      </c>
      <c r="F362">
        <f>IFERROR(VLOOKUP(Tabla1[[#This Row],[team_name]],fts_fem,2,0),7)</f>
        <v>7</v>
      </c>
      <c r="G362">
        <f>IFERROR(VLOOKUP(Tabla1[[#This Row],[team_name]],vol_masc,2,0),7)</f>
        <v>6</v>
      </c>
      <c r="H362">
        <f>IFERROR(VLOOKUP(Tabla1[[#This Row],[team_name]],bas_masc,2,0),7)</f>
        <v>6</v>
      </c>
      <c r="I362">
        <f>IFERROR(VLOOKUP(Tabla1[[#This Row],[team_name]],bes_masc,2,0),7)</f>
        <v>7</v>
      </c>
      <c r="J362">
        <f>IFERROR(VLOOKUP(Tabla1[[#This Row],[team_name]],bad_masc,2,0),7)</f>
        <v>7</v>
      </c>
      <c r="K362">
        <f>IFERROR(VLOOKUP(Tabla1[[#This Row],[team_name]],cur_masc,2,0),7)</f>
        <v>7</v>
      </c>
      <c r="L362">
        <f>IFERROR(VLOOKUP(Tabla1[[#This Row],[team_name]],ten_masc,2,0),7)</f>
        <v>7</v>
      </c>
      <c r="M362">
        <f>IFERROR(VLOOKUP(Tabla1[[#This Row],[team_name]],rug_masc,2,0),7)</f>
        <v>3</v>
      </c>
      <c r="N362">
        <f>IFERROR(VLOOKUP(Tabla1[[#This Row],[team_name]],sqs_masc,2,0),7)</f>
        <v>7</v>
      </c>
      <c r="O362">
        <f>IFERROR(VLOOKUP(Tabla1[[#This Row],[team_name]],vlp_masc,2,0),7)</f>
        <v>7</v>
      </c>
      <c r="P362">
        <f>IFERROR(VLOOKUP(Tabla1[[#This Row],[team_name]],tem_masc,2,0),7)</f>
        <v>6</v>
      </c>
      <c r="Q362">
        <f>IFERROR(VLOOKUP(Tabla1[[#This Row],[team_name]],bal_masc,2,0),7)</f>
        <v>7</v>
      </c>
      <c r="R362">
        <f>IFERROR(VLOOKUP(Tabla1[[#This Row],[team_name]],hck_masc,2,0),7)</f>
        <v>7</v>
      </c>
      <c r="S362">
        <f>IFERROR(VLOOKUP(Tabla1[[#This Row],[team_name]],arc_masc,2,0),7)</f>
        <v>7</v>
      </c>
      <c r="T362">
        <f>IFERROR(VLOOKUP(Tabla1[[#This Row],[team_name]],esg_masc,2,0),7)</f>
        <v>5</v>
      </c>
      <c r="U362">
        <f>IFERROR(VLOOKUP(Tabla1[[#This Row],[team_name]],vol_fem,2,0),7)</f>
        <v>7</v>
      </c>
      <c r="V362">
        <f>IFERROR(VLOOKUP(Tabla1[[#This Row],[team_name]],bas_fem,2,0),7)</f>
        <v>7</v>
      </c>
      <c r="W362">
        <f>IFERROR(VLOOKUP(Tabla1[[#This Row],[team_name]],bes_fem,2,0),7)</f>
        <v>7</v>
      </c>
      <c r="X362">
        <f>IFERROR(VLOOKUP(Tabla1[[#This Row],[team_name]],bad_fem,2,0),7)</f>
        <v>7</v>
      </c>
      <c r="Y362">
        <f>IFERROR(VLOOKUP(Tabla1[[#This Row],[team_name]],cur_fem,2,0),7)</f>
        <v>7</v>
      </c>
      <c r="Z362">
        <f>IFERROR(VLOOKUP(Tabla1[[#This Row],[team_name]],ten_fem,2,0),7)</f>
        <v>7</v>
      </c>
      <c r="AA362">
        <f>IFERROR(VLOOKUP(Tabla1[[#This Row],[team_name]],rug_fem,2,0),7)</f>
        <v>7</v>
      </c>
      <c r="AB362">
        <f>IFERROR(VLOOKUP(Tabla1[[#This Row],[team_name]],sqs_fem,2,0),7)</f>
        <v>7</v>
      </c>
      <c r="AC362">
        <f>IFERROR(VLOOKUP(Tabla1[[#This Row],[team_name]],vlp_fem,2,0),7)</f>
        <v>7</v>
      </c>
      <c r="AD362">
        <f>IFERROR(VLOOKUP(Tabla1[[#This Row],[team_name]],tem_fem,2,0),7)</f>
        <v>7</v>
      </c>
      <c r="AE362">
        <f>IFERROR(VLOOKUP(Tabla1[[#This Row],[team_name]],bal_fem,2,0),7)</f>
        <v>7</v>
      </c>
      <c r="AF362">
        <f>IFERROR(VLOOKUP(Tabla1[[#This Row],[team_name]],hck_fem,2,0),7)</f>
        <v>7</v>
      </c>
      <c r="AG362">
        <f>IFERROR(VLOOKUP(Tabla1[[#This Row],[team_name]],esg_fem,2,0),7)</f>
        <v>7</v>
      </c>
      <c r="AH362">
        <f>IFERROR(VLOOKUP(Tabla1[[#This Row],[team_name]],esg_fem,2,0),7)</f>
        <v>7</v>
      </c>
      <c r="AI362">
        <v>2</v>
      </c>
      <c r="AJ362">
        <v>7</v>
      </c>
      <c r="AK362">
        <v>7</v>
      </c>
      <c r="AL362">
        <v>7</v>
      </c>
      <c r="AM362">
        <v>7</v>
      </c>
      <c r="AN362">
        <v>7</v>
      </c>
      <c r="AO362">
        <v>7</v>
      </c>
      <c r="AP362">
        <v>7</v>
      </c>
      <c r="AQ362">
        <v>7</v>
      </c>
      <c r="AR362">
        <v>7</v>
      </c>
      <c r="AS362">
        <v>7</v>
      </c>
      <c r="AT362">
        <v>7</v>
      </c>
      <c r="AU362">
        <v>7</v>
      </c>
      <c r="AV362">
        <v>7</v>
      </c>
      <c r="AW362">
        <v>6</v>
      </c>
      <c r="AX362">
        <v>7</v>
      </c>
      <c r="AY362">
        <v>7</v>
      </c>
      <c r="AZ362">
        <v>7</v>
      </c>
      <c r="BA362">
        <v>7</v>
      </c>
      <c r="BB362">
        <v>7</v>
      </c>
      <c r="BC362">
        <v>7</v>
      </c>
      <c r="BD362">
        <v>7</v>
      </c>
      <c r="BE362">
        <v>7</v>
      </c>
      <c r="BF362">
        <v>7</v>
      </c>
      <c r="BG362">
        <v>7</v>
      </c>
      <c r="BH362">
        <v>3</v>
      </c>
      <c r="BI362">
        <v>3</v>
      </c>
      <c r="BJ362">
        <v>7</v>
      </c>
      <c r="BK362">
        <v>7</v>
      </c>
      <c r="BL362">
        <v>7</v>
      </c>
      <c r="BM362">
        <v>7</v>
      </c>
    </row>
    <row r="363" spans="1:65" x14ac:dyDescent="0.25">
      <c r="A363">
        <v>132</v>
      </c>
      <c r="B363" t="s">
        <v>343</v>
      </c>
      <c r="C363">
        <f>IFERROR(VLOOKUP(Tabla1[[#This Row],[team_name]],fut_masc,2,0),7)</f>
        <v>7</v>
      </c>
      <c r="D363">
        <f>IFERROR(VLOOKUP(Tabla1[[#This Row],[team_name]],fut_fem,2,0),7)</f>
        <v>7</v>
      </c>
      <c r="E363">
        <f>IFERROR(VLOOKUP(Tabla1[[#This Row],[team_name]],fts_masc,2,0),7)</f>
        <v>6</v>
      </c>
      <c r="F363">
        <f>IFERROR(VLOOKUP(Tabla1[[#This Row],[team_name]],fts_fem,2,0),7)</f>
        <v>7</v>
      </c>
      <c r="G363">
        <f>IFERROR(VLOOKUP(Tabla1[[#This Row],[team_name]],vol_masc,2,0),7)</f>
        <v>7</v>
      </c>
      <c r="H363">
        <f>IFERROR(VLOOKUP(Tabla1[[#This Row],[team_name]],bas_masc,2,0),7)</f>
        <v>7</v>
      </c>
      <c r="I363">
        <f>IFERROR(VLOOKUP(Tabla1[[#This Row],[team_name]],bes_masc,2,0),7)</f>
        <v>7</v>
      </c>
      <c r="J363">
        <f>IFERROR(VLOOKUP(Tabla1[[#This Row],[team_name]],bad_masc,2,0),7)</f>
        <v>7</v>
      </c>
      <c r="K363">
        <f>IFERROR(VLOOKUP(Tabla1[[#This Row],[team_name]],cur_masc,2,0),7)</f>
        <v>7</v>
      </c>
      <c r="L363">
        <f>IFERROR(VLOOKUP(Tabla1[[#This Row],[team_name]],ten_masc,2,0),7)</f>
        <v>7</v>
      </c>
      <c r="M363">
        <f>IFERROR(VLOOKUP(Tabla1[[#This Row],[team_name]],rug_masc,2,0),7)</f>
        <v>6</v>
      </c>
      <c r="N363">
        <f>IFERROR(VLOOKUP(Tabla1[[#This Row],[team_name]],sqs_masc,2,0),7)</f>
        <v>7</v>
      </c>
      <c r="O363">
        <f>IFERROR(VLOOKUP(Tabla1[[#This Row],[team_name]],vlp_masc,2,0),7)</f>
        <v>7</v>
      </c>
      <c r="P363">
        <f>IFERROR(VLOOKUP(Tabla1[[#This Row],[team_name]],tem_masc,2,0),7)</f>
        <v>7</v>
      </c>
      <c r="Q363">
        <f>IFERROR(VLOOKUP(Tabla1[[#This Row],[team_name]],bal_masc,2,0),7)</f>
        <v>7</v>
      </c>
      <c r="R363">
        <f>IFERROR(VLOOKUP(Tabla1[[#This Row],[team_name]],hck_masc,2,0),7)</f>
        <v>7</v>
      </c>
      <c r="S363">
        <f>IFERROR(VLOOKUP(Tabla1[[#This Row],[team_name]],arc_masc,2,0),7)</f>
        <v>4</v>
      </c>
      <c r="T363">
        <f>IFERROR(VLOOKUP(Tabla1[[#This Row],[team_name]],esg_masc,2,0),7)</f>
        <v>7</v>
      </c>
      <c r="U363">
        <f>IFERROR(VLOOKUP(Tabla1[[#This Row],[team_name]],vol_fem,2,0),7)</f>
        <v>7</v>
      </c>
      <c r="V363">
        <f>IFERROR(VLOOKUP(Tabla1[[#This Row],[team_name]],bas_fem,2,0),7)</f>
        <v>7</v>
      </c>
      <c r="W363">
        <f>IFERROR(VLOOKUP(Tabla1[[#This Row],[team_name]],bes_fem,2,0),7)</f>
        <v>7</v>
      </c>
      <c r="X363">
        <f>IFERROR(VLOOKUP(Tabla1[[#This Row],[team_name]],bad_fem,2,0),7)</f>
        <v>7</v>
      </c>
      <c r="Y363">
        <f>IFERROR(VLOOKUP(Tabla1[[#This Row],[team_name]],cur_fem,2,0),7)</f>
        <v>7</v>
      </c>
      <c r="Z363">
        <f>IFERROR(VLOOKUP(Tabla1[[#This Row],[team_name]],ten_fem,2,0),7)</f>
        <v>7</v>
      </c>
      <c r="AA363">
        <f>IFERROR(VLOOKUP(Tabla1[[#This Row],[team_name]],rug_fem,2,0),7)</f>
        <v>7</v>
      </c>
      <c r="AB363">
        <f>IFERROR(VLOOKUP(Tabla1[[#This Row],[team_name]],sqs_fem,2,0),7)</f>
        <v>7</v>
      </c>
      <c r="AC363">
        <f>IFERROR(VLOOKUP(Tabla1[[#This Row],[team_name]],vlp_fem,2,0),7)</f>
        <v>7</v>
      </c>
      <c r="AD363">
        <f>IFERROR(VLOOKUP(Tabla1[[#This Row],[team_name]],tem_fem,2,0),7)</f>
        <v>7</v>
      </c>
      <c r="AE363">
        <f>IFERROR(VLOOKUP(Tabla1[[#This Row],[team_name]],bal_fem,2,0),7)</f>
        <v>7</v>
      </c>
      <c r="AF363">
        <f>IFERROR(VLOOKUP(Tabla1[[#This Row],[team_name]],hck_fem,2,0),7)</f>
        <v>7</v>
      </c>
      <c r="AG363">
        <f>IFERROR(VLOOKUP(Tabla1[[#This Row],[team_name]],esg_fem,2,0),7)</f>
        <v>7</v>
      </c>
      <c r="AH363">
        <f>IFERROR(VLOOKUP(Tabla1[[#This Row],[team_name]],esg_fem,2,0),7)</f>
        <v>7</v>
      </c>
      <c r="AI363">
        <v>7</v>
      </c>
      <c r="AJ363">
        <v>7</v>
      </c>
      <c r="AK363">
        <v>7</v>
      </c>
      <c r="AL363">
        <v>7</v>
      </c>
      <c r="AM363">
        <v>7</v>
      </c>
      <c r="AN363">
        <v>7</v>
      </c>
      <c r="AO363">
        <v>7</v>
      </c>
      <c r="AP363">
        <v>7</v>
      </c>
      <c r="AQ363">
        <v>7</v>
      </c>
      <c r="AR363">
        <v>7</v>
      </c>
      <c r="AS363">
        <v>7</v>
      </c>
      <c r="AT363">
        <v>7</v>
      </c>
      <c r="AU363">
        <v>7</v>
      </c>
      <c r="AV363">
        <v>7</v>
      </c>
      <c r="AW363">
        <v>7</v>
      </c>
      <c r="AX363">
        <v>7</v>
      </c>
      <c r="AY363">
        <v>7</v>
      </c>
      <c r="AZ363">
        <v>7</v>
      </c>
      <c r="BA363">
        <v>7</v>
      </c>
      <c r="BB363">
        <v>7</v>
      </c>
      <c r="BC363">
        <v>7</v>
      </c>
      <c r="BD363">
        <v>7</v>
      </c>
      <c r="BE363">
        <v>7</v>
      </c>
      <c r="BF363">
        <v>7</v>
      </c>
      <c r="BG363">
        <v>7</v>
      </c>
      <c r="BH363">
        <v>3</v>
      </c>
      <c r="BI363">
        <v>3</v>
      </c>
      <c r="BJ363">
        <v>7</v>
      </c>
      <c r="BK363">
        <v>7</v>
      </c>
      <c r="BL363">
        <v>7</v>
      </c>
      <c r="BM363">
        <v>7</v>
      </c>
    </row>
    <row r="364" spans="1:65" x14ac:dyDescent="0.25">
      <c r="A364">
        <v>133</v>
      </c>
      <c r="B364" t="s">
        <v>360</v>
      </c>
      <c r="C364">
        <f>IFERROR(VLOOKUP(Tabla1[[#This Row],[team_name]],fut_masc,2,0),7)</f>
        <v>5</v>
      </c>
      <c r="D364">
        <f>IFERROR(VLOOKUP(Tabla1[[#This Row],[team_name]],fut_fem,2,0),7)</f>
        <v>7</v>
      </c>
      <c r="E364">
        <f>IFERROR(VLOOKUP(Tabla1[[#This Row],[team_name]],fts_masc,2,0),7)</f>
        <v>7</v>
      </c>
      <c r="F364">
        <f>IFERROR(VLOOKUP(Tabla1[[#This Row],[team_name]],fts_fem,2,0),7)</f>
        <v>7</v>
      </c>
      <c r="G364">
        <f>IFERROR(VLOOKUP(Tabla1[[#This Row],[team_name]],vol_masc,2,0),7)</f>
        <v>7</v>
      </c>
      <c r="H364">
        <f>IFERROR(VLOOKUP(Tabla1[[#This Row],[team_name]],bas_masc,2,0),7)</f>
        <v>7</v>
      </c>
      <c r="I364">
        <f>IFERROR(VLOOKUP(Tabla1[[#This Row],[team_name]],bes_masc,2,0),7)</f>
        <v>7</v>
      </c>
      <c r="J364">
        <f>IFERROR(VLOOKUP(Tabla1[[#This Row],[team_name]],bad_masc,2,0),7)</f>
        <v>7</v>
      </c>
      <c r="K364">
        <f>IFERROR(VLOOKUP(Tabla1[[#This Row],[team_name]],cur_masc,2,0),7)</f>
        <v>7</v>
      </c>
      <c r="L364">
        <f>IFERROR(VLOOKUP(Tabla1[[#This Row],[team_name]],ten_masc,2,0),7)</f>
        <v>7</v>
      </c>
      <c r="M364">
        <f>IFERROR(VLOOKUP(Tabla1[[#This Row],[team_name]],rug_masc,2,0),7)</f>
        <v>7</v>
      </c>
      <c r="N364">
        <f>IFERROR(VLOOKUP(Tabla1[[#This Row],[team_name]],sqs_masc,2,0),7)</f>
        <v>7</v>
      </c>
      <c r="O364">
        <f>IFERROR(VLOOKUP(Tabla1[[#This Row],[team_name]],vlp_masc,2,0),7)</f>
        <v>7</v>
      </c>
      <c r="P364">
        <f>IFERROR(VLOOKUP(Tabla1[[#This Row],[team_name]],tem_masc,2,0),7)</f>
        <v>7</v>
      </c>
      <c r="Q364">
        <f>IFERROR(VLOOKUP(Tabla1[[#This Row],[team_name]],bal_masc,2,0),7)</f>
        <v>7</v>
      </c>
      <c r="R364">
        <f>IFERROR(VLOOKUP(Tabla1[[#This Row],[team_name]],hck_masc,2,0),7)</f>
        <v>7</v>
      </c>
      <c r="S364">
        <f>IFERROR(VLOOKUP(Tabla1[[#This Row],[team_name]],arc_masc,2,0),7)</f>
        <v>7</v>
      </c>
      <c r="T364">
        <f>IFERROR(VLOOKUP(Tabla1[[#This Row],[team_name]],esg_masc,2,0),7)</f>
        <v>7</v>
      </c>
      <c r="U364">
        <f>IFERROR(VLOOKUP(Tabla1[[#This Row],[team_name]],vol_fem,2,0),7)</f>
        <v>7</v>
      </c>
      <c r="V364">
        <f>IFERROR(VLOOKUP(Tabla1[[#This Row],[team_name]],bas_fem,2,0),7)</f>
        <v>7</v>
      </c>
      <c r="W364">
        <f>IFERROR(VLOOKUP(Tabla1[[#This Row],[team_name]],bes_fem,2,0),7)</f>
        <v>7</v>
      </c>
      <c r="X364">
        <f>IFERROR(VLOOKUP(Tabla1[[#This Row],[team_name]],bad_fem,2,0),7)</f>
        <v>7</v>
      </c>
      <c r="Y364">
        <f>IFERROR(VLOOKUP(Tabla1[[#This Row],[team_name]],cur_fem,2,0),7)</f>
        <v>7</v>
      </c>
      <c r="Z364">
        <f>IFERROR(VLOOKUP(Tabla1[[#This Row],[team_name]],ten_fem,2,0),7)</f>
        <v>7</v>
      </c>
      <c r="AA364">
        <f>IFERROR(VLOOKUP(Tabla1[[#This Row],[team_name]],rug_fem,2,0),7)</f>
        <v>7</v>
      </c>
      <c r="AB364">
        <f>IFERROR(VLOOKUP(Tabla1[[#This Row],[team_name]],sqs_fem,2,0),7)</f>
        <v>7</v>
      </c>
      <c r="AC364">
        <f>IFERROR(VLOOKUP(Tabla1[[#This Row],[team_name]],vlp_fem,2,0),7)</f>
        <v>7</v>
      </c>
      <c r="AD364">
        <f>IFERROR(VLOOKUP(Tabla1[[#This Row],[team_name]],tem_fem,2,0),7)</f>
        <v>7</v>
      </c>
      <c r="AE364">
        <f>IFERROR(VLOOKUP(Tabla1[[#This Row],[team_name]],bal_fem,2,0),7)</f>
        <v>7</v>
      </c>
      <c r="AF364">
        <f>IFERROR(VLOOKUP(Tabla1[[#This Row],[team_name]],hck_fem,2,0),7)</f>
        <v>7</v>
      </c>
      <c r="AG364">
        <f>IFERROR(VLOOKUP(Tabla1[[#This Row],[team_name]],esg_fem,2,0),7)</f>
        <v>7</v>
      </c>
      <c r="AH364">
        <f>IFERROR(VLOOKUP(Tabla1[[#This Row],[team_name]],esg_fem,2,0),7)</f>
        <v>7</v>
      </c>
      <c r="AI364">
        <v>7</v>
      </c>
      <c r="AJ364">
        <v>7</v>
      </c>
      <c r="AK364">
        <v>7</v>
      </c>
      <c r="AL364">
        <v>7</v>
      </c>
      <c r="AM364">
        <v>7</v>
      </c>
      <c r="AN364">
        <v>7</v>
      </c>
      <c r="AO364">
        <v>7</v>
      </c>
      <c r="AP364">
        <v>7</v>
      </c>
      <c r="AQ364">
        <v>7</v>
      </c>
      <c r="AR364">
        <v>7</v>
      </c>
      <c r="AS364">
        <v>7</v>
      </c>
      <c r="AT364">
        <v>7</v>
      </c>
      <c r="AU364">
        <v>7</v>
      </c>
      <c r="AV364">
        <v>7</v>
      </c>
      <c r="AW364">
        <v>7</v>
      </c>
      <c r="AX364">
        <v>7</v>
      </c>
      <c r="AY364">
        <v>7</v>
      </c>
      <c r="AZ364">
        <v>7</v>
      </c>
      <c r="BA364">
        <v>7</v>
      </c>
      <c r="BB364">
        <v>7</v>
      </c>
      <c r="BC364">
        <v>7</v>
      </c>
      <c r="BD364">
        <v>7</v>
      </c>
      <c r="BE364">
        <v>7</v>
      </c>
      <c r="BF364">
        <v>7</v>
      </c>
      <c r="BG364">
        <v>7</v>
      </c>
      <c r="BH364">
        <v>3</v>
      </c>
      <c r="BI364">
        <v>3</v>
      </c>
      <c r="BJ364">
        <v>7</v>
      </c>
      <c r="BK364">
        <v>7</v>
      </c>
      <c r="BL364">
        <v>7</v>
      </c>
      <c r="BM364">
        <v>7</v>
      </c>
    </row>
    <row r="365" spans="1:65" x14ac:dyDescent="0.25">
      <c r="A365">
        <v>134</v>
      </c>
      <c r="B365" t="s">
        <v>378</v>
      </c>
      <c r="C365">
        <f>IFERROR(VLOOKUP(Tabla1[[#This Row],[team_name]],fut_masc,2,0),7)</f>
        <v>1</v>
      </c>
      <c r="D365">
        <f>IFERROR(VLOOKUP(Tabla1[[#This Row],[team_name]],fut_fem,2,0),7)</f>
        <v>7</v>
      </c>
      <c r="E365">
        <f>IFERROR(VLOOKUP(Tabla1[[#This Row],[team_name]],fts_masc,2,0),7)</f>
        <v>6</v>
      </c>
      <c r="F365">
        <f>IFERROR(VLOOKUP(Tabla1[[#This Row],[team_name]],fts_fem,2,0),7)</f>
        <v>7</v>
      </c>
      <c r="G365">
        <f>IFERROR(VLOOKUP(Tabla1[[#This Row],[team_name]],vol_masc,2,0),7)</f>
        <v>3</v>
      </c>
      <c r="H365">
        <f>IFERROR(VLOOKUP(Tabla1[[#This Row],[team_name]],bas_masc,2,0),7)</f>
        <v>3</v>
      </c>
      <c r="I365">
        <f>IFERROR(VLOOKUP(Tabla1[[#This Row],[team_name]],bes_masc,2,0),7)</f>
        <v>2</v>
      </c>
      <c r="J365">
        <f>IFERROR(VLOOKUP(Tabla1[[#This Row],[team_name]],bad_masc,2,0),7)</f>
        <v>7</v>
      </c>
      <c r="K365">
        <f>IFERROR(VLOOKUP(Tabla1[[#This Row],[team_name]],cur_masc,2,0),7)</f>
        <v>6</v>
      </c>
      <c r="L365">
        <f>IFERROR(VLOOKUP(Tabla1[[#This Row],[team_name]],ten_masc,2,0),7)</f>
        <v>6</v>
      </c>
      <c r="M365">
        <f>IFERROR(VLOOKUP(Tabla1[[#This Row],[team_name]],rug_masc,2,0),7)</f>
        <v>3</v>
      </c>
      <c r="N365">
        <f>IFERROR(VLOOKUP(Tabla1[[#This Row],[team_name]],sqs_masc,2,0),7)</f>
        <v>3</v>
      </c>
      <c r="O365">
        <f>IFERROR(VLOOKUP(Tabla1[[#This Row],[team_name]],vlp_masc,2,0),7)</f>
        <v>4</v>
      </c>
      <c r="P365">
        <f>IFERROR(VLOOKUP(Tabla1[[#This Row],[team_name]],tem_masc,2,0),7)</f>
        <v>5</v>
      </c>
      <c r="Q365">
        <f>IFERROR(VLOOKUP(Tabla1[[#This Row],[team_name]],bal_masc,2,0),7)</f>
        <v>7</v>
      </c>
      <c r="R365">
        <f>IFERROR(VLOOKUP(Tabla1[[#This Row],[team_name]],hck_masc,2,0),7)</f>
        <v>3</v>
      </c>
      <c r="S365">
        <f>IFERROR(VLOOKUP(Tabla1[[#This Row],[team_name]],arc_masc,2,0),7)</f>
        <v>2</v>
      </c>
      <c r="T365">
        <f>IFERROR(VLOOKUP(Tabla1[[#This Row],[team_name]],esg_masc,2,0),7)</f>
        <v>4</v>
      </c>
      <c r="U365">
        <f>IFERROR(VLOOKUP(Tabla1[[#This Row],[team_name]],vol_fem,2,0),7)</f>
        <v>7</v>
      </c>
      <c r="V365">
        <f>IFERROR(VLOOKUP(Tabla1[[#This Row],[team_name]],bas_fem,2,0),7)</f>
        <v>7</v>
      </c>
      <c r="W365">
        <f>IFERROR(VLOOKUP(Tabla1[[#This Row],[team_name]],bes_fem,2,0),7)</f>
        <v>7</v>
      </c>
      <c r="X365">
        <f>IFERROR(VLOOKUP(Tabla1[[#This Row],[team_name]],bad_fem,2,0),7)</f>
        <v>7</v>
      </c>
      <c r="Y365">
        <f>IFERROR(VLOOKUP(Tabla1[[#This Row],[team_name]],cur_fem,2,0),7)</f>
        <v>7</v>
      </c>
      <c r="Z365">
        <f>IFERROR(VLOOKUP(Tabla1[[#This Row],[team_name]],ten_fem,2,0),7)</f>
        <v>7</v>
      </c>
      <c r="AA365">
        <f>IFERROR(VLOOKUP(Tabla1[[#This Row],[team_name]],rug_fem,2,0),7)</f>
        <v>7</v>
      </c>
      <c r="AB365">
        <f>IFERROR(VLOOKUP(Tabla1[[#This Row],[team_name]],sqs_fem,2,0),7)</f>
        <v>7</v>
      </c>
      <c r="AC365">
        <f>IFERROR(VLOOKUP(Tabla1[[#This Row],[team_name]],vlp_fem,2,0),7)</f>
        <v>7</v>
      </c>
      <c r="AD365">
        <f>IFERROR(VLOOKUP(Tabla1[[#This Row],[team_name]],tem_fem,2,0),7)</f>
        <v>7</v>
      </c>
      <c r="AE365">
        <f>IFERROR(VLOOKUP(Tabla1[[#This Row],[team_name]],bal_fem,2,0),7)</f>
        <v>7</v>
      </c>
      <c r="AF365">
        <f>IFERROR(VLOOKUP(Tabla1[[#This Row],[team_name]],hck_fem,2,0),7)</f>
        <v>7</v>
      </c>
      <c r="AG365">
        <f>IFERROR(VLOOKUP(Tabla1[[#This Row],[team_name]],esg_fem,2,0),7)</f>
        <v>7</v>
      </c>
      <c r="AH365">
        <f>IFERROR(VLOOKUP(Tabla1[[#This Row],[team_name]],esg_fem,2,0),7)</f>
        <v>7</v>
      </c>
      <c r="AI365">
        <v>3</v>
      </c>
      <c r="AJ365">
        <v>7</v>
      </c>
      <c r="AK365">
        <v>7</v>
      </c>
      <c r="AL365">
        <v>5</v>
      </c>
      <c r="AM365">
        <v>7</v>
      </c>
      <c r="AN365">
        <v>7</v>
      </c>
      <c r="AO365">
        <v>4</v>
      </c>
      <c r="AP365">
        <v>6</v>
      </c>
      <c r="AQ365">
        <v>6</v>
      </c>
      <c r="AR365">
        <v>7</v>
      </c>
      <c r="AS365">
        <v>5</v>
      </c>
      <c r="AT365">
        <v>5</v>
      </c>
      <c r="AU365">
        <v>5</v>
      </c>
      <c r="AV365">
        <v>5</v>
      </c>
      <c r="AW365">
        <v>5</v>
      </c>
      <c r="AX365">
        <v>5</v>
      </c>
      <c r="AY365">
        <v>3</v>
      </c>
      <c r="AZ365">
        <v>6</v>
      </c>
      <c r="BA365">
        <v>5</v>
      </c>
      <c r="BB365">
        <v>7</v>
      </c>
      <c r="BC365">
        <v>7</v>
      </c>
      <c r="BD365">
        <v>7</v>
      </c>
      <c r="BE365">
        <v>7</v>
      </c>
      <c r="BF365">
        <v>7</v>
      </c>
      <c r="BG365">
        <v>7</v>
      </c>
      <c r="BH365">
        <v>3</v>
      </c>
      <c r="BI365">
        <v>3</v>
      </c>
      <c r="BJ365">
        <v>7</v>
      </c>
      <c r="BK365">
        <v>7</v>
      </c>
      <c r="BL365">
        <v>7</v>
      </c>
      <c r="BM365">
        <v>7</v>
      </c>
    </row>
    <row r="366" spans="1:65" x14ac:dyDescent="0.25">
      <c r="A366">
        <v>135</v>
      </c>
      <c r="B366" t="s">
        <v>456</v>
      </c>
      <c r="C366">
        <f>IFERROR(VLOOKUP(Tabla1[[#This Row],[team_name]],fut_masc,2,0),7)</f>
        <v>7</v>
      </c>
      <c r="D366">
        <f>IFERROR(VLOOKUP(Tabla1[[#This Row],[team_name]],fut_fem,2,0),7)</f>
        <v>7</v>
      </c>
      <c r="E366">
        <f>IFERROR(VLOOKUP(Tabla1[[#This Row],[team_name]],fts_masc,2,0),7)</f>
        <v>7</v>
      </c>
      <c r="F366">
        <f>IFERROR(VLOOKUP(Tabla1[[#This Row],[team_name]],fts_fem,2,0),7)</f>
        <v>7</v>
      </c>
      <c r="G366">
        <f>IFERROR(VLOOKUP(Tabla1[[#This Row],[team_name]],vol_masc,2,0),7)</f>
        <v>7</v>
      </c>
      <c r="H366">
        <f>IFERROR(VLOOKUP(Tabla1[[#This Row],[team_name]],bas_masc,2,0),7)</f>
        <v>7</v>
      </c>
      <c r="I366">
        <f>IFERROR(VLOOKUP(Tabla1[[#This Row],[team_name]],bes_masc,2,0),7)</f>
        <v>6</v>
      </c>
      <c r="J366">
        <f>IFERROR(VLOOKUP(Tabla1[[#This Row],[team_name]],bad_masc,2,0),7)</f>
        <v>7</v>
      </c>
      <c r="K366">
        <f>IFERROR(VLOOKUP(Tabla1[[#This Row],[team_name]],cur_masc,2,0),7)</f>
        <v>7</v>
      </c>
      <c r="L366">
        <f>IFERROR(VLOOKUP(Tabla1[[#This Row],[team_name]],ten_masc,2,0),7)</f>
        <v>7</v>
      </c>
      <c r="M366">
        <f>IFERROR(VLOOKUP(Tabla1[[#This Row],[team_name]],rug_masc,2,0),7)</f>
        <v>7</v>
      </c>
      <c r="N366">
        <f>IFERROR(VLOOKUP(Tabla1[[#This Row],[team_name]],sqs_masc,2,0),7)</f>
        <v>7</v>
      </c>
      <c r="O366">
        <f>IFERROR(VLOOKUP(Tabla1[[#This Row],[team_name]],vlp_masc,2,0),7)</f>
        <v>7</v>
      </c>
      <c r="P366">
        <f>IFERROR(VLOOKUP(Tabla1[[#This Row],[team_name]],tem_masc,2,0),7)</f>
        <v>7</v>
      </c>
      <c r="Q366">
        <f>IFERROR(VLOOKUP(Tabla1[[#This Row],[team_name]],bal_masc,2,0),7)</f>
        <v>7</v>
      </c>
      <c r="R366">
        <f>IFERROR(VLOOKUP(Tabla1[[#This Row],[team_name]],hck_masc,2,0),7)</f>
        <v>7</v>
      </c>
      <c r="S366">
        <f>IFERROR(VLOOKUP(Tabla1[[#This Row],[team_name]],arc_masc,2,0),7)</f>
        <v>7</v>
      </c>
      <c r="T366">
        <f>IFERROR(VLOOKUP(Tabla1[[#This Row],[team_name]],esg_masc,2,0),7)</f>
        <v>7</v>
      </c>
      <c r="U366">
        <f>IFERROR(VLOOKUP(Tabla1[[#This Row],[team_name]],vol_fem,2,0),7)</f>
        <v>7</v>
      </c>
      <c r="V366">
        <f>IFERROR(VLOOKUP(Tabla1[[#This Row],[team_name]],bas_fem,2,0),7)</f>
        <v>7</v>
      </c>
      <c r="W366">
        <f>IFERROR(VLOOKUP(Tabla1[[#This Row],[team_name]],bes_fem,2,0),7)</f>
        <v>7</v>
      </c>
      <c r="X366">
        <f>IFERROR(VLOOKUP(Tabla1[[#This Row],[team_name]],bad_fem,2,0),7)</f>
        <v>7</v>
      </c>
      <c r="Y366">
        <f>IFERROR(VLOOKUP(Tabla1[[#This Row],[team_name]],cur_fem,2,0),7)</f>
        <v>7</v>
      </c>
      <c r="Z366">
        <f>IFERROR(VLOOKUP(Tabla1[[#This Row],[team_name]],ten_fem,2,0),7)</f>
        <v>7</v>
      </c>
      <c r="AA366">
        <f>IFERROR(VLOOKUP(Tabla1[[#This Row],[team_name]],rug_fem,2,0),7)</f>
        <v>7</v>
      </c>
      <c r="AB366">
        <f>IFERROR(VLOOKUP(Tabla1[[#This Row],[team_name]],sqs_fem,2,0),7)</f>
        <v>7</v>
      </c>
      <c r="AC366">
        <f>IFERROR(VLOOKUP(Tabla1[[#This Row],[team_name]],vlp_fem,2,0),7)</f>
        <v>7</v>
      </c>
      <c r="AD366">
        <f>IFERROR(VLOOKUP(Tabla1[[#This Row],[team_name]],tem_fem,2,0),7)</f>
        <v>7</v>
      </c>
      <c r="AE366">
        <f>IFERROR(VLOOKUP(Tabla1[[#This Row],[team_name]],bal_fem,2,0),7)</f>
        <v>7</v>
      </c>
      <c r="AF366">
        <f>IFERROR(VLOOKUP(Tabla1[[#This Row],[team_name]],hck_fem,2,0),7)</f>
        <v>7</v>
      </c>
      <c r="AG366">
        <f>IFERROR(VLOOKUP(Tabla1[[#This Row],[team_name]],esg_fem,2,0),7)</f>
        <v>7</v>
      </c>
      <c r="AH366">
        <f>IFERROR(VLOOKUP(Tabla1[[#This Row],[team_name]],esg_fem,2,0),7)</f>
        <v>7</v>
      </c>
      <c r="AI366">
        <v>7</v>
      </c>
      <c r="AJ366">
        <v>7</v>
      </c>
      <c r="AK366">
        <v>7</v>
      </c>
      <c r="AL366">
        <v>7</v>
      </c>
      <c r="AM366">
        <v>7</v>
      </c>
      <c r="AN366">
        <v>7</v>
      </c>
      <c r="AO366">
        <v>7</v>
      </c>
      <c r="AP366">
        <v>7</v>
      </c>
      <c r="AQ366">
        <v>7</v>
      </c>
      <c r="AR366">
        <v>7</v>
      </c>
      <c r="AS366">
        <v>6</v>
      </c>
      <c r="AT366">
        <v>7</v>
      </c>
      <c r="AU366">
        <v>7</v>
      </c>
      <c r="AV366">
        <v>7</v>
      </c>
      <c r="AW366">
        <v>7</v>
      </c>
      <c r="AX366">
        <v>7</v>
      </c>
      <c r="AY366">
        <v>7</v>
      </c>
      <c r="AZ366">
        <v>7</v>
      </c>
      <c r="BA366">
        <v>7</v>
      </c>
      <c r="BB366">
        <v>7</v>
      </c>
      <c r="BC366">
        <v>7</v>
      </c>
      <c r="BD366">
        <v>7</v>
      </c>
      <c r="BE366">
        <v>7</v>
      </c>
      <c r="BF366">
        <v>7</v>
      </c>
      <c r="BG366">
        <v>7</v>
      </c>
      <c r="BH366">
        <v>3</v>
      </c>
      <c r="BI366">
        <v>3</v>
      </c>
      <c r="BJ366">
        <v>7</v>
      </c>
      <c r="BK366">
        <v>7</v>
      </c>
      <c r="BL366">
        <v>7</v>
      </c>
      <c r="BM366">
        <v>7</v>
      </c>
    </row>
    <row r="367" spans="1:65" x14ac:dyDescent="0.25">
      <c r="A367">
        <v>136</v>
      </c>
      <c r="B367" t="s">
        <v>537</v>
      </c>
      <c r="C367">
        <f>IFERROR(VLOOKUP(Tabla1[[#This Row],[team_name]],fut_masc,2,0),7)</f>
        <v>7</v>
      </c>
      <c r="D367">
        <f>IFERROR(VLOOKUP(Tabla1[[#This Row],[team_name]],fut_fem,2,0),7)</f>
        <v>7</v>
      </c>
      <c r="E367">
        <f>IFERROR(VLOOKUP(Tabla1[[#This Row],[team_name]],fts_masc,2,0),7)</f>
        <v>5</v>
      </c>
      <c r="F367">
        <f>IFERROR(VLOOKUP(Tabla1[[#This Row],[team_name]],fts_fem,2,0),7)</f>
        <v>7</v>
      </c>
      <c r="G367">
        <f>IFERROR(VLOOKUP(Tabla1[[#This Row],[team_name]],vol_masc,2,0),7)</f>
        <v>7</v>
      </c>
      <c r="H367">
        <f>IFERROR(VLOOKUP(Tabla1[[#This Row],[team_name]],bas_masc,2,0),7)</f>
        <v>6</v>
      </c>
      <c r="I367">
        <f>IFERROR(VLOOKUP(Tabla1[[#This Row],[team_name]],bes_masc,2,0),7)</f>
        <v>7</v>
      </c>
      <c r="J367">
        <f>IFERROR(VLOOKUP(Tabla1[[#This Row],[team_name]],bad_masc,2,0),7)</f>
        <v>7</v>
      </c>
      <c r="K367">
        <f>IFERROR(VLOOKUP(Tabla1[[#This Row],[team_name]],cur_masc,2,0),7)</f>
        <v>7</v>
      </c>
      <c r="L367">
        <f>IFERROR(VLOOKUP(Tabla1[[#This Row],[team_name]],ten_masc,2,0),7)</f>
        <v>7</v>
      </c>
      <c r="M367">
        <f>IFERROR(VLOOKUP(Tabla1[[#This Row],[team_name]],rug_masc,2,0),7)</f>
        <v>4</v>
      </c>
      <c r="N367">
        <f>IFERROR(VLOOKUP(Tabla1[[#This Row],[team_name]],sqs_masc,2,0),7)</f>
        <v>7</v>
      </c>
      <c r="O367">
        <f>IFERROR(VLOOKUP(Tabla1[[#This Row],[team_name]],vlp_masc,2,0),7)</f>
        <v>7</v>
      </c>
      <c r="P367">
        <f>IFERROR(VLOOKUP(Tabla1[[#This Row],[team_name]],tem_masc,2,0),7)</f>
        <v>6</v>
      </c>
      <c r="Q367">
        <f>IFERROR(VLOOKUP(Tabla1[[#This Row],[team_name]],bal_masc,2,0),7)</f>
        <v>7</v>
      </c>
      <c r="R367">
        <f>IFERROR(VLOOKUP(Tabla1[[#This Row],[team_name]],hck_masc,2,0),7)</f>
        <v>7</v>
      </c>
      <c r="S367">
        <f>IFERROR(VLOOKUP(Tabla1[[#This Row],[team_name]],arc_masc,2,0),7)</f>
        <v>5</v>
      </c>
      <c r="T367">
        <f>IFERROR(VLOOKUP(Tabla1[[#This Row],[team_name]],esg_masc,2,0),7)</f>
        <v>6</v>
      </c>
      <c r="U367">
        <f>IFERROR(VLOOKUP(Tabla1[[#This Row],[team_name]],vol_fem,2,0),7)</f>
        <v>7</v>
      </c>
      <c r="V367">
        <f>IFERROR(VLOOKUP(Tabla1[[#This Row],[team_name]],bas_fem,2,0),7)</f>
        <v>7</v>
      </c>
      <c r="W367">
        <f>IFERROR(VLOOKUP(Tabla1[[#This Row],[team_name]],bes_fem,2,0),7)</f>
        <v>7</v>
      </c>
      <c r="X367">
        <f>IFERROR(VLOOKUP(Tabla1[[#This Row],[team_name]],bad_fem,2,0),7)</f>
        <v>7</v>
      </c>
      <c r="Y367">
        <f>IFERROR(VLOOKUP(Tabla1[[#This Row],[team_name]],cur_fem,2,0),7)</f>
        <v>7</v>
      </c>
      <c r="Z367">
        <f>IFERROR(VLOOKUP(Tabla1[[#This Row],[team_name]],ten_fem,2,0),7)</f>
        <v>7</v>
      </c>
      <c r="AA367">
        <f>IFERROR(VLOOKUP(Tabla1[[#This Row],[team_name]],rug_fem,2,0),7)</f>
        <v>7</v>
      </c>
      <c r="AB367">
        <f>IFERROR(VLOOKUP(Tabla1[[#This Row],[team_name]],sqs_fem,2,0),7)</f>
        <v>7</v>
      </c>
      <c r="AC367">
        <f>IFERROR(VLOOKUP(Tabla1[[#This Row],[team_name]],vlp_fem,2,0),7)</f>
        <v>7</v>
      </c>
      <c r="AD367">
        <f>IFERROR(VLOOKUP(Tabla1[[#This Row],[team_name]],tem_fem,2,0),7)</f>
        <v>7</v>
      </c>
      <c r="AE367">
        <f>IFERROR(VLOOKUP(Tabla1[[#This Row],[team_name]],bal_fem,2,0),7)</f>
        <v>7</v>
      </c>
      <c r="AF367">
        <f>IFERROR(VLOOKUP(Tabla1[[#This Row],[team_name]],hck_fem,2,0),7)</f>
        <v>7</v>
      </c>
      <c r="AG367">
        <f>IFERROR(VLOOKUP(Tabla1[[#This Row],[team_name]],esg_fem,2,0),7)</f>
        <v>7</v>
      </c>
      <c r="AH367">
        <f>IFERROR(VLOOKUP(Tabla1[[#This Row],[team_name]],esg_fem,2,0),7)</f>
        <v>7</v>
      </c>
      <c r="AI367">
        <v>7</v>
      </c>
      <c r="AJ367">
        <v>7</v>
      </c>
      <c r="AK367">
        <v>7</v>
      </c>
      <c r="AL367">
        <v>7</v>
      </c>
      <c r="AM367">
        <v>7</v>
      </c>
      <c r="AN367">
        <v>7</v>
      </c>
      <c r="AO367">
        <v>7</v>
      </c>
      <c r="AP367">
        <v>7</v>
      </c>
      <c r="AQ367">
        <v>7</v>
      </c>
      <c r="AR367">
        <v>7</v>
      </c>
      <c r="AS367">
        <v>4</v>
      </c>
      <c r="AT367">
        <v>7</v>
      </c>
      <c r="AU367">
        <v>7</v>
      </c>
      <c r="AV367">
        <v>7</v>
      </c>
      <c r="AW367">
        <v>5</v>
      </c>
      <c r="AX367">
        <v>6</v>
      </c>
      <c r="AY367">
        <v>7</v>
      </c>
      <c r="AZ367">
        <v>7</v>
      </c>
      <c r="BA367">
        <v>6</v>
      </c>
      <c r="BB367">
        <v>7</v>
      </c>
      <c r="BC367">
        <v>7</v>
      </c>
      <c r="BD367">
        <v>7</v>
      </c>
      <c r="BE367">
        <v>7</v>
      </c>
      <c r="BF367">
        <v>7</v>
      </c>
      <c r="BG367">
        <v>7</v>
      </c>
      <c r="BH367">
        <v>3</v>
      </c>
      <c r="BI367">
        <v>3</v>
      </c>
      <c r="BJ367">
        <v>7</v>
      </c>
      <c r="BK367">
        <v>7</v>
      </c>
      <c r="BL367">
        <v>7</v>
      </c>
      <c r="BM367">
        <v>7</v>
      </c>
    </row>
    <row r="368" spans="1:65" x14ac:dyDescent="0.25">
      <c r="A368">
        <v>137</v>
      </c>
      <c r="B368" t="s">
        <v>533</v>
      </c>
      <c r="C368">
        <f>IFERROR(VLOOKUP(Tabla1[[#This Row],[team_name]],fut_masc,2,0),7)</f>
        <v>7</v>
      </c>
      <c r="D368">
        <f>IFERROR(VLOOKUP(Tabla1[[#This Row],[team_name]],fut_fem,2,0),7)</f>
        <v>7</v>
      </c>
      <c r="E368">
        <f>IFERROR(VLOOKUP(Tabla1[[#This Row],[team_name]],fts_masc,2,0),7)</f>
        <v>7</v>
      </c>
      <c r="F368">
        <f>IFERROR(VLOOKUP(Tabla1[[#This Row],[team_name]],fts_fem,2,0),7)</f>
        <v>7</v>
      </c>
      <c r="G368">
        <f>IFERROR(VLOOKUP(Tabla1[[#This Row],[team_name]],vol_masc,2,0),7)</f>
        <v>7</v>
      </c>
      <c r="H368">
        <f>IFERROR(VLOOKUP(Tabla1[[#This Row],[team_name]],bas_masc,2,0),7)</f>
        <v>7</v>
      </c>
      <c r="I368">
        <f>IFERROR(VLOOKUP(Tabla1[[#This Row],[team_name]],bes_masc,2,0),7)</f>
        <v>7</v>
      </c>
      <c r="J368">
        <f>IFERROR(VLOOKUP(Tabla1[[#This Row],[team_name]],bad_masc,2,0),7)</f>
        <v>7</v>
      </c>
      <c r="K368">
        <f>IFERROR(VLOOKUP(Tabla1[[#This Row],[team_name]],cur_masc,2,0),7)</f>
        <v>7</v>
      </c>
      <c r="L368">
        <f>IFERROR(VLOOKUP(Tabla1[[#This Row],[team_name]],ten_masc,2,0),7)</f>
        <v>7</v>
      </c>
      <c r="M368">
        <f>IFERROR(VLOOKUP(Tabla1[[#This Row],[team_name]],rug_masc,2,0),7)</f>
        <v>6</v>
      </c>
      <c r="N368">
        <f>IFERROR(VLOOKUP(Tabla1[[#This Row],[team_name]],sqs_masc,2,0),7)</f>
        <v>7</v>
      </c>
      <c r="O368">
        <f>IFERROR(VLOOKUP(Tabla1[[#This Row],[team_name]],vlp_masc,2,0),7)</f>
        <v>7</v>
      </c>
      <c r="P368">
        <f>IFERROR(VLOOKUP(Tabla1[[#This Row],[team_name]],tem_masc,2,0),7)</f>
        <v>7</v>
      </c>
      <c r="Q368">
        <f>IFERROR(VLOOKUP(Tabla1[[#This Row],[team_name]],bal_masc,2,0),7)</f>
        <v>7</v>
      </c>
      <c r="R368">
        <f>IFERROR(VLOOKUP(Tabla1[[#This Row],[team_name]],hck_masc,2,0),7)</f>
        <v>7</v>
      </c>
      <c r="S368">
        <f>IFERROR(VLOOKUP(Tabla1[[#This Row],[team_name]],arc_masc,2,0),7)</f>
        <v>7</v>
      </c>
      <c r="T368">
        <f>IFERROR(VLOOKUP(Tabla1[[#This Row],[team_name]],esg_masc,2,0),7)</f>
        <v>7</v>
      </c>
      <c r="U368">
        <f>IFERROR(VLOOKUP(Tabla1[[#This Row],[team_name]],vol_fem,2,0),7)</f>
        <v>7</v>
      </c>
      <c r="V368">
        <f>IFERROR(VLOOKUP(Tabla1[[#This Row],[team_name]],bas_fem,2,0),7)</f>
        <v>7</v>
      </c>
      <c r="W368">
        <f>IFERROR(VLOOKUP(Tabla1[[#This Row],[team_name]],bes_fem,2,0),7)</f>
        <v>7</v>
      </c>
      <c r="X368">
        <f>IFERROR(VLOOKUP(Tabla1[[#This Row],[team_name]],bad_fem,2,0),7)</f>
        <v>7</v>
      </c>
      <c r="Y368">
        <f>IFERROR(VLOOKUP(Tabla1[[#This Row],[team_name]],cur_fem,2,0),7)</f>
        <v>7</v>
      </c>
      <c r="Z368">
        <f>IFERROR(VLOOKUP(Tabla1[[#This Row],[team_name]],ten_fem,2,0),7)</f>
        <v>7</v>
      </c>
      <c r="AA368">
        <f>IFERROR(VLOOKUP(Tabla1[[#This Row],[team_name]],rug_fem,2,0),7)</f>
        <v>7</v>
      </c>
      <c r="AB368">
        <f>IFERROR(VLOOKUP(Tabla1[[#This Row],[team_name]],sqs_fem,2,0),7)</f>
        <v>7</v>
      </c>
      <c r="AC368">
        <f>IFERROR(VLOOKUP(Tabla1[[#This Row],[team_name]],vlp_fem,2,0),7)</f>
        <v>7</v>
      </c>
      <c r="AD368">
        <f>IFERROR(VLOOKUP(Tabla1[[#This Row],[team_name]],tem_fem,2,0),7)</f>
        <v>7</v>
      </c>
      <c r="AE368">
        <f>IFERROR(VLOOKUP(Tabla1[[#This Row],[team_name]],bal_fem,2,0),7)</f>
        <v>7</v>
      </c>
      <c r="AF368">
        <f>IFERROR(VLOOKUP(Tabla1[[#This Row],[team_name]],hck_fem,2,0),7)</f>
        <v>7</v>
      </c>
      <c r="AG368">
        <f>IFERROR(VLOOKUP(Tabla1[[#This Row],[team_name]],esg_fem,2,0),7)</f>
        <v>7</v>
      </c>
      <c r="AH368">
        <f>IFERROR(VLOOKUP(Tabla1[[#This Row],[team_name]],esg_fem,2,0),7)</f>
        <v>7</v>
      </c>
      <c r="AI368">
        <v>7</v>
      </c>
      <c r="AJ368">
        <v>7</v>
      </c>
      <c r="AK368">
        <v>7</v>
      </c>
      <c r="AL368">
        <v>7</v>
      </c>
      <c r="AM368">
        <v>7</v>
      </c>
      <c r="AN368">
        <v>7</v>
      </c>
      <c r="AO368">
        <v>7</v>
      </c>
      <c r="AP368">
        <v>7</v>
      </c>
      <c r="AQ368">
        <v>7</v>
      </c>
      <c r="AR368">
        <v>7</v>
      </c>
      <c r="AS368">
        <v>7</v>
      </c>
      <c r="AT368">
        <v>7</v>
      </c>
      <c r="AU368">
        <v>6</v>
      </c>
      <c r="AV368">
        <v>7</v>
      </c>
      <c r="AW368">
        <v>7</v>
      </c>
      <c r="AX368">
        <v>7</v>
      </c>
      <c r="AY368">
        <v>7</v>
      </c>
      <c r="AZ368">
        <v>7</v>
      </c>
      <c r="BA368">
        <v>7</v>
      </c>
      <c r="BB368">
        <v>7</v>
      </c>
      <c r="BC368">
        <v>7</v>
      </c>
      <c r="BD368">
        <v>7</v>
      </c>
      <c r="BE368">
        <v>7</v>
      </c>
      <c r="BF368">
        <v>7</v>
      </c>
      <c r="BG368">
        <v>7</v>
      </c>
      <c r="BH368">
        <v>3</v>
      </c>
      <c r="BI368">
        <v>3</v>
      </c>
      <c r="BJ368">
        <v>7</v>
      </c>
      <c r="BK368">
        <v>7</v>
      </c>
      <c r="BL368">
        <v>7</v>
      </c>
      <c r="BM368">
        <v>7</v>
      </c>
    </row>
    <row r="369" spans="1:65" x14ac:dyDescent="0.25">
      <c r="A369">
        <v>138</v>
      </c>
      <c r="B369" t="s">
        <v>460</v>
      </c>
      <c r="C369">
        <f>IFERROR(VLOOKUP(Tabla1[[#This Row],[team_name]],fut_masc,2,0),7)</f>
        <v>7</v>
      </c>
      <c r="D369">
        <f>IFERROR(VLOOKUP(Tabla1[[#This Row],[team_name]],fut_fem,2,0),7)</f>
        <v>7</v>
      </c>
      <c r="E369">
        <f>IFERROR(VLOOKUP(Tabla1[[#This Row],[team_name]],fts_masc,2,0),7)</f>
        <v>6</v>
      </c>
      <c r="F369">
        <f>IFERROR(VLOOKUP(Tabla1[[#This Row],[team_name]],fts_fem,2,0),7)</f>
        <v>7</v>
      </c>
      <c r="G369">
        <f>IFERROR(VLOOKUP(Tabla1[[#This Row],[team_name]],vol_masc,2,0),7)</f>
        <v>6</v>
      </c>
      <c r="H369">
        <f>IFERROR(VLOOKUP(Tabla1[[#This Row],[team_name]],bas_masc,2,0),7)</f>
        <v>5</v>
      </c>
      <c r="I369">
        <f>IFERROR(VLOOKUP(Tabla1[[#This Row],[team_name]],bes_masc,2,0),7)</f>
        <v>7</v>
      </c>
      <c r="J369">
        <f>IFERROR(VLOOKUP(Tabla1[[#This Row],[team_name]],bad_masc,2,0),7)</f>
        <v>7</v>
      </c>
      <c r="K369">
        <f>IFERROR(VLOOKUP(Tabla1[[#This Row],[team_name]],cur_masc,2,0),7)</f>
        <v>7</v>
      </c>
      <c r="L369">
        <f>IFERROR(VLOOKUP(Tabla1[[#This Row],[team_name]],ten_masc,2,0),7)</f>
        <v>7</v>
      </c>
      <c r="M369">
        <f>IFERROR(VLOOKUP(Tabla1[[#This Row],[team_name]],rug_masc,2,0),7)</f>
        <v>7</v>
      </c>
      <c r="N369">
        <f>IFERROR(VLOOKUP(Tabla1[[#This Row],[team_name]],sqs_masc,2,0),7)</f>
        <v>7</v>
      </c>
      <c r="O369">
        <f>IFERROR(VLOOKUP(Tabla1[[#This Row],[team_name]],vlp_masc,2,0),7)</f>
        <v>7</v>
      </c>
      <c r="P369">
        <f>IFERROR(VLOOKUP(Tabla1[[#This Row],[team_name]],tem_masc,2,0),7)</f>
        <v>7</v>
      </c>
      <c r="Q369">
        <f>IFERROR(VLOOKUP(Tabla1[[#This Row],[team_name]],bal_masc,2,0),7)</f>
        <v>7</v>
      </c>
      <c r="R369">
        <f>IFERROR(VLOOKUP(Tabla1[[#This Row],[team_name]],hck_masc,2,0),7)</f>
        <v>7</v>
      </c>
      <c r="S369">
        <f>IFERROR(VLOOKUP(Tabla1[[#This Row],[team_name]],arc_masc,2,0),7)</f>
        <v>3</v>
      </c>
      <c r="T369">
        <f>IFERROR(VLOOKUP(Tabla1[[#This Row],[team_name]],esg_masc,2,0),7)</f>
        <v>7</v>
      </c>
      <c r="U369">
        <f>IFERROR(VLOOKUP(Tabla1[[#This Row],[team_name]],vol_fem,2,0),7)</f>
        <v>7</v>
      </c>
      <c r="V369">
        <f>IFERROR(VLOOKUP(Tabla1[[#This Row],[team_name]],bas_fem,2,0),7)</f>
        <v>7</v>
      </c>
      <c r="W369">
        <f>IFERROR(VLOOKUP(Tabla1[[#This Row],[team_name]],bes_fem,2,0),7)</f>
        <v>7</v>
      </c>
      <c r="X369">
        <f>IFERROR(VLOOKUP(Tabla1[[#This Row],[team_name]],bad_fem,2,0),7)</f>
        <v>7</v>
      </c>
      <c r="Y369">
        <f>IFERROR(VLOOKUP(Tabla1[[#This Row],[team_name]],cur_fem,2,0),7)</f>
        <v>7</v>
      </c>
      <c r="Z369">
        <f>IFERROR(VLOOKUP(Tabla1[[#This Row],[team_name]],ten_fem,2,0),7)</f>
        <v>7</v>
      </c>
      <c r="AA369">
        <f>IFERROR(VLOOKUP(Tabla1[[#This Row],[team_name]],rug_fem,2,0),7)</f>
        <v>7</v>
      </c>
      <c r="AB369">
        <f>IFERROR(VLOOKUP(Tabla1[[#This Row],[team_name]],sqs_fem,2,0),7)</f>
        <v>7</v>
      </c>
      <c r="AC369">
        <f>IFERROR(VLOOKUP(Tabla1[[#This Row],[team_name]],vlp_fem,2,0),7)</f>
        <v>7</v>
      </c>
      <c r="AD369">
        <f>IFERROR(VLOOKUP(Tabla1[[#This Row],[team_name]],tem_fem,2,0),7)</f>
        <v>7</v>
      </c>
      <c r="AE369">
        <f>IFERROR(VLOOKUP(Tabla1[[#This Row],[team_name]],bal_fem,2,0),7)</f>
        <v>7</v>
      </c>
      <c r="AF369">
        <f>IFERROR(VLOOKUP(Tabla1[[#This Row],[team_name]],hck_fem,2,0),7)</f>
        <v>7</v>
      </c>
      <c r="AG369">
        <f>IFERROR(VLOOKUP(Tabla1[[#This Row],[team_name]],esg_fem,2,0),7)</f>
        <v>7</v>
      </c>
      <c r="AH369">
        <f>IFERROR(VLOOKUP(Tabla1[[#This Row],[team_name]],esg_fem,2,0),7)</f>
        <v>7</v>
      </c>
      <c r="AI369">
        <v>7</v>
      </c>
      <c r="AJ369">
        <v>7</v>
      </c>
      <c r="AK369">
        <v>7</v>
      </c>
      <c r="AL369">
        <v>6</v>
      </c>
      <c r="AM369">
        <v>7</v>
      </c>
      <c r="AN369">
        <v>7</v>
      </c>
      <c r="AO369">
        <v>7</v>
      </c>
      <c r="AP369">
        <v>7</v>
      </c>
      <c r="AQ369">
        <v>7</v>
      </c>
      <c r="AR369">
        <v>7</v>
      </c>
      <c r="AS369">
        <v>5</v>
      </c>
      <c r="AT369">
        <v>7</v>
      </c>
      <c r="AU369">
        <v>7</v>
      </c>
      <c r="AV369">
        <v>7</v>
      </c>
      <c r="AW369">
        <v>7</v>
      </c>
      <c r="AX369">
        <v>7</v>
      </c>
      <c r="AY369">
        <v>7</v>
      </c>
      <c r="AZ369">
        <v>7</v>
      </c>
      <c r="BA369">
        <v>5</v>
      </c>
      <c r="BB369">
        <v>7</v>
      </c>
      <c r="BC369">
        <v>7</v>
      </c>
      <c r="BD369">
        <v>7</v>
      </c>
      <c r="BE369">
        <v>7</v>
      </c>
      <c r="BF369">
        <v>7</v>
      </c>
      <c r="BG369">
        <v>7</v>
      </c>
      <c r="BH369">
        <v>3</v>
      </c>
      <c r="BI369">
        <v>3</v>
      </c>
      <c r="BJ369">
        <v>7</v>
      </c>
      <c r="BK369">
        <v>7</v>
      </c>
      <c r="BL369">
        <v>7</v>
      </c>
      <c r="BM369">
        <v>7</v>
      </c>
    </row>
    <row r="370" spans="1:65" x14ac:dyDescent="0.25">
      <c r="A370">
        <v>139</v>
      </c>
      <c r="B370" t="s">
        <v>521</v>
      </c>
      <c r="C370">
        <f>IFERROR(VLOOKUP(Tabla1[[#This Row],[team_name]],fut_masc,2,0),7)</f>
        <v>4</v>
      </c>
      <c r="D370">
        <f>IFERROR(VLOOKUP(Tabla1[[#This Row],[team_name]],fut_fem,2,0),7)</f>
        <v>7</v>
      </c>
      <c r="E370">
        <f>IFERROR(VLOOKUP(Tabla1[[#This Row],[team_name]],fts_masc,2,0),7)</f>
        <v>5</v>
      </c>
      <c r="F370">
        <f>IFERROR(VLOOKUP(Tabla1[[#This Row],[team_name]],fts_fem,2,0),7)</f>
        <v>7</v>
      </c>
      <c r="G370">
        <f>IFERROR(VLOOKUP(Tabla1[[#This Row],[team_name]],vol_masc,2,0),7)</f>
        <v>4</v>
      </c>
      <c r="H370">
        <f>IFERROR(VLOOKUP(Tabla1[[#This Row],[team_name]],bas_masc,2,0),7)</f>
        <v>2</v>
      </c>
      <c r="I370">
        <f>IFERROR(VLOOKUP(Tabla1[[#This Row],[team_name]],bes_masc,2,0),7)</f>
        <v>7</v>
      </c>
      <c r="J370">
        <f>IFERROR(VLOOKUP(Tabla1[[#This Row],[team_name]],bad_masc,2,0),7)</f>
        <v>7</v>
      </c>
      <c r="K370">
        <f>IFERROR(VLOOKUP(Tabla1[[#This Row],[team_name]],cur_masc,2,0),7)</f>
        <v>7</v>
      </c>
      <c r="L370">
        <f>IFERROR(VLOOKUP(Tabla1[[#This Row],[team_name]],ten_masc,2,0),7)</f>
        <v>7</v>
      </c>
      <c r="M370">
        <f>IFERROR(VLOOKUP(Tabla1[[#This Row],[team_name]],rug_masc,2,0),7)</f>
        <v>7</v>
      </c>
      <c r="N370">
        <f>IFERROR(VLOOKUP(Tabla1[[#This Row],[team_name]],sqs_masc,2,0),7)</f>
        <v>7</v>
      </c>
      <c r="O370">
        <f>IFERROR(VLOOKUP(Tabla1[[#This Row],[team_name]],vlp_masc,2,0),7)</f>
        <v>7</v>
      </c>
      <c r="P370">
        <f>IFERROR(VLOOKUP(Tabla1[[#This Row],[team_name]],tem_masc,2,0),7)</f>
        <v>7</v>
      </c>
      <c r="Q370">
        <f>IFERROR(VLOOKUP(Tabla1[[#This Row],[team_name]],bal_masc,2,0),7)</f>
        <v>7</v>
      </c>
      <c r="R370">
        <f>IFERROR(VLOOKUP(Tabla1[[#This Row],[team_name]],hck_masc,2,0),7)</f>
        <v>7</v>
      </c>
      <c r="S370">
        <f>IFERROR(VLOOKUP(Tabla1[[#This Row],[team_name]],arc_masc,2,0),7)</f>
        <v>7</v>
      </c>
      <c r="T370">
        <f>IFERROR(VLOOKUP(Tabla1[[#This Row],[team_name]],esg_masc,2,0),7)</f>
        <v>6</v>
      </c>
      <c r="U370">
        <f>IFERROR(VLOOKUP(Tabla1[[#This Row],[team_name]],vol_fem,2,0),7)</f>
        <v>7</v>
      </c>
      <c r="V370">
        <f>IFERROR(VLOOKUP(Tabla1[[#This Row],[team_name]],bas_fem,2,0),7)</f>
        <v>7</v>
      </c>
      <c r="W370">
        <f>IFERROR(VLOOKUP(Tabla1[[#This Row],[team_name]],bes_fem,2,0),7)</f>
        <v>7</v>
      </c>
      <c r="X370">
        <f>IFERROR(VLOOKUP(Tabla1[[#This Row],[team_name]],bad_fem,2,0),7)</f>
        <v>7</v>
      </c>
      <c r="Y370">
        <f>IFERROR(VLOOKUP(Tabla1[[#This Row],[team_name]],cur_fem,2,0),7)</f>
        <v>7</v>
      </c>
      <c r="Z370">
        <f>IFERROR(VLOOKUP(Tabla1[[#This Row],[team_name]],ten_fem,2,0),7)</f>
        <v>7</v>
      </c>
      <c r="AA370">
        <f>IFERROR(VLOOKUP(Tabla1[[#This Row],[team_name]],rug_fem,2,0),7)</f>
        <v>7</v>
      </c>
      <c r="AB370">
        <f>IFERROR(VLOOKUP(Tabla1[[#This Row],[team_name]],sqs_fem,2,0),7)</f>
        <v>7</v>
      </c>
      <c r="AC370">
        <f>IFERROR(VLOOKUP(Tabla1[[#This Row],[team_name]],vlp_fem,2,0),7)</f>
        <v>7</v>
      </c>
      <c r="AD370">
        <f>IFERROR(VLOOKUP(Tabla1[[#This Row],[team_name]],tem_fem,2,0),7)</f>
        <v>7</v>
      </c>
      <c r="AE370">
        <f>IFERROR(VLOOKUP(Tabla1[[#This Row],[team_name]],bal_fem,2,0),7)</f>
        <v>7</v>
      </c>
      <c r="AF370">
        <f>IFERROR(VLOOKUP(Tabla1[[#This Row],[team_name]],hck_fem,2,0),7)</f>
        <v>7</v>
      </c>
      <c r="AG370">
        <f>IFERROR(VLOOKUP(Tabla1[[#This Row],[team_name]],esg_fem,2,0),7)</f>
        <v>7</v>
      </c>
      <c r="AH370">
        <f>IFERROR(VLOOKUP(Tabla1[[#This Row],[team_name]],esg_fem,2,0),7)</f>
        <v>7</v>
      </c>
      <c r="AI370">
        <v>7</v>
      </c>
      <c r="AJ370">
        <v>7</v>
      </c>
      <c r="AK370">
        <v>7</v>
      </c>
      <c r="AL370">
        <v>7</v>
      </c>
      <c r="AM370">
        <v>7</v>
      </c>
      <c r="AN370">
        <v>7</v>
      </c>
      <c r="AO370">
        <v>7</v>
      </c>
      <c r="AP370">
        <v>7</v>
      </c>
      <c r="AQ370">
        <v>7</v>
      </c>
      <c r="AR370">
        <v>7</v>
      </c>
      <c r="AS370">
        <v>7</v>
      </c>
      <c r="AT370">
        <v>7</v>
      </c>
      <c r="AU370">
        <v>7</v>
      </c>
      <c r="AV370">
        <v>7</v>
      </c>
      <c r="AW370">
        <v>7</v>
      </c>
      <c r="AX370">
        <v>7</v>
      </c>
      <c r="AY370">
        <v>7</v>
      </c>
      <c r="AZ370">
        <v>7</v>
      </c>
      <c r="BA370">
        <v>7</v>
      </c>
      <c r="BB370">
        <v>7</v>
      </c>
      <c r="BC370">
        <v>7</v>
      </c>
      <c r="BD370">
        <v>7</v>
      </c>
      <c r="BE370">
        <v>7</v>
      </c>
      <c r="BF370">
        <v>7</v>
      </c>
      <c r="BG370">
        <v>7</v>
      </c>
      <c r="BH370">
        <v>3</v>
      </c>
      <c r="BI370">
        <v>3</v>
      </c>
      <c r="BJ370">
        <v>7</v>
      </c>
      <c r="BK370">
        <v>7</v>
      </c>
      <c r="BL370">
        <v>7</v>
      </c>
      <c r="BM370">
        <v>7</v>
      </c>
    </row>
    <row r="371" spans="1:65" x14ac:dyDescent="0.25">
      <c r="A371">
        <v>140</v>
      </c>
      <c r="B371" t="s">
        <v>393</v>
      </c>
      <c r="C371">
        <f>IFERROR(VLOOKUP(Tabla1[[#This Row],[team_name]],fut_masc,2,0),7)</f>
        <v>5</v>
      </c>
      <c r="D371">
        <f>IFERROR(VLOOKUP(Tabla1[[#This Row],[team_name]],fut_fem,2,0),7)</f>
        <v>7</v>
      </c>
      <c r="E371">
        <f>IFERROR(VLOOKUP(Tabla1[[#This Row],[team_name]],fts_masc,2,0),7)</f>
        <v>6</v>
      </c>
      <c r="F371">
        <f>IFERROR(VLOOKUP(Tabla1[[#This Row],[team_name]],fts_fem,2,0),7)</f>
        <v>7</v>
      </c>
      <c r="G371">
        <f>IFERROR(VLOOKUP(Tabla1[[#This Row],[team_name]],vol_masc,2,0),7)</f>
        <v>7</v>
      </c>
      <c r="H371">
        <f>IFERROR(VLOOKUP(Tabla1[[#This Row],[team_name]],bas_masc,2,0),7)</f>
        <v>6</v>
      </c>
      <c r="I371">
        <f>IFERROR(VLOOKUP(Tabla1[[#This Row],[team_name]],bes_masc,2,0),7)</f>
        <v>7</v>
      </c>
      <c r="J371">
        <f>IFERROR(VLOOKUP(Tabla1[[#This Row],[team_name]],bad_masc,2,0),7)</f>
        <v>7</v>
      </c>
      <c r="K371">
        <f>IFERROR(VLOOKUP(Tabla1[[#This Row],[team_name]],cur_masc,2,0),7)</f>
        <v>7</v>
      </c>
      <c r="L371">
        <f>IFERROR(VLOOKUP(Tabla1[[#This Row],[team_name]],ten_masc,2,0),7)</f>
        <v>7</v>
      </c>
      <c r="M371">
        <f>IFERROR(VLOOKUP(Tabla1[[#This Row],[team_name]],rug_masc,2,0),7)</f>
        <v>7</v>
      </c>
      <c r="N371">
        <f>IFERROR(VLOOKUP(Tabla1[[#This Row],[team_name]],sqs_masc,2,0),7)</f>
        <v>7</v>
      </c>
      <c r="O371">
        <f>IFERROR(VLOOKUP(Tabla1[[#This Row],[team_name]],vlp_masc,2,0),7)</f>
        <v>4</v>
      </c>
      <c r="P371">
        <f>IFERROR(VLOOKUP(Tabla1[[#This Row],[team_name]],tem_masc,2,0),7)</f>
        <v>7</v>
      </c>
      <c r="Q371">
        <f>IFERROR(VLOOKUP(Tabla1[[#This Row],[team_name]],bal_masc,2,0),7)</f>
        <v>7</v>
      </c>
      <c r="R371">
        <f>IFERROR(VLOOKUP(Tabla1[[#This Row],[team_name]],hck_masc,2,0),7)</f>
        <v>7</v>
      </c>
      <c r="S371">
        <f>IFERROR(VLOOKUP(Tabla1[[#This Row],[team_name]],arc_masc,2,0),7)</f>
        <v>7</v>
      </c>
      <c r="T371">
        <f>IFERROR(VLOOKUP(Tabla1[[#This Row],[team_name]],esg_masc,2,0),7)</f>
        <v>7</v>
      </c>
      <c r="U371">
        <f>IFERROR(VLOOKUP(Tabla1[[#This Row],[team_name]],vol_fem,2,0),7)</f>
        <v>7</v>
      </c>
      <c r="V371">
        <f>IFERROR(VLOOKUP(Tabla1[[#This Row],[team_name]],bas_fem,2,0),7)</f>
        <v>7</v>
      </c>
      <c r="W371">
        <f>IFERROR(VLOOKUP(Tabla1[[#This Row],[team_name]],bes_fem,2,0),7)</f>
        <v>7</v>
      </c>
      <c r="X371">
        <f>IFERROR(VLOOKUP(Tabla1[[#This Row],[team_name]],bad_fem,2,0),7)</f>
        <v>7</v>
      </c>
      <c r="Y371">
        <f>IFERROR(VLOOKUP(Tabla1[[#This Row],[team_name]],cur_fem,2,0),7)</f>
        <v>7</v>
      </c>
      <c r="Z371">
        <f>IFERROR(VLOOKUP(Tabla1[[#This Row],[team_name]],ten_fem,2,0),7)</f>
        <v>7</v>
      </c>
      <c r="AA371">
        <f>IFERROR(VLOOKUP(Tabla1[[#This Row],[team_name]],rug_fem,2,0),7)</f>
        <v>7</v>
      </c>
      <c r="AB371">
        <f>IFERROR(VLOOKUP(Tabla1[[#This Row],[team_name]],sqs_fem,2,0),7)</f>
        <v>7</v>
      </c>
      <c r="AC371">
        <f>IFERROR(VLOOKUP(Tabla1[[#This Row],[team_name]],vlp_fem,2,0),7)</f>
        <v>7</v>
      </c>
      <c r="AD371">
        <f>IFERROR(VLOOKUP(Tabla1[[#This Row],[team_name]],tem_fem,2,0),7)</f>
        <v>7</v>
      </c>
      <c r="AE371">
        <f>IFERROR(VLOOKUP(Tabla1[[#This Row],[team_name]],bal_fem,2,0),7)</f>
        <v>7</v>
      </c>
      <c r="AF371">
        <f>IFERROR(VLOOKUP(Tabla1[[#This Row],[team_name]],hck_fem,2,0),7)</f>
        <v>7</v>
      </c>
      <c r="AG371">
        <f>IFERROR(VLOOKUP(Tabla1[[#This Row],[team_name]],esg_fem,2,0),7)</f>
        <v>7</v>
      </c>
      <c r="AH371">
        <f>IFERROR(VLOOKUP(Tabla1[[#This Row],[team_name]],esg_fem,2,0),7)</f>
        <v>7</v>
      </c>
      <c r="AI371">
        <v>4</v>
      </c>
      <c r="AJ371">
        <v>7</v>
      </c>
      <c r="AK371">
        <v>7</v>
      </c>
      <c r="AL371">
        <v>7</v>
      </c>
      <c r="AM371">
        <v>7</v>
      </c>
      <c r="AN371">
        <v>7</v>
      </c>
      <c r="AO371">
        <v>7</v>
      </c>
      <c r="AP371">
        <v>7</v>
      </c>
      <c r="AQ371">
        <v>7</v>
      </c>
      <c r="AR371">
        <v>7</v>
      </c>
      <c r="AS371">
        <v>7</v>
      </c>
      <c r="AT371">
        <v>7</v>
      </c>
      <c r="AU371">
        <v>7</v>
      </c>
      <c r="AV371">
        <v>7</v>
      </c>
      <c r="AW371">
        <v>7</v>
      </c>
      <c r="AX371">
        <v>7</v>
      </c>
      <c r="AY371">
        <v>7</v>
      </c>
      <c r="AZ371">
        <v>7</v>
      </c>
      <c r="BA371">
        <v>7</v>
      </c>
      <c r="BB371">
        <v>7</v>
      </c>
      <c r="BC371">
        <v>7</v>
      </c>
      <c r="BD371">
        <v>7</v>
      </c>
      <c r="BE371">
        <v>7</v>
      </c>
      <c r="BF371">
        <v>7</v>
      </c>
      <c r="BG371">
        <v>7</v>
      </c>
      <c r="BH371">
        <v>3</v>
      </c>
      <c r="BI371">
        <v>3</v>
      </c>
      <c r="BJ371">
        <v>7</v>
      </c>
      <c r="BK371">
        <v>7</v>
      </c>
      <c r="BL371">
        <v>7</v>
      </c>
      <c r="BM371">
        <v>7</v>
      </c>
    </row>
    <row r="372" spans="1:65" x14ac:dyDescent="0.25">
      <c r="A372">
        <v>141</v>
      </c>
      <c r="B372" t="s">
        <v>372</v>
      </c>
      <c r="C372">
        <f>IFERROR(VLOOKUP(Tabla1[[#This Row],[team_name]],fut_masc,2,0),7)</f>
        <v>5</v>
      </c>
      <c r="D372">
        <f>IFERROR(VLOOKUP(Tabla1[[#This Row],[team_name]],fut_fem,2,0),7)</f>
        <v>7</v>
      </c>
      <c r="E372">
        <f>IFERROR(VLOOKUP(Tabla1[[#This Row],[team_name]],fts_masc,2,0),7)</f>
        <v>7</v>
      </c>
      <c r="F372">
        <f>IFERROR(VLOOKUP(Tabla1[[#This Row],[team_name]],fts_fem,2,0),7)</f>
        <v>7</v>
      </c>
      <c r="G372">
        <f>IFERROR(VLOOKUP(Tabla1[[#This Row],[team_name]],vol_masc,2,0),7)</f>
        <v>7</v>
      </c>
      <c r="H372">
        <f>IFERROR(VLOOKUP(Tabla1[[#This Row],[team_name]],bas_masc,2,0),7)</f>
        <v>7</v>
      </c>
      <c r="I372">
        <f>IFERROR(VLOOKUP(Tabla1[[#This Row],[team_name]],bes_masc,2,0),7)</f>
        <v>7</v>
      </c>
      <c r="J372">
        <f>IFERROR(VLOOKUP(Tabla1[[#This Row],[team_name]],bad_masc,2,0),7)</f>
        <v>7</v>
      </c>
      <c r="K372">
        <f>IFERROR(VLOOKUP(Tabla1[[#This Row],[team_name]],cur_masc,2,0),7)</f>
        <v>7</v>
      </c>
      <c r="L372">
        <f>IFERROR(VLOOKUP(Tabla1[[#This Row],[team_name]],ten_masc,2,0),7)</f>
        <v>7</v>
      </c>
      <c r="M372">
        <f>IFERROR(VLOOKUP(Tabla1[[#This Row],[team_name]],rug_masc,2,0),7)</f>
        <v>3</v>
      </c>
      <c r="N372">
        <f>IFERROR(VLOOKUP(Tabla1[[#This Row],[team_name]],sqs_masc,2,0),7)</f>
        <v>7</v>
      </c>
      <c r="O372">
        <f>IFERROR(VLOOKUP(Tabla1[[#This Row],[team_name]],vlp_masc,2,0),7)</f>
        <v>6</v>
      </c>
      <c r="P372">
        <f>IFERROR(VLOOKUP(Tabla1[[#This Row],[team_name]],tem_masc,2,0),7)</f>
        <v>7</v>
      </c>
      <c r="Q372">
        <f>IFERROR(VLOOKUP(Tabla1[[#This Row],[team_name]],bal_masc,2,0),7)</f>
        <v>7</v>
      </c>
      <c r="R372">
        <f>IFERROR(VLOOKUP(Tabla1[[#This Row],[team_name]],hck_masc,2,0),7)</f>
        <v>5</v>
      </c>
      <c r="S372">
        <f>IFERROR(VLOOKUP(Tabla1[[#This Row],[team_name]],arc_masc,2,0),7)</f>
        <v>7</v>
      </c>
      <c r="T372">
        <f>IFERROR(VLOOKUP(Tabla1[[#This Row],[team_name]],esg_masc,2,0),7)</f>
        <v>7</v>
      </c>
      <c r="U372">
        <f>IFERROR(VLOOKUP(Tabla1[[#This Row],[team_name]],vol_fem,2,0),7)</f>
        <v>7</v>
      </c>
      <c r="V372">
        <f>IFERROR(VLOOKUP(Tabla1[[#This Row],[team_name]],bas_fem,2,0),7)</f>
        <v>7</v>
      </c>
      <c r="W372">
        <f>IFERROR(VLOOKUP(Tabla1[[#This Row],[team_name]],bes_fem,2,0),7)</f>
        <v>7</v>
      </c>
      <c r="X372">
        <f>IFERROR(VLOOKUP(Tabla1[[#This Row],[team_name]],bad_fem,2,0),7)</f>
        <v>7</v>
      </c>
      <c r="Y372">
        <f>IFERROR(VLOOKUP(Tabla1[[#This Row],[team_name]],cur_fem,2,0),7)</f>
        <v>7</v>
      </c>
      <c r="Z372">
        <f>IFERROR(VLOOKUP(Tabla1[[#This Row],[team_name]],ten_fem,2,0),7)</f>
        <v>7</v>
      </c>
      <c r="AA372">
        <f>IFERROR(VLOOKUP(Tabla1[[#This Row],[team_name]],rug_fem,2,0),7)</f>
        <v>7</v>
      </c>
      <c r="AB372">
        <f>IFERROR(VLOOKUP(Tabla1[[#This Row],[team_name]],sqs_fem,2,0),7)</f>
        <v>7</v>
      </c>
      <c r="AC372">
        <f>IFERROR(VLOOKUP(Tabla1[[#This Row],[team_name]],vlp_fem,2,0),7)</f>
        <v>7</v>
      </c>
      <c r="AD372">
        <f>IFERROR(VLOOKUP(Tabla1[[#This Row],[team_name]],tem_fem,2,0),7)</f>
        <v>7</v>
      </c>
      <c r="AE372">
        <f>IFERROR(VLOOKUP(Tabla1[[#This Row],[team_name]],bal_fem,2,0),7)</f>
        <v>7</v>
      </c>
      <c r="AF372">
        <f>IFERROR(VLOOKUP(Tabla1[[#This Row],[team_name]],hck_fem,2,0),7)</f>
        <v>7</v>
      </c>
      <c r="AG372">
        <f>IFERROR(VLOOKUP(Tabla1[[#This Row],[team_name]],esg_fem,2,0),7)</f>
        <v>7</v>
      </c>
      <c r="AH372">
        <f>IFERROR(VLOOKUP(Tabla1[[#This Row],[team_name]],esg_fem,2,0),7)</f>
        <v>7</v>
      </c>
      <c r="AI372">
        <v>4</v>
      </c>
      <c r="AJ372">
        <v>7</v>
      </c>
      <c r="AK372">
        <v>7</v>
      </c>
      <c r="AL372">
        <v>7</v>
      </c>
      <c r="AM372">
        <v>7</v>
      </c>
      <c r="AN372">
        <v>7</v>
      </c>
      <c r="AO372">
        <v>7</v>
      </c>
      <c r="AP372">
        <v>7</v>
      </c>
      <c r="AQ372">
        <v>7</v>
      </c>
      <c r="AR372">
        <v>7</v>
      </c>
      <c r="AS372">
        <v>7</v>
      </c>
      <c r="AT372">
        <v>7</v>
      </c>
      <c r="AU372">
        <v>7</v>
      </c>
      <c r="AV372">
        <v>7</v>
      </c>
      <c r="AW372">
        <v>7</v>
      </c>
      <c r="AX372">
        <v>7</v>
      </c>
      <c r="AY372">
        <v>7</v>
      </c>
      <c r="AZ372">
        <v>7</v>
      </c>
      <c r="BA372">
        <v>7</v>
      </c>
      <c r="BB372">
        <v>7</v>
      </c>
      <c r="BC372">
        <v>7</v>
      </c>
      <c r="BD372">
        <v>7</v>
      </c>
      <c r="BE372">
        <v>7</v>
      </c>
      <c r="BF372">
        <v>7</v>
      </c>
      <c r="BG372">
        <v>7</v>
      </c>
      <c r="BH372">
        <v>3</v>
      </c>
      <c r="BI372">
        <v>3</v>
      </c>
      <c r="BJ372">
        <v>7</v>
      </c>
      <c r="BK372">
        <v>7</v>
      </c>
      <c r="BL372">
        <v>7</v>
      </c>
      <c r="BM372">
        <v>7</v>
      </c>
    </row>
    <row r="373" spans="1:65" x14ac:dyDescent="0.25">
      <c r="A373">
        <v>142</v>
      </c>
      <c r="B373" t="s">
        <v>480</v>
      </c>
      <c r="C373">
        <f>IFERROR(VLOOKUP(Tabla1[[#This Row],[team_name]],fut_masc,2,0),7)</f>
        <v>7</v>
      </c>
      <c r="D373">
        <f>IFERROR(VLOOKUP(Tabla1[[#This Row],[team_name]],fut_fem,2,0),7)</f>
        <v>7</v>
      </c>
      <c r="E373">
        <f>IFERROR(VLOOKUP(Tabla1[[#This Row],[team_name]],fts_masc,2,0),7)</f>
        <v>7</v>
      </c>
      <c r="F373">
        <f>IFERROR(VLOOKUP(Tabla1[[#This Row],[team_name]],fts_fem,2,0),7)</f>
        <v>7</v>
      </c>
      <c r="G373">
        <f>IFERROR(VLOOKUP(Tabla1[[#This Row],[team_name]],vol_masc,2,0),7)</f>
        <v>7</v>
      </c>
      <c r="H373">
        <f>IFERROR(VLOOKUP(Tabla1[[#This Row],[team_name]],bas_masc,2,0),7)</f>
        <v>7</v>
      </c>
      <c r="I373">
        <f>IFERROR(VLOOKUP(Tabla1[[#This Row],[team_name]],bes_masc,2,0),7)</f>
        <v>7</v>
      </c>
      <c r="J373">
        <f>IFERROR(VLOOKUP(Tabla1[[#This Row],[team_name]],bad_masc,2,0),7)</f>
        <v>7</v>
      </c>
      <c r="K373">
        <f>IFERROR(VLOOKUP(Tabla1[[#This Row],[team_name]],cur_masc,2,0),7)</f>
        <v>7</v>
      </c>
      <c r="L373">
        <f>IFERROR(VLOOKUP(Tabla1[[#This Row],[team_name]],ten_masc,2,0),7)</f>
        <v>7</v>
      </c>
      <c r="M373">
        <f>IFERROR(VLOOKUP(Tabla1[[#This Row],[team_name]],rug_masc,2,0),7)</f>
        <v>7</v>
      </c>
      <c r="N373">
        <f>IFERROR(VLOOKUP(Tabla1[[#This Row],[team_name]],sqs_masc,2,0),7)</f>
        <v>7</v>
      </c>
      <c r="O373">
        <f>IFERROR(VLOOKUP(Tabla1[[#This Row],[team_name]],vlp_masc,2,0),7)</f>
        <v>7</v>
      </c>
      <c r="P373">
        <f>IFERROR(VLOOKUP(Tabla1[[#This Row],[team_name]],tem_masc,2,0),7)</f>
        <v>7</v>
      </c>
      <c r="Q373">
        <f>IFERROR(VLOOKUP(Tabla1[[#This Row],[team_name]],bal_masc,2,0),7)</f>
        <v>7</v>
      </c>
      <c r="R373">
        <f>IFERROR(VLOOKUP(Tabla1[[#This Row],[team_name]],hck_masc,2,0),7)</f>
        <v>7</v>
      </c>
      <c r="S373">
        <f>IFERROR(VLOOKUP(Tabla1[[#This Row],[team_name]],arc_masc,2,0),7)</f>
        <v>7</v>
      </c>
      <c r="T373">
        <f>IFERROR(VLOOKUP(Tabla1[[#This Row],[team_name]],esg_masc,2,0),7)</f>
        <v>7</v>
      </c>
      <c r="U373">
        <f>IFERROR(VLOOKUP(Tabla1[[#This Row],[team_name]],vol_fem,2,0),7)</f>
        <v>7</v>
      </c>
      <c r="V373">
        <f>IFERROR(VLOOKUP(Tabla1[[#This Row],[team_name]],bas_fem,2,0),7)</f>
        <v>7</v>
      </c>
      <c r="W373">
        <f>IFERROR(VLOOKUP(Tabla1[[#This Row],[team_name]],bes_fem,2,0),7)</f>
        <v>7</v>
      </c>
      <c r="X373">
        <f>IFERROR(VLOOKUP(Tabla1[[#This Row],[team_name]],bad_fem,2,0),7)</f>
        <v>7</v>
      </c>
      <c r="Y373">
        <f>IFERROR(VLOOKUP(Tabla1[[#This Row],[team_name]],cur_fem,2,0),7)</f>
        <v>7</v>
      </c>
      <c r="Z373">
        <f>IFERROR(VLOOKUP(Tabla1[[#This Row],[team_name]],ten_fem,2,0),7)</f>
        <v>7</v>
      </c>
      <c r="AA373">
        <f>IFERROR(VLOOKUP(Tabla1[[#This Row],[team_name]],rug_fem,2,0),7)</f>
        <v>7</v>
      </c>
      <c r="AB373">
        <f>IFERROR(VLOOKUP(Tabla1[[#This Row],[team_name]],sqs_fem,2,0),7)</f>
        <v>7</v>
      </c>
      <c r="AC373">
        <f>IFERROR(VLOOKUP(Tabla1[[#This Row],[team_name]],vlp_fem,2,0),7)</f>
        <v>7</v>
      </c>
      <c r="AD373">
        <f>IFERROR(VLOOKUP(Tabla1[[#This Row],[team_name]],tem_fem,2,0),7)</f>
        <v>7</v>
      </c>
      <c r="AE373">
        <f>IFERROR(VLOOKUP(Tabla1[[#This Row],[team_name]],bal_fem,2,0),7)</f>
        <v>7</v>
      </c>
      <c r="AF373">
        <f>IFERROR(VLOOKUP(Tabla1[[#This Row],[team_name]],hck_fem,2,0),7)</f>
        <v>7</v>
      </c>
      <c r="AG373">
        <f>IFERROR(VLOOKUP(Tabla1[[#This Row],[team_name]],esg_fem,2,0),7)</f>
        <v>7</v>
      </c>
      <c r="AH373">
        <f>IFERROR(VLOOKUP(Tabla1[[#This Row],[team_name]],esg_fem,2,0),7)</f>
        <v>7</v>
      </c>
      <c r="AI373">
        <v>7</v>
      </c>
      <c r="AJ373">
        <v>7</v>
      </c>
      <c r="AK373">
        <v>7</v>
      </c>
      <c r="AL373">
        <v>7</v>
      </c>
      <c r="AM373">
        <v>7</v>
      </c>
      <c r="AN373">
        <v>7</v>
      </c>
      <c r="AO373">
        <v>7</v>
      </c>
      <c r="AP373">
        <v>7</v>
      </c>
      <c r="AQ373">
        <v>7</v>
      </c>
      <c r="AR373">
        <v>7</v>
      </c>
      <c r="AS373">
        <v>6</v>
      </c>
      <c r="AT373">
        <v>7</v>
      </c>
      <c r="AU373">
        <v>7</v>
      </c>
      <c r="AV373">
        <v>7</v>
      </c>
      <c r="AW373">
        <v>7</v>
      </c>
      <c r="AX373">
        <v>7</v>
      </c>
      <c r="AY373">
        <v>7</v>
      </c>
      <c r="AZ373">
        <v>7</v>
      </c>
      <c r="BA373">
        <v>7</v>
      </c>
      <c r="BB373">
        <v>7</v>
      </c>
      <c r="BC373">
        <v>7</v>
      </c>
      <c r="BD373">
        <v>7</v>
      </c>
      <c r="BE373">
        <v>7</v>
      </c>
      <c r="BF373">
        <v>7</v>
      </c>
      <c r="BG373">
        <v>7</v>
      </c>
      <c r="BH373">
        <v>3</v>
      </c>
      <c r="BI373">
        <v>3</v>
      </c>
      <c r="BJ373">
        <v>7</v>
      </c>
      <c r="BK373">
        <v>7</v>
      </c>
      <c r="BL373">
        <v>7</v>
      </c>
      <c r="BM373">
        <v>7</v>
      </c>
    </row>
    <row r="374" spans="1:65" x14ac:dyDescent="0.25">
      <c r="A374">
        <v>143</v>
      </c>
      <c r="B374" t="s">
        <v>446</v>
      </c>
      <c r="C374">
        <f>IFERROR(VLOOKUP(Tabla1[[#This Row],[team_name]],fut_masc,2,0),7)</f>
        <v>7</v>
      </c>
      <c r="D374">
        <f>IFERROR(VLOOKUP(Tabla1[[#This Row],[team_name]],fut_fem,2,0),7)</f>
        <v>7</v>
      </c>
      <c r="E374">
        <f>IFERROR(VLOOKUP(Tabla1[[#This Row],[team_name]],fts_masc,2,0),7)</f>
        <v>6</v>
      </c>
      <c r="F374">
        <f>IFERROR(VLOOKUP(Tabla1[[#This Row],[team_name]],fts_fem,2,0),7)</f>
        <v>7</v>
      </c>
      <c r="G374">
        <f>IFERROR(VLOOKUP(Tabla1[[#This Row],[team_name]],vol_masc,2,0),7)</f>
        <v>7</v>
      </c>
      <c r="H374">
        <f>IFERROR(VLOOKUP(Tabla1[[#This Row],[team_name]],bas_masc,2,0),7)</f>
        <v>7</v>
      </c>
      <c r="I374">
        <f>IFERROR(VLOOKUP(Tabla1[[#This Row],[team_name]],bes_masc,2,0),7)</f>
        <v>7</v>
      </c>
      <c r="J374">
        <f>IFERROR(VLOOKUP(Tabla1[[#This Row],[team_name]],bad_masc,2,0),7)</f>
        <v>7</v>
      </c>
      <c r="K374">
        <f>IFERROR(VLOOKUP(Tabla1[[#This Row],[team_name]],cur_masc,2,0),7)</f>
        <v>7</v>
      </c>
      <c r="L374">
        <f>IFERROR(VLOOKUP(Tabla1[[#This Row],[team_name]],ten_masc,2,0),7)</f>
        <v>7</v>
      </c>
      <c r="M374">
        <f>IFERROR(VLOOKUP(Tabla1[[#This Row],[team_name]],rug_masc,2,0),7)</f>
        <v>6</v>
      </c>
      <c r="N374">
        <f>IFERROR(VLOOKUP(Tabla1[[#This Row],[team_name]],sqs_masc,2,0),7)</f>
        <v>7</v>
      </c>
      <c r="O374">
        <f>IFERROR(VLOOKUP(Tabla1[[#This Row],[team_name]],vlp_masc,2,0),7)</f>
        <v>7</v>
      </c>
      <c r="P374">
        <f>IFERROR(VLOOKUP(Tabla1[[#This Row],[team_name]],tem_masc,2,0),7)</f>
        <v>7</v>
      </c>
      <c r="Q374">
        <f>IFERROR(VLOOKUP(Tabla1[[#This Row],[team_name]],bal_masc,2,0),7)</f>
        <v>7</v>
      </c>
      <c r="R374">
        <f>IFERROR(VLOOKUP(Tabla1[[#This Row],[team_name]],hck_masc,2,0),7)</f>
        <v>5</v>
      </c>
      <c r="S374">
        <f>IFERROR(VLOOKUP(Tabla1[[#This Row],[team_name]],arc_masc,2,0),7)</f>
        <v>7</v>
      </c>
      <c r="T374">
        <f>IFERROR(VLOOKUP(Tabla1[[#This Row],[team_name]],esg_masc,2,0),7)</f>
        <v>7</v>
      </c>
      <c r="U374">
        <f>IFERROR(VLOOKUP(Tabla1[[#This Row],[team_name]],vol_fem,2,0),7)</f>
        <v>7</v>
      </c>
      <c r="V374">
        <f>IFERROR(VLOOKUP(Tabla1[[#This Row],[team_name]],bas_fem,2,0),7)</f>
        <v>7</v>
      </c>
      <c r="W374">
        <f>IFERROR(VLOOKUP(Tabla1[[#This Row],[team_name]],bes_fem,2,0),7)</f>
        <v>7</v>
      </c>
      <c r="X374">
        <f>IFERROR(VLOOKUP(Tabla1[[#This Row],[team_name]],bad_fem,2,0),7)</f>
        <v>7</v>
      </c>
      <c r="Y374">
        <f>IFERROR(VLOOKUP(Tabla1[[#This Row],[team_name]],cur_fem,2,0),7)</f>
        <v>7</v>
      </c>
      <c r="Z374">
        <f>IFERROR(VLOOKUP(Tabla1[[#This Row],[team_name]],ten_fem,2,0),7)</f>
        <v>7</v>
      </c>
      <c r="AA374">
        <f>IFERROR(VLOOKUP(Tabla1[[#This Row],[team_name]],rug_fem,2,0),7)</f>
        <v>7</v>
      </c>
      <c r="AB374">
        <f>IFERROR(VLOOKUP(Tabla1[[#This Row],[team_name]],sqs_fem,2,0),7)</f>
        <v>7</v>
      </c>
      <c r="AC374">
        <f>IFERROR(VLOOKUP(Tabla1[[#This Row],[team_name]],vlp_fem,2,0),7)</f>
        <v>7</v>
      </c>
      <c r="AD374">
        <f>IFERROR(VLOOKUP(Tabla1[[#This Row],[team_name]],tem_fem,2,0),7)</f>
        <v>7</v>
      </c>
      <c r="AE374">
        <f>IFERROR(VLOOKUP(Tabla1[[#This Row],[team_name]],bal_fem,2,0),7)</f>
        <v>7</v>
      </c>
      <c r="AF374">
        <f>IFERROR(VLOOKUP(Tabla1[[#This Row],[team_name]],hck_fem,2,0),7)</f>
        <v>7</v>
      </c>
      <c r="AG374">
        <f>IFERROR(VLOOKUP(Tabla1[[#This Row],[team_name]],esg_fem,2,0),7)</f>
        <v>7</v>
      </c>
      <c r="AH374">
        <f>IFERROR(VLOOKUP(Tabla1[[#This Row],[team_name]],esg_fem,2,0),7)</f>
        <v>7</v>
      </c>
      <c r="AI374">
        <v>7</v>
      </c>
      <c r="AJ374">
        <v>7</v>
      </c>
      <c r="AK374">
        <v>7</v>
      </c>
      <c r="AL374">
        <v>7</v>
      </c>
      <c r="AM374">
        <v>7</v>
      </c>
      <c r="AN374">
        <v>7</v>
      </c>
      <c r="AO374">
        <v>7</v>
      </c>
      <c r="AP374">
        <v>7</v>
      </c>
      <c r="AQ374">
        <v>7</v>
      </c>
      <c r="AR374">
        <v>7</v>
      </c>
      <c r="AS374">
        <v>7</v>
      </c>
      <c r="AT374">
        <v>7</v>
      </c>
      <c r="AU374">
        <v>7</v>
      </c>
      <c r="AV374">
        <v>7</v>
      </c>
      <c r="AW374">
        <v>7</v>
      </c>
      <c r="AX374">
        <v>7</v>
      </c>
      <c r="AY374">
        <v>7</v>
      </c>
      <c r="AZ374">
        <v>7</v>
      </c>
      <c r="BA374">
        <v>7</v>
      </c>
      <c r="BB374">
        <v>7</v>
      </c>
      <c r="BC374">
        <v>7</v>
      </c>
      <c r="BD374">
        <v>7</v>
      </c>
      <c r="BE374">
        <v>7</v>
      </c>
      <c r="BF374">
        <v>7</v>
      </c>
      <c r="BG374">
        <v>7</v>
      </c>
      <c r="BH374">
        <v>3</v>
      </c>
      <c r="BI374">
        <v>3</v>
      </c>
      <c r="BJ374">
        <v>7</v>
      </c>
      <c r="BK374">
        <v>7</v>
      </c>
      <c r="BL374">
        <v>7</v>
      </c>
      <c r="BM374">
        <v>7</v>
      </c>
    </row>
    <row r="375" spans="1:65" x14ac:dyDescent="0.25">
      <c r="A375">
        <v>144</v>
      </c>
      <c r="B375" t="s">
        <v>356</v>
      </c>
      <c r="C375">
        <f>IFERROR(VLOOKUP(Tabla1[[#This Row],[team_name]],fut_masc,2,0),7)</f>
        <v>6</v>
      </c>
      <c r="D375">
        <f>IFERROR(VLOOKUP(Tabla1[[#This Row],[team_name]],fut_fem,2,0),7)</f>
        <v>7</v>
      </c>
      <c r="E375">
        <f>IFERROR(VLOOKUP(Tabla1[[#This Row],[team_name]],fts_masc,2,0),7)</f>
        <v>6</v>
      </c>
      <c r="F375">
        <f>IFERROR(VLOOKUP(Tabla1[[#This Row],[team_name]],fts_fem,2,0),7)</f>
        <v>7</v>
      </c>
      <c r="G375">
        <f>IFERROR(VLOOKUP(Tabla1[[#This Row],[team_name]],vol_masc,2,0),7)</f>
        <v>5</v>
      </c>
      <c r="H375">
        <f>IFERROR(VLOOKUP(Tabla1[[#This Row],[team_name]],bas_masc,2,0),7)</f>
        <v>4</v>
      </c>
      <c r="I375">
        <f>IFERROR(VLOOKUP(Tabla1[[#This Row],[team_name]],bes_masc,2,0),7)</f>
        <v>3</v>
      </c>
      <c r="J375">
        <f>IFERROR(VLOOKUP(Tabla1[[#This Row],[team_name]],bad_masc,2,0),7)</f>
        <v>7</v>
      </c>
      <c r="K375">
        <f>IFERROR(VLOOKUP(Tabla1[[#This Row],[team_name]],cur_masc,2,0),7)</f>
        <v>7</v>
      </c>
      <c r="L375">
        <f>IFERROR(VLOOKUP(Tabla1[[#This Row],[team_name]],ten_masc,2,0),7)</f>
        <v>7</v>
      </c>
      <c r="M375">
        <f>IFERROR(VLOOKUP(Tabla1[[#This Row],[team_name]],rug_masc,2,0),7)</f>
        <v>7</v>
      </c>
      <c r="N375">
        <f>IFERROR(VLOOKUP(Tabla1[[#This Row],[team_name]],sqs_masc,2,0),7)</f>
        <v>7</v>
      </c>
      <c r="O375">
        <f>IFERROR(VLOOKUP(Tabla1[[#This Row],[team_name]],vlp_masc,2,0),7)</f>
        <v>5</v>
      </c>
      <c r="P375">
        <f>IFERROR(VLOOKUP(Tabla1[[#This Row],[team_name]],tem_masc,2,0),7)</f>
        <v>7</v>
      </c>
      <c r="Q375">
        <f>IFERROR(VLOOKUP(Tabla1[[#This Row],[team_name]],bal_masc,2,0),7)</f>
        <v>7</v>
      </c>
      <c r="R375">
        <f>IFERROR(VLOOKUP(Tabla1[[#This Row],[team_name]],hck_masc,2,0),7)</f>
        <v>7</v>
      </c>
      <c r="S375">
        <f>IFERROR(VLOOKUP(Tabla1[[#This Row],[team_name]],arc_masc,2,0),7)</f>
        <v>7</v>
      </c>
      <c r="T375">
        <f>IFERROR(VLOOKUP(Tabla1[[#This Row],[team_name]],esg_masc,2,0),7)</f>
        <v>7</v>
      </c>
      <c r="U375">
        <f>IFERROR(VLOOKUP(Tabla1[[#This Row],[team_name]],vol_fem,2,0),7)</f>
        <v>7</v>
      </c>
      <c r="V375">
        <f>IFERROR(VLOOKUP(Tabla1[[#This Row],[team_name]],bas_fem,2,0),7)</f>
        <v>7</v>
      </c>
      <c r="W375">
        <f>IFERROR(VLOOKUP(Tabla1[[#This Row],[team_name]],bes_fem,2,0),7)</f>
        <v>7</v>
      </c>
      <c r="X375">
        <f>IFERROR(VLOOKUP(Tabla1[[#This Row],[team_name]],bad_fem,2,0),7)</f>
        <v>7</v>
      </c>
      <c r="Y375">
        <f>IFERROR(VLOOKUP(Tabla1[[#This Row],[team_name]],cur_fem,2,0),7)</f>
        <v>7</v>
      </c>
      <c r="Z375">
        <f>IFERROR(VLOOKUP(Tabla1[[#This Row],[team_name]],ten_fem,2,0),7)</f>
        <v>7</v>
      </c>
      <c r="AA375">
        <f>IFERROR(VLOOKUP(Tabla1[[#This Row],[team_name]],rug_fem,2,0),7)</f>
        <v>7</v>
      </c>
      <c r="AB375">
        <f>IFERROR(VLOOKUP(Tabla1[[#This Row],[team_name]],sqs_fem,2,0),7)</f>
        <v>7</v>
      </c>
      <c r="AC375">
        <f>IFERROR(VLOOKUP(Tabla1[[#This Row],[team_name]],vlp_fem,2,0),7)</f>
        <v>7</v>
      </c>
      <c r="AD375">
        <f>IFERROR(VLOOKUP(Tabla1[[#This Row],[team_name]],tem_fem,2,0),7)</f>
        <v>7</v>
      </c>
      <c r="AE375">
        <f>IFERROR(VLOOKUP(Tabla1[[#This Row],[team_name]],bal_fem,2,0),7)</f>
        <v>7</v>
      </c>
      <c r="AF375">
        <f>IFERROR(VLOOKUP(Tabla1[[#This Row],[team_name]],hck_fem,2,0),7)</f>
        <v>7</v>
      </c>
      <c r="AG375">
        <f>IFERROR(VLOOKUP(Tabla1[[#This Row],[team_name]],esg_fem,2,0),7)</f>
        <v>7</v>
      </c>
      <c r="AH375">
        <f>IFERROR(VLOOKUP(Tabla1[[#This Row],[team_name]],esg_fem,2,0),7)</f>
        <v>7</v>
      </c>
      <c r="AI375">
        <v>7</v>
      </c>
      <c r="AJ375">
        <v>7</v>
      </c>
      <c r="AK375">
        <v>7</v>
      </c>
      <c r="AL375">
        <v>7</v>
      </c>
      <c r="AM375">
        <v>7</v>
      </c>
      <c r="AN375">
        <v>7</v>
      </c>
      <c r="AO375">
        <v>7</v>
      </c>
      <c r="AP375">
        <v>7</v>
      </c>
      <c r="AQ375">
        <v>7</v>
      </c>
      <c r="AR375">
        <v>7</v>
      </c>
      <c r="AS375">
        <v>7</v>
      </c>
      <c r="AT375">
        <v>7</v>
      </c>
      <c r="AU375">
        <v>7</v>
      </c>
      <c r="AV375">
        <v>7</v>
      </c>
      <c r="AW375">
        <v>7</v>
      </c>
      <c r="AX375">
        <v>7</v>
      </c>
      <c r="AY375">
        <v>7</v>
      </c>
      <c r="AZ375">
        <v>7</v>
      </c>
      <c r="BA375">
        <v>7</v>
      </c>
      <c r="BB375">
        <v>7</v>
      </c>
      <c r="BC375">
        <v>7</v>
      </c>
      <c r="BD375">
        <v>7</v>
      </c>
      <c r="BE375">
        <v>7</v>
      </c>
      <c r="BF375">
        <v>7</v>
      </c>
      <c r="BG375">
        <v>7</v>
      </c>
      <c r="BH375">
        <v>3</v>
      </c>
      <c r="BI375">
        <v>3</v>
      </c>
      <c r="BJ375">
        <v>7</v>
      </c>
      <c r="BK375">
        <v>7</v>
      </c>
      <c r="BL375">
        <v>7</v>
      </c>
      <c r="BM375">
        <v>7</v>
      </c>
    </row>
    <row r="376" spans="1:65" x14ac:dyDescent="0.25">
      <c r="A376">
        <v>145</v>
      </c>
      <c r="B376" t="s">
        <v>387</v>
      </c>
      <c r="C376">
        <f>IFERROR(VLOOKUP(Tabla1[[#This Row],[team_name]],fut_masc,2,0),7)</f>
        <v>5</v>
      </c>
      <c r="D376">
        <f>IFERROR(VLOOKUP(Tabla1[[#This Row],[team_name]],fut_fem,2,0),7)</f>
        <v>7</v>
      </c>
      <c r="E376">
        <f>IFERROR(VLOOKUP(Tabla1[[#This Row],[team_name]],fts_masc,2,0),7)</f>
        <v>7</v>
      </c>
      <c r="F376">
        <f>IFERROR(VLOOKUP(Tabla1[[#This Row],[team_name]],fts_fem,2,0),7)</f>
        <v>7</v>
      </c>
      <c r="G376">
        <f>IFERROR(VLOOKUP(Tabla1[[#This Row],[team_name]],vol_masc,2,0),7)</f>
        <v>7</v>
      </c>
      <c r="H376">
        <f>IFERROR(VLOOKUP(Tabla1[[#This Row],[team_name]],bas_masc,2,0),7)</f>
        <v>7</v>
      </c>
      <c r="I376">
        <f>IFERROR(VLOOKUP(Tabla1[[#This Row],[team_name]],bes_masc,2,0),7)</f>
        <v>7</v>
      </c>
      <c r="J376">
        <f>IFERROR(VLOOKUP(Tabla1[[#This Row],[team_name]],bad_masc,2,0),7)</f>
        <v>7</v>
      </c>
      <c r="K376">
        <f>IFERROR(VLOOKUP(Tabla1[[#This Row],[team_name]],cur_masc,2,0),7)</f>
        <v>7</v>
      </c>
      <c r="L376">
        <f>IFERROR(VLOOKUP(Tabla1[[#This Row],[team_name]],ten_masc,2,0),7)</f>
        <v>7</v>
      </c>
      <c r="M376">
        <f>IFERROR(VLOOKUP(Tabla1[[#This Row],[team_name]],rug_masc,2,0),7)</f>
        <v>7</v>
      </c>
      <c r="N376">
        <f>IFERROR(VLOOKUP(Tabla1[[#This Row],[team_name]],sqs_masc,2,0),7)</f>
        <v>7</v>
      </c>
      <c r="O376">
        <f>IFERROR(VLOOKUP(Tabla1[[#This Row],[team_name]],vlp_masc,2,0),7)</f>
        <v>7</v>
      </c>
      <c r="P376">
        <f>IFERROR(VLOOKUP(Tabla1[[#This Row],[team_name]],tem_masc,2,0),7)</f>
        <v>7</v>
      </c>
      <c r="Q376">
        <f>IFERROR(VLOOKUP(Tabla1[[#This Row],[team_name]],bal_masc,2,0),7)</f>
        <v>7</v>
      </c>
      <c r="R376">
        <f>IFERROR(VLOOKUP(Tabla1[[#This Row],[team_name]],hck_masc,2,0),7)</f>
        <v>7</v>
      </c>
      <c r="S376">
        <f>IFERROR(VLOOKUP(Tabla1[[#This Row],[team_name]],arc_masc,2,0),7)</f>
        <v>7</v>
      </c>
      <c r="T376">
        <f>IFERROR(VLOOKUP(Tabla1[[#This Row],[team_name]],esg_masc,2,0),7)</f>
        <v>7</v>
      </c>
      <c r="U376">
        <f>IFERROR(VLOOKUP(Tabla1[[#This Row],[team_name]],vol_fem,2,0),7)</f>
        <v>7</v>
      </c>
      <c r="V376">
        <f>IFERROR(VLOOKUP(Tabla1[[#This Row],[team_name]],bas_fem,2,0),7)</f>
        <v>7</v>
      </c>
      <c r="W376">
        <f>IFERROR(VLOOKUP(Tabla1[[#This Row],[team_name]],bes_fem,2,0),7)</f>
        <v>7</v>
      </c>
      <c r="X376">
        <f>IFERROR(VLOOKUP(Tabla1[[#This Row],[team_name]],bad_fem,2,0),7)</f>
        <v>7</v>
      </c>
      <c r="Y376">
        <f>IFERROR(VLOOKUP(Tabla1[[#This Row],[team_name]],cur_fem,2,0),7)</f>
        <v>7</v>
      </c>
      <c r="Z376">
        <f>IFERROR(VLOOKUP(Tabla1[[#This Row],[team_name]],ten_fem,2,0),7)</f>
        <v>7</v>
      </c>
      <c r="AA376">
        <f>IFERROR(VLOOKUP(Tabla1[[#This Row],[team_name]],rug_fem,2,0),7)</f>
        <v>7</v>
      </c>
      <c r="AB376">
        <f>IFERROR(VLOOKUP(Tabla1[[#This Row],[team_name]],sqs_fem,2,0),7)</f>
        <v>7</v>
      </c>
      <c r="AC376">
        <f>IFERROR(VLOOKUP(Tabla1[[#This Row],[team_name]],vlp_fem,2,0),7)</f>
        <v>7</v>
      </c>
      <c r="AD376">
        <f>IFERROR(VLOOKUP(Tabla1[[#This Row],[team_name]],tem_fem,2,0),7)</f>
        <v>7</v>
      </c>
      <c r="AE376">
        <f>IFERROR(VLOOKUP(Tabla1[[#This Row],[team_name]],bal_fem,2,0),7)</f>
        <v>7</v>
      </c>
      <c r="AF376">
        <f>IFERROR(VLOOKUP(Tabla1[[#This Row],[team_name]],hck_fem,2,0),7)</f>
        <v>7</v>
      </c>
      <c r="AG376">
        <f>IFERROR(VLOOKUP(Tabla1[[#This Row],[team_name]],esg_fem,2,0),7)</f>
        <v>7</v>
      </c>
      <c r="AH376">
        <f>IFERROR(VLOOKUP(Tabla1[[#This Row],[team_name]],esg_fem,2,0),7)</f>
        <v>7</v>
      </c>
      <c r="AI376">
        <v>7</v>
      </c>
      <c r="AJ376">
        <v>7</v>
      </c>
      <c r="AK376">
        <v>7</v>
      </c>
      <c r="AL376">
        <v>7</v>
      </c>
      <c r="AM376">
        <v>7</v>
      </c>
      <c r="AN376">
        <v>7</v>
      </c>
      <c r="AO376">
        <v>7</v>
      </c>
      <c r="AP376">
        <v>7</v>
      </c>
      <c r="AQ376">
        <v>7</v>
      </c>
      <c r="AR376">
        <v>7</v>
      </c>
      <c r="AS376">
        <v>7</v>
      </c>
      <c r="AT376">
        <v>7</v>
      </c>
      <c r="AU376">
        <v>7</v>
      </c>
      <c r="AV376">
        <v>7</v>
      </c>
      <c r="AW376">
        <v>7</v>
      </c>
      <c r="AX376">
        <v>7</v>
      </c>
      <c r="AY376">
        <v>7</v>
      </c>
      <c r="AZ376">
        <v>7</v>
      </c>
      <c r="BA376">
        <v>7</v>
      </c>
      <c r="BB376">
        <v>7</v>
      </c>
      <c r="BC376">
        <v>7</v>
      </c>
      <c r="BD376">
        <v>7</v>
      </c>
      <c r="BE376">
        <v>7</v>
      </c>
      <c r="BF376">
        <v>7</v>
      </c>
      <c r="BG376">
        <v>7</v>
      </c>
      <c r="BH376">
        <v>3</v>
      </c>
      <c r="BI376">
        <v>3</v>
      </c>
      <c r="BJ376">
        <v>7</v>
      </c>
      <c r="BK376">
        <v>7</v>
      </c>
      <c r="BL376">
        <v>7</v>
      </c>
      <c r="BM376">
        <v>7</v>
      </c>
    </row>
    <row r="377" spans="1:65" x14ac:dyDescent="0.25">
      <c r="A377">
        <v>146</v>
      </c>
      <c r="B377" t="s">
        <v>361</v>
      </c>
      <c r="C377">
        <f>IFERROR(VLOOKUP(Tabla1[[#This Row],[team_name]],fut_masc,2,0),7)</f>
        <v>3</v>
      </c>
      <c r="D377">
        <f>IFERROR(VLOOKUP(Tabla1[[#This Row],[team_name]],fut_fem,2,0),7)</f>
        <v>7</v>
      </c>
      <c r="E377">
        <f>IFERROR(VLOOKUP(Tabla1[[#This Row],[team_name]],fts_masc,2,0),7)</f>
        <v>7</v>
      </c>
      <c r="F377">
        <f>IFERROR(VLOOKUP(Tabla1[[#This Row],[team_name]],fts_fem,2,0),7)</f>
        <v>7</v>
      </c>
      <c r="G377">
        <f>IFERROR(VLOOKUP(Tabla1[[#This Row],[team_name]],vol_masc,2,0),7)</f>
        <v>7</v>
      </c>
      <c r="H377">
        <f>IFERROR(VLOOKUP(Tabla1[[#This Row],[team_name]],bas_masc,2,0),7)</f>
        <v>3</v>
      </c>
      <c r="I377">
        <f>IFERROR(VLOOKUP(Tabla1[[#This Row],[team_name]],bes_masc,2,0),7)</f>
        <v>7</v>
      </c>
      <c r="J377">
        <f>IFERROR(VLOOKUP(Tabla1[[#This Row],[team_name]],bad_masc,2,0),7)</f>
        <v>7</v>
      </c>
      <c r="K377">
        <f>IFERROR(VLOOKUP(Tabla1[[#This Row],[team_name]],cur_masc,2,0),7)</f>
        <v>6</v>
      </c>
      <c r="L377">
        <f>IFERROR(VLOOKUP(Tabla1[[#This Row],[team_name]],ten_masc,2,0),7)</f>
        <v>7</v>
      </c>
      <c r="M377">
        <f>IFERROR(VLOOKUP(Tabla1[[#This Row],[team_name]],rug_masc,2,0),7)</f>
        <v>5</v>
      </c>
      <c r="N377">
        <f>IFERROR(VLOOKUP(Tabla1[[#This Row],[team_name]],sqs_masc,2,0),7)</f>
        <v>7</v>
      </c>
      <c r="O377">
        <f>IFERROR(VLOOKUP(Tabla1[[#This Row],[team_name]],vlp_masc,2,0),7)</f>
        <v>7</v>
      </c>
      <c r="P377">
        <f>IFERROR(VLOOKUP(Tabla1[[#This Row],[team_name]],tem_masc,2,0),7)</f>
        <v>2</v>
      </c>
      <c r="Q377">
        <f>IFERROR(VLOOKUP(Tabla1[[#This Row],[team_name]],bal_masc,2,0),7)</f>
        <v>7</v>
      </c>
      <c r="R377">
        <f>IFERROR(VLOOKUP(Tabla1[[#This Row],[team_name]],hck_masc,2,0),7)</f>
        <v>3</v>
      </c>
      <c r="S377">
        <f>IFERROR(VLOOKUP(Tabla1[[#This Row],[team_name]],arc_masc,2,0),7)</f>
        <v>7</v>
      </c>
      <c r="T377">
        <f>IFERROR(VLOOKUP(Tabla1[[#This Row],[team_name]],esg_masc,2,0),7)</f>
        <v>4</v>
      </c>
      <c r="U377">
        <f>IFERROR(VLOOKUP(Tabla1[[#This Row],[team_name]],vol_fem,2,0),7)</f>
        <v>7</v>
      </c>
      <c r="V377">
        <f>IFERROR(VLOOKUP(Tabla1[[#This Row],[team_name]],bas_fem,2,0),7)</f>
        <v>7</v>
      </c>
      <c r="W377">
        <f>IFERROR(VLOOKUP(Tabla1[[#This Row],[team_name]],bes_fem,2,0),7)</f>
        <v>7</v>
      </c>
      <c r="X377">
        <f>IFERROR(VLOOKUP(Tabla1[[#This Row],[team_name]],bad_fem,2,0),7)</f>
        <v>7</v>
      </c>
      <c r="Y377">
        <f>IFERROR(VLOOKUP(Tabla1[[#This Row],[team_name]],cur_fem,2,0),7)</f>
        <v>7</v>
      </c>
      <c r="Z377">
        <f>IFERROR(VLOOKUP(Tabla1[[#This Row],[team_name]],ten_fem,2,0),7)</f>
        <v>7</v>
      </c>
      <c r="AA377">
        <f>IFERROR(VLOOKUP(Tabla1[[#This Row],[team_name]],rug_fem,2,0),7)</f>
        <v>7</v>
      </c>
      <c r="AB377">
        <f>IFERROR(VLOOKUP(Tabla1[[#This Row],[team_name]],sqs_fem,2,0),7)</f>
        <v>7</v>
      </c>
      <c r="AC377">
        <f>IFERROR(VLOOKUP(Tabla1[[#This Row],[team_name]],vlp_fem,2,0),7)</f>
        <v>7</v>
      </c>
      <c r="AD377">
        <f>IFERROR(VLOOKUP(Tabla1[[#This Row],[team_name]],tem_fem,2,0),7)</f>
        <v>7</v>
      </c>
      <c r="AE377">
        <f>IFERROR(VLOOKUP(Tabla1[[#This Row],[team_name]],bal_fem,2,0),7)</f>
        <v>7</v>
      </c>
      <c r="AF377">
        <f>IFERROR(VLOOKUP(Tabla1[[#This Row],[team_name]],hck_fem,2,0),7)</f>
        <v>7</v>
      </c>
      <c r="AG377">
        <f>IFERROR(VLOOKUP(Tabla1[[#This Row],[team_name]],esg_fem,2,0),7)</f>
        <v>7</v>
      </c>
      <c r="AH377">
        <f>IFERROR(VLOOKUP(Tabla1[[#This Row],[team_name]],esg_fem,2,0),7)</f>
        <v>7</v>
      </c>
      <c r="AI377">
        <v>4</v>
      </c>
      <c r="AJ377">
        <v>7</v>
      </c>
      <c r="AK377">
        <v>7</v>
      </c>
      <c r="AL377">
        <v>7</v>
      </c>
      <c r="AM377">
        <v>7</v>
      </c>
      <c r="AN377">
        <v>7</v>
      </c>
      <c r="AO377">
        <v>7</v>
      </c>
      <c r="AP377">
        <v>7</v>
      </c>
      <c r="AQ377">
        <v>7</v>
      </c>
      <c r="AR377">
        <v>7</v>
      </c>
      <c r="AS377">
        <v>5</v>
      </c>
      <c r="AT377">
        <v>7</v>
      </c>
      <c r="AU377">
        <v>7</v>
      </c>
      <c r="AV377">
        <v>7</v>
      </c>
      <c r="AW377">
        <v>7</v>
      </c>
      <c r="AX377">
        <v>7</v>
      </c>
      <c r="AY377">
        <v>7</v>
      </c>
      <c r="AZ377">
        <v>7</v>
      </c>
      <c r="BA377">
        <v>7</v>
      </c>
      <c r="BB377">
        <v>7</v>
      </c>
      <c r="BC377">
        <v>7</v>
      </c>
      <c r="BD377">
        <v>7</v>
      </c>
      <c r="BE377">
        <v>7</v>
      </c>
      <c r="BF377">
        <v>7</v>
      </c>
      <c r="BG377">
        <v>7</v>
      </c>
      <c r="BH377">
        <v>3</v>
      </c>
      <c r="BI377">
        <v>3</v>
      </c>
      <c r="BJ377">
        <v>7</v>
      </c>
      <c r="BK377">
        <v>7</v>
      </c>
      <c r="BL377">
        <v>7</v>
      </c>
      <c r="BM377">
        <v>7</v>
      </c>
    </row>
    <row r="378" spans="1:65" x14ac:dyDescent="0.25">
      <c r="A378">
        <v>148</v>
      </c>
      <c r="B378" t="s">
        <v>423</v>
      </c>
      <c r="C378">
        <f>IFERROR(VLOOKUP(Tabla1[[#This Row],[team_name]],fut_masc,2,0),7)</f>
        <v>4</v>
      </c>
      <c r="D378">
        <f>IFERROR(VLOOKUP(Tabla1[[#This Row],[team_name]],fut_fem,2,0),7)</f>
        <v>7</v>
      </c>
      <c r="E378">
        <f>IFERROR(VLOOKUP(Tabla1[[#This Row],[team_name]],fts_masc,2,0),7)</f>
        <v>4</v>
      </c>
      <c r="F378">
        <f>IFERROR(VLOOKUP(Tabla1[[#This Row],[team_name]],fts_fem,2,0),7)</f>
        <v>7</v>
      </c>
      <c r="G378">
        <f>IFERROR(VLOOKUP(Tabla1[[#This Row],[team_name]],vol_masc,2,0),7)</f>
        <v>6</v>
      </c>
      <c r="H378">
        <f>IFERROR(VLOOKUP(Tabla1[[#This Row],[team_name]],bas_masc,2,0),7)</f>
        <v>3</v>
      </c>
      <c r="I378">
        <f>IFERROR(VLOOKUP(Tabla1[[#This Row],[team_name]],bes_masc,2,0),7)</f>
        <v>5</v>
      </c>
      <c r="J378">
        <f>IFERROR(VLOOKUP(Tabla1[[#This Row],[team_name]],bad_masc,2,0),7)</f>
        <v>6</v>
      </c>
      <c r="K378">
        <f>IFERROR(VLOOKUP(Tabla1[[#This Row],[team_name]],cur_masc,2,0),7)</f>
        <v>3</v>
      </c>
      <c r="L378">
        <f>IFERROR(VLOOKUP(Tabla1[[#This Row],[team_name]],ten_masc,2,0),7)</f>
        <v>7</v>
      </c>
      <c r="M378">
        <f>IFERROR(VLOOKUP(Tabla1[[#This Row],[team_name]],rug_masc,2,0),7)</f>
        <v>1</v>
      </c>
      <c r="N378">
        <f>IFERROR(VLOOKUP(Tabla1[[#This Row],[team_name]],sqs_masc,2,0),7)</f>
        <v>1</v>
      </c>
      <c r="O378">
        <f>IFERROR(VLOOKUP(Tabla1[[#This Row],[team_name]],vlp_masc,2,0),7)</f>
        <v>4</v>
      </c>
      <c r="P378">
        <f>IFERROR(VLOOKUP(Tabla1[[#This Row],[team_name]],tem_masc,2,0),7)</f>
        <v>4</v>
      </c>
      <c r="Q378">
        <f>IFERROR(VLOOKUP(Tabla1[[#This Row],[team_name]],bal_masc,2,0),7)</f>
        <v>7</v>
      </c>
      <c r="R378">
        <f>IFERROR(VLOOKUP(Tabla1[[#This Row],[team_name]],hck_masc,2,0),7)</f>
        <v>1</v>
      </c>
      <c r="S378">
        <f>IFERROR(VLOOKUP(Tabla1[[#This Row],[team_name]],arc_masc,2,0),7)</f>
        <v>7</v>
      </c>
      <c r="T378">
        <f>IFERROR(VLOOKUP(Tabla1[[#This Row],[team_name]],esg_masc,2,0),7)</f>
        <v>5</v>
      </c>
      <c r="U378">
        <f>IFERROR(VLOOKUP(Tabla1[[#This Row],[team_name]],vol_fem,2,0),7)</f>
        <v>7</v>
      </c>
      <c r="V378">
        <f>IFERROR(VLOOKUP(Tabla1[[#This Row],[team_name]],bas_fem,2,0),7)</f>
        <v>7</v>
      </c>
      <c r="W378">
        <f>IFERROR(VLOOKUP(Tabla1[[#This Row],[team_name]],bes_fem,2,0),7)</f>
        <v>7</v>
      </c>
      <c r="X378">
        <f>IFERROR(VLOOKUP(Tabla1[[#This Row],[team_name]],bad_fem,2,0),7)</f>
        <v>7</v>
      </c>
      <c r="Y378">
        <f>IFERROR(VLOOKUP(Tabla1[[#This Row],[team_name]],cur_fem,2,0),7)</f>
        <v>7</v>
      </c>
      <c r="Z378">
        <f>IFERROR(VLOOKUP(Tabla1[[#This Row],[team_name]],ten_fem,2,0),7)</f>
        <v>7</v>
      </c>
      <c r="AA378">
        <f>IFERROR(VLOOKUP(Tabla1[[#This Row],[team_name]],rug_fem,2,0),7)</f>
        <v>7</v>
      </c>
      <c r="AB378">
        <f>IFERROR(VLOOKUP(Tabla1[[#This Row],[team_name]],sqs_fem,2,0),7)</f>
        <v>7</v>
      </c>
      <c r="AC378">
        <f>IFERROR(VLOOKUP(Tabla1[[#This Row],[team_name]],vlp_fem,2,0),7)</f>
        <v>7</v>
      </c>
      <c r="AD378">
        <f>IFERROR(VLOOKUP(Tabla1[[#This Row],[team_name]],tem_fem,2,0),7)</f>
        <v>7</v>
      </c>
      <c r="AE378">
        <f>IFERROR(VLOOKUP(Tabla1[[#This Row],[team_name]],bal_fem,2,0),7)</f>
        <v>7</v>
      </c>
      <c r="AF378">
        <f>IFERROR(VLOOKUP(Tabla1[[#This Row],[team_name]],hck_fem,2,0),7)</f>
        <v>7</v>
      </c>
      <c r="AG378">
        <f>IFERROR(VLOOKUP(Tabla1[[#This Row],[team_name]],esg_fem,2,0),7)</f>
        <v>7</v>
      </c>
      <c r="AH378">
        <f>IFERROR(VLOOKUP(Tabla1[[#This Row],[team_name]],esg_fem,2,0),7)</f>
        <v>7</v>
      </c>
      <c r="AI378">
        <v>2</v>
      </c>
      <c r="AJ378">
        <v>3</v>
      </c>
      <c r="AK378">
        <v>4</v>
      </c>
      <c r="AL378">
        <v>3</v>
      </c>
      <c r="AM378">
        <v>4</v>
      </c>
      <c r="AN378">
        <v>7</v>
      </c>
      <c r="AO378">
        <v>3</v>
      </c>
      <c r="AP378">
        <v>7</v>
      </c>
      <c r="AQ378">
        <v>3</v>
      </c>
      <c r="AR378">
        <v>7</v>
      </c>
      <c r="AS378">
        <v>6</v>
      </c>
      <c r="AT378">
        <v>7</v>
      </c>
      <c r="AU378">
        <v>3</v>
      </c>
      <c r="AV378">
        <v>3</v>
      </c>
      <c r="AW378">
        <v>3</v>
      </c>
      <c r="AX378">
        <v>2</v>
      </c>
      <c r="AY378">
        <v>7</v>
      </c>
      <c r="AZ378">
        <v>6</v>
      </c>
      <c r="BA378">
        <v>6</v>
      </c>
      <c r="BB378">
        <v>3</v>
      </c>
      <c r="BC378">
        <v>7</v>
      </c>
      <c r="BD378">
        <v>7</v>
      </c>
      <c r="BE378">
        <v>5</v>
      </c>
      <c r="BF378">
        <v>6</v>
      </c>
      <c r="BG378">
        <v>4</v>
      </c>
      <c r="BH378">
        <v>3</v>
      </c>
      <c r="BI378">
        <v>3</v>
      </c>
      <c r="BJ378">
        <v>6</v>
      </c>
      <c r="BK378">
        <v>7</v>
      </c>
      <c r="BL378">
        <v>7</v>
      </c>
      <c r="BM378">
        <v>7</v>
      </c>
    </row>
    <row r="379" spans="1:65" x14ac:dyDescent="0.25">
      <c r="A379">
        <v>149</v>
      </c>
      <c r="B379" t="s">
        <v>457</v>
      </c>
      <c r="C379">
        <f>IFERROR(VLOOKUP(Tabla1[[#This Row],[team_name]],fut_masc,2,0),7)</f>
        <v>4</v>
      </c>
      <c r="D379">
        <f>IFERROR(VLOOKUP(Tabla1[[#This Row],[team_name]],fut_fem,2,0),7)</f>
        <v>7</v>
      </c>
      <c r="E379">
        <f>IFERROR(VLOOKUP(Tabla1[[#This Row],[team_name]],fts_masc,2,0),7)</f>
        <v>6</v>
      </c>
      <c r="F379">
        <f>IFERROR(VLOOKUP(Tabla1[[#This Row],[team_name]],fts_fem,2,0),7)</f>
        <v>7</v>
      </c>
      <c r="G379">
        <f>IFERROR(VLOOKUP(Tabla1[[#This Row],[team_name]],vol_masc,2,0),7)</f>
        <v>5</v>
      </c>
      <c r="H379">
        <f>IFERROR(VLOOKUP(Tabla1[[#This Row],[team_name]],bas_masc,2,0),7)</f>
        <v>6</v>
      </c>
      <c r="I379">
        <f>IFERROR(VLOOKUP(Tabla1[[#This Row],[team_name]],bes_masc,2,0),7)</f>
        <v>7</v>
      </c>
      <c r="J379">
        <f>IFERROR(VLOOKUP(Tabla1[[#This Row],[team_name]],bad_masc,2,0),7)</f>
        <v>7</v>
      </c>
      <c r="K379">
        <f>IFERROR(VLOOKUP(Tabla1[[#This Row],[team_name]],cur_masc,2,0),7)</f>
        <v>7</v>
      </c>
      <c r="L379">
        <f>IFERROR(VLOOKUP(Tabla1[[#This Row],[team_name]],ten_masc,2,0),7)</f>
        <v>7</v>
      </c>
      <c r="M379">
        <f>IFERROR(VLOOKUP(Tabla1[[#This Row],[team_name]],rug_masc,2,0),7)</f>
        <v>7</v>
      </c>
      <c r="N379">
        <f>IFERROR(VLOOKUP(Tabla1[[#This Row],[team_name]],sqs_masc,2,0),7)</f>
        <v>7</v>
      </c>
      <c r="O379">
        <f>IFERROR(VLOOKUP(Tabla1[[#This Row],[team_name]],vlp_masc,2,0),7)</f>
        <v>7</v>
      </c>
      <c r="P379">
        <f>IFERROR(VLOOKUP(Tabla1[[#This Row],[team_name]],tem_masc,2,0),7)</f>
        <v>7</v>
      </c>
      <c r="Q379">
        <f>IFERROR(VLOOKUP(Tabla1[[#This Row],[team_name]],bal_masc,2,0),7)</f>
        <v>7</v>
      </c>
      <c r="R379">
        <f>IFERROR(VLOOKUP(Tabla1[[#This Row],[team_name]],hck_masc,2,0),7)</f>
        <v>3</v>
      </c>
      <c r="S379">
        <f>IFERROR(VLOOKUP(Tabla1[[#This Row],[team_name]],arc_masc,2,0),7)</f>
        <v>7</v>
      </c>
      <c r="T379">
        <f>IFERROR(VLOOKUP(Tabla1[[#This Row],[team_name]],esg_masc,2,0),7)</f>
        <v>7</v>
      </c>
      <c r="U379">
        <f>IFERROR(VLOOKUP(Tabla1[[#This Row],[team_name]],vol_fem,2,0),7)</f>
        <v>7</v>
      </c>
      <c r="V379">
        <f>IFERROR(VLOOKUP(Tabla1[[#This Row],[team_name]],bas_fem,2,0),7)</f>
        <v>7</v>
      </c>
      <c r="W379">
        <f>IFERROR(VLOOKUP(Tabla1[[#This Row],[team_name]],bes_fem,2,0),7)</f>
        <v>7</v>
      </c>
      <c r="X379">
        <f>IFERROR(VLOOKUP(Tabla1[[#This Row],[team_name]],bad_fem,2,0),7)</f>
        <v>7</v>
      </c>
      <c r="Y379">
        <f>IFERROR(VLOOKUP(Tabla1[[#This Row],[team_name]],cur_fem,2,0),7)</f>
        <v>7</v>
      </c>
      <c r="Z379">
        <f>IFERROR(VLOOKUP(Tabla1[[#This Row],[team_name]],ten_fem,2,0),7)</f>
        <v>7</v>
      </c>
      <c r="AA379">
        <f>IFERROR(VLOOKUP(Tabla1[[#This Row],[team_name]],rug_fem,2,0),7)</f>
        <v>7</v>
      </c>
      <c r="AB379">
        <f>IFERROR(VLOOKUP(Tabla1[[#This Row],[team_name]],sqs_fem,2,0),7)</f>
        <v>7</v>
      </c>
      <c r="AC379">
        <f>IFERROR(VLOOKUP(Tabla1[[#This Row],[team_name]],vlp_fem,2,0),7)</f>
        <v>7</v>
      </c>
      <c r="AD379">
        <f>IFERROR(VLOOKUP(Tabla1[[#This Row],[team_name]],tem_fem,2,0),7)</f>
        <v>7</v>
      </c>
      <c r="AE379">
        <f>IFERROR(VLOOKUP(Tabla1[[#This Row],[team_name]],bal_fem,2,0),7)</f>
        <v>7</v>
      </c>
      <c r="AF379">
        <f>IFERROR(VLOOKUP(Tabla1[[#This Row],[team_name]],hck_fem,2,0),7)</f>
        <v>7</v>
      </c>
      <c r="AG379">
        <f>IFERROR(VLOOKUP(Tabla1[[#This Row],[team_name]],esg_fem,2,0),7)</f>
        <v>7</v>
      </c>
      <c r="AH379">
        <f>IFERROR(VLOOKUP(Tabla1[[#This Row],[team_name]],esg_fem,2,0),7)</f>
        <v>7</v>
      </c>
      <c r="AI379">
        <v>7</v>
      </c>
      <c r="AJ379">
        <v>7</v>
      </c>
      <c r="AK379">
        <v>7</v>
      </c>
      <c r="AL379">
        <v>7</v>
      </c>
      <c r="AM379">
        <v>7</v>
      </c>
      <c r="AN379">
        <v>7</v>
      </c>
      <c r="AO379">
        <v>7</v>
      </c>
      <c r="AP379">
        <v>7</v>
      </c>
      <c r="AQ379">
        <v>7</v>
      </c>
      <c r="AR379">
        <v>7</v>
      </c>
      <c r="AS379">
        <v>7</v>
      </c>
      <c r="AT379">
        <v>7</v>
      </c>
      <c r="AU379">
        <v>7</v>
      </c>
      <c r="AV379">
        <v>7</v>
      </c>
      <c r="AW379">
        <v>7</v>
      </c>
      <c r="AX379">
        <v>7</v>
      </c>
      <c r="AY379">
        <v>7</v>
      </c>
      <c r="AZ379">
        <v>7</v>
      </c>
      <c r="BA379">
        <v>7</v>
      </c>
      <c r="BB379">
        <v>7</v>
      </c>
      <c r="BC379">
        <v>7</v>
      </c>
      <c r="BD379">
        <v>7</v>
      </c>
      <c r="BE379">
        <v>7</v>
      </c>
      <c r="BF379">
        <v>7</v>
      </c>
      <c r="BG379">
        <v>7</v>
      </c>
      <c r="BH379">
        <v>3</v>
      </c>
      <c r="BI379">
        <v>3</v>
      </c>
      <c r="BJ379">
        <v>7</v>
      </c>
      <c r="BK379">
        <v>7</v>
      </c>
      <c r="BL379">
        <v>7</v>
      </c>
      <c r="BM379">
        <v>7</v>
      </c>
    </row>
    <row r="380" spans="1:65" x14ac:dyDescent="0.25">
      <c r="A380">
        <v>150</v>
      </c>
      <c r="B380" t="s">
        <v>474</v>
      </c>
      <c r="C380">
        <f>IFERROR(VLOOKUP(Tabla1[[#This Row],[team_name]],fut_masc,2,0),7)</f>
        <v>7</v>
      </c>
      <c r="D380">
        <f>IFERROR(VLOOKUP(Tabla1[[#This Row],[team_name]],fut_fem,2,0),7)</f>
        <v>7</v>
      </c>
      <c r="E380">
        <f>IFERROR(VLOOKUP(Tabla1[[#This Row],[team_name]],fts_masc,2,0),7)</f>
        <v>7</v>
      </c>
      <c r="F380">
        <f>IFERROR(VLOOKUP(Tabla1[[#This Row],[team_name]],fts_fem,2,0),7)</f>
        <v>7</v>
      </c>
      <c r="G380">
        <f>IFERROR(VLOOKUP(Tabla1[[#This Row],[team_name]],vol_masc,2,0),7)</f>
        <v>4</v>
      </c>
      <c r="H380">
        <f>IFERROR(VLOOKUP(Tabla1[[#This Row],[team_name]],bas_masc,2,0),7)</f>
        <v>7</v>
      </c>
      <c r="I380">
        <f>IFERROR(VLOOKUP(Tabla1[[#This Row],[team_name]],bes_masc,2,0),7)</f>
        <v>4</v>
      </c>
      <c r="J380">
        <f>IFERROR(VLOOKUP(Tabla1[[#This Row],[team_name]],bad_masc,2,0),7)</f>
        <v>7</v>
      </c>
      <c r="K380">
        <f>IFERROR(VLOOKUP(Tabla1[[#This Row],[team_name]],cur_masc,2,0),7)</f>
        <v>7</v>
      </c>
      <c r="L380">
        <f>IFERROR(VLOOKUP(Tabla1[[#This Row],[team_name]],ten_masc,2,0),7)</f>
        <v>7</v>
      </c>
      <c r="M380">
        <f>IFERROR(VLOOKUP(Tabla1[[#This Row],[team_name]],rug_masc,2,0),7)</f>
        <v>6</v>
      </c>
      <c r="N380">
        <f>IFERROR(VLOOKUP(Tabla1[[#This Row],[team_name]],sqs_masc,2,0),7)</f>
        <v>5</v>
      </c>
      <c r="O380">
        <f>IFERROR(VLOOKUP(Tabla1[[#This Row],[team_name]],vlp_masc,2,0),7)</f>
        <v>7</v>
      </c>
      <c r="P380">
        <f>IFERROR(VLOOKUP(Tabla1[[#This Row],[team_name]],tem_masc,2,0),7)</f>
        <v>7</v>
      </c>
      <c r="Q380">
        <f>IFERROR(VLOOKUP(Tabla1[[#This Row],[team_name]],bal_masc,2,0),7)</f>
        <v>7</v>
      </c>
      <c r="R380">
        <f>IFERROR(VLOOKUP(Tabla1[[#This Row],[team_name]],hck_masc,2,0),7)</f>
        <v>2</v>
      </c>
      <c r="S380">
        <f>IFERROR(VLOOKUP(Tabla1[[#This Row],[team_name]],arc_masc,2,0),7)</f>
        <v>5</v>
      </c>
      <c r="T380">
        <f>IFERROR(VLOOKUP(Tabla1[[#This Row],[team_name]],esg_masc,2,0),7)</f>
        <v>7</v>
      </c>
      <c r="U380">
        <f>IFERROR(VLOOKUP(Tabla1[[#This Row],[team_name]],vol_fem,2,0),7)</f>
        <v>7</v>
      </c>
      <c r="V380">
        <f>IFERROR(VLOOKUP(Tabla1[[#This Row],[team_name]],bas_fem,2,0),7)</f>
        <v>7</v>
      </c>
      <c r="W380">
        <f>IFERROR(VLOOKUP(Tabla1[[#This Row],[team_name]],bes_fem,2,0),7)</f>
        <v>7</v>
      </c>
      <c r="X380">
        <f>IFERROR(VLOOKUP(Tabla1[[#This Row],[team_name]],bad_fem,2,0),7)</f>
        <v>7</v>
      </c>
      <c r="Y380">
        <f>IFERROR(VLOOKUP(Tabla1[[#This Row],[team_name]],cur_fem,2,0),7)</f>
        <v>7</v>
      </c>
      <c r="Z380">
        <f>IFERROR(VLOOKUP(Tabla1[[#This Row],[team_name]],ten_fem,2,0),7)</f>
        <v>7</v>
      </c>
      <c r="AA380">
        <f>IFERROR(VLOOKUP(Tabla1[[#This Row],[team_name]],rug_fem,2,0),7)</f>
        <v>7</v>
      </c>
      <c r="AB380">
        <f>IFERROR(VLOOKUP(Tabla1[[#This Row],[team_name]],sqs_fem,2,0),7)</f>
        <v>7</v>
      </c>
      <c r="AC380">
        <f>IFERROR(VLOOKUP(Tabla1[[#This Row],[team_name]],vlp_fem,2,0),7)</f>
        <v>7</v>
      </c>
      <c r="AD380">
        <f>IFERROR(VLOOKUP(Tabla1[[#This Row],[team_name]],tem_fem,2,0),7)</f>
        <v>7</v>
      </c>
      <c r="AE380">
        <f>IFERROR(VLOOKUP(Tabla1[[#This Row],[team_name]],bal_fem,2,0),7)</f>
        <v>7</v>
      </c>
      <c r="AF380">
        <f>IFERROR(VLOOKUP(Tabla1[[#This Row],[team_name]],hck_fem,2,0),7)</f>
        <v>7</v>
      </c>
      <c r="AG380">
        <f>IFERROR(VLOOKUP(Tabla1[[#This Row],[team_name]],esg_fem,2,0),7)</f>
        <v>7</v>
      </c>
      <c r="AH380">
        <f>IFERROR(VLOOKUP(Tabla1[[#This Row],[team_name]],esg_fem,2,0),7)</f>
        <v>7</v>
      </c>
      <c r="AI380">
        <v>5</v>
      </c>
      <c r="AJ380">
        <v>7</v>
      </c>
      <c r="AK380">
        <v>7</v>
      </c>
      <c r="AL380">
        <v>7</v>
      </c>
      <c r="AM380">
        <v>7</v>
      </c>
      <c r="AN380">
        <v>7</v>
      </c>
      <c r="AO380">
        <v>7</v>
      </c>
      <c r="AP380">
        <v>7</v>
      </c>
      <c r="AQ380">
        <v>7</v>
      </c>
      <c r="AR380">
        <v>7</v>
      </c>
      <c r="AS380">
        <v>6</v>
      </c>
      <c r="AT380">
        <v>7</v>
      </c>
      <c r="AU380">
        <v>7</v>
      </c>
      <c r="AV380">
        <v>7</v>
      </c>
      <c r="AW380">
        <v>7</v>
      </c>
      <c r="AX380">
        <v>7</v>
      </c>
      <c r="AY380">
        <v>7</v>
      </c>
      <c r="AZ380">
        <v>7</v>
      </c>
      <c r="BA380">
        <v>6</v>
      </c>
      <c r="BB380">
        <v>7</v>
      </c>
      <c r="BC380">
        <v>7</v>
      </c>
      <c r="BD380">
        <v>7</v>
      </c>
      <c r="BE380">
        <v>7</v>
      </c>
      <c r="BF380">
        <v>7</v>
      </c>
      <c r="BG380">
        <v>7</v>
      </c>
      <c r="BH380">
        <v>3</v>
      </c>
      <c r="BI380">
        <v>3</v>
      </c>
      <c r="BJ380">
        <v>7</v>
      </c>
      <c r="BK380">
        <v>7</v>
      </c>
      <c r="BL380">
        <v>7</v>
      </c>
      <c r="BM380">
        <v>7</v>
      </c>
    </row>
    <row r="381" spans="1:65" x14ac:dyDescent="0.25">
      <c r="A381">
        <v>151</v>
      </c>
      <c r="B381" t="s">
        <v>479</v>
      </c>
      <c r="C381">
        <f>IFERROR(VLOOKUP(Tabla1[[#This Row],[team_name]],fut_masc,2,0),7)</f>
        <v>7</v>
      </c>
      <c r="D381">
        <f>IFERROR(VLOOKUP(Tabla1[[#This Row],[team_name]],fut_fem,2,0),7)</f>
        <v>7</v>
      </c>
      <c r="E381">
        <f>IFERROR(VLOOKUP(Tabla1[[#This Row],[team_name]],fts_masc,2,0),7)</f>
        <v>7</v>
      </c>
      <c r="F381">
        <f>IFERROR(VLOOKUP(Tabla1[[#This Row],[team_name]],fts_fem,2,0),7)</f>
        <v>7</v>
      </c>
      <c r="G381">
        <f>IFERROR(VLOOKUP(Tabla1[[#This Row],[team_name]],vol_masc,2,0),7)</f>
        <v>7</v>
      </c>
      <c r="H381">
        <f>IFERROR(VLOOKUP(Tabla1[[#This Row],[team_name]],bas_masc,2,0),7)</f>
        <v>7</v>
      </c>
      <c r="I381">
        <f>IFERROR(VLOOKUP(Tabla1[[#This Row],[team_name]],bes_masc,2,0),7)</f>
        <v>5</v>
      </c>
      <c r="J381">
        <f>IFERROR(VLOOKUP(Tabla1[[#This Row],[team_name]],bad_masc,2,0),7)</f>
        <v>7</v>
      </c>
      <c r="K381">
        <f>IFERROR(VLOOKUP(Tabla1[[#This Row],[team_name]],cur_masc,2,0),7)</f>
        <v>7</v>
      </c>
      <c r="L381">
        <f>IFERROR(VLOOKUP(Tabla1[[#This Row],[team_name]],ten_masc,2,0),7)</f>
        <v>7</v>
      </c>
      <c r="M381">
        <f>IFERROR(VLOOKUP(Tabla1[[#This Row],[team_name]],rug_masc,2,0),7)</f>
        <v>7</v>
      </c>
      <c r="N381">
        <f>IFERROR(VLOOKUP(Tabla1[[#This Row],[team_name]],sqs_masc,2,0),7)</f>
        <v>7</v>
      </c>
      <c r="O381">
        <f>IFERROR(VLOOKUP(Tabla1[[#This Row],[team_name]],vlp_masc,2,0),7)</f>
        <v>7</v>
      </c>
      <c r="P381">
        <f>IFERROR(VLOOKUP(Tabla1[[#This Row],[team_name]],tem_masc,2,0),7)</f>
        <v>7</v>
      </c>
      <c r="Q381">
        <f>IFERROR(VLOOKUP(Tabla1[[#This Row],[team_name]],bal_masc,2,0),7)</f>
        <v>7</v>
      </c>
      <c r="R381">
        <f>IFERROR(VLOOKUP(Tabla1[[#This Row],[team_name]],hck_masc,2,0),7)</f>
        <v>7</v>
      </c>
      <c r="S381">
        <f>IFERROR(VLOOKUP(Tabla1[[#This Row],[team_name]],arc_masc,2,0),7)</f>
        <v>7</v>
      </c>
      <c r="T381">
        <f>IFERROR(VLOOKUP(Tabla1[[#This Row],[team_name]],esg_masc,2,0),7)</f>
        <v>7</v>
      </c>
      <c r="U381">
        <f>IFERROR(VLOOKUP(Tabla1[[#This Row],[team_name]],vol_fem,2,0),7)</f>
        <v>7</v>
      </c>
      <c r="V381">
        <f>IFERROR(VLOOKUP(Tabla1[[#This Row],[team_name]],bas_fem,2,0),7)</f>
        <v>7</v>
      </c>
      <c r="W381">
        <f>IFERROR(VLOOKUP(Tabla1[[#This Row],[team_name]],bes_fem,2,0),7)</f>
        <v>7</v>
      </c>
      <c r="X381">
        <f>IFERROR(VLOOKUP(Tabla1[[#This Row],[team_name]],bad_fem,2,0),7)</f>
        <v>7</v>
      </c>
      <c r="Y381">
        <f>IFERROR(VLOOKUP(Tabla1[[#This Row],[team_name]],cur_fem,2,0),7)</f>
        <v>7</v>
      </c>
      <c r="Z381">
        <f>IFERROR(VLOOKUP(Tabla1[[#This Row],[team_name]],ten_fem,2,0),7)</f>
        <v>7</v>
      </c>
      <c r="AA381">
        <f>IFERROR(VLOOKUP(Tabla1[[#This Row],[team_name]],rug_fem,2,0),7)</f>
        <v>7</v>
      </c>
      <c r="AB381">
        <f>IFERROR(VLOOKUP(Tabla1[[#This Row],[team_name]],sqs_fem,2,0),7)</f>
        <v>7</v>
      </c>
      <c r="AC381">
        <f>IFERROR(VLOOKUP(Tabla1[[#This Row],[team_name]],vlp_fem,2,0),7)</f>
        <v>7</v>
      </c>
      <c r="AD381">
        <f>IFERROR(VLOOKUP(Tabla1[[#This Row],[team_name]],tem_fem,2,0),7)</f>
        <v>7</v>
      </c>
      <c r="AE381">
        <f>IFERROR(VLOOKUP(Tabla1[[#This Row],[team_name]],bal_fem,2,0),7)</f>
        <v>7</v>
      </c>
      <c r="AF381">
        <f>IFERROR(VLOOKUP(Tabla1[[#This Row],[team_name]],hck_fem,2,0),7)</f>
        <v>7</v>
      </c>
      <c r="AG381">
        <f>IFERROR(VLOOKUP(Tabla1[[#This Row],[team_name]],esg_fem,2,0),7)</f>
        <v>7</v>
      </c>
      <c r="AH381">
        <f>IFERROR(VLOOKUP(Tabla1[[#This Row],[team_name]],esg_fem,2,0),7)</f>
        <v>7</v>
      </c>
      <c r="AI381">
        <v>7</v>
      </c>
      <c r="AJ381">
        <v>7</v>
      </c>
      <c r="AK381">
        <v>7</v>
      </c>
      <c r="AL381">
        <v>7</v>
      </c>
      <c r="AM381">
        <v>7</v>
      </c>
      <c r="AN381">
        <v>7</v>
      </c>
      <c r="AO381">
        <v>7</v>
      </c>
      <c r="AP381">
        <v>7</v>
      </c>
      <c r="AQ381">
        <v>7</v>
      </c>
      <c r="AR381">
        <v>7</v>
      </c>
      <c r="AS381">
        <v>7</v>
      </c>
      <c r="AT381">
        <v>7</v>
      </c>
      <c r="AU381">
        <v>7</v>
      </c>
      <c r="AV381">
        <v>7</v>
      </c>
      <c r="AW381">
        <v>7</v>
      </c>
      <c r="AX381">
        <v>7</v>
      </c>
      <c r="AY381">
        <v>7</v>
      </c>
      <c r="AZ381">
        <v>7</v>
      </c>
      <c r="BA381">
        <v>7</v>
      </c>
      <c r="BB381">
        <v>7</v>
      </c>
      <c r="BC381">
        <v>7</v>
      </c>
      <c r="BD381">
        <v>7</v>
      </c>
      <c r="BE381">
        <v>7</v>
      </c>
      <c r="BF381">
        <v>7</v>
      </c>
      <c r="BG381">
        <v>7</v>
      </c>
      <c r="BH381">
        <v>3</v>
      </c>
      <c r="BI381">
        <v>3</v>
      </c>
      <c r="BJ381">
        <v>7</v>
      </c>
      <c r="BK381">
        <v>7</v>
      </c>
      <c r="BL381">
        <v>7</v>
      </c>
      <c r="BM381">
        <v>7</v>
      </c>
    </row>
    <row r="382" spans="1:65" x14ac:dyDescent="0.25">
      <c r="A382">
        <v>152</v>
      </c>
      <c r="B382" t="s">
        <v>449</v>
      </c>
      <c r="C382">
        <f>IFERROR(VLOOKUP(Tabla1[[#This Row],[team_name]],fut_masc,2,0),7)</f>
        <v>5</v>
      </c>
      <c r="D382">
        <f>IFERROR(VLOOKUP(Tabla1[[#This Row],[team_name]],fut_fem,2,0),7)</f>
        <v>7</v>
      </c>
      <c r="E382">
        <f>IFERROR(VLOOKUP(Tabla1[[#This Row],[team_name]],fts_masc,2,0),7)</f>
        <v>7</v>
      </c>
      <c r="F382">
        <f>IFERROR(VLOOKUP(Tabla1[[#This Row],[team_name]],fts_fem,2,0),7)</f>
        <v>7</v>
      </c>
      <c r="G382">
        <f>IFERROR(VLOOKUP(Tabla1[[#This Row],[team_name]],vol_masc,2,0),7)</f>
        <v>7</v>
      </c>
      <c r="H382">
        <f>IFERROR(VLOOKUP(Tabla1[[#This Row],[team_name]],bas_masc,2,0),7)</f>
        <v>5</v>
      </c>
      <c r="I382">
        <f>IFERROR(VLOOKUP(Tabla1[[#This Row],[team_name]],bes_masc,2,0),7)</f>
        <v>4</v>
      </c>
      <c r="J382">
        <f>IFERROR(VLOOKUP(Tabla1[[#This Row],[team_name]],bad_masc,2,0),7)</f>
        <v>7</v>
      </c>
      <c r="K382">
        <f>IFERROR(VLOOKUP(Tabla1[[#This Row],[team_name]],cur_masc,2,0),7)</f>
        <v>7</v>
      </c>
      <c r="L382">
        <f>IFERROR(VLOOKUP(Tabla1[[#This Row],[team_name]],ten_masc,2,0),7)</f>
        <v>7</v>
      </c>
      <c r="M382">
        <f>IFERROR(VLOOKUP(Tabla1[[#This Row],[team_name]],rug_masc,2,0),7)</f>
        <v>7</v>
      </c>
      <c r="N382">
        <f>IFERROR(VLOOKUP(Tabla1[[#This Row],[team_name]],sqs_masc,2,0),7)</f>
        <v>7</v>
      </c>
      <c r="O382">
        <f>IFERROR(VLOOKUP(Tabla1[[#This Row],[team_name]],vlp_masc,2,0),7)</f>
        <v>7</v>
      </c>
      <c r="P382">
        <f>IFERROR(VLOOKUP(Tabla1[[#This Row],[team_name]],tem_masc,2,0),7)</f>
        <v>7</v>
      </c>
      <c r="Q382">
        <f>IFERROR(VLOOKUP(Tabla1[[#This Row],[team_name]],bal_masc,2,0),7)</f>
        <v>7</v>
      </c>
      <c r="R382">
        <f>IFERROR(VLOOKUP(Tabla1[[#This Row],[team_name]],hck_masc,2,0),7)</f>
        <v>7</v>
      </c>
      <c r="S382">
        <f>IFERROR(VLOOKUP(Tabla1[[#This Row],[team_name]],arc_masc,2,0),7)</f>
        <v>7</v>
      </c>
      <c r="T382">
        <f>IFERROR(VLOOKUP(Tabla1[[#This Row],[team_name]],esg_masc,2,0),7)</f>
        <v>7</v>
      </c>
      <c r="U382">
        <f>IFERROR(VLOOKUP(Tabla1[[#This Row],[team_name]],vol_fem,2,0),7)</f>
        <v>7</v>
      </c>
      <c r="V382">
        <f>IFERROR(VLOOKUP(Tabla1[[#This Row],[team_name]],bas_fem,2,0),7)</f>
        <v>7</v>
      </c>
      <c r="W382">
        <f>IFERROR(VLOOKUP(Tabla1[[#This Row],[team_name]],bes_fem,2,0),7)</f>
        <v>7</v>
      </c>
      <c r="X382">
        <f>IFERROR(VLOOKUP(Tabla1[[#This Row],[team_name]],bad_fem,2,0),7)</f>
        <v>7</v>
      </c>
      <c r="Y382">
        <f>IFERROR(VLOOKUP(Tabla1[[#This Row],[team_name]],cur_fem,2,0),7)</f>
        <v>7</v>
      </c>
      <c r="Z382">
        <f>IFERROR(VLOOKUP(Tabla1[[#This Row],[team_name]],ten_fem,2,0),7)</f>
        <v>7</v>
      </c>
      <c r="AA382">
        <f>IFERROR(VLOOKUP(Tabla1[[#This Row],[team_name]],rug_fem,2,0),7)</f>
        <v>7</v>
      </c>
      <c r="AB382">
        <f>IFERROR(VLOOKUP(Tabla1[[#This Row],[team_name]],sqs_fem,2,0),7)</f>
        <v>7</v>
      </c>
      <c r="AC382">
        <f>IFERROR(VLOOKUP(Tabla1[[#This Row],[team_name]],vlp_fem,2,0),7)</f>
        <v>7</v>
      </c>
      <c r="AD382">
        <f>IFERROR(VLOOKUP(Tabla1[[#This Row],[team_name]],tem_fem,2,0),7)</f>
        <v>7</v>
      </c>
      <c r="AE382">
        <f>IFERROR(VLOOKUP(Tabla1[[#This Row],[team_name]],bal_fem,2,0),7)</f>
        <v>7</v>
      </c>
      <c r="AF382">
        <f>IFERROR(VLOOKUP(Tabla1[[#This Row],[team_name]],hck_fem,2,0),7)</f>
        <v>7</v>
      </c>
      <c r="AG382">
        <f>IFERROR(VLOOKUP(Tabla1[[#This Row],[team_name]],esg_fem,2,0),7)</f>
        <v>7</v>
      </c>
      <c r="AH382">
        <f>IFERROR(VLOOKUP(Tabla1[[#This Row],[team_name]],esg_fem,2,0),7)</f>
        <v>7</v>
      </c>
      <c r="AI382">
        <v>7</v>
      </c>
      <c r="AJ382">
        <v>7</v>
      </c>
      <c r="AK382">
        <v>7</v>
      </c>
      <c r="AL382">
        <v>7</v>
      </c>
      <c r="AM382">
        <v>7</v>
      </c>
      <c r="AN382">
        <v>7</v>
      </c>
      <c r="AO382">
        <v>7</v>
      </c>
      <c r="AP382">
        <v>7</v>
      </c>
      <c r="AQ382">
        <v>7</v>
      </c>
      <c r="AR382">
        <v>7</v>
      </c>
      <c r="AS382">
        <v>7</v>
      </c>
      <c r="AT382">
        <v>7</v>
      </c>
      <c r="AU382">
        <v>7</v>
      </c>
      <c r="AV382">
        <v>7</v>
      </c>
      <c r="AW382">
        <v>7</v>
      </c>
      <c r="AX382">
        <v>7</v>
      </c>
      <c r="AY382">
        <v>7</v>
      </c>
      <c r="AZ382">
        <v>7</v>
      </c>
      <c r="BA382">
        <v>7</v>
      </c>
      <c r="BB382">
        <v>7</v>
      </c>
      <c r="BC382">
        <v>7</v>
      </c>
      <c r="BD382">
        <v>7</v>
      </c>
      <c r="BE382">
        <v>7</v>
      </c>
      <c r="BF382">
        <v>7</v>
      </c>
      <c r="BG382">
        <v>7</v>
      </c>
      <c r="BH382">
        <v>3</v>
      </c>
      <c r="BI382">
        <v>3</v>
      </c>
      <c r="BJ382">
        <v>7</v>
      </c>
      <c r="BK382">
        <v>7</v>
      </c>
      <c r="BL382">
        <v>7</v>
      </c>
      <c r="BM382">
        <v>7</v>
      </c>
    </row>
    <row r="383" spans="1:65" x14ac:dyDescent="0.25">
      <c r="A383">
        <v>153</v>
      </c>
      <c r="B383" t="s">
        <v>398</v>
      </c>
      <c r="C383">
        <f>IFERROR(VLOOKUP(Tabla1[[#This Row],[team_name]],fut_masc,2,0),7)</f>
        <v>2</v>
      </c>
      <c r="D383">
        <f>IFERROR(VLOOKUP(Tabla1[[#This Row],[team_name]],fut_fem,2,0),7)</f>
        <v>7</v>
      </c>
      <c r="E383">
        <f>IFERROR(VLOOKUP(Tabla1[[#This Row],[team_name]],fts_masc,2,0),7)</f>
        <v>3</v>
      </c>
      <c r="F383">
        <f>IFERROR(VLOOKUP(Tabla1[[#This Row],[team_name]],fts_fem,2,0),7)</f>
        <v>7</v>
      </c>
      <c r="G383">
        <f>IFERROR(VLOOKUP(Tabla1[[#This Row],[team_name]],vol_masc,2,0),7)</f>
        <v>7</v>
      </c>
      <c r="H383">
        <f>IFERROR(VLOOKUP(Tabla1[[#This Row],[team_name]],bas_masc,2,0),7)</f>
        <v>4</v>
      </c>
      <c r="I383">
        <f>IFERROR(VLOOKUP(Tabla1[[#This Row],[team_name]],bes_masc,2,0),7)</f>
        <v>2</v>
      </c>
      <c r="J383">
        <f>IFERROR(VLOOKUP(Tabla1[[#This Row],[team_name]],bad_masc,2,0),7)</f>
        <v>7</v>
      </c>
      <c r="K383">
        <f>IFERROR(VLOOKUP(Tabla1[[#This Row],[team_name]],cur_masc,2,0),7)</f>
        <v>7</v>
      </c>
      <c r="L383">
        <f>IFERROR(VLOOKUP(Tabla1[[#This Row],[team_name]],ten_masc,2,0),7)</f>
        <v>7</v>
      </c>
      <c r="M383">
        <f>IFERROR(VLOOKUP(Tabla1[[#This Row],[team_name]],rug_masc,2,0),7)</f>
        <v>7</v>
      </c>
      <c r="N383">
        <f>IFERROR(VLOOKUP(Tabla1[[#This Row],[team_name]],sqs_masc,2,0),7)</f>
        <v>7</v>
      </c>
      <c r="O383">
        <f>IFERROR(VLOOKUP(Tabla1[[#This Row],[team_name]],vlp_masc,2,0),7)</f>
        <v>7</v>
      </c>
      <c r="P383">
        <f>IFERROR(VLOOKUP(Tabla1[[#This Row],[team_name]],tem_masc,2,0),7)</f>
        <v>7</v>
      </c>
      <c r="Q383">
        <f>IFERROR(VLOOKUP(Tabla1[[#This Row],[team_name]],bal_masc,2,0),7)</f>
        <v>7</v>
      </c>
      <c r="R383">
        <f>IFERROR(VLOOKUP(Tabla1[[#This Row],[team_name]],hck_masc,2,0),7)</f>
        <v>6</v>
      </c>
      <c r="S383">
        <f>IFERROR(VLOOKUP(Tabla1[[#This Row],[team_name]],arc_masc,2,0),7)</f>
        <v>5</v>
      </c>
      <c r="T383">
        <f>IFERROR(VLOOKUP(Tabla1[[#This Row],[team_name]],esg_masc,2,0),7)</f>
        <v>4</v>
      </c>
      <c r="U383">
        <f>IFERROR(VLOOKUP(Tabla1[[#This Row],[team_name]],vol_fem,2,0),7)</f>
        <v>7</v>
      </c>
      <c r="V383">
        <f>IFERROR(VLOOKUP(Tabla1[[#This Row],[team_name]],bas_fem,2,0),7)</f>
        <v>7</v>
      </c>
      <c r="W383">
        <f>IFERROR(VLOOKUP(Tabla1[[#This Row],[team_name]],bes_fem,2,0),7)</f>
        <v>7</v>
      </c>
      <c r="X383">
        <f>IFERROR(VLOOKUP(Tabla1[[#This Row],[team_name]],bad_fem,2,0),7)</f>
        <v>7</v>
      </c>
      <c r="Y383">
        <f>IFERROR(VLOOKUP(Tabla1[[#This Row],[team_name]],cur_fem,2,0),7)</f>
        <v>7</v>
      </c>
      <c r="Z383">
        <f>IFERROR(VLOOKUP(Tabla1[[#This Row],[team_name]],ten_fem,2,0),7)</f>
        <v>7</v>
      </c>
      <c r="AA383">
        <f>IFERROR(VLOOKUP(Tabla1[[#This Row],[team_name]],rug_fem,2,0),7)</f>
        <v>7</v>
      </c>
      <c r="AB383">
        <f>IFERROR(VLOOKUP(Tabla1[[#This Row],[team_name]],sqs_fem,2,0),7)</f>
        <v>7</v>
      </c>
      <c r="AC383">
        <f>IFERROR(VLOOKUP(Tabla1[[#This Row],[team_name]],vlp_fem,2,0),7)</f>
        <v>7</v>
      </c>
      <c r="AD383">
        <f>IFERROR(VLOOKUP(Tabla1[[#This Row],[team_name]],tem_fem,2,0),7)</f>
        <v>7</v>
      </c>
      <c r="AE383">
        <f>IFERROR(VLOOKUP(Tabla1[[#This Row],[team_name]],bal_fem,2,0),7)</f>
        <v>7</v>
      </c>
      <c r="AF383">
        <f>IFERROR(VLOOKUP(Tabla1[[#This Row],[team_name]],hck_fem,2,0),7)</f>
        <v>7</v>
      </c>
      <c r="AG383">
        <f>IFERROR(VLOOKUP(Tabla1[[#This Row],[team_name]],esg_fem,2,0),7)</f>
        <v>7</v>
      </c>
      <c r="AH383">
        <f>IFERROR(VLOOKUP(Tabla1[[#This Row],[team_name]],esg_fem,2,0),7)</f>
        <v>7</v>
      </c>
      <c r="AI383">
        <v>4</v>
      </c>
      <c r="AJ383">
        <v>7</v>
      </c>
      <c r="AK383">
        <v>7</v>
      </c>
      <c r="AL383">
        <v>7</v>
      </c>
      <c r="AM383">
        <v>7</v>
      </c>
      <c r="AN383">
        <v>7</v>
      </c>
      <c r="AO383">
        <v>7</v>
      </c>
      <c r="AP383">
        <v>7</v>
      </c>
      <c r="AQ383">
        <v>7</v>
      </c>
      <c r="AR383">
        <v>7</v>
      </c>
      <c r="AS383">
        <v>7</v>
      </c>
      <c r="AT383">
        <v>7</v>
      </c>
      <c r="AU383">
        <v>7</v>
      </c>
      <c r="AV383">
        <v>7</v>
      </c>
      <c r="AW383">
        <v>7</v>
      </c>
      <c r="AX383">
        <v>7</v>
      </c>
      <c r="AY383">
        <v>7</v>
      </c>
      <c r="AZ383">
        <v>7</v>
      </c>
      <c r="BA383">
        <v>7</v>
      </c>
      <c r="BB383">
        <v>7</v>
      </c>
      <c r="BC383">
        <v>7</v>
      </c>
      <c r="BD383">
        <v>7</v>
      </c>
      <c r="BE383">
        <v>7</v>
      </c>
      <c r="BF383">
        <v>7</v>
      </c>
      <c r="BG383">
        <v>7</v>
      </c>
      <c r="BH383">
        <v>3</v>
      </c>
      <c r="BI383">
        <v>3</v>
      </c>
      <c r="BJ383">
        <v>7</v>
      </c>
      <c r="BK383">
        <v>7</v>
      </c>
      <c r="BL383">
        <v>7</v>
      </c>
      <c r="BM383">
        <v>7</v>
      </c>
    </row>
    <row r="384" spans="1:65" x14ac:dyDescent="0.25">
      <c r="A384">
        <v>154</v>
      </c>
      <c r="B384" t="s">
        <v>441</v>
      </c>
      <c r="C384">
        <f>IFERROR(VLOOKUP(Tabla1[[#This Row],[team_name]],fut_masc,2,0),7)</f>
        <v>7</v>
      </c>
      <c r="D384">
        <f>IFERROR(VLOOKUP(Tabla1[[#This Row],[team_name]],fut_fem,2,0),7)</f>
        <v>7</v>
      </c>
      <c r="E384">
        <f>IFERROR(VLOOKUP(Tabla1[[#This Row],[team_name]],fts_masc,2,0),7)</f>
        <v>7</v>
      </c>
      <c r="F384">
        <f>IFERROR(VLOOKUP(Tabla1[[#This Row],[team_name]],fts_fem,2,0),7)</f>
        <v>7</v>
      </c>
      <c r="G384">
        <f>IFERROR(VLOOKUP(Tabla1[[#This Row],[team_name]],vol_masc,2,0),7)</f>
        <v>7</v>
      </c>
      <c r="H384">
        <f>IFERROR(VLOOKUP(Tabla1[[#This Row],[team_name]],bas_masc,2,0),7)</f>
        <v>6</v>
      </c>
      <c r="I384">
        <f>IFERROR(VLOOKUP(Tabla1[[#This Row],[team_name]],bes_masc,2,0),7)</f>
        <v>7</v>
      </c>
      <c r="J384">
        <f>IFERROR(VLOOKUP(Tabla1[[#This Row],[team_name]],bad_masc,2,0),7)</f>
        <v>7</v>
      </c>
      <c r="K384">
        <f>IFERROR(VLOOKUP(Tabla1[[#This Row],[team_name]],cur_masc,2,0),7)</f>
        <v>7</v>
      </c>
      <c r="L384">
        <f>IFERROR(VLOOKUP(Tabla1[[#This Row],[team_name]],ten_masc,2,0),7)</f>
        <v>7</v>
      </c>
      <c r="M384">
        <f>IFERROR(VLOOKUP(Tabla1[[#This Row],[team_name]],rug_masc,2,0),7)</f>
        <v>6</v>
      </c>
      <c r="N384">
        <f>IFERROR(VLOOKUP(Tabla1[[#This Row],[team_name]],sqs_masc,2,0),7)</f>
        <v>7</v>
      </c>
      <c r="O384">
        <f>IFERROR(VLOOKUP(Tabla1[[#This Row],[team_name]],vlp_masc,2,0),7)</f>
        <v>7</v>
      </c>
      <c r="P384">
        <f>IFERROR(VLOOKUP(Tabla1[[#This Row],[team_name]],tem_masc,2,0),7)</f>
        <v>7</v>
      </c>
      <c r="Q384">
        <f>IFERROR(VLOOKUP(Tabla1[[#This Row],[team_name]],bal_masc,2,0),7)</f>
        <v>7</v>
      </c>
      <c r="R384">
        <f>IFERROR(VLOOKUP(Tabla1[[#This Row],[team_name]],hck_masc,2,0),7)</f>
        <v>4</v>
      </c>
      <c r="S384">
        <f>IFERROR(VLOOKUP(Tabla1[[#This Row],[team_name]],arc_masc,2,0),7)</f>
        <v>7</v>
      </c>
      <c r="T384">
        <f>IFERROR(VLOOKUP(Tabla1[[#This Row],[team_name]],esg_masc,2,0),7)</f>
        <v>7</v>
      </c>
      <c r="U384">
        <f>IFERROR(VLOOKUP(Tabla1[[#This Row],[team_name]],vol_fem,2,0),7)</f>
        <v>7</v>
      </c>
      <c r="V384">
        <f>IFERROR(VLOOKUP(Tabla1[[#This Row],[team_name]],bas_fem,2,0),7)</f>
        <v>7</v>
      </c>
      <c r="W384">
        <f>IFERROR(VLOOKUP(Tabla1[[#This Row],[team_name]],bes_fem,2,0),7)</f>
        <v>7</v>
      </c>
      <c r="X384">
        <f>IFERROR(VLOOKUP(Tabla1[[#This Row],[team_name]],bad_fem,2,0),7)</f>
        <v>7</v>
      </c>
      <c r="Y384">
        <f>IFERROR(VLOOKUP(Tabla1[[#This Row],[team_name]],cur_fem,2,0),7)</f>
        <v>7</v>
      </c>
      <c r="Z384">
        <f>IFERROR(VLOOKUP(Tabla1[[#This Row],[team_name]],ten_fem,2,0),7)</f>
        <v>7</v>
      </c>
      <c r="AA384">
        <f>IFERROR(VLOOKUP(Tabla1[[#This Row],[team_name]],rug_fem,2,0),7)</f>
        <v>7</v>
      </c>
      <c r="AB384">
        <f>IFERROR(VLOOKUP(Tabla1[[#This Row],[team_name]],sqs_fem,2,0),7)</f>
        <v>7</v>
      </c>
      <c r="AC384">
        <f>IFERROR(VLOOKUP(Tabla1[[#This Row],[team_name]],vlp_fem,2,0),7)</f>
        <v>7</v>
      </c>
      <c r="AD384">
        <f>IFERROR(VLOOKUP(Tabla1[[#This Row],[team_name]],tem_fem,2,0),7)</f>
        <v>7</v>
      </c>
      <c r="AE384">
        <f>IFERROR(VLOOKUP(Tabla1[[#This Row],[team_name]],bal_fem,2,0),7)</f>
        <v>7</v>
      </c>
      <c r="AF384">
        <f>IFERROR(VLOOKUP(Tabla1[[#This Row],[team_name]],hck_fem,2,0),7)</f>
        <v>7</v>
      </c>
      <c r="AG384">
        <f>IFERROR(VLOOKUP(Tabla1[[#This Row],[team_name]],esg_fem,2,0),7)</f>
        <v>7</v>
      </c>
      <c r="AH384">
        <f>IFERROR(VLOOKUP(Tabla1[[#This Row],[team_name]],esg_fem,2,0),7)</f>
        <v>7</v>
      </c>
      <c r="AI384">
        <v>7</v>
      </c>
      <c r="AJ384">
        <v>7</v>
      </c>
      <c r="AK384">
        <v>7</v>
      </c>
      <c r="AL384">
        <v>7</v>
      </c>
      <c r="AM384">
        <v>7</v>
      </c>
      <c r="AN384">
        <v>7</v>
      </c>
      <c r="AO384">
        <v>7</v>
      </c>
      <c r="AP384">
        <v>7</v>
      </c>
      <c r="AQ384">
        <v>7</v>
      </c>
      <c r="AR384">
        <v>7</v>
      </c>
      <c r="AS384">
        <v>7</v>
      </c>
      <c r="AT384">
        <v>7</v>
      </c>
      <c r="AU384">
        <v>7</v>
      </c>
      <c r="AV384">
        <v>7</v>
      </c>
      <c r="AW384">
        <v>7</v>
      </c>
      <c r="AX384">
        <v>7</v>
      </c>
      <c r="AY384">
        <v>7</v>
      </c>
      <c r="AZ384">
        <v>7</v>
      </c>
      <c r="BA384">
        <v>7</v>
      </c>
      <c r="BB384">
        <v>7</v>
      </c>
      <c r="BC384">
        <v>7</v>
      </c>
      <c r="BD384">
        <v>7</v>
      </c>
      <c r="BE384">
        <v>7</v>
      </c>
      <c r="BF384">
        <v>7</v>
      </c>
      <c r="BG384">
        <v>7</v>
      </c>
      <c r="BH384">
        <v>3</v>
      </c>
      <c r="BI384">
        <v>3</v>
      </c>
      <c r="BJ384">
        <v>7</v>
      </c>
      <c r="BK384">
        <v>7</v>
      </c>
      <c r="BL384">
        <v>7</v>
      </c>
      <c r="BM384">
        <v>7</v>
      </c>
    </row>
    <row r="385" spans="1:65" x14ac:dyDescent="0.25">
      <c r="A385">
        <v>155</v>
      </c>
      <c r="B385" t="s">
        <v>348</v>
      </c>
      <c r="C385">
        <f>IFERROR(VLOOKUP(Tabla1[[#This Row],[team_name]],fut_masc,2,0),7)</f>
        <v>3</v>
      </c>
      <c r="D385">
        <f>IFERROR(VLOOKUP(Tabla1[[#This Row],[team_name]],fut_fem,2,0),7)</f>
        <v>7</v>
      </c>
      <c r="E385">
        <f>IFERROR(VLOOKUP(Tabla1[[#This Row],[team_name]],fts_masc,2,0),7)</f>
        <v>2</v>
      </c>
      <c r="F385">
        <f>IFERROR(VLOOKUP(Tabla1[[#This Row],[team_name]],fts_fem,2,0),7)</f>
        <v>7</v>
      </c>
      <c r="G385">
        <f>IFERROR(VLOOKUP(Tabla1[[#This Row],[team_name]],vol_masc,2,0),7)</f>
        <v>7</v>
      </c>
      <c r="H385">
        <f>IFERROR(VLOOKUP(Tabla1[[#This Row],[team_name]],bas_masc,2,0),7)</f>
        <v>5</v>
      </c>
      <c r="I385">
        <f>IFERROR(VLOOKUP(Tabla1[[#This Row],[team_name]],bes_masc,2,0),7)</f>
        <v>7</v>
      </c>
      <c r="J385">
        <f>IFERROR(VLOOKUP(Tabla1[[#This Row],[team_name]],bad_masc,2,0),7)</f>
        <v>7</v>
      </c>
      <c r="K385">
        <f>IFERROR(VLOOKUP(Tabla1[[#This Row],[team_name]],cur_masc,2,0),7)</f>
        <v>7</v>
      </c>
      <c r="L385">
        <f>IFERROR(VLOOKUP(Tabla1[[#This Row],[team_name]],ten_masc,2,0),7)</f>
        <v>5</v>
      </c>
      <c r="M385">
        <f>IFERROR(VLOOKUP(Tabla1[[#This Row],[team_name]],rug_masc,2,0),7)</f>
        <v>3</v>
      </c>
      <c r="N385">
        <f>IFERROR(VLOOKUP(Tabla1[[#This Row],[team_name]],sqs_masc,2,0),7)</f>
        <v>7</v>
      </c>
      <c r="O385">
        <f>IFERROR(VLOOKUP(Tabla1[[#This Row],[team_name]],vlp_masc,2,0),7)</f>
        <v>5</v>
      </c>
      <c r="P385">
        <f>IFERROR(VLOOKUP(Tabla1[[#This Row],[team_name]],tem_masc,2,0),7)</f>
        <v>7</v>
      </c>
      <c r="Q385">
        <f>IFERROR(VLOOKUP(Tabla1[[#This Row],[team_name]],bal_masc,2,0),7)</f>
        <v>7</v>
      </c>
      <c r="R385">
        <f>IFERROR(VLOOKUP(Tabla1[[#This Row],[team_name]],hck_masc,2,0),7)</f>
        <v>6</v>
      </c>
      <c r="S385">
        <f>IFERROR(VLOOKUP(Tabla1[[#This Row],[team_name]],arc_masc,2,0),7)</f>
        <v>7</v>
      </c>
      <c r="T385">
        <f>IFERROR(VLOOKUP(Tabla1[[#This Row],[team_name]],esg_masc,2,0),7)</f>
        <v>7</v>
      </c>
      <c r="U385">
        <f>IFERROR(VLOOKUP(Tabla1[[#This Row],[team_name]],vol_fem,2,0),7)</f>
        <v>7</v>
      </c>
      <c r="V385">
        <f>IFERROR(VLOOKUP(Tabla1[[#This Row],[team_name]],bas_fem,2,0),7)</f>
        <v>7</v>
      </c>
      <c r="W385">
        <f>IFERROR(VLOOKUP(Tabla1[[#This Row],[team_name]],bes_fem,2,0),7)</f>
        <v>7</v>
      </c>
      <c r="X385">
        <f>IFERROR(VLOOKUP(Tabla1[[#This Row],[team_name]],bad_fem,2,0),7)</f>
        <v>7</v>
      </c>
      <c r="Y385">
        <f>IFERROR(VLOOKUP(Tabla1[[#This Row],[team_name]],cur_fem,2,0),7)</f>
        <v>7</v>
      </c>
      <c r="Z385">
        <f>IFERROR(VLOOKUP(Tabla1[[#This Row],[team_name]],ten_fem,2,0),7)</f>
        <v>7</v>
      </c>
      <c r="AA385">
        <f>IFERROR(VLOOKUP(Tabla1[[#This Row],[team_name]],rug_fem,2,0),7)</f>
        <v>7</v>
      </c>
      <c r="AB385">
        <f>IFERROR(VLOOKUP(Tabla1[[#This Row],[team_name]],sqs_fem,2,0),7)</f>
        <v>7</v>
      </c>
      <c r="AC385">
        <f>IFERROR(VLOOKUP(Tabla1[[#This Row],[team_name]],vlp_fem,2,0),7)</f>
        <v>7</v>
      </c>
      <c r="AD385">
        <f>IFERROR(VLOOKUP(Tabla1[[#This Row],[team_name]],tem_fem,2,0),7)</f>
        <v>7</v>
      </c>
      <c r="AE385">
        <f>IFERROR(VLOOKUP(Tabla1[[#This Row],[team_name]],bal_fem,2,0),7)</f>
        <v>7</v>
      </c>
      <c r="AF385">
        <f>IFERROR(VLOOKUP(Tabla1[[#This Row],[team_name]],hck_fem,2,0),7)</f>
        <v>7</v>
      </c>
      <c r="AG385">
        <f>IFERROR(VLOOKUP(Tabla1[[#This Row],[team_name]],esg_fem,2,0),7)</f>
        <v>7</v>
      </c>
      <c r="AH385">
        <f>IFERROR(VLOOKUP(Tabla1[[#This Row],[team_name]],esg_fem,2,0),7)</f>
        <v>7</v>
      </c>
      <c r="AI385">
        <v>7</v>
      </c>
      <c r="AJ385">
        <v>7</v>
      </c>
      <c r="AK385">
        <v>7</v>
      </c>
      <c r="AL385">
        <v>7</v>
      </c>
      <c r="AM385">
        <v>7</v>
      </c>
      <c r="AN385">
        <v>7</v>
      </c>
      <c r="AO385">
        <v>7</v>
      </c>
      <c r="AP385">
        <v>7</v>
      </c>
      <c r="AQ385">
        <v>7</v>
      </c>
      <c r="AR385">
        <v>7</v>
      </c>
      <c r="AS385">
        <v>7</v>
      </c>
      <c r="AT385">
        <v>7</v>
      </c>
      <c r="AU385">
        <v>7</v>
      </c>
      <c r="AV385">
        <v>6</v>
      </c>
      <c r="AW385">
        <v>7</v>
      </c>
      <c r="AX385">
        <v>6</v>
      </c>
      <c r="AY385">
        <v>7</v>
      </c>
      <c r="AZ385">
        <v>7</v>
      </c>
      <c r="BA385">
        <v>7</v>
      </c>
      <c r="BB385">
        <v>7</v>
      </c>
      <c r="BC385">
        <v>7</v>
      </c>
      <c r="BD385">
        <v>7</v>
      </c>
      <c r="BE385">
        <v>7</v>
      </c>
      <c r="BF385">
        <v>7</v>
      </c>
      <c r="BG385">
        <v>7</v>
      </c>
      <c r="BH385">
        <v>3</v>
      </c>
      <c r="BI385">
        <v>3</v>
      </c>
      <c r="BJ385">
        <v>7</v>
      </c>
      <c r="BK385">
        <v>7</v>
      </c>
      <c r="BL385">
        <v>7</v>
      </c>
      <c r="BM385">
        <v>7</v>
      </c>
    </row>
    <row r="386" spans="1:65" x14ac:dyDescent="0.25">
      <c r="A386">
        <v>156</v>
      </c>
      <c r="B386" t="s">
        <v>350</v>
      </c>
      <c r="C386">
        <f>IFERROR(VLOOKUP(Tabla1[[#This Row],[team_name]],fut_masc,2,0),7)</f>
        <v>3</v>
      </c>
      <c r="D386">
        <f>IFERROR(VLOOKUP(Tabla1[[#This Row],[team_name]],fut_fem,2,0),7)</f>
        <v>7</v>
      </c>
      <c r="E386">
        <f>IFERROR(VLOOKUP(Tabla1[[#This Row],[team_name]],fts_masc,2,0),7)</f>
        <v>4</v>
      </c>
      <c r="F386">
        <f>IFERROR(VLOOKUP(Tabla1[[#This Row],[team_name]],fts_fem,2,0),7)</f>
        <v>7</v>
      </c>
      <c r="G386">
        <f>IFERROR(VLOOKUP(Tabla1[[#This Row],[team_name]],vol_masc,2,0),7)</f>
        <v>6</v>
      </c>
      <c r="H386">
        <f>IFERROR(VLOOKUP(Tabla1[[#This Row],[team_name]],bas_masc,2,0),7)</f>
        <v>7</v>
      </c>
      <c r="I386">
        <f>IFERROR(VLOOKUP(Tabla1[[#This Row],[team_name]],bes_masc,2,0),7)</f>
        <v>4</v>
      </c>
      <c r="J386">
        <f>IFERROR(VLOOKUP(Tabla1[[#This Row],[team_name]],bad_masc,2,0),7)</f>
        <v>7</v>
      </c>
      <c r="K386">
        <f>IFERROR(VLOOKUP(Tabla1[[#This Row],[team_name]],cur_masc,2,0),7)</f>
        <v>7</v>
      </c>
      <c r="L386">
        <f>IFERROR(VLOOKUP(Tabla1[[#This Row],[team_name]],ten_masc,2,0),7)</f>
        <v>4</v>
      </c>
      <c r="M386">
        <f>IFERROR(VLOOKUP(Tabla1[[#This Row],[team_name]],rug_masc,2,0),7)</f>
        <v>5</v>
      </c>
      <c r="N386">
        <f>IFERROR(VLOOKUP(Tabla1[[#This Row],[team_name]],sqs_masc,2,0),7)</f>
        <v>1</v>
      </c>
      <c r="O386">
        <f>IFERROR(VLOOKUP(Tabla1[[#This Row],[team_name]],vlp_masc,2,0),7)</f>
        <v>6</v>
      </c>
      <c r="P386">
        <f>IFERROR(VLOOKUP(Tabla1[[#This Row],[team_name]],tem_masc,2,0),7)</f>
        <v>7</v>
      </c>
      <c r="Q386">
        <f>IFERROR(VLOOKUP(Tabla1[[#This Row],[team_name]],bal_masc,2,0),7)</f>
        <v>7</v>
      </c>
      <c r="R386">
        <f>IFERROR(VLOOKUP(Tabla1[[#This Row],[team_name]],hck_masc,2,0),7)</f>
        <v>6</v>
      </c>
      <c r="S386">
        <f>IFERROR(VLOOKUP(Tabla1[[#This Row],[team_name]],arc_masc,2,0),7)</f>
        <v>6</v>
      </c>
      <c r="T386">
        <f>IFERROR(VLOOKUP(Tabla1[[#This Row],[team_name]],esg_masc,2,0),7)</f>
        <v>5</v>
      </c>
      <c r="U386">
        <f>IFERROR(VLOOKUP(Tabla1[[#This Row],[team_name]],vol_fem,2,0),7)</f>
        <v>7</v>
      </c>
      <c r="V386">
        <f>IFERROR(VLOOKUP(Tabla1[[#This Row],[team_name]],bas_fem,2,0),7)</f>
        <v>7</v>
      </c>
      <c r="W386">
        <f>IFERROR(VLOOKUP(Tabla1[[#This Row],[team_name]],bes_fem,2,0),7)</f>
        <v>7</v>
      </c>
      <c r="X386">
        <f>IFERROR(VLOOKUP(Tabla1[[#This Row],[team_name]],bad_fem,2,0),7)</f>
        <v>7</v>
      </c>
      <c r="Y386">
        <f>IFERROR(VLOOKUP(Tabla1[[#This Row],[team_name]],cur_fem,2,0),7)</f>
        <v>7</v>
      </c>
      <c r="Z386">
        <f>IFERROR(VLOOKUP(Tabla1[[#This Row],[team_name]],ten_fem,2,0),7)</f>
        <v>7</v>
      </c>
      <c r="AA386">
        <f>IFERROR(VLOOKUP(Tabla1[[#This Row],[team_name]],rug_fem,2,0),7)</f>
        <v>7</v>
      </c>
      <c r="AB386">
        <f>IFERROR(VLOOKUP(Tabla1[[#This Row],[team_name]],sqs_fem,2,0),7)</f>
        <v>7</v>
      </c>
      <c r="AC386">
        <f>IFERROR(VLOOKUP(Tabla1[[#This Row],[team_name]],vlp_fem,2,0),7)</f>
        <v>7</v>
      </c>
      <c r="AD386">
        <f>IFERROR(VLOOKUP(Tabla1[[#This Row],[team_name]],tem_fem,2,0),7)</f>
        <v>7</v>
      </c>
      <c r="AE386">
        <f>IFERROR(VLOOKUP(Tabla1[[#This Row],[team_name]],bal_fem,2,0),7)</f>
        <v>7</v>
      </c>
      <c r="AF386">
        <f>IFERROR(VLOOKUP(Tabla1[[#This Row],[team_name]],hck_fem,2,0),7)</f>
        <v>7</v>
      </c>
      <c r="AG386">
        <f>IFERROR(VLOOKUP(Tabla1[[#This Row],[team_name]],esg_fem,2,0),7)</f>
        <v>7</v>
      </c>
      <c r="AH386">
        <f>IFERROR(VLOOKUP(Tabla1[[#This Row],[team_name]],esg_fem,2,0),7)</f>
        <v>7</v>
      </c>
      <c r="AI386">
        <v>4</v>
      </c>
      <c r="AJ386">
        <v>7</v>
      </c>
      <c r="AK386">
        <v>7</v>
      </c>
      <c r="AL386">
        <v>7</v>
      </c>
      <c r="AM386">
        <v>7</v>
      </c>
      <c r="AN386">
        <v>7</v>
      </c>
      <c r="AO386">
        <v>7</v>
      </c>
      <c r="AP386">
        <v>7</v>
      </c>
      <c r="AQ386">
        <v>7</v>
      </c>
      <c r="AR386">
        <v>7</v>
      </c>
      <c r="AS386">
        <v>6</v>
      </c>
      <c r="AT386">
        <v>7</v>
      </c>
      <c r="AU386">
        <v>7</v>
      </c>
      <c r="AV386">
        <v>7</v>
      </c>
      <c r="AW386">
        <v>7</v>
      </c>
      <c r="AX386">
        <v>6</v>
      </c>
      <c r="AY386">
        <v>7</v>
      </c>
      <c r="AZ386">
        <v>7</v>
      </c>
      <c r="BA386">
        <v>5</v>
      </c>
      <c r="BB386">
        <v>6</v>
      </c>
      <c r="BC386">
        <v>7</v>
      </c>
      <c r="BD386">
        <v>7</v>
      </c>
      <c r="BE386">
        <v>7</v>
      </c>
      <c r="BF386">
        <v>7</v>
      </c>
      <c r="BG386">
        <v>7</v>
      </c>
      <c r="BH386">
        <v>3</v>
      </c>
      <c r="BI386">
        <v>3</v>
      </c>
      <c r="BJ386">
        <v>7</v>
      </c>
      <c r="BK386">
        <v>7</v>
      </c>
      <c r="BL386">
        <v>7</v>
      </c>
      <c r="BM386">
        <v>7</v>
      </c>
    </row>
    <row r="387" spans="1:65" x14ac:dyDescent="0.25">
      <c r="A387">
        <v>157</v>
      </c>
      <c r="B387" t="s">
        <v>467</v>
      </c>
      <c r="C387">
        <f>IFERROR(VLOOKUP(Tabla1[[#This Row],[team_name]],fut_masc,2,0),7)</f>
        <v>7</v>
      </c>
      <c r="D387">
        <f>IFERROR(VLOOKUP(Tabla1[[#This Row],[team_name]],fut_fem,2,0),7)</f>
        <v>7</v>
      </c>
      <c r="E387">
        <f>IFERROR(VLOOKUP(Tabla1[[#This Row],[team_name]],fts_masc,2,0),7)</f>
        <v>4</v>
      </c>
      <c r="F387">
        <f>IFERROR(VLOOKUP(Tabla1[[#This Row],[team_name]],fts_fem,2,0),7)</f>
        <v>7</v>
      </c>
      <c r="G387">
        <f>IFERROR(VLOOKUP(Tabla1[[#This Row],[team_name]],vol_masc,2,0),7)</f>
        <v>7</v>
      </c>
      <c r="H387">
        <f>IFERROR(VLOOKUP(Tabla1[[#This Row],[team_name]],bas_masc,2,0),7)</f>
        <v>6</v>
      </c>
      <c r="I387">
        <f>IFERROR(VLOOKUP(Tabla1[[#This Row],[team_name]],bes_masc,2,0),7)</f>
        <v>7</v>
      </c>
      <c r="J387">
        <f>IFERROR(VLOOKUP(Tabla1[[#This Row],[team_name]],bad_masc,2,0),7)</f>
        <v>7</v>
      </c>
      <c r="K387">
        <f>IFERROR(VLOOKUP(Tabla1[[#This Row],[team_name]],cur_masc,2,0),7)</f>
        <v>7</v>
      </c>
      <c r="L387">
        <f>IFERROR(VLOOKUP(Tabla1[[#This Row],[team_name]],ten_masc,2,0),7)</f>
        <v>7</v>
      </c>
      <c r="M387">
        <f>IFERROR(VLOOKUP(Tabla1[[#This Row],[team_name]],rug_masc,2,0),7)</f>
        <v>7</v>
      </c>
      <c r="N387">
        <f>IFERROR(VLOOKUP(Tabla1[[#This Row],[team_name]],sqs_masc,2,0),7)</f>
        <v>7</v>
      </c>
      <c r="O387">
        <f>IFERROR(VLOOKUP(Tabla1[[#This Row],[team_name]],vlp_masc,2,0),7)</f>
        <v>7</v>
      </c>
      <c r="P387">
        <f>IFERROR(VLOOKUP(Tabla1[[#This Row],[team_name]],tem_masc,2,0),7)</f>
        <v>5</v>
      </c>
      <c r="Q387">
        <f>IFERROR(VLOOKUP(Tabla1[[#This Row],[team_name]],bal_masc,2,0),7)</f>
        <v>7</v>
      </c>
      <c r="R387">
        <f>IFERROR(VLOOKUP(Tabla1[[#This Row],[team_name]],hck_masc,2,0),7)</f>
        <v>7</v>
      </c>
      <c r="S387">
        <f>IFERROR(VLOOKUP(Tabla1[[#This Row],[team_name]],arc_masc,2,0),7)</f>
        <v>7</v>
      </c>
      <c r="T387">
        <f>IFERROR(VLOOKUP(Tabla1[[#This Row],[team_name]],esg_masc,2,0),7)</f>
        <v>7</v>
      </c>
      <c r="U387">
        <f>IFERROR(VLOOKUP(Tabla1[[#This Row],[team_name]],vol_fem,2,0),7)</f>
        <v>7</v>
      </c>
      <c r="V387">
        <f>IFERROR(VLOOKUP(Tabla1[[#This Row],[team_name]],bas_fem,2,0),7)</f>
        <v>7</v>
      </c>
      <c r="W387">
        <f>IFERROR(VLOOKUP(Tabla1[[#This Row],[team_name]],bes_fem,2,0),7)</f>
        <v>7</v>
      </c>
      <c r="X387">
        <f>IFERROR(VLOOKUP(Tabla1[[#This Row],[team_name]],bad_fem,2,0),7)</f>
        <v>7</v>
      </c>
      <c r="Y387">
        <f>IFERROR(VLOOKUP(Tabla1[[#This Row],[team_name]],cur_fem,2,0),7)</f>
        <v>7</v>
      </c>
      <c r="Z387">
        <f>IFERROR(VLOOKUP(Tabla1[[#This Row],[team_name]],ten_fem,2,0),7)</f>
        <v>7</v>
      </c>
      <c r="AA387">
        <f>IFERROR(VLOOKUP(Tabla1[[#This Row],[team_name]],rug_fem,2,0),7)</f>
        <v>7</v>
      </c>
      <c r="AB387">
        <f>IFERROR(VLOOKUP(Tabla1[[#This Row],[team_name]],sqs_fem,2,0),7)</f>
        <v>7</v>
      </c>
      <c r="AC387">
        <f>IFERROR(VLOOKUP(Tabla1[[#This Row],[team_name]],vlp_fem,2,0),7)</f>
        <v>7</v>
      </c>
      <c r="AD387">
        <f>IFERROR(VLOOKUP(Tabla1[[#This Row],[team_name]],tem_fem,2,0),7)</f>
        <v>7</v>
      </c>
      <c r="AE387">
        <f>IFERROR(VLOOKUP(Tabla1[[#This Row],[team_name]],bal_fem,2,0),7)</f>
        <v>7</v>
      </c>
      <c r="AF387">
        <f>IFERROR(VLOOKUP(Tabla1[[#This Row],[team_name]],hck_fem,2,0),7)</f>
        <v>7</v>
      </c>
      <c r="AG387">
        <f>IFERROR(VLOOKUP(Tabla1[[#This Row],[team_name]],esg_fem,2,0),7)</f>
        <v>7</v>
      </c>
      <c r="AH387">
        <f>IFERROR(VLOOKUP(Tabla1[[#This Row],[team_name]],esg_fem,2,0),7)</f>
        <v>7</v>
      </c>
      <c r="AI387">
        <v>7</v>
      </c>
      <c r="AJ387">
        <v>7</v>
      </c>
      <c r="AK387">
        <v>7</v>
      </c>
      <c r="AL387">
        <v>7</v>
      </c>
      <c r="AM387">
        <v>7</v>
      </c>
      <c r="AN387">
        <v>7</v>
      </c>
      <c r="AO387">
        <v>7</v>
      </c>
      <c r="AP387">
        <v>7</v>
      </c>
      <c r="AQ387">
        <v>7</v>
      </c>
      <c r="AR387">
        <v>7</v>
      </c>
      <c r="AS387">
        <v>7</v>
      </c>
      <c r="AT387">
        <v>7</v>
      </c>
      <c r="AU387">
        <v>7</v>
      </c>
      <c r="AV387">
        <v>7</v>
      </c>
      <c r="AW387">
        <v>7</v>
      </c>
      <c r="AX387">
        <v>7</v>
      </c>
      <c r="AY387">
        <v>7</v>
      </c>
      <c r="AZ387">
        <v>7</v>
      </c>
      <c r="BA387">
        <v>7</v>
      </c>
      <c r="BB387">
        <v>7</v>
      </c>
      <c r="BC387">
        <v>7</v>
      </c>
      <c r="BD387">
        <v>7</v>
      </c>
      <c r="BE387">
        <v>7</v>
      </c>
      <c r="BF387">
        <v>7</v>
      </c>
      <c r="BG387">
        <v>7</v>
      </c>
      <c r="BH387">
        <v>3</v>
      </c>
      <c r="BI387">
        <v>3</v>
      </c>
      <c r="BJ387">
        <v>7</v>
      </c>
      <c r="BK387">
        <v>7</v>
      </c>
      <c r="BL387">
        <v>7</v>
      </c>
      <c r="BM387">
        <v>7</v>
      </c>
    </row>
    <row r="388" spans="1:65" x14ac:dyDescent="0.25">
      <c r="A388">
        <v>159</v>
      </c>
      <c r="B388" t="s">
        <v>504</v>
      </c>
      <c r="C388">
        <f>IFERROR(VLOOKUP(Tabla1[[#This Row],[team_name]],fut_masc,2,0),7)</f>
        <v>1</v>
      </c>
      <c r="D388">
        <f>IFERROR(VLOOKUP(Tabla1[[#This Row],[team_name]],fut_fem,2,0),7)</f>
        <v>7</v>
      </c>
      <c r="E388">
        <f>IFERROR(VLOOKUP(Tabla1[[#This Row],[team_name]],fts_masc,2,0),7)</f>
        <v>1</v>
      </c>
      <c r="F388">
        <f>IFERROR(VLOOKUP(Tabla1[[#This Row],[team_name]],fts_fem,2,0),7)</f>
        <v>7</v>
      </c>
      <c r="G388">
        <f>IFERROR(VLOOKUP(Tabla1[[#This Row],[team_name]],vol_masc,2,0),7)</f>
        <v>3</v>
      </c>
      <c r="H388">
        <f>IFERROR(VLOOKUP(Tabla1[[#This Row],[team_name]],bas_masc,2,0),7)</f>
        <v>3</v>
      </c>
      <c r="I388">
        <f>IFERROR(VLOOKUP(Tabla1[[#This Row],[team_name]],bes_masc,2,0),7)</f>
        <v>7</v>
      </c>
      <c r="J388">
        <f>IFERROR(VLOOKUP(Tabla1[[#This Row],[team_name]],bad_masc,2,0),7)</f>
        <v>7</v>
      </c>
      <c r="K388">
        <f>IFERROR(VLOOKUP(Tabla1[[#This Row],[team_name]],cur_masc,2,0),7)</f>
        <v>5</v>
      </c>
      <c r="L388">
        <f>IFERROR(VLOOKUP(Tabla1[[#This Row],[team_name]],ten_masc,2,0),7)</f>
        <v>4</v>
      </c>
      <c r="M388">
        <f>IFERROR(VLOOKUP(Tabla1[[#This Row],[team_name]],rug_masc,2,0),7)</f>
        <v>2</v>
      </c>
      <c r="N388">
        <f>IFERROR(VLOOKUP(Tabla1[[#This Row],[team_name]],sqs_masc,2,0),7)</f>
        <v>7</v>
      </c>
      <c r="O388">
        <f>IFERROR(VLOOKUP(Tabla1[[#This Row],[team_name]],vlp_masc,2,0),7)</f>
        <v>3</v>
      </c>
      <c r="P388">
        <f>IFERROR(VLOOKUP(Tabla1[[#This Row],[team_name]],tem_masc,2,0),7)</f>
        <v>3</v>
      </c>
      <c r="Q388">
        <f>IFERROR(VLOOKUP(Tabla1[[#This Row],[team_name]],bal_masc,2,0),7)</f>
        <v>7</v>
      </c>
      <c r="R388">
        <f>IFERROR(VLOOKUP(Tabla1[[#This Row],[team_name]],hck_masc,2,0),7)</f>
        <v>5</v>
      </c>
      <c r="S388">
        <f>IFERROR(VLOOKUP(Tabla1[[#This Row],[team_name]],arc_masc,2,0),7)</f>
        <v>7</v>
      </c>
      <c r="T388">
        <f>IFERROR(VLOOKUP(Tabla1[[#This Row],[team_name]],esg_masc,2,0),7)</f>
        <v>6</v>
      </c>
      <c r="U388">
        <f>IFERROR(VLOOKUP(Tabla1[[#This Row],[team_name]],vol_fem,2,0),7)</f>
        <v>7</v>
      </c>
      <c r="V388">
        <f>IFERROR(VLOOKUP(Tabla1[[#This Row],[team_name]],bas_fem,2,0),7)</f>
        <v>7</v>
      </c>
      <c r="W388">
        <f>IFERROR(VLOOKUP(Tabla1[[#This Row],[team_name]],bes_fem,2,0),7)</f>
        <v>7</v>
      </c>
      <c r="X388">
        <f>IFERROR(VLOOKUP(Tabla1[[#This Row],[team_name]],bad_fem,2,0),7)</f>
        <v>7</v>
      </c>
      <c r="Y388">
        <f>IFERROR(VLOOKUP(Tabla1[[#This Row],[team_name]],cur_fem,2,0),7)</f>
        <v>7</v>
      </c>
      <c r="Z388">
        <f>IFERROR(VLOOKUP(Tabla1[[#This Row],[team_name]],ten_fem,2,0),7)</f>
        <v>7</v>
      </c>
      <c r="AA388">
        <f>IFERROR(VLOOKUP(Tabla1[[#This Row],[team_name]],rug_fem,2,0),7)</f>
        <v>7</v>
      </c>
      <c r="AB388">
        <f>IFERROR(VLOOKUP(Tabla1[[#This Row],[team_name]],sqs_fem,2,0),7)</f>
        <v>7</v>
      </c>
      <c r="AC388">
        <f>IFERROR(VLOOKUP(Tabla1[[#This Row],[team_name]],vlp_fem,2,0),7)</f>
        <v>7</v>
      </c>
      <c r="AD388">
        <f>IFERROR(VLOOKUP(Tabla1[[#This Row],[team_name]],tem_fem,2,0),7)</f>
        <v>7</v>
      </c>
      <c r="AE388">
        <f>IFERROR(VLOOKUP(Tabla1[[#This Row],[team_name]],bal_fem,2,0),7)</f>
        <v>7</v>
      </c>
      <c r="AF388">
        <f>IFERROR(VLOOKUP(Tabla1[[#This Row],[team_name]],hck_fem,2,0),7)</f>
        <v>7</v>
      </c>
      <c r="AG388">
        <f>IFERROR(VLOOKUP(Tabla1[[#This Row],[team_name]],esg_fem,2,0),7)</f>
        <v>7</v>
      </c>
      <c r="AH388">
        <f>IFERROR(VLOOKUP(Tabla1[[#This Row],[team_name]],esg_fem,2,0),7)</f>
        <v>7</v>
      </c>
      <c r="AI388">
        <v>3</v>
      </c>
      <c r="AJ388">
        <v>5</v>
      </c>
      <c r="AK388">
        <v>7</v>
      </c>
      <c r="AL388">
        <v>5</v>
      </c>
      <c r="AM388">
        <v>4</v>
      </c>
      <c r="AN388">
        <v>7</v>
      </c>
      <c r="AO388">
        <v>6</v>
      </c>
      <c r="AP388">
        <v>7</v>
      </c>
      <c r="AQ388">
        <v>3</v>
      </c>
      <c r="AR388">
        <v>7</v>
      </c>
      <c r="AS388">
        <v>7</v>
      </c>
      <c r="AT388">
        <v>7</v>
      </c>
      <c r="AU388">
        <v>4</v>
      </c>
      <c r="AV388">
        <v>5</v>
      </c>
      <c r="AW388">
        <v>4</v>
      </c>
      <c r="AX388">
        <v>6</v>
      </c>
      <c r="AY388">
        <v>7</v>
      </c>
      <c r="AZ388">
        <v>5</v>
      </c>
      <c r="BA388">
        <v>5</v>
      </c>
      <c r="BB388">
        <v>5</v>
      </c>
      <c r="BC388">
        <v>7</v>
      </c>
      <c r="BD388">
        <v>7</v>
      </c>
      <c r="BE388">
        <v>7</v>
      </c>
      <c r="BF388">
        <v>7</v>
      </c>
      <c r="BG388">
        <v>7</v>
      </c>
      <c r="BH388">
        <v>3</v>
      </c>
      <c r="BI388">
        <v>3</v>
      </c>
      <c r="BJ388">
        <v>7</v>
      </c>
      <c r="BK388">
        <v>7</v>
      </c>
      <c r="BL388">
        <v>7</v>
      </c>
      <c r="BM388">
        <v>7</v>
      </c>
    </row>
    <row r="389" spans="1:65" x14ac:dyDescent="0.25">
      <c r="A389">
        <v>160</v>
      </c>
      <c r="B389" t="s">
        <v>401</v>
      </c>
      <c r="C389">
        <f>IFERROR(VLOOKUP(Tabla1[[#This Row],[team_name]],fut_masc,2,0),7)</f>
        <v>7</v>
      </c>
      <c r="D389">
        <f>IFERROR(VLOOKUP(Tabla1[[#This Row],[team_name]],fut_fem,2,0),7)</f>
        <v>7</v>
      </c>
      <c r="E389">
        <f>IFERROR(VLOOKUP(Tabla1[[#This Row],[team_name]],fts_masc,2,0),7)</f>
        <v>7</v>
      </c>
      <c r="F389">
        <f>IFERROR(VLOOKUP(Tabla1[[#This Row],[team_name]],fts_fem,2,0),7)</f>
        <v>7</v>
      </c>
      <c r="G389">
        <f>IFERROR(VLOOKUP(Tabla1[[#This Row],[team_name]],vol_masc,2,0),7)</f>
        <v>3</v>
      </c>
      <c r="H389">
        <f>IFERROR(VLOOKUP(Tabla1[[#This Row],[team_name]],bas_masc,2,0),7)</f>
        <v>2</v>
      </c>
      <c r="I389">
        <f>IFERROR(VLOOKUP(Tabla1[[#This Row],[team_name]],bes_masc,2,0),7)</f>
        <v>2</v>
      </c>
      <c r="J389">
        <f>IFERROR(VLOOKUP(Tabla1[[#This Row],[team_name]],bad_masc,2,0),7)</f>
        <v>7</v>
      </c>
      <c r="K389">
        <f>IFERROR(VLOOKUP(Tabla1[[#This Row],[team_name]],cur_masc,2,0),7)</f>
        <v>6</v>
      </c>
      <c r="L389">
        <f>IFERROR(VLOOKUP(Tabla1[[#This Row],[team_name]],ten_masc,2,0),7)</f>
        <v>7</v>
      </c>
      <c r="M389">
        <f>IFERROR(VLOOKUP(Tabla1[[#This Row],[team_name]],rug_masc,2,0),7)</f>
        <v>7</v>
      </c>
      <c r="N389">
        <f>IFERROR(VLOOKUP(Tabla1[[#This Row],[team_name]],sqs_masc,2,0),7)</f>
        <v>7</v>
      </c>
      <c r="O389">
        <f>IFERROR(VLOOKUP(Tabla1[[#This Row],[team_name]],vlp_masc,2,0),7)</f>
        <v>7</v>
      </c>
      <c r="P389">
        <f>IFERROR(VLOOKUP(Tabla1[[#This Row],[team_name]],tem_masc,2,0),7)</f>
        <v>4</v>
      </c>
      <c r="Q389">
        <f>IFERROR(VLOOKUP(Tabla1[[#This Row],[team_name]],bal_masc,2,0),7)</f>
        <v>7</v>
      </c>
      <c r="R389">
        <f>IFERROR(VLOOKUP(Tabla1[[#This Row],[team_name]],hck_masc,2,0),7)</f>
        <v>4</v>
      </c>
      <c r="S389">
        <f>IFERROR(VLOOKUP(Tabla1[[#This Row],[team_name]],arc_masc,2,0),7)</f>
        <v>4</v>
      </c>
      <c r="T389">
        <f>IFERROR(VLOOKUP(Tabla1[[#This Row],[team_name]],esg_masc,2,0),7)</f>
        <v>5</v>
      </c>
      <c r="U389">
        <f>IFERROR(VLOOKUP(Tabla1[[#This Row],[team_name]],vol_fem,2,0),7)</f>
        <v>7</v>
      </c>
      <c r="V389">
        <f>IFERROR(VLOOKUP(Tabla1[[#This Row],[team_name]],bas_fem,2,0),7)</f>
        <v>7</v>
      </c>
      <c r="W389">
        <f>IFERROR(VLOOKUP(Tabla1[[#This Row],[team_name]],bes_fem,2,0),7)</f>
        <v>7</v>
      </c>
      <c r="X389">
        <f>IFERROR(VLOOKUP(Tabla1[[#This Row],[team_name]],bad_fem,2,0),7)</f>
        <v>7</v>
      </c>
      <c r="Y389">
        <f>IFERROR(VLOOKUP(Tabla1[[#This Row],[team_name]],cur_fem,2,0),7)</f>
        <v>7</v>
      </c>
      <c r="Z389">
        <f>IFERROR(VLOOKUP(Tabla1[[#This Row],[team_name]],ten_fem,2,0),7)</f>
        <v>7</v>
      </c>
      <c r="AA389">
        <f>IFERROR(VLOOKUP(Tabla1[[#This Row],[team_name]],rug_fem,2,0),7)</f>
        <v>7</v>
      </c>
      <c r="AB389">
        <f>IFERROR(VLOOKUP(Tabla1[[#This Row],[team_name]],sqs_fem,2,0),7)</f>
        <v>7</v>
      </c>
      <c r="AC389">
        <f>IFERROR(VLOOKUP(Tabla1[[#This Row],[team_name]],vlp_fem,2,0),7)</f>
        <v>7</v>
      </c>
      <c r="AD389">
        <f>IFERROR(VLOOKUP(Tabla1[[#This Row],[team_name]],tem_fem,2,0),7)</f>
        <v>7</v>
      </c>
      <c r="AE389">
        <f>IFERROR(VLOOKUP(Tabla1[[#This Row],[team_name]],bal_fem,2,0),7)</f>
        <v>7</v>
      </c>
      <c r="AF389">
        <f>IFERROR(VLOOKUP(Tabla1[[#This Row],[team_name]],hck_fem,2,0),7)</f>
        <v>7</v>
      </c>
      <c r="AG389">
        <f>IFERROR(VLOOKUP(Tabla1[[#This Row],[team_name]],esg_fem,2,0),7)</f>
        <v>7</v>
      </c>
      <c r="AH389">
        <f>IFERROR(VLOOKUP(Tabla1[[#This Row],[team_name]],esg_fem,2,0),7)</f>
        <v>7</v>
      </c>
      <c r="AI389">
        <v>5</v>
      </c>
      <c r="AJ389">
        <v>7</v>
      </c>
      <c r="AK389">
        <v>7</v>
      </c>
      <c r="AL389">
        <v>7</v>
      </c>
      <c r="AM389">
        <v>7</v>
      </c>
      <c r="AN389">
        <v>7</v>
      </c>
      <c r="AO389">
        <v>7</v>
      </c>
      <c r="AP389">
        <v>6</v>
      </c>
      <c r="AQ389">
        <v>7</v>
      </c>
      <c r="AR389">
        <v>7</v>
      </c>
      <c r="AS389">
        <v>6</v>
      </c>
      <c r="AT389">
        <v>7</v>
      </c>
      <c r="AU389">
        <v>6</v>
      </c>
      <c r="AV389">
        <v>7</v>
      </c>
      <c r="AW389">
        <v>7</v>
      </c>
      <c r="AX389">
        <v>7</v>
      </c>
      <c r="AY389">
        <v>7</v>
      </c>
      <c r="AZ389">
        <v>7</v>
      </c>
      <c r="BA389">
        <v>7</v>
      </c>
      <c r="BB389">
        <v>7</v>
      </c>
      <c r="BC389">
        <v>7</v>
      </c>
      <c r="BD389">
        <v>7</v>
      </c>
      <c r="BE389">
        <v>7</v>
      </c>
      <c r="BF389">
        <v>7</v>
      </c>
      <c r="BG389">
        <v>7</v>
      </c>
      <c r="BH389">
        <v>3</v>
      </c>
      <c r="BI389">
        <v>3</v>
      </c>
      <c r="BJ389">
        <v>7</v>
      </c>
      <c r="BK389">
        <v>7</v>
      </c>
      <c r="BL389">
        <v>7</v>
      </c>
      <c r="BM389">
        <v>7</v>
      </c>
    </row>
    <row r="390" spans="1:65" x14ac:dyDescent="0.25">
      <c r="A390">
        <v>161</v>
      </c>
      <c r="B390" t="s">
        <v>432</v>
      </c>
      <c r="C390">
        <f>IFERROR(VLOOKUP(Tabla1[[#This Row],[team_name]],fut_masc,2,0),7)</f>
        <v>3</v>
      </c>
      <c r="D390">
        <f>IFERROR(VLOOKUP(Tabla1[[#This Row],[team_name]],fut_fem,2,0),7)</f>
        <v>7</v>
      </c>
      <c r="E390">
        <f>IFERROR(VLOOKUP(Tabla1[[#This Row],[team_name]],fts_masc,2,0),7)</f>
        <v>6</v>
      </c>
      <c r="F390">
        <f>IFERROR(VLOOKUP(Tabla1[[#This Row],[team_name]],fts_fem,2,0),7)</f>
        <v>7</v>
      </c>
      <c r="G390">
        <f>IFERROR(VLOOKUP(Tabla1[[#This Row],[team_name]],vol_masc,2,0),7)</f>
        <v>3</v>
      </c>
      <c r="H390">
        <f>IFERROR(VLOOKUP(Tabla1[[#This Row],[team_name]],bas_masc,2,0),7)</f>
        <v>4</v>
      </c>
      <c r="I390">
        <f>IFERROR(VLOOKUP(Tabla1[[#This Row],[team_name]],bes_masc,2,0),7)</f>
        <v>7</v>
      </c>
      <c r="J390">
        <f>IFERROR(VLOOKUP(Tabla1[[#This Row],[team_name]],bad_masc,2,0),7)</f>
        <v>7</v>
      </c>
      <c r="K390">
        <f>IFERROR(VLOOKUP(Tabla1[[#This Row],[team_name]],cur_masc,2,0),7)</f>
        <v>6</v>
      </c>
      <c r="L390">
        <f>IFERROR(VLOOKUP(Tabla1[[#This Row],[team_name]],ten_masc,2,0),7)</f>
        <v>7</v>
      </c>
      <c r="M390">
        <f>IFERROR(VLOOKUP(Tabla1[[#This Row],[team_name]],rug_masc,2,0),7)</f>
        <v>6</v>
      </c>
      <c r="N390">
        <f>IFERROR(VLOOKUP(Tabla1[[#This Row],[team_name]],sqs_masc,2,0),7)</f>
        <v>4</v>
      </c>
      <c r="O390">
        <f>IFERROR(VLOOKUP(Tabla1[[#This Row],[team_name]],vlp_masc,2,0),7)</f>
        <v>1</v>
      </c>
      <c r="P390">
        <f>IFERROR(VLOOKUP(Tabla1[[#This Row],[team_name]],tem_masc,2,0),7)</f>
        <v>5</v>
      </c>
      <c r="Q390">
        <f>IFERROR(VLOOKUP(Tabla1[[#This Row],[team_name]],bal_masc,2,0),7)</f>
        <v>6</v>
      </c>
      <c r="R390">
        <f>IFERROR(VLOOKUP(Tabla1[[#This Row],[team_name]],hck_masc,2,0),7)</f>
        <v>5</v>
      </c>
      <c r="S390">
        <f>IFERROR(VLOOKUP(Tabla1[[#This Row],[team_name]],arc_masc,2,0),7)</f>
        <v>7</v>
      </c>
      <c r="T390">
        <f>IFERROR(VLOOKUP(Tabla1[[#This Row],[team_name]],esg_masc,2,0),7)</f>
        <v>6</v>
      </c>
      <c r="U390">
        <f>IFERROR(VLOOKUP(Tabla1[[#This Row],[team_name]],vol_fem,2,0),7)</f>
        <v>7</v>
      </c>
      <c r="V390">
        <f>IFERROR(VLOOKUP(Tabla1[[#This Row],[team_name]],bas_fem,2,0),7)</f>
        <v>7</v>
      </c>
      <c r="W390">
        <f>IFERROR(VLOOKUP(Tabla1[[#This Row],[team_name]],bes_fem,2,0),7)</f>
        <v>7</v>
      </c>
      <c r="X390">
        <f>IFERROR(VLOOKUP(Tabla1[[#This Row],[team_name]],bad_fem,2,0),7)</f>
        <v>7</v>
      </c>
      <c r="Y390">
        <f>IFERROR(VLOOKUP(Tabla1[[#This Row],[team_name]],cur_fem,2,0),7)</f>
        <v>7</v>
      </c>
      <c r="Z390">
        <f>IFERROR(VLOOKUP(Tabla1[[#This Row],[team_name]],ten_fem,2,0),7)</f>
        <v>7</v>
      </c>
      <c r="AA390">
        <f>IFERROR(VLOOKUP(Tabla1[[#This Row],[team_name]],rug_fem,2,0),7)</f>
        <v>7</v>
      </c>
      <c r="AB390">
        <f>IFERROR(VLOOKUP(Tabla1[[#This Row],[team_name]],sqs_fem,2,0),7)</f>
        <v>7</v>
      </c>
      <c r="AC390">
        <f>IFERROR(VLOOKUP(Tabla1[[#This Row],[team_name]],vlp_fem,2,0),7)</f>
        <v>7</v>
      </c>
      <c r="AD390">
        <f>IFERROR(VLOOKUP(Tabla1[[#This Row],[team_name]],tem_fem,2,0),7)</f>
        <v>7</v>
      </c>
      <c r="AE390">
        <f>IFERROR(VLOOKUP(Tabla1[[#This Row],[team_name]],bal_fem,2,0),7)</f>
        <v>7</v>
      </c>
      <c r="AF390">
        <f>IFERROR(VLOOKUP(Tabla1[[#This Row],[team_name]],hck_fem,2,0),7)</f>
        <v>7</v>
      </c>
      <c r="AG390">
        <f>IFERROR(VLOOKUP(Tabla1[[#This Row],[team_name]],esg_fem,2,0),7)</f>
        <v>7</v>
      </c>
      <c r="AH390">
        <f>IFERROR(VLOOKUP(Tabla1[[#This Row],[team_name]],esg_fem,2,0),7)</f>
        <v>7</v>
      </c>
      <c r="AI390">
        <v>3</v>
      </c>
      <c r="AJ390">
        <v>7</v>
      </c>
      <c r="AK390">
        <v>7</v>
      </c>
      <c r="AL390">
        <v>7</v>
      </c>
      <c r="AM390">
        <v>7</v>
      </c>
      <c r="AN390">
        <v>7</v>
      </c>
      <c r="AO390">
        <v>6</v>
      </c>
      <c r="AP390">
        <v>7</v>
      </c>
      <c r="AQ390">
        <v>7</v>
      </c>
      <c r="AR390">
        <v>7</v>
      </c>
      <c r="AS390">
        <v>3</v>
      </c>
      <c r="AT390">
        <v>7</v>
      </c>
      <c r="AU390">
        <v>7</v>
      </c>
      <c r="AV390">
        <v>7</v>
      </c>
      <c r="AW390">
        <v>7</v>
      </c>
      <c r="AX390">
        <v>7</v>
      </c>
      <c r="AY390">
        <v>7</v>
      </c>
      <c r="AZ390">
        <v>7</v>
      </c>
      <c r="BA390">
        <v>6</v>
      </c>
      <c r="BB390">
        <v>7</v>
      </c>
      <c r="BC390">
        <v>7</v>
      </c>
      <c r="BD390">
        <v>7</v>
      </c>
      <c r="BE390">
        <v>7</v>
      </c>
      <c r="BF390">
        <v>7</v>
      </c>
      <c r="BG390">
        <v>7</v>
      </c>
      <c r="BH390">
        <v>3</v>
      </c>
      <c r="BI390">
        <v>3</v>
      </c>
      <c r="BJ390">
        <v>7</v>
      </c>
      <c r="BK390">
        <v>7</v>
      </c>
      <c r="BL390">
        <v>7</v>
      </c>
      <c r="BM390">
        <v>7</v>
      </c>
    </row>
    <row r="391" spans="1:65" x14ac:dyDescent="0.25">
      <c r="A391">
        <v>162</v>
      </c>
      <c r="B391" t="s">
        <v>336</v>
      </c>
      <c r="C391">
        <f>IFERROR(VLOOKUP(Tabla1[[#This Row],[team_name]],fut_masc,2,0),7)</f>
        <v>6</v>
      </c>
      <c r="D391">
        <f>IFERROR(VLOOKUP(Tabla1[[#This Row],[team_name]],fut_fem,2,0),7)</f>
        <v>7</v>
      </c>
      <c r="E391">
        <f>IFERROR(VLOOKUP(Tabla1[[#This Row],[team_name]],fts_masc,2,0),7)</f>
        <v>7</v>
      </c>
      <c r="F391">
        <f>IFERROR(VLOOKUP(Tabla1[[#This Row],[team_name]],fts_fem,2,0),7)</f>
        <v>7</v>
      </c>
      <c r="G391">
        <f>IFERROR(VLOOKUP(Tabla1[[#This Row],[team_name]],vol_masc,2,0),7)</f>
        <v>7</v>
      </c>
      <c r="H391">
        <f>IFERROR(VLOOKUP(Tabla1[[#This Row],[team_name]],bas_masc,2,0),7)</f>
        <v>5</v>
      </c>
      <c r="I391">
        <f>IFERROR(VLOOKUP(Tabla1[[#This Row],[team_name]],bes_masc,2,0),7)</f>
        <v>7</v>
      </c>
      <c r="J391">
        <f>IFERROR(VLOOKUP(Tabla1[[#This Row],[team_name]],bad_masc,2,0),7)</f>
        <v>7</v>
      </c>
      <c r="K391">
        <f>IFERROR(VLOOKUP(Tabla1[[#This Row],[team_name]],cur_masc,2,0),7)</f>
        <v>7</v>
      </c>
      <c r="L391">
        <f>IFERROR(VLOOKUP(Tabla1[[#This Row],[team_name]],ten_masc,2,0),7)</f>
        <v>7</v>
      </c>
      <c r="M391">
        <f>IFERROR(VLOOKUP(Tabla1[[#This Row],[team_name]],rug_masc,2,0),7)</f>
        <v>7</v>
      </c>
      <c r="N391">
        <f>IFERROR(VLOOKUP(Tabla1[[#This Row],[team_name]],sqs_masc,2,0),7)</f>
        <v>7</v>
      </c>
      <c r="O391">
        <f>IFERROR(VLOOKUP(Tabla1[[#This Row],[team_name]],vlp_masc,2,0),7)</f>
        <v>7</v>
      </c>
      <c r="P391">
        <f>IFERROR(VLOOKUP(Tabla1[[#This Row],[team_name]],tem_masc,2,0),7)</f>
        <v>7</v>
      </c>
      <c r="Q391">
        <f>IFERROR(VLOOKUP(Tabla1[[#This Row],[team_name]],bal_masc,2,0),7)</f>
        <v>7</v>
      </c>
      <c r="R391">
        <f>IFERROR(VLOOKUP(Tabla1[[#This Row],[team_name]],hck_masc,2,0),7)</f>
        <v>7</v>
      </c>
      <c r="S391">
        <f>IFERROR(VLOOKUP(Tabla1[[#This Row],[team_name]],arc_masc,2,0),7)</f>
        <v>7</v>
      </c>
      <c r="T391">
        <f>IFERROR(VLOOKUP(Tabla1[[#This Row],[team_name]],esg_masc,2,0),7)</f>
        <v>7</v>
      </c>
      <c r="U391">
        <f>IFERROR(VLOOKUP(Tabla1[[#This Row],[team_name]],vol_fem,2,0),7)</f>
        <v>7</v>
      </c>
      <c r="V391">
        <f>IFERROR(VLOOKUP(Tabla1[[#This Row],[team_name]],bas_fem,2,0),7)</f>
        <v>7</v>
      </c>
      <c r="W391">
        <f>IFERROR(VLOOKUP(Tabla1[[#This Row],[team_name]],bes_fem,2,0),7)</f>
        <v>7</v>
      </c>
      <c r="X391">
        <f>IFERROR(VLOOKUP(Tabla1[[#This Row],[team_name]],bad_fem,2,0),7)</f>
        <v>7</v>
      </c>
      <c r="Y391">
        <f>IFERROR(VLOOKUP(Tabla1[[#This Row],[team_name]],cur_fem,2,0),7)</f>
        <v>7</v>
      </c>
      <c r="Z391">
        <f>IFERROR(VLOOKUP(Tabla1[[#This Row],[team_name]],ten_fem,2,0),7)</f>
        <v>7</v>
      </c>
      <c r="AA391">
        <f>IFERROR(VLOOKUP(Tabla1[[#This Row],[team_name]],rug_fem,2,0),7)</f>
        <v>7</v>
      </c>
      <c r="AB391">
        <f>IFERROR(VLOOKUP(Tabla1[[#This Row],[team_name]],sqs_fem,2,0),7)</f>
        <v>7</v>
      </c>
      <c r="AC391">
        <f>IFERROR(VLOOKUP(Tabla1[[#This Row],[team_name]],vlp_fem,2,0),7)</f>
        <v>7</v>
      </c>
      <c r="AD391">
        <f>IFERROR(VLOOKUP(Tabla1[[#This Row],[team_name]],tem_fem,2,0),7)</f>
        <v>7</v>
      </c>
      <c r="AE391">
        <f>IFERROR(VLOOKUP(Tabla1[[#This Row],[team_name]],bal_fem,2,0),7)</f>
        <v>7</v>
      </c>
      <c r="AF391">
        <f>IFERROR(VLOOKUP(Tabla1[[#This Row],[team_name]],hck_fem,2,0),7)</f>
        <v>7</v>
      </c>
      <c r="AG391">
        <f>IFERROR(VLOOKUP(Tabla1[[#This Row],[team_name]],esg_fem,2,0),7)</f>
        <v>7</v>
      </c>
      <c r="AH391">
        <f>IFERROR(VLOOKUP(Tabla1[[#This Row],[team_name]],esg_fem,2,0),7)</f>
        <v>7</v>
      </c>
      <c r="AI391">
        <v>7</v>
      </c>
      <c r="AJ391">
        <v>7</v>
      </c>
      <c r="AK391">
        <v>7</v>
      </c>
      <c r="AL391">
        <v>7</v>
      </c>
      <c r="AM391">
        <v>7</v>
      </c>
      <c r="AN391">
        <v>7</v>
      </c>
      <c r="AO391">
        <v>7</v>
      </c>
      <c r="AP391">
        <v>7</v>
      </c>
      <c r="AQ391">
        <v>7</v>
      </c>
      <c r="AR391">
        <v>7</v>
      </c>
      <c r="AS391">
        <v>7</v>
      </c>
      <c r="AT391">
        <v>7</v>
      </c>
      <c r="AU391">
        <v>7</v>
      </c>
      <c r="AV391">
        <v>7</v>
      </c>
      <c r="AW391">
        <v>7</v>
      </c>
      <c r="AX391">
        <v>7</v>
      </c>
      <c r="AY391">
        <v>7</v>
      </c>
      <c r="AZ391">
        <v>7</v>
      </c>
      <c r="BA391">
        <v>7</v>
      </c>
      <c r="BB391">
        <v>7</v>
      </c>
      <c r="BC391">
        <v>7</v>
      </c>
      <c r="BD391">
        <v>7</v>
      </c>
      <c r="BE391">
        <v>7</v>
      </c>
      <c r="BF391">
        <v>7</v>
      </c>
      <c r="BG391">
        <v>7</v>
      </c>
      <c r="BH391">
        <v>3</v>
      </c>
      <c r="BI391">
        <v>3</v>
      </c>
      <c r="BJ391">
        <v>7</v>
      </c>
      <c r="BK391">
        <v>7</v>
      </c>
      <c r="BL391">
        <v>7</v>
      </c>
      <c r="BM391">
        <v>7</v>
      </c>
    </row>
    <row r="392" spans="1:65" x14ac:dyDescent="0.25">
      <c r="A392">
        <v>164</v>
      </c>
      <c r="B392" t="s">
        <v>380</v>
      </c>
      <c r="C392">
        <f>IFERROR(VLOOKUP(Tabla1[[#This Row],[team_name]],fut_masc,2,0),7)</f>
        <v>3</v>
      </c>
      <c r="D392">
        <f>IFERROR(VLOOKUP(Tabla1[[#This Row],[team_name]],fut_fem,2,0),7)</f>
        <v>7</v>
      </c>
      <c r="E392">
        <f>IFERROR(VLOOKUP(Tabla1[[#This Row],[team_name]],fts_masc,2,0),7)</f>
        <v>7</v>
      </c>
      <c r="F392">
        <f>IFERROR(VLOOKUP(Tabla1[[#This Row],[team_name]],fts_fem,2,0),7)</f>
        <v>7</v>
      </c>
      <c r="G392">
        <f>IFERROR(VLOOKUP(Tabla1[[#This Row],[team_name]],vol_masc,2,0),7)</f>
        <v>7</v>
      </c>
      <c r="H392">
        <f>IFERROR(VLOOKUP(Tabla1[[#This Row],[team_name]],bas_masc,2,0),7)</f>
        <v>4</v>
      </c>
      <c r="I392">
        <f>IFERROR(VLOOKUP(Tabla1[[#This Row],[team_name]],bes_masc,2,0),7)</f>
        <v>7</v>
      </c>
      <c r="J392">
        <f>IFERROR(VLOOKUP(Tabla1[[#This Row],[team_name]],bad_masc,2,0),7)</f>
        <v>7</v>
      </c>
      <c r="K392">
        <f>IFERROR(VLOOKUP(Tabla1[[#This Row],[team_name]],cur_masc,2,0),7)</f>
        <v>7</v>
      </c>
      <c r="L392">
        <f>IFERROR(VLOOKUP(Tabla1[[#This Row],[team_name]],ten_masc,2,0),7)</f>
        <v>7</v>
      </c>
      <c r="M392">
        <f>IFERROR(VLOOKUP(Tabla1[[#This Row],[team_name]],rug_masc,2,0),7)</f>
        <v>7</v>
      </c>
      <c r="N392">
        <f>IFERROR(VLOOKUP(Tabla1[[#This Row],[team_name]],sqs_masc,2,0),7)</f>
        <v>7</v>
      </c>
      <c r="O392">
        <f>IFERROR(VLOOKUP(Tabla1[[#This Row],[team_name]],vlp_masc,2,0),7)</f>
        <v>7</v>
      </c>
      <c r="P392">
        <f>IFERROR(VLOOKUP(Tabla1[[#This Row],[team_name]],tem_masc,2,0),7)</f>
        <v>7</v>
      </c>
      <c r="Q392">
        <f>IFERROR(VLOOKUP(Tabla1[[#This Row],[team_name]],bal_masc,2,0),7)</f>
        <v>7</v>
      </c>
      <c r="R392">
        <f>IFERROR(VLOOKUP(Tabla1[[#This Row],[team_name]],hck_masc,2,0),7)</f>
        <v>7</v>
      </c>
      <c r="S392">
        <f>IFERROR(VLOOKUP(Tabla1[[#This Row],[team_name]],arc_masc,2,0),7)</f>
        <v>7</v>
      </c>
      <c r="T392">
        <f>IFERROR(VLOOKUP(Tabla1[[#This Row],[team_name]],esg_masc,2,0),7)</f>
        <v>7</v>
      </c>
      <c r="U392">
        <f>IFERROR(VLOOKUP(Tabla1[[#This Row],[team_name]],vol_fem,2,0),7)</f>
        <v>7</v>
      </c>
      <c r="V392">
        <f>IFERROR(VLOOKUP(Tabla1[[#This Row],[team_name]],bas_fem,2,0),7)</f>
        <v>7</v>
      </c>
      <c r="W392">
        <f>IFERROR(VLOOKUP(Tabla1[[#This Row],[team_name]],bes_fem,2,0),7)</f>
        <v>7</v>
      </c>
      <c r="X392">
        <f>IFERROR(VLOOKUP(Tabla1[[#This Row],[team_name]],bad_fem,2,0),7)</f>
        <v>7</v>
      </c>
      <c r="Y392">
        <f>IFERROR(VLOOKUP(Tabla1[[#This Row],[team_name]],cur_fem,2,0),7)</f>
        <v>7</v>
      </c>
      <c r="Z392">
        <f>IFERROR(VLOOKUP(Tabla1[[#This Row],[team_name]],ten_fem,2,0),7)</f>
        <v>7</v>
      </c>
      <c r="AA392">
        <f>IFERROR(VLOOKUP(Tabla1[[#This Row],[team_name]],rug_fem,2,0),7)</f>
        <v>7</v>
      </c>
      <c r="AB392">
        <f>IFERROR(VLOOKUP(Tabla1[[#This Row],[team_name]],sqs_fem,2,0),7)</f>
        <v>7</v>
      </c>
      <c r="AC392">
        <f>IFERROR(VLOOKUP(Tabla1[[#This Row],[team_name]],vlp_fem,2,0),7)</f>
        <v>7</v>
      </c>
      <c r="AD392">
        <f>IFERROR(VLOOKUP(Tabla1[[#This Row],[team_name]],tem_fem,2,0),7)</f>
        <v>7</v>
      </c>
      <c r="AE392">
        <f>IFERROR(VLOOKUP(Tabla1[[#This Row],[team_name]],bal_fem,2,0),7)</f>
        <v>7</v>
      </c>
      <c r="AF392">
        <f>IFERROR(VLOOKUP(Tabla1[[#This Row],[team_name]],hck_fem,2,0),7)</f>
        <v>7</v>
      </c>
      <c r="AG392">
        <f>IFERROR(VLOOKUP(Tabla1[[#This Row],[team_name]],esg_fem,2,0),7)</f>
        <v>7</v>
      </c>
      <c r="AH392">
        <f>IFERROR(VLOOKUP(Tabla1[[#This Row],[team_name]],esg_fem,2,0),7)</f>
        <v>7</v>
      </c>
      <c r="AI392">
        <v>7</v>
      </c>
      <c r="AJ392">
        <v>7</v>
      </c>
      <c r="AK392">
        <v>7</v>
      </c>
      <c r="AL392">
        <v>7</v>
      </c>
      <c r="AM392">
        <v>7</v>
      </c>
      <c r="AN392">
        <v>7</v>
      </c>
      <c r="AO392">
        <v>7</v>
      </c>
      <c r="AP392">
        <v>7</v>
      </c>
      <c r="AQ392">
        <v>7</v>
      </c>
      <c r="AR392">
        <v>7</v>
      </c>
      <c r="AS392">
        <v>7</v>
      </c>
      <c r="AT392">
        <v>7</v>
      </c>
      <c r="AU392">
        <v>7</v>
      </c>
      <c r="AV392">
        <v>7</v>
      </c>
      <c r="AW392">
        <v>7</v>
      </c>
      <c r="AX392">
        <v>7</v>
      </c>
      <c r="AY392">
        <v>7</v>
      </c>
      <c r="AZ392">
        <v>7</v>
      </c>
      <c r="BA392">
        <v>7</v>
      </c>
      <c r="BB392">
        <v>7</v>
      </c>
      <c r="BC392">
        <v>7</v>
      </c>
      <c r="BD392">
        <v>7</v>
      </c>
      <c r="BE392">
        <v>7</v>
      </c>
      <c r="BF392">
        <v>7</v>
      </c>
      <c r="BG392">
        <v>7</v>
      </c>
      <c r="BH392">
        <v>3</v>
      </c>
      <c r="BI392">
        <v>3</v>
      </c>
      <c r="BJ392">
        <v>7</v>
      </c>
      <c r="BK392">
        <v>7</v>
      </c>
      <c r="BL392">
        <v>7</v>
      </c>
      <c r="BM392">
        <v>7</v>
      </c>
    </row>
    <row r="393" spans="1:65" x14ac:dyDescent="0.25">
      <c r="A393">
        <v>165</v>
      </c>
      <c r="B393" t="s">
        <v>402</v>
      </c>
      <c r="C393">
        <f>IFERROR(VLOOKUP(Tabla1[[#This Row],[team_name]],fut_masc,2,0),7)</f>
        <v>6</v>
      </c>
      <c r="D393">
        <f>IFERROR(VLOOKUP(Tabla1[[#This Row],[team_name]],fut_fem,2,0),7)</f>
        <v>7</v>
      </c>
      <c r="E393">
        <f>IFERROR(VLOOKUP(Tabla1[[#This Row],[team_name]],fts_masc,2,0),7)</f>
        <v>6</v>
      </c>
      <c r="F393">
        <f>IFERROR(VLOOKUP(Tabla1[[#This Row],[team_name]],fts_fem,2,0),7)</f>
        <v>7</v>
      </c>
      <c r="G393">
        <f>IFERROR(VLOOKUP(Tabla1[[#This Row],[team_name]],vol_masc,2,0),7)</f>
        <v>3</v>
      </c>
      <c r="H393">
        <f>IFERROR(VLOOKUP(Tabla1[[#This Row],[team_name]],bas_masc,2,0),7)</f>
        <v>3</v>
      </c>
      <c r="I393">
        <f>IFERROR(VLOOKUP(Tabla1[[#This Row],[team_name]],bes_masc,2,0),7)</f>
        <v>3</v>
      </c>
      <c r="J393">
        <f>IFERROR(VLOOKUP(Tabla1[[#This Row],[team_name]],bad_masc,2,0),7)</f>
        <v>7</v>
      </c>
      <c r="K393">
        <f>IFERROR(VLOOKUP(Tabla1[[#This Row],[team_name]],cur_masc,2,0),7)</f>
        <v>7</v>
      </c>
      <c r="L393">
        <f>IFERROR(VLOOKUP(Tabla1[[#This Row],[team_name]],ten_masc,2,0),7)</f>
        <v>7</v>
      </c>
      <c r="M393">
        <f>IFERROR(VLOOKUP(Tabla1[[#This Row],[team_name]],rug_masc,2,0),7)</f>
        <v>7</v>
      </c>
      <c r="N393">
        <f>IFERROR(VLOOKUP(Tabla1[[#This Row],[team_name]],sqs_masc,2,0),7)</f>
        <v>7</v>
      </c>
      <c r="O393">
        <f>IFERROR(VLOOKUP(Tabla1[[#This Row],[team_name]],vlp_masc,2,0),7)</f>
        <v>6</v>
      </c>
      <c r="P393">
        <f>IFERROR(VLOOKUP(Tabla1[[#This Row],[team_name]],tem_masc,2,0),7)</f>
        <v>7</v>
      </c>
      <c r="Q393">
        <f>IFERROR(VLOOKUP(Tabla1[[#This Row],[team_name]],bal_masc,2,0),7)</f>
        <v>7</v>
      </c>
      <c r="R393">
        <f>IFERROR(VLOOKUP(Tabla1[[#This Row],[team_name]],hck_masc,2,0),7)</f>
        <v>5</v>
      </c>
      <c r="S393">
        <f>IFERROR(VLOOKUP(Tabla1[[#This Row],[team_name]],arc_masc,2,0),7)</f>
        <v>6</v>
      </c>
      <c r="T393">
        <f>IFERROR(VLOOKUP(Tabla1[[#This Row],[team_name]],esg_masc,2,0),7)</f>
        <v>7</v>
      </c>
      <c r="U393">
        <f>IFERROR(VLOOKUP(Tabla1[[#This Row],[team_name]],vol_fem,2,0),7)</f>
        <v>7</v>
      </c>
      <c r="V393">
        <f>IFERROR(VLOOKUP(Tabla1[[#This Row],[team_name]],bas_fem,2,0),7)</f>
        <v>7</v>
      </c>
      <c r="W393">
        <f>IFERROR(VLOOKUP(Tabla1[[#This Row],[team_name]],bes_fem,2,0),7)</f>
        <v>7</v>
      </c>
      <c r="X393">
        <f>IFERROR(VLOOKUP(Tabla1[[#This Row],[team_name]],bad_fem,2,0),7)</f>
        <v>7</v>
      </c>
      <c r="Y393">
        <f>IFERROR(VLOOKUP(Tabla1[[#This Row],[team_name]],cur_fem,2,0),7)</f>
        <v>7</v>
      </c>
      <c r="Z393">
        <f>IFERROR(VLOOKUP(Tabla1[[#This Row],[team_name]],ten_fem,2,0),7)</f>
        <v>7</v>
      </c>
      <c r="AA393">
        <f>IFERROR(VLOOKUP(Tabla1[[#This Row],[team_name]],rug_fem,2,0),7)</f>
        <v>7</v>
      </c>
      <c r="AB393">
        <f>IFERROR(VLOOKUP(Tabla1[[#This Row],[team_name]],sqs_fem,2,0),7)</f>
        <v>7</v>
      </c>
      <c r="AC393">
        <f>IFERROR(VLOOKUP(Tabla1[[#This Row],[team_name]],vlp_fem,2,0),7)</f>
        <v>7</v>
      </c>
      <c r="AD393">
        <f>IFERROR(VLOOKUP(Tabla1[[#This Row],[team_name]],tem_fem,2,0),7)</f>
        <v>7</v>
      </c>
      <c r="AE393">
        <f>IFERROR(VLOOKUP(Tabla1[[#This Row],[team_name]],bal_fem,2,0),7)</f>
        <v>7</v>
      </c>
      <c r="AF393">
        <f>IFERROR(VLOOKUP(Tabla1[[#This Row],[team_name]],hck_fem,2,0),7)</f>
        <v>7</v>
      </c>
      <c r="AG393">
        <f>IFERROR(VLOOKUP(Tabla1[[#This Row],[team_name]],esg_fem,2,0),7)</f>
        <v>7</v>
      </c>
      <c r="AH393">
        <f>IFERROR(VLOOKUP(Tabla1[[#This Row],[team_name]],esg_fem,2,0),7)</f>
        <v>7</v>
      </c>
      <c r="AI393">
        <v>3</v>
      </c>
      <c r="AJ393">
        <v>7</v>
      </c>
      <c r="AK393">
        <v>7</v>
      </c>
      <c r="AL393">
        <v>7</v>
      </c>
      <c r="AM393">
        <v>7</v>
      </c>
      <c r="AN393">
        <v>7</v>
      </c>
      <c r="AO393">
        <v>7</v>
      </c>
      <c r="AP393">
        <v>7</v>
      </c>
      <c r="AQ393">
        <v>7</v>
      </c>
      <c r="AR393">
        <v>7</v>
      </c>
      <c r="AS393">
        <v>5</v>
      </c>
      <c r="AT393">
        <v>7</v>
      </c>
      <c r="AU393">
        <v>7</v>
      </c>
      <c r="AV393">
        <v>7</v>
      </c>
      <c r="AW393">
        <v>7</v>
      </c>
      <c r="AX393">
        <v>7</v>
      </c>
      <c r="AY393">
        <v>7</v>
      </c>
      <c r="AZ393">
        <v>7</v>
      </c>
      <c r="BA393">
        <v>7</v>
      </c>
      <c r="BB393">
        <v>7</v>
      </c>
      <c r="BC393">
        <v>7</v>
      </c>
      <c r="BD393">
        <v>7</v>
      </c>
      <c r="BE393">
        <v>7</v>
      </c>
      <c r="BF393">
        <v>7</v>
      </c>
      <c r="BG393">
        <v>7</v>
      </c>
      <c r="BH393">
        <v>3</v>
      </c>
      <c r="BI393">
        <v>3</v>
      </c>
      <c r="BJ393">
        <v>7</v>
      </c>
      <c r="BK393">
        <v>7</v>
      </c>
      <c r="BL393">
        <v>7</v>
      </c>
      <c r="BM393">
        <v>7</v>
      </c>
    </row>
    <row r="394" spans="1:65" x14ac:dyDescent="0.25">
      <c r="A394">
        <v>166</v>
      </c>
      <c r="B394" t="s">
        <v>370</v>
      </c>
      <c r="C394">
        <f>IFERROR(VLOOKUP(Tabla1[[#This Row],[team_name]],fut_masc,2,0),7)</f>
        <v>6</v>
      </c>
      <c r="D394">
        <f>IFERROR(VLOOKUP(Tabla1[[#This Row],[team_name]],fut_fem,2,0),7)</f>
        <v>7</v>
      </c>
      <c r="E394">
        <f>IFERROR(VLOOKUP(Tabla1[[#This Row],[team_name]],fts_masc,2,0),7)</f>
        <v>7</v>
      </c>
      <c r="F394">
        <f>IFERROR(VLOOKUP(Tabla1[[#This Row],[team_name]],fts_fem,2,0),7)</f>
        <v>7</v>
      </c>
      <c r="G394">
        <f>IFERROR(VLOOKUP(Tabla1[[#This Row],[team_name]],vol_masc,2,0),7)</f>
        <v>7</v>
      </c>
      <c r="H394">
        <f>IFERROR(VLOOKUP(Tabla1[[#This Row],[team_name]],bas_masc,2,0),7)</f>
        <v>5</v>
      </c>
      <c r="I394">
        <f>IFERROR(VLOOKUP(Tabla1[[#This Row],[team_name]],bes_masc,2,0),7)</f>
        <v>7</v>
      </c>
      <c r="J394">
        <f>IFERROR(VLOOKUP(Tabla1[[#This Row],[team_name]],bad_masc,2,0),7)</f>
        <v>7</v>
      </c>
      <c r="K394">
        <f>IFERROR(VLOOKUP(Tabla1[[#This Row],[team_name]],cur_masc,2,0),7)</f>
        <v>7</v>
      </c>
      <c r="L394">
        <f>IFERROR(VLOOKUP(Tabla1[[#This Row],[team_name]],ten_masc,2,0),7)</f>
        <v>7</v>
      </c>
      <c r="M394">
        <f>IFERROR(VLOOKUP(Tabla1[[#This Row],[team_name]],rug_masc,2,0),7)</f>
        <v>6</v>
      </c>
      <c r="N394">
        <f>IFERROR(VLOOKUP(Tabla1[[#This Row],[team_name]],sqs_masc,2,0),7)</f>
        <v>7</v>
      </c>
      <c r="O394">
        <f>IFERROR(VLOOKUP(Tabla1[[#This Row],[team_name]],vlp_masc,2,0),7)</f>
        <v>7</v>
      </c>
      <c r="P394">
        <f>IFERROR(VLOOKUP(Tabla1[[#This Row],[team_name]],tem_masc,2,0),7)</f>
        <v>7</v>
      </c>
      <c r="Q394">
        <f>IFERROR(VLOOKUP(Tabla1[[#This Row],[team_name]],bal_masc,2,0),7)</f>
        <v>7</v>
      </c>
      <c r="R394">
        <f>IFERROR(VLOOKUP(Tabla1[[#This Row],[team_name]],hck_masc,2,0),7)</f>
        <v>7</v>
      </c>
      <c r="S394">
        <f>IFERROR(VLOOKUP(Tabla1[[#This Row],[team_name]],arc_masc,2,0),7)</f>
        <v>7</v>
      </c>
      <c r="T394">
        <f>IFERROR(VLOOKUP(Tabla1[[#This Row],[team_name]],esg_masc,2,0),7)</f>
        <v>7</v>
      </c>
      <c r="U394">
        <f>IFERROR(VLOOKUP(Tabla1[[#This Row],[team_name]],vol_fem,2,0),7)</f>
        <v>7</v>
      </c>
      <c r="V394">
        <f>IFERROR(VLOOKUP(Tabla1[[#This Row],[team_name]],bas_fem,2,0),7)</f>
        <v>7</v>
      </c>
      <c r="W394">
        <f>IFERROR(VLOOKUP(Tabla1[[#This Row],[team_name]],bes_fem,2,0),7)</f>
        <v>7</v>
      </c>
      <c r="X394">
        <f>IFERROR(VLOOKUP(Tabla1[[#This Row],[team_name]],bad_fem,2,0),7)</f>
        <v>7</v>
      </c>
      <c r="Y394">
        <f>IFERROR(VLOOKUP(Tabla1[[#This Row],[team_name]],cur_fem,2,0),7)</f>
        <v>7</v>
      </c>
      <c r="Z394">
        <f>IFERROR(VLOOKUP(Tabla1[[#This Row],[team_name]],ten_fem,2,0),7)</f>
        <v>7</v>
      </c>
      <c r="AA394">
        <f>IFERROR(VLOOKUP(Tabla1[[#This Row],[team_name]],rug_fem,2,0),7)</f>
        <v>7</v>
      </c>
      <c r="AB394">
        <f>IFERROR(VLOOKUP(Tabla1[[#This Row],[team_name]],sqs_fem,2,0),7)</f>
        <v>7</v>
      </c>
      <c r="AC394">
        <f>IFERROR(VLOOKUP(Tabla1[[#This Row],[team_name]],vlp_fem,2,0),7)</f>
        <v>7</v>
      </c>
      <c r="AD394">
        <f>IFERROR(VLOOKUP(Tabla1[[#This Row],[team_name]],tem_fem,2,0),7)</f>
        <v>7</v>
      </c>
      <c r="AE394">
        <f>IFERROR(VLOOKUP(Tabla1[[#This Row],[team_name]],bal_fem,2,0),7)</f>
        <v>7</v>
      </c>
      <c r="AF394">
        <f>IFERROR(VLOOKUP(Tabla1[[#This Row],[team_name]],hck_fem,2,0),7)</f>
        <v>7</v>
      </c>
      <c r="AG394">
        <f>IFERROR(VLOOKUP(Tabla1[[#This Row],[team_name]],esg_fem,2,0),7)</f>
        <v>7</v>
      </c>
      <c r="AH394">
        <f>IFERROR(VLOOKUP(Tabla1[[#This Row],[team_name]],esg_fem,2,0),7)</f>
        <v>7</v>
      </c>
      <c r="AI394">
        <v>7</v>
      </c>
      <c r="AJ394">
        <v>7</v>
      </c>
      <c r="AK394">
        <v>7</v>
      </c>
      <c r="AL394">
        <v>7</v>
      </c>
      <c r="AM394">
        <v>7</v>
      </c>
      <c r="AN394">
        <v>7</v>
      </c>
      <c r="AO394">
        <v>7</v>
      </c>
      <c r="AP394">
        <v>7</v>
      </c>
      <c r="AQ394">
        <v>7</v>
      </c>
      <c r="AR394">
        <v>7</v>
      </c>
      <c r="AS394">
        <v>7</v>
      </c>
      <c r="AT394">
        <v>7</v>
      </c>
      <c r="AU394">
        <v>7</v>
      </c>
      <c r="AV394">
        <v>7</v>
      </c>
      <c r="AW394">
        <v>7</v>
      </c>
      <c r="AX394">
        <v>7</v>
      </c>
      <c r="AY394">
        <v>7</v>
      </c>
      <c r="AZ394">
        <v>7</v>
      </c>
      <c r="BA394">
        <v>7</v>
      </c>
      <c r="BB394">
        <v>7</v>
      </c>
      <c r="BC394">
        <v>7</v>
      </c>
      <c r="BD394">
        <v>7</v>
      </c>
      <c r="BE394">
        <v>7</v>
      </c>
      <c r="BF394">
        <v>7</v>
      </c>
      <c r="BG394">
        <v>7</v>
      </c>
      <c r="BH394">
        <v>3</v>
      </c>
      <c r="BI394">
        <v>3</v>
      </c>
      <c r="BJ394">
        <v>7</v>
      </c>
      <c r="BK394">
        <v>7</v>
      </c>
      <c r="BL394">
        <v>7</v>
      </c>
      <c r="BM394">
        <v>7</v>
      </c>
    </row>
    <row r="395" spans="1:65" x14ac:dyDescent="0.25">
      <c r="A395">
        <v>167</v>
      </c>
      <c r="B395" t="s">
        <v>506</v>
      </c>
      <c r="C395">
        <f>IFERROR(VLOOKUP(Tabla1[[#This Row],[team_name]],fut_masc,2,0),7)</f>
        <v>3</v>
      </c>
      <c r="D395">
        <f>IFERROR(VLOOKUP(Tabla1[[#This Row],[team_name]],fut_fem,2,0),7)</f>
        <v>7</v>
      </c>
      <c r="E395">
        <f>IFERROR(VLOOKUP(Tabla1[[#This Row],[team_name]],fts_masc,2,0),7)</f>
        <v>3</v>
      </c>
      <c r="F395">
        <f>IFERROR(VLOOKUP(Tabla1[[#This Row],[team_name]],fts_fem,2,0),7)</f>
        <v>7</v>
      </c>
      <c r="G395">
        <f>IFERROR(VLOOKUP(Tabla1[[#This Row],[team_name]],vol_masc,2,0),7)</f>
        <v>3</v>
      </c>
      <c r="H395">
        <f>IFERROR(VLOOKUP(Tabla1[[#This Row],[team_name]],bas_masc,2,0),7)</f>
        <v>4</v>
      </c>
      <c r="I395">
        <f>IFERROR(VLOOKUP(Tabla1[[#This Row],[team_name]],bes_masc,2,0),7)</f>
        <v>6</v>
      </c>
      <c r="J395">
        <f>IFERROR(VLOOKUP(Tabla1[[#This Row],[team_name]],bad_masc,2,0),7)</f>
        <v>7</v>
      </c>
      <c r="K395">
        <f>IFERROR(VLOOKUP(Tabla1[[#This Row],[team_name]],cur_masc,2,0),7)</f>
        <v>5</v>
      </c>
      <c r="L395">
        <f>IFERROR(VLOOKUP(Tabla1[[#This Row],[team_name]],ten_masc,2,0),7)</f>
        <v>7</v>
      </c>
      <c r="M395">
        <f>IFERROR(VLOOKUP(Tabla1[[#This Row],[team_name]],rug_masc,2,0),7)</f>
        <v>3</v>
      </c>
      <c r="N395">
        <f>IFERROR(VLOOKUP(Tabla1[[#This Row],[team_name]],sqs_masc,2,0),7)</f>
        <v>7</v>
      </c>
      <c r="O395">
        <f>IFERROR(VLOOKUP(Tabla1[[#This Row],[team_name]],vlp_masc,2,0),7)</f>
        <v>7</v>
      </c>
      <c r="P395">
        <f>IFERROR(VLOOKUP(Tabla1[[#This Row],[team_name]],tem_masc,2,0),7)</f>
        <v>3</v>
      </c>
      <c r="Q395">
        <f>IFERROR(VLOOKUP(Tabla1[[#This Row],[team_name]],bal_masc,2,0),7)</f>
        <v>2</v>
      </c>
      <c r="R395">
        <f>IFERROR(VLOOKUP(Tabla1[[#This Row],[team_name]],hck_masc,2,0),7)</f>
        <v>7</v>
      </c>
      <c r="S395">
        <f>IFERROR(VLOOKUP(Tabla1[[#This Row],[team_name]],arc_masc,2,0),7)</f>
        <v>6</v>
      </c>
      <c r="T395">
        <f>IFERROR(VLOOKUP(Tabla1[[#This Row],[team_name]],esg_masc,2,0),7)</f>
        <v>7</v>
      </c>
      <c r="U395">
        <f>IFERROR(VLOOKUP(Tabla1[[#This Row],[team_name]],vol_fem,2,0),7)</f>
        <v>7</v>
      </c>
      <c r="V395">
        <f>IFERROR(VLOOKUP(Tabla1[[#This Row],[team_name]],bas_fem,2,0),7)</f>
        <v>7</v>
      </c>
      <c r="W395">
        <f>IFERROR(VLOOKUP(Tabla1[[#This Row],[team_name]],bes_fem,2,0),7)</f>
        <v>7</v>
      </c>
      <c r="X395">
        <f>IFERROR(VLOOKUP(Tabla1[[#This Row],[team_name]],bad_fem,2,0),7)</f>
        <v>7</v>
      </c>
      <c r="Y395">
        <f>IFERROR(VLOOKUP(Tabla1[[#This Row],[team_name]],cur_fem,2,0),7)</f>
        <v>7</v>
      </c>
      <c r="Z395">
        <f>IFERROR(VLOOKUP(Tabla1[[#This Row],[team_name]],ten_fem,2,0),7)</f>
        <v>7</v>
      </c>
      <c r="AA395">
        <f>IFERROR(VLOOKUP(Tabla1[[#This Row],[team_name]],rug_fem,2,0),7)</f>
        <v>7</v>
      </c>
      <c r="AB395">
        <f>IFERROR(VLOOKUP(Tabla1[[#This Row],[team_name]],sqs_fem,2,0),7)</f>
        <v>7</v>
      </c>
      <c r="AC395">
        <f>IFERROR(VLOOKUP(Tabla1[[#This Row],[team_name]],vlp_fem,2,0),7)</f>
        <v>7</v>
      </c>
      <c r="AD395">
        <f>IFERROR(VLOOKUP(Tabla1[[#This Row],[team_name]],tem_fem,2,0),7)</f>
        <v>7</v>
      </c>
      <c r="AE395">
        <f>IFERROR(VLOOKUP(Tabla1[[#This Row],[team_name]],bal_fem,2,0),7)</f>
        <v>7</v>
      </c>
      <c r="AF395">
        <f>IFERROR(VLOOKUP(Tabla1[[#This Row],[team_name]],hck_fem,2,0),7)</f>
        <v>7</v>
      </c>
      <c r="AG395">
        <f>IFERROR(VLOOKUP(Tabla1[[#This Row],[team_name]],esg_fem,2,0),7)</f>
        <v>7</v>
      </c>
      <c r="AH395">
        <f>IFERROR(VLOOKUP(Tabla1[[#This Row],[team_name]],esg_fem,2,0),7)</f>
        <v>7</v>
      </c>
      <c r="AI395">
        <v>3</v>
      </c>
      <c r="AJ395">
        <v>7</v>
      </c>
      <c r="AK395">
        <v>7</v>
      </c>
      <c r="AL395">
        <v>7</v>
      </c>
      <c r="AM395">
        <v>7</v>
      </c>
      <c r="AN395">
        <v>7</v>
      </c>
      <c r="AO395">
        <v>5</v>
      </c>
      <c r="AP395">
        <v>2</v>
      </c>
      <c r="AQ395">
        <v>7</v>
      </c>
      <c r="AR395">
        <v>5</v>
      </c>
      <c r="AS395">
        <v>3</v>
      </c>
      <c r="AT395">
        <v>7</v>
      </c>
      <c r="AU395">
        <v>3</v>
      </c>
      <c r="AV395">
        <v>7</v>
      </c>
      <c r="AW395">
        <v>2</v>
      </c>
      <c r="AX395">
        <v>2</v>
      </c>
      <c r="AY395">
        <v>7</v>
      </c>
      <c r="AZ395">
        <v>6</v>
      </c>
      <c r="BA395">
        <v>3</v>
      </c>
      <c r="BB395">
        <v>7</v>
      </c>
      <c r="BC395">
        <v>4</v>
      </c>
      <c r="BD395">
        <v>7</v>
      </c>
      <c r="BE395">
        <v>7</v>
      </c>
      <c r="BF395">
        <v>7</v>
      </c>
      <c r="BG395">
        <v>7</v>
      </c>
      <c r="BH395">
        <v>3</v>
      </c>
      <c r="BI395">
        <v>3</v>
      </c>
      <c r="BJ395">
        <v>7</v>
      </c>
      <c r="BK395">
        <v>6</v>
      </c>
      <c r="BL395">
        <v>7</v>
      </c>
      <c r="BM395">
        <v>7</v>
      </c>
    </row>
    <row r="396" spans="1:65" x14ac:dyDescent="0.25">
      <c r="A396">
        <v>169</v>
      </c>
      <c r="B396" t="s">
        <v>473</v>
      </c>
      <c r="C396">
        <f>IFERROR(VLOOKUP(Tabla1[[#This Row],[team_name]],fut_masc,2,0),7)</f>
        <v>7</v>
      </c>
      <c r="D396">
        <f>IFERROR(VLOOKUP(Tabla1[[#This Row],[team_name]],fut_fem,2,0),7)</f>
        <v>7</v>
      </c>
      <c r="E396">
        <f>IFERROR(VLOOKUP(Tabla1[[#This Row],[team_name]],fts_masc,2,0),7)</f>
        <v>7</v>
      </c>
      <c r="F396">
        <f>IFERROR(VLOOKUP(Tabla1[[#This Row],[team_name]],fts_fem,2,0),7)</f>
        <v>7</v>
      </c>
      <c r="G396">
        <f>IFERROR(VLOOKUP(Tabla1[[#This Row],[team_name]],vol_masc,2,0),7)</f>
        <v>7</v>
      </c>
      <c r="H396">
        <f>IFERROR(VLOOKUP(Tabla1[[#This Row],[team_name]],bas_masc,2,0),7)</f>
        <v>6</v>
      </c>
      <c r="I396">
        <f>IFERROR(VLOOKUP(Tabla1[[#This Row],[team_name]],bes_masc,2,0),7)</f>
        <v>7</v>
      </c>
      <c r="J396">
        <f>IFERROR(VLOOKUP(Tabla1[[#This Row],[team_name]],bad_masc,2,0),7)</f>
        <v>7</v>
      </c>
      <c r="K396">
        <f>IFERROR(VLOOKUP(Tabla1[[#This Row],[team_name]],cur_masc,2,0),7)</f>
        <v>7</v>
      </c>
      <c r="L396">
        <f>IFERROR(VLOOKUP(Tabla1[[#This Row],[team_name]],ten_masc,2,0),7)</f>
        <v>7</v>
      </c>
      <c r="M396">
        <f>IFERROR(VLOOKUP(Tabla1[[#This Row],[team_name]],rug_masc,2,0),7)</f>
        <v>2</v>
      </c>
      <c r="N396">
        <f>IFERROR(VLOOKUP(Tabla1[[#This Row],[team_name]],sqs_masc,2,0),7)</f>
        <v>7</v>
      </c>
      <c r="O396">
        <f>IFERROR(VLOOKUP(Tabla1[[#This Row],[team_name]],vlp_masc,2,0),7)</f>
        <v>7</v>
      </c>
      <c r="P396">
        <f>IFERROR(VLOOKUP(Tabla1[[#This Row],[team_name]],tem_masc,2,0),7)</f>
        <v>7</v>
      </c>
      <c r="Q396">
        <f>IFERROR(VLOOKUP(Tabla1[[#This Row],[team_name]],bal_masc,2,0),7)</f>
        <v>7</v>
      </c>
      <c r="R396">
        <f>IFERROR(VLOOKUP(Tabla1[[#This Row],[team_name]],hck_masc,2,0),7)</f>
        <v>5</v>
      </c>
      <c r="S396">
        <f>IFERROR(VLOOKUP(Tabla1[[#This Row],[team_name]],arc_masc,2,0),7)</f>
        <v>7</v>
      </c>
      <c r="T396">
        <f>IFERROR(VLOOKUP(Tabla1[[#This Row],[team_name]],esg_masc,2,0),7)</f>
        <v>7</v>
      </c>
      <c r="U396">
        <f>IFERROR(VLOOKUP(Tabla1[[#This Row],[team_name]],vol_fem,2,0),7)</f>
        <v>7</v>
      </c>
      <c r="V396">
        <f>IFERROR(VLOOKUP(Tabla1[[#This Row],[team_name]],bas_fem,2,0),7)</f>
        <v>7</v>
      </c>
      <c r="W396">
        <f>IFERROR(VLOOKUP(Tabla1[[#This Row],[team_name]],bes_fem,2,0),7)</f>
        <v>7</v>
      </c>
      <c r="X396">
        <f>IFERROR(VLOOKUP(Tabla1[[#This Row],[team_name]],bad_fem,2,0),7)</f>
        <v>7</v>
      </c>
      <c r="Y396">
        <f>IFERROR(VLOOKUP(Tabla1[[#This Row],[team_name]],cur_fem,2,0),7)</f>
        <v>7</v>
      </c>
      <c r="Z396">
        <f>IFERROR(VLOOKUP(Tabla1[[#This Row],[team_name]],ten_fem,2,0),7)</f>
        <v>7</v>
      </c>
      <c r="AA396">
        <f>IFERROR(VLOOKUP(Tabla1[[#This Row],[team_name]],rug_fem,2,0),7)</f>
        <v>7</v>
      </c>
      <c r="AB396">
        <f>IFERROR(VLOOKUP(Tabla1[[#This Row],[team_name]],sqs_fem,2,0),7)</f>
        <v>7</v>
      </c>
      <c r="AC396">
        <f>IFERROR(VLOOKUP(Tabla1[[#This Row],[team_name]],vlp_fem,2,0),7)</f>
        <v>7</v>
      </c>
      <c r="AD396">
        <f>IFERROR(VLOOKUP(Tabla1[[#This Row],[team_name]],tem_fem,2,0),7)</f>
        <v>7</v>
      </c>
      <c r="AE396">
        <f>IFERROR(VLOOKUP(Tabla1[[#This Row],[team_name]],bal_fem,2,0),7)</f>
        <v>7</v>
      </c>
      <c r="AF396">
        <f>IFERROR(VLOOKUP(Tabla1[[#This Row],[team_name]],hck_fem,2,0),7)</f>
        <v>7</v>
      </c>
      <c r="AG396">
        <f>IFERROR(VLOOKUP(Tabla1[[#This Row],[team_name]],esg_fem,2,0),7)</f>
        <v>7</v>
      </c>
      <c r="AH396">
        <f>IFERROR(VLOOKUP(Tabla1[[#This Row],[team_name]],esg_fem,2,0),7)</f>
        <v>7</v>
      </c>
      <c r="AI396">
        <v>7</v>
      </c>
      <c r="AJ396">
        <v>7</v>
      </c>
      <c r="AK396">
        <v>7</v>
      </c>
      <c r="AL396">
        <v>7</v>
      </c>
      <c r="AM396">
        <v>7</v>
      </c>
      <c r="AN396">
        <v>7</v>
      </c>
      <c r="AO396">
        <v>7</v>
      </c>
      <c r="AP396">
        <v>7</v>
      </c>
      <c r="AQ396">
        <v>7</v>
      </c>
      <c r="AR396">
        <v>7</v>
      </c>
      <c r="AS396">
        <v>6</v>
      </c>
      <c r="AT396">
        <v>7</v>
      </c>
      <c r="AU396">
        <v>7</v>
      </c>
      <c r="AV396">
        <v>7</v>
      </c>
      <c r="AW396">
        <v>7</v>
      </c>
      <c r="AX396">
        <v>7</v>
      </c>
      <c r="AY396">
        <v>7</v>
      </c>
      <c r="AZ396">
        <v>7</v>
      </c>
      <c r="BA396">
        <v>7</v>
      </c>
      <c r="BB396">
        <v>7</v>
      </c>
      <c r="BC396">
        <v>7</v>
      </c>
      <c r="BD396">
        <v>7</v>
      </c>
      <c r="BE396">
        <v>7</v>
      </c>
      <c r="BF396">
        <v>7</v>
      </c>
      <c r="BG396">
        <v>7</v>
      </c>
      <c r="BH396">
        <v>3</v>
      </c>
      <c r="BI396">
        <v>3</v>
      </c>
      <c r="BJ396">
        <v>7</v>
      </c>
      <c r="BK396">
        <v>7</v>
      </c>
      <c r="BL396">
        <v>7</v>
      </c>
      <c r="BM396">
        <v>7</v>
      </c>
    </row>
    <row r="397" spans="1:65" x14ac:dyDescent="0.25">
      <c r="A397">
        <v>170</v>
      </c>
      <c r="B397" t="s">
        <v>482</v>
      </c>
      <c r="C397">
        <f>IFERROR(VLOOKUP(Tabla1[[#This Row],[team_name]],fut_masc,2,0),7)</f>
        <v>7</v>
      </c>
      <c r="D397">
        <f>IFERROR(VLOOKUP(Tabla1[[#This Row],[team_name]],fut_fem,2,0),7)</f>
        <v>7</v>
      </c>
      <c r="E397">
        <f>IFERROR(VLOOKUP(Tabla1[[#This Row],[team_name]],fts_masc,2,0),7)</f>
        <v>6</v>
      </c>
      <c r="F397">
        <f>IFERROR(VLOOKUP(Tabla1[[#This Row],[team_name]],fts_fem,2,0),7)</f>
        <v>7</v>
      </c>
      <c r="G397">
        <f>IFERROR(VLOOKUP(Tabla1[[#This Row],[team_name]],vol_masc,2,0),7)</f>
        <v>7</v>
      </c>
      <c r="H397">
        <f>IFERROR(VLOOKUP(Tabla1[[#This Row],[team_name]],bas_masc,2,0),7)</f>
        <v>6</v>
      </c>
      <c r="I397">
        <f>IFERROR(VLOOKUP(Tabla1[[#This Row],[team_name]],bes_masc,2,0),7)</f>
        <v>7</v>
      </c>
      <c r="J397">
        <f>IFERROR(VLOOKUP(Tabla1[[#This Row],[team_name]],bad_masc,2,0),7)</f>
        <v>7</v>
      </c>
      <c r="K397">
        <f>IFERROR(VLOOKUP(Tabla1[[#This Row],[team_name]],cur_masc,2,0),7)</f>
        <v>7</v>
      </c>
      <c r="L397">
        <f>IFERROR(VLOOKUP(Tabla1[[#This Row],[team_name]],ten_masc,2,0),7)</f>
        <v>7</v>
      </c>
      <c r="M397">
        <f>IFERROR(VLOOKUP(Tabla1[[#This Row],[team_name]],rug_masc,2,0),7)</f>
        <v>6</v>
      </c>
      <c r="N397">
        <f>IFERROR(VLOOKUP(Tabla1[[#This Row],[team_name]],sqs_masc,2,0),7)</f>
        <v>7</v>
      </c>
      <c r="O397">
        <f>IFERROR(VLOOKUP(Tabla1[[#This Row],[team_name]],vlp_masc,2,0),7)</f>
        <v>7</v>
      </c>
      <c r="P397">
        <f>IFERROR(VLOOKUP(Tabla1[[#This Row],[team_name]],tem_masc,2,0),7)</f>
        <v>7</v>
      </c>
      <c r="Q397">
        <f>IFERROR(VLOOKUP(Tabla1[[#This Row],[team_name]],bal_masc,2,0),7)</f>
        <v>7</v>
      </c>
      <c r="R397">
        <f>IFERROR(VLOOKUP(Tabla1[[#This Row],[team_name]],hck_masc,2,0),7)</f>
        <v>7</v>
      </c>
      <c r="S397">
        <f>IFERROR(VLOOKUP(Tabla1[[#This Row],[team_name]],arc_masc,2,0),7)</f>
        <v>7</v>
      </c>
      <c r="T397">
        <f>IFERROR(VLOOKUP(Tabla1[[#This Row],[team_name]],esg_masc,2,0),7)</f>
        <v>7</v>
      </c>
      <c r="U397">
        <f>IFERROR(VLOOKUP(Tabla1[[#This Row],[team_name]],vol_fem,2,0),7)</f>
        <v>7</v>
      </c>
      <c r="V397">
        <f>IFERROR(VLOOKUP(Tabla1[[#This Row],[team_name]],bas_fem,2,0),7)</f>
        <v>7</v>
      </c>
      <c r="W397">
        <f>IFERROR(VLOOKUP(Tabla1[[#This Row],[team_name]],bes_fem,2,0),7)</f>
        <v>7</v>
      </c>
      <c r="X397">
        <f>IFERROR(VLOOKUP(Tabla1[[#This Row],[team_name]],bad_fem,2,0),7)</f>
        <v>7</v>
      </c>
      <c r="Y397">
        <f>IFERROR(VLOOKUP(Tabla1[[#This Row],[team_name]],cur_fem,2,0),7)</f>
        <v>7</v>
      </c>
      <c r="Z397">
        <f>IFERROR(VLOOKUP(Tabla1[[#This Row],[team_name]],ten_fem,2,0),7)</f>
        <v>7</v>
      </c>
      <c r="AA397">
        <f>IFERROR(VLOOKUP(Tabla1[[#This Row],[team_name]],rug_fem,2,0),7)</f>
        <v>7</v>
      </c>
      <c r="AB397">
        <f>IFERROR(VLOOKUP(Tabla1[[#This Row],[team_name]],sqs_fem,2,0),7)</f>
        <v>7</v>
      </c>
      <c r="AC397">
        <f>IFERROR(VLOOKUP(Tabla1[[#This Row],[team_name]],vlp_fem,2,0),7)</f>
        <v>7</v>
      </c>
      <c r="AD397">
        <f>IFERROR(VLOOKUP(Tabla1[[#This Row],[team_name]],tem_fem,2,0),7)</f>
        <v>7</v>
      </c>
      <c r="AE397">
        <f>IFERROR(VLOOKUP(Tabla1[[#This Row],[team_name]],bal_fem,2,0),7)</f>
        <v>7</v>
      </c>
      <c r="AF397">
        <f>IFERROR(VLOOKUP(Tabla1[[#This Row],[team_name]],hck_fem,2,0),7)</f>
        <v>7</v>
      </c>
      <c r="AG397">
        <f>IFERROR(VLOOKUP(Tabla1[[#This Row],[team_name]],esg_fem,2,0),7)</f>
        <v>7</v>
      </c>
      <c r="AH397">
        <f>IFERROR(VLOOKUP(Tabla1[[#This Row],[team_name]],esg_fem,2,0),7)</f>
        <v>7</v>
      </c>
      <c r="AI397">
        <v>6</v>
      </c>
      <c r="AJ397">
        <v>7</v>
      </c>
      <c r="AK397">
        <v>7</v>
      </c>
      <c r="AL397">
        <v>7</v>
      </c>
      <c r="AM397">
        <v>7</v>
      </c>
      <c r="AN397">
        <v>7</v>
      </c>
      <c r="AO397">
        <v>7</v>
      </c>
      <c r="AP397">
        <v>7</v>
      </c>
      <c r="AQ397">
        <v>7</v>
      </c>
      <c r="AR397">
        <v>7</v>
      </c>
      <c r="AS397">
        <v>7</v>
      </c>
      <c r="AT397">
        <v>7</v>
      </c>
      <c r="AU397">
        <v>7</v>
      </c>
      <c r="AV397">
        <v>7</v>
      </c>
      <c r="AW397">
        <v>7</v>
      </c>
      <c r="AX397">
        <v>7</v>
      </c>
      <c r="AY397">
        <v>7</v>
      </c>
      <c r="AZ397">
        <v>7</v>
      </c>
      <c r="BA397">
        <v>7</v>
      </c>
      <c r="BB397">
        <v>7</v>
      </c>
      <c r="BC397">
        <v>7</v>
      </c>
      <c r="BD397">
        <v>7</v>
      </c>
      <c r="BE397">
        <v>7</v>
      </c>
      <c r="BF397">
        <v>7</v>
      </c>
      <c r="BG397">
        <v>7</v>
      </c>
      <c r="BH397">
        <v>3</v>
      </c>
      <c r="BI397">
        <v>3</v>
      </c>
      <c r="BJ397">
        <v>7</v>
      </c>
      <c r="BK397">
        <v>7</v>
      </c>
      <c r="BL397">
        <v>7</v>
      </c>
      <c r="BM397">
        <v>7</v>
      </c>
    </row>
    <row r="398" spans="1:65" x14ac:dyDescent="0.25">
      <c r="A398">
        <v>171</v>
      </c>
      <c r="B398" t="s">
        <v>411</v>
      </c>
      <c r="C398">
        <f>IFERROR(VLOOKUP(Tabla1[[#This Row],[team_name]],fut_masc,2,0),7)</f>
        <v>7</v>
      </c>
      <c r="D398">
        <f>IFERROR(VLOOKUP(Tabla1[[#This Row],[team_name]],fut_fem,2,0),7)</f>
        <v>7</v>
      </c>
      <c r="E398">
        <f>IFERROR(VLOOKUP(Tabla1[[#This Row],[team_name]],fts_masc,2,0),7)</f>
        <v>7</v>
      </c>
      <c r="F398">
        <f>IFERROR(VLOOKUP(Tabla1[[#This Row],[team_name]],fts_fem,2,0),7)</f>
        <v>7</v>
      </c>
      <c r="G398">
        <f>IFERROR(VLOOKUP(Tabla1[[#This Row],[team_name]],vol_masc,2,0),7)</f>
        <v>7</v>
      </c>
      <c r="H398">
        <f>IFERROR(VLOOKUP(Tabla1[[#This Row],[team_name]],bas_masc,2,0),7)</f>
        <v>7</v>
      </c>
      <c r="I398">
        <f>IFERROR(VLOOKUP(Tabla1[[#This Row],[team_name]],bes_masc,2,0),7)</f>
        <v>7</v>
      </c>
      <c r="J398">
        <f>IFERROR(VLOOKUP(Tabla1[[#This Row],[team_name]],bad_masc,2,0),7)</f>
        <v>7</v>
      </c>
      <c r="K398">
        <f>IFERROR(VLOOKUP(Tabla1[[#This Row],[team_name]],cur_masc,2,0),7)</f>
        <v>7</v>
      </c>
      <c r="L398">
        <f>IFERROR(VLOOKUP(Tabla1[[#This Row],[team_name]],ten_masc,2,0),7)</f>
        <v>7</v>
      </c>
      <c r="M398">
        <f>IFERROR(VLOOKUP(Tabla1[[#This Row],[team_name]],rug_masc,2,0),7)</f>
        <v>7</v>
      </c>
      <c r="N398">
        <f>IFERROR(VLOOKUP(Tabla1[[#This Row],[team_name]],sqs_masc,2,0),7)</f>
        <v>7</v>
      </c>
      <c r="O398">
        <f>IFERROR(VLOOKUP(Tabla1[[#This Row],[team_name]],vlp_masc,2,0),7)</f>
        <v>7</v>
      </c>
      <c r="P398">
        <f>IFERROR(VLOOKUP(Tabla1[[#This Row],[team_name]],tem_masc,2,0),7)</f>
        <v>7</v>
      </c>
      <c r="Q398">
        <f>IFERROR(VLOOKUP(Tabla1[[#This Row],[team_name]],bal_masc,2,0),7)</f>
        <v>7</v>
      </c>
      <c r="R398">
        <f>IFERROR(VLOOKUP(Tabla1[[#This Row],[team_name]],hck_masc,2,0),7)</f>
        <v>7</v>
      </c>
      <c r="S398">
        <f>IFERROR(VLOOKUP(Tabla1[[#This Row],[team_name]],arc_masc,2,0),7)</f>
        <v>7</v>
      </c>
      <c r="T398">
        <f>IFERROR(VLOOKUP(Tabla1[[#This Row],[team_name]],esg_masc,2,0),7)</f>
        <v>7</v>
      </c>
      <c r="U398">
        <f>IFERROR(VLOOKUP(Tabla1[[#This Row],[team_name]],vol_fem,2,0),7)</f>
        <v>7</v>
      </c>
      <c r="V398">
        <f>IFERROR(VLOOKUP(Tabla1[[#This Row],[team_name]],bas_fem,2,0),7)</f>
        <v>7</v>
      </c>
      <c r="W398">
        <f>IFERROR(VLOOKUP(Tabla1[[#This Row],[team_name]],bes_fem,2,0),7)</f>
        <v>7</v>
      </c>
      <c r="X398">
        <f>IFERROR(VLOOKUP(Tabla1[[#This Row],[team_name]],bad_fem,2,0),7)</f>
        <v>7</v>
      </c>
      <c r="Y398">
        <f>IFERROR(VLOOKUP(Tabla1[[#This Row],[team_name]],cur_fem,2,0),7)</f>
        <v>7</v>
      </c>
      <c r="Z398">
        <f>IFERROR(VLOOKUP(Tabla1[[#This Row],[team_name]],ten_fem,2,0),7)</f>
        <v>7</v>
      </c>
      <c r="AA398">
        <f>IFERROR(VLOOKUP(Tabla1[[#This Row],[team_name]],rug_fem,2,0),7)</f>
        <v>7</v>
      </c>
      <c r="AB398">
        <f>IFERROR(VLOOKUP(Tabla1[[#This Row],[team_name]],sqs_fem,2,0),7)</f>
        <v>7</v>
      </c>
      <c r="AC398">
        <f>IFERROR(VLOOKUP(Tabla1[[#This Row],[team_name]],vlp_fem,2,0),7)</f>
        <v>7</v>
      </c>
      <c r="AD398">
        <f>IFERROR(VLOOKUP(Tabla1[[#This Row],[team_name]],tem_fem,2,0),7)</f>
        <v>7</v>
      </c>
      <c r="AE398">
        <f>IFERROR(VLOOKUP(Tabla1[[#This Row],[team_name]],bal_fem,2,0),7)</f>
        <v>7</v>
      </c>
      <c r="AF398">
        <f>IFERROR(VLOOKUP(Tabla1[[#This Row],[team_name]],hck_fem,2,0),7)</f>
        <v>7</v>
      </c>
      <c r="AG398">
        <f>IFERROR(VLOOKUP(Tabla1[[#This Row],[team_name]],esg_fem,2,0),7)</f>
        <v>7</v>
      </c>
      <c r="AH398">
        <f>IFERROR(VLOOKUP(Tabla1[[#This Row],[team_name]],esg_fem,2,0),7)</f>
        <v>7</v>
      </c>
      <c r="AI398">
        <v>5</v>
      </c>
      <c r="AJ398">
        <v>7</v>
      </c>
      <c r="AK398">
        <v>7</v>
      </c>
      <c r="AL398">
        <v>7</v>
      </c>
      <c r="AM398">
        <v>7</v>
      </c>
      <c r="AN398">
        <v>7</v>
      </c>
      <c r="AO398">
        <v>7</v>
      </c>
      <c r="AP398">
        <v>7</v>
      </c>
      <c r="AQ398">
        <v>7</v>
      </c>
      <c r="AR398">
        <v>7</v>
      </c>
      <c r="AS398">
        <v>7</v>
      </c>
      <c r="AT398">
        <v>7</v>
      </c>
      <c r="AU398">
        <v>7</v>
      </c>
      <c r="AV398">
        <v>7</v>
      </c>
      <c r="AW398">
        <v>7</v>
      </c>
      <c r="AX398">
        <v>7</v>
      </c>
      <c r="AY398">
        <v>7</v>
      </c>
      <c r="AZ398">
        <v>7</v>
      </c>
      <c r="BA398">
        <v>7</v>
      </c>
      <c r="BB398">
        <v>7</v>
      </c>
      <c r="BC398">
        <v>7</v>
      </c>
      <c r="BD398">
        <v>7</v>
      </c>
      <c r="BE398">
        <v>7</v>
      </c>
      <c r="BF398">
        <v>7</v>
      </c>
      <c r="BG398">
        <v>7</v>
      </c>
      <c r="BH398">
        <v>3</v>
      </c>
      <c r="BI398">
        <v>3</v>
      </c>
      <c r="BJ398">
        <v>7</v>
      </c>
      <c r="BK398">
        <v>7</v>
      </c>
      <c r="BL398">
        <v>7</v>
      </c>
      <c r="BM398">
        <v>7</v>
      </c>
    </row>
    <row r="399" spans="1:65" x14ac:dyDescent="0.25">
      <c r="A399">
        <v>172</v>
      </c>
      <c r="B399" t="s">
        <v>541</v>
      </c>
      <c r="C399">
        <f>IFERROR(VLOOKUP(Tabla1[[#This Row],[team_name]],fut_masc,2,0),7)</f>
        <v>7</v>
      </c>
      <c r="D399">
        <f>IFERROR(VLOOKUP(Tabla1[[#This Row],[team_name]],fut_fem,2,0),7)</f>
        <v>7</v>
      </c>
      <c r="E399">
        <f>IFERROR(VLOOKUP(Tabla1[[#This Row],[team_name]],fts_masc,2,0),7)</f>
        <v>7</v>
      </c>
      <c r="F399">
        <f>IFERROR(VLOOKUP(Tabla1[[#This Row],[team_name]],fts_fem,2,0),7)</f>
        <v>7</v>
      </c>
      <c r="G399">
        <f>IFERROR(VLOOKUP(Tabla1[[#This Row],[team_name]],vol_masc,2,0),7)</f>
        <v>4</v>
      </c>
      <c r="H399">
        <f>IFERROR(VLOOKUP(Tabla1[[#This Row],[team_name]],bas_masc,2,0),7)</f>
        <v>6</v>
      </c>
      <c r="I399">
        <f>IFERROR(VLOOKUP(Tabla1[[#This Row],[team_name]],bes_masc,2,0),7)</f>
        <v>7</v>
      </c>
      <c r="J399">
        <f>IFERROR(VLOOKUP(Tabla1[[#This Row],[team_name]],bad_masc,2,0),7)</f>
        <v>7</v>
      </c>
      <c r="K399">
        <f>IFERROR(VLOOKUP(Tabla1[[#This Row],[team_name]],cur_masc,2,0),7)</f>
        <v>7</v>
      </c>
      <c r="L399">
        <f>IFERROR(VLOOKUP(Tabla1[[#This Row],[team_name]],ten_masc,2,0),7)</f>
        <v>7</v>
      </c>
      <c r="M399">
        <f>IFERROR(VLOOKUP(Tabla1[[#This Row],[team_name]],rug_masc,2,0),7)</f>
        <v>7</v>
      </c>
      <c r="N399">
        <f>IFERROR(VLOOKUP(Tabla1[[#This Row],[team_name]],sqs_masc,2,0),7)</f>
        <v>7</v>
      </c>
      <c r="O399">
        <f>IFERROR(VLOOKUP(Tabla1[[#This Row],[team_name]],vlp_masc,2,0),7)</f>
        <v>7</v>
      </c>
      <c r="P399">
        <f>IFERROR(VLOOKUP(Tabla1[[#This Row],[team_name]],tem_masc,2,0),7)</f>
        <v>7</v>
      </c>
      <c r="Q399">
        <f>IFERROR(VLOOKUP(Tabla1[[#This Row],[team_name]],bal_masc,2,0),7)</f>
        <v>7</v>
      </c>
      <c r="R399">
        <f>IFERROR(VLOOKUP(Tabla1[[#This Row],[team_name]],hck_masc,2,0),7)</f>
        <v>7</v>
      </c>
      <c r="S399">
        <f>IFERROR(VLOOKUP(Tabla1[[#This Row],[team_name]],arc_masc,2,0),7)</f>
        <v>7</v>
      </c>
      <c r="T399">
        <f>IFERROR(VLOOKUP(Tabla1[[#This Row],[team_name]],esg_masc,2,0),7)</f>
        <v>7</v>
      </c>
      <c r="U399">
        <f>IFERROR(VLOOKUP(Tabla1[[#This Row],[team_name]],vol_fem,2,0),7)</f>
        <v>7</v>
      </c>
      <c r="V399">
        <f>IFERROR(VLOOKUP(Tabla1[[#This Row],[team_name]],bas_fem,2,0),7)</f>
        <v>7</v>
      </c>
      <c r="W399">
        <f>IFERROR(VLOOKUP(Tabla1[[#This Row],[team_name]],bes_fem,2,0),7)</f>
        <v>7</v>
      </c>
      <c r="X399">
        <f>IFERROR(VLOOKUP(Tabla1[[#This Row],[team_name]],bad_fem,2,0),7)</f>
        <v>7</v>
      </c>
      <c r="Y399">
        <f>IFERROR(VLOOKUP(Tabla1[[#This Row],[team_name]],cur_fem,2,0),7)</f>
        <v>7</v>
      </c>
      <c r="Z399">
        <f>IFERROR(VLOOKUP(Tabla1[[#This Row],[team_name]],ten_fem,2,0),7)</f>
        <v>7</v>
      </c>
      <c r="AA399">
        <f>IFERROR(VLOOKUP(Tabla1[[#This Row],[team_name]],rug_fem,2,0),7)</f>
        <v>7</v>
      </c>
      <c r="AB399">
        <f>IFERROR(VLOOKUP(Tabla1[[#This Row],[team_name]],sqs_fem,2,0),7)</f>
        <v>7</v>
      </c>
      <c r="AC399">
        <f>IFERROR(VLOOKUP(Tabla1[[#This Row],[team_name]],vlp_fem,2,0),7)</f>
        <v>7</v>
      </c>
      <c r="AD399">
        <f>IFERROR(VLOOKUP(Tabla1[[#This Row],[team_name]],tem_fem,2,0),7)</f>
        <v>7</v>
      </c>
      <c r="AE399">
        <f>IFERROR(VLOOKUP(Tabla1[[#This Row],[team_name]],bal_fem,2,0),7)</f>
        <v>7</v>
      </c>
      <c r="AF399">
        <f>IFERROR(VLOOKUP(Tabla1[[#This Row],[team_name]],hck_fem,2,0),7)</f>
        <v>7</v>
      </c>
      <c r="AG399">
        <f>IFERROR(VLOOKUP(Tabla1[[#This Row],[team_name]],esg_fem,2,0),7)</f>
        <v>7</v>
      </c>
      <c r="AH399">
        <f>IFERROR(VLOOKUP(Tabla1[[#This Row],[team_name]],esg_fem,2,0),7)</f>
        <v>7</v>
      </c>
      <c r="AI399">
        <v>7</v>
      </c>
      <c r="AJ399">
        <v>7</v>
      </c>
      <c r="AK399">
        <v>7</v>
      </c>
      <c r="AL399">
        <v>7</v>
      </c>
      <c r="AM399">
        <v>7</v>
      </c>
      <c r="AN399">
        <v>7</v>
      </c>
      <c r="AO399">
        <v>7</v>
      </c>
      <c r="AP399">
        <v>7</v>
      </c>
      <c r="AQ399">
        <v>7</v>
      </c>
      <c r="AR399">
        <v>7</v>
      </c>
      <c r="AS399">
        <v>7</v>
      </c>
      <c r="AT399">
        <v>7</v>
      </c>
      <c r="AU399">
        <v>7</v>
      </c>
      <c r="AV399">
        <v>7</v>
      </c>
      <c r="AW399">
        <v>7</v>
      </c>
      <c r="AX399">
        <v>7</v>
      </c>
      <c r="AY399">
        <v>7</v>
      </c>
      <c r="AZ399">
        <v>7</v>
      </c>
      <c r="BA399">
        <v>6</v>
      </c>
      <c r="BB399">
        <v>7</v>
      </c>
      <c r="BC399">
        <v>7</v>
      </c>
      <c r="BD399">
        <v>7</v>
      </c>
      <c r="BE399">
        <v>7</v>
      </c>
      <c r="BF399">
        <v>7</v>
      </c>
      <c r="BG399">
        <v>7</v>
      </c>
      <c r="BH399">
        <v>3</v>
      </c>
      <c r="BI399">
        <v>3</v>
      </c>
      <c r="BJ399">
        <v>7</v>
      </c>
      <c r="BK399">
        <v>7</v>
      </c>
      <c r="BL399">
        <v>7</v>
      </c>
      <c r="BM399">
        <v>7</v>
      </c>
    </row>
    <row r="400" spans="1:65" x14ac:dyDescent="0.25">
      <c r="A400">
        <v>173</v>
      </c>
      <c r="B400" t="s">
        <v>409</v>
      </c>
      <c r="C400">
        <f>IFERROR(VLOOKUP(Tabla1[[#This Row],[team_name]],fut_masc,2,0),7)</f>
        <v>7</v>
      </c>
      <c r="D400">
        <f>IFERROR(VLOOKUP(Tabla1[[#This Row],[team_name]],fut_fem,2,0),7)</f>
        <v>7</v>
      </c>
      <c r="E400">
        <f>IFERROR(VLOOKUP(Tabla1[[#This Row],[team_name]],fts_masc,2,0),7)</f>
        <v>7</v>
      </c>
      <c r="F400">
        <f>IFERROR(VLOOKUP(Tabla1[[#This Row],[team_name]],fts_fem,2,0),7)</f>
        <v>7</v>
      </c>
      <c r="G400">
        <f>IFERROR(VLOOKUP(Tabla1[[#This Row],[team_name]],vol_masc,2,0),7)</f>
        <v>4</v>
      </c>
      <c r="H400">
        <f>IFERROR(VLOOKUP(Tabla1[[#This Row],[team_name]],bas_masc,2,0),7)</f>
        <v>6</v>
      </c>
      <c r="I400">
        <f>IFERROR(VLOOKUP(Tabla1[[#This Row],[team_name]],bes_masc,2,0),7)</f>
        <v>7</v>
      </c>
      <c r="J400">
        <f>IFERROR(VLOOKUP(Tabla1[[#This Row],[team_name]],bad_masc,2,0),7)</f>
        <v>7</v>
      </c>
      <c r="K400">
        <f>IFERROR(VLOOKUP(Tabla1[[#This Row],[team_name]],cur_masc,2,0),7)</f>
        <v>7</v>
      </c>
      <c r="L400">
        <f>IFERROR(VLOOKUP(Tabla1[[#This Row],[team_name]],ten_masc,2,0),7)</f>
        <v>7</v>
      </c>
      <c r="M400">
        <f>IFERROR(VLOOKUP(Tabla1[[#This Row],[team_name]],rug_masc,2,0),7)</f>
        <v>6</v>
      </c>
      <c r="N400">
        <f>IFERROR(VLOOKUP(Tabla1[[#This Row],[team_name]],sqs_masc,2,0),7)</f>
        <v>7</v>
      </c>
      <c r="O400">
        <f>IFERROR(VLOOKUP(Tabla1[[#This Row],[team_name]],vlp_masc,2,0),7)</f>
        <v>7</v>
      </c>
      <c r="P400">
        <f>IFERROR(VLOOKUP(Tabla1[[#This Row],[team_name]],tem_masc,2,0),7)</f>
        <v>7</v>
      </c>
      <c r="Q400">
        <f>IFERROR(VLOOKUP(Tabla1[[#This Row],[team_name]],bal_masc,2,0),7)</f>
        <v>7</v>
      </c>
      <c r="R400">
        <f>IFERROR(VLOOKUP(Tabla1[[#This Row],[team_name]],hck_masc,2,0),7)</f>
        <v>7</v>
      </c>
      <c r="S400">
        <f>IFERROR(VLOOKUP(Tabla1[[#This Row],[team_name]],arc_masc,2,0),7)</f>
        <v>7</v>
      </c>
      <c r="T400">
        <f>IFERROR(VLOOKUP(Tabla1[[#This Row],[team_name]],esg_masc,2,0),7)</f>
        <v>7</v>
      </c>
      <c r="U400">
        <f>IFERROR(VLOOKUP(Tabla1[[#This Row],[team_name]],vol_fem,2,0),7)</f>
        <v>7</v>
      </c>
      <c r="V400">
        <f>IFERROR(VLOOKUP(Tabla1[[#This Row],[team_name]],bas_fem,2,0),7)</f>
        <v>7</v>
      </c>
      <c r="W400">
        <f>IFERROR(VLOOKUP(Tabla1[[#This Row],[team_name]],bes_fem,2,0),7)</f>
        <v>7</v>
      </c>
      <c r="X400">
        <f>IFERROR(VLOOKUP(Tabla1[[#This Row],[team_name]],bad_fem,2,0),7)</f>
        <v>7</v>
      </c>
      <c r="Y400">
        <f>IFERROR(VLOOKUP(Tabla1[[#This Row],[team_name]],cur_fem,2,0),7)</f>
        <v>7</v>
      </c>
      <c r="Z400">
        <f>IFERROR(VLOOKUP(Tabla1[[#This Row],[team_name]],ten_fem,2,0),7)</f>
        <v>7</v>
      </c>
      <c r="AA400">
        <f>IFERROR(VLOOKUP(Tabla1[[#This Row],[team_name]],rug_fem,2,0),7)</f>
        <v>7</v>
      </c>
      <c r="AB400">
        <f>IFERROR(VLOOKUP(Tabla1[[#This Row],[team_name]],sqs_fem,2,0),7)</f>
        <v>7</v>
      </c>
      <c r="AC400">
        <f>IFERROR(VLOOKUP(Tabla1[[#This Row],[team_name]],vlp_fem,2,0),7)</f>
        <v>7</v>
      </c>
      <c r="AD400">
        <f>IFERROR(VLOOKUP(Tabla1[[#This Row],[team_name]],tem_fem,2,0),7)</f>
        <v>7</v>
      </c>
      <c r="AE400">
        <f>IFERROR(VLOOKUP(Tabla1[[#This Row],[team_name]],bal_fem,2,0),7)</f>
        <v>7</v>
      </c>
      <c r="AF400">
        <f>IFERROR(VLOOKUP(Tabla1[[#This Row],[team_name]],hck_fem,2,0),7)</f>
        <v>7</v>
      </c>
      <c r="AG400">
        <f>IFERROR(VLOOKUP(Tabla1[[#This Row],[team_name]],esg_fem,2,0),7)</f>
        <v>7</v>
      </c>
      <c r="AH400">
        <f>IFERROR(VLOOKUP(Tabla1[[#This Row],[team_name]],esg_fem,2,0),7)</f>
        <v>7</v>
      </c>
      <c r="AI400">
        <v>5</v>
      </c>
      <c r="AJ400">
        <v>7</v>
      </c>
      <c r="AK400">
        <v>7</v>
      </c>
      <c r="AL400">
        <v>7</v>
      </c>
      <c r="AM400">
        <v>7</v>
      </c>
      <c r="AN400">
        <v>7</v>
      </c>
      <c r="AO400">
        <v>7</v>
      </c>
      <c r="AP400">
        <v>7</v>
      </c>
      <c r="AQ400">
        <v>7</v>
      </c>
      <c r="AR400">
        <v>7</v>
      </c>
      <c r="AS400">
        <v>7</v>
      </c>
      <c r="AT400">
        <v>7</v>
      </c>
      <c r="AU400">
        <v>7</v>
      </c>
      <c r="AV400">
        <v>7</v>
      </c>
      <c r="AW400">
        <v>7</v>
      </c>
      <c r="AX400">
        <v>7</v>
      </c>
      <c r="AY400">
        <v>7</v>
      </c>
      <c r="AZ400">
        <v>7</v>
      </c>
      <c r="BA400">
        <v>7</v>
      </c>
      <c r="BB400">
        <v>7</v>
      </c>
      <c r="BC400">
        <v>7</v>
      </c>
      <c r="BD400">
        <v>7</v>
      </c>
      <c r="BE400">
        <v>7</v>
      </c>
      <c r="BF400">
        <v>7</v>
      </c>
      <c r="BG400">
        <v>7</v>
      </c>
      <c r="BH400">
        <v>3</v>
      </c>
      <c r="BI400">
        <v>3</v>
      </c>
      <c r="BJ400">
        <v>7</v>
      </c>
      <c r="BK400">
        <v>7</v>
      </c>
      <c r="BL400">
        <v>7</v>
      </c>
      <c r="BM400">
        <v>7</v>
      </c>
    </row>
    <row r="401" spans="1:65" x14ac:dyDescent="0.25">
      <c r="A401">
        <v>174</v>
      </c>
      <c r="B401" t="s">
        <v>414</v>
      </c>
      <c r="C401">
        <f>IFERROR(VLOOKUP(Tabla1[[#This Row],[team_name]],fut_masc,2,0),7)</f>
        <v>7</v>
      </c>
      <c r="D401">
        <f>IFERROR(VLOOKUP(Tabla1[[#This Row],[team_name]],fut_fem,2,0),7)</f>
        <v>7</v>
      </c>
      <c r="E401">
        <f>IFERROR(VLOOKUP(Tabla1[[#This Row],[team_name]],fts_masc,2,0),7)</f>
        <v>7</v>
      </c>
      <c r="F401">
        <f>IFERROR(VLOOKUP(Tabla1[[#This Row],[team_name]],fts_fem,2,0),7)</f>
        <v>7</v>
      </c>
      <c r="G401">
        <f>IFERROR(VLOOKUP(Tabla1[[#This Row],[team_name]],vol_masc,2,0),7)</f>
        <v>7</v>
      </c>
      <c r="H401">
        <f>IFERROR(VLOOKUP(Tabla1[[#This Row],[team_name]],bas_masc,2,0),7)</f>
        <v>7</v>
      </c>
      <c r="I401">
        <f>IFERROR(VLOOKUP(Tabla1[[#This Row],[team_name]],bes_masc,2,0),7)</f>
        <v>7</v>
      </c>
      <c r="J401">
        <f>IFERROR(VLOOKUP(Tabla1[[#This Row],[team_name]],bad_masc,2,0),7)</f>
        <v>7</v>
      </c>
      <c r="K401">
        <f>IFERROR(VLOOKUP(Tabla1[[#This Row],[team_name]],cur_masc,2,0),7)</f>
        <v>7</v>
      </c>
      <c r="L401">
        <f>IFERROR(VLOOKUP(Tabla1[[#This Row],[team_name]],ten_masc,2,0),7)</f>
        <v>7</v>
      </c>
      <c r="M401">
        <f>IFERROR(VLOOKUP(Tabla1[[#This Row],[team_name]],rug_masc,2,0),7)</f>
        <v>7</v>
      </c>
      <c r="N401">
        <f>IFERROR(VLOOKUP(Tabla1[[#This Row],[team_name]],sqs_masc,2,0),7)</f>
        <v>7</v>
      </c>
      <c r="O401">
        <f>IFERROR(VLOOKUP(Tabla1[[#This Row],[team_name]],vlp_masc,2,0),7)</f>
        <v>7</v>
      </c>
      <c r="P401">
        <f>IFERROR(VLOOKUP(Tabla1[[#This Row],[team_name]],tem_masc,2,0),7)</f>
        <v>7</v>
      </c>
      <c r="Q401">
        <f>IFERROR(VLOOKUP(Tabla1[[#This Row],[team_name]],bal_masc,2,0),7)</f>
        <v>7</v>
      </c>
      <c r="R401">
        <f>IFERROR(VLOOKUP(Tabla1[[#This Row],[team_name]],hck_masc,2,0),7)</f>
        <v>7</v>
      </c>
      <c r="S401">
        <f>IFERROR(VLOOKUP(Tabla1[[#This Row],[team_name]],arc_masc,2,0),7)</f>
        <v>7</v>
      </c>
      <c r="T401">
        <f>IFERROR(VLOOKUP(Tabla1[[#This Row],[team_name]],esg_masc,2,0),7)</f>
        <v>7</v>
      </c>
      <c r="U401">
        <f>IFERROR(VLOOKUP(Tabla1[[#This Row],[team_name]],vol_fem,2,0),7)</f>
        <v>7</v>
      </c>
      <c r="V401">
        <f>IFERROR(VLOOKUP(Tabla1[[#This Row],[team_name]],bas_fem,2,0),7)</f>
        <v>7</v>
      </c>
      <c r="W401">
        <f>IFERROR(VLOOKUP(Tabla1[[#This Row],[team_name]],bes_fem,2,0),7)</f>
        <v>7</v>
      </c>
      <c r="X401">
        <f>IFERROR(VLOOKUP(Tabla1[[#This Row],[team_name]],bad_fem,2,0),7)</f>
        <v>7</v>
      </c>
      <c r="Y401">
        <f>IFERROR(VLOOKUP(Tabla1[[#This Row],[team_name]],cur_fem,2,0),7)</f>
        <v>7</v>
      </c>
      <c r="Z401">
        <f>IFERROR(VLOOKUP(Tabla1[[#This Row],[team_name]],ten_fem,2,0),7)</f>
        <v>7</v>
      </c>
      <c r="AA401">
        <f>IFERROR(VLOOKUP(Tabla1[[#This Row],[team_name]],rug_fem,2,0),7)</f>
        <v>7</v>
      </c>
      <c r="AB401">
        <f>IFERROR(VLOOKUP(Tabla1[[#This Row],[team_name]],sqs_fem,2,0),7)</f>
        <v>7</v>
      </c>
      <c r="AC401">
        <f>IFERROR(VLOOKUP(Tabla1[[#This Row],[team_name]],vlp_fem,2,0),7)</f>
        <v>7</v>
      </c>
      <c r="AD401">
        <f>IFERROR(VLOOKUP(Tabla1[[#This Row],[team_name]],tem_fem,2,0),7)</f>
        <v>7</v>
      </c>
      <c r="AE401">
        <f>IFERROR(VLOOKUP(Tabla1[[#This Row],[team_name]],bal_fem,2,0),7)</f>
        <v>7</v>
      </c>
      <c r="AF401">
        <f>IFERROR(VLOOKUP(Tabla1[[#This Row],[team_name]],hck_fem,2,0),7)</f>
        <v>7</v>
      </c>
      <c r="AG401">
        <f>IFERROR(VLOOKUP(Tabla1[[#This Row],[team_name]],esg_fem,2,0),7)</f>
        <v>7</v>
      </c>
      <c r="AH401">
        <f>IFERROR(VLOOKUP(Tabla1[[#This Row],[team_name]],esg_fem,2,0),7)</f>
        <v>7</v>
      </c>
      <c r="AI401">
        <v>7</v>
      </c>
      <c r="AJ401">
        <v>7</v>
      </c>
      <c r="AK401">
        <v>7</v>
      </c>
      <c r="AL401">
        <v>7</v>
      </c>
      <c r="AM401">
        <v>7</v>
      </c>
      <c r="AN401">
        <v>7</v>
      </c>
      <c r="AO401">
        <v>7</v>
      </c>
      <c r="AP401">
        <v>7</v>
      </c>
      <c r="AQ401">
        <v>7</v>
      </c>
      <c r="AR401">
        <v>7</v>
      </c>
      <c r="AS401">
        <v>7</v>
      </c>
      <c r="AT401">
        <v>7</v>
      </c>
      <c r="AU401">
        <v>7</v>
      </c>
      <c r="AV401">
        <v>7</v>
      </c>
      <c r="AW401">
        <v>7</v>
      </c>
      <c r="AX401">
        <v>7</v>
      </c>
      <c r="AY401">
        <v>7</v>
      </c>
      <c r="AZ401">
        <v>7</v>
      </c>
      <c r="BA401">
        <v>7</v>
      </c>
      <c r="BB401">
        <v>7</v>
      </c>
      <c r="BC401">
        <v>7</v>
      </c>
      <c r="BD401">
        <v>7</v>
      </c>
      <c r="BE401">
        <v>7</v>
      </c>
      <c r="BF401">
        <v>7</v>
      </c>
      <c r="BG401">
        <v>7</v>
      </c>
      <c r="BH401">
        <v>3</v>
      </c>
      <c r="BI401">
        <v>3</v>
      </c>
      <c r="BJ401">
        <v>7</v>
      </c>
      <c r="BK401">
        <v>7</v>
      </c>
      <c r="BL401">
        <v>7</v>
      </c>
      <c r="BM401">
        <v>7</v>
      </c>
    </row>
    <row r="402" spans="1:65" x14ac:dyDescent="0.25">
      <c r="A402">
        <v>175</v>
      </c>
      <c r="B402" t="s">
        <v>412</v>
      </c>
      <c r="C402">
        <f>IFERROR(VLOOKUP(Tabla1[[#This Row],[team_name]],fut_masc,2,0),7)</f>
        <v>7</v>
      </c>
      <c r="D402">
        <f>IFERROR(VLOOKUP(Tabla1[[#This Row],[team_name]],fut_fem,2,0),7)</f>
        <v>7</v>
      </c>
      <c r="E402">
        <f>IFERROR(VLOOKUP(Tabla1[[#This Row],[team_name]],fts_masc,2,0),7)</f>
        <v>7</v>
      </c>
      <c r="F402">
        <f>IFERROR(VLOOKUP(Tabla1[[#This Row],[team_name]],fts_fem,2,0),7)</f>
        <v>7</v>
      </c>
      <c r="G402">
        <f>IFERROR(VLOOKUP(Tabla1[[#This Row],[team_name]],vol_masc,2,0),7)</f>
        <v>7</v>
      </c>
      <c r="H402">
        <f>IFERROR(VLOOKUP(Tabla1[[#This Row],[team_name]],bas_masc,2,0),7)</f>
        <v>6</v>
      </c>
      <c r="I402">
        <f>IFERROR(VLOOKUP(Tabla1[[#This Row],[team_name]],bes_masc,2,0),7)</f>
        <v>7</v>
      </c>
      <c r="J402">
        <f>IFERROR(VLOOKUP(Tabla1[[#This Row],[team_name]],bad_masc,2,0),7)</f>
        <v>7</v>
      </c>
      <c r="K402">
        <f>IFERROR(VLOOKUP(Tabla1[[#This Row],[team_name]],cur_masc,2,0),7)</f>
        <v>7</v>
      </c>
      <c r="L402">
        <f>IFERROR(VLOOKUP(Tabla1[[#This Row],[team_name]],ten_masc,2,0),7)</f>
        <v>7</v>
      </c>
      <c r="M402">
        <f>IFERROR(VLOOKUP(Tabla1[[#This Row],[team_name]],rug_masc,2,0),7)</f>
        <v>5</v>
      </c>
      <c r="N402">
        <f>IFERROR(VLOOKUP(Tabla1[[#This Row],[team_name]],sqs_masc,2,0),7)</f>
        <v>7</v>
      </c>
      <c r="O402">
        <f>IFERROR(VLOOKUP(Tabla1[[#This Row],[team_name]],vlp_masc,2,0),7)</f>
        <v>7</v>
      </c>
      <c r="P402">
        <f>IFERROR(VLOOKUP(Tabla1[[#This Row],[team_name]],tem_masc,2,0),7)</f>
        <v>7</v>
      </c>
      <c r="Q402">
        <f>IFERROR(VLOOKUP(Tabla1[[#This Row],[team_name]],bal_masc,2,0),7)</f>
        <v>7</v>
      </c>
      <c r="R402">
        <f>IFERROR(VLOOKUP(Tabla1[[#This Row],[team_name]],hck_masc,2,0),7)</f>
        <v>7</v>
      </c>
      <c r="S402">
        <f>IFERROR(VLOOKUP(Tabla1[[#This Row],[team_name]],arc_masc,2,0),7)</f>
        <v>7</v>
      </c>
      <c r="T402">
        <f>IFERROR(VLOOKUP(Tabla1[[#This Row],[team_name]],esg_masc,2,0),7)</f>
        <v>7</v>
      </c>
      <c r="U402">
        <f>IFERROR(VLOOKUP(Tabla1[[#This Row],[team_name]],vol_fem,2,0),7)</f>
        <v>7</v>
      </c>
      <c r="V402">
        <f>IFERROR(VLOOKUP(Tabla1[[#This Row],[team_name]],bas_fem,2,0),7)</f>
        <v>7</v>
      </c>
      <c r="W402">
        <f>IFERROR(VLOOKUP(Tabla1[[#This Row],[team_name]],bes_fem,2,0),7)</f>
        <v>7</v>
      </c>
      <c r="X402">
        <f>IFERROR(VLOOKUP(Tabla1[[#This Row],[team_name]],bad_fem,2,0),7)</f>
        <v>7</v>
      </c>
      <c r="Y402">
        <f>IFERROR(VLOOKUP(Tabla1[[#This Row],[team_name]],cur_fem,2,0),7)</f>
        <v>7</v>
      </c>
      <c r="Z402">
        <f>IFERROR(VLOOKUP(Tabla1[[#This Row],[team_name]],ten_fem,2,0),7)</f>
        <v>7</v>
      </c>
      <c r="AA402">
        <f>IFERROR(VLOOKUP(Tabla1[[#This Row],[team_name]],rug_fem,2,0),7)</f>
        <v>7</v>
      </c>
      <c r="AB402">
        <f>IFERROR(VLOOKUP(Tabla1[[#This Row],[team_name]],sqs_fem,2,0),7)</f>
        <v>7</v>
      </c>
      <c r="AC402">
        <f>IFERROR(VLOOKUP(Tabla1[[#This Row],[team_name]],vlp_fem,2,0),7)</f>
        <v>7</v>
      </c>
      <c r="AD402">
        <f>IFERROR(VLOOKUP(Tabla1[[#This Row],[team_name]],tem_fem,2,0),7)</f>
        <v>7</v>
      </c>
      <c r="AE402">
        <f>IFERROR(VLOOKUP(Tabla1[[#This Row],[team_name]],bal_fem,2,0),7)</f>
        <v>7</v>
      </c>
      <c r="AF402">
        <f>IFERROR(VLOOKUP(Tabla1[[#This Row],[team_name]],hck_fem,2,0),7)</f>
        <v>7</v>
      </c>
      <c r="AG402">
        <f>IFERROR(VLOOKUP(Tabla1[[#This Row],[team_name]],esg_fem,2,0),7)</f>
        <v>7</v>
      </c>
      <c r="AH402">
        <f>IFERROR(VLOOKUP(Tabla1[[#This Row],[team_name]],esg_fem,2,0),7)</f>
        <v>7</v>
      </c>
      <c r="AI402">
        <v>7</v>
      </c>
      <c r="AJ402">
        <v>7</v>
      </c>
      <c r="AK402">
        <v>7</v>
      </c>
      <c r="AL402">
        <v>7</v>
      </c>
      <c r="AM402">
        <v>7</v>
      </c>
      <c r="AN402">
        <v>7</v>
      </c>
      <c r="AO402">
        <v>7</v>
      </c>
      <c r="AP402">
        <v>7</v>
      </c>
      <c r="AQ402">
        <v>7</v>
      </c>
      <c r="AR402">
        <v>7</v>
      </c>
      <c r="AS402">
        <v>7</v>
      </c>
      <c r="AT402">
        <v>7</v>
      </c>
      <c r="AU402">
        <v>7</v>
      </c>
      <c r="AV402">
        <v>7</v>
      </c>
      <c r="AW402">
        <v>7</v>
      </c>
      <c r="AX402">
        <v>7</v>
      </c>
      <c r="AY402">
        <v>7</v>
      </c>
      <c r="AZ402">
        <v>7</v>
      </c>
      <c r="BA402">
        <v>7</v>
      </c>
      <c r="BB402">
        <v>7</v>
      </c>
      <c r="BC402">
        <v>7</v>
      </c>
      <c r="BD402">
        <v>7</v>
      </c>
      <c r="BE402">
        <v>7</v>
      </c>
      <c r="BF402">
        <v>7</v>
      </c>
      <c r="BG402">
        <v>7</v>
      </c>
      <c r="BH402">
        <v>3</v>
      </c>
      <c r="BI402">
        <v>3</v>
      </c>
      <c r="BJ402">
        <v>7</v>
      </c>
      <c r="BK402">
        <v>7</v>
      </c>
      <c r="BL402">
        <v>7</v>
      </c>
      <c r="BM402">
        <v>7</v>
      </c>
    </row>
    <row r="403" spans="1:65" x14ac:dyDescent="0.25">
      <c r="A403">
        <v>176</v>
      </c>
      <c r="B403" t="s">
        <v>362</v>
      </c>
      <c r="C403">
        <f>IFERROR(VLOOKUP(Tabla1[[#This Row],[team_name]],fut_masc,2,0),7)</f>
        <v>2</v>
      </c>
      <c r="D403">
        <f>IFERROR(VLOOKUP(Tabla1[[#This Row],[team_name]],fut_fem,2,0),7)</f>
        <v>7</v>
      </c>
      <c r="E403">
        <f>IFERROR(VLOOKUP(Tabla1[[#This Row],[team_name]],fts_masc,2,0),7)</f>
        <v>7</v>
      </c>
      <c r="F403">
        <f>IFERROR(VLOOKUP(Tabla1[[#This Row],[team_name]],fts_fem,2,0),7)</f>
        <v>7</v>
      </c>
      <c r="G403">
        <f>IFERROR(VLOOKUP(Tabla1[[#This Row],[team_name]],vol_masc,2,0),7)</f>
        <v>7</v>
      </c>
      <c r="H403">
        <f>IFERROR(VLOOKUP(Tabla1[[#This Row],[team_name]],bas_masc,2,0),7)</f>
        <v>4</v>
      </c>
      <c r="I403">
        <f>IFERROR(VLOOKUP(Tabla1[[#This Row],[team_name]],bes_masc,2,0),7)</f>
        <v>7</v>
      </c>
      <c r="J403">
        <f>IFERROR(VLOOKUP(Tabla1[[#This Row],[team_name]],bad_masc,2,0),7)</f>
        <v>7</v>
      </c>
      <c r="K403">
        <f>IFERROR(VLOOKUP(Tabla1[[#This Row],[team_name]],cur_masc,2,0),7)</f>
        <v>7</v>
      </c>
      <c r="L403">
        <f>IFERROR(VLOOKUP(Tabla1[[#This Row],[team_name]],ten_masc,2,0),7)</f>
        <v>7</v>
      </c>
      <c r="M403">
        <f>IFERROR(VLOOKUP(Tabla1[[#This Row],[team_name]],rug_masc,2,0),7)</f>
        <v>3</v>
      </c>
      <c r="N403">
        <f>IFERROR(VLOOKUP(Tabla1[[#This Row],[team_name]],sqs_masc,2,0),7)</f>
        <v>7</v>
      </c>
      <c r="O403">
        <f>IFERROR(VLOOKUP(Tabla1[[#This Row],[team_name]],vlp_masc,2,0),7)</f>
        <v>7</v>
      </c>
      <c r="P403">
        <f>IFERROR(VLOOKUP(Tabla1[[#This Row],[team_name]],tem_masc,2,0),7)</f>
        <v>7</v>
      </c>
      <c r="Q403">
        <f>IFERROR(VLOOKUP(Tabla1[[#This Row],[team_name]],bal_masc,2,0),7)</f>
        <v>7</v>
      </c>
      <c r="R403">
        <f>IFERROR(VLOOKUP(Tabla1[[#This Row],[team_name]],hck_masc,2,0),7)</f>
        <v>7</v>
      </c>
      <c r="S403">
        <f>IFERROR(VLOOKUP(Tabla1[[#This Row],[team_name]],arc_masc,2,0),7)</f>
        <v>7</v>
      </c>
      <c r="T403">
        <f>IFERROR(VLOOKUP(Tabla1[[#This Row],[team_name]],esg_masc,2,0),7)</f>
        <v>7</v>
      </c>
      <c r="U403">
        <f>IFERROR(VLOOKUP(Tabla1[[#This Row],[team_name]],vol_fem,2,0),7)</f>
        <v>7</v>
      </c>
      <c r="V403">
        <f>IFERROR(VLOOKUP(Tabla1[[#This Row],[team_name]],bas_fem,2,0),7)</f>
        <v>7</v>
      </c>
      <c r="W403">
        <f>IFERROR(VLOOKUP(Tabla1[[#This Row],[team_name]],bes_fem,2,0),7)</f>
        <v>7</v>
      </c>
      <c r="X403">
        <f>IFERROR(VLOOKUP(Tabla1[[#This Row],[team_name]],bad_fem,2,0),7)</f>
        <v>7</v>
      </c>
      <c r="Y403">
        <f>IFERROR(VLOOKUP(Tabla1[[#This Row],[team_name]],cur_fem,2,0),7)</f>
        <v>7</v>
      </c>
      <c r="Z403">
        <f>IFERROR(VLOOKUP(Tabla1[[#This Row],[team_name]],ten_fem,2,0),7)</f>
        <v>7</v>
      </c>
      <c r="AA403">
        <f>IFERROR(VLOOKUP(Tabla1[[#This Row],[team_name]],rug_fem,2,0),7)</f>
        <v>7</v>
      </c>
      <c r="AB403">
        <f>IFERROR(VLOOKUP(Tabla1[[#This Row],[team_name]],sqs_fem,2,0),7)</f>
        <v>7</v>
      </c>
      <c r="AC403">
        <f>IFERROR(VLOOKUP(Tabla1[[#This Row],[team_name]],vlp_fem,2,0),7)</f>
        <v>7</v>
      </c>
      <c r="AD403">
        <f>IFERROR(VLOOKUP(Tabla1[[#This Row],[team_name]],tem_fem,2,0),7)</f>
        <v>7</v>
      </c>
      <c r="AE403">
        <f>IFERROR(VLOOKUP(Tabla1[[#This Row],[team_name]],bal_fem,2,0),7)</f>
        <v>7</v>
      </c>
      <c r="AF403">
        <f>IFERROR(VLOOKUP(Tabla1[[#This Row],[team_name]],hck_fem,2,0),7)</f>
        <v>7</v>
      </c>
      <c r="AG403">
        <f>IFERROR(VLOOKUP(Tabla1[[#This Row],[team_name]],esg_fem,2,0),7)</f>
        <v>7</v>
      </c>
      <c r="AH403">
        <f>IFERROR(VLOOKUP(Tabla1[[#This Row],[team_name]],esg_fem,2,0),7)</f>
        <v>7</v>
      </c>
      <c r="AI403">
        <v>5</v>
      </c>
      <c r="AJ403">
        <v>7</v>
      </c>
      <c r="AK403">
        <v>7</v>
      </c>
      <c r="AL403">
        <v>7</v>
      </c>
      <c r="AM403">
        <v>7</v>
      </c>
      <c r="AN403">
        <v>7</v>
      </c>
      <c r="AO403">
        <v>7</v>
      </c>
      <c r="AP403">
        <v>7</v>
      </c>
      <c r="AQ403">
        <v>7</v>
      </c>
      <c r="AR403">
        <v>7</v>
      </c>
      <c r="AS403">
        <v>7</v>
      </c>
      <c r="AT403">
        <v>7</v>
      </c>
      <c r="AU403">
        <v>7</v>
      </c>
      <c r="AV403">
        <v>7</v>
      </c>
      <c r="AW403">
        <v>7</v>
      </c>
      <c r="AX403">
        <v>7</v>
      </c>
      <c r="AY403">
        <v>7</v>
      </c>
      <c r="AZ403">
        <v>7</v>
      </c>
      <c r="BA403">
        <v>7</v>
      </c>
      <c r="BB403">
        <v>7</v>
      </c>
      <c r="BC403">
        <v>7</v>
      </c>
      <c r="BD403">
        <v>7</v>
      </c>
      <c r="BE403">
        <v>7</v>
      </c>
      <c r="BF403">
        <v>7</v>
      </c>
      <c r="BG403">
        <v>7</v>
      </c>
      <c r="BH403">
        <v>3</v>
      </c>
      <c r="BI403">
        <v>3</v>
      </c>
      <c r="BJ403">
        <v>7</v>
      </c>
      <c r="BK403">
        <v>7</v>
      </c>
      <c r="BL403">
        <v>7</v>
      </c>
      <c r="BM403">
        <v>7</v>
      </c>
    </row>
    <row r="404" spans="1:65" x14ac:dyDescent="0.25">
      <c r="A404">
        <v>177</v>
      </c>
      <c r="B404" t="s">
        <v>499</v>
      </c>
      <c r="C404">
        <f>IFERROR(VLOOKUP(Tabla1[[#This Row],[team_name]],fut_masc,2,0),7)</f>
        <v>3</v>
      </c>
      <c r="D404">
        <f>IFERROR(VLOOKUP(Tabla1[[#This Row],[team_name]],fut_fem,2,0),7)</f>
        <v>7</v>
      </c>
      <c r="E404">
        <f>IFERROR(VLOOKUP(Tabla1[[#This Row],[team_name]],fts_masc,2,0),7)</f>
        <v>3</v>
      </c>
      <c r="F404">
        <f>IFERROR(VLOOKUP(Tabla1[[#This Row],[team_name]],fts_fem,2,0),7)</f>
        <v>7</v>
      </c>
      <c r="G404">
        <f>IFERROR(VLOOKUP(Tabla1[[#This Row],[team_name]],vol_masc,2,0),7)</f>
        <v>2</v>
      </c>
      <c r="H404">
        <f>IFERROR(VLOOKUP(Tabla1[[#This Row],[team_name]],bas_masc,2,0),7)</f>
        <v>1</v>
      </c>
      <c r="I404">
        <f>IFERROR(VLOOKUP(Tabla1[[#This Row],[team_name]],bes_masc,2,0),7)</f>
        <v>6</v>
      </c>
      <c r="J404">
        <f>IFERROR(VLOOKUP(Tabla1[[#This Row],[team_name]],bad_masc,2,0),7)</f>
        <v>7</v>
      </c>
      <c r="K404">
        <f>IFERROR(VLOOKUP(Tabla1[[#This Row],[team_name]],cur_masc,2,0),7)</f>
        <v>7</v>
      </c>
      <c r="L404">
        <f>IFERROR(VLOOKUP(Tabla1[[#This Row],[team_name]],ten_masc,2,0),7)</f>
        <v>1</v>
      </c>
      <c r="M404">
        <f>IFERROR(VLOOKUP(Tabla1[[#This Row],[team_name]],rug_masc,2,0),7)</f>
        <v>4</v>
      </c>
      <c r="N404">
        <f>IFERROR(VLOOKUP(Tabla1[[#This Row],[team_name]],sqs_masc,2,0),7)</f>
        <v>7</v>
      </c>
      <c r="O404">
        <f>IFERROR(VLOOKUP(Tabla1[[#This Row],[team_name]],vlp_masc,2,0),7)</f>
        <v>5</v>
      </c>
      <c r="P404">
        <f>IFERROR(VLOOKUP(Tabla1[[#This Row],[team_name]],tem_masc,2,0),7)</f>
        <v>7</v>
      </c>
      <c r="Q404">
        <f>IFERROR(VLOOKUP(Tabla1[[#This Row],[team_name]],bal_masc,2,0),7)</f>
        <v>5</v>
      </c>
      <c r="R404">
        <f>IFERROR(VLOOKUP(Tabla1[[#This Row],[team_name]],hck_masc,2,0),7)</f>
        <v>6</v>
      </c>
      <c r="S404">
        <f>IFERROR(VLOOKUP(Tabla1[[#This Row],[team_name]],arc_masc,2,0),7)</f>
        <v>5</v>
      </c>
      <c r="T404">
        <f>IFERROR(VLOOKUP(Tabla1[[#This Row],[team_name]],esg_masc,2,0),7)</f>
        <v>7</v>
      </c>
      <c r="U404">
        <f>IFERROR(VLOOKUP(Tabla1[[#This Row],[team_name]],vol_fem,2,0),7)</f>
        <v>7</v>
      </c>
      <c r="V404">
        <f>IFERROR(VLOOKUP(Tabla1[[#This Row],[team_name]],bas_fem,2,0),7)</f>
        <v>7</v>
      </c>
      <c r="W404">
        <f>IFERROR(VLOOKUP(Tabla1[[#This Row],[team_name]],bes_fem,2,0),7)</f>
        <v>7</v>
      </c>
      <c r="X404">
        <f>IFERROR(VLOOKUP(Tabla1[[#This Row],[team_name]],bad_fem,2,0),7)</f>
        <v>7</v>
      </c>
      <c r="Y404">
        <f>IFERROR(VLOOKUP(Tabla1[[#This Row],[team_name]],cur_fem,2,0),7)</f>
        <v>7</v>
      </c>
      <c r="Z404">
        <f>IFERROR(VLOOKUP(Tabla1[[#This Row],[team_name]],ten_fem,2,0),7)</f>
        <v>7</v>
      </c>
      <c r="AA404">
        <f>IFERROR(VLOOKUP(Tabla1[[#This Row],[team_name]],rug_fem,2,0),7)</f>
        <v>7</v>
      </c>
      <c r="AB404">
        <f>IFERROR(VLOOKUP(Tabla1[[#This Row],[team_name]],sqs_fem,2,0),7)</f>
        <v>7</v>
      </c>
      <c r="AC404">
        <f>IFERROR(VLOOKUP(Tabla1[[#This Row],[team_name]],vlp_fem,2,0),7)</f>
        <v>7</v>
      </c>
      <c r="AD404">
        <f>IFERROR(VLOOKUP(Tabla1[[#This Row],[team_name]],tem_fem,2,0),7)</f>
        <v>7</v>
      </c>
      <c r="AE404">
        <f>IFERROR(VLOOKUP(Tabla1[[#This Row],[team_name]],bal_fem,2,0),7)</f>
        <v>7</v>
      </c>
      <c r="AF404">
        <f>IFERROR(VLOOKUP(Tabla1[[#This Row],[team_name]],hck_fem,2,0),7)</f>
        <v>7</v>
      </c>
      <c r="AG404">
        <f>IFERROR(VLOOKUP(Tabla1[[#This Row],[team_name]],esg_fem,2,0),7)</f>
        <v>7</v>
      </c>
      <c r="AH404">
        <f>IFERROR(VLOOKUP(Tabla1[[#This Row],[team_name]],esg_fem,2,0),7)</f>
        <v>7</v>
      </c>
      <c r="AI404">
        <v>5</v>
      </c>
      <c r="AJ404">
        <v>7</v>
      </c>
      <c r="AK404">
        <v>7</v>
      </c>
      <c r="AL404">
        <v>7</v>
      </c>
      <c r="AM404">
        <v>7</v>
      </c>
      <c r="AN404">
        <v>7</v>
      </c>
      <c r="AO404">
        <v>7</v>
      </c>
      <c r="AP404">
        <v>6</v>
      </c>
      <c r="AQ404">
        <v>7</v>
      </c>
      <c r="AR404">
        <v>7</v>
      </c>
      <c r="AS404">
        <v>7</v>
      </c>
      <c r="AT404">
        <v>7</v>
      </c>
      <c r="AU404">
        <v>4</v>
      </c>
      <c r="AV404">
        <v>7</v>
      </c>
      <c r="AW404">
        <v>4</v>
      </c>
      <c r="AX404">
        <v>5</v>
      </c>
      <c r="AY404">
        <v>7</v>
      </c>
      <c r="AZ404">
        <v>7</v>
      </c>
      <c r="BA404">
        <v>3</v>
      </c>
      <c r="BB404">
        <v>7</v>
      </c>
      <c r="BC404">
        <v>7</v>
      </c>
      <c r="BD404">
        <v>7</v>
      </c>
      <c r="BE404">
        <v>7</v>
      </c>
      <c r="BF404">
        <v>7</v>
      </c>
      <c r="BG404">
        <v>7</v>
      </c>
      <c r="BH404">
        <v>3</v>
      </c>
      <c r="BI404">
        <v>3</v>
      </c>
      <c r="BJ404">
        <v>7</v>
      </c>
      <c r="BK404">
        <v>7</v>
      </c>
      <c r="BL404">
        <v>6</v>
      </c>
      <c r="BM404">
        <v>7</v>
      </c>
    </row>
    <row r="405" spans="1:65" x14ac:dyDescent="0.25">
      <c r="A405">
        <v>178</v>
      </c>
      <c r="B405" t="s">
        <v>374</v>
      </c>
      <c r="C405">
        <f>IFERROR(VLOOKUP(Tabla1[[#This Row],[team_name]],fut_masc,2,0),7)</f>
        <v>7</v>
      </c>
      <c r="D405">
        <f>IFERROR(VLOOKUP(Tabla1[[#This Row],[team_name]],fut_fem,2,0),7)</f>
        <v>7</v>
      </c>
      <c r="E405">
        <f>IFERROR(VLOOKUP(Tabla1[[#This Row],[team_name]],fts_masc,2,0),7)</f>
        <v>7</v>
      </c>
      <c r="F405">
        <f>IFERROR(VLOOKUP(Tabla1[[#This Row],[team_name]],fts_fem,2,0),7)</f>
        <v>7</v>
      </c>
      <c r="G405">
        <f>IFERROR(VLOOKUP(Tabla1[[#This Row],[team_name]],vol_masc,2,0),7)</f>
        <v>7</v>
      </c>
      <c r="H405">
        <f>IFERROR(VLOOKUP(Tabla1[[#This Row],[team_name]],bas_masc,2,0),7)</f>
        <v>7</v>
      </c>
      <c r="I405">
        <f>IFERROR(VLOOKUP(Tabla1[[#This Row],[team_name]],bes_masc,2,0),7)</f>
        <v>7</v>
      </c>
      <c r="J405">
        <f>IFERROR(VLOOKUP(Tabla1[[#This Row],[team_name]],bad_masc,2,0),7)</f>
        <v>7</v>
      </c>
      <c r="K405">
        <f>IFERROR(VLOOKUP(Tabla1[[#This Row],[team_name]],cur_masc,2,0),7)</f>
        <v>7</v>
      </c>
      <c r="L405">
        <f>IFERROR(VLOOKUP(Tabla1[[#This Row],[team_name]],ten_masc,2,0),7)</f>
        <v>7</v>
      </c>
      <c r="M405">
        <f>IFERROR(VLOOKUP(Tabla1[[#This Row],[team_name]],rug_masc,2,0),7)</f>
        <v>7</v>
      </c>
      <c r="N405">
        <f>IFERROR(VLOOKUP(Tabla1[[#This Row],[team_name]],sqs_masc,2,0),7)</f>
        <v>7</v>
      </c>
      <c r="O405">
        <f>IFERROR(VLOOKUP(Tabla1[[#This Row],[team_name]],vlp_masc,2,0),7)</f>
        <v>7</v>
      </c>
      <c r="P405">
        <f>IFERROR(VLOOKUP(Tabla1[[#This Row],[team_name]],tem_masc,2,0),7)</f>
        <v>7</v>
      </c>
      <c r="Q405">
        <f>IFERROR(VLOOKUP(Tabla1[[#This Row],[team_name]],bal_masc,2,0),7)</f>
        <v>7</v>
      </c>
      <c r="R405">
        <f>IFERROR(VLOOKUP(Tabla1[[#This Row],[team_name]],hck_masc,2,0),7)</f>
        <v>7</v>
      </c>
      <c r="S405">
        <f>IFERROR(VLOOKUP(Tabla1[[#This Row],[team_name]],arc_masc,2,0),7)</f>
        <v>7</v>
      </c>
      <c r="T405">
        <f>IFERROR(VLOOKUP(Tabla1[[#This Row],[team_name]],esg_masc,2,0),7)</f>
        <v>7</v>
      </c>
      <c r="U405">
        <f>IFERROR(VLOOKUP(Tabla1[[#This Row],[team_name]],vol_fem,2,0),7)</f>
        <v>7</v>
      </c>
      <c r="V405">
        <f>IFERROR(VLOOKUP(Tabla1[[#This Row],[team_name]],bas_fem,2,0),7)</f>
        <v>7</v>
      </c>
      <c r="W405">
        <f>IFERROR(VLOOKUP(Tabla1[[#This Row],[team_name]],bes_fem,2,0),7)</f>
        <v>7</v>
      </c>
      <c r="X405">
        <f>IFERROR(VLOOKUP(Tabla1[[#This Row],[team_name]],bad_fem,2,0),7)</f>
        <v>7</v>
      </c>
      <c r="Y405">
        <f>IFERROR(VLOOKUP(Tabla1[[#This Row],[team_name]],cur_fem,2,0),7)</f>
        <v>7</v>
      </c>
      <c r="Z405">
        <f>IFERROR(VLOOKUP(Tabla1[[#This Row],[team_name]],ten_fem,2,0),7)</f>
        <v>7</v>
      </c>
      <c r="AA405">
        <f>IFERROR(VLOOKUP(Tabla1[[#This Row],[team_name]],rug_fem,2,0),7)</f>
        <v>7</v>
      </c>
      <c r="AB405">
        <f>IFERROR(VLOOKUP(Tabla1[[#This Row],[team_name]],sqs_fem,2,0),7)</f>
        <v>7</v>
      </c>
      <c r="AC405">
        <f>IFERROR(VLOOKUP(Tabla1[[#This Row],[team_name]],vlp_fem,2,0),7)</f>
        <v>7</v>
      </c>
      <c r="AD405">
        <f>IFERROR(VLOOKUP(Tabla1[[#This Row],[team_name]],tem_fem,2,0),7)</f>
        <v>7</v>
      </c>
      <c r="AE405">
        <f>IFERROR(VLOOKUP(Tabla1[[#This Row],[team_name]],bal_fem,2,0),7)</f>
        <v>7</v>
      </c>
      <c r="AF405">
        <f>IFERROR(VLOOKUP(Tabla1[[#This Row],[team_name]],hck_fem,2,0),7)</f>
        <v>7</v>
      </c>
      <c r="AG405">
        <f>IFERROR(VLOOKUP(Tabla1[[#This Row],[team_name]],esg_fem,2,0),7)</f>
        <v>7</v>
      </c>
      <c r="AH405">
        <f>IFERROR(VLOOKUP(Tabla1[[#This Row],[team_name]],esg_fem,2,0),7)</f>
        <v>7</v>
      </c>
      <c r="AI405">
        <v>7</v>
      </c>
      <c r="AJ405">
        <v>7</v>
      </c>
      <c r="AK405">
        <v>7</v>
      </c>
      <c r="AL405">
        <v>7</v>
      </c>
      <c r="AM405">
        <v>7</v>
      </c>
      <c r="AN405">
        <v>7</v>
      </c>
      <c r="AO405">
        <v>7</v>
      </c>
      <c r="AP405">
        <v>7</v>
      </c>
      <c r="AQ405">
        <v>7</v>
      </c>
      <c r="AR405">
        <v>7</v>
      </c>
      <c r="AS405">
        <v>7</v>
      </c>
      <c r="AT405">
        <v>7</v>
      </c>
      <c r="AU405">
        <v>7</v>
      </c>
      <c r="AV405">
        <v>7</v>
      </c>
      <c r="AW405">
        <v>7</v>
      </c>
      <c r="AX405">
        <v>7</v>
      </c>
      <c r="AY405">
        <v>7</v>
      </c>
      <c r="AZ405">
        <v>7</v>
      </c>
      <c r="BA405">
        <v>7</v>
      </c>
      <c r="BB405">
        <v>7</v>
      </c>
      <c r="BC405">
        <v>7</v>
      </c>
      <c r="BD405">
        <v>7</v>
      </c>
      <c r="BE405">
        <v>7</v>
      </c>
      <c r="BF405">
        <v>7</v>
      </c>
      <c r="BG405">
        <v>7</v>
      </c>
      <c r="BH405">
        <v>3</v>
      </c>
      <c r="BI405">
        <v>3</v>
      </c>
      <c r="BJ405">
        <v>7</v>
      </c>
      <c r="BK405">
        <v>7</v>
      </c>
      <c r="BL405">
        <v>7</v>
      </c>
      <c r="BM405">
        <v>7</v>
      </c>
    </row>
    <row r="406" spans="1:65" x14ac:dyDescent="0.25">
      <c r="A406">
        <v>179</v>
      </c>
      <c r="B406" t="s">
        <v>385</v>
      </c>
      <c r="C406">
        <f>IFERROR(VLOOKUP(Tabla1[[#This Row],[team_name]],fut_masc,2,0),7)</f>
        <v>5</v>
      </c>
      <c r="D406">
        <f>IFERROR(VLOOKUP(Tabla1[[#This Row],[team_name]],fut_fem,2,0),7)</f>
        <v>7</v>
      </c>
      <c r="E406">
        <f>IFERROR(VLOOKUP(Tabla1[[#This Row],[team_name]],fts_masc,2,0),7)</f>
        <v>7</v>
      </c>
      <c r="F406">
        <f>IFERROR(VLOOKUP(Tabla1[[#This Row],[team_name]],fts_fem,2,0),7)</f>
        <v>7</v>
      </c>
      <c r="G406">
        <f>IFERROR(VLOOKUP(Tabla1[[#This Row],[team_name]],vol_masc,2,0),7)</f>
        <v>7</v>
      </c>
      <c r="H406">
        <f>IFERROR(VLOOKUP(Tabla1[[#This Row],[team_name]],bas_masc,2,0),7)</f>
        <v>7</v>
      </c>
      <c r="I406">
        <f>IFERROR(VLOOKUP(Tabla1[[#This Row],[team_name]],bes_masc,2,0),7)</f>
        <v>7</v>
      </c>
      <c r="J406">
        <f>IFERROR(VLOOKUP(Tabla1[[#This Row],[team_name]],bad_masc,2,0),7)</f>
        <v>7</v>
      </c>
      <c r="K406">
        <f>IFERROR(VLOOKUP(Tabla1[[#This Row],[team_name]],cur_masc,2,0),7)</f>
        <v>7</v>
      </c>
      <c r="L406">
        <f>IFERROR(VLOOKUP(Tabla1[[#This Row],[team_name]],ten_masc,2,0),7)</f>
        <v>7</v>
      </c>
      <c r="M406">
        <f>IFERROR(VLOOKUP(Tabla1[[#This Row],[team_name]],rug_masc,2,0),7)</f>
        <v>7</v>
      </c>
      <c r="N406">
        <f>IFERROR(VLOOKUP(Tabla1[[#This Row],[team_name]],sqs_masc,2,0),7)</f>
        <v>7</v>
      </c>
      <c r="O406">
        <f>IFERROR(VLOOKUP(Tabla1[[#This Row],[team_name]],vlp_masc,2,0),7)</f>
        <v>7</v>
      </c>
      <c r="P406">
        <f>IFERROR(VLOOKUP(Tabla1[[#This Row],[team_name]],tem_masc,2,0),7)</f>
        <v>7</v>
      </c>
      <c r="Q406">
        <f>IFERROR(VLOOKUP(Tabla1[[#This Row],[team_name]],bal_masc,2,0),7)</f>
        <v>7</v>
      </c>
      <c r="R406">
        <f>IFERROR(VLOOKUP(Tabla1[[#This Row],[team_name]],hck_masc,2,0),7)</f>
        <v>7</v>
      </c>
      <c r="S406">
        <f>IFERROR(VLOOKUP(Tabla1[[#This Row],[team_name]],arc_masc,2,0),7)</f>
        <v>7</v>
      </c>
      <c r="T406">
        <f>IFERROR(VLOOKUP(Tabla1[[#This Row],[team_name]],esg_masc,2,0),7)</f>
        <v>7</v>
      </c>
      <c r="U406">
        <f>IFERROR(VLOOKUP(Tabla1[[#This Row],[team_name]],vol_fem,2,0),7)</f>
        <v>7</v>
      </c>
      <c r="V406">
        <f>IFERROR(VLOOKUP(Tabla1[[#This Row],[team_name]],bas_fem,2,0),7)</f>
        <v>7</v>
      </c>
      <c r="W406">
        <f>IFERROR(VLOOKUP(Tabla1[[#This Row],[team_name]],bes_fem,2,0),7)</f>
        <v>7</v>
      </c>
      <c r="X406">
        <f>IFERROR(VLOOKUP(Tabla1[[#This Row],[team_name]],bad_fem,2,0),7)</f>
        <v>7</v>
      </c>
      <c r="Y406">
        <f>IFERROR(VLOOKUP(Tabla1[[#This Row],[team_name]],cur_fem,2,0),7)</f>
        <v>7</v>
      </c>
      <c r="Z406">
        <f>IFERROR(VLOOKUP(Tabla1[[#This Row],[team_name]],ten_fem,2,0),7)</f>
        <v>7</v>
      </c>
      <c r="AA406">
        <f>IFERROR(VLOOKUP(Tabla1[[#This Row],[team_name]],rug_fem,2,0),7)</f>
        <v>7</v>
      </c>
      <c r="AB406">
        <f>IFERROR(VLOOKUP(Tabla1[[#This Row],[team_name]],sqs_fem,2,0),7)</f>
        <v>7</v>
      </c>
      <c r="AC406">
        <f>IFERROR(VLOOKUP(Tabla1[[#This Row],[team_name]],vlp_fem,2,0),7)</f>
        <v>7</v>
      </c>
      <c r="AD406">
        <f>IFERROR(VLOOKUP(Tabla1[[#This Row],[team_name]],tem_fem,2,0),7)</f>
        <v>7</v>
      </c>
      <c r="AE406">
        <f>IFERROR(VLOOKUP(Tabla1[[#This Row],[team_name]],bal_fem,2,0),7)</f>
        <v>7</v>
      </c>
      <c r="AF406">
        <f>IFERROR(VLOOKUP(Tabla1[[#This Row],[team_name]],hck_fem,2,0),7)</f>
        <v>7</v>
      </c>
      <c r="AG406">
        <f>IFERROR(VLOOKUP(Tabla1[[#This Row],[team_name]],esg_fem,2,0),7)</f>
        <v>7</v>
      </c>
      <c r="AH406">
        <f>IFERROR(VLOOKUP(Tabla1[[#This Row],[team_name]],esg_fem,2,0),7)</f>
        <v>7</v>
      </c>
      <c r="AI406">
        <v>7</v>
      </c>
      <c r="AJ406">
        <v>7</v>
      </c>
      <c r="AK406">
        <v>7</v>
      </c>
      <c r="AL406">
        <v>7</v>
      </c>
      <c r="AM406">
        <v>7</v>
      </c>
      <c r="AN406">
        <v>7</v>
      </c>
      <c r="AO406">
        <v>7</v>
      </c>
      <c r="AP406">
        <v>7</v>
      </c>
      <c r="AQ406">
        <v>7</v>
      </c>
      <c r="AR406">
        <v>7</v>
      </c>
      <c r="AS406">
        <v>7</v>
      </c>
      <c r="AT406">
        <v>7</v>
      </c>
      <c r="AU406">
        <v>7</v>
      </c>
      <c r="AV406">
        <v>7</v>
      </c>
      <c r="AW406">
        <v>7</v>
      </c>
      <c r="AX406">
        <v>7</v>
      </c>
      <c r="AY406">
        <v>7</v>
      </c>
      <c r="AZ406">
        <v>7</v>
      </c>
      <c r="BA406">
        <v>7</v>
      </c>
      <c r="BB406">
        <v>7</v>
      </c>
      <c r="BC406">
        <v>7</v>
      </c>
      <c r="BD406">
        <v>7</v>
      </c>
      <c r="BE406">
        <v>7</v>
      </c>
      <c r="BF406">
        <v>7</v>
      </c>
      <c r="BG406">
        <v>7</v>
      </c>
      <c r="BH406">
        <v>3</v>
      </c>
      <c r="BI406">
        <v>3</v>
      </c>
      <c r="BJ406">
        <v>7</v>
      </c>
      <c r="BK406">
        <v>7</v>
      </c>
      <c r="BL406">
        <v>7</v>
      </c>
      <c r="BM406">
        <v>7</v>
      </c>
    </row>
    <row r="407" spans="1:65" x14ac:dyDescent="0.25">
      <c r="A407">
        <v>180</v>
      </c>
      <c r="B407" t="s">
        <v>450</v>
      </c>
      <c r="C407">
        <f>IFERROR(VLOOKUP(Tabla1[[#This Row],[team_name]],fut_masc,2,0),7)</f>
        <v>6</v>
      </c>
      <c r="D407">
        <f>IFERROR(VLOOKUP(Tabla1[[#This Row],[team_name]],fut_fem,2,0),7)</f>
        <v>7</v>
      </c>
      <c r="E407">
        <f>IFERROR(VLOOKUP(Tabla1[[#This Row],[team_name]],fts_masc,2,0),7)</f>
        <v>7</v>
      </c>
      <c r="F407">
        <f>IFERROR(VLOOKUP(Tabla1[[#This Row],[team_name]],fts_fem,2,0),7)</f>
        <v>7</v>
      </c>
      <c r="G407">
        <f>IFERROR(VLOOKUP(Tabla1[[#This Row],[team_name]],vol_masc,2,0),7)</f>
        <v>7</v>
      </c>
      <c r="H407">
        <f>IFERROR(VLOOKUP(Tabla1[[#This Row],[team_name]],bas_masc,2,0),7)</f>
        <v>6</v>
      </c>
      <c r="I407">
        <f>IFERROR(VLOOKUP(Tabla1[[#This Row],[team_name]],bes_masc,2,0),7)</f>
        <v>5</v>
      </c>
      <c r="J407">
        <f>IFERROR(VLOOKUP(Tabla1[[#This Row],[team_name]],bad_masc,2,0),7)</f>
        <v>4</v>
      </c>
      <c r="K407">
        <f>IFERROR(VLOOKUP(Tabla1[[#This Row],[team_name]],cur_masc,2,0),7)</f>
        <v>7</v>
      </c>
      <c r="L407">
        <f>IFERROR(VLOOKUP(Tabla1[[#This Row],[team_name]],ten_masc,2,0),7)</f>
        <v>7</v>
      </c>
      <c r="M407">
        <f>IFERROR(VLOOKUP(Tabla1[[#This Row],[team_name]],rug_masc,2,0),7)</f>
        <v>4</v>
      </c>
      <c r="N407">
        <f>IFERROR(VLOOKUP(Tabla1[[#This Row],[team_name]],sqs_masc,2,0),7)</f>
        <v>7</v>
      </c>
      <c r="O407">
        <f>IFERROR(VLOOKUP(Tabla1[[#This Row],[team_name]],vlp_masc,2,0),7)</f>
        <v>7</v>
      </c>
      <c r="P407">
        <f>IFERROR(VLOOKUP(Tabla1[[#This Row],[team_name]],tem_masc,2,0),7)</f>
        <v>4</v>
      </c>
      <c r="Q407">
        <f>IFERROR(VLOOKUP(Tabla1[[#This Row],[team_name]],bal_masc,2,0),7)</f>
        <v>7</v>
      </c>
      <c r="R407">
        <f>IFERROR(VLOOKUP(Tabla1[[#This Row],[team_name]],hck_masc,2,0),7)</f>
        <v>5</v>
      </c>
      <c r="S407">
        <f>IFERROR(VLOOKUP(Tabla1[[#This Row],[team_name]],arc_masc,2,0),7)</f>
        <v>5</v>
      </c>
      <c r="T407">
        <f>IFERROR(VLOOKUP(Tabla1[[#This Row],[team_name]],esg_masc,2,0),7)</f>
        <v>4</v>
      </c>
      <c r="U407">
        <f>IFERROR(VLOOKUP(Tabla1[[#This Row],[team_name]],vol_fem,2,0),7)</f>
        <v>7</v>
      </c>
      <c r="V407">
        <f>IFERROR(VLOOKUP(Tabla1[[#This Row],[team_name]],bas_fem,2,0),7)</f>
        <v>7</v>
      </c>
      <c r="W407">
        <f>IFERROR(VLOOKUP(Tabla1[[#This Row],[team_name]],bes_fem,2,0),7)</f>
        <v>7</v>
      </c>
      <c r="X407">
        <f>IFERROR(VLOOKUP(Tabla1[[#This Row],[team_name]],bad_fem,2,0),7)</f>
        <v>7</v>
      </c>
      <c r="Y407">
        <f>IFERROR(VLOOKUP(Tabla1[[#This Row],[team_name]],cur_fem,2,0),7)</f>
        <v>7</v>
      </c>
      <c r="Z407">
        <f>IFERROR(VLOOKUP(Tabla1[[#This Row],[team_name]],ten_fem,2,0),7)</f>
        <v>7</v>
      </c>
      <c r="AA407">
        <f>IFERROR(VLOOKUP(Tabla1[[#This Row],[team_name]],rug_fem,2,0),7)</f>
        <v>7</v>
      </c>
      <c r="AB407">
        <f>IFERROR(VLOOKUP(Tabla1[[#This Row],[team_name]],sqs_fem,2,0),7)</f>
        <v>7</v>
      </c>
      <c r="AC407">
        <f>IFERROR(VLOOKUP(Tabla1[[#This Row],[team_name]],vlp_fem,2,0),7)</f>
        <v>7</v>
      </c>
      <c r="AD407">
        <f>IFERROR(VLOOKUP(Tabla1[[#This Row],[team_name]],tem_fem,2,0),7)</f>
        <v>7</v>
      </c>
      <c r="AE407">
        <f>IFERROR(VLOOKUP(Tabla1[[#This Row],[team_name]],bal_fem,2,0),7)</f>
        <v>7</v>
      </c>
      <c r="AF407">
        <f>IFERROR(VLOOKUP(Tabla1[[#This Row],[team_name]],hck_fem,2,0),7)</f>
        <v>7</v>
      </c>
      <c r="AG407">
        <f>IFERROR(VLOOKUP(Tabla1[[#This Row],[team_name]],esg_fem,2,0),7)</f>
        <v>7</v>
      </c>
      <c r="AH407">
        <f>IFERROR(VLOOKUP(Tabla1[[#This Row],[team_name]],esg_fem,2,0),7)</f>
        <v>7</v>
      </c>
      <c r="AI407">
        <v>7</v>
      </c>
      <c r="AJ407">
        <v>7</v>
      </c>
      <c r="AK407">
        <v>7</v>
      </c>
      <c r="AL407">
        <v>7</v>
      </c>
      <c r="AM407">
        <v>7</v>
      </c>
      <c r="AN407">
        <v>7</v>
      </c>
      <c r="AO407">
        <v>7</v>
      </c>
      <c r="AP407">
        <v>7</v>
      </c>
      <c r="AQ407">
        <v>7</v>
      </c>
      <c r="AR407">
        <v>7</v>
      </c>
      <c r="AS407">
        <v>6</v>
      </c>
      <c r="AT407">
        <v>7</v>
      </c>
      <c r="AU407">
        <v>5</v>
      </c>
      <c r="AV407">
        <v>7</v>
      </c>
      <c r="AW407">
        <v>7</v>
      </c>
      <c r="AX407">
        <v>7</v>
      </c>
      <c r="AY407">
        <v>7</v>
      </c>
      <c r="AZ407">
        <v>7</v>
      </c>
      <c r="BA407">
        <v>7</v>
      </c>
      <c r="BB407">
        <v>5</v>
      </c>
      <c r="BC407">
        <v>7</v>
      </c>
      <c r="BD407">
        <v>7</v>
      </c>
      <c r="BE407">
        <v>7</v>
      </c>
      <c r="BF407">
        <v>7</v>
      </c>
      <c r="BG407">
        <v>7</v>
      </c>
      <c r="BH407">
        <v>3</v>
      </c>
      <c r="BI407">
        <v>3</v>
      </c>
      <c r="BJ407">
        <v>7</v>
      </c>
      <c r="BK407">
        <v>7</v>
      </c>
      <c r="BL407">
        <v>7</v>
      </c>
      <c r="BM407">
        <v>7</v>
      </c>
    </row>
    <row r="408" spans="1:65" x14ac:dyDescent="0.25">
      <c r="A408">
        <v>181</v>
      </c>
      <c r="B408" t="s">
        <v>448</v>
      </c>
      <c r="C408">
        <f>IFERROR(VLOOKUP(Tabla1[[#This Row],[team_name]],fut_masc,2,0),7)</f>
        <v>4</v>
      </c>
      <c r="D408">
        <f>IFERROR(VLOOKUP(Tabla1[[#This Row],[team_name]],fut_fem,2,0),7)</f>
        <v>7</v>
      </c>
      <c r="E408">
        <f>IFERROR(VLOOKUP(Tabla1[[#This Row],[team_name]],fts_masc,2,0),7)</f>
        <v>7</v>
      </c>
      <c r="F408">
        <f>IFERROR(VLOOKUP(Tabla1[[#This Row],[team_name]],fts_fem,2,0),7)</f>
        <v>7</v>
      </c>
      <c r="G408">
        <f>IFERROR(VLOOKUP(Tabla1[[#This Row],[team_name]],vol_masc,2,0),7)</f>
        <v>7</v>
      </c>
      <c r="H408">
        <f>IFERROR(VLOOKUP(Tabla1[[#This Row],[team_name]],bas_masc,2,0),7)</f>
        <v>4</v>
      </c>
      <c r="I408">
        <f>IFERROR(VLOOKUP(Tabla1[[#This Row],[team_name]],bes_masc,2,0),7)</f>
        <v>7</v>
      </c>
      <c r="J408">
        <f>IFERROR(VLOOKUP(Tabla1[[#This Row],[team_name]],bad_masc,2,0),7)</f>
        <v>7</v>
      </c>
      <c r="K408">
        <f>IFERROR(VLOOKUP(Tabla1[[#This Row],[team_name]],cur_masc,2,0),7)</f>
        <v>7</v>
      </c>
      <c r="L408">
        <f>IFERROR(VLOOKUP(Tabla1[[#This Row],[team_name]],ten_masc,2,0),7)</f>
        <v>7</v>
      </c>
      <c r="M408">
        <f>IFERROR(VLOOKUP(Tabla1[[#This Row],[team_name]],rug_masc,2,0),7)</f>
        <v>7</v>
      </c>
      <c r="N408">
        <f>IFERROR(VLOOKUP(Tabla1[[#This Row],[team_name]],sqs_masc,2,0),7)</f>
        <v>7</v>
      </c>
      <c r="O408">
        <f>IFERROR(VLOOKUP(Tabla1[[#This Row],[team_name]],vlp_masc,2,0),7)</f>
        <v>7</v>
      </c>
      <c r="P408">
        <f>IFERROR(VLOOKUP(Tabla1[[#This Row],[team_name]],tem_masc,2,0),7)</f>
        <v>7</v>
      </c>
      <c r="Q408">
        <f>IFERROR(VLOOKUP(Tabla1[[#This Row],[team_name]],bal_masc,2,0),7)</f>
        <v>7</v>
      </c>
      <c r="R408">
        <f>IFERROR(VLOOKUP(Tabla1[[#This Row],[team_name]],hck_masc,2,0),7)</f>
        <v>7</v>
      </c>
      <c r="S408">
        <f>IFERROR(VLOOKUP(Tabla1[[#This Row],[team_name]],arc_masc,2,0),7)</f>
        <v>7</v>
      </c>
      <c r="T408">
        <f>IFERROR(VLOOKUP(Tabla1[[#This Row],[team_name]],esg_masc,2,0),7)</f>
        <v>7</v>
      </c>
      <c r="U408">
        <f>IFERROR(VLOOKUP(Tabla1[[#This Row],[team_name]],vol_fem,2,0),7)</f>
        <v>7</v>
      </c>
      <c r="V408">
        <f>IFERROR(VLOOKUP(Tabla1[[#This Row],[team_name]],bas_fem,2,0),7)</f>
        <v>7</v>
      </c>
      <c r="W408">
        <f>IFERROR(VLOOKUP(Tabla1[[#This Row],[team_name]],bes_fem,2,0),7)</f>
        <v>7</v>
      </c>
      <c r="X408">
        <f>IFERROR(VLOOKUP(Tabla1[[#This Row],[team_name]],bad_fem,2,0),7)</f>
        <v>7</v>
      </c>
      <c r="Y408">
        <f>IFERROR(VLOOKUP(Tabla1[[#This Row],[team_name]],cur_fem,2,0),7)</f>
        <v>7</v>
      </c>
      <c r="Z408">
        <f>IFERROR(VLOOKUP(Tabla1[[#This Row],[team_name]],ten_fem,2,0),7)</f>
        <v>7</v>
      </c>
      <c r="AA408">
        <f>IFERROR(VLOOKUP(Tabla1[[#This Row],[team_name]],rug_fem,2,0),7)</f>
        <v>7</v>
      </c>
      <c r="AB408">
        <f>IFERROR(VLOOKUP(Tabla1[[#This Row],[team_name]],sqs_fem,2,0),7)</f>
        <v>7</v>
      </c>
      <c r="AC408">
        <f>IFERROR(VLOOKUP(Tabla1[[#This Row],[team_name]],vlp_fem,2,0),7)</f>
        <v>7</v>
      </c>
      <c r="AD408">
        <f>IFERROR(VLOOKUP(Tabla1[[#This Row],[team_name]],tem_fem,2,0),7)</f>
        <v>7</v>
      </c>
      <c r="AE408">
        <f>IFERROR(VLOOKUP(Tabla1[[#This Row],[team_name]],bal_fem,2,0),7)</f>
        <v>7</v>
      </c>
      <c r="AF408">
        <f>IFERROR(VLOOKUP(Tabla1[[#This Row],[team_name]],hck_fem,2,0),7)</f>
        <v>7</v>
      </c>
      <c r="AG408">
        <f>IFERROR(VLOOKUP(Tabla1[[#This Row],[team_name]],esg_fem,2,0),7)</f>
        <v>7</v>
      </c>
      <c r="AH408">
        <f>IFERROR(VLOOKUP(Tabla1[[#This Row],[team_name]],esg_fem,2,0),7)</f>
        <v>7</v>
      </c>
      <c r="AI408">
        <v>4</v>
      </c>
      <c r="AJ408">
        <v>7</v>
      </c>
      <c r="AK408">
        <v>7</v>
      </c>
      <c r="AL408">
        <v>7</v>
      </c>
      <c r="AM408">
        <v>7</v>
      </c>
      <c r="AN408">
        <v>7</v>
      </c>
      <c r="AO408">
        <v>7</v>
      </c>
      <c r="AP408">
        <v>7</v>
      </c>
      <c r="AQ408">
        <v>7</v>
      </c>
      <c r="AR408">
        <v>7</v>
      </c>
      <c r="AS408">
        <v>6</v>
      </c>
      <c r="AT408">
        <v>7</v>
      </c>
      <c r="AU408">
        <v>7</v>
      </c>
      <c r="AV408">
        <v>7</v>
      </c>
      <c r="AW408">
        <v>7</v>
      </c>
      <c r="AX408">
        <v>7</v>
      </c>
      <c r="AY408">
        <v>7</v>
      </c>
      <c r="AZ408">
        <v>7</v>
      </c>
      <c r="BA408">
        <v>7</v>
      </c>
      <c r="BB408">
        <v>7</v>
      </c>
      <c r="BC408">
        <v>7</v>
      </c>
      <c r="BD408">
        <v>7</v>
      </c>
      <c r="BE408">
        <v>7</v>
      </c>
      <c r="BF408">
        <v>7</v>
      </c>
      <c r="BG408">
        <v>7</v>
      </c>
      <c r="BH408">
        <v>3</v>
      </c>
      <c r="BI408">
        <v>3</v>
      </c>
      <c r="BJ408">
        <v>7</v>
      </c>
      <c r="BK408">
        <v>7</v>
      </c>
      <c r="BL408">
        <v>7</v>
      </c>
      <c r="BM408">
        <v>7</v>
      </c>
    </row>
    <row r="409" spans="1:65" x14ac:dyDescent="0.25">
      <c r="A409">
        <v>182</v>
      </c>
      <c r="B409" t="s">
        <v>375</v>
      </c>
      <c r="C409">
        <f>IFERROR(VLOOKUP(Tabla1[[#This Row],[team_name]],fut_masc,2,0),7)</f>
        <v>7</v>
      </c>
      <c r="D409">
        <f>IFERROR(VLOOKUP(Tabla1[[#This Row],[team_name]],fut_fem,2,0),7)</f>
        <v>7</v>
      </c>
      <c r="E409">
        <f>IFERROR(VLOOKUP(Tabla1[[#This Row],[team_name]],fts_masc,2,0),7)</f>
        <v>7</v>
      </c>
      <c r="F409">
        <f>IFERROR(VLOOKUP(Tabla1[[#This Row],[team_name]],fts_fem,2,0),7)</f>
        <v>7</v>
      </c>
      <c r="G409">
        <f>IFERROR(VLOOKUP(Tabla1[[#This Row],[team_name]],vol_masc,2,0),7)</f>
        <v>7</v>
      </c>
      <c r="H409">
        <f>IFERROR(VLOOKUP(Tabla1[[#This Row],[team_name]],bas_masc,2,0),7)</f>
        <v>6</v>
      </c>
      <c r="I409">
        <f>IFERROR(VLOOKUP(Tabla1[[#This Row],[team_name]],bes_masc,2,0),7)</f>
        <v>7</v>
      </c>
      <c r="J409">
        <f>IFERROR(VLOOKUP(Tabla1[[#This Row],[team_name]],bad_masc,2,0),7)</f>
        <v>7</v>
      </c>
      <c r="K409">
        <f>IFERROR(VLOOKUP(Tabla1[[#This Row],[team_name]],cur_masc,2,0),7)</f>
        <v>7</v>
      </c>
      <c r="L409">
        <f>IFERROR(VLOOKUP(Tabla1[[#This Row],[team_name]],ten_masc,2,0),7)</f>
        <v>7</v>
      </c>
      <c r="M409">
        <f>IFERROR(VLOOKUP(Tabla1[[#This Row],[team_name]],rug_masc,2,0),7)</f>
        <v>7</v>
      </c>
      <c r="N409">
        <f>IFERROR(VLOOKUP(Tabla1[[#This Row],[team_name]],sqs_masc,2,0),7)</f>
        <v>7</v>
      </c>
      <c r="O409">
        <f>IFERROR(VLOOKUP(Tabla1[[#This Row],[team_name]],vlp_masc,2,0),7)</f>
        <v>7</v>
      </c>
      <c r="P409">
        <f>IFERROR(VLOOKUP(Tabla1[[#This Row],[team_name]],tem_masc,2,0),7)</f>
        <v>7</v>
      </c>
      <c r="Q409">
        <f>IFERROR(VLOOKUP(Tabla1[[#This Row],[team_name]],bal_masc,2,0),7)</f>
        <v>7</v>
      </c>
      <c r="R409">
        <f>IFERROR(VLOOKUP(Tabla1[[#This Row],[team_name]],hck_masc,2,0),7)</f>
        <v>7</v>
      </c>
      <c r="S409">
        <f>IFERROR(VLOOKUP(Tabla1[[#This Row],[team_name]],arc_masc,2,0),7)</f>
        <v>7</v>
      </c>
      <c r="T409">
        <f>IFERROR(VLOOKUP(Tabla1[[#This Row],[team_name]],esg_masc,2,0),7)</f>
        <v>7</v>
      </c>
      <c r="U409">
        <f>IFERROR(VLOOKUP(Tabla1[[#This Row],[team_name]],vol_fem,2,0),7)</f>
        <v>7</v>
      </c>
      <c r="V409">
        <f>IFERROR(VLOOKUP(Tabla1[[#This Row],[team_name]],bas_fem,2,0),7)</f>
        <v>7</v>
      </c>
      <c r="W409">
        <f>IFERROR(VLOOKUP(Tabla1[[#This Row],[team_name]],bes_fem,2,0),7)</f>
        <v>7</v>
      </c>
      <c r="X409">
        <f>IFERROR(VLOOKUP(Tabla1[[#This Row],[team_name]],bad_fem,2,0),7)</f>
        <v>7</v>
      </c>
      <c r="Y409">
        <f>IFERROR(VLOOKUP(Tabla1[[#This Row],[team_name]],cur_fem,2,0),7)</f>
        <v>7</v>
      </c>
      <c r="Z409">
        <f>IFERROR(VLOOKUP(Tabla1[[#This Row],[team_name]],ten_fem,2,0),7)</f>
        <v>7</v>
      </c>
      <c r="AA409">
        <f>IFERROR(VLOOKUP(Tabla1[[#This Row],[team_name]],rug_fem,2,0),7)</f>
        <v>7</v>
      </c>
      <c r="AB409">
        <f>IFERROR(VLOOKUP(Tabla1[[#This Row],[team_name]],sqs_fem,2,0),7)</f>
        <v>7</v>
      </c>
      <c r="AC409">
        <f>IFERROR(VLOOKUP(Tabla1[[#This Row],[team_name]],vlp_fem,2,0),7)</f>
        <v>7</v>
      </c>
      <c r="AD409">
        <f>IFERROR(VLOOKUP(Tabla1[[#This Row],[team_name]],tem_fem,2,0),7)</f>
        <v>7</v>
      </c>
      <c r="AE409">
        <f>IFERROR(VLOOKUP(Tabla1[[#This Row],[team_name]],bal_fem,2,0),7)</f>
        <v>7</v>
      </c>
      <c r="AF409">
        <f>IFERROR(VLOOKUP(Tabla1[[#This Row],[team_name]],hck_fem,2,0),7)</f>
        <v>7</v>
      </c>
      <c r="AG409">
        <f>IFERROR(VLOOKUP(Tabla1[[#This Row],[team_name]],esg_fem,2,0),7)</f>
        <v>7</v>
      </c>
      <c r="AH409">
        <f>IFERROR(VLOOKUP(Tabla1[[#This Row],[team_name]],esg_fem,2,0),7)</f>
        <v>7</v>
      </c>
      <c r="AI409">
        <v>3</v>
      </c>
      <c r="AJ409">
        <v>7</v>
      </c>
      <c r="AK409">
        <v>7</v>
      </c>
      <c r="AL409">
        <v>7</v>
      </c>
      <c r="AM409">
        <v>7</v>
      </c>
      <c r="AN409">
        <v>7</v>
      </c>
      <c r="AO409">
        <v>7</v>
      </c>
      <c r="AP409">
        <v>7</v>
      </c>
      <c r="AQ409">
        <v>7</v>
      </c>
      <c r="AR409">
        <v>7</v>
      </c>
      <c r="AS409">
        <v>7</v>
      </c>
      <c r="AT409">
        <v>7</v>
      </c>
      <c r="AU409">
        <v>7</v>
      </c>
      <c r="AV409">
        <v>7</v>
      </c>
      <c r="AW409">
        <v>7</v>
      </c>
      <c r="AX409">
        <v>7</v>
      </c>
      <c r="AY409">
        <v>7</v>
      </c>
      <c r="AZ409">
        <v>7</v>
      </c>
      <c r="BA409">
        <v>7</v>
      </c>
      <c r="BB409">
        <v>7</v>
      </c>
      <c r="BC409">
        <v>7</v>
      </c>
      <c r="BD409">
        <v>7</v>
      </c>
      <c r="BE409">
        <v>7</v>
      </c>
      <c r="BF409">
        <v>7</v>
      </c>
      <c r="BG409">
        <v>7</v>
      </c>
      <c r="BH409">
        <v>3</v>
      </c>
      <c r="BI409">
        <v>3</v>
      </c>
      <c r="BJ409">
        <v>7</v>
      </c>
      <c r="BK409">
        <v>7</v>
      </c>
      <c r="BL409">
        <v>7</v>
      </c>
      <c r="BM409">
        <v>7</v>
      </c>
    </row>
    <row r="410" spans="1:65" x14ac:dyDescent="0.25">
      <c r="A410">
        <v>183</v>
      </c>
      <c r="B410" t="s">
        <v>483</v>
      </c>
      <c r="C410">
        <f>IFERROR(VLOOKUP(Tabla1[[#This Row],[team_name]],fut_masc,2,0),7)</f>
        <v>7</v>
      </c>
      <c r="D410">
        <f>IFERROR(VLOOKUP(Tabla1[[#This Row],[team_name]],fut_fem,2,0),7)</f>
        <v>7</v>
      </c>
      <c r="E410">
        <f>IFERROR(VLOOKUP(Tabla1[[#This Row],[team_name]],fts_masc,2,0),7)</f>
        <v>7</v>
      </c>
      <c r="F410">
        <f>IFERROR(VLOOKUP(Tabla1[[#This Row],[team_name]],fts_fem,2,0),7)</f>
        <v>7</v>
      </c>
      <c r="G410">
        <f>IFERROR(VLOOKUP(Tabla1[[#This Row],[team_name]],vol_masc,2,0),7)</f>
        <v>7</v>
      </c>
      <c r="H410">
        <f>IFERROR(VLOOKUP(Tabla1[[#This Row],[team_name]],bas_masc,2,0),7)</f>
        <v>6</v>
      </c>
      <c r="I410">
        <f>IFERROR(VLOOKUP(Tabla1[[#This Row],[team_name]],bes_masc,2,0),7)</f>
        <v>5</v>
      </c>
      <c r="J410">
        <f>IFERROR(VLOOKUP(Tabla1[[#This Row],[team_name]],bad_masc,2,0),7)</f>
        <v>7</v>
      </c>
      <c r="K410">
        <f>IFERROR(VLOOKUP(Tabla1[[#This Row],[team_name]],cur_masc,2,0),7)</f>
        <v>7</v>
      </c>
      <c r="L410">
        <f>IFERROR(VLOOKUP(Tabla1[[#This Row],[team_name]],ten_masc,2,0),7)</f>
        <v>7</v>
      </c>
      <c r="M410">
        <f>IFERROR(VLOOKUP(Tabla1[[#This Row],[team_name]],rug_masc,2,0),7)</f>
        <v>4</v>
      </c>
      <c r="N410">
        <f>IFERROR(VLOOKUP(Tabla1[[#This Row],[team_name]],sqs_masc,2,0),7)</f>
        <v>7</v>
      </c>
      <c r="O410">
        <f>IFERROR(VLOOKUP(Tabla1[[#This Row],[team_name]],vlp_masc,2,0),7)</f>
        <v>7</v>
      </c>
      <c r="P410">
        <f>IFERROR(VLOOKUP(Tabla1[[#This Row],[team_name]],tem_masc,2,0),7)</f>
        <v>7</v>
      </c>
      <c r="Q410">
        <f>IFERROR(VLOOKUP(Tabla1[[#This Row],[team_name]],bal_masc,2,0),7)</f>
        <v>7</v>
      </c>
      <c r="R410">
        <f>IFERROR(VLOOKUP(Tabla1[[#This Row],[team_name]],hck_masc,2,0),7)</f>
        <v>3</v>
      </c>
      <c r="S410">
        <f>IFERROR(VLOOKUP(Tabla1[[#This Row],[team_name]],arc_masc,2,0),7)</f>
        <v>7</v>
      </c>
      <c r="T410">
        <f>IFERROR(VLOOKUP(Tabla1[[#This Row],[team_name]],esg_masc,2,0),7)</f>
        <v>7</v>
      </c>
      <c r="U410">
        <f>IFERROR(VLOOKUP(Tabla1[[#This Row],[team_name]],vol_fem,2,0),7)</f>
        <v>7</v>
      </c>
      <c r="V410">
        <f>IFERROR(VLOOKUP(Tabla1[[#This Row],[team_name]],bas_fem,2,0),7)</f>
        <v>7</v>
      </c>
      <c r="W410">
        <f>IFERROR(VLOOKUP(Tabla1[[#This Row],[team_name]],bes_fem,2,0),7)</f>
        <v>7</v>
      </c>
      <c r="X410">
        <f>IFERROR(VLOOKUP(Tabla1[[#This Row],[team_name]],bad_fem,2,0),7)</f>
        <v>7</v>
      </c>
      <c r="Y410">
        <f>IFERROR(VLOOKUP(Tabla1[[#This Row],[team_name]],cur_fem,2,0),7)</f>
        <v>7</v>
      </c>
      <c r="Z410">
        <f>IFERROR(VLOOKUP(Tabla1[[#This Row],[team_name]],ten_fem,2,0),7)</f>
        <v>7</v>
      </c>
      <c r="AA410">
        <f>IFERROR(VLOOKUP(Tabla1[[#This Row],[team_name]],rug_fem,2,0),7)</f>
        <v>7</v>
      </c>
      <c r="AB410">
        <f>IFERROR(VLOOKUP(Tabla1[[#This Row],[team_name]],sqs_fem,2,0),7)</f>
        <v>7</v>
      </c>
      <c r="AC410">
        <f>IFERROR(VLOOKUP(Tabla1[[#This Row],[team_name]],vlp_fem,2,0),7)</f>
        <v>7</v>
      </c>
      <c r="AD410">
        <f>IFERROR(VLOOKUP(Tabla1[[#This Row],[team_name]],tem_fem,2,0),7)</f>
        <v>7</v>
      </c>
      <c r="AE410">
        <f>IFERROR(VLOOKUP(Tabla1[[#This Row],[team_name]],bal_fem,2,0),7)</f>
        <v>7</v>
      </c>
      <c r="AF410">
        <f>IFERROR(VLOOKUP(Tabla1[[#This Row],[team_name]],hck_fem,2,0),7)</f>
        <v>7</v>
      </c>
      <c r="AG410">
        <f>IFERROR(VLOOKUP(Tabla1[[#This Row],[team_name]],esg_fem,2,0),7)</f>
        <v>7</v>
      </c>
      <c r="AH410">
        <f>IFERROR(VLOOKUP(Tabla1[[#This Row],[team_name]],esg_fem,2,0),7)</f>
        <v>7</v>
      </c>
      <c r="AI410">
        <v>5</v>
      </c>
      <c r="AJ410">
        <v>7</v>
      </c>
      <c r="AK410">
        <v>7</v>
      </c>
      <c r="AL410">
        <v>7</v>
      </c>
      <c r="AM410">
        <v>7</v>
      </c>
      <c r="AN410">
        <v>7</v>
      </c>
      <c r="AO410">
        <v>7</v>
      </c>
      <c r="AP410">
        <v>7</v>
      </c>
      <c r="AQ410">
        <v>7</v>
      </c>
      <c r="AR410">
        <v>7</v>
      </c>
      <c r="AS410">
        <v>7</v>
      </c>
      <c r="AT410">
        <v>7</v>
      </c>
      <c r="AU410">
        <v>4</v>
      </c>
      <c r="AV410">
        <v>7</v>
      </c>
      <c r="AW410">
        <v>7</v>
      </c>
      <c r="AX410">
        <v>7</v>
      </c>
      <c r="AY410">
        <v>7</v>
      </c>
      <c r="AZ410">
        <v>7</v>
      </c>
      <c r="BA410">
        <v>7</v>
      </c>
      <c r="BB410">
        <v>7</v>
      </c>
      <c r="BC410">
        <v>7</v>
      </c>
      <c r="BD410">
        <v>7</v>
      </c>
      <c r="BE410">
        <v>7</v>
      </c>
      <c r="BF410">
        <v>7</v>
      </c>
      <c r="BG410">
        <v>7</v>
      </c>
      <c r="BH410">
        <v>3</v>
      </c>
      <c r="BI410">
        <v>3</v>
      </c>
      <c r="BJ410">
        <v>7</v>
      </c>
      <c r="BK410">
        <v>7</v>
      </c>
      <c r="BL410">
        <v>7</v>
      </c>
      <c r="BM410">
        <v>7</v>
      </c>
    </row>
    <row r="411" spans="1:65" x14ac:dyDescent="0.25">
      <c r="A411">
        <v>184</v>
      </c>
      <c r="B411" t="s">
        <v>395</v>
      </c>
      <c r="C411">
        <f>IFERROR(VLOOKUP(Tabla1[[#This Row],[team_name]],fut_masc,2,0),7)</f>
        <v>7</v>
      </c>
      <c r="D411">
        <f>IFERROR(VLOOKUP(Tabla1[[#This Row],[team_name]],fut_fem,2,0),7)</f>
        <v>7</v>
      </c>
      <c r="E411">
        <f>IFERROR(VLOOKUP(Tabla1[[#This Row],[team_name]],fts_masc,2,0),7)</f>
        <v>7</v>
      </c>
      <c r="F411">
        <f>IFERROR(VLOOKUP(Tabla1[[#This Row],[team_name]],fts_fem,2,0),7)</f>
        <v>7</v>
      </c>
      <c r="G411">
        <f>IFERROR(VLOOKUP(Tabla1[[#This Row],[team_name]],vol_masc,2,0),7)</f>
        <v>7</v>
      </c>
      <c r="H411">
        <f>IFERROR(VLOOKUP(Tabla1[[#This Row],[team_name]],bas_masc,2,0),7)</f>
        <v>7</v>
      </c>
      <c r="I411">
        <f>IFERROR(VLOOKUP(Tabla1[[#This Row],[team_name]],bes_masc,2,0),7)</f>
        <v>7</v>
      </c>
      <c r="J411">
        <f>IFERROR(VLOOKUP(Tabla1[[#This Row],[team_name]],bad_masc,2,0),7)</f>
        <v>7</v>
      </c>
      <c r="K411">
        <f>IFERROR(VLOOKUP(Tabla1[[#This Row],[team_name]],cur_masc,2,0),7)</f>
        <v>7</v>
      </c>
      <c r="L411">
        <f>IFERROR(VLOOKUP(Tabla1[[#This Row],[team_name]],ten_masc,2,0),7)</f>
        <v>7</v>
      </c>
      <c r="M411">
        <f>IFERROR(VLOOKUP(Tabla1[[#This Row],[team_name]],rug_masc,2,0),7)</f>
        <v>6</v>
      </c>
      <c r="N411">
        <f>IFERROR(VLOOKUP(Tabla1[[#This Row],[team_name]],sqs_masc,2,0),7)</f>
        <v>7</v>
      </c>
      <c r="O411">
        <f>IFERROR(VLOOKUP(Tabla1[[#This Row],[team_name]],vlp_masc,2,0),7)</f>
        <v>7</v>
      </c>
      <c r="P411">
        <f>IFERROR(VLOOKUP(Tabla1[[#This Row],[team_name]],tem_masc,2,0),7)</f>
        <v>7</v>
      </c>
      <c r="Q411">
        <f>IFERROR(VLOOKUP(Tabla1[[#This Row],[team_name]],bal_masc,2,0),7)</f>
        <v>7</v>
      </c>
      <c r="R411">
        <f>IFERROR(VLOOKUP(Tabla1[[#This Row],[team_name]],hck_masc,2,0),7)</f>
        <v>7</v>
      </c>
      <c r="S411">
        <f>IFERROR(VLOOKUP(Tabla1[[#This Row],[team_name]],arc_masc,2,0),7)</f>
        <v>7</v>
      </c>
      <c r="T411">
        <f>IFERROR(VLOOKUP(Tabla1[[#This Row],[team_name]],esg_masc,2,0),7)</f>
        <v>7</v>
      </c>
      <c r="U411">
        <f>IFERROR(VLOOKUP(Tabla1[[#This Row],[team_name]],vol_fem,2,0),7)</f>
        <v>7</v>
      </c>
      <c r="V411">
        <f>IFERROR(VLOOKUP(Tabla1[[#This Row],[team_name]],bas_fem,2,0),7)</f>
        <v>7</v>
      </c>
      <c r="W411">
        <f>IFERROR(VLOOKUP(Tabla1[[#This Row],[team_name]],bes_fem,2,0),7)</f>
        <v>7</v>
      </c>
      <c r="X411">
        <f>IFERROR(VLOOKUP(Tabla1[[#This Row],[team_name]],bad_fem,2,0),7)</f>
        <v>7</v>
      </c>
      <c r="Y411">
        <f>IFERROR(VLOOKUP(Tabla1[[#This Row],[team_name]],cur_fem,2,0),7)</f>
        <v>7</v>
      </c>
      <c r="Z411">
        <f>IFERROR(VLOOKUP(Tabla1[[#This Row],[team_name]],ten_fem,2,0),7)</f>
        <v>7</v>
      </c>
      <c r="AA411">
        <f>IFERROR(VLOOKUP(Tabla1[[#This Row],[team_name]],rug_fem,2,0),7)</f>
        <v>7</v>
      </c>
      <c r="AB411">
        <f>IFERROR(VLOOKUP(Tabla1[[#This Row],[team_name]],sqs_fem,2,0),7)</f>
        <v>7</v>
      </c>
      <c r="AC411">
        <f>IFERROR(VLOOKUP(Tabla1[[#This Row],[team_name]],vlp_fem,2,0),7)</f>
        <v>7</v>
      </c>
      <c r="AD411">
        <f>IFERROR(VLOOKUP(Tabla1[[#This Row],[team_name]],tem_fem,2,0),7)</f>
        <v>7</v>
      </c>
      <c r="AE411">
        <f>IFERROR(VLOOKUP(Tabla1[[#This Row],[team_name]],bal_fem,2,0),7)</f>
        <v>7</v>
      </c>
      <c r="AF411">
        <f>IFERROR(VLOOKUP(Tabla1[[#This Row],[team_name]],hck_fem,2,0),7)</f>
        <v>7</v>
      </c>
      <c r="AG411">
        <f>IFERROR(VLOOKUP(Tabla1[[#This Row],[team_name]],esg_fem,2,0),7)</f>
        <v>7</v>
      </c>
      <c r="AH411">
        <f>IFERROR(VLOOKUP(Tabla1[[#This Row],[team_name]],esg_fem,2,0),7)</f>
        <v>7</v>
      </c>
      <c r="AI411">
        <v>7</v>
      </c>
      <c r="AJ411">
        <v>7</v>
      </c>
      <c r="AK411">
        <v>7</v>
      </c>
      <c r="AL411">
        <v>7</v>
      </c>
      <c r="AM411">
        <v>7</v>
      </c>
      <c r="AN411">
        <v>7</v>
      </c>
      <c r="AO411">
        <v>7</v>
      </c>
      <c r="AP411">
        <v>7</v>
      </c>
      <c r="AQ411">
        <v>7</v>
      </c>
      <c r="AR411">
        <v>7</v>
      </c>
      <c r="AS411">
        <v>7</v>
      </c>
      <c r="AT411">
        <v>7</v>
      </c>
      <c r="AU411">
        <v>7</v>
      </c>
      <c r="AV411">
        <v>7</v>
      </c>
      <c r="AW411">
        <v>7</v>
      </c>
      <c r="AX411">
        <v>7</v>
      </c>
      <c r="AY411">
        <v>7</v>
      </c>
      <c r="AZ411">
        <v>7</v>
      </c>
      <c r="BA411">
        <v>7</v>
      </c>
      <c r="BB411">
        <v>7</v>
      </c>
      <c r="BC411">
        <v>7</v>
      </c>
      <c r="BD411">
        <v>7</v>
      </c>
      <c r="BE411">
        <v>7</v>
      </c>
      <c r="BF411">
        <v>7</v>
      </c>
      <c r="BG411">
        <v>7</v>
      </c>
      <c r="BH411">
        <v>3</v>
      </c>
      <c r="BI411">
        <v>3</v>
      </c>
      <c r="BJ411">
        <v>7</v>
      </c>
      <c r="BK411">
        <v>7</v>
      </c>
      <c r="BL411">
        <v>7</v>
      </c>
      <c r="BM411">
        <v>7</v>
      </c>
    </row>
    <row r="412" spans="1:65" x14ac:dyDescent="0.25">
      <c r="A412">
        <v>185</v>
      </c>
      <c r="B412" t="s">
        <v>363</v>
      </c>
      <c r="C412">
        <f>IFERROR(VLOOKUP(Tabla1[[#This Row],[team_name]],fut_masc,2,0),7)</f>
        <v>4</v>
      </c>
      <c r="D412">
        <f>IFERROR(VLOOKUP(Tabla1[[#This Row],[team_name]],fut_fem,2,0),7)</f>
        <v>7</v>
      </c>
      <c r="E412">
        <f>IFERROR(VLOOKUP(Tabla1[[#This Row],[team_name]],fts_masc,2,0),7)</f>
        <v>4</v>
      </c>
      <c r="F412">
        <f>IFERROR(VLOOKUP(Tabla1[[#This Row],[team_name]],fts_fem,2,0),7)</f>
        <v>7</v>
      </c>
      <c r="G412">
        <f>IFERROR(VLOOKUP(Tabla1[[#This Row],[team_name]],vol_masc,2,0),7)</f>
        <v>7</v>
      </c>
      <c r="H412">
        <f>IFERROR(VLOOKUP(Tabla1[[#This Row],[team_name]],bas_masc,2,0),7)</f>
        <v>5</v>
      </c>
      <c r="I412">
        <f>IFERROR(VLOOKUP(Tabla1[[#This Row],[team_name]],bes_masc,2,0),7)</f>
        <v>3</v>
      </c>
      <c r="J412">
        <f>IFERROR(VLOOKUP(Tabla1[[#This Row],[team_name]],bad_masc,2,0),7)</f>
        <v>7</v>
      </c>
      <c r="K412">
        <f>IFERROR(VLOOKUP(Tabla1[[#This Row],[team_name]],cur_masc,2,0),7)</f>
        <v>7</v>
      </c>
      <c r="L412">
        <f>IFERROR(VLOOKUP(Tabla1[[#This Row],[team_name]],ten_masc,2,0),7)</f>
        <v>6</v>
      </c>
      <c r="M412">
        <f>IFERROR(VLOOKUP(Tabla1[[#This Row],[team_name]],rug_masc,2,0),7)</f>
        <v>1</v>
      </c>
      <c r="N412">
        <f>IFERROR(VLOOKUP(Tabla1[[#This Row],[team_name]],sqs_masc,2,0),7)</f>
        <v>7</v>
      </c>
      <c r="O412">
        <f>IFERROR(VLOOKUP(Tabla1[[#This Row],[team_name]],vlp_masc,2,0),7)</f>
        <v>7</v>
      </c>
      <c r="P412">
        <f>IFERROR(VLOOKUP(Tabla1[[#This Row],[team_name]],tem_masc,2,0),7)</f>
        <v>6</v>
      </c>
      <c r="Q412">
        <f>IFERROR(VLOOKUP(Tabla1[[#This Row],[team_name]],bal_masc,2,0),7)</f>
        <v>7</v>
      </c>
      <c r="R412">
        <f>IFERROR(VLOOKUP(Tabla1[[#This Row],[team_name]],hck_masc,2,0),7)</f>
        <v>2</v>
      </c>
      <c r="S412">
        <f>IFERROR(VLOOKUP(Tabla1[[#This Row],[team_name]],arc_masc,2,0),7)</f>
        <v>6</v>
      </c>
      <c r="T412">
        <f>IFERROR(VLOOKUP(Tabla1[[#This Row],[team_name]],esg_masc,2,0),7)</f>
        <v>3</v>
      </c>
      <c r="U412">
        <f>IFERROR(VLOOKUP(Tabla1[[#This Row],[team_name]],vol_fem,2,0),7)</f>
        <v>7</v>
      </c>
      <c r="V412">
        <f>IFERROR(VLOOKUP(Tabla1[[#This Row],[team_name]],bas_fem,2,0),7)</f>
        <v>7</v>
      </c>
      <c r="W412">
        <f>IFERROR(VLOOKUP(Tabla1[[#This Row],[team_name]],bes_fem,2,0),7)</f>
        <v>7</v>
      </c>
      <c r="X412">
        <f>IFERROR(VLOOKUP(Tabla1[[#This Row],[team_name]],bad_fem,2,0),7)</f>
        <v>7</v>
      </c>
      <c r="Y412">
        <f>IFERROR(VLOOKUP(Tabla1[[#This Row],[team_name]],cur_fem,2,0),7)</f>
        <v>7</v>
      </c>
      <c r="Z412">
        <f>IFERROR(VLOOKUP(Tabla1[[#This Row],[team_name]],ten_fem,2,0),7)</f>
        <v>7</v>
      </c>
      <c r="AA412">
        <f>IFERROR(VLOOKUP(Tabla1[[#This Row],[team_name]],rug_fem,2,0),7)</f>
        <v>7</v>
      </c>
      <c r="AB412">
        <f>IFERROR(VLOOKUP(Tabla1[[#This Row],[team_name]],sqs_fem,2,0),7)</f>
        <v>7</v>
      </c>
      <c r="AC412">
        <f>IFERROR(VLOOKUP(Tabla1[[#This Row],[team_name]],vlp_fem,2,0),7)</f>
        <v>7</v>
      </c>
      <c r="AD412">
        <f>IFERROR(VLOOKUP(Tabla1[[#This Row],[team_name]],tem_fem,2,0),7)</f>
        <v>7</v>
      </c>
      <c r="AE412">
        <f>IFERROR(VLOOKUP(Tabla1[[#This Row],[team_name]],bal_fem,2,0),7)</f>
        <v>7</v>
      </c>
      <c r="AF412">
        <f>IFERROR(VLOOKUP(Tabla1[[#This Row],[team_name]],hck_fem,2,0),7)</f>
        <v>7</v>
      </c>
      <c r="AG412">
        <f>IFERROR(VLOOKUP(Tabla1[[#This Row],[team_name]],esg_fem,2,0),7)</f>
        <v>7</v>
      </c>
      <c r="AH412">
        <f>IFERROR(VLOOKUP(Tabla1[[#This Row],[team_name]],esg_fem,2,0),7)</f>
        <v>7</v>
      </c>
      <c r="AI412">
        <v>2</v>
      </c>
      <c r="AJ412">
        <v>3</v>
      </c>
      <c r="AK412">
        <v>3</v>
      </c>
      <c r="AL412">
        <v>5</v>
      </c>
      <c r="AM412">
        <v>5</v>
      </c>
      <c r="AN412">
        <v>7</v>
      </c>
      <c r="AO412">
        <v>7</v>
      </c>
      <c r="AP412">
        <v>4</v>
      </c>
      <c r="AQ412">
        <v>4</v>
      </c>
      <c r="AR412">
        <v>7</v>
      </c>
      <c r="AS412">
        <v>7</v>
      </c>
      <c r="AT412">
        <v>7</v>
      </c>
      <c r="AU412">
        <v>2</v>
      </c>
      <c r="AV412">
        <v>7</v>
      </c>
      <c r="AW412">
        <v>6</v>
      </c>
      <c r="AX412">
        <v>4</v>
      </c>
      <c r="AY412">
        <v>7</v>
      </c>
      <c r="AZ412">
        <v>7</v>
      </c>
      <c r="BA412">
        <v>4</v>
      </c>
      <c r="BB412">
        <v>7</v>
      </c>
      <c r="BC412">
        <v>7</v>
      </c>
      <c r="BD412">
        <v>7</v>
      </c>
      <c r="BE412">
        <v>7</v>
      </c>
      <c r="BF412">
        <v>7</v>
      </c>
      <c r="BG412">
        <v>7</v>
      </c>
      <c r="BH412">
        <v>3</v>
      </c>
      <c r="BI412">
        <v>3</v>
      </c>
      <c r="BJ412">
        <v>7</v>
      </c>
      <c r="BK412">
        <v>7</v>
      </c>
      <c r="BL412">
        <v>7</v>
      </c>
      <c r="BM412">
        <v>7</v>
      </c>
    </row>
    <row r="413" spans="1:65" x14ac:dyDescent="0.25">
      <c r="A413">
        <v>186</v>
      </c>
      <c r="B413" t="s">
        <v>394</v>
      </c>
      <c r="C413">
        <f>IFERROR(VLOOKUP(Tabla1[[#This Row],[team_name]],fut_masc,2,0),7)</f>
        <v>5</v>
      </c>
      <c r="D413">
        <f>IFERROR(VLOOKUP(Tabla1[[#This Row],[team_name]],fut_fem,2,0),7)</f>
        <v>7</v>
      </c>
      <c r="E413">
        <f>IFERROR(VLOOKUP(Tabla1[[#This Row],[team_name]],fts_masc,2,0),7)</f>
        <v>7</v>
      </c>
      <c r="F413">
        <f>IFERROR(VLOOKUP(Tabla1[[#This Row],[team_name]],fts_fem,2,0),7)</f>
        <v>7</v>
      </c>
      <c r="G413">
        <f>IFERROR(VLOOKUP(Tabla1[[#This Row],[team_name]],vol_masc,2,0),7)</f>
        <v>7</v>
      </c>
      <c r="H413">
        <f>IFERROR(VLOOKUP(Tabla1[[#This Row],[team_name]],bas_masc,2,0),7)</f>
        <v>7</v>
      </c>
      <c r="I413">
        <f>IFERROR(VLOOKUP(Tabla1[[#This Row],[team_name]],bes_masc,2,0),7)</f>
        <v>7</v>
      </c>
      <c r="J413">
        <f>IFERROR(VLOOKUP(Tabla1[[#This Row],[team_name]],bad_masc,2,0),7)</f>
        <v>7</v>
      </c>
      <c r="K413">
        <f>IFERROR(VLOOKUP(Tabla1[[#This Row],[team_name]],cur_masc,2,0),7)</f>
        <v>7</v>
      </c>
      <c r="L413">
        <f>IFERROR(VLOOKUP(Tabla1[[#This Row],[team_name]],ten_masc,2,0),7)</f>
        <v>7</v>
      </c>
      <c r="M413">
        <f>IFERROR(VLOOKUP(Tabla1[[#This Row],[team_name]],rug_masc,2,0),7)</f>
        <v>7</v>
      </c>
      <c r="N413">
        <f>IFERROR(VLOOKUP(Tabla1[[#This Row],[team_name]],sqs_masc,2,0),7)</f>
        <v>7</v>
      </c>
      <c r="O413">
        <f>IFERROR(VLOOKUP(Tabla1[[#This Row],[team_name]],vlp_masc,2,0),7)</f>
        <v>7</v>
      </c>
      <c r="P413">
        <f>IFERROR(VLOOKUP(Tabla1[[#This Row],[team_name]],tem_masc,2,0),7)</f>
        <v>7</v>
      </c>
      <c r="Q413">
        <f>IFERROR(VLOOKUP(Tabla1[[#This Row],[team_name]],bal_masc,2,0),7)</f>
        <v>7</v>
      </c>
      <c r="R413">
        <f>IFERROR(VLOOKUP(Tabla1[[#This Row],[team_name]],hck_masc,2,0),7)</f>
        <v>7</v>
      </c>
      <c r="S413">
        <f>IFERROR(VLOOKUP(Tabla1[[#This Row],[team_name]],arc_masc,2,0),7)</f>
        <v>7</v>
      </c>
      <c r="T413">
        <f>IFERROR(VLOOKUP(Tabla1[[#This Row],[team_name]],esg_masc,2,0),7)</f>
        <v>7</v>
      </c>
      <c r="U413">
        <f>IFERROR(VLOOKUP(Tabla1[[#This Row],[team_name]],vol_fem,2,0),7)</f>
        <v>7</v>
      </c>
      <c r="V413">
        <f>IFERROR(VLOOKUP(Tabla1[[#This Row],[team_name]],bas_fem,2,0),7)</f>
        <v>7</v>
      </c>
      <c r="W413">
        <f>IFERROR(VLOOKUP(Tabla1[[#This Row],[team_name]],bes_fem,2,0),7)</f>
        <v>7</v>
      </c>
      <c r="X413">
        <f>IFERROR(VLOOKUP(Tabla1[[#This Row],[team_name]],bad_fem,2,0),7)</f>
        <v>7</v>
      </c>
      <c r="Y413">
        <f>IFERROR(VLOOKUP(Tabla1[[#This Row],[team_name]],cur_fem,2,0),7)</f>
        <v>7</v>
      </c>
      <c r="Z413">
        <f>IFERROR(VLOOKUP(Tabla1[[#This Row],[team_name]],ten_fem,2,0),7)</f>
        <v>7</v>
      </c>
      <c r="AA413">
        <f>IFERROR(VLOOKUP(Tabla1[[#This Row],[team_name]],rug_fem,2,0),7)</f>
        <v>7</v>
      </c>
      <c r="AB413">
        <f>IFERROR(VLOOKUP(Tabla1[[#This Row],[team_name]],sqs_fem,2,0),7)</f>
        <v>7</v>
      </c>
      <c r="AC413">
        <f>IFERROR(VLOOKUP(Tabla1[[#This Row],[team_name]],vlp_fem,2,0),7)</f>
        <v>7</v>
      </c>
      <c r="AD413">
        <f>IFERROR(VLOOKUP(Tabla1[[#This Row],[team_name]],tem_fem,2,0),7)</f>
        <v>7</v>
      </c>
      <c r="AE413">
        <f>IFERROR(VLOOKUP(Tabla1[[#This Row],[team_name]],bal_fem,2,0),7)</f>
        <v>7</v>
      </c>
      <c r="AF413">
        <f>IFERROR(VLOOKUP(Tabla1[[#This Row],[team_name]],hck_fem,2,0),7)</f>
        <v>7</v>
      </c>
      <c r="AG413">
        <f>IFERROR(VLOOKUP(Tabla1[[#This Row],[team_name]],esg_fem,2,0),7)</f>
        <v>7</v>
      </c>
      <c r="AH413">
        <f>IFERROR(VLOOKUP(Tabla1[[#This Row],[team_name]],esg_fem,2,0),7)</f>
        <v>7</v>
      </c>
      <c r="AI413">
        <v>6</v>
      </c>
      <c r="AJ413">
        <v>7</v>
      </c>
      <c r="AK413">
        <v>7</v>
      </c>
      <c r="AL413">
        <v>7</v>
      </c>
      <c r="AM413">
        <v>7</v>
      </c>
      <c r="AN413">
        <v>7</v>
      </c>
      <c r="AO413">
        <v>7</v>
      </c>
      <c r="AP413">
        <v>7</v>
      </c>
      <c r="AQ413">
        <v>7</v>
      </c>
      <c r="AR413">
        <v>7</v>
      </c>
      <c r="AS413">
        <v>7</v>
      </c>
      <c r="AT413">
        <v>7</v>
      </c>
      <c r="AU413">
        <v>7</v>
      </c>
      <c r="AV413">
        <v>7</v>
      </c>
      <c r="AW413">
        <v>7</v>
      </c>
      <c r="AX413">
        <v>7</v>
      </c>
      <c r="AY413">
        <v>7</v>
      </c>
      <c r="AZ413">
        <v>7</v>
      </c>
      <c r="BA413">
        <v>7</v>
      </c>
      <c r="BB413">
        <v>7</v>
      </c>
      <c r="BC413">
        <v>7</v>
      </c>
      <c r="BD413">
        <v>7</v>
      </c>
      <c r="BE413">
        <v>7</v>
      </c>
      <c r="BF413">
        <v>7</v>
      </c>
      <c r="BG413">
        <v>7</v>
      </c>
      <c r="BH413">
        <v>3</v>
      </c>
      <c r="BI413">
        <v>3</v>
      </c>
      <c r="BJ413">
        <v>7</v>
      </c>
      <c r="BK413">
        <v>7</v>
      </c>
      <c r="BL413">
        <v>7</v>
      </c>
      <c r="BM413">
        <v>7</v>
      </c>
    </row>
    <row r="414" spans="1:65" x14ac:dyDescent="0.25">
      <c r="A414">
        <v>187</v>
      </c>
      <c r="B414" t="s">
        <v>389</v>
      </c>
      <c r="C414">
        <f>IFERROR(VLOOKUP(Tabla1[[#This Row],[team_name]],fut_masc,2,0),7)</f>
        <v>7</v>
      </c>
      <c r="D414">
        <f>IFERROR(VLOOKUP(Tabla1[[#This Row],[team_name]],fut_fem,2,0),7)</f>
        <v>7</v>
      </c>
      <c r="E414">
        <f>IFERROR(VLOOKUP(Tabla1[[#This Row],[team_name]],fts_masc,2,0),7)</f>
        <v>7</v>
      </c>
      <c r="F414">
        <f>IFERROR(VLOOKUP(Tabla1[[#This Row],[team_name]],fts_fem,2,0),7)</f>
        <v>7</v>
      </c>
      <c r="G414">
        <f>IFERROR(VLOOKUP(Tabla1[[#This Row],[team_name]],vol_masc,2,0),7)</f>
        <v>7</v>
      </c>
      <c r="H414">
        <f>IFERROR(VLOOKUP(Tabla1[[#This Row],[team_name]],bas_masc,2,0),7)</f>
        <v>3</v>
      </c>
      <c r="I414">
        <f>IFERROR(VLOOKUP(Tabla1[[#This Row],[team_name]],bes_masc,2,0),7)</f>
        <v>5</v>
      </c>
      <c r="J414">
        <f>IFERROR(VLOOKUP(Tabla1[[#This Row],[team_name]],bad_masc,2,0),7)</f>
        <v>7</v>
      </c>
      <c r="K414">
        <f>IFERROR(VLOOKUP(Tabla1[[#This Row],[team_name]],cur_masc,2,0),7)</f>
        <v>7</v>
      </c>
      <c r="L414">
        <f>IFERROR(VLOOKUP(Tabla1[[#This Row],[team_name]],ten_masc,2,0),7)</f>
        <v>7</v>
      </c>
      <c r="M414">
        <f>IFERROR(VLOOKUP(Tabla1[[#This Row],[team_name]],rug_masc,2,0),7)</f>
        <v>7</v>
      </c>
      <c r="N414">
        <f>IFERROR(VLOOKUP(Tabla1[[#This Row],[team_name]],sqs_masc,2,0),7)</f>
        <v>7</v>
      </c>
      <c r="O414">
        <f>IFERROR(VLOOKUP(Tabla1[[#This Row],[team_name]],vlp_masc,2,0),7)</f>
        <v>7</v>
      </c>
      <c r="P414">
        <f>IFERROR(VLOOKUP(Tabla1[[#This Row],[team_name]],tem_masc,2,0),7)</f>
        <v>7</v>
      </c>
      <c r="Q414">
        <f>IFERROR(VLOOKUP(Tabla1[[#This Row],[team_name]],bal_masc,2,0),7)</f>
        <v>7</v>
      </c>
      <c r="R414">
        <f>IFERROR(VLOOKUP(Tabla1[[#This Row],[team_name]],hck_masc,2,0),7)</f>
        <v>7</v>
      </c>
      <c r="S414">
        <f>IFERROR(VLOOKUP(Tabla1[[#This Row],[team_name]],arc_masc,2,0),7)</f>
        <v>7</v>
      </c>
      <c r="T414">
        <f>IFERROR(VLOOKUP(Tabla1[[#This Row],[team_name]],esg_masc,2,0),7)</f>
        <v>7</v>
      </c>
      <c r="U414">
        <f>IFERROR(VLOOKUP(Tabla1[[#This Row],[team_name]],vol_fem,2,0),7)</f>
        <v>7</v>
      </c>
      <c r="V414">
        <f>IFERROR(VLOOKUP(Tabla1[[#This Row],[team_name]],bas_fem,2,0),7)</f>
        <v>7</v>
      </c>
      <c r="W414">
        <f>IFERROR(VLOOKUP(Tabla1[[#This Row],[team_name]],bes_fem,2,0),7)</f>
        <v>7</v>
      </c>
      <c r="X414">
        <f>IFERROR(VLOOKUP(Tabla1[[#This Row],[team_name]],bad_fem,2,0),7)</f>
        <v>7</v>
      </c>
      <c r="Y414">
        <f>IFERROR(VLOOKUP(Tabla1[[#This Row],[team_name]],cur_fem,2,0),7)</f>
        <v>7</v>
      </c>
      <c r="Z414">
        <f>IFERROR(VLOOKUP(Tabla1[[#This Row],[team_name]],ten_fem,2,0),7)</f>
        <v>7</v>
      </c>
      <c r="AA414">
        <f>IFERROR(VLOOKUP(Tabla1[[#This Row],[team_name]],rug_fem,2,0),7)</f>
        <v>7</v>
      </c>
      <c r="AB414">
        <f>IFERROR(VLOOKUP(Tabla1[[#This Row],[team_name]],sqs_fem,2,0),7)</f>
        <v>7</v>
      </c>
      <c r="AC414">
        <f>IFERROR(VLOOKUP(Tabla1[[#This Row],[team_name]],vlp_fem,2,0),7)</f>
        <v>7</v>
      </c>
      <c r="AD414">
        <f>IFERROR(VLOOKUP(Tabla1[[#This Row],[team_name]],tem_fem,2,0),7)</f>
        <v>7</v>
      </c>
      <c r="AE414">
        <f>IFERROR(VLOOKUP(Tabla1[[#This Row],[team_name]],bal_fem,2,0),7)</f>
        <v>7</v>
      </c>
      <c r="AF414">
        <f>IFERROR(VLOOKUP(Tabla1[[#This Row],[team_name]],hck_fem,2,0),7)</f>
        <v>7</v>
      </c>
      <c r="AG414">
        <f>IFERROR(VLOOKUP(Tabla1[[#This Row],[team_name]],esg_fem,2,0),7)</f>
        <v>7</v>
      </c>
      <c r="AH414">
        <f>IFERROR(VLOOKUP(Tabla1[[#This Row],[team_name]],esg_fem,2,0),7)</f>
        <v>7</v>
      </c>
      <c r="AI414">
        <v>7</v>
      </c>
      <c r="AJ414">
        <v>7</v>
      </c>
      <c r="AK414">
        <v>7</v>
      </c>
      <c r="AL414">
        <v>7</v>
      </c>
      <c r="AM414">
        <v>7</v>
      </c>
      <c r="AN414">
        <v>7</v>
      </c>
      <c r="AO414">
        <v>7</v>
      </c>
      <c r="AP414">
        <v>7</v>
      </c>
      <c r="AQ414">
        <v>7</v>
      </c>
      <c r="AR414">
        <v>7</v>
      </c>
      <c r="AS414">
        <v>7</v>
      </c>
      <c r="AT414">
        <v>7</v>
      </c>
      <c r="AU414">
        <v>7</v>
      </c>
      <c r="AV414">
        <v>7</v>
      </c>
      <c r="AW414">
        <v>7</v>
      </c>
      <c r="AX414">
        <v>7</v>
      </c>
      <c r="AY414">
        <v>7</v>
      </c>
      <c r="AZ414">
        <v>7</v>
      </c>
      <c r="BA414">
        <v>7</v>
      </c>
      <c r="BB414">
        <v>7</v>
      </c>
      <c r="BC414">
        <v>7</v>
      </c>
      <c r="BD414">
        <v>7</v>
      </c>
      <c r="BE414">
        <v>7</v>
      </c>
      <c r="BF414">
        <v>7</v>
      </c>
      <c r="BG414">
        <v>7</v>
      </c>
      <c r="BH414">
        <v>3</v>
      </c>
      <c r="BI414">
        <v>3</v>
      </c>
      <c r="BJ414">
        <v>7</v>
      </c>
      <c r="BK414">
        <v>7</v>
      </c>
      <c r="BL414">
        <v>7</v>
      </c>
      <c r="BM414">
        <v>7</v>
      </c>
    </row>
    <row r="415" spans="1:65" x14ac:dyDescent="0.25">
      <c r="A415">
        <v>190</v>
      </c>
      <c r="B415" t="s">
        <v>399</v>
      </c>
      <c r="C415">
        <f>IFERROR(VLOOKUP(Tabla1[[#This Row],[team_name]],fut_masc,2,0),7)</f>
        <v>6</v>
      </c>
      <c r="D415">
        <f>IFERROR(VLOOKUP(Tabla1[[#This Row],[team_name]],fut_fem,2,0),7)</f>
        <v>7</v>
      </c>
      <c r="E415">
        <f>IFERROR(VLOOKUP(Tabla1[[#This Row],[team_name]],fts_masc,2,0),7)</f>
        <v>6</v>
      </c>
      <c r="F415">
        <f>IFERROR(VLOOKUP(Tabla1[[#This Row],[team_name]],fts_fem,2,0),7)</f>
        <v>7</v>
      </c>
      <c r="G415">
        <f>IFERROR(VLOOKUP(Tabla1[[#This Row],[team_name]],vol_masc,2,0),7)</f>
        <v>6</v>
      </c>
      <c r="H415">
        <f>IFERROR(VLOOKUP(Tabla1[[#This Row],[team_name]],bas_masc,2,0),7)</f>
        <v>6</v>
      </c>
      <c r="I415">
        <f>IFERROR(VLOOKUP(Tabla1[[#This Row],[team_name]],bes_masc,2,0),7)</f>
        <v>7</v>
      </c>
      <c r="J415">
        <f>IFERROR(VLOOKUP(Tabla1[[#This Row],[team_name]],bad_masc,2,0),7)</f>
        <v>7</v>
      </c>
      <c r="K415">
        <f>IFERROR(VLOOKUP(Tabla1[[#This Row],[team_name]],cur_masc,2,0),7)</f>
        <v>7</v>
      </c>
      <c r="L415">
        <f>IFERROR(VLOOKUP(Tabla1[[#This Row],[team_name]],ten_masc,2,0),7)</f>
        <v>7</v>
      </c>
      <c r="M415">
        <f>IFERROR(VLOOKUP(Tabla1[[#This Row],[team_name]],rug_masc,2,0),7)</f>
        <v>7</v>
      </c>
      <c r="N415">
        <f>IFERROR(VLOOKUP(Tabla1[[#This Row],[team_name]],sqs_masc,2,0),7)</f>
        <v>7</v>
      </c>
      <c r="O415">
        <f>IFERROR(VLOOKUP(Tabla1[[#This Row],[team_name]],vlp_masc,2,0),7)</f>
        <v>7</v>
      </c>
      <c r="P415">
        <f>IFERROR(VLOOKUP(Tabla1[[#This Row],[team_name]],tem_masc,2,0),7)</f>
        <v>7</v>
      </c>
      <c r="Q415">
        <f>IFERROR(VLOOKUP(Tabla1[[#This Row],[team_name]],bal_masc,2,0),7)</f>
        <v>7</v>
      </c>
      <c r="R415">
        <f>IFERROR(VLOOKUP(Tabla1[[#This Row],[team_name]],hck_masc,2,0),7)</f>
        <v>7</v>
      </c>
      <c r="S415">
        <f>IFERROR(VLOOKUP(Tabla1[[#This Row],[team_name]],arc_masc,2,0),7)</f>
        <v>7</v>
      </c>
      <c r="T415">
        <f>IFERROR(VLOOKUP(Tabla1[[#This Row],[team_name]],esg_masc,2,0),7)</f>
        <v>7</v>
      </c>
      <c r="U415">
        <f>IFERROR(VLOOKUP(Tabla1[[#This Row],[team_name]],vol_fem,2,0),7)</f>
        <v>7</v>
      </c>
      <c r="V415">
        <f>IFERROR(VLOOKUP(Tabla1[[#This Row],[team_name]],bas_fem,2,0),7)</f>
        <v>7</v>
      </c>
      <c r="W415">
        <f>IFERROR(VLOOKUP(Tabla1[[#This Row],[team_name]],bes_fem,2,0),7)</f>
        <v>7</v>
      </c>
      <c r="X415">
        <f>IFERROR(VLOOKUP(Tabla1[[#This Row],[team_name]],bad_fem,2,0),7)</f>
        <v>7</v>
      </c>
      <c r="Y415">
        <f>IFERROR(VLOOKUP(Tabla1[[#This Row],[team_name]],cur_fem,2,0),7)</f>
        <v>7</v>
      </c>
      <c r="Z415">
        <f>IFERROR(VLOOKUP(Tabla1[[#This Row],[team_name]],ten_fem,2,0),7)</f>
        <v>7</v>
      </c>
      <c r="AA415">
        <f>IFERROR(VLOOKUP(Tabla1[[#This Row],[team_name]],rug_fem,2,0),7)</f>
        <v>7</v>
      </c>
      <c r="AB415">
        <f>IFERROR(VLOOKUP(Tabla1[[#This Row],[team_name]],sqs_fem,2,0),7)</f>
        <v>7</v>
      </c>
      <c r="AC415">
        <f>IFERROR(VLOOKUP(Tabla1[[#This Row],[team_name]],vlp_fem,2,0),7)</f>
        <v>7</v>
      </c>
      <c r="AD415">
        <f>IFERROR(VLOOKUP(Tabla1[[#This Row],[team_name]],tem_fem,2,0),7)</f>
        <v>7</v>
      </c>
      <c r="AE415">
        <f>IFERROR(VLOOKUP(Tabla1[[#This Row],[team_name]],bal_fem,2,0),7)</f>
        <v>7</v>
      </c>
      <c r="AF415">
        <f>IFERROR(VLOOKUP(Tabla1[[#This Row],[team_name]],hck_fem,2,0),7)</f>
        <v>7</v>
      </c>
      <c r="AG415">
        <f>IFERROR(VLOOKUP(Tabla1[[#This Row],[team_name]],esg_fem,2,0),7)</f>
        <v>7</v>
      </c>
      <c r="AH415">
        <f>IFERROR(VLOOKUP(Tabla1[[#This Row],[team_name]],esg_fem,2,0),7)</f>
        <v>7</v>
      </c>
      <c r="AI415">
        <v>6</v>
      </c>
      <c r="AJ415">
        <v>7</v>
      </c>
      <c r="AK415">
        <v>7</v>
      </c>
      <c r="AL415">
        <v>7</v>
      </c>
      <c r="AM415">
        <v>7</v>
      </c>
      <c r="AN415">
        <v>7</v>
      </c>
      <c r="AO415">
        <v>7</v>
      </c>
      <c r="AP415">
        <v>7</v>
      </c>
      <c r="AQ415">
        <v>7</v>
      </c>
      <c r="AR415">
        <v>7</v>
      </c>
      <c r="AS415">
        <v>7</v>
      </c>
      <c r="AT415">
        <v>7</v>
      </c>
      <c r="AU415">
        <v>4</v>
      </c>
      <c r="AV415">
        <v>7</v>
      </c>
      <c r="AW415">
        <v>7</v>
      </c>
      <c r="AX415">
        <v>7</v>
      </c>
      <c r="AY415">
        <v>7</v>
      </c>
      <c r="AZ415">
        <v>7</v>
      </c>
      <c r="BA415">
        <v>7</v>
      </c>
      <c r="BB415">
        <v>7</v>
      </c>
      <c r="BC415">
        <v>7</v>
      </c>
      <c r="BD415">
        <v>7</v>
      </c>
      <c r="BE415">
        <v>7</v>
      </c>
      <c r="BF415">
        <v>7</v>
      </c>
      <c r="BG415">
        <v>7</v>
      </c>
      <c r="BH415">
        <v>3</v>
      </c>
      <c r="BI415">
        <v>3</v>
      </c>
      <c r="BJ415">
        <v>7</v>
      </c>
      <c r="BK415">
        <v>7</v>
      </c>
      <c r="BL415">
        <v>7</v>
      </c>
      <c r="BM415">
        <v>7</v>
      </c>
    </row>
    <row r="416" spans="1:65" x14ac:dyDescent="0.25">
      <c r="A416">
        <v>191</v>
      </c>
      <c r="B416" t="s">
        <v>437</v>
      </c>
      <c r="C416">
        <f>IFERROR(VLOOKUP(Tabla1[[#This Row],[team_name]],fut_masc,2,0),7)</f>
        <v>5</v>
      </c>
      <c r="D416">
        <f>IFERROR(VLOOKUP(Tabla1[[#This Row],[team_name]],fut_fem,2,0),7)</f>
        <v>7</v>
      </c>
      <c r="E416">
        <f>IFERROR(VLOOKUP(Tabla1[[#This Row],[team_name]],fts_masc,2,0),7)</f>
        <v>2</v>
      </c>
      <c r="F416">
        <f>IFERROR(VLOOKUP(Tabla1[[#This Row],[team_name]],fts_fem,2,0),7)</f>
        <v>7</v>
      </c>
      <c r="G416">
        <f>IFERROR(VLOOKUP(Tabla1[[#This Row],[team_name]],vol_masc,2,0),7)</f>
        <v>4</v>
      </c>
      <c r="H416">
        <f>IFERROR(VLOOKUP(Tabla1[[#This Row],[team_name]],bas_masc,2,0),7)</f>
        <v>5</v>
      </c>
      <c r="I416">
        <f>IFERROR(VLOOKUP(Tabla1[[#This Row],[team_name]],bes_masc,2,0),7)</f>
        <v>4</v>
      </c>
      <c r="J416">
        <f>IFERROR(VLOOKUP(Tabla1[[#This Row],[team_name]],bad_masc,2,0),7)</f>
        <v>2</v>
      </c>
      <c r="K416">
        <f>IFERROR(VLOOKUP(Tabla1[[#This Row],[team_name]],cur_masc,2,0),7)</f>
        <v>7</v>
      </c>
      <c r="L416">
        <f>IFERROR(VLOOKUP(Tabla1[[#This Row],[team_name]],ten_masc,2,0),7)</f>
        <v>7</v>
      </c>
      <c r="M416">
        <f>IFERROR(VLOOKUP(Tabla1[[#This Row],[team_name]],rug_masc,2,0),7)</f>
        <v>5</v>
      </c>
      <c r="N416">
        <f>IFERROR(VLOOKUP(Tabla1[[#This Row],[team_name]],sqs_masc,2,0),7)</f>
        <v>7</v>
      </c>
      <c r="O416">
        <f>IFERROR(VLOOKUP(Tabla1[[#This Row],[team_name]],vlp_masc,2,0),7)</f>
        <v>5</v>
      </c>
      <c r="P416">
        <f>IFERROR(VLOOKUP(Tabla1[[#This Row],[team_name]],tem_masc,2,0),7)</f>
        <v>7</v>
      </c>
      <c r="Q416">
        <f>IFERROR(VLOOKUP(Tabla1[[#This Row],[team_name]],bal_masc,2,0),7)</f>
        <v>7</v>
      </c>
      <c r="R416">
        <f>IFERROR(VLOOKUP(Tabla1[[#This Row],[team_name]],hck_masc,2,0),7)</f>
        <v>4</v>
      </c>
      <c r="S416">
        <f>IFERROR(VLOOKUP(Tabla1[[#This Row],[team_name]],arc_masc,2,0),7)</f>
        <v>6</v>
      </c>
      <c r="T416">
        <f>IFERROR(VLOOKUP(Tabla1[[#This Row],[team_name]],esg_masc,2,0),7)</f>
        <v>5</v>
      </c>
      <c r="U416">
        <f>IFERROR(VLOOKUP(Tabla1[[#This Row],[team_name]],vol_fem,2,0),7)</f>
        <v>7</v>
      </c>
      <c r="V416">
        <f>IFERROR(VLOOKUP(Tabla1[[#This Row],[team_name]],bas_fem,2,0),7)</f>
        <v>7</v>
      </c>
      <c r="W416">
        <f>IFERROR(VLOOKUP(Tabla1[[#This Row],[team_name]],bes_fem,2,0),7)</f>
        <v>7</v>
      </c>
      <c r="X416">
        <f>IFERROR(VLOOKUP(Tabla1[[#This Row],[team_name]],bad_fem,2,0),7)</f>
        <v>7</v>
      </c>
      <c r="Y416">
        <f>IFERROR(VLOOKUP(Tabla1[[#This Row],[team_name]],cur_fem,2,0),7)</f>
        <v>7</v>
      </c>
      <c r="Z416">
        <f>IFERROR(VLOOKUP(Tabla1[[#This Row],[team_name]],ten_fem,2,0),7)</f>
        <v>7</v>
      </c>
      <c r="AA416">
        <f>IFERROR(VLOOKUP(Tabla1[[#This Row],[team_name]],rug_fem,2,0),7)</f>
        <v>7</v>
      </c>
      <c r="AB416">
        <f>IFERROR(VLOOKUP(Tabla1[[#This Row],[team_name]],sqs_fem,2,0),7)</f>
        <v>7</v>
      </c>
      <c r="AC416">
        <f>IFERROR(VLOOKUP(Tabla1[[#This Row],[team_name]],vlp_fem,2,0),7)</f>
        <v>7</v>
      </c>
      <c r="AD416">
        <f>IFERROR(VLOOKUP(Tabla1[[#This Row],[team_name]],tem_fem,2,0),7)</f>
        <v>7</v>
      </c>
      <c r="AE416">
        <f>IFERROR(VLOOKUP(Tabla1[[#This Row],[team_name]],bal_fem,2,0),7)</f>
        <v>7</v>
      </c>
      <c r="AF416">
        <f>IFERROR(VLOOKUP(Tabla1[[#This Row],[team_name]],hck_fem,2,0),7)</f>
        <v>7</v>
      </c>
      <c r="AG416">
        <f>IFERROR(VLOOKUP(Tabla1[[#This Row],[team_name]],esg_fem,2,0),7)</f>
        <v>7</v>
      </c>
      <c r="AH416">
        <f>IFERROR(VLOOKUP(Tabla1[[#This Row],[team_name]],esg_fem,2,0),7)</f>
        <v>7</v>
      </c>
      <c r="AI416">
        <v>7</v>
      </c>
      <c r="AJ416">
        <v>7</v>
      </c>
      <c r="AK416">
        <v>7</v>
      </c>
      <c r="AL416">
        <v>7</v>
      </c>
      <c r="AM416">
        <v>7</v>
      </c>
      <c r="AN416">
        <v>7</v>
      </c>
      <c r="AO416">
        <v>7</v>
      </c>
      <c r="AP416">
        <v>7</v>
      </c>
      <c r="AQ416">
        <v>7</v>
      </c>
      <c r="AR416">
        <v>7</v>
      </c>
      <c r="AS416">
        <v>2</v>
      </c>
      <c r="AT416">
        <v>7</v>
      </c>
      <c r="AU416">
        <v>7</v>
      </c>
      <c r="AV416">
        <v>7</v>
      </c>
      <c r="AW416">
        <v>7</v>
      </c>
      <c r="AX416">
        <v>7</v>
      </c>
      <c r="AY416">
        <v>7</v>
      </c>
      <c r="AZ416">
        <v>7</v>
      </c>
      <c r="BA416">
        <v>6</v>
      </c>
      <c r="BB416">
        <v>7</v>
      </c>
      <c r="BC416">
        <v>7</v>
      </c>
      <c r="BD416">
        <v>7</v>
      </c>
      <c r="BE416">
        <v>7</v>
      </c>
      <c r="BF416">
        <v>7</v>
      </c>
      <c r="BG416">
        <v>7</v>
      </c>
      <c r="BH416">
        <v>3</v>
      </c>
      <c r="BI416">
        <v>3</v>
      </c>
      <c r="BJ416">
        <v>7</v>
      </c>
      <c r="BK416">
        <v>7</v>
      </c>
      <c r="BL416">
        <v>7</v>
      </c>
      <c r="BM416">
        <v>7</v>
      </c>
    </row>
    <row r="417" spans="1:65" x14ac:dyDescent="0.25">
      <c r="A417">
        <v>192</v>
      </c>
      <c r="B417" t="s">
        <v>452</v>
      </c>
      <c r="C417">
        <f>IFERROR(VLOOKUP(Tabla1[[#This Row],[team_name]],fut_masc,2,0),7)</f>
        <v>7</v>
      </c>
      <c r="D417">
        <f>IFERROR(VLOOKUP(Tabla1[[#This Row],[team_name]],fut_fem,2,0),7)</f>
        <v>7</v>
      </c>
      <c r="E417">
        <f>IFERROR(VLOOKUP(Tabla1[[#This Row],[team_name]],fts_masc,2,0),7)</f>
        <v>6</v>
      </c>
      <c r="F417">
        <f>IFERROR(VLOOKUP(Tabla1[[#This Row],[team_name]],fts_fem,2,0),7)</f>
        <v>7</v>
      </c>
      <c r="G417">
        <f>IFERROR(VLOOKUP(Tabla1[[#This Row],[team_name]],vol_masc,2,0),7)</f>
        <v>4</v>
      </c>
      <c r="H417">
        <f>IFERROR(VLOOKUP(Tabla1[[#This Row],[team_name]],bas_masc,2,0),7)</f>
        <v>4</v>
      </c>
      <c r="I417">
        <f>IFERROR(VLOOKUP(Tabla1[[#This Row],[team_name]],bes_masc,2,0),7)</f>
        <v>1</v>
      </c>
      <c r="J417">
        <f>IFERROR(VLOOKUP(Tabla1[[#This Row],[team_name]],bad_masc,2,0),7)</f>
        <v>4</v>
      </c>
      <c r="K417">
        <f>IFERROR(VLOOKUP(Tabla1[[#This Row],[team_name]],cur_masc,2,0),7)</f>
        <v>3</v>
      </c>
      <c r="L417">
        <f>IFERROR(VLOOKUP(Tabla1[[#This Row],[team_name]],ten_masc,2,0),7)</f>
        <v>4</v>
      </c>
      <c r="M417">
        <f>IFERROR(VLOOKUP(Tabla1[[#This Row],[team_name]],rug_masc,2,0),7)</f>
        <v>4</v>
      </c>
      <c r="N417">
        <f>IFERROR(VLOOKUP(Tabla1[[#This Row],[team_name]],sqs_masc,2,0),7)</f>
        <v>7</v>
      </c>
      <c r="O417">
        <f>IFERROR(VLOOKUP(Tabla1[[#This Row],[team_name]],vlp_masc,2,0),7)</f>
        <v>7</v>
      </c>
      <c r="P417">
        <f>IFERROR(VLOOKUP(Tabla1[[#This Row],[team_name]],tem_masc,2,0),7)</f>
        <v>2</v>
      </c>
      <c r="Q417">
        <f>IFERROR(VLOOKUP(Tabla1[[#This Row],[team_name]],bal_masc,2,0),7)</f>
        <v>7</v>
      </c>
      <c r="R417">
        <f>IFERROR(VLOOKUP(Tabla1[[#This Row],[team_name]],hck_masc,2,0),7)</f>
        <v>4</v>
      </c>
      <c r="S417">
        <f>IFERROR(VLOOKUP(Tabla1[[#This Row],[team_name]],arc_masc,2,0),7)</f>
        <v>2</v>
      </c>
      <c r="T417">
        <f>IFERROR(VLOOKUP(Tabla1[[#This Row],[team_name]],esg_masc,2,0),7)</f>
        <v>3</v>
      </c>
      <c r="U417">
        <f>IFERROR(VLOOKUP(Tabla1[[#This Row],[team_name]],vol_fem,2,0),7)</f>
        <v>7</v>
      </c>
      <c r="V417">
        <f>IFERROR(VLOOKUP(Tabla1[[#This Row],[team_name]],bas_fem,2,0),7)</f>
        <v>7</v>
      </c>
      <c r="W417">
        <f>IFERROR(VLOOKUP(Tabla1[[#This Row],[team_name]],bes_fem,2,0),7)</f>
        <v>7</v>
      </c>
      <c r="X417">
        <f>IFERROR(VLOOKUP(Tabla1[[#This Row],[team_name]],bad_fem,2,0),7)</f>
        <v>7</v>
      </c>
      <c r="Y417">
        <f>IFERROR(VLOOKUP(Tabla1[[#This Row],[team_name]],cur_fem,2,0),7)</f>
        <v>7</v>
      </c>
      <c r="Z417">
        <f>IFERROR(VLOOKUP(Tabla1[[#This Row],[team_name]],ten_fem,2,0),7)</f>
        <v>7</v>
      </c>
      <c r="AA417">
        <f>IFERROR(VLOOKUP(Tabla1[[#This Row],[team_name]],rug_fem,2,0),7)</f>
        <v>7</v>
      </c>
      <c r="AB417">
        <f>IFERROR(VLOOKUP(Tabla1[[#This Row],[team_name]],sqs_fem,2,0),7)</f>
        <v>7</v>
      </c>
      <c r="AC417">
        <f>IFERROR(VLOOKUP(Tabla1[[#This Row],[team_name]],vlp_fem,2,0),7)</f>
        <v>7</v>
      </c>
      <c r="AD417">
        <f>IFERROR(VLOOKUP(Tabla1[[#This Row],[team_name]],tem_fem,2,0),7)</f>
        <v>7</v>
      </c>
      <c r="AE417">
        <f>IFERROR(VLOOKUP(Tabla1[[#This Row],[team_name]],bal_fem,2,0),7)</f>
        <v>7</v>
      </c>
      <c r="AF417">
        <f>IFERROR(VLOOKUP(Tabla1[[#This Row],[team_name]],hck_fem,2,0),7)</f>
        <v>7</v>
      </c>
      <c r="AG417">
        <f>IFERROR(VLOOKUP(Tabla1[[#This Row],[team_name]],esg_fem,2,0),7)</f>
        <v>7</v>
      </c>
      <c r="AH417">
        <f>IFERROR(VLOOKUP(Tabla1[[#This Row],[team_name]],esg_fem,2,0),7)</f>
        <v>7</v>
      </c>
      <c r="AI417">
        <v>6</v>
      </c>
      <c r="AJ417">
        <v>7</v>
      </c>
      <c r="AK417">
        <v>7</v>
      </c>
      <c r="AL417">
        <v>7</v>
      </c>
      <c r="AM417">
        <v>7</v>
      </c>
      <c r="AN417">
        <v>7</v>
      </c>
      <c r="AO417">
        <v>7</v>
      </c>
      <c r="AP417">
        <v>6</v>
      </c>
      <c r="AQ417">
        <v>7</v>
      </c>
      <c r="AR417">
        <v>7</v>
      </c>
      <c r="AS417">
        <v>2</v>
      </c>
      <c r="AT417">
        <v>7</v>
      </c>
      <c r="AU417">
        <v>7</v>
      </c>
      <c r="AV417">
        <v>3</v>
      </c>
      <c r="AW417">
        <v>7</v>
      </c>
      <c r="AX417">
        <v>7</v>
      </c>
      <c r="AY417">
        <v>7</v>
      </c>
      <c r="AZ417">
        <v>7</v>
      </c>
      <c r="BA417">
        <v>4</v>
      </c>
      <c r="BB417">
        <v>7</v>
      </c>
      <c r="BC417">
        <v>7</v>
      </c>
      <c r="BD417">
        <v>7</v>
      </c>
      <c r="BE417">
        <v>7</v>
      </c>
      <c r="BF417">
        <v>7</v>
      </c>
      <c r="BG417">
        <v>7</v>
      </c>
      <c r="BH417">
        <v>3</v>
      </c>
      <c r="BI417">
        <v>3</v>
      </c>
      <c r="BJ417">
        <v>7</v>
      </c>
      <c r="BK417">
        <v>7</v>
      </c>
      <c r="BL417">
        <v>7</v>
      </c>
      <c r="BM417">
        <v>7</v>
      </c>
    </row>
    <row r="418" spans="1:65" x14ac:dyDescent="0.25">
      <c r="A418">
        <v>193</v>
      </c>
      <c r="B418" t="s">
        <v>384</v>
      </c>
      <c r="C418">
        <f>IFERROR(VLOOKUP(Tabla1[[#This Row],[team_name]],fut_masc,2,0),7)</f>
        <v>5</v>
      </c>
      <c r="D418">
        <f>IFERROR(VLOOKUP(Tabla1[[#This Row],[team_name]],fut_fem,2,0),7)</f>
        <v>7</v>
      </c>
      <c r="E418">
        <f>IFERROR(VLOOKUP(Tabla1[[#This Row],[team_name]],fts_masc,2,0),7)</f>
        <v>7</v>
      </c>
      <c r="F418">
        <f>IFERROR(VLOOKUP(Tabla1[[#This Row],[team_name]],fts_fem,2,0),7)</f>
        <v>7</v>
      </c>
      <c r="G418">
        <f>IFERROR(VLOOKUP(Tabla1[[#This Row],[team_name]],vol_masc,2,0),7)</f>
        <v>7</v>
      </c>
      <c r="H418">
        <f>IFERROR(VLOOKUP(Tabla1[[#This Row],[team_name]],bas_masc,2,0),7)</f>
        <v>6</v>
      </c>
      <c r="I418">
        <f>IFERROR(VLOOKUP(Tabla1[[#This Row],[team_name]],bes_masc,2,0),7)</f>
        <v>6</v>
      </c>
      <c r="J418">
        <f>IFERROR(VLOOKUP(Tabla1[[#This Row],[team_name]],bad_masc,2,0),7)</f>
        <v>7</v>
      </c>
      <c r="K418">
        <f>IFERROR(VLOOKUP(Tabla1[[#This Row],[team_name]],cur_masc,2,0),7)</f>
        <v>7</v>
      </c>
      <c r="L418">
        <f>IFERROR(VLOOKUP(Tabla1[[#This Row],[team_name]],ten_masc,2,0),7)</f>
        <v>7</v>
      </c>
      <c r="M418">
        <f>IFERROR(VLOOKUP(Tabla1[[#This Row],[team_name]],rug_masc,2,0),7)</f>
        <v>7</v>
      </c>
      <c r="N418">
        <f>IFERROR(VLOOKUP(Tabla1[[#This Row],[team_name]],sqs_masc,2,0),7)</f>
        <v>7</v>
      </c>
      <c r="O418">
        <f>IFERROR(VLOOKUP(Tabla1[[#This Row],[team_name]],vlp_masc,2,0),7)</f>
        <v>7</v>
      </c>
      <c r="P418">
        <f>IFERROR(VLOOKUP(Tabla1[[#This Row],[team_name]],tem_masc,2,0),7)</f>
        <v>7</v>
      </c>
      <c r="Q418">
        <f>IFERROR(VLOOKUP(Tabla1[[#This Row],[team_name]],bal_masc,2,0),7)</f>
        <v>7</v>
      </c>
      <c r="R418">
        <f>IFERROR(VLOOKUP(Tabla1[[#This Row],[team_name]],hck_masc,2,0),7)</f>
        <v>7</v>
      </c>
      <c r="S418">
        <f>IFERROR(VLOOKUP(Tabla1[[#This Row],[team_name]],arc_masc,2,0),7)</f>
        <v>7</v>
      </c>
      <c r="T418">
        <f>IFERROR(VLOOKUP(Tabla1[[#This Row],[team_name]],esg_masc,2,0),7)</f>
        <v>7</v>
      </c>
      <c r="U418">
        <f>IFERROR(VLOOKUP(Tabla1[[#This Row],[team_name]],vol_fem,2,0),7)</f>
        <v>7</v>
      </c>
      <c r="V418">
        <f>IFERROR(VLOOKUP(Tabla1[[#This Row],[team_name]],bas_fem,2,0),7)</f>
        <v>7</v>
      </c>
      <c r="W418">
        <f>IFERROR(VLOOKUP(Tabla1[[#This Row],[team_name]],bes_fem,2,0),7)</f>
        <v>7</v>
      </c>
      <c r="X418">
        <f>IFERROR(VLOOKUP(Tabla1[[#This Row],[team_name]],bad_fem,2,0),7)</f>
        <v>7</v>
      </c>
      <c r="Y418">
        <f>IFERROR(VLOOKUP(Tabla1[[#This Row],[team_name]],cur_fem,2,0),7)</f>
        <v>7</v>
      </c>
      <c r="Z418">
        <f>IFERROR(VLOOKUP(Tabla1[[#This Row],[team_name]],ten_fem,2,0),7)</f>
        <v>7</v>
      </c>
      <c r="AA418">
        <f>IFERROR(VLOOKUP(Tabla1[[#This Row],[team_name]],rug_fem,2,0),7)</f>
        <v>7</v>
      </c>
      <c r="AB418">
        <f>IFERROR(VLOOKUP(Tabla1[[#This Row],[team_name]],sqs_fem,2,0),7)</f>
        <v>7</v>
      </c>
      <c r="AC418">
        <f>IFERROR(VLOOKUP(Tabla1[[#This Row],[team_name]],vlp_fem,2,0),7)</f>
        <v>7</v>
      </c>
      <c r="AD418">
        <f>IFERROR(VLOOKUP(Tabla1[[#This Row],[team_name]],tem_fem,2,0),7)</f>
        <v>7</v>
      </c>
      <c r="AE418">
        <f>IFERROR(VLOOKUP(Tabla1[[#This Row],[team_name]],bal_fem,2,0),7)</f>
        <v>7</v>
      </c>
      <c r="AF418">
        <f>IFERROR(VLOOKUP(Tabla1[[#This Row],[team_name]],hck_fem,2,0),7)</f>
        <v>7</v>
      </c>
      <c r="AG418">
        <f>IFERROR(VLOOKUP(Tabla1[[#This Row],[team_name]],esg_fem,2,0),7)</f>
        <v>7</v>
      </c>
      <c r="AH418">
        <f>IFERROR(VLOOKUP(Tabla1[[#This Row],[team_name]],esg_fem,2,0),7)</f>
        <v>7</v>
      </c>
      <c r="AI418">
        <v>5</v>
      </c>
      <c r="AJ418">
        <v>7</v>
      </c>
      <c r="AK418">
        <v>7</v>
      </c>
      <c r="AL418">
        <v>7</v>
      </c>
      <c r="AM418">
        <v>7</v>
      </c>
      <c r="AN418">
        <v>7</v>
      </c>
      <c r="AO418">
        <v>7</v>
      </c>
      <c r="AP418">
        <v>7</v>
      </c>
      <c r="AQ418">
        <v>7</v>
      </c>
      <c r="AR418">
        <v>7</v>
      </c>
      <c r="AS418">
        <v>7</v>
      </c>
      <c r="AT418">
        <v>7</v>
      </c>
      <c r="AU418">
        <v>7</v>
      </c>
      <c r="AV418">
        <v>7</v>
      </c>
      <c r="AW418">
        <v>7</v>
      </c>
      <c r="AX418">
        <v>7</v>
      </c>
      <c r="AY418">
        <v>7</v>
      </c>
      <c r="AZ418">
        <v>7</v>
      </c>
      <c r="BA418">
        <v>7</v>
      </c>
      <c r="BB418">
        <v>7</v>
      </c>
      <c r="BC418">
        <v>7</v>
      </c>
      <c r="BD418">
        <v>7</v>
      </c>
      <c r="BE418">
        <v>7</v>
      </c>
      <c r="BF418">
        <v>7</v>
      </c>
      <c r="BG418">
        <v>7</v>
      </c>
      <c r="BH418">
        <v>3</v>
      </c>
      <c r="BI418">
        <v>3</v>
      </c>
      <c r="BJ418">
        <v>7</v>
      </c>
      <c r="BK418">
        <v>7</v>
      </c>
      <c r="BL418">
        <v>7</v>
      </c>
      <c r="BM418">
        <v>7</v>
      </c>
    </row>
    <row r="419" spans="1:65" x14ac:dyDescent="0.25">
      <c r="A419">
        <v>194</v>
      </c>
      <c r="B419" t="s">
        <v>442</v>
      </c>
      <c r="C419">
        <f>IFERROR(VLOOKUP(Tabla1[[#This Row],[team_name]],fut_masc,2,0),7)</f>
        <v>5</v>
      </c>
      <c r="D419">
        <f>IFERROR(VLOOKUP(Tabla1[[#This Row],[team_name]],fut_fem,2,0),7)</f>
        <v>7</v>
      </c>
      <c r="E419">
        <f>IFERROR(VLOOKUP(Tabla1[[#This Row],[team_name]],fts_masc,2,0),7)</f>
        <v>4</v>
      </c>
      <c r="F419">
        <f>IFERROR(VLOOKUP(Tabla1[[#This Row],[team_name]],fts_fem,2,0),7)</f>
        <v>7</v>
      </c>
      <c r="G419">
        <f>IFERROR(VLOOKUP(Tabla1[[#This Row],[team_name]],vol_masc,2,0),7)</f>
        <v>7</v>
      </c>
      <c r="H419">
        <f>IFERROR(VLOOKUP(Tabla1[[#This Row],[team_name]],bas_masc,2,0),7)</f>
        <v>7</v>
      </c>
      <c r="I419">
        <f>IFERROR(VLOOKUP(Tabla1[[#This Row],[team_name]],bes_masc,2,0),7)</f>
        <v>7</v>
      </c>
      <c r="J419">
        <f>IFERROR(VLOOKUP(Tabla1[[#This Row],[team_name]],bad_masc,2,0),7)</f>
        <v>7</v>
      </c>
      <c r="K419">
        <f>IFERROR(VLOOKUP(Tabla1[[#This Row],[team_name]],cur_masc,2,0),7)</f>
        <v>7</v>
      </c>
      <c r="L419">
        <f>IFERROR(VLOOKUP(Tabla1[[#This Row],[team_name]],ten_masc,2,0),7)</f>
        <v>7</v>
      </c>
      <c r="M419">
        <f>IFERROR(VLOOKUP(Tabla1[[#This Row],[team_name]],rug_masc,2,0),7)</f>
        <v>7</v>
      </c>
      <c r="N419">
        <f>IFERROR(VLOOKUP(Tabla1[[#This Row],[team_name]],sqs_masc,2,0),7)</f>
        <v>7</v>
      </c>
      <c r="O419">
        <f>IFERROR(VLOOKUP(Tabla1[[#This Row],[team_name]],vlp_masc,2,0),7)</f>
        <v>7</v>
      </c>
      <c r="P419">
        <f>IFERROR(VLOOKUP(Tabla1[[#This Row],[team_name]],tem_masc,2,0),7)</f>
        <v>7</v>
      </c>
      <c r="Q419">
        <f>IFERROR(VLOOKUP(Tabla1[[#This Row],[team_name]],bal_masc,2,0),7)</f>
        <v>7</v>
      </c>
      <c r="R419">
        <f>IFERROR(VLOOKUP(Tabla1[[#This Row],[team_name]],hck_masc,2,0),7)</f>
        <v>6</v>
      </c>
      <c r="S419">
        <f>IFERROR(VLOOKUP(Tabla1[[#This Row],[team_name]],arc_masc,2,0),7)</f>
        <v>5</v>
      </c>
      <c r="T419">
        <f>IFERROR(VLOOKUP(Tabla1[[#This Row],[team_name]],esg_masc,2,0),7)</f>
        <v>7</v>
      </c>
      <c r="U419">
        <f>IFERROR(VLOOKUP(Tabla1[[#This Row],[team_name]],vol_fem,2,0),7)</f>
        <v>7</v>
      </c>
      <c r="V419">
        <f>IFERROR(VLOOKUP(Tabla1[[#This Row],[team_name]],bas_fem,2,0),7)</f>
        <v>7</v>
      </c>
      <c r="W419">
        <f>IFERROR(VLOOKUP(Tabla1[[#This Row],[team_name]],bes_fem,2,0),7)</f>
        <v>7</v>
      </c>
      <c r="X419">
        <f>IFERROR(VLOOKUP(Tabla1[[#This Row],[team_name]],bad_fem,2,0),7)</f>
        <v>7</v>
      </c>
      <c r="Y419">
        <f>IFERROR(VLOOKUP(Tabla1[[#This Row],[team_name]],cur_fem,2,0),7)</f>
        <v>7</v>
      </c>
      <c r="Z419">
        <f>IFERROR(VLOOKUP(Tabla1[[#This Row],[team_name]],ten_fem,2,0),7)</f>
        <v>7</v>
      </c>
      <c r="AA419">
        <f>IFERROR(VLOOKUP(Tabla1[[#This Row],[team_name]],rug_fem,2,0),7)</f>
        <v>7</v>
      </c>
      <c r="AB419">
        <f>IFERROR(VLOOKUP(Tabla1[[#This Row],[team_name]],sqs_fem,2,0),7)</f>
        <v>7</v>
      </c>
      <c r="AC419">
        <f>IFERROR(VLOOKUP(Tabla1[[#This Row],[team_name]],vlp_fem,2,0),7)</f>
        <v>7</v>
      </c>
      <c r="AD419">
        <f>IFERROR(VLOOKUP(Tabla1[[#This Row],[team_name]],tem_fem,2,0),7)</f>
        <v>7</v>
      </c>
      <c r="AE419">
        <f>IFERROR(VLOOKUP(Tabla1[[#This Row],[team_name]],bal_fem,2,0),7)</f>
        <v>7</v>
      </c>
      <c r="AF419">
        <f>IFERROR(VLOOKUP(Tabla1[[#This Row],[team_name]],hck_fem,2,0),7)</f>
        <v>7</v>
      </c>
      <c r="AG419">
        <f>IFERROR(VLOOKUP(Tabla1[[#This Row],[team_name]],esg_fem,2,0),7)</f>
        <v>7</v>
      </c>
      <c r="AH419">
        <f>IFERROR(VLOOKUP(Tabla1[[#This Row],[team_name]],esg_fem,2,0),7)</f>
        <v>7</v>
      </c>
      <c r="AI419">
        <v>4</v>
      </c>
      <c r="AJ419">
        <v>7</v>
      </c>
      <c r="AK419">
        <v>7</v>
      </c>
      <c r="AL419">
        <v>7</v>
      </c>
      <c r="AM419">
        <v>7</v>
      </c>
      <c r="AN419">
        <v>7</v>
      </c>
      <c r="AO419">
        <v>7</v>
      </c>
      <c r="AP419">
        <v>4</v>
      </c>
      <c r="AQ419">
        <v>7</v>
      </c>
      <c r="AR419">
        <v>7</v>
      </c>
      <c r="AS419">
        <v>7</v>
      </c>
      <c r="AT419">
        <v>7</v>
      </c>
      <c r="AU419">
        <v>7</v>
      </c>
      <c r="AV419">
        <v>7</v>
      </c>
      <c r="AW419">
        <v>6</v>
      </c>
      <c r="AX419">
        <v>7</v>
      </c>
      <c r="AY419">
        <v>7</v>
      </c>
      <c r="AZ419">
        <v>7</v>
      </c>
      <c r="BA419">
        <v>7</v>
      </c>
      <c r="BB419">
        <v>7</v>
      </c>
      <c r="BC419">
        <v>7</v>
      </c>
      <c r="BD419">
        <v>7</v>
      </c>
      <c r="BE419">
        <v>7</v>
      </c>
      <c r="BF419">
        <v>7</v>
      </c>
      <c r="BG419">
        <v>7</v>
      </c>
      <c r="BH419">
        <v>3</v>
      </c>
      <c r="BI419">
        <v>3</v>
      </c>
      <c r="BJ419">
        <v>7</v>
      </c>
      <c r="BK419">
        <v>7</v>
      </c>
      <c r="BL419">
        <v>7</v>
      </c>
      <c r="BM419">
        <v>7</v>
      </c>
    </row>
    <row r="420" spans="1:65" x14ac:dyDescent="0.25">
      <c r="A420">
        <v>195</v>
      </c>
      <c r="B420" t="s">
        <v>472</v>
      </c>
      <c r="C420">
        <f>IFERROR(VLOOKUP(Tabla1[[#This Row],[team_name]],fut_masc,2,0),7)</f>
        <v>7</v>
      </c>
      <c r="D420">
        <f>IFERROR(VLOOKUP(Tabla1[[#This Row],[team_name]],fut_fem,2,0),7)</f>
        <v>7</v>
      </c>
      <c r="E420">
        <f>IFERROR(VLOOKUP(Tabla1[[#This Row],[team_name]],fts_masc,2,0),7)</f>
        <v>6</v>
      </c>
      <c r="F420">
        <f>IFERROR(VLOOKUP(Tabla1[[#This Row],[team_name]],fts_fem,2,0),7)</f>
        <v>7</v>
      </c>
      <c r="G420">
        <f>IFERROR(VLOOKUP(Tabla1[[#This Row],[team_name]],vol_masc,2,0),7)</f>
        <v>7</v>
      </c>
      <c r="H420">
        <f>IFERROR(VLOOKUP(Tabla1[[#This Row],[team_name]],bas_masc,2,0),7)</f>
        <v>7</v>
      </c>
      <c r="I420">
        <f>IFERROR(VLOOKUP(Tabla1[[#This Row],[team_name]],bes_masc,2,0),7)</f>
        <v>7</v>
      </c>
      <c r="J420">
        <f>IFERROR(VLOOKUP(Tabla1[[#This Row],[team_name]],bad_masc,2,0),7)</f>
        <v>7</v>
      </c>
      <c r="K420">
        <f>IFERROR(VLOOKUP(Tabla1[[#This Row],[team_name]],cur_masc,2,0),7)</f>
        <v>7</v>
      </c>
      <c r="L420">
        <f>IFERROR(VLOOKUP(Tabla1[[#This Row],[team_name]],ten_masc,2,0),7)</f>
        <v>7</v>
      </c>
      <c r="M420">
        <f>IFERROR(VLOOKUP(Tabla1[[#This Row],[team_name]],rug_masc,2,0),7)</f>
        <v>7</v>
      </c>
      <c r="N420">
        <f>IFERROR(VLOOKUP(Tabla1[[#This Row],[team_name]],sqs_masc,2,0),7)</f>
        <v>7</v>
      </c>
      <c r="O420">
        <f>IFERROR(VLOOKUP(Tabla1[[#This Row],[team_name]],vlp_masc,2,0),7)</f>
        <v>7</v>
      </c>
      <c r="P420">
        <f>IFERROR(VLOOKUP(Tabla1[[#This Row],[team_name]],tem_masc,2,0),7)</f>
        <v>7</v>
      </c>
      <c r="Q420">
        <f>IFERROR(VLOOKUP(Tabla1[[#This Row],[team_name]],bal_masc,2,0),7)</f>
        <v>7</v>
      </c>
      <c r="R420">
        <f>IFERROR(VLOOKUP(Tabla1[[#This Row],[team_name]],hck_masc,2,0),7)</f>
        <v>7</v>
      </c>
      <c r="S420">
        <f>IFERROR(VLOOKUP(Tabla1[[#This Row],[team_name]],arc_masc,2,0),7)</f>
        <v>7</v>
      </c>
      <c r="T420">
        <f>IFERROR(VLOOKUP(Tabla1[[#This Row],[team_name]],esg_masc,2,0),7)</f>
        <v>7</v>
      </c>
      <c r="U420">
        <f>IFERROR(VLOOKUP(Tabla1[[#This Row],[team_name]],vol_fem,2,0),7)</f>
        <v>7</v>
      </c>
      <c r="V420">
        <f>IFERROR(VLOOKUP(Tabla1[[#This Row],[team_name]],bas_fem,2,0),7)</f>
        <v>7</v>
      </c>
      <c r="W420">
        <f>IFERROR(VLOOKUP(Tabla1[[#This Row],[team_name]],bes_fem,2,0),7)</f>
        <v>7</v>
      </c>
      <c r="X420">
        <f>IFERROR(VLOOKUP(Tabla1[[#This Row],[team_name]],bad_fem,2,0),7)</f>
        <v>7</v>
      </c>
      <c r="Y420">
        <f>IFERROR(VLOOKUP(Tabla1[[#This Row],[team_name]],cur_fem,2,0),7)</f>
        <v>7</v>
      </c>
      <c r="Z420">
        <f>IFERROR(VLOOKUP(Tabla1[[#This Row],[team_name]],ten_fem,2,0),7)</f>
        <v>7</v>
      </c>
      <c r="AA420">
        <f>IFERROR(VLOOKUP(Tabla1[[#This Row],[team_name]],rug_fem,2,0),7)</f>
        <v>7</v>
      </c>
      <c r="AB420">
        <f>IFERROR(VLOOKUP(Tabla1[[#This Row],[team_name]],sqs_fem,2,0),7)</f>
        <v>7</v>
      </c>
      <c r="AC420">
        <f>IFERROR(VLOOKUP(Tabla1[[#This Row],[team_name]],vlp_fem,2,0),7)</f>
        <v>7</v>
      </c>
      <c r="AD420">
        <f>IFERROR(VLOOKUP(Tabla1[[#This Row],[team_name]],tem_fem,2,0),7)</f>
        <v>7</v>
      </c>
      <c r="AE420">
        <f>IFERROR(VLOOKUP(Tabla1[[#This Row],[team_name]],bal_fem,2,0),7)</f>
        <v>7</v>
      </c>
      <c r="AF420">
        <f>IFERROR(VLOOKUP(Tabla1[[#This Row],[team_name]],hck_fem,2,0),7)</f>
        <v>7</v>
      </c>
      <c r="AG420">
        <f>IFERROR(VLOOKUP(Tabla1[[#This Row],[team_name]],esg_fem,2,0),7)</f>
        <v>7</v>
      </c>
      <c r="AH420">
        <f>IFERROR(VLOOKUP(Tabla1[[#This Row],[team_name]],esg_fem,2,0),7)</f>
        <v>7</v>
      </c>
      <c r="AI420">
        <v>7</v>
      </c>
      <c r="AJ420">
        <v>7</v>
      </c>
      <c r="AK420">
        <v>7</v>
      </c>
      <c r="AL420">
        <v>7</v>
      </c>
      <c r="AM420">
        <v>7</v>
      </c>
      <c r="AN420">
        <v>7</v>
      </c>
      <c r="AO420">
        <v>7</v>
      </c>
      <c r="AP420">
        <v>7</v>
      </c>
      <c r="AQ420">
        <v>7</v>
      </c>
      <c r="AR420">
        <v>7</v>
      </c>
      <c r="AS420">
        <v>7</v>
      </c>
      <c r="AT420">
        <v>7</v>
      </c>
      <c r="AU420">
        <v>7</v>
      </c>
      <c r="AV420">
        <v>7</v>
      </c>
      <c r="AW420">
        <v>7</v>
      </c>
      <c r="AX420">
        <v>7</v>
      </c>
      <c r="AY420">
        <v>7</v>
      </c>
      <c r="AZ420">
        <v>7</v>
      </c>
      <c r="BA420">
        <v>7</v>
      </c>
      <c r="BB420">
        <v>7</v>
      </c>
      <c r="BC420">
        <v>7</v>
      </c>
      <c r="BD420">
        <v>7</v>
      </c>
      <c r="BE420">
        <v>7</v>
      </c>
      <c r="BF420">
        <v>7</v>
      </c>
      <c r="BG420">
        <v>7</v>
      </c>
      <c r="BH420">
        <v>3</v>
      </c>
      <c r="BI420">
        <v>3</v>
      </c>
      <c r="BJ420">
        <v>7</v>
      </c>
      <c r="BK420">
        <v>7</v>
      </c>
      <c r="BL420">
        <v>7</v>
      </c>
      <c r="BM420">
        <v>7</v>
      </c>
    </row>
    <row r="421" spans="1:65" x14ac:dyDescent="0.25">
      <c r="A421">
        <v>196</v>
      </c>
      <c r="B421" t="s">
        <v>388</v>
      </c>
      <c r="C421">
        <f>IFERROR(VLOOKUP(Tabla1[[#This Row],[team_name]],fut_masc,2,0),7)</f>
        <v>6</v>
      </c>
      <c r="D421">
        <f>IFERROR(VLOOKUP(Tabla1[[#This Row],[team_name]],fut_fem,2,0),7)</f>
        <v>7</v>
      </c>
      <c r="E421">
        <f>IFERROR(VLOOKUP(Tabla1[[#This Row],[team_name]],fts_masc,2,0),7)</f>
        <v>7</v>
      </c>
      <c r="F421">
        <f>IFERROR(VLOOKUP(Tabla1[[#This Row],[team_name]],fts_fem,2,0),7)</f>
        <v>7</v>
      </c>
      <c r="G421">
        <f>IFERROR(VLOOKUP(Tabla1[[#This Row],[team_name]],vol_masc,2,0),7)</f>
        <v>7</v>
      </c>
      <c r="H421">
        <f>IFERROR(VLOOKUP(Tabla1[[#This Row],[team_name]],bas_masc,2,0),7)</f>
        <v>7</v>
      </c>
      <c r="I421">
        <f>IFERROR(VLOOKUP(Tabla1[[#This Row],[team_name]],bes_masc,2,0),7)</f>
        <v>7</v>
      </c>
      <c r="J421">
        <f>IFERROR(VLOOKUP(Tabla1[[#This Row],[team_name]],bad_masc,2,0),7)</f>
        <v>7</v>
      </c>
      <c r="K421">
        <f>IFERROR(VLOOKUP(Tabla1[[#This Row],[team_name]],cur_masc,2,0),7)</f>
        <v>7</v>
      </c>
      <c r="L421">
        <f>IFERROR(VLOOKUP(Tabla1[[#This Row],[team_name]],ten_masc,2,0),7)</f>
        <v>7</v>
      </c>
      <c r="M421">
        <f>IFERROR(VLOOKUP(Tabla1[[#This Row],[team_name]],rug_masc,2,0),7)</f>
        <v>7</v>
      </c>
      <c r="N421">
        <f>IFERROR(VLOOKUP(Tabla1[[#This Row],[team_name]],sqs_masc,2,0),7)</f>
        <v>7</v>
      </c>
      <c r="O421">
        <f>IFERROR(VLOOKUP(Tabla1[[#This Row],[team_name]],vlp_masc,2,0),7)</f>
        <v>6</v>
      </c>
      <c r="P421">
        <f>IFERROR(VLOOKUP(Tabla1[[#This Row],[team_name]],tem_masc,2,0),7)</f>
        <v>6</v>
      </c>
      <c r="Q421">
        <f>IFERROR(VLOOKUP(Tabla1[[#This Row],[team_name]],bal_masc,2,0),7)</f>
        <v>7</v>
      </c>
      <c r="R421">
        <f>IFERROR(VLOOKUP(Tabla1[[#This Row],[team_name]],hck_masc,2,0),7)</f>
        <v>7</v>
      </c>
      <c r="S421">
        <f>IFERROR(VLOOKUP(Tabla1[[#This Row],[team_name]],arc_masc,2,0),7)</f>
        <v>7</v>
      </c>
      <c r="T421">
        <f>IFERROR(VLOOKUP(Tabla1[[#This Row],[team_name]],esg_masc,2,0),7)</f>
        <v>7</v>
      </c>
      <c r="U421">
        <f>IFERROR(VLOOKUP(Tabla1[[#This Row],[team_name]],vol_fem,2,0),7)</f>
        <v>7</v>
      </c>
      <c r="V421">
        <f>IFERROR(VLOOKUP(Tabla1[[#This Row],[team_name]],bas_fem,2,0),7)</f>
        <v>7</v>
      </c>
      <c r="W421">
        <f>IFERROR(VLOOKUP(Tabla1[[#This Row],[team_name]],bes_fem,2,0),7)</f>
        <v>7</v>
      </c>
      <c r="X421">
        <f>IFERROR(VLOOKUP(Tabla1[[#This Row],[team_name]],bad_fem,2,0),7)</f>
        <v>7</v>
      </c>
      <c r="Y421">
        <f>IFERROR(VLOOKUP(Tabla1[[#This Row],[team_name]],cur_fem,2,0),7)</f>
        <v>7</v>
      </c>
      <c r="Z421">
        <f>IFERROR(VLOOKUP(Tabla1[[#This Row],[team_name]],ten_fem,2,0),7)</f>
        <v>7</v>
      </c>
      <c r="AA421">
        <f>IFERROR(VLOOKUP(Tabla1[[#This Row],[team_name]],rug_fem,2,0),7)</f>
        <v>7</v>
      </c>
      <c r="AB421">
        <f>IFERROR(VLOOKUP(Tabla1[[#This Row],[team_name]],sqs_fem,2,0),7)</f>
        <v>7</v>
      </c>
      <c r="AC421">
        <f>IFERROR(VLOOKUP(Tabla1[[#This Row],[team_name]],vlp_fem,2,0),7)</f>
        <v>7</v>
      </c>
      <c r="AD421">
        <f>IFERROR(VLOOKUP(Tabla1[[#This Row],[team_name]],tem_fem,2,0),7)</f>
        <v>7</v>
      </c>
      <c r="AE421">
        <f>IFERROR(VLOOKUP(Tabla1[[#This Row],[team_name]],bal_fem,2,0),7)</f>
        <v>7</v>
      </c>
      <c r="AF421">
        <f>IFERROR(VLOOKUP(Tabla1[[#This Row],[team_name]],hck_fem,2,0),7)</f>
        <v>7</v>
      </c>
      <c r="AG421">
        <f>IFERROR(VLOOKUP(Tabla1[[#This Row],[team_name]],esg_fem,2,0),7)</f>
        <v>7</v>
      </c>
      <c r="AH421">
        <f>IFERROR(VLOOKUP(Tabla1[[#This Row],[team_name]],esg_fem,2,0),7)</f>
        <v>7</v>
      </c>
      <c r="AI421">
        <v>7</v>
      </c>
      <c r="AJ421">
        <v>7</v>
      </c>
      <c r="AK421">
        <v>7</v>
      </c>
      <c r="AL421">
        <v>7</v>
      </c>
      <c r="AM421">
        <v>7</v>
      </c>
      <c r="AN421">
        <v>7</v>
      </c>
      <c r="AO421">
        <v>7</v>
      </c>
      <c r="AP421">
        <v>7</v>
      </c>
      <c r="AQ421">
        <v>7</v>
      </c>
      <c r="AR421">
        <v>7</v>
      </c>
      <c r="AS421">
        <v>7</v>
      </c>
      <c r="AT421">
        <v>7</v>
      </c>
      <c r="AU421">
        <v>7</v>
      </c>
      <c r="AV421">
        <v>7</v>
      </c>
      <c r="AW421">
        <v>6</v>
      </c>
      <c r="AX421">
        <v>7</v>
      </c>
      <c r="AY421">
        <v>7</v>
      </c>
      <c r="AZ421">
        <v>7</v>
      </c>
      <c r="BA421">
        <v>7</v>
      </c>
      <c r="BB421">
        <v>7</v>
      </c>
      <c r="BC421">
        <v>7</v>
      </c>
      <c r="BD421">
        <v>7</v>
      </c>
      <c r="BE421">
        <v>7</v>
      </c>
      <c r="BF421">
        <v>7</v>
      </c>
      <c r="BG421">
        <v>7</v>
      </c>
      <c r="BH421">
        <v>3</v>
      </c>
      <c r="BI421">
        <v>3</v>
      </c>
      <c r="BJ421">
        <v>7</v>
      </c>
      <c r="BK421">
        <v>7</v>
      </c>
      <c r="BL421">
        <v>7</v>
      </c>
      <c r="BM421">
        <v>7</v>
      </c>
    </row>
    <row r="422" spans="1:65" x14ac:dyDescent="0.25">
      <c r="A422">
        <v>197</v>
      </c>
      <c r="B422" t="s">
        <v>476</v>
      </c>
      <c r="C422">
        <f>IFERROR(VLOOKUP(Tabla1[[#This Row],[team_name]],fut_masc,2,0),7)</f>
        <v>7</v>
      </c>
      <c r="D422">
        <f>IFERROR(VLOOKUP(Tabla1[[#This Row],[team_name]],fut_fem,2,0),7)</f>
        <v>7</v>
      </c>
      <c r="E422">
        <f>IFERROR(VLOOKUP(Tabla1[[#This Row],[team_name]],fts_masc,2,0),7)</f>
        <v>7</v>
      </c>
      <c r="F422">
        <f>IFERROR(VLOOKUP(Tabla1[[#This Row],[team_name]],fts_fem,2,0),7)</f>
        <v>7</v>
      </c>
      <c r="G422">
        <f>IFERROR(VLOOKUP(Tabla1[[#This Row],[team_name]],vol_masc,2,0),7)</f>
        <v>7</v>
      </c>
      <c r="H422">
        <f>IFERROR(VLOOKUP(Tabla1[[#This Row],[team_name]],bas_masc,2,0),7)</f>
        <v>6</v>
      </c>
      <c r="I422">
        <f>IFERROR(VLOOKUP(Tabla1[[#This Row],[team_name]],bes_masc,2,0),7)</f>
        <v>7</v>
      </c>
      <c r="J422">
        <f>IFERROR(VLOOKUP(Tabla1[[#This Row],[team_name]],bad_masc,2,0),7)</f>
        <v>7</v>
      </c>
      <c r="K422">
        <f>IFERROR(VLOOKUP(Tabla1[[#This Row],[team_name]],cur_masc,2,0),7)</f>
        <v>7</v>
      </c>
      <c r="L422">
        <f>IFERROR(VLOOKUP(Tabla1[[#This Row],[team_name]],ten_masc,2,0),7)</f>
        <v>7</v>
      </c>
      <c r="M422">
        <f>IFERROR(VLOOKUP(Tabla1[[#This Row],[team_name]],rug_masc,2,0),7)</f>
        <v>2</v>
      </c>
      <c r="N422">
        <f>IFERROR(VLOOKUP(Tabla1[[#This Row],[team_name]],sqs_masc,2,0),7)</f>
        <v>7</v>
      </c>
      <c r="O422">
        <f>IFERROR(VLOOKUP(Tabla1[[#This Row],[team_name]],vlp_masc,2,0),7)</f>
        <v>7</v>
      </c>
      <c r="P422">
        <f>IFERROR(VLOOKUP(Tabla1[[#This Row],[team_name]],tem_masc,2,0),7)</f>
        <v>7</v>
      </c>
      <c r="Q422">
        <f>IFERROR(VLOOKUP(Tabla1[[#This Row],[team_name]],bal_masc,2,0),7)</f>
        <v>7</v>
      </c>
      <c r="R422">
        <f>IFERROR(VLOOKUP(Tabla1[[#This Row],[team_name]],hck_masc,2,0),7)</f>
        <v>4</v>
      </c>
      <c r="S422">
        <f>IFERROR(VLOOKUP(Tabla1[[#This Row],[team_name]],arc_masc,2,0),7)</f>
        <v>7</v>
      </c>
      <c r="T422">
        <f>IFERROR(VLOOKUP(Tabla1[[#This Row],[team_name]],esg_masc,2,0),7)</f>
        <v>7</v>
      </c>
      <c r="U422">
        <f>IFERROR(VLOOKUP(Tabla1[[#This Row],[team_name]],vol_fem,2,0),7)</f>
        <v>7</v>
      </c>
      <c r="V422">
        <f>IFERROR(VLOOKUP(Tabla1[[#This Row],[team_name]],bas_fem,2,0),7)</f>
        <v>7</v>
      </c>
      <c r="W422">
        <f>IFERROR(VLOOKUP(Tabla1[[#This Row],[team_name]],bes_fem,2,0),7)</f>
        <v>7</v>
      </c>
      <c r="X422">
        <f>IFERROR(VLOOKUP(Tabla1[[#This Row],[team_name]],bad_fem,2,0),7)</f>
        <v>7</v>
      </c>
      <c r="Y422">
        <f>IFERROR(VLOOKUP(Tabla1[[#This Row],[team_name]],cur_fem,2,0),7)</f>
        <v>7</v>
      </c>
      <c r="Z422">
        <f>IFERROR(VLOOKUP(Tabla1[[#This Row],[team_name]],ten_fem,2,0),7)</f>
        <v>7</v>
      </c>
      <c r="AA422">
        <f>IFERROR(VLOOKUP(Tabla1[[#This Row],[team_name]],rug_fem,2,0),7)</f>
        <v>7</v>
      </c>
      <c r="AB422">
        <f>IFERROR(VLOOKUP(Tabla1[[#This Row],[team_name]],sqs_fem,2,0),7)</f>
        <v>7</v>
      </c>
      <c r="AC422">
        <f>IFERROR(VLOOKUP(Tabla1[[#This Row],[team_name]],vlp_fem,2,0),7)</f>
        <v>7</v>
      </c>
      <c r="AD422">
        <f>IFERROR(VLOOKUP(Tabla1[[#This Row],[team_name]],tem_fem,2,0),7)</f>
        <v>7</v>
      </c>
      <c r="AE422">
        <f>IFERROR(VLOOKUP(Tabla1[[#This Row],[team_name]],bal_fem,2,0),7)</f>
        <v>7</v>
      </c>
      <c r="AF422">
        <f>IFERROR(VLOOKUP(Tabla1[[#This Row],[team_name]],hck_fem,2,0),7)</f>
        <v>7</v>
      </c>
      <c r="AG422">
        <f>IFERROR(VLOOKUP(Tabla1[[#This Row],[team_name]],esg_fem,2,0),7)</f>
        <v>7</v>
      </c>
      <c r="AH422">
        <f>IFERROR(VLOOKUP(Tabla1[[#This Row],[team_name]],esg_fem,2,0),7)</f>
        <v>7</v>
      </c>
      <c r="AI422">
        <v>7</v>
      </c>
      <c r="AJ422">
        <v>7</v>
      </c>
      <c r="AK422">
        <v>7</v>
      </c>
      <c r="AL422">
        <v>7</v>
      </c>
      <c r="AM422">
        <v>7</v>
      </c>
      <c r="AN422">
        <v>7</v>
      </c>
      <c r="AO422">
        <v>7</v>
      </c>
      <c r="AP422">
        <v>7</v>
      </c>
      <c r="AQ422">
        <v>7</v>
      </c>
      <c r="AR422">
        <v>7</v>
      </c>
      <c r="AS422">
        <v>7</v>
      </c>
      <c r="AT422">
        <v>7</v>
      </c>
      <c r="AU422">
        <v>7</v>
      </c>
      <c r="AV422">
        <v>7</v>
      </c>
      <c r="AW422">
        <v>7</v>
      </c>
      <c r="AX422">
        <v>7</v>
      </c>
      <c r="AY422">
        <v>7</v>
      </c>
      <c r="AZ422">
        <v>7</v>
      </c>
      <c r="BA422">
        <v>7</v>
      </c>
      <c r="BB422">
        <v>7</v>
      </c>
      <c r="BC422">
        <v>7</v>
      </c>
      <c r="BD422">
        <v>7</v>
      </c>
      <c r="BE422">
        <v>7</v>
      </c>
      <c r="BF422">
        <v>7</v>
      </c>
      <c r="BG422">
        <v>7</v>
      </c>
      <c r="BH422">
        <v>3</v>
      </c>
      <c r="BI422">
        <v>3</v>
      </c>
      <c r="BJ422">
        <v>7</v>
      </c>
      <c r="BK422">
        <v>7</v>
      </c>
      <c r="BL422">
        <v>7</v>
      </c>
      <c r="BM422">
        <v>7</v>
      </c>
    </row>
    <row r="423" spans="1:65" x14ac:dyDescent="0.25">
      <c r="A423">
        <v>198</v>
      </c>
      <c r="B423" t="s">
        <v>407</v>
      </c>
      <c r="C423">
        <f>IFERROR(VLOOKUP(Tabla1[[#This Row],[team_name]],fut_masc,2,0),7)</f>
        <v>5</v>
      </c>
      <c r="D423">
        <f>IFERROR(VLOOKUP(Tabla1[[#This Row],[team_name]],fut_fem,2,0),7)</f>
        <v>7</v>
      </c>
      <c r="E423">
        <f>IFERROR(VLOOKUP(Tabla1[[#This Row],[team_name]],fts_masc,2,0),7)</f>
        <v>6</v>
      </c>
      <c r="F423">
        <f>IFERROR(VLOOKUP(Tabla1[[#This Row],[team_name]],fts_fem,2,0),7)</f>
        <v>7</v>
      </c>
      <c r="G423">
        <f>IFERROR(VLOOKUP(Tabla1[[#This Row],[team_name]],vol_masc,2,0),7)</f>
        <v>6</v>
      </c>
      <c r="H423">
        <f>IFERROR(VLOOKUP(Tabla1[[#This Row],[team_name]],bas_masc,2,0),7)</f>
        <v>7</v>
      </c>
      <c r="I423">
        <f>IFERROR(VLOOKUP(Tabla1[[#This Row],[team_name]],bes_masc,2,0),7)</f>
        <v>7</v>
      </c>
      <c r="J423">
        <f>IFERROR(VLOOKUP(Tabla1[[#This Row],[team_name]],bad_masc,2,0),7)</f>
        <v>7</v>
      </c>
      <c r="K423">
        <f>IFERROR(VLOOKUP(Tabla1[[#This Row],[team_name]],cur_masc,2,0),7)</f>
        <v>7</v>
      </c>
      <c r="L423">
        <f>IFERROR(VLOOKUP(Tabla1[[#This Row],[team_name]],ten_masc,2,0),7)</f>
        <v>7</v>
      </c>
      <c r="M423">
        <f>IFERROR(VLOOKUP(Tabla1[[#This Row],[team_name]],rug_masc,2,0),7)</f>
        <v>4</v>
      </c>
      <c r="N423">
        <f>IFERROR(VLOOKUP(Tabla1[[#This Row],[team_name]],sqs_masc,2,0),7)</f>
        <v>7</v>
      </c>
      <c r="O423">
        <f>IFERROR(VLOOKUP(Tabla1[[#This Row],[team_name]],vlp_masc,2,0),7)</f>
        <v>7</v>
      </c>
      <c r="P423">
        <f>IFERROR(VLOOKUP(Tabla1[[#This Row],[team_name]],tem_masc,2,0),7)</f>
        <v>7</v>
      </c>
      <c r="Q423">
        <f>IFERROR(VLOOKUP(Tabla1[[#This Row],[team_name]],bal_masc,2,0),7)</f>
        <v>7</v>
      </c>
      <c r="R423">
        <f>IFERROR(VLOOKUP(Tabla1[[#This Row],[team_name]],hck_masc,2,0),7)</f>
        <v>5</v>
      </c>
      <c r="S423">
        <f>IFERROR(VLOOKUP(Tabla1[[#This Row],[team_name]],arc_masc,2,0),7)</f>
        <v>7</v>
      </c>
      <c r="T423">
        <f>IFERROR(VLOOKUP(Tabla1[[#This Row],[team_name]],esg_masc,2,0),7)</f>
        <v>7</v>
      </c>
      <c r="U423">
        <f>IFERROR(VLOOKUP(Tabla1[[#This Row],[team_name]],vol_fem,2,0),7)</f>
        <v>7</v>
      </c>
      <c r="V423">
        <f>IFERROR(VLOOKUP(Tabla1[[#This Row],[team_name]],bas_fem,2,0),7)</f>
        <v>7</v>
      </c>
      <c r="W423">
        <f>IFERROR(VLOOKUP(Tabla1[[#This Row],[team_name]],bes_fem,2,0),7)</f>
        <v>7</v>
      </c>
      <c r="X423">
        <f>IFERROR(VLOOKUP(Tabla1[[#This Row],[team_name]],bad_fem,2,0),7)</f>
        <v>7</v>
      </c>
      <c r="Y423">
        <f>IFERROR(VLOOKUP(Tabla1[[#This Row],[team_name]],cur_fem,2,0),7)</f>
        <v>7</v>
      </c>
      <c r="Z423">
        <f>IFERROR(VLOOKUP(Tabla1[[#This Row],[team_name]],ten_fem,2,0),7)</f>
        <v>7</v>
      </c>
      <c r="AA423">
        <f>IFERROR(VLOOKUP(Tabla1[[#This Row],[team_name]],rug_fem,2,0),7)</f>
        <v>7</v>
      </c>
      <c r="AB423">
        <f>IFERROR(VLOOKUP(Tabla1[[#This Row],[team_name]],sqs_fem,2,0),7)</f>
        <v>7</v>
      </c>
      <c r="AC423">
        <f>IFERROR(VLOOKUP(Tabla1[[#This Row],[team_name]],vlp_fem,2,0),7)</f>
        <v>7</v>
      </c>
      <c r="AD423">
        <f>IFERROR(VLOOKUP(Tabla1[[#This Row],[team_name]],tem_fem,2,0),7)</f>
        <v>7</v>
      </c>
      <c r="AE423">
        <f>IFERROR(VLOOKUP(Tabla1[[#This Row],[team_name]],bal_fem,2,0),7)</f>
        <v>7</v>
      </c>
      <c r="AF423">
        <f>IFERROR(VLOOKUP(Tabla1[[#This Row],[team_name]],hck_fem,2,0),7)</f>
        <v>7</v>
      </c>
      <c r="AG423">
        <f>IFERROR(VLOOKUP(Tabla1[[#This Row],[team_name]],esg_fem,2,0),7)</f>
        <v>7</v>
      </c>
      <c r="AH423">
        <f>IFERROR(VLOOKUP(Tabla1[[#This Row],[team_name]],esg_fem,2,0),7)</f>
        <v>7</v>
      </c>
      <c r="AI423">
        <v>3</v>
      </c>
      <c r="AJ423">
        <v>7</v>
      </c>
      <c r="AK423">
        <v>7</v>
      </c>
      <c r="AL423">
        <v>6</v>
      </c>
      <c r="AM423">
        <v>7</v>
      </c>
      <c r="AN423">
        <v>7</v>
      </c>
      <c r="AO423">
        <v>7</v>
      </c>
      <c r="AP423">
        <v>7</v>
      </c>
      <c r="AQ423">
        <v>7</v>
      </c>
      <c r="AR423">
        <v>7</v>
      </c>
      <c r="AS423">
        <v>6</v>
      </c>
      <c r="AT423">
        <v>7</v>
      </c>
      <c r="AU423">
        <v>6</v>
      </c>
      <c r="AV423">
        <v>7</v>
      </c>
      <c r="AW423">
        <v>7</v>
      </c>
      <c r="AX423">
        <v>7</v>
      </c>
      <c r="AY423">
        <v>7</v>
      </c>
      <c r="AZ423">
        <v>7</v>
      </c>
      <c r="BA423">
        <v>7</v>
      </c>
      <c r="BB423">
        <v>7</v>
      </c>
      <c r="BC423">
        <v>7</v>
      </c>
      <c r="BD423">
        <v>7</v>
      </c>
      <c r="BE423">
        <v>7</v>
      </c>
      <c r="BF423">
        <v>7</v>
      </c>
      <c r="BG423">
        <v>7</v>
      </c>
      <c r="BH423">
        <v>3</v>
      </c>
      <c r="BI423">
        <v>3</v>
      </c>
      <c r="BJ423">
        <v>7</v>
      </c>
      <c r="BK423">
        <v>7</v>
      </c>
      <c r="BL423">
        <v>7</v>
      </c>
      <c r="BM423">
        <v>7</v>
      </c>
    </row>
    <row r="424" spans="1:65" x14ac:dyDescent="0.25">
      <c r="A424">
        <v>199</v>
      </c>
      <c r="B424" t="s">
        <v>364</v>
      </c>
      <c r="C424">
        <f>IFERROR(VLOOKUP(Tabla1[[#This Row],[team_name]],fut_masc,2,0),7)</f>
        <v>3</v>
      </c>
      <c r="D424">
        <f>IFERROR(VLOOKUP(Tabla1[[#This Row],[team_name]],fut_fem,2,0),7)</f>
        <v>7</v>
      </c>
      <c r="E424">
        <f>IFERROR(VLOOKUP(Tabla1[[#This Row],[team_name]],fts_masc,2,0),7)</f>
        <v>7</v>
      </c>
      <c r="F424">
        <f>IFERROR(VLOOKUP(Tabla1[[#This Row],[team_name]],fts_fem,2,0),7)</f>
        <v>7</v>
      </c>
      <c r="G424">
        <f>IFERROR(VLOOKUP(Tabla1[[#This Row],[team_name]],vol_masc,2,0),7)</f>
        <v>3</v>
      </c>
      <c r="H424">
        <f>IFERROR(VLOOKUP(Tabla1[[#This Row],[team_name]],bas_masc,2,0),7)</f>
        <v>3</v>
      </c>
      <c r="I424">
        <f>IFERROR(VLOOKUP(Tabla1[[#This Row],[team_name]],bes_masc,2,0),7)</f>
        <v>7</v>
      </c>
      <c r="J424">
        <f>IFERROR(VLOOKUP(Tabla1[[#This Row],[team_name]],bad_masc,2,0),7)</f>
        <v>7</v>
      </c>
      <c r="K424">
        <f>IFERROR(VLOOKUP(Tabla1[[#This Row],[team_name]],cur_masc,2,0),7)</f>
        <v>7</v>
      </c>
      <c r="L424">
        <f>IFERROR(VLOOKUP(Tabla1[[#This Row],[team_name]],ten_masc,2,0),7)</f>
        <v>5</v>
      </c>
      <c r="M424">
        <f>IFERROR(VLOOKUP(Tabla1[[#This Row],[team_name]],rug_masc,2,0),7)</f>
        <v>4</v>
      </c>
      <c r="N424">
        <f>IFERROR(VLOOKUP(Tabla1[[#This Row],[team_name]],sqs_masc,2,0),7)</f>
        <v>7</v>
      </c>
      <c r="O424">
        <f>IFERROR(VLOOKUP(Tabla1[[#This Row],[team_name]],vlp_masc,2,0),7)</f>
        <v>7</v>
      </c>
      <c r="P424">
        <f>IFERROR(VLOOKUP(Tabla1[[#This Row],[team_name]],tem_masc,2,0),7)</f>
        <v>4</v>
      </c>
      <c r="Q424">
        <f>IFERROR(VLOOKUP(Tabla1[[#This Row],[team_name]],bal_masc,2,0),7)</f>
        <v>7</v>
      </c>
      <c r="R424">
        <f>IFERROR(VLOOKUP(Tabla1[[#This Row],[team_name]],hck_masc,2,0),7)</f>
        <v>7</v>
      </c>
      <c r="S424">
        <f>IFERROR(VLOOKUP(Tabla1[[#This Row],[team_name]],arc_masc,2,0),7)</f>
        <v>7</v>
      </c>
      <c r="T424">
        <f>IFERROR(VLOOKUP(Tabla1[[#This Row],[team_name]],esg_masc,2,0),7)</f>
        <v>7</v>
      </c>
      <c r="U424">
        <f>IFERROR(VLOOKUP(Tabla1[[#This Row],[team_name]],vol_fem,2,0),7)</f>
        <v>7</v>
      </c>
      <c r="V424">
        <f>IFERROR(VLOOKUP(Tabla1[[#This Row],[team_name]],bas_fem,2,0),7)</f>
        <v>7</v>
      </c>
      <c r="W424">
        <f>IFERROR(VLOOKUP(Tabla1[[#This Row],[team_name]],bes_fem,2,0),7)</f>
        <v>7</v>
      </c>
      <c r="X424">
        <f>IFERROR(VLOOKUP(Tabla1[[#This Row],[team_name]],bad_fem,2,0),7)</f>
        <v>7</v>
      </c>
      <c r="Y424">
        <f>IFERROR(VLOOKUP(Tabla1[[#This Row],[team_name]],cur_fem,2,0),7)</f>
        <v>7</v>
      </c>
      <c r="Z424">
        <f>IFERROR(VLOOKUP(Tabla1[[#This Row],[team_name]],ten_fem,2,0),7)</f>
        <v>7</v>
      </c>
      <c r="AA424">
        <f>IFERROR(VLOOKUP(Tabla1[[#This Row],[team_name]],rug_fem,2,0),7)</f>
        <v>7</v>
      </c>
      <c r="AB424">
        <f>IFERROR(VLOOKUP(Tabla1[[#This Row],[team_name]],sqs_fem,2,0),7)</f>
        <v>7</v>
      </c>
      <c r="AC424">
        <f>IFERROR(VLOOKUP(Tabla1[[#This Row],[team_name]],vlp_fem,2,0),7)</f>
        <v>7</v>
      </c>
      <c r="AD424">
        <f>IFERROR(VLOOKUP(Tabla1[[#This Row],[team_name]],tem_fem,2,0),7)</f>
        <v>7</v>
      </c>
      <c r="AE424">
        <f>IFERROR(VLOOKUP(Tabla1[[#This Row],[team_name]],bal_fem,2,0),7)</f>
        <v>7</v>
      </c>
      <c r="AF424">
        <f>IFERROR(VLOOKUP(Tabla1[[#This Row],[team_name]],hck_fem,2,0),7)</f>
        <v>7</v>
      </c>
      <c r="AG424">
        <f>IFERROR(VLOOKUP(Tabla1[[#This Row],[team_name]],esg_fem,2,0),7)</f>
        <v>7</v>
      </c>
      <c r="AH424">
        <f>IFERROR(VLOOKUP(Tabla1[[#This Row],[team_name]],esg_fem,2,0),7)</f>
        <v>7</v>
      </c>
      <c r="AI424">
        <v>4</v>
      </c>
      <c r="AJ424">
        <v>7</v>
      </c>
      <c r="AK424">
        <v>7</v>
      </c>
      <c r="AL424">
        <v>7</v>
      </c>
      <c r="AM424">
        <v>7</v>
      </c>
      <c r="AN424">
        <v>7</v>
      </c>
      <c r="AO424">
        <v>7</v>
      </c>
      <c r="AP424">
        <v>7</v>
      </c>
      <c r="AQ424">
        <v>7</v>
      </c>
      <c r="AR424">
        <v>7</v>
      </c>
      <c r="AS424">
        <v>5</v>
      </c>
      <c r="AT424">
        <v>7</v>
      </c>
      <c r="AU424">
        <v>3</v>
      </c>
      <c r="AV424">
        <v>7</v>
      </c>
      <c r="AW424">
        <v>7</v>
      </c>
      <c r="AX424">
        <v>7</v>
      </c>
      <c r="AY424">
        <v>7</v>
      </c>
      <c r="AZ424">
        <v>7</v>
      </c>
      <c r="BA424">
        <v>7</v>
      </c>
      <c r="BB424">
        <v>7</v>
      </c>
      <c r="BC424">
        <v>7</v>
      </c>
      <c r="BD424">
        <v>7</v>
      </c>
      <c r="BE424">
        <v>7</v>
      </c>
      <c r="BF424">
        <v>7</v>
      </c>
      <c r="BG424">
        <v>7</v>
      </c>
      <c r="BH424">
        <v>3</v>
      </c>
      <c r="BI424">
        <v>3</v>
      </c>
      <c r="BJ424">
        <v>7</v>
      </c>
      <c r="BK424">
        <v>7</v>
      </c>
      <c r="BL424">
        <v>7</v>
      </c>
      <c r="BM424">
        <v>7</v>
      </c>
    </row>
    <row r="425" spans="1:65" x14ac:dyDescent="0.25">
      <c r="A425">
        <v>200</v>
      </c>
      <c r="B425" t="s">
        <v>439</v>
      </c>
      <c r="C425">
        <f>IFERROR(VLOOKUP(Tabla1[[#This Row],[team_name]],fut_masc,2,0),7)</f>
        <v>6</v>
      </c>
      <c r="D425">
        <f>IFERROR(VLOOKUP(Tabla1[[#This Row],[team_name]],fut_fem,2,0),7)</f>
        <v>7</v>
      </c>
      <c r="E425">
        <f>IFERROR(VLOOKUP(Tabla1[[#This Row],[team_name]],fts_masc,2,0),7)</f>
        <v>5</v>
      </c>
      <c r="F425">
        <f>IFERROR(VLOOKUP(Tabla1[[#This Row],[team_name]],fts_fem,2,0),7)</f>
        <v>7</v>
      </c>
      <c r="G425">
        <f>IFERROR(VLOOKUP(Tabla1[[#This Row],[team_name]],vol_masc,2,0),7)</f>
        <v>5</v>
      </c>
      <c r="H425">
        <f>IFERROR(VLOOKUP(Tabla1[[#This Row],[team_name]],bas_masc,2,0),7)</f>
        <v>7</v>
      </c>
      <c r="I425">
        <f>IFERROR(VLOOKUP(Tabla1[[#This Row],[team_name]],bes_masc,2,0),7)</f>
        <v>7</v>
      </c>
      <c r="J425">
        <f>IFERROR(VLOOKUP(Tabla1[[#This Row],[team_name]],bad_masc,2,0),7)</f>
        <v>7</v>
      </c>
      <c r="K425">
        <f>IFERROR(VLOOKUP(Tabla1[[#This Row],[team_name]],cur_masc,2,0),7)</f>
        <v>7</v>
      </c>
      <c r="L425">
        <f>IFERROR(VLOOKUP(Tabla1[[#This Row],[team_name]],ten_masc,2,0),7)</f>
        <v>7</v>
      </c>
      <c r="M425">
        <f>IFERROR(VLOOKUP(Tabla1[[#This Row],[team_name]],rug_masc,2,0),7)</f>
        <v>7</v>
      </c>
      <c r="N425">
        <f>IFERROR(VLOOKUP(Tabla1[[#This Row],[team_name]],sqs_masc,2,0),7)</f>
        <v>7</v>
      </c>
      <c r="O425">
        <f>IFERROR(VLOOKUP(Tabla1[[#This Row],[team_name]],vlp_masc,2,0),7)</f>
        <v>7</v>
      </c>
      <c r="P425">
        <f>IFERROR(VLOOKUP(Tabla1[[#This Row],[team_name]],tem_masc,2,0),7)</f>
        <v>7</v>
      </c>
      <c r="Q425">
        <f>IFERROR(VLOOKUP(Tabla1[[#This Row],[team_name]],bal_masc,2,0),7)</f>
        <v>7</v>
      </c>
      <c r="R425">
        <f>IFERROR(VLOOKUP(Tabla1[[#This Row],[team_name]],hck_masc,2,0),7)</f>
        <v>7</v>
      </c>
      <c r="S425">
        <f>IFERROR(VLOOKUP(Tabla1[[#This Row],[team_name]],arc_masc,2,0),7)</f>
        <v>5</v>
      </c>
      <c r="T425">
        <f>IFERROR(VLOOKUP(Tabla1[[#This Row],[team_name]],esg_masc,2,0),7)</f>
        <v>5</v>
      </c>
      <c r="U425">
        <f>IFERROR(VLOOKUP(Tabla1[[#This Row],[team_name]],vol_fem,2,0),7)</f>
        <v>7</v>
      </c>
      <c r="V425">
        <f>IFERROR(VLOOKUP(Tabla1[[#This Row],[team_name]],bas_fem,2,0),7)</f>
        <v>7</v>
      </c>
      <c r="W425">
        <f>IFERROR(VLOOKUP(Tabla1[[#This Row],[team_name]],bes_fem,2,0),7)</f>
        <v>7</v>
      </c>
      <c r="X425">
        <f>IFERROR(VLOOKUP(Tabla1[[#This Row],[team_name]],bad_fem,2,0),7)</f>
        <v>7</v>
      </c>
      <c r="Y425">
        <f>IFERROR(VLOOKUP(Tabla1[[#This Row],[team_name]],cur_fem,2,0),7)</f>
        <v>7</v>
      </c>
      <c r="Z425">
        <f>IFERROR(VLOOKUP(Tabla1[[#This Row],[team_name]],ten_fem,2,0),7)</f>
        <v>7</v>
      </c>
      <c r="AA425">
        <f>IFERROR(VLOOKUP(Tabla1[[#This Row],[team_name]],rug_fem,2,0),7)</f>
        <v>7</v>
      </c>
      <c r="AB425">
        <f>IFERROR(VLOOKUP(Tabla1[[#This Row],[team_name]],sqs_fem,2,0),7)</f>
        <v>7</v>
      </c>
      <c r="AC425">
        <f>IFERROR(VLOOKUP(Tabla1[[#This Row],[team_name]],vlp_fem,2,0),7)</f>
        <v>7</v>
      </c>
      <c r="AD425">
        <f>IFERROR(VLOOKUP(Tabla1[[#This Row],[team_name]],tem_fem,2,0),7)</f>
        <v>7</v>
      </c>
      <c r="AE425">
        <f>IFERROR(VLOOKUP(Tabla1[[#This Row],[team_name]],bal_fem,2,0),7)</f>
        <v>7</v>
      </c>
      <c r="AF425">
        <f>IFERROR(VLOOKUP(Tabla1[[#This Row],[team_name]],hck_fem,2,0),7)</f>
        <v>7</v>
      </c>
      <c r="AG425">
        <f>IFERROR(VLOOKUP(Tabla1[[#This Row],[team_name]],esg_fem,2,0),7)</f>
        <v>7</v>
      </c>
      <c r="AH425">
        <f>IFERROR(VLOOKUP(Tabla1[[#This Row],[team_name]],esg_fem,2,0),7)</f>
        <v>7</v>
      </c>
      <c r="AI425">
        <v>6</v>
      </c>
      <c r="AJ425">
        <v>7</v>
      </c>
      <c r="AK425">
        <v>7</v>
      </c>
      <c r="AL425">
        <v>7</v>
      </c>
      <c r="AM425">
        <v>7</v>
      </c>
      <c r="AN425">
        <v>7</v>
      </c>
      <c r="AO425">
        <v>6</v>
      </c>
      <c r="AP425">
        <v>7</v>
      </c>
      <c r="AQ425">
        <v>7</v>
      </c>
      <c r="AR425">
        <v>7</v>
      </c>
      <c r="AS425">
        <v>3</v>
      </c>
      <c r="AT425">
        <v>7</v>
      </c>
      <c r="AU425">
        <v>7</v>
      </c>
      <c r="AV425">
        <v>7</v>
      </c>
      <c r="AW425">
        <v>7</v>
      </c>
      <c r="AX425">
        <v>7</v>
      </c>
      <c r="AY425">
        <v>7</v>
      </c>
      <c r="AZ425">
        <v>7</v>
      </c>
      <c r="BA425">
        <v>6</v>
      </c>
      <c r="BB425">
        <v>7</v>
      </c>
      <c r="BC425">
        <v>7</v>
      </c>
      <c r="BD425">
        <v>7</v>
      </c>
      <c r="BE425">
        <v>7</v>
      </c>
      <c r="BF425">
        <v>7</v>
      </c>
      <c r="BG425">
        <v>7</v>
      </c>
      <c r="BH425">
        <v>3</v>
      </c>
      <c r="BI425">
        <v>3</v>
      </c>
      <c r="BJ425">
        <v>7</v>
      </c>
      <c r="BK425">
        <v>7</v>
      </c>
      <c r="BL425">
        <v>7</v>
      </c>
      <c r="BM425">
        <v>7</v>
      </c>
    </row>
    <row r="426" spans="1:65" x14ac:dyDescent="0.25">
      <c r="A426">
        <v>201</v>
      </c>
      <c r="B426" t="s">
        <v>501</v>
      </c>
      <c r="C426">
        <f>IFERROR(VLOOKUP(Tabla1[[#This Row],[team_name]],fut_masc,2,0),7)</f>
        <v>2</v>
      </c>
      <c r="D426">
        <f>IFERROR(VLOOKUP(Tabla1[[#This Row],[team_name]],fut_fem,2,0),7)</f>
        <v>7</v>
      </c>
      <c r="E426">
        <f>IFERROR(VLOOKUP(Tabla1[[#This Row],[team_name]],fts_masc,2,0),7)</f>
        <v>6</v>
      </c>
      <c r="F426">
        <f>IFERROR(VLOOKUP(Tabla1[[#This Row],[team_name]],fts_fem,2,0),7)</f>
        <v>7</v>
      </c>
      <c r="G426">
        <f>IFERROR(VLOOKUP(Tabla1[[#This Row],[team_name]],vol_masc,2,0),7)</f>
        <v>2</v>
      </c>
      <c r="H426">
        <f>IFERROR(VLOOKUP(Tabla1[[#This Row],[team_name]],bas_masc,2,0),7)</f>
        <v>2</v>
      </c>
      <c r="I426">
        <f>IFERROR(VLOOKUP(Tabla1[[#This Row],[team_name]],bes_masc,2,0),7)</f>
        <v>6</v>
      </c>
      <c r="J426">
        <f>IFERROR(VLOOKUP(Tabla1[[#This Row],[team_name]],bad_masc,2,0),7)</f>
        <v>7</v>
      </c>
      <c r="K426">
        <f>IFERROR(VLOOKUP(Tabla1[[#This Row],[team_name]],cur_masc,2,0),7)</f>
        <v>3</v>
      </c>
      <c r="L426">
        <f>IFERROR(VLOOKUP(Tabla1[[#This Row],[team_name]],ten_masc,2,0),7)</f>
        <v>7</v>
      </c>
      <c r="M426">
        <f>IFERROR(VLOOKUP(Tabla1[[#This Row],[team_name]],rug_masc,2,0),7)</f>
        <v>5</v>
      </c>
      <c r="N426">
        <f>IFERROR(VLOOKUP(Tabla1[[#This Row],[team_name]],sqs_masc,2,0),7)</f>
        <v>7</v>
      </c>
      <c r="O426">
        <f>IFERROR(VLOOKUP(Tabla1[[#This Row],[team_name]],vlp_masc,2,0),7)</f>
        <v>5</v>
      </c>
      <c r="P426">
        <f>IFERROR(VLOOKUP(Tabla1[[#This Row],[team_name]],tem_masc,2,0),7)</f>
        <v>5</v>
      </c>
      <c r="Q426">
        <f>IFERROR(VLOOKUP(Tabla1[[#This Row],[team_name]],bal_masc,2,0),7)</f>
        <v>7</v>
      </c>
      <c r="R426">
        <f>IFERROR(VLOOKUP(Tabla1[[#This Row],[team_name]],hck_masc,2,0),7)</f>
        <v>4</v>
      </c>
      <c r="S426">
        <f>IFERROR(VLOOKUP(Tabla1[[#This Row],[team_name]],arc_masc,2,0),7)</f>
        <v>2</v>
      </c>
      <c r="T426">
        <f>IFERROR(VLOOKUP(Tabla1[[#This Row],[team_name]],esg_masc,2,0),7)</f>
        <v>7</v>
      </c>
      <c r="U426">
        <f>IFERROR(VLOOKUP(Tabla1[[#This Row],[team_name]],vol_fem,2,0),7)</f>
        <v>7</v>
      </c>
      <c r="V426">
        <f>IFERROR(VLOOKUP(Tabla1[[#This Row],[team_name]],bas_fem,2,0),7)</f>
        <v>7</v>
      </c>
      <c r="W426">
        <f>IFERROR(VLOOKUP(Tabla1[[#This Row],[team_name]],bes_fem,2,0),7)</f>
        <v>7</v>
      </c>
      <c r="X426">
        <f>IFERROR(VLOOKUP(Tabla1[[#This Row],[team_name]],bad_fem,2,0),7)</f>
        <v>7</v>
      </c>
      <c r="Y426">
        <f>IFERROR(VLOOKUP(Tabla1[[#This Row],[team_name]],cur_fem,2,0),7)</f>
        <v>7</v>
      </c>
      <c r="Z426">
        <f>IFERROR(VLOOKUP(Tabla1[[#This Row],[team_name]],ten_fem,2,0),7)</f>
        <v>7</v>
      </c>
      <c r="AA426">
        <f>IFERROR(VLOOKUP(Tabla1[[#This Row],[team_name]],rug_fem,2,0),7)</f>
        <v>7</v>
      </c>
      <c r="AB426">
        <f>IFERROR(VLOOKUP(Tabla1[[#This Row],[team_name]],sqs_fem,2,0),7)</f>
        <v>7</v>
      </c>
      <c r="AC426">
        <f>IFERROR(VLOOKUP(Tabla1[[#This Row],[team_name]],vlp_fem,2,0),7)</f>
        <v>7</v>
      </c>
      <c r="AD426">
        <f>IFERROR(VLOOKUP(Tabla1[[#This Row],[team_name]],tem_fem,2,0),7)</f>
        <v>7</v>
      </c>
      <c r="AE426">
        <f>IFERROR(VLOOKUP(Tabla1[[#This Row],[team_name]],bal_fem,2,0),7)</f>
        <v>7</v>
      </c>
      <c r="AF426">
        <f>IFERROR(VLOOKUP(Tabla1[[#This Row],[team_name]],hck_fem,2,0),7)</f>
        <v>7</v>
      </c>
      <c r="AG426">
        <f>IFERROR(VLOOKUP(Tabla1[[#This Row],[team_name]],esg_fem,2,0),7)</f>
        <v>7</v>
      </c>
      <c r="AH426">
        <f>IFERROR(VLOOKUP(Tabla1[[#This Row],[team_name]],esg_fem,2,0),7)</f>
        <v>7</v>
      </c>
      <c r="AI426">
        <v>5</v>
      </c>
      <c r="AJ426">
        <v>7</v>
      </c>
      <c r="AK426">
        <v>7</v>
      </c>
      <c r="AL426">
        <v>7</v>
      </c>
      <c r="AM426">
        <v>7</v>
      </c>
      <c r="AN426">
        <v>7</v>
      </c>
      <c r="AO426">
        <v>7</v>
      </c>
      <c r="AP426">
        <v>5</v>
      </c>
      <c r="AQ426">
        <v>7</v>
      </c>
      <c r="AR426">
        <v>7</v>
      </c>
      <c r="AS426">
        <v>2</v>
      </c>
      <c r="AT426">
        <v>7</v>
      </c>
      <c r="AU426">
        <v>7</v>
      </c>
      <c r="AV426">
        <v>7</v>
      </c>
      <c r="AW426">
        <v>7</v>
      </c>
      <c r="AX426">
        <v>6</v>
      </c>
      <c r="AY426">
        <v>7</v>
      </c>
      <c r="AZ426">
        <v>7</v>
      </c>
      <c r="BA426">
        <v>4</v>
      </c>
      <c r="BB426">
        <v>7</v>
      </c>
      <c r="BC426">
        <v>7</v>
      </c>
      <c r="BD426">
        <v>7</v>
      </c>
      <c r="BE426">
        <v>7</v>
      </c>
      <c r="BF426">
        <v>7</v>
      </c>
      <c r="BG426">
        <v>7</v>
      </c>
      <c r="BH426">
        <v>3</v>
      </c>
      <c r="BI426">
        <v>3</v>
      </c>
      <c r="BJ426">
        <v>7</v>
      </c>
      <c r="BK426">
        <v>7</v>
      </c>
      <c r="BL426">
        <v>7</v>
      </c>
      <c r="BM426">
        <v>7</v>
      </c>
    </row>
    <row r="427" spans="1:65" x14ac:dyDescent="0.25">
      <c r="A427">
        <v>202</v>
      </c>
      <c r="B427" t="s">
        <v>466</v>
      </c>
      <c r="C427">
        <f>IFERROR(VLOOKUP(Tabla1[[#This Row],[team_name]],fut_masc,2,0),7)</f>
        <v>7</v>
      </c>
      <c r="D427">
        <f>IFERROR(VLOOKUP(Tabla1[[#This Row],[team_name]],fut_fem,2,0),7)</f>
        <v>7</v>
      </c>
      <c r="E427">
        <f>IFERROR(VLOOKUP(Tabla1[[#This Row],[team_name]],fts_masc,2,0),7)</f>
        <v>7</v>
      </c>
      <c r="F427">
        <f>IFERROR(VLOOKUP(Tabla1[[#This Row],[team_name]],fts_fem,2,0),7)</f>
        <v>7</v>
      </c>
      <c r="G427">
        <f>IFERROR(VLOOKUP(Tabla1[[#This Row],[team_name]],vol_masc,2,0),7)</f>
        <v>7</v>
      </c>
      <c r="H427">
        <f>IFERROR(VLOOKUP(Tabla1[[#This Row],[team_name]],bas_masc,2,0),7)</f>
        <v>7</v>
      </c>
      <c r="I427">
        <f>IFERROR(VLOOKUP(Tabla1[[#This Row],[team_name]],bes_masc,2,0),7)</f>
        <v>7</v>
      </c>
      <c r="J427">
        <f>IFERROR(VLOOKUP(Tabla1[[#This Row],[team_name]],bad_masc,2,0),7)</f>
        <v>7</v>
      </c>
      <c r="K427">
        <f>IFERROR(VLOOKUP(Tabla1[[#This Row],[team_name]],cur_masc,2,0),7)</f>
        <v>7</v>
      </c>
      <c r="L427">
        <f>IFERROR(VLOOKUP(Tabla1[[#This Row],[team_name]],ten_masc,2,0),7)</f>
        <v>7</v>
      </c>
      <c r="M427">
        <f>IFERROR(VLOOKUP(Tabla1[[#This Row],[team_name]],rug_masc,2,0),7)</f>
        <v>7</v>
      </c>
      <c r="N427">
        <f>IFERROR(VLOOKUP(Tabla1[[#This Row],[team_name]],sqs_masc,2,0),7)</f>
        <v>7</v>
      </c>
      <c r="O427">
        <f>IFERROR(VLOOKUP(Tabla1[[#This Row],[team_name]],vlp_masc,2,0),7)</f>
        <v>7</v>
      </c>
      <c r="P427">
        <f>IFERROR(VLOOKUP(Tabla1[[#This Row],[team_name]],tem_masc,2,0),7)</f>
        <v>7</v>
      </c>
      <c r="Q427">
        <f>IFERROR(VLOOKUP(Tabla1[[#This Row],[team_name]],bal_masc,2,0),7)</f>
        <v>7</v>
      </c>
      <c r="R427">
        <f>IFERROR(VLOOKUP(Tabla1[[#This Row],[team_name]],hck_masc,2,0),7)</f>
        <v>7</v>
      </c>
      <c r="S427">
        <f>IFERROR(VLOOKUP(Tabla1[[#This Row],[team_name]],arc_masc,2,0),7)</f>
        <v>7</v>
      </c>
      <c r="T427">
        <f>IFERROR(VLOOKUP(Tabla1[[#This Row],[team_name]],esg_masc,2,0),7)</f>
        <v>7</v>
      </c>
      <c r="U427">
        <f>IFERROR(VLOOKUP(Tabla1[[#This Row],[team_name]],vol_fem,2,0),7)</f>
        <v>7</v>
      </c>
      <c r="V427">
        <f>IFERROR(VLOOKUP(Tabla1[[#This Row],[team_name]],bas_fem,2,0),7)</f>
        <v>7</v>
      </c>
      <c r="W427">
        <f>IFERROR(VLOOKUP(Tabla1[[#This Row],[team_name]],bes_fem,2,0),7)</f>
        <v>7</v>
      </c>
      <c r="X427">
        <f>IFERROR(VLOOKUP(Tabla1[[#This Row],[team_name]],bad_fem,2,0),7)</f>
        <v>7</v>
      </c>
      <c r="Y427">
        <f>IFERROR(VLOOKUP(Tabla1[[#This Row],[team_name]],cur_fem,2,0),7)</f>
        <v>7</v>
      </c>
      <c r="Z427">
        <f>IFERROR(VLOOKUP(Tabla1[[#This Row],[team_name]],ten_fem,2,0),7)</f>
        <v>7</v>
      </c>
      <c r="AA427">
        <f>IFERROR(VLOOKUP(Tabla1[[#This Row],[team_name]],rug_fem,2,0),7)</f>
        <v>7</v>
      </c>
      <c r="AB427">
        <f>IFERROR(VLOOKUP(Tabla1[[#This Row],[team_name]],sqs_fem,2,0),7)</f>
        <v>7</v>
      </c>
      <c r="AC427">
        <f>IFERROR(VLOOKUP(Tabla1[[#This Row],[team_name]],vlp_fem,2,0),7)</f>
        <v>7</v>
      </c>
      <c r="AD427">
        <f>IFERROR(VLOOKUP(Tabla1[[#This Row],[team_name]],tem_fem,2,0),7)</f>
        <v>7</v>
      </c>
      <c r="AE427">
        <f>IFERROR(VLOOKUP(Tabla1[[#This Row],[team_name]],bal_fem,2,0),7)</f>
        <v>7</v>
      </c>
      <c r="AF427">
        <f>IFERROR(VLOOKUP(Tabla1[[#This Row],[team_name]],hck_fem,2,0),7)</f>
        <v>7</v>
      </c>
      <c r="AG427">
        <f>IFERROR(VLOOKUP(Tabla1[[#This Row],[team_name]],esg_fem,2,0),7)</f>
        <v>7</v>
      </c>
      <c r="AH427">
        <f>IFERROR(VLOOKUP(Tabla1[[#This Row],[team_name]],esg_fem,2,0),7)</f>
        <v>7</v>
      </c>
      <c r="AI427">
        <v>7</v>
      </c>
      <c r="AJ427">
        <v>7</v>
      </c>
      <c r="AK427">
        <v>7</v>
      </c>
      <c r="AL427">
        <v>7</v>
      </c>
      <c r="AM427">
        <v>7</v>
      </c>
      <c r="AN427">
        <v>7</v>
      </c>
      <c r="AO427">
        <v>7</v>
      </c>
      <c r="AP427">
        <v>7</v>
      </c>
      <c r="AQ427">
        <v>7</v>
      </c>
      <c r="AR427">
        <v>7</v>
      </c>
      <c r="AS427">
        <v>7</v>
      </c>
      <c r="AT427">
        <v>7</v>
      </c>
      <c r="AU427">
        <v>7</v>
      </c>
      <c r="AV427">
        <v>7</v>
      </c>
      <c r="AW427">
        <v>7</v>
      </c>
      <c r="AX427">
        <v>7</v>
      </c>
      <c r="AY427">
        <v>7</v>
      </c>
      <c r="AZ427">
        <v>7</v>
      </c>
      <c r="BA427">
        <v>7</v>
      </c>
      <c r="BB427">
        <v>7</v>
      </c>
      <c r="BC427">
        <v>7</v>
      </c>
      <c r="BD427">
        <v>7</v>
      </c>
      <c r="BE427">
        <v>7</v>
      </c>
      <c r="BF427">
        <v>7</v>
      </c>
      <c r="BG427">
        <v>7</v>
      </c>
      <c r="BH427">
        <v>3</v>
      </c>
      <c r="BI427">
        <v>3</v>
      </c>
      <c r="BJ427">
        <v>7</v>
      </c>
      <c r="BK427">
        <v>7</v>
      </c>
      <c r="BL427">
        <v>7</v>
      </c>
      <c r="BM427">
        <v>7</v>
      </c>
    </row>
    <row r="428" spans="1:65" x14ac:dyDescent="0.25">
      <c r="A428">
        <v>204</v>
      </c>
      <c r="B428" t="s">
        <v>359</v>
      </c>
      <c r="C428">
        <f>IFERROR(VLOOKUP(Tabla1[[#This Row],[team_name]],fut_masc,2,0),7)</f>
        <v>4</v>
      </c>
      <c r="D428">
        <f>IFERROR(VLOOKUP(Tabla1[[#This Row],[team_name]],fut_fem,2,0),7)</f>
        <v>7</v>
      </c>
      <c r="E428">
        <f>IFERROR(VLOOKUP(Tabla1[[#This Row],[team_name]],fts_masc,2,0),7)</f>
        <v>7</v>
      </c>
      <c r="F428">
        <f>IFERROR(VLOOKUP(Tabla1[[#This Row],[team_name]],fts_fem,2,0),7)</f>
        <v>7</v>
      </c>
      <c r="G428">
        <f>IFERROR(VLOOKUP(Tabla1[[#This Row],[team_name]],vol_masc,2,0),7)</f>
        <v>7</v>
      </c>
      <c r="H428">
        <f>IFERROR(VLOOKUP(Tabla1[[#This Row],[team_name]],bas_masc,2,0),7)</f>
        <v>5</v>
      </c>
      <c r="I428">
        <f>IFERROR(VLOOKUP(Tabla1[[#This Row],[team_name]],bes_masc,2,0),7)</f>
        <v>5</v>
      </c>
      <c r="J428">
        <f>IFERROR(VLOOKUP(Tabla1[[#This Row],[team_name]],bad_masc,2,0),7)</f>
        <v>7</v>
      </c>
      <c r="K428">
        <f>IFERROR(VLOOKUP(Tabla1[[#This Row],[team_name]],cur_masc,2,0),7)</f>
        <v>7</v>
      </c>
      <c r="L428">
        <f>IFERROR(VLOOKUP(Tabla1[[#This Row],[team_name]],ten_masc,2,0),7)</f>
        <v>7</v>
      </c>
      <c r="M428">
        <f>IFERROR(VLOOKUP(Tabla1[[#This Row],[team_name]],rug_masc,2,0),7)</f>
        <v>4</v>
      </c>
      <c r="N428">
        <f>IFERROR(VLOOKUP(Tabla1[[#This Row],[team_name]],sqs_masc,2,0),7)</f>
        <v>7</v>
      </c>
      <c r="O428">
        <f>IFERROR(VLOOKUP(Tabla1[[#This Row],[team_name]],vlp_masc,2,0),7)</f>
        <v>7</v>
      </c>
      <c r="P428">
        <f>IFERROR(VLOOKUP(Tabla1[[#This Row],[team_name]],tem_masc,2,0),7)</f>
        <v>7</v>
      </c>
      <c r="Q428">
        <f>IFERROR(VLOOKUP(Tabla1[[#This Row],[team_name]],bal_masc,2,0),7)</f>
        <v>7</v>
      </c>
      <c r="R428">
        <f>IFERROR(VLOOKUP(Tabla1[[#This Row],[team_name]],hck_masc,2,0),7)</f>
        <v>6</v>
      </c>
      <c r="S428">
        <f>IFERROR(VLOOKUP(Tabla1[[#This Row],[team_name]],arc_masc,2,0),7)</f>
        <v>7</v>
      </c>
      <c r="T428">
        <f>IFERROR(VLOOKUP(Tabla1[[#This Row],[team_name]],esg_masc,2,0),7)</f>
        <v>7</v>
      </c>
      <c r="U428">
        <f>IFERROR(VLOOKUP(Tabla1[[#This Row],[team_name]],vol_fem,2,0),7)</f>
        <v>7</v>
      </c>
      <c r="V428">
        <f>IFERROR(VLOOKUP(Tabla1[[#This Row],[team_name]],bas_fem,2,0),7)</f>
        <v>7</v>
      </c>
      <c r="W428">
        <f>IFERROR(VLOOKUP(Tabla1[[#This Row],[team_name]],bes_fem,2,0),7)</f>
        <v>7</v>
      </c>
      <c r="X428">
        <f>IFERROR(VLOOKUP(Tabla1[[#This Row],[team_name]],bad_fem,2,0),7)</f>
        <v>7</v>
      </c>
      <c r="Y428">
        <f>IFERROR(VLOOKUP(Tabla1[[#This Row],[team_name]],cur_fem,2,0),7)</f>
        <v>7</v>
      </c>
      <c r="Z428">
        <f>IFERROR(VLOOKUP(Tabla1[[#This Row],[team_name]],ten_fem,2,0),7)</f>
        <v>7</v>
      </c>
      <c r="AA428">
        <f>IFERROR(VLOOKUP(Tabla1[[#This Row],[team_name]],rug_fem,2,0),7)</f>
        <v>7</v>
      </c>
      <c r="AB428">
        <f>IFERROR(VLOOKUP(Tabla1[[#This Row],[team_name]],sqs_fem,2,0),7)</f>
        <v>7</v>
      </c>
      <c r="AC428">
        <f>IFERROR(VLOOKUP(Tabla1[[#This Row],[team_name]],vlp_fem,2,0),7)</f>
        <v>7</v>
      </c>
      <c r="AD428">
        <f>IFERROR(VLOOKUP(Tabla1[[#This Row],[team_name]],tem_fem,2,0),7)</f>
        <v>7</v>
      </c>
      <c r="AE428">
        <f>IFERROR(VLOOKUP(Tabla1[[#This Row],[team_name]],bal_fem,2,0),7)</f>
        <v>7</v>
      </c>
      <c r="AF428">
        <f>IFERROR(VLOOKUP(Tabla1[[#This Row],[team_name]],hck_fem,2,0),7)</f>
        <v>7</v>
      </c>
      <c r="AG428">
        <f>IFERROR(VLOOKUP(Tabla1[[#This Row],[team_name]],esg_fem,2,0),7)</f>
        <v>7</v>
      </c>
      <c r="AH428">
        <f>IFERROR(VLOOKUP(Tabla1[[#This Row],[team_name]],esg_fem,2,0),7)</f>
        <v>7</v>
      </c>
      <c r="AI428">
        <v>3</v>
      </c>
      <c r="AJ428">
        <v>7</v>
      </c>
      <c r="AK428">
        <v>7</v>
      </c>
      <c r="AL428">
        <v>7</v>
      </c>
      <c r="AM428">
        <v>7</v>
      </c>
      <c r="AN428">
        <v>7</v>
      </c>
      <c r="AO428">
        <v>7</v>
      </c>
      <c r="AP428">
        <v>7</v>
      </c>
      <c r="AQ428">
        <v>7</v>
      </c>
      <c r="AR428">
        <v>7</v>
      </c>
      <c r="AS428">
        <v>7</v>
      </c>
      <c r="AT428">
        <v>7</v>
      </c>
      <c r="AU428">
        <v>7</v>
      </c>
      <c r="AV428">
        <v>7</v>
      </c>
      <c r="AW428">
        <v>7</v>
      </c>
      <c r="AX428">
        <v>7</v>
      </c>
      <c r="AY428">
        <v>7</v>
      </c>
      <c r="AZ428">
        <v>7</v>
      </c>
      <c r="BA428">
        <v>7</v>
      </c>
      <c r="BB428">
        <v>7</v>
      </c>
      <c r="BC428">
        <v>7</v>
      </c>
      <c r="BD428">
        <v>7</v>
      </c>
      <c r="BE428">
        <v>7</v>
      </c>
      <c r="BF428">
        <v>7</v>
      </c>
      <c r="BG428">
        <v>7</v>
      </c>
      <c r="BH428">
        <v>3</v>
      </c>
      <c r="BI428">
        <v>3</v>
      </c>
      <c r="BJ428">
        <v>7</v>
      </c>
      <c r="BK428">
        <v>7</v>
      </c>
      <c r="BL428">
        <v>7</v>
      </c>
      <c r="BM428">
        <v>7</v>
      </c>
    </row>
    <row r="429" spans="1:65" x14ac:dyDescent="0.25">
      <c r="A429">
        <v>205</v>
      </c>
      <c r="B429" t="s">
        <v>377</v>
      </c>
      <c r="C429">
        <f>IFERROR(VLOOKUP(Tabla1[[#This Row],[team_name]],fut_masc,2,0),7)</f>
        <v>2</v>
      </c>
      <c r="D429">
        <f>IFERROR(VLOOKUP(Tabla1[[#This Row],[team_name]],fut_fem,2,0),7)</f>
        <v>7</v>
      </c>
      <c r="E429">
        <f>IFERROR(VLOOKUP(Tabla1[[#This Row],[team_name]],fts_masc,2,0),7)</f>
        <v>3</v>
      </c>
      <c r="F429">
        <f>IFERROR(VLOOKUP(Tabla1[[#This Row],[team_name]],fts_fem,2,0),7)</f>
        <v>7</v>
      </c>
      <c r="G429">
        <f>IFERROR(VLOOKUP(Tabla1[[#This Row],[team_name]],vol_masc,2,0),7)</f>
        <v>7</v>
      </c>
      <c r="H429">
        <f>IFERROR(VLOOKUP(Tabla1[[#This Row],[team_name]],bas_masc,2,0),7)</f>
        <v>3</v>
      </c>
      <c r="I429">
        <f>IFERROR(VLOOKUP(Tabla1[[#This Row],[team_name]],bes_masc,2,0),7)</f>
        <v>7</v>
      </c>
      <c r="J429">
        <f>IFERROR(VLOOKUP(Tabla1[[#This Row],[team_name]],bad_masc,2,0),7)</f>
        <v>7</v>
      </c>
      <c r="K429">
        <f>IFERROR(VLOOKUP(Tabla1[[#This Row],[team_name]],cur_masc,2,0),7)</f>
        <v>7</v>
      </c>
      <c r="L429">
        <f>IFERROR(VLOOKUP(Tabla1[[#This Row],[team_name]],ten_masc,2,0),7)</f>
        <v>7</v>
      </c>
      <c r="M429">
        <f>IFERROR(VLOOKUP(Tabla1[[#This Row],[team_name]],rug_masc,2,0),7)</f>
        <v>2</v>
      </c>
      <c r="N429">
        <f>IFERROR(VLOOKUP(Tabla1[[#This Row],[team_name]],sqs_masc,2,0),7)</f>
        <v>7</v>
      </c>
      <c r="O429">
        <f>IFERROR(VLOOKUP(Tabla1[[#This Row],[team_name]],vlp_masc,2,0),7)</f>
        <v>4</v>
      </c>
      <c r="P429">
        <f>IFERROR(VLOOKUP(Tabla1[[#This Row],[team_name]],tem_masc,2,0),7)</f>
        <v>7</v>
      </c>
      <c r="Q429">
        <f>IFERROR(VLOOKUP(Tabla1[[#This Row],[team_name]],bal_masc,2,0),7)</f>
        <v>7</v>
      </c>
      <c r="R429">
        <f>IFERROR(VLOOKUP(Tabla1[[#This Row],[team_name]],hck_masc,2,0),7)</f>
        <v>4</v>
      </c>
      <c r="S429">
        <f>IFERROR(VLOOKUP(Tabla1[[#This Row],[team_name]],arc_masc,2,0),7)</f>
        <v>4</v>
      </c>
      <c r="T429">
        <f>IFERROR(VLOOKUP(Tabla1[[#This Row],[team_name]],esg_masc,2,0),7)</f>
        <v>7</v>
      </c>
      <c r="U429">
        <f>IFERROR(VLOOKUP(Tabla1[[#This Row],[team_name]],vol_fem,2,0),7)</f>
        <v>7</v>
      </c>
      <c r="V429">
        <f>IFERROR(VLOOKUP(Tabla1[[#This Row],[team_name]],bas_fem,2,0),7)</f>
        <v>7</v>
      </c>
      <c r="W429">
        <f>IFERROR(VLOOKUP(Tabla1[[#This Row],[team_name]],bes_fem,2,0),7)</f>
        <v>7</v>
      </c>
      <c r="X429">
        <f>IFERROR(VLOOKUP(Tabla1[[#This Row],[team_name]],bad_fem,2,0),7)</f>
        <v>7</v>
      </c>
      <c r="Y429">
        <f>IFERROR(VLOOKUP(Tabla1[[#This Row],[team_name]],cur_fem,2,0),7)</f>
        <v>7</v>
      </c>
      <c r="Z429">
        <f>IFERROR(VLOOKUP(Tabla1[[#This Row],[team_name]],ten_fem,2,0),7)</f>
        <v>7</v>
      </c>
      <c r="AA429">
        <f>IFERROR(VLOOKUP(Tabla1[[#This Row],[team_name]],rug_fem,2,0),7)</f>
        <v>7</v>
      </c>
      <c r="AB429">
        <f>IFERROR(VLOOKUP(Tabla1[[#This Row],[team_name]],sqs_fem,2,0),7)</f>
        <v>7</v>
      </c>
      <c r="AC429">
        <f>IFERROR(VLOOKUP(Tabla1[[#This Row],[team_name]],vlp_fem,2,0),7)</f>
        <v>7</v>
      </c>
      <c r="AD429">
        <f>IFERROR(VLOOKUP(Tabla1[[#This Row],[team_name]],tem_fem,2,0),7)</f>
        <v>7</v>
      </c>
      <c r="AE429">
        <f>IFERROR(VLOOKUP(Tabla1[[#This Row],[team_name]],bal_fem,2,0),7)</f>
        <v>7</v>
      </c>
      <c r="AF429">
        <f>IFERROR(VLOOKUP(Tabla1[[#This Row],[team_name]],hck_fem,2,0),7)</f>
        <v>7</v>
      </c>
      <c r="AG429">
        <f>IFERROR(VLOOKUP(Tabla1[[#This Row],[team_name]],esg_fem,2,0),7)</f>
        <v>7</v>
      </c>
      <c r="AH429">
        <f>IFERROR(VLOOKUP(Tabla1[[#This Row],[team_name]],esg_fem,2,0),7)</f>
        <v>7</v>
      </c>
      <c r="AI429">
        <v>7</v>
      </c>
      <c r="AJ429">
        <v>7</v>
      </c>
      <c r="AK429">
        <v>7</v>
      </c>
      <c r="AL429">
        <v>5</v>
      </c>
      <c r="AM429">
        <v>6</v>
      </c>
      <c r="AN429">
        <v>7</v>
      </c>
      <c r="AO429">
        <v>7</v>
      </c>
      <c r="AP429">
        <v>7</v>
      </c>
      <c r="AQ429">
        <v>7</v>
      </c>
      <c r="AR429">
        <v>7</v>
      </c>
      <c r="AS429">
        <v>7</v>
      </c>
      <c r="AT429">
        <v>7</v>
      </c>
      <c r="AU429">
        <v>7</v>
      </c>
      <c r="AV429">
        <v>7</v>
      </c>
      <c r="AW429">
        <v>6</v>
      </c>
      <c r="AX429">
        <v>6</v>
      </c>
      <c r="AY429">
        <v>7</v>
      </c>
      <c r="AZ429">
        <v>7</v>
      </c>
      <c r="BA429">
        <v>6</v>
      </c>
      <c r="BB429">
        <v>7</v>
      </c>
      <c r="BC429">
        <v>7</v>
      </c>
      <c r="BD429">
        <v>7</v>
      </c>
      <c r="BE429">
        <v>7</v>
      </c>
      <c r="BF429">
        <v>7</v>
      </c>
      <c r="BG429">
        <v>7</v>
      </c>
      <c r="BH429">
        <v>3</v>
      </c>
      <c r="BI429">
        <v>3</v>
      </c>
      <c r="BJ429">
        <v>7</v>
      </c>
      <c r="BK429">
        <v>7</v>
      </c>
      <c r="BL429">
        <v>7</v>
      </c>
      <c r="BM429">
        <v>7</v>
      </c>
    </row>
    <row r="430" spans="1:65" x14ac:dyDescent="0.25">
      <c r="A430">
        <v>206</v>
      </c>
      <c r="B430" t="s">
        <v>443</v>
      </c>
      <c r="C430">
        <f>IFERROR(VLOOKUP(Tabla1[[#This Row],[team_name]],fut_masc,2,0),7)</f>
        <v>3</v>
      </c>
      <c r="D430">
        <f>IFERROR(VLOOKUP(Tabla1[[#This Row],[team_name]],fut_fem,2,0),7)</f>
        <v>7</v>
      </c>
      <c r="E430">
        <f>IFERROR(VLOOKUP(Tabla1[[#This Row],[team_name]],fts_masc,2,0),7)</f>
        <v>3</v>
      </c>
      <c r="F430">
        <f>IFERROR(VLOOKUP(Tabla1[[#This Row],[team_name]],fts_fem,2,0),7)</f>
        <v>7</v>
      </c>
      <c r="G430">
        <f>IFERROR(VLOOKUP(Tabla1[[#This Row],[team_name]],vol_masc,2,0),7)</f>
        <v>6</v>
      </c>
      <c r="H430">
        <f>IFERROR(VLOOKUP(Tabla1[[#This Row],[team_name]],bas_masc,2,0),7)</f>
        <v>7</v>
      </c>
      <c r="I430">
        <f>IFERROR(VLOOKUP(Tabla1[[#This Row],[team_name]],bes_masc,2,0),7)</f>
        <v>7</v>
      </c>
      <c r="J430">
        <f>IFERROR(VLOOKUP(Tabla1[[#This Row],[team_name]],bad_masc,2,0),7)</f>
        <v>7</v>
      </c>
      <c r="K430">
        <f>IFERROR(VLOOKUP(Tabla1[[#This Row],[team_name]],cur_masc,2,0),7)</f>
        <v>7</v>
      </c>
      <c r="L430">
        <f>IFERROR(VLOOKUP(Tabla1[[#This Row],[team_name]],ten_masc,2,0),7)</f>
        <v>7</v>
      </c>
      <c r="M430">
        <f>IFERROR(VLOOKUP(Tabla1[[#This Row],[team_name]],rug_masc,2,0),7)</f>
        <v>6</v>
      </c>
      <c r="N430">
        <f>IFERROR(VLOOKUP(Tabla1[[#This Row],[team_name]],sqs_masc,2,0),7)</f>
        <v>7</v>
      </c>
      <c r="O430">
        <f>IFERROR(VLOOKUP(Tabla1[[#This Row],[team_name]],vlp_masc,2,0),7)</f>
        <v>7</v>
      </c>
      <c r="P430">
        <f>IFERROR(VLOOKUP(Tabla1[[#This Row],[team_name]],tem_masc,2,0),7)</f>
        <v>7</v>
      </c>
      <c r="Q430">
        <f>IFERROR(VLOOKUP(Tabla1[[#This Row],[team_name]],bal_masc,2,0),7)</f>
        <v>7</v>
      </c>
      <c r="R430">
        <f>IFERROR(VLOOKUP(Tabla1[[#This Row],[team_name]],hck_masc,2,0),7)</f>
        <v>5</v>
      </c>
      <c r="S430">
        <f>IFERROR(VLOOKUP(Tabla1[[#This Row],[team_name]],arc_masc,2,0),7)</f>
        <v>3</v>
      </c>
      <c r="T430">
        <f>IFERROR(VLOOKUP(Tabla1[[#This Row],[team_name]],esg_masc,2,0),7)</f>
        <v>3</v>
      </c>
      <c r="U430">
        <f>IFERROR(VLOOKUP(Tabla1[[#This Row],[team_name]],vol_fem,2,0),7)</f>
        <v>7</v>
      </c>
      <c r="V430">
        <f>IFERROR(VLOOKUP(Tabla1[[#This Row],[team_name]],bas_fem,2,0),7)</f>
        <v>7</v>
      </c>
      <c r="W430">
        <f>IFERROR(VLOOKUP(Tabla1[[#This Row],[team_name]],bes_fem,2,0),7)</f>
        <v>7</v>
      </c>
      <c r="X430">
        <f>IFERROR(VLOOKUP(Tabla1[[#This Row],[team_name]],bad_fem,2,0),7)</f>
        <v>7</v>
      </c>
      <c r="Y430">
        <f>IFERROR(VLOOKUP(Tabla1[[#This Row],[team_name]],cur_fem,2,0),7)</f>
        <v>7</v>
      </c>
      <c r="Z430">
        <f>IFERROR(VLOOKUP(Tabla1[[#This Row],[team_name]],ten_fem,2,0),7)</f>
        <v>7</v>
      </c>
      <c r="AA430">
        <f>IFERROR(VLOOKUP(Tabla1[[#This Row],[team_name]],rug_fem,2,0),7)</f>
        <v>7</v>
      </c>
      <c r="AB430">
        <f>IFERROR(VLOOKUP(Tabla1[[#This Row],[team_name]],sqs_fem,2,0),7)</f>
        <v>7</v>
      </c>
      <c r="AC430">
        <f>IFERROR(VLOOKUP(Tabla1[[#This Row],[team_name]],vlp_fem,2,0),7)</f>
        <v>7</v>
      </c>
      <c r="AD430">
        <f>IFERROR(VLOOKUP(Tabla1[[#This Row],[team_name]],tem_fem,2,0),7)</f>
        <v>7</v>
      </c>
      <c r="AE430">
        <f>IFERROR(VLOOKUP(Tabla1[[#This Row],[team_name]],bal_fem,2,0),7)</f>
        <v>7</v>
      </c>
      <c r="AF430">
        <f>IFERROR(VLOOKUP(Tabla1[[#This Row],[team_name]],hck_fem,2,0),7)</f>
        <v>7</v>
      </c>
      <c r="AG430">
        <f>IFERROR(VLOOKUP(Tabla1[[#This Row],[team_name]],esg_fem,2,0),7)</f>
        <v>7</v>
      </c>
      <c r="AH430">
        <f>IFERROR(VLOOKUP(Tabla1[[#This Row],[team_name]],esg_fem,2,0),7)</f>
        <v>7</v>
      </c>
      <c r="AI430">
        <v>5</v>
      </c>
      <c r="AJ430">
        <v>7</v>
      </c>
      <c r="AK430">
        <v>7</v>
      </c>
      <c r="AL430">
        <v>7</v>
      </c>
      <c r="AM430">
        <v>5</v>
      </c>
      <c r="AN430">
        <v>7</v>
      </c>
      <c r="AO430">
        <v>7</v>
      </c>
      <c r="AP430">
        <v>4</v>
      </c>
      <c r="AQ430">
        <v>6</v>
      </c>
      <c r="AR430">
        <v>7</v>
      </c>
      <c r="AS430">
        <v>2</v>
      </c>
      <c r="AT430">
        <v>7</v>
      </c>
      <c r="AU430">
        <v>6</v>
      </c>
      <c r="AV430">
        <v>7</v>
      </c>
      <c r="AW430">
        <v>5</v>
      </c>
      <c r="AX430">
        <v>6</v>
      </c>
      <c r="AY430">
        <v>7</v>
      </c>
      <c r="AZ430">
        <v>7</v>
      </c>
      <c r="BA430">
        <v>7</v>
      </c>
      <c r="BB430">
        <v>7</v>
      </c>
      <c r="BC430">
        <v>7</v>
      </c>
      <c r="BD430">
        <v>7</v>
      </c>
      <c r="BE430">
        <v>7</v>
      </c>
      <c r="BF430">
        <v>7</v>
      </c>
      <c r="BG430">
        <v>5</v>
      </c>
      <c r="BH430">
        <v>3</v>
      </c>
      <c r="BI430">
        <v>3</v>
      </c>
      <c r="BJ430">
        <v>7</v>
      </c>
      <c r="BK430">
        <v>7</v>
      </c>
      <c r="BL430">
        <v>7</v>
      </c>
      <c r="BM430">
        <v>7</v>
      </c>
    </row>
    <row r="431" spans="1:65" x14ac:dyDescent="0.25">
      <c r="A431">
        <v>207</v>
      </c>
      <c r="B431" t="s">
        <v>481</v>
      </c>
      <c r="C431">
        <f>IFERROR(VLOOKUP(Tabla1[[#This Row],[team_name]],fut_masc,2,0),7)</f>
        <v>7</v>
      </c>
      <c r="D431">
        <f>IFERROR(VLOOKUP(Tabla1[[#This Row],[team_name]],fut_fem,2,0),7)</f>
        <v>7</v>
      </c>
      <c r="E431">
        <f>IFERROR(VLOOKUP(Tabla1[[#This Row],[team_name]],fts_masc,2,0),7)</f>
        <v>5</v>
      </c>
      <c r="F431">
        <f>IFERROR(VLOOKUP(Tabla1[[#This Row],[team_name]],fts_fem,2,0),7)</f>
        <v>7</v>
      </c>
      <c r="G431">
        <f>IFERROR(VLOOKUP(Tabla1[[#This Row],[team_name]],vol_masc,2,0),7)</f>
        <v>7</v>
      </c>
      <c r="H431">
        <f>IFERROR(VLOOKUP(Tabla1[[#This Row],[team_name]],bas_masc,2,0),7)</f>
        <v>6</v>
      </c>
      <c r="I431">
        <f>IFERROR(VLOOKUP(Tabla1[[#This Row],[team_name]],bes_masc,2,0),7)</f>
        <v>7</v>
      </c>
      <c r="J431">
        <f>IFERROR(VLOOKUP(Tabla1[[#This Row],[team_name]],bad_masc,2,0),7)</f>
        <v>7</v>
      </c>
      <c r="K431">
        <f>IFERROR(VLOOKUP(Tabla1[[#This Row],[team_name]],cur_masc,2,0),7)</f>
        <v>7</v>
      </c>
      <c r="L431">
        <f>IFERROR(VLOOKUP(Tabla1[[#This Row],[team_name]],ten_masc,2,0),7)</f>
        <v>7</v>
      </c>
      <c r="M431">
        <f>IFERROR(VLOOKUP(Tabla1[[#This Row],[team_name]],rug_masc,2,0),7)</f>
        <v>6</v>
      </c>
      <c r="N431">
        <f>IFERROR(VLOOKUP(Tabla1[[#This Row],[team_name]],sqs_masc,2,0),7)</f>
        <v>7</v>
      </c>
      <c r="O431">
        <f>IFERROR(VLOOKUP(Tabla1[[#This Row],[team_name]],vlp_masc,2,0),7)</f>
        <v>7</v>
      </c>
      <c r="P431">
        <f>IFERROR(VLOOKUP(Tabla1[[#This Row],[team_name]],tem_masc,2,0),7)</f>
        <v>7</v>
      </c>
      <c r="Q431">
        <f>IFERROR(VLOOKUP(Tabla1[[#This Row],[team_name]],bal_masc,2,0),7)</f>
        <v>7</v>
      </c>
      <c r="R431">
        <f>IFERROR(VLOOKUP(Tabla1[[#This Row],[team_name]],hck_masc,2,0),7)</f>
        <v>4</v>
      </c>
      <c r="S431">
        <f>IFERROR(VLOOKUP(Tabla1[[#This Row],[team_name]],arc_masc,2,0),7)</f>
        <v>7</v>
      </c>
      <c r="T431">
        <f>IFERROR(VLOOKUP(Tabla1[[#This Row],[team_name]],esg_masc,2,0),7)</f>
        <v>7</v>
      </c>
      <c r="U431">
        <f>IFERROR(VLOOKUP(Tabla1[[#This Row],[team_name]],vol_fem,2,0),7)</f>
        <v>7</v>
      </c>
      <c r="V431">
        <f>IFERROR(VLOOKUP(Tabla1[[#This Row],[team_name]],bas_fem,2,0),7)</f>
        <v>7</v>
      </c>
      <c r="W431">
        <f>IFERROR(VLOOKUP(Tabla1[[#This Row],[team_name]],bes_fem,2,0),7)</f>
        <v>7</v>
      </c>
      <c r="X431">
        <f>IFERROR(VLOOKUP(Tabla1[[#This Row],[team_name]],bad_fem,2,0),7)</f>
        <v>7</v>
      </c>
      <c r="Y431">
        <f>IFERROR(VLOOKUP(Tabla1[[#This Row],[team_name]],cur_fem,2,0),7)</f>
        <v>7</v>
      </c>
      <c r="Z431">
        <f>IFERROR(VLOOKUP(Tabla1[[#This Row],[team_name]],ten_fem,2,0),7)</f>
        <v>7</v>
      </c>
      <c r="AA431">
        <f>IFERROR(VLOOKUP(Tabla1[[#This Row],[team_name]],rug_fem,2,0),7)</f>
        <v>7</v>
      </c>
      <c r="AB431">
        <f>IFERROR(VLOOKUP(Tabla1[[#This Row],[team_name]],sqs_fem,2,0),7)</f>
        <v>7</v>
      </c>
      <c r="AC431">
        <f>IFERROR(VLOOKUP(Tabla1[[#This Row],[team_name]],vlp_fem,2,0),7)</f>
        <v>7</v>
      </c>
      <c r="AD431">
        <f>IFERROR(VLOOKUP(Tabla1[[#This Row],[team_name]],tem_fem,2,0),7)</f>
        <v>7</v>
      </c>
      <c r="AE431">
        <f>IFERROR(VLOOKUP(Tabla1[[#This Row],[team_name]],bal_fem,2,0),7)</f>
        <v>7</v>
      </c>
      <c r="AF431">
        <f>IFERROR(VLOOKUP(Tabla1[[#This Row],[team_name]],hck_fem,2,0),7)</f>
        <v>7</v>
      </c>
      <c r="AG431">
        <f>IFERROR(VLOOKUP(Tabla1[[#This Row],[team_name]],esg_fem,2,0),7)</f>
        <v>7</v>
      </c>
      <c r="AH431">
        <f>IFERROR(VLOOKUP(Tabla1[[#This Row],[team_name]],esg_fem,2,0),7)</f>
        <v>7</v>
      </c>
      <c r="AI431">
        <v>7</v>
      </c>
      <c r="AJ431">
        <v>7</v>
      </c>
      <c r="AK431">
        <v>7</v>
      </c>
      <c r="AL431">
        <v>7</v>
      </c>
      <c r="AM431">
        <v>7</v>
      </c>
      <c r="AN431">
        <v>7</v>
      </c>
      <c r="AO431">
        <v>7</v>
      </c>
      <c r="AP431">
        <v>7</v>
      </c>
      <c r="AQ431">
        <v>7</v>
      </c>
      <c r="AR431">
        <v>7</v>
      </c>
      <c r="AS431">
        <v>7</v>
      </c>
      <c r="AT431">
        <v>7</v>
      </c>
      <c r="AU431">
        <v>7</v>
      </c>
      <c r="AV431">
        <v>7</v>
      </c>
      <c r="AW431">
        <v>7</v>
      </c>
      <c r="AX431">
        <v>7</v>
      </c>
      <c r="AY431">
        <v>7</v>
      </c>
      <c r="AZ431">
        <v>7</v>
      </c>
      <c r="BA431">
        <v>7</v>
      </c>
      <c r="BB431">
        <v>7</v>
      </c>
      <c r="BC431">
        <v>7</v>
      </c>
      <c r="BD431">
        <v>7</v>
      </c>
      <c r="BE431">
        <v>7</v>
      </c>
      <c r="BF431">
        <v>7</v>
      </c>
      <c r="BG431">
        <v>7</v>
      </c>
      <c r="BH431">
        <v>3</v>
      </c>
      <c r="BI431">
        <v>3</v>
      </c>
      <c r="BJ431">
        <v>7</v>
      </c>
      <c r="BK431">
        <v>7</v>
      </c>
      <c r="BL431">
        <v>7</v>
      </c>
      <c r="BM431">
        <v>7</v>
      </c>
    </row>
    <row r="432" spans="1:65" x14ac:dyDescent="0.25">
      <c r="A432">
        <v>208</v>
      </c>
      <c r="B432" t="s">
        <v>351</v>
      </c>
      <c r="C432">
        <f>IFERROR(VLOOKUP(Tabla1[[#This Row],[team_name]],fut_masc,2,0),7)</f>
        <v>3</v>
      </c>
      <c r="D432">
        <f>IFERROR(VLOOKUP(Tabla1[[#This Row],[team_name]],fut_fem,2,0),7)</f>
        <v>7</v>
      </c>
      <c r="E432">
        <f>IFERROR(VLOOKUP(Tabla1[[#This Row],[team_name]],fts_masc,2,0),7)</f>
        <v>2</v>
      </c>
      <c r="F432">
        <f>IFERROR(VLOOKUP(Tabla1[[#This Row],[team_name]],fts_fem,2,0),7)</f>
        <v>7</v>
      </c>
      <c r="G432">
        <f>IFERROR(VLOOKUP(Tabla1[[#This Row],[team_name]],vol_masc,2,0),7)</f>
        <v>4</v>
      </c>
      <c r="H432">
        <f>IFERROR(VLOOKUP(Tabla1[[#This Row],[team_name]],bas_masc,2,0),7)</f>
        <v>3</v>
      </c>
      <c r="I432">
        <f>IFERROR(VLOOKUP(Tabla1[[#This Row],[team_name]],bes_masc,2,0),7)</f>
        <v>1</v>
      </c>
      <c r="J432">
        <f>IFERROR(VLOOKUP(Tabla1[[#This Row],[team_name]],bad_masc,2,0),7)</f>
        <v>7</v>
      </c>
      <c r="K432">
        <f>IFERROR(VLOOKUP(Tabla1[[#This Row],[team_name]],cur_masc,2,0),7)</f>
        <v>7</v>
      </c>
      <c r="L432">
        <f>IFERROR(VLOOKUP(Tabla1[[#This Row],[team_name]],ten_masc,2,0),7)</f>
        <v>7</v>
      </c>
      <c r="M432">
        <f>IFERROR(VLOOKUP(Tabla1[[#This Row],[team_name]],rug_masc,2,0),7)</f>
        <v>5</v>
      </c>
      <c r="N432">
        <f>IFERROR(VLOOKUP(Tabla1[[#This Row],[team_name]],sqs_masc,2,0),7)</f>
        <v>7</v>
      </c>
      <c r="O432">
        <f>IFERROR(VLOOKUP(Tabla1[[#This Row],[team_name]],vlp_masc,2,0),7)</f>
        <v>4</v>
      </c>
      <c r="P432">
        <f>IFERROR(VLOOKUP(Tabla1[[#This Row],[team_name]],tem_masc,2,0),7)</f>
        <v>6</v>
      </c>
      <c r="Q432">
        <f>IFERROR(VLOOKUP(Tabla1[[#This Row],[team_name]],bal_masc,2,0),7)</f>
        <v>7</v>
      </c>
      <c r="R432">
        <f>IFERROR(VLOOKUP(Tabla1[[#This Row],[team_name]],hck_masc,2,0),7)</f>
        <v>3</v>
      </c>
      <c r="S432">
        <f>IFERROR(VLOOKUP(Tabla1[[#This Row],[team_name]],arc_masc,2,0),7)</f>
        <v>5</v>
      </c>
      <c r="T432">
        <f>IFERROR(VLOOKUP(Tabla1[[#This Row],[team_name]],esg_masc,2,0),7)</f>
        <v>2</v>
      </c>
      <c r="U432">
        <f>IFERROR(VLOOKUP(Tabla1[[#This Row],[team_name]],vol_fem,2,0),7)</f>
        <v>7</v>
      </c>
      <c r="V432">
        <f>IFERROR(VLOOKUP(Tabla1[[#This Row],[team_name]],bas_fem,2,0),7)</f>
        <v>7</v>
      </c>
      <c r="W432">
        <f>IFERROR(VLOOKUP(Tabla1[[#This Row],[team_name]],bes_fem,2,0),7)</f>
        <v>7</v>
      </c>
      <c r="X432">
        <f>IFERROR(VLOOKUP(Tabla1[[#This Row],[team_name]],bad_fem,2,0),7)</f>
        <v>7</v>
      </c>
      <c r="Y432">
        <f>IFERROR(VLOOKUP(Tabla1[[#This Row],[team_name]],cur_fem,2,0),7)</f>
        <v>7</v>
      </c>
      <c r="Z432">
        <f>IFERROR(VLOOKUP(Tabla1[[#This Row],[team_name]],ten_fem,2,0),7)</f>
        <v>7</v>
      </c>
      <c r="AA432">
        <f>IFERROR(VLOOKUP(Tabla1[[#This Row],[team_name]],rug_fem,2,0),7)</f>
        <v>7</v>
      </c>
      <c r="AB432">
        <f>IFERROR(VLOOKUP(Tabla1[[#This Row],[team_name]],sqs_fem,2,0),7)</f>
        <v>7</v>
      </c>
      <c r="AC432">
        <f>IFERROR(VLOOKUP(Tabla1[[#This Row],[team_name]],vlp_fem,2,0),7)</f>
        <v>7</v>
      </c>
      <c r="AD432">
        <f>IFERROR(VLOOKUP(Tabla1[[#This Row],[team_name]],tem_fem,2,0),7)</f>
        <v>7</v>
      </c>
      <c r="AE432">
        <f>IFERROR(VLOOKUP(Tabla1[[#This Row],[team_name]],bal_fem,2,0),7)</f>
        <v>7</v>
      </c>
      <c r="AF432">
        <f>IFERROR(VLOOKUP(Tabla1[[#This Row],[team_name]],hck_fem,2,0),7)</f>
        <v>7</v>
      </c>
      <c r="AG432">
        <f>IFERROR(VLOOKUP(Tabla1[[#This Row],[team_name]],esg_fem,2,0),7)</f>
        <v>7</v>
      </c>
      <c r="AH432">
        <f>IFERROR(VLOOKUP(Tabla1[[#This Row],[team_name]],esg_fem,2,0),7)</f>
        <v>7</v>
      </c>
      <c r="AI432">
        <v>4</v>
      </c>
      <c r="AJ432">
        <v>4</v>
      </c>
      <c r="AK432">
        <v>7</v>
      </c>
      <c r="AL432">
        <v>7</v>
      </c>
      <c r="AM432">
        <v>7</v>
      </c>
      <c r="AN432">
        <v>6</v>
      </c>
      <c r="AO432">
        <v>7</v>
      </c>
      <c r="AP432">
        <v>7</v>
      </c>
      <c r="AQ432">
        <v>7</v>
      </c>
      <c r="AR432">
        <v>7</v>
      </c>
      <c r="AS432">
        <v>4</v>
      </c>
      <c r="AT432">
        <v>7</v>
      </c>
      <c r="AU432">
        <v>6</v>
      </c>
      <c r="AV432">
        <v>4</v>
      </c>
      <c r="AW432">
        <v>7</v>
      </c>
      <c r="AX432">
        <v>7</v>
      </c>
      <c r="AY432">
        <v>7</v>
      </c>
      <c r="AZ432">
        <v>7</v>
      </c>
      <c r="BA432">
        <v>5</v>
      </c>
      <c r="BB432">
        <v>7</v>
      </c>
      <c r="BC432">
        <v>7</v>
      </c>
      <c r="BD432">
        <v>7</v>
      </c>
      <c r="BE432">
        <v>7</v>
      </c>
      <c r="BF432">
        <v>7</v>
      </c>
      <c r="BG432">
        <v>7</v>
      </c>
      <c r="BH432">
        <v>3</v>
      </c>
      <c r="BI432">
        <v>3</v>
      </c>
      <c r="BJ432">
        <v>7</v>
      </c>
      <c r="BK432">
        <v>7</v>
      </c>
      <c r="BL432">
        <v>7</v>
      </c>
      <c r="BM432">
        <v>7</v>
      </c>
    </row>
    <row r="433" spans="1:65" x14ac:dyDescent="0.25">
      <c r="A433">
        <v>209</v>
      </c>
      <c r="B433" t="s">
        <v>438</v>
      </c>
      <c r="C433">
        <f>IFERROR(VLOOKUP(Tabla1[[#This Row],[team_name]],fut_masc,2,0),7)</f>
        <v>5</v>
      </c>
      <c r="D433">
        <f>IFERROR(VLOOKUP(Tabla1[[#This Row],[team_name]],fut_fem,2,0),7)</f>
        <v>7</v>
      </c>
      <c r="E433">
        <f>IFERROR(VLOOKUP(Tabla1[[#This Row],[team_name]],fts_masc,2,0),7)</f>
        <v>2</v>
      </c>
      <c r="F433">
        <f>IFERROR(VLOOKUP(Tabla1[[#This Row],[team_name]],fts_fem,2,0),7)</f>
        <v>7</v>
      </c>
      <c r="G433">
        <f>IFERROR(VLOOKUP(Tabla1[[#This Row],[team_name]],vol_masc,2,0),7)</f>
        <v>4</v>
      </c>
      <c r="H433">
        <f>IFERROR(VLOOKUP(Tabla1[[#This Row],[team_name]],bas_masc,2,0),7)</f>
        <v>6</v>
      </c>
      <c r="I433">
        <f>IFERROR(VLOOKUP(Tabla1[[#This Row],[team_name]],bes_masc,2,0),7)</f>
        <v>6</v>
      </c>
      <c r="J433">
        <f>IFERROR(VLOOKUP(Tabla1[[#This Row],[team_name]],bad_masc,2,0),7)</f>
        <v>6</v>
      </c>
      <c r="K433">
        <f>IFERROR(VLOOKUP(Tabla1[[#This Row],[team_name]],cur_masc,2,0),7)</f>
        <v>7</v>
      </c>
      <c r="L433">
        <f>IFERROR(VLOOKUP(Tabla1[[#This Row],[team_name]],ten_masc,2,0),7)</f>
        <v>7</v>
      </c>
      <c r="M433">
        <f>IFERROR(VLOOKUP(Tabla1[[#This Row],[team_name]],rug_masc,2,0),7)</f>
        <v>7</v>
      </c>
      <c r="N433">
        <f>IFERROR(VLOOKUP(Tabla1[[#This Row],[team_name]],sqs_masc,2,0),7)</f>
        <v>7</v>
      </c>
      <c r="O433">
        <f>IFERROR(VLOOKUP(Tabla1[[#This Row],[team_name]],vlp_masc,2,0),7)</f>
        <v>7</v>
      </c>
      <c r="P433">
        <f>IFERROR(VLOOKUP(Tabla1[[#This Row],[team_name]],tem_masc,2,0),7)</f>
        <v>7</v>
      </c>
      <c r="Q433">
        <f>IFERROR(VLOOKUP(Tabla1[[#This Row],[team_name]],bal_masc,2,0),7)</f>
        <v>7</v>
      </c>
      <c r="R433">
        <f>IFERROR(VLOOKUP(Tabla1[[#This Row],[team_name]],hck_masc,2,0),7)</f>
        <v>5</v>
      </c>
      <c r="S433">
        <f>IFERROR(VLOOKUP(Tabla1[[#This Row],[team_name]],arc_masc,2,0),7)</f>
        <v>3</v>
      </c>
      <c r="T433">
        <f>IFERROR(VLOOKUP(Tabla1[[#This Row],[team_name]],esg_masc,2,0),7)</f>
        <v>5</v>
      </c>
      <c r="U433">
        <f>IFERROR(VLOOKUP(Tabla1[[#This Row],[team_name]],vol_fem,2,0),7)</f>
        <v>7</v>
      </c>
      <c r="V433">
        <f>IFERROR(VLOOKUP(Tabla1[[#This Row],[team_name]],bas_fem,2,0),7)</f>
        <v>7</v>
      </c>
      <c r="W433">
        <f>IFERROR(VLOOKUP(Tabla1[[#This Row],[team_name]],bes_fem,2,0),7)</f>
        <v>7</v>
      </c>
      <c r="X433">
        <f>IFERROR(VLOOKUP(Tabla1[[#This Row],[team_name]],bad_fem,2,0),7)</f>
        <v>7</v>
      </c>
      <c r="Y433">
        <f>IFERROR(VLOOKUP(Tabla1[[#This Row],[team_name]],cur_fem,2,0),7)</f>
        <v>7</v>
      </c>
      <c r="Z433">
        <f>IFERROR(VLOOKUP(Tabla1[[#This Row],[team_name]],ten_fem,2,0),7)</f>
        <v>7</v>
      </c>
      <c r="AA433">
        <f>IFERROR(VLOOKUP(Tabla1[[#This Row],[team_name]],rug_fem,2,0),7)</f>
        <v>7</v>
      </c>
      <c r="AB433">
        <f>IFERROR(VLOOKUP(Tabla1[[#This Row],[team_name]],sqs_fem,2,0),7)</f>
        <v>7</v>
      </c>
      <c r="AC433">
        <f>IFERROR(VLOOKUP(Tabla1[[#This Row],[team_name]],vlp_fem,2,0),7)</f>
        <v>7</v>
      </c>
      <c r="AD433">
        <f>IFERROR(VLOOKUP(Tabla1[[#This Row],[team_name]],tem_fem,2,0),7)</f>
        <v>7</v>
      </c>
      <c r="AE433">
        <f>IFERROR(VLOOKUP(Tabla1[[#This Row],[team_name]],bal_fem,2,0),7)</f>
        <v>7</v>
      </c>
      <c r="AF433">
        <f>IFERROR(VLOOKUP(Tabla1[[#This Row],[team_name]],hck_fem,2,0),7)</f>
        <v>7</v>
      </c>
      <c r="AG433">
        <f>IFERROR(VLOOKUP(Tabla1[[#This Row],[team_name]],esg_fem,2,0),7)</f>
        <v>7</v>
      </c>
      <c r="AH433">
        <f>IFERROR(VLOOKUP(Tabla1[[#This Row],[team_name]],esg_fem,2,0),7)</f>
        <v>7</v>
      </c>
      <c r="AI433">
        <v>7</v>
      </c>
      <c r="AJ433">
        <v>7</v>
      </c>
      <c r="AK433">
        <v>7</v>
      </c>
      <c r="AL433">
        <v>7</v>
      </c>
      <c r="AM433">
        <v>7</v>
      </c>
      <c r="AN433">
        <v>7</v>
      </c>
      <c r="AO433">
        <v>7</v>
      </c>
      <c r="AP433">
        <v>6</v>
      </c>
      <c r="AQ433">
        <v>7</v>
      </c>
      <c r="AR433">
        <v>7</v>
      </c>
      <c r="AS433">
        <v>3</v>
      </c>
      <c r="AT433">
        <v>7</v>
      </c>
      <c r="AU433">
        <v>7</v>
      </c>
      <c r="AV433">
        <v>7</v>
      </c>
      <c r="AW433">
        <v>7</v>
      </c>
      <c r="AX433">
        <v>7</v>
      </c>
      <c r="AY433">
        <v>7</v>
      </c>
      <c r="AZ433">
        <v>7</v>
      </c>
      <c r="BA433">
        <v>5</v>
      </c>
      <c r="BB433">
        <v>7</v>
      </c>
      <c r="BC433">
        <v>7</v>
      </c>
      <c r="BD433">
        <v>7</v>
      </c>
      <c r="BE433">
        <v>7</v>
      </c>
      <c r="BF433">
        <v>7</v>
      </c>
      <c r="BG433">
        <v>7</v>
      </c>
      <c r="BH433">
        <v>3</v>
      </c>
      <c r="BI433">
        <v>3</v>
      </c>
      <c r="BJ433">
        <v>7</v>
      </c>
      <c r="BK433">
        <v>7</v>
      </c>
      <c r="BL433">
        <v>7</v>
      </c>
      <c r="BM433">
        <v>7</v>
      </c>
    </row>
    <row r="434" spans="1:65" x14ac:dyDescent="0.25">
      <c r="A434">
        <v>210</v>
      </c>
      <c r="B434" t="s">
        <v>319</v>
      </c>
      <c r="C434">
        <f>IFERROR(VLOOKUP(Tabla1[[#This Row],[team_name]],fut_masc,2,0),7)</f>
        <v>7</v>
      </c>
      <c r="D434">
        <f>IFERROR(VLOOKUP(Tabla1[[#This Row],[team_name]],fut_fem,2,0),7)</f>
        <v>7</v>
      </c>
      <c r="E434">
        <f>IFERROR(VLOOKUP(Tabla1[[#This Row],[team_name]],fts_masc,2,0),7)</f>
        <v>7</v>
      </c>
      <c r="F434">
        <f>IFERROR(VLOOKUP(Tabla1[[#This Row],[team_name]],fts_fem,2,0),7)</f>
        <v>7</v>
      </c>
      <c r="G434">
        <f>IFERROR(VLOOKUP(Tabla1[[#This Row],[team_name]],vol_masc,2,0),7)</f>
        <v>7</v>
      </c>
      <c r="H434">
        <f>IFERROR(VLOOKUP(Tabla1[[#This Row],[team_name]],bas_masc,2,0),7)</f>
        <v>7</v>
      </c>
      <c r="I434">
        <f>IFERROR(VLOOKUP(Tabla1[[#This Row],[team_name]],bes_masc,2,0),7)</f>
        <v>7</v>
      </c>
      <c r="J434">
        <f>IFERROR(VLOOKUP(Tabla1[[#This Row],[team_name]],bad_masc,2,0),7)</f>
        <v>7</v>
      </c>
      <c r="K434">
        <f>IFERROR(VLOOKUP(Tabla1[[#This Row],[team_name]],cur_masc,2,0),7)</f>
        <v>7</v>
      </c>
      <c r="L434">
        <f>IFERROR(VLOOKUP(Tabla1[[#This Row],[team_name]],ten_masc,2,0),7)</f>
        <v>7</v>
      </c>
      <c r="M434">
        <f>IFERROR(VLOOKUP(Tabla1[[#This Row],[team_name]],rug_masc,2,0),7)</f>
        <v>7</v>
      </c>
      <c r="N434">
        <f>IFERROR(VLOOKUP(Tabla1[[#This Row],[team_name]],sqs_masc,2,0),7)</f>
        <v>7</v>
      </c>
      <c r="O434">
        <f>IFERROR(VLOOKUP(Tabla1[[#This Row],[team_name]],vlp_masc,2,0),7)</f>
        <v>7</v>
      </c>
      <c r="P434">
        <f>IFERROR(VLOOKUP(Tabla1[[#This Row],[team_name]],tem_masc,2,0),7)</f>
        <v>7</v>
      </c>
      <c r="Q434">
        <f>IFERROR(VLOOKUP(Tabla1[[#This Row],[team_name]],bal_masc,2,0),7)</f>
        <v>7</v>
      </c>
      <c r="R434">
        <f>IFERROR(VLOOKUP(Tabla1[[#This Row],[team_name]],hck_masc,2,0),7)</f>
        <v>7</v>
      </c>
      <c r="S434">
        <f>IFERROR(VLOOKUP(Tabla1[[#This Row],[team_name]],arc_masc,2,0),7)</f>
        <v>7</v>
      </c>
      <c r="T434">
        <f>IFERROR(VLOOKUP(Tabla1[[#This Row],[team_name]],esg_masc,2,0),7)</f>
        <v>7</v>
      </c>
      <c r="U434">
        <f>IFERROR(VLOOKUP(Tabla1[[#This Row],[team_name]],vol_fem,2,0),7)</f>
        <v>7</v>
      </c>
      <c r="V434">
        <f>IFERROR(VLOOKUP(Tabla1[[#This Row],[team_name]],bas_fem,2,0),7)</f>
        <v>7</v>
      </c>
      <c r="W434">
        <f>IFERROR(VLOOKUP(Tabla1[[#This Row],[team_name]],bes_fem,2,0),7)</f>
        <v>7</v>
      </c>
      <c r="X434">
        <f>IFERROR(VLOOKUP(Tabla1[[#This Row],[team_name]],bad_fem,2,0),7)</f>
        <v>7</v>
      </c>
      <c r="Y434">
        <f>IFERROR(VLOOKUP(Tabla1[[#This Row],[team_name]],cur_fem,2,0),7)</f>
        <v>7</v>
      </c>
      <c r="Z434">
        <f>IFERROR(VLOOKUP(Tabla1[[#This Row],[team_name]],ten_fem,2,0),7)</f>
        <v>7</v>
      </c>
      <c r="AA434">
        <f>IFERROR(VLOOKUP(Tabla1[[#This Row],[team_name]],rug_fem,2,0),7)</f>
        <v>7</v>
      </c>
      <c r="AB434">
        <f>IFERROR(VLOOKUP(Tabla1[[#This Row],[team_name]],sqs_fem,2,0),7)</f>
        <v>7</v>
      </c>
      <c r="AC434">
        <f>IFERROR(VLOOKUP(Tabla1[[#This Row],[team_name]],vlp_fem,2,0),7)</f>
        <v>7</v>
      </c>
      <c r="AD434">
        <f>IFERROR(VLOOKUP(Tabla1[[#This Row],[team_name]],tem_fem,2,0),7)</f>
        <v>7</v>
      </c>
      <c r="AE434">
        <f>IFERROR(VLOOKUP(Tabla1[[#This Row],[team_name]],bal_fem,2,0),7)</f>
        <v>7</v>
      </c>
      <c r="AF434">
        <f>IFERROR(VLOOKUP(Tabla1[[#This Row],[team_name]],hck_fem,2,0),7)</f>
        <v>7</v>
      </c>
      <c r="AG434">
        <f>IFERROR(VLOOKUP(Tabla1[[#This Row],[team_name]],esg_fem,2,0),7)</f>
        <v>7</v>
      </c>
      <c r="AH434">
        <f>IFERROR(VLOOKUP(Tabla1[[#This Row],[team_name]],esg_fem,2,0),7)</f>
        <v>7</v>
      </c>
      <c r="AI434">
        <v>7</v>
      </c>
      <c r="AJ434">
        <v>7</v>
      </c>
      <c r="AK434">
        <v>7</v>
      </c>
      <c r="AL434">
        <v>7</v>
      </c>
      <c r="AM434">
        <v>7</v>
      </c>
      <c r="AN434">
        <v>7</v>
      </c>
      <c r="AO434">
        <v>7</v>
      </c>
      <c r="AP434">
        <v>7</v>
      </c>
      <c r="AQ434">
        <v>7</v>
      </c>
      <c r="AR434">
        <v>7</v>
      </c>
      <c r="AS434">
        <v>7</v>
      </c>
      <c r="AT434">
        <v>7</v>
      </c>
      <c r="AU434">
        <v>7</v>
      </c>
      <c r="AV434">
        <v>7</v>
      </c>
      <c r="AW434">
        <v>7</v>
      </c>
      <c r="AX434">
        <v>7</v>
      </c>
      <c r="AY434">
        <v>7</v>
      </c>
      <c r="AZ434">
        <v>7</v>
      </c>
      <c r="BA434">
        <v>7</v>
      </c>
      <c r="BB434">
        <v>7</v>
      </c>
      <c r="BC434">
        <v>7</v>
      </c>
      <c r="BD434">
        <v>7</v>
      </c>
      <c r="BE434">
        <v>7</v>
      </c>
      <c r="BF434">
        <v>7</v>
      </c>
      <c r="BG434">
        <v>7</v>
      </c>
      <c r="BH434">
        <v>3</v>
      </c>
      <c r="BI434">
        <v>3</v>
      </c>
      <c r="BJ434">
        <v>7</v>
      </c>
      <c r="BK434">
        <v>7</v>
      </c>
      <c r="BL434">
        <v>7</v>
      </c>
      <c r="BM434">
        <v>7</v>
      </c>
    </row>
    <row r="435" spans="1:65" x14ac:dyDescent="0.25">
      <c r="A435">
        <v>211</v>
      </c>
      <c r="B435" t="s">
        <v>471</v>
      </c>
      <c r="C435">
        <f>IFERROR(VLOOKUP(Tabla1[[#This Row],[team_name]],fut_masc,2,0),7)</f>
        <v>6</v>
      </c>
      <c r="D435">
        <f>IFERROR(VLOOKUP(Tabla1[[#This Row],[team_name]],fut_fem,2,0),7)</f>
        <v>7</v>
      </c>
      <c r="E435">
        <f>IFERROR(VLOOKUP(Tabla1[[#This Row],[team_name]],fts_masc,2,0),7)</f>
        <v>7</v>
      </c>
      <c r="F435">
        <f>IFERROR(VLOOKUP(Tabla1[[#This Row],[team_name]],fts_fem,2,0),7)</f>
        <v>7</v>
      </c>
      <c r="G435">
        <f>IFERROR(VLOOKUP(Tabla1[[#This Row],[team_name]],vol_masc,2,0),7)</f>
        <v>7</v>
      </c>
      <c r="H435">
        <f>IFERROR(VLOOKUP(Tabla1[[#This Row],[team_name]],bas_masc,2,0),7)</f>
        <v>7</v>
      </c>
      <c r="I435">
        <f>IFERROR(VLOOKUP(Tabla1[[#This Row],[team_name]],bes_masc,2,0),7)</f>
        <v>7</v>
      </c>
      <c r="J435">
        <f>IFERROR(VLOOKUP(Tabla1[[#This Row],[team_name]],bad_masc,2,0),7)</f>
        <v>7</v>
      </c>
      <c r="K435">
        <f>IFERROR(VLOOKUP(Tabla1[[#This Row],[team_name]],cur_masc,2,0),7)</f>
        <v>7</v>
      </c>
      <c r="L435">
        <f>IFERROR(VLOOKUP(Tabla1[[#This Row],[team_name]],ten_masc,2,0),7)</f>
        <v>7</v>
      </c>
      <c r="M435">
        <f>IFERROR(VLOOKUP(Tabla1[[#This Row],[team_name]],rug_masc,2,0),7)</f>
        <v>7</v>
      </c>
      <c r="N435">
        <f>IFERROR(VLOOKUP(Tabla1[[#This Row],[team_name]],sqs_masc,2,0),7)</f>
        <v>7</v>
      </c>
      <c r="O435">
        <f>IFERROR(VLOOKUP(Tabla1[[#This Row],[team_name]],vlp_masc,2,0),7)</f>
        <v>7</v>
      </c>
      <c r="P435">
        <f>IFERROR(VLOOKUP(Tabla1[[#This Row],[team_name]],tem_masc,2,0),7)</f>
        <v>7</v>
      </c>
      <c r="Q435">
        <f>IFERROR(VLOOKUP(Tabla1[[#This Row],[team_name]],bal_masc,2,0),7)</f>
        <v>7</v>
      </c>
      <c r="R435">
        <f>IFERROR(VLOOKUP(Tabla1[[#This Row],[team_name]],hck_masc,2,0),7)</f>
        <v>7</v>
      </c>
      <c r="S435">
        <f>IFERROR(VLOOKUP(Tabla1[[#This Row],[team_name]],arc_masc,2,0),7)</f>
        <v>7</v>
      </c>
      <c r="T435">
        <f>IFERROR(VLOOKUP(Tabla1[[#This Row],[team_name]],esg_masc,2,0),7)</f>
        <v>7</v>
      </c>
      <c r="U435">
        <f>IFERROR(VLOOKUP(Tabla1[[#This Row],[team_name]],vol_fem,2,0),7)</f>
        <v>7</v>
      </c>
      <c r="V435">
        <f>IFERROR(VLOOKUP(Tabla1[[#This Row],[team_name]],bas_fem,2,0),7)</f>
        <v>7</v>
      </c>
      <c r="W435">
        <f>IFERROR(VLOOKUP(Tabla1[[#This Row],[team_name]],bes_fem,2,0),7)</f>
        <v>7</v>
      </c>
      <c r="X435">
        <f>IFERROR(VLOOKUP(Tabla1[[#This Row],[team_name]],bad_fem,2,0),7)</f>
        <v>7</v>
      </c>
      <c r="Y435">
        <f>IFERROR(VLOOKUP(Tabla1[[#This Row],[team_name]],cur_fem,2,0),7)</f>
        <v>7</v>
      </c>
      <c r="Z435">
        <f>IFERROR(VLOOKUP(Tabla1[[#This Row],[team_name]],ten_fem,2,0),7)</f>
        <v>7</v>
      </c>
      <c r="AA435">
        <f>IFERROR(VLOOKUP(Tabla1[[#This Row],[team_name]],rug_fem,2,0),7)</f>
        <v>7</v>
      </c>
      <c r="AB435">
        <f>IFERROR(VLOOKUP(Tabla1[[#This Row],[team_name]],sqs_fem,2,0),7)</f>
        <v>7</v>
      </c>
      <c r="AC435">
        <f>IFERROR(VLOOKUP(Tabla1[[#This Row],[team_name]],vlp_fem,2,0),7)</f>
        <v>7</v>
      </c>
      <c r="AD435">
        <f>IFERROR(VLOOKUP(Tabla1[[#This Row],[team_name]],tem_fem,2,0),7)</f>
        <v>7</v>
      </c>
      <c r="AE435">
        <f>IFERROR(VLOOKUP(Tabla1[[#This Row],[team_name]],bal_fem,2,0),7)</f>
        <v>7</v>
      </c>
      <c r="AF435">
        <f>IFERROR(VLOOKUP(Tabla1[[#This Row],[team_name]],hck_fem,2,0),7)</f>
        <v>7</v>
      </c>
      <c r="AG435">
        <f>IFERROR(VLOOKUP(Tabla1[[#This Row],[team_name]],esg_fem,2,0),7)</f>
        <v>7</v>
      </c>
      <c r="AH435">
        <f>IFERROR(VLOOKUP(Tabla1[[#This Row],[team_name]],esg_fem,2,0),7)</f>
        <v>7</v>
      </c>
      <c r="AI435">
        <v>7</v>
      </c>
      <c r="AJ435">
        <v>7</v>
      </c>
      <c r="AK435">
        <v>7</v>
      </c>
      <c r="AL435">
        <v>7</v>
      </c>
      <c r="AM435">
        <v>7</v>
      </c>
      <c r="AN435">
        <v>7</v>
      </c>
      <c r="AO435">
        <v>7</v>
      </c>
      <c r="AP435">
        <v>7</v>
      </c>
      <c r="AQ435">
        <v>7</v>
      </c>
      <c r="AR435">
        <v>7</v>
      </c>
      <c r="AS435">
        <v>7</v>
      </c>
      <c r="AT435">
        <v>7</v>
      </c>
      <c r="AU435">
        <v>7</v>
      </c>
      <c r="AV435">
        <v>7</v>
      </c>
      <c r="AW435">
        <v>7</v>
      </c>
      <c r="AX435">
        <v>7</v>
      </c>
      <c r="AY435">
        <v>7</v>
      </c>
      <c r="AZ435">
        <v>7</v>
      </c>
      <c r="BA435">
        <v>7</v>
      </c>
      <c r="BB435">
        <v>7</v>
      </c>
      <c r="BC435">
        <v>7</v>
      </c>
      <c r="BD435">
        <v>7</v>
      </c>
      <c r="BE435">
        <v>7</v>
      </c>
      <c r="BF435">
        <v>7</v>
      </c>
      <c r="BG435">
        <v>7</v>
      </c>
      <c r="BH435">
        <v>3</v>
      </c>
      <c r="BI435">
        <v>3</v>
      </c>
      <c r="BJ435">
        <v>7</v>
      </c>
      <c r="BK435">
        <v>7</v>
      </c>
      <c r="BL435">
        <v>7</v>
      </c>
      <c r="BM435">
        <v>7</v>
      </c>
    </row>
    <row r="436" spans="1:65" x14ac:dyDescent="0.25">
      <c r="A436">
        <v>212</v>
      </c>
      <c r="B436" t="s">
        <v>373</v>
      </c>
      <c r="C436">
        <f>IFERROR(VLOOKUP(Tabla1[[#This Row],[team_name]],fut_masc,2,0),7)</f>
        <v>7</v>
      </c>
      <c r="D436">
        <f>IFERROR(VLOOKUP(Tabla1[[#This Row],[team_name]],fut_fem,2,0),7)</f>
        <v>7</v>
      </c>
      <c r="E436">
        <f>IFERROR(VLOOKUP(Tabla1[[#This Row],[team_name]],fts_masc,2,0),7)</f>
        <v>7</v>
      </c>
      <c r="F436">
        <f>IFERROR(VLOOKUP(Tabla1[[#This Row],[team_name]],fts_fem,2,0),7)</f>
        <v>7</v>
      </c>
      <c r="G436">
        <f>IFERROR(VLOOKUP(Tabla1[[#This Row],[team_name]],vol_masc,2,0),7)</f>
        <v>7</v>
      </c>
      <c r="H436">
        <f>IFERROR(VLOOKUP(Tabla1[[#This Row],[team_name]],bas_masc,2,0),7)</f>
        <v>7</v>
      </c>
      <c r="I436">
        <f>IFERROR(VLOOKUP(Tabla1[[#This Row],[team_name]],bes_masc,2,0),7)</f>
        <v>7</v>
      </c>
      <c r="J436">
        <f>IFERROR(VLOOKUP(Tabla1[[#This Row],[team_name]],bad_masc,2,0),7)</f>
        <v>7</v>
      </c>
      <c r="K436">
        <f>IFERROR(VLOOKUP(Tabla1[[#This Row],[team_name]],cur_masc,2,0),7)</f>
        <v>7</v>
      </c>
      <c r="L436">
        <f>IFERROR(VLOOKUP(Tabla1[[#This Row],[team_name]],ten_masc,2,0),7)</f>
        <v>7</v>
      </c>
      <c r="M436">
        <f>IFERROR(VLOOKUP(Tabla1[[#This Row],[team_name]],rug_masc,2,0),7)</f>
        <v>7</v>
      </c>
      <c r="N436">
        <f>IFERROR(VLOOKUP(Tabla1[[#This Row],[team_name]],sqs_masc,2,0),7)</f>
        <v>7</v>
      </c>
      <c r="O436">
        <f>IFERROR(VLOOKUP(Tabla1[[#This Row],[team_name]],vlp_masc,2,0),7)</f>
        <v>7</v>
      </c>
      <c r="P436">
        <f>IFERROR(VLOOKUP(Tabla1[[#This Row],[team_name]],tem_masc,2,0),7)</f>
        <v>7</v>
      </c>
      <c r="Q436">
        <f>IFERROR(VLOOKUP(Tabla1[[#This Row],[team_name]],bal_masc,2,0),7)</f>
        <v>7</v>
      </c>
      <c r="R436">
        <f>IFERROR(VLOOKUP(Tabla1[[#This Row],[team_name]],hck_masc,2,0),7)</f>
        <v>7</v>
      </c>
      <c r="S436">
        <f>IFERROR(VLOOKUP(Tabla1[[#This Row],[team_name]],arc_masc,2,0),7)</f>
        <v>7</v>
      </c>
      <c r="T436">
        <f>IFERROR(VLOOKUP(Tabla1[[#This Row],[team_name]],esg_masc,2,0),7)</f>
        <v>7</v>
      </c>
      <c r="U436">
        <f>IFERROR(VLOOKUP(Tabla1[[#This Row],[team_name]],vol_fem,2,0),7)</f>
        <v>7</v>
      </c>
      <c r="V436">
        <f>IFERROR(VLOOKUP(Tabla1[[#This Row],[team_name]],bas_fem,2,0),7)</f>
        <v>7</v>
      </c>
      <c r="W436">
        <f>IFERROR(VLOOKUP(Tabla1[[#This Row],[team_name]],bes_fem,2,0),7)</f>
        <v>7</v>
      </c>
      <c r="X436">
        <f>IFERROR(VLOOKUP(Tabla1[[#This Row],[team_name]],bad_fem,2,0),7)</f>
        <v>7</v>
      </c>
      <c r="Y436">
        <f>IFERROR(VLOOKUP(Tabla1[[#This Row],[team_name]],cur_fem,2,0),7)</f>
        <v>7</v>
      </c>
      <c r="Z436">
        <f>IFERROR(VLOOKUP(Tabla1[[#This Row],[team_name]],ten_fem,2,0),7)</f>
        <v>7</v>
      </c>
      <c r="AA436">
        <f>IFERROR(VLOOKUP(Tabla1[[#This Row],[team_name]],rug_fem,2,0),7)</f>
        <v>7</v>
      </c>
      <c r="AB436">
        <f>IFERROR(VLOOKUP(Tabla1[[#This Row],[team_name]],sqs_fem,2,0),7)</f>
        <v>7</v>
      </c>
      <c r="AC436">
        <f>IFERROR(VLOOKUP(Tabla1[[#This Row],[team_name]],vlp_fem,2,0),7)</f>
        <v>7</v>
      </c>
      <c r="AD436">
        <f>IFERROR(VLOOKUP(Tabla1[[#This Row],[team_name]],tem_fem,2,0),7)</f>
        <v>7</v>
      </c>
      <c r="AE436">
        <f>IFERROR(VLOOKUP(Tabla1[[#This Row],[team_name]],bal_fem,2,0),7)</f>
        <v>7</v>
      </c>
      <c r="AF436">
        <f>IFERROR(VLOOKUP(Tabla1[[#This Row],[team_name]],hck_fem,2,0),7)</f>
        <v>7</v>
      </c>
      <c r="AG436">
        <f>IFERROR(VLOOKUP(Tabla1[[#This Row],[team_name]],esg_fem,2,0),7)</f>
        <v>7</v>
      </c>
      <c r="AH436">
        <f>IFERROR(VLOOKUP(Tabla1[[#This Row],[team_name]],esg_fem,2,0),7)</f>
        <v>7</v>
      </c>
      <c r="AI436">
        <v>5</v>
      </c>
      <c r="AJ436">
        <v>7</v>
      </c>
      <c r="AK436">
        <v>7</v>
      </c>
      <c r="AL436">
        <v>7</v>
      </c>
      <c r="AM436">
        <v>7</v>
      </c>
      <c r="AN436">
        <v>7</v>
      </c>
      <c r="AO436">
        <v>7</v>
      </c>
      <c r="AP436">
        <v>7</v>
      </c>
      <c r="AQ436">
        <v>7</v>
      </c>
      <c r="AR436">
        <v>7</v>
      </c>
      <c r="AS436">
        <v>7</v>
      </c>
      <c r="AT436">
        <v>7</v>
      </c>
      <c r="AU436">
        <v>7</v>
      </c>
      <c r="AV436">
        <v>7</v>
      </c>
      <c r="AW436">
        <v>7</v>
      </c>
      <c r="AX436">
        <v>7</v>
      </c>
      <c r="AY436">
        <v>7</v>
      </c>
      <c r="AZ436">
        <v>7</v>
      </c>
      <c r="BA436">
        <v>7</v>
      </c>
      <c r="BB436">
        <v>7</v>
      </c>
      <c r="BC436">
        <v>7</v>
      </c>
      <c r="BD436">
        <v>7</v>
      </c>
      <c r="BE436">
        <v>7</v>
      </c>
      <c r="BF436">
        <v>7</v>
      </c>
      <c r="BG436">
        <v>7</v>
      </c>
      <c r="BH436">
        <v>3</v>
      </c>
      <c r="BI436">
        <v>3</v>
      </c>
      <c r="BJ436">
        <v>7</v>
      </c>
      <c r="BK436">
        <v>7</v>
      </c>
      <c r="BL436">
        <v>7</v>
      </c>
      <c r="BM436">
        <v>7</v>
      </c>
    </row>
    <row r="437" spans="1:65" x14ac:dyDescent="0.25">
      <c r="A437">
        <v>213</v>
      </c>
      <c r="B437" t="s">
        <v>367</v>
      </c>
      <c r="C437">
        <f>IFERROR(VLOOKUP(Tabla1[[#This Row],[team_name]],fut_masc,2,0),7)</f>
        <v>5</v>
      </c>
      <c r="D437">
        <f>IFERROR(VLOOKUP(Tabla1[[#This Row],[team_name]],fut_fem,2,0),7)</f>
        <v>7</v>
      </c>
      <c r="E437">
        <f>IFERROR(VLOOKUP(Tabla1[[#This Row],[team_name]],fts_masc,2,0),7)</f>
        <v>6</v>
      </c>
      <c r="F437">
        <f>IFERROR(VLOOKUP(Tabla1[[#This Row],[team_name]],fts_fem,2,0),7)</f>
        <v>7</v>
      </c>
      <c r="G437">
        <f>IFERROR(VLOOKUP(Tabla1[[#This Row],[team_name]],vol_masc,2,0),7)</f>
        <v>7</v>
      </c>
      <c r="H437">
        <f>IFERROR(VLOOKUP(Tabla1[[#This Row],[team_name]],bas_masc,2,0),7)</f>
        <v>6</v>
      </c>
      <c r="I437">
        <f>IFERROR(VLOOKUP(Tabla1[[#This Row],[team_name]],bes_masc,2,0),7)</f>
        <v>7</v>
      </c>
      <c r="J437">
        <f>IFERROR(VLOOKUP(Tabla1[[#This Row],[team_name]],bad_masc,2,0),7)</f>
        <v>7</v>
      </c>
      <c r="K437">
        <f>IFERROR(VLOOKUP(Tabla1[[#This Row],[team_name]],cur_masc,2,0),7)</f>
        <v>7</v>
      </c>
      <c r="L437">
        <f>IFERROR(VLOOKUP(Tabla1[[#This Row],[team_name]],ten_masc,2,0),7)</f>
        <v>7</v>
      </c>
      <c r="M437">
        <f>IFERROR(VLOOKUP(Tabla1[[#This Row],[team_name]],rug_masc,2,0),7)</f>
        <v>4</v>
      </c>
      <c r="N437">
        <f>IFERROR(VLOOKUP(Tabla1[[#This Row],[team_name]],sqs_masc,2,0),7)</f>
        <v>7</v>
      </c>
      <c r="O437">
        <f>IFERROR(VLOOKUP(Tabla1[[#This Row],[team_name]],vlp_masc,2,0),7)</f>
        <v>7</v>
      </c>
      <c r="P437">
        <f>IFERROR(VLOOKUP(Tabla1[[#This Row],[team_name]],tem_masc,2,0),7)</f>
        <v>7</v>
      </c>
      <c r="Q437">
        <f>IFERROR(VLOOKUP(Tabla1[[#This Row],[team_name]],bal_masc,2,0),7)</f>
        <v>7</v>
      </c>
      <c r="R437">
        <f>IFERROR(VLOOKUP(Tabla1[[#This Row],[team_name]],hck_masc,2,0),7)</f>
        <v>6</v>
      </c>
      <c r="S437">
        <f>IFERROR(VLOOKUP(Tabla1[[#This Row],[team_name]],arc_masc,2,0),7)</f>
        <v>7</v>
      </c>
      <c r="T437">
        <f>IFERROR(VLOOKUP(Tabla1[[#This Row],[team_name]],esg_masc,2,0),7)</f>
        <v>7</v>
      </c>
      <c r="U437">
        <f>IFERROR(VLOOKUP(Tabla1[[#This Row],[team_name]],vol_fem,2,0),7)</f>
        <v>7</v>
      </c>
      <c r="V437">
        <f>IFERROR(VLOOKUP(Tabla1[[#This Row],[team_name]],bas_fem,2,0),7)</f>
        <v>7</v>
      </c>
      <c r="W437">
        <f>IFERROR(VLOOKUP(Tabla1[[#This Row],[team_name]],bes_fem,2,0),7)</f>
        <v>7</v>
      </c>
      <c r="X437">
        <f>IFERROR(VLOOKUP(Tabla1[[#This Row],[team_name]],bad_fem,2,0),7)</f>
        <v>7</v>
      </c>
      <c r="Y437">
        <f>IFERROR(VLOOKUP(Tabla1[[#This Row],[team_name]],cur_fem,2,0),7)</f>
        <v>7</v>
      </c>
      <c r="Z437">
        <f>IFERROR(VLOOKUP(Tabla1[[#This Row],[team_name]],ten_fem,2,0),7)</f>
        <v>7</v>
      </c>
      <c r="AA437">
        <f>IFERROR(VLOOKUP(Tabla1[[#This Row],[team_name]],rug_fem,2,0),7)</f>
        <v>7</v>
      </c>
      <c r="AB437">
        <f>IFERROR(VLOOKUP(Tabla1[[#This Row],[team_name]],sqs_fem,2,0),7)</f>
        <v>7</v>
      </c>
      <c r="AC437">
        <f>IFERROR(VLOOKUP(Tabla1[[#This Row],[team_name]],vlp_fem,2,0),7)</f>
        <v>7</v>
      </c>
      <c r="AD437">
        <f>IFERROR(VLOOKUP(Tabla1[[#This Row],[team_name]],tem_fem,2,0),7)</f>
        <v>7</v>
      </c>
      <c r="AE437">
        <f>IFERROR(VLOOKUP(Tabla1[[#This Row],[team_name]],bal_fem,2,0),7)</f>
        <v>7</v>
      </c>
      <c r="AF437">
        <f>IFERROR(VLOOKUP(Tabla1[[#This Row],[team_name]],hck_fem,2,0),7)</f>
        <v>7</v>
      </c>
      <c r="AG437">
        <f>IFERROR(VLOOKUP(Tabla1[[#This Row],[team_name]],esg_fem,2,0),7)</f>
        <v>7</v>
      </c>
      <c r="AH437">
        <f>IFERROR(VLOOKUP(Tabla1[[#This Row],[team_name]],esg_fem,2,0),7)</f>
        <v>7</v>
      </c>
      <c r="AI437">
        <v>5</v>
      </c>
      <c r="AJ437">
        <v>7</v>
      </c>
      <c r="AK437">
        <v>7</v>
      </c>
      <c r="AL437">
        <v>7</v>
      </c>
      <c r="AM437">
        <v>7</v>
      </c>
      <c r="AN437">
        <v>7</v>
      </c>
      <c r="AO437">
        <v>7</v>
      </c>
      <c r="AP437">
        <v>7</v>
      </c>
      <c r="AQ437">
        <v>7</v>
      </c>
      <c r="AR437">
        <v>7</v>
      </c>
      <c r="AS437">
        <v>7</v>
      </c>
      <c r="AT437">
        <v>7</v>
      </c>
      <c r="AU437">
        <v>7</v>
      </c>
      <c r="AV437">
        <v>7</v>
      </c>
      <c r="AW437">
        <v>7</v>
      </c>
      <c r="AX437">
        <v>7</v>
      </c>
      <c r="AY437">
        <v>7</v>
      </c>
      <c r="AZ437">
        <v>7</v>
      </c>
      <c r="BA437">
        <v>7</v>
      </c>
      <c r="BB437">
        <v>7</v>
      </c>
      <c r="BC437">
        <v>7</v>
      </c>
      <c r="BD437">
        <v>7</v>
      </c>
      <c r="BE437">
        <v>7</v>
      </c>
      <c r="BF437">
        <v>7</v>
      </c>
      <c r="BG437">
        <v>7</v>
      </c>
      <c r="BH437">
        <v>3</v>
      </c>
      <c r="BI437">
        <v>3</v>
      </c>
      <c r="BJ437">
        <v>7</v>
      </c>
      <c r="BK437">
        <v>7</v>
      </c>
      <c r="BL437">
        <v>7</v>
      </c>
      <c r="BM437">
        <v>7</v>
      </c>
    </row>
    <row r="438" spans="1:65" x14ac:dyDescent="0.25">
      <c r="A438">
        <v>214</v>
      </c>
      <c r="B438" t="s">
        <v>358</v>
      </c>
      <c r="C438">
        <f>IFERROR(VLOOKUP(Tabla1[[#This Row],[team_name]],fut_masc,2,0),7)</f>
        <v>6</v>
      </c>
      <c r="D438">
        <f>IFERROR(VLOOKUP(Tabla1[[#This Row],[team_name]],fut_fem,2,0),7)</f>
        <v>7</v>
      </c>
      <c r="E438">
        <f>IFERROR(VLOOKUP(Tabla1[[#This Row],[team_name]],fts_masc,2,0),7)</f>
        <v>7</v>
      </c>
      <c r="F438">
        <f>IFERROR(VLOOKUP(Tabla1[[#This Row],[team_name]],fts_fem,2,0),7)</f>
        <v>7</v>
      </c>
      <c r="G438">
        <f>IFERROR(VLOOKUP(Tabla1[[#This Row],[team_name]],vol_masc,2,0),7)</f>
        <v>7</v>
      </c>
      <c r="H438">
        <f>IFERROR(VLOOKUP(Tabla1[[#This Row],[team_name]],bas_masc,2,0),7)</f>
        <v>6</v>
      </c>
      <c r="I438">
        <f>IFERROR(VLOOKUP(Tabla1[[#This Row],[team_name]],bes_masc,2,0),7)</f>
        <v>5</v>
      </c>
      <c r="J438">
        <f>IFERROR(VLOOKUP(Tabla1[[#This Row],[team_name]],bad_masc,2,0),7)</f>
        <v>7</v>
      </c>
      <c r="K438">
        <f>IFERROR(VLOOKUP(Tabla1[[#This Row],[team_name]],cur_masc,2,0),7)</f>
        <v>7</v>
      </c>
      <c r="L438">
        <f>IFERROR(VLOOKUP(Tabla1[[#This Row],[team_name]],ten_masc,2,0),7)</f>
        <v>7</v>
      </c>
      <c r="M438">
        <f>IFERROR(VLOOKUP(Tabla1[[#This Row],[team_name]],rug_masc,2,0),7)</f>
        <v>3</v>
      </c>
      <c r="N438">
        <f>IFERROR(VLOOKUP(Tabla1[[#This Row],[team_name]],sqs_masc,2,0),7)</f>
        <v>7</v>
      </c>
      <c r="O438">
        <f>IFERROR(VLOOKUP(Tabla1[[#This Row],[team_name]],vlp_masc,2,0),7)</f>
        <v>7</v>
      </c>
      <c r="P438">
        <f>IFERROR(VLOOKUP(Tabla1[[#This Row],[team_name]],tem_masc,2,0),7)</f>
        <v>7</v>
      </c>
      <c r="Q438">
        <f>IFERROR(VLOOKUP(Tabla1[[#This Row],[team_name]],bal_masc,2,0),7)</f>
        <v>7</v>
      </c>
      <c r="R438">
        <f>IFERROR(VLOOKUP(Tabla1[[#This Row],[team_name]],hck_masc,2,0),7)</f>
        <v>6</v>
      </c>
      <c r="S438">
        <f>IFERROR(VLOOKUP(Tabla1[[#This Row],[team_name]],arc_masc,2,0),7)</f>
        <v>7</v>
      </c>
      <c r="T438">
        <f>IFERROR(VLOOKUP(Tabla1[[#This Row],[team_name]],esg_masc,2,0),7)</f>
        <v>7</v>
      </c>
      <c r="U438">
        <f>IFERROR(VLOOKUP(Tabla1[[#This Row],[team_name]],vol_fem,2,0),7)</f>
        <v>7</v>
      </c>
      <c r="V438">
        <f>IFERROR(VLOOKUP(Tabla1[[#This Row],[team_name]],bas_fem,2,0),7)</f>
        <v>7</v>
      </c>
      <c r="W438">
        <f>IFERROR(VLOOKUP(Tabla1[[#This Row],[team_name]],bes_fem,2,0),7)</f>
        <v>7</v>
      </c>
      <c r="X438">
        <f>IFERROR(VLOOKUP(Tabla1[[#This Row],[team_name]],bad_fem,2,0),7)</f>
        <v>7</v>
      </c>
      <c r="Y438">
        <f>IFERROR(VLOOKUP(Tabla1[[#This Row],[team_name]],cur_fem,2,0),7)</f>
        <v>7</v>
      </c>
      <c r="Z438">
        <f>IFERROR(VLOOKUP(Tabla1[[#This Row],[team_name]],ten_fem,2,0),7)</f>
        <v>7</v>
      </c>
      <c r="AA438">
        <f>IFERROR(VLOOKUP(Tabla1[[#This Row],[team_name]],rug_fem,2,0),7)</f>
        <v>7</v>
      </c>
      <c r="AB438">
        <f>IFERROR(VLOOKUP(Tabla1[[#This Row],[team_name]],sqs_fem,2,0),7)</f>
        <v>7</v>
      </c>
      <c r="AC438">
        <f>IFERROR(VLOOKUP(Tabla1[[#This Row],[team_name]],vlp_fem,2,0),7)</f>
        <v>7</v>
      </c>
      <c r="AD438">
        <f>IFERROR(VLOOKUP(Tabla1[[#This Row],[team_name]],tem_fem,2,0),7)</f>
        <v>7</v>
      </c>
      <c r="AE438">
        <f>IFERROR(VLOOKUP(Tabla1[[#This Row],[team_name]],bal_fem,2,0),7)</f>
        <v>7</v>
      </c>
      <c r="AF438">
        <f>IFERROR(VLOOKUP(Tabla1[[#This Row],[team_name]],hck_fem,2,0),7)</f>
        <v>7</v>
      </c>
      <c r="AG438">
        <f>IFERROR(VLOOKUP(Tabla1[[#This Row],[team_name]],esg_fem,2,0),7)</f>
        <v>7</v>
      </c>
      <c r="AH438">
        <f>IFERROR(VLOOKUP(Tabla1[[#This Row],[team_name]],esg_fem,2,0),7)</f>
        <v>7</v>
      </c>
      <c r="AI438">
        <v>6</v>
      </c>
      <c r="AJ438">
        <v>7</v>
      </c>
      <c r="AK438">
        <v>7</v>
      </c>
      <c r="AL438">
        <v>7</v>
      </c>
      <c r="AM438">
        <v>7</v>
      </c>
      <c r="AN438">
        <v>7</v>
      </c>
      <c r="AO438">
        <v>7</v>
      </c>
      <c r="AP438">
        <v>7</v>
      </c>
      <c r="AQ438">
        <v>7</v>
      </c>
      <c r="AR438">
        <v>7</v>
      </c>
      <c r="AS438">
        <v>7</v>
      </c>
      <c r="AT438">
        <v>7</v>
      </c>
      <c r="AU438">
        <v>3</v>
      </c>
      <c r="AV438">
        <v>7</v>
      </c>
      <c r="AW438">
        <v>7</v>
      </c>
      <c r="AX438">
        <v>6</v>
      </c>
      <c r="AY438">
        <v>7</v>
      </c>
      <c r="AZ438">
        <v>7</v>
      </c>
      <c r="BA438">
        <v>7</v>
      </c>
      <c r="BB438">
        <v>7</v>
      </c>
      <c r="BC438">
        <v>7</v>
      </c>
      <c r="BD438">
        <v>7</v>
      </c>
      <c r="BE438">
        <v>7</v>
      </c>
      <c r="BF438">
        <v>7</v>
      </c>
      <c r="BG438">
        <v>7</v>
      </c>
      <c r="BH438">
        <v>3</v>
      </c>
      <c r="BI438">
        <v>3</v>
      </c>
      <c r="BJ438">
        <v>7</v>
      </c>
      <c r="BK438">
        <v>7</v>
      </c>
      <c r="BL438">
        <v>7</v>
      </c>
      <c r="BM438">
        <v>7</v>
      </c>
    </row>
    <row r="439" spans="1:65" x14ac:dyDescent="0.25">
      <c r="A439">
        <v>215</v>
      </c>
      <c r="B439" t="s">
        <v>484</v>
      </c>
      <c r="C439">
        <f>IFERROR(VLOOKUP(Tabla1[[#This Row],[team_name]],fut_masc,2,0),7)</f>
        <v>7</v>
      </c>
      <c r="D439">
        <f>IFERROR(VLOOKUP(Tabla1[[#This Row],[team_name]],fut_fem,2,0),7)</f>
        <v>7</v>
      </c>
      <c r="E439">
        <f>IFERROR(VLOOKUP(Tabla1[[#This Row],[team_name]],fts_masc,2,0),7)</f>
        <v>6</v>
      </c>
      <c r="F439">
        <f>IFERROR(VLOOKUP(Tabla1[[#This Row],[team_name]],fts_fem,2,0),7)</f>
        <v>7</v>
      </c>
      <c r="G439">
        <f>IFERROR(VLOOKUP(Tabla1[[#This Row],[team_name]],vol_masc,2,0),7)</f>
        <v>6</v>
      </c>
      <c r="H439">
        <f>IFERROR(VLOOKUP(Tabla1[[#This Row],[team_name]],bas_masc,2,0),7)</f>
        <v>6</v>
      </c>
      <c r="I439">
        <f>IFERROR(VLOOKUP(Tabla1[[#This Row],[team_name]],bes_masc,2,0),7)</f>
        <v>7</v>
      </c>
      <c r="J439">
        <f>IFERROR(VLOOKUP(Tabla1[[#This Row],[team_name]],bad_masc,2,0),7)</f>
        <v>7</v>
      </c>
      <c r="K439">
        <f>IFERROR(VLOOKUP(Tabla1[[#This Row],[team_name]],cur_masc,2,0),7)</f>
        <v>7</v>
      </c>
      <c r="L439">
        <f>IFERROR(VLOOKUP(Tabla1[[#This Row],[team_name]],ten_masc,2,0),7)</f>
        <v>7</v>
      </c>
      <c r="M439">
        <f>IFERROR(VLOOKUP(Tabla1[[#This Row],[team_name]],rug_masc,2,0),7)</f>
        <v>7</v>
      </c>
      <c r="N439">
        <f>IFERROR(VLOOKUP(Tabla1[[#This Row],[team_name]],sqs_masc,2,0),7)</f>
        <v>7</v>
      </c>
      <c r="O439">
        <f>IFERROR(VLOOKUP(Tabla1[[#This Row],[team_name]],vlp_masc,2,0),7)</f>
        <v>7</v>
      </c>
      <c r="P439">
        <f>IFERROR(VLOOKUP(Tabla1[[#This Row],[team_name]],tem_masc,2,0),7)</f>
        <v>7</v>
      </c>
      <c r="Q439">
        <f>IFERROR(VLOOKUP(Tabla1[[#This Row],[team_name]],bal_masc,2,0),7)</f>
        <v>7</v>
      </c>
      <c r="R439">
        <f>IFERROR(VLOOKUP(Tabla1[[#This Row],[team_name]],hck_masc,2,0),7)</f>
        <v>5</v>
      </c>
      <c r="S439">
        <f>IFERROR(VLOOKUP(Tabla1[[#This Row],[team_name]],arc_masc,2,0),7)</f>
        <v>7</v>
      </c>
      <c r="T439">
        <f>IFERROR(VLOOKUP(Tabla1[[#This Row],[team_name]],esg_masc,2,0),7)</f>
        <v>5</v>
      </c>
      <c r="U439">
        <f>IFERROR(VLOOKUP(Tabla1[[#This Row],[team_name]],vol_fem,2,0),7)</f>
        <v>7</v>
      </c>
      <c r="V439">
        <f>IFERROR(VLOOKUP(Tabla1[[#This Row],[team_name]],bas_fem,2,0),7)</f>
        <v>7</v>
      </c>
      <c r="W439">
        <f>IFERROR(VLOOKUP(Tabla1[[#This Row],[team_name]],bes_fem,2,0),7)</f>
        <v>7</v>
      </c>
      <c r="X439">
        <f>IFERROR(VLOOKUP(Tabla1[[#This Row],[team_name]],bad_fem,2,0),7)</f>
        <v>7</v>
      </c>
      <c r="Y439">
        <f>IFERROR(VLOOKUP(Tabla1[[#This Row],[team_name]],cur_fem,2,0),7)</f>
        <v>7</v>
      </c>
      <c r="Z439">
        <f>IFERROR(VLOOKUP(Tabla1[[#This Row],[team_name]],ten_fem,2,0),7)</f>
        <v>7</v>
      </c>
      <c r="AA439">
        <f>IFERROR(VLOOKUP(Tabla1[[#This Row],[team_name]],rug_fem,2,0),7)</f>
        <v>7</v>
      </c>
      <c r="AB439">
        <f>IFERROR(VLOOKUP(Tabla1[[#This Row],[team_name]],sqs_fem,2,0),7)</f>
        <v>7</v>
      </c>
      <c r="AC439">
        <f>IFERROR(VLOOKUP(Tabla1[[#This Row],[team_name]],vlp_fem,2,0),7)</f>
        <v>7</v>
      </c>
      <c r="AD439">
        <f>IFERROR(VLOOKUP(Tabla1[[#This Row],[team_name]],tem_fem,2,0),7)</f>
        <v>7</v>
      </c>
      <c r="AE439">
        <f>IFERROR(VLOOKUP(Tabla1[[#This Row],[team_name]],bal_fem,2,0),7)</f>
        <v>7</v>
      </c>
      <c r="AF439">
        <f>IFERROR(VLOOKUP(Tabla1[[#This Row],[team_name]],hck_fem,2,0),7)</f>
        <v>7</v>
      </c>
      <c r="AG439">
        <f>IFERROR(VLOOKUP(Tabla1[[#This Row],[team_name]],esg_fem,2,0),7)</f>
        <v>7</v>
      </c>
      <c r="AH439">
        <f>IFERROR(VLOOKUP(Tabla1[[#This Row],[team_name]],esg_fem,2,0),7)</f>
        <v>7</v>
      </c>
      <c r="AI439">
        <v>7</v>
      </c>
      <c r="AJ439">
        <v>7</v>
      </c>
      <c r="AK439">
        <v>7</v>
      </c>
      <c r="AL439">
        <v>7</v>
      </c>
      <c r="AM439">
        <v>7</v>
      </c>
      <c r="AN439">
        <v>7</v>
      </c>
      <c r="AO439">
        <v>7</v>
      </c>
      <c r="AP439">
        <v>7</v>
      </c>
      <c r="AQ439">
        <v>7</v>
      </c>
      <c r="AR439">
        <v>7</v>
      </c>
      <c r="AS439">
        <v>6</v>
      </c>
      <c r="AT439">
        <v>7</v>
      </c>
      <c r="AU439">
        <v>7</v>
      </c>
      <c r="AV439">
        <v>7</v>
      </c>
      <c r="AW439">
        <v>7</v>
      </c>
      <c r="AX439">
        <v>7</v>
      </c>
      <c r="AY439">
        <v>7</v>
      </c>
      <c r="AZ439">
        <v>7</v>
      </c>
      <c r="BA439">
        <v>7</v>
      </c>
      <c r="BB439">
        <v>7</v>
      </c>
      <c r="BC439">
        <v>7</v>
      </c>
      <c r="BD439">
        <v>7</v>
      </c>
      <c r="BE439">
        <v>7</v>
      </c>
      <c r="BF439">
        <v>7</v>
      </c>
      <c r="BG439">
        <v>7</v>
      </c>
      <c r="BH439">
        <v>3</v>
      </c>
      <c r="BI439">
        <v>3</v>
      </c>
      <c r="BJ439">
        <v>7</v>
      </c>
      <c r="BK439">
        <v>7</v>
      </c>
      <c r="BL439">
        <v>7</v>
      </c>
      <c r="BM439">
        <v>7</v>
      </c>
    </row>
    <row r="440" spans="1:65" x14ac:dyDescent="0.25">
      <c r="A440">
        <v>216</v>
      </c>
      <c r="B440" t="s">
        <v>485</v>
      </c>
      <c r="C440">
        <f>IFERROR(VLOOKUP(Tabla1[[#This Row],[team_name]],fut_masc,2,0),7)</f>
        <v>6</v>
      </c>
      <c r="D440">
        <f>IFERROR(VLOOKUP(Tabla1[[#This Row],[team_name]],fut_fem,2,0),7)</f>
        <v>7</v>
      </c>
      <c r="E440">
        <f>IFERROR(VLOOKUP(Tabla1[[#This Row],[team_name]],fts_masc,2,0),7)</f>
        <v>5</v>
      </c>
      <c r="F440">
        <f>IFERROR(VLOOKUP(Tabla1[[#This Row],[team_name]],fts_fem,2,0),7)</f>
        <v>7</v>
      </c>
      <c r="G440">
        <f>IFERROR(VLOOKUP(Tabla1[[#This Row],[team_name]],vol_masc,2,0),7)</f>
        <v>7</v>
      </c>
      <c r="H440">
        <f>IFERROR(VLOOKUP(Tabla1[[#This Row],[team_name]],bas_masc,2,0),7)</f>
        <v>6</v>
      </c>
      <c r="I440">
        <f>IFERROR(VLOOKUP(Tabla1[[#This Row],[team_name]],bes_masc,2,0),7)</f>
        <v>7</v>
      </c>
      <c r="J440">
        <f>IFERROR(VLOOKUP(Tabla1[[#This Row],[team_name]],bad_masc,2,0),7)</f>
        <v>7</v>
      </c>
      <c r="K440">
        <f>IFERROR(VLOOKUP(Tabla1[[#This Row],[team_name]],cur_masc,2,0),7)</f>
        <v>7</v>
      </c>
      <c r="L440">
        <f>IFERROR(VLOOKUP(Tabla1[[#This Row],[team_name]],ten_masc,2,0),7)</f>
        <v>7</v>
      </c>
      <c r="M440">
        <f>IFERROR(VLOOKUP(Tabla1[[#This Row],[team_name]],rug_masc,2,0),7)</f>
        <v>7</v>
      </c>
      <c r="N440">
        <f>IFERROR(VLOOKUP(Tabla1[[#This Row],[team_name]],sqs_masc,2,0),7)</f>
        <v>7</v>
      </c>
      <c r="O440">
        <f>IFERROR(VLOOKUP(Tabla1[[#This Row],[team_name]],vlp_masc,2,0),7)</f>
        <v>7</v>
      </c>
      <c r="P440">
        <f>IFERROR(VLOOKUP(Tabla1[[#This Row],[team_name]],tem_masc,2,0),7)</f>
        <v>5</v>
      </c>
      <c r="Q440">
        <f>IFERROR(VLOOKUP(Tabla1[[#This Row],[team_name]],bal_masc,2,0),7)</f>
        <v>7</v>
      </c>
      <c r="R440">
        <f>IFERROR(VLOOKUP(Tabla1[[#This Row],[team_name]],hck_masc,2,0),7)</f>
        <v>7</v>
      </c>
      <c r="S440">
        <f>IFERROR(VLOOKUP(Tabla1[[#This Row],[team_name]],arc_masc,2,0),7)</f>
        <v>7</v>
      </c>
      <c r="T440">
        <f>IFERROR(VLOOKUP(Tabla1[[#This Row],[team_name]],esg_masc,2,0),7)</f>
        <v>7</v>
      </c>
      <c r="U440">
        <f>IFERROR(VLOOKUP(Tabla1[[#This Row],[team_name]],vol_fem,2,0),7)</f>
        <v>7</v>
      </c>
      <c r="V440">
        <f>IFERROR(VLOOKUP(Tabla1[[#This Row],[team_name]],bas_fem,2,0),7)</f>
        <v>7</v>
      </c>
      <c r="W440">
        <f>IFERROR(VLOOKUP(Tabla1[[#This Row],[team_name]],bes_fem,2,0),7)</f>
        <v>7</v>
      </c>
      <c r="X440">
        <f>IFERROR(VLOOKUP(Tabla1[[#This Row],[team_name]],bad_fem,2,0),7)</f>
        <v>7</v>
      </c>
      <c r="Y440">
        <f>IFERROR(VLOOKUP(Tabla1[[#This Row],[team_name]],cur_fem,2,0),7)</f>
        <v>7</v>
      </c>
      <c r="Z440">
        <f>IFERROR(VLOOKUP(Tabla1[[#This Row],[team_name]],ten_fem,2,0),7)</f>
        <v>7</v>
      </c>
      <c r="AA440">
        <f>IFERROR(VLOOKUP(Tabla1[[#This Row],[team_name]],rug_fem,2,0),7)</f>
        <v>7</v>
      </c>
      <c r="AB440">
        <f>IFERROR(VLOOKUP(Tabla1[[#This Row],[team_name]],sqs_fem,2,0),7)</f>
        <v>7</v>
      </c>
      <c r="AC440">
        <f>IFERROR(VLOOKUP(Tabla1[[#This Row],[team_name]],vlp_fem,2,0),7)</f>
        <v>7</v>
      </c>
      <c r="AD440">
        <f>IFERROR(VLOOKUP(Tabla1[[#This Row],[team_name]],tem_fem,2,0),7)</f>
        <v>7</v>
      </c>
      <c r="AE440">
        <f>IFERROR(VLOOKUP(Tabla1[[#This Row],[team_name]],bal_fem,2,0),7)</f>
        <v>7</v>
      </c>
      <c r="AF440">
        <f>IFERROR(VLOOKUP(Tabla1[[#This Row],[team_name]],hck_fem,2,0),7)</f>
        <v>7</v>
      </c>
      <c r="AG440">
        <f>IFERROR(VLOOKUP(Tabla1[[#This Row],[team_name]],esg_fem,2,0),7)</f>
        <v>7</v>
      </c>
      <c r="AH440">
        <f>IFERROR(VLOOKUP(Tabla1[[#This Row],[team_name]],esg_fem,2,0),7)</f>
        <v>7</v>
      </c>
      <c r="AI440">
        <v>7</v>
      </c>
      <c r="AJ440">
        <v>7</v>
      </c>
      <c r="AK440">
        <v>7</v>
      </c>
      <c r="AL440">
        <v>7</v>
      </c>
      <c r="AM440">
        <v>7</v>
      </c>
      <c r="AN440">
        <v>7</v>
      </c>
      <c r="AO440">
        <v>7</v>
      </c>
      <c r="AP440">
        <v>7</v>
      </c>
      <c r="AQ440">
        <v>7</v>
      </c>
      <c r="AR440">
        <v>7</v>
      </c>
      <c r="AS440">
        <v>7</v>
      </c>
      <c r="AT440">
        <v>7</v>
      </c>
      <c r="AU440">
        <v>7</v>
      </c>
      <c r="AV440">
        <v>7</v>
      </c>
      <c r="AW440">
        <v>7</v>
      </c>
      <c r="AX440">
        <v>7</v>
      </c>
      <c r="AY440">
        <v>7</v>
      </c>
      <c r="AZ440">
        <v>7</v>
      </c>
      <c r="BA440">
        <v>7</v>
      </c>
      <c r="BB440">
        <v>7</v>
      </c>
      <c r="BC440">
        <v>7</v>
      </c>
      <c r="BD440">
        <v>7</v>
      </c>
      <c r="BE440">
        <v>7</v>
      </c>
      <c r="BF440">
        <v>7</v>
      </c>
      <c r="BG440">
        <v>7</v>
      </c>
      <c r="BH440">
        <v>3</v>
      </c>
      <c r="BI440">
        <v>3</v>
      </c>
      <c r="BJ440">
        <v>7</v>
      </c>
      <c r="BK440">
        <v>7</v>
      </c>
      <c r="BL440">
        <v>7</v>
      </c>
      <c r="BM440">
        <v>7</v>
      </c>
    </row>
    <row r="441" spans="1:65" x14ac:dyDescent="0.25">
      <c r="A441">
        <v>217</v>
      </c>
      <c r="B441" t="s">
        <v>486</v>
      </c>
      <c r="C441">
        <f>IFERROR(VLOOKUP(Tabla1[[#This Row],[team_name]],fut_masc,2,0),7)</f>
        <v>7</v>
      </c>
      <c r="D441">
        <f>IFERROR(VLOOKUP(Tabla1[[#This Row],[team_name]],fut_fem,2,0),7)</f>
        <v>7</v>
      </c>
      <c r="E441">
        <f>IFERROR(VLOOKUP(Tabla1[[#This Row],[team_name]],fts_masc,2,0),7)</f>
        <v>7</v>
      </c>
      <c r="F441">
        <f>IFERROR(VLOOKUP(Tabla1[[#This Row],[team_name]],fts_fem,2,0),7)</f>
        <v>7</v>
      </c>
      <c r="G441">
        <f>IFERROR(VLOOKUP(Tabla1[[#This Row],[team_name]],vol_masc,2,0),7)</f>
        <v>7</v>
      </c>
      <c r="H441">
        <f>IFERROR(VLOOKUP(Tabla1[[#This Row],[team_name]],bas_masc,2,0),7)</f>
        <v>6</v>
      </c>
      <c r="I441">
        <f>IFERROR(VLOOKUP(Tabla1[[#This Row],[team_name]],bes_masc,2,0),7)</f>
        <v>7</v>
      </c>
      <c r="J441">
        <f>IFERROR(VLOOKUP(Tabla1[[#This Row],[team_name]],bad_masc,2,0),7)</f>
        <v>7</v>
      </c>
      <c r="K441">
        <f>IFERROR(VLOOKUP(Tabla1[[#This Row],[team_name]],cur_masc,2,0),7)</f>
        <v>7</v>
      </c>
      <c r="L441">
        <f>IFERROR(VLOOKUP(Tabla1[[#This Row],[team_name]],ten_masc,2,0),7)</f>
        <v>7</v>
      </c>
      <c r="M441">
        <f>IFERROR(VLOOKUP(Tabla1[[#This Row],[team_name]],rug_masc,2,0),7)</f>
        <v>4</v>
      </c>
      <c r="N441">
        <f>IFERROR(VLOOKUP(Tabla1[[#This Row],[team_name]],sqs_masc,2,0),7)</f>
        <v>7</v>
      </c>
      <c r="O441">
        <f>IFERROR(VLOOKUP(Tabla1[[#This Row],[team_name]],vlp_masc,2,0),7)</f>
        <v>7</v>
      </c>
      <c r="P441">
        <f>IFERROR(VLOOKUP(Tabla1[[#This Row],[team_name]],tem_masc,2,0),7)</f>
        <v>7</v>
      </c>
      <c r="Q441">
        <f>IFERROR(VLOOKUP(Tabla1[[#This Row],[team_name]],bal_masc,2,0),7)</f>
        <v>7</v>
      </c>
      <c r="R441">
        <f>IFERROR(VLOOKUP(Tabla1[[#This Row],[team_name]],hck_masc,2,0),7)</f>
        <v>7</v>
      </c>
      <c r="S441">
        <f>IFERROR(VLOOKUP(Tabla1[[#This Row],[team_name]],arc_masc,2,0),7)</f>
        <v>7</v>
      </c>
      <c r="T441">
        <f>IFERROR(VLOOKUP(Tabla1[[#This Row],[team_name]],esg_masc,2,0),7)</f>
        <v>7</v>
      </c>
      <c r="U441">
        <f>IFERROR(VLOOKUP(Tabla1[[#This Row],[team_name]],vol_fem,2,0),7)</f>
        <v>7</v>
      </c>
      <c r="V441">
        <f>IFERROR(VLOOKUP(Tabla1[[#This Row],[team_name]],bas_fem,2,0),7)</f>
        <v>7</v>
      </c>
      <c r="W441">
        <f>IFERROR(VLOOKUP(Tabla1[[#This Row],[team_name]],bes_fem,2,0),7)</f>
        <v>7</v>
      </c>
      <c r="X441">
        <f>IFERROR(VLOOKUP(Tabla1[[#This Row],[team_name]],bad_fem,2,0),7)</f>
        <v>7</v>
      </c>
      <c r="Y441">
        <f>IFERROR(VLOOKUP(Tabla1[[#This Row],[team_name]],cur_fem,2,0),7)</f>
        <v>7</v>
      </c>
      <c r="Z441">
        <f>IFERROR(VLOOKUP(Tabla1[[#This Row],[team_name]],ten_fem,2,0),7)</f>
        <v>7</v>
      </c>
      <c r="AA441">
        <f>IFERROR(VLOOKUP(Tabla1[[#This Row],[team_name]],rug_fem,2,0),7)</f>
        <v>7</v>
      </c>
      <c r="AB441">
        <f>IFERROR(VLOOKUP(Tabla1[[#This Row],[team_name]],sqs_fem,2,0),7)</f>
        <v>7</v>
      </c>
      <c r="AC441">
        <f>IFERROR(VLOOKUP(Tabla1[[#This Row],[team_name]],vlp_fem,2,0),7)</f>
        <v>7</v>
      </c>
      <c r="AD441">
        <f>IFERROR(VLOOKUP(Tabla1[[#This Row],[team_name]],tem_fem,2,0),7)</f>
        <v>7</v>
      </c>
      <c r="AE441">
        <f>IFERROR(VLOOKUP(Tabla1[[#This Row],[team_name]],bal_fem,2,0),7)</f>
        <v>7</v>
      </c>
      <c r="AF441">
        <f>IFERROR(VLOOKUP(Tabla1[[#This Row],[team_name]],hck_fem,2,0),7)</f>
        <v>7</v>
      </c>
      <c r="AG441">
        <f>IFERROR(VLOOKUP(Tabla1[[#This Row],[team_name]],esg_fem,2,0),7)</f>
        <v>7</v>
      </c>
      <c r="AH441">
        <f>IFERROR(VLOOKUP(Tabla1[[#This Row],[team_name]],esg_fem,2,0),7)</f>
        <v>7</v>
      </c>
      <c r="AI441">
        <v>7</v>
      </c>
      <c r="AJ441">
        <v>7</v>
      </c>
      <c r="AK441">
        <v>7</v>
      </c>
      <c r="AL441">
        <v>7</v>
      </c>
      <c r="AM441">
        <v>7</v>
      </c>
      <c r="AN441">
        <v>7</v>
      </c>
      <c r="AO441">
        <v>7</v>
      </c>
      <c r="AP441">
        <v>7</v>
      </c>
      <c r="AQ441">
        <v>7</v>
      </c>
      <c r="AR441">
        <v>7</v>
      </c>
      <c r="AS441">
        <v>7</v>
      </c>
      <c r="AT441">
        <v>7</v>
      </c>
      <c r="AU441">
        <v>7</v>
      </c>
      <c r="AV441">
        <v>7</v>
      </c>
      <c r="AW441">
        <v>7</v>
      </c>
      <c r="AX441">
        <v>7</v>
      </c>
      <c r="AY441">
        <v>7</v>
      </c>
      <c r="AZ441">
        <v>7</v>
      </c>
      <c r="BA441">
        <v>7</v>
      </c>
      <c r="BB441">
        <v>7</v>
      </c>
      <c r="BC441">
        <v>7</v>
      </c>
      <c r="BD441">
        <v>7</v>
      </c>
      <c r="BE441">
        <v>7</v>
      </c>
      <c r="BF441">
        <v>7</v>
      </c>
      <c r="BG441">
        <v>7</v>
      </c>
      <c r="BH441">
        <v>3</v>
      </c>
      <c r="BI441">
        <v>3</v>
      </c>
      <c r="BJ441">
        <v>7</v>
      </c>
      <c r="BK441">
        <v>7</v>
      </c>
      <c r="BL441">
        <v>7</v>
      </c>
      <c r="BM441">
        <v>7</v>
      </c>
    </row>
    <row r="442" spans="1:65" x14ac:dyDescent="0.25">
      <c r="A442">
        <v>218</v>
      </c>
      <c r="B442" t="s">
        <v>421</v>
      </c>
      <c r="C442">
        <f>IFERROR(VLOOKUP(Tabla1[[#This Row],[team_name]],fut_masc,2,0),7)</f>
        <v>7</v>
      </c>
      <c r="D442">
        <f>IFERROR(VLOOKUP(Tabla1[[#This Row],[team_name]],fut_fem,2,0),7)</f>
        <v>7</v>
      </c>
      <c r="E442">
        <f>IFERROR(VLOOKUP(Tabla1[[#This Row],[team_name]],fts_masc,2,0),7)</f>
        <v>7</v>
      </c>
      <c r="F442">
        <f>IFERROR(VLOOKUP(Tabla1[[#This Row],[team_name]],fts_fem,2,0),7)</f>
        <v>7</v>
      </c>
      <c r="G442">
        <f>IFERROR(VLOOKUP(Tabla1[[#This Row],[team_name]],vol_masc,2,0),7)</f>
        <v>7</v>
      </c>
      <c r="H442">
        <f>IFERROR(VLOOKUP(Tabla1[[#This Row],[team_name]],bas_masc,2,0),7)</f>
        <v>5</v>
      </c>
      <c r="I442">
        <f>IFERROR(VLOOKUP(Tabla1[[#This Row],[team_name]],bes_masc,2,0),7)</f>
        <v>4</v>
      </c>
      <c r="J442">
        <f>IFERROR(VLOOKUP(Tabla1[[#This Row],[team_name]],bad_masc,2,0),7)</f>
        <v>7</v>
      </c>
      <c r="K442">
        <f>IFERROR(VLOOKUP(Tabla1[[#This Row],[team_name]],cur_masc,2,0),7)</f>
        <v>7</v>
      </c>
      <c r="L442">
        <f>IFERROR(VLOOKUP(Tabla1[[#This Row],[team_name]],ten_masc,2,0),7)</f>
        <v>7</v>
      </c>
      <c r="M442">
        <f>IFERROR(VLOOKUP(Tabla1[[#This Row],[team_name]],rug_masc,2,0),7)</f>
        <v>7</v>
      </c>
      <c r="N442">
        <f>IFERROR(VLOOKUP(Tabla1[[#This Row],[team_name]],sqs_masc,2,0),7)</f>
        <v>7</v>
      </c>
      <c r="O442">
        <f>IFERROR(VLOOKUP(Tabla1[[#This Row],[team_name]],vlp_masc,2,0),7)</f>
        <v>5</v>
      </c>
      <c r="P442">
        <f>IFERROR(VLOOKUP(Tabla1[[#This Row],[team_name]],tem_masc,2,0),7)</f>
        <v>7</v>
      </c>
      <c r="Q442">
        <f>IFERROR(VLOOKUP(Tabla1[[#This Row],[team_name]],bal_masc,2,0),7)</f>
        <v>7</v>
      </c>
      <c r="R442">
        <f>IFERROR(VLOOKUP(Tabla1[[#This Row],[team_name]],hck_masc,2,0),7)</f>
        <v>7</v>
      </c>
      <c r="S442">
        <f>IFERROR(VLOOKUP(Tabla1[[#This Row],[team_name]],arc_masc,2,0),7)</f>
        <v>7</v>
      </c>
      <c r="T442">
        <f>IFERROR(VLOOKUP(Tabla1[[#This Row],[team_name]],esg_masc,2,0),7)</f>
        <v>7</v>
      </c>
      <c r="U442">
        <f>IFERROR(VLOOKUP(Tabla1[[#This Row],[team_name]],vol_fem,2,0),7)</f>
        <v>7</v>
      </c>
      <c r="V442">
        <f>IFERROR(VLOOKUP(Tabla1[[#This Row],[team_name]],bas_fem,2,0),7)</f>
        <v>7</v>
      </c>
      <c r="W442">
        <f>IFERROR(VLOOKUP(Tabla1[[#This Row],[team_name]],bes_fem,2,0),7)</f>
        <v>7</v>
      </c>
      <c r="X442">
        <f>IFERROR(VLOOKUP(Tabla1[[#This Row],[team_name]],bad_fem,2,0),7)</f>
        <v>7</v>
      </c>
      <c r="Y442">
        <f>IFERROR(VLOOKUP(Tabla1[[#This Row],[team_name]],cur_fem,2,0),7)</f>
        <v>7</v>
      </c>
      <c r="Z442">
        <f>IFERROR(VLOOKUP(Tabla1[[#This Row],[team_name]],ten_fem,2,0),7)</f>
        <v>7</v>
      </c>
      <c r="AA442">
        <f>IFERROR(VLOOKUP(Tabla1[[#This Row],[team_name]],rug_fem,2,0),7)</f>
        <v>7</v>
      </c>
      <c r="AB442">
        <f>IFERROR(VLOOKUP(Tabla1[[#This Row],[team_name]],sqs_fem,2,0),7)</f>
        <v>7</v>
      </c>
      <c r="AC442">
        <f>IFERROR(VLOOKUP(Tabla1[[#This Row],[team_name]],vlp_fem,2,0),7)</f>
        <v>7</v>
      </c>
      <c r="AD442">
        <f>IFERROR(VLOOKUP(Tabla1[[#This Row],[team_name]],tem_fem,2,0),7)</f>
        <v>7</v>
      </c>
      <c r="AE442">
        <f>IFERROR(VLOOKUP(Tabla1[[#This Row],[team_name]],bal_fem,2,0),7)</f>
        <v>7</v>
      </c>
      <c r="AF442">
        <f>IFERROR(VLOOKUP(Tabla1[[#This Row],[team_name]],hck_fem,2,0),7)</f>
        <v>7</v>
      </c>
      <c r="AG442">
        <f>IFERROR(VLOOKUP(Tabla1[[#This Row],[team_name]],esg_fem,2,0),7)</f>
        <v>7</v>
      </c>
      <c r="AH442">
        <f>IFERROR(VLOOKUP(Tabla1[[#This Row],[team_name]],esg_fem,2,0),7)</f>
        <v>7</v>
      </c>
      <c r="AI442">
        <v>7</v>
      </c>
      <c r="AJ442">
        <v>7</v>
      </c>
      <c r="AK442">
        <v>7</v>
      </c>
      <c r="AL442">
        <v>7</v>
      </c>
      <c r="AM442">
        <v>7</v>
      </c>
      <c r="AN442">
        <v>7</v>
      </c>
      <c r="AO442">
        <v>7</v>
      </c>
      <c r="AP442">
        <v>7</v>
      </c>
      <c r="AQ442">
        <v>7</v>
      </c>
      <c r="AR442">
        <v>7</v>
      </c>
      <c r="AS442">
        <v>7</v>
      </c>
      <c r="AT442">
        <v>7</v>
      </c>
      <c r="AU442">
        <v>7</v>
      </c>
      <c r="AV442">
        <v>7</v>
      </c>
      <c r="AW442">
        <v>7</v>
      </c>
      <c r="AX442">
        <v>7</v>
      </c>
      <c r="AY442">
        <v>7</v>
      </c>
      <c r="AZ442">
        <v>7</v>
      </c>
      <c r="BA442">
        <v>7</v>
      </c>
      <c r="BB442">
        <v>6</v>
      </c>
      <c r="BC442">
        <v>7</v>
      </c>
      <c r="BD442">
        <v>7</v>
      </c>
      <c r="BE442">
        <v>7</v>
      </c>
      <c r="BF442">
        <v>7</v>
      </c>
      <c r="BG442">
        <v>7</v>
      </c>
      <c r="BH442">
        <v>3</v>
      </c>
      <c r="BI442">
        <v>3</v>
      </c>
      <c r="BJ442">
        <v>7</v>
      </c>
      <c r="BK442">
        <v>7</v>
      </c>
      <c r="BL442">
        <v>7</v>
      </c>
      <c r="BM442">
        <v>7</v>
      </c>
    </row>
    <row r="443" spans="1:65" x14ac:dyDescent="0.25">
      <c r="A443">
        <v>219</v>
      </c>
      <c r="B443" t="s">
        <v>417</v>
      </c>
      <c r="C443">
        <f>IFERROR(VLOOKUP(Tabla1[[#This Row],[team_name]],fut_masc,2,0),7)</f>
        <v>7</v>
      </c>
      <c r="D443">
        <f>IFERROR(VLOOKUP(Tabla1[[#This Row],[team_name]],fut_fem,2,0),7)</f>
        <v>7</v>
      </c>
      <c r="E443">
        <f>IFERROR(VLOOKUP(Tabla1[[#This Row],[team_name]],fts_masc,2,0),7)</f>
        <v>7</v>
      </c>
      <c r="F443">
        <f>IFERROR(VLOOKUP(Tabla1[[#This Row],[team_name]],fts_fem,2,0),7)</f>
        <v>7</v>
      </c>
      <c r="G443">
        <f>IFERROR(VLOOKUP(Tabla1[[#This Row],[team_name]],vol_masc,2,0),7)</f>
        <v>7</v>
      </c>
      <c r="H443">
        <f>IFERROR(VLOOKUP(Tabla1[[#This Row],[team_name]],bas_masc,2,0),7)</f>
        <v>7</v>
      </c>
      <c r="I443">
        <f>IFERROR(VLOOKUP(Tabla1[[#This Row],[team_name]],bes_masc,2,0),7)</f>
        <v>7</v>
      </c>
      <c r="J443">
        <f>IFERROR(VLOOKUP(Tabla1[[#This Row],[team_name]],bad_masc,2,0),7)</f>
        <v>7</v>
      </c>
      <c r="K443">
        <f>IFERROR(VLOOKUP(Tabla1[[#This Row],[team_name]],cur_masc,2,0),7)</f>
        <v>7</v>
      </c>
      <c r="L443">
        <f>IFERROR(VLOOKUP(Tabla1[[#This Row],[team_name]],ten_masc,2,0),7)</f>
        <v>7</v>
      </c>
      <c r="M443">
        <f>IFERROR(VLOOKUP(Tabla1[[#This Row],[team_name]],rug_masc,2,0),7)</f>
        <v>7</v>
      </c>
      <c r="N443">
        <f>IFERROR(VLOOKUP(Tabla1[[#This Row],[team_name]],sqs_masc,2,0),7)</f>
        <v>7</v>
      </c>
      <c r="O443">
        <f>IFERROR(VLOOKUP(Tabla1[[#This Row],[team_name]],vlp_masc,2,0),7)</f>
        <v>7</v>
      </c>
      <c r="P443">
        <f>IFERROR(VLOOKUP(Tabla1[[#This Row],[team_name]],tem_masc,2,0),7)</f>
        <v>7</v>
      </c>
      <c r="Q443">
        <f>IFERROR(VLOOKUP(Tabla1[[#This Row],[team_name]],bal_masc,2,0),7)</f>
        <v>7</v>
      </c>
      <c r="R443">
        <f>IFERROR(VLOOKUP(Tabla1[[#This Row],[team_name]],hck_masc,2,0),7)</f>
        <v>7</v>
      </c>
      <c r="S443">
        <f>IFERROR(VLOOKUP(Tabla1[[#This Row],[team_name]],arc_masc,2,0),7)</f>
        <v>7</v>
      </c>
      <c r="T443">
        <f>IFERROR(VLOOKUP(Tabla1[[#This Row],[team_name]],esg_masc,2,0),7)</f>
        <v>7</v>
      </c>
      <c r="U443">
        <f>IFERROR(VLOOKUP(Tabla1[[#This Row],[team_name]],vol_fem,2,0),7)</f>
        <v>7</v>
      </c>
      <c r="V443">
        <f>IFERROR(VLOOKUP(Tabla1[[#This Row],[team_name]],bas_fem,2,0),7)</f>
        <v>7</v>
      </c>
      <c r="W443">
        <f>IFERROR(VLOOKUP(Tabla1[[#This Row],[team_name]],bes_fem,2,0),7)</f>
        <v>7</v>
      </c>
      <c r="X443">
        <f>IFERROR(VLOOKUP(Tabla1[[#This Row],[team_name]],bad_fem,2,0),7)</f>
        <v>7</v>
      </c>
      <c r="Y443">
        <f>IFERROR(VLOOKUP(Tabla1[[#This Row],[team_name]],cur_fem,2,0),7)</f>
        <v>7</v>
      </c>
      <c r="Z443">
        <f>IFERROR(VLOOKUP(Tabla1[[#This Row],[team_name]],ten_fem,2,0),7)</f>
        <v>7</v>
      </c>
      <c r="AA443">
        <f>IFERROR(VLOOKUP(Tabla1[[#This Row],[team_name]],rug_fem,2,0),7)</f>
        <v>7</v>
      </c>
      <c r="AB443">
        <f>IFERROR(VLOOKUP(Tabla1[[#This Row],[team_name]],sqs_fem,2,0),7)</f>
        <v>7</v>
      </c>
      <c r="AC443">
        <f>IFERROR(VLOOKUP(Tabla1[[#This Row],[team_name]],vlp_fem,2,0),7)</f>
        <v>7</v>
      </c>
      <c r="AD443">
        <f>IFERROR(VLOOKUP(Tabla1[[#This Row],[team_name]],tem_fem,2,0),7)</f>
        <v>7</v>
      </c>
      <c r="AE443">
        <f>IFERROR(VLOOKUP(Tabla1[[#This Row],[team_name]],bal_fem,2,0),7)</f>
        <v>7</v>
      </c>
      <c r="AF443">
        <f>IFERROR(VLOOKUP(Tabla1[[#This Row],[team_name]],hck_fem,2,0),7)</f>
        <v>7</v>
      </c>
      <c r="AG443">
        <f>IFERROR(VLOOKUP(Tabla1[[#This Row],[team_name]],esg_fem,2,0),7)</f>
        <v>7</v>
      </c>
      <c r="AH443">
        <f>IFERROR(VLOOKUP(Tabla1[[#This Row],[team_name]],esg_fem,2,0),7)</f>
        <v>7</v>
      </c>
      <c r="AI443">
        <v>6</v>
      </c>
      <c r="AJ443">
        <v>7</v>
      </c>
      <c r="AK443">
        <v>7</v>
      </c>
      <c r="AL443">
        <v>7</v>
      </c>
      <c r="AM443">
        <v>7</v>
      </c>
      <c r="AN443">
        <v>7</v>
      </c>
      <c r="AO443">
        <v>7</v>
      </c>
      <c r="AP443">
        <v>7</v>
      </c>
      <c r="AQ443">
        <v>7</v>
      </c>
      <c r="AR443">
        <v>7</v>
      </c>
      <c r="AS443">
        <v>7</v>
      </c>
      <c r="AT443">
        <v>7</v>
      </c>
      <c r="AU443">
        <v>7</v>
      </c>
      <c r="AV443">
        <v>7</v>
      </c>
      <c r="AW443">
        <v>7</v>
      </c>
      <c r="AX443">
        <v>7</v>
      </c>
      <c r="AY443">
        <v>7</v>
      </c>
      <c r="AZ443">
        <v>7</v>
      </c>
      <c r="BA443">
        <v>7</v>
      </c>
      <c r="BB443">
        <v>7</v>
      </c>
      <c r="BC443">
        <v>7</v>
      </c>
      <c r="BD443">
        <v>7</v>
      </c>
      <c r="BE443">
        <v>7</v>
      </c>
      <c r="BF443">
        <v>7</v>
      </c>
      <c r="BG443">
        <v>7</v>
      </c>
      <c r="BH443">
        <v>3</v>
      </c>
      <c r="BI443">
        <v>3</v>
      </c>
      <c r="BJ443">
        <v>7</v>
      </c>
      <c r="BK443">
        <v>7</v>
      </c>
      <c r="BL443">
        <v>7</v>
      </c>
      <c r="BM443">
        <v>7</v>
      </c>
    </row>
    <row r="444" spans="1:65" x14ac:dyDescent="0.25">
      <c r="A444">
        <v>220</v>
      </c>
      <c r="B444" t="s">
        <v>416</v>
      </c>
      <c r="C444">
        <f>IFERROR(VLOOKUP(Tabla1[[#This Row],[team_name]],fut_masc,2,0),7)</f>
        <v>7</v>
      </c>
      <c r="D444">
        <f>IFERROR(VLOOKUP(Tabla1[[#This Row],[team_name]],fut_fem,2,0),7)</f>
        <v>7</v>
      </c>
      <c r="E444">
        <f>IFERROR(VLOOKUP(Tabla1[[#This Row],[team_name]],fts_masc,2,0),7)</f>
        <v>7</v>
      </c>
      <c r="F444">
        <f>IFERROR(VLOOKUP(Tabla1[[#This Row],[team_name]],fts_fem,2,0),7)</f>
        <v>7</v>
      </c>
      <c r="G444">
        <f>IFERROR(VLOOKUP(Tabla1[[#This Row],[team_name]],vol_masc,2,0),7)</f>
        <v>7</v>
      </c>
      <c r="H444">
        <f>IFERROR(VLOOKUP(Tabla1[[#This Row],[team_name]],bas_masc,2,0),7)</f>
        <v>7</v>
      </c>
      <c r="I444">
        <f>IFERROR(VLOOKUP(Tabla1[[#This Row],[team_name]],bes_masc,2,0),7)</f>
        <v>7</v>
      </c>
      <c r="J444">
        <f>IFERROR(VLOOKUP(Tabla1[[#This Row],[team_name]],bad_masc,2,0),7)</f>
        <v>7</v>
      </c>
      <c r="K444">
        <f>IFERROR(VLOOKUP(Tabla1[[#This Row],[team_name]],cur_masc,2,0),7)</f>
        <v>7</v>
      </c>
      <c r="L444">
        <f>IFERROR(VLOOKUP(Tabla1[[#This Row],[team_name]],ten_masc,2,0),7)</f>
        <v>7</v>
      </c>
      <c r="M444">
        <f>IFERROR(VLOOKUP(Tabla1[[#This Row],[team_name]],rug_masc,2,0),7)</f>
        <v>7</v>
      </c>
      <c r="N444">
        <f>IFERROR(VLOOKUP(Tabla1[[#This Row],[team_name]],sqs_masc,2,0),7)</f>
        <v>7</v>
      </c>
      <c r="O444">
        <f>IFERROR(VLOOKUP(Tabla1[[#This Row],[team_name]],vlp_masc,2,0),7)</f>
        <v>7</v>
      </c>
      <c r="P444">
        <f>IFERROR(VLOOKUP(Tabla1[[#This Row],[team_name]],tem_masc,2,0),7)</f>
        <v>7</v>
      </c>
      <c r="Q444">
        <f>IFERROR(VLOOKUP(Tabla1[[#This Row],[team_name]],bal_masc,2,0),7)</f>
        <v>7</v>
      </c>
      <c r="R444">
        <f>IFERROR(VLOOKUP(Tabla1[[#This Row],[team_name]],hck_masc,2,0),7)</f>
        <v>7</v>
      </c>
      <c r="S444">
        <f>IFERROR(VLOOKUP(Tabla1[[#This Row],[team_name]],arc_masc,2,0),7)</f>
        <v>7</v>
      </c>
      <c r="T444">
        <f>IFERROR(VLOOKUP(Tabla1[[#This Row],[team_name]],esg_masc,2,0),7)</f>
        <v>7</v>
      </c>
      <c r="U444">
        <f>IFERROR(VLOOKUP(Tabla1[[#This Row],[team_name]],vol_fem,2,0),7)</f>
        <v>7</v>
      </c>
      <c r="V444">
        <f>IFERROR(VLOOKUP(Tabla1[[#This Row],[team_name]],bas_fem,2,0),7)</f>
        <v>7</v>
      </c>
      <c r="W444">
        <f>IFERROR(VLOOKUP(Tabla1[[#This Row],[team_name]],bes_fem,2,0),7)</f>
        <v>7</v>
      </c>
      <c r="X444">
        <f>IFERROR(VLOOKUP(Tabla1[[#This Row],[team_name]],bad_fem,2,0),7)</f>
        <v>7</v>
      </c>
      <c r="Y444">
        <f>IFERROR(VLOOKUP(Tabla1[[#This Row],[team_name]],cur_fem,2,0),7)</f>
        <v>7</v>
      </c>
      <c r="Z444">
        <f>IFERROR(VLOOKUP(Tabla1[[#This Row],[team_name]],ten_fem,2,0),7)</f>
        <v>7</v>
      </c>
      <c r="AA444">
        <f>IFERROR(VLOOKUP(Tabla1[[#This Row],[team_name]],rug_fem,2,0),7)</f>
        <v>7</v>
      </c>
      <c r="AB444">
        <f>IFERROR(VLOOKUP(Tabla1[[#This Row],[team_name]],sqs_fem,2,0),7)</f>
        <v>7</v>
      </c>
      <c r="AC444">
        <f>IFERROR(VLOOKUP(Tabla1[[#This Row],[team_name]],vlp_fem,2,0),7)</f>
        <v>7</v>
      </c>
      <c r="AD444">
        <f>IFERROR(VLOOKUP(Tabla1[[#This Row],[team_name]],tem_fem,2,0),7)</f>
        <v>7</v>
      </c>
      <c r="AE444">
        <f>IFERROR(VLOOKUP(Tabla1[[#This Row],[team_name]],bal_fem,2,0),7)</f>
        <v>7</v>
      </c>
      <c r="AF444">
        <f>IFERROR(VLOOKUP(Tabla1[[#This Row],[team_name]],hck_fem,2,0),7)</f>
        <v>7</v>
      </c>
      <c r="AG444">
        <f>IFERROR(VLOOKUP(Tabla1[[#This Row],[team_name]],esg_fem,2,0),7)</f>
        <v>7</v>
      </c>
      <c r="AH444">
        <f>IFERROR(VLOOKUP(Tabla1[[#This Row],[team_name]],esg_fem,2,0),7)</f>
        <v>7</v>
      </c>
      <c r="AI444">
        <v>7</v>
      </c>
      <c r="AJ444">
        <v>7</v>
      </c>
      <c r="AK444">
        <v>7</v>
      </c>
      <c r="AL444">
        <v>7</v>
      </c>
      <c r="AM444">
        <v>7</v>
      </c>
      <c r="AN444">
        <v>7</v>
      </c>
      <c r="AO444">
        <v>7</v>
      </c>
      <c r="AP444">
        <v>7</v>
      </c>
      <c r="AQ444">
        <v>7</v>
      </c>
      <c r="AR444">
        <v>7</v>
      </c>
      <c r="AS444">
        <v>7</v>
      </c>
      <c r="AT444">
        <v>7</v>
      </c>
      <c r="AU444">
        <v>7</v>
      </c>
      <c r="AV444">
        <v>7</v>
      </c>
      <c r="AW444">
        <v>7</v>
      </c>
      <c r="AX444">
        <v>7</v>
      </c>
      <c r="AY444">
        <v>7</v>
      </c>
      <c r="AZ444">
        <v>7</v>
      </c>
      <c r="BA444">
        <v>7</v>
      </c>
      <c r="BB444">
        <v>7</v>
      </c>
      <c r="BC444">
        <v>7</v>
      </c>
      <c r="BD444">
        <v>7</v>
      </c>
      <c r="BE444">
        <v>7</v>
      </c>
      <c r="BF444">
        <v>7</v>
      </c>
      <c r="BG444">
        <v>7</v>
      </c>
      <c r="BH444">
        <v>3</v>
      </c>
      <c r="BI444">
        <v>3</v>
      </c>
      <c r="BJ444">
        <v>7</v>
      </c>
      <c r="BK444">
        <v>7</v>
      </c>
      <c r="BL444">
        <v>7</v>
      </c>
      <c r="BM444">
        <v>7</v>
      </c>
    </row>
    <row r="445" spans="1:65" x14ac:dyDescent="0.25">
      <c r="A445">
        <v>221</v>
      </c>
      <c r="B445" t="s">
        <v>418</v>
      </c>
      <c r="C445">
        <f>IFERROR(VLOOKUP(Tabla1[[#This Row],[team_name]],fut_masc,2,0),7)</f>
        <v>7</v>
      </c>
      <c r="D445">
        <f>IFERROR(VLOOKUP(Tabla1[[#This Row],[team_name]],fut_fem,2,0),7)</f>
        <v>7</v>
      </c>
      <c r="E445">
        <f>IFERROR(VLOOKUP(Tabla1[[#This Row],[team_name]],fts_masc,2,0),7)</f>
        <v>7</v>
      </c>
      <c r="F445">
        <f>IFERROR(VLOOKUP(Tabla1[[#This Row],[team_name]],fts_fem,2,0),7)</f>
        <v>7</v>
      </c>
      <c r="G445">
        <f>IFERROR(VLOOKUP(Tabla1[[#This Row],[team_name]],vol_masc,2,0),7)</f>
        <v>7</v>
      </c>
      <c r="H445">
        <f>IFERROR(VLOOKUP(Tabla1[[#This Row],[team_name]],bas_masc,2,0),7)</f>
        <v>7</v>
      </c>
      <c r="I445">
        <f>IFERROR(VLOOKUP(Tabla1[[#This Row],[team_name]],bes_masc,2,0),7)</f>
        <v>7</v>
      </c>
      <c r="J445">
        <f>IFERROR(VLOOKUP(Tabla1[[#This Row],[team_name]],bad_masc,2,0),7)</f>
        <v>7</v>
      </c>
      <c r="K445">
        <f>IFERROR(VLOOKUP(Tabla1[[#This Row],[team_name]],cur_masc,2,0),7)</f>
        <v>7</v>
      </c>
      <c r="L445">
        <f>IFERROR(VLOOKUP(Tabla1[[#This Row],[team_name]],ten_masc,2,0),7)</f>
        <v>7</v>
      </c>
      <c r="M445">
        <f>IFERROR(VLOOKUP(Tabla1[[#This Row],[team_name]],rug_masc,2,0),7)</f>
        <v>7</v>
      </c>
      <c r="N445">
        <f>IFERROR(VLOOKUP(Tabla1[[#This Row],[team_name]],sqs_masc,2,0),7)</f>
        <v>7</v>
      </c>
      <c r="O445">
        <f>IFERROR(VLOOKUP(Tabla1[[#This Row],[team_name]],vlp_masc,2,0),7)</f>
        <v>7</v>
      </c>
      <c r="P445">
        <f>IFERROR(VLOOKUP(Tabla1[[#This Row],[team_name]],tem_masc,2,0),7)</f>
        <v>7</v>
      </c>
      <c r="Q445">
        <f>IFERROR(VLOOKUP(Tabla1[[#This Row],[team_name]],bal_masc,2,0),7)</f>
        <v>7</v>
      </c>
      <c r="R445">
        <f>IFERROR(VLOOKUP(Tabla1[[#This Row],[team_name]],hck_masc,2,0),7)</f>
        <v>7</v>
      </c>
      <c r="S445">
        <f>IFERROR(VLOOKUP(Tabla1[[#This Row],[team_name]],arc_masc,2,0),7)</f>
        <v>7</v>
      </c>
      <c r="T445">
        <f>IFERROR(VLOOKUP(Tabla1[[#This Row],[team_name]],esg_masc,2,0),7)</f>
        <v>7</v>
      </c>
      <c r="U445">
        <f>IFERROR(VLOOKUP(Tabla1[[#This Row],[team_name]],vol_fem,2,0),7)</f>
        <v>7</v>
      </c>
      <c r="V445">
        <f>IFERROR(VLOOKUP(Tabla1[[#This Row],[team_name]],bas_fem,2,0),7)</f>
        <v>7</v>
      </c>
      <c r="W445">
        <f>IFERROR(VLOOKUP(Tabla1[[#This Row],[team_name]],bes_fem,2,0),7)</f>
        <v>7</v>
      </c>
      <c r="X445">
        <f>IFERROR(VLOOKUP(Tabla1[[#This Row],[team_name]],bad_fem,2,0),7)</f>
        <v>7</v>
      </c>
      <c r="Y445">
        <f>IFERROR(VLOOKUP(Tabla1[[#This Row],[team_name]],cur_fem,2,0),7)</f>
        <v>7</v>
      </c>
      <c r="Z445">
        <f>IFERROR(VLOOKUP(Tabla1[[#This Row],[team_name]],ten_fem,2,0),7)</f>
        <v>7</v>
      </c>
      <c r="AA445">
        <f>IFERROR(VLOOKUP(Tabla1[[#This Row],[team_name]],rug_fem,2,0),7)</f>
        <v>7</v>
      </c>
      <c r="AB445">
        <f>IFERROR(VLOOKUP(Tabla1[[#This Row],[team_name]],sqs_fem,2,0),7)</f>
        <v>7</v>
      </c>
      <c r="AC445">
        <f>IFERROR(VLOOKUP(Tabla1[[#This Row],[team_name]],vlp_fem,2,0),7)</f>
        <v>7</v>
      </c>
      <c r="AD445">
        <f>IFERROR(VLOOKUP(Tabla1[[#This Row],[team_name]],tem_fem,2,0),7)</f>
        <v>7</v>
      </c>
      <c r="AE445">
        <f>IFERROR(VLOOKUP(Tabla1[[#This Row],[team_name]],bal_fem,2,0),7)</f>
        <v>7</v>
      </c>
      <c r="AF445">
        <f>IFERROR(VLOOKUP(Tabla1[[#This Row],[team_name]],hck_fem,2,0),7)</f>
        <v>7</v>
      </c>
      <c r="AG445">
        <f>IFERROR(VLOOKUP(Tabla1[[#This Row],[team_name]],esg_fem,2,0),7)</f>
        <v>7</v>
      </c>
      <c r="AH445">
        <f>IFERROR(VLOOKUP(Tabla1[[#This Row],[team_name]],esg_fem,2,0),7)</f>
        <v>7</v>
      </c>
      <c r="AI445">
        <v>7</v>
      </c>
      <c r="AJ445">
        <v>7</v>
      </c>
      <c r="AK445">
        <v>7</v>
      </c>
      <c r="AL445">
        <v>7</v>
      </c>
      <c r="AM445">
        <v>7</v>
      </c>
      <c r="AN445">
        <v>7</v>
      </c>
      <c r="AO445">
        <v>7</v>
      </c>
      <c r="AP445">
        <v>7</v>
      </c>
      <c r="AQ445">
        <v>7</v>
      </c>
      <c r="AR445">
        <v>7</v>
      </c>
      <c r="AS445">
        <v>7</v>
      </c>
      <c r="AT445">
        <v>7</v>
      </c>
      <c r="AU445">
        <v>7</v>
      </c>
      <c r="AV445">
        <v>7</v>
      </c>
      <c r="AW445">
        <v>7</v>
      </c>
      <c r="AX445">
        <v>7</v>
      </c>
      <c r="AY445">
        <v>7</v>
      </c>
      <c r="AZ445">
        <v>7</v>
      </c>
      <c r="BA445">
        <v>7</v>
      </c>
      <c r="BB445">
        <v>7</v>
      </c>
      <c r="BC445">
        <v>7</v>
      </c>
      <c r="BD445">
        <v>7</v>
      </c>
      <c r="BE445">
        <v>7</v>
      </c>
      <c r="BF445">
        <v>7</v>
      </c>
      <c r="BG445">
        <v>7</v>
      </c>
      <c r="BH445">
        <v>3</v>
      </c>
      <c r="BI445">
        <v>3</v>
      </c>
      <c r="BJ445">
        <v>7</v>
      </c>
      <c r="BK445">
        <v>7</v>
      </c>
      <c r="BL445">
        <v>7</v>
      </c>
      <c r="BM445">
        <v>7</v>
      </c>
    </row>
    <row r="446" spans="1:65" x14ac:dyDescent="0.25">
      <c r="A446">
        <v>222</v>
      </c>
      <c r="B446" t="s">
        <v>404</v>
      </c>
      <c r="C446">
        <f>IFERROR(VLOOKUP(Tabla1[[#This Row],[team_name]],fut_masc,2,0),7)</f>
        <v>4</v>
      </c>
      <c r="D446">
        <f>IFERROR(VLOOKUP(Tabla1[[#This Row],[team_name]],fut_fem,2,0),7)</f>
        <v>7</v>
      </c>
      <c r="E446">
        <f>IFERROR(VLOOKUP(Tabla1[[#This Row],[team_name]],fts_masc,2,0),7)</f>
        <v>5</v>
      </c>
      <c r="F446">
        <f>IFERROR(VLOOKUP(Tabla1[[#This Row],[team_name]],fts_fem,2,0),7)</f>
        <v>7</v>
      </c>
      <c r="G446">
        <f>IFERROR(VLOOKUP(Tabla1[[#This Row],[team_name]],vol_masc,2,0),7)</f>
        <v>4</v>
      </c>
      <c r="H446">
        <f>IFERROR(VLOOKUP(Tabla1[[#This Row],[team_name]],bas_masc,2,0),7)</f>
        <v>7</v>
      </c>
      <c r="I446">
        <f>IFERROR(VLOOKUP(Tabla1[[#This Row],[team_name]],bes_masc,2,0),7)</f>
        <v>4</v>
      </c>
      <c r="J446">
        <f>IFERROR(VLOOKUP(Tabla1[[#This Row],[team_name]],bad_masc,2,0),7)</f>
        <v>7</v>
      </c>
      <c r="K446">
        <f>IFERROR(VLOOKUP(Tabla1[[#This Row],[team_name]],cur_masc,2,0),7)</f>
        <v>7</v>
      </c>
      <c r="L446">
        <f>IFERROR(VLOOKUP(Tabla1[[#This Row],[team_name]],ten_masc,2,0),7)</f>
        <v>7</v>
      </c>
      <c r="M446">
        <f>IFERROR(VLOOKUP(Tabla1[[#This Row],[team_name]],rug_masc,2,0),7)</f>
        <v>7</v>
      </c>
      <c r="N446">
        <f>IFERROR(VLOOKUP(Tabla1[[#This Row],[team_name]],sqs_masc,2,0),7)</f>
        <v>7</v>
      </c>
      <c r="O446">
        <f>IFERROR(VLOOKUP(Tabla1[[#This Row],[team_name]],vlp_masc,2,0),7)</f>
        <v>7</v>
      </c>
      <c r="P446">
        <f>IFERROR(VLOOKUP(Tabla1[[#This Row],[team_name]],tem_masc,2,0),7)</f>
        <v>7</v>
      </c>
      <c r="Q446">
        <f>IFERROR(VLOOKUP(Tabla1[[#This Row],[team_name]],bal_masc,2,0),7)</f>
        <v>7</v>
      </c>
      <c r="R446">
        <f>IFERROR(VLOOKUP(Tabla1[[#This Row],[team_name]],hck_masc,2,0),7)</f>
        <v>7</v>
      </c>
      <c r="S446">
        <f>IFERROR(VLOOKUP(Tabla1[[#This Row],[team_name]],arc_masc,2,0),7)</f>
        <v>7</v>
      </c>
      <c r="T446">
        <f>IFERROR(VLOOKUP(Tabla1[[#This Row],[team_name]],esg_masc,2,0),7)</f>
        <v>7</v>
      </c>
      <c r="U446">
        <f>IFERROR(VLOOKUP(Tabla1[[#This Row],[team_name]],vol_fem,2,0),7)</f>
        <v>7</v>
      </c>
      <c r="V446">
        <f>IFERROR(VLOOKUP(Tabla1[[#This Row],[team_name]],bas_fem,2,0),7)</f>
        <v>7</v>
      </c>
      <c r="W446">
        <f>IFERROR(VLOOKUP(Tabla1[[#This Row],[team_name]],bes_fem,2,0),7)</f>
        <v>7</v>
      </c>
      <c r="X446">
        <f>IFERROR(VLOOKUP(Tabla1[[#This Row],[team_name]],bad_fem,2,0),7)</f>
        <v>7</v>
      </c>
      <c r="Y446">
        <f>IFERROR(VLOOKUP(Tabla1[[#This Row],[team_name]],cur_fem,2,0),7)</f>
        <v>7</v>
      </c>
      <c r="Z446">
        <f>IFERROR(VLOOKUP(Tabla1[[#This Row],[team_name]],ten_fem,2,0),7)</f>
        <v>7</v>
      </c>
      <c r="AA446">
        <f>IFERROR(VLOOKUP(Tabla1[[#This Row],[team_name]],rug_fem,2,0),7)</f>
        <v>7</v>
      </c>
      <c r="AB446">
        <f>IFERROR(VLOOKUP(Tabla1[[#This Row],[team_name]],sqs_fem,2,0),7)</f>
        <v>7</v>
      </c>
      <c r="AC446">
        <f>IFERROR(VLOOKUP(Tabla1[[#This Row],[team_name]],vlp_fem,2,0),7)</f>
        <v>7</v>
      </c>
      <c r="AD446">
        <f>IFERROR(VLOOKUP(Tabla1[[#This Row],[team_name]],tem_fem,2,0),7)</f>
        <v>7</v>
      </c>
      <c r="AE446">
        <f>IFERROR(VLOOKUP(Tabla1[[#This Row],[team_name]],bal_fem,2,0),7)</f>
        <v>7</v>
      </c>
      <c r="AF446">
        <f>IFERROR(VLOOKUP(Tabla1[[#This Row],[team_name]],hck_fem,2,0),7)</f>
        <v>7</v>
      </c>
      <c r="AG446">
        <f>IFERROR(VLOOKUP(Tabla1[[#This Row],[team_name]],esg_fem,2,0),7)</f>
        <v>7</v>
      </c>
      <c r="AH446">
        <f>IFERROR(VLOOKUP(Tabla1[[#This Row],[team_name]],esg_fem,2,0),7)</f>
        <v>7</v>
      </c>
      <c r="AI446">
        <v>7</v>
      </c>
      <c r="AJ446">
        <v>7</v>
      </c>
      <c r="AK446">
        <v>7</v>
      </c>
      <c r="AL446">
        <v>7</v>
      </c>
      <c r="AM446">
        <v>7</v>
      </c>
      <c r="AN446">
        <v>7</v>
      </c>
      <c r="AO446">
        <v>7</v>
      </c>
      <c r="AP446">
        <v>7</v>
      </c>
      <c r="AQ446">
        <v>7</v>
      </c>
      <c r="AR446">
        <v>7</v>
      </c>
      <c r="AS446">
        <v>7</v>
      </c>
      <c r="AT446">
        <v>7</v>
      </c>
      <c r="AU446">
        <v>7</v>
      </c>
      <c r="AV446">
        <v>7</v>
      </c>
      <c r="AW446">
        <v>7</v>
      </c>
      <c r="AX446">
        <v>7</v>
      </c>
      <c r="AY446">
        <v>7</v>
      </c>
      <c r="AZ446">
        <v>7</v>
      </c>
      <c r="BA446">
        <v>7</v>
      </c>
      <c r="BB446">
        <v>7</v>
      </c>
      <c r="BC446">
        <v>7</v>
      </c>
      <c r="BD446">
        <v>7</v>
      </c>
      <c r="BE446">
        <v>7</v>
      </c>
      <c r="BF446">
        <v>7</v>
      </c>
      <c r="BG446">
        <v>7</v>
      </c>
      <c r="BH446">
        <v>3</v>
      </c>
      <c r="BI446">
        <v>3</v>
      </c>
      <c r="BJ446">
        <v>7</v>
      </c>
      <c r="BK446">
        <v>7</v>
      </c>
      <c r="BL446">
        <v>7</v>
      </c>
      <c r="BM446">
        <v>7</v>
      </c>
    </row>
    <row r="447" spans="1:65" x14ac:dyDescent="0.25">
      <c r="A447">
        <v>223</v>
      </c>
      <c r="B447" t="s">
        <v>536</v>
      </c>
      <c r="C447">
        <f>IFERROR(VLOOKUP(Tabla1[[#This Row],[team_name]],fut_masc,2,0),7)</f>
        <v>7</v>
      </c>
      <c r="D447">
        <f>IFERROR(VLOOKUP(Tabla1[[#This Row],[team_name]],fut_fem,2,0),7)</f>
        <v>7</v>
      </c>
      <c r="E447">
        <f>IFERROR(VLOOKUP(Tabla1[[#This Row],[team_name]],fts_masc,2,0),7)</f>
        <v>6</v>
      </c>
      <c r="F447">
        <f>IFERROR(VLOOKUP(Tabla1[[#This Row],[team_name]],fts_fem,2,0),7)</f>
        <v>7</v>
      </c>
      <c r="G447">
        <f>IFERROR(VLOOKUP(Tabla1[[#This Row],[team_name]],vol_masc,2,0),7)</f>
        <v>7</v>
      </c>
      <c r="H447">
        <f>IFERROR(VLOOKUP(Tabla1[[#This Row],[team_name]],bas_masc,2,0),7)</f>
        <v>6</v>
      </c>
      <c r="I447">
        <f>IFERROR(VLOOKUP(Tabla1[[#This Row],[team_name]],bes_masc,2,0),7)</f>
        <v>7</v>
      </c>
      <c r="J447">
        <f>IFERROR(VLOOKUP(Tabla1[[#This Row],[team_name]],bad_masc,2,0),7)</f>
        <v>7</v>
      </c>
      <c r="K447">
        <f>IFERROR(VLOOKUP(Tabla1[[#This Row],[team_name]],cur_masc,2,0),7)</f>
        <v>7</v>
      </c>
      <c r="L447">
        <f>IFERROR(VLOOKUP(Tabla1[[#This Row],[team_name]],ten_masc,2,0),7)</f>
        <v>7</v>
      </c>
      <c r="M447">
        <f>IFERROR(VLOOKUP(Tabla1[[#This Row],[team_name]],rug_masc,2,0),7)</f>
        <v>7</v>
      </c>
      <c r="N447">
        <f>IFERROR(VLOOKUP(Tabla1[[#This Row],[team_name]],sqs_masc,2,0),7)</f>
        <v>7</v>
      </c>
      <c r="O447">
        <f>IFERROR(VLOOKUP(Tabla1[[#This Row],[team_name]],vlp_masc,2,0),7)</f>
        <v>7</v>
      </c>
      <c r="P447">
        <f>IFERROR(VLOOKUP(Tabla1[[#This Row],[team_name]],tem_masc,2,0),7)</f>
        <v>7</v>
      </c>
      <c r="Q447">
        <f>IFERROR(VLOOKUP(Tabla1[[#This Row],[team_name]],bal_masc,2,0),7)</f>
        <v>7</v>
      </c>
      <c r="R447">
        <f>IFERROR(VLOOKUP(Tabla1[[#This Row],[team_name]],hck_masc,2,0),7)</f>
        <v>4</v>
      </c>
      <c r="S447">
        <f>IFERROR(VLOOKUP(Tabla1[[#This Row],[team_name]],arc_masc,2,0),7)</f>
        <v>7</v>
      </c>
      <c r="T447">
        <f>IFERROR(VLOOKUP(Tabla1[[#This Row],[team_name]],esg_masc,2,0),7)</f>
        <v>7</v>
      </c>
      <c r="U447">
        <f>IFERROR(VLOOKUP(Tabla1[[#This Row],[team_name]],vol_fem,2,0),7)</f>
        <v>7</v>
      </c>
      <c r="V447">
        <f>IFERROR(VLOOKUP(Tabla1[[#This Row],[team_name]],bas_fem,2,0),7)</f>
        <v>7</v>
      </c>
      <c r="W447">
        <f>IFERROR(VLOOKUP(Tabla1[[#This Row],[team_name]],bes_fem,2,0),7)</f>
        <v>7</v>
      </c>
      <c r="X447">
        <f>IFERROR(VLOOKUP(Tabla1[[#This Row],[team_name]],bad_fem,2,0),7)</f>
        <v>7</v>
      </c>
      <c r="Y447">
        <f>IFERROR(VLOOKUP(Tabla1[[#This Row],[team_name]],cur_fem,2,0),7)</f>
        <v>7</v>
      </c>
      <c r="Z447">
        <f>IFERROR(VLOOKUP(Tabla1[[#This Row],[team_name]],ten_fem,2,0),7)</f>
        <v>7</v>
      </c>
      <c r="AA447">
        <f>IFERROR(VLOOKUP(Tabla1[[#This Row],[team_name]],rug_fem,2,0),7)</f>
        <v>7</v>
      </c>
      <c r="AB447">
        <f>IFERROR(VLOOKUP(Tabla1[[#This Row],[team_name]],sqs_fem,2,0),7)</f>
        <v>7</v>
      </c>
      <c r="AC447">
        <f>IFERROR(VLOOKUP(Tabla1[[#This Row],[team_name]],vlp_fem,2,0),7)</f>
        <v>7</v>
      </c>
      <c r="AD447">
        <f>IFERROR(VLOOKUP(Tabla1[[#This Row],[team_name]],tem_fem,2,0),7)</f>
        <v>7</v>
      </c>
      <c r="AE447">
        <f>IFERROR(VLOOKUP(Tabla1[[#This Row],[team_name]],bal_fem,2,0),7)</f>
        <v>7</v>
      </c>
      <c r="AF447">
        <f>IFERROR(VLOOKUP(Tabla1[[#This Row],[team_name]],hck_fem,2,0),7)</f>
        <v>7</v>
      </c>
      <c r="AG447">
        <f>IFERROR(VLOOKUP(Tabla1[[#This Row],[team_name]],esg_fem,2,0),7)</f>
        <v>7</v>
      </c>
      <c r="AH447">
        <f>IFERROR(VLOOKUP(Tabla1[[#This Row],[team_name]],esg_fem,2,0),7)</f>
        <v>7</v>
      </c>
      <c r="AI447">
        <v>7</v>
      </c>
      <c r="AJ447">
        <v>7</v>
      </c>
      <c r="AK447">
        <v>7</v>
      </c>
      <c r="AL447">
        <v>7</v>
      </c>
      <c r="AM447">
        <v>7</v>
      </c>
      <c r="AN447">
        <v>7</v>
      </c>
      <c r="AO447">
        <v>7</v>
      </c>
      <c r="AP447">
        <v>7</v>
      </c>
      <c r="AQ447">
        <v>7</v>
      </c>
      <c r="AR447">
        <v>7</v>
      </c>
      <c r="AS447">
        <v>7</v>
      </c>
      <c r="AT447">
        <v>7</v>
      </c>
      <c r="AU447">
        <v>7</v>
      </c>
      <c r="AV447">
        <v>7</v>
      </c>
      <c r="AW447">
        <v>7</v>
      </c>
      <c r="AX447">
        <v>7</v>
      </c>
      <c r="AY447">
        <v>7</v>
      </c>
      <c r="AZ447">
        <v>7</v>
      </c>
      <c r="BA447">
        <v>7</v>
      </c>
      <c r="BB447">
        <v>7</v>
      </c>
      <c r="BC447">
        <v>7</v>
      </c>
      <c r="BD447">
        <v>7</v>
      </c>
      <c r="BE447">
        <v>7</v>
      </c>
      <c r="BF447">
        <v>7</v>
      </c>
      <c r="BG447">
        <v>7</v>
      </c>
      <c r="BH447">
        <v>3</v>
      </c>
      <c r="BI447">
        <v>3</v>
      </c>
      <c r="BJ447">
        <v>7</v>
      </c>
      <c r="BK447">
        <v>7</v>
      </c>
      <c r="BL447">
        <v>7</v>
      </c>
      <c r="BM447"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C82D-A484-49A2-800E-08DEBFCA04B7}">
  <dimension ref="B1:L7"/>
  <sheetViews>
    <sheetView workbookViewId="0">
      <selection activeCell="C9" sqref="C9"/>
    </sheetView>
    <sheetView workbookViewId="1"/>
  </sheetViews>
  <sheetFormatPr baseColWidth="10" defaultRowHeight="15" x14ac:dyDescent="0.25"/>
  <cols>
    <col min="2" max="2" width="14.42578125" bestFit="1" customWidth="1"/>
    <col min="3" max="3" width="17.85546875" bestFit="1" customWidth="1"/>
    <col min="5" max="5" width="65.28515625" bestFit="1" customWidth="1"/>
  </cols>
  <sheetData>
    <row r="1" spans="2:12" x14ac:dyDescent="0.25">
      <c r="B1" s="37" t="s">
        <v>19</v>
      </c>
      <c r="C1" s="37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20</v>
      </c>
      <c r="C2" t="s">
        <v>21</v>
      </c>
    </row>
    <row r="3" spans="2:12" x14ac:dyDescent="0.25">
      <c r="B3">
        <v>1</v>
      </c>
      <c r="C3" t="s">
        <v>22</v>
      </c>
      <c r="E3" t="str">
        <f>_xlfn.CONCAT($E$1," ",$I$1,$B$1,$I$1," ",$G$1,$C$2,$H$1," ",$F$1," ",$G$1,$J$1,C3,$J$1,$H$1,$L$1)</f>
        <v>INSERT INTO "TeamRegion" (team_region_name) VALUES ('Africa');</v>
      </c>
    </row>
    <row r="4" spans="2:12" x14ac:dyDescent="0.25">
      <c r="B4">
        <v>2</v>
      </c>
      <c r="C4" t="s">
        <v>8504</v>
      </c>
      <c r="E4" t="str">
        <f t="shared" ref="E4:E7" si="0">_xlfn.CONCAT($E$1," ",$I$1,$B$1,$I$1," ",$G$1,$C$2,$H$1," ",$F$1," ",$G$1,$J$1,C4,$J$1,$H$1,$L$1)</f>
        <v>INSERT INTO "TeamRegion" (team_region_name) VALUES ('Asia');</v>
      </c>
    </row>
    <row r="5" spans="2:12" x14ac:dyDescent="0.25">
      <c r="B5">
        <v>3</v>
      </c>
      <c r="C5" t="s">
        <v>23</v>
      </c>
      <c r="E5" t="str">
        <f t="shared" si="0"/>
        <v>INSERT INTO "TeamRegion" (team_region_name) VALUES ('America');</v>
      </c>
    </row>
    <row r="6" spans="2:12" x14ac:dyDescent="0.25">
      <c r="B6">
        <v>4</v>
      </c>
      <c r="C6" t="s">
        <v>24</v>
      </c>
      <c r="E6" t="str">
        <f t="shared" si="0"/>
        <v>INSERT INTO "TeamRegion" (team_region_name) VALUES ('Europa');</v>
      </c>
    </row>
    <row r="7" spans="2:12" x14ac:dyDescent="0.25">
      <c r="B7">
        <v>5</v>
      </c>
      <c r="C7" t="s">
        <v>8505</v>
      </c>
      <c r="E7" t="str">
        <f t="shared" si="0"/>
        <v>INSERT INTO "TeamRegion" (team_region_name) VALUES ('Oceania');</v>
      </c>
    </row>
  </sheetData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A033-F624-497F-B6A7-F54FB5E4F426}">
  <dimension ref="B1:M76"/>
  <sheetViews>
    <sheetView topLeftCell="A61" workbookViewId="0">
      <selection activeCell="C68" sqref="C68"/>
    </sheetView>
    <sheetView workbookViewId="1">
      <selection activeCell="C5" sqref="C5"/>
    </sheetView>
  </sheetViews>
  <sheetFormatPr baseColWidth="10" defaultRowHeight="15" x14ac:dyDescent="0.25"/>
  <cols>
    <col min="2" max="2" width="14.42578125" bestFit="1" customWidth="1"/>
    <col min="3" max="3" width="31" bestFit="1" customWidth="1"/>
    <col min="4" max="4" width="16.5703125" bestFit="1" customWidth="1"/>
    <col min="6" max="6" width="65.28515625" bestFit="1" customWidth="1"/>
  </cols>
  <sheetData>
    <row r="1" spans="2:13" x14ac:dyDescent="0.25">
      <c r="B1" s="37" t="s">
        <v>30</v>
      </c>
      <c r="C1" s="37"/>
      <c r="D1" s="10"/>
      <c r="F1" t="s">
        <v>10</v>
      </c>
      <c r="G1" t="s">
        <v>12</v>
      </c>
      <c r="H1" t="s">
        <v>13</v>
      </c>
      <c r="I1" t="s">
        <v>14</v>
      </c>
      <c r="J1" t="s">
        <v>15</v>
      </c>
      <c r="K1" s="1" t="s">
        <v>18</v>
      </c>
      <c r="L1" t="s">
        <v>17</v>
      </c>
      <c r="M1" t="s">
        <v>16</v>
      </c>
    </row>
    <row r="2" spans="2:13" x14ac:dyDescent="0.25">
      <c r="B2" t="s">
        <v>31</v>
      </c>
      <c r="C2" t="s">
        <v>32</v>
      </c>
      <c r="D2" t="s">
        <v>8563</v>
      </c>
    </row>
    <row r="3" spans="2:13" x14ac:dyDescent="0.25">
      <c r="B3">
        <v>1</v>
      </c>
      <c r="C3" t="s">
        <v>33</v>
      </c>
      <c r="D3" t="s">
        <v>8564</v>
      </c>
      <c r="F3" t="str">
        <f t="shared" ref="F3:F34" si="0">_xlfn.CONCAT($F$1," ",$J$1,$B$1,$J$1," ",$H$1,$C$2,$L$1,$D$2,$I$1," ",$G$1," ",$H$1,$K$1,C3,$K$1,$L$1,$K$1,D3,$K$1,$I$1,$M$1)</f>
        <v>INSERT INTO "TeamSports" (team_sport_name,team_sport_class) VALUES ('Atletismo','L');</v>
      </c>
    </row>
    <row r="4" spans="2:13" x14ac:dyDescent="0.25">
      <c r="B4">
        <v>2</v>
      </c>
      <c r="C4" t="s">
        <v>8500</v>
      </c>
      <c r="D4" t="s">
        <v>8564</v>
      </c>
      <c r="F4" t="str">
        <f t="shared" si="0"/>
        <v>INSERT INTO "TeamSports" (team_sport_name,team_sport_class) VALUES ('Ciclismo BMX','L');</v>
      </c>
    </row>
    <row r="5" spans="2:13" x14ac:dyDescent="0.25">
      <c r="B5">
        <v>3</v>
      </c>
      <c r="C5" t="s">
        <v>8501</v>
      </c>
      <c r="D5" t="s">
        <v>8564</v>
      </c>
      <c r="F5" t="str">
        <f t="shared" si="0"/>
        <v>INSERT INTO "TeamSports" (team_sport_name,team_sport_class) VALUES ('Ciclismo de Montania','L');</v>
      </c>
    </row>
    <row r="6" spans="2:13" x14ac:dyDescent="0.25">
      <c r="B6">
        <v>4</v>
      </c>
      <c r="C6" t="s">
        <v>8502</v>
      </c>
      <c r="D6" t="s">
        <v>8564</v>
      </c>
      <c r="F6" t="str">
        <f t="shared" si="0"/>
        <v>INSERT INTO "TeamSports" (team_sport_name,team_sport_class) VALUES ('Ciclismo de Pista','L');</v>
      </c>
    </row>
    <row r="7" spans="2:13" x14ac:dyDescent="0.25">
      <c r="B7">
        <v>5</v>
      </c>
      <c r="C7" t="s">
        <v>8503</v>
      </c>
      <c r="D7" t="s">
        <v>8564</v>
      </c>
      <c r="F7" t="str">
        <f t="shared" si="0"/>
        <v>INSERT INTO "TeamSports" (team_sport_name,team_sport_class) VALUES ('Ciclismo de Ruta','L');</v>
      </c>
    </row>
    <row r="8" spans="2:13" x14ac:dyDescent="0.25">
      <c r="B8">
        <v>6</v>
      </c>
      <c r="C8" t="s">
        <v>59</v>
      </c>
      <c r="D8" t="s">
        <v>8564</v>
      </c>
      <c r="F8" t="str">
        <f t="shared" si="0"/>
        <v>INSERT INTO "TeamSports" (team_sport_name,team_sport_class) VALUES ('Ciclismo Urbano','L');</v>
      </c>
    </row>
    <row r="9" spans="2:13" x14ac:dyDescent="0.25">
      <c r="B9">
        <v>7</v>
      </c>
      <c r="C9" t="s">
        <v>35</v>
      </c>
      <c r="D9" t="s">
        <v>8564</v>
      </c>
      <c r="F9" t="str">
        <f t="shared" si="0"/>
        <v>INSERT INTO "TeamSports" (team_sport_name,team_sport_class) VALUES ('Equitacion','L');</v>
      </c>
    </row>
    <row r="10" spans="2:13" x14ac:dyDescent="0.25">
      <c r="B10">
        <v>8</v>
      </c>
      <c r="C10" t="s">
        <v>58</v>
      </c>
      <c r="D10" t="s">
        <v>8564</v>
      </c>
      <c r="F10" t="str">
        <f t="shared" si="0"/>
        <v>INSERT INTO "TeamSports" (team_sport_name,team_sport_class) VALUES ('Gimnasia Artistica','L');</v>
      </c>
    </row>
    <row r="11" spans="2:13" x14ac:dyDescent="0.25">
      <c r="B11">
        <v>9</v>
      </c>
      <c r="C11" t="s">
        <v>62</v>
      </c>
      <c r="D11" t="s">
        <v>8564</v>
      </c>
      <c r="F11" t="str">
        <f t="shared" si="0"/>
        <v>INSERT INTO "TeamSports" (team_sport_name,team_sport_class) VALUES ('Gimnasia en Trampolin','L');</v>
      </c>
    </row>
    <row r="12" spans="2:13" x14ac:dyDescent="0.25">
      <c r="B12">
        <v>10</v>
      </c>
      <c r="C12" t="s">
        <v>61</v>
      </c>
      <c r="D12" t="s">
        <v>8564</v>
      </c>
      <c r="F12" t="str">
        <f t="shared" si="0"/>
        <v>INSERT INTO "TeamSports" (team_sport_name,team_sport_class) VALUES ('Gimnasia Ritmica','L');</v>
      </c>
    </row>
    <row r="13" spans="2:13" x14ac:dyDescent="0.25">
      <c r="B13">
        <v>11</v>
      </c>
      <c r="C13" t="s">
        <v>36</v>
      </c>
      <c r="D13" t="s">
        <v>8564</v>
      </c>
      <c r="F13" t="str">
        <f t="shared" si="0"/>
        <v>INSERT INTO "TeamSports" (team_sport_name,team_sport_class) VALUES ('Halterofilia','L');</v>
      </c>
    </row>
    <row r="14" spans="2:13" x14ac:dyDescent="0.25">
      <c r="B14">
        <v>12</v>
      </c>
      <c r="C14" t="s">
        <v>63</v>
      </c>
      <c r="D14" t="s">
        <v>8564</v>
      </c>
      <c r="F14" t="str">
        <f t="shared" si="0"/>
        <v>INSERT INTO "TeamSports" (team_sport_name,team_sport_class) VALUES ('Nado Sincronizado','L');</v>
      </c>
    </row>
    <row r="15" spans="2:13" x14ac:dyDescent="0.25">
      <c r="B15">
        <v>13</v>
      </c>
      <c r="C15" t="s">
        <v>37</v>
      </c>
      <c r="D15" t="s">
        <v>8564</v>
      </c>
      <c r="F15" t="str">
        <f t="shared" si="0"/>
        <v>INSERT INTO "TeamSports" (team_sport_name,team_sport_class) VALUES ('Natacion','L');</v>
      </c>
    </row>
    <row r="16" spans="2:13" x14ac:dyDescent="0.25">
      <c r="B16">
        <v>14</v>
      </c>
      <c r="C16" t="s">
        <v>38</v>
      </c>
      <c r="D16" t="s">
        <v>8564</v>
      </c>
      <c r="F16" t="str">
        <f t="shared" si="0"/>
        <v>INSERT INTO "TeamSports" (team_sport_name,team_sport_class) VALUES ('Patinaje','L');</v>
      </c>
    </row>
    <row r="17" spans="2:6" x14ac:dyDescent="0.25">
      <c r="B17">
        <v>15</v>
      </c>
      <c r="C17" t="s">
        <v>39</v>
      </c>
      <c r="D17" t="s">
        <v>8564</v>
      </c>
      <c r="F17" t="str">
        <f t="shared" si="0"/>
        <v>INSERT INTO "TeamSports" (team_sport_name,team_sport_class) VALUES ('Piraguismo','L');</v>
      </c>
    </row>
    <row r="18" spans="2:6" x14ac:dyDescent="0.25">
      <c r="B18">
        <v>16</v>
      </c>
      <c r="C18" t="s">
        <v>40</v>
      </c>
      <c r="D18" t="s">
        <v>8564</v>
      </c>
      <c r="F18" t="str">
        <f t="shared" si="0"/>
        <v>INSERT INTO "TeamSports" (team_sport_name,team_sport_class) VALUES ('Remo','L');</v>
      </c>
    </row>
    <row r="19" spans="2:6" x14ac:dyDescent="0.25">
      <c r="B19">
        <v>17</v>
      </c>
      <c r="C19" t="s">
        <v>41</v>
      </c>
      <c r="D19" t="s">
        <v>8564</v>
      </c>
      <c r="F19" t="str">
        <f t="shared" si="0"/>
        <v>INSERT INTO "TeamSports" (team_sport_name,team_sport_class) VALUES ('Saltos','L');</v>
      </c>
    </row>
    <row r="20" spans="2:6" x14ac:dyDescent="0.25">
      <c r="B20">
        <v>18</v>
      </c>
      <c r="C20" t="s">
        <v>42</v>
      </c>
      <c r="D20" t="s">
        <v>8564</v>
      </c>
      <c r="F20" t="str">
        <f t="shared" si="0"/>
        <v>INSERT INTO "TeamSports" (team_sport_name,team_sport_class) VALUES ('Skateboarding','L');</v>
      </c>
    </row>
    <row r="21" spans="2:6" x14ac:dyDescent="0.25">
      <c r="B21">
        <v>19</v>
      </c>
      <c r="C21" t="s">
        <v>60</v>
      </c>
      <c r="D21" t="s">
        <v>8564</v>
      </c>
      <c r="F21" t="str">
        <f t="shared" si="0"/>
        <v>INSERT INTO "TeamSports" (team_sport_name,team_sport_class) VALUES ('Tiro Deportivo','L');</v>
      </c>
    </row>
    <row r="22" spans="2:6" x14ac:dyDescent="0.25">
      <c r="B22">
        <v>20</v>
      </c>
      <c r="C22" t="s">
        <v>43</v>
      </c>
      <c r="D22" t="s">
        <v>8564</v>
      </c>
      <c r="F22" t="str">
        <f t="shared" si="0"/>
        <v>INSERT INTO "TeamSports" (team_sport_name,team_sport_class) VALUES ('Vela','L');</v>
      </c>
    </row>
    <row r="23" spans="2:6" x14ac:dyDescent="0.25">
      <c r="B23">
        <v>21</v>
      </c>
      <c r="C23" t="s">
        <v>1219</v>
      </c>
      <c r="D23" t="s">
        <v>8565</v>
      </c>
      <c r="F23" t="str">
        <f t="shared" si="0"/>
        <v>INSERT INTO "TeamSports" (team_sport_name,team_sport_class) VALUES ('Futbol Masculino','T');</v>
      </c>
    </row>
    <row r="24" spans="2:6" x14ac:dyDescent="0.25">
      <c r="B24">
        <v>22</v>
      </c>
      <c r="C24" t="s">
        <v>1220</v>
      </c>
      <c r="D24" t="s">
        <v>8565</v>
      </c>
      <c r="F24" t="str">
        <f t="shared" si="0"/>
        <v>INSERT INTO "TeamSports" (team_sport_name,team_sport_class) VALUES ('Futbol Femenino','T');</v>
      </c>
    </row>
    <row r="25" spans="2:6" x14ac:dyDescent="0.25">
      <c r="B25">
        <v>23</v>
      </c>
      <c r="C25" t="s">
        <v>1221</v>
      </c>
      <c r="D25" t="s">
        <v>8565</v>
      </c>
      <c r="F25" t="str">
        <f t="shared" si="0"/>
        <v>INSERT INTO "TeamSports" (team_sport_name,team_sport_class) VALUES ('Futsal Masculino','T');</v>
      </c>
    </row>
    <row r="26" spans="2:6" x14ac:dyDescent="0.25">
      <c r="B26">
        <v>24</v>
      </c>
      <c r="C26" t="s">
        <v>1222</v>
      </c>
      <c r="D26" t="s">
        <v>8565</v>
      </c>
      <c r="F26" t="str">
        <f t="shared" si="0"/>
        <v>INSERT INTO "TeamSports" (team_sport_name,team_sport_class) VALUES ('Futsal Femenino','T');</v>
      </c>
    </row>
    <row r="27" spans="2:6" x14ac:dyDescent="0.25">
      <c r="B27">
        <v>25</v>
      </c>
      <c r="C27" t="s">
        <v>1240</v>
      </c>
      <c r="D27" t="s">
        <v>8565</v>
      </c>
      <c r="F27" t="str">
        <f t="shared" si="0"/>
        <v>INSERT INTO "TeamSports" (team_sport_name,team_sport_class) VALUES ('Volleyball Masculino','T');</v>
      </c>
    </row>
    <row r="28" spans="2:6" x14ac:dyDescent="0.25">
      <c r="B28">
        <v>26</v>
      </c>
      <c r="C28" t="s">
        <v>1241</v>
      </c>
      <c r="D28" t="s">
        <v>8565</v>
      </c>
      <c r="F28" t="str">
        <f t="shared" si="0"/>
        <v>INSERT INTO "TeamSports" (team_sport_name,team_sport_class) VALUES ('Basketball Masculino','T');</v>
      </c>
    </row>
    <row r="29" spans="2:6" x14ac:dyDescent="0.25">
      <c r="B29">
        <v>27</v>
      </c>
      <c r="C29" t="s">
        <v>1242</v>
      </c>
      <c r="D29" t="s">
        <v>8565</v>
      </c>
      <c r="F29" t="str">
        <f t="shared" si="0"/>
        <v>INSERT INTO "TeamSports" (team_sport_name,team_sport_class) VALUES ('Beisbol Masculino','T');</v>
      </c>
    </row>
    <row r="30" spans="2:6" x14ac:dyDescent="0.25">
      <c r="B30">
        <v>28</v>
      </c>
      <c r="C30" t="s">
        <v>1243</v>
      </c>
      <c r="D30" t="s">
        <v>8565</v>
      </c>
      <c r="F30" t="str">
        <f t="shared" si="0"/>
        <v>INSERT INTO "TeamSports" (team_sport_name,team_sport_class) VALUES ('Badminton Masculino','T');</v>
      </c>
    </row>
    <row r="31" spans="2:6" x14ac:dyDescent="0.25">
      <c r="B31">
        <v>29</v>
      </c>
      <c r="C31" t="s">
        <v>1244</v>
      </c>
      <c r="D31" t="s">
        <v>8565</v>
      </c>
      <c r="F31" t="str">
        <f t="shared" si="0"/>
        <v>INSERT INTO "TeamSports" (team_sport_name,team_sport_class) VALUES ('Curling Masculino','T');</v>
      </c>
    </row>
    <row r="32" spans="2:6" x14ac:dyDescent="0.25">
      <c r="B32">
        <v>30</v>
      </c>
      <c r="C32" t="s">
        <v>1245</v>
      </c>
      <c r="D32" t="s">
        <v>8565</v>
      </c>
      <c r="F32" t="str">
        <f t="shared" si="0"/>
        <v>INSERT INTO "TeamSports" (team_sport_name,team_sport_class) VALUES ('Tenis Masculino','T');</v>
      </c>
    </row>
    <row r="33" spans="2:6" x14ac:dyDescent="0.25">
      <c r="B33">
        <v>31</v>
      </c>
      <c r="C33" t="s">
        <v>1246</v>
      </c>
      <c r="D33" t="s">
        <v>8565</v>
      </c>
      <c r="F33" t="str">
        <f t="shared" si="0"/>
        <v>INSERT INTO "TeamSports" (team_sport_name,team_sport_class) VALUES ('Rugby Masculino','T');</v>
      </c>
    </row>
    <row r="34" spans="2:6" x14ac:dyDescent="0.25">
      <c r="B34">
        <v>32</v>
      </c>
      <c r="C34" t="s">
        <v>1247</v>
      </c>
      <c r="D34" t="s">
        <v>8565</v>
      </c>
      <c r="F34" t="str">
        <f t="shared" si="0"/>
        <v>INSERT INTO "TeamSports" (team_sport_name,team_sport_class) VALUES ('Squash Masculino','T');</v>
      </c>
    </row>
    <row r="35" spans="2:6" x14ac:dyDescent="0.25">
      <c r="B35">
        <v>33</v>
      </c>
      <c r="C35" t="s">
        <v>1248</v>
      </c>
      <c r="D35" t="s">
        <v>8565</v>
      </c>
      <c r="F35" t="str">
        <f t="shared" ref="F35:F66" si="1">_xlfn.CONCAT($F$1," ",$J$1,$B$1,$J$1," ",$H$1,$C$2,$L$1,$D$2,$I$1," ",$G$1," ",$H$1,$K$1,C35,$K$1,$L$1,$K$1,D35,$K$1,$I$1,$M$1)</f>
        <v>INSERT INTO "TeamSports" (team_sport_name,team_sport_class) VALUES ('Voley Playa Masculino','T');</v>
      </c>
    </row>
    <row r="36" spans="2:6" x14ac:dyDescent="0.25">
      <c r="B36">
        <v>34</v>
      </c>
      <c r="C36" t="s">
        <v>1249</v>
      </c>
      <c r="D36" t="s">
        <v>8565</v>
      </c>
      <c r="F36" t="str">
        <f t="shared" si="1"/>
        <v>INSERT INTO "TeamSports" (team_sport_name,team_sport_class) VALUES ('Tenis de Mesa Masculino','T');</v>
      </c>
    </row>
    <row r="37" spans="2:6" x14ac:dyDescent="0.25">
      <c r="B37">
        <v>35</v>
      </c>
      <c r="C37" t="s">
        <v>1250</v>
      </c>
      <c r="D37" t="s">
        <v>8565</v>
      </c>
      <c r="F37" t="str">
        <f t="shared" si="1"/>
        <v>INSERT INTO "TeamSports" (team_sport_name,team_sport_class) VALUES ('Balonmano Masculino','T');</v>
      </c>
    </row>
    <row r="38" spans="2:6" x14ac:dyDescent="0.25">
      <c r="B38">
        <v>36</v>
      </c>
      <c r="C38" t="s">
        <v>1251</v>
      </c>
      <c r="D38" t="s">
        <v>8565</v>
      </c>
      <c r="F38" t="str">
        <f t="shared" si="1"/>
        <v>INSERT INTO "TeamSports" (team_sport_name,team_sport_class) VALUES ('Hockey Masculino','T');</v>
      </c>
    </row>
    <row r="39" spans="2:6" x14ac:dyDescent="0.25">
      <c r="B39">
        <v>37</v>
      </c>
      <c r="C39" t="s">
        <v>66</v>
      </c>
      <c r="D39" t="s">
        <v>8565</v>
      </c>
      <c r="F39" t="str">
        <f t="shared" si="1"/>
        <v>INSERT INTO "TeamSports" (team_sport_name,team_sport_class) VALUES ('Tiro con Arco Masculino','T');</v>
      </c>
    </row>
    <row r="40" spans="2:6" x14ac:dyDescent="0.25">
      <c r="B40">
        <v>38</v>
      </c>
      <c r="C40" t="s">
        <v>1252</v>
      </c>
      <c r="D40" t="s">
        <v>8565</v>
      </c>
      <c r="F40" t="str">
        <f t="shared" si="1"/>
        <v>INSERT INTO "TeamSports" (team_sport_name,team_sport_class) VALUES ('Esgrima Masculino','T');</v>
      </c>
    </row>
    <row r="41" spans="2:6" x14ac:dyDescent="0.25">
      <c r="B41">
        <v>39</v>
      </c>
      <c r="C41" t="s">
        <v>70</v>
      </c>
      <c r="D41" t="s">
        <v>8564</v>
      </c>
      <c r="F41" t="str">
        <f t="shared" si="1"/>
        <v>INSERT INTO "TeamSports" (team_sport_name,team_sport_class) VALUES ('Tokyo','L');</v>
      </c>
    </row>
    <row r="42" spans="2:6" x14ac:dyDescent="0.25">
      <c r="B42">
        <v>40</v>
      </c>
      <c r="C42" t="s">
        <v>79</v>
      </c>
      <c r="D42" t="s">
        <v>8564</v>
      </c>
      <c r="F42" t="str">
        <f t="shared" si="1"/>
        <v>INSERT INTO "TeamSports" (team_sport_name,team_sport_class) VALUES ('Excitebike','L');</v>
      </c>
    </row>
    <row r="43" spans="2:6" x14ac:dyDescent="0.25">
      <c r="B43">
        <v>41</v>
      </c>
      <c r="C43" t="s">
        <v>277</v>
      </c>
      <c r="D43" t="s">
        <v>8564</v>
      </c>
      <c r="F43" t="str">
        <f t="shared" si="1"/>
        <v>INSERT INTO "TeamSports" (team_sport_name,team_sport_class) VALUES ('Formula1','L');</v>
      </c>
    </row>
    <row r="44" spans="2:6" x14ac:dyDescent="0.25">
      <c r="B44">
        <v>42</v>
      </c>
      <c r="C44" t="s">
        <v>134</v>
      </c>
      <c r="D44" t="s">
        <v>8564</v>
      </c>
      <c r="F44" t="str">
        <f t="shared" si="1"/>
        <v>INSERT INTO "TeamSports" (team_sport_name,team_sport_class) VALUES ('F-Zero','L');</v>
      </c>
    </row>
    <row r="45" spans="2:6" x14ac:dyDescent="0.25">
      <c r="B45">
        <v>43</v>
      </c>
      <c r="C45" t="s">
        <v>279</v>
      </c>
      <c r="D45" t="s">
        <v>8564</v>
      </c>
      <c r="F45" t="str">
        <f t="shared" si="1"/>
        <v>INSERT INTO "TeamSports" (team_sport_name,team_sport_class) VALUES ('Goldeneye','L');</v>
      </c>
    </row>
    <row r="46" spans="2:6" x14ac:dyDescent="0.25">
      <c r="B46">
        <v>44</v>
      </c>
      <c r="C46" t="s">
        <v>242</v>
      </c>
      <c r="D46" t="s">
        <v>8564</v>
      </c>
      <c r="F46" t="str">
        <f t="shared" si="1"/>
        <v>INSERT INTO "TeamSports" (team_sport_name,team_sport_class) VALUES ('Mario Kart','L');</v>
      </c>
    </row>
    <row r="47" spans="2:6" x14ac:dyDescent="0.25">
      <c r="B47">
        <v>45</v>
      </c>
      <c r="C47" t="s">
        <v>278</v>
      </c>
      <c r="D47" t="s">
        <v>8564</v>
      </c>
      <c r="F47" t="str">
        <f t="shared" si="1"/>
        <v>INSERT INTO "TeamSports" (team_sport_name,team_sport_class) VALUES ('Super Smash','L');</v>
      </c>
    </row>
    <row r="48" spans="2:6" x14ac:dyDescent="0.25">
      <c r="B48">
        <v>46</v>
      </c>
      <c r="C48" t="s">
        <v>275</v>
      </c>
      <c r="D48" t="s">
        <v>8564</v>
      </c>
      <c r="F48" t="str">
        <f t="shared" si="1"/>
        <v>INSERT INTO "TeamSports" (team_sport_name,team_sport_class) VALUES ('Munecos','L');</v>
      </c>
    </row>
    <row r="49" spans="2:6" x14ac:dyDescent="0.25">
      <c r="B49">
        <v>47</v>
      </c>
      <c r="C49" t="s">
        <v>1224</v>
      </c>
      <c r="D49" t="s">
        <v>8565</v>
      </c>
      <c r="F49" t="str">
        <f t="shared" si="1"/>
        <v>INSERT INTO "TeamSports" (team_sport_name,team_sport_class) VALUES ('Volleyball Femenino','T');</v>
      </c>
    </row>
    <row r="50" spans="2:6" x14ac:dyDescent="0.25">
      <c r="B50">
        <v>48</v>
      </c>
      <c r="C50" t="s">
        <v>1225</v>
      </c>
      <c r="D50" t="s">
        <v>8565</v>
      </c>
      <c r="F50" t="str">
        <f t="shared" si="1"/>
        <v>INSERT INTO "TeamSports" (team_sport_name,team_sport_class) VALUES ('Basketball Femenino','T');</v>
      </c>
    </row>
    <row r="51" spans="2:6" x14ac:dyDescent="0.25">
      <c r="B51">
        <v>49</v>
      </c>
      <c r="C51" t="s">
        <v>1226</v>
      </c>
      <c r="D51" t="s">
        <v>8565</v>
      </c>
      <c r="F51" t="str">
        <f t="shared" si="1"/>
        <v>INSERT INTO "TeamSports" (team_sport_name,team_sport_class) VALUES ('Beisbol Femenino','T');</v>
      </c>
    </row>
    <row r="52" spans="2:6" x14ac:dyDescent="0.25">
      <c r="B52">
        <v>50</v>
      </c>
      <c r="C52" t="s">
        <v>1227</v>
      </c>
      <c r="D52" t="s">
        <v>8565</v>
      </c>
      <c r="F52" t="str">
        <f t="shared" si="1"/>
        <v>INSERT INTO "TeamSports" (team_sport_name,team_sport_class) VALUES ('Badminton Femenino','T');</v>
      </c>
    </row>
    <row r="53" spans="2:6" x14ac:dyDescent="0.25">
      <c r="B53">
        <v>51</v>
      </c>
      <c r="C53" t="s">
        <v>1228</v>
      </c>
      <c r="D53" t="s">
        <v>8565</v>
      </c>
      <c r="F53" t="str">
        <f t="shared" si="1"/>
        <v>INSERT INTO "TeamSports" (team_sport_name,team_sport_class) VALUES ('Curling Femenino','T');</v>
      </c>
    </row>
    <row r="54" spans="2:6" x14ac:dyDescent="0.25">
      <c r="B54">
        <v>52</v>
      </c>
      <c r="C54" t="s">
        <v>1229</v>
      </c>
      <c r="D54" t="s">
        <v>8565</v>
      </c>
      <c r="F54" t="str">
        <f t="shared" si="1"/>
        <v>INSERT INTO "TeamSports" (team_sport_name,team_sport_class) VALUES ('Tenis Femenino','T');</v>
      </c>
    </row>
    <row r="55" spans="2:6" x14ac:dyDescent="0.25">
      <c r="B55">
        <v>53</v>
      </c>
      <c r="C55" t="s">
        <v>1230</v>
      </c>
      <c r="D55" t="s">
        <v>8565</v>
      </c>
      <c r="F55" t="str">
        <f t="shared" si="1"/>
        <v>INSERT INTO "TeamSports" (team_sport_name,team_sport_class) VALUES ('Rugby Femenino','T');</v>
      </c>
    </row>
    <row r="56" spans="2:6" x14ac:dyDescent="0.25">
      <c r="B56">
        <v>54</v>
      </c>
      <c r="C56" t="s">
        <v>1231</v>
      </c>
      <c r="D56" t="s">
        <v>8565</v>
      </c>
      <c r="F56" t="str">
        <f t="shared" si="1"/>
        <v>INSERT INTO "TeamSports" (team_sport_name,team_sport_class) VALUES ('Squash Femenino','T');</v>
      </c>
    </row>
    <row r="57" spans="2:6" x14ac:dyDescent="0.25">
      <c r="B57">
        <v>55</v>
      </c>
      <c r="C57" t="s">
        <v>1232</v>
      </c>
      <c r="D57" t="s">
        <v>8565</v>
      </c>
      <c r="F57" t="str">
        <f t="shared" si="1"/>
        <v>INSERT INTO "TeamSports" (team_sport_name,team_sport_class) VALUES ('Voley Playa Femenino','T');</v>
      </c>
    </row>
    <row r="58" spans="2:6" x14ac:dyDescent="0.25">
      <c r="B58">
        <v>56</v>
      </c>
      <c r="C58" t="s">
        <v>1233</v>
      </c>
      <c r="D58" t="s">
        <v>8565</v>
      </c>
      <c r="F58" t="str">
        <f t="shared" si="1"/>
        <v>INSERT INTO "TeamSports" (team_sport_name,team_sport_class) VALUES ('Tenis de Mesa Femenino','T');</v>
      </c>
    </row>
    <row r="59" spans="2:6" x14ac:dyDescent="0.25">
      <c r="B59">
        <v>57</v>
      </c>
      <c r="C59" t="s">
        <v>1234</v>
      </c>
      <c r="D59" t="s">
        <v>8565</v>
      </c>
      <c r="F59" t="str">
        <f t="shared" si="1"/>
        <v>INSERT INTO "TeamSports" (team_sport_name,team_sport_class) VALUES ('Balonmano Femenino','T');</v>
      </c>
    </row>
    <row r="60" spans="2:6" x14ac:dyDescent="0.25">
      <c r="B60">
        <v>58</v>
      </c>
      <c r="C60" t="s">
        <v>1235</v>
      </c>
      <c r="D60" t="s">
        <v>8565</v>
      </c>
      <c r="F60" t="str">
        <f t="shared" si="1"/>
        <v>INSERT INTO "TeamSports" (team_sport_name,team_sport_class) VALUES ('Hockey Femenino','T');</v>
      </c>
    </row>
    <row r="61" spans="2:6" x14ac:dyDescent="0.25">
      <c r="B61">
        <v>59</v>
      </c>
      <c r="C61" t="s">
        <v>65</v>
      </c>
      <c r="D61" t="s">
        <v>8565</v>
      </c>
      <c r="F61" t="str">
        <f t="shared" si="1"/>
        <v>INSERT INTO "TeamSports" (team_sport_name,team_sport_class) VALUES ('Tiro con Arco Femenino','T');</v>
      </c>
    </row>
    <row r="62" spans="2:6" x14ac:dyDescent="0.25">
      <c r="B62">
        <v>60</v>
      </c>
      <c r="C62" t="s">
        <v>1236</v>
      </c>
      <c r="D62" t="s">
        <v>8565</v>
      </c>
      <c r="F62" t="str">
        <f t="shared" si="1"/>
        <v>INSERT INTO "TeamSports" (team_sport_name,team_sport_class) VALUES ('Esgrima Femenino','T');</v>
      </c>
    </row>
    <row r="63" spans="2:6" x14ac:dyDescent="0.25">
      <c r="B63">
        <v>61</v>
      </c>
      <c r="C63" t="s">
        <v>1253</v>
      </c>
      <c r="D63" t="s">
        <v>8564</v>
      </c>
      <c r="F63" t="str">
        <f t="shared" si="1"/>
        <v>INSERT INTO "TeamSports" (team_sport_name,team_sport_class) VALUES ('Bobsleigh','L');</v>
      </c>
    </row>
    <row r="64" spans="2:6" x14ac:dyDescent="0.25">
      <c r="B64">
        <v>62</v>
      </c>
      <c r="C64" t="s">
        <v>1254</v>
      </c>
      <c r="D64" t="s">
        <v>8564</v>
      </c>
      <c r="F64" t="str">
        <f t="shared" si="1"/>
        <v>INSERT INTO "TeamSports" (team_sport_name,team_sport_class) VALUES ('Luge','L');</v>
      </c>
    </row>
    <row r="65" spans="2:6" x14ac:dyDescent="0.25">
      <c r="B65">
        <v>63</v>
      </c>
      <c r="C65" t="s">
        <v>1255</v>
      </c>
      <c r="D65" t="s">
        <v>8564</v>
      </c>
      <c r="F65" t="str">
        <f t="shared" si="1"/>
        <v>INSERT INTO "TeamSports" (team_sport_name,team_sport_class) VALUES ('Skeleton','L');</v>
      </c>
    </row>
    <row r="66" spans="2:6" x14ac:dyDescent="0.25">
      <c r="B66">
        <v>64</v>
      </c>
      <c r="C66" t="s">
        <v>8495</v>
      </c>
      <c r="D66" t="s">
        <v>8564</v>
      </c>
      <c r="F66" t="str">
        <f t="shared" si="1"/>
        <v>INSERT INTO "TeamSports" (team_sport_name,team_sport_class) VALUES ('Esqui Alpino','L');</v>
      </c>
    </row>
    <row r="67" spans="2:6" x14ac:dyDescent="0.25">
      <c r="B67">
        <v>65</v>
      </c>
      <c r="C67" t="s">
        <v>8496</v>
      </c>
      <c r="D67" t="s">
        <v>8564</v>
      </c>
      <c r="F67" t="str">
        <f t="shared" ref="F67:F76" si="2">_xlfn.CONCAT($F$1," ",$J$1,$B$1,$J$1," ",$H$1,$C$2,$L$1,$D$2,$I$1," ",$G$1," ",$H$1,$K$1,C67,$K$1,$L$1,$K$1,D67,$K$1,$I$1,$M$1)</f>
        <v>INSERT INTO "TeamSports" (team_sport_name,team_sport_class) VALUES ('Esqui Acrobatico','L');</v>
      </c>
    </row>
    <row r="68" spans="2:6" x14ac:dyDescent="0.25">
      <c r="B68">
        <v>66</v>
      </c>
      <c r="C68" t="s">
        <v>8509</v>
      </c>
      <c r="D68" t="s">
        <v>8564</v>
      </c>
      <c r="F68" t="str">
        <f t="shared" si="2"/>
        <v>INSERT INTO "TeamSports" (team_sport_name,team_sport_class) VALUES ('Snowboard de Velocidad','L');</v>
      </c>
    </row>
    <row r="69" spans="2:6" x14ac:dyDescent="0.25">
      <c r="B69">
        <v>67</v>
      </c>
      <c r="C69" t="s">
        <v>1256</v>
      </c>
      <c r="D69" t="s">
        <v>8564</v>
      </c>
      <c r="F69" t="str">
        <f t="shared" si="2"/>
        <v>INSERT INTO "TeamSports" (team_sport_name,team_sport_class) VALUES ('Snowboard Acrobatico','L');</v>
      </c>
    </row>
    <row r="70" spans="2:6" x14ac:dyDescent="0.25">
      <c r="B70">
        <v>68</v>
      </c>
      <c r="C70" t="s">
        <v>8497</v>
      </c>
      <c r="D70" t="s">
        <v>8564</v>
      </c>
      <c r="F70" t="str">
        <f t="shared" si="2"/>
        <v>INSERT INTO "TeamSports" (team_sport_name,team_sport_class) VALUES ('Patinaje de Velocidad sobre Hielo','L');</v>
      </c>
    </row>
    <row r="71" spans="2:6" x14ac:dyDescent="0.25">
      <c r="B71">
        <v>69</v>
      </c>
      <c r="C71" t="s">
        <v>1439</v>
      </c>
      <c r="D71" t="s">
        <v>8565</v>
      </c>
      <c r="F71" t="str">
        <f t="shared" si="2"/>
        <v>INSERT INTO "TeamSports" (team_sport_name,team_sport_class) VALUES ('Mario Tenis','T');</v>
      </c>
    </row>
    <row r="72" spans="2:6" x14ac:dyDescent="0.25">
      <c r="B72">
        <v>70</v>
      </c>
      <c r="C72" t="s">
        <v>64</v>
      </c>
      <c r="D72" t="s">
        <v>8564</v>
      </c>
      <c r="F72" t="str">
        <f t="shared" si="2"/>
        <v>INSERT INTO "TeamSports" (team_sport_name,team_sport_class) VALUES ('Tiro con Arco','L');</v>
      </c>
    </row>
    <row r="73" spans="2:6" x14ac:dyDescent="0.25">
      <c r="B73">
        <v>71</v>
      </c>
      <c r="C73" t="s">
        <v>1444</v>
      </c>
      <c r="D73" t="s">
        <v>8565</v>
      </c>
      <c r="F73" t="str">
        <f t="shared" si="2"/>
        <v>INSERT INTO "TeamSports" (team_sport_name,team_sport_class) VALUES ('Mario Party','T');</v>
      </c>
    </row>
    <row r="74" spans="2:6" x14ac:dyDescent="0.25">
      <c r="B74">
        <v>72</v>
      </c>
      <c r="C74" t="s">
        <v>8498</v>
      </c>
      <c r="D74" t="s">
        <v>8564</v>
      </c>
      <c r="F74" t="str">
        <f t="shared" si="2"/>
        <v>INSERT INTO "TeamSports" (team_sport_name,team_sport_class) VALUES ('Patinaje Artistico sobre Hielo','L');</v>
      </c>
    </row>
    <row r="75" spans="2:6" x14ac:dyDescent="0.25">
      <c r="B75">
        <v>73</v>
      </c>
      <c r="C75" t="s">
        <v>8499</v>
      </c>
      <c r="D75" t="s">
        <v>8564</v>
      </c>
      <c r="F75" t="str">
        <f t="shared" si="2"/>
        <v>INSERT INTO "TeamSports" (team_sport_name,team_sport_class) VALUES ('Esqui Nordico','L');</v>
      </c>
    </row>
    <row r="76" spans="2:6" x14ac:dyDescent="0.25">
      <c r="B76">
        <v>74</v>
      </c>
      <c r="C76" t="s">
        <v>8508</v>
      </c>
      <c r="D76" t="s">
        <v>8564</v>
      </c>
      <c r="F76" t="str">
        <f t="shared" si="2"/>
        <v>INSERT INTO "TeamSports" (team_sport_name,team_sport_class) VALUES ('Biatlon','L');</v>
      </c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1E3-F185-4F4D-AAF5-7F9058F05563}">
  <dimension ref="B1:L9"/>
  <sheetViews>
    <sheetView workbookViewId="0">
      <selection activeCell="C15" sqref="C15"/>
    </sheetView>
    <sheetView workbookViewId="1">
      <selection activeCell="D16" sqref="D16"/>
    </sheetView>
  </sheetViews>
  <sheetFormatPr baseColWidth="10" defaultRowHeight="15" x14ac:dyDescent="0.25"/>
  <cols>
    <col min="2" max="2" width="13.85546875" bestFit="1" customWidth="1"/>
    <col min="3" max="3" width="17.5703125" bestFit="1" customWidth="1"/>
  </cols>
  <sheetData>
    <row r="1" spans="2:12" x14ac:dyDescent="0.25">
      <c r="B1" s="37" t="s">
        <v>280</v>
      </c>
      <c r="C1" s="37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281</v>
      </c>
      <c r="C2" t="s">
        <v>282</v>
      </c>
    </row>
    <row r="3" spans="2:12" x14ac:dyDescent="0.25">
      <c r="B3">
        <v>1</v>
      </c>
      <c r="C3" t="s">
        <v>283</v>
      </c>
      <c r="E3" t="str">
        <f>_xlfn.CONCAT($E$1," ",$I$1,$B$1,$I$1," ",$G$1,$C$2,$H$1," ",$F$1," ",$G$1,$J$1,C3,$J$1,$H$1,$L$1)</f>
        <v>INSERT INTO "TournamentStage" (tourn_stage_name) VALUES ('FASE PREVIA');</v>
      </c>
    </row>
    <row r="4" spans="2:12" x14ac:dyDescent="0.25">
      <c r="B4">
        <v>2</v>
      </c>
      <c r="C4" t="s">
        <v>284</v>
      </c>
      <c r="E4" t="str">
        <f t="shared" ref="E4:E9" si="0">_xlfn.CONCAT($E$1," ",$I$1,$B$1,$I$1," ",$G$1,$C$2,$H$1," ",$F$1," ",$G$1,$J$1,C4,$J$1,$H$1,$L$1)</f>
        <v>INSERT INTO "TournamentStage" (tourn_stage_name) VALUES ('FASE DE GRUPOS');</v>
      </c>
    </row>
    <row r="5" spans="2:12" x14ac:dyDescent="0.25">
      <c r="B5">
        <v>3</v>
      </c>
      <c r="C5" t="s">
        <v>285</v>
      </c>
      <c r="E5" t="str">
        <f t="shared" si="0"/>
        <v>INSERT INTO "TournamentStage" (tourn_stage_name) VALUES ('16AVOS DE FINAL');</v>
      </c>
    </row>
    <row r="6" spans="2:12" x14ac:dyDescent="0.25">
      <c r="B6">
        <v>4</v>
      </c>
      <c r="C6" t="s">
        <v>286</v>
      </c>
      <c r="E6" t="str">
        <f t="shared" si="0"/>
        <v>INSERT INTO "TournamentStage" (tourn_stage_name) VALUES ('OCTAVOS DE FINAL');</v>
      </c>
    </row>
    <row r="7" spans="2:12" x14ac:dyDescent="0.25">
      <c r="B7">
        <v>5</v>
      </c>
      <c r="C7" t="s">
        <v>287</v>
      </c>
      <c r="E7" t="str">
        <f t="shared" si="0"/>
        <v>INSERT INTO "TournamentStage" (tourn_stage_name) VALUES ('CUARTOS DE FINAL');</v>
      </c>
    </row>
    <row r="8" spans="2:12" x14ac:dyDescent="0.25">
      <c r="B8">
        <v>6</v>
      </c>
      <c r="C8" t="s">
        <v>288</v>
      </c>
      <c r="E8" t="str">
        <f t="shared" si="0"/>
        <v>INSERT INTO "TournamentStage" (tourn_stage_name) VALUES ('SEMIFINAL');</v>
      </c>
    </row>
    <row r="9" spans="2:12" x14ac:dyDescent="0.25">
      <c r="B9">
        <v>7</v>
      </c>
      <c r="C9" t="s">
        <v>289</v>
      </c>
      <c r="E9" t="str">
        <f t="shared" si="0"/>
        <v>INSERT INTO "TournamentStage" (tourn_stage_name) VALUES ('FINAL');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5BA9-78F4-43E2-9055-485508B0E122}">
  <dimension ref="B1:L24"/>
  <sheetViews>
    <sheetView topLeftCell="A10" workbookViewId="0">
      <selection activeCell="B15" sqref="B15"/>
    </sheetView>
    <sheetView workbookViewId="1">
      <selection activeCell="C19" sqref="C19"/>
    </sheetView>
  </sheetViews>
  <sheetFormatPr baseColWidth="10" defaultRowHeight="15" x14ac:dyDescent="0.25"/>
  <cols>
    <col min="2" max="2" width="17.85546875" bestFit="1" customWidth="1"/>
    <col min="3" max="3" width="21.28515625" bestFit="1" customWidth="1"/>
  </cols>
  <sheetData>
    <row r="1" spans="2:12" x14ac:dyDescent="0.25">
      <c r="B1" s="37" t="s">
        <v>290</v>
      </c>
      <c r="C1" s="37"/>
      <c r="E1" t="s">
        <v>10</v>
      </c>
      <c r="F1" t="s">
        <v>12</v>
      </c>
      <c r="G1" t="s">
        <v>13</v>
      </c>
      <c r="H1" t="s">
        <v>14</v>
      </c>
      <c r="I1" t="s">
        <v>15</v>
      </c>
      <c r="J1" s="1" t="s">
        <v>18</v>
      </c>
      <c r="K1" t="s">
        <v>17</v>
      </c>
      <c r="L1" t="s">
        <v>16</v>
      </c>
    </row>
    <row r="2" spans="2:12" x14ac:dyDescent="0.25">
      <c r="B2" t="s">
        <v>291</v>
      </c>
      <c r="C2" t="s">
        <v>292</v>
      </c>
    </row>
    <row r="3" spans="2:12" x14ac:dyDescent="0.25">
      <c r="B3">
        <v>1</v>
      </c>
      <c r="C3" t="s">
        <v>293</v>
      </c>
      <c r="E3" t="str">
        <f>_xlfn.CONCAT($E$1," ",$I$1,$B$1,$I$1," ",$G$1,$C$2,$H$1," ",$F$1," ",$G$1,$J$1,C3,$J$1,$H$1,$L$1)</f>
        <v>INSERT INTO "PlayerTournamentSports" (player_trn_sport_name) VALUES ('GE-Time');</v>
      </c>
    </row>
    <row r="4" spans="2:12" x14ac:dyDescent="0.25">
      <c r="B4">
        <v>2</v>
      </c>
      <c r="C4" t="s">
        <v>294</v>
      </c>
      <c r="E4" t="str">
        <f t="shared" ref="E4:E24" si="0">_xlfn.CONCAT($E$1," ",$I$1,$B$1,$I$1," ",$G$1,$C$2,$H$1," ",$F$1," ",$G$1,$J$1,C4,$J$1,$H$1,$L$1)</f>
        <v>INSERT INTO "PlayerTournamentSports" (player_trn_sport_name) VALUES ('GE-Kills');</v>
      </c>
    </row>
    <row r="5" spans="2:12" x14ac:dyDescent="0.25">
      <c r="B5">
        <v>3</v>
      </c>
      <c r="C5" t="s">
        <v>295</v>
      </c>
      <c r="E5" t="str">
        <f t="shared" si="0"/>
        <v>INSERT INTO "PlayerTournamentSports" (player_trn_sport_name) VALUES ('GE-License to Kill');</v>
      </c>
    </row>
    <row r="6" spans="2:12" x14ac:dyDescent="0.25">
      <c r="B6">
        <v>4</v>
      </c>
      <c r="C6" t="s">
        <v>296</v>
      </c>
      <c r="E6" t="str">
        <f t="shared" si="0"/>
        <v>INSERT INTO "PlayerTournamentSports" (player_trn_sport_name) VALUES ('GE-SSDV');</v>
      </c>
    </row>
    <row r="7" spans="2:12" x14ac:dyDescent="0.25">
      <c r="B7">
        <v>5</v>
      </c>
      <c r="C7" t="s">
        <v>297</v>
      </c>
      <c r="E7" t="str">
        <f t="shared" si="0"/>
        <v>INSERT INTO "PlayerTournamentSports" (player_trn_sport_name) VALUES ('GE-Teams');</v>
      </c>
    </row>
    <row r="8" spans="2:12" x14ac:dyDescent="0.25">
      <c r="B8">
        <v>6</v>
      </c>
      <c r="C8" t="s">
        <v>298</v>
      </c>
      <c r="E8" t="str">
        <f t="shared" si="0"/>
        <v>INSERT INTO "PlayerTournamentSports" (player_trn_sport_name) VALUES ('MK-Battles');</v>
      </c>
    </row>
    <row r="9" spans="2:12" x14ac:dyDescent="0.25">
      <c r="B9">
        <v>7</v>
      </c>
      <c r="C9" t="s">
        <v>299</v>
      </c>
      <c r="E9" t="str">
        <f t="shared" si="0"/>
        <v>INSERT INTO "PlayerTournamentSports" (player_trn_sport_name) VALUES ('SSB-Time');</v>
      </c>
    </row>
    <row r="10" spans="2:12" x14ac:dyDescent="0.25">
      <c r="B10">
        <v>8</v>
      </c>
      <c r="C10" t="s">
        <v>300</v>
      </c>
      <c r="E10" t="str">
        <f t="shared" si="0"/>
        <v>INSERT INTO "PlayerTournamentSports" (player_trn_sport_name) VALUES ('SSB-Lives');</v>
      </c>
    </row>
    <row r="11" spans="2:12" x14ac:dyDescent="0.25">
      <c r="B11">
        <v>9</v>
      </c>
      <c r="C11" t="s">
        <v>301</v>
      </c>
      <c r="E11" t="str">
        <f t="shared" si="0"/>
        <v>INSERT INTO "PlayerTournamentSports" (player_trn_sport_name) VALUES ('SSB-Coins');</v>
      </c>
    </row>
    <row r="12" spans="2:12" x14ac:dyDescent="0.25">
      <c r="B12">
        <v>10</v>
      </c>
      <c r="C12" t="s">
        <v>302</v>
      </c>
      <c r="E12" t="str">
        <f t="shared" si="0"/>
        <v>INSERT INTO "PlayerTournamentSports" (player_trn_sport_name) VALUES ('SSB-Stamina');</v>
      </c>
    </row>
    <row r="13" spans="2:12" x14ac:dyDescent="0.25">
      <c r="B13">
        <v>11</v>
      </c>
      <c r="C13" t="s">
        <v>303</v>
      </c>
      <c r="E13" t="str">
        <f t="shared" si="0"/>
        <v>INSERT INTO "PlayerTournamentSports" (player_trn_sport_name) VALUES ('Jenga');</v>
      </c>
    </row>
    <row r="14" spans="2:12" x14ac:dyDescent="0.25">
      <c r="B14">
        <v>12</v>
      </c>
      <c r="C14" t="s">
        <v>304</v>
      </c>
      <c r="E14" t="str">
        <f t="shared" si="0"/>
        <v>INSERT INTO "PlayerTournamentSports" (player_trn_sport_name) VALUES ('Ajedrez');</v>
      </c>
    </row>
    <row r="15" spans="2:12" x14ac:dyDescent="0.25">
      <c r="B15">
        <v>13</v>
      </c>
      <c r="C15" t="s">
        <v>305</v>
      </c>
      <c r="E15" t="str">
        <f t="shared" si="0"/>
        <v>INSERT INTO "PlayerTournamentSports" (player_trn_sport_name) VALUES ('Domino');</v>
      </c>
    </row>
    <row r="16" spans="2:12" x14ac:dyDescent="0.25">
      <c r="B16">
        <v>14</v>
      </c>
      <c r="C16" t="s">
        <v>306</v>
      </c>
      <c r="E16" t="str">
        <f t="shared" si="0"/>
        <v>INSERT INTO "PlayerTournamentSports" (player_trn_sport_name) VALUES ('Parques');</v>
      </c>
    </row>
    <row r="17" spans="2:5" x14ac:dyDescent="0.25">
      <c r="B17">
        <v>15</v>
      </c>
      <c r="C17" t="s">
        <v>307</v>
      </c>
      <c r="E17" t="str">
        <f t="shared" si="0"/>
        <v>INSERT INTO "PlayerTournamentSports" (player_trn_sport_name) VALUES ('Horripicasa');</v>
      </c>
    </row>
    <row r="18" spans="2:5" x14ac:dyDescent="0.25">
      <c r="B18">
        <v>16</v>
      </c>
      <c r="C18" t="s">
        <v>308</v>
      </c>
      <c r="E18" t="str">
        <f t="shared" si="0"/>
        <v>INSERT INTO "PlayerTournamentSports" (player_trn_sport_name) VALUES ('Lucha');</v>
      </c>
    </row>
    <row r="19" spans="2:5" x14ac:dyDescent="0.25">
      <c r="B19">
        <v>17</v>
      </c>
      <c r="C19" t="s">
        <v>309</v>
      </c>
      <c r="E19" t="str">
        <f t="shared" si="0"/>
        <v>INSERT INTO "PlayerTournamentSports" (player_trn_sport_name) VALUES ('Hockey en Piso');</v>
      </c>
    </row>
    <row r="20" spans="2:5" x14ac:dyDescent="0.25">
      <c r="B20">
        <v>18</v>
      </c>
      <c r="C20" t="s">
        <v>310</v>
      </c>
      <c r="E20" t="str">
        <f t="shared" si="0"/>
        <v>INSERT INTO "PlayerTournamentSports" (player_trn_sport_name) VALUES ('Futbol');</v>
      </c>
    </row>
    <row r="21" spans="2:5" x14ac:dyDescent="0.25">
      <c r="B21">
        <v>19</v>
      </c>
      <c r="C21" t="s">
        <v>311</v>
      </c>
      <c r="E21" t="str">
        <f t="shared" si="0"/>
        <v>INSERT INTO "PlayerTournamentSports" (player_trn_sport_name) VALUES ('Baloncesto');</v>
      </c>
    </row>
    <row r="22" spans="2:5" x14ac:dyDescent="0.25">
      <c r="B22">
        <v>20</v>
      </c>
      <c r="C22" t="s">
        <v>8577</v>
      </c>
      <c r="E22" t="str">
        <f t="shared" si="0"/>
        <v>INSERT INTO "PlayerTournamentSports" (player_trn_sport_name) VALUES ('SSB-Ligthning');</v>
      </c>
    </row>
    <row r="23" spans="2:5" x14ac:dyDescent="0.25">
      <c r="B23">
        <v>21</v>
      </c>
      <c r="C23" t="s">
        <v>8578</v>
      </c>
      <c r="E23" t="str">
        <f t="shared" si="0"/>
        <v>INSERT INTO "PlayerTournamentSports" (player_trn_sport_name) VALUES ('SSB-Single');</v>
      </c>
    </row>
    <row r="24" spans="2:5" x14ac:dyDescent="0.25">
      <c r="B24">
        <v>22</v>
      </c>
      <c r="C24" t="s">
        <v>8579</v>
      </c>
      <c r="E24" t="str">
        <f t="shared" si="0"/>
        <v>INSERT INTO "PlayerTournamentSports" (player_trn_sport_name) VALUES ('SSB-Sudden');</v>
      </c>
    </row>
  </sheetData>
  <mergeCells count="1">
    <mergeCell ref="B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7C9E-7BCA-4CAB-8C43-2696A3958F45}">
  <dimension ref="B2:AH29"/>
  <sheetViews>
    <sheetView topLeftCell="R1" workbookViewId="0">
      <selection activeCell="W28" sqref="W22:W28"/>
    </sheetView>
    <sheetView workbookViewId="1"/>
  </sheetViews>
  <sheetFormatPr baseColWidth="10" defaultRowHeight="15" x14ac:dyDescent="0.25"/>
  <cols>
    <col min="3" max="3" width="8.5703125" style="8" bestFit="1" customWidth="1"/>
    <col min="4" max="4" width="9.140625" style="8" bestFit="1" customWidth="1"/>
    <col min="5" max="5" width="9.7109375" style="8" bestFit="1" customWidth="1"/>
    <col min="6" max="6" width="10.28515625" style="8" bestFit="1" customWidth="1"/>
    <col min="7" max="7" width="8.140625" style="8" bestFit="1" customWidth="1"/>
    <col min="8" max="8" width="10.7109375" style="8" bestFit="1" customWidth="1"/>
    <col min="9" max="10" width="8.140625" style="8" bestFit="1" customWidth="1"/>
    <col min="11" max="11" width="7.28515625" style="8" bestFit="1" customWidth="1"/>
    <col min="12" max="12" width="8.140625" style="8" bestFit="1" customWidth="1"/>
    <col min="13" max="13" width="11" style="8" bestFit="1" customWidth="1"/>
    <col min="14" max="14" width="13.42578125" style="8" bestFit="1" customWidth="1"/>
    <col min="15" max="15" width="11.28515625" style="8" bestFit="1" customWidth="1"/>
    <col min="16" max="16" width="8.140625" style="8" bestFit="1" customWidth="1"/>
    <col min="17" max="17" width="12.5703125" style="8" bestFit="1" customWidth="1"/>
    <col min="18" max="18" width="8.140625" style="8" bestFit="1" customWidth="1"/>
    <col min="21" max="27" width="11.42578125" style="9"/>
    <col min="30" max="30" width="12" bestFit="1" customWidth="1"/>
    <col min="31" max="31" width="20.85546875" bestFit="1" customWidth="1"/>
  </cols>
  <sheetData>
    <row r="2" spans="2:34" x14ac:dyDescent="0.25">
      <c r="C2" s="8" t="s">
        <v>310</v>
      </c>
      <c r="D2" s="8" t="s">
        <v>8473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1237</v>
      </c>
      <c r="N2" s="8" t="s">
        <v>1223</v>
      </c>
      <c r="O2" s="8" t="s">
        <v>53</v>
      </c>
      <c r="P2" s="8" t="s">
        <v>54</v>
      </c>
      <c r="Q2" s="8" t="s">
        <v>64</v>
      </c>
      <c r="R2" s="8" t="s">
        <v>55</v>
      </c>
      <c r="T2" s="8" t="s">
        <v>8486</v>
      </c>
      <c r="U2" s="9" t="s">
        <v>8487</v>
      </c>
      <c r="V2" s="9" t="s">
        <v>8488</v>
      </c>
      <c r="W2" s="9" t="s">
        <v>8489</v>
      </c>
      <c r="X2" s="9" t="s">
        <v>8490</v>
      </c>
      <c r="Y2" s="9" t="s">
        <v>8491</v>
      </c>
      <c r="Z2" s="9" t="s">
        <v>8492</v>
      </c>
      <c r="AA2" s="9" t="s">
        <v>8493</v>
      </c>
    </row>
    <row r="3" spans="2:34" x14ac:dyDescent="0.25">
      <c r="B3" t="s">
        <v>8472</v>
      </c>
      <c r="C3" s="8" t="s">
        <v>8474</v>
      </c>
      <c r="D3" s="8" t="s">
        <v>8474</v>
      </c>
      <c r="E3" s="8" t="s">
        <v>8474</v>
      </c>
      <c r="F3" s="8" t="s">
        <v>8474</v>
      </c>
      <c r="G3" s="8" t="s">
        <v>8474</v>
      </c>
      <c r="H3" s="8" t="s">
        <v>8474</v>
      </c>
      <c r="I3" s="8" t="s">
        <v>8474</v>
      </c>
      <c r="J3" s="8" t="s">
        <v>8474</v>
      </c>
      <c r="K3" s="8" t="s">
        <v>8474</v>
      </c>
      <c r="L3" s="8" t="s">
        <v>8474</v>
      </c>
      <c r="M3" s="8" t="s">
        <v>8474</v>
      </c>
      <c r="N3" s="8" t="s">
        <v>8474</v>
      </c>
      <c r="O3" s="8" t="s">
        <v>8474</v>
      </c>
      <c r="P3" s="8" t="s">
        <v>8474</v>
      </c>
      <c r="Q3" s="8" t="s">
        <v>8474</v>
      </c>
      <c r="R3" s="8" t="s">
        <v>8474</v>
      </c>
      <c r="T3" s="8">
        <v>1</v>
      </c>
      <c r="U3" s="9">
        <v>0.9</v>
      </c>
      <c r="V3" s="9">
        <v>0.5</v>
      </c>
      <c r="W3" s="9">
        <v>0.1</v>
      </c>
      <c r="X3" s="9">
        <v>1.3333333333333334E-2</v>
      </c>
      <c r="Y3" s="9">
        <v>4.0000000000000001E-3</v>
      </c>
      <c r="Z3" s="9">
        <v>4.0000000000000002E-4</v>
      </c>
      <c r="AA3" s="9">
        <v>1.0000000000000001E-5</v>
      </c>
    </row>
    <row r="4" spans="2:34" x14ac:dyDescent="0.25">
      <c r="B4">
        <v>-6</v>
      </c>
      <c r="C4" s="8">
        <v>1.7094017094017094E-3</v>
      </c>
      <c r="D4" s="8">
        <v>3.4246575342465752E-3</v>
      </c>
      <c r="E4" s="8">
        <v>1.7094017094017094E-3</v>
      </c>
      <c r="F4" s="8" t="s">
        <v>8576</v>
      </c>
      <c r="G4" s="8">
        <v>1.25E-3</v>
      </c>
      <c r="H4" s="8">
        <v>1.7094017094017094E-3</v>
      </c>
      <c r="I4" s="8">
        <v>1.25E-3</v>
      </c>
      <c r="J4" s="8">
        <v>1.7094017094017094E-3</v>
      </c>
      <c r="K4" s="8" t="s">
        <v>8485</v>
      </c>
      <c r="L4" s="8">
        <v>1.7094017094017094E-3</v>
      </c>
      <c r="M4" s="8">
        <v>1.7094017094017094E-3</v>
      </c>
      <c r="N4" s="8">
        <v>1.7094017094017094E-3</v>
      </c>
      <c r="O4" s="8" t="s">
        <v>8485</v>
      </c>
      <c r="P4" s="8">
        <v>3.4246575342465752E-3</v>
      </c>
      <c r="Q4" s="8">
        <v>1.7094017094017094E-3</v>
      </c>
      <c r="R4" s="8">
        <v>3.4246575342465752E-3</v>
      </c>
      <c r="T4" s="8">
        <v>2</v>
      </c>
      <c r="U4" s="9">
        <v>0.5</v>
      </c>
      <c r="V4" s="9">
        <v>0.9</v>
      </c>
      <c r="W4" s="9">
        <v>0.5</v>
      </c>
      <c r="X4" s="9">
        <v>0.1</v>
      </c>
      <c r="Y4" s="9">
        <v>1.3333333333333334E-2</v>
      </c>
      <c r="Z4" s="9">
        <v>4.0000000000000001E-3</v>
      </c>
      <c r="AA4" s="9">
        <v>4.0000000000000002E-4</v>
      </c>
    </row>
    <row r="5" spans="2:34" x14ac:dyDescent="0.25">
      <c r="B5">
        <v>-5</v>
      </c>
      <c r="C5" s="8">
        <v>2.1052631578947368E-3</v>
      </c>
      <c r="D5" s="8">
        <v>4.2194092827004216E-3</v>
      </c>
      <c r="E5" s="8">
        <v>2.1052631578947368E-3</v>
      </c>
      <c r="F5" s="8" t="s">
        <v>8478</v>
      </c>
      <c r="G5" s="8">
        <v>1.5384615384615385E-3</v>
      </c>
      <c r="H5" s="8">
        <v>2.1052631578947368E-3</v>
      </c>
      <c r="I5" s="8">
        <v>1.5384615384615385E-3</v>
      </c>
      <c r="J5" s="8">
        <v>2.1052631578947368E-3</v>
      </c>
      <c r="K5" s="8" t="s">
        <v>8484</v>
      </c>
      <c r="L5" s="8">
        <v>2.1052631578947368E-3</v>
      </c>
      <c r="M5" s="8">
        <v>2.1052631578947368E-3</v>
      </c>
      <c r="N5" s="8">
        <v>2.1052631578947368E-3</v>
      </c>
      <c r="O5" s="8" t="s">
        <v>8484</v>
      </c>
      <c r="P5" s="8">
        <v>4.2194092827004216E-3</v>
      </c>
      <c r="Q5" s="8">
        <v>2.1052631578947368E-3</v>
      </c>
      <c r="R5" s="8">
        <v>4.2194092827004216E-3</v>
      </c>
      <c r="T5" s="8">
        <v>3</v>
      </c>
      <c r="U5" s="9">
        <v>0.1</v>
      </c>
      <c r="V5" s="9">
        <v>0.5</v>
      </c>
      <c r="W5" s="9">
        <v>0.9</v>
      </c>
      <c r="X5" s="9">
        <v>0.5</v>
      </c>
      <c r="Y5" s="9">
        <v>0.1</v>
      </c>
      <c r="Z5" s="9">
        <v>1.3333333333333334E-2</v>
      </c>
      <c r="AA5" s="9">
        <v>4.0000000000000001E-3</v>
      </c>
    </row>
    <row r="6" spans="2:34" x14ac:dyDescent="0.25">
      <c r="B6">
        <v>-4</v>
      </c>
      <c r="C6" s="8">
        <v>3.9215686274509803E-3</v>
      </c>
      <c r="D6" s="8">
        <v>8.130081300813009E-3</v>
      </c>
      <c r="E6" s="8">
        <v>3.2786885245901639E-3</v>
      </c>
      <c r="F6" s="8" t="s">
        <v>8575</v>
      </c>
      <c r="G6" s="8">
        <v>2.5000000000000001E-3</v>
      </c>
      <c r="H6" s="8">
        <v>3.2786885245901639E-3</v>
      </c>
      <c r="I6" s="8">
        <v>2.5000000000000001E-3</v>
      </c>
      <c r="J6" s="8">
        <v>3.2786885245901639E-3</v>
      </c>
      <c r="K6" s="8" t="s">
        <v>8483</v>
      </c>
      <c r="L6" s="8">
        <v>3.2786885245901639E-3</v>
      </c>
      <c r="M6" s="8">
        <v>3.2786885245901639E-3</v>
      </c>
      <c r="N6" s="8">
        <v>3.2786885245901639E-3</v>
      </c>
      <c r="O6" s="8" t="s">
        <v>8483</v>
      </c>
      <c r="P6" s="8">
        <v>8.130081300813009E-3</v>
      </c>
      <c r="Q6" s="8">
        <v>3.2786885245901639E-3</v>
      </c>
      <c r="R6" s="8">
        <v>8.130081300813009E-3</v>
      </c>
      <c r="T6" s="8">
        <v>4</v>
      </c>
      <c r="U6" s="9">
        <v>1.3333333333333334E-2</v>
      </c>
      <c r="V6" s="9">
        <v>0.1</v>
      </c>
      <c r="W6" s="9">
        <v>0.5</v>
      </c>
      <c r="X6" s="9">
        <v>0.9</v>
      </c>
      <c r="Y6" s="9">
        <v>0.5</v>
      </c>
      <c r="Z6" s="9">
        <v>0.1</v>
      </c>
      <c r="AA6" s="9">
        <v>1.3333333333333334E-2</v>
      </c>
    </row>
    <row r="7" spans="2:34" x14ac:dyDescent="0.25">
      <c r="B7">
        <v>-3</v>
      </c>
      <c r="C7" s="8">
        <v>5.434782608695652E-3</v>
      </c>
      <c r="D7" s="8">
        <v>1.0869565217391304E-2</v>
      </c>
      <c r="E7" s="8">
        <v>4.4444444444444444E-3</v>
      </c>
      <c r="F7" s="8" t="s">
        <v>8574</v>
      </c>
      <c r="G7" s="8">
        <v>3.4482758620689655E-3</v>
      </c>
      <c r="H7" s="8">
        <v>4.4444444444444444E-3</v>
      </c>
      <c r="I7" s="8">
        <v>3.4482758620689655E-3</v>
      </c>
      <c r="J7" s="8">
        <v>4.4444444444444444E-3</v>
      </c>
      <c r="K7" s="8" t="s">
        <v>8482</v>
      </c>
      <c r="L7" s="8">
        <v>4.4444444444444444E-3</v>
      </c>
      <c r="M7" s="8">
        <v>4.4444444444444444E-3</v>
      </c>
      <c r="N7" s="8">
        <v>4.4444444444444444E-3</v>
      </c>
      <c r="O7" s="8" t="s">
        <v>8482</v>
      </c>
      <c r="P7" s="8">
        <v>1.0869565217391304E-2</v>
      </c>
      <c r="Q7" s="8">
        <v>4.4444444444444444E-3</v>
      </c>
      <c r="R7" s="8">
        <v>1.0869565217391304E-2</v>
      </c>
      <c r="T7" s="8">
        <v>5</v>
      </c>
      <c r="U7" s="9">
        <v>4.0000000000000001E-3</v>
      </c>
      <c r="V7" s="9">
        <v>1.3333333333333334E-2</v>
      </c>
      <c r="W7" s="9">
        <v>0.1</v>
      </c>
      <c r="X7" s="9">
        <v>0.5</v>
      </c>
      <c r="Y7" s="9">
        <v>0.9</v>
      </c>
      <c r="Z7" s="9">
        <v>0.5</v>
      </c>
      <c r="AA7" s="9">
        <v>0.1</v>
      </c>
    </row>
    <row r="8" spans="2:34" x14ac:dyDescent="0.25">
      <c r="B8">
        <v>-2</v>
      </c>
      <c r="C8" s="8">
        <v>1.1111111111111112E-2</v>
      </c>
      <c r="D8" s="8">
        <v>2.1739130434782608E-2</v>
      </c>
      <c r="E8" s="8">
        <v>7.4074074074074077E-3</v>
      </c>
      <c r="F8" s="8" t="s">
        <v>8573</v>
      </c>
      <c r="G8" s="8">
        <v>4.2553191489361703E-3</v>
      </c>
      <c r="H8" s="8">
        <v>7.4074074074074077E-3</v>
      </c>
      <c r="I8" s="8">
        <v>4.2553191489361703E-3</v>
      </c>
      <c r="J8" s="8">
        <v>7.4074074074074077E-3</v>
      </c>
      <c r="K8" s="8" t="s">
        <v>8494</v>
      </c>
      <c r="L8" s="8">
        <v>7.4074074074074077E-3</v>
      </c>
      <c r="M8" s="8">
        <v>7.4074074074074077E-3</v>
      </c>
      <c r="N8" s="8">
        <v>7.4074074074074077E-3</v>
      </c>
      <c r="O8" s="8" t="s">
        <v>8494</v>
      </c>
      <c r="P8" s="8">
        <v>0.02</v>
      </c>
      <c r="Q8" s="8">
        <v>7.4074074074074077E-3</v>
      </c>
      <c r="R8" s="8">
        <v>2.1739130434782608E-2</v>
      </c>
      <c r="T8" s="8">
        <v>6</v>
      </c>
      <c r="U8" s="9">
        <v>4.0000000000000002E-4</v>
      </c>
      <c r="V8" s="9">
        <v>4.0000000000000001E-3</v>
      </c>
      <c r="W8" s="9">
        <v>1.3333333333333334E-2</v>
      </c>
      <c r="X8" s="9">
        <v>0.1</v>
      </c>
      <c r="Y8" s="9">
        <v>0.5</v>
      </c>
      <c r="Z8" s="9">
        <v>0.9</v>
      </c>
      <c r="AA8" s="9">
        <v>0.5</v>
      </c>
    </row>
    <row r="9" spans="2:34" x14ac:dyDescent="0.25">
      <c r="B9">
        <v>-1</v>
      </c>
      <c r="C9" s="8">
        <v>1.6666666666666666E-2</v>
      </c>
      <c r="D9" s="8">
        <v>2.8571428571428571E-2</v>
      </c>
      <c r="E9" s="8">
        <v>9.5238095238095247E-3</v>
      </c>
      <c r="F9" s="8" t="s">
        <v>8572</v>
      </c>
      <c r="G9" s="8">
        <v>4.4444444444444444E-3</v>
      </c>
      <c r="H9" s="8">
        <v>9.5238095238095247E-3</v>
      </c>
      <c r="I9" s="8">
        <v>5.1282051282051282E-3</v>
      </c>
      <c r="J9" s="8">
        <v>9.5238095238095247E-3</v>
      </c>
      <c r="K9" s="8" t="s">
        <v>8481</v>
      </c>
      <c r="L9" s="8">
        <v>9.5238095238095247E-3</v>
      </c>
      <c r="M9" s="8">
        <v>9.5238095238095247E-3</v>
      </c>
      <c r="N9" s="8">
        <v>9.5238095238095247E-3</v>
      </c>
      <c r="O9" s="8" t="s">
        <v>8481</v>
      </c>
      <c r="P9" s="8">
        <v>2.8571428571428571E-2</v>
      </c>
      <c r="Q9" s="8">
        <v>9.5238095238095247E-3</v>
      </c>
      <c r="R9" s="8">
        <v>2.8571428571428571E-2</v>
      </c>
      <c r="T9" s="8">
        <v>7</v>
      </c>
      <c r="U9" s="9">
        <v>1.0000000000000001E-5</v>
      </c>
      <c r="V9" s="9">
        <v>4.0000000000000002E-4</v>
      </c>
      <c r="W9" s="9">
        <v>4.0000000000000001E-3</v>
      </c>
      <c r="X9" s="9">
        <v>1.3333333333333334E-2</v>
      </c>
      <c r="Y9" s="9">
        <v>0.1</v>
      </c>
      <c r="Z9" s="9">
        <v>0.5</v>
      </c>
      <c r="AA9" s="9">
        <v>0.9</v>
      </c>
    </row>
    <row r="10" spans="2:34" x14ac:dyDescent="0.25">
      <c r="B10">
        <v>0</v>
      </c>
      <c r="C10" s="8">
        <v>1.4492753623188406E-2</v>
      </c>
      <c r="D10" s="8">
        <v>2.8571428571428571E-2</v>
      </c>
      <c r="E10" s="8">
        <v>8.6956521739130436E-3</v>
      </c>
      <c r="F10" s="8" t="s">
        <v>8572</v>
      </c>
      <c r="G10" s="8">
        <v>5.1282051282051282E-3</v>
      </c>
      <c r="H10" s="8">
        <v>8.6956521739130436E-3</v>
      </c>
      <c r="I10" s="8">
        <v>4.4444444444444444E-3</v>
      </c>
      <c r="J10" s="8">
        <v>8.6956521739130436E-3</v>
      </c>
      <c r="K10" s="8" t="s">
        <v>8481</v>
      </c>
      <c r="L10" s="8">
        <v>8.6956521739130436E-3</v>
      </c>
      <c r="M10" s="8">
        <v>8.6956521739130436E-3</v>
      </c>
      <c r="N10" s="8">
        <v>8.6956521739130436E-3</v>
      </c>
      <c r="O10" s="8" t="s">
        <v>8481</v>
      </c>
      <c r="P10" s="8">
        <v>2.8571428571428571E-2</v>
      </c>
      <c r="Q10" s="8">
        <v>8.6956521739130436E-3</v>
      </c>
      <c r="R10" s="8">
        <v>2.8571428571428571E-2</v>
      </c>
    </row>
    <row r="11" spans="2:34" x14ac:dyDescent="0.25">
      <c r="B11">
        <v>1</v>
      </c>
      <c r="C11" s="8">
        <v>0.02</v>
      </c>
      <c r="D11" s="8">
        <v>0.04</v>
      </c>
      <c r="E11" s="8">
        <v>1.0526315789473684E-2</v>
      </c>
      <c r="F11" s="8" t="s">
        <v>8571</v>
      </c>
      <c r="G11" s="8">
        <v>5.4054054054054057E-3</v>
      </c>
      <c r="H11" s="8">
        <v>1.0526315789473684E-2</v>
      </c>
      <c r="I11" s="8">
        <v>5.4054054054054057E-3</v>
      </c>
      <c r="J11" s="8">
        <v>1.0526315789473684E-2</v>
      </c>
      <c r="K11" s="8" t="s">
        <v>8480</v>
      </c>
      <c r="L11" s="8">
        <v>1.0526315789473684E-2</v>
      </c>
      <c r="M11" s="8">
        <v>1.0526315789473684E-2</v>
      </c>
      <c r="N11" s="8">
        <v>1.0526315789473684E-2</v>
      </c>
      <c r="O11" s="8" t="s">
        <v>8480</v>
      </c>
      <c r="P11" s="8">
        <v>0.04</v>
      </c>
      <c r="Q11" s="8">
        <v>1.0526315789473684E-2</v>
      </c>
      <c r="R11" s="8">
        <v>0.04</v>
      </c>
      <c r="T11">
        <v>10.23</v>
      </c>
      <c r="U11">
        <v>12.89</v>
      </c>
      <c r="V11"/>
      <c r="W11"/>
      <c r="X11"/>
      <c r="Y11" t="s">
        <v>8560</v>
      </c>
      <c r="Z11">
        <f>U11-T11</f>
        <v>2.66</v>
      </c>
      <c r="AA11"/>
      <c r="AB11">
        <v>87</v>
      </c>
      <c r="AC11">
        <v>42</v>
      </c>
      <c r="AG11" t="s">
        <v>8560</v>
      </c>
      <c r="AH11">
        <f>AC11-AB11</f>
        <v>-45</v>
      </c>
    </row>
    <row r="12" spans="2:34" x14ac:dyDescent="0.25">
      <c r="B12">
        <v>2</v>
      </c>
      <c r="C12" s="8">
        <v>2.2222222222222223E-2</v>
      </c>
      <c r="D12" s="8">
        <v>4.3478260869565216E-2</v>
      </c>
      <c r="E12" s="8">
        <v>1.5384615384615385E-2</v>
      </c>
      <c r="F12" s="8" t="s">
        <v>8570</v>
      </c>
      <c r="G12" s="8">
        <v>7.4074074074074077E-3</v>
      </c>
      <c r="H12" s="8">
        <v>1.5384615384615385E-2</v>
      </c>
      <c r="I12" s="8">
        <v>7.4074074074074077E-3</v>
      </c>
      <c r="J12" s="8">
        <v>1.5384615384615385E-2</v>
      </c>
      <c r="K12" s="8" t="s">
        <v>8479</v>
      </c>
      <c r="L12" s="8">
        <v>1.5384615384615385E-2</v>
      </c>
      <c r="M12" s="8">
        <v>1.5384615384615385E-2</v>
      </c>
      <c r="N12" s="8">
        <v>1.5384615384615385E-2</v>
      </c>
      <c r="O12" s="8" t="s">
        <v>8479</v>
      </c>
      <c r="P12" s="8">
        <v>4.3478260869565216E-2</v>
      </c>
      <c r="Q12" s="8">
        <v>1.5384615384615385E-2</v>
      </c>
      <c r="R12" s="8">
        <v>4.3478260869565216E-2</v>
      </c>
      <c r="U12"/>
      <c r="V12" t="s">
        <v>8561</v>
      </c>
      <c r="W12" t="s">
        <v>8562</v>
      </c>
      <c r="X12"/>
      <c r="Y12"/>
      <c r="Z12">
        <f>Z11/7</f>
        <v>0.38</v>
      </c>
      <c r="AA12"/>
      <c r="AD12" t="s">
        <v>8561</v>
      </c>
      <c r="AE12" t="s">
        <v>8562</v>
      </c>
      <c r="AH12">
        <f>AH11/7</f>
        <v>-6.4285714285714288</v>
      </c>
    </row>
    <row r="13" spans="2:34" x14ac:dyDescent="0.25">
      <c r="B13">
        <v>3</v>
      </c>
      <c r="C13" s="8">
        <v>2.9411764705882353E-2</v>
      </c>
      <c r="D13" s="8">
        <v>5.8823529411764705E-2</v>
      </c>
      <c r="E13" s="8">
        <v>1.8181818181818181E-2</v>
      </c>
      <c r="F13" s="8" t="s">
        <v>8569</v>
      </c>
      <c r="G13" s="8">
        <v>9.0909090909090905E-3</v>
      </c>
      <c r="H13" s="8">
        <v>1.8181818181818181E-2</v>
      </c>
      <c r="I13" s="8">
        <v>9.0909090909090905E-3</v>
      </c>
      <c r="J13" s="8">
        <v>1.8181818181818181E-2</v>
      </c>
      <c r="K13" s="8" t="s">
        <v>8478</v>
      </c>
      <c r="L13" s="8">
        <v>1.8181818181818181E-2</v>
      </c>
      <c r="M13" s="8">
        <v>1.8181818181818181E-2</v>
      </c>
      <c r="N13" s="8">
        <v>1.8181818181818181E-2</v>
      </c>
      <c r="O13" s="8" t="s">
        <v>8478</v>
      </c>
      <c r="P13" s="8">
        <v>5.8823529411764705E-2</v>
      </c>
      <c r="Q13" s="8">
        <v>1.8181818181818181E-2</v>
      </c>
      <c r="R13" s="8">
        <v>5.8823529411764705E-2</v>
      </c>
      <c r="U13">
        <v>1</v>
      </c>
      <c r="V13">
        <f>T11</f>
        <v>10.23</v>
      </c>
      <c r="W13">
        <f t="shared" ref="W13:W18" si="0">V13+$Z$12</f>
        <v>10.610000000000001</v>
      </c>
      <c r="X13"/>
      <c r="Y13"/>
      <c r="Z13"/>
      <c r="AA13"/>
      <c r="AC13">
        <v>1</v>
      </c>
      <c r="AD13" s="13">
        <f>AB11</f>
        <v>87</v>
      </c>
      <c r="AE13" s="13">
        <f t="shared" ref="AE13:AE19" si="1">AD13+$AH$12</f>
        <v>80.571428571428569</v>
      </c>
    </row>
    <row r="14" spans="2:34" x14ac:dyDescent="0.25">
      <c r="B14">
        <v>4</v>
      </c>
      <c r="C14" s="8">
        <v>4.5454545454545456E-2</v>
      </c>
      <c r="D14" s="8">
        <v>9.0909090909090912E-2</v>
      </c>
      <c r="E14" s="8">
        <v>2.2222222222222223E-2</v>
      </c>
      <c r="F14" s="8" t="s">
        <v>8568</v>
      </c>
      <c r="G14" s="8">
        <v>1.1764705882352941E-2</v>
      </c>
      <c r="H14" s="8">
        <v>2.2222222222222223E-2</v>
      </c>
      <c r="I14" s="8">
        <v>1.1764705882352941E-2</v>
      </c>
      <c r="J14" s="8">
        <v>2.2222222222222223E-2</v>
      </c>
      <c r="K14" s="8" t="s">
        <v>8477</v>
      </c>
      <c r="L14" s="8">
        <v>2.2222222222222223E-2</v>
      </c>
      <c r="M14" s="8">
        <v>2.2222222222222223E-2</v>
      </c>
      <c r="N14" s="8">
        <v>2.2222222222222223E-2</v>
      </c>
      <c r="O14" s="8" t="s">
        <v>8477</v>
      </c>
      <c r="P14" s="8">
        <v>9.0909090909090912E-2</v>
      </c>
      <c r="Q14" s="8">
        <v>2.2222222222222223E-2</v>
      </c>
      <c r="R14" s="8">
        <v>9.0909090909090912E-2</v>
      </c>
      <c r="U14">
        <v>2</v>
      </c>
      <c r="V14">
        <f>W13</f>
        <v>10.610000000000001</v>
      </c>
      <c r="W14">
        <f t="shared" si="0"/>
        <v>10.990000000000002</v>
      </c>
      <c r="X14"/>
      <c r="Y14"/>
      <c r="Z14"/>
      <c r="AA14"/>
      <c r="AC14">
        <v>2</v>
      </c>
      <c r="AD14" s="13">
        <f>AE13</f>
        <v>80.571428571428569</v>
      </c>
      <c r="AE14" s="13">
        <f t="shared" si="1"/>
        <v>74.142857142857139</v>
      </c>
    </row>
    <row r="15" spans="2:34" x14ac:dyDescent="0.25">
      <c r="B15">
        <v>5</v>
      </c>
      <c r="C15" s="8">
        <v>0.1111111111111111</v>
      </c>
      <c r="D15" s="8">
        <v>0.2</v>
      </c>
      <c r="E15" s="8">
        <v>3.3333333333333333E-2</v>
      </c>
      <c r="F15" s="8" t="s">
        <v>8567</v>
      </c>
      <c r="G15" s="8">
        <v>1.5384615384615385E-2</v>
      </c>
      <c r="H15" s="8">
        <v>3.3333333333333333E-2</v>
      </c>
      <c r="I15" s="8">
        <v>1.5384615384615385E-2</v>
      </c>
      <c r="J15" s="8">
        <v>3.3333333333333333E-2</v>
      </c>
      <c r="K15" s="8" t="s">
        <v>8476</v>
      </c>
      <c r="L15" s="8">
        <v>3.3333333333333333E-2</v>
      </c>
      <c r="M15" s="8">
        <v>3.3333333333333333E-2</v>
      </c>
      <c r="N15" s="8">
        <v>3.3333333333333333E-2</v>
      </c>
      <c r="O15" s="8" t="s">
        <v>8476</v>
      </c>
      <c r="P15" s="8">
        <v>0.2</v>
      </c>
      <c r="Q15" s="8">
        <v>3.3333333333333333E-2</v>
      </c>
      <c r="R15" s="8">
        <v>0.2</v>
      </c>
      <c r="U15">
        <v>3</v>
      </c>
      <c r="V15">
        <f t="shared" ref="V15:V19" si="2">W14</f>
        <v>10.990000000000002</v>
      </c>
      <c r="W15">
        <f t="shared" si="0"/>
        <v>11.370000000000003</v>
      </c>
      <c r="X15"/>
      <c r="Y15"/>
      <c r="Z15"/>
      <c r="AA15"/>
      <c r="AC15">
        <v>3</v>
      </c>
      <c r="AD15" s="13">
        <f>AE14</f>
        <v>74.142857142857139</v>
      </c>
      <c r="AE15" s="13">
        <f t="shared" si="1"/>
        <v>67.714285714285708</v>
      </c>
    </row>
    <row r="16" spans="2:34" x14ac:dyDescent="0.25">
      <c r="B16">
        <v>6</v>
      </c>
      <c r="C16" s="8">
        <v>0.25</v>
      </c>
      <c r="D16" s="8">
        <v>0.5</v>
      </c>
      <c r="E16" s="8">
        <v>6.6666666666666666E-2</v>
      </c>
      <c r="F16" s="8" t="s">
        <v>8566</v>
      </c>
      <c r="G16" s="8">
        <v>2.2222222222222223E-2</v>
      </c>
      <c r="H16" s="8">
        <v>6.6666666666666666E-2</v>
      </c>
      <c r="I16" s="8">
        <v>2.2222222222222223E-2</v>
      </c>
      <c r="J16" s="8">
        <v>6.6666666666666666E-2</v>
      </c>
      <c r="K16" s="8" t="s">
        <v>8475</v>
      </c>
      <c r="L16" s="8">
        <v>6.6666666666666666E-2</v>
      </c>
      <c r="M16" s="8">
        <v>6.6666666666666666E-2</v>
      </c>
      <c r="N16" s="8">
        <v>6.6666666666666666E-2</v>
      </c>
      <c r="O16" s="8" t="s">
        <v>8475</v>
      </c>
      <c r="P16" s="8">
        <v>0.5</v>
      </c>
      <c r="Q16" s="8">
        <v>6.6666666666666666E-2</v>
      </c>
      <c r="R16" s="8">
        <v>0.5</v>
      </c>
      <c r="U16">
        <v>4</v>
      </c>
      <c r="V16">
        <f t="shared" si="2"/>
        <v>11.370000000000003</v>
      </c>
      <c r="W16">
        <f t="shared" si="0"/>
        <v>11.750000000000004</v>
      </c>
      <c r="X16"/>
      <c r="Y16"/>
      <c r="Z16"/>
      <c r="AA16"/>
      <c r="AC16">
        <v>4</v>
      </c>
      <c r="AD16" s="13">
        <f t="shared" ref="AD16:AD19" si="3">AE15</f>
        <v>67.714285714285708</v>
      </c>
      <c r="AE16" s="13">
        <f t="shared" si="1"/>
        <v>61.285714285714278</v>
      </c>
    </row>
    <row r="17" spans="6:34" x14ac:dyDescent="0.25">
      <c r="U17">
        <v>5</v>
      </c>
      <c r="V17">
        <f t="shared" si="2"/>
        <v>11.750000000000004</v>
      </c>
      <c r="W17">
        <f t="shared" si="0"/>
        <v>12.130000000000004</v>
      </c>
      <c r="X17"/>
      <c r="Y17"/>
      <c r="Z17"/>
      <c r="AA17"/>
      <c r="AC17">
        <v>5</v>
      </c>
      <c r="AD17" s="13">
        <f t="shared" si="3"/>
        <v>61.285714285714278</v>
      </c>
      <c r="AE17" s="14">
        <f t="shared" si="1"/>
        <v>54.857142857142847</v>
      </c>
    </row>
    <row r="18" spans="6:34" x14ac:dyDescent="0.25">
      <c r="U18">
        <v>6</v>
      </c>
      <c r="V18">
        <f t="shared" si="2"/>
        <v>12.130000000000004</v>
      </c>
      <c r="W18">
        <f t="shared" si="0"/>
        <v>12.510000000000005</v>
      </c>
      <c r="X18"/>
      <c r="Y18"/>
      <c r="Z18"/>
      <c r="AA18"/>
      <c r="AC18">
        <v>6</v>
      </c>
      <c r="AD18" s="13">
        <f t="shared" si="3"/>
        <v>54.857142857142847</v>
      </c>
      <c r="AE18" s="13">
        <f t="shared" si="1"/>
        <v>48.428571428571416</v>
      </c>
    </row>
    <row r="19" spans="6:34" x14ac:dyDescent="0.25">
      <c r="U19">
        <v>7</v>
      </c>
      <c r="V19">
        <f t="shared" si="2"/>
        <v>12.510000000000005</v>
      </c>
      <c r="W19">
        <v>12.89</v>
      </c>
      <c r="X19"/>
      <c r="Y19"/>
      <c r="Z19"/>
      <c r="AA19"/>
      <c r="AC19">
        <v>7</v>
      </c>
      <c r="AD19" s="13">
        <f t="shared" si="3"/>
        <v>48.428571428571416</v>
      </c>
      <c r="AE19" s="13">
        <f t="shared" si="1"/>
        <v>41.999999999999986</v>
      </c>
    </row>
    <row r="20" spans="6:34" x14ac:dyDescent="0.25">
      <c r="U20"/>
      <c r="V20"/>
      <c r="W20"/>
      <c r="X20"/>
      <c r="Y20"/>
      <c r="Z20"/>
      <c r="AA20"/>
    </row>
    <row r="21" spans="6:34" x14ac:dyDescent="0.25">
      <c r="AB21">
        <v>87</v>
      </c>
      <c r="AC21">
        <v>42</v>
      </c>
      <c r="AG21" t="s">
        <v>8560</v>
      </c>
      <c r="AH21">
        <f>AC21-AB21</f>
        <v>-45</v>
      </c>
    </row>
    <row r="22" spans="6:34" x14ac:dyDescent="0.25">
      <c r="F22"/>
      <c r="W22" s="9" t="s">
        <v>8657</v>
      </c>
      <c r="AD22" t="s">
        <v>8561</v>
      </c>
      <c r="AE22" t="s">
        <v>8562</v>
      </c>
      <c r="AH22">
        <f>AH21/7</f>
        <v>-6.4285714285714288</v>
      </c>
    </row>
    <row r="23" spans="6:34" x14ac:dyDescent="0.25">
      <c r="W23" s="9" t="s">
        <v>8658</v>
      </c>
      <c r="AC23">
        <v>1</v>
      </c>
      <c r="AD23">
        <f>AB21</f>
        <v>87</v>
      </c>
      <c r="AE23">
        <f t="shared" ref="AE23:AE29" si="4">AD23+$AH$22</f>
        <v>80.571428571428569</v>
      </c>
      <c r="AG23">
        <v>80</v>
      </c>
      <c r="AH23">
        <v>87</v>
      </c>
    </row>
    <row r="24" spans="6:34" x14ac:dyDescent="0.25">
      <c r="W24" s="9" t="s">
        <v>8659</v>
      </c>
      <c r="AC24">
        <v>2</v>
      </c>
      <c r="AD24">
        <f>AE23</f>
        <v>80.571428571428569</v>
      </c>
      <c r="AE24">
        <f t="shared" si="4"/>
        <v>74.142857142857139</v>
      </c>
      <c r="AG24">
        <v>74</v>
      </c>
      <c r="AH24">
        <v>79</v>
      </c>
    </row>
    <row r="25" spans="6:34" x14ac:dyDescent="0.25">
      <c r="W25" s="9" t="s">
        <v>8660</v>
      </c>
      <c r="AC25">
        <v>3</v>
      </c>
      <c r="AD25">
        <f>AE24</f>
        <v>74.142857142857139</v>
      </c>
      <c r="AE25">
        <f t="shared" si="4"/>
        <v>67.714285714285708</v>
      </c>
      <c r="AG25">
        <v>67</v>
      </c>
      <c r="AH25">
        <v>73</v>
      </c>
    </row>
    <row r="26" spans="6:34" x14ac:dyDescent="0.25">
      <c r="W26" s="9" t="s">
        <v>8661</v>
      </c>
      <c r="AC26">
        <v>4</v>
      </c>
      <c r="AD26">
        <f t="shared" ref="AD26:AD29" si="5">AE25</f>
        <v>67.714285714285708</v>
      </c>
      <c r="AE26">
        <f t="shared" si="4"/>
        <v>61.285714285714278</v>
      </c>
      <c r="AG26">
        <v>61</v>
      </c>
      <c r="AH26">
        <v>66</v>
      </c>
    </row>
    <row r="27" spans="6:34" x14ac:dyDescent="0.25">
      <c r="W27" s="9" t="s">
        <v>8662</v>
      </c>
      <c r="AC27">
        <v>5</v>
      </c>
      <c r="AD27">
        <f t="shared" si="5"/>
        <v>61.285714285714278</v>
      </c>
      <c r="AE27">
        <f t="shared" si="4"/>
        <v>54.857142857142847</v>
      </c>
      <c r="AG27">
        <v>54</v>
      </c>
      <c r="AH27">
        <v>61</v>
      </c>
    </row>
    <row r="28" spans="6:34" x14ac:dyDescent="0.25">
      <c r="W28" s="9" t="s">
        <v>8686</v>
      </c>
      <c r="AC28">
        <v>6</v>
      </c>
      <c r="AD28">
        <f t="shared" si="5"/>
        <v>54.857142857142847</v>
      </c>
      <c r="AE28">
        <f t="shared" si="4"/>
        <v>48.428571428571416</v>
      </c>
      <c r="AG28">
        <v>48</v>
      </c>
      <c r="AH28">
        <v>53</v>
      </c>
    </row>
    <row r="29" spans="6:34" x14ac:dyDescent="0.25">
      <c r="AC29">
        <v>7</v>
      </c>
      <c r="AD29">
        <f t="shared" si="5"/>
        <v>48.428571428571416</v>
      </c>
      <c r="AE29">
        <f t="shared" si="4"/>
        <v>41.999999999999986</v>
      </c>
      <c r="AG29">
        <v>42</v>
      </c>
      <c r="AH29">
        <v>47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EC6C-D7F6-4FED-AD60-40CCDC954F81}">
  <dimension ref="B2:L29"/>
  <sheetViews>
    <sheetView workbookViewId="0"/>
    <sheetView workbookViewId="1"/>
  </sheetViews>
  <sheetFormatPr baseColWidth="10" defaultRowHeight="15" x14ac:dyDescent="0.25"/>
  <cols>
    <col min="2" max="2" width="23.7109375" customWidth="1"/>
    <col min="3" max="3" width="13.85546875" bestFit="1" customWidth="1"/>
    <col min="4" max="4" width="13.85546875" customWidth="1"/>
    <col min="6" max="6" width="20.42578125" bestFit="1" customWidth="1"/>
    <col min="7" max="7" width="27.28515625" bestFit="1" customWidth="1"/>
    <col min="10" max="10" width="19.28515625" bestFit="1" customWidth="1"/>
    <col min="11" max="11" width="13.85546875" bestFit="1" customWidth="1"/>
    <col min="12" max="12" width="11.140625" bestFit="1" customWidth="1"/>
  </cols>
  <sheetData>
    <row r="2" spans="2:12" x14ac:dyDescent="0.25">
      <c r="B2" s="40" t="s">
        <v>8526</v>
      </c>
      <c r="C2" s="40"/>
      <c r="D2" s="11"/>
      <c r="F2" s="40" t="s">
        <v>8533</v>
      </c>
      <c r="G2" s="40"/>
      <c r="J2" s="40" t="s">
        <v>8547</v>
      </c>
      <c r="K2" s="40"/>
    </row>
    <row r="3" spans="2:12" x14ac:dyDescent="0.25">
      <c r="B3" t="s">
        <v>8531</v>
      </c>
      <c r="C3" t="s">
        <v>8532</v>
      </c>
      <c r="D3" s="39" t="s">
        <v>8543</v>
      </c>
      <c r="F3" t="s">
        <v>8531</v>
      </c>
      <c r="G3" t="s">
        <v>8532</v>
      </c>
      <c r="H3" s="39" t="s">
        <v>8543</v>
      </c>
      <c r="J3" t="s">
        <v>8531</v>
      </c>
      <c r="K3" t="s">
        <v>8532</v>
      </c>
      <c r="L3" s="39" t="s">
        <v>8543</v>
      </c>
    </row>
    <row r="4" spans="2:12" x14ac:dyDescent="0.25">
      <c r="B4" t="s">
        <v>8523</v>
      </c>
      <c r="C4" t="s">
        <v>8532</v>
      </c>
      <c r="D4" s="39"/>
      <c r="F4" t="s">
        <v>8534</v>
      </c>
      <c r="G4" t="s">
        <v>8532</v>
      </c>
      <c r="H4" s="39"/>
      <c r="J4" t="s">
        <v>8534</v>
      </c>
      <c r="K4" t="s">
        <v>8532</v>
      </c>
      <c r="L4" s="39"/>
    </row>
    <row r="5" spans="2:12" x14ac:dyDescent="0.25">
      <c r="F5" s="40" t="s">
        <v>8548</v>
      </c>
      <c r="G5" s="40"/>
      <c r="J5" s="40" t="s">
        <v>8530</v>
      </c>
      <c r="K5" s="40"/>
    </row>
    <row r="6" spans="2:12" x14ac:dyDescent="0.25">
      <c r="B6" s="40" t="s">
        <v>8530</v>
      </c>
      <c r="C6" s="40"/>
      <c r="D6" s="11"/>
      <c r="F6" t="s">
        <v>8535</v>
      </c>
      <c r="G6" t="s">
        <v>8540</v>
      </c>
      <c r="H6" t="s">
        <v>8543</v>
      </c>
      <c r="J6" t="s">
        <v>8544</v>
      </c>
      <c r="K6" t="s">
        <v>8527</v>
      </c>
      <c r="L6" t="s">
        <v>8543</v>
      </c>
    </row>
    <row r="7" spans="2:12" x14ac:dyDescent="0.25">
      <c r="B7" t="s">
        <v>8524</v>
      </c>
      <c r="C7" t="s">
        <v>8527</v>
      </c>
      <c r="D7" s="39" t="s">
        <v>8543</v>
      </c>
      <c r="F7" t="s">
        <v>8536</v>
      </c>
      <c r="G7" t="s">
        <v>8542</v>
      </c>
      <c r="H7" t="s">
        <v>8543</v>
      </c>
      <c r="I7">
        <v>4</v>
      </c>
      <c r="J7" t="s">
        <v>8545</v>
      </c>
      <c r="K7" t="s">
        <v>8529</v>
      </c>
      <c r="L7" s="10" t="s">
        <v>8543</v>
      </c>
    </row>
    <row r="8" spans="2:12" x14ac:dyDescent="0.25">
      <c r="B8" t="s">
        <v>8546</v>
      </c>
      <c r="C8" t="s">
        <v>8527</v>
      </c>
      <c r="D8" s="39"/>
      <c r="F8" t="s">
        <v>8537</v>
      </c>
      <c r="G8" t="s">
        <v>8540</v>
      </c>
      <c r="H8" t="s">
        <v>8543</v>
      </c>
    </row>
    <row r="9" spans="2:12" x14ac:dyDescent="0.25">
      <c r="B9" t="s">
        <v>8520</v>
      </c>
      <c r="C9" t="s">
        <v>8527</v>
      </c>
      <c r="D9" s="39" t="s">
        <v>8543</v>
      </c>
      <c r="F9" t="s">
        <v>8538</v>
      </c>
      <c r="G9" t="s">
        <v>8541</v>
      </c>
      <c r="H9" t="s">
        <v>8543</v>
      </c>
    </row>
    <row r="10" spans="2:12" x14ac:dyDescent="0.25">
      <c r="B10" t="s">
        <v>8521</v>
      </c>
      <c r="C10" t="s">
        <v>8527</v>
      </c>
      <c r="D10" s="39"/>
      <c r="F10" t="s">
        <v>8539</v>
      </c>
      <c r="G10" t="s">
        <v>8528</v>
      </c>
      <c r="H10" t="s">
        <v>8543</v>
      </c>
    </row>
    <row r="11" spans="2:12" x14ac:dyDescent="0.25">
      <c r="B11" t="s">
        <v>8522</v>
      </c>
      <c r="C11" t="s">
        <v>8527</v>
      </c>
      <c r="D11" s="39"/>
    </row>
    <row r="12" spans="2:12" x14ac:dyDescent="0.25">
      <c r="B12" t="s">
        <v>8515</v>
      </c>
      <c r="C12" t="s">
        <v>8527</v>
      </c>
      <c r="D12" s="39" t="s">
        <v>8543</v>
      </c>
      <c r="F12" s="40" t="s">
        <v>8549</v>
      </c>
      <c r="G12" s="40"/>
    </row>
    <row r="13" spans="2:12" x14ac:dyDescent="0.25">
      <c r="B13" t="s">
        <v>8516</v>
      </c>
      <c r="C13" t="s">
        <v>8527</v>
      </c>
      <c r="D13" s="39"/>
      <c r="F13" t="s">
        <v>8550</v>
      </c>
      <c r="G13" t="s">
        <v>8540</v>
      </c>
      <c r="H13" t="s">
        <v>8543</v>
      </c>
    </row>
    <row r="14" spans="2:12" x14ac:dyDescent="0.25">
      <c r="B14" t="s">
        <v>8525</v>
      </c>
      <c r="C14" t="s">
        <v>8528</v>
      </c>
      <c r="D14" s="10" t="s">
        <v>8543</v>
      </c>
      <c r="F14" t="s">
        <v>8551</v>
      </c>
      <c r="G14" t="s">
        <v>8552</v>
      </c>
      <c r="H14" t="s">
        <v>8543</v>
      </c>
    </row>
    <row r="15" spans="2:12" x14ac:dyDescent="0.25">
      <c r="B15" t="s">
        <v>8513</v>
      </c>
      <c r="C15" t="s">
        <v>8528</v>
      </c>
      <c r="D15" s="10" t="s">
        <v>8543</v>
      </c>
    </row>
    <row r="16" spans="2:12" x14ac:dyDescent="0.25">
      <c r="B16" t="s">
        <v>8514</v>
      </c>
      <c r="C16" t="s">
        <v>8529</v>
      </c>
      <c r="D16" s="10" t="s">
        <v>8543</v>
      </c>
    </row>
    <row r="17" spans="2:4" x14ac:dyDescent="0.25">
      <c r="B17" t="s">
        <v>8517</v>
      </c>
      <c r="C17" t="s">
        <v>8528</v>
      </c>
      <c r="D17" s="39" t="s">
        <v>8543</v>
      </c>
    </row>
    <row r="18" spans="2:4" x14ac:dyDescent="0.25">
      <c r="B18" t="s">
        <v>8518</v>
      </c>
      <c r="C18" t="s">
        <v>8528</v>
      </c>
      <c r="D18" s="39"/>
    </row>
    <row r="19" spans="2:4" x14ac:dyDescent="0.25">
      <c r="B19" t="s">
        <v>8519</v>
      </c>
      <c r="C19" t="s">
        <v>8528</v>
      </c>
      <c r="D19" s="39"/>
    </row>
    <row r="21" spans="2:4" x14ac:dyDescent="0.25">
      <c r="B21" s="40" t="s">
        <v>8553</v>
      </c>
      <c r="C21" s="40"/>
    </row>
    <row r="22" spans="2:4" x14ac:dyDescent="0.25">
      <c r="B22" t="s">
        <v>8531</v>
      </c>
      <c r="C22" t="s">
        <v>8532</v>
      </c>
      <c r="D22" s="39" t="s">
        <v>8543</v>
      </c>
    </row>
    <row r="23" spans="2:4" x14ac:dyDescent="0.25">
      <c r="B23" t="s">
        <v>8554</v>
      </c>
      <c r="C23" t="s">
        <v>8555</v>
      </c>
      <c r="D23" s="39"/>
    </row>
    <row r="24" spans="2:4" x14ac:dyDescent="0.25">
      <c r="B24" s="40" t="s">
        <v>8530</v>
      </c>
      <c r="C24" s="40"/>
    </row>
    <row r="25" spans="2:4" x14ac:dyDescent="0.25">
      <c r="B25" t="s">
        <v>8553</v>
      </c>
      <c r="C25" s="39" t="s">
        <v>8528</v>
      </c>
      <c r="D25" s="39" t="s">
        <v>8543</v>
      </c>
    </row>
    <row r="26" spans="2:4" x14ac:dyDescent="0.25">
      <c r="B26" t="s">
        <v>8556</v>
      </c>
      <c r="C26" s="39"/>
      <c r="D26" s="39"/>
    </row>
    <row r="27" spans="2:4" x14ac:dyDescent="0.25">
      <c r="B27" t="s">
        <v>8557</v>
      </c>
      <c r="C27" s="39"/>
      <c r="D27" s="39"/>
    </row>
    <row r="28" spans="2:4" x14ac:dyDescent="0.25">
      <c r="B28" t="s">
        <v>8558</v>
      </c>
      <c r="C28" s="39"/>
      <c r="D28" s="39"/>
    </row>
    <row r="29" spans="2:4" x14ac:dyDescent="0.25">
      <c r="B29" t="s">
        <v>8559</v>
      </c>
      <c r="C29" s="39"/>
      <c r="D29" s="39"/>
    </row>
  </sheetData>
  <mergeCells count="19">
    <mergeCell ref="B21:C21"/>
    <mergeCell ref="D22:D23"/>
    <mergeCell ref="B24:C24"/>
    <mergeCell ref="C25:C29"/>
    <mergeCell ref="D25:D29"/>
    <mergeCell ref="B2:C2"/>
    <mergeCell ref="B6:C6"/>
    <mergeCell ref="F2:G2"/>
    <mergeCell ref="F5:G5"/>
    <mergeCell ref="D3:D4"/>
    <mergeCell ref="D17:D19"/>
    <mergeCell ref="H3:H4"/>
    <mergeCell ref="J2:K2"/>
    <mergeCell ref="L3:L4"/>
    <mergeCell ref="J5:K5"/>
    <mergeCell ref="D7:D8"/>
    <mergeCell ref="D9:D11"/>
    <mergeCell ref="D12:D13"/>
    <mergeCell ref="F12:G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111D-06D7-4070-A4F7-73109D64DAF3}">
  <dimension ref="B2:H29"/>
  <sheetViews>
    <sheetView workbookViewId="0"/>
    <sheetView workbookViewId="1"/>
  </sheetViews>
  <sheetFormatPr baseColWidth="10" defaultRowHeight="15" x14ac:dyDescent="0.25"/>
  <cols>
    <col min="2" max="2" width="17.85546875" bestFit="1" customWidth="1"/>
    <col min="3" max="3" width="15.140625" bestFit="1" customWidth="1"/>
    <col min="4" max="4" width="19.140625" bestFit="1" customWidth="1"/>
    <col min="6" max="6" width="12.42578125" bestFit="1" customWidth="1"/>
    <col min="7" max="7" width="15.140625" bestFit="1" customWidth="1"/>
    <col min="8" max="8" width="17.85546875" bestFit="1" customWidth="1"/>
  </cols>
  <sheetData>
    <row r="2" spans="2:8" x14ac:dyDescent="0.25">
      <c r="B2" t="s">
        <v>542</v>
      </c>
      <c r="F2" t="s">
        <v>278</v>
      </c>
    </row>
    <row r="3" spans="2:8" x14ac:dyDescent="0.25">
      <c r="B3" t="s">
        <v>8580</v>
      </c>
      <c r="C3" t="s">
        <v>8581</v>
      </c>
      <c r="F3" t="s">
        <v>8535</v>
      </c>
      <c r="G3" t="s">
        <v>8602</v>
      </c>
    </row>
    <row r="4" spans="2:8" x14ac:dyDescent="0.25">
      <c r="C4" t="s">
        <v>8582</v>
      </c>
      <c r="G4" t="s">
        <v>8582</v>
      </c>
    </row>
    <row r="5" spans="2:8" x14ac:dyDescent="0.25">
      <c r="C5" t="s">
        <v>8583</v>
      </c>
      <c r="D5" t="s">
        <v>8584</v>
      </c>
      <c r="G5" t="s">
        <v>8603</v>
      </c>
      <c r="H5" t="s">
        <v>8604</v>
      </c>
    </row>
    <row r="7" spans="2:8" x14ac:dyDescent="0.25">
      <c r="B7" t="s">
        <v>8585</v>
      </c>
      <c r="C7" t="s">
        <v>8586</v>
      </c>
      <c r="F7" t="s">
        <v>8591</v>
      </c>
      <c r="G7" t="s">
        <v>8597</v>
      </c>
    </row>
    <row r="8" spans="2:8" x14ac:dyDescent="0.25">
      <c r="C8" t="s">
        <v>8587</v>
      </c>
      <c r="D8" t="s">
        <v>8588</v>
      </c>
      <c r="G8" t="s">
        <v>8592</v>
      </c>
    </row>
    <row r="10" spans="2:8" x14ac:dyDescent="0.25">
      <c r="B10" t="s">
        <v>8537</v>
      </c>
      <c r="C10" t="s">
        <v>8589</v>
      </c>
      <c r="F10" t="s">
        <v>8598</v>
      </c>
      <c r="G10" t="s">
        <v>8599</v>
      </c>
    </row>
    <row r="11" spans="2:8" x14ac:dyDescent="0.25">
      <c r="C11" t="s">
        <v>8583</v>
      </c>
      <c r="D11" t="s">
        <v>8590</v>
      </c>
      <c r="G11" t="s">
        <v>8594</v>
      </c>
    </row>
    <row r="12" spans="2:8" x14ac:dyDescent="0.25">
      <c r="G12" t="s">
        <v>8595</v>
      </c>
      <c r="H12" t="s">
        <v>8596</v>
      </c>
    </row>
    <row r="13" spans="2:8" x14ac:dyDescent="0.25">
      <c r="B13" t="s">
        <v>8591</v>
      </c>
      <c r="C13" t="s">
        <v>8586</v>
      </c>
    </row>
    <row r="14" spans="2:8" x14ac:dyDescent="0.25">
      <c r="C14" t="s">
        <v>8592</v>
      </c>
      <c r="F14" t="s">
        <v>8591</v>
      </c>
      <c r="G14" t="s">
        <v>8597</v>
      </c>
    </row>
    <row r="15" spans="2:8" x14ac:dyDescent="0.25">
      <c r="G15" t="s">
        <v>8592</v>
      </c>
    </row>
    <row r="16" spans="2:8" x14ac:dyDescent="0.25">
      <c r="B16" t="s">
        <v>161</v>
      </c>
    </row>
    <row r="17" spans="2:7" x14ac:dyDescent="0.25">
      <c r="B17" t="s">
        <v>8535</v>
      </c>
      <c r="C17" t="s">
        <v>8593</v>
      </c>
      <c r="F17" t="s">
        <v>242</v>
      </c>
    </row>
    <row r="18" spans="2:7" x14ac:dyDescent="0.25">
      <c r="C18" t="s">
        <v>8605</v>
      </c>
      <c r="F18" t="s">
        <v>8591</v>
      </c>
      <c r="G18" t="s">
        <v>8597</v>
      </c>
    </row>
    <row r="19" spans="2:7" x14ac:dyDescent="0.25">
      <c r="C19" t="s">
        <v>8595</v>
      </c>
      <c r="D19" t="s">
        <v>8596</v>
      </c>
      <c r="G19" t="s">
        <v>8592</v>
      </c>
    </row>
    <row r="21" spans="2:7" x14ac:dyDescent="0.25">
      <c r="B21" t="s">
        <v>8591</v>
      </c>
      <c r="C21" t="s">
        <v>8597</v>
      </c>
      <c r="F21" t="s">
        <v>1444</v>
      </c>
    </row>
    <row r="22" spans="2:7" x14ac:dyDescent="0.25">
      <c r="C22" t="s">
        <v>8592</v>
      </c>
      <c r="F22" t="s">
        <v>8591</v>
      </c>
      <c r="G22" t="s">
        <v>8597</v>
      </c>
    </row>
    <row r="23" spans="2:7" x14ac:dyDescent="0.25">
      <c r="G23" t="s">
        <v>8592</v>
      </c>
    </row>
    <row r="24" spans="2:7" x14ac:dyDescent="0.25">
      <c r="B24" t="s">
        <v>8598</v>
      </c>
      <c r="C24" t="s">
        <v>8599</v>
      </c>
    </row>
    <row r="25" spans="2:7" x14ac:dyDescent="0.25">
      <c r="C25" t="s">
        <v>8594</v>
      </c>
    </row>
    <row r="26" spans="2:7" x14ac:dyDescent="0.25">
      <c r="C26" t="s">
        <v>8595</v>
      </c>
      <c r="D26" t="s">
        <v>8596</v>
      </c>
    </row>
    <row r="28" spans="2:7" x14ac:dyDescent="0.25">
      <c r="B28" t="s">
        <v>8591</v>
      </c>
      <c r="C28" t="s">
        <v>8597</v>
      </c>
    </row>
    <row r="29" spans="2:7" x14ac:dyDescent="0.25">
      <c r="C29" t="s">
        <v>8592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C3F9-E6DE-4456-AC9D-9790FBA78F76}">
  <dimension ref="A2:J203"/>
  <sheetViews>
    <sheetView topLeftCell="A154" workbookViewId="0">
      <selection activeCell="G163" sqref="G163"/>
    </sheetView>
    <sheetView workbookViewId="1"/>
  </sheetViews>
  <sheetFormatPr baseColWidth="10" defaultRowHeight="15" x14ac:dyDescent="0.25"/>
  <cols>
    <col min="1" max="1" width="3" bestFit="1" customWidth="1"/>
    <col min="2" max="2" width="19.7109375" bestFit="1" customWidth="1"/>
    <col min="3" max="3" width="17.85546875" bestFit="1" customWidth="1"/>
    <col min="4" max="4" width="14.42578125" bestFit="1" customWidth="1"/>
    <col min="5" max="5" width="17.5703125" bestFit="1" customWidth="1"/>
    <col min="6" max="6" width="3" customWidth="1"/>
    <col min="7" max="7" width="3" bestFit="1" customWidth="1"/>
    <col min="8" max="8" width="20" bestFit="1" customWidth="1"/>
    <col min="9" max="9" width="14.42578125" bestFit="1" customWidth="1"/>
    <col min="10" max="10" width="14.7109375" bestFit="1" customWidth="1"/>
    <col min="11" max="12" width="17.5703125" customWidth="1"/>
    <col min="13" max="13" width="3" bestFit="1" customWidth="1"/>
    <col min="14" max="14" width="17.7109375" bestFit="1" customWidth="1"/>
    <col min="15" max="15" width="17.85546875" bestFit="1" customWidth="1"/>
    <col min="16" max="16" width="20.7109375" bestFit="1" customWidth="1"/>
    <col min="17" max="17" width="19" bestFit="1" customWidth="1"/>
    <col min="18" max="18" width="3" bestFit="1" customWidth="1"/>
    <col min="19" max="19" width="14.140625" bestFit="1" customWidth="1"/>
    <col min="20" max="20" width="17.85546875" bestFit="1" customWidth="1"/>
    <col min="21" max="21" width="17.42578125" bestFit="1" customWidth="1"/>
  </cols>
  <sheetData>
    <row r="2" spans="1:10" x14ac:dyDescent="0.25">
      <c r="B2" t="s">
        <v>8607</v>
      </c>
      <c r="C2" t="s">
        <v>8612</v>
      </c>
      <c r="D2" t="s">
        <v>8610</v>
      </c>
      <c r="E2" t="s">
        <v>8611</v>
      </c>
      <c r="H2" t="s">
        <v>8609</v>
      </c>
      <c r="J2" t="s">
        <v>8635</v>
      </c>
    </row>
    <row r="3" spans="1:10" x14ac:dyDescent="0.25">
      <c r="A3">
        <v>1</v>
      </c>
      <c r="B3" t="s">
        <v>493</v>
      </c>
      <c r="C3">
        <v>4</v>
      </c>
      <c r="D3">
        <v>2</v>
      </c>
      <c r="E3">
        <v>1</v>
      </c>
      <c r="H3" t="s">
        <v>8679</v>
      </c>
      <c r="I3" t="s">
        <v>8683</v>
      </c>
      <c r="J3" t="s">
        <v>8636</v>
      </c>
    </row>
    <row r="4" spans="1:10" x14ac:dyDescent="0.25">
      <c r="A4">
        <v>2</v>
      </c>
      <c r="B4" t="s">
        <v>8608</v>
      </c>
      <c r="C4">
        <v>4</v>
      </c>
      <c r="D4">
        <v>2</v>
      </c>
      <c r="E4">
        <v>1</v>
      </c>
      <c r="H4" t="s">
        <v>8687</v>
      </c>
      <c r="J4" t="s">
        <v>8632</v>
      </c>
    </row>
    <row r="5" spans="1:10" x14ac:dyDescent="0.25">
      <c r="A5">
        <v>3</v>
      </c>
      <c r="B5" t="s">
        <v>488</v>
      </c>
      <c r="C5">
        <v>3</v>
      </c>
      <c r="D5">
        <v>2</v>
      </c>
      <c r="E5">
        <v>1</v>
      </c>
    </row>
    <row r="6" spans="1:10" x14ac:dyDescent="0.25">
      <c r="A6">
        <v>4</v>
      </c>
      <c r="B6" t="s">
        <v>489</v>
      </c>
      <c r="C6">
        <v>3</v>
      </c>
      <c r="D6">
        <v>2</v>
      </c>
      <c r="E6">
        <v>1</v>
      </c>
      <c r="H6" t="s">
        <v>8610</v>
      </c>
      <c r="J6" t="s">
        <v>8635</v>
      </c>
    </row>
    <row r="7" spans="1:10" x14ac:dyDescent="0.25">
      <c r="A7">
        <v>5</v>
      </c>
      <c r="B7" t="s">
        <v>487</v>
      </c>
      <c r="C7">
        <v>3</v>
      </c>
      <c r="D7">
        <v>2</v>
      </c>
      <c r="E7">
        <v>1</v>
      </c>
      <c r="H7" t="s">
        <v>8678</v>
      </c>
      <c r="I7" t="s">
        <v>8587</v>
      </c>
      <c r="J7" t="s">
        <v>8636</v>
      </c>
    </row>
    <row r="8" spans="1:10" x14ac:dyDescent="0.25">
      <c r="A8">
        <v>6</v>
      </c>
      <c r="B8" t="s">
        <v>491</v>
      </c>
      <c r="C8">
        <v>2</v>
      </c>
      <c r="D8">
        <v>2</v>
      </c>
      <c r="E8">
        <v>1</v>
      </c>
      <c r="H8" t="s">
        <v>8688</v>
      </c>
      <c r="J8" t="s">
        <v>8632</v>
      </c>
    </row>
    <row r="9" spans="1:10" x14ac:dyDescent="0.25">
      <c r="A9">
        <v>7</v>
      </c>
      <c r="B9" t="s">
        <v>504</v>
      </c>
      <c r="C9">
        <v>2</v>
      </c>
      <c r="D9">
        <v>2</v>
      </c>
      <c r="E9">
        <v>1</v>
      </c>
    </row>
    <row r="10" spans="1:10" x14ac:dyDescent="0.25">
      <c r="A10">
        <v>8</v>
      </c>
      <c r="B10" t="s">
        <v>505</v>
      </c>
      <c r="C10">
        <v>1</v>
      </c>
      <c r="D10">
        <v>2</v>
      </c>
      <c r="E10">
        <v>1</v>
      </c>
      <c r="H10" t="s">
        <v>8611</v>
      </c>
      <c r="J10" t="s">
        <v>8635</v>
      </c>
    </row>
    <row r="11" spans="1:10" x14ac:dyDescent="0.25">
      <c r="A11">
        <v>9</v>
      </c>
      <c r="B11" t="s">
        <v>501</v>
      </c>
      <c r="C11">
        <v>1</v>
      </c>
      <c r="D11">
        <v>2</v>
      </c>
      <c r="E11">
        <v>1</v>
      </c>
      <c r="H11" t="s">
        <v>8669</v>
      </c>
      <c r="I11" t="s">
        <v>8587</v>
      </c>
      <c r="J11" t="s">
        <v>8637</v>
      </c>
    </row>
    <row r="12" spans="1:10" x14ac:dyDescent="0.25">
      <c r="A12">
        <v>10</v>
      </c>
      <c r="B12" t="s">
        <v>515</v>
      </c>
      <c r="C12">
        <v>1</v>
      </c>
      <c r="D12">
        <v>2</v>
      </c>
      <c r="E12">
        <v>1</v>
      </c>
      <c r="H12" t="s">
        <v>8689</v>
      </c>
      <c r="J12" t="s">
        <v>8632</v>
      </c>
    </row>
    <row r="13" spans="1:10" x14ac:dyDescent="0.25">
      <c r="A13">
        <v>11</v>
      </c>
      <c r="B13" t="s">
        <v>514</v>
      </c>
      <c r="C13">
        <v>1</v>
      </c>
      <c r="D13">
        <v>2</v>
      </c>
      <c r="E13">
        <v>1</v>
      </c>
    </row>
    <row r="14" spans="1:10" x14ac:dyDescent="0.25">
      <c r="A14">
        <v>12</v>
      </c>
      <c r="B14" t="s">
        <v>507</v>
      </c>
      <c r="C14">
        <v>1</v>
      </c>
      <c r="D14">
        <v>2</v>
      </c>
      <c r="E14">
        <v>1</v>
      </c>
      <c r="H14" t="s">
        <v>8618</v>
      </c>
      <c r="J14" t="s">
        <v>8643</v>
      </c>
    </row>
    <row r="15" spans="1:10" x14ac:dyDescent="0.25">
      <c r="A15">
        <v>13</v>
      </c>
      <c r="B15" t="s">
        <v>497</v>
      </c>
      <c r="C15">
        <v>1</v>
      </c>
      <c r="D15">
        <v>1</v>
      </c>
      <c r="E15">
        <v>1</v>
      </c>
      <c r="H15" t="s">
        <v>8638</v>
      </c>
      <c r="J15" t="s">
        <v>8644</v>
      </c>
    </row>
    <row r="16" spans="1:10" x14ac:dyDescent="0.25">
      <c r="A16">
        <v>14</v>
      </c>
      <c r="B16" t="s">
        <v>492</v>
      </c>
      <c r="C16">
        <v>1</v>
      </c>
      <c r="D16">
        <v>1</v>
      </c>
      <c r="E16">
        <v>1</v>
      </c>
      <c r="H16" t="s">
        <v>8632</v>
      </c>
      <c r="J16" t="s">
        <v>8645</v>
      </c>
    </row>
    <row r="17" spans="1:10" x14ac:dyDescent="0.25">
      <c r="A17">
        <v>15</v>
      </c>
      <c r="B17" t="s">
        <v>495</v>
      </c>
      <c r="C17">
        <v>1</v>
      </c>
      <c r="D17">
        <v>1</v>
      </c>
      <c r="E17">
        <v>1</v>
      </c>
      <c r="J17" t="s">
        <v>8646</v>
      </c>
    </row>
    <row r="18" spans="1:10" x14ac:dyDescent="0.25">
      <c r="A18">
        <v>16</v>
      </c>
      <c r="B18" t="s">
        <v>502</v>
      </c>
      <c r="C18">
        <v>1</v>
      </c>
      <c r="D18">
        <v>1</v>
      </c>
      <c r="E18">
        <v>1</v>
      </c>
      <c r="H18" t="s">
        <v>8639</v>
      </c>
      <c r="J18" t="s">
        <v>8647</v>
      </c>
    </row>
    <row r="19" spans="1:10" x14ac:dyDescent="0.25">
      <c r="A19">
        <v>17</v>
      </c>
      <c r="B19" t="s">
        <v>508</v>
      </c>
      <c r="C19" t="s">
        <v>8631</v>
      </c>
      <c r="D19" t="s">
        <v>8631</v>
      </c>
      <c r="E19" t="s">
        <v>8629</v>
      </c>
      <c r="H19" t="s">
        <v>8640</v>
      </c>
      <c r="J19" t="s">
        <v>8648</v>
      </c>
    </row>
    <row r="20" spans="1:10" x14ac:dyDescent="0.25">
      <c r="A20">
        <v>18</v>
      </c>
      <c r="B20" t="s">
        <v>498</v>
      </c>
      <c r="C20" t="s">
        <v>8631</v>
      </c>
      <c r="D20" t="s">
        <v>8631</v>
      </c>
      <c r="E20" t="s">
        <v>8629</v>
      </c>
      <c r="H20" t="s">
        <v>8632</v>
      </c>
      <c r="J20" t="s">
        <v>8649</v>
      </c>
    </row>
    <row r="21" spans="1:10" x14ac:dyDescent="0.25">
      <c r="A21">
        <v>19</v>
      </c>
      <c r="B21" t="s">
        <v>499</v>
      </c>
      <c r="C21" t="s">
        <v>8631</v>
      </c>
      <c r="D21" t="s">
        <v>8631</v>
      </c>
      <c r="E21" t="s">
        <v>8629</v>
      </c>
    </row>
    <row r="22" spans="1:10" x14ac:dyDescent="0.25">
      <c r="A22">
        <v>20</v>
      </c>
      <c r="B22" t="s">
        <v>494</v>
      </c>
      <c r="C22" t="s">
        <v>8631</v>
      </c>
      <c r="D22" t="s">
        <v>8631</v>
      </c>
      <c r="E22" t="s">
        <v>8629</v>
      </c>
      <c r="H22" t="s">
        <v>8606</v>
      </c>
      <c r="J22" t="s">
        <v>8640</v>
      </c>
    </row>
    <row r="23" spans="1:10" x14ac:dyDescent="0.25">
      <c r="A23">
        <v>21</v>
      </c>
      <c r="B23" t="s">
        <v>534</v>
      </c>
      <c r="C23" t="s">
        <v>8631</v>
      </c>
      <c r="D23" t="s">
        <v>8631</v>
      </c>
      <c r="E23" t="s">
        <v>8629</v>
      </c>
      <c r="H23" t="s">
        <v>8685</v>
      </c>
      <c r="J23" t="s">
        <v>8632</v>
      </c>
    </row>
    <row r="24" spans="1:10" x14ac:dyDescent="0.25">
      <c r="A24">
        <v>22</v>
      </c>
      <c r="B24" t="s">
        <v>512</v>
      </c>
      <c r="C24" t="s">
        <v>8631</v>
      </c>
      <c r="D24" t="s">
        <v>8631</v>
      </c>
      <c r="E24" t="s">
        <v>8629</v>
      </c>
      <c r="H24" t="s">
        <v>8587</v>
      </c>
      <c r="J24" s="12"/>
    </row>
    <row r="25" spans="1:10" x14ac:dyDescent="0.25">
      <c r="A25">
        <v>23</v>
      </c>
      <c r="B25" t="s">
        <v>496</v>
      </c>
      <c r="C25" t="s">
        <v>8631</v>
      </c>
      <c r="D25" t="s">
        <v>8631</v>
      </c>
      <c r="E25" t="s">
        <v>8629</v>
      </c>
    </row>
    <row r="26" spans="1:10" x14ac:dyDescent="0.25">
      <c r="A26">
        <v>24</v>
      </c>
      <c r="B26" t="s">
        <v>506</v>
      </c>
      <c r="C26" t="s">
        <v>8631</v>
      </c>
      <c r="D26" t="s">
        <v>8631</v>
      </c>
      <c r="E26" t="s">
        <v>8629</v>
      </c>
      <c r="H26" t="s">
        <v>8633</v>
      </c>
    </row>
    <row r="27" spans="1:10" x14ac:dyDescent="0.25">
      <c r="A27">
        <v>25</v>
      </c>
      <c r="B27" t="s">
        <v>510</v>
      </c>
      <c r="C27" t="s">
        <v>8631</v>
      </c>
      <c r="D27" t="s">
        <v>8631</v>
      </c>
      <c r="E27" t="s">
        <v>8629</v>
      </c>
      <c r="H27" t="s">
        <v>8690</v>
      </c>
      <c r="I27" t="s">
        <v>8671</v>
      </c>
      <c r="J27" t="s">
        <v>8640</v>
      </c>
    </row>
    <row r="28" spans="1:10" x14ac:dyDescent="0.25">
      <c r="A28">
        <v>26</v>
      </c>
      <c r="B28" t="s">
        <v>535</v>
      </c>
      <c r="C28" t="s">
        <v>8631</v>
      </c>
      <c r="D28" t="s">
        <v>8631</v>
      </c>
      <c r="E28" t="s">
        <v>8629</v>
      </c>
      <c r="J28" t="s">
        <v>8632</v>
      </c>
    </row>
    <row r="29" spans="1:10" x14ac:dyDescent="0.25">
      <c r="A29">
        <v>27</v>
      </c>
      <c r="B29" t="s">
        <v>509</v>
      </c>
      <c r="C29" t="s">
        <v>8631</v>
      </c>
      <c r="D29" t="s">
        <v>8631</v>
      </c>
      <c r="E29" t="s">
        <v>8629</v>
      </c>
      <c r="H29" t="s">
        <v>8634</v>
      </c>
    </row>
    <row r="30" spans="1:10" x14ac:dyDescent="0.25">
      <c r="A30">
        <v>28</v>
      </c>
      <c r="B30" t="s">
        <v>518</v>
      </c>
      <c r="C30" t="s">
        <v>8631</v>
      </c>
      <c r="D30" t="s">
        <v>8631</v>
      </c>
      <c r="E30" t="s">
        <v>8629</v>
      </c>
      <c r="H30" t="s">
        <v>8690</v>
      </c>
      <c r="I30" t="s">
        <v>8595</v>
      </c>
      <c r="J30" t="s">
        <v>8640</v>
      </c>
    </row>
    <row r="31" spans="1:10" x14ac:dyDescent="0.25">
      <c r="A31">
        <v>29</v>
      </c>
      <c r="B31" t="s">
        <v>516</v>
      </c>
      <c r="C31" t="s">
        <v>8631</v>
      </c>
      <c r="D31" t="s">
        <v>8631</v>
      </c>
      <c r="E31" t="s">
        <v>8629</v>
      </c>
      <c r="J31" t="s">
        <v>8632</v>
      </c>
    </row>
    <row r="32" spans="1:10" x14ac:dyDescent="0.25">
      <c r="A32">
        <v>30</v>
      </c>
      <c r="B32" t="s">
        <v>430</v>
      </c>
      <c r="C32" t="s">
        <v>8631</v>
      </c>
      <c r="D32" t="s">
        <v>8631</v>
      </c>
      <c r="E32" t="s">
        <v>8629</v>
      </c>
      <c r="H32" t="s">
        <v>8641</v>
      </c>
    </row>
    <row r="33" spans="1:8" x14ac:dyDescent="0.25">
      <c r="A33">
        <v>31</v>
      </c>
      <c r="B33" t="s">
        <v>513</v>
      </c>
      <c r="C33" t="s">
        <v>8631</v>
      </c>
      <c r="D33" t="s">
        <v>8631</v>
      </c>
      <c r="E33" t="s">
        <v>8629</v>
      </c>
      <c r="H33" t="s">
        <v>8684</v>
      </c>
    </row>
    <row r="34" spans="1:8" x14ac:dyDescent="0.25">
      <c r="A34">
        <v>32</v>
      </c>
      <c r="B34" t="s">
        <v>520</v>
      </c>
      <c r="C34" t="s">
        <v>8631</v>
      </c>
      <c r="D34" t="s">
        <v>8631</v>
      </c>
      <c r="E34" t="s">
        <v>8629</v>
      </c>
      <c r="H34" t="s">
        <v>8632</v>
      </c>
    </row>
    <row r="35" spans="1:8" x14ac:dyDescent="0.25">
      <c r="A35">
        <v>33</v>
      </c>
      <c r="B35" t="s">
        <v>500</v>
      </c>
      <c r="C35" t="s">
        <v>8631</v>
      </c>
      <c r="D35" t="s">
        <v>8631</v>
      </c>
      <c r="E35" t="s">
        <v>8629</v>
      </c>
    </row>
    <row r="36" spans="1:8" x14ac:dyDescent="0.25">
      <c r="A36">
        <v>34</v>
      </c>
      <c r="B36" t="s">
        <v>530</v>
      </c>
      <c r="C36" t="s">
        <v>8631</v>
      </c>
      <c r="D36" t="s">
        <v>8631</v>
      </c>
      <c r="E36" t="s">
        <v>8629</v>
      </c>
      <c r="H36" t="s">
        <v>8642</v>
      </c>
    </row>
    <row r="37" spans="1:8" x14ac:dyDescent="0.25">
      <c r="A37">
        <v>35</v>
      </c>
      <c r="B37" t="s">
        <v>529</v>
      </c>
      <c r="C37" t="s">
        <v>8631</v>
      </c>
      <c r="D37" t="s">
        <v>8613</v>
      </c>
      <c r="E37" t="s">
        <v>8630</v>
      </c>
      <c r="H37" t="s">
        <v>8684</v>
      </c>
    </row>
    <row r="38" spans="1:8" x14ac:dyDescent="0.25">
      <c r="A38">
        <v>36</v>
      </c>
      <c r="B38" t="s">
        <v>519</v>
      </c>
      <c r="C38" t="s">
        <v>8631</v>
      </c>
      <c r="D38" t="s">
        <v>8613</v>
      </c>
      <c r="E38" t="s">
        <v>8630</v>
      </c>
      <c r="H38" t="s">
        <v>8632</v>
      </c>
    </row>
    <row r="39" spans="1:8" x14ac:dyDescent="0.25">
      <c r="A39">
        <v>37</v>
      </c>
      <c r="B39" t="s">
        <v>511</v>
      </c>
      <c r="C39" t="s">
        <v>8631</v>
      </c>
      <c r="D39" t="s">
        <v>8613</v>
      </c>
      <c r="E39" t="s">
        <v>8630</v>
      </c>
    </row>
    <row r="40" spans="1:8" x14ac:dyDescent="0.25">
      <c r="A40">
        <v>38</v>
      </c>
      <c r="B40" t="s">
        <v>532</v>
      </c>
      <c r="C40" t="s">
        <v>8631</v>
      </c>
      <c r="D40" t="s">
        <v>8613</v>
      </c>
      <c r="E40" t="s">
        <v>8630</v>
      </c>
    </row>
    <row r="41" spans="1:8" x14ac:dyDescent="0.25">
      <c r="A41">
        <v>39</v>
      </c>
      <c r="B41" t="s">
        <v>527</v>
      </c>
      <c r="C41" t="s">
        <v>8631</v>
      </c>
      <c r="D41" t="s">
        <v>8613</v>
      </c>
      <c r="E41" t="s">
        <v>8630</v>
      </c>
    </row>
    <row r="42" spans="1:8" x14ac:dyDescent="0.25">
      <c r="A42">
        <v>40</v>
      </c>
      <c r="B42" t="s">
        <v>531</v>
      </c>
      <c r="C42" t="s">
        <v>8631</v>
      </c>
      <c r="D42" t="s">
        <v>8613</v>
      </c>
      <c r="E42" t="s">
        <v>8630</v>
      </c>
    </row>
    <row r="43" spans="1:8" x14ac:dyDescent="0.25">
      <c r="A43">
        <v>41</v>
      </c>
      <c r="B43" t="s">
        <v>503</v>
      </c>
      <c r="C43" t="s">
        <v>8631</v>
      </c>
      <c r="D43" t="s">
        <v>8613</v>
      </c>
      <c r="E43" t="s">
        <v>8630</v>
      </c>
    </row>
    <row r="44" spans="1:8" x14ac:dyDescent="0.25">
      <c r="A44">
        <v>42</v>
      </c>
      <c r="B44" t="s">
        <v>524</v>
      </c>
      <c r="C44" t="s">
        <v>8631</v>
      </c>
      <c r="D44" t="s">
        <v>8613</v>
      </c>
      <c r="E44" t="s">
        <v>8630</v>
      </c>
    </row>
    <row r="45" spans="1:8" x14ac:dyDescent="0.25">
      <c r="A45">
        <v>43</v>
      </c>
      <c r="B45" t="s">
        <v>523</v>
      </c>
      <c r="C45" t="s">
        <v>8631</v>
      </c>
      <c r="D45" t="s">
        <v>8613</v>
      </c>
      <c r="E45" t="s">
        <v>8630</v>
      </c>
    </row>
    <row r="46" spans="1:8" x14ac:dyDescent="0.25">
      <c r="A46">
        <v>44</v>
      </c>
      <c r="B46" t="s">
        <v>525</v>
      </c>
      <c r="C46" t="s">
        <v>8631</v>
      </c>
      <c r="D46" t="s">
        <v>8613</v>
      </c>
      <c r="E46" t="s">
        <v>8630</v>
      </c>
    </row>
    <row r="47" spans="1:8" x14ac:dyDescent="0.25">
      <c r="A47">
        <v>45</v>
      </c>
      <c r="B47" t="s">
        <v>528</v>
      </c>
      <c r="C47" t="s">
        <v>8631</v>
      </c>
      <c r="D47" t="s">
        <v>8613</v>
      </c>
      <c r="E47" t="s">
        <v>8630</v>
      </c>
    </row>
    <row r="48" spans="1:8" x14ac:dyDescent="0.25">
      <c r="A48">
        <v>46</v>
      </c>
      <c r="B48" t="s">
        <v>522</v>
      </c>
      <c r="C48" t="s">
        <v>8631</v>
      </c>
      <c r="D48" t="s">
        <v>8613</v>
      </c>
      <c r="E48" t="s">
        <v>8630</v>
      </c>
    </row>
    <row r="49" spans="1:5" x14ac:dyDescent="0.25">
      <c r="A49">
        <v>47</v>
      </c>
      <c r="B49" t="s">
        <v>539</v>
      </c>
      <c r="C49" t="s">
        <v>8631</v>
      </c>
      <c r="D49" t="s">
        <v>8613</v>
      </c>
      <c r="E49" t="s">
        <v>8630</v>
      </c>
    </row>
    <row r="50" spans="1:5" x14ac:dyDescent="0.25">
      <c r="A50">
        <v>48</v>
      </c>
      <c r="B50" t="s">
        <v>537</v>
      </c>
      <c r="C50" t="s">
        <v>8631</v>
      </c>
      <c r="D50" t="s">
        <v>8613</v>
      </c>
      <c r="E50" t="s">
        <v>8630</v>
      </c>
    </row>
    <row r="51" spans="1:5" x14ac:dyDescent="0.25">
      <c r="A51">
        <v>49</v>
      </c>
      <c r="B51" t="s">
        <v>517</v>
      </c>
      <c r="C51" t="s">
        <v>8631</v>
      </c>
      <c r="D51" t="s">
        <v>8613</v>
      </c>
      <c r="E51" t="s">
        <v>8630</v>
      </c>
    </row>
    <row r="52" spans="1:5" x14ac:dyDescent="0.25">
      <c r="A52">
        <v>50</v>
      </c>
      <c r="B52" t="s">
        <v>521</v>
      </c>
      <c r="C52" t="s">
        <v>8631</v>
      </c>
      <c r="D52" t="s">
        <v>8613</v>
      </c>
      <c r="E52" t="s">
        <v>8630</v>
      </c>
    </row>
    <row r="53" spans="1:5" x14ac:dyDescent="0.25">
      <c r="A53">
        <v>51</v>
      </c>
      <c r="B53" t="s">
        <v>526</v>
      </c>
      <c r="C53" t="s">
        <v>8631</v>
      </c>
      <c r="D53" t="s">
        <v>8613</v>
      </c>
      <c r="E53" t="s">
        <v>8630</v>
      </c>
    </row>
    <row r="54" spans="1:5" x14ac:dyDescent="0.25">
      <c r="A54">
        <v>52</v>
      </c>
      <c r="B54" t="s">
        <v>538</v>
      </c>
      <c r="C54" t="s">
        <v>8631</v>
      </c>
      <c r="D54" t="s">
        <v>8613</v>
      </c>
      <c r="E54" t="s">
        <v>8630</v>
      </c>
    </row>
    <row r="55" spans="1:5" x14ac:dyDescent="0.25">
      <c r="A55">
        <v>53</v>
      </c>
      <c r="B55" t="s">
        <v>536</v>
      </c>
      <c r="C55" t="s">
        <v>8631</v>
      </c>
      <c r="D55" t="s">
        <v>8613</v>
      </c>
      <c r="E55" t="s">
        <v>8630</v>
      </c>
    </row>
    <row r="56" spans="1:5" x14ac:dyDescent="0.25">
      <c r="A56">
        <v>54</v>
      </c>
      <c r="B56" t="s">
        <v>541</v>
      </c>
      <c r="C56" t="s">
        <v>8631</v>
      </c>
      <c r="D56" t="s">
        <v>8613</v>
      </c>
      <c r="E56" t="s">
        <v>8630</v>
      </c>
    </row>
    <row r="57" spans="1:5" x14ac:dyDescent="0.25">
      <c r="A57">
        <v>55</v>
      </c>
      <c r="B57" t="s">
        <v>540</v>
      </c>
      <c r="C57" t="s">
        <v>8631</v>
      </c>
      <c r="D57" t="s">
        <v>8613</v>
      </c>
      <c r="E57" t="s">
        <v>8630</v>
      </c>
    </row>
    <row r="59" spans="1:5" x14ac:dyDescent="0.25">
      <c r="B59" t="s">
        <v>8617</v>
      </c>
      <c r="C59" t="s">
        <v>8618</v>
      </c>
      <c r="D59" t="s">
        <v>8619</v>
      </c>
      <c r="E59" t="s">
        <v>8606</v>
      </c>
    </row>
    <row r="60" spans="1:5" x14ac:dyDescent="0.25">
      <c r="A60">
        <v>1</v>
      </c>
      <c r="B60" t="s">
        <v>428</v>
      </c>
      <c r="C60">
        <v>3</v>
      </c>
      <c r="D60">
        <v>1</v>
      </c>
      <c r="E60" t="s">
        <v>8613</v>
      </c>
    </row>
    <row r="61" spans="1:5" x14ac:dyDescent="0.25">
      <c r="A61">
        <v>2</v>
      </c>
      <c r="B61" t="s">
        <v>432</v>
      </c>
      <c r="C61">
        <v>3</v>
      </c>
      <c r="D61">
        <v>1</v>
      </c>
      <c r="E61" t="s">
        <v>8613</v>
      </c>
    </row>
    <row r="62" spans="1:5" x14ac:dyDescent="0.25">
      <c r="A62">
        <v>3</v>
      </c>
      <c r="B62" t="s">
        <v>427</v>
      </c>
      <c r="C62">
        <v>3</v>
      </c>
      <c r="D62">
        <v>1</v>
      </c>
      <c r="E62" t="s">
        <v>8613</v>
      </c>
    </row>
    <row r="63" spans="1:5" x14ac:dyDescent="0.25">
      <c r="A63">
        <v>4</v>
      </c>
      <c r="B63" t="s">
        <v>8620</v>
      </c>
      <c r="C63">
        <v>3</v>
      </c>
      <c r="D63">
        <v>1</v>
      </c>
      <c r="E63" t="s">
        <v>8613</v>
      </c>
    </row>
    <row r="64" spans="1:5" x14ac:dyDescent="0.25">
      <c r="A64">
        <v>5</v>
      </c>
      <c r="B64" t="s">
        <v>443</v>
      </c>
      <c r="C64">
        <v>1</v>
      </c>
      <c r="D64">
        <v>1</v>
      </c>
      <c r="E64" t="s">
        <v>8613</v>
      </c>
    </row>
    <row r="65" spans="1:5" x14ac:dyDescent="0.25">
      <c r="A65">
        <v>6</v>
      </c>
      <c r="B65" t="s">
        <v>431</v>
      </c>
      <c r="C65">
        <v>1</v>
      </c>
      <c r="D65">
        <v>1</v>
      </c>
      <c r="E65" t="s">
        <v>8613</v>
      </c>
    </row>
    <row r="66" spans="1:5" x14ac:dyDescent="0.25">
      <c r="A66">
        <v>7</v>
      </c>
      <c r="B66" t="s">
        <v>422</v>
      </c>
      <c r="C66">
        <v>3</v>
      </c>
      <c r="D66">
        <v>1</v>
      </c>
      <c r="E66" t="s">
        <v>8613</v>
      </c>
    </row>
    <row r="67" spans="1:5" x14ac:dyDescent="0.25">
      <c r="A67">
        <v>8</v>
      </c>
      <c r="B67" t="s">
        <v>425</v>
      </c>
      <c r="C67">
        <v>3</v>
      </c>
      <c r="D67">
        <v>1</v>
      </c>
      <c r="E67" t="s">
        <v>8613</v>
      </c>
    </row>
    <row r="68" spans="1:5" x14ac:dyDescent="0.25">
      <c r="A68">
        <v>9</v>
      </c>
      <c r="B68" t="s">
        <v>429</v>
      </c>
      <c r="C68">
        <v>2</v>
      </c>
      <c r="D68">
        <v>2</v>
      </c>
      <c r="E68" t="s">
        <v>8613</v>
      </c>
    </row>
    <row r="69" spans="1:5" x14ac:dyDescent="0.25">
      <c r="A69">
        <v>10</v>
      </c>
      <c r="B69" t="s">
        <v>437</v>
      </c>
      <c r="C69">
        <v>1</v>
      </c>
      <c r="D69">
        <v>1</v>
      </c>
      <c r="E69" t="s">
        <v>8613</v>
      </c>
    </row>
    <row r="70" spans="1:5" x14ac:dyDescent="0.25">
      <c r="A70">
        <v>11</v>
      </c>
      <c r="B70" t="s">
        <v>426</v>
      </c>
      <c r="C70">
        <v>1</v>
      </c>
      <c r="D70">
        <v>1</v>
      </c>
      <c r="E70" t="s">
        <v>8613</v>
      </c>
    </row>
    <row r="71" spans="1:5" x14ac:dyDescent="0.25">
      <c r="A71">
        <v>12</v>
      </c>
      <c r="B71" t="s">
        <v>451</v>
      </c>
      <c r="C71" t="s">
        <v>8613</v>
      </c>
      <c r="D71">
        <v>2</v>
      </c>
      <c r="E71" t="s">
        <v>8613</v>
      </c>
    </row>
    <row r="72" spans="1:5" x14ac:dyDescent="0.25">
      <c r="A72">
        <v>13</v>
      </c>
      <c r="B72" t="s">
        <v>433</v>
      </c>
      <c r="C72" t="s">
        <v>8613</v>
      </c>
      <c r="D72">
        <v>2</v>
      </c>
      <c r="E72" t="s">
        <v>8613</v>
      </c>
    </row>
    <row r="73" spans="1:5" x14ac:dyDescent="0.25">
      <c r="A73">
        <v>14</v>
      </c>
      <c r="B73" t="s">
        <v>458</v>
      </c>
      <c r="C73" t="s">
        <v>8613</v>
      </c>
      <c r="D73">
        <v>2</v>
      </c>
      <c r="E73" t="s">
        <v>8613</v>
      </c>
    </row>
    <row r="74" spans="1:5" x14ac:dyDescent="0.25">
      <c r="A74">
        <v>15</v>
      </c>
      <c r="B74" t="s">
        <v>442</v>
      </c>
      <c r="C74" t="s">
        <v>8613</v>
      </c>
      <c r="D74">
        <v>2</v>
      </c>
      <c r="E74" t="s">
        <v>8613</v>
      </c>
    </row>
    <row r="75" spans="1:5" x14ac:dyDescent="0.25">
      <c r="A75">
        <v>16</v>
      </c>
      <c r="B75" t="s">
        <v>468</v>
      </c>
      <c r="C75" t="s">
        <v>8613</v>
      </c>
      <c r="D75">
        <v>1</v>
      </c>
      <c r="E75" t="s">
        <v>8613</v>
      </c>
    </row>
    <row r="76" spans="1:5" x14ac:dyDescent="0.25">
      <c r="A76">
        <v>17</v>
      </c>
      <c r="B76" t="s">
        <v>457</v>
      </c>
      <c r="C76" t="s">
        <v>8613</v>
      </c>
      <c r="D76">
        <v>1</v>
      </c>
      <c r="E76" t="s">
        <v>8613</v>
      </c>
    </row>
    <row r="77" spans="1:5" x14ac:dyDescent="0.25">
      <c r="A77">
        <v>18</v>
      </c>
      <c r="B77" t="s">
        <v>436</v>
      </c>
      <c r="C77" t="s">
        <v>8613</v>
      </c>
      <c r="D77">
        <v>1</v>
      </c>
      <c r="E77" t="s">
        <v>8613</v>
      </c>
    </row>
    <row r="78" spans="1:5" x14ac:dyDescent="0.25">
      <c r="A78">
        <v>19</v>
      </c>
      <c r="B78" t="s">
        <v>437</v>
      </c>
      <c r="C78" t="s">
        <v>8613</v>
      </c>
      <c r="D78">
        <v>2</v>
      </c>
      <c r="E78" t="s">
        <v>8613</v>
      </c>
    </row>
    <row r="79" spans="1:5" x14ac:dyDescent="0.25">
      <c r="A79">
        <v>20</v>
      </c>
      <c r="B79" t="s">
        <v>438</v>
      </c>
      <c r="C79" t="s">
        <v>8613</v>
      </c>
      <c r="D79">
        <v>2</v>
      </c>
      <c r="E79" t="s">
        <v>8613</v>
      </c>
    </row>
    <row r="80" spans="1:5" x14ac:dyDescent="0.25">
      <c r="A80">
        <v>21</v>
      </c>
      <c r="B80" t="s">
        <v>469</v>
      </c>
      <c r="C80" t="s">
        <v>8613</v>
      </c>
      <c r="D80">
        <v>1</v>
      </c>
      <c r="E80" t="s">
        <v>8613</v>
      </c>
    </row>
    <row r="81" spans="1:5" x14ac:dyDescent="0.25">
      <c r="A81">
        <v>22</v>
      </c>
      <c r="B81" t="s">
        <v>463</v>
      </c>
      <c r="C81" t="s">
        <v>8613</v>
      </c>
      <c r="D81">
        <v>1</v>
      </c>
      <c r="E81" t="s">
        <v>8613</v>
      </c>
    </row>
    <row r="82" spans="1:5" x14ac:dyDescent="0.25">
      <c r="A82">
        <v>23</v>
      </c>
      <c r="B82" t="s">
        <v>444</v>
      </c>
      <c r="C82" t="s">
        <v>8613</v>
      </c>
      <c r="D82">
        <v>1</v>
      </c>
      <c r="E82" t="s">
        <v>8613</v>
      </c>
    </row>
    <row r="83" spans="1:5" x14ac:dyDescent="0.25">
      <c r="A83">
        <v>24</v>
      </c>
      <c r="B83" t="s">
        <v>445</v>
      </c>
      <c r="C83" t="s">
        <v>8613</v>
      </c>
      <c r="D83">
        <v>1</v>
      </c>
      <c r="E83" t="s">
        <v>8613</v>
      </c>
    </row>
    <row r="84" spans="1:5" x14ac:dyDescent="0.25">
      <c r="A84">
        <v>25</v>
      </c>
      <c r="B84" t="s">
        <v>450</v>
      </c>
      <c r="C84" t="s">
        <v>8613</v>
      </c>
      <c r="D84">
        <v>1</v>
      </c>
      <c r="E84" t="s">
        <v>8613</v>
      </c>
    </row>
    <row r="85" spans="1:5" x14ac:dyDescent="0.25">
      <c r="A85">
        <v>26</v>
      </c>
      <c r="B85" t="s">
        <v>440</v>
      </c>
      <c r="C85" t="s">
        <v>8613</v>
      </c>
      <c r="D85" t="s">
        <v>8613</v>
      </c>
      <c r="E85">
        <v>1</v>
      </c>
    </row>
    <row r="86" spans="1:5" x14ac:dyDescent="0.25">
      <c r="A86">
        <v>27</v>
      </c>
      <c r="B86" t="s">
        <v>465</v>
      </c>
      <c r="C86" t="s">
        <v>8613</v>
      </c>
      <c r="D86" t="s">
        <v>8613</v>
      </c>
      <c r="E86">
        <v>1</v>
      </c>
    </row>
    <row r="87" spans="1:5" x14ac:dyDescent="0.25">
      <c r="A87">
        <v>28</v>
      </c>
      <c r="B87" t="s">
        <v>454</v>
      </c>
      <c r="C87" t="s">
        <v>8613</v>
      </c>
      <c r="D87" t="s">
        <v>8613</v>
      </c>
      <c r="E87">
        <v>1</v>
      </c>
    </row>
    <row r="88" spans="1:5" x14ac:dyDescent="0.25">
      <c r="A88">
        <v>29</v>
      </c>
      <c r="B88" t="s">
        <v>446</v>
      </c>
      <c r="C88" t="s">
        <v>8613</v>
      </c>
      <c r="D88" t="s">
        <v>8613</v>
      </c>
      <c r="E88">
        <v>1</v>
      </c>
    </row>
    <row r="89" spans="1:5" x14ac:dyDescent="0.25">
      <c r="A89">
        <v>30</v>
      </c>
      <c r="B89" t="s">
        <v>483</v>
      </c>
      <c r="C89" t="s">
        <v>8613</v>
      </c>
      <c r="D89" t="s">
        <v>8613</v>
      </c>
      <c r="E89">
        <v>1</v>
      </c>
    </row>
    <row r="90" spans="1:5" x14ac:dyDescent="0.25">
      <c r="A90">
        <v>31</v>
      </c>
      <c r="B90" t="s">
        <v>464</v>
      </c>
      <c r="C90" t="s">
        <v>8613</v>
      </c>
      <c r="D90" t="s">
        <v>8613</v>
      </c>
      <c r="E90">
        <v>1</v>
      </c>
    </row>
    <row r="91" spans="1:5" x14ac:dyDescent="0.25">
      <c r="A91">
        <v>32</v>
      </c>
      <c r="B91" t="s">
        <v>439</v>
      </c>
      <c r="C91" t="s">
        <v>8613</v>
      </c>
      <c r="D91" t="s">
        <v>8613</v>
      </c>
      <c r="E91">
        <v>1</v>
      </c>
    </row>
    <row r="92" spans="1:5" x14ac:dyDescent="0.25">
      <c r="A92">
        <v>33</v>
      </c>
      <c r="B92" t="s">
        <v>434</v>
      </c>
      <c r="C92" t="s">
        <v>8613</v>
      </c>
      <c r="D92" t="s">
        <v>8613</v>
      </c>
      <c r="E92">
        <v>1</v>
      </c>
    </row>
    <row r="93" spans="1:5" x14ac:dyDescent="0.25">
      <c r="A93">
        <v>34</v>
      </c>
      <c r="B93" t="s">
        <v>474</v>
      </c>
      <c r="C93" t="s">
        <v>8613</v>
      </c>
      <c r="D93" t="s">
        <v>8613</v>
      </c>
      <c r="E93">
        <v>1</v>
      </c>
    </row>
    <row r="94" spans="1:5" x14ac:dyDescent="0.25">
      <c r="A94">
        <v>35</v>
      </c>
      <c r="B94" t="s">
        <v>462</v>
      </c>
      <c r="C94" t="s">
        <v>8613</v>
      </c>
      <c r="D94" t="s">
        <v>8613</v>
      </c>
      <c r="E94">
        <v>1</v>
      </c>
    </row>
    <row r="95" spans="1:5" x14ac:dyDescent="0.25">
      <c r="A95">
        <v>36</v>
      </c>
      <c r="B95" t="s">
        <v>455</v>
      </c>
      <c r="C95" t="s">
        <v>8613</v>
      </c>
      <c r="D95" t="s">
        <v>8613</v>
      </c>
      <c r="E95">
        <v>1</v>
      </c>
    </row>
    <row r="96" spans="1:5" x14ac:dyDescent="0.25">
      <c r="A96">
        <v>37</v>
      </c>
      <c r="B96" t="s">
        <v>478</v>
      </c>
      <c r="C96" t="s">
        <v>8613</v>
      </c>
      <c r="D96" t="s">
        <v>8613</v>
      </c>
      <c r="E96">
        <v>1</v>
      </c>
    </row>
    <row r="97" spans="1:5" x14ac:dyDescent="0.25">
      <c r="A97">
        <v>38</v>
      </c>
      <c r="B97" t="s">
        <v>472</v>
      </c>
      <c r="C97" t="s">
        <v>8613</v>
      </c>
      <c r="D97" t="s">
        <v>8613</v>
      </c>
      <c r="E97">
        <v>1</v>
      </c>
    </row>
    <row r="98" spans="1:5" x14ac:dyDescent="0.25">
      <c r="A98">
        <v>39</v>
      </c>
      <c r="B98" t="s">
        <v>453</v>
      </c>
      <c r="C98" t="s">
        <v>8613</v>
      </c>
      <c r="D98" t="s">
        <v>8613</v>
      </c>
      <c r="E98">
        <v>1</v>
      </c>
    </row>
    <row r="99" spans="1:5" x14ac:dyDescent="0.25">
      <c r="A99">
        <v>40</v>
      </c>
      <c r="B99" t="s">
        <v>460</v>
      </c>
      <c r="C99" t="s">
        <v>8613</v>
      </c>
      <c r="D99" t="s">
        <v>8613</v>
      </c>
      <c r="E99">
        <v>1</v>
      </c>
    </row>
    <row r="100" spans="1:5" x14ac:dyDescent="0.25">
      <c r="A100">
        <v>41</v>
      </c>
      <c r="B100" t="s">
        <v>449</v>
      </c>
      <c r="C100" t="s">
        <v>8613</v>
      </c>
      <c r="D100" t="s">
        <v>8613</v>
      </c>
      <c r="E100">
        <v>1</v>
      </c>
    </row>
    <row r="101" spans="1:5" x14ac:dyDescent="0.25">
      <c r="A101">
        <v>42</v>
      </c>
      <c r="B101" t="s">
        <v>448</v>
      </c>
      <c r="C101" t="s">
        <v>8613</v>
      </c>
      <c r="D101" t="s">
        <v>8613</v>
      </c>
      <c r="E101">
        <v>1</v>
      </c>
    </row>
    <row r="102" spans="1:5" x14ac:dyDescent="0.25">
      <c r="A102">
        <v>43</v>
      </c>
      <c r="B102" t="s">
        <v>471</v>
      </c>
      <c r="C102" t="s">
        <v>8613</v>
      </c>
      <c r="D102" t="s">
        <v>8613</v>
      </c>
      <c r="E102">
        <v>1</v>
      </c>
    </row>
    <row r="103" spans="1:5" x14ac:dyDescent="0.25">
      <c r="A103">
        <v>44</v>
      </c>
      <c r="B103" t="s">
        <v>447</v>
      </c>
      <c r="C103" t="s">
        <v>8613</v>
      </c>
      <c r="D103" t="s">
        <v>8613</v>
      </c>
      <c r="E103">
        <v>1</v>
      </c>
    </row>
    <row r="105" spans="1:5" x14ac:dyDescent="0.25">
      <c r="B105" t="s">
        <v>8614</v>
      </c>
      <c r="C105" t="s">
        <v>8615</v>
      </c>
      <c r="D105" t="s">
        <v>8616</v>
      </c>
    </row>
    <row r="106" spans="1:5" x14ac:dyDescent="0.25">
      <c r="A106">
        <v>1</v>
      </c>
      <c r="B106" t="s">
        <v>376</v>
      </c>
      <c r="C106">
        <v>4</v>
      </c>
      <c r="D106">
        <v>4</v>
      </c>
    </row>
    <row r="107" spans="1:5" x14ac:dyDescent="0.25">
      <c r="A107">
        <v>2</v>
      </c>
      <c r="B107" t="s">
        <v>327</v>
      </c>
      <c r="C107">
        <v>4</v>
      </c>
      <c r="D107">
        <v>4</v>
      </c>
    </row>
    <row r="108" spans="1:5" x14ac:dyDescent="0.25">
      <c r="A108">
        <v>3</v>
      </c>
      <c r="B108" t="s">
        <v>328</v>
      </c>
      <c r="C108">
        <v>2</v>
      </c>
      <c r="D108">
        <v>2</v>
      </c>
    </row>
    <row r="109" spans="1:5" x14ac:dyDescent="0.25">
      <c r="A109">
        <v>4</v>
      </c>
      <c r="B109" t="s">
        <v>330</v>
      </c>
      <c r="C109">
        <v>2</v>
      </c>
      <c r="D109">
        <v>2</v>
      </c>
    </row>
    <row r="110" spans="1:5" x14ac:dyDescent="0.25">
      <c r="A110">
        <v>5</v>
      </c>
      <c r="B110" t="s">
        <v>350</v>
      </c>
      <c r="C110">
        <v>2</v>
      </c>
      <c r="D110">
        <v>2</v>
      </c>
    </row>
    <row r="111" spans="1:5" x14ac:dyDescent="0.25">
      <c r="A111">
        <v>6</v>
      </c>
      <c r="B111" t="s">
        <v>331</v>
      </c>
      <c r="C111">
        <v>2</v>
      </c>
      <c r="D111">
        <v>2</v>
      </c>
    </row>
    <row r="112" spans="1:5" x14ac:dyDescent="0.25">
      <c r="A112">
        <v>7</v>
      </c>
      <c r="B112" t="s">
        <v>377</v>
      </c>
      <c r="C112">
        <v>2</v>
      </c>
      <c r="D112">
        <v>2</v>
      </c>
    </row>
    <row r="113" spans="1:4" x14ac:dyDescent="0.25">
      <c r="A113">
        <v>8</v>
      </c>
      <c r="B113" t="s">
        <v>348</v>
      </c>
      <c r="C113">
        <v>2</v>
      </c>
      <c r="D113">
        <v>2</v>
      </c>
    </row>
    <row r="114" spans="1:4" x14ac:dyDescent="0.25">
      <c r="A114">
        <v>9</v>
      </c>
      <c r="B114" t="s">
        <v>353</v>
      </c>
      <c r="C114">
        <v>2</v>
      </c>
      <c r="D114">
        <v>2</v>
      </c>
    </row>
    <row r="115" spans="1:4" x14ac:dyDescent="0.25">
      <c r="A115">
        <v>10</v>
      </c>
      <c r="B115" t="s">
        <v>351</v>
      </c>
      <c r="C115">
        <v>2</v>
      </c>
      <c r="D115">
        <v>2</v>
      </c>
    </row>
    <row r="116" spans="1:4" x14ac:dyDescent="0.25">
      <c r="A116">
        <v>1</v>
      </c>
      <c r="B116" t="s">
        <v>378</v>
      </c>
      <c r="C116">
        <v>2</v>
      </c>
      <c r="D116">
        <v>2</v>
      </c>
    </row>
    <row r="117" spans="1:4" x14ac:dyDescent="0.25">
      <c r="A117">
        <v>2</v>
      </c>
      <c r="B117" t="s">
        <v>349</v>
      </c>
      <c r="C117">
        <v>2</v>
      </c>
      <c r="D117">
        <v>2</v>
      </c>
    </row>
    <row r="118" spans="1:4" x14ac:dyDescent="0.25">
      <c r="A118">
        <v>3</v>
      </c>
      <c r="B118" t="s">
        <v>355</v>
      </c>
      <c r="C118">
        <v>2</v>
      </c>
      <c r="D118">
        <v>2</v>
      </c>
    </row>
    <row r="119" spans="1:4" x14ac:dyDescent="0.25">
      <c r="A119">
        <v>4</v>
      </c>
      <c r="B119" t="s">
        <v>354</v>
      </c>
      <c r="C119" t="s">
        <v>8670</v>
      </c>
      <c r="D119" t="s">
        <v>8670</v>
      </c>
    </row>
    <row r="120" spans="1:4" x14ac:dyDescent="0.25">
      <c r="A120">
        <v>5</v>
      </c>
      <c r="B120" t="s">
        <v>397</v>
      </c>
      <c r="C120" t="s">
        <v>8670</v>
      </c>
      <c r="D120" t="s">
        <v>8670</v>
      </c>
    </row>
    <row r="121" spans="1:4" x14ac:dyDescent="0.25">
      <c r="A121">
        <v>6</v>
      </c>
      <c r="B121" t="s">
        <v>396</v>
      </c>
      <c r="C121" t="s">
        <v>8670</v>
      </c>
      <c r="D121" t="s">
        <v>8670</v>
      </c>
    </row>
    <row r="122" spans="1:4" x14ac:dyDescent="0.25">
      <c r="A122">
        <v>7</v>
      </c>
      <c r="B122" t="s">
        <v>332</v>
      </c>
      <c r="C122" t="s">
        <v>8670</v>
      </c>
      <c r="D122" t="s">
        <v>8670</v>
      </c>
    </row>
    <row r="123" spans="1:4" x14ac:dyDescent="0.25">
      <c r="A123">
        <v>8</v>
      </c>
      <c r="B123" t="s">
        <v>398</v>
      </c>
      <c r="C123" t="s">
        <v>8670</v>
      </c>
      <c r="D123" t="s">
        <v>8670</v>
      </c>
    </row>
    <row r="124" spans="1:4" x14ac:dyDescent="0.25">
      <c r="A124">
        <v>9</v>
      </c>
      <c r="B124" t="s">
        <v>356</v>
      </c>
      <c r="C124" t="s">
        <v>8670</v>
      </c>
      <c r="D124" t="s">
        <v>8670</v>
      </c>
    </row>
    <row r="125" spans="1:4" x14ac:dyDescent="0.25">
      <c r="A125">
        <v>10</v>
      </c>
      <c r="B125" t="s">
        <v>334</v>
      </c>
      <c r="C125" t="s">
        <v>8670</v>
      </c>
      <c r="D125" t="s">
        <v>8670</v>
      </c>
    </row>
    <row r="126" spans="1:4" x14ac:dyDescent="0.25">
      <c r="A126">
        <v>11</v>
      </c>
      <c r="B126" t="s">
        <v>352</v>
      </c>
      <c r="C126" t="s">
        <v>8670</v>
      </c>
      <c r="D126" t="s">
        <v>8670</v>
      </c>
    </row>
    <row r="127" spans="1:4" x14ac:dyDescent="0.25">
      <c r="A127">
        <v>12</v>
      </c>
      <c r="B127" t="s">
        <v>407</v>
      </c>
      <c r="C127" t="s">
        <v>8670</v>
      </c>
      <c r="D127" t="s">
        <v>8670</v>
      </c>
    </row>
    <row r="128" spans="1:4" x14ac:dyDescent="0.25">
      <c r="A128">
        <v>13</v>
      </c>
      <c r="B128" t="s">
        <v>333</v>
      </c>
      <c r="C128" t="s">
        <v>8670</v>
      </c>
      <c r="D128" t="s">
        <v>8670</v>
      </c>
    </row>
    <row r="129" spans="1:4" x14ac:dyDescent="0.25">
      <c r="A129">
        <v>14</v>
      </c>
      <c r="B129" t="s">
        <v>8626</v>
      </c>
      <c r="C129" t="s">
        <v>8670</v>
      </c>
      <c r="D129" t="s">
        <v>8670</v>
      </c>
    </row>
    <row r="130" spans="1:4" x14ac:dyDescent="0.25">
      <c r="A130">
        <v>15</v>
      </c>
      <c r="B130" t="s">
        <v>335</v>
      </c>
      <c r="C130" t="s">
        <v>8670</v>
      </c>
      <c r="D130" t="s">
        <v>8670</v>
      </c>
    </row>
    <row r="131" spans="1:4" x14ac:dyDescent="0.25">
      <c r="A131">
        <v>16</v>
      </c>
      <c r="B131" t="s">
        <v>399</v>
      </c>
      <c r="C131" t="s">
        <v>8670</v>
      </c>
      <c r="D131" t="s">
        <v>8670</v>
      </c>
    </row>
    <row r="132" spans="1:4" x14ac:dyDescent="0.25">
      <c r="A132">
        <v>17</v>
      </c>
      <c r="B132" t="s">
        <v>408</v>
      </c>
      <c r="C132" t="s">
        <v>8670</v>
      </c>
      <c r="D132" t="s">
        <v>8670</v>
      </c>
    </row>
    <row r="133" spans="1:4" x14ac:dyDescent="0.25">
      <c r="A133">
        <v>18</v>
      </c>
      <c r="B133" t="s">
        <v>404</v>
      </c>
      <c r="C133" t="s">
        <v>8670</v>
      </c>
      <c r="D133" t="s">
        <v>8670</v>
      </c>
    </row>
    <row r="137" spans="1:4" x14ac:dyDescent="0.25">
      <c r="B137" t="s">
        <v>8627</v>
      </c>
      <c r="C137" t="s">
        <v>8612</v>
      </c>
    </row>
    <row r="138" spans="1:4" x14ac:dyDescent="0.25">
      <c r="A138">
        <v>1</v>
      </c>
      <c r="B138" t="s">
        <v>423</v>
      </c>
      <c r="C138">
        <v>1</v>
      </c>
    </row>
    <row r="139" spans="1:4" x14ac:dyDescent="0.25">
      <c r="A139">
        <v>2</v>
      </c>
      <c r="B139" t="s">
        <v>459</v>
      </c>
      <c r="C139">
        <v>1</v>
      </c>
    </row>
    <row r="140" spans="1:4" x14ac:dyDescent="0.25">
      <c r="A140">
        <v>3</v>
      </c>
      <c r="B140" t="s">
        <v>485</v>
      </c>
      <c r="C140">
        <v>1</v>
      </c>
    </row>
    <row r="141" spans="1:4" x14ac:dyDescent="0.25">
      <c r="A141">
        <v>4</v>
      </c>
      <c r="B141" t="s">
        <v>8628</v>
      </c>
      <c r="C141">
        <v>1</v>
      </c>
    </row>
    <row r="142" spans="1:4" x14ac:dyDescent="0.25">
      <c r="A142">
        <v>5</v>
      </c>
      <c r="B142" t="s">
        <v>461</v>
      </c>
      <c r="C142">
        <v>1</v>
      </c>
    </row>
    <row r="143" spans="1:4" x14ac:dyDescent="0.25">
      <c r="A143">
        <v>6</v>
      </c>
      <c r="B143" t="s">
        <v>467</v>
      </c>
      <c r="C143">
        <v>1</v>
      </c>
    </row>
    <row r="144" spans="1:4" x14ac:dyDescent="0.25">
      <c r="A144">
        <v>7</v>
      </c>
      <c r="B144" t="s">
        <v>481</v>
      </c>
      <c r="C144">
        <v>1</v>
      </c>
    </row>
    <row r="145" spans="1:4" x14ac:dyDescent="0.25">
      <c r="A145">
        <v>8</v>
      </c>
      <c r="B145" t="s">
        <v>482</v>
      </c>
      <c r="C145">
        <v>1</v>
      </c>
    </row>
    <row r="146" spans="1:4" x14ac:dyDescent="0.25">
      <c r="A146">
        <v>9</v>
      </c>
      <c r="B146" t="s">
        <v>486</v>
      </c>
      <c r="C146">
        <v>1</v>
      </c>
    </row>
    <row r="147" spans="1:4" x14ac:dyDescent="0.25">
      <c r="A147">
        <v>10</v>
      </c>
      <c r="B147" t="s">
        <v>473</v>
      </c>
      <c r="C147">
        <v>1</v>
      </c>
    </row>
    <row r="148" spans="1:4" x14ac:dyDescent="0.25">
      <c r="A148">
        <v>11</v>
      </c>
      <c r="B148" t="s">
        <v>476</v>
      </c>
      <c r="C148">
        <v>1</v>
      </c>
    </row>
    <row r="150" spans="1:4" x14ac:dyDescent="0.25">
      <c r="B150" t="s">
        <v>8621</v>
      </c>
      <c r="C150" t="s">
        <v>8612</v>
      </c>
      <c r="D150" t="s">
        <v>8622</v>
      </c>
    </row>
    <row r="151" spans="1:4" x14ac:dyDescent="0.25">
      <c r="A151">
        <v>1</v>
      </c>
      <c r="B151" t="s">
        <v>365</v>
      </c>
      <c r="C151">
        <v>2</v>
      </c>
      <c r="D151">
        <v>2</v>
      </c>
    </row>
    <row r="152" spans="1:4" x14ac:dyDescent="0.25">
      <c r="A152">
        <v>2</v>
      </c>
      <c r="B152" t="s">
        <v>342</v>
      </c>
      <c r="C152">
        <v>2</v>
      </c>
      <c r="D152">
        <v>2</v>
      </c>
    </row>
    <row r="153" spans="1:4" x14ac:dyDescent="0.25">
      <c r="A153">
        <v>3</v>
      </c>
      <c r="B153" t="s">
        <v>364</v>
      </c>
      <c r="C153">
        <v>2</v>
      </c>
      <c r="D153">
        <v>2</v>
      </c>
    </row>
    <row r="154" spans="1:4" x14ac:dyDescent="0.25">
      <c r="A154">
        <v>4</v>
      </c>
      <c r="B154" t="s">
        <v>324</v>
      </c>
      <c r="C154">
        <v>2</v>
      </c>
      <c r="D154">
        <v>2</v>
      </c>
    </row>
    <row r="155" spans="1:4" x14ac:dyDescent="0.25">
      <c r="A155">
        <v>5</v>
      </c>
      <c r="B155" t="s">
        <v>363</v>
      </c>
      <c r="C155">
        <v>2</v>
      </c>
      <c r="D155">
        <v>2</v>
      </c>
    </row>
    <row r="156" spans="1:4" x14ac:dyDescent="0.25">
      <c r="A156">
        <v>6</v>
      </c>
      <c r="B156" t="s">
        <v>8623</v>
      </c>
      <c r="C156">
        <v>2</v>
      </c>
      <c r="D156">
        <v>2</v>
      </c>
    </row>
    <row r="157" spans="1:4" x14ac:dyDescent="0.25">
      <c r="A157">
        <v>7</v>
      </c>
      <c r="B157" t="s">
        <v>384</v>
      </c>
      <c r="C157">
        <v>2</v>
      </c>
      <c r="D157">
        <v>2</v>
      </c>
    </row>
    <row r="158" spans="1:4" x14ac:dyDescent="0.25">
      <c r="A158">
        <v>8</v>
      </c>
      <c r="B158" t="s">
        <v>394</v>
      </c>
      <c r="C158">
        <v>2</v>
      </c>
      <c r="D158">
        <v>2</v>
      </c>
    </row>
    <row r="159" spans="1:4" x14ac:dyDescent="0.25">
      <c r="A159">
        <v>9</v>
      </c>
      <c r="B159" t="s">
        <v>367</v>
      </c>
      <c r="C159">
        <v>2</v>
      </c>
      <c r="D159">
        <v>2</v>
      </c>
    </row>
    <row r="160" spans="1:4" x14ac:dyDescent="0.25">
      <c r="A160">
        <v>10</v>
      </c>
      <c r="B160" t="s">
        <v>323</v>
      </c>
      <c r="C160">
        <v>2</v>
      </c>
      <c r="D160">
        <v>2</v>
      </c>
    </row>
    <row r="161" spans="1:4" x14ac:dyDescent="0.25">
      <c r="A161">
        <v>11</v>
      </c>
      <c r="B161" t="s">
        <v>325</v>
      </c>
      <c r="C161">
        <v>2</v>
      </c>
      <c r="D161">
        <v>2</v>
      </c>
    </row>
    <row r="162" spans="1:4" x14ac:dyDescent="0.25">
      <c r="A162">
        <v>12</v>
      </c>
      <c r="B162" t="s">
        <v>357</v>
      </c>
      <c r="C162">
        <v>2</v>
      </c>
      <c r="D162">
        <v>2</v>
      </c>
    </row>
    <row r="163" spans="1:4" x14ac:dyDescent="0.25">
      <c r="A163">
        <v>13</v>
      </c>
      <c r="B163" t="s">
        <v>390</v>
      </c>
      <c r="C163">
        <v>1</v>
      </c>
      <c r="D163">
        <v>1</v>
      </c>
    </row>
    <row r="164" spans="1:4" x14ac:dyDescent="0.25">
      <c r="A164">
        <v>14</v>
      </c>
      <c r="B164" s="28" t="s">
        <v>360</v>
      </c>
      <c r="C164">
        <v>1</v>
      </c>
      <c r="D164">
        <v>1</v>
      </c>
    </row>
    <row r="165" spans="1:4" x14ac:dyDescent="0.25">
      <c r="A165">
        <v>15</v>
      </c>
      <c r="B165" s="28" t="s">
        <v>362</v>
      </c>
      <c r="C165">
        <v>1</v>
      </c>
      <c r="D165">
        <v>1</v>
      </c>
    </row>
    <row r="166" spans="1:4" x14ac:dyDescent="0.25">
      <c r="A166">
        <v>16</v>
      </c>
      <c r="B166" s="28" t="s">
        <v>379</v>
      </c>
      <c r="C166">
        <v>1</v>
      </c>
      <c r="D166">
        <v>1</v>
      </c>
    </row>
    <row r="167" spans="1:4" x14ac:dyDescent="0.25">
      <c r="A167">
        <v>17</v>
      </c>
      <c r="B167" t="s">
        <v>382</v>
      </c>
      <c r="C167">
        <v>1</v>
      </c>
      <c r="D167">
        <v>1</v>
      </c>
    </row>
    <row r="168" spans="1:4" x14ac:dyDescent="0.25">
      <c r="A168">
        <v>18</v>
      </c>
      <c r="B168" t="s">
        <v>338</v>
      </c>
      <c r="C168">
        <v>1</v>
      </c>
      <c r="D168">
        <v>1</v>
      </c>
    </row>
    <row r="169" spans="1:4" x14ac:dyDescent="0.25">
      <c r="A169">
        <v>19</v>
      </c>
      <c r="B169" t="s">
        <v>385</v>
      </c>
      <c r="C169">
        <v>1</v>
      </c>
      <c r="D169">
        <v>1</v>
      </c>
    </row>
    <row r="170" spans="1:4" x14ac:dyDescent="0.25">
      <c r="A170">
        <v>20</v>
      </c>
      <c r="B170" t="s">
        <v>347</v>
      </c>
      <c r="C170">
        <v>1</v>
      </c>
      <c r="D170">
        <v>1</v>
      </c>
    </row>
    <row r="171" spans="1:4" x14ac:dyDescent="0.25">
      <c r="A171">
        <v>21</v>
      </c>
      <c r="B171" t="s">
        <v>391</v>
      </c>
      <c r="C171">
        <v>1</v>
      </c>
      <c r="D171">
        <v>1</v>
      </c>
    </row>
    <row r="172" spans="1:4" x14ac:dyDescent="0.25">
      <c r="A172">
        <v>22</v>
      </c>
      <c r="B172" t="s">
        <v>366</v>
      </c>
      <c r="C172">
        <v>1</v>
      </c>
      <c r="D172">
        <v>1</v>
      </c>
    </row>
    <row r="173" spans="1:4" x14ac:dyDescent="0.25">
      <c r="A173">
        <v>23</v>
      </c>
      <c r="B173" t="s">
        <v>387</v>
      </c>
      <c r="C173">
        <v>1</v>
      </c>
      <c r="D173">
        <v>1</v>
      </c>
    </row>
    <row r="174" spans="1:4" x14ac:dyDescent="0.25">
      <c r="A174">
        <v>24</v>
      </c>
      <c r="B174" t="s">
        <v>388</v>
      </c>
      <c r="C174">
        <v>1</v>
      </c>
      <c r="D174">
        <v>1</v>
      </c>
    </row>
    <row r="175" spans="1:4" x14ac:dyDescent="0.25">
      <c r="A175">
        <v>25</v>
      </c>
      <c r="B175" t="s">
        <v>337</v>
      </c>
      <c r="C175">
        <v>1</v>
      </c>
      <c r="D175">
        <v>1</v>
      </c>
    </row>
    <row r="176" spans="1:4" x14ac:dyDescent="0.25">
      <c r="A176">
        <v>26</v>
      </c>
      <c r="B176" t="s">
        <v>361</v>
      </c>
      <c r="C176">
        <v>1</v>
      </c>
      <c r="D176">
        <v>1</v>
      </c>
    </row>
    <row r="177" spans="1:4" x14ac:dyDescent="0.25">
      <c r="A177">
        <v>27</v>
      </c>
      <c r="B177" t="s">
        <v>371</v>
      </c>
      <c r="C177">
        <v>1</v>
      </c>
      <c r="D177">
        <v>1</v>
      </c>
    </row>
    <row r="178" spans="1:4" x14ac:dyDescent="0.25">
      <c r="A178">
        <v>28</v>
      </c>
      <c r="B178" t="s">
        <v>322</v>
      </c>
      <c r="C178">
        <v>1</v>
      </c>
      <c r="D178">
        <v>1</v>
      </c>
    </row>
    <row r="179" spans="1:4" x14ac:dyDescent="0.25">
      <c r="A179">
        <v>29</v>
      </c>
      <c r="B179" t="s">
        <v>383</v>
      </c>
      <c r="C179">
        <v>1</v>
      </c>
      <c r="D179">
        <v>1</v>
      </c>
    </row>
    <row r="180" spans="1:4" x14ac:dyDescent="0.25">
      <c r="A180">
        <v>30</v>
      </c>
      <c r="B180" t="s">
        <v>369</v>
      </c>
      <c r="C180">
        <v>1</v>
      </c>
      <c r="D180">
        <v>1</v>
      </c>
    </row>
    <row r="181" spans="1:4" x14ac:dyDescent="0.25">
      <c r="A181">
        <v>31</v>
      </c>
      <c r="B181" t="s">
        <v>8624</v>
      </c>
      <c r="C181">
        <v>1</v>
      </c>
      <c r="D181">
        <v>1</v>
      </c>
    </row>
    <row r="182" spans="1:4" x14ac:dyDescent="0.25">
      <c r="A182">
        <v>32</v>
      </c>
      <c r="B182" t="s">
        <v>344</v>
      </c>
      <c r="C182">
        <v>1</v>
      </c>
      <c r="D182">
        <v>1</v>
      </c>
    </row>
    <row r="183" spans="1:4" x14ac:dyDescent="0.25">
      <c r="A183">
        <v>33</v>
      </c>
      <c r="B183" t="s">
        <v>392</v>
      </c>
      <c r="C183">
        <v>1</v>
      </c>
      <c r="D183">
        <v>1</v>
      </c>
    </row>
    <row r="184" spans="1:4" x14ac:dyDescent="0.25">
      <c r="A184">
        <v>34</v>
      </c>
      <c r="B184" t="s">
        <v>381</v>
      </c>
      <c r="C184">
        <v>1</v>
      </c>
      <c r="D184">
        <v>1</v>
      </c>
    </row>
    <row r="185" spans="1:4" x14ac:dyDescent="0.25">
      <c r="A185">
        <v>35</v>
      </c>
      <c r="B185" t="s">
        <v>359</v>
      </c>
      <c r="C185">
        <v>1</v>
      </c>
      <c r="D185">
        <v>1</v>
      </c>
    </row>
    <row r="186" spans="1:4" x14ac:dyDescent="0.25">
      <c r="A186">
        <v>36</v>
      </c>
      <c r="B186" t="s">
        <v>326</v>
      </c>
      <c r="C186">
        <v>1</v>
      </c>
      <c r="D186">
        <v>1</v>
      </c>
    </row>
    <row r="187" spans="1:4" x14ac:dyDescent="0.25">
      <c r="A187">
        <v>37</v>
      </c>
      <c r="B187" t="s">
        <v>346</v>
      </c>
      <c r="C187">
        <v>1</v>
      </c>
      <c r="D187">
        <v>1</v>
      </c>
    </row>
    <row r="188" spans="1:4" x14ac:dyDescent="0.25">
      <c r="A188">
        <v>38</v>
      </c>
      <c r="B188" t="s">
        <v>370</v>
      </c>
      <c r="C188">
        <v>1</v>
      </c>
      <c r="D188">
        <v>1</v>
      </c>
    </row>
    <row r="189" spans="1:4" x14ac:dyDescent="0.25">
      <c r="A189">
        <v>39</v>
      </c>
      <c r="B189" t="s">
        <v>341</v>
      </c>
      <c r="C189">
        <v>1</v>
      </c>
      <c r="D189">
        <v>1</v>
      </c>
    </row>
    <row r="190" spans="1:4" x14ac:dyDescent="0.25">
      <c r="A190">
        <v>40</v>
      </c>
      <c r="B190" t="s">
        <v>375</v>
      </c>
      <c r="C190">
        <v>1</v>
      </c>
      <c r="D190">
        <v>1</v>
      </c>
    </row>
    <row r="191" spans="1:4" x14ac:dyDescent="0.25">
      <c r="A191">
        <v>41</v>
      </c>
      <c r="B191" t="s">
        <v>373</v>
      </c>
      <c r="C191">
        <v>1</v>
      </c>
      <c r="D191">
        <v>1</v>
      </c>
    </row>
    <row r="192" spans="1:4" x14ac:dyDescent="0.25">
      <c r="A192">
        <v>42</v>
      </c>
      <c r="B192" t="s">
        <v>389</v>
      </c>
      <c r="C192">
        <v>1</v>
      </c>
      <c r="D192">
        <v>1</v>
      </c>
    </row>
    <row r="193" spans="1:4" x14ac:dyDescent="0.25">
      <c r="A193">
        <v>43</v>
      </c>
      <c r="B193" t="s">
        <v>358</v>
      </c>
      <c r="C193">
        <v>1</v>
      </c>
      <c r="D193">
        <v>1</v>
      </c>
    </row>
    <row r="194" spans="1:4" x14ac:dyDescent="0.25">
      <c r="A194">
        <v>44</v>
      </c>
      <c r="B194" t="s">
        <v>393</v>
      </c>
      <c r="C194">
        <v>1</v>
      </c>
      <c r="D194">
        <v>1</v>
      </c>
    </row>
    <row r="195" spans="1:4" x14ac:dyDescent="0.25">
      <c r="A195">
        <v>45</v>
      </c>
      <c r="B195" t="s">
        <v>372</v>
      </c>
      <c r="C195">
        <v>1</v>
      </c>
      <c r="D195">
        <v>1</v>
      </c>
    </row>
    <row r="196" spans="1:4" x14ac:dyDescent="0.25">
      <c r="A196">
        <v>46</v>
      </c>
      <c r="B196" t="s">
        <v>8625</v>
      </c>
      <c r="C196">
        <v>1</v>
      </c>
      <c r="D196">
        <v>1</v>
      </c>
    </row>
    <row r="197" spans="1:4" x14ac:dyDescent="0.25">
      <c r="A197">
        <v>47</v>
      </c>
      <c r="B197" t="s">
        <v>339</v>
      </c>
      <c r="C197">
        <v>1</v>
      </c>
      <c r="D197">
        <v>1</v>
      </c>
    </row>
    <row r="198" spans="1:4" x14ac:dyDescent="0.25">
      <c r="A198">
        <v>48</v>
      </c>
      <c r="B198" t="s">
        <v>345</v>
      </c>
      <c r="C198">
        <v>1</v>
      </c>
      <c r="D198">
        <v>1</v>
      </c>
    </row>
    <row r="199" spans="1:4" x14ac:dyDescent="0.25">
      <c r="A199">
        <v>49</v>
      </c>
      <c r="B199" t="s">
        <v>395</v>
      </c>
      <c r="C199">
        <v>1</v>
      </c>
      <c r="D199">
        <v>1</v>
      </c>
    </row>
    <row r="200" spans="1:4" x14ac:dyDescent="0.25">
      <c r="A200">
        <v>50</v>
      </c>
      <c r="B200" t="s">
        <v>386</v>
      </c>
      <c r="C200">
        <v>1</v>
      </c>
      <c r="D200">
        <v>1</v>
      </c>
    </row>
    <row r="201" spans="1:4" x14ac:dyDescent="0.25">
      <c r="A201">
        <v>51</v>
      </c>
      <c r="B201" t="s">
        <v>343</v>
      </c>
      <c r="C201">
        <v>1</v>
      </c>
      <c r="D201">
        <v>1</v>
      </c>
    </row>
    <row r="202" spans="1:4" x14ac:dyDescent="0.25">
      <c r="A202">
        <v>52</v>
      </c>
      <c r="B202" t="s">
        <v>374</v>
      </c>
      <c r="C202">
        <v>1</v>
      </c>
      <c r="D202">
        <v>1</v>
      </c>
    </row>
    <row r="203" spans="1:4" x14ac:dyDescent="0.25">
      <c r="A203">
        <v>53</v>
      </c>
      <c r="B203" t="s">
        <v>368</v>
      </c>
      <c r="C203">
        <v>1</v>
      </c>
      <c r="D203">
        <v>1</v>
      </c>
    </row>
  </sheetData>
  <sortState xmlns:xlrd2="http://schemas.microsoft.com/office/spreadsheetml/2017/richdata2" ref="B72:B283">
    <sortCondition ref="B72:B28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24CD-2B24-4EDC-8F74-4CBABD9EED79}">
  <dimension ref="A1:M147"/>
  <sheetViews>
    <sheetView workbookViewId="0">
      <selection activeCell="B12" sqref="B12"/>
    </sheetView>
    <sheetView workbookViewId="1"/>
  </sheetViews>
  <sheetFormatPr baseColWidth="10" defaultRowHeight="15" x14ac:dyDescent="0.25"/>
  <cols>
    <col min="1" max="1" width="31.140625" bestFit="1" customWidth="1"/>
    <col min="2" max="3" width="15.28515625" customWidth="1"/>
    <col min="4" max="4" width="20.7109375" bestFit="1" customWidth="1"/>
    <col min="5" max="5" width="20.7109375" customWidth="1"/>
    <col min="6" max="6" width="19.140625" bestFit="1" customWidth="1"/>
    <col min="7" max="7" width="19.140625" customWidth="1"/>
    <col min="8" max="8" width="24.5703125" bestFit="1" customWidth="1"/>
    <col min="9" max="9" width="24.5703125" customWidth="1"/>
    <col min="10" max="10" width="16" bestFit="1" customWidth="1"/>
    <col min="11" max="11" width="16" customWidth="1"/>
    <col min="12" max="13" width="21.5703125" bestFit="1" customWidth="1"/>
  </cols>
  <sheetData>
    <row r="1" spans="1:13" x14ac:dyDescent="0.25">
      <c r="B1" t="s">
        <v>8663</v>
      </c>
      <c r="C1" t="s">
        <v>8663</v>
      </c>
      <c r="D1" t="s">
        <v>8666</v>
      </c>
      <c r="E1" t="s">
        <v>8666</v>
      </c>
      <c r="F1" t="s">
        <v>8664</v>
      </c>
      <c r="G1" t="s">
        <v>8664</v>
      </c>
      <c r="H1" t="s">
        <v>8667</v>
      </c>
      <c r="I1" t="s">
        <v>8667</v>
      </c>
      <c r="J1" t="s">
        <v>8665</v>
      </c>
      <c r="K1" t="s">
        <v>8665</v>
      </c>
      <c r="L1" t="s">
        <v>8668</v>
      </c>
      <c r="M1" t="s">
        <v>8668</v>
      </c>
    </row>
    <row r="2" spans="1:13" x14ac:dyDescent="0.25">
      <c r="A2" t="s">
        <v>520</v>
      </c>
      <c r="B2" t="str">
        <f>INDEX(ClubsClassification!$C:$C,MATCH($A2,ClubsClassification!$B:$B,0))</f>
        <v>1 Q1</v>
      </c>
      <c r="D2" t="str">
        <f>INDEX(ClubsClassification!$C:$C,MATCH($A2,ClubsClassification!$B:$B,0))</f>
        <v>1 Q1</v>
      </c>
      <c r="F2" t="str">
        <f>INDEX(ClubsClassification!$D:$D,MATCH($A2,ClubsClassification!$B:$B,0))</f>
        <v>1 Q1</v>
      </c>
      <c r="H2" t="str">
        <f>INDEX(ClubsClassification!$D:$D,MATCH($A2,ClubsClassification!$B:$B,0))</f>
        <v>1 Q1</v>
      </c>
      <c r="J2" t="str">
        <f>INDEX(ClubsClassification!$E:$E,MATCH($A2,ClubsClassification!$B:$B,0))</f>
        <v>1Q2</v>
      </c>
      <c r="L2" t="str">
        <f>INDEX(ClubsClassification!$E:$E,MATCH($A2,ClubsClassification!$B:$B,0))</f>
        <v>1Q2</v>
      </c>
    </row>
    <row r="3" spans="1:13" x14ac:dyDescent="0.25">
      <c r="A3" t="s">
        <v>489</v>
      </c>
      <c r="B3">
        <f>INDEX(ClubsClassification!$C:$C,MATCH($A3,ClubsClassification!$B:$B,0))</f>
        <v>3</v>
      </c>
      <c r="D3">
        <f>INDEX(ClubsClassification!$C:$C,MATCH($A3,ClubsClassification!$B:$B,0))</f>
        <v>3</v>
      </c>
      <c r="F3">
        <f>INDEX(ClubsClassification!$D:$D,MATCH($A3,ClubsClassification!$B:$B,0))</f>
        <v>2</v>
      </c>
      <c r="H3">
        <f>INDEX(ClubsClassification!$D:$D,MATCH($A3,ClubsClassification!$B:$B,0))</f>
        <v>2</v>
      </c>
      <c r="J3">
        <f>INDEX(ClubsClassification!$E:$E,MATCH($A3,ClubsClassification!$B:$B,0))</f>
        <v>1</v>
      </c>
      <c r="L3">
        <f>INDEX(ClubsClassification!$E:$E,MATCH($A3,ClubsClassification!$B:$B,0))</f>
        <v>1</v>
      </c>
    </row>
    <row r="4" spans="1:13" x14ac:dyDescent="0.25">
      <c r="A4" t="s">
        <v>538</v>
      </c>
      <c r="B4" t="str">
        <f>INDEX(ClubsClassification!$C:$C,MATCH($A4,ClubsClassification!$B:$B,0))</f>
        <v>1 Q1</v>
      </c>
      <c r="D4" t="str">
        <f>INDEX(ClubsClassification!$C:$C,MATCH($A4,ClubsClassification!$B:$B,0))</f>
        <v>1 Q1</v>
      </c>
      <c r="F4" t="str">
        <f>INDEX(ClubsClassification!$D:$D,MATCH($A4,ClubsClassification!$B:$B,0))</f>
        <v>-</v>
      </c>
      <c r="H4" t="str">
        <f>INDEX(ClubsClassification!$D:$D,MATCH($A4,ClubsClassification!$B:$B,0))</f>
        <v>-</v>
      </c>
      <c r="J4" t="str">
        <f>INDEX(ClubsClassification!$E:$E,MATCH($A4,ClubsClassification!$B:$B,0))</f>
        <v>1Q1</v>
      </c>
      <c r="L4" t="str">
        <f>INDEX(ClubsClassification!$E:$E,MATCH($A4,ClubsClassification!$B:$B,0))</f>
        <v>1Q1</v>
      </c>
    </row>
    <row r="5" spans="1:13" x14ac:dyDescent="0.25">
      <c r="A5" t="s">
        <v>357</v>
      </c>
      <c r="B5">
        <f>INDEX(ClubsClassification!$C:$C,MATCH($A5,ClubsClassification!$B:$B,0))</f>
        <v>2</v>
      </c>
      <c r="D5">
        <f>INDEX(ClubsClassification!$C:$C,MATCH($A5,ClubsClassification!$B:$B,0))</f>
        <v>2</v>
      </c>
      <c r="F5">
        <f>INDEX(ClubsClassification!$D:$D,MATCH($A5,ClubsClassification!$B:$B,0))</f>
        <v>2</v>
      </c>
      <c r="H5">
        <f>INDEX(ClubsClassification!$D:$D,MATCH($A5,ClubsClassification!$B:$B,0))</f>
        <v>2</v>
      </c>
      <c r="J5">
        <f>INDEX(ClubsClassification!$E:$E,MATCH($A5,ClubsClassification!$B:$B,0))</f>
        <v>0</v>
      </c>
      <c r="L5">
        <f>INDEX(ClubsClassification!$E:$E,MATCH($A5,ClubsClassification!$B:$B,0))</f>
        <v>0</v>
      </c>
    </row>
    <row r="6" spans="1:13" x14ac:dyDescent="0.25">
      <c r="A6" t="s">
        <v>428</v>
      </c>
      <c r="B6">
        <f>INDEX(ClubsClassification!$C:$C,MATCH($A6,ClubsClassification!$B:$B,0))</f>
        <v>3</v>
      </c>
      <c r="D6">
        <f>INDEX(ClubsClassification!$C:$C,MATCH($A6,ClubsClassification!$B:$B,0))</f>
        <v>3</v>
      </c>
      <c r="F6">
        <f>INDEX(ClubsClassification!$D:$D,MATCH($A6,ClubsClassification!$B:$B,0))</f>
        <v>1</v>
      </c>
      <c r="H6">
        <f>INDEX(ClubsClassification!$D:$D,MATCH($A6,ClubsClassification!$B:$B,0))</f>
        <v>1</v>
      </c>
      <c r="J6" t="str">
        <f>INDEX(ClubsClassification!$E:$E,MATCH($A6,ClubsClassification!$B:$B,0))</f>
        <v>-</v>
      </c>
      <c r="L6" t="str">
        <f>INDEX(ClubsClassification!$E:$E,MATCH($A6,ClubsClassification!$B:$B,0))</f>
        <v>-</v>
      </c>
    </row>
    <row r="7" spans="1:13" x14ac:dyDescent="0.25">
      <c r="A7" t="s">
        <v>324</v>
      </c>
      <c r="B7">
        <f>INDEX(ClubsClassification!$C:$C,MATCH($A7,ClubsClassification!$B:$B,0))</f>
        <v>2</v>
      </c>
      <c r="D7">
        <f>INDEX(ClubsClassification!$C:$C,MATCH($A7,ClubsClassification!$B:$B,0))</f>
        <v>2</v>
      </c>
      <c r="F7">
        <f>INDEX(ClubsClassification!$D:$D,MATCH($A7,ClubsClassification!$B:$B,0))</f>
        <v>2</v>
      </c>
      <c r="H7">
        <f>INDEX(ClubsClassification!$D:$D,MATCH($A7,ClubsClassification!$B:$B,0))</f>
        <v>2</v>
      </c>
      <c r="J7">
        <f>INDEX(ClubsClassification!$E:$E,MATCH($A7,ClubsClassification!$B:$B,0))</f>
        <v>0</v>
      </c>
      <c r="L7">
        <f>INDEX(ClubsClassification!$E:$E,MATCH($A7,ClubsClassification!$B:$B,0))</f>
        <v>0</v>
      </c>
    </row>
    <row r="8" spans="1:13" x14ac:dyDescent="0.25">
      <c r="A8" t="s">
        <v>376</v>
      </c>
      <c r="B8">
        <f>INDEX(ClubsClassification!$C:$C,MATCH($A8,ClubsClassification!$B:$B,0))</f>
        <v>4</v>
      </c>
      <c r="D8">
        <f>INDEX(ClubsClassification!$C:$C,MATCH($A8,ClubsClassification!$B:$B,0))</f>
        <v>4</v>
      </c>
      <c r="F8">
        <f>INDEX(ClubsClassification!$D:$D,MATCH($A8,ClubsClassification!$B:$B,0))</f>
        <v>4</v>
      </c>
      <c r="H8">
        <f>INDEX(ClubsClassification!$D:$D,MATCH($A8,ClubsClassification!$B:$B,0))</f>
        <v>4</v>
      </c>
      <c r="J8">
        <f>INDEX(ClubsClassification!$E:$E,MATCH($A8,ClubsClassification!$B:$B,0))</f>
        <v>0</v>
      </c>
      <c r="L8">
        <f>INDEX(ClubsClassification!$E:$E,MATCH($A8,ClubsClassification!$B:$B,0))</f>
        <v>0</v>
      </c>
    </row>
    <row r="9" spans="1:13" x14ac:dyDescent="0.25">
      <c r="A9" t="s">
        <v>529</v>
      </c>
      <c r="B9" t="str">
        <f>INDEX(ClubsClassification!$C:$C,MATCH($A9,ClubsClassification!$B:$B,0))</f>
        <v>1 Q1</v>
      </c>
      <c r="D9" t="str">
        <f>INDEX(ClubsClassification!$C:$C,MATCH($A9,ClubsClassification!$B:$B,0))</f>
        <v>1 Q1</v>
      </c>
      <c r="F9" t="str">
        <f>INDEX(ClubsClassification!$D:$D,MATCH($A9,ClubsClassification!$B:$B,0))</f>
        <v>-</v>
      </c>
      <c r="H9" t="str">
        <f>INDEX(ClubsClassification!$D:$D,MATCH($A9,ClubsClassification!$B:$B,0))</f>
        <v>-</v>
      </c>
      <c r="J9" t="str">
        <f>INDEX(ClubsClassification!$E:$E,MATCH($A9,ClubsClassification!$B:$B,0))</f>
        <v>1Q1</v>
      </c>
      <c r="L9" t="str">
        <f>INDEX(ClubsClassification!$E:$E,MATCH($A9,ClubsClassification!$B:$B,0))</f>
        <v>1Q1</v>
      </c>
    </row>
    <row r="10" spans="1:13" x14ac:dyDescent="0.25">
      <c r="A10" t="s">
        <v>426</v>
      </c>
      <c r="B10">
        <f>INDEX(ClubsClassification!$C:$C,MATCH($A10,ClubsClassification!$B:$B,0))</f>
        <v>1</v>
      </c>
      <c r="D10">
        <f>INDEX(ClubsClassification!$C:$C,MATCH($A10,ClubsClassification!$B:$B,0))</f>
        <v>1</v>
      </c>
      <c r="F10">
        <f>INDEX(ClubsClassification!$D:$D,MATCH($A10,ClubsClassification!$B:$B,0))</f>
        <v>1</v>
      </c>
      <c r="H10">
        <f>INDEX(ClubsClassification!$D:$D,MATCH($A10,ClubsClassification!$B:$B,0))</f>
        <v>1</v>
      </c>
      <c r="J10" t="str">
        <f>INDEX(ClubsClassification!$E:$E,MATCH($A10,ClubsClassification!$B:$B,0))</f>
        <v>-</v>
      </c>
      <c r="L10" t="str">
        <f>INDEX(ClubsClassification!$E:$E,MATCH($A10,ClubsClassification!$B:$B,0))</f>
        <v>-</v>
      </c>
    </row>
    <row r="11" spans="1:13" x14ac:dyDescent="0.25">
      <c r="A11" t="s">
        <v>514</v>
      </c>
      <c r="B11">
        <f>INDEX(ClubsClassification!$C:$C,MATCH($A11,ClubsClassification!$B:$B,0))</f>
        <v>1</v>
      </c>
      <c r="D11">
        <f>INDEX(ClubsClassification!$C:$C,MATCH($A11,ClubsClassification!$B:$B,0))</f>
        <v>1</v>
      </c>
      <c r="F11">
        <f>INDEX(ClubsClassification!$D:$D,MATCH($A11,ClubsClassification!$B:$B,0))</f>
        <v>2</v>
      </c>
      <c r="H11">
        <f>INDEX(ClubsClassification!$D:$D,MATCH($A11,ClubsClassification!$B:$B,0))</f>
        <v>2</v>
      </c>
      <c r="J11">
        <f>INDEX(ClubsClassification!$E:$E,MATCH($A11,ClubsClassification!$B:$B,0))</f>
        <v>1</v>
      </c>
      <c r="L11">
        <f>INDEX(ClubsClassification!$E:$E,MATCH($A11,ClubsClassification!$B:$B,0))</f>
        <v>1</v>
      </c>
    </row>
    <row r="12" spans="1:13" x14ac:dyDescent="0.25">
      <c r="A12" t="s">
        <v>535</v>
      </c>
      <c r="B12" t="str">
        <f>INDEX(ClubsClassification!$C:$C,MATCH($A12,ClubsClassification!$B:$B,0))</f>
        <v>1 Q1</v>
      </c>
      <c r="D12" t="str">
        <f>INDEX(ClubsClassification!$C:$C,MATCH($A12,ClubsClassification!$B:$B,0))</f>
        <v>1 Q1</v>
      </c>
      <c r="F12" t="str">
        <f>INDEX(ClubsClassification!$D:$D,MATCH($A12,ClubsClassification!$B:$B,0))</f>
        <v>1 Q1</v>
      </c>
      <c r="H12" t="str">
        <f>INDEX(ClubsClassification!$D:$D,MATCH($A12,ClubsClassification!$B:$B,0))</f>
        <v>1 Q1</v>
      </c>
      <c r="J12" t="str">
        <f>INDEX(ClubsClassification!$E:$E,MATCH($A12,ClubsClassification!$B:$B,0))</f>
        <v>1Q2</v>
      </c>
      <c r="L12" t="str">
        <f>INDEX(ClubsClassification!$E:$E,MATCH($A12,ClubsClassification!$B:$B,0))</f>
        <v>1Q2</v>
      </c>
    </row>
    <row r="13" spans="1:13" x14ac:dyDescent="0.25">
      <c r="A13" t="s">
        <v>433</v>
      </c>
      <c r="B13" t="str">
        <f>INDEX(ClubsClassification!$C:$C,MATCH($A13,ClubsClassification!$B:$B,0))</f>
        <v>-</v>
      </c>
      <c r="D13" t="str">
        <f>INDEX(ClubsClassification!$C:$C,MATCH($A13,ClubsClassification!$B:$B,0))</f>
        <v>-</v>
      </c>
      <c r="F13">
        <f>INDEX(ClubsClassification!$D:$D,MATCH($A13,ClubsClassification!$B:$B,0))</f>
        <v>2</v>
      </c>
      <c r="H13">
        <f>INDEX(ClubsClassification!$D:$D,MATCH($A13,ClubsClassification!$B:$B,0))</f>
        <v>2</v>
      </c>
      <c r="J13" t="str">
        <f>INDEX(ClubsClassification!$E:$E,MATCH($A13,ClubsClassification!$B:$B,0))</f>
        <v>-</v>
      </c>
      <c r="L13" t="str">
        <f>INDEX(ClubsClassification!$E:$E,MATCH($A13,ClubsClassification!$B:$B,0))</f>
        <v>-</v>
      </c>
    </row>
    <row r="14" spans="1:13" x14ac:dyDescent="0.25">
      <c r="A14" t="s">
        <v>465</v>
      </c>
      <c r="B14" t="str">
        <f>INDEX(ClubsClassification!$C:$C,MATCH($A14,ClubsClassification!$B:$B,0))</f>
        <v>-</v>
      </c>
      <c r="D14" t="str">
        <f>INDEX(ClubsClassification!$C:$C,MATCH($A14,ClubsClassification!$B:$B,0))</f>
        <v>-</v>
      </c>
      <c r="F14" t="str">
        <f>INDEX(ClubsClassification!$D:$D,MATCH($A14,ClubsClassification!$B:$B,0))</f>
        <v>-</v>
      </c>
      <c r="H14" t="str">
        <f>INDEX(ClubsClassification!$D:$D,MATCH($A14,ClubsClassification!$B:$B,0))</f>
        <v>-</v>
      </c>
      <c r="J14">
        <f>INDEX(ClubsClassification!$E:$E,MATCH($A14,ClubsClassification!$B:$B,0))</f>
        <v>1</v>
      </c>
      <c r="L14">
        <f>INDEX(ClubsClassification!$E:$E,MATCH($A14,ClubsClassification!$B:$B,0))</f>
        <v>1</v>
      </c>
    </row>
    <row r="15" spans="1:13" x14ac:dyDescent="0.25">
      <c r="A15" t="s">
        <v>505</v>
      </c>
      <c r="B15">
        <f>INDEX(ClubsClassification!$C:$C,MATCH($A15,ClubsClassification!$B:$B,0))</f>
        <v>1</v>
      </c>
      <c r="D15">
        <f>INDEX(ClubsClassification!$C:$C,MATCH($A15,ClubsClassification!$B:$B,0))</f>
        <v>1</v>
      </c>
      <c r="F15">
        <f>INDEX(ClubsClassification!$D:$D,MATCH($A15,ClubsClassification!$B:$B,0))</f>
        <v>2</v>
      </c>
      <c r="H15">
        <f>INDEX(ClubsClassification!$D:$D,MATCH($A15,ClubsClassification!$B:$B,0))</f>
        <v>2</v>
      </c>
      <c r="J15">
        <f>INDEX(ClubsClassification!$E:$E,MATCH($A15,ClubsClassification!$B:$B,0))</f>
        <v>1</v>
      </c>
      <c r="L15">
        <f>INDEX(ClubsClassification!$E:$E,MATCH($A15,ClubsClassification!$B:$B,0))</f>
        <v>1</v>
      </c>
    </row>
    <row r="16" spans="1:13" x14ac:dyDescent="0.25">
      <c r="A16" t="s">
        <v>525</v>
      </c>
      <c r="B16" t="str">
        <f>INDEX(ClubsClassification!$C:$C,MATCH($A16,ClubsClassification!$B:$B,0))</f>
        <v>1 Q1</v>
      </c>
      <c r="D16" t="str">
        <f>INDEX(ClubsClassification!$C:$C,MATCH($A16,ClubsClassification!$B:$B,0))</f>
        <v>1 Q1</v>
      </c>
      <c r="F16" t="str">
        <f>INDEX(ClubsClassification!$D:$D,MATCH($A16,ClubsClassification!$B:$B,0))</f>
        <v>-</v>
      </c>
      <c r="H16" t="str">
        <f>INDEX(ClubsClassification!$D:$D,MATCH($A16,ClubsClassification!$B:$B,0))</f>
        <v>-</v>
      </c>
      <c r="J16" t="str">
        <f>INDEX(ClubsClassification!$E:$E,MATCH($A16,ClubsClassification!$B:$B,0))</f>
        <v>1Q1</v>
      </c>
      <c r="L16" t="str">
        <f>INDEX(ClubsClassification!$E:$E,MATCH($A16,ClubsClassification!$B:$B,0))</f>
        <v>1Q1</v>
      </c>
    </row>
    <row r="17" spans="1:12" x14ac:dyDescent="0.25">
      <c r="A17" t="s">
        <v>453</v>
      </c>
      <c r="B17" t="str">
        <f>INDEX(ClubsClassification!$C:$C,MATCH($A17,ClubsClassification!$B:$B,0))</f>
        <v>-</v>
      </c>
      <c r="D17" t="str">
        <f>INDEX(ClubsClassification!$C:$C,MATCH($A17,ClubsClassification!$B:$B,0))</f>
        <v>-</v>
      </c>
      <c r="F17" t="str">
        <f>INDEX(ClubsClassification!$D:$D,MATCH($A17,ClubsClassification!$B:$B,0))</f>
        <v>-</v>
      </c>
      <c r="H17" t="str">
        <f>INDEX(ClubsClassification!$D:$D,MATCH($A17,ClubsClassification!$B:$B,0))</f>
        <v>-</v>
      </c>
      <c r="J17">
        <f>INDEX(ClubsClassification!$E:$E,MATCH($A17,ClubsClassification!$B:$B,0))</f>
        <v>1</v>
      </c>
      <c r="L17">
        <f>INDEX(ClubsClassification!$E:$E,MATCH($A17,ClubsClassification!$B:$B,0))</f>
        <v>1</v>
      </c>
    </row>
    <row r="18" spans="1:12" x14ac:dyDescent="0.25">
      <c r="A18" t="s">
        <v>353</v>
      </c>
      <c r="B18">
        <f>INDEX(ClubsClassification!$C:$C,MATCH($A18,ClubsClassification!$B:$B,0))</f>
        <v>2</v>
      </c>
      <c r="D18">
        <f>INDEX(ClubsClassification!$C:$C,MATCH($A18,ClubsClassification!$B:$B,0))</f>
        <v>2</v>
      </c>
      <c r="F18">
        <f>INDEX(ClubsClassification!$D:$D,MATCH($A18,ClubsClassification!$B:$B,0))</f>
        <v>2</v>
      </c>
      <c r="H18">
        <f>INDEX(ClubsClassification!$D:$D,MATCH($A18,ClubsClassification!$B:$B,0))</f>
        <v>2</v>
      </c>
      <c r="J18">
        <f>INDEX(ClubsClassification!$E:$E,MATCH($A18,ClubsClassification!$B:$B,0))</f>
        <v>0</v>
      </c>
      <c r="L18">
        <f>INDEX(ClubsClassification!$E:$E,MATCH($A18,ClubsClassification!$B:$B,0))</f>
        <v>0</v>
      </c>
    </row>
    <row r="19" spans="1:12" x14ac:dyDescent="0.25">
      <c r="A19" t="s">
        <v>516</v>
      </c>
      <c r="B19" t="str">
        <f>INDEX(ClubsClassification!$C:$C,MATCH($A19,ClubsClassification!$B:$B,0))</f>
        <v>1 Q1</v>
      </c>
      <c r="D19" t="str">
        <f>INDEX(ClubsClassification!$C:$C,MATCH($A19,ClubsClassification!$B:$B,0))</f>
        <v>1 Q1</v>
      </c>
      <c r="F19" t="str">
        <f>INDEX(ClubsClassification!$D:$D,MATCH($A19,ClubsClassification!$B:$B,0))</f>
        <v>1 Q1</v>
      </c>
      <c r="H19" t="str">
        <f>INDEX(ClubsClassification!$D:$D,MATCH($A19,ClubsClassification!$B:$B,0))</f>
        <v>1 Q1</v>
      </c>
      <c r="J19" t="str">
        <f>INDEX(ClubsClassification!$E:$E,MATCH($A19,ClubsClassification!$B:$B,0))</f>
        <v>1Q2</v>
      </c>
      <c r="L19" t="str">
        <f>INDEX(ClubsClassification!$E:$E,MATCH($A19,ClubsClassification!$B:$B,0))</f>
        <v>1Q2</v>
      </c>
    </row>
    <row r="20" spans="1:12" x14ac:dyDescent="0.25">
      <c r="A20" t="s">
        <v>327</v>
      </c>
      <c r="B20">
        <f>INDEX(ClubsClassification!$C:$C,MATCH($A20,ClubsClassification!$B:$B,0))</f>
        <v>4</v>
      </c>
      <c r="D20">
        <f>INDEX(ClubsClassification!$C:$C,MATCH($A20,ClubsClassification!$B:$B,0))</f>
        <v>4</v>
      </c>
      <c r="F20">
        <f>INDEX(ClubsClassification!$D:$D,MATCH($A20,ClubsClassification!$B:$B,0))</f>
        <v>4</v>
      </c>
      <c r="H20">
        <f>INDEX(ClubsClassification!$D:$D,MATCH($A20,ClubsClassification!$B:$B,0))</f>
        <v>4</v>
      </c>
      <c r="J20">
        <f>INDEX(ClubsClassification!$E:$E,MATCH($A20,ClubsClassification!$B:$B,0))</f>
        <v>0</v>
      </c>
      <c r="L20">
        <f>INDEX(ClubsClassification!$E:$E,MATCH($A20,ClubsClassification!$B:$B,0))</f>
        <v>0</v>
      </c>
    </row>
    <row r="21" spans="1:12" x14ac:dyDescent="0.25">
      <c r="A21" t="s">
        <v>478</v>
      </c>
      <c r="B21" t="str">
        <f>INDEX(ClubsClassification!$C:$C,MATCH($A21,ClubsClassification!$B:$B,0))</f>
        <v>-</v>
      </c>
      <c r="D21" t="str">
        <f>INDEX(ClubsClassification!$C:$C,MATCH($A21,ClubsClassification!$B:$B,0))</f>
        <v>-</v>
      </c>
      <c r="F21" t="str">
        <f>INDEX(ClubsClassification!$D:$D,MATCH($A21,ClubsClassification!$B:$B,0))</f>
        <v>-</v>
      </c>
      <c r="H21" t="str">
        <f>INDEX(ClubsClassification!$D:$D,MATCH($A21,ClubsClassification!$B:$B,0))</f>
        <v>-</v>
      </c>
      <c r="J21">
        <f>INDEX(ClubsClassification!$E:$E,MATCH($A21,ClubsClassification!$B:$B,0))</f>
        <v>1</v>
      </c>
      <c r="L21">
        <f>INDEX(ClubsClassification!$E:$E,MATCH($A21,ClubsClassification!$B:$B,0))</f>
        <v>1</v>
      </c>
    </row>
    <row r="22" spans="1:12" x14ac:dyDescent="0.25">
      <c r="A22" t="s">
        <v>510</v>
      </c>
      <c r="B22" t="str">
        <f>INDEX(ClubsClassification!$C:$C,MATCH($A22,ClubsClassification!$B:$B,0))</f>
        <v>1 Q1</v>
      </c>
      <c r="D22" t="str">
        <f>INDEX(ClubsClassification!$C:$C,MATCH($A22,ClubsClassification!$B:$B,0))</f>
        <v>1 Q1</v>
      </c>
      <c r="F22" t="str">
        <f>INDEX(ClubsClassification!$D:$D,MATCH($A22,ClubsClassification!$B:$B,0))</f>
        <v>1 Q1</v>
      </c>
      <c r="H22" t="str">
        <f>INDEX(ClubsClassification!$D:$D,MATCH($A22,ClubsClassification!$B:$B,0))</f>
        <v>1 Q1</v>
      </c>
      <c r="J22" t="str">
        <f>INDEX(ClubsClassification!$E:$E,MATCH($A22,ClubsClassification!$B:$B,0))</f>
        <v>1Q2</v>
      </c>
      <c r="L22" t="str">
        <f>INDEX(ClubsClassification!$E:$E,MATCH($A22,ClubsClassification!$B:$B,0))</f>
        <v>1Q2</v>
      </c>
    </row>
    <row r="23" spans="1:12" x14ac:dyDescent="0.25">
      <c r="A23" t="s">
        <v>366</v>
      </c>
      <c r="B23">
        <f>INDEX(ClubsClassification!$C:$C,MATCH($A23,ClubsClassification!$B:$B,0))</f>
        <v>1</v>
      </c>
      <c r="D23">
        <f>INDEX(ClubsClassification!$C:$C,MATCH($A23,ClubsClassification!$B:$B,0))</f>
        <v>1</v>
      </c>
      <c r="F23">
        <f>INDEX(ClubsClassification!$D:$D,MATCH($A23,ClubsClassification!$B:$B,0))</f>
        <v>1</v>
      </c>
      <c r="H23">
        <f>INDEX(ClubsClassification!$D:$D,MATCH($A23,ClubsClassification!$B:$B,0))</f>
        <v>1</v>
      </c>
      <c r="J23">
        <f>INDEX(ClubsClassification!$E:$E,MATCH($A23,ClubsClassification!$B:$B,0))</f>
        <v>0</v>
      </c>
      <c r="L23">
        <f>INDEX(ClubsClassification!$E:$E,MATCH($A23,ClubsClassification!$B:$B,0))</f>
        <v>0</v>
      </c>
    </row>
    <row r="24" spans="1:12" x14ac:dyDescent="0.25">
      <c r="A24" t="s">
        <v>454</v>
      </c>
      <c r="B24" t="str">
        <f>INDEX(ClubsClassification!$C:$C,MATCH($A24,ClubsClassification!$B:$B,0))</f>
        <v>-</v>
      </c>
      <c r="D24" t="str">
        <f>INDEX(ClubsClassification!$C:$C,MATCH($A24,ClubsClassification!$B:$B,0))</f>
        <v>-</v>
      </c>
      <c r="F24" t="str">
        <f>INDEX(ClubsClassification!$D:$D,MATCH($A24,ClubsClassification!$B:$B,0))</f>
        <v>-</v>
      </c>
      <c r="H24" t="str">
        <f>INDEX(ClubsClassification!$D:$D,MATCH($A24,ClubsClassification!$B:$B,0))</f>
        <v>-</v>
      </c>
      <c r="J24">
        <f>INDEX(ClubsClassification!$E:$E,MATCH($A24,ClubsClassification!$B:$B,0))</f>
        <v>1</v>
      </c>
      <c r="L24">
        <f>INDEX(ClubsClassification!$E:$E,MATCH($A24,ClubsClassification!$B:$B,0))</f>
        <v>1</v>
      </c>
    </row>
    <row r="25" spans="1:12" x14ac:dyDescent="0.25">
      <c r="A25" t="s">
        <v>462</v>
      </c>
      <c r="B25" t="str">
        <f>INDEX(ClubsClassification!$C:$C,MATCH($A25,ClubsClassification!$B:$B,0))</f>
        <v>-</v>
      </c>
      <c r="D25" t="str">
        <f>INDEX(ClubsClassification!$C:$C,MATCH($A25,ClubsClassification!$B:$B,0))</f>
        <v>-</v>
      </c>
      <c r="F25" t="str">
        <f>INDEX(ClubsClassification!$D:$D,MATCH($A25,ClubsClassification!$B:$B,0))</f>
        <v>-</v>
      </c>
      <c r="H25" t="str">
        <f>INDEX(ClubsClassification!$D:$D,MATCH($A25,ClubsClassification!$B:$B,0))</f>
        <v>-</v>
      </c>
      <c r="J25">
        <f>INDEX(ClubsClassification!$E:$E,MATCH($A25,ClubsClassification!$B:$B,0))</f>
        <v>1</v>
      </c>
      <c r="L25">
        <f>INDEX(ClubsClassification!$E:$E,MATCH($A25,ClubsClassification!$B:$B,0))</f>
        <v>1</v>
      </c>
    </row>
    <row r="26" spans="1:12" x14ac:dyDescent="0.25">
      <c r="A26" t="s">
        <v>322</v>
      </c>
      <c r="B26">
        <f>INDEX(ClubsClassification!$C:$C,MATCH($A26,ClubsClassification!$B:$B,0))</f>
        <v>1</v>
      </c>
      <c r="D26">
        <f>INDEX(ClubsClassification!$C:$C,MATCH($A26,ClubsClassification!$B:$B,0))</f>
        <v>1</v>
      </c>
      <c r="F26">
        <f>INDEX(ClubsClassification!$D:$D,MATCH($A26,ClubsClassification!$B:$B,0))</f>
        <v>1</v>
      </c>
      <c r="H26">
        <f>INDEX(ClubsClassification!$D:$D,MATCH($A26,ClubsClassification!$B:$B,0))</f>
        <v>1</v>
      </c>
      <c r="J26">
        <f>INDEX(ClubsClassification!$E:$E,MATCH($A26,ClubsClassification!$B:$B,0))</f>
        <v>0</v>
      </c>
      <c r="L26">
        <f>INDEX(ClubsClassification!$E:$E,MATCH($A26,ClubsClassification!$B:$B,0))</f>
        <v>0</v>
      </c>
    </row>
    <row r="27" spans="1:12" x14ac:dyDescent="0.25">
      <c r="A27" t="s">
        <v>355</v>
      </c>
      <c r="B27">
        <f>INDEX(ClubsClassification!$C:$C,MATCH($A27,ClubsClassification!$B:$B,0))</f>
        <v>2</v>
      </c>
      <c r="D27">
        <f>INDEX(ClubsClassification!$C:$C,MATCH($A27,ClubsClassification!$B:$B,0))</f>
        <v>2</v>
      </c>
      <c r="F27">
        <f>INDEX(ClubsClassification!$D:$D,MATCH($A27,ClubsClassification!$B:$B,0))</f>
        <v>2</v>
      </c>
      <c r="H27">
        <f>INDEX(ClubsClassification!$D:$D,MATCH($A27,ClubsClassification!$B:$B,0))</f>
        <v>2</v>
      </c>
      <c r="J27">
        <f>INDEX(ClubsClassification!$E:$E,MATCH($A27,ClubsClassification!$B:$B,0))</f>
        <v>0</v>
      </c>
      <c r="L27">
        <f>INDEX(ClubsClassification!$E:$E,MATCH($A27,ClubsClassification!$B:$B,0))</f>
        <v>0</v>
      </c>
    </row>
    <row r="28" spans="1:12" x14ac:dyDescent="0.25">
      <c r="A28" t="s">
        <v>330</v>
      </c>
      <c r="B28">
        <f>INDEX(ClubsClassification!$C:$C,MATCH($A28,ClubsClassification!$B:$B,0))</f>
        <v>2</v>
      </c>
      <c r="D28">
        <f>INDEX(ClubsClassification!$C:$C,MATCH($A28,ClubsClassification!$B:$B,0))</f>
        <v>2</v>
      </c>
      <c r="F28">
        <f>INDEX(ClubsClassification!$D:$D,MATCH($A28,ClubsClassification!$B:$B,0))</f>
        <v>2</v>
      </c>
      <c r="H28">
        <f>INDEX(ClubsClassification!$D:$D,MATCH($A28,ClubsClassification!$B:$B,0))</f>
        <v>2</v>
      </c>
      <c r="J28">
        <f>INDEX(ClubsClassification!$E:$E,MATCH($A28,ClubsClassification!$B:$B,0))</f>
        <v>0</v>
      </c>
      <c r="L28">
        <f>INDEX(ClubsClassification!$E:$E,MATCH($A28,ClubsClassification!$B:$B,0))</f>
        <v>0</v>
      </c>
    </row>
    <row r="29" spans="1:12" x14ac:dyDescent="0.25">
      <c r="A29" t="s">
        <v>429</v>
      </c>
      <c r="B29">
        <f>INDEX(ClubsClassification!$C:$C,MATCH($A29,ClubsClassification!$B:$B,0))</f>
        <v>2</v>
      </c>
      <c r="D29">
        <f>INDEX(ClubsClassification!$C:$C,MATCH($A29,ClubsClassification!$B:$B,0))</f>
        <v>2</v>
      </c>
      <c r="F29">
        <f>INDEX(ClubsClassification!$D:$D,MATCH($A29,ClubsClassification!$B:$B,0))</f>
        <v>2</v>
      </c>
      <c r="H29">
        <f>INDEX(ClubsClassification!$D:$D,MATCH($A29,ClubsClassification!$B:$B,0))</f>
        <v>2</v>
      </c>
      <c r="J29" t="str">
        <f>INDEX(ClubsClassification!$E:$E,MATCH($A29,ClubsClassification!$B:$B,0))</f>
        <v>-</v>
      </c>
      <c r="L29" t="str">
        <f>INDEX(ClubsClassification!$E:$E,MATCH($A29,ClubsClassification!$B:$B,0))</f>
        <v>-</v>
      </c>
    </row>
    <row r="30" spans="1:12" x14ac:dyDescent="0.25">
      <c r="A30" t="s">
        <v>534</v>
      </c>
      <c r="B30" t="str">
        <f>INDEX(ClubsClassification!$C:$C,MATCH($A30,ClubsClassification!$B:$B,0))</f>
        <v>1 Q1</v>
      </c>
      <c r="D30" t="str">
        <f>INDEX(ClubsClassification!$C:$C,MATCH($A30,ClubsClassification!$B:$B,0))</f>
        <v>1 Q1</v>
      </c>
      <c r="F30" t="str">
        <f>INDEX(ClubsClassification!$D:$D,MATCH($A30,ClubsClassification!$B:$B,0))</f>
        <v>1 Q1</v>
      </c>
      <c r="H30" t="str">
        <f>INDEX(ClubsClassification!$D:$D,MATCH($A30,ClubsClassification!$B:$B,0))</f>
        <v>1 Q1</v>
      </c>
      <c r="J30" t="str">
        <f>INDEX(ClubsClassification!$E:$E,MATCH($A30,ClubsClassification!$B:$B,0))</f>
        <v>1Q2</v>
      </c>
      <c r="L30" t="str">
        <f>INDEX(ClubsClassification!$E:$E,MATCH($A30,ClubsClassification!$B:$B,0))</f>
        <v>1Q2</v>
      </c>
    </row>
    <row r="31" spans="1:12" x14ac:dyDescent="0.25">
      <c r="A31" t="s">
        <v>328</v>
      </c>
      <c r="B31">
        <f>INDEX(ClubsClassification!$C:$C,MATCH($A31,ClubsClassification!$B:$B,0))</f>
        <v>2</v>
      </c>
      <c r="D31">
        <f>INDEX(ClubsClassification!$C:$C,MATCH($A31,ClubsClassification!$B:$B,0))</f>
        <v>2</v>
      </c>
      <c r="F31">
        <f>INDEX(ClubsClassification!$D:$D,MATCH($A31,ClubsClassification!$B:$B,0))</f>
        <v>2</v>
      </c>
      <c r="H31">
        <f>INDEX(ClubsClassification!$D:$D,MATCH($A31,ClubsClassification!$B:$B,0))</f>
        <v>2</v>
      </c>
      <c r="J31">
        <f>INDEX(ClubsClassification!$E:$E,MATCH($A31,ClubsClassification!$B:$B,0))</f>
        <v>0</v>
      </c>
      <c r="L31">
        <f>INDEX(ClubsClassification!$E:$E,MATCH($A31,ClubsClassification!$B:$B,0))</f>
        <v>0</v>
      </c>
    </row>
    <row r="32" spans="1:12" x14ac:dyDescent="0.25">
      <c r="A32" t="s">
        <v>447</v>
      </c>
      <c r="B32" t="str">
        <f>INDEX(ClubsClassification!$C:$C,MATCH($A32,ClubsClassification!$B:$B,0))</f>
        <v>-</v>
      </c>
      <c r="D32" t="str">
        <f>INDEX(ClubsClassification!$C:$C,MATCH($A32,ClubsClassification!$B:$B,0))</f>
        <v>-</v>
      </c>
      <c r="F32" t="str">
        <f>INDEX(ClubsClassification!$D:$D,MATCH($A32,ClubsClassification!$B:$B,0))</f>
        <v>-</v>
      </c>
      <c r="H32" t="str">
        <f>INDEX(ClubsClassification!$D:$D,MATCH($A32,ClubsClassification!$B:$B,0))</f>
        <v>-</v>
      </c>
      <c r="J32">
        <f>INDEX(ClubsClassification!$E:$E,MATCH($A32,ClubsClassification!$B:$B,0))</f>
        <v>1</v>
      </c>
      <c r="L32">
        <f>INDEX(ClubsClassification!$E:$E,MATCH($A32,ClubsClassification!$B:$B,0))</f>
        <v>1</v>
      </c>
    </row>
    <row r="33" spans="1:12" x14ac:dyDescent="0.25">
      <c r="A33" t="s">
        <v>425</v>
      </c>
      <c r="B33">
        <f>INDEX(ClubsClassification!$C:$C,MATCH($A33,ClubsClassification!$B:$B,0))</f>
        <v>3</v>
      </c>
      <c r="D33">
        <f>INDEX(ClubsClassification!$C:$C,MATCH($A33,ClubsClassification!$B:$B,0))</f>
        <v>3</v>
      </c>
      <c r="F33">
        <f>INDEX(ClubsClassification!$D:$D,MATCH($A33,ClubsClassification!$B:$B,0))</f>
        <v>1</v>
      </c>
      <c r="H33">
        <f>INDEX(ClubsClassification!$D:$D,MATCH($A33,ClubsClassification!$B:$B,0))</f>
        <v>1</v>
      </c>
      <c r="J33" t="str">
        <f>INDEX(ClubsClassification!$E:$E,MATCH($A33,ClubsClassification!$B:$B,0))</f>
        <v>-</v>
      </c>
      <c r="L33" t="str">
        <f>INDEX(ClubsClassification!$E:$E,MATCH($A33,ClubsClassification!$B:$B,0))</f>
        <v>-</v>
      </c>
    </row>
    <row r="34" spans="1:12" x14ac:dyDescent="0.25">
      <c r="A34" t="s">
        <v>354</v>
      </c>
      <c r="B34" t="str">
        <f>INDEX(ClubsClassification!$C:$C,MATCH($A34,ClubsClassification!$B:$B,0))</f>
        <v>1 Q</v>
      </c>
      <c r="D34" t="str">
        <f>INDEX(ClubsClassification!$C:$C,MATCH($A34,ClubsClassification!$B:$B,0))</f>
        <v>1 Q</v>
      </c>
      <c r="F34" t="str">
        <f>INDEX(ClubsClassification!$D:$D,MATCH($A34,ClubsClassification!$B:$B,0))</f>
        <v>1 Q</v>
      </c>
      <c r="H34" t="str">
        <f>INDEX(ClubsClassification!$D:$D,MATCH($A34,ClubsClassification!$B:$B,0))</f>
        <v>1 Q</v>
      </c>
      <c r="J34">
        <f>INDEX(ClubsClassification!$E:$E,MATCH($A34,ClubsClassification!$B:$B,0))</f>
        <v>0</v>
      </c>
      <c r="L34">
        <f>INDEX(ClubsClassification!$E:$E,MATCH($A34,ClubsClassification!$B:$B,0))</f>
        <v>0</v>
      </c>
    </row>
    <row r="35" spans="1:12" x14ac:dyDescent="0.25">
      <c r="A35" t="s">
        <v>498</v>
      </c>
      <c r="B35" t="str">
        <f>INDEX(ClubsClassification!$C:$C,MATCH($A35,ClubsClassification!$B:$B,0))</f>
        <v>1 Q1</v>
      </c>
      <c r="D35" t="str">
        <f>INDEX(ClubsClassification!$C:$C,MATCH($A35,ClubsClassification!$B:$B,0))</f>
        <v>1 Q1</v>
      </c>
      <c r="F35" t="str">
        <f>INDEX(ClubsClassification!$D:$D,MATCH($A35,ClubsClassification!$B:$B,0))</f>
        <v>1 Q1</v>
      </c>
      <c r="H35" t="str">
        <f>INDEX(ClubsClassification!$D:$D,MATCH($A35,ClubsClassification!$B:$B,0))</f>
        <v>1 Q1</v>
      </c>
      <c r="J35" t="str">
        <f>INDEX(ClubsClassification!$E:$E,MATCH($A35,ClubsClassification!$B:$B,0))</f>
        <v>1Q2</v>
      </c>
      <c r="L35" t="str">
        <f>INDEX(ClubsClassification!$E:$E,MATCH($A35,ClubsClassification!$B:$B,0))</f>
        <v>1Q2</v>
      </c>
    </row>
    <row r="36" spans="1:12" x14ac:dyDescent="0.25">
      <c r="A36" t="s">
        <v>406</v>
      </c>
      <c r="B36" t="e">
        <f>INDEX(ClubsClassification!$C:$C,MATCH($A36,ClubsClassification!$B:$B,0))</f>
        <v>#N/A</v>
      </c>
      <c r="D36" t="e">
        <f>INDEX(ClubsClassification!$C:$C,MATCH($A36,ClubsClassification!$B:$B,0))</f>
        <v>#N/A</v>
      </c>
      <c r="F36" t="e">
        <f>INDEX(ClubsClassification!$D:$D,MATCH($A36,ClubsClassification!$B:$B,0))</f>
        <v>#N/A</v>
      </c>
      <c r="H36" t="e">
        <f>INDEX(ClubsClassification!$D:$D,MATCH($A36,ClubsClassification!$B:$B,0))</f>
        <v>#N/A</v>
      </c>
      <c r="J36" t="e">
        <f>INDEX(ClubsClassification!$E:$E,MATCH($A36,ClubsClassification!$B:$B,0))</f>
        <v>#N/A</v>
      </c>
      <c r="L36" t="e">
        <f>INDEX(ClubsClassification!$E:$E,MATCH($A36,ClubsClassification!$B:$B,0))</f>
        <v>#N/A</v>
      </c>
    </row>
    <row r="37" spans="1:12" x14ac:dyDescent="0.25">
      <c r="A37" t="s">
        <v>404</v>
      </c>
      <c r="B37" t="str">
        <f>INDEX(ClubsClassification!$C:$C,MATCH($A37,ClubsClassification!$B:$B,0))</f>
        <v>1 Q</v>
      </c>
      <c r="D37" t="str">
        <f>INDEX(ClubsClassification!$C:$C,MATCH($A37,ClubsClassification!$B:$B,0))</f>
        <v>1 Q</v>
      </c>
      <c r="F37" t="str">
        <f>INDEX(ClubsClassification!$D:$D,MATCH($A37,ClubsClassification!$B:$B,0))</f>
        <v>1 Q</v>
      </c>
      <c r="H37" t="str">
        <f>INDEX(ClubsClassification!$D:$D,MATCH($A37,ClubsClassification!$B:$B,0))</f>
        <v>1 Q</v>
      </c>
      <c r="J37">
        <f>INDEX(ClubsClassification!$E:$E,MATCH($A37,ClubsClassification!$B:$B,0))</f>
        <v>0</v>
      </c>
      <c r="L37">
        <f>INDEX(ClubsClassification!$E:$E,MATCH($A37,ClubsClassification!$B:$B,0))</f>
        <v>0</v>
      </c>
    </row>
    <row r="38" spans="1:12" x14ac:dyDescent="0.25">
      <c r="A38" t="s">
        <v>495</v>
      </c>
      <c r="B38">
        <f>INDEX(ClubsClassification!$C:$C,MATCH($A38,ClubsClassification!$B:$B,0))</f>
        <v>1</v>
      </c>
      <c r="D38">
        <f>INDEX(ClubsClassification!$C:$C,MATCH($A38,ClubsClassification!$B:$B,0))</f>
        <v>1</v>
      </c>
      <c r="F38">
        <f>INDEX(ClubsClassification!$D:$D,MATCH($A38,ClubsClassification!$B:$B,0))</f>
        <v>1</v>
      </c>
      <c r="H38">
        <f>INDEX(ClubsClassification!$D:$D,MATCH($A38,ClubsClassification!$B:$B,0))</f>
        <v>1</v>
      </c>
      <c r="J38">
        <f>INDEX(ClubsClassification!$E:$E,MATCH($A38,ClubsClassification!$B:$B,0))</f>
        <v>1</v>
      </c>
      <c r="L38">
        <f>INDEX(ClubsClassification!$E:$E,MATCH($A38,ClubsClassification!$B:$B,0))</f>
        <v>1</v>
      </c>
    </row>
    <row r="39" spans="1:12" x14ac:dyDescent="0.25">
      <c r="A39" t="s">
        <v>331</v>
      </c>
      <c r="B39">
        <f>INDEX(ClubsClassification!$C:$C,MATCH($A39,ClubsClassification!$B:$B,0))</f>
        <v>2</v>
      </c>
      <c r="D39">
        <f>INDEX(ClubsClassification!$C:$C,MATCH($A39,ClubsClassification!$B:$B,0))</f>
        <v>2</v>
      </c>
      <c r="F39">
        <f>INDEX(ClubsClassification!$D:$D,MATCH($A39,ClubsClassification!$B:$B,0))</f>
        <v>2</v>
      </c>
      <c r="H39">
        <f>INDEX(ClubsClassification!$D:$D,MATCH($A39,ClubsClassification!$B:$B,0))</f>
        <v>2</v>
      </c>
      <c r="J39">
        <f>INDEX(ClubsClassification!$E:$E,MATCH($A39,ClubsClassification!$B:$B,0))</f>
        <v>0</v>
      </c>
      <c r="L39">
        <f>INDEX(ClubsClassification!$E:$E,MATCH($A39,ClubsClassification!$B:$B,0))</f>
        <v>0</v>
      </c>
    </row>
    <row r="40" spans="1:12" x14ac:dyDescent="0.25">
      <c r="A40" t="s">
        <v>365</v>
      </c>
      <c r="B40">
        <f>INDEX(ClubsClassification!$C:$C,MATCH($A40,ClubsClassification!$B:$B,0))</f>
        <v>2</v>
      </c>
      <c r="D40">
        <f>INDEX(ClubsClassification!$C:$C,MATCH($A40,ClubsClassification!$B:$B,0))</f>
        <v>2</v>
      </c>
      <c r="F40">
        <f>INDEX(ClubsClassification!$D:$D,MATCH($A40,ClubsClassification!$B:$B,0))</f>
        <v>2</v>
      </c>
      <c r="H40">
        <f>INDEX(ClubsClassification!$D:$D,MATCH($A40,ClubsClassification!$B:$B,0))</f>
        <v>2</v>
      </c>
      <c r="J40">
        <f>INDEX(ClubsClassification!$E:$E,MATCH($A40,ClubsClassification!$B:$B,0))</f>
        <v>0</v>
      </c>
      <c r="L40">
        <f>INDEX(ClubsClassification!$E:$E,MATCH($A40,ClubsClassification!$B:$B,0))</f>
        <v>0</v>
      </c>
    </row>
    <row r="41" spans="1:12" x14ac:dyDescent="0.25">
      <c r="A41" t="s">
        <v>332</v>
      </c>
      <c r="B41" t="str">
        <f>INDEX(ClubsClassification!$C:$C,MATCH($A41,ClubsClassification!$B:$B,0))</f>
        <v>1 Q</v>
      </c>
      <c r="D41" t="str">
        <f>INDEX(ClubsClassification!$C:$C,MATCH($A41,ClubsClassification!$B:$B,0))</f>
        <v>1 Q</v>
      </c>
      <c r="F41" t="str">
        <f>INDEX(ClubsClassification!$D:$D,MATCH($A41,ClubsClassification!$B:$B,0))</f>
        <v>1 Q</v>
      </c>
      <c r="H41" t="str">
        <f>INDEX(ClubsClassification!$D:$D,MATCH($A41,ClubsClassification!$B:$B,0))</f>
        <v>1 Q</v>
      </c>
      <c r="J41">
        <f>INDEX(ClubsClassification!$E:$E,MATCH($A41,ClubsClassification!$B:$B,0))</f>
        <v>0</v>
      </c>
      <c r="L41">
        <f>INDEX(ClubsClassification!$E:$E,MATCH($A41,ClubsClassification!$B:$B,0))</f>
        <v>0</v>
      </c>
    </row>
    <row r="42" spans="1:12" x14ac:dyDescent="0.25">
      <c r="A42" t="s">
        <v>435</v>
      </c>
      <c r="B42" t="e">
        <f>INDEX(ClubsClassification!$C:$C,MATCH($A42,ClubsClassification!$B:$B,0))</f>
        <v>#N/A</v>
      </c>
      <c r="D42" t="e">
        <f>INDEX(ClubsClassification!$C:$C,MATCH($A42,ClubsClassification!$B:$B,0))</f>
        <v>#N/A</v>
      </c>
      <c r="F42" t="e">
        <f>INDEX(ClubsClassification!$D:$D,MATCH($A42,ClubsClassification!$B:$B,0))</f>
        <v>#N/A</v>
      </c>
      <c r="H42" t="e">
        <f>INDEX(ClubsClassification!$D:$D,MATCH($A42,ClubsClassification!$B:$B,0))</f>
        <v>#N/A</v>
      </c>
      <c r="J42" t="e">
        <f>INDEX(ClubsClassification!$E:$E,MATCH($A42,ClubsClassification!$B:$B,0))</f>
        <v>#N/A</v>
      </c>
      <c r="L42" t="e">
        <f>INDEX(ClubsClassification!$E:$E,MATCH($A42,ClubsClassification!$B:$B,0))</f>
        <v>#N/A</v>
      </c>
    </row>
    <row r="43" spans="1:12" x14ac:dyDescent="0.25">
      <c r="A43" t="s">
        <v>515</v>
      </c>
      <c r="B43">
        <f>INDEX(ClubsClassification!$C:$C,MATCH($A43,ClubsClassification!$B:$B,0))</f>
        <v>1</v>
      </c>
      <c r="D43">
        <f>INDEX(ClubsClassification!$C:$C,MATCH($A43,ClubsClassification!$B:$B,0))</f>
        <v>1</v>
      </c>
      <c r="F43">
        <f>INDEX(ClubsClassification!$D:$D,MATCH($A43,ClubsClassification!$B:$B,0))</f>
        <v>2</v>
      </c>
      <c r="H43">
        <f>INDEX(ClubsClassification!$D:$D,MATCH($A43,ClubsClassification!$B:$B,0))</f>
        <v>2</v>
      </c>
      <c r="J43">
        <f>INDEX(ClubsClassification!$E:$E,MATCH($A43,ClubsClassification!$B:$B,0))</f>
        <v>1</v>
      </c>
      <c r="L43">
        <f>INDEX(ClubsClassification!$E:$E,MATCH($A43,ClubsClassification!$B:$B,0))</f>
        <v>1</v>
      </c>
    </row>
    <row r="44" spans="1:12" x14ac:dyDescent="0.25">
      <c r="A44" t="s">
        <v>509</v>
      </c>
      <c r="B44" t="str">
        <f>INDEX(ClubsClassification!$C:$C,MATCH($A44,ClubsClassification!$B:$B,0))</f>
        <v>1 Q1</v>
      </c>
      <c r="D44" t="str">
        <f>INDEX(ClubsClassification!$C:$C,MATCH($A44,ClubsClassification!$B:$B,0))</f>
        <v>1 Q1</v>
      </c>
      <c r="F44" t="str">
        <f>INDEX(ClubsClassification!$D:$D,MATCH($A44,ClubsClassification!$B:$B,0))</f>
        <v>1 Q1</v>
      </c>
      <c r="H44" t="str">
        <f>INDEX(ClubsClassification!$D:$D,MATCH($A44,ClubsClassification!$B:$B,0))</f>
        <v>1 Q1</v>
      </c>
      <c r="J44" t="str">
        <f>INDEX(ClubsClassification!$E:$E,MATCH($A44,ClubsClassification!$B:$B,0))</f>
        <v>1Q2</v>
      </c>
      <c r="L44" t="str">
        <f>INDEX(ClubsClassification!$E:$E,MATCH($A44,ClubsClassification!$B:$B,0))</f>
        <v>1Q2</v>
      </c>
    </row>
    <row r="45" spans="1:12" x14ac:dyDescent="0.25">
      <c r="A45" t="s">
        <v>518</v>
      </c>
      <c r="B45" t="str">
        <f>INDEX(ClubsClassification!$C:$C,MATCH($A45,ClubsClassification!$B:$B,0))</f>
        <v>1 Q1</v>
      </c>
      <c r="D45" t="str">
        <f>INDEX(ClubsClassification!$C:$C,MATCH($A45,ClubsClassification!$B:$B,0))</f>
        <v>1 Q1</v>
      </c>
      <c r="F45" t="str">
        <f>INDEX(ClubsClassification!$D:$D,MATCH($A45,ClubsClassification!$B:$B,0))</f>
        <v>1 Q1</v>
      </c>
      <c r="H45" t="str">
        <f>INDEX(ClubsClassification!$D:$D,MATCH($A45,ClubsClassification!$B:$B,0))</f>
        <v>1 Q1</v>
      </c>
      <c r="J45" t="str">
        <f>INDEX(ClubsClassification!$E:$E,MATCH($A45,ClubsClassification!$B:$B,0))</f>
        <v>1Q2</v>
      </c>
      <c r="L45" t="str">
        <f>INDEX(ClubsClassification!$E:$E,MATCH($A45,ClubsClassification!$B:$B,0))</f>
        <v>1Q2</v>
      </c>
    </row>
    <row r="46" spans="1:12" x14ac:dyDescent="0.25">
      <c r="A46" t="s">
        <v>490</v>
      </c>
      <c r="B46" t="e">
        <f>INDEX(ClubsClassification!$C:$C,MATCH($A46,ClubsClassification!$B:$B,0))</f>
        <v>#N/A</v>
      </c>
      <c r="D46" t="e">
        <f>INDEX(ClubsClassification!$C:$C,MATCH($A46,ClubsClassification!$B:$B,0))</f>
        <v>#N/A</v>
      </c>
      <c r="F46" t="e">
        <f>INDEX(ClubsClassification!$D:$D,MATCH($A46,ClubsClassification!$B:$B,0))</f>
        <v>#N/A</v>
      </c>
      <c r="H46" t="e">
        <f>INDEX(ClubsClassification!$D:$D,MATCH($A46,ClubsClassification!$B:$B,0))</f>
        <v>#N/A</v>
      </c>
      <c r="J46" t="e">
        <f>INDEX(ClubsClassification!$E:$E,MATCH($A46,ClubsClassification!$B:$B,0))</f>
        <v>#N/A</v>
      </c>
      <c r="L46" t="e">
        <f>INDEX(ClubsClassification!$E:$E,MATCH($A46,ClubsClassification!$B:$B,0))</f>
        <v>#N/A</v>
      </c>
    </row>
    <row r="47" spans="1:12" x14ac:dyDescent="0.25">
      <c r="A47" t="s">
        <v>349</v>
      </c>
      <c r="B47">
        <f>INDEX(ClubsClassification!$C:$C,MATCH($A47,ClubsClassification!$B:$B,0))</f>
        <v>2</v>
      </c>
      <c r="D47">
        <f>INDEX(ClubsClassification!$C:$C,MATCH($A47,ClubsClassification!$B:$B,0))</f>
        <v>2</v>
      </c>
      <c r="F47">
        <f>INDEX(ClubsClassification!$D:$D,MATCH($A47,ClubsClassification!$B:$B,0))</f>
        <v>2</v>
      </c>
      <c r="H47">
        <f>INDEX(ClubsClassification!$D:$D,MATCH($A47,ClubsClassification!$B:$B,0))</f>
        <v>2</v>
      </c>
      <c r="J47">
        <f>INDEX(ClubsClassification!$E:$E,MATCH($A47,ClubsClassification!$B:$B,0))</f>
        <v>0</v>
      </c>
      <c r="L47">
        <f>INDEX(ClubsClassification!$E:$E,MATCH($A47,ClubsClassification!$B:$B,0))</f>
        <v>0</v>
      </c>
    </row>
    <row r="48" spans="1:12" x14ac:dyDescent="0.25">
      <c r="A48" t="s">
        <v>531</v>
      </c>
      <c r="B48" t="str">
        <f>INDEX(ClubsClassification!$C:$C,MATCH($A48,ClubsClassification!$B:$B,0))</f>
        <v>1 Q1</v>
      </c>
      <c r="D48" t="str">
        <f>INDEX(ClubsClassification!$C:$C,MATCH($A48,ClubsClassification!$B:$B,0))</f>
        <v>1 Q1</v>
      </c>
      <c r="F48" t="str">
        <f>INDEX(ClubsClassification!$D:$D,MATCH($A48,ClubsClassification!$B:$B,0))</f>
        <v>-</v>
      </c>
      <c r="H48" t="str">
        <f>INDEX(ClubsClassification!$D:$D,MATCH($A48,ClubsClassification!$B:$B,0))</f>
        <v>-</v>
      </c>
      <c r="J48" t="str">
        <f>INDEX(ClubsClassification!$E:$E,MATCH($A48,ClubsClassification!$B:$B,0))</f>
        <v>1Q1</v>
      </c>
      <c r="L48" t="str">
        <f>INDEX(ClubsClassification!$E:$E,MATCH($A48,ClubsClassification!$B:$B,0))</f>
        <v>1Q1</v>
      </c>
    </row>
    <row r="49" spans="1:12" x14ac:dyDescent="0.25">
      <c r="A49" t="s">
        <v>459</v>
      </c>
      <c r="B49">
        <f>INDEX(ClubsClassification!$C:$C,MATCH($A49,ClubsClassification!$B:$B,0))</f>
        <v>1</v>
      </c>
      <c r="D49">
        <f>INDEX(ClubsClassification!$C:$C,MATCH($A49,ClubsClassification!$B:$B,0))</f>
        <v>1</v>
      </c>
      <c r="F49">
        <f>INDEX(ClubsClassification!$D:$D,MATCH($A49,ClubsClassification!$B:$B,0))</f>
        <v>0</v>
      </c>
      <c r="H49">
        <f>INDEX(ClubsClassification!$D:$D,MATCH($A49,ClubsClassification!$B:$B,0))</f>
        <v>0</v>
      </c>
      <c r="J49">
        <f>INDEX(ClubsClassification!$E:$E,MATCH($A49,ClubsClassification!$B:$B,0))</f>
        <v>0</v>
      </c>
      <c r="L49">
        <f>INDEX(ClubsClassification!$E:$E,MATCH($A49,ClubsClassification!$B:$B,0))</f>
        <v>0</v>
      </c>
    </row>
    <row r="50" spans="1:12" x14ac:dyDescent="0.25">
      <c r="A50" t="s">
        <v>445</v>
      </c>
      <c r="B50" t="str">
        <f>INDEX(ClubsClassification!$C:$C,MATCH($A50,ClubsClassification!$B:$B,0))</f>
        <v>-</v>
      </c>
      <c r="D50" t="str">
        <f>INDEX(ClubsClassification!$C:$C,MATCH($A50,ClubsClassification!$B:$B,0))</f>
        <v>-</v>
      </c>
      <c r="F50">
        <f>INDEX(ClubsClassification!$D:$D,MATCH($A50,ClubsClassification!$B:$B,0))</f>
        <v>1</v>
      </c>
      <c r="H50">
        <f>INDEX(ClubsClassification!$D:$D,MATCH($A50,ClubsClassification!$B:$B,0))</f>
        <v>1</v>
      </c>
      <c r="J50" t="str">
        <f>INDEX(ClubsClassification!$E:$E,MATCH($A50,ClubsClassification!$B:$B,0))</f>
        <v>-</v>
      </c>
      <c r="L50" t="str">
        <f>INDEX(ClubsClassification!$E:$E,MATCH($A50,ClubsClassification!$B:$B,0))</f>
        <v>-</v>
      </c>
    </row>
    <row r="51" spans="1:12" x14ac:dyDescent="0.25">
      <c r="A51" t="s">
        <v>511</v>
      </c>
      <c r="B51" t="str">
        <f>INDEX(ClubsClassification!$C:$C,MATCH($A51,ClubsClassification!$B:$B,0))</f>
        <v>1 Q1</v>
      </c>
      <c r="D51" t="str">
        <f>INDEX(ClubsClassification!$C:$C,MATCH($A51,ClubsClassification!$B:$B,0))</f>
        <v>1 Q1</v>
      </c>
      <c r="F51" t="str">
        <f>INDEX(ClubsClassification!$D:$D,MATCH($A51,ClubsClassification!$B:$B,0))</f>
        <v>-</v>
      </c>
      <c r="H51" t="str">
        <f>INDEX(ClubsClassification!$D:$D,MATCH($A51,ClubsClassification!$B:$B,0))</f>
        <v>-</v>
      </c>
      <c r="J51" t="str">
        <f>INDEX(ClubsClassification!$E:$E,MATCH($A51,ClubsClassification!$B:$B,0))</f>
        <v>1Q1</v>
      </c>
      <c r="L51" t="str">
        <f>INDEX(ClubsClassification!$E:$E,MATCH($A51,ClubsClassification!$B:$B,0))</f>
        <v>1Q1</v>
      </c>
    </row>
    <row r="52" spans="1:12" x14ac:dyDescent="0.25">
      <c r="A52" t="s">
        <v>487</v>
      </c>
      <c r="B52">
        <f>INDEX(ClubsClassification!$C:$C,MATCH($A52,ClubsClassification!$B:$B,0))</f>
        <v>3</v>
      </c>
      <c r="D52">
        <f>INDEX(ClubsClassification!$C:$C,MATCH($A52,ClubsClassification!$B:$B,0))</f>
        <v>3</v>
      </c>
      <c r="F52">
        <f>INDEX(ClubsClassification!$D:$D,MATCH($A52,ClubsClassification!$B:$B,0))</f>
        <v>2</v>
      </c>
      <c r="H52">
        <f>INDEX(ClubsClassification!$D:$D,MATCH($A52,ClubsClassification!$B:$B,0))</f>
        <v>2</v>
      </c>
      <c r="J52">
        <f>INDEX(ClubsClassification!$E:$E,MATCH($A52,ClubsClassification!$B:$B,0))</f>
        <v>1</v>
      </c>
      <c r="L52">
        <f>INDEX(ClubsClassification!$E:$E,MATCH($A52,ClubsClassification!$B:$B,0))</f>
        <v>1</v>
      </c>
    </row>
    <row r="53" spans="1:12" x14ac:dyDescent="0.25">
      <c r="A53" t="s">
        <v>517</v>
      </c>
      <c r="B53" t="str">
        <f>INDEX(ClubsClassification!$C:$C,MATCH($A53,ClubsClassification!$B:$B,0))</f>
        <v>1 Q1</v>
      </c>
      <c r="D53" t="str">
        <f>INDEX(ClubsClassification!$C:$C,MATCH($A53,ClubsClassification!$B:$B,0))</f>
        <v>1 Q1</v>
      </c>
      <c r="F53" t="str">
        <f>INDEX(ClubsClassification!$D:$D,MATCH($A53,ClubsClassification!$B:$B,0))</f>
        <v>-</v>
      </c>
      <c r="H53" t="str">
        <f>INDEX(ClubsClassification!$D:$D,MATCH($A53,ClubsClassification!$B:$B,0))</f>
        <v>-</v>
      </c>
      <c r="J53" t="str">
        <f>INDEX(ClubsClassification!$E:$E,MATCH($A53,ClubsClassification!$B:$B,0))</f>
        <v>1Q1</v>
      </c>
      <c r="L53" t="str">
        <f>INDEX(ClubsClassification!$E:$E,MATCH($A53,ClubsClassification!$B:$B,0))</f>
        <v>1Q1</v>
      </c>
    </row>
    <row r="54" spans="1:12" x14ac:dyDescent="0.25">
      <c r="A54" t="s">
        <v>524</v>
      </c>
      <c r="B54" t="str">
        <f>INDEX(ClubsClassification!$C:$C,MATCH($A54,ClubsClassification!$B:$B,0))</f>
        <v>1 Q1</v>
      </c>
      <c r="D54" t="str">
        <f>INDEX(ClubsClassification!$C:$C,MATCH($A54,ClubsClassification!$B:$B,0))</f>
        <v>1 Q1</v>
      </c>
      <c r="F54" t="str">
        <f>INDEX(ClubsClassification!$D:$D,MATCH($A54,ClubsClassification!$B:$B,0))</f>
        <v>-</v>
      </c>
      <c r="H54" t="str">
        <f>INDEX(ClubsClassification!$D:$D,MATCH($A54,ClubsClassification!$B:$B,0))</f>
        <v>-</v>
      </c>
      <c r="J54" t="str">
        <f>INDEX(ClubsClassification!$E:$E,MATCH($A54,ClubsClassification!$B:$B,0))</f>
        <v>1Q1</v>
      </c>
      <c r="L54" t="str">
        <f>INDEX(ClubsClassification!$E:$E,MATCH($A54,ClubsClassification!$B:$B,0))</f>
        <v>1Q1</v>
      </c>
    </row>
    <row r="55" spans="1:12" x14ac:dyDescent="0.25">
      <c r="A55" t="s">
        <v>325</v>
      </c>
      <c r="B55">
        <f>INDEX(ClubsClassification!$C:$C,MATCH($A55,ClubsClassification!$B:$B,0))</f>
        <v>2</v>
      </c>
      <c r="D55">
        <f>INDEX(ClubsClassification!$C:$C,MATCH($A55,ClubsClassification!$B:$B,0))</f>
        <v>2</v>
      </c>
      <c r="F55">
        <f>INDEX(ClubsClassification!$D:$D,MATCH($A55,ClubsClassification!$B:$B,0))</f>
        <v>2</v>
      </c>
      <c r="H55">
        <f>INDEX(ClubsClassification!$D:$D,MATCH($A55,ClubsClassification!$B:$B,0))</f>
        <v>2</v>
      </c>
      <c r="J55">
        <f>INDEX(ClubsClassification!$E:$E,MATCH($A55,ClubsClassification!$B:$B,0))</f>
        <v>0</v>
      </c>
      <c r="L55">
        <f>INDEX(ClubsClassification!$E:$E,MATCH($A55,ClubsClassification!$B:$B,0))</f>
        <v>0</v>
      </c>
    </row>
    <row r="56" spans="1:12" x14ac:dyDescent="0.25">
      <c r="A56" t="s">
        <v>536</v>
      </c>
      <c r="B56" t="str">
        <f>INDEX(ClubsClassification!$C:$C,MATCH($A56,ClubsClassification!$B:$B,0))</f>
        <v>1 Q1</v>
      </c>
      <c r="D56" t="str">
        <f>INDEX(ClubsClassification!$C:$C,MATCH($A56,ClubsClassification!$B:$B,0))</f>
        <v>1 Q1</v>
      </c>
      <c r="F56" t="str">
        <f>INDEX(ClubsClassification!$D:$D,MATCH($A56,ClubsClassification!$B:$B,0))</f>
        <v>-</v>
      </c>
      <c r="H56" t="str">
        <f>INDEX(ClubsClassification!$D:$D,MATCH($A56,ClubsClassification!$B:$B,0))</f>
        <v>-</v>
      </c>
      <c r="J56" t="str">
        <f>INDEX(ClubsClassification!$E:$E,MATCH($A56,ClubsClassification!$B:$B,0))</f>
        <v>1Q1</v>
      </c>
      <c r="L56" t="str">
        <f>INDEX(ClubsClassification!$E:$E,MATCH($A56,ClubsClassification!$B:$B,0))</f>
        <v>1Q1</v>
      </c>
    </row>
    <row r="57" spans="1:12" x14ac:dyDescent="0.25">
      <c r="A57" t="s">
        <v>508</v>
      </c>
      <c r="B57" t="str">
        <f>INDEX(ClubsClassification!$C:$C,MATCH($A57,ClubsClassification!$B:$B,0))</f>
        <v>1 Q1</v>
      </c>
      <c r="D57" t="str">
        <f>INDEX(ClubsClassification!$C:$C,MATCH($A57,ClubsClassification!$B:$B,0))</f>
        <v>1 Q1</v>
      </c>
      <c r="F57" t="str">
        <f>INDEX(ClubsClassification!$D:$D,MATCH($A57,ClubsClassification!$B:$B,0))</f>
        <v>1 Q1</v>
      </c>
      <c r="H57" t="str">
        <f>INDEX(ClubsClassification!$D:$D,MATCH($A57,ClubsClassification!$B:$B,0))</f>
        <v>1 Q1</v>
      </c>
      <c r="J57" t="str">
        <f>INDEX(ClubsClassification!$E:$E,MATCH($A57,ClubsClassification!$B:$B,0))</f>
        <v>1Q2</v>
      </c>
      <c r="L57" t="str">
        <f>INDEX(ClubsClassification!$E:$E,MATCH($A57,ClubsClassification!$B:$B,0))</f>
        <v>1Q2</v>
      </c>
    </row>
    <row r="58" spans="1:12" x14ac:dyDescent="0.25">
      <c r="A58" t="s">
        <v>396</v>
      </c>
      <c r="B58" t="str">
        <f>INDEX(ClubsClassification!$C:$C,MATCH($A58,ClubsClassification!$B:$B,0))</f>
        <v>1 Q</v>
      </c>
      <c r="D58" t="str">
        <f>INDEX(ClubsClassification!$C:$C,MATCH($A58,ClubsClassification!$B:$B,0))</f>
        <v>1 Q</v>
      </c>
      <c r="F58" t="str">
        <f>INDEX(ClubsClassification!$D:$D,MATCH($A58,ClubsClassification!$B:$B,0))</f>
        <v>1 Q</v>
      </c>
      <c r="H58" t="str">
        <f>INDEX(ClubsClassification!$D:$D,MATCH($A58,ClubsClassification!$B:$B,0))</f>
        <v>1 Q</v>
      </c>
      <c r="J58">
        <f>INDEX(ClubsClassification!$E:$E,MATCH($A58,ClubsClassification!$B:$B,0))</f>
        <v>0</v>
      </c>
      <c r="L58">
        <f>INDEX(ClubsClassification!$E:$E,MATCH($A58,ClubsClassification!$B:$B,0))</f>
        <v>0</v>
      </c>
    </row>
    <row r="59" spans="1:12" x14ac:dyDescent="0.25">
      <c r="A59" t="s">
        <v>382</v>
      </c>
      <c r="B59">
        <f>INDEX(ClubsClassification!$C:$C,MATCH($A59,ClubsClassification!$B:$B,0))</f>
        <v>1</v>
      </c>
      <c r="D59">
        <f>INDEX(ClubsClassification!$C:$C,MATCH($A59,ClubsClassification!$B:$B,0))</f>
        <v>1</v>
      </c>
      <c r="F59">
        <f>INDEX(ClubsClassification!$D:$D,MATCH($A59,ClubsClassification!$B:$B,0))</f>
        <v>1</v>
      </c>
      <c r="H59">
        <f>INDEX(ClubsClassification!$D:$D,MATCH($A59,ClubsClassification!$B:$B,0))</f>
        <v>1</v>
      </c>
      <c r="J59">
        <f>INDEX(ClubsClassification!$E:$E,MATCH($A59,ClubsClassification!$B:$B,0))</f>
        <v>0</v>
      </c>
      <c r="L59">
        <f>INDEX(ClubsClassification!$E:$E,MATCH($A59,ClubsClassification!$B:$B,0))</f>
        <v>0</v>
      </c>
    </row>
    <row r="60" spans="1:12" x14ac:dyDescent="0.25">
      <c r="A60" t="s">
        <v>335</v>
      </c>
      <c r="B60" t="str">
        <f>INDEX(ClubsClassification!$C:$C,MATCH($A60,ClubsClassification!$B:$B,0))</f>
        <v>1 Q</v>
      </c>
      <c r="D60" t="str">
        <f>INDEX(ClubsClassification!$C:$C,MATCH($A60,ClubsClassification!$B:$B,0))</f>
        <v>1 Q</v>
      </c>
      <c r="F60" t="str">
        <f>INDEX(ClubsClassification!$D:$D,MATCH($A60,ClubsClassification!$B:$B,0))</f>
        <v>1 Q</v>
      </c>
      <c r="H60" t="str">
        <f>INDEX(ClubsClassification!$D:$D,MATCH($A60,ClubsClassification!$B:$B,0))</f>
        <v>1 Q</v>
      </c>
      <c r="J60">
        <f>INDEX(ClubsClassification!$E:$E,MATCH($A60,ClubsClassification!$B:$B,0))</f>
        <v>0</v>
      </c>
      <c r="L60">
        <f>INDEX(ClubsClassification!$E:$E,MATCH($A60,ClubsClassification!$B:$B,0))</f>
        <v>0</v>
      </c>
    </row>
    <row r="61" spans="1:12" x14ac:dyDescent="0.25">
      <c r="A61" t="s">
        <v>333</v>
      </c>
      <c r="B61" t="str">
        <f>INDEX(ClubsClassification!$C:$C,MATCH($A61,ClubsClassification!$B:$B,0))</f>
        <v>1 Q</v>
      </c>
      <c r="D61" t="str">
        <f>INDEX(ClubsClassification!$C:$C,MATCH($A61,ClubsClassification!$B:$B,0))</f>
        <v>1 Q</v>
      </c>
      <c r="F61" t="str">
        <f>INDEX(ClubsClassification!$D:$D,MATCH($A61,ClubsClassification!$B:$B,0))</f>
        <v>1 Q</v>
      </c>
      <c r="H61" t="str">
        <f>INDEX(ClubsClassification!$D:$D,MATCH($A61,ClubsClassification!$B:$B,0))</f>
        <v>1 Q</v>
      </c>
      <c r="J61">
        <f>INDEX(ClubsClassification!$E:$E,MATCH($A61,ClubsClassification!$B:$B,0))</f>
        <v>0</v>
      </c>
      <c r="L61">
        <f>INDEX(ClubsClassification!$E:$E,MATCH($A61,ClubsClassification!$B:$B,0))</f>
        <v>0</v>
      </c>
    </row>
    <row r="62" spans="1:12" x14ac:dyDescent="0.25">
      <c r="A62" t="s">
        <v>397</v>
      </c>
      <c r="B62" t="str">
        <f>INDEX(ClubsClassification!$C:$C,MATCH($A62,ClubsClassification!$B:$B,0))</f>
        <v>1 Q</v>
      </c>
      <c r="D62" t="str">
        <f>INDEX(ClubsClassification!$C:$C,MATCH($A62,ClubsClassification!$B:$B,0))</f>
        <v>1 Q</v>
      </c>
      <c r="F62" t="str">
        <f>INDEX(ClubsClassification!$D:$D,MATCH($A62,ClubsClassification!$B:$B,0))</f>
        <v>1 Q</v>
      </c>
      <c r="H62" t="str">
        <f>INDEX(ClubsClassification!$D:$D,MATCH($A62,ClubsClassification!$B:$B,0))</f>
        <v>1 Q</v>
      </c>
      <c r="J62">
        <f>INDEX(ClubsClassification!$E:$E,MATCH($A62,ClubsClassification!$B:$B,0))</f>
        <v>0</v>
      </c>
      <c r="L62">
        <f>INDEX(ClubsClassification!$E:$E,MATCH($A62,ClubsClassification!$B:$B,0))</f>
        <v>0</v>
      </c>
    </row>
    <row r="63" spans="1:12" x14ac:dyDescent="0.25">
      <c r="A63" t="s">
        <v>469</v>
      </c>
      <c r="B63" t="str">
        <f>INDEX(ClubsClassification!$C:$C,MATCH($A63,ClubsClassification!$B:$B,0))</f>
        <v>-</v>
      </c>
      <c r="D63" t="str">
        <f>INDEX(ClubsClassification!$C:$C,MATCH($A63,ClubsClassification!$B:$B,0))</f>
        <v>-</v>
      </c>
      <c r="F63">
        <f>INDEX(ClubsClassification!$D:$D,MATCH($A63,ClubsClassification!$B:$B,0))</f>
        <v>1</v>
      </c>
      <c r="H63">
        <f>INDEX(ClubsClassification!$D:$D,MATCH($A63,ClubsClassification!$B:$B,0))</f>
        <v>1</v>
      </c>
      <c r="J63" t="str">
        <f>INDEX(ClubsClassification!$E:$E,MATCH($A63,ClubsClassification!$B:$B,0))</f>
        <v>-</v>
      </c>
      <c r="L63" t="str">
        <f>INDEX(ClubsClassification!$E:$E,MATCH($A63,ClubsClassification!$B:$B,0))</f>
        <v>-</v>
      </c>
    </row>
    <row r="64" spans="1:12" x14ac:dyDescent="0.25">
      <c r="A64" t="s">
        <v>512</v>
      </c>
      <c r="B64" t="str">
        <f>INDEX(ClubsClassification!$C:$C,MATCH($A64,ClubsClassification!$B:$B,0))</f>
        <v>1 Q1</v>
      </c>
      <c r="D64" t="str">
        <f>INDEX(ClubsClassification!$C:$C,MATCH($A64,ClubsClassification!$B:$B,0))</f>
        <v>1 Q1</v>
      </c>
      <c r="F64" t="str">
        <f>INDEX(ClubsClassification!$D:$D,MATCH($A64,ClubsClassification!$B:$B,0))</f>
        <v>1 Q1</v>
      </c>
      <c r="H64" t="str">
        <f>INDEX(ClubsClassification!$D:$D,MATCH($A64,ClubsClassification!$B:$B,0))</f>
        <v>1 Q1</v>
      </c>
      <c r="J64" t="str">
        <f>INDEX(ClubsClassification!$E:$E,MATCH($A64,ClubsClassification!$B:$B,0))</f>
        <v>1Q2</v>
      </c>
      <c r="L64" t="str">
        <f>INDEX(ClubsClassification!$E:$E,MATCH($A64,ClubsClassification!$B:$B,0))</f>
        <v>1Q2</v>
      </c>
    </row>
    <row r="65" spans="1:12" x14ac:dyDescent="0.25">
      <c r="A65" t="s">
        <v>458</v>
      </c>
      <c r="B65" t="str">
        <f>INDEX(ClubsClassification!$C:$C,MATCH($A65,ClubsClassification!$B:$B,0))</f>
        <v>-</v>
      </c>
      <c r="D65" t="str">
        <f>INDEX(ClubsClassification!$C:$C,MATCH($A65,ClubsClassification!$B:$B,0))</f>
        <v>-</v>
      </c>
      <c r="F65">
        <f>INDEX(ClubsClassification!$D:$D,MATCH($A65,ClubsClassification!$B:$B,0))</f>
        <v>2</v>
      </c>
      <c r="H65">
        <f>INDEX(ClubsClassification!$D:$D,MATCH($A65,ClubsClassification!$B:$B,0))</f>
        <v>2</v>
      </c>
      <c r="J65" t="str">
        <f>INDEX(ClubsClassification!$E:$E,MATCH($A65,ClubsClassification!$B:$B,0))</f>
        <v>-</v>
      </c>
      <c r="L65" t="str">
        <f>INDEX(ClubsClassification!$E:$E,MATCH($A65,ClubsClassification!$B:$B,0))</f>
        <v>-</v>
      </c>
    </row>
    <row r="66" spans="1:12" x14ac:dyDescent="0.25">
      <c r="A66" t="s">
        <v>444</v>
      </c>
      <c r="B66" t="str">
        <f>INDEX(ClubsClassification!$C:$C,MATCH($A66,ClubsClassification!$B:$B,0))</f>
        <v>-</v>
      </c>
      <c r="D66" t="str">
        <f>INDEX(ClubsClassification!$C:$C,MATCH($A66,ClubsClassification!$B:$B,0))</f>
        <v>-</v>
      </c>
      <c r="F66">
        <f>INDEX(ClubsClassification!$D:$D,MATCH($A66,ClubsClassification!$B:$B,0))</f>
        <v>1</v>
      </c>
      <c r="H66">
        <f>INDEX(ClubsClassification!$D:$D,MATCH($A66,ClubsClassification!$B:$B,0))</f>
        <v>1</v>
      </c>
      <c r="J66" t="str">
        <f>INDEX(ClubsClassification!$E:$E,MATCH($A66,ClubsClassification!$B:$B,0))</f>
        <v>-</v>
      </c>
      <c r="L66" t="str">
        <f>INDEX(ClubsClassification!$E:$E,MATCH($A66,ClubsClassification!$B:$B,0))</f>
        <v>-</v>
      </c>
    </row>
    <row r="67" spans="1:12" x14ac:dyDescent="0.25">
      <c r="A67" t="s">
        <v>493</v>
      </c>
      <c r="B67">
        <f>INDEX(ClubsClassification!$C:$C,MATCH($A67,ClubsClassification!$B:$B,0))</f>
        <v>4</v>
      </c>
      <c r="D67">
        <f>INDEX(ClubsClassification!$C:$C,MATCH($A67,ClubsClassification!$B:$B,0))</f>
        <v>4</v>
      </c>
      <c r="F67">
        <f>INDEX(ClubsClassification!$D:$D,MATCH($A67,ClubsClassification!$B:$B,0))</f>
        <v>2</v>
      </c>
      <c r="H67">
        <f>INDEX(ClubsClassification!$D:$D,MATCH($A67,ClubsClassification!$B:$B,0))</f>
        <v>2</v>
      </c>
      <c r="J67">
        <f>INDEX(ClubsClassification!$E:$E,MATCH($A67,ClubsClassification!$B:$B,0))</f>
        <v>1</v>
      </c>
      <c r="L67">
        <f>INDEX(ClubsClassification!$E:$E,MATCH($A67,ClubsClassification!$B:$B,0))</f>
        <v>1</v>
      </c>
    </row>
    <row r="68" spans="1:12" x14ac:dyDescent="0.25">
      <c r="A68" t="s">
        <v>431</v>
      </c>
      <c r="B68">
        <f>INDEX(ClubsClassification!$C:$C,MATCH($A68,ClubsClassification!$B:$B,0))</f>
        <v>1</v>
      </c>
      <c r="D68">
        <f>INDEX(ClubsClassification!$C:$C,MATCH($A68,ClubsClassification!$B:$B,0))</f>
        <v>1</v>
      </c>
      <c r="F68">
        <f>INDEX(ClubsClassification!$D:$D,MATCH($A68,ClubsClassification!$B:$B,0))</f>
        <v>1</v>
      </c>
      <c r="H68">
        <f>INDEX(ClubsClassification!$D:$D,MATCH($A68,ClubsClassification!$B:$B,0))</f>
        <v>1</v>
      </c>
      <c r="J68" t="str">
        <f>INDEX(ClubsClassification!$E:$E,MATCH($A68,ClubsClassification!$B:$B,0))</f>
        <v>-</v>
      </c>
      <c r="L68" t="str">
        <f>INDEX(ClubsClassification!$E:$E,MATCH($A68,ClubsClassification!$B:$B,0))</f>
        <v>-</v>
      </c>
    </row>
    <row r="69" spans="1:12" x14ac:dyDescent="0.25">
      <c r="A69" t="s">
        <v>427</v>
      </c>
      <c r="B69">
        <f>INDEX(ClubsClassification!$C:$C,MATCH($A69,ClubsClassification!$B:$B,0))</f>
        <v>3</v>
      </c>
      <c r="D69">
        <f>INDEX(ClubsClassification!$C:$C,MATCH($A69,ClubsClassification!$B:$B,0))</f>
        <v>3</v>
      </c>
      <c r="F69">
        <f>INDEX(ClubsClassification!$D:$D,MATCH($A69,ClubsClassification!$B:$B,0))</f>
        <v>1</v>
      </c>
      <c r="H69">
        <f>INDEX(ClubsClassification!$D:$D,MATCH($A69,ClubsClassification!$B:$B,0))</f>
        <v>1</v>
      </c>
      <c r="J69" t="str">
        <f>INDEX(ClubsClassification!$E:$E,MATCH($A69,ClubsClassification!$B:$B,0))</f>
        <v>-</v>
      </c>
      <c r="L69" t="str">
        <f>INDEX(ClubsClassification!$E:$E,MATCH($A69,ClubsClassification!$B:$B,0))</f>
        <v>-</v>
      </c>
    </row>
    <row r="70" spans="1:12" x14ac:dyDescent="0.25">
      <c r="A70" t="s">
        <v>513</v>
      </c>
      <c r="B70" t="str">
        <f>INDEX(ClubsClassification!$C:$C,MATCH($A70,ClubsClassification!$B:$B,0))</f>
        <v>1 Q1</v>
      </c>
      <c r="D70" t="str">
        <f>INDEX(ClubsClassification!$C:$C,MATCH($A70,ClubsClassification!$B:$B,0))</f>
        <v>1 Q1</v>
      </c>
      <c r="F70" t="str">
        <f>INDEX(ClubsClassification!$D:$D,MATCH($A70,ClubsClassification!$B:$B,0))</f>
        <v>1 Q1</v>
      </c>
      <c r="H70" t="str">
        <f>INDEX(ClubsClassification!$D:$D,MATCH($A70,ClubsClassification!$B:$B,0))</f>
        <v>1 Q1</v>
      </c>
      <c r="J70" t="str">
        <f>INDEX(ClubsClassification!$E:$E,MATCH($A70,ClubsClassification!$B:$B,0))</f>
        <v>1Q2</v>
      </c>
      <c r="L70" t="str">
        <f>INDEX(ClubsClassification!$E:$E,MATCH($A70,ClubsClassification!$B:$B,0))</f>
        <v>1Q2</v>
      </c>
    </row>
    <row r="71" spans="1:12" x14ac:dyDescent="0.25">
      <c r="A71" t="s">
        <v>503</v>
      </c>
      <c r="B71" t="str">
        <f>INDEX(ClubsClassification!$C:$C,MATCH($A71,ClubsClassification!$B:$B,0))</f>
        <v>1 Q1</v>
      </c>
      <c r="D71" t="str">
        <f>INDEX(ClubsClassification!$C:$C,MATCH($A71,ClubsClassification!$B:$B,0))</f>
        <v>1 Q1</v>
      </c>
      <c r="F71" t="str">
        <f>INDEX(ClubsClassification!$D:$D,MATCH($A71,ClubsClassification!$B:$B,0))</f>
        <v>-</v>
      </c>
      <c r="H71" t="str">
        <f>INDEX(ClubsClassification!$D:$D,MATCH($A71,ClubsClassification!$B:$B,0))</f>
        <v>-</v>
      </c>
      <c r="J71" t="str">
        <f>INDEX(ClubsClassification!$E:$E,MATCH($A71,ClubsClassification!$B:$B,0))</f>
        <v>1Q1</v>
      </c>
      <c r="L71" t="str">
        <f>INDEX(ClubsClassification!$E:$E,MATCH($A71,ClubsClassification!$B:$B,0))</f>
        <v>1Q1</v>
      </c>
    </row>
    <row r="72" spans="1:12" x14ac:dyDescent="0.25">
      <c r="A72" t="s">
        <v>519</v>
      </c>
      <c r="B72" t="str">
        <f>INDEX(ClubsClassification!$C:$C,MATCH($A72,ClubsClassification!$B:$B,0))</f>
        <v>1 Q1</v>
      </c>
      <c r="D72" t="str">
        <f>INDEX(ClubsClassification!$C:$C,MATCH($A72,ClubsClassification!$B:$B,0))</f>
        <v>1 Q1</v>
      </c>
      <c r="F72" t="str">
        <f>INDEX(ClubsClassification!$D:$D,MATCH($A72,ClubsClassification!$B:$B,0))</f>
        <v>-</v>
      </c>
      <c r="H72" t="str">
        <f>INDEX(ClubsClassification!$D:$D,MATCH($A72,ClubsClassification!$B:$B,0))</f>
        <v>-</v>
      </c>
      <c r="J72" t="str">
        <f>INDEX(ClubsClassification!$E:$E,MATCH($A72,ClubsClassification!$B:$B,0))</f>
        <v>1Q1</v>
      </c>
      <c r="L72" t="str">
        <f>INDEX(ClubsClassification!$E:$E,MATCH($A72,ClubsClassification!$B:$B,0))</f>
        <v>1Q1</v>
      </c>
    </row>
    <row r="73" spans="1:12" x14ac:dyDescent="0.25">
      <c r="A73" t="s">
        <v>526</v>
      </c>
      <c r="B73" t="str">
        <f>INDEX(ClubsClassification!$C:$C,MATCH($A73,ClubsClassification!$B:$B,0))</f>
        <v>1 Q1</v>
      </c>
      <c r="D73" t="str">
        <f>INDEX(ClubsClassification!$C:$C,MATCH($A73,ClubsClassification!$B:$B,0))</f>
        <v>1 Q1</v>
      </c>
      <c r="F73" t="str">
        <f>INDEX(ClubsClassification!$D:$D,MATCH($A73,ClubsClassification!$B:$B,0))</f>
        <v>-</v>
      </c>
      <c r="H73" t="str">
        <f>INDEX(ClubsClassification!$D:$D,MATCH($A73,ClubsClassification!$B:$B,0))</f>
        <v>-</v>
      </c>
      <c r="J73" t="str">
        <f>INDEX(ClubsClassification!$E:$E,MATCH($A73,ClubsClassification!$B:$B,0))</f>
        <v>1Q1</v>
      </c>
      <c r="L73" t="str">
        <f>INDEX(ClubsClassification!$E:$E,MATCH($A73,ClubsClassification!$B:$B,0))</f>
        <v>1Q1</v>
      </c>
    </row>
    <row r="74" spans="1:12" x14ac:dyDescent="0.25">
      <c r="A74" t="s">
        <v>530</v>
      </c>
      <c r="B74" t="str">
        <f>INDEX(ClubsClassification!$C:$C,MATCH($A74,ClubsClassification!$B:$B,0))</f>
        <v>1 Q1</v>
      </c>
      <c r="D74" t="str">
        <f>INDEX(ClubsClassification!$C:$C,MATCH($A74,ClubsClassification!$B:$B,0))</f>
        <v>1 Q1</v>
      </c>
      <c r="F74" t="str">
        <f>INDEX(ClubsClassification!$D:$D,MATCH($A74,ClubsClassification!$B:$B,0))</f>
        <v>1 Q1</v>
      </c>
      <c r="H74" t="str">
        <f>INDEX(ClubsClassification!$D:$D,MATCH($A74,ClubsClassification!$B:$B,0))</f>
        <v>1 Q1</v>
      </c>
      <c r="J74" t="str">
        <f>INDEX(ClubsClassification!$E:$E,MATCH($A74,ClubsClassification!$B:$B,0))</f>
        <v>1Q2</v>
      </c>
      <c r="L74" t="str">
        <f>INDEX(ClubsClassification!$E:$E,MATCH($A74,ClubsClassification!$B:$B,0))</f>
        <v>1Q2</v>
      </c>
    </row>
    <row r="75" spans="1:12" x14ac:dyDescent="0.25">
      <c r="A75" t="s">
        <v>488</v>
      </c>
      <c r="B75">
        <f>INDEX(ClubsClassification!$C:$C,MATCH($A75,ClubsClassification!$B:$B,0))</f>
        <v>3</v>
      </c>
      <c r="D75">
        <f>INDEX(ClubsClassification!$C:$C,MATCH($A75,ClubsClassification!$B:$B,0))</f>
        <v>3</v>
      </c>
      <c r="F75">
        <f>INDEX(ClubsClassification!$D:$D,MATCH($A75,ClubsClassification!$B:$B,0))</f>
        <v>2</v>
      </c>
      <c r="H75">
        <f>INDEX(ClubsClassification!$D:$D,MATCH($A75,ClubsClassification!$B:$B,0))</f>
        <v>2</v>
      </c>
      <c r="J75">
        <f>INDEX(ClubsClassification!$E:$E,MATCH($A75,ClubsClassification!$B:$B,0))</f>
        <v>1</v>
      </c>
      <c r="L75">
        <f>INDEX(ClubsClassification!$E:$E,MATCH($A75,ClubsClassification!$B:$B,0))</f>
        <v>1</v>
      </c>
    </row>
    <row r="76" spans="1:12" x14ac:dyDescent="0.25">
      <c r="A76" t="s">
        <v>352</v>
      </c>
      <c r="B76" t="str">
        <f>INDEX(ClubsClassification!$C:$C,MATCH($A76,ClubsClassification!$B:$B,0))</f>
        <v>1 Q</v>
      </c>
      <c r="D76" t="str">
        <f>INDEX(ClubsClassification!$C:$C,MATCH($A76,ClubsClassification!$B:$B,0))</f>
        <v>1 Q</v>
      </c>
      <c r="F76" t="str">
        <f>INDEX(ClubsClassification!$D:$D,MATCH($A76,ClubsClassification!$B:$B,0))</f>
        <v>1 Q</v>
      </c>
      <c r="H76" t="str">
        <f>INDEX(ClubsClassification!$D:$D,MATCH($A76,ClubsClassification!$B:$B,0))</f>
        <v>1 Q</v>
      </c>
      <c r="J76">
        <f>INDEX(ClubsClassification!$E:$E,MATCH($A76,ClubsClassification!$B:$B,0))</f>
        <v>0</v>
      </c>
      <c r="L76">
        <f>INDEX(ClubsClassification!$E:$E,MATCH($A76,ClubsClassification!$B:$B,0))</f>
        <v>0</v>
      </c>
    </row>
    <row r="77" spans="1:12" x14ac:dyDescent="0.25">
      <c r="A77" t="s">
        <v>422</v>
      </c>
      <c r="B77">
        <f>INDEX(ClubsClassification!$C:$C,MATCH($A77,ClubsClassification!$B:$B,0))</f>
        <v>3</v>
      </c>
      <c r="D77">
        <f>INDEX(ClubsClassification!$C:$C,MATCH($A77,ClubsClassification!$B:$B,0))</f>
        <v>3</v>
      </c>
      <c r="F77">
        <f>INDEX(ClubsClassification!$D:$D,MATCH($A77,ClubsClassification!$B:$B,0))</f>
        <v>1</v>
      </c>
      <c r="H77">
        <f>INDEX(ClubsClassification!$D:$D,MATCH($A77,ClubsClassification!$B:$B,0))</f>
        <v>1</v>
      </c>
      <c r="J77" t="str">
        <f>INDEX(ClubsClassification!$E:$E,MATCH($A77,ClubsClassification!$B:$B,0))</f>
        <v>-</v>
      </c>
      <c r="L77" t="str">
        <f>INDEX(ClubsClassification!$E:$E,MATCH($A77,ClubsClassification!$B:$B,0))</f>
        <v>-</v>
      </c>
    </row>
    <row r="78" spans="1:12" x14ac:dyDescent="0.25">
      <c r="A78" t="s">
        <v>451</v>
      </c>
      <c r="B78" t="str">
        <f>INDEX(ClubsClassification!$C:$C,MATCH($A78,ClubsClassification!$B:$B,0))</f>
        <v>-</v>
      </c>
      <c r="D78" t="str">
        <f>INDEX(ClubsClassification!$C:$C,MATCH($A78,ClubsClassification!$B:$B,0))</f>
        <v>-</v>
      </c>
      <c r="F78">
        <f>INDEX(ClubsClassification!$D:$D,MATCH($A78,ClubsClassification!$B:$B,0))</f>
        <v>2</v>
      </c>
      <c r="H78">
        <f>INDEX(ClubsClassification!$D:$D,MATCH($A78,ClubsClassification!$B:$B,0))</f>
        <v>2</v>
      </c>
      <c r="J78" t="str">
        <f>INDEX(ClubsClassification!$E:$E,MATCH($A78,ClubsClassification!$B:$B,0))</f>
        <v>-</v>
      </c>
      <c r="L78" t="str">
        <f>INDEX(ClubsClassification!$E:$E,MATCH($A78,ClubsClassification!$B:$B,0))</f>
        <v>-</v>
      </c>
    </row>
    <row r="79" spans="1:12" x14ac:dyDescent="0.25">
      <c r="A79" t="s">
        <v>430</v>
      </c>
      <c r="B79" t="str">
        <f>INDEX(ClubsClassification!$C:$C,MATCH($A79,ClubsClassification!$B:$B,0))</f>
        <v>1 Q1</v>
      </c>
      <c r="D79" t="str">
        <f>INDEX(ClubsClassification!$C:$C,MATCH($A79,ClubsClassification!$B:$B,0))</f>
        <v>1 Q1</v>
      </c>
      <c r="F79" t="str">
        <f>INDEX(ClubsClassification!$D:$D,MATCH($A79,ClubsClassification!$B:$B,0))</f>
        <v>1 Q1</v>
      </c>
      <c r="H79" t="str">
        <f>INDEX(ClubsClassification!$D:$D,MATCH($A79,ClubsClassification!$B:$B,0))</f>
        <v>1 Q1</v>
      </c>
      <c r="J79" t="str">
        <f>INDEX(ClubsClassification!$E:$E,MATCH($A79,ClubsClassification!$B:$B,0))</f>
        <v>1Q2</v>
      </c>
      <c r="L79" t="str">
        <f>INDEX(ClubsClassification!$E:$E,MATCH($A79,ClubsClassification!$B:$B,0))</f>
        <v>1Q2</v>
      </c>
    </row>
    <row r="80" spans="1:12" x14ac:dyDescent="0.25">
      <c r="A80" t="s">
        <v>434</v>
      </c>
      <c r="B80" t="str">
        <f>INDEX(ClubsClassification!$C:$C,MATCH($A80,ClubsClassification!$B:$B,0))</f>
        <v>-</v>
      </c>
      <c r="D80" t="str">
        <f>INDEX(ClubsClassification!$C:$C,MATCH($A80,ClubsClassification!$B:$B,0))</f>
        <v>-</v>
      </c>
      <c r="F80" t="str">
        <f>INDEX(ClubsClassification!$D:$D,MATCH($A80,ClubsClassification!$B:$B,0))</f>
        <v>-</v>
      </c>
      <c r="H80" t="str">
        <f>INDEX(ClubsClassification!$D:$D,MATCH($A80,ClubsClassification!$B:$B,0))</f>
        <v>-</v>
      </c>
      <c r="J80">
        <f>INDEX(ClubsClassification!$E:$E,MATCH($A80,ClubsClassification!$B:$B,0))</f>
        <v>1</v>
      </c>
      <c r="L80">
        <f>INDEX(ClubsClassification!$E:$E,MATCH($A80,ClubsClassification!$B:$B,0))</f>
        <v>1</v>
      </c>
    </row>
    <row r="81" spans="1:12" x14ac:dyDescent="0.25">
      <c r="A81" t="s">
        <v>528</v>
      </c>
      <c r="B81" t="str">
        <f>INDEX(ClubsClassification!$C:$C,MATCH($A81,ClubsClassification!$B:$B,0))</f>
        <v>1 Q1</v>
      </c>
      <c r="D81" t="str">
        <f>INDEX(ClubsClassification!$C:$C,MATCH($A81,ClubsClassification!$B:$B,0))</f>
        <v>1 Q1</v>
      </c>
      <c r="F81" t="str">
        <f>INDEX(ClubsClassification!$D:$D,MATCH($A81,ClubsClassification!$B:$B,0))</f>
        <v>-</v>
      </c>
      <c r="H81" t="str">
        <f>INDEX(ClubsClassification!$D:$D,MATCH($A81,ClubsClassification!$B:$B,0))</f>
        <v>-</v>
      </c>
      <c r="J81" t="str">
        <f>INDEX(ClubsClassification!$E:$E,MATCH($A81,ClubsClassification!$B:$B,0))</f>
        <v>1Q1</v>
      </c>
      <c r="L81" t="str">
        <f>INDEX(ClubsClassification!$E:$E,MATCH($A81,ClubsClassification!$B:$B,0))</f>
        <v>1Q1</v>
      </c>
    </row>
    <row r="82" spans="1:12" x14ac:dyDescent="0.25">
      <c r="A82" t="s">
        <v>436</v>
      </c>
      <c r="B82" t="str">
        <f>INDEX(ClubsClassification!$C:$C,MATCH($A82,ClubsClassification!$B:$B,0))</f>
        <v>-</v>
      </c>
      <c r="D82" t="str">
        <f>INDEX(ClubsClassification!$C:$C,MATCH($A82,ClubsClassification!$B:$B,0))</f>
        <v>-</v>
      </c>
      <c r="F82">
        <f>INDEX(ClubsClassification!$D:$D,MATCH($A82,ClubsClassification!$B:$B,0))</f>
        <v>1</v>
      </c>
      <c r="H82">
        <f>INDEX(ClubsClassification!$D:$D,MATCH($A82,ClubsClassification!$B:$B,0))</f>
        <v>1</v>
      </c>
      <c r="J82" t="str">
        <f>INDEX(ClubsClassification!$E:$E,MATCH($A82,ClubsClassification!$B:$B,0))</f>
        <v>-</v>
      </c>
      <c r="L82" t="str">
        <f>INDEX(ClubsClassification!$E:$E,MATCH($A82,ClubsClassification!$B:$B,0))</f>
        <v>-</v>
      </c>
    </row>
    <row r="83" spans="1:12" x14ac:dyDescent="0.25">
      <c r="A83" t="s">
        <v>455</v>
      </c>
      <c r="B83" t="str">
        <f>INDEX(ClubsClassification!$C:$C,MATCH($A83,ClubsClassification!$B:$B,0))</f>
        <v>-</v>
      </c>
      <c r="D83" t="str">
        <f>INDEX(ClubsClassification!$C:$C,MATCH($A83,ClubsClassification!$B:$B,0))</f>
        <v>-</v>
      </c>
      <c r="F83" t="str">
        <f>INDEX(ClubsClassification!$D:$D,MATCH($A83,ClubsClassification!$B:$B,0))</f>
        <v>-</v>
      </c>
      <c r="H83" t="str">
        <f>INDEX(ClubsClassification!$D:$D,MATCH($A83,ClubsClassification!$B:$B,0))</f>
        <v>-</v>
      </c>
      <c r="J83">
        <f>INDEX(ClubsClassification!$E:$E,MATCH($A83,ClubsClassification!$B:$B,0))</f>
        <v>1</v>
      </c>
      <c r="L83">
        <f>INDEX(ClubsClassification!$E:$E,MATCH($A83,ClubsClassification!$B:$B,0))</f>
        <v>1</v>
      </c>
    </row>
    <row r="84" spans="1:12" x14ac:dyDescent="0.25">
      <c r="A84" t="s">
        <v>532</v>
      </c>
      <c r="B84" t="str">
        <f>INDEX(ClubsClassification!$C:$C,MATCH($A84,ClubsClassification!$B:$B,0))</f>
        <v>1 Q1</v>
      </c>
      <c r="D84" t="str">
        <f>INDEX(ClubsClassification!$C:$C,MATCH($A84,ClubsClassification!$B:$B,0))</f>
        <v>1 Q1</v>
      </c>
      <c r="F84" t="str">
        <f>INDEX(ClubsClassification!$D:$D,MATCH($A84,ClubsClassification!$B:$B,0))</f>
        <v>-</v>
      </c>
      <c r="H84" t="str">
        <f>INDEX(ClubsClassification!$D:$D,MATCH($A84,ClubsClassification!$B:$B,0))</f>
        <v>-</v>
      </c>
      <c r="J84" t="str">
        <f>INDEX(ClubsClassification!$E:$E,MATCH($A84,ClubsClassification!$B:$B,0))</f>
        <v>1Q1</v>
      </c>
      <c r="L84" t="str">
        <f>INDEX(ClubsClassification!$E:$E,MATCH($A84,ClubsClassification!$B:$B,0))</f>
        <v>1Q1</v>
      </c>
    </row>
    <row r="85" spans="1:12" x14ac:dyDescent="0.25">
      <c r="A85" t="s">
        <v>468</v>
      </c>
      <c r="B85" t="str">
        <f>INDEX(ClubsClassification!$C:$C,MATCH($A85,ClubsClassification!$B:$B,0))</f>
        <v>-</v>
      </c>
      <c r="D85" t="str">
        <f>INDEX(ClubsClassification!$C:$C,MATCH($A85,ClubsClassification!$B:$B,0))</f>
        <v>-</v>
      </c>
      <c r="F85">
        <f>INDEX(ClubsClassification!$D:$D,MATCH($A85,ClubsClassification!$B:$B,0))</f>
        <v>1</v>
      </c>
      <c r="H85">
        <f>INDEX(ClubsClassification!$D:$D,MATCH($A85,ClubsClassification!$B:$B,0))</f>
        <v>1</v>
      </c>
      <c r="J85" t="str">
        <f>INDEX(ClubsClassification!$E:$E,MATCH($A85,ClubsClassification!$B:$B,0))</f>
        <v>-</v>
      </c>
      <c r="L85" t="str">
        <f>INDEX(ClubsClassification!$E:$E,MATCH($A85,ClubsClassification!$B:$B,0))</f>
        <v>-</v>
      </c>
    </row>
    <row r="86" spans="1:12" x14ac:dyDescent="0.25">
      <c r="A86" t="s">
        <v>540</v>
      </c>
      <c r="B86" t="str">
        <f>INDEX(ClubsClassification!$C:$C,MATCH($A86,ClubsClassification!$B:$B,0))</f>
        <v>1 Q1</v>
      </c>
      <c r="D86" t="str">
        <f>INDEX(ClubsClassification!$C:$C,MATCH($A86,ClubsClassification!$B:$B,0))</f>
        <v>1 Q1</v>
      </c>
      <c r="F86" t="str">
        <f>INDEX(ClubsClassification!$D:$D,MATCH($A86,ClubsClassification!$B:$B,0))</f>
        <v>-</v>
      </c>
      <c r="H86" t="str">
        <f>INDEX(ClubsClassification!$D:$D,MATCH($A86,ClubsClassification!$B:$B,0))</f>
        <v>-</v>
      </c>
      <c r="J86" t="str">
        <f>INDEX(ClubsClassification!$E:$E,MATCH($A86,ClubsClassification!$B:$B,0))</f>
        <v>1Q1</v>
      </c>
      <c r="L86" t="str">
        <f>INDEX(ClubsClassification!$E:$E,MATCH($A86,ClubsClassification!$B:$B,0))</f>
        <v>1Q1</v>
      </c>
    </row>
    <row r="87" spans="1:12" x14ac:dyDescent="0.25">
      <c r="A87" t="s">
        <v>527</v>
      </c>
      <c r="B87" t="str">
        <f>INDEX(ClubsClassification!$C:$C,MATCH($A87,ClubsClassification!$B:$B,0))</f>
        <v>1 Q1</v>
      </c>
      <c r="D87" t="str">
        <f>INDEX(ClubsClassification!$C:$C,MATCH($A87,ClubsClassification!$B:$B,0))</f>
        <v>1 Q1</v>
      </c>
      <c r="F87" t="str">
        <f>INDEX(ClubsClassification!$D:$D,MATCH($A87,ClubsClassification!$B:$B,0))</f>
        <v>-</v>
      </c>
      <c r="H87" t="str">
        <f>INDEX(ClubsClassification!$D:$D,MATCH($A87,ClubsClassification!$B:$B,0))</f>
        <v>-</v>
      </c>
      <c r="J87" t="str">
        <f>INDEX(ClubsClassification!$E:$E,MATCH($A87,ClubsClassification!$B:$B,0))</f>
        <v>1Q1</v>
      </c>
      <c r="L87" t="str">
        <f>INDEX(ClubsClassification!$E:$E,MATCH($A87,ClubsClassification!$B:$B,0))</f>
        <v>1Q1</v>
      </c>
    </row>
    <row r="88" spans="1:12" x14ac:dyDescent="0.25">
      <c r="A88" t="s">
        <v>523</v>
      </c>
      <c r="B88" t="str">
        <f>INDEX(ClubsClassification!$C:$C,MATCH($A88,ClubsClassification!$B:$B,0))</f>
        <v>1 Q1</v>
      </c>
      <c r="D88" t="str">
        <f>INDEX(ClubsClassification!$C:$C,MATCH($A88,ClubsClassification!$B:$B,0))</f>
        <v>1 Q1</v>
      </c>
      <c r="F88" t="str">
        <f>INDEX(ClubsClassification!$D:$D,MATCH($A88,ClubsClassification!$B:$B,0))</f>
        <v>-</v>
      </c>
      <c r="H88" t="str">
        <f>INDEX(ClubsClassification!$D:$D,MATCH($A88,ClubsClassification!$B:$B,0))</f>
        <v>-</v>
      </c>
      <c r="J88" t="str">
        <f>INDEX(ClubsClassification!$E:$E,MATCH($A88,ClubsClassification!$B:$B,0))</f>
        <v>1Q1</v>
      </c>
      <c r="L88" t="str">
        <f>INDEX(ClubsClassification!$E:$E,MATCH($A88,ClubsClassification!$B:$B,0))</f>
        <v>1Q1</v>
      </c>
    </row>
    <row r="89" spans="1:12" x14ac:dyDescent="0.25">
      <c r="A89" t="s">
        <v>484</v>
      </c>
      <c r="B89" t="e">
        <f>INDEX(ClubsClassification!$C:$C,MATCH($A89,ClubsClassification!$B:$B,0))</f>
        <v>#N/A</v>
      </c>
      <c r="D89" t="e">
        <f>INDEX(ClubsClassification!$C:$C,MATCH($A89,ClubsClassification!$B:$B,0))</f>
        <v>#N/A</v>
      </c>
      <c r="F89" t="e">
        <f>INDEX(ClubsClassification!$D:$D,MATCH($A89,ClubsClassification!$B:$B,0))</f>
        <v>#N/A</v>
      </c>
      <c r="H89" t="e">
        <f>INDEX(ClubsClassification!$D:$D,MATCH($A89,ClubsClassification!$B:$B,0))</f>
        <v>#N/A</v>
      </c>
      <c r="J89" t="e">
        <f>INDEX(ClubsClassification!$E:$E,MATCH($A89,ClubsClassification!$B:$B,0))</f>
        <v>#N/A</v>
      </c>
      <c r="L89" t="e">
        <f>INDEX(ClubsClassification!$E:$E,MATCH($A89,ClubsClassification!$B:$B,0))</f>
        <v>#N/A</v>
      </c>
    </row>
    <row r="90" spans="1:12" x14ac:dyDescent="0.25">
      <c r="A90" t="s">
        <v>522</v>
      </c>
      <c r="B90" t="str">
        <f>INDEX(ClubsClassification!$C:$C,MATCH($A90,ClubsClassification!$B:$B,0))</f>
        <v>1 Q1</v>
      </c>
      <c r="D90" t="str">
        <f>INDEX(ClubsClassification!$C:$C,MATCH($A90,ClubsClassification!$B:$B,0))</f>
        <v>1 Q1</v>
      </c>
      <c r="F90" t="str">
        <f>INDEX(ClubsClassification!$D:$D,MATCH($A90,ClubsClassification!$B:$B,0))</f>
        <v>-</v>
      </c>
      <c r="H90" t="str">
        <f>INDEX(ClubsClassification!$D:$D,MATCH($A90,ClubsClassification!$B:$B,0))</f>
        <v>-</v>
      </c>
      <c r="J90" t="str">
        <f>INDEX(ClubsClassification!$E:$E,MATCH($A90,ClubsClassification!$B:$B,0))</f>
        <v>1Q1</v>
      </c>
      <c r="L90" t="str">
        <f>INDEX(ClubsClassification!$E:$E,MATCH($A90,ClubsClassification!$B:$B,0))</f>
        <v>1Q1</v>
      </c>
    </row>
    <row r="91" spans="1:12" x14ac:dyDescent="0.25">
      <c r="A91" t="s">
        <v>463</v>
      </c>
      <c r="B91" t="str">
        <f>INDEX(ClubsClassification!$C:$C,MATCH($A91,ClubsClassification!$B:$B,0))</f>
        <v>-</v>
      </c>
      <c r="D91" t="str">
        <f>INDEX(ClubsClassification!$C:$C,MATCH($A91,ClubsClassification!$B:$B,0))</f>
        <v>-</v>
      </c>
      <c r="F91">
        <f>INDEX(ClubsClassification!$D:$D,MATCH($A91,ClubsClassification!$B:$B,0))</f>
        <v>1</v>
      </c>
      <c r="H91">
        <f>INDEX(ClubsClassification!$D:$D,MATCH($A91,ClubsClassification!$B:$B,0))</f>
        <v>1</v>
      </c>
      <c r="J91" t="str">
        <f>INDEX(ClubsClassification!$E:$E,MATCH($A91,ClubsClassification!$B:$B,0))</f>
        <v>-</v>
      </c>
      <c r="L91" t="str">
        <f>INDEX(ClubsClassification!$E:$E,MATCH($A91,ClubsClassification!$B:$B,0))</f>
        <v>-</v>
      </c>
    </row>
    <row r="92" spans="1:12" x14ac:dyDescent="0.25">
      <c r="A92" t="s">
        <v>379</v>
      </c>
      <c r="B92">
        <f>INDEX(ClubsClassification!$C:$C,MATCH($A92,ClubsClassification!$B:$B,0))</f>
        <v>1</v>
      </c>
      <c r="D92">
        <f>INDEX(ClubsClassification!$C:$C,MATCH($A92,ClubsClassification!$B:$B,0))</f>
        <v>1</v>
      </c>
      <c r="F92">
        <f>INDEX(ClubsClassification!$D:$D,MATCH($A92,ClubsClassification!$B:$B,0))</f>
        <v>1</v>
      </c>
      <c r="H92">
        <f>INDEX(ClubsClassification!$D:$D,MATCH($A92,ClubsClassification!$B:$B,0))</f>
        <v>1</v>
      </c>
      <c r="J92">
        <f>INDEX(ClubsClassification!$E:$E,MATCH($A92,ClubsClassification!$B:$B,0))</f>
        <v>0</v>
      </c>
      <c r="L92">
        <f>INDEX(ClubsClassification!$E:$E,MATCH($A92,ClubsClassification!$B:$B,0))</f>
        <v>0</v>
      </c>
    </row>
    <row r="93" spans="1:12" x14ac:dyDescent="0.25">
      <c r="A93" t="s">
        <v>539</v>
      </c>
      <c r="B93" t="str">
        <f>INDEX(ClubsClassification!$C:$C,MATCH($A93,ClubsClassification!$B:$B,0))</f>
        <v>1 Q1</v>
      </c>
      <c r="D93" t="str">
        <f>INDEX(ClubsClassification!$C:$C,MATCH($A93,ClubsClassification!$B:$B,0))</f>
        <v>1 Q1</v>
      </c>
      <c r="F93" t="str">
        <f>INDEX(ClubsClassification!$D:$D,MATCH($A93,ClubsClassification!$B:$B,0))</f>
        <v>-</v>
      </c>
      <c r="H93" t="str">
        <f>INDEX(ClubsClassification!$D:$D,MATCH($A93,ClubsClassification!$B:$B,0))</f>
        <v>-</v>
      </c>
      <c r="J93" t="str">
        <f>INDEX(ClubsClassification!$E:$E,MATCH($A93,ClubsClassification!$B:$B,0))</f>
        <v>1Q1</v>
      </c>
      <c r="L93" t="str">
        <f>INDEX(ClubsClassification!$E:$E,MATCH($A93,ClubsClassification!$B:$B,0))</f>
        <v>1Q1</v>
      </c>
    </row>
    <row r="94" spans="1:12" x14ac:dyDescent="0.25">
      <c r="A94" t="s">
        <v>342</v>
      </c>
      <c r="B94">
        <f>INDEX(ClubsClassification!$C:$C,MATCH($A94,ClubsClassification!$B:$B,0))</f>
        <v>2</v>
      </c>
      <c r="D94">
        <f>INDEX(ClubsClassification!$C:$C,MATCH($A94,ClubsClassification!$B:$B,0))</f>
        <v>2</v>
      </c>
      <c r="F94">
        <f>INDEX(ClubsClassification!$D:$D,MATCH($A94,ClubsClassification!$B:$B,0))</f>
        <v>2</v>
      </c>
      <c r="H94">
        <f>INDEX(ClubsClassification!$D:$D,MATCH($A94,ClubsClassification!$B:$B,0))</f>
        <v>2</v>
      </c>
      <c r="J94">
        <f>INDEX(ClubsClassification!$E:$E,MATCH($A94,ClubsClassification!$B:$B,0))</f>
        <v>0</v>
      </c>
      <c r="L94">
        <f>INDEX(ClubsClassification!$E:$E,MATCH($A94,ClubsClassification!$B:$B,0))</f>
        <v>0</v>
      </c>
    </row>
    <row r="95" spans="1:12" x14ac:dyDescent="0.25">
      <c r="A95" t="s">
        <v>360</v>
      </c>
      <c r="B95">
        <f>INDEX(ClubsClassification!$C:$C,MATCH($A95,ClubsClassification!$B:$B,0))</f>
        <v>1</v>
      </c>
      <c r="D95">
        <f>INDEX(ClubsClassification!$C:$C,MATCH($A95,ClubsClassification!$B:$B,0))</f>
        <v>1</v>
      </c>
      <c r="F95">
        <f>INDEX(ClubsClassification!$D:$D,MATCH($A95,ClubsClassification!$B:$B,0))</f>
        <v>1</v>
      </c>
      <c r="H95">
        <f>INDEX(ClubsClassification!$D:$D,MATCH($A95,ClubsClassification!$B:$B,0))</f>
        <v>1</v>
      </c>
      <c r="J95">
        <f>INDEX(ClubsClassification!$E:$E,MATCH($A95,ClubsClassification!$B:$B,0))</f>
        <v>0</v>
      </c>
      <c r="L95">
        <f>INDEX(ClubsClassification!$E:$E,MATCH($A95,ClubsClassification!$B:$B,0))</f>
        <v>0</v>
      </c>
    </row>
    <row r="96" spans="1:12" x14ac:dyDescent="0.25">
      <c r="A96" t="s">
        <v>378</v>
      </c>
      <c r="B96">
        <f>INDEX(ClubsClassification!$C:$C,MATCH($A96,ClubsClassification!$B:$B,0))</f>
        <v>2</v>
      </c>
      <c r="D96">
        <f>INDEX(ClubsClassification!$C:$C,MATCH($A96,ClubsClassification!$B:$B,0))</f>
        <v>2</v>
      </c>
      <c r="F96">
        <f>INDEX(ClubsClassification!$D:$D,MATCH($A96,ClubsClassification!$B:$B,0))</f>
        <v>2</v>
      </c>
      <c r="H96">
        <f>INDEX(ClubsClassification!$D:$D,MATCH($A96,ClubsClassification!$B:$B,0))</f>
        <v>2</v>
      </c>
      <c r="J96">
        <f>INDEX(ClubsClassification!$E:$E,MATCH($A96,ClubsClassification!$B:$B,0))</f>
        <v>0</v>
      </c>
      <c r="L96">
        <f>INDEX(ClubsClassification!$E:$E,MATCH($A96,ClubsClassification!$B:$B,0))</f>
        <v>0</v>
      </c>
    </row>
    <row r="97" spans="1:12" x14ac:dyDescent="0.25">
      <c r="A97" t="s">
        <v>537</v>
      </c>
      <c r="B97" t="str">
        <f>INDEX(ClubsClassification!$C:$C,MATCH($A97,ClubsClassification!$B:$B,0))</f>
        <v>1 Q1</v>
      </c>
      <c r="D97" t="str">
        <f>INDEX(ClubsClassification!$C:$C,MATCH($A97,ClubsClassification!$B:$B,0))</f>
        <v>1 Q1</v>
      </c>
      <c r="F97" t="str">
        <f>INDEX(ClubsClassification!$D:$D,MATCH($A97,ClubsClassification!$B:$B,0))</f>
        <v>-</v>
      </c>
      <c r="H97" t="str">
        <f>INDEX(ClubsClassification!$D:$D,MATCH($A97,ClubsClassification!$B:$B,0))</f>
        <v>-</v>
      </c>
      <c r="J97" t="str">
        <f>INDEX(ClubsClassification!$E:$E,MATCH($A97,ClubsClassification!$B:$B,0))</f>
        <v>1Q1</v>
      </c>
      <c r="L97" t="str">
        <f>INDEX(ClubsClassification!$E:$E,MATCH($A97,ClubsClassification!$B:$B,0))</f>
        <v>1Q1</v>
      </c>
    </row>
    <row r="98" spans="1:12" x14ac:dyDescent="0.25">
      <c r="A98" t="s">
        <v>460</v>
      </c>
      <c r="B98" t="str">
        <f>INDEX(ClubsClassification!$C:$C,MATCH($A98,ClubsClassification!$B:$B,0))</f>
        <v>-</v>
      </c>
      <c r="D98" t="str">
        <f>INDEX(ClubsClassification!$C:$C,MATCH($A98,ClubsClassification!$B:$B,0))</f>
        <v>-</v>
      </c>
      <c r="F98" t="str">
        <f>INDEX(ClubsClassification!$D:$D,MATCH($A98,ClubsClassification!$B:$B,0))</f>
        <v>-</v>
      </c>
      <c r="H98" t="str">
        <f>INDEX(ClubsClassification!$D:$D,MATCH($A98,ClubsClassification!$B:$B,0))</f>
        <v>-</v>
      </c>
      <c r="J98">
        <f>INDEX(ClubsClassification!$E:$E,MATCH($A98,ClubsClassification!$B:$B,0))</f>
        <v>1</v>
      </c>
      <c r="L98">
        <f>INDEX(ClubsClassification!$E:$E,MATCH($A98,ClubsClassification!$B:$B,0))</f>
        <v>1</v>
      </c>
    </row>
    <row r="99" spans="1:12" x14ac:dyDescent="0.25">
      <c r="A99" t="s">
        <v>521</v>
      </c>
      <c r="B99" t="str">
        <f>INDEX(ClubsClassification!$C:$C,MATCH($A99,ClubsClassification!$B:$B,0))</f>
        <v>1 Q1</v>
      </c>
      <c r="D99" t="str">
        <f>INDEX(ClubsClassification!$C:$C,MATCH($A99,ClubsClassification!$B:$B,0))</f>
        <v>1 Q1</v>
      </c>
      <c r="F99" t="str">
        <f>INDEX(ClubsClassification!$D:$D,MATCH($A99,ClubsClassification!$B:$B,0))</f>
        <v>-</v>
      </c>
      <c r="H99" t="str">
        <f>INDEX(ClubsClassification!$D:$D,MATCH($A99,ClubsClassification!$B:$B,0))</f>
        <v>-</v>
      </c>
      <c r="J99" t="str">
        <f>INDEX(ClubsClassification!$E:$E,MATCH($A99,ClubsClassification!$B:$B,0))</f>
        <v>1Q1</v>
      </c>
      <c r="L99" t="str">
        <f>INDEX(ClubsClassification!$E:$E,MATCH($A99,ClubsClassification!$B:$B,0))</f>
        <v>1Q1</v>
      </c>
    </row>
    <row r="100" spans="1:12" x14ac:dyDescent="0.25">
      <c r="A100" t="s">
        <v>393</v>
      </c>
      <c r="B100">
        <f>INDEX(ClubsClassification!$C:$C,MATCH($A100,ClubsClassification!$B:$B,0))</f>
        <v>1</v>
      </c>
      <c r="D100">
        <f>INDEX(ClubsClassification!$C:$C,MATCH($A100,ClubsClassification!$B:$B,0))</f>
        <v>1</v>
      </c>
      <c r="F100">
        <f>INDEX(ClubsClassification!$D:$D,MATCH($A100,ClubsClassification!$B:$B,0))</f>
        <v>1</v>
      </c>
      <c r="H100">
        <f>INDEX(ClubsClassification!$D:$D,MATCH($A100,ClubsClassification!$B:$B,0))</f>
        <v>1</v>
      </c>
      <c r="J100">
        <f>INDEX(ClubsClassification!$E:$E,MATCH($A100,ClubsClassification!$B:$B,0))</f>
        <v>0</v>
      </c>
      <c r="L100">
        <f>INDEX(ClubsClassification!$E:$E,MATCH($A100,ClubsClassification!$B:$B,0))</f>
        <v>0</v>
      </c>
    </row>
    <row r="101" spans="1:12" x14ac:dyDescent="0.25">
      <c r="A101" t="s">
        <v>372</v>
      </c>
      <c r="B101">
        <f>INDEX(ClubsClassification!$C:$C,MATCH($A101,ClubsClassification!$B:$B,0))</f>
        <v>1</v>
      </c>
      <c r="D101">
        <f>INDEX(ClubsClassification!$C:$C,MATCH($A101,ClubsClassification!$B:$B,0))</f>
        <v>1</v>
      </c>
      <c r="F101">
        <f>INDEX(ClubsClassification!$D:$D,MATCH($A101,ClubsClassification!$B:$B,0))</f>
        <v>1</v>
      </c>
      <c r="H101">
        <f>INDEX(ClubsClassification!$D:$D,MATCH($A101,ClubsClassification!$B:$B,0))</f>
        <v>1</v>
      </c>
      <c r="J101">
        <f>INDEX(ClubsClassification!$E:$E,MATCH($A101,ClubsClassification!$B:$B,0))</f>
        <v>0</v>
      </c>
      <c r="L101">
        <f>INDEX(ClubsClassification!$E:$E,MATCH($A101,ClubsClassification!$B:$B,0))</f>
        <v>0</v>
      </c>
    </row>
    <row r="102" spans="1:12" x14ac:dyDescent="0.25">
      <c r="A102" t="s">
        <v>446</v>
      </c>
      <c r="B102" t="str">
        <f>INDEX(ClubsClassification!$C:$C,MATCH($A102,ClubsClassification!$B:$B,0))</f>
        <v>-</v>
      </c>
      <c r="D102" t="str">
        <f>INDEX(ClubsClassification!$C:$C,MATCH($A102,ClubsClassification!$B:$B,0))</f>
        <v>-</v>
      </c>
      <c r="F102" t="str">
        <f>INDEX(ClubsClassification!$D:$D,MATCH($A102,ClubsClassification!$B:$B,0))</f>
        <v>-</v>
      </c>
      <c r="H102" t="str">
        <f>INDEX(ClubsClassification!$D:$D,MATCH($A102,ClubsClassification!$B:$B,0))</f>
        <v>-</v>
      </c>
      <c r="J102">
        <f>INDEX(ClubsClassification!$E:$E,MATCH($A102,ClubsClassification!$B:$B,0))</f>
        <v>1</v>
      </c>
      <c r="L102">
        <f>INDEX(ClubsClassification!$E:$E,MATCH($A102,ClubsClassification!$B:$B,0))</f>
        <v>1</v>
      </c>
    </row>
    <row r="103" spans="1:12" x14ac:dyDescent="0.25">
      <c r="A103" t="s">
        <v>356</v>
      </c>
      <c r="B103" t="str">
        <f>INDEX(ClubsClassification!$C:$C,MATCH($A103,ClubsClassification!$B:$B,0))</f>
        <v>1 Q</v>
      </c>
      <c r="D103" t="str">
        <f>INDEX(ClubsClassification!$C:$C,MATCH($A103,ClubsClassification!$B:$B,0))</f>
        <v>1 Q</v>
      </c>
      <c r="F103" t="str">
        <f>INDEX(ClubsClassification!$D:$D,MATCH($A103,ClubsClassification!$B:$B,0))</f>
        <v>1 Q</v>
      </c>
      <c r="H103" t="str">
        <f>INDEX(ClubsClassification!$D:$D,MATCH($A103,ClubsClassification!$B:$B,0))</f>
        <v>1 Q</v>
      </c>
      <c r="J103">
        <f>INDEX(ClubsClassification!$E:$E,MATCH($A103,ClubsClassification!$B:$B,0))</f>
        <v>0</v>
      </c>
      <c r="L103">
        <f>INDEX(ClubsClassification!$E:$E,MATCH($A103,ClubsClassification!$B:$B,0))</f>
        <v>0</v>
      </c>
    </row>
    <row r="104" spans="1:12" x14ac:dyDescent="0.25">
      <c r="A104" t="s">
        <v>361</v>
      </c>
      <c r="B104">
        <f>INDEX(ClubsClassification!$C:$C,MATCH($A104,ClubsClassification!$B:$B,0))</f>
        <v>1</v>
      </c>
      <c r="D104">
        <f>INDEX(ClubsClassification!$C:$C,MATCH($A104,ClubsClassification!$B:$B,0))</f>
        <v>1</v>
      </c>
      <c r="F104">
        <f>INDEX(ClubsClassification!$D:$D,MATCH($A104,ClubsClassification!$B:$B,0))</f>
        <v>1</v>
      </c>
      <c r="H104">
        <f>INDEX(ClubsClassification!$D:$D,MATCH($A104,ClubsClassification!$B:$B,0))</f>
        <v>1</v>
      </c>
      <c r="J104">
        <f>INDEX(ClubsClassification!$E:$E,MATCH($A104,ClubsClassification!$B:$B,0))</f>
        <v>0</v>
      </c>
      <c r="L104">
        <f>INDEX(ClubsClassification!$E:$E,MATCH($A104,ClubsClassification!$B:$B,0))</f>
        <v>0</v>
      </c>
    </row>
    <row r="105" spans="1:12" x14ac:dyDescent="0.25">
      <c r="A105" t="s">
        <v>492</v>
      </c>
      <c r="B105">
        <f>INDEX(ClubsClassification!$C:$C,MATCH($A105,ClubsClassification!$B:$B,0))</f>
        <v>1</v>
      </c>
      <c r="D105">
        <f>INDEX(ClubsClassification!$C:$C,MATCH($A105,ClubsClassification!$B:$B,0))</f>
        <v>1</v>
      </c>
      <c r="F105">
        <f>INDEX(ClubsClassification!$D:$D,MATCH($A105,ClubsClassification!$B:$B,0))</f>
        <v>1</v>
      </c>
      <c r="H105">
        <f>INDEX(ClubsClassification!$D:$D,MATCH($A105,ClubsClassification!$B:$B,0))</f>
        <v>1</v>
      </c>
      <c r="J105">
        <f>INDEX(ClubsClassification!$E:$E,MATCH($A105,ClubsClassification!$B:$B,0))</f>
        <v>1</v>
      </c>
      <c r="L105">
        <f>INDEX(ClubsClassification!$E:$E,MATCH($A105,ClubsClassification!$B:$B,0))</f>
        <v>1</v>
      </c>
    </row>
    <row r="106" spans="1:12" x14ac:dyDescent="0.25">
      <c r="A106" t="s">
        <v>423</v>
      </c>
      <c r="B106">
        <f>INDEX(ClubsClassification!$C:$C,MATCH($A106,ClubsClassification!$B:$B,0))</f>
        <v>1</v>
      </c>
      <c r="D106">
        <f>INDEX(ClubsClassification!$C:$C,MATCH($A106,ClubsClassification!$B:$B,0))</f>
        <v>1</v>
      </c>
      <c r="F106">
        <f>INDEX(ClubsClassification!$D:$D,MATCH($A106,ClubsClassification!$B:$B,0))</f>
        <v>0</v>
      </c>
      <c r="H106">
        <f>INDEX(ClubsClassification!$D:$D,MATCH($A106,ClubsClassification!$B:$B,0))</f>
        <v>0</v>
      </c>
      <c r="J106">
        <f>INDEX(ClubsClassification!$E:$E,MATCH($A106,ClubsClassification!$B:$B,0))</f>
        <v>0</v>
      </c>
      <c r="L106">
        <f>INDEX(ClubsClassification!$E:$E,MATCH($A106,ClubsClassification!$B:$B,0))</f>
        <v>0</v>
      </c>
    </row>
    <row r="107" spans="1:12" x14ac:dyDescent="0.25">
      <c r="A107" t="s">
        <v>457</v>
      </c>
      <c r="B107" t="str">
        <f>INDEX(ClubsClassification!$C:$C,MATCH($A107,ClubsClassification!$B:$B,0))</f>
        <v>-</v>
      </c>
      <c r="D107" t="str">
        <f>INDEX(ClubsClassification!$C:$C,MATCH($A107,ClubsClassification!$B:$B,0))</f>
        <v>-</v>
      </c>
      <c r="F107">
        <f>INDEX(ClubsClassification!$D:$D,MATCH($A107,ClubsClassification!$B:$B,0))</f>
        <v>1</v>
      </c>
      <c r="H107">
        <f>INDEX(ClubsClassification!$D:$D,MATCH($A107,ClubsClassification!$B:$B,0))</f>
        <v>1</v>
      </c>
      <c r="J107" t="str">
        <f>INDEX(ClubsClassification!$E:$E,MATCH($A107,ClubsClassification!$B:$B,0))</f>
        <v>-</v>
      </c>
      <c r="L107" t="str">
        <f>INDEX(ClubsClassification!$E:$E,MATCH($A107,ClubsClassification!$B:$B,0))</f>
        <v>-</v>
      </c>
    </row>
    <row r="108" spans="1:12" x14ac:dyDescent="0.25">
      <c r="A108" t="s">
        <v>491</v>
      </c>
      <c r="B108">
        <f>INDEX(ClubsClassification!$C:$C,MATCH($A108,ClubsClassification!$B:$B,0))</f>
        <v>2</v>
      </c>
      <c r="D108">
        <f>INDEX(ClubsClassification!$C:$C,MATCH($A108,ClubsClassification!$B:$B,0))</f>
        <v>2</v>
      </c>
      <c r="F108">
        <f>INDEX(ClubsClassification!$D:$D,MATCH($A108,ClubsClassification!$B:$B,0))</f>
        <v>2</v>
      </c>
      <c r="H108">
        <f>INDEX(ClubsClassification!$D:$D,MATCH($A108,ClubsClassification!$B:$B,0))</f>
        <v>2</v>
      </c>
      <c r="J108">
        <f>INDEX(ClubsClassification!$E:$E,MATCH($A108,ClubsClassification!$B:$B,0))</f>
        <v>1</v>
      </c>
      <c r="L108">
        <f>INDEX(ClubsClassification!$E:$E,MATCH($A108,ClubsClassification!$B:$B,0))</f>
        <v>1</v>
      </c>
    </row>
    <row r="109" spans="1:12" x14ac:dyDescent="0.25">
      <c r="A109" t="s">
        <v>398</v>
      </c>
      <c r="B109" t="str">
        <f>INDEX(ClubsClassification!$C:$C,MATCH($A109,ClubsClassification!$B:$B,0))</f>
        <v>1 Q</v>
      </c>
      <c r="D109" t="str">
        <f>INDEX(ClubsClassification!$C:$C,MATCH($A109,ClubsClassification!$B:$B,0))</f>
        <v>1 Q</v>
      </c>
      <c r="F109" t="str">
        <f>INDEX(ClubsClassification!$D:$D,MATCH($A109,ClubsClassification!$B:$B,0))</f>
        <v>1 Q</v>
      </c>
      <c r="H109" t="str">
        <f>INDEX(ClubsClassification!$D:$D,MATCH($A109,ClubsClassification!$B:$B,0))</f>
        <v>1 Q</v>
      </c>
      <c r="J109">
        <f>INDEX(ClubsClassification!$E:$E,MATCH($A109,ClubsClassification!$B:$B,0))</f>
        <v>0</v>
      </c>
      <c r="L109">
        <f>INDEX(ClubsClassification!$E:$E,MATCH($A109,ClubsClassification!$B:$B,0))</f>
        <v>0</v>
      </c>
    </row>
    <row r="110" spans="1:12" x14ac:dyDescent="0.25">
      <c r="A110" t="s">
        <v>441</v>
      </c>
      <c r="B110" t="e">
        <f>INDEX(ClubsClassification!$C:$C,MATCH($A110,ClubsClassification!$B:$B,0))</f>
        <v>#N/A</v>
      </c>
      <c r="D110" t="e">
        <f>INDEX(ClubsClassification!$C:$C,MATCH($A110,ClubsClassification!$B:$B,0))</f>
        <v>#N/A</v>
      </c>
      <c r="F110" t="e">
        <f>INDEX(ClubsClassification!$D:$D,MATCH($A110,ClubsClassification!$B:$B,0))</f>
        <v>#N/A</v>
      </c>
      <c r="H110" t="e">
        <f>INDEX(ClubsClassification!$D:$D,MATCH($A110,ClubsClassification!$B:$B,0))</f>
        <v>#N/A</v>
      </c>
      <c r="J110" t="e">
        <f>INDEX(ClubsClassification!$E:$E,MATCH($A110,ClubsClassification!$B:$B,0))</f>
        <v>#N/A</v>
      </c>
      <c r="L110" t="e">
        <f>INDEX(ClubsClassification!$E:$E,MATCH($A110,ClubsClassification!$B:$B,0))</f>
        <v>#N/A</v>
      </c>
    </row>
    <row r="111" spans="1:12" x14ac:dyDescent="0.25">
      <c r="A111" t="s">
        <v>348</v>
      </c>
      <c r="B111">
        <f>INDEX(ClubsClassification!$C:$C,MATCH($A111,ClubsClassification!$B:$B,0))</f>
        <v>2</v>
      </c>
      <c r="D111">
        <f>INDEX(ClubsClassification!$C:$C,MATCH($A111,ClubsClassification!$B:$B,0))</f>
        <v>2</v>
      </c>
      <c r="F111">
        <f>INDEX(ClubsClassification!$D:$D,MATCH($A111,ClubsClassification!$B:$B,0))</f>
        <v>2</v>
      </c>
      <c r="H111">
        <f>INDEX(ClubsClassification!$D:$D,MATCH($A111,ClubsClassification!$B:$B,0))</f>
        <v>2</v>
      </c>
      <c r="J111">
        <f>INDEX(ClubsClassification!$E:$E,MATCH($A111,ClubsClassification!$B:$B,0))</f>
        <v>0</v>
      </c>
      <c r="L111">
        <f>INDEX(ClubsClassification!$E:$E,MATCH($A111,ClubsClassification!$B:$B,0))</f>
        <v>0</v>
      </c>
    </row>
    <row r="112" spans="1:12" x14ac:dyDescent="0.25">
      <c r="A112" t="s">
        <v>350</v>
      </c>
      <c r="B112">
        <f>INDEX(ClubsClassification!$C:$C,MATCH($A112,ClubsClassification!$B:$B,0))</f>
        <v>2</v>
      </c>
      <c r="D112">
        <f>INDEX(ClubsClassification!$C:$C,MATCH($A112,ClubsClassification!$B:$B,0))</f>
        <v>2</v>
      </c>
      <c r="F112">
        <f>INDEX(ClubsClassification!$D:$D,MATCH($A112,ClubsClassification!$B:$B,0))</f>
        <v>2</v>
      </c>
      <c r="H112">
        <f>INDEX(ClubsClassification!$D:$D,MATCH($A112,ClubsClassification!$B:$B,0))</f>
        <v>2</v>
      </c>
      <c r="J112">
        <f>INDEX(ClubsClassification!$E:$E,MATCH($A112,ClubsClassification!$B:$B,0))</f>
        <v>0</v>
      </c>
      <c r="L112">
        <f>INDEX(ClubsClassification!$E:$E,MATCH($A112,ClubsClassification!$B:$B,0))</f>
        <v>0</v>
      </c>
    </row>
    <row r="113" spans="1:12" x14ac:dyDescent="0.25">
      <c r="A113" t="s">
        <v>494</v>
      </c>
      <c r="B113" t="str">
        <f>INDEX(ClubsClassification!$C:$C,MATCH($A113,ClubsClassification!$B:$B,0))</f>
        <v>1 Q1</v>
      </c>
      <c r="D113" t="str">
        <f>INDEX(ClubsClassification!$C:$C,MATCH($A113,ClubsClassification!$B:$B,0))</f>
        <v>1 Q1</v>
      </c>
      <c r="F113" t="str">
        <f>INDEX(ClubsClassification!$D:$D,MATCH($A113,ClubsClassification!$B:$B,0))</f>
        <v>1 Q1</v>
      </c>
      <c r="H113" t="str">
        <f>INDEX(ClubsClassification!$D:$D,MATCH($A113,ClubsClassification!$B:$B,0))</f>
        <v>1 Q1</v>
      </c>
      <c r="J113" t="str">
        <f>INDEX(ClubsClassification!$E:$E,MATCH($A113,ClubsClassification!$B:$B,0))</f>
        <v>1Q2</v>
      </c>
      <c r="L113" t="str">
        <f>INDEX(ClubsClassification!$E:$E,MATCH($A113,ClubsClassification!$B:$B,0))</f>
        <v>1Q2</v>
      </c>
    </row>
    <row r="114" spans="1:12" x14ac:dyDescent="0.25">
      <c r="A114" t="s">
        <v>504</v>
      </c>
      <c r="B114">
        <f>INDEX(ClubsClassification!$C:$C,MATCH($A114,ClubsClassification!$B:$B,0))</f>
        <v>2</v>
      </c>
      <c r="D114">
        <f>INDEX(ClubsClassification!$C:$C,MATCH($A114,ClubsClassification!$B:$B,0))</f>
        <v>2</v>
      </c>
      <c r="F114">
        <f>INDEX(ClubsClassification!$D:$D,MATCH($A114,ClubsClassification!$B:$B,0))</f>
        <v>2</v>
      </c>
      <c r="H114">
        <f>INDEX(ClubsClassification!$D:$D,MATCH($A114,ClubsClassification!$B:$B,0))</f>
        <v>2</v>
      </c>
      <c r="J114">
        <f>INDEX(ClubsClassification!$E:$E,MATCH($A114,ClubsClassification!$B:$B,0))</f>
        <v>1</v>
      </c>
      <c r="L114">
        <f>INDEX(ClubsClassification!$E:$E,MATCH($A114,ClubsClassification!$B:$B,0))</f>
        <v>1</v>
      </c>
    </row>
    <row r="115" spans="1:12" x14ac:dyDescent="0.25">
      <c r="A115" t="s">
        <v>432</v>
      </c>
      <c r="B115">
        <f>INDEX(ClubsClassification!$C:$C,MATCH($A115,ClubsClassification!$B:$B,0))</f>
        <v>3</v>
      </c>
      <c r="D115">
        <f>INDEX(ClubsClassification!$C:$C,MATCH($A115,ClubsClassification!$B:$B,0))</f>
        <v>3</v>
      </c>
      <c r="F115">
        <f>INDEX(ClubsClassification!$D:$D,MATCH($A115,ClubsClassification!$B:$B,0))</f>
        <v>1</v>
      </c>
      <c r="H115">
        <f>INDEX(ClubsClassification!$D:$D,MATCH($A115,ClubsClassification!$B:$B,0))</f>
        <v>1</v>
      </c>
      <c r="J115" t="str">
        <f>INDEX(ClubsClassification!$E:$E,MATCH($A115,ClubsClassification!$B:$B,0))</f>
        <v>-</v>
      </c>
      <c r="L115" t="str">
        <f>INDEX(ClubsClassification!$E:$E,MATCH($A115,ClubsClassification!$B:$B,0))</f>
        <v>-</v>
      </c>
    </row>
    <row r="116" spans="1:12" x14ac:dyDescent="0.25">
      <c r="A116" t="s">
        <v>497</v>
      </c>
      <c r="B116">
        <f>INDEX(ClubsClassification!$C:$C,MATCH($A116,ClubsClassification!$B:$B,0))</f>
        <v>1</v>
      </c>
      <c r="D116">
        <f>INDEX(ClubsClassification!$C:$C,MATCH($A116,ClubsClassification!$B:$B,0))</f>
        <v>1</v>
      </c>
      <c r="F116">
        <f>INDEX(ClubsClassification!$D:$D,MATCH($A116,ClubsClassification!$B:$B,0))</f>
        <v>1</v>
      </c>
      <c r="H116">
        <f>INDEX(ClubsClassification!$D:$D,MATCH($A116,ClubsClassification!$B:$B,0))</f>
        <v>1</v>
      </c>
      <c r="J116">
        <f>INDEX(ClubsClassification!$E:$E,MATCH($A116,ClubsClassification!$B:$B,0))</f>
        <v>1</v>
      </c>
      <c r="L116">
        <f>INDEX(ClubsClassification!$E:$E,MATCH($A116,ClubsClassification!$B:$B,0))</f>
        <v>1</v>
      </c>
    </row>
    <row r="117" spans="1:12" x14ac:dyDescent="0.25">
      <c r="A117" t="s">
        <v>380</v>
      </c>
      <c r="B117" t="e">
        <f>INDEX(ClubsClassification!$C:$C,MATCH($A117,ClubsClassification!$B:$B,0))</f>
        <v>#N/A</v>
      </c>
      <c r="D117" t="e">
        <f>INDEX(ClubsClassification!$C:$C,MATCH($A117,ClubsClassification!$B:$B,0))</f>
        <v>#N/A</v>
      </c>
      <c r="F117" t="e">
        <f>INDEX(ClubsClassification!$D:$D,MATCH($A117,ClubsClassification!$B:$B,0))</f>
        <v>#N/A</v>
      </c>
      <c r="H117" t="e">
        <f>INDEX(ClubsClassification!$D:$D,MATCH($A117,ClubsClassification!$B:$B,0))</f>
        <v>#N/A</v>
      </c>
      <c r="J117" t="e">
        <f>INDEX(ClubsClassification!$E:$E,MATCH($A117,ClubsClassification!$B:$B,0))</f>
        <v>#N/A</v>
      </c>
      <c r="L117" t="e">
        <f>INDEX(ClubsClassification!$E:$E,MATCH($A117,ClubsClassification!$B:$B,0))</f>
        <v>#N/A</v>
      </c>
    </row>
    <row r="118" spans="1:12" x14ac:dyDescent="0.25">
      <c r="A118" t="s">
        <v>402</v>
      </c>
      <c r="B118" t="e">
        <f>INDEX(ClubsClassification!$C:$C,MATCH($A118,ClubsClassification!$B:$B,0))</f>
        <v>#N/A</v>
      </c>
      <c r="D118" t="e">
        <f>INDEX(ClubsClassification!$C:$C,MATCH($A118,ClubsClassification!$B:$B,0))</f>
        <v>#N/A</v>
      </c>
      <c r="F118" t="e">
        <f>INDEX(ClubsClassification!$D:$D,MATCH($A118,ClubsClassification!$B:$B,0))</f>
        <v>#N/A</v>
      </c>
      <c r="H118" t="e">
        <f>INDEX(ClubsClassification!$D:$D,MATCH($A118,ClubsClassification!$B:$B,0))</f>
        <v>#N/A</v>
      </c>
      <c r="J118" t="e">
        <f>INDEX(ClubsClassification!$E:$E,MATCH($A118,ClubsClassification!$B:$B,0))</f>
        <v>#N/A</v>
      </c>
      <c r="L118" t="e">
        <f>INDEX(ClubsClassification!$E:$E,MATCH($A118,ClubsClassification!$B:$B,0))</f>
        <v>#N/A</v>
      </c>
    </row>
    <row r="119" spans="1:12" x14ac:dyDescent="0.25">
      <c r="A119" t="s">
        <v>506</v>
      </c>
      <c r="B119" t="str">
        <f>INDEX(ClubsClassification!$C:$C,MATCH($A119,ClubsClassification!$B:$B,0))</f>
        <v>1 Q1</v>
      </c>
      <c r="D119" t="str">
        <f>INDEX(ClubsClassification!$C:$C,MATCH($A119,ClubsClassification!$B:$B,0))</f>
        <v>1 Q1</v>
      </c>
      <c r="F119" t="str">
        <f>INDEX(ClubsClassification!$D:$D,MATCH($A119,ClubsClassification!$B:$B,0))</f>
        <v>1 Q1</v>
      </c>
      <c r="H119" t="str">
        <f>INDEX(ClubsClassification!$D:$D,MATCH($A119,ClubsClassification!$B:$B,0))</f>
        <v>1 Q1</v>
      </c>
      <c r="J119" t="str">
        <f>INDEX(ClubsClassification!$E:$E,MATCH($A119,ClubsClassification!$B:$B,0))</f>
        <v>1Q2</v>
      </c>
      <c r="L119" t="str">
        <f>INDEX(ClubsClassification!$E:$E,MATCH($A119,ClubsClassification!$B:$B,0))</f>
        <v>1Q2</v>
      </c>
    </row>
    <row r="120" spans="1:12" x14ac:dyDescent="0.25">
      <c r="A120" t="s">
        <v>500</v>
      </c>
      <c r="B120" t="str">
        <f>INDEX(ClubsClassification!$C:$C,MATCH($A120,ClubsClassification!$B:$B,0))</f>
        <v>1 Q1</v>
      </c>
      <c r="D120" t="str">
        <f>INDEX(ClubsClassification!$C:$C,MATCH($A120,ClubsClassification!$B:$B,0))</f>
        <v>1 Q1</v>
      </c>
      <c r="F120" t="str">
        <f>INDEX(ClubsClassification!$D:$D,MATCH($A120,ClubsClassification!$B:$B,0))</f>
        <v>1 Q1</v>
      </c>
      <c r="H120" t="str">
        <f>INDEX(ClubsClassification!$D:$D,MATCH($A120,ClubsClassification!$B:$B,0))</f>
        <v>1 Q1</v>
      </c>
      <c r="J120" t="str">
        <f>INDEX(ClubsClassification!$E:$E,MATCH($A120,ClubsClassification!$B:$B,0))</f>
        <v>1Q2</v>
      </c>
      <c r="L120" t="str">
        <f>INDEX(ClubsClassification!$E:$E,MATCH($A120,ClubsClassification!$B:$B,0))</f>
        <v>1Q2</v>
      </c>
    </row>
    <row r="121" spans="1:12" x14ac:dyDescent="0.25">
      <c r="A121" t="s">
        <v>411</v>
      </c>
      <c r="B121" t="e">
        <f>INDEX(ClubsClassification!$C:$C,MATCH($A121,ClubsClassification!$B:$B,0))</f>
        <v>#N/A</v>
      </c>
      <c r="D121" t="e">
        <f>INDEX(ClubsClassification!$C:$C,MATCH($A121,ClubsClassification!$B:$B,0))</f>
        <v>#N/A</v>
      </c>
      <c r="F121" t="e">
        <f>INDEX(ClubsClassification!$D:$D,MATCH($A121,ClubsClassification!$B:$B,0))</f>
        <v>#N/A</v>
      </c>
      <c r="H121" t="e">
        <f>INDEX(ClubsClassification!$D:$D,MATCH($A121,ClubsClassification!$B:$B,0))</f>
        <v>#N/A</v>
      </c>
      <c r="J121" t="e">
        <f>INDEX(ClubsClassification!$E:$E,MATCH($A121,ClubsClassification!$B:$B,0))</f>
        <v>#N/A</v>
      </c>
      <c r="L121" t="e">
        <f>INDEX(ClubsClassification!$E:$E,MATCH($A121,ClubsClassification!$B:$B,0))</f>
        <v>#N/A</v>
      </c>
    </row>
    <row r="122" spans="1:12" x14ac:dyDescent="0.25">
      <c r="A122" t="s">
        <v>541</v>
      </c>
      <c r="B122" t="str">
        <f>INDEX(ClubsClassification!$C:$C,MATCH($A122,ClubsClassification!$B:$B,0))</f>
        <v>1 Q1</v>
      </c>
      <c r="D122" t="str">
        <f>INDEX(ClubsClassification!$C:$C,MATCH($A122,ClubsClassification!$B:$B,0))</f>
        <v>1 Q1</v>
      </c>
      <c r="F122" t="str">
        <f>INDEX(ClubsClassification!$D:$D,MATCH($A122,ClubsClassification!$B:$B,0))</f>
        <v>-</v>
      </c>
      <c r="H122" t="str">
        <f>INDEX(ClubsClassification!$D:$D,MATCH($A122,ClubsClassification!$B:$B,0))</f>
        <v>-</v>
      </c>
      <c r="J122" t="str">
        <f>INDEX(ClubsClassification!$E:$E,MATCH($A122,ClubsClassification!$B:$B,0))</f>
        <v>1Q1</v>
      </c>
      <c r="L122" t="str">
        <f>INDEX(ClubsClassification!$E:$E,MATCH($A122,ClubsClassification!$B:$B,0))</f>
        <v>1Q1</v>
      </c>
    </row>
    <row r="123" spans="1:12" x14ac:dyDescent="0.25">
      <c r="A123" t="s">
        <v>362</v>
      </c>
      <c r="B123">
        <f>INDEX(ClubsClassification!$C:$C,MATCH($A123,ClubsClassification!$B:$B,0))</f>
        <v>1</v>
      </c>
      <c r="D123">
        <f>INDEX(ClubsClassification!$C:$C,MATCH($A123,ClubsClassification!$B:$B,0))</f>
        <v>1</v>
      </c>
      <c r="F123">
        <f>INDEX(ClubsClassification!$D:$D,MATCH($A123,ClubsClassification!$B:$B,0))</f>
        <v>1</v>
      </c>
      <c r="H123">
        <f>INDEX(ClubsClassification!$D:$D,MATCH($A123,ClubsClassification!$B:$B,0))</f>
        <v>1</v>
      </c>
      <c r="J123">
        <f>INDEX(ClubsClassification!$E:$E,MATCH($A123,ClubsClassification!$B:$B,0))</f>
        <v>0</v>
      </c>
      <c r="L123">
        <f>INDEX(ClubsClassification!$E:$E,MATCH($A123,ClubsClassification!$B:$B,0))</f>
        <v>0</v>
      </c>
    </row>
    <row r="124" spans="1:12" x14ac:dyDescent="0.25">
      <c r="A124" t="s">
        <v>499</v>
      </c>
      <c r="B124" t="str">
        <f>INDEX(ClubsClassification!$C:$C,MATCH($A124,ClubsClassification!$B:$B,0))</f>
        <v>1 Q1</v>
      </c>
      <c r="D124" t="str">
        <f>INDEX(ClubsClassification!$C:$C,MATCH($A124,ClubsClassification!$B:$B,0))</f>
        <v>1 Q1</v>
      </c>
      <c r="F124" t="str">
        <f>INDEX(ClubsClassification!$D:$D,MATCH($A124,ClubsClassification!$B:$B,0))</f>
        <v>1 Q1</v>
      </c>
      <c r="H124" t="str">
        <f>INDEX(ClubsClassification!$D:$D,MATCH($A124,ClubsClassification!$B:$B,0))</f>
        <v>1 Q1</v>
      </c>
      <c r="J124" t="str">
        <f>INDEX(ClubsClassification!$E:$E,MATCH($A124,ClubsClassification!$B:$B,0))</f>
        <v>1Q2</v>
      </c>
      <c r="L124" t="str">
        <f>INDEX(ClubsClassification!$E:$E,MATCH($A124,ClubsClassification!$B:$B,0))</f>
        <v>1Q2</v>
      </c>
    </row>
    <row r="125" spans="1:12" x14ac:dyDescent="0.25">
      <c r="A125" t="s">
        <v>450</v>
      </c>
      <c r="B125" t="str">
        <f>INDEX(ClubsClassification!$C:$C,MATCH($A125,ClubsClassification!$B:$B,0))</f>
        <v>-</v>
      </c>
      <c r="D125" t="str">
        <f>INDEX(ClubsClassification!$C:$C,MATCH($A125,ClubsClassification!$B:$B,0))</f>
        <v>-</v>
      </c>
      <c r="F125">
        <f>INDEX(ClubsClassification!$D:$D,MATCH($A125,ClubsClassification!$B:$B,0))</f>
        <v>1</v>
      </c>
      <c r="H125">
        <f>INDEX(ClubsClassification!$D:$D,MATCH($A125,ClubsClassification!$B:$B,0))</f>
        <v>1</v>
      </c>
      <c r="J125" t="str">
        <f>INDEX(ClubsClassification!$E:$E,MATCH($A125,ClubsClassification!$B:$B,0))</f>
        <v>-</v>
      </c>
      <c r="L125" t="str">
        <f>INDEX(ClubsClassification!$E:$E,MATCH($A125,ClubsClassification!$B:$B,0))</f>
        <v>-</v>
      </c>
    </row>
    <row r="126" spans="1:12" x14ac:dyDescent="0.25">
      <c r="A126" t="s">
        <v>448</v>
      </c>
      <c r="B126" t="str">
        <f>INDEX(ClubsClassification!$C:$C,MATCH($A126,ClubsClassification!$B:$B,0))</f>
        <v>-</v>
      </c>
      <c r="D126" t="str">
        <f>INDEX(ClubsClassification!$C:$C,MATCH($A126,ClubsClassification!$B:$B,0))</f>
        <v>-</v>
      </c>
      <c r="F126" t="str">
        <f>INDEX(ClubsClassification!$D:$D,MATCH($A126,ClubsClassification!$B:$B,0))</f>
        <v>-</v>
      </c>
      <c r="H126" t="str">
        <f>INDEX(ClubsClassification!$D:$D,MATCH($A126,ClubsClassification!$B:$B,0))</f>
        <v>-</v>
      </c>
      <c r="J126">
        <f>INDEX(ClubsClassification!$E:$E,MATCH($A126,ClubsClassification!$B:$B,0))</f>
        <v>1</v>
      </c>
      <c r="L126">
        <f>INDEX(ClubsClassification!$E:$E,MATCH($A126,ClubsClassification!$B:$B,0))</f>
        <v>1</v>
      </c>
    </row>
    <row r="127" spans="1:12" x14ac:dyDescent="0.25">
      <c r="A127" t="s">
        <v>363</v>
      </c>
      <c r="B127">
        <f>INDEX(ClubsClassification!$C:$C,MATCH($A127,ClubsClassification!$B:$B,0))</f>
        <v>2</v>
      </c>
      <c r="D127">
        <f>INDEX(ClubsClassification!$C:$C,MATCH($A127,ClubsClassification!$B:$B,0))</f>
        <v>2</v>
      </c>
      <c r="F127">
        <f>INDEX(ClubsClassification!$D:$D,MATCH($A127,ClubsClassification!$B:$B,0))</f>
        <v>2</v>
      </c>
      <c r="H127">
        <f>INDEX(ClubsClassification!$D:$D,MATCH($A127,ClubsClassification!$B:$B,0))</f>
        <v>2</v>
      </c>
      <c r="J127">
        <f>INDEX(ClubsClassification!$E:$E,MATCH($A127,ClubsClassification!$B:$B,0))</f>
        <v>0</v>
      </c>
      <c r="L127">
        <f>INDEX(ClubsClassification!$E:$E,MATCH($A127,ClubsClassification!$B:$B,0))</f>
        <v>0</v>
      </c>
    </row>
    <row r="128" spans="1:12" x14ac:dyDescent="0.25">
      <c r="A128" t="s">
        <v>496</v>
      </c>
      <c r="B128" t="str">
        <f>INDEX(ClubsClassification!$C:$C,MATCH($A128,ClubsClassification!$B:$B,0))</f>
        <v>1 Q1</v>
      </c>
      <c r="D128" t="str">
        <f>INDEX(ClubsClassification!$C:$C,MATCH($A128,ClubsClassification!$B:$B,0))</f>
        <v>1 Q1</v>
      </c>
      <c r="F128" t="str">
        <f>INDEX(ClubsClassification!$D:$D,MATCH($A128,ClubsClassification!$B:$B,0))</f>
        <v>1 Q1</v>
      </c>
      <c r="H128" t="str">
        <f>INDEX(ClubsClassification!$D:$D,MATCH($A128,ClubsClassification!$B:$B,0))</f>
        <v>1 Q1</v>
      </c>
      <c r="J128" t="str">
        <f>INDEX(ClubsClassification!$E:$E,MATCH($A128,ClubsClassification!$B:$B,0))</f>
        <v>1Q2</v>
      </c>
      <c r="L128" t="str">
        <f>INDEX(ClubsClassification!$E:$E,MATCH($A128,ClubsClassification!$B:$B,0))</f>
        <v>1Q2</v>
      </c>
    </row>
    <row r="129" spans="1:12" x14ac:dyDescent="0.25">
      <c r="A129" t="s">
        <v>507</v>
      </c>
      <c r="B129">
        <f>INDEX(ClubsClassification!$C:$C,MATCH($A129,ClubsClassification!$B:$B,0))</f>
        <v>1</v>
      </c>
      <c r="D129">
        <f>INDEX(ClubsClassification!$C:$C,MATCH($A129,ClubsClassification!$B:$B,0))</f>
        <v>1</v>
      </c>
      <c r="F129">
        <f>INDEX(ClubsClassification!$D:$D,MATCH($A129,ClubsClassification!$B:$B,0))</f>
        <v>2</v>
      </c>
      <c r="H129">
        <f>INDEX(ClubsClassification!$D:$D,MATCH($A129,ClubsClassification!$B:$B,0))</f>
        <v>2</v>
      </c>
      <c r="J129">
        <f>INDEX(ClubsClassification!$E:$E,MATCH($A129,ClubsClassification!$B:$B,0))</f>
        <v>1</v>
      </c>
      <c r="L129">
        <f>INDEX(ClubsClassification!$E:$E,MATCH($A129,ClubsClassification!$B:$B,0))</f>
        <v>1</v>
      </c>
    </row>
    <row r="130" spans="1:12" x14ac:dyDescent="0.25">
      <c r="A130" t="s">
        <v>399</v>
      </c>
      <c r="B130" t="str">
        <f>INDEX(ClubsClassification!$C:$C,MATCH($A130,ClubsClassification!$B:$B,0))</f>
        <v>1 Q</v>
      </c>
      <c r="D130" t="str">
        <f>INDEX(ClubsClassification!$C:$C,MATCH($A130,ClubsClassification!$B:$B,0))</f>
        <v>1 Q</v>
      </c>
      <c r="F130" t="str">
        <f>INDEX(ClubsClassification!$D:$D,MATCH($A130,ClubsClassification!$B:$B,0))</f>
        <v>1 Q</v>
      </c>
      <c r="H130" t="str">
        <f>INDEX(ClubsClassification!$D:$D,MATCH($A130,ClubsClassification!$B:$B,0))</f>
        <v>1 Q</v>
      </c>
      <c r="J130">
        <f>INDEX(ClubsClassification!$E:$E,MATCH($A130,ClubsClassification!$B:$B,0))</f>
        <v>0</v>
      </c>
      <c r="L130">
        <f>INDEX(ClubsClassification!$E:$E,MATCH($A130,ClubsClassification!$B:$B,0))</f>
        <v>0</v>
      </c>
    </row>
    <row r="131" spans="1:12" x14ac:dyDescent="0.25">
      <c r="A131" t="s">
        <v>467</v>
      </c>
      <c r="B131">
        <f>INDEX(ClubsClassification!$C:$C,MATCH($A131,ClubsClassification!$B:$B,0))</f>
        <v>1</v>
      </c>
      <c r="D131">
        <f>INDEX(ClubsClassification!$C:$C,MATCH($A131,ClubsClassification!$B:$B,0))</f>
        <v>1</v>
      </c>
      <c r="F131">
        <f>INDEX(ClubsClassification!$D:$D,MATCH($A131,ClubsClassification!$B:$B,0))</f>
        <v>0</v>
      </c>
      <c r="H131">
        <f>INDEX(ClubsClassification!$D:$D,MATCH($A131,ClubsClassification!$B:$B,0))</f>
        <v>0</v>
      </c>
      <c r="J131">
        <f>INDEX(ClubsClassification!$E:$E,MATCH($A131,ClubsClassification!$B:$B,0))</f>
        <v>0</v>
      </c>
      <c r="L131">
        <f>INDEX(ClubsClassification!$E:$E,MATCH($A131,ClubsClassification!$B:$B,0))</f>
        <v>0</v>
      </c>
    </row>
    <row r="132" spans="1:12" x14ac:dyDescent="0.25">
      <c r="A132" t="s">
        <v>437</v>
      </c>
      <c r="B132">
        <f>INDEX(ClubsClassification!$C:$C,MATCH($A132,ClubsClassification!$B:$B,0))</f>
        <v>1</v>
      </c>
      <c r="D132">
        <f>INDEX(ClubsClassification!$C:$C,MATCH($A132,ClubsClassification!$B:$B,0))</f>
        <v>1</v>
      </c>
      <c r="F132">
        <f>INDEX(ClubsClassification!$D:$D,MATCH($A132,ClubsClassification!$B:$B,0))</f>
        <v>1</v>
      </c>
      <c r="H132">
        <f>INDEX(ClubsClassification!$D:$D,MATCH($A132,ClubsClassification!$B:$B,0))</f>
        <v>1</v>
      </c>
      <c r="J132" t="str">
        <f>INDEX(ClubsClassification!$E:$E,MATCH($A132,ClubsClassification!$B:$B,0))</f>
        <v>-</v>
      </c>
      <c r="L132" t="str">
        <f>INDEX(ClubsClassification!$E:$E,MATCH($A132,ClubsClassification!$B:$B,0))</f>
        <v>-</v>
      </c>
    </row>
    <row r="133" spans="1:12" x14ac:dyDescent="0.25">
      <c r="A133" t="s">
        <v>452</v>
      </c>
      <c r="B133" t="e">
        <f>INDEX(ClubsClassification!$C:$C,MATCH($A133,ClubsClassification!$B:$B,0))</f>
        <v>#N/A</v>
      </c>
      <c r="D133" t="e">
        <f>INDEX(ClubsClassification!$C:$C,MATCH($A133,ClubsClassification!$B:$B,0))</f>
        <v>#N/A</v>
      </c>
      <c r="F133" t="e">
        <f>INDEX(ClubsClassification!$D:$D,MATCH($A133,ClubsClassification!$B:$B,0))</f>
        <v>#N/A</v>
      </c>
      <c r="H133" t="e">
        <f>INDEX(ClubsClassification!$D:$D,MATCH($A133,ClubsClassification!$B:$B,0))</f>
        <v>#N/A</v>
      </c>
      <c r="J133" t="e">
        <f>INDEX(ClubsClassification!$E:$E,MATCH($A133,ClubsClassification!$B:$B,0))</f>
        <v>#N/A</v>
      </c>
      <c r="L133" t="e">
        <f>INDEX(ClubsClassification!$E:$E,MATCH($A133,ClubsClassification!$B:$B,0))</f>
        <v>#N/A</v>
      </c>
    </row>
    <row r="134" spans="1:12" x14ac:dyDescent="0.25">
      <c r="A134" t="s">
        <v>442</v>
      </c>
      <c r="B134" t="str">
        <f>INDEX(ClubsClassification!$C:$C,MATCH($A134,ClubsClassification!$B:$B,0))</f>
        <v>-</v>
      </c>
      <c r="D134" t="str">
        <f>INDEX(ClubsClassification!$C:$C,MATCH($A134,ClubsClassification!$B:$B,0))</f>
        <v>-</v>
      </c>
      <c r="F134">
        <f>INDEX(ClubsClassification!$D:$D,MATCH($A134,ClubsClassification!$B:$B,0))</f>
        <v>2</v>
      </c>
      <c r="H134">
        <f>INDEX(ClubsClassification!$D:$D,MATCH($A134,ClubsClassification!$B:$B,0))</f>
        <v>2</v>
      </c>
      <c r="J134" t="str">
        <f>INDEX(ClubsClassification!$E:$E,MATCH($A134,ClubsClassification!$B:$B,0))</f>
        <v>-</v>
      </c>
      <c r="L134" t="str">
        <f>INDEX(ClubsClassification!$E:$E,MATCH($A134,ClubsClassification!$B:$B,0))</f>
        <v>-</v>
      </c>
    </row>
    <row r="135" spans="1:12" x14ac:dyDescent="0.25">
      <c r="A135" t="s">
        <v>472</v>
      </c>
      <c r="B135" t="str">
        <f>INDEX(ClubsClassification!$C:$C,MATCH($A135,ClubsClassification!$B:$B,0))</f>
        <v>-</v>
      </c>
      <c r="D135" t="str">
        <f>INDEX(ClubsClassification!$C:$C,MATCH($A135,ClubsClassification!$B:$B,0))</f>
        <v>-</v>
      </c>
      <c r="F135" t="str">
        <f>INDEX(ClubsClassification!$D:$D,MATCH($A135,ClubsClassification!$B:$B,0))</f>
        <v>-</v>
      </c>
      <c r="H135" t="str">
        <f>INDEX(ClubsClassification!$D:$D,MATCH($A135,ClubsClassification!$B:$B,0))</f>
        <v>-</v>
      </c>
      <c r="J135">
        <f>INDEX(ClubsClassification!$E:$E,MATCH($A135,ClubsClassification!$B:$B,0))</f>
        <v>1</v>
      </c>
      <c r="L135">
        <f>INDEX(ClubsClassification!$E:$E,MATCH($A135,ClubsClassification!$B:$B,0))</f>
        <v>1</v>
      </c>
    </row>
    <row r="136" spans="1:12" x14ac:dyDescent="0.25">
      <c r="A136" t="s">
        <v>407</v>
      </c>
      <c r="B136" t="str">
        <f>INDEX(ClubsClassification!$C:$C,MATCH($A136,ClubsClassification!$B:$B,0))</f>
        <v>1 Q</v>
      </c>
      <c r="D136" t="str">
        <f>INDEX(ClubsClassification!$C:$C,MATCH($A136,ClubsClassification!$B:$B,0))</f>
        <v>1 Q</v>
      </c>
      <c r="F136" t="str">
        <f>INDEX(ClubsClassification!$D:$D,MATCH($A136,ClubsClassification!$B:$B,0))</f>
        <v>1 Q</v>
      </c>
      <c r="H136" t="str">
        <f>INDEX(ClubsClassification!$D:$D,MATCH($A136,ClubsClassification!$B:$B,0))</f>
        <v>1 Q</v>
      </c>
      <c r="J136">
        <f>INDEX(ClubsClassification!$E:$E,MATCH($A136,ClubsClassification!$B:$B,0))</f>
        <v>0</v>
      </c>
      <c r="L136">
        <f>INDEX(ClubsClassification!$E:$E,MATCH($A136,ClubsClassification!$B:$B,0))</f>
        <v>0</v>
      </c>
    </row>
    <row r="137" spans="1:12" x14ac:dyDescent="0.25">
      <c r="A137" t="s">
        <v>364</v>
      </c>
      <c r="B137">
        <f>INDEX(ClubsClassification!$C:$C,MATCH($A137,ClubsClassification!$B:$B,0))</f>
        <v>2</v>
      </c>
      <c r="D137">
        <f>INDEX(ClubsClassification!$C:$C,MATCH($A137,ClubsClassification!$B:$B,0))</f>
        <v>2</v>
      </c>
      <c r="F137">
        <f>INDEX(ClubsClassification!$D:$D,MATCH($A137,ClubsClassification!$B:$B,0))</f>
        <v>2</v>
      </c>
      <c r="H137">
        <f>INDEX(ClubsClassification!$D:$D,MATCH($A137,ClubsClassification!$B:$B,0))</f>
        <v>2</v>
      </c>
      <c r="J137">
        <f>INDEX(ClubsClassification!$E:$E,MATCH($A137,ClubsClassification!$B:$B,0))</f>
        <v>0</v>
      </c>
      <c r="L137">
        <f>INDEX(ClubsClassification!$E:$E,MATCH($A137,ClubsClassification!$B:$B,0))</f>
        <v>0</v>
      </c>
    </row>
    <row r="138" spans="1:12" x14ac:dyDescent="0.25">
      <c r="A138" t="s">
        <v>439</v>
      </c>
      <c r="B138" t="str">
        <f>INDEX(ClubsClassification!$C:$C,MATCH($A138,ClubsClassification!$B:$B,0))</f>
        <v>-</v>
      </c>
      <c r="D138" t="str">
        <f>INDEX(ClubsClassification!$C:$C,MATCH($A138,ClubsClassification!$B:$B,0))</f>
        <v>-</v>
      </c>
      <c r="F138" t="str">
        <f>INDEX(ClubsClassification!$D:$D,MATCH($A138,ClubsClassification!$B:$B,0))</f>
        <v>-</v>
      </c>
      <c r="H138" t="str">
        <f>INDEX(ClubsClassification!$D:$D,MATCH($A138,ClubsClassification!$B:$B,0))</f>
        <v>-</v>
      </c>
      <c r="J138">
        <f>INDEX(ClubsClassification!$E:$E,MATCH($A138,ClubsClassification!$B:$B,0))</f>
        <v>1</v>
      </c>
      <c r="L138">
        <f>INDEX(ClubsClassification!$E:$E,MATCH($A138,ClubsClassification!$B:$B,0))</f>
        <v>1</v>
      </c>
    </row>
    <row r="139" spans="1:12" x14ac:dyDescent="0.25">
      <c r="A139" t="s">
        <v>501</v>
      </c>
      <c r="B139">
        <f>INDEX(ClubsClassification!$C:$C,MATCH($A139,ClubsClassification!$B:$B,0))</f>
        <v>1</v>
      </c>
      <c r="D139">
        <f>INDEX(ClubsClassification!$C:$C,MATCH($A139,ClubsClassification!$B:$B,0))</f>
        <v>1</v>
      </c>
      <c r="F139">
        <f>INDEX(ClubsClassification!$D:$D,MATCH($A139,ClubsClassification!$B:$B,0))</f>
        <v>2</v>
      </c>
      <c r="H139">
        <f>INDEX(ClubsClassification!$D:$D,MATCH($A139,ClubsClassification!$B:$B,0))</f>
        <v>2</v>
      </c>
      <c r="J139">
        <f>INDEX(ClubsClassification!$E:$E,MATCH($A139,ClubsClassification!$B:$B,0))</f>
        <v>1</v>
      </c>
      <c r="L139">
        <f>INDEX(ClubsClassification!$E:$E,MATCH($A139,ClubsClassification!$B:$B,0))</f>
        <v>1</v>
      </c>
    </row>
    <row r="140" spans="1:12" x14ac:dyDescent="0.25">
      <c r="A140" t="s">
        <v>502</v>
      </c>
      <c r="B140">
        <f>INDEX(ClubsClassification!$C:$C,MATCH($A140,ClubsClassification!$B:$B,0))</f>
        <v>1</v>
      </c>
      <c r="D140">
        <f>INDEX(ClubsClassification!$C:$C,MATCH($A140,ClubsClassification!$B:$B,0))</f>
        <v>1</v>
      </c>
      <c r="F140">
        <f>INDEX(ClubsClassification!$D:$D,MATCH($A140,ClubsClassification!$B:$B,0))</f>
        <v>1</v>
      </c>
      <c r="H140">
        <f>INDEX(ClubsClassification!$D:$D,MATCH($A140,ClubsClassification!$B:$B,0))</f>
        <v>1</v>
      </c>
      <c r="J140">
        <f>INDEX(ClubsClassification!$E:$E,MATCH($A140,ClubsClassification!$B:$B,0))</f>
        <v>1</v>
      </c>
      <c r="L140">
        <f>INDEX(ClubsClassification!$E:$E,MATCH($A140,ClubsClassification!$B:$B,0))</f>
        <v>1</v>
      </c>
    </row>
    <row r="141" spans="1:12" x14ac:dyDescent="0.25">
      <c r="A141" t="s">
        <v>359</v>
      </c>
      <c r="B141">
        <f>INDEX(ClubsClassification!$C:$C,MATCH($A141,ClubsClassification!$B:$B,0))</f>
        <v>1</v>
      </c>
      <c r="D141">
        <f>INDEX(ClubsClassification!$C:$C,MATCH($A141,ClubsClassification!$B:$B,0))</f>
        <v>1</v>
      </c>
      <c r="F141">
        <f>INDEX(ClubsClassification!$D:$D,MATCH($A141,ClubsClassification!$B:$B,0))</f>
        <v>1</v>
      </c>
      <c r="H141">
        <f>INDEX(ClubsClassification!$D:$D,MATCH($A141,ClubsClassification!$B:$B,0))</f>
        <v>1</v>
      </c>
      <c r="J141">
        <f>INDEX(ClubsClassification!$E:$E,MATCH($A141,ClubsClassification!$B:$B,0))</f>
        <v>0</v>
      </c>
      <c r="L141">
        <f>INDEX(ClubsClassification!$E:$E,MATCH($A141,ClubsClassification!$B:$B,0))</f>
        <v>0</v>
      </c>
    </row>
    <row r="142" spans="1:12" x14ac:dyDescent="0.25">
      <c r="A142" t="s">
        <v>377</v>
      </c>
      <c r="B142">
        <f>INDEX(ClubsClassification!$C:$C,MATCH($A142,ClubsClassification!$B:$B,0))</f>
        <v>2</v>
      </c>
      <c r="D142">
        <f>INDEX(ClubsClassification!$C:$C,MATCH($A142,ClubsClassification!$B:$B,0))</f>
        <v>2</v>
      </c>
      <c r="F142">
        <f>INDEX(ClubsClassification!$D:$D,MATCH($A142,ClubsClassification!$B:$B,0))</f>
        <v>2</v>
      </c>
      <c r="H142">
        <f>INDEX(ClubsClassification!$D:$D,MATCH($A142,ClubsClassification!$B:$B,0))</f>
        <v>2</v>
      </c>
      <c r="J142">
        <f>INDEX(ClubsClassification!$E:$E,MATCH($A142,ClubsClassification!$B:$B,0))</f>
        <v>0</v>
      </c>
      <c r="L142">
        <f>INDEX(ClubsClassification!$E:$E,MATCH($A142,ClubsClassification!$B:$B,0))</f>
        <v>0</v>
      </c>
    </row>
    <row r="143" spans="1:12" x14ac:dyDescent="0.25">
      <c r="A143" t="s">
        <v>443</v>
      </c>
      <c r="B143">
        <f>INDEX(ClubsClassification!$C:$C,MATCH($A143,ClubsClassification!$B:$B,0))</f>
        <v>1</v>
      </c>
      <c r="D143">
        <f>INDEX(ClubsClassification!$C:$C,MATCH($A143,ClubsClassification!$B:$B,0))</f>
        <v>1</v>
      </c>
      <c r="F143">
        <f>INDEX(ClubsClassification!$D:$D,MATCH($A143,ClubsClassification!$B:$B,0))</f>
        <v>1</v>
      </c>
      <c r="H143">
        <f>INDEX(ClubsClassification!$D:$D,MATCH($A143,ClubsClassification!$B:$B,0))</f>
        <v>1</v>
      </c>
      <c r="J143" t="str">
        <f>INDEX(ClubsClassification!$E:$E,MATCH($A143,ClubsClassification!$B:$B,0))</f>
        <v>-</v>
      </c>
      <c r="L143" t="str">
        <f>INDEX(ClubsClassification!$E:$E,MATCH($A143,ClubsClassification!$B:$B,0))</f>
        <v>-</v>
      </c>
    </row>
    <row r="144" spans="1:12" x14ac:dyDescent="0.25">
      <c r="A144" t="s">
        <v>351</v>
      </c>
      <c r="B144">
        <f>INDEX(ClubsClassification!$C:$C,MATCH($A144,ClubsClassification!$B:$B,0))</f>
        <v>2</v>
      </c>
      <c r="D144">
        <f>INDEX(ClubsClassification!$C:$C,MATCH($A144,ClubsClassification!$B:$B,0))</f>
        <v>2</v>
      </c>
      <c r="F144">
        <f>INDEX(ClubsClassification!$D:$D,MATCH($A144,ClubsClassification!$B:$B,0))</f>
        <v>2</v>
      </c>
      <c r="H144">
        <f>INDEX(ClubsClassification!$D:$D,MATCH($A144,ClubsClassification!$B:$B,0))</f>
        <v>2</v>
      </c>
      <c r="J144">
        <f>INDEX(ClubsClassification!$E:$E,MATCH($A144,ClubsClassification!$B:$B,0))</f>
        <v>0</v>
      </c>
      <c r="L144">
        <f>INDEX(ClubsClassification!$E:$E,MATCH($A144,ClubsClassification!$B:$B,0))</f>
        <v>0</v>
      </c>
    </row>
    <row r="145" spans="1:12" x14ac:dyDescent="0.25">
      <c r="A145" t="s">
        <v>438</v>
      </c>
      <c r="B145" t="str">
        <f>INDEX(ClubsClassification!$C:$C,MATCH($A145,ClubsClassification!$B:$B,0))</f>
        <v>-</v>
      </c>
      <c r="D145" t="str">
        <f>INDEX(ClubsClassification!$C:$C,MATCH($A145,ClubsClassification!$B:$B,0))</f>
        <v>-</v>
      </c>
      <c r="F145">
        <f>INDEX(ClubsClassification!$D:$D,MATCH($A145,ClubsClassification!$B:$B,0))</f>
        <v>2</v>
      </c>
      <c r="H145">
        <f>INDEX(ClubsClassification!$D:$D,MATCH($A145,ClubsClassification!$B:$B,0))</f>
        <v>2</v>
      </c>
      <c r="J145" t="str">
        <f>INDEX(ClubsClassification!$E:$E,MATCH($A145,ClubsClassification!$B:$B,0))</f>
        <v>-</v>
      </c>
      <c r="L145" t="str">
        <f>INDEX(ClubsClassification!$E:$E,MATCH($A145,ClubsClassification!$B:$B,0))</f>
        <v>-</v>
      </c>
    </row>
    <row r="146" spans="1:12" x14ac:dyDescent="0.25">
      <c r="A146" t="s">
        <v>367</v>
      </c>
      <c r="B146">
        <f>INDEX(ClubsClassification!$C:$C,MATCH($A146,ClubsClassification!$B:$B,0))</f>
        <v>2</v>
      </c>
      <c r="D146">
        <f>INDEX(ClubsClassification!$C:$C,MATCH($A146,ClubsClassification!$B:$B,0))</f>
        <v>2</v>
      </c>
      <c r="F146">
        <f>INDEX(ClubsClassification!$D:$D,MATCH($A146,ClubsClassification!$B:$B,0))</f>
        <v>2</v>
      </c>
      <c r="H146">
        <f>INDEX(ClubsClassification!$D:$D,MATCH($A146,ClubsClassification!$B:$B,0))</f>
        <v>2</v>
      </c>
      <c r="J146">
        <f>INDEX(ClubsClassification!$E:$E,MATCH($A146,ClubsClassification!$B:$B,0))</f>
        <v>0</v>
      </c>
      <c r="L146">
        <f>INDEX(ClubsClassification!$E:$E,MATCH($A146,ClubsClassification!$B:$B,0))</f>
        <v>0</v>
      </c>
    </row>
    <row r="147" spans="1:12" x14ac:dyDescent="0.25">
      <c r="A147" t="s">
        <v>358</v>
      </c>
      <c r="B147">
        <f>INDEX(ClubsClassification!$C:$C,MATCH($A147,ClubsClassification!$B:$B,0))</f>
        <v>1</v>
      </c>
      <c r="D147">
        <f>INDEX(ClubsClassification!$C:$C,MATCH($A147,ClubsClassification!$B:$B,0))</f>
        <v>1</v>
      </c>
      <c r="F147">
        <f>INDEX(ClubsClassification!$D:$D,MATCH($A147,ClubsClassification!$B:$B,0))</f>
        <v>1</v>
      </c>
      <c r="H147">
        <f>INDEX(ClubsClassification!$D:$D,MATCH($A147,ClubsClassification!$B:$B,0))</f>
        <v>1</v>
      </c>
      <c r="J147">
        <f>INDEX(ClubsClassification!$E:$E,MATCH($A147,ClubsClassification!$B:$B,0))</f>
        <v>0</v>
      </c>
      <c r="L147">
        <f>INDEX(ClubsClassification!$E:$E,MATCH($A147,ClubsClassification!$B:$B,0))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9194-453F-4C26-B345-6297B673BC21}">
  <dimension ref="B1:BF133"/>
  <sheetViews>
    <sheetView zoomScaleNormal="100" workbookViewId="0">
      <selection activeCell="C15" sqref="C15"/>
    </sheetView>
    <sheetView tabSelected="1" topLeftCell="A47" workbookViewId="1">
      <selection activeCell="A54" sqref="A54"/>
    </sheetView>
  </sheetViews>
  <sheetFormatPr baseColWidth="10" defaultRowHeight="15.75" x14ac:dyDescent="0.25"/>
  <cols>
    <col min="1" max="1" width="11.42578125" style="17"/>
    <col min="2" max="2" width="40.5703125" style="17" bestFit="1" customWidth="1"/>
    <col min="3" max="3" width="14.140625" style="25" bestFit="1" customWidth="1"/>
    <col min="4" max="4" width="12.7109375" style="25" bestFit="1" customWidth="1"/>
    <col min="5" max="6" width="11.42578125" style="17"/>
    <col min="7" max="7" width="71.42578125" style="17" bestFit="1" customWidth="1"/>
    <col min="8" max="9" width="14.140625" style="34" bestFit="1" customWidth="1"/>
    <col min="10" max="10" width="15" style="17" customWidth="1"/>
    <col min="11" max="11" width="46.42578125" style="17" bestFit="1" customWidth="1"/>
    <col min="12" max="12" width="15.140625" style="17" customWidth="1"/>
    <col min="13" max="14" width="11.42578125" style="17"/>
    <col min="15" max="15" width="74.42578125" style="17" bestFit="1" customWidth="1"/>
    <col min="16" max="17" width="12.7109375" style="17" bestFit="1" customWidth="1"/>
    <col min="18" max="19" width="11.42578125" style="17"/>
    <col min="20" max="20" width="39.140625" style="17" bestFit="1" customWidth="1"/>
    <col min="21" max="22" width="12.7109375" style="17" bestFit="1" customWidth="1"/>
    <col min="23" max="23" width="11.42578125" style="17"/>
    <col min="24" max="24" width="23" style="17" bestFit="1" customWidth="1"/>
    <col min="25" max="25" width="12.7109375" style="17" bestFit="1" customWidth="1"/>
    <col min="26" max="26" width="12.7109375" bestFit="1" customWidth="1"/>
    <col min="27" max="27" width="11.42578125" style="17"/>
    <col min="28" max="28" width="61.140625" style="17" bestFit="1" customWidth="1"/>
    <col min="29" max="29" width="12.7109375" style="2" bestFit="1" customWidth="1"/>
    <col min="30" max="30" width="12.7109375" style="25" bestFit="1" customWidth="1"/>
    <col min="31" max="31" width="11.42578125" style="17"/>
    <col min="32" max="32" width="49.42578125" style="17" bestFit="1" customWidth="1"/>
    <col min="33" max="34" width="12.7109375" style="34" bestFit="1" customWidth="1"/>
    <col min="35" max="35" width="11.42578125" style="17"/>
    <col min="36" max="36" width="78.85546875" style="17" bestFit="1" customWidth="1"/>
    <col min="37" max="37" width="27.42578125" style="17" bestFit="1" customWidth="1"/>
    <col min="38" max="38" width="20" style="17" bestFit="1" customWidth="1"/>
    <col min="39" max="39" width="11.42578125" style="17"/>
    <col min="40" max="40" width="56.7109375" style="17" bestFit="1" customWidth="1"/>
    <col min="41" max="42" width="12.7109375" style="34" bestFit="1" customWidth="1"/>
    <col min="43" max="43" width="11.42578125" style="17"/>
    <col min="44" max="44" width="34.7109375" style="17" bestFit="1" customWidth="1"/>
    <col min="45" max="46" width="12.7109375" style="34" bestFit="1" customWidth="1"/>
    <col min="47" max="47" width="11.42578125" style="17"/>
    <col min="48" max="48" width="75.85546875" style="17" bestFit="1" customWidth="1"/>
    <col min="49" max="50" width="12.7109375" style="34" bestFit="1" customWidth="1"/>
    <col min="51" max="51" width="11.42578125" style="17"/>
    <col min="52" max="52" width="71" style="17" bestFit="1" customWidth="1"/>
    <col min="53" max="54" width="15.5703125" style="34" bestFit="1" customWidth="1"/>
    <col min="55" max="55" width="11.42578125" style="17"/>
    <col min="56" max="56" width="54.140625" style="17" customWidth="1"/>
    <col min="57" max="58" width="12.7109375" style="34" bestFit="1" customWidth="1"/>
    <col min="59" max="16384" width="11.42578125" style="17"/>
  </cols>
  <sheetData>
    <row r="1" spans="2:58" ht="16.5" x14ac:dyDescent="0.3">
      <c r="B1" s="15" t="s">
        <v>33</v>
      </c>
      <c r="G1" s="18" t="s">
        <v>8500</v>
      </c>
      <c r="H1" s="33" t="s">
        <v>8945</v>
      </c>
      <c r="I1" s="33" t="s">
        <v>8946</v>
      </c>
      <c r="K1" s="18" t="s">
        <v>35</v>
      </c>
      <c r="L1" s="26" t="s">
        <v>8945</v>
      </c>
      <c r="M1" s="26" t="s">
        <v>8946</v>
      </c>
      <c r="O1" s="18" t="s">
        <v>58</v>
      </c>
      <c r="P1" s="26" t="s">
        <v>8945</v>
      </c>
      <c r="Q1" s="26" t="s">
        <v>8946</v>
      </c>
      <c r="T1" s="18" t="s">
        <v>36</v>
      </c>
      <c r="U1" s="26" t="s">
        <v>8945</v>
      </c>
      <c r="V1" s="26" t="s">
        <v>8946</v>
      </c>
      <c r="X1" s="18" t="s">
        <v>8820</v>
      </c>
      <c r="Y1" s="26" t="s">
        <v>8945</v>
      </c>
      <c r="Z1" s="26" t="s">
        <v>8946</v>
      </c>
      <c r="AB1" s="18" t="s">
        <v>38</v>
      </c>
      <c r="AC1" s="26" t="s">
        <v>8945</v>
      </c>
      <c r="AD1" s="26" t="s">
        <v>8946</v>
      </c>
      <c r="AF1" s="18" t="s">
        <v>8855</v>
      </c>
      <c r="AG1" s="33" t="s">
        <v>8945</v>
      </c>
      <c r="AH1" s="33" t="s">
        <v>8946</v>
      </c>
      <c r="AJ1" s="18" t="s">
        <v>60</v>
      </c>
      <c r="AK1" s="33" t="s">
        <v>8945</v>
      </c>
      <c r="AL1" s="33" t="s">
        <v>8946</v>
      </c>
      <c r="AN1" s="18" t="s">
        <v>8508</v>
      </c>
      <c r="AO1" s="33" t="s">
        <v>8945</v>
      </c>
      <c r="AP1" s="33" t="s">
        <v>8946</v>
      </c>
      <c r="AR1" s="18" t="s">
        <v>1253</v>
      </c>
      <c r="AS1" s="33" t="s">
        <v>8945</v>
      </c>
      <c r="AT1" s="33" t="s">
        <v>8946</v>
      </c>
      <c r="AV1" s="18" t="s">
        <v>8496</v>
      </c>
      <c r="AW1" s="33" t="s">
        <v>8945</v>
      </c>
      <c r="AX1" s="33" t="s">
        <v>8946</v>
      </c>
      <c r="AZ1" s="18" t="s">
        <v>8928</v>
      </c>
      <c r="BA1" s="33" t="s">
        <v>8945</v>
      </c>
      <c r="BB1" s="33" t="s">
        <v>8946</v>
      </c>
      <c r="BD1" s="18" t="s">
        <v>8940</v>
      </c>
      <c r="BE1" s="33" t="s">
        <v>8945</v>
      </c>
      <c r="BF1" s="33" t="s">
        <v>8946</v>
      </c>
    </row>
    <row r="2" spans="2:58" ht="16.5" x14ac:dyDescent="0.3">
      <c r="B2" s="15" t="s">
        <v>8691</v>
      </c>
      <c r="X2" s="15" t="s">
        <v>8691</v>
      </c>
      <c r="BB2" s="33"/>
      <c r="BD2" s="17" t="s">
        <v>9133</v>
      </c>
      <c r="BE2" s="34">
        <v>82</v>
      </c>
      <c r="BF2" s="34">
        <f>BE2+(BE2*0.15)</f>
        <v>94.3</v>
      </c>
    </row>
    <row r="3" spans="2:58" x14ac:dyDescent="0.25">
      <c r="B3" s="16" t="s">
        <v>9267</v>
      </c>
      <c r="C3" s="25">
        <v>9.58</v>
      </c>
      <c r="D3" s="25">
        <f>C3+(C3*0.1)</f>
        <v>10.538</v>
      </c>
      <c r="G3" s="23" t="s">
        <v>8722</v>
      </c>
      <c r="H3" s="32">
        <v>31.3</v>
      </c>
      <c r="I3" s="34">
        <f>H3+(H3*0.35)</f>
        <v>42.255000000000003</v>
      </c>
      <c r="J3" s="23"/>
      <c r="K3" s="17" t="s">
        <v>8745</v>
      </c>
      <c r="L3" s="17">
        <v>100</v>
      </c>
      <c r="M3" s="17">
        <v>45</v>
      </c>
      <c r="O3" s="17" t="s">
        <v>8752</v>
      </c>
      <c r="P3" s="17" t="s">
        <v>8613</v>
      </c>
      <c r="Q3" s="17" t="s">
        <v>8613</v>
      </c>
      <c r="T3" s="17" t="s">
        <v>8780</v>
      </c>
      <c r="U3" s="17">
        <v>141</v>
      </c>
      <c r="V3" s="27">
        <f>U3-(U3*0.15)</f>
        <v>119.85</v>
      </c>
      <c r="X3" s="16" t="s">
        <v>8821</v>
      </c>
      <c r="AB3" s="17" t="s">
        <v>8833</v>
      </c>
      <c r="AC3" s="25">
        <v>17.599</v>
      </c>
      <c r="AD3" s="25">
        <f>AC3+(AC3*0.1)</f>
        <v>19.358899999999998</v>
      </c>
      <c r="AF3" s="23" t="s">
        <v>8844</v>
      </c>
      <c r="AG3" s="34">
        <v>35</v>
      </c>
      <c r="AH3" s="34">
        <f>AG3+(AG3*0.15)</f>
        <v>40.25</v>
      </c>
      <c r="AJ3" s="23" t="s">
        <v>9045</v>
      </c>
      <c r="AK3" s="17">
        <v>10.9</v>
      </c>
      <c r="AL3" s="17">
        <v>0</v>
      </c>
      <c r="AN3" s="23" t="s">
        <v>8887</v>
      </c>
      <c r="AO3" s="34">
        <v>919.5</v>
      </c>
      <c r="AP3" s="34">
        <f>AO3+(AO3*0.15)</f>
        <v>1057.425</v>
      </c>
      <c r="AR3" s="17" t="s">
        <v>8892</v>
      </c>
      <c r="AS3" s="34">
        <v>54.6</v>
      </c>
      <c r="AT3" s="34">
        <f>AS3+(AS3*0.08)</f>
        <v>58.968000000000004</v>
      </c>
      <c r="AV3" s="17" t="s">
        <v>8896</v>
      </c>
      <c r="AW3" s="34">
        <v>100</v>
      </c>
      <c r="AX3" s="34">
        <v>0</v>
      </c>
      <c r="AZ3" s="17" t="s">
        <v>8924</v>
      </c>
      <c r="BA3" s="34" t="s">
        <v>8613</v>
      </c>
      <c r="BB3" s="34" t="s">
        <v>8613</v>
      </c>
      <c r="BD3" s="17" t="s">
        <v>9134</v>
      </c>
      <c r="BE3" s="34" t="s">
        <v>8613</v>
      </c>
      <c r="BF3" s="34" t="s">
        <v>8613</v>
      </c>
    </row>
    <row r="4" spans="2:58" x14ac:dyDescent="0.25">
      <c r="B4" s="16" t="s">
        <v>9268</v>
      </c>
      <c r="C4" s="25">
        <v>19.190000000000001</v>
      </c>
      <c r="D4" s="25">
        <f t="shared" ref="D4:D15" si="0">C4+(C4*0.1)</f>
        <v>21.109000000000002</v>
      </c>
      <c r="G4" s="23" t="s">
        <v>8723</v>
      </c>
      <c r="H4" s="32">
        <v>34.200000000000003</v>
      </c>
      <c r="I4" s="34">
        <f>H4+(H4*0.35)</f>
        <v>46.17</v>
      </c>
      <c r="J4" s="23"/>
      <c r="K4" s="17" t="s">
        <v>8746</v>
      </c>
      <c r="L4" s="17">
        <v>100</v>
      </c>
      <c r="M4" s="17">
        <v>50</v>
      </c>
      <c r="O4" s="17" t="s">
        <v>8753</v>
      </c>
      <c r="P4" s="17" t="s">
        <v>8613</v>
      </c>
      <c r="Q4" s="17" t="s">
        <v>8613</v>
      </c>
      <c r="T4" s="17" t="s">
        <v>8781</v>
      </c>
      <c r="U4" s="17">
        <v>173</v>
      </c>
      <c r="V4" s="27">
        <f t="shared" ref="V4:V18" si="1">U4-(U4*0.15)</f>
        <v>147.05000000000001</v>
      </c>
      <c r="X4" s="16" t="s">
        <v>8822</v>
      </c>
      <c r="Y4" s="19">
        <v>20.91</v>
      </c>
      <c r="Z4" s="25">
        <f>Y4+(Y4*0.1)</f>
        <v>23.001000000000001</v>
      </c>
      <c r="AB4" s="17" t="s">
        <v>8834</v>
      </c>
      <c r="AC4" s="25">
        <v>42.892000000000003</v>
      </c>
      <c r="AD4" s="25">
        <f t="shared" ref="AD4:AD25" si="2">AC4+(AC4*0.1)</f>
        <v>47.181200000000004</v>
      </c>
      <c r="AF4" s="23" t="s">
        <v>8845</v>
      </c>
      <c r="AG4" s="34">
        <v>96.5</v>
      </c>
      <c r="AH4" s="34">
        <f t="shared" ref="AH4:AH5" si="3">AG4+(AG4*0.15)</f>
        <v>110.97499999999999</v>
      </c>
      <c r="AJ4" s="23" t="s">
        <v>9046</v>
      </c>
      <c r="AK4" s="17">
        <v>10.9</v>
      </c>
      <c r="AL4" s="17">
        <v>0</v>
      </c>
      <c r="AN4" s="23" t="s">
        <v>8888</v>
      </c>
      <c r="AO4" s="34">
        <v>3091.5</v>
      </c>
      <c r="AP4" s="34">
        <f t="shared" ref="AP4:AP7" si="4">AO4+(AO4*0.15)</f>
        <v>3555.2249999999999</v>
      </c>
      <c r="AR4" s="17" t="s">
        <v>8893</v>
      </c>
      <c r="AS4" s="34">
        <v>53.9</v>
      </c>
      <c r="AT4" s="34">
        <f>AS4+(AS4*0.08)</f>
        <v>58.211999999999996</v>
      </c>
      <c r="AV4" s="17" t="s">
        <v>8897</v>
      </c>
      <c r="AW4" s="34">
        <v>100</v>
      </c>
      <c r="AX4" s="34">
        <v>0</v>
      </c>
      <c r="BD4" s="17" t="s">
        <v>9135</v>
      </c>
      <c r="BE4" s="34" t="s">
        <v>8613</v>
      </c>
      <c r="BF4" s="34" t="s">
        <v>8613</v>
      </c>
    </row>
    <row r="5" spans="2:58" x14ac:dyDescent="0.25">
      <c r="B5" s="16" t="s">
        <v>9269</v>
      </c>
      <c r="C5" s="25">
        <v>43.03</v>
      </c>
      <c r="D5" s="25">
        <f t="shared" si="0"/>
        <v>47.332999999999998</v>
      </c>
      <c r="G5" s="23"/>
      <c r="H5" s="32"/>
      <c r="I5" s="32"/>
      <c r="J5" s="23"/>
      <c r="K5" s="17" t="s">
        <v>8747</v>
      </c>
      <c r="L5" s="17" t="s">
        <v>8613</v>
      </c>
      <c r="M5" s="17" t="s">
        <v>8613</v>
      </c>
      <c r="O5" s="17" t="s">
        <v>8754</v>
      </c>
      <c r="P5" s="17" t="s">
        <v>8613</v>
      </c>
      <c r="Q5" s="17" t="s">
        <v>8613</v>
      </c>
      <c r="T5" s="17" t="s">
        <v>8782</v>
      </c>
      <c r="U5" s="17">
        <v>148</v>
      </c>
      <c r="V5" s="27">
        <f t="shared" si="1"/>
        <v>125.8</v>
      </c>
      <c r="X5" s="16" t="s">
        <v>8692</v>
      </c>
      <c r="Y5" s="19">
        <v>46.4</v>
      </c>
      <c r="Z5" s="25">
        <f t="shared" ref="Z5:Z11" si="5">Y5+(Y5*0.1)</f>
        <v>51.04</v>
      </c>
      <c r="AB5" s="17" t="s">
        <v>8835</v>
      </c>
      <c r="AC5" s="25">
        <v>84.293999999999997</v>
      </c>
      <c r="AD5" s="25">
        <f t="shared" si="2"/>
        <v>92.723399999999998</v>
      </c>
      <c r="AF5" s="23" t="s">
        <v>8846</v>
      </c>
      <c r="AG5" s="34">
        <v>195.25</v>
      </c>
      <c r="AH5" s="34">
        <f t="shared" si="3"/>
        <v>224.53749999999999</v>
      </c>
      <c r="AJ5" s="23" t="s">
        <v>9047</v>
      </c>
      <c r="AK5" s="17">
        <v>1</v>
      </c>
      <c r="AL5" s="17">
        <v>0</v>
      </c>
      <c r="AN5" s="23" t="s">
        <v>9120</v>
      </c>
      <c r="AO5" s="34">
        <v>1870.5</v>
      </c>
      <c r="AP5" s="34">
        <f t="shared" si="4"/>
        <v>2151.0749999999998</v>
      </c>
      <c r="AV5" s="17" t="s">
        <v>8898</v>
      </c>
      <c r="AW5" s="34">
        <v>100</v>
      </c>
      <c r="AX5" s="34">
        <v>0</v>
      </c>
      <c r="AZ5" s="17" t="s">
        <v>8894</v>
      </c>
      <c r="BA5" s="34" t="s">
        <v>8613</v>
      </c>
      <c r="BB5" s="34" t="s">
        <v>8613</v>
      </c>
      <c r="BD5" s="17" t="s">
        <v>9136</v>
      </c>
      <c r="BE5" s="34">
        <v>64.5</v>
      </c>
      <c r="BF5" s="34">
        <f t="shared" ref="BF5" si="6">BE5+(BE5*0.15)</f>
        <v>74.174999999999997</v>
      </c>
    </row>
    <row r="6" spans="2:58" ht="16.5" x14ac:dyDescent="0.3">
      <c r="B6" s="16" t="s">
        <v>9270</v>
      </c>
      <c r="C6" s="25">
        <v>100.91</v>
      </c>
      <c r="D6" s="25">
        <f t="shared" si="0"/>
        <v>111.001</v>
      </c>
      <c r="G6" s="18" t="s">
        <v>8728</v>
      </c>
      <c r="H6" s="32"/>
      <c r="I6" s="32"/>
      <c r="J6" s="23"/>
      <c r="K6" s="17" t="s">
        <v>8748</v>
      </c>
      <c r="L6" s="17" t="s">
        <v>8613</v>
      </c>
      <c r="M6" s="17" t="s">
        <v>8613</v>
      </c>
      <c r="O6" s="17" t="s">
        <v>8755</v>
      </c>
      <c r="P6" s="17" t="s">
        <v>8613</v>
      </c>
      <c r="Q6" s="17" t="s">
        <v>8613</v>
      </c>
      <c r="T6" s="17" t="s">
        <v>8783</v>
      </c>
      <c r="U6" s="17">
        <v>181</v>
      </c>
      <c r="V6" s="27">
        <f t="shared" si="1"/>
        <v>153.85</v>
      </c>
      <c r="X6" s="16" t="s">
        <v>8693</v>
      </c>
      <c r="Y6" s="19">
        <v>102</v>
      </c>
      <c r="Z6" s="25">
        <f t="shared" si="5"/>
        <v>112.2</v>
      </c>
      <c r="AB6" s="17" t="s">
        <v>8836</v>
      </c>
      <c r="AC6" s="25">
        <v>450.53300000000002</v>
      </c>
      <c r="AD6" s="25">
        <f t="shared" si="2"/>
        <v>495.58630000000005</v>
      </c>
      <c r="AF6" s="23" t="s">
        <v>8847</v>
      </c>
      <c r="AG6" s="34">
        <v>39.200000000000003</v>
      </c>
      <c r="AH6" s="34">
        <f>AG6+(AG6*0.15)</f>
        <v>45.080000000000005</v>
      </c>
      <c r="AJ6" s="23" t="s">
        <v>9048</v>
      </c>
      <c r="AK6" s="17">
        <v>10.9</v>
      </c>
      <c r="AL6" s="17">
        <v>0</v>
      </c>
      <c r="AN6" s="23" t="s">
        <v>9121</v>
      </c>
      <c r="AO6" s="34">
        <v>2957.2</v>
      </c>
      <c r="AP6" s="34">
        <f t="shared" si="4"/>
        <v>3400.7799999999997</v>
      </c>
      <c r="AR6" s="17" t="s">
        <v>8894</v>
      </c>
      <c r="AS6" s="34">
        <v>59.05</v>
      </c>
      <c r="AT6" s="34">
        <f>AS6+(AS6*0.08)</f>
        <v>63.774000000000001</v>
      </c>
      <c r="AV6" s="17" t="s">
        <v>8899</v>
      </c>
      <c r="AW6" s="34">
        <v>100</v>
      </c>
      <c r="AX6" s="34">
        <v>0</v>
      </c>
      <c r="BD6" s="17" t="s">
        <v>9137</v>
      </c>
      <c r="BE6" s="34" t="s">
        <v>8613</v>
      </c>
      <c r="BF6" s="34" t="s">
        <v>8613</v>
      </c>
    </row>
    <row r="7" spans="2:58" x14ac:dyDescent="0.25">
      <c r="B7" s="16" t="s">
        <v>9271</v>
      </c>
      <c r="C7" s="25">
        <v>206</v>
      </c>
      <c r="D7" s="25">
        <f t="shared" si="0"/>
        <v>226.6</v>
      </c>
      <c r="H7" s="32"/>
      <c r="I7" s="32"/>
      <c r="J7" s="23"/>
      <c r="K7" s="17" t="s">
        <v>8749</v>
      </c>
      <c r="L7" s="17" t="s">
        <v>8613</v>
      </c>
      <c r="M7" s="17" t="s">
        <v>8613</v>
      </c>
      <c r="O7" s="17" t="s">
        <v>8756</v>
      </c>
      <c r="P7" s="17" t="s">
        <v>8613</v>
      </c>
      <c r="Q7" s="17" t="s">
        <v>8613</v>
      </c>
      <c r="T7" s="17" t="s">
        <v>8784</v>
      </c>
      <c r="U7" s="17">
        <v>160</v>
      </c>
      <c r="V7" s="27">
        <f t="shared" si="1"/>
        <v>136</v>
      </c>
      <c r="X7" s="16" t="s">
        <v>8694</v>
      </c>
      <c r="Y7" s="19">
        <v>219.96</v>
      </c>
      <c r="Z7" s="25">
        <f t="shared" si="5"/>
        <v>241.95600000000002</v>
      </c>
      <c r="AB7" s="17" t="s">
        <v>8837</v>
      </c>
      <c r="AC7" s="25">
        <v>895.44799999999998</v>
      </c>
      <c r="AD7" s="25">
        <f t="shared" si="2"/>
        <v>984.99279999999999</v>
      </c>
      <c r="AF7" s="23" t="s">
        <v>8848</v>
      </c>
      <c r="AG7" s="34">
        <v>99.4</v>
      </c>
      <c r="AH7" s="34">
        <f>AG7+(AG7*0.15)</f>
        <v>114.31</v>
      </c>
      <c r="AJ7" s="23" t="s">
        <v>9049</v>
      </c>
      <c r="AK7" s="17">
        <v>1</v>
      </c>
      <c r="AL7" s="17">
        <v>0</v>
      </c>
      <c r="AN7" s="23" t="s">
        <v>8889</v>
      </c>
      <c r="AO7" s="34">
        <v>1170.6500000000001</v>
      </c>
      <c r="AP7" s="34">
        <f t="shared" si="4"/>
        <v>1346.2475000000002</v>
      </c>
      <c r="AR7" s="17" t="s">
        <v>8895</v>
      </c>
      <c r="AS7" s="34">
        <v>56.9</v>
      </c>
      <c r="AT7" s="34">
        <f>AS7+(AS7*0.08)</f>
        <v>61.451999999999998</v>
      </c>
      <c r="AV7" s="17" t="s">
        <v>8900</v>
      </c>
      <c r="AW7" s="34">
        <v>100</v>
      </c>
      <c r="AX7" s="34">
        <v>0</v>
      </c>
      <c r="AZ7" s="17" t="s">
        <v>8926</v>
      </c>
      <c r="BA7" s="34" t="s">
        <v>8613</v>
      </c>
      <c r="BB7" s="34" t="s">
        <v>8613</v>
      </c>
    </row>
    <row r="8" spans="2:58" x14ac:dyDescent="0.25">
      <c r="B8" s="16" t="s">
        <v>9272</v>
      </c>
      <c r="C8" s="25">
        <v>755.36</v>
      </c>
      <c r="D8" s="25">
        <f t="shared" si="0"/>
        <v>830.89599999999996</v>
      </c>
      <c r="G8" s="23" t="s">
        <v>8725</v>
      </c>
      <c r="H8" s="32">
        <v>690</v>
      </c>
      <c r="I8" s="34">
        <f>H8+(H8*0.15)</f>
        <v>793.5</v>
      </c>
      <c r="J8" s="23"/>
      <c r="K8" s="17" t="s">
        <v>8750</v>
      </c>
      <c r="L8" s="17" t="s">
        <v>8613</v>
      </c>
      <c r="M8" s="17" t="s">
        <v>8613</v>
      </c>
      <c r="O8" s="17" t="s">
        <v>8757</v>
      </c>
      <c r="P8" s="17" t="s">
        <v>8613</v>
      </c>
      <c r="Q8" s="17" t="s">
        <v>8613</v>
      </c>
      <c r="T8" s="17" t="s">
        <v>8785</v>
      </c>
      <c r="U8" s="17">
        <v>195</v>
      </c>
      <c r="V8" s="27">
        <f t="shared" si="1"/>
        <v>165.75</v>
      </c>
      <c r="X8" s="16" t="s">
        <v>8695</v>
      </c>
      <c r="Y8" s="19">
        <v>452.12</v>
      </c>
      <c r="Z8" s="25">
        <f t="shared" si="5"/>
        <v>497.33199999999999</v>
      </c>
      <c r="AB8" s="17" t="s">
        <v>8838</v>
      </c>
      <c r="AC8" s="25">
        <v>242.64599999999999</v>
      </c>
      <c r="AD8" s="25">
        <f t="shared" si="2"/>
        <v>266.91059999999999</v>
      </c>
      <c r="AF8" s="23" t="s">
        <v>8849</v>
      </c>
      <c r="AG8" s="34">
        <v>212.9</v>
      </c>
      <c r="AH8" s="34">
        <f>AG8+(AG8*0.15)</f>
        <v>244.83500000000001</v>
      </c>
      <c r="AJ8" s="23" t="s">
        <v>8876</v>
      </c>
      <c r="AK8" s="17">
        <v>1</v>
      </c>
      <c r="AL8" s="17">
        <v>0</v>
      </c>
      <c r="AN8" s="23"/>
      <c r="AV8" s="17" t="s">
        <v>8725</v>
      </c>
      <c r="AW8" s="34">
        <v>100</v>
      </c>
      <c r="AX8" s="34">
        <v>0</v>
      </c>
      <c r="AZ8" s="17" t="s">
        <v>8927</v>
      </c>
      <c r="BA8" s="34" t="s">
        <v>8613</v>
      </c>
      <c r="BB8" s="34" t="s">
        <v>8613</v>
      </c>
      <c r="BD8" s="17" t="s">
        <v>9138</v>
      </c>
      <c r="BE8" s="34">
        <v>88.5</v>
      </c>
      <c r="BF8" s="34">
        <f t="shared" ref="BF8:BF14" si="7">BE8+(BE8*0.15)</f>
        <v>101.77500000000001</v>
      </c>
    </row>
    <row r="9" spans="2:58" ht="16.5" x14ac:dyDescent="0.3">
      <c r="B9" s="16" t="s">
        <v>9273</v>
      </c>
      <c r="C9" s="25">
        <v>1571</v>
      </c>
      <c r="D9" s="25">
        <f t="shared" si="0"/>
        <v>1728.1</v>
      </c>
      <c r="G9" s="23" t="s">
        <v>8727</v>
      </c>
      <c r="H9" s="32">
        <v>760</v>
      </c>
      <c r="I9" s="34">
        <f>H9+(H9*0.15)</f>
        <v>874</v>
      </c>
      <c r="J9" s="23"/>
      <c r="K9" s="17" t="s">
        <v>8751</v>
      </c>
      <c r="L9" s="17" t="s">
        <v>8613</v>
      </c>
      <c r="M9" s="17" t="s">
        <v>8613</v>
      </c>
      <c r="O9" s="17" t="s">
        <v>8758</v>
      </c>
      <c r="P9" s="17" t="s">
        <v>8613</v>
      </c>
      <c r="Q9" s="17" t="s">
        <v>8613</v>
      </c>
      <c r="T9" s="17" t="s">
        <v>8786</v>
      </c>
      <c r="U9" s="17">
        <v>166</v>
      </c>
      <c r="V9" s="27">
        <f t="shared" si="1"/>
        <v>141.1</v>
      </c>
      <c r="X9" s="16" t="s">
        <v>8696</v>
      </c>
      <c r="Y9" s="19">
        <v>870.67</v>
      </c>
      <c r="Z9" s="25">
        <f t="shared" si="5"/>
        <v>957.73699999999997</v>
      </c>
      <c r="AB9" s="17" t="s">
        <v>8839</v>
      </c>
      <c r="AC9" s="25">
        <v>9.702</v>
      </c>
      <c r="AD9" s="25">
        <f t="shared" si="2"/>
        <v>10.6722</v>
      </c>
      <c r="AJ9" s="23"/>
      <c r="AN9" s="23" t="s">
        <v>8890</v>
      </c>
      <c r="AO9" s="34">
        <v>1240.6500000000001</v>
      </c>
      <c r="AP9" s="34">
        <f t="shared" ref="AP9:AP13" si="8">AO9+(AO9*0.15)</f>
        <v>1426.7475000000002</v>
      </c>
      <c r="AR9" s="18" t="s">
        <v>1254</v>
      </c>
      <c r="BD9" s="17" t="s">
        <v>9139</v>
      </c>
      <c r="BE9" s="34" t="s">
        <v>8613</v>
      </c>
      <c r="BF9" s="34" t="s">
        <v>8613</v>
      </c>
    </row>
    <row r="10" spans="2:58" ht="16.5" x14ac:dyDescent="0.3">
      <c r="B10" s="16" t="s">
        <v>9274</v>
      </c>
      <c r="C10" s="25">
        <v>12.8</v>
      </c>
      <c r="D10" s="25">
        <f t="shared" si="0"/>
        <v>14.080000000000002</v>
      </c>
      <c r="G10" s="23"/>
      <c r="O10" s="17" t="s">
        <v>8759</v>
      </c>
      <c r="P10" s="17" t="s">
        <v>8613</v>
      </c>
      <c r="Q10" s="17" t="s">
        <v>8613</v>
      </c>
      <c r="T10" s="17" t="s">
        <v>8787</v>
      </c>
      <c r="U10" s="17">
        <v>205</v>
      </c>
      <c r="V10" s="27">
        <f t="shared" si="1"/>
        <v>174.25</v>
      </c>
      <c r="X10" s="16" t="s">
        <v>8704</v>
      </c>
      <c r="Y10" s="19">
        <v>188.24</v>
      </c>
      <c r="Z10" s="25">
        <f t="shared" si="5"/>
        <v>207.06400000000002</v>
      </c>
      <c r="AB10" s="17" t="s">
        <v>8840</v>
      </c>
      <c r="AC10" s="25">
        <v>40.030999999999999</v>
      </c>
      <c r="AD10" s="25">
        <f t="shared" si="2"/>
        <v>44.034099999999995</v>
      </c>
      <c r="AF10" s="23" t="s">
        <v>8850</v>
      </c>
      <c r="AG10" s="34">
        <v>38.119999999999997</v>
      </c>
      <c r="AH10" s="34">
        <f t="shared" ref="AH10:AH15" si="9">AG10+(AG10*0.15)</f>
        <v>43.837999999999994</v>
      </c>
      <c r="AJ10" s="23" t="s">
        <v>9050</v>
      </c>
      <c r="AK10" s="17">
        <v>10.9</v>
      </c>
      <c r="AL10" s="17">
        <v>0</v>
      </c>
      <c r="AN10" s="23" t="s">
        <v>8891</v>
      </c>
      <c r="AO10" s="34">
        <v>2475.65</v>
      </c>
      <c r="AP10" s="34">
        <f t="shared" si="8"/>
        <v>2846.9974999999999</v>
      </c>
      <c r="AV10" s="17" t="s">
        <v>8901</v>
      </c>
      <c r="AW10" s="34">
        <v>100</v>
      </c>
      <c r="AX10" s="34">
        <v>0</v>
      </c>
      <c r="AZ10" s="18" t="s">
        <v>8929</v>
      </c>
      <c r="BD10" s="17" t="s">
        <v>9140</v>
      </c>
      <c r="BE10" s="34" t="s">
        <v>8613</v>
      </c>
      <c r="BF10" s="34" t="s">
        <v>8613</v>
      </c>
    </row>
    <row r="11" spans="2:58" ht="16.5" x14ac:dyDescent="0.3">
      <c r="B11" s="16" t="s">
        <v>9275</v>
      </c>
      <c r="C11" s="25">
        <v>45.94</v>
      </c>
      <c r="D11" s="25">
        <f t="shared" si="0"/>
        <v>50.533999999999999</v>
      </c>
      <c r="G11" s="18" t="s">
        <v>8502</v>
      </c>
      <c r="K11" s="18" t="s">
        <v>8598</v>
      </c>
      <c r="T11" s="17" t="s">
        <v>8788</v>
      </c>
      <c r="U11" s="17">
        <v>177</v>
      </c>
      <c r="V11" s="27">
        <f t="shared" si="1"/>
        <v>150.44999999999999</v>
      </c>
      <c r="X11" s="16" t="s">
        <v>8823</v>
      </c>
      <c r="Y11" s="19">
        <v>418.55</v>
      </c>
      <c r="Z11" s="25">
        <f t="shared" si="5"/>
        <v>460.40500000000003</v>
      </c>
      <c r="AB11" s="17" t="s">
        <v>8841</v>
      </c>
      <c r="AC11" s="25">
        <v>871.37199999999996</v>
      </c>
      <c r="AD11" s="25">
        <f t="shared" si="2"/>
        <v>958.50919999999996</v>
      </c>
      <c r="AF11" s="23" t="s">
        <v>9044</v>
      </c>
      <c r="AG11" s="34">
        <v>97.1</v>
      </c>
      <c r="AH11" s="34">
        <f t="shared" si="9"/>
        <v>111.66499999999999</v>
      </c>
      <c r="AJ11" s="23" t="s">
        <v>9051</v>
      </c>
      <c r="AK11" s="17">
        <v>10.9</v>
      </c>
      <c r="AL11" s="17">
        <v>0</v>
      </c>
      <c r="AN11" s="23" t="s">
        <v>9122</v>
      </c>
      <c r="AO11" s="34">
        <v>1811.55</v>
      </c>
      <c r="AP11" s="34">
        <f t="shared" si="8"/>
        <v>2083.2824999999998</v>
      </c>
      <c r="AR11" s="17" t="s">
        <v>8924</v>
      </c>
      <c r="AS11" s="34">
        <v>52.65</v>
      </c>
      <c r="AT11" s="34">
        <f>AS11+(AS11*0.08)</f>
        <v>56.861999999999995</v>
      </c>
      <c r="AV11" s="17" t="s">
        <v>8902</v>
      </c>
      <c r="AW11" s="34">
        <v>100</v>
      </c>
      <c r="AX11" s="34">
        <v>0</v>
      </c>
      <c r="BD11" s="17" t="s">
        <v>9141</v>
      </c>
      <c r="BE11" s="34">
        <v>70.2</v>
      </c>
      <c r="BF11" s="34">
        <f t="shared" si="7"/>
        <v>80.73</v>
      </c>
    </row>
    <row r="12" spans="2:58" x14ac:dyDescent="0.25">
      <c r="B12" s="16" t="s">
        <v>9276</v>
      </c>
      <c r="C12" s="25">
        <v>472.11</v>
      </c>
      <c r="D12" s="25">
        <f t="shared" si="0"/>
        <v>519.32100000000003</v>
      </c>
      <c r="K12" s="17" t="s">
        <v>9098</v>
      </c>
      <c r="O12" s="17" t="s">
        <v>8760</v>
      </c>
      <c r="P12" s="17" t="s">
        <v>8613</v>
      </c>
      <c r="Q12" s="17" t="s">
        <v>8613</v>
      </c>
      <c r="T12" s="17" t="s">
        <v>8789</v>
      </c>
      <c r="U12" s="17">
        <v>215</v>
      </c>
      <c r="V12" s="27">
        <f t="shared" si="1"/>
        <v>182.75</v>
      </c>
      <c r="X12" s="16" t="s">
        <v>8824</v>
      </c>
      <c r="Y12" s="19"/>
      <c r="AB12" s="17" t="s">
        <v>8842</v>
      </c>
      <c r="AC12" s="25">
        <v>1275.405</v>
      </c>
      <c r="AD12" s="25">
        <f t="shared" si="2"/>
        <v>1402.9455</v>
      </c>
      <c r="AF12" s="23" t="s">
        <v>8851</v>
      </c>
      <c r="AG12" s="34">
        <v>224.7</v>
      </c>
      <c r="AH12" s="34">
        <f t="shared" si="9"/>
        <v>258.40499999999997</v>
      </c>
      <c r="AJ12" s="23" t="s">
        <v>9052</v>
      </c>
      <c r="AK12" s="17">
        <v>10</v>
      </c>
      <c r="AL12" s="17">
        <v>0</v>
      </c>
      <c r="AN12" s="23" t="s">
        <v>9123</v>
      </c>
      <c r="AO12" s="34">
        <v>2237.85</v>
      </c>
      <c r="AP12" s="34">
        <f t="shared" si="8"/>
        <v>2573.5274999999997</v>
      </c>
      <c r="AR12" s="17" t="s">
        <v>8892</v>
      </c>
      <c r="AS12" s="34">
        <v>53.2</v>
      </c>
      <c r="AT12" s="34">
        <f>AS12+(AS12*0.08)</f>
        <v>57.456000000000003</v>
      </c>
      <c r="AV12" s="17" t="s">
        <v>8903</v>
      </c>
      <c r="AW12" s="34">
        <v>100</v>
      </c>
      <c r="AX12" s="34">
        <v>0</v>
      </c>
      <c r="AZ12" s="17" t="s">
        <v>8930</v>
      </c>
      <c r="BA12" s="34">
        <v>33.61</v>
      </c>
      <c r="BB12" s="34">
        <f>BA12+(BA12*0.1)</f>
        <v>36.970999999999997</v>
      </c>
      <c r="BD12" s="17" t="s">
        <v>9142</v>
      </c>
      <c r="BE12" s="34" t="s">
        <v>8613</v>
      </c>
      <c r="BF12" s="34" t="s">
        <v>8613</v>
      </c>
    </row>
    <row r="13" spans="2:58" x14ac:dyDescent="0.25">
      <c r="B13" s="16" t="s">
        <v>57</v>
      </c>
      <c r="C13" s="25">
        <v>4570</v>
      </c>
      <c r="D13" s="25">
        <f t="shared" si="0"/>
        <v>5027</v>
      </c>
      <c r="G13" s="23" t="s">
        <v>8729</v>
      </c>
      <c r="H13" s="34">
        <v>9.5500000000000007</v>
      </c>
      <c r="I13" s="34">
        <f>H13+(H13*0.1)</f>
        <v>10.505000000000001</v>
      </c>
      <c r="K13" s="17" t="s">
        <v>9099</v>
      </c>
      <c r="O13" s="17" t="s">
        <v>8761</v>
      </c>
      <c r="P13" s="17" t="s">
        <v>8613</v>
      </c>
      <c r="Q13" s="17" t="s">
        <v>8613</v>
      </c>
      <c r="T13" s="17" t="s">
        <v>8790</v>
      </c>
      <c r="U13" s="17">
        <v>182</v>
      </c>
      <c r="V13" s="27">
        <f t="shared" si="1"/>
        <v>154.69999999999999</v>
      </c>
      <c r="X13" s="16" t="s">
        <v>8822</v>
      </c>
      <c r="Y13" s="19">
        <v>23.55</v>
      </c>
      <c r="Z13" s="25">
        <f t="shared" ref="Z13:Z15" si="10">Y13+(Y13*0.1)</f>
        <v>25.905000000000001</v>
      </c>
      <c r="AB13" s="17" t="s">
        <v>8843</v>
      </c>
      <c r="AC13" s="25">
        <v>3509.7469999999998</v>
      </c>
      <c r="AD13" s="25">
        <f t="shared" si="2"/>
        <v>3860.7217000000001</v>
      </c>
      <c r="AF13" s="23" t="s">
        <v>8852</v>
      </c>
      <c r="AG13" s="34">
        <v>44.1</v>
      </c>
      <c r="AH13" s="34">
        <f t="shared" si="9"/>
        <v>50.715000000000003</v>
      </c>
      <c r="AJ13" s="23" t="s">
        <v>9053</v>
      </c>
      <c r="AK13" s="17">
        <v>10.9</v>
      </c>
      <c r="AL13" s="17">
        <v>0</v>
      </c>
      <c r="AN13" s="23" t="s">
        <v>9124</v>
      </c>
      <c r="AO13" s="34">
        <v>974.5</v>
      </c>
      <c r="AP13" s="34">
        <f t="shared" si="8"/>
        <v>1120.675</v>
      </c>
      <c r="AV13" s="17" t="s">
        <v>8904</v>
      </c>
      <c r="AW13" s="34">
        <v>100</v>
      </c>
      <c r="AX13" s="34">
        <v>0</v>
      </c>
      <c r="AZ13" s="17" t="s">
        <v>8931</v>
      </c>
      <c r="BA13" s="34">
        <v>65.37</v>
      </c>
      <c r="BB13" s="34">
        <f t="shared" ref="BB13:BB16" si="11">BA13+(BA13*0.1)</f>
        <v>71.907000000000011</v>
      </c>
    </row>
    <row r="14" spans="2:58" x14ac:dyDescent="0.25">
      <c r="B14" s="16" t="s">
        <v>9277</v>
      </c>
      <c r="C14" s="25">
        <v>8443</v>
      </c>
      <c r="D14" s="25">
        <f t="shared" si="0"/>
        <v>9287.2999999999993</v>
      </c>
      <c r="G14" s="23" t="s">
        <v>8730</v>
      </c>
      <c r="H14" s="34">
        <v>40.9</v>
      </c>
      <c r="I14" s="34">
        <f t="shared" ref="I14" si="12">H14+(H14*0.1)</f>
        <v>44.989999999999995</v>
      </c>
      <c r="K14" s="17" t="s">
        <v>9100</v>
      </c>
      <c r="O14" s="17" t="s">
        <v>8762</v>
      </c>
      <c r="P14" s="17" t="s">
        <v>8613</v>
      </c>
      <c r="Q14" s="17" t="s">
        <v>8613</v>
      </c>
      <c r="T14" s="17" t="s">
        <v>8791</v>
      </c>
      <c r="U14" s="17">
        <v>222</v>
      </c>
      <c r="V14" s="27">
        <f t="shared" si="1"/>
        <v>188.7</v>
      </c>
      <c r="X14" s="16" t="s">
        <v>8692</v>
      </c>
      <c r="Y14" s="19">
        <v>51.6</v>
      </c>
      <c r="Z14" s="25">
        <f t="shared" si="10"/>
        <v>56.760000000000005</v>
      </c>
      <c r="AC14" s="25"/>
      <c r="AF14" s="23" t="s">
        <v>8853</v>
      </c>
      <c r="AG14" s="34">
        <v>112.5</v>
      </c>
      <c r="AH14" s="34">
        <f t="shared" si="9"/>
        <v>129.375</v>
      </c>
      <c r="AJ14" s="23" t="s">
        <v>9054</v>
      </c>
      <c r="AK14" s="17">
        <v>1</v>
      </c>
      <c r="AL14" s="17">
        <v>0</v>
      </c>
      <c r="AN14" s="23"/>
      <c r="AR14" s="17" t="s">
        <v>8894</v>
      </c>
      <c r="AS14" s="34">
        <v>52.5</v>
      </c>
      <c r="AT14" s="34">
        <f>AS14+(AS14*0.08)</f>
        <v>56.7</v>
      </c>
      <c r="AV14" s="17" t="s">
        <v>8905</v>
      </c>
      <c r="AW14" s="34">
        <v>100</v>
      </c>
      <c r="AX14" s="34">
        <v>0</v>
      </c>
      <c r="AZ14" s="17" t="s">
        <v>8932</v>
      </c>
      <c r="BA14" s="34">
        <v>100.17</v>
      </c>
      <c r="BB14" s="34">
        <f t="shared" si="11"/>
        <v>110.187</v>
      </c>
      <c r="BD14" s="17" t="s">
        <v>9143</v>
      </c>
      <c r="BE14" s="34">
        <v>72.5</v>
      </c>
      <c r="BF14" s="34">
        <f t="shared" si="7"/>
        <v>83.375</v>
      </c>
    </row>
    <row r="15" spans="2:58" x14ac:dyDescent="0.25">
      <c r="B15" s="16" t="s">
        <v>9278</v>
      </c>
      <c r="C15" s="25">
        <v>7235</v>
      </c>
      <c r="D15" s="25">
        <f t="shared" si="0"/>
        <v>7958.5</v>
      </c>
      <c r="G15" s="23" t="s">
        <v>8731</v>
      </c>
      <c r="H15" s="34">
        <v>222</v>
      </c>
      <c r="I15" s="34">
        <f>H15+(H15*0.1)</f>
        <v>244.2</v>
      </c>
      <c r="O15" s="17" t="s">
        <v>8763</v>
      </c>
      <c r="P15" s="17" t="s">
        <v>8613</v>
      </c>
      <c r="Q15" s="17" t="s">
        <v>8613</v>
      </c>
      <c r="T15" s="17" t="s">
        <v>8792</v>
      </c>
      <c r="U15" s="17">
        <v>196</v>
      </c>
      <c r="V15" s="27">
        <f t="shared" si="1"/>
        <v>166.6</v>
      </c>
      <c r="X15" s="16" t="s">
        <v>8693</v>
      </c>
      <c r="Y15" s="19">
        <v>111.92</v>
      </c>
      <c r="Z15" s="25">
        <f t="shared" si="10"/>
        <v>123.11199999999999</v>
      </c>
      <c r="AB15" s="17" t="s">
        <v>8947</v>
      </c>
      <c r="AC15" s="25">
        <v>18.896999999999998</v>
      </c>
      <c r="AD15" s="25">
        <f t="shared" si="2"/>
        <v>20.7867</v>
      </c>
      <c r="AF15" s="23" t="s">
        <v>8854</v>
      </c>
      <c r="AG15" s="34">
        <v>225.1</v>
      </c>
      <c r="AH15" s="34">
        <f t="shared" si="9"/>
        <v>258.86500000000001</v>
      </c>
      <c r="AJ15" s="23" t="s">
        <v>9055</v>
      </c>
      <c r="AK15" s="17">
        <v>1</v>
      </c>
      <c r="AL15" s="17">
        <v>0</v>
      </c>
      <c r="AN15" s="23" t="s">
        <v>9125</v>
      </c>
      <c r="AO15" s="34">
        <v>870.1</v>
      </c>
      <c r="AP15" s="34">
        <f>AO15+(AO15*0.15)</f>
        <v>1000.615</v>
      </c>
      <c r="AR15" s="17" t="s">
        <v>8925</v>
      </c>
      <c r="AS15" s="34">
        <v>54.7</v>
      </c>
      <c r="AT15" s="34">
        <f>AS15+(AS15*0.08)</f>
        <v>59.076000000000001</v>
      </c>
      <c r="AV15" s="17" t="s">
        <v>8727</v>
      </c>
      <c r="AW15" s="34">
        <v>100</v>
      </c>
      <c r="AX15" s="34">
        <v>0</v>
      </c>
      <c r="AZ15" s="17" t="s">
        <v>8933</v>
      </c>
      <c r="BA15" s="34">
        <v>358.52</v>
      </c>
      <c r="BB15" s="34">
        <f t="shared" si="11"/>
        <v>394.37199999999996</v>
      </c>
    </row>
    <row r="16" spans="2:58" ht="16.5" x14ac:dyDescent="0.3">
      <c r="B16" s="16" t="s">
        <v>9279</v>
      </c>
      <c r="C16" s="25">
        <v>2.4500000000000002</v>
      </c>
      <c r="D16" s="25">
        <f>C16-(C16*0.1)</f>
        <v>2.2050000000000001</v>
      </c>
      <c r="G16" s="23" t="s">
        <v>8732</v>
      </c>
      <c r="H16" s="34">
        <v>9.4</v>
      </c>
      <c r="I16" s="34">
        <f>H16+(H16*0.1)</f>
        <v>10.34</v>
      </c>
      <c r="K16" s="18" t="s">
        <v>9101</v>
      </c>
      <c r="O16" s="17" t="s">
        <v>8764</v>
      </c>
      <c r="P16" s="17" t="s">
        <v>8613</v>
      </c>
      <c r="Q16" s="17" t="s">
        <v>8613</v>
      </c>
      <c r="T16" s="17" t="s">
        <v>8793</v>
      </c>
      <c r="U16" s="17">
        <v>237</v>
      </c>
      <c r="V16" s="27">
        <f t="shared" si="1"/>
        <v>201.45</v>
      </c>
      <c r="X16" s="16" t="s">
        <v>8825</v>
      </c>
      <c r="Y16" s="19"/>
      <c r="AB16" s="17" t="s">
        <v>8948</v>
      </c>
      <c r="AC16" s="25">
        <v>44.78</v>
      </c>
      <c r="AD16" s="25">
        <f t="shared" si="2"/>
        <v>49.258000000000003</v>
      </c>
      <c r="AF16" s="23"/>
      <c r="AJ16" s="23"/>
      <c r="AN16" s="23"/>
      <c r="AZ16" s="17" t="s">
        <v>8934</v>
      </c>
      <c r="BA16" s="34">
        <v>745.69</v>
      </c>
      <c r="BB16" s="34">
        <f t="shared" si="11"/>
        <v>820.25900000000001</v>
      </c>
      <c r="BD16" s="18" t="s">
        <v>8991</v>
      </c>
    </row>
    <row r="17" spans="2:56" ht="16.5" x14ac:dyDescent="0.3">
      <c r="B17" s="16" t="s">
        <v>9280</v>
      </c>
      <c r="C17" s="25">
        <v>6.31</v>
      </c>
      <c r="D17" s="25">
        <f t="shared" ref="D17:D23" si="13">C17-(C17*0.1)</f>
        <v>5.6789999999999994</v>
      </c>
      <c r="G17" s="23" t="s">
        <v>8733</v>
      </c>
      <c r="H17" s="34">
        <f>H13*20</f>
        <v>191</v>
      </c>
      <c r="I17" s="34">
        <f>H17+(H17*0.1)</f>
        <v>210.1</v>
      </c>
      <c r="K17" s="35" t="s">
        <v>9108</v>
      </c>
      <c r="O17" s="17" t="s">
        <v>8765</v>
      </c>
      <c r="P17" s="17" t="s">
        <v>8613</v>
      </c>
      <c r="Q17" s="17" t="s">
        <v>8613</v>
      </c>
      <c r="T17" s="17" t="s">
        <v>8794</v>
      </c>
      <c r="U17" s="17">
        <v>218</v>
      </c>
      <c r="V17" s="27">
        <f t="shared" si="1"/>
        <v>185.3</v>
      </c>
      <c r="X17" s="16" t="s">
        <v>8822</v>
      </c>
      <c r="Y17" s="19">
        <v>25.92</v>
      </c>
      <c r="Z17" s="25">
        <f t="shared" ref="Z17:Z19" si="14">Y17+(Y17*0.1)</f>
        <v>28.512</v>
      </c>
      <c r="AB17" s="17" t="s">
        <v>8949</v>
      </c>
      <c r="AC17" s="25">
        <v>91.742999999999995</v>
      </c>
      <c r="AD17" s="25">
        <f t="shared" si="2"/>
        <v>100.9173</v>
      </c>
      <c r="AF17" s="18" t="s">
        <v>40</v>
      </c>
      <c r="AJ17" s="23" t="s">
        <v>9056</v>
      </c>
      <c r="AK17" s="17">
        <v>10.9</v>
      </c>
      <c r="AL17" s="17">
        <v>0</v>
      </c>
      <c r="AN17" s="18" t="s">
        <v>8991</v>
      </c>
      <c r="AR17" s="18" t="s">
        <v>1255</v>
      </c>
      <c r="AV17" s="17" t="s">
        <v>8906</v>
      </c>
      <c r="AW17" s="34">
        <v>100</v>
      </c>
      <c r="AX17" s="34">
        <v>0</v>
      </c>
      <c r="AZ17" s="17" t="s">
        <v>8731</v>
      </c>
      <c r="BA17" s="34">
        <v>212.49</v>
      </c>
      <c r="BB17" s="34">
        <f>BA17+(BA17*0.1)</f>
        <v>233.739</v>
      </c>
      <c r="BD17" s="18" t="s">
        <v>9145</v>
      </c>
    </row>
    <row r="18" spans="2:56" ht="16.5" x14ac:dyDescent="0.3">
      <c r="B18" s="16" t="s">
        <v>9281</v>
      </c>
      <c r="C18" s="25">
        <v>8.9499999999999993</v>
      </c>
      <c r="D18" s="25">
        <f t="shared" si="13"/>
        <v>8.0549999999999997</v>
      </c>
      <c r="G18" s="23" t="s">
        <v>8734</v>
      </c>
      <c r="H18" s="34" t="s">
        <v>8613</v>
      </c>
      <c r="I18" s="34" t="s">
        <v>8613</v>
      </c>
      <c r="K18" s="17" t="s">
        <v>9102</v>
      </c>
      <c r="T18" s="17" t="s">
        <v>8795</v>
      </c>
      <c r="U18" s="17">
        <v>260</v>
      </c>
      <c r="V18" s="27">
        <f t="shared" si="1"/>
        <v>221</v>
      </c>
      <c r="X18" s="16" t="s">
        <v>8692</v>
      </c>
      <c r="Y18" s="19">
        <v>56.88</v>
      </c>
      <c r="Z18" s="25">
        <f t="shared" si="14"/>
        <v>62.568000000000005</v>
      </c>
      <c r="AB18" s="17" t="s">
        <v>8950</v>
      </c>
      <c r="AC18" s="25">
        <v>471.5</v>
      </c>
      <c r="AD18" s="25">
        <f t="shared" si="2"/>
        <v>518.65</v>
      </c>
      <c r="AJ18" s="23" t="s">
        <v>9057</v>
      </c>
      <c r="AK18" s="17">
        <v>10.9</v>
      </c>
      <c r="AL18" s="17">
        <v>0</v>
      </c>
      <c r="AN18" s="18" t="s">
        <v>9169</v>
      </c>
      <c r="BD18" s="17" t="s">
        <v>9146</v>
      </c>
    </row>
    <row r="19" spans="2:56" ht="16.5" x14ac:dyDescent="0.3">
      <c r="B19" s="16" t="s">
        <v>68</v>
      </c>
      <c r="C19" s="25">
        <v>18.29</v>
      </c>
      <c r="D19" s="25">
        <f t="shared" si="13"/>
        <v>16.460999999999999</v>
      </c>
      <c r="K19" s="17" t="s">
        <v>9103</v>
      </c>
      <c r="O19" s="18" t="s">
        <v>62</v>
      </c>
      <c r="X19" s="16" t="s">
        <v>8693</v>
      </c>
      <c r="Y19" s="19">
        <v>125.48</v>
      </c>
      <c r="Z19" s="25">
        <f t="shared" si="14"/>
        <v>138.02800000000002</v>
      </c>
      <c r="AB19" s="17" t="s">
        <v>8951</v>
      </c>
      <c r="AC19" s="25">
        <v>964.37599999999998</v>
      </c>
      <c r="AD19" s="25">
        <f t="shared" si="2"/>
        <v>1060.8136</v>
      </c>
      <c r="AF19" s="17" t="s">
        <v>8856</v>
      </c>
      <c r="AG19" s="34">
        <v>99.5</v>
      </c>
      <c r="AH19" s="34">
        <f t="shared" ref="AH19:AH25" si="15">AG19+(AG19*0.15)</f>
        <v>114.425</v>
      </c>
      <c r="AJ19" s="23" t="s">
        <v>9058</v>
      </c>
      <c r="AK19" s="17">
        <v>1</v>
      </c>
      <c r="AL19" s="17">
        <v>0</v>
      </c>
      <c r="AN19" s="17" t="s">
        <v>9166</v>
      </c>
      <c r="AR19" s="17" t="s">
        <v>8924</v>
      </c>
      <c r="AS19" s="34">
        <v>55.6</v>
      </c>
      <c r="AT19" s="34">
        <f>AS19+(AS19*0.08)</f>
        <v>60.048000000000002</v>
      </c>
      <c r="AV19" s="18" t="s">
        <v>8495</v>
      </c>
      <c r="AZ19" s="17" t="s">
        <v>8935</v>
      </c>
      <c r="BA19" s="34">
        <v>36.090000000000003</v>
      </c>
      <c r="BB19" s="34">
        <f t="shared" ref="BB19:BB24" si="16">BA19+(BA19*0.1)</f>
        <v>39.699000000000005</v>
      </c>
      <c r="BD19" s="18" t="s">
        <v>9144</v>
      </c>
    </row>
    <row r="20" spans="2:56" x14ac:dyDescent="0.25">
      <c r="B20" s="16" t="s">
        <v>9282</v>
      </c>
      <c r="C20" s="25">
        <v>23.56</v>
      </c>
      <c r="D20" s="25">
        <f t="shared" si="13"/>
        <v>21.204000000000001</v>
      </c>
      <c r="G20" s="23" t="s">
        <v>8735</v>
      </c>
      <c r="H20" s="34">
        <v>10.68</v>
      </c>
      <c r="I20" s="34">
        <f>H20+(H20*0.1)</f>
        <v>11.747999999999999</v>
      </c>
      <c r="K20" s="17" t="s">
        <v>9104</v>
      </c>
      <c r="T20" s="17" t="s">
        <v>8796</v>
      </c>
      <c r="U20" s="17">
        <v>93</v>
      </c>
      <c r="V20" s="27">
        <f t="shared" ref="V20:V35" si="17">U20-(U20*0.15)</f>
        <v>79.05</v>
      </c>
      <c r="X20" s="16" t="s">
        <v>8826</v>
      </c>
      <c r="Y20" s="19"/>
      <c r="AB20" s="17" t="s">
        <v>8952</v>
      </c>
      <c r="AC20" s="25">
        <v>258.79199999999997</v>
      </c>
      <c r="AD20" s="25">
        <f t="shared" si="2"/>
        <v>284.6712</v>
      </c>
      <c r="AF20" s="17" t="s">
        <v>8857</v>
      </c>
      <c r="AG20" s="34">
        <v>91.3</v>
      </c>
      <c r="AH20" s="34">
        <f t="shared" si="15"/>
        <v>104.99499999999999</v>
      </c>
      <c r="AN20" s="36" t="s">
        <v>9165</v>
      </c>
      <c r="AR20" s="17" t="s">
        <v>8894</v>
      </c>
      <c r="AS20" s="34">
        <v>57.2</v>
      </c>
      <c r="AT20" s="34">
        <f>AS20+(AS20*0.08)</f>
        <v>61.776000000000003</v>
      </c>
      <c r="AZ20" s="17" t="s">
        <v>8936</v>
      </c>
      <c r="BA20" s="34">
        <v>71.61</v>
      </c>
      <c r="BB20" s="34">
        <f t="shared" si="16"/>
        <v>78.771000000000001</v>
      </c>
      <c r="BD20" s="17" t="s">
        <v>9147</v>
      </c>
    </row>
    <row r="21" spans="2:56" ht="16.5" x14ac:dyDescent="0.3">
      <c r="B21" s="16" t="s">
        <v>9283</v>
      </c>
      <c r="C21" s="25">
        <v>75.56</v>
      </c>
      <c r="D21" s="25">
        <f t="shared" si="13"/>
        <v>68.004000000000005</v>
      </c>
      <c r="G21" s="23" t="s">
        <v>8736</v>
      </c>
      <c r="H21" s="34">
        <v>45.1</v>
      </c>
      <c r="I21" s="34">
        <f>H21+(H21*0.1)</f>
        <v>49.61</v>
      </c>
      <c r="K21" s="17" t="s">
        <v>9105</v>
      </c>
      <c r="O21" s="17" t="s">
        <v>8766</v>
      </c>
      <c r="P21" s="17" t="s">
        <v>8613</v>
      </c>
      <c r="Q21" s="17" t="s">
        <v>8613</v>
      </c>
      <c r="T21" s="17" t="s">
        <v>8797</v>
      </c>
      <c r="U21" s="17">
        <v>122</v>
      </c>
      <c r="V21" s="27">
        <f t="shared" si="17"/>
        <v>103.7</v>
      </c>
      <c r="X21" s="16" t="s">
        <v>8822</v>
      </c>
      <c r="Y21" s="19">
        <v>22.27</v>
      </c>
      <c r="Z21" s="25">
        <f t="shared" ref="Z21:Z23" si="18">Y21+(Y21*0.1)</f>
        <v>24.497</v>
      </c>
      <c r="AB21" s="17" t="s">
        <v>8953</v>
      </c>
      <c r="AC21" s="25">
        <v>10.612</v>
      </c>
      <c r="AD21" s="25">
        <f t="shared" si="2"/>
        <v>11.6732</v>
      </c>
      <c r="AF21" s="17" t="s">
        <v>8858</v>
      </c>
      <c r="AG21" s="34">
        <v>85.5</v>
      </c>
      <c r="AH21" s="34">
        <f t="shared" si="15"/>
        <v>98.325000000000003</v>
      </c>
      <c r="AJ21" s="18" t="s">
        <v>9059</v>
      </c>
      <c r="AK21" s="18" t="s">
        <v>9060</v>
      </c>
      <c r="AL21" s="18" t="s">
        <v>8591</v>
      </c>
      <c r="AV21" s="17" t="s">
        <v>8724</v>
      </c>
      <c r="AW21" s="34">
        <v>91.45</v>
      </c>
      <c r="AX21" s="34">
        <f>AW21+(AW21*0.15)</f>
        <v>105.1675</v>
      </c>
      <c r="AZ21" s="17" t="s">
        <v>8937</v>
      </c>
      <c r="BA21" s="34">
        <v>109.83</v>
      </c>
      <c r="BB21" s="34">
        <f t="shared" si="16"/>
        <v>120.813</v>
      </c>
      <c r="BD21" s="17" t="s">
        <v>9148</v>
      </c>
    </row>
    <row r="22" spans="2:56" ht="16.5" x14ac:dyDescent="0.3">
      <c r="B22" s="16" t="s">
        <v>9284</v>
      </c>
      <c r="C22" s="25">
        <v>86.74</v>
      </c>
      <c r="D22" s="25">
        <f t="shared" si="13"/>
        <v>78.066000000000003</v>
      </c>
      <c r="G22" s="23" t="s">
        <v>8737</v>
      </c>
      <c r="H22" s="34">
        <v>244.3</v>
      </c>
      <c r="I22" s="34">
        <f>H22+(H22*0.1)</f>
        <v>268.73</v>
      </c>
      <c r="K22" s="17" t="s">
        <v>9106</v>
      </c>
      <c r="O22" s="17" t="s">
        <v>8767</v>
      </c>
      <c r="P22" s="17" t="s">
        <v>8613</v>
      </c>
      <c r="Q22" s="17" t="s">
        <v>8613</v>
      </c>
      <c r="T22" s="17" t="s">
        <v>8798</v>
      </c>
      <c r="U22" s="17">
        <v>99</v>
      </c>
      <c r="V22" s="27">
        <f t="shared" si="17"/>
        <v>84.15</v>
      </c>
      <c r="X22" s="16" t="s">
        <v>8692</v>
      </c>
      <c r="Y22" s="19">
        <v>49.45</v>
      </c>
      <c r="Z22" s="25">
        <f t="shared" si="18"/>
        <v>54.395000000000003</v>
      </c>
      <c r="AB22" s="17" t="s">
        <v>8954</v>
      </c>
      <c r="AC22" s="25">
        <v>41.665999999999997</v>
      </c>
      <c r="AD22" s="25">
        <f t="shared" si="2"/>
        <v>45.832599999999999</v>
      </c>
      <c r="AF22" s="17" t="s">
        <v>8859</v>
      </c>
      <c r="AG22" s="34">
        <v>93.1</v>
      </c>
      <c r="AH22" s="34">
        <f t="shared" si="15"/>
        <v>107.065</v>
      </c>
      <c r="AJ22" s="17" t="s">
        <v>9061</v>
      </c>
      <c r="AK22" s="17" t="s">
        <v>9062</v>
      </c>
      <c r="AL22" s="17" t="s">
        <v>9063</v>
      </c>
      <c r="AN22" s="18" t="s">
        <v>9167</v>
      </c>
      <c r="AR22" s="18" t="s">
        <v>8991</v>
      </c>
      <c r="AV22" s="17" t="s">
        <v>8907</v>
      </c>
      <c r="AW22" s="34">
        <v>53.6</v>
      </c>
      <c r="AX22" s="34">
        <f t="shared" ref="AX22:AX24" si="19">AW22+(AW22*0.15)</f>
        <v>61.64</v>
      </c>
      <c r="AZ22" s="17" t="s">
        <v>8938</v>
      </c>
      <c r="BA22" s="34">
        <v>232.02</v>
      </c>
      <c r="BB22" s="34">
        <f t="shared" si="16"/>
        <v>255.22200000000001</v>
      </c>
      <c r="BD22" s="17" t="s">
        <v>9149</v>
      </c>
    </row>
    <row r="23" spans="2:56" ht="16.5" x14ac:dyDescent="0.3">
      <c r="B23" s="16" t="s">
        <v>9285</v>
      </c>
      <c r="C23" s="25">
        <v>98.48</v>
      </c>
      <c r="D23" s="25">
        <f t="shared" si="13"/>
        <v>88.632000000000005</v>
      </c>
      <c r="G23" s="23" t="s">
        <v>8738</v>
      </c>
      <c r="H23" s="34">
        <v>10.8</v>
      </c>
      <c r="I23" s="34">
        <f>H23+(H23*0.1)</f>
        <v>11.88</v>
      </c>
      <c r="K23" s="17" t="s">
        <v>9107</v>
      </c>
      <c r="O23" s="17" t="s">
        <v>8768</v>
      </c>
      <c r="P23" s="17" t="s">
        <v>8613</v>
      </c>
      <c r="Q23" s="17" t="s">
        <v>8613</v>
      </c>
      <c r="T23" s="17" t="s">
        <v>8799</v>
      </c>
      <c r="U23" s="17">
        <v>126</v>
      </c>
      <c r="V23" s="27">
        <f t="shared" si="17"/>
        <v>107.1</v>
      </c>
      <c r="X23" s="16" t="s">
        <v>8693</v>
      </c>
      <c r="Y23" s="19">
        <v>110.34</v>
      </c>
      <c r="Z23" s="25">
        <f t="shared" si="18"/>
        <v>121.37400000000001</v>
      </c>
      <c r="AB23" s="17" t="s">
        <v>8955</v>
      </c>
      <c r="AC23" s="25">
        <v>905.16099999999994</v>
      </c>
      <c r="AD23" s="25">
        <f t="shared" si="2"/>
        <v>995.67709999999988</v>
      </c>
      <c r="AF23" s="17" t="s">
        <v>8860</v>
      </c>
      <c r="AG23" s="34">
        <v>86.2</v>
      </c>
      <c r="AH23" s="34">
        <f t="shared" si="15"/>
        <v>99.13</v>
      </c>
      <c r="AJ23" s="17" t="s">
        <v>9064</v>
      </c>
      <c r="AK23" s="17" t="s">
        <v>9062</v>
      </c>
      <c r="AL23" s="17" t="s">
        <v>9065</v>
      </c>
      <c r="AN23" s="17" t="s">
        <v>9166</v>
      </c>
      <c r="AR23" s="18" t="s">
        <v>9164</v>
      </c>
      <c r="AV23" s="17" t="s">
        <v>8908</v>
      </c>
      <c r="AW23" s="34">
        <v>70.55</v>
      </c>
      <c r="AX23" s="34">
        <f t="shared" si="19"/>
        <v>81.132499999999993</v>
      </c>
      <c r="AZ23" s="17" t="s">
        <v>8939</v>
      </c>
      <c r="BA23" s="34">
        <v>459.02</v>
      </c>
      <c r="BB23" s="34">
        <f t="shared" si="16"/>
        <v>504.92199999999997</v>
      </c>
      <c r="BD23" s="17" t="s">
        <v>9150</v>
      </c>
    </row>
    <row r="24" spans="2:56" x14ac:dyDescent="0.25">
      <c r="B24" s="16" t="s">
        <v>9286</v>
      </c>
      <c r="C24" s="25">
        <v>36.840000000000003</v>
      </c>
      <c r="D24" s="25">
        <f t="shared" ref="D24:D25" si="20">C24+(C24*0.1)</f>
        <v>40.524000000000001</v>
      </c>
      <c r="G24" s="23" t="s">
        <v>8739</v>
      </c>
      <c r="H24" s="34">
        <f>H20*20</f>
        <v>213.6</v>
      </c>
      <c r="I24" s="34">
        <f>H24+(H24*0.1)</f>
        <v>234.95999999999998</v>
      </c>
      <c r="O24" s="17" t="s">
        <v>8769</v>
      </c>
      <c r="P24" s="17" t="s">
        <v>8613</v>
      </c>
      <c r="Q24" s="17" t="s">
        <v>8613</v>
      </c>
      <c r="T24" s="17" t="s">
        <v>8800</v>
      </c>
      <c r="U24" s="17">
        <v>105</v>
      </c>
      <c r="V24" s="27">
        <f t="shared" si="17"/>
        <v>89.25</v>
      </c>
      <c r="X24" s="16" t="s">
        <v>8827</v>
      </c>
      <c r="Y24" s="19"/>
      <c r="AB24" s="17" t="s">
        <v>8956</v>
      </c>
      <c r="AC24" s="25">
        <v>1425.5150000000001</v>
      </c>
      <c r="AD24" s="25">
        <f t="shared" si="2"/>
        <v>1568.0665000000001</v>
      </c>
      <c r="AF24" s="17" t="s">
        <v>8861</v>
      </c>
      <c r="AG24" s="34">
        <v>79.099999999999994</v>
      </c>
      <c r="AH24" s="34">
        <f t="shared" si="15"/>
        <v>90.964999999999989</v>
      </c>
      <c r="AJ24" s="17" t="s">
        <v>9066</v>
      </c>
      <c r="AK24" s="17" t="s">
        <v>9062</v>
      </c>
      <c r="AL24" s="17" t="s">
        <v>9065</v>
      </c>
      <c r="AN24" s="36" t="s">
        <v>9168</v>
      </c>
      <c r="AR24" s="17" t="s">
        <v>9163</v>
      </c>
      <c r="AV24" s="17" t="s">
        <v>8909</v>
      </c>
      <c r="AW24" s="34">
        <v>85.25</v>
      </c>
      <c r="AX24" s="34">
        <f t="shared" si="19"/>
        <v>98.037499999999994</v>
      </c>
      <c r="AZ24" s="17" t="s">
        <v>8737</v>
      </c>
      <c r="BA24" s="34">
        <v>170.76</v>
      </c>
      <c r="BB24" s="34">
        <f t="shared" si="16"/>
        <v>187.83599999999998</v>
      </c>
      <c r="BD24" s="17" t="s">
        <v>9008</v>
      </c>
    </row>
    <row r="25" spans="2:56" ht="16.5" x14ac:dyDescent="0.3">
      <c r="B25" s="16" t="s">
        <v>9287</v>
      </c>
      <c r="C25" s="25">
        <v>174.29</v>
      </c>
      <c r="D25" s="25">
        <f t="shared" si="20"/>
        <v>191.71899999999999</v>
      </c>
      <c r="G25" s="23" t="s">
        <v>8740</v>
      </c>
      <c r="H25" s="34" t="s">
        <v>8613</v>
      </c>
      <c r="I25" s="34" t="s">
        <v>8613</v>
      </c>
      <c r="K25" s="18" t="s">
        <v>9109</v>
      </c>
      <c r="O25" s="17" t="s">
        <v>8770</v>
      </c>
      <c r="P25" s="17" t="s">
        <v>8613</v>
      </c>
      <c r="Q25" s="17" t="s">
        <v>8613</v>
      </c>
      <c r="T25" s="17" t="s">
        <v>8801</v>
      </c>
      <c r="U25" s="17">
        <v>132</v>
      </c>
      <c r="V25" s="27">
        <f t="shared" si="17"/>
        <v>112.2</v>
      </c>
      <c r="X25" s="16" t="s">
        <v>8693</v>
      </c>
      <c r="Y25" s="19">
        <v>112.69</v>
      </c>
      <c r="Z25" s="25">
        <f t="shared" ref="Z25:Z26" si="21">Y25+(Y25*0.1)</f>
        <v>123.959</v>
      </c>
      <c r="AB25" s="17" t="s">
        <v>8957</v>
      </c>
      <c r="AC25" s="25">
        <v>4132.8440000000001</v>
      </c>
      <c r="AD25" s="25">
        <f t="shared" si="2"/>
        <v>4546.1283999999996</v>
      </c>
      <c r="AF25" s="17" t="s">
        <v>8862</v>
      </c>
      <c r="AG25" s="34">
        <v>90.6</v>
      </c>
      <c r="AH25" s="34">
        <f t="shared" si="15"/>
        <v>104.19</v>
      </c>
      <c r="AJ25" s="17" t="s">
        <v>9067</v>
      </c>
      <c r="AK25" s="17" t="s">
        <v>9062</v>
      </c>
      <c r="AL25" s="17" t="s">
        <v>9068</v>
      </c>
      <c r="AV25" s="17" t="s">
        <v>8910</v>
      </c>
      <c r="AW25" s="34" t="s">
        <v>8613</v>
      </c>
      <c r="AX25" s="34" t="s">
        <v>8613</v>
      </c>
      <c r="BD25" s="17" t="s">
        <v>9151</v>
      </c>
    </row>
    <row r="26" spans="2:56" ht="16.5" x14ac:dyDescent="0.3">
      <c r="B26" s="16" t="s">
        <v>9288</v>
      </c>
      <c r="C26" s="25" t="s">
        <v>8613</v>
      </c>
      <c r="D26" s="25" t="s">
        <v>8613</v>
      </c>
      <c r="K26" s="35" t="s">
        <v>9111</v>
      </c>
      <c r="T26" s="17" t="s">
        <v>8802</v>
      </c>
      <c r="U26" s="17">
        <v>111</v>
      </c>
      <c r="V26" s="27">
        <f t="shared" si="17"/>
        <v>94.35</v>
      </c>
      <c r="X26" s="16" t="s">
        <v>8694</v>
      </c>
      <c r="Y26" s="19">
        <v>242.5</v>
      </c>
      <c r="Z26" s="25">
        <f t="shared" si="21"/>
        <v>266.75</v>
      </c>
      <c r="AC26" s="25"/>
      <c r="AJ26" s="17" t="s">
        <v>9052</v>
      </c>
      <c r="AK26" s="17" t="s">
        <v>9062</v>
      </c>
      <c r="AL26" s="17" t="s">
        <v>9068</v>
      </c>
      <c r="AN26" s="18" t="s">
        <v>9170</v>
      </c>
      <c r="AZ26" s="18" t="s">
        <v>8991</v>
      </c>
      <c r="BD26" s="17" t="s">
        <v>9152</v>
      </c>
    </row>
    <row r="27" spans="2:56" ht="16.5" x14ac:dyDescent="0.3">
      <c r="B27" s="16"/>
      <c r="G27" s="18" t="s">
        <v>8503</v>
      </c>
      <c r="K27" s="17" t="s">
        <v>9102</v>
      </c>
      <c r="O27" s="17" t="s">
        <v>8771</v>
      </c>
      <c r="P27" s="17" t="s">
        <v>8613</v>
      </c>
      <c r="Q27" s="17" t="s">
        <v>8613</v>
      </c>
      <c r="T27" s="17" t="s">
        <v>8803</v>
      </c>
      <c r="U27" s="17">
        <v>142</v>
      </c>
      <c r="V27" s="27">
        <f t="shared" si="17"/>
        <v>120.7</v>
      </c>
      <c r="X27" s="16" t="s">
        <v>8828</v>
      </c>
      <c r="Y27" s="19"/>
      <c r="AB27" s="18" t="s">
        <v>42</v>
      </c>
      <c r="AC27" s="25"/>
      <c r="AF27" s="17" t="s">
        <v>8863</v>
      </c>
      <c r="AG27" s="34">
        <v>105.45</v>
      </c>
      <c r="AH27" s="34">
        <f t="shared" ref="AH27:AH33" si="22">AG27+(AG27*0.15)</f>
        <v>121.2675</v>
      </c>
      <c r="AJ27" s="17" t="s">
        <v>9069</v>
      </c>
      <c r="AK27" s="17" t="s">
        <v>9070</v>
      </c>
      <c r="AL27" s="17" t="s">
        <v>9071</v>
      </c>
      <c r="AN27" s="17" t="s">
        <v>9171</v>
      </c>
      <c r="AV27" s="17" t="s">
        <v>8726</v>
      </c>
      <c r="AW27" s="34">
        <v>96.05</v>
      </c>
      <c r="AX27" s="34">
        <f t="shared" ref="AX27:AX30" si="23">AW27+(AW27*0.15)</f>
        <v>110.4575</v>
      </c>
      <c r="AZ27" s="18" t="s">
        <v>9203</v>
      </c>
      <c r="BD27" s="17" t="s">
        <v>9153</v>
      </c>
    </row>
    <row r="28" spans="2:56" ht="16.5" x14ac:dyDescent="0.3">
      <c r="B28" s="15" t="s">
        <v>8706</v>
      </c>
      <c r="K28" s="17" t="s">
        <v>9010</v>
      </c>
      <c r="O28" s="17" t="s">
        <v>8772</v>
      </c>
      <c r="P28" s="17" t="s">
        <v>8613</v>
      </c>
      <c r="Q28" s="17" t="s">
        <v>8613</v>
      </c>
      <c r="T28" s="17" t="s">
        <v>8804</v>
      </c>
      <c r="U28" s="17">
        <v>120</v>
      </c>
      <c r="V28" s="27">
        <f t="shared" si="17"/>
        <v>102</v>
      </c>
      <c r="X28" s="16" t="s">
        <v>8829</v>
      </c>
      <c r="Y28" s="19">
        <v>346</v>
      </c>
      <c r="Z28" s="25">
        <f t="shared" ref="Z28:Z30" si="24">Y28+(Y28*0.1)</f>
        <v>380.6</v>
      </c>
      <c r="AB28" s="17" t="s">
        <v>8941</v>
      </c>
      <c r="AC28" s="25">
        <v>100</v>
      </c>
      <c r="AD28" s="25">
        <v>0</v>
      </c>
      <c r="AF28" s="17" t="s">
        <v>8864</v>
      </c>
      <c r="AG28" s="34">
        <v>102.5</v>
      </c>
      <c r="AH28" s="34">
        <f t="shared" si="22"/>
        <v>117.875</v>
      </c>
      <c r="AJ28" s="17" t="s">
        <v>9072</v>
      </c>
      <c r="AK28" s="17" t="s">
        <v>9070</v>
      </c>
      <c r="AL28" s="17" t="s">
        <v>9073</v>
      </c>
      <c r="AN28" s="36" t="s">
        <v>9172</v>
      </c>
      <c r="AV28" s="17" t="s">
        <v>8911</v>
      </c>
      <c r="AW28" s="34">
        <v>49.13</v>
      </c>
      <c r="AX28" s="34">
        <f t="shared" si="23"/>
        <v>56.499500000000005</v>
      </c>
      <c r="AZ28" s="18" t="s">
        <v>9204</v>
      </c>
      <c r="BD28" s="17" t="s">
        <v>9154</v>
      </c>
    </row>
    <row r="29" spans="2:56" x14ac:dyDescent="0.25">
      <c r="B29" s="16" t="s">
        <v>9289</v>
      </c>
      <c r="C29" s="25">
        <v>10.49</v>
      </c>
      <c r="D29" s="25">
        <f t="shared" ref="D29:D41" si="25">C29+(C29*0.1)</f>
        <v>11.539</v>
      </c>
      <c r="G29" s="23" t="s">
        <v>8722</v>
      </c>
      <c r="H29" s="34">
        <v>22800</v>
      </c>
      <c r="I29" s="34">
        <f>H29+(H29*0.1)</f>
        <v>25080</v>
      </c>
      <c r="K29" s="17" t="s">
        <v>9103</v>
      </c>
      <c r="O29" s="17" t="s">
        <v>8773</v>
      </c>
      <c r="P29" s="17" t="s">
        <v>8613</v>
      </c>
      <c r="Q29" s="17" t="s">
        <v>8613</v>
      </c>
      <c r="T29" s="17" t="s">
        <v>8805</v>
      </c>
      <c r="U29" s="17">
        <v>150</v>
      </c>
      <c r="V29" s="27">
        <f t="shared" si="17"/>
        <v>127.5</v>
      </c>
      <c r="X29" s="16" t="s">
        <v>8830</v>
      </c>
      <c r="Y29" s="19">
        <v>3446.4</v>
      </c>
      <c r="Z29" s="25">
        <f t="shared" si="24"/>
        <v>3791.04</v>
      </c>
      <c r="AB29" s="17" t="s">
        <v>8942</v>
      </c>
      <c r="AC29" s="25">
        <v>100</v>
      </c>
      <c r="AD29" s="25">
        <v>0</v>
      </c>
      <c r="AF29" s="17" t="s">
        <v>8865</v>
      </c>
      <c r="AG29" s="34">
        <v>93.5</v>
      </c>
      <c r="AH29" s="34">
        <f t="shared" si="22"/>
        <v>107.52500000000001</v>
      </c>
      <c r="AJ29" s="17" t="s">
        <v>9074</v>
      </c>
      <c r="AK29" s="17" t="s">
        <v>9075</v>
      </c>
      <c r="AL29" s="17" t="s">
        <v>9076</v>
      </c>
      <c r="AV29" s="17" t="s">
        <v>8912</v>
      </c>
      <c r="AW29" s="34">
        <v>63.15</v>
      </c>
      <c r="AX29" s="34">
        <f t="shared" si="23"/>
        <v>72.622500000000002</v>
      </c>
      <c r="AZ29" s="36" t="s">
        <v>9205</v>
      </c>
      <c r="BD29" s="17" t="s">
        <v>9155</v>
      </c>
    </row>
    <row r="30" spans="2:56" x14ac:dyDescent="0.25">
      <c r="B30" s="16" t="s">
        <v>9290</v>
      </c>
      <c r="C30" s="25">
        <v>21.34</v>
      </c>
      <c r="D30" s="25">
        <f t="shared" si="25"/>
        <v>23.474</v>
      </c>
      <c r="G30" s="23" t="s">
        <v>8741</v>
      </c>
      <c r="H30" s="34">
        <v>2160</v>
      </c>
      <c r="I30" s="34">
        <f>H30+(H30*0.1)</f>
        <v>2376</v>
      </c>
      <c r="K30" s="17" t="s">
        <v>9105</v>
      </c>
      <c r="O30" s="17" t="s">
        <v>8774</v>
      </c>
      <c r="P30" s="17" t="s">
        <v>8613</v>
      </c>
      <c r="Q30" s="17" t="s">
        <v>8613</v>
      </c>
      <c r="T30" s="17" t="s">
        <v>8806</v>
      </c>
      <c r="U30" s="17">
        <v>123</v>
      </c>
      <c r="V30" s="27">
        <f t="shared" si="17"/>
        <v>104.55</v>
      </c>
      <c r="X30" s="16" t="s">
        <v>8831</v>
      </c>
      <c r="Y30" s="19">
        <v>7195.5</v>
      </c>
      <c r="Z30" s="25">
        <f t="shared" si="24"/>
        <v>7915.05</v>
      </c>
      <c r="AC30" s="25"/>
      <c r="AF30" s="17" t="s">
        <v>8866</v>
      </c>
      <c r="AG30" s="34">
        <v>102</v>
      </c>
      <c r="AH30" s="34">
        <f t="shared" si="22"/>
        <v>117.3</v>
      </c>
      <c r="AJ30" s="17" t="s">
        <v>9077</v>
      </c>
      <c r="AK30" s="17" t="s">
        <v>9075</v>
      </c>
      <c r="AL30" s="17" t="s">
        <v>9076</v>
      </c>
      <c r="AV30" s="17" t="s">
        <v>8913</v>
      </c>
      <c r="AW30" s="34">
        <v>83.35</v>
      </c>
      <c r="AX30" s="34">
        <f t="shared" si="23"/>
        <v>95.852499999999992</v>
      </c>
      <c r="AZ30" s="36" t="s">
        <v>9206</v>
      </c>
      <c r="BD30" s="17" t="s">
        <v>9158</v>
      </c>
    </row>
    <row r="31" spans="2:56" x14ac:dyDescent="0.25">
      <c r="B31" s="16" t="s">
        <v>9291</v>
      </c>
      <c r="C31" s="25">
        <v>47.6</v>
      </c>
      <c r="D31" s="25">
        <f t="shared" si="25"/>
        <v>52.36</v>
      </c>
      <c r="G31" s="23"/>
      <c r="K31" s="17" t="s">
        <v>9106</v>
      </c>
      <c r="O31" s="17" t="s">
        <v>8775</v>
      </c>
      <c r="P31" s="17" t="s">
        <v>8613</v>
      </c>
      <c r="Q31" s="17" t="s">
        <v>8613</v>
      </c>
      <c r="T31" s="17" t="s">
        <v>8807</v>
      </c>
      <c r="U31" s="17">
        <v>155</v>
      </c>
      <c r="V31" s="27">
        <f t="shared" si="17"/>
        <v>131.75</v>
      </c>
      <c r="X31" s="16"/>
      <c r="Y31" s="19"/>
      <c r="AB31" s="17" t="s">
        <v>8943</v>
      </c>
      <c r="AC31" s="25">
        <v>100</v>
      </c>
      <c r="AD31" s="25">
        <v>0</v>
      </c>
      <c r="AF31" s="17" t="s">
        <v>8867</v>
      </c>
      <c r="AG31" s="34">
        <v>94.4</v>
      </c>
      <c r="AH31" s="34">
        <f t="shared" si="22"/>
        <v>108.56</v>
      </c>
      <c r="AJ31" s="17" t="s">
        <v>9078</v>
      </c>
      <c r="AK31" s="17" t="s">
        <v>9079</v>
      </c>
      <c r="AL31" s="17" t="s">
        <v>9071</v>
      </c>
      <c r="AV31" s="17" t="s">
        <v>8914</v>
      </c>
      <c r="AW31" s="34" t="s">
        <v>8613</v>
      </c>
      <c r="AX31" s="34" t="s">
        <v>8613</v>
      </c>
      <c r="AZ31" s="36" t="s">
        <v>9207</v>
      </c>
    </row>
    <row r="32" spans="2:56" ht="16.5" x14ac:dyDescent="0.3">
      <c r="B32" s="16" t="s">
        <v>9292</v>
      </c>
      <c r="C32" s="25">
        <v>113.28</v>
      </c>
      <c r="D32" s="25">
        <f t="shared" si="25"/>
        <v>124.608</v>
      </c>
      <c r="G32" s="23" t="s">
        <v>8723</v>
      </c>
      <c r="H32" s="34">
        <v>11400</v>
      </c>
      <c r="I32" s="34">
        <f>H32+(H32*0.1)</f>
        <v>12540</v>
      </c>
      <c r="K32" s="17" t="s">
        <v>9110</v>
      </c>
      <c r="T32" s="17" t="s">
        <v>8808</v>
      </c>
      <c r="U32" s="17">
        <v>129</v>
      </c>
      <c r="V32" s="27">
        <f t="shared" si="17"/>
        <v>109.65</v>
      </c>
      <c r="X32" s="15" t="s">
        <v>8706</v>
      </c>
      <c r="Y32" s="19"/>
      <c r="AB32" s="17" t="s">
        <v>8944</v>
      </c>
      <c r="AC32" s="25">
        <v>100</v>
      </c>
      <c r="AD32" s="25">
        <v>0</v>
      </c>
      <c r="AF32" s="17" t="s">
        <v>8868</v>
      </c>
      <c r="AG32" s="34">
        <v>87.4</v>
      </c>
      <c r="AH32" s="34">
        <f t="shared" si="22"/>
        <v>100.51</v>
      </c>
      <c r="AZ32" s="18" t="s">
        <v>9208</v>
      </c>
      <c r="BD32" s="18" t="s">
        <v>9156</v>
      </c>
    </row>
    <row r="33" spans="2:56" ht="16.5" x14ac:dyDescent="0.3">
      <c r="B33" s="16" t="s">
        <v>9293</v>
      </c>
      <c r="C33" s="25">
        <v>228.68</v>
      </c>
      <c r="D33" s="25">
        <f t="shared" si="25"/>
        <v>251.548</v>
      </c>
      <c r="G33" s="23" t="s">
        <v>8742</v>
      </c>
      <c r="H33" s="34">
        <v>2340</v>
      </c>
      <c r="I33" s="34">
        <f>H33+(H33*0.1)</f>
        <v>2574</v>
      </c>
      <c r="T33" s="17" t="s">
        <v>8809</v>
      </c>
      <c r="U33" s="17">
        <v>162</v>
      </c>
      <c r="V33" s="27">
        <f t="shared" si="17"/>
        <v>137.69999999999999</v>
      </c>
      <c r="X33" s="16" t="s">
        <v>8821</v>
      </c>
      <c r="Y33" s="19"/>
      <c r="AC33" s="25"/>
      <c r="AF33" s="17" t="s">
        <v>8869</v>
      </c>
      <c r="AG33" s="34">
        <v>101</v>
      </c>
      <c r="AH33" s="34">
        <f t="shared" si="22"/>
        <v>116.15</v>
      </c>
      <c r="AV33" s="18" t="s">
        <v>8499</v>
      </c>
      <c r="AZ33" s="36" t="s">
        <v>9209</v>
      </c>
      <c r="BD33" s="17" t="s">
        <v>9147</v>
      </c>
    </row>
    <row r="34" spans="2:56" ht="16.5" x14ac:dyDescent="0.3">
      <c r="B34" s="16" t="s">
        <v>9294</v>
      </c>
      <c r="C34" s="25">
        <v>838.06</v>
      </c>
      <c r="D34" s="25">
        <f t="shared" si="25"/>
        <v>921.86599999999999</v>
      </c>
      <c r="K34" s="18" t="s">
        <v>9112</v>
      </c>
      <c r="T34" s="17" t="s">
        <v>8810</v>
      </c>
      <c r="U34" s="17">
        <v>144</v>
      </c>
      <c r="V34" s="27">
        <f t="shared" si="17"/>
        <v>122.4</v>
      </c>
      <c r="X34" s="16" t="s">
        <v>8822</v>
      </c>
      <c r="Y34" s="19">
        <v>23.61</v>
      </c>
      <c r="Z34" s="25">
        <f t="shared" ref="Z34:Z41" si="26">Y34+(Y34*0.1)</f>
        <v>25.971</v>
      </c>
      <c r="AB34" s="18" t="s">
        <v>9082</v>
      </c>
      <c r="AC34" s="25"/>
      <c r="AV34" s="17" t="s">
        <v>8729</v>
      </c>
      <c r="AW34" s="34">
        <v>145.5</v>
      </c>
      <c r="AX34" s="34">
        <f t="shared" ref="AX34:AX39" si="27">AW34+(AW34*0.15)</f>
        <v>167.32499999999999</v>
      </c>
      <c r="AZ34" s="36" t="s">
        <v>9210</v>
      </c>
      <c r="BD34" s="17" t="s">
        <v>9157</v>
      </c>
    </row>
    <row r="35" spans="2:56" ht="16.5" x14ac:dyDescent="0.3">
      <c r="B35" s="16" t="s">
        <v>9295</v>
      </c>
      <c r="C35" s="25">
        <v>1734.14</v>
      </c>
      <c r="D35" s="25">
        <f t="shared" si="25"/>
        <v>1907.5540000000001</v>
      </c>
      <c r="G35" s="24" t="s">
        <v>59</v>
      </c>
      <c r="K35" s="17" t="s">
        <v>9113</v>
      </c>
      <c r="O35" s="18" t="s">
        <v>61</v>
      </c>
      <c r="T35" s="17" t="s">
        <v>8811</v>
      </c>
      <c r="U35" s="17">
        <v>181</v>
      </c>
      <c r="V35" s="27">
        <f t="shared" si="17"/>
        <v>153.85</v>
      </c>
      <c r="X35" s="16" t="s">
        <v>8692</v>
      </c>
      <c r="Y35" s="19">
        <v>51.71</v>
      </c>
      <c r="Z35" s="25">
        <f t="shared" si="26"/>
        <v>56.881</v>
      </c>
      <c r="AB35" s="17" t="s">
        <v>9085</v>
      </c>
      <c r="AC35" s="25"/>
      <c r="AF35" s="18" t="s">
        <v>43</v>
      </c>
      <c r="AV35" s="17" t="s">
        <v>8730</v>
      </c>
      <c r="AW35" s="34">
        <v>146.5</v>
      </c>
      <c r="AX35" s="34">
        <f t="shared" si="27"/>
        <v>168.47499999999999</v>
      </c>
      <c r="AZ35" s="36" t="s">
        <v>9211</v>
      </c>
      <c r="BD35" s="17" t="s">
        <v>9149</v>
      </c>
    </row>
    <row r="36" spans="2:56" x14ac:dyDescent="0.25">
      <c r="B36" s="16" t="s">
        <v>9296</v>
      </c>
      <c r="C36" s="25">
        <v>12.12</v>
      </c>
      <c r="D36" s="25">
        <f t="shared" si="25"/>
        <v>13.331999999999999</v>
      </c>
      <c r="K36" s="17" t="s">
        <v>9114</v>
      </c>
      <c r="X36" s="16" t="s">
        <v>8693</v>
      </c>
      <c r="Y36" s="19">
        <v>112.23</v>
      </c>
      <c r="Z36" s="25">
        <f t="shared" si="26"/>
        <v>123.453</v>
      </c>
      <c r="AB36" s="17" t="s">
        <v>9087</v>
      </c>
      <c r="AC36" s="25"/>
      <c r="AV36" s="17" t="s">
        <v>8915</v>
      </c>
      <c r="AW36" s="34">
        <v>1645</v>
      </c>
      <c r="AX36" s="34">
        <f t="shared" si="27"/>
        <v>1891.75</v>
      </c>
      <c r="AZ36" s="36" t="s">
        <v>9212</v>
      </c>
      <c r="BD36" s="17" t="s">
        <v>9150</v>
      </c>
    </row>
    <row r="37" spans="2:56" ht="16.5" x14ac:dyDescent="0.3">
      <c r="B37" s="16" t="s">
        <v>9297</v>
      </c>
      <c r="C37" s="25">
        <v>50.37</v>
      </c>
      <c r="D37" s="25">
        <f t="shared" si="25"/>
        <v>55.406999999999996</v>
      </c>
      <c r="G37" s="17" t="s">
        <v>8743</v>
      </c>
      <c r="H37" s="34">
        <v>100</v>
      </c>
      <c r="I37" s="34">
        <v>1</v>
      </c>
      <c r="K37" s="17" t="s">
        <v>9115</v>
      </c>
      <c r="O37" s="17" t="s">
        <v>9022</v>
      </c>
      <c r="P37" s="17" t="s">
        <v>8613</v>
      </c>
      <c r="Q37" s="17" t="s">
        <v>8613</v>
      </c>
      <c r="T37" s="18" t="s">
        <v>8991</v>
      </c>
      <c r="X37" s="16" t="s">
        <v>8694</v>
      </c>
      <c r="Y37" s="19">
        <v>214.18</v>
      </c>
      <c r="Z37" s="25">
        <f t="shared" si="26"/>
        <v>235.59800000000001</v>
      </c>
      <c r="AB37" s="17" t="s">
        <v>9006</v>
      </c>
      <c r="AC37" s="25"/>
      <c r="AF37" s="17" t="s">
        <v>8877</v>
      </c>
      <c r="AG37" s="34">
        <v>1650</v>
      </c>
      <c r="AH37" s="34">
        <f t="shared" ref="AH37:AH48" si="28">AG37+(AG37*0.15)</f>
        <v>1897.5</v>
      </c>
      <c r="AV37" s="17" t="s">
        <v>9126</v>
      </c>
      <c r="AW37" s="34">
        <v>3815</v>
      </c>
      <c r="AX37" s="34">
        <f t="shared" si="27"/>
        <v>4387.25</v>
      </c>
      <c r="AZ37" s="36" t="s">
        <v>9214</v>
      </c>
      <c r="BD37" s="17" t="s">
        <v>9008</v>
      </c>
    </row>
    <row r="38" spans="2:56" x14ac:dyDescent="0.25">
      <c r="B38" s="16" t="s">
        <v>9298</v>
      </c>
      <c r="C38" s="25">
        <v>524.32000000000005</v>
      </c>
      <c r="D38" s="25">
        <f t="shared" si="25"/>
        <v>576.75200000000007</v>
      </c>
      <c r="G38" s="17" t="s">
        <v>8744</v>
      </c>
      <c r="H38" s="34">
        <v>100</v>
      </c>
      <c r="I38" s="34">
        <v>1</v>
      </c>
      <c r="O38" s="17" t="s">
        <v>8776</v>
      </c>
      <c r="P38" s="17" t="s">
        <v>8613</v>
      </c>
      <c r="Q38" s="17" t="s">
        <v>8613</v>
      </c>
      <c r="T38" s="17" t="s">
        <v>9084</v>
      </c>
      <c r="X38" s="16" t="s">
        <v>8695</v>
      </c>
      <c r="Y38" s="19">
        <v>484.12</v>
      </c>
      <c r="Z38" s="25">
        <f t="shared" si="26"/>
        <v>532.53200000000004</v>
      </c>
      <c r="AB38" s="17" t="s">
        <v>9007</v>
      </c>
      <c r="AC38" s="25"/>
      <c r="AF38" s="17" t="s">
        <v>8878</v>
      </c>
      <c r="AG38" s="34">
        <v>850</v>
      </c>
      <c r="AH38" s="34">
        <f t="shared" si="28"/>
        <v>977.5</v>
      </c>
      <c r="AV38" s="17" t="s">
        <v>8916</v>
      </c>
      <c r="AW38" s="34">
        <v>6355</v>
      </c>
      <c r="AX38" s="34">
        <f t="shared" si="27"/>
        <v>7308.25</v>
      </c>
      <c r="AZ38" s="36" t="s">
        <v>9215</v>
      </c>
      <c r="BD38" s="17" t="s">
        <v>9009</v>
      </c>
    </row>
    <row r="39" spans="2:56" ht="16.5" x14ac:dyDescent="0.3">
      <c r="B39" s="16" t="s">
        <v>56</v>
      </c>
      <c r="C39" s="25">
        <v>4980.49</v>
      </c>
      <c r="D39" s="25">
        <f t="shared" si="25"/>
        <v>5478.5389999999998</v>
      </c>
      <c r="K39" s="18" t="s">
        <v>9022</v>
      </c>
      <c r="O39" s="17" t="s">
        <v>8777</v>
      </c>
      <c r="P39" s="17" t="s">
        <v>8613</v>
      </c>
      <c r="Q39" s="17" t="s">
        <v>8613</v>
      </c>
      <c r="T39" s="17" t="s">
        <v>9096</v>
      </c>
      <c r="X39" s="16" t="s">
        <v>8696</v>
      </c>
      <c r="Y39" s="19">
        <v>920.48</v>
      </c>
      <c r="Z39" s="25">
        <f t="shared" si="26"/>
        <v>1012.528</v>
      </c>
      <c r="AB39" s="17" t="s">
        <v>9008</v>
      </c>
      <c r="AC39" s="25"/>
      <c r="AF39" s="17" t="s">
        <v>8879</v>
      </c>
      <c r="AG39" s="34">
        <v>545</v>
      </c>
      <c r="AH39" s="34">
        <f t="shared" si="28"/>
        <v>626.75</v>
      </c>
      <c r="AV39" s="17" t="s">
        <v>8917</v>
      </c>
      <c r="AW39" s="34">
        <v>1425</v>
      </c>
      <c r="AX39" s="34">
        <f t="shared" si="27"/>
        <v>1638.75</v>
      </c>
      <c r="AZ39" s="17" t="s">
        <v>9213</v>
      </c>
      <c r="BD39" s="17" t="s">
        <v>9152</v>
      </c>
    </row>
    <row r="40" spans="2:56" ht="16.5" x14ac:dyDescent="0.3">
      <c r="B40" s="16" t="s">
        <v>9299</v>
      </c>
      <c r="C40" s="25">
        <v>9420.15</v>
      </c>
      <c r="D40" s="25">
        <f t="shared" si="25"/>
        <v>10362.164999999999</v>
      </c>
      <c r="G40" s="18" t="s">
        <v>8991</v>
      </c>
      <c r="K40" s="17" t="s">
        <v>9116</v>
      </c>
      <c r="O40" s="17" t="s">
        <v>8778</v>
      </c>
      <c r="P40" s="17" t="s">
        <v>8613</v>
      </c>
      <c r="Q40" s="17" t="s">
        <v>8613</v>
      </c>
      <c r="T40" s="17" t="s">
        <v>9097</v>
      </c>
      <c r="X40" s="16" t="s">
        <v>8704</v>
      </c>
      <c r="Y40" s="19">
        <v>207.96</v>
      </c>
      <c r="Z40" s="25">
        <f t="shared" si="26"/>
        <v>228.756</v>
      </c>
      <c r="AB40" s="17" t="s">
        <v>9009</v>
      </c>
      <c r="AC40" s="25"/>
      <c r="AF40" s="17" t="s">
        <v>8880</v>
      </c>
      <c r="AG40" s="34">
        <v>1750</v>
      </c>
      <c r="AH40" s="34">
        <f t="shared" si="28"/>
        <v>2012.5</v>
      </c>
      <c r="AZ40" s="18" t="s">
        <v>9220</v>
      </c>
      <c r="BD40" s="17" t="s">
        <v>9153</v>
      </c>
    </row>
    <row r="41" spans="2:56" ht="16.5" x14ac:dyDescent="0.3">
      <c r="B41" s="16" t="s">
        <v>9300</v>
      </c>
      <c r="C41" s="25">
        <v>8100.5</v>
      </c>
      <c r="D41" s="25">
        <f t="shared" si="25"/>
        <v>8910.5499999999993</v>
      </c>
      <c r="G41" s="18" t="s">
        <v>8992</v>
      </c>
      <c r="K41" s="17" t="s">
        <v>9117</v>
      </c>
      <c r="O41" s="17" t="s">
        <v>8779</v>
      </c>
      <c r="P41" s="17" t="s">
        <v>8613</v>
      </c>
      <c r="Q41" s="17" t="s">
        <v>8613</v>
      </c>
      <c r="X41" s="16" t="s">
        <v>8823</v>
      </c>
      <c r="Y41" s="19">
        <v>457.5</v>
      </c>
      <c r="Z41" s="25">
        <f t="shared" si="26"/>
        <v>503.25</v>
      </c>
      <c r="AB41" s="17" t="s">
        <v>9089</v>
      </c>
      <c r="AC41" s="25"/>
      <c r="AV41" s="17" t="s">
        <v>8735</v>
      </c>
      <c r="AW41" s="34">
        <v>155</v>
      </c>
      <c r="AX41" s="34">
        <f t="shared" ref="AX41:AX46" si="29">AW41+(AW41*0.15)</f>
        <v>178.25</v>
      </c>
      <c r="AZ41" s="17" t="s">
        <v>9216</v>
      </c>
      <c r="BD41" s="17" t="s">
        <v>9154</v>
      </c>
    </row>
    <row r="42" spans="2:56" x14ac:dyDescent="0.25">
      <c r="B42" s="16" t="s">
        <v>9301</v>
      </c>
      <c r="C42" s="25">
        <v>2.1</v>
      </c>
      <c r="D42" s="25">
        <f t="shared" ref="D42:D49" si="30">C42-(C42*0.1)</f>
        <v>1.8900000000000001</v>
      </c>
      <c r="G42" s="17" t="s">
        <v>8993</v>
      </c>
      <c r="K42" s="17" t="s">
        <v>9118</v>
      </c>
      <c r="X42" s="16" t="s">
        <v>8824</v>
      </c>
      <c r="Y42" s="19"/>
      <c r="AB42" s="17" t="s">
        <v>9090</v>
      </c>
      <c r="AC42" s="25"/>
      <c r="AF42" s="17" t="s">
        <v>8881</v>
      </c>
      <c r="AG42" s="34">
        <v>1650</v>
      </c>
      <c r="AH42" s="34">
        <f t="shared" si="28"/>
        <v>1897.5</v>
      </c>
      <c r="AV42" s="17" t="s">
        <v>8736</v>
      </c>
      <c r="AW42" s="34">
        <v>156.5</v>
      </c>
      <c r="AX42" s="34">
        <f t="shared" si="29"/>
        <v>179.97499999999999</v>
      </c>
      <c r="AZ42" s="17" t="s">
        <v>9217</v>
      </c>
      <c r="BD42" s="17" t="s">
        <v>9155</v>
      </c>
    </row>
    <row r="43" spans="2:56" ht="16.5" x14ac:dyDescent="0.3">
      <c r="B43" s="16" t="s">
        <v>9302</v>
      </c>
      <c r="C43" s="25">
        <v>5.0599999999999996</v>
      </c>
      <c r="D43" s="25">
        <f t="shared" si="30"/>
        <v>4.5539999999999994</v>
      </c>
      <c r="G43" s="18" t="s">
        <v>8994</v>
      </c>
      <c r="K43" s="17" t="s">
        <v>9119</v>
      </c>
      <c r="O43" s="18" t="s">
        <v>8819</v>
      </c>
      <c r="X43" s="16" t="s">
        <v>8822</v>
      </c>
      <c r="Y43" s="19">
        <v>26.86</v>
      </c>
      <c r="Z43" s="25">
        <f t="shared" ref="Z43:Z45" si="31">Y43+(Y43*0.1)</f>
        <v>29.545999999999999</v>
      </c>
      <c r="AB43" s="17" t="s">
        <v>9091</v>
      </c>
      <c r="AC43" s="25"/>
      <c r="AF43" s="17" t="s">
        <v>8882</v>
      </c>
      <c r="AG43" s="34">
        <v>850</v>
      </c>
      <c r="AH43" s="34">
        <f t="shared" si="28"/>
        <v>977.5</v>
      </c>
      <c r="AV43" s="17" t="s">
        <v>8921</v>
      </c>
      <c r="AW43" s="34">
        <v>1465</v>
      </c>
      <c r="AX43" s="34">
        <f t="shared" si="29"/>
        <v>1684.75</v>
      </c>
      <c r="AZ43" s="17" t="s">
        <v>9218</v>
      </c>
      <c r="BD43" s="17" t="s">
        <v>9158</v>
      </c>
    </row>
    <row r="44" spans="2:56" ht="16.5" x14ac:dyDescent="0.3">
      <c r="B44" s="16" t="s">
        <v>9303</v>
      </c>
      <c r="C44" s="25">
        <v>7.52</v>
      </c>
      <c r="D44" s="25">
        <f t="shared" si="30"/>
        <v>6.7679999999999998</v>
      </c>
      <c r="G44" s="17" t="s">
        <v>8995</v>
      </c>
      <c r="O44" s="18"/>
      <c r="X44" s="16" t="s">
        <v>8692</v>
      </c>
      <c r="Y44" s="19">
        <v>57.13</v>
      </c>
      <c r="Z44" s="25">
        <f t="shared" si="31"/>
        <v>62.843000000000004</v>
      </c>
      <c r="AB44" s="17" t="s">
        <v>9092</v>
      </c>
      <c r="AC44" s="25"/>
      <c r="AF44" s="17" t="s">
        <v>8883</v>
      </c>
      <c r="AG44" s="34">
        <v>545</v>
      </c>
      <c r="AH44" s="34">
        <f t="shared" si="28"/>
        <v>626.75</v>
      </c>
      <c r="AV44" s="17" t="s">
        <v>9127</v>
      </c>
      <c r="AW44" s="34">
        <v>1625</v>
      </c>
      <c r="AX44" s="34">
        <f t="shared" si="29"/>
        <v>1868.75</v>
      </c>
      <c r="AZ44" s="36" t="s">
        <v>9219</v>
      </c>
    </row>
    <row r="45" spans="2:56" ht="16.5" x14ac:dyDescent="0.3">
      <c r="B45" s="16" t="s">
        <v>67</v>
      </c>
      <c r="C45" s="25">
        <v>15.74</v>
      </c>
      <c r="D45" s="25">
        <f t="shared" si="30"/>
        <v>14.166</v>
      </c>
      <c r="G45" s="17" t="s">
        <v>9003</v>
      </c>
      <c r="O45" s="17" t="s">
        <v>8691</v>
      </c>
      <c r="P45" s="17" t="s">
        <v>8613</v>
      </c>
      <c r="Q45" s="17" t="s">
        <v>8613</v>
      </c>
      <c r="X45" s="16" t="s">
        <v>8693</v>
      </c>
      <c r="Y45" s="19">
        <v>123.14</v>
      </c>
      <c r="Z45" s="25">
        <f t="shared" si="31"/>
        <v>135.45400000000001</v>
      </c>
      <c r="AB45" s="35" t="s">
        <v>9093</v>
      </c>
      <c r="AC45" s="25"/>
      <c r="AF45" s="17" t="s">
        <v>8884</v>
      </c>
      <c r="AG45" s="34">
        <v>1750</v>
      </c>
      <c r="AH45" s="34">
        <f t="shared" si="28"/>
        <v>2012.5</v>
      </c>
      <c r="AV45" s="17" t="s">
        <v>9128</v>
      </c>
      <c r="AW45" s="34">
        <v>3850</v>
      </c>
      <c r="AX45" s="34">
        <f t="shared" si="29"/>
        <v>4427.5</v>
      </c>
      <c r="AZ45" s="36" t="s">
        <v>9211</v>
      </c>
      <c r="BD45" s="18" t="s">
        <v>9159</v>
      </c>
    </row>
    <row r="46" spans="2:56" ht="16.5" x14ac:dyDescent="0.3">
      <c r="B46" s="16" t="s">
        <v>9304</v>
      </c>
      <c r="C46" s="25">
        <v>22.63</v>
      </c>
      <c r="D46" s="25">
        <f t="shared" si="30"/>
        <v>20.366999999999997</v>
      </c>
      <c r="G46" s="18" t="s">
        <v>8996</v>
      </c>
      <c r="O46" s="17" t="s">
        <v>8812</v>
      </c>
      <c r="P46" s="17" t="s">
        <v>8613</v>
      </c>
      <c r="Q46" s="17" t="s">
        <v>8613</v>
      </c>
      <c r="X46" s="16" t="s">
        <v>8825</v>
      </c>
      <c r="Y46" s="19"/>
      <c r="AC46" s="25"/>
      <c r="AV46" s="17" t="s">
        <v>8922</v>
      </c>
      <c r="AW46" s="34">
        <v>725.25</v>
      </c>
      <c r="AX46" s="34">
        <f t="shared" si="29"/>
        <v>834.03750000000002</v>
      </c>
      <c r="AZ46" s="36" t="s">
        <v>9212</v>
      </c>
      <c r="BD46" s="17" t="s">
        <v>9160</v>
      </c>
    </row>
    <row r="47" spans="2:56" ht="16.5" x14ac:dyDescent="0.3">
      <c r="B47" s="16" t="s">
        <v>9305</v>
      </c>
      <c r="C47" s="25">
        <v>76.8</v>
      </c>
      <c r="D47" s="25">
        <f t="shared" si="30"/>
        <v>69.12</v>
      </c>
      <c r="G47" s="17" t="s">
        <v>8997</v>
      </c>
      <c r="O47" s="17" t="s">
        <v>8813</v>
      </c>
      <c r="P47" s="17" t="s">
        <v>8613</v>
      </c>
      <c r="Q47" s="17" t="s">
        <v>8613</v>
      </c>
      <c r="X47" s="16" t="s">
        <v>8822</v>
      </c>
      <c r="Y47" s="19">
        <v>29.16</v>
      </c>
      <c r="Z47" s="25">
        <f t="shared" ref="Z47:Z49" si="32">Y47+(Y47*0.1)</f>
        <v>32.076000000000001</v>
      </c>
      <c r="AB47" s="18" t="s">
        <v>9083</v>
      </c>
      <c r="AC47" s="25"/>
      <c r="AF47" s="17" t="s">
        <v>8885</v>
      </c>
      <c r="AG47" s="34">
        <v>2750</v>
      </c>
      <c r="AH47" s="34">
        <f t="shared" si="28"/>
        <v>3162.5</v>
      </c>
      <c r="AZ47" s="17" t="s">
        <v>9213</v>
      </c>
      <c r="BD47" s="17" t="s">
        <v>9161</v>
      </c>
    </row>
    <row r="48" spans="2:56" ht="16.5" x14ac:dyDescent="0.3">
      <c r="B48" s="16" t="s">
        <v>9306</v>
      </c>
      <c r="C48" s="25">
        <v>82.98</v>
      </c>
      <c r="D48" s="25">
        <f t="shared" si="30"/>
        <v>74.682000000000002</v>
      </c>
      <c r="G48" s="17" t="s">
        <v>9000</v>
      </c>
      <c r="X48" s="16" t="s">
        <v>8692</v>
      </c>
      <c r="Y48" s="19">
        <v>64.13</v>
      </c>
      <c r="Z48" s="25">
        <f t="shared" si="32"/>
        <v>70.542999999999992</v>
      </c>
      <c r="AB48" s="17" t="s">
        <v>9086</v>
      </c>
      <c r="AC48" s="25"/>
      <c r="AF48" s="17" t="s">
        <v>8886</v>
      </c>
      <c r="AG48" s="34">
        <v>1525</v>
      </c>
      <c r="AH48" s="34">
        <f t="shared" si="28"/>
        <v>1753.75</v>
      </c>
      <c r="AV48" s="17" t="s">
        <v>8918</v>
      </c>
      <c r="AW48" s="34" t="s">
        <v>8613</v>
      </c>
      <c r="AX48" s="34" t="s">
        <v>8613</v>
      </c>
      <c r="AZ48" s="18"/>
      <c r="BD48" s="17" t="s">
        <v>9149</v>
      </c>
    </row>
    <row r="49" spans="2:56" x14ac:dyDescent="0.25">
      <c r="B49" s="16" t="s">
        <v>9307</v>
      </c>
      <c r="C49" s="25">
        <v>72.28</v>
      </c>
      <c r="D49" s="25">
        <f t="shared" si="30"/>
        <v>65.052000000000007</v>
      </c>
      <c r="G49" s="17" t="s">
        <v>8990</v>
      </c>
      <c r="O49" s="17" t="s">
        <v>8706</v>
      </c>
      <c r="X49" s="16" t="s">
        <v>8693</v>
      </c>
      <c r="Y49" s="19">
        <v>137.55000000000001</v>
      </c>
      <c r="Z49" s="25">
        <f t="shared" si="32"/>
        <v>151.30500000000001</v>
      </c>
      <c r="AB49" s="17" t="s">
        <v>9088</v>
      </c>
      <c r="AC49" s="25"/>
      <c r="AV49" s="17" t="s">
        <v>8919</v>
      </c>
      <c r="AW49" s="34" t="s">
        <v>8613</v>
      </c>
      <c r="AX49" s="34" t="s">
        <v>8613</v>
      </c>
      <c r="BD49" s="17" t="s">
        <v>9150</v>
      </c>
    </row>
    <row r="50" spans="2:56" ht="16.5" x14ac:dyDescent="0.3">
      <c r="B50" s="16" t="s">
        <v>9308</v>
      </c>
      <c r="C50" s="25">
        <v>40.82</v>
      </c>
      <c r="D50" s="25">
        <f t="shared" ref="D50:D51" si="33">C50+(C50*0.1)</f>
        <v>44.902000000000001</v>
      </c>
      <c r="G50" s="17" t="s">
        <v>8998</v>
      </c>
      <c r="O50" s="17" t="s">
        <v>8812</v>
      </c>
      <c r="P50" s="17" t="s">
        <v>8613</v>
      </c>
      <c r="Q50" s="17" t="s">
        <v>8613</v>
      </c>
      <c r="X50" s="16" t="s">
        <v>8826</v>
      </c>
      <c r="Y50" s="19"/>
      <c r="AB50" s="17" t="s">
        <v>9006</v>
      </c>
      <c r="AC50" s="25"/>
      <c r="AF50" s="18" t="s">
        <v>40</v>
      </c>
      <c r="AV50" s="17" t="s">
        <v>8920</v>
      </c>
      <c r="AW50" s="34" t="s">
        <v>8613</v>
      </c>
      <c r="AX50" s="34" t="s">
        <v>8613</v>
      </c>
      <c r="BD50" s="17" t="s">
        <v>9008</v>
      </c>
    </row>
    <row r="51" spans="2:56" x14ac:dyDescent="0.25">
      <c r="B51" s="16" t="s">
        <v>9309</v>
      </c>
      <c r="C51" s="25">
        <v>195.17</v>
      </c>
      <c r="D51" s="25">
        <f t="shared" si="33"/>
        <v>214.68699999999998</v>
      </c>
      <c r="G51" s="17" t="s">
        <v>8999</v>
      </c>
      <c r="O51" s="17" t="s">
        <v>8813</v>
      </c>
      <c r="P51" s="17" t="s">
        <v>8613</v>
      </c>
      <c r="Q51" s="17" t="s">
        <v>8613</v>
      </c>
      <c r="X51" s="16" t="s">
        <v>8822</v>
      </c>
      <c r="Y51" s="19">
        <v>24.43</v>
      </c>
      <c r="Z51" s="25">
        <f t="shared" ref="Z51:Z53" si="34">Y51+(Y51*0.1)</f>
        <v>26.873000000000001</v>
      </c>
      <c r="AB51" s="17" t="s">
        <v>9007</v>
      </c>
      <c r="AC51" s="25"/>
      <c r="AF51" s="17" t="s">
        <v>9081</v>
      </c>
      <c r="BD51" s="17" t="s">
        <v>9162</v>
      </c>
    </row>
    <row r="52" spans="2:56" ht="16.5" x14ac:dyDescent="0.3">
      <c r="B52" s="16" t="s">
        <v>9310</v>
      </c>
      <c r="C52" s="25" t="s">
        <v>8613</v>
      </c>
      <c r="D52" s="25" t="s">
        <v>8613</v>
      </c>
      <c r="G52" s="18" t="s">
        <v>8998</v>
      </c>
      <c r="O52" s="17" t="s">
        <v>8814</v>
      </c>
      <c r="P52" s="17" t="s">
        <v>8613</v>
      </c>
      <c r="Q52" s="17" t="s">
        <v>8613</v>
      </c>
      <c r="X52" s="16" t="s">
        <v>8692</v>
      </c>
      <c r="Y52" s="19">
        <v>54.6</v>
      </c>
      <c r="Z52" s="25">
        <f t="shared" si="34"/>
        <v>60.06</v>
      </c>
      <c r="AB52" s="17" t="s">
        <v>9009</v>
      </c>
      <c r="AC52" s="25"/>
      <c r="AV52" s="17" t="s">
        <v>8923</v>
      </c>
      <c r="AW52" s="34" t="s">
        <v>8613</v>
      </c>
      <c r="AX52" s="34" t="s">
        <v>8613</v>
      </c>
      <c r="BD52" s="17" t="s">
        <v>9152</v>
      </c>
    </row>
    <row r="53" spans="2:56" ht="16.5" x14ac:dyDescent="0.3">
      <c r="B53" s="16"/>
      <c r="G53" s="17" t="s">
        <v>9001</v>
      </c>
      <c r="O53" s="17" t="s">
        <v>8815</v>
      </c>
      <c r="P53" s="17" t="s">
        <v>8613</v>
      </c>
      <c r="Q53" s="17" t="s">
        <v>8613</v>
      </c>
      <c r="X53" s="16" t="s">
        <v>8693</v>
      </c>
      <c r="Y53" s="19">
        <v>121.81</v>
      </c>
      <c r="Z53" s="25">
        <f t="shared" si="34"/>
        <v>133.99100000000001</v>
      </c>
      <c r="AB53" s="17" t="s">
        <v>9089</v>
      </c>
      <c r="AC53" s="25"/>
      <c r="AF53" s="18" t="s">
        <v>8991</v>
      </c>
      <c r="BD53" s="17" t="s">
        <v>9153</v>
      </c>
    </row>
    <row r="54" spans="2:56" ht="16.5" x14ac:dyDescent="0.3">
      <c r="B54" s="15" t="s">
        <v>8709</v>
      </c>
      <c r="G54" s="17" t="s">
        <v>9002</v>
      </c>
      <c r="X54" s="16" t="s">
        <v>8827</v>
      </c>
      <c r="Y54" s="19"/>
      <c r="AB54" s="17" t="s">
        <v>9094</v>
      </c>
      <c r="AC54" s="25"/>
      <c r="AF54" s="18" t="s">
        <v>9238</v>
      </c>
      <c r="AV54" s="17" t="s">
        <v>9129</v>
      </c>
      <c r="AW54" s="34" t="s">
        <v>8613</v>
      </c>
      <c r="AX54" s="34" t="s">
        <v>8613</v>
      </c>
      <c r="BD54" s="17" t="s">
        <v>9154</v>
      </c>
    </row>
    <row r="55" spans="2:56" x14ac:dyDescent="0.25">
      <c r="B55" s="16" t="s">
        <v>9311</v>
      </c>
      <c r="C55" s="25">
        <v>187.41</v>
      </c>
      <c r="D55" s="25">
        <f t="shared" ref="D55" si="35">C55+(C55*0.1)</f>
        <v>206.15100000000001</v>
      </c>
      <c r="O55" s="17" t="s">
        <v>8709</v>
      </c>
      <c r="X55" s="16" t="s">
        <v>8693</v>
      </c>
      <c r="Y55" s="19">
        <v>125.7</v>
      </c>
      <c r="Z55" s="25">
        <f t="shared" ref="Z55:Z56" si="36">Y55+(Y55*0.1)</f>
        <v>138.27000000000001</v>
      </c>
      <c r="AB55" s="35" t="s">
        <v>9095</v>
      </c>
      <c r="AC55" s="25"/>
      <c r="AF55" s="17" t="s">
        <v>9239</v>
      </c>
      <c r="BD55" s="17" t="s">
        <v>9155</v>
      </c>
    </row>
    <row r="56" spans="2:56" ht="16.5" x14ac:dyDescent="0.3">
      <c r="G56" s="18" t="s">
        <v>59</v>
      </c>
      <c r="O56" s="17" t="s">
        <v>8814</v>
      </c>
      <c r="P56" s="17" t="s">
        <v>8613</v>
      </c>
      <c r="Q56" s="17" t="s">
        <v>8613</v>
      </c>
      <c r="X56" s="16" t="s">
        <v>8694</v>
      </c>
      <c r="Y56" s="19">
        <v>243.65</v>
      </c>
      <c r="Z56" s="25">
        <f t="shared" si="36"/>
        <v>268.01499999999999</v>
      </c>
      <c r="AF56" s="17" t="s">
        <v>9242</v>
      </c>
      <c r="AV56" s="17" t="s">
        <v>9130</v>
      </c>
      <c r="AW56" s="34" t="s">
        <v>8613</v>
      </c>
      <c r="AX56" s="34" t="s">
        <v>8613</v>
      </c>
      <c r="BD56" s="17" t="s">
        <v>9158</v>
      </c>
    </row>
    <row r="57" spans="2:56" ht="16.5" x14ac:dyDescent="0.3">
      <c r="B57" s="18" t="s">
        <v>8708</v>
      </c>
      <c r="C57" s="19"/>
      <c r="D57" s="19"/>
      <c r="G57" s="17" t="s">
        <v>9004</v>
      </c>
      <c r="O57" s="17" t="s">
        <v>8815</v>
      </c>
      <c r="P57" s="17" t="s">
        <v>8613</v>
      </c>
      <c r="Q57" s="17" t="s">
        <v>8613</v>
      </c>
      <c r="X57" s="16" t="s">
        <v>8828</v>
      </c>
      <c r="Y57" s="19"/>
      <c r="AF57" s="17" t="s">
        <v>9241</v>
      </c>
      <c r="AV57" s="17" t="s">
        <v>9131</v>
      </c>
      <c r="AW57" s="34" t="s">
        <v>8613</v>
      </c>
      <c r="AX57" s="34" t="s">
        <v>8613</v>
      </c>
    </row>
    <row r="58" spans="2:56" x14ac:dyDescent="0.25">
      <c r="B58" s="17" t="s">
        <v>8710</v>
      </c>
      <c r="C58" s="19" t="s">
        <v>8714</v>
      </c>
      <c r="D58" s="19" t="s">
        <v>8715</v>
      </c>
      <c r="G58" s="17" t="s">
        <v>9005</v>
      </c>
      <c r="O58" s="17" t="s">
        <v>8816</v>
      </c>
      <c r="P58" s="17" t="s">
        <v>8613</v>
      </c>
      <c r="Q58" s="17" t="s">
        <v>8613</v>
      </c>
      <c r="X58" s="16" t="s">
        <v>8829</v>
      </c>
      <c r="Y58" s="19">
        <v>379.9</v>
      </c>
      <c r="Z58" s="25">
        <f t="shared" ref="Z58:Z60" si="37">Y58+(Y58*0.1)</f>
        <v>417.89</v>
      </c>
      <c r="AF58" s="17" t="s">
        <v>9240</v>
      </c>
      <c r="AV58" s="17" t="s">
        <v>9132</v>
      </c>
      <c r="AW58" s="34" t="s">
        <v>8613</v>
      </c>
      <c r="AX58" s="34" t="s">
        <v>8613</v>
      </c>
    </row>
    <row r="59" spans="2:56" x14ac:dyDescent="0.25">
      <c r="B59" s="17" t="s">
        <v>8711</v>
      </c>
      <c r="C59" s="19" t="s">
        <v>8716</v>
      </c>
      <c r="D59" s="19" t="s">
        <v>8717</v>
      </c>
      <c r="G59" s="17" t="s">
        <v>9006</v>
      </c>
      <c r="O59" s="17" t="s">
        <v>8817</v>
      </c>
      <c r="P59" s="17" t="s">
        <v>8613</v>
      </c>
      <c r="Q59" s="17" t="s">
        <v>8613</v>
      </c>
      <c r="X59" s="16" t="s">
        <v>8830</v>
      </c>
      <c r="Y59" s="19">
        <v>3721.3</v>
      </c>
      <c r="Z59" s="25">
        <f t="shared" si="37"/>
        <v>4093.4300000000003</v>
      </c>
    </row>
    <row r="60" spans="2:56" ht="16.5" x14ac:dyDescent="0.3">
      <c r="B60" s="17" t="s">
        <v>8712</v>
      </c>
      <c r="C60" s="19" t="s">
        <v>8718</v>
      </c>
      <c r="D60" s="19" t="s">
        <v>8719</v>
      </c>
      <c r="G60" s="17" t="s">
        <v>9007</v>
      </c>
      <c r="O60" s="17" t="s">
        <v>8818</v>
      </c>
      <c r="P60" s="17" t="s">
        <v>8613</v>
      </c>
      <c r="Q60" s="17" t="s">
        <v>8613</v>
      </c>
      <c r="X60" s="16" t="s">
        <v>8831</v>
      </c>
      <c r="Y60" s="19">
        <v>7671.3</v>
      </c>
      <c r="Z60" s="25">
        <f t="shared" si="37"/>
        <v>8438.43</v>
      </c>
      <c r="AF60" s="18" t="s">
        <v>9243</v>
      </c>
    </row>
    <row r="61" spans="2:56" ht="16.5" x14ac:dyDescent="0.3">
      <c r="C61" s="19"/>
      <c r="D61" s="19"/>
      <c r="G61" s="17" t="s">
        <v>9008</v>
      </c>
      <c r="X61" s="16"/>
      <c r="Y61" s="19"/>
      <c r="AF61" s="17" t="s">
        <v>9246</v>
      </c>
      <c r="AV61" s="18" t="s">
        <v>8991</v>
      </c>
    </row>
    <row r="62" spans="2:56" ht="16.5" x14ac:dyDescent="0.3">
      <c r="C62" s="20" t="s">
        <v>8720</v>
      </c>
      <c r="D62" s="20" t="s">
        <v>1269</v>
      </c>
      <c r="E62" s="21" t="s">
        <v>8721</v>
      </c>
      <c r="F62" s="21"/>
      <c r="G62" s="17" t="s">
        <v>9009</v>
      </c>
      <c r="O62" s="18" t="s">
        <v>41</v>
      </c>
      <c r="X62" s="15" t="s">
        <v>8709</v>
      </c>
      <c r="Y62" s="19"/>
      <c r="AF62" s="17" t="s">
        <v>9244</v>
      </c>
      <c r="AV62" s="18" t="s">
        <v>8495</v>
      </c>
    </row>
    <row r="63" spans="2:56" ht="16.5" x14ac:dyDescent="0.3">
      <c r="B63" s="17" t="s">
        <v>8693</v>
      </c>
      <c r="C63" s="19">
        <v>4.9908700000000001</v>
      </c>
      <c r="D63" s="19">
        <v>42.5</v>
      </c>
      <c r="E63" s="19">
        <v>1.81</v>
      </c>
      <c r="F63" s="19"/>
      <c r="G63" s="17" t="s">
        <v>9010</v>
      </c>
      <c r="X63" s="16" t="s">
        <v>8821</v>
      </c>
      <c r="Y63" s="19"/>
      <c r="AF63" s="17" t="s">
        <v>9245</v>
      </c>
      <c r="AV63" s="18" t="s">
        <v>9174</v>
      </c>
    </row>
    <row r="64" spans="2:56" x14ac:dyDescent="0.25">
      <c r="B64" s="17" t="s">
        <v>8695</v>
      </c>
      <c r="C64" s="19">
        <v>0.11193</v>
      </c>
      <c r="D64" s="19">
        <v>254</v>
      </c>
      <c r="E64" s="19">
        <v>1.88</v>
      </c>
      <c r="F64" s="19"/>
      <c r="G64" s="17" t="s">
        <v>9011</v>
      </c>
      <c r="O64" s="17" t="s">
        <v>8691</v>
      </c>
      <c r="X64" s="16" t="s">
        <v>8704</v>
      </c>
      <c r="Y64" s="19">
        <v>198.48</v>
      </c>
      <c r="Z64" s="25">
        <f t="shared" ref="Z64" si="38">Y64+(Y64*0.1)</f>
        <v>218.32799999999997</v>
      </c>
      <c r="AF64" s="17" t="s">
        <v>9247</v>
      </c>
      <c r="AV64" s="17" t="s">
        <v>9173</v>
      </c>
    </row>
    <row r="65" spans="2:48" ht="16.5" x14ac:dyDescent="0.3">
      <c r="B65" s="17" t="s">
        <v>8707</v>
      </c>
      <c r="C65" s="19">
        <v>9.2307600000000001</v>
      </c>
      <c r="D65" s="19">
        <v>26.7</v>
      </c>
      <c r="E65" s="19">
        <v>1.835</v>
      </c>
      <c r="F65" s="19"/>
      <c r="G65" s="17" t="s">
        <v>9012</v>
      </c>
      <c r="O65" s="17" t="s">
        <v>8870</v>
      </c>
      <c r="P65" s="17" t="s">
        <v>8613</v>
      </c>
      <c r="Q65" s="17" t="s">
        <v>8613</v>
      </c>
      <c r="X65" s="16" t="s">
        <v>8827</v>
      </c>
      <c r="Y65" s="19"/>
      <c r="AV65" s="18" t="s">
        <v>8827</v>
      </c>
    </row>
    <row r="66" spans="2:48" ht="16.5" x14ac:dyDescent="0.3">
      <c r="B66" s="17" t="s">
        <v>8713</v>
      </c>
      <c r="C66" s="19">
        <v>1.8452299999999999</v>
      </c>
      <c r="D66" s="19">
        <v>75</v>
      </c>
      <c r="E66" s="19">
        <v>1.3480000000000001</v>
      </c>
      <c r="F66" s="19"/>
      <c r="G66" s="17" t="s">
        <v>9013</v>
      </c>
      <c r="O66" s="17" t="s">
        <v>8871</v>
      </c>
      <c r="P66" s="17" t="s">
        <v>8613</v>
      </c>
      <c r="Q66" s="17" t="s">
        <v>8613</v>
      </c>
      <c r="X66" s="16" t="s">
        <v>8704</v>
      </c>
      <c r="Y66" s="19">
        <v>217.43</v>
      </c>
      <c r="Z66" s="25">
        <f t="shared" ref="Z66" si="39">Y66+(Y66*0.1)</f>
        <v>239.173</v>
      </c>
      <c r="AF66" s="18" t="s">
        <v>9248</v>
      </c>
      <c r="AV66" s="17" t="s">
        <v>9175</v>
      </c>
    </row>
    <row r="67" spans="2:48" x14ac:dyDescent="0.25">
      <c r="B67" s="17" t="s">
        <v>8700</v>
      </c>
      <c r="C67" s="19">
        <v>0.188807</v>
      </c>
      <c r="D67" s="19">
        <v>210</v>
      </c>
      <c r="E67" s="19">
        <v>1.41</v>
      </c>
      <c r="F67" s="19"/>
      <c r="G67" s="17" t="s">
        <v>9014</v>
      </c>
      <c r="O67" s="17" t="s">
        <v>8872</v>
      </c>
      <c r="P67" s="17" t="s">
        <v>8613</v>
      </c>
      <c r="Q67" s="17" t="s">
        <v>8613</v>
      </c>
      <c r="X67" s="16" t="s">
        <v>8828</v>
      </c>
      <c r="Y67" s="19"/>
      <c r="AF67" s="17" t="s">
        <v>9249</v>
      </c>
    </row>
    <row r="68" spans="2:48" ht="16.5" x14ac:dyDescent="0.3">
      <c r="B68" s="17" t="s">
        <v>8701</v>
      </c>
      <c r="C68" s="19">
        <v>56.021099999999997</v>
      </c>
      <c r="D68" s="19">
        <v>1.5</v>
      </c>
      <c r="E68" s="19">
        <v>1.05</v>
      </c>
      <c r="F68" s="19"/>
      <c r="G68" s="17" t="s">
        <v>9015</v>
      </c>
      <c r="O68" s="17" t="s">
        <v>8873</v>
      </c>
      <c r="P68" s="17" t="s">
        <v>8613</v>
      </c>
      <c r="Q68" s="17" t="s">
        <v>8613</v>
      </c>
      <c r="X68" s="16" t="s">
        <v>8832</v>
      </c>
      <c r="Y68" s="19">
        <v>4153.3</v>
      </c>
      <c r="Z68" s="25">
        <f t="shared" ref="Z68" si="40">Y68+(Y68*0.1)</f>
        <v>4568.63</v>
      </c>
      <c r="AF68" s="17" t="s">
        <v>9250</v>
      </c>
      <c r="AV68" s="18" t="s">
        <v>9176</v>
      </c>
    </row>
    <row r="69" spans="2:48" ht="16.5" x14ac:dyDescent="0.3">
      <c r="B69" s="17" t="s">
        <v>8703</v>
      </c>
      <c r="C69" s="19">
        <v>15.9803</v>
      </c>
      <c r="D69" s="19">
        <v>3.8</v>
      </c>
      <c r="E69" s="19">
        <v>1.04</v>
      </c>
      <c r="F69" s="19"/>
      <c r="G69" s="17" t="s">
        <v>9016</v>
      </c>
      <c r="O69" s="17" t="s">
        <v>8874</v>
      </c>
      <c r="P69" s="17" t="s">
        <v>8613</v>
      </c>
      <c r="Q69" s="17" t="s">
        <v>8613</v>
      </c>
      <c r="X69" s="16"/>
      <c r="AF69" s="17" t="s">
        <v>9252</v>
      </c>
      <c r="AV69" s="18" t="s">
        <v>9177</v>
      </c>
    </row>
    <row r="70" spans="2:48" x14ac:dyDescent="0.25">
      <c r="C70" s="19"/>
      <c r="D70" s="19"/>
      <c r="AF70" s="17" t="s">
        <v>9251</v>
      </c>
      <c r="AV70" s="17" t="s">
        <v>9182</v>
      </c>
    </row>
    <row r="71" spans="2:48" ht="16.5" x14ac:dyDescent="0.3">
      <c r="B71" s="18" t="s">
        <v>8705</v>
      </c>
      <c r="C71" s="19"/>
      <c r="D71" s="19"/>
      <c r="G71" s="18" t="s">
        <v>8728</v>
      </c>
      <c r="AV71" s="17" t="s">
        <v>9178</v>
      </c>
    </row>
    <row r="72" spans="2:48" ht="16.5" x14ac:dyDescent="0.3">
      <c r="B72" s="17" t="s">
        <v>8710</v>
      </c>
      <c r="C72" s="19" t="s">
        <v>8714</v>
      </c>
      <c r="D72" s="19" t="s">
        <v>8715</v>
      </c>
      <c r="G72" s="17" t="s">
        <v>9080</v>
      </c>
      <c r="O72" s="17" t="s">
        <v>8706</v>
      </c>
      <c r="AF72" s="18" t="s">
        <v>9256</v>
      </c>
      <c r="AV72" s="17" t="s">
        <v>9179</v>
      </c>
    </row>
    <row r="73" spans="2:48" x14ac:dyDescent="0.25">
      <c r="B73" s="17" t="s">
        <v>8711</v>
      </c>
      <c r="C73" s="19" t="s">
        <v>8716</v>
      </c>
      <c r="D73" s="19" t="s">
        <v>8717</v>
      </c>
      <c r="O73" s="17" t="s">
        <v>8870</v>
      </c>
      <c r="P73" s="17" t="s">
        <v>8613</v>
      </c>
      <c r="Q73" s="17" t="s">
        <v>8613</v>
      </c>
      <c r="AF73" s="17" t="s">
        <v>9253</v>
      </c>
      <c r="AV73" s="17" t="s">
        <v>9180</v>
      </c>
    </row>
    <row r="74" spans="2:48" x14ac:dyDescent="0.25">
      <c r="B74" s="17" t="s">
        <v>8712</v>
      </c>
      <c r="C74" s="19" t="s">
        <v>8718</v>
      </c>
      <c r="D74" s="19" t="s">
        <v>8719</v>
      </c>
      <c r="O74" s="17" t="s">
        <v>8871</v>
      </c>
      <c r="P74" s="17" t="s">
        <v>8613</v>
      </c>
      <c r="Q74" s="17" t="s">
        <v>8613</v>
      </c>
      <c r="AF74" s="17" t="s">
        <v>9244</v>
      </c>
      <c r="AV74" s="17" t="s">
        <v>9181</v>
      </c>
    </row>
    <row r="75" spans="2:48" ht="16.5" x14ac:dyDescent="0.3">
      <c r="C75" s="19"/>
      <c r="D75" s="19"/>
      <c r="O75" s="17" t="s">
        <v>8872</v>
      </c>
      <c r="P75" s="17" t="s">
        <v>8613</v>
      </c>
      <c r="Q75" s="17" t="s">
        <v>8613</v>
      </c>
      <c r="AF75" s="17" t="s">
        <v>9255</v>
      </c>
      <c r="AV75" s="18" t="s">
        <v>9156</v>
      </c>
    </row>
    <row r="76" spans="2:48" ht="16.5" x14ac:dyDescent="0.25">
      <c r="C76" s="20" t="s">
        <v>8720</v>
      </c>
      <c r="D76" s="20" t="s">
        <v>1269</v>
      </c>
      <c r="E76" s="21" t="s">
        <v>8721</v>
      </c>
      <c r="F76" s="21"/>
      <c r="O76" s="17" t="s">
        <v>8873</v>
      </c>
      <c r="P76" s="17" t="s">
        <v>8613</v>
      </c>
      <c r="Q76" s="17" t="s">
        <v>8613</v>
      </c>
      <c r="AF76" s="17" t="s">
        <v>9254</v>
      </c>
      <c r="AV76" s="36" t="s">
        <v>9183</v>
      </c>
    </row>
    <row r="77" spans="2:48" x14ac:dyDescent="0.25">
      <c r="B77" s="17" t="s">
        <v>8692</v>
      </c>
      <c r="C77" s="19">
        <v>25.434699999999999</v>
      </c>
      <c r="D77" s="19">
        <v>18</v>
      </c>
      <c r="E77" s="19">
        <v>1.81</v>
      </c>
      <c r="F77" s="19"/>
      <c r="O77" s="17" t="s">
        <v>8875</v>
      </c>
      <c r="P77" s="17" t="s">
        <v>8613</v>
      </c>
      <c r="Q77" s="17" t="s">
        <v>8613</v>
      </c>
      <c r="AV77" s="17" t="s">
        <v>9006</v>
      </c>
    </row>
    <row r="78" spans="2:48" ht="16.5" x14ac:dyDescent="0.3">
      <c r="B78" s="17" t="s">
        <v>8700</v>
      </c>
      <c r="C78" s="19">
        <v>0.14354</v>
      </c>
      <c r="D78" s="19">
        <v>220</v>
      </c>
      <c r="E78" s="19">
        <v>1.4</v>
      </c>
      <c r="F78" s="19"/>
      <c r="AF78" s="18" t="s">
        <v>8885</v>
      </c>
      <c r="AV78" s="17" t="s">
        <v>9008</v>
      </c>
    </row>
    <row r="79" spans="2:48" x14ac:dyDescent="0.25">
      <c r="B79" s="17" t="s">
        <v>8701</v>
      </c>
      <c r="C79" s="19">
        <v>51.39</v>
      </c>
      <c r="D79" s="19">
        <v>1.5</v>
      </c>
      <c r="E79" s="19">
        <v>1.05</v>
      </c>
      <c r="F79" s="19"/>
      <c r="O79" s="17" t="s">
        <v>8709</v>
      </c>
      <c r="AF79" s="17" t="s">
        <v>9257</v>
      </c>
      <c r="AV79" s="17" t="s">
        <v>9089</v>
      </c>
    </row>
    <row r="80" spans="2:48" x14ac:dyDescent="0.25">
      <c r="B80" s="17" t="s">
        <v>8698</v>
      </c>
      <c r="C80" s="19">
        <v>0.84650000000000003</v>
      </c>
      <c r="D80" s="19">
        <v>75</v>
      </c>
      <c r="E80" s="19">
        <v>1.42</v>
      </c>
      <c r="F80" s="19"/>
      <c r="O80" s="17" t="s">
        <v>8871</v>
      </c>
      <c r="P80" s="17" t="s">
        <v>8613</v>
      </c>
      <c r="Q80" s="17" t="s">
        <v>8613</v>
      </c>
      <c r="AF80" s="17" t="s">
        <v>9258</v>
      </c>
      <c r="AV80" s="17" t="s">
        <v>9007</v>
      </c>
    </row>
    <row r="81" spans="2:48" x14ac:dyDescent="0.25">
      <c r="B81" s="17" t="s">
        <v>8694</v>
      </c>
      <c r="C81" s="19">
        <v>1.53775</v>
      </c>
      <c r="D81" s="19">
        <v>82</v>
      </c>
      <c r="E81" s="19">
        <v>1.81</v>
      </c>
      <c r="F81" s="19"/>
      <c r="O81" s="17" t="s">
        <v>8873</v>
      </c>
      <c r="P81" s="17" t="s">
        <v>8613</v>
      </c>
      <c r="Q81" s="17" t="s">
        <v>8613</v>
      </c>
      <c r="AF81" s="17" t="s">
        <v>9259</v>
      </c>
      <c r="AV81" s="17" t="s">
        <v>9184</v>
      </c>
    </row>
    <row r="82" spans="2:48" x14ac:dyDescent="0.25">
      <c r="B82" s="17" t="s">
        <v>8697</v>
      </c>
      <c r="C82" s="19">
        <v>5.7435200000000002</v>
      </c>
      <c r="D82" s="19">
        <v>28.5</v>
      </c>
      <c r="E82" s="19">
        <v>1.92</v>
      </c>
      <c r="F82" s="19"/>
      <c r="AF82" s="17" t="s">
        <v>9260</v>
      </c>
      <c r="AV82" s="17" t="s">
        <v>9185</v>
      </c>
    </row>
    <row r="83" spans="2:48" ht="16.5" x14ac:dyDescent="0.3">
      <c r="B83" s="17" t="s">
        <v>8702</v>
      </c>
      <c r="C83" s="19">
        <v>12.91</v>
      </c>
      <c r="D83" s="19">
        <v>4</v>
      </c>
      <c r="E83" s="19">
        <v>1.1000000000000001</v>
      </c>
      <c r="F83" s="19"/>
      <c r="O83" s="18" t="s">
        <v>41</v>
      </c>
      <c r="AV83" s="18" t="s">
        <v>9186</v>
      </c>
    </row>
    <row r="84" spans="2:48" ht="16.5" x14ac:dyDescent="0.3">
      <c r="B84" s="17" t="s">
        <v>8699</v>
      </c>
      <c r="C84" s="19">
        <v>0.2797</v>
      </c>
      <c r="D84" s="19">
        <v>100</v>
      </c>
      <c r="E84" s="22">
        <v>1.35</v>
      </c>
      <c r="F84" s="22"/>
      <c r="O84" s="17" t="s">
        <v>9262</v>
      </c>
      <c r="AF84" s="18" t="s">
        <v>8886</v>
      </c>
      <c r="AV84" s="17" t="s">
        <v>9187</v>
      </c>
    </row>
    <row r="85" spans="2:48" x14ac:dyDescent="0.25">
      <c r="B85" s="17" t="s">
        <v>8703</v>
      </c>
      <c r="C85" s="19">
        <v>10.14</v>
      </c>
      <c r="D85" s="19">
        <v>7</v>
      </c>
      <c r="E85" s="22">
        <v>1.08</v>
      </c>
      <c r="F85" s="22"/>
      <c r="O85" s="17" t="s">
        <v>9263</v>
      </c>
      <c r="AF85" s="17" t="s">
        <v>9249</v>
      </c>
      <c r="AV85" s="17" t="s">
        <v>9188</v>
      </c>
    </row>
    <row r="86" spans="2:48" ht="18" customHeight="1" x14ac:dyDescent="0.25">
      <c r="B86" s="17" t="s">
        <v>8696</v>
      </c>
      <c r="C86" s="19">
        <v>3.7679999999999998E-2</v>
      </c>
      <c r="D86" s="19">
        <v>480</v>
      </c>
      <c r="E86" s="22">
        <v>1.85</v>
      </c>
      <c r="F86" s="22"/>
      <c r="O86" s="41" t="s">
        <v>9264</v>
      </c>
      <c r="P86" s="29"/>
      <c r="Q86" s="29"/>
      <c r="R86" s="29"/>
      <c r="AF86" s="17" t="s">
        <v>9244</v>
      </c>
      <c r="AV86" s="17" t="s">
        <v>9189</v>
      </c>
    </row>
    <row r="87" spans="2:48" x14ac:dyDescent="0.25">
      <c r="O87" s="30" t="s">
        <v>9265</v>
      </c>
      <c r="P87" s="31"/>
      <c r="Q87" s="31"/>
      <c r="R87" s="31"/>
      <c r="AF87" s="17" t="s">
        <v>9254</v>
      </c>
      <c r="AV87" s="17" t="s">
        <v>9190</v>
      </c>
    </row>
    <row r="88" spans="2:48" x14ac:dyDescent="0.25">
      <c r="O88" s="41" t="s">
        <v>9266</v>
      </c>
      <c r="P88" s="31"/>
      <c r="Q88" s="31"/>
      <c r="R88" s="31"/>
      <c r="AF88" s="17" t="s">
        <v>9261</v>
      </c>
      <c r="AV88" s="17" t="s">
        <v>9184</v>
      </c>
    </row>
    <row r="89" spans="2:48" ht="16.5" x14ac:dyDescent="0.25">
      <c r="B89" s="17" t="s">
        <v>9313</v>
      </c>
      <c r="O89" s="30"/>
      <c r="P89" s="31"/>
      <c r="Q89" s="31"/>
      <c r="R89" s="31"/>
      <c r="S89" s="29"/>
      <c r="AV89" s="17" t="s">
        <v>9191</v>
      </c>
    </row>
    <row r="90" spans="2:48" ht="16.5" x14ac:dyDescent="0.3">
      <c r="B90" s="17" t="s">
        <v>9314</v>
      </c>
      <c r="S90" s="31"/>
      <c r="AV90" s="18" t="s">
        <v>9159</v>
      </c>
    </row>
    <row r="91" spans="2:48" ht="16.5" x14ac:dyDescent="0.3">
      <c r="B91" s="17" t="s">
        <v>9315</v>
      </c>
      <c r="O91" s="18" t="s">
        <v>9017</v>
      </c>
      <c r="S91" s="31"/>
      <c r="AV91" s="36" t="s">
        <v>9192</v>
      </c>
    </row>
    <row r="92" spans="2:48" x14ac:dyDescent="0.25">
      <c r="B92" s="17" t="s">
        <v>9316</v>
      </c>
      <c r="O92" s="17" t="s">
        <v>9018</v>
      </c>
      <c r="S92" s="31"/>
      <c r="AV92" s="17" t="s">
        <v>9006</v>
      </c>
    </row>
    <row r="93" spans="2:48" x14ac:dyDescent="0.25">
      <c r="B93" s="17" t="s">
        <v>9318</v>
      </c>
      <c r="O93" s="17" t="s">
        <v>9020</v>
      </c>
      <c r="AV93" s="17" t="s">
        <v>9008</v>
      </c>
    </row>
    <row r="94" spans="2:48" x14ac:dyDescent="0.25">
      <c r="O94" s="17" t="s">
        <v>9019</v>
      </c>
      <c r="AV94" s="17" t="s">
        <v>9153</v>
      </c>
    </row>
    <row r="95" spans="2:48" x14ac:dyDescent="0.25">
      <c r="O95" s="17" t="s">
        <v>9023</v>
      </c>
      <c r="AV95" s="17" t="s">
        <v>9007</v>
      </c>
    </row>
    <row r="96" spans="2:48" ht="15.75" customHeight="1" x14ac:dyDescent="0.25">
      <c r="O96" s="17" t="s">
        <v>9021</v>
      </c>
      <c r="AV96" s="17" t="s">
        <v>9184</v>
      </c>
    </row>
    <row r="97" spans="15:48" x14ac:dyDescent="0.25">
      <c r="AV97" s="17" t="s">
        <v>9193</v>
      </c>
    </row>
    <row r="98" spans="15:48" ht="16.5" x14ac:dyDescent="0.3">
      <c r="O98" s="18" t="s">
        <v>9024</v>
      </c>
      <c r="AV98" s="18" t="s">
        <v>9144</v>
      </c>
    </row>
    <row r="99" spans="15:48" x14ac:dyDescent="0.25">
      <c r="O99" s="17" t="s">
        <v>9025</v>
      </c>
      <c r="AV99" s="36" t="s">
        <v>9195</v>
      </c>
    </row>
    <row r="100" spans="15:48" x14ac:dyDescent="0.25">
      <c r="O100" s="17" t="s">
        <v>9027</v>
      </c>
      <c r="AV100" s="17" t="s">
        <v>9006</v>
      </c>
    </row>
    <row r="101" spans="15:48" x14ac:dyDescent="0.25">
      <c r="O101" s="17" t="s">
        <v>9019</v>
      </c>
      <c r="AV101" s="17" t="s">
        <v>9089</v>
      </c>
    </row>
    <row r="102" spans="15:48" x14ac:dyDescent="0.25">
      <c r="O102" s="17" t="s">
        <v>9028</v>
      </c>
      <c r="AV102" s="17" t="s">
        <v>9194</v>
      </c>
    </row>
    <row r="103" spans="15:48" x14ac:dyDescent="0.25">
      <c r="O103" s="17" t="s">
        <v>9023</v>
      </c>
      <c r="AV103" s="17" t="s">
        <v>9007</v>
      </c>
    </row>
    <row r="104" spans="15:48" x14ac:dyDescent="0.25">
      <c r="O104" s="17" t="s">
        <v>9026</v>
      </c>
      <c r="AV104" s="17" t="s">
        <v>9184</v>
      </c>
    </row>
    <row r="105" spans="15:48" ht="16.5" x14ac:dyDescent="0.3">
      <c r="O105" s="18"/>
      <c r="AV105" s="17" t="s">
        <v>9185</v>
      </c>
    </row>
    <row r="106" spans="15:48" ht="16.5" x14ac:dyDescent="0.3">
      <c r="O106" s="18" t="s">
        <v>9029</v>
      </c>
      <c r="AV106" s="18" t="s">
        <v>9196</v>
      </c>
    </row>
    <row r="107" spans="15:48" x14ac:dyDescent="0.25">
      <c r="O107" s="17" t="s">
        <v>9031</v>
      </c>
      <c r="AV107" s="17" t="s">
        <v>9197</v>
      </c>
    </row>
    <row r="108" spans="15:48" x14ac:dyDescent="0.25">
      <c r="O108" s="17" t="s">
        <v>9019</v>
      </c>
      <c r="AV108" s="17" t="s">
        <v>9200</v>
      </c>
    </row>
    <row r="109" spans="15:48" x14ac:dyDescent="0.25">
      <c r="O109" s="17" t="s">
        <v>9032</v>
      </c>
      <c r="AV109" s="17" t="s">
        <v>9199</v>
      </c>
    </row>
    <row r="110" spans="15:48" x14ac:dyDescent="0.25">
      <c r="O110" s="17" t="s">
        <v>9033</v>
      </c>
      <c r="AV110" s="17" t="s">
        <v>9198</v>
      </c>
    </row>
    <row r="111" spans="15:48" ht="16.5" x14ac:dyDescent="0.3">
      <c r="O111" s="17" t="s">
        <v>9023</v>
      </c>
      <c r="AV111" s="18" t="s">
        <v>9201</v>
      </c>
    </row>
    <row r="112" spans="15:48" x14ac:dyDescent="0.25">
      <c r="O112" s="17" t="s">
        <v>9034</v>
      </c>
      <c r="AV112" s="17" t="s">
        <v>9202</v>
      </c>
    </row>
    <row r="113" spans="15:48" x14ac:dyDescent="0.25">
      <c r="O113" s="17" t="s">
        <v>9030</v>
      </c>
      <c r="AV113" s="17" t="s">
        <v>9188</v>
      </c>
    </row>
    <row r="115" spans="15:48" ht="16.5" x14ac:dyDescent="0.3">
      <c r="O115" s="18" t="s">
        <v>8819</v>
      </c>
      <c r="AV115" s="18" t="s">
        <v>9221</v>
      </c>
    </row>
    <row r="116" spans="15:48" x14ac:dyDescent="0.25">
      <c r="O116" s="17" t="s">
        <v>9035</v>
      </c>
      <c r="AV116" s="17" t="s">
        <v>9222</v>
      </c>
    </row>
    <row r="117" spans="15:48" x14ac:dyDescent="0.25">
      <c r="O117" s="17" t="s">
        <v>9019</v>
      </c>
      <c r="AV117" s="17" t="s">
        <v>9223</v>
      </c>
    </row>
    <row r="118" spans="15:48" x14ac:dyDescent="0.25">
      <c r="O118" s="17" t="s">
        <v>9036</v>
      </c>
      <c r="AV118" s="17" t="s">
        <v>9224</v>
      </c>
    </row>
    <row r="119" spans="15:48" x14ac:dyDescent="0.25">
      <c r="O119" s="17" t="s">
        <v>9023</v>
      </c>
      <c r="AV119" s="17" t="s">
        <v>9225</v>
      </c>
    </row>
    <row r="120" spans="15:48" x14ac:dyDescent="0.25">
      <c r="O120" s="17" t="s">
        <v>9037</v>
      </c>
      <c r="AV120" s="17" t="s">
        <v>9226</v>
      </c>
    </row>
    <row r="121" spans="15:48" x14ac:dyDescent="0.25">
      <c r="AV121" s="17" t="s">
        <v>9227</v>
      </c>
    </row>
    <row r="122" spans="15:48" ht="16.5" x14ac:dyDescent="0.3">
      <c r="O122" s="18" t="s">
        <v>9039</v>
      </c>
      <c r="AV122" s="17" t="s">
        <v>9228</v>
      </c>
    </row>
    <row r="123" spans="15:48" x14ac:dyDescent="0.25">
      <c r="O123" s="17" t="s">
        <v>9038</v>
      </c>
      <c r="AV123" s="17" t="s">
        <v>9185</v>
      </c>
    </row>
    <row r="124" spans="15:48" x14ac:dyDescent="0.25">
      <c r="AV124" s="17" t="s">
        <v>9229</v>
      </c>
    </row>
    <row r="125" spans="15:48" ht="16.5" x14ac:dyDescent="0.3">
      <c r="O125" s="18" t="s">
        <v>9040</v>
      </c>
      <c r="AV125" s="17" t="s">
        <v>9230</v>
      </c>
    </row>
    <row r="126" spans="15:48" x14ac:dyDescent="0.25">
      <c r="O126" s="17" t="s">
        <v>9041</v>
      </c>
      <c r="AV126" s="17" t="s">
        <v>9231</v>
      </c>
    </row>
    <row r="127" spans="15:48" x14ac:dyDescent="0.25">
      <c r="AV127" s="17" t="s">
        <v>9232</v>
      </c>
    </row>
    <row r="128" spans="15:48" ht="16.5" x14ac:dyDescent="0.3">
      <c r="O128" s="18" t="s">
        <v>9043</v>
      </c>
    </row>
    <row r="129" spans="15:48" ht="16.5" x14ac:dyDescent="0.3">
      <c r="O129" s="17" t="s">
        <v>9042</v>
      </c>
      <c r="AV129" s="18" t="s">
        <v>9233</v>
      </c>
    </row>
    <row r="130" spans="15:48" x14ac:dyDescent="0.25">
      <c r="AV130" s="17" t="s">
        <v>9234</v>
      </c>
    </row>
    <row r="131" spans="15:48" x14ac:dyDescent="0.25">
      <c r="AV131" s="17" t="s">
        <v>9235</v>
      </c>
    </row>
    <row r="132" spans="15:48" x14ac:dyDescent="0.25">
      <c r="AV132" s="17" t="s">
        <v>9236</v>
      </c>
    </row>
    <row r="133" spans="15:48" x14ac:dyDescent="0.25">
      <c r="AV133" s="17" t="s">
        <v>9237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7924-DD5A-4403-95A5-3956EB737BF1}">
  <dimension ref="A1"/>
  <sheetViews>
    <sheetView workbookViewId="0"/>
    <sheetView workbookViewId="1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106A3-50DC-4F8E-AD43-74996EFC9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33</vt:i4>
      </vt:variant>
    </vt:vector>
  </HeadingPairs>
  <TitlesOfParts>
    <vt:vector size="53" baseType="lpstr">
      <vt:lpstr>NationalTeams</vt:lpstr>
      <vt:lpstr>OlympicPlayers</vt:lpstr>
      <vt:lpstr>PlayerCountry</vt:lpstr>
      <vt:lpstr>Clubs</vt:lpstr>
      <vt:lpstr>ClubLeague</vt:lpstr>
      <vt:lpstr>TeamRanks</vt:lpstr>
      <vt:lpstr>SportsRecords</vt:lpstr>
      <vt:lpstr>RanksChart</vt:lpstr>
      <vt:lpstr>RanksTable</vt:lpstr>
      <vt:lpstr>TeamRegion</vt:lpstr>
      <vt:lpstr>TeamSports</vt:lpstr>
      <vt:lpstr>TournamentStage</vt:lpstr>
      <vt:lpstr>PlayerTournament</vt:lpstr>
      <vt:lpstr>Probabilities</vt:lpstr>
      <vt:lpstr>Registros</vt:lpstr>
      <vt:lpstr>Tournaments</vt:lpstr>
      <vt:lpstr>ClubsClassification</vt:lpstr>
      <vt:lpstr>ClubsQual</vt:lpstr>
      <vt:lpstr>SportsRegister</vt:lpstr>
      <vt:lpstr>Hoja2</vt:lpstr>
      <vt:lpstr>arc_fem</vt:lpstr>
      <vt:lpstr>arc_masc</vt:lpstr>
      <vt:lpstr>bad_fem</vt:lpstr>
      <vt:lpstr>bad_masc</vt:lpstr>
      <vt:lpstr>bal_fem</vt:lpstr>
      <vt:lpstr>bal_masc</vt:lpstr>
      <vt:lpstr>bas_fem</vt:lpstr>
      <vt:lpstr>bas_masc</vt:lpstr>
      <vt:lpstr>bes_fem</vt:lpstr>
      <vt:lpstr>bes_masc</vt:lpstr>
      <vt:lpstr>cur_fem</vt:lpstr>
      <vt:lpstr>cur_masc</vt:lpstr>
      <vt:lpstr>esg_fem</vt:lpstr>
      <vt:lpstr>esg_masc</vt:lpstr>
      <vt:lpstr>fts_fem</vt:lpstr>
      <vt:lpstr>fts_masc</vt:lpstr>
      <vt:lpstr>fut_fem</vt:lpstr>
      <vt:lpstr>fut_masc</vt:lpstr>
      <vt:lpstr>hck_fem</vt:lpstr>
      <vt:lpstr>hck_masc</vt:lpstr>
      <vt:lpstr>national_teams</vt:lpstr>
      <vt:lpstr>rug_fem</vt:lpstr>
      <vt:lpstr>rug_masc</vt:lpstr>
      <vt:lpstr>sqs_fem</vt:lpstr>
      <vt:lpstr>sqs_masc</vt:lpstr>
      <vt:lpstr>tem_fem</vt:lpstr>
      <vt:lpstr>tem_masc</vt:lpstr>
      <vt:lpstr>ten_fem</vt:lpstr>
      <vt:lpstr>ten_masc</vt:lpstr>
      <vt:lpstr>vlp_fem</vt:lpstr>
      <vt:lpstr>vlp_masc</vt:lpstr>
      <vt:lpstr>vol_fem</vt:lpstr>
      <vt:lpstr>vol_masc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SALINAS RODRIGUEZ</dc:creator>
  <cp:lastModifiedBy>Sebastian Salinas Rodriguez</cp:lastModifiedBy>
  <dcterms:created xsi:type="dcterms:W3CDTF">2026-01-11T00:08:00Z</dcterms:created>
  <dcterms:modified xsi:type="dcterms:W3CDTF">2026-05-23T01:39:47Z</dcterms:modified>
</cp:coreProperties>
</file>